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ay\Desktop\"/>
    </mc:Choice>
  </mc:AlternateContent>
  <bookViews>
    <workbookView xWindow="0" yWindow="0" windowWidth="24075" windowHeight="12480"/>
  </bookViews>
  <sheets>
    <sheet name="גיליון1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גיליון1!$A$4:$M$7684</definedName>
    <definedName name="_xlnm.Print_Area" localSheetId="0">גיליון1!$B$1:$M$7694</definedName>
    <definedName name="_xlnm.Print_Titles" localSheetId="0">גיליון1!$1:$4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49" i="1" l="1"/>
  <c r="K6228" i="1"/>
  <c r="K4743" i="1" l="1"/>
  <c r="K5657" i="1" l="1"/>
  <c r="K5133" i="1"/>
  <c r="K4983" i="1"/>
  <c r="K4901" i="1"/>
  <c r="K4820" i="1"/>
  <c r="K4673" i="1"/>
  <c r="K5671" i="1"/>
  <c r="K6031" i="1" l="1"/>
  <c r="K7019" i="1"/>
  <c r="K457" i="1" l="1"/>
  <c r="K7165" i="1"/>
  <c r="K6300" i="1" l="1"/>
  <c r="K2876" i="1"/>
  <c r="K2792" i="1"/>
  <c r="K2756" i="1"/>
  <c r="K2348" i="1" l="1"/>
  <c r="K4242" i="1" l="1"/>
  <c r="K2101" i="1"/>
  <c r="K2027" i="1"/>
  <c r="K1691" i="1"/>
  <c r="K1610" i="1"/>
  <c r="K1772" i="1"/>
  <c r="K1883" i="1"/>
  <c r="K2977" i="1"/>
  <c r="K3698" i="1"/>
  <c r="K4532" i="1"/>
  <c r="K4553" i="1"/>
  <c r="K5502" i="1"/>
  <c r="K5912" i="1"/>
  <c r="K6195" i="1"/>
  <c r="K6452" i="1"/>
  <c r="K6869" i="1"/>
  <c r="K7330" i="1"/>
  <c r="K7487" i="1"/>
  <c r="K7512" i="1"/>
  <c r="K1579" i="1"/>
  <c r="K1580" i="1"/>
  <c r="K1581" i="1"/>
  <c r="K1582" i="1"/>
  <c r="K1578" i="1"/>
  <c r="K3452" i="1" l="1"/>
  <c r="K6231" i="1" l="1"/>
  <c r="K6071" i="1" l="1"/>
  <c r="K4282" i="1" l="1"/>
  <c r="K3270" i="1" l="1"/>
  <c r="K3825" i="1" l="1"/>
  <c r="K1679" i="1" l="1"/>
  <c r="K1743" i="1"/>
  <c r="K1744" i="1"/>
  <c r="K1745" i="1"/>
  <c r="K2056" i="1"/>
  <c r="K2185" i="1"/>
  <c r="K2340" i="1"/>
  <c r="K2441" i="1"/>
  <c r="K2749" i="1"/>
  <c r="K3156" i="1"/>
  <c r="K3287" i="1"/>
  <c r="K3475" i="1"/>
  <c r="K3637" i="1"/>
  <c r="K3740" i="1"/>
  <c r="K3759" i="1"/>
  <c r="K3818" i="1"/>
  <c r="K3845" i="1"/>
  <c r="K3970" i="1"/>
  <c r="K3971" i="1"/>
  <c r="K4073" i="1"/>
  <c r="K4295" i="1"/>
  <c r="K4563" i="1"/>
  <c r="K5460" i="1"/>
  <c r="K5468" i="1"/>
  <c r="K5955" i="1"/>
  <c r="K6010" i="1"/>
  <c r="K6085" i="1"/>
  <c r="K6221" i="1"/>
  <c r="K6304" i="1"/>
  <c r="K6351" i="1"/>
  <c r="K6482" i="1"/>
  <c r="K6489" i="1"/>
  <c r="K6955" i="1"/>
  <c r="K6994" i="1"/>
  <c r="K7122" i="1"/>
  <c r="K7288" i="1"/>
  <c r="K7382" i="1"/>
  <c r="K7621" i="1"/>
  <c r="K7626" i="1"/>
  <c r="K7627" i="1"/>
  <c r="K7628" i="1"/>
  <c r="K7680" i="1"/>
  <c r="K1586" i="1" l="1"/>
  <c r="K1588" i="1"/>
  <c r="K1598" i="1"/>
  <c r="K1615" i="1"/>
  <c r="K1628" i="1"/>
  <c r="K1630" i="1"/>
  <c r="K1632" i="1"/>
  <c r="K1633" i="1"/>
  <c r="K1646" i="1"/>
  <c r="K1660" i="1"/>
  <c r="K1662" i="1"/>
  <c r="K1677" i="1"/>
  <c r="K1678" i="1"/>
  <c r="K1680" i="1"/>
  <c r="K1700" i="1"/>
  <c r="K1702" i="1"/>
  <c r="K1709" i="1"/>
  <c r="K1720" i="1"/>
  <c r="K1721" i="1"/>
  <c r="K1732" i="1"/>
  <c r="K1740" i="1"/>
  <c r="K1748" i="1"/>
  <c r="K1753" i="1"/>
  <c r="K1778" i="1"/>
  <c r="K1780" i="1"/>
  <c r="K1803" i="1"/>
  <c r="K1814" i="1"/>
  <c r="K1822" i="1"/>
  <c r="K1824" i="1"/>
  <c r="K1826" i="1"/>
  <c r="K1829" i="1"/>
  <c r="K1837" i="1"/>
  <c r="K1838" i="1"/>
  <c r="K1840" i="1"/>
  <c r="K1854" i="1"/>
  <c r="K1864" i="1"/>
  <c r="K1891" i="1"/>
  <c r="K1892" i="1"/>
  <c r="K1893" i="1"/>
  <c r="K1894" i="1"/>
  <c r="K1895" i="1"/>
  <c r="K1900" i="1"/>
  <c r="K1901" i="1"/>
  <c r="K1904" i="1"/>
  <c r="K1908" i="1"/>
  <c r="K1915" i="1"/>
  <c r="K1916" i="1"/>
  <c r="K1917" i="1"/>
  <c r="K1919" i="1"/>
  <c r="K1943" i="1"/>
  <c r="K1944" i="1"/>
  <c r="K1945" i="1"/>
  <c r="K1946" i="1"/>
  <c r="K1947" i="1"/>
  <c r="K1950" i="1"/>
  <c r="K1957" i="1"/>
  <c r="K1961" i="1"/>
  <c r="K1970" i="1"/>
  <c r="K1971" i="1"/>
  <c r="K1978" i="1"/>
  <c r="K1979" i="1"/>
  <c r="K1980" i="1"/>
  <c r="K1982" i="1"/>
  <c r="K1984" i="1"/>
  <c r="K1985" i="1"/>
  <c r="K1990" i="1"/>
  <c r="K2000" i="1"/>
  <c r="K2005" i="1"/>
  <c r="K2013" i="1"/>
  <c r="K2015" i="1"/>
  <c r="K2018" i="1"/>
  <c r="K2039" i="1"/>
  <c r="K2065" i="1"/>
  <c r="K2066" i="1"/>
  <c r="K2067" i="1"/>
  <c r="K2079" i="1"/>
  <c r="K2088" i="1"/>
  <c r="K2090" i="1"/>
  <c r="K2092" i="1"/>
  <c r="K2099" i="1"/>
  <c r="K2119" i="1"/>
  <c r="K2127" i="1"/>
  <c r="K2132" i="1"/>
  <c r="K2139" i="1"/>
  <c r="K2140" i="1"/>
  <c r="K2141" i="1"/>
  <c r="K2143" i="1"/>
  <c r="K2148" i="1"/>
  <c r="K2151" i="1"/>
  <c r="K2172" i="1"/>
  <c r="K2183" i="1"/>
  <c r="K2193" i="1"/>
  <c r="K2196" i="1"/>
  <c r="K2210" i="1"/>
  <c r="K2216" i="1"/>
  <c r="K2224" i="1"/>
  <c r="K2267" i="1"/>
  <c r="K2276" i="1"/>
  <c r="K2286" i="1"/>
  <c r="K2319" i="1"/>
  <c r="K2331" i="1"/>
  <c r="K2332" i="1"/>
  <c r="K2333" i="1"/>
  <c r="K2334" i="1"/>
  <c r="K2341" i="1"/>
  <c r="K2354" i="1"/>
  <c r="K2368" i="1"/>
  <c r="K2382" i="1"/>
  <c r="K2392" i="1"/>
  <c r="K2405" i="1"/>
  <c r="K2423" i="1"/>
  <c r="K2440" i="1"/>
  <c r="K2455" i="1"/>
  <c r="K2457" i="1"/>
  <c r="K2476" i="1"/>
  <c r="K2479" i="1"/>
  <c r="K2504" i="1"/>
  <c r="K2527" i="1"/>
  <c r="K2547" i="1"/>
  <c r="K2575" i="1"/>
  <c r="K2593" i="1"/>
  <c r="K2614" i="1"/>
  <c r="K2643" i="1"/>
  <c r="K2663" i="1"/>
  <c r="K2701" i="1"/>
  <c r="K2703" i="1"/>
  <c r="K2711" i="1"/>
  <c r="K2719" i="1"/>
  <c r="K2726" i="1"/>
  <c r="K2742" i="1"/>
  <c r="K2744" i="1"/>
  <c r="K2750" i="1"/>
  <c r="K2754" i="1"/>
  <c r="K2767" i="1"/>
  <c r="K2768" i="1"/>
  <c r="K2786" i="1"/>
  <c r="K2788" i="1"/>
  <c r="K2795" i="1"/>
  <c r="K2807" i="1"/>
  <c r="K2808" i="1"/>
  <c r="K2810" i="1"/>
  <c r="K2812" i="1"/>
  <c r="K2813" i="1"/>
  <c r="K2842" i="1"/>
  <c r="K2843" i="1"/>
  <c r="K2845" i="1"/>
  <c r="K2868" i="1"/>
  <c r="K2869" i="1"/>
  <c r="K2870" i="1"/>
  <c r="K2872" i="1"/>
  <c r="K2873" i="1"/>
  <c r="K2883" i="1"/>
  <c r="K2884" i="1"/>
  <c r="K2896" i="1"/>
  <c r="K2897" i="1"/>
  <c r="K2899" i="1"/>
  <c r="K2905" i="1"/>
  <c r="K2906" i="1"/>
  <c r="K2918" i="1"/>
  <c r="K2923" i="1"/>
  <c r="K2925" i="1"/>
  <c r="K2927" i="1"/>
  <c r="K2941" i="1"/>
  <c r="K2952" i="1"/>
  <c r="K2954" i="1"/>
  <c r="K2960" i="1"/>
  <c r="K2970" i="1"/>
  <c r="K2982" i="1"/>
  <c r="K2983" i="1"/>
  <c r="K2985" i="1"/>
  <c r="K2990" i="1"/>
  <c r="K2998" i="1"/>
  <c r="K2999" i="1"/>
  <c r="K3015" i="1"/>
  <c r="K3017" i="1"/>
  <c r="K3037" i="1"/>
  <c r="K3050" i="1"/>
  <c r="K3054" i="1"/>
  <c r="K3070" i="1"/>
  <c r="K3080" i="1"/>
  <c r="K3082" i="1"/>
  <c r="K3099" i="1"/>
  <c r="K3108" i="1"/>
  <c r="K3110" i="1"/>
  <c r="K3113" i="1"/>
  <c r="K3115" i="1"/>
  <c r="K3124" i="1"/>
  <c r="K3133" i="1"/>
  <c r="K3139" i="1"/>
  <c r="K3141" i="1"/>
  <c r="K3159" i="1"/>
  <c r="K3169" i="1"/>
  <c r="K3171" i="1"/>
  <c r="K3179" i="1"/>
  <c r="K3185" i="1"/>
  <c r="K3197" i="1"/>
  <c r="K3228" i="1"/>
  <c r="K3299" i="1"/>
  <c r="K3301" i="1"/>
  <c r="K3302" i="1"/>
  <c r="K3310" i="1"/>
  <c r="K3335" i="1"/>
  <c r="K3337" i="1"/>
  <c r="K3347" i="1"/>
  <c r="K3367" i="1"/>
  <c r="K3369" i="1"/>
  <c r="K3372" i="1"/>
  <c r="K3373" i="1"/>
  <c r="K3374" i="1"/>
  <c r="K3379" i="1"/>
  <c r="K3381" i="1"/>
  <c r="K3441" i="1"/>
  <c r="K3443" i="1"/>
  <c r="K3470" i="1"/>
  <c r="K3478" i="1"/>
  <c r="K3504" i="1"/>
  <c r="K3518" i="1"/>
  <c r="K3520" i="1"/>
  <c r="K3528" i="1"/>
  <c r="K3538" i="1"/>
  <c r="K3547" i="1"/>
  <c r="K3570" i="1"/>
  <c r="K3571" i="1"/>
  <c r="K3573" i="1"/>
  <c r="K3576" i="1"/>
  <c r="K3580" i="1"/>
  <c r="K3588" i="1"/>
  <c r="K3615" i="1"/>
  <c r="K3624" i="1"/>
  <c r="K3644" i="1"/>
  <c r="K3645" i="1"/>
  <c r="K3648" i="1"/>
  <c r="K3656" i="1"/>
  <c r="K3658" i="1"/>
  <c r="K3660" i="1"/>
  <c r="K3693" i="1"/>
  <c r="K3713" i="1"/>
  <c r="K3715" i="1"/>
  <c r="K3718" i="1"/>
  <c r="K3721" i="1"/>
  <c r="K3741" i="1"/>
  <c r="K3747" i="1"/>
  <c r="K3748" i="1"/>
  <c r="K3749" i="1"/>
  <c r="K3751" i="1"/>
  <c r="K3785" i="1"/>
  <c r="K3786" i="1"/>
  <c r="K3787" i="1"/>
  <c r="K3788" i="1"/>
  <c r="K3789" i="1"/>
  <c r="K3807" i="1"/>
  <c r="K3819" i="1"/>
  <c r="K3824" i="1"/>
  <c r="K3829" i="1"/>
  <c r="K3849" i="1"/>
  <c r="K3885" i="1"/>
  <c r="K3898" i="1"/>
  <c r="K3958" i="1"/>
  <c r="K3999" i="1"/>
  <c r="K4012" i="1"/>
  <c r="K4043" i="1"/>
  <c r="K4045" i="1"/>
  <c r="K4060" i="1"/>
  <c r="K4062" i="1"/>
  <c r="K4114" i="1"/>
  <c r="K4115" i="1"/>
  <c r="K4138" i="1"/>
  <c r="K4193" i="1"/>
  <c r="K4196" i="1"/>
  <c r="K4234" i="1"/>
  <c r="K4235" i="1"/>
  <c r="K4253" i="1"/>
  <c r="K4259" i="1"/>
  <c r="K4268" i="1"/>
  <c r="K4301" i="1"/>
  <c r="K4303" i="1"/>
  <c r="K4314" i="1"/>
  <c r="K4316" i="1"/>
  <c r="K4324" i="1"/>
  <c r="K4365" i="1"/>
  <c r="K4371" i="1"/>
  <c r="K4386" i="1"/>
  <c r="K4389" i="1"/>
  <c r="K4429" i="1"/>
  <c r="K4435" i="1"/>
  <c r="K4452" i="1"/>
  <c r="K4485" i="1"/>
  <c r="K4674" i="1"/>
  <c r="K4675" i="1"/>
  <c r="K4678" i="1"/>
  <c r="K4723" i="1"/>
  <c r="K4730" i="1"/>
  <c r="K4745" i="1"/>
  <c r="K4748" i="1"/>
  <c r="K4800" i="1"/>
  <c r="K4807" i="1"/>
  <c r="K4822" i="1"/>
  <c r="K4825" i="1"/>
  <c r="K4842" i="1"/>
  <c r="K4880" i="1"/>
  <c r="K4887" i="1"/>
  <c r="K4903" i="1"/>
  <c r="K4906" i="1"/>
  <c r="K4959" i="1"/>
  <c r="K4969" i="1"/>
  <c r="K4985" i="1"/>
  <c r="K4988" i="1"/>
  <c r="K5039" i="1"/>
  <c r="K5044" i="1"/>
  <c r="K5064" i="1"/>
  <c r="K5113" i="1"/>
  <c r="K5119" i="1"/>
  <c r="K5138" i="1"/>
  <c r="K5195" i="1"/>
  <c r="K5204" i="1"/>
  <c r="K5344" i="1"/>
  <c r="K5352" i="1"/>
  <c r="K5364" i="1"/>
  <c r="K5365" i="1"/>
  <c r="K5366" i="1"/>
  <c r="K5367" i="1"/>
  <c r="K5385" i="1"/>
  <c r="K5401" i="1"/>
  <c r="K5402" i="1"/>
  <c r="K5415" i="1"/>
  <c r="K5416" i="1"/>
  <c r="K5530" i="1"/>
  <c r="K5574" i="1"/>
  <c r="K5575" i="1"/>
  <c r="K5576" i="1"/>
  <c r="K5578" i="1"/>
  <c r="K5602" i="1"/>
  <c r="K5614" i="1"/>
  <c r="K5625" i="1"/>
  <c r="K5634" i="1"/>
  <c r="K5651" i="1"/>
  <c r="K5656" i="1"/>
  <c r="K5665" i="1"/>
  <c r="K5687" i="1"/>
  <c r="K5712" i="1"/>
  <c r="K5721" i="1"/>
  <c r="K5779" i="1"/>
  <c r="K5781" i="1"/>
  <c r="K5808" i="1"/>
  <c r="K5830" i="1"/>
  <c r="K5839" i="1"/>
  <c r="K5855" i="1"/>
  <c r="K5871" i="1"/>
  <c r="K5879" i="1"/>
  <c r="K5881" i="1"/>
  <c r="K5883" i="1"/>
  <c r="K5898" i="1"/>
  <c r="K5994" i="1"/>
  <c r="K6026" i="1"/>
  <c r="K6028" i="1"/>
  <c r="K6035" i="1"/>
  <c r="K6107" i="1"/>
  <c r="K6108" i="1"/>
  <c r="K6110" i="1"/>
  <c r="K6120" i="1"/>
  <c r="K6130" i="1"/>
  <c r="K6158" i="1"/>
  <c r="K6160" i="1"/>
  <c r="K6191" i="1"/>
  <c r="K6211" i="1"/>
  <c r="K6217" i="1"/>
  <c r="K6222" i="1"/>
  <c r="K6253" i="1"/>
  <c r="K6255" i="1"/>
  <c r="K6261" i="1"/>
  <c r="K6272" i="1"/>
  <c r="K6273" i="1"/>
  <c r="K6275" i="1"/>
  <c r="K6317" i="1"/>
  <c r="K6319" i="1"/>
  <c r="K6322" i="1"/>
  <c r="K6323" i="1"/>
  <c r="K6326" i="1"/>
  <c r="K6354" i="1"/>
  <c r="K6355" i="1"/>
  <c r="K6718" i="1"/>
  <c r="K6815" i="1"/>
  <c r="K6908" i="1"/>
  <c r="K6939" i="1"/>
  <c r="K6942" i="1"/>
  <c r="K6950" i="1"/>
  <c r="K6995" i="1"/>
  <c r="K7010" i="1"/>
  <c r="K7011" i="1"/>
  <c r="K7012" i="1"/>
  <c r="K7013" i="1"/>
  <c r="K7014" i="1"/>
  <c r="K7033" i="1"/>
  <c r="K7116" i="1"/>
  <c r="K7319" i="1"/>
  <c r="K7343" i="1"/>
  <c r="K7389" i="1"/>
  <c r="K7417" i="1"/>
  <c r="K7450" i="1"/>
  <c r="K7453" i="1"/>
  <c r="K7455" i="1"/>
  <c r="K7462" i="1"/>
  <c r="K7533" i="1"/>
  <c r="K7535" i="1"/>
  <c r="K7544" i="1"/>
  <c r="K7549" i="1"/>
  <c r="K7582" i="1"/>
  <c r="K7588" i="1"/>
  <c r="K7616" i="1"/>
  <c r="K7677" i="1"/>
  <c r="K7678" i="1"/>
  <c r="K4816" i="1" l="1"/>
  <c r="K4255" i="1"/>
  <c r="K3605" i="1"/>
  <c r="K3320" i="1"/>
  <c r="K3057" i="1"/>
  <c r="K2321" i="1"/>
  <c r="K4302" i="1"/>
  <c r="K2357" i="1"/>
  <c r="K5360" i="1"/>
  <c r="K5128" i="1"/>
  <c r="K2778" i="1"/>
  <c r="K6462" i="1"/>
  <c r="K5532" i="1"/>
  <c r="K5054" i="1"/>
  <c r="K4896" i="1"/>
  <c r="K4738" i="1"/>
  <c r="K4471" i="1"/>
  <c r="K3202" i="1"/>
  <c r="K2355" i="1"/>
  <c r="K1763" i="1"/>
  <c r="K5679" i="1"/>
  <c r="K5395" i="1"/>
  <c r="K3822" i="1"/>
  <c r="K3539" i="1"/>
  <c r="K2965" i="1"/>
  <c r="K5653" i="1"/>
  <c r="K3959" i="1"/>
  <c r="K2290" i="1"/>
  <c r="K4978" i="1"/>
  <c r="K4071" i="1"/>
  <c r="K3857" i="1"/>
  <c r="K3088" i="1"/>
  <c r="K2774" i="1"/>
  <c r="K6961" i="1"/>
  <c r="K6048" i="1"/>
  <c r="K2512" i="1"/>
  <c r="K2351" i="1"/>
  <c r="K2288" i="1"/>
  <c r="K7564" i="1"/>
  <c r="K2548" i="1"/>
  <c r="K5439" i="1"/>
  <c r="K4056" i="1"/>
  <c r="K6974" i="1"/>
  <c r="K3602" i="1"/>
  <c r="K2026" i="1"/>
  <c r="K1933" i="1"/>
  <c r="K3319" i="1"/>
  <c r="K1865" i="1"/>
  <c r="K1614" i="1"/>
  <c r="K7552" i="1"/>
  <c r="K2055" i="1"/>
  <c r="K2922" i="1"/>
  <c r="K1657" i="1"/>
  <c r="K5132" i="1"/>
  <c r="K5058" i="1"/>
  <c r="K4900" i="1"/>
  <c r="K4742" i="1"/>
  <c r="K3034" i="1"/>
  <c r="K5573" i="1"/>
  <c r="K6156" i="1"/>
  <c r="K6092" i="1"/>
  <c r="K4191" i="1"/>
  <c r="K3568" i="1"/>
  <c r="K3296" i="1"/>
  <c r="K1942" i="1"/>
  <c r="K4982" i="1"/>
  <c r="K4447" i="1"/>
  <c r="K2917" i="1"/>
  <c r="K7657" i="1"/>
  <c r="K5878" i="1"/>
  <c r="K4385" i="1"/>
  <c r="K3166" i="1"/>
  <c r="K6250" i="1"/>
  <c r="K4135" i="1"/>
  <c r="K2840" i="1"/>
  <c r="K2640" i="1"/>
  <c r="K2454" i="1"/>
  <c r="K2330" i="1"/>
  <c r="K2241" i="1"/>
  <c r="K2064" i="1"/>
  <c r="K1738" i="1"/>
  <c r="K7530" i="1"/>
  <c r="K3077" i="1"/>
  <c r="K2739" i="1"/>
  <c r="K1775" i="1"/>
  <c r="K1625" i="1"/>
  <c r="K7668" i="1"/>
  <c r="K6937" i="1"/>
  <c r="K6024" i="1"/>
  <c r="K4309" i="1"/>
  <c r="K4010" i="1"/>
  <c r="K2687" i="1"/>
  <c r="K2365" i="1"/>
  <c r="K2087" i="1"/>
  <c r="K2037" i="1"/>
  <c r="K7009" i="1"/>
  <c r="K6359" i="1"/>
  <c r="K5837" i="1"/>
  <c r="K5527" i="1"/>
  <c r="K4819" i="1"/>
  <c r="K3783" i="1"/>
  <c r="K3710" i="1"/>
  <c r="K2264" i="1"/>
  <c r="K2010" i="1"/>
  <c r="K1835" i="1"/>
  <c r="K7651" i="1"/>
  <c r="K6271" i="1"/>
  <c r="K3012" i="1"/>
  <c r="K2524" i="1"/>
  <c r="K1583" i="1"/>
  <c r="K6146" i="1"/>
  <c r="K6070" i="1"/>
  <c r="K5623" i="1"/>
  <c r="K5292" i="1"/>
  <c r="K3994" i="1"/>
  <c r="K3286" i="1"/>
  <c r="K7451" i="1" l="1"/>
  <c r="K5771" i="1"/>
  <c r="K3569" i="1" l="1"/>
  <c r="K3654" i="1" l="1"/>
  <c r="K2011" i="1" l="1"/>
  <c r="K7682" i="1" l="1"/>
  <c r="K7681" i="1"/>
  <c r="K7673" i="1"/>
  <c r="K7665" i="1"/>
  <c r="K7666" i="1" s="1"/>
  <c r="K7661" i="1"/>
  <c r="K7660" i="1"/>
  <c r="K7659" i="1"/>
  <c r="K7653" i="1"/>
  <c r="K7652" i="1"/>
  <c r="K7650" i="1"/>
  <c r="K7649" i="1"/>
  <c r="K7634" i="1"/>
  <c r="K7633" i="1"/>
  <c r="K7617" i="1"/>
  <c r="K7615" i="1"/>
  <c r="K7613" i="1"/>
  <c r="K7609" i="1"/>
  <c r="K7610" i="1" s="1"/>
  <c r="K7605" i="1"/>
  <c r="K7604" i="1"/>
  <c r="K7603" i="1"/>
  <c r="K7602" i="1"/>
  <c r="K7601" i="1"/>
  <c r="K7600" i="1"/>
  <c r="K7595" i="1"/>
  <c r="K7583" i="1"/>
  <c r="K7579" i="1"/>
  <c r="K7578" i="1"/>
  <c r="K7577" i="1"/>
  <c r="K7576" i="1"/>
  <c r="K7575" i="1"/>
  <c r="K7574" i="1"/>
  <c r="K7573" i="1"/>
  <c r="K7572" i="1"/>
  <c r="K7540" i="1"/>
  <c r="K7537" i="1"/>
  <c r="K7536" i="1"/>
  <c r="K7534" i="1"/>
  <c r="K7532" i="1"/>
  <c r="K7521" i="1"/>
  <c r="K7502" i="1"/>
  <c r="K7500" i="1"/>
  <c r="K7499" i="1"/>
  <c r="K7498" i="1"/>
  <c r="K7497" i="1"/>
  <c r="K7496" i="1"/>
  <c r="K7495" i="1"/>
  <c r="K7494" i="1"/>
  <c r="K7493" i="1"/>
  <c r="K7492" i="1"/>
  <c r="K7491" i="1"/>
  <c r="K7490" i="1"/>
  <c r="K7481" i="1"/>
  <c r="K7461" i="1"/>
  <c r="K7460" i="1"/>
  <c r="K7458" i="1"/>
  <c r="K7457" i="1"/>
  <c r="K7456" i="1"/>
  <c r="K7454" i="1"/>
  <c r="K7433" i="1"/>
  <c r="K7432" i="1"/>
  <c r="K7431" i="1"/>
  <c r="K7426" i="1"/>
  <c r="K7425" i="1"/>
  <c r="K7424" i="1"/>
  <c r="K7423" i="1"/>
  <c r="K7422" i="1"/>
  <c r="K7421" i="1"/>
  <c r="K7420" i="1"/>
  <c r="K7419" i="1"/>
  <c r="K7418" i="1"/>
  <c r="K7392" i="1"/>
  <c r="K7390" i="1"/>
  <c r="K7388" i="1"/>
  <c r="K7383" i="1"/>
  <c r="K7381" i="1"/>
  <c r="K7380" i="1"/>
  <c r="K7379" i="1"/>
  <c r="K7378" i="1"/>
  <c r="K7377" i="1"/>
  <c r="K7376" i="1"/>
  <c r="K7375" i="1"/>
  <c r="K7374" i="1"/>
  <c r="K7373" i="1"/>
  <c r="K7372" i="1"/>
  <c r="K7367" i="1"/>
  <c r="K7366" i="1"/>
  <c r="K7365" i="1"/>
  <c r="K7364" i="1"/>
  <c r="K7363" i="1"/>
  <c r="K7362" i="1"/>
  <c r="K7357" i="1"/>
  <c r="K7355" i="1"/>
  <c r="K7354" i="1"/>
  <c r="K7332" i="1"/>
  <c r="K7331" i="1"/>
  <c r="K7328" i="1"/>
  <c r="K7327" i="1"/>
  <c r="K7325" i="1"/>
  <c r="K7324" i="1"/>
  <c r="K7323" i="1"/>
  <c r="K7322" i="1"/>
  <c r="K7321" i="1"/>
  <c r="K7320" i="1"/>
  <c r="K7318" i="1"/>
  <c r="K7317" i="1"/>
  <c r="K7315" i="1"/>
  <c r="K7314" i="1"/>
  <c r="K7312" i="1"/>
  <c r="K7311" i="1"/>
  <c r="K7309" i="1"/>
  <c r="K7308" i="1"/>
  <c r="K7307" i="1"/>
  <c r="K7306" i="1"/>
  <c r="K7305" i="1"/>
  <c r="K7304" i="1"/>
  <c r="K7303" i="1"/>
  <c r="K7302" i="1"/>
  <c r="K7298" i="1"/>
  <c r="K7295" i="1"/>
  <c r="K7294" i="1"/>
  <c r="K7293" i="1"/>
  <c r="K7292" i="1"/>
  <c r="K7291" i="1"/>
  <c r="K7290" i="1"/>
  <c r="K7289" i="1"/>
  <c r="K7281" i="1"/>
  <c r="K7280" i="1"/>
  <c r="K7279" i="1"/>
  <c r="K7274" i="1"/>
  <c r="K7271" i="1"/>
  <c r="K7252" i="1"/>
  <c r="K7249" i="1"/>
  <c r="K7248" i="1"/>
  <c r="K7247" i="1"/>
  <c r="K7245" i="1"/>
  <c r="K7244" i="1"/>
  <c r="K7242" i="1"/>
  <c r="K7241" i="1"/>
  <c r="K7240" i="1"/>
  <c r="K7239" i="1"/>
  <c r="K7238" i="1"/>
  <c r="K7237" i="1"/>
  <c r="K7236" i="1"/>
  <c r="K7235" i="1"/>
  <c r="K7228" i="1"/>
  <c r="K7227" i="1"/>
  <c r="K7224" i="1"/>
  <c r="K7220" i="1"/>
  <c r="K7218" i="1"/>
  <c r="K7208" i="1"/>
  <c r="K7207" i="1"/>
  <c r="K7190" i="1"/>
  <c r="K7185" i="1"/>
  <c r="K7184" i="1"/>
  <c r="K7182" i="1"/>
  <c r="K7180" i="1"/>
  <c r="K7179" i="1"/>
  <c r="K7178" i="1"/>
  <c r="K7177" i="1"/>
  <c r="K7176" i="1"/>
  <c r="K7175" i="1"/>
  <c r="K7174" i="1"/>
  <c r="K7173" i="1"/>
  <c r="K7172" i="1"/>
  <c r="K7162" i="1"/>
  <c r="K7160" i="1"/>
  <c r="K7145" i="1"/>
  <c r="K7144" i="1"/>
  <c r="K7143" i="1"/>
  <c r="K7142" i="1"/>
  <c r="K7141" i="1"/>
  <c r="K7140" i="1"/>
  <c r="K7139" i="1"/>
  <c r="K7138" i="1"/>
  <c r="K7132" i="1"/>
  <c r="K7131" i="1"/>
  <c r="K7130" i="1"/>
  <c r="K7124" i="1"/>
  <c r="K7123" i="1"/>
  <c r="K7120" i="1"/>
  <c r="K7117" i="1"/>
  <c r="K7115" i="1"/>
  <c r="K7114" i="1"/>
  <c r="K7113" i="1"/>
  <c r="K7112" i="1"/>
  <c r="K7110" i="1"/>
  <c r="K7106" i="1"/>
  <c r="K7092" i="1"/>
  <c r="K7090" i="1"/>
  <c r="K7089" i="1"/>
  <c r="K7087" i="1"/>
  <c r="K7086" i="1"/>
  <c r="K7085" i="1"/>
  <c r="K7084" i="1"/>
  <c r="K7083" i="1"/>
  <c r="K7063" i="1"/>
  <c r="K7057" i="1"/>
  <c r="K7054" i="1"/>
  <c r="K7053" i="1"/>
  <c r="K7052" i="1"/>
  <c r="K7051" i="1"/>
  <c r="K7050" i="1"/>
  <c r="K7049" i="1"/>
  <c r="K7048" i="1"/>
  <c r="K7043" i="1"/>
  <c r="K7041" i="1"/>
  <c r="K7040" i="1"/>
  <c r="K7039" i="1"/>
  <c r="K7036" i="1"/>
  <c r="K7035" i="1"/>
  <c r="K7034" i="1"/>
  <c r="K7032" i="1"/>
  <c r="K7031" i="1"/>
  <c r="K7030" i="1"/>
  <c r="K7029" i="1"/>
  <c r="K7028" i="1"/>
  <c r="K7027" i="1"/>
  <c r="K7026" i="1"/>
  <c r="K7025" i="1"/>
  <c r="K7024" i="1"/>
  <c r="K7023" i="1"/>
  <c r="K7022" i="1"/>
  <c r="K7021" i="1"/>
  <c r="K7020" i="1"/>
  <c r="K7018" i="1"/>
  <c r="K7017" i="1"/>
  <c r="K7016" i="1"/>
  <c r="K7015" i="1"/>
  <c r="K6962" i="1"/>
  <c r="K6957" i="1"/>
  <c r="K6953" i="1"/>
  <c r="K6952" i="1"/>
  <c r="K6947" i="1"/>
  <c r="K6946" i="1"/>
  <c r="K6945" i="1"/>
  <c r="K6944" i="1"/>
  <c r="K6943" i="1"/>
  <c r="K6941" i="1"/>
  <c r="K6940" i="1"/>
  <c r="K6927" i="1"/>
  <c r="K6919" i="1"/>
  <c r="K6903" i="1"/>
  <c r="K6899" i="1"/>
  <c r="K6896" i="1"/>
  <c r="K6895" i="1"/>
  <c r="K6893" i="1"/>
  <c r="K6891" i="1"/>
  <c r="K6890" i="1"/>
  <c r="K6889" i="1"/>
  <c r="K6888" i="1"/>
  <c r="K6887" i="1"/>
  <c r="K6886" i="1"/>
  <c r="K6879" i="1"/>
  <c r="K6861" i="1"/>
  <c r="K6856" i="1"/>
  <c r="K6854" i="1"/>
  <c r="K6853" i="1"/>
  <c r="K6851" i="1"/>
  <c r="K6849" i="1"/>
  <c r="K6848" i="1"/>
  <c r="K6847" i="1"/>
  <c r="K6846" i="1"/>
  <c r="K6837" i="1"/>
  <c r="K6821" i="1"/>
  <c r="K6817" i="1"/>
  <c r="K6814" i="1"/>
  <c r="K6813" i="1"/>
  <c r="K6811" i="1"/>
  <c r="K6810" i="1"/>
  <c r="K6809" i="1"/>
  <c r="K6786" i="1"/>
  <c r="K6785" i="1"/>
  <c r="K6784" i="1"/>
  <c r="K6783" i="1"/>
  <c r="K6770" i="1"/>
  <c r="K6768" i="1"/>
  <c r="K6764" i="1"/>
  <c r="K6740" i="1"/>
  <c r="K6736" i="1"/>
  <c r="K6735" i="1"/>
  <c r="K6734" i="1"/>
  <c r="K6733" i="1"/>
  <c r="K6732" i="1"/>
  <c r="K6731" i="1"/>
  <c r="K6730" i="1"/>
  <c r="K6729" i="1"/>
  <c r="K6728" i="1"/>
  <c r="K6727" i="1"/>
  <c r="K6726" i="1"/>
  <c r="K6721" i="1"/>
  <c r="K6695" i="1"/>
  <c r="K6691" i="1"/>
  <c r="K6690" i="1"/>
  <c r="K6688" i="1"/>
  <c r="K6686" i="1"/>
  <c r="K6685" i="1"/>
  <c r="K6684" i="1"/>
  <c r="K6683" i="1"/>
  <c r="K6682" i="1"/>
  <c r="K6681" i="1"/>
  <c r="K6680" i="1"/>
  <c r="K6679" i="1"/>
  <c r="K6678" i="1"/>
  <c r="K6672" i="1"/>
  <c r="K6669" i="1"/>
  <c r="K6638" i="1"/>
  <c r="K6634" i="1"/>
  <c r="K6633" i="1"/>
  <c r="K6631" i="1"/>
  <c r="K6630" i="1"/>
  <c r="K6629" i="1"/>
  <c r="K6628" i="1"/>
  <c r="K6627" i="1"/>
  <c r="K6626" i="1"/>
  <c r="K6625" i="1"/>
  <c r="K6624" i="1"/>
  <c r="K6623" i="1"/>
  <c r="K6622" i="1"/>
  <c r="K6621" i="1"/>
  <c r="K6614" i="1"/>
  <c r="K6612" i="1"/>
  <c r="K6581" i="1"/>
  <c r="K6578" i="1"/>
  <c r="K6574" i="1"/>
  <c r="K6573" i="1"/>
  <c r="K6571" i="1"/>
  <c r="K6569" i="1"/>
  <c r="K6568" i="1"/>
  <c r="K6567" i="1"/>
  <c r="K6566" i="1"/>
  <c r="K6565" i="1"/>
  <c r="K6564" i="1"/>
  <c r="K6563" i="1"/>
  <c r="K6562" i="1"/>
  <c r="K6561" i="1"/>
  <c r="K6560" i="1"/>
  <c r="K6554" i="1"/>
  <c r="K6547" i="1"/>
  <c r="K6545" i="1"/>
  <c r="K6529" i="1"/>
  <c r="K6521" i="1"/>
  <c r="K6519" i="1"/>
  <c r="K6516" i="1"/>
  <c r="K6515" i="1"/>
  <c r="K6514" i="1"/>
  <c r="K6512" i="1"/>
  <c r="K6510" i="1"/>
  <c r="K6509" i="1"/>
  <c r="K6508" i="1"/>
  <c r="K6507" i="1"/>
  <c r="K6506" i="1"/>
  <c r="K6505" i="1"/>
  <c r="K6504" i="1"/>
  <c r="K6503" i="1"/>
  <c r="K6502" i="1"/>
  <c r="K6501" i="1"/>
  <c r="K6488" i="1"/>
  <c r="K6486" i="1"/>
  <c r="K6485" i="1"/>
  <c r="K6484" i="1"/>
  <c r="K6461" i="1"/>
  <c r="K6445" i="1"/>
  <c r="K6443" i="1"/>
  <c r="K6442" i="1"/>
  <c r="K6440" i="1"/>
  <c r="K6439" i="1"/>
  <c r="K6438" i="1"/>
  <c r="K6437" i="1"/>
  <c r="K6436" i="1"/>
  <c r="K6435" i="1"/>
  <c r="K6434" i="1"/>
  <c r="K6433" i="1"/>
  <c r="K6432" i="1"/>
  <c r="K6431" i="1"/>
  <c r="K6430" i="1"/>
  <c r="K6429" i="1"/>
  <c r="K6422" i="1"/>
  <c r="K6416" i="1"/>
  <c r="K6384" i="1"/>
  <c r="K6380" i="1"/>
  <c r="K6379" i="1"/>
  <c r="K6377" i="1"/>
  <c r="K6376" i="1"/>
  <c r="K6375" i="1"/>
  <c r="K6374" i="1"/>
  <c r="K6373" i="1"/>
  <c r="K6372" i="1"/>
  <c r="K6371" i="1"/>
  <c r="K6370" i="1"/>
  <c r="K6369" i="1"/>
  <c r="K6368" i="1"/>
  <c r="K6367" i="1"/>
  <c r="K6366" i="1"/>
  <c r="K6365" i="1"/>
  <c r="K6349" i="1"/>
  <c r="K6316" i="1"/>
  <c r="K6315" i="1"/>
  <c r="K6314" i="1"/>
  <c r="K6312" i="1"/>
  <c r="K6311" i="1"/>
  <c r="K6310" i="1"/>
  <c r="K6282" i="1"/>
  <c r="K6281" i="1"/>
  <c r="K6280" i="1"/>
  <c r="K6278" i="1"/>
  <c r="K6277" i="1"/>
  <c r="K6276" i="1"/>
  <c r="K6274" i="1"/>
  <c r="K6258" i="1"/>
  <c r="K6257" i="1"/>
  <c r="K6256" i="1"/>
  <c r="K6254" i="1"/>
  <c r="K6252" i="1"/>
  <c r="K6235" i="1"/>
  <c r="K6181" i="1"/>
  <c r="K6178" i="1"/>
  <c r="K6174" i="1"/>
  <c r="K6173" i="1"/>
  <c r="K6171" i="1"/>
  <c r="K6170" i="1"/>
  <c r="K6168" i="1"/>
  <c r="K6166" i="1"/>
  <c r="K6165" i="1"/>
  <c r="K6164" i="1"/>
  <c r="K6163" i="1"/>
  <c r="K6162" i="1"/>
  <c r="K6161" i="1"/>
  <c r="K6159" i="1"/>
  <c r="K6157" i="1"/>
  <c r="K6155" i="1"/>
  <c r="K6154" i="1"/>
  <c r="K6148" i="1"/>
  <c r="K6145" i="1"/>
  <c r="K6112" i="1"/>
  <c r="K6111" i="1"/>
  <c r="K6109" i="1"/>
  <c r="K6101" i="1"/>
  <c r="K6091" i="1"/>
  <c r="K6090" i="1"/>
  <c r="K6089" i="1"/>
  <c r="K6088" i="1"/>
  <c r="K6080" i="1"/>
  <c r="K6079" i="1"/>
  <c r="K6068" i="1"/>
  <c r="K6067" i="1"/>
  <c r="K6066" i="1"/>
  <c r="K6032" i="1"/>
  <c r="K6030" i="1"/>
  <c r="K6029" i="1"/>
  <c r="K6027" i="1"/>
  <c r="K6025" i="1"/>
  <c r="K6023" i="1"/>
  <c r="K6018" i="1"/>
  <c r="K6017" i="1"/>
  <c r="K6003" i="1"/>
  <c r="K5993" i="1"/>
  <c r="K5992" i="1"/>
  <c r="K5991" i="1"/>
  <c r="K5990" i="1"/>
  <c r="K5989" i="1"/>
  <c r="K5988" i="1"/>
  <c r="K5987" i="1"/>
  <c r="K5968" i="1"/>
  <c r="K5967" i="1"/>
  <c r="K5966" i="1"/>
  <c r="K5965" i="1"/>
  <c r="K5964" i="1"/>
  <c r="K5963" i="1"/>
  <c r="K5962" i="1"/>
  <c r="K5961" i="1"/>
  <c r="K5960" i="1"/>
  <c r="K5959" i="1"/>
  <c r="K5949" i="1"/>
  <c r="K5948" i="1"/>
  <c r="K5947" i="1"/>
  <c r="K5946" i="1"/>
  <c r="K5945" i="1"/>
  <c r="K5935" i="1"/>
  <c r="K5903" i="1"/>
  <c r="K5893" i="1"/>
  <c r="K5892" i="1"/>
  <c r="K5890" i="1"/>
  <c r="K5889" i="1"/>
  <c r="K5888" i="1"/>
  <c r="K5886" i="1"/>
  <c r="K5885" i="1"/>
  <c r="K5884" i="1"/>
  <c r="K5882" i="1"/>
  <c r="K5880" i="1"/>
  <c r="K5872" i="1"/>
  <c r="K5845" i="1"/>
  <c r="K5843" i="1"/>
  <c r="K5842" i="1"/>
  <c r="K5841" i="1"/>
  <c r="K5840" i="1"/>
  <c r="K5838" i="1"/>
  <c r="K5836" i="1"/>
  <c r="K5797" i="1"/>
  <c r="K5794" i="1"/>
  <c r="K5789" i="1"/>
  <c r="K5786" i="1"/>
  <c r="K5784" i="1"/>
  <c r="K5783" i="1"/>
  <c r="K5782" i="1"/>
  <c r="K5780" i="1"/>
  <c r="K5778" i="1"/>
  <c r="K5766" i="1"/>
  <c r="K5750" i="1"/>
  <c r="K5745" i="1"/>
  <c r="K5742" i="1"/>
  <c r="K5741" i="1"/>
  <c r="K5739" i="1"/>
  <c r="K5738" i="1"/>
  <c r="K5737" i="1"/>
  <c r="K5736" i="1"/>
  <c r="K5735" i="1"/>
  <c r="K5734" i="1"/>
  <c r="K5733" i="1"/>
  <c r="K5732" i="1"/>
  <c r="K5731" i="1"/>
  <c r="K5716" i="1"/>
  <c r="K5715" i="1"/>
  <c r="K5714" i="1"/>
  <c r="K5713" i="1"/>
  <c r="K5711" i="1"/>
  <c r="K5709" i="1"/>
  <c r="K5691" i="1"/>
  <c r="K5690" i="1"/>
  <c r="K5689" i="1"/>
  <c r="K5688" i="1"/>
  <c r="K5686" i="1"/>
  <c r="K5685" i="1"/>
  <c r="K5678" i="1"/>
  <c r="K5675" i="1"/>
  <c r="K5663" i="1"/>
  <c r="K5662" i="1"/>
  <c r="K5655" i="1"/>
  <c r="K5654" i="1"/>
  <c r="K5650" i="1"/>
  <c r="K5649" i="1"/>
  <c r="K5632" i="1"/>
  <c r="K5631" i="1"/>
  <c r="K5630" i="1"/>
  <c r="K5629" i="1"/>
  <c r="K5628" i="1"/>
  <c r="K5627" i="1"/>
  <c r="K5626" i="1"/>
  <c r="K5624" i="1"/>
  <c r="K5622" i="1"/>
  <c r="K5595" i="1"/>
  <c r="K5591" i="1"/>
  <c r="K5588" i="1"/>
  <c r="K5587" i="1"/>
  <c r="K5585" i="1"/>
  <c r="K5584" i="1"/>
  <c r="K5582" i="1"/>
  <c r="K5581" i="1"/>
  <c r="K5580" i="1"/>
  <c r="K5579" i="1"/>
  <c r="K5577" i="1"/>
  <c r="K5545" i="1"/>
  <c r="K5542" i="1"/>
  <c r="K5540" i="1"/>
  <c r="K5539" i="1"/>
  <c r="K5537" i="1"/>
  <c r="K5535" i="1"/>
  <c r="K5534" i="1"/>
  <c r="K5533" i="1"/>
  <c r="K5531" i="1"/>
  <c r="K5529" i="1"/>
  <c r="K5517" i="1"/>
  <c r="K5489" i="1"/>
  <c r="K5483" i="1"/>
  <c r="K5482" i="1"/>
  <c r="K5480" i="1"/>
  <c r="K5479" i="1"/>
  <c r="K5478" i="1"/>
  <c r="K5477" i="1"/>
  <c r="K5476" i="1"/>
  <c r="K5475" i="1"/>
  <c r="K5474" i="1"/>
  <c r="K5473" i="1"/>
  <c r="K5472" i="1"/>
  <c r="K5453" i="1"/>
  <c r="K5452" i="1"/>
  <c r="K5451" i="1"/>
  <c r="K5450" i="1"/>
  <c r="K5449" i="1"/>
  <c r="K5448" i="1"/>
  <c r="K5447" i="1"/>
  <c r="K5446" i="1"/>
  <c r="K5445" i="1"/>
  <c r="K5444" i="1"/>
  <c r="K5443" i="1"/>
  <c r="K5441" i="1"/>
  <c r="K5438" i="1"/>
  <c r="K5437" i="1"/>
  <c r="K5436" i="1"/>
  <c r="K5431" i="1"/>
  <c r="K5419" i="1"/>
  <c r="K5413" i="1"/>
  <c r="K5412" i="1"/>
  <c r="K5411" i="1"/>
  <c r="K5410" i="1"/>
  <c r="K5409" i="1"/>
  <c r="K5408" i="1"/>
  <c r="K5407" i="1"/>
  <c r="K5406" i="1"/>
  <c r="K5405" i="1"/>
  <c r="K5404" i="1"/>
  <c r="K5403" i="1"/>
  <c r="K5399" i="1"/>
  <c r="K5397" i="1"/>
  <c r="K5394" i="1"/>
  <c r="K5393" i="1"/>
  <c r="K5376" i="1"/>
  <c r="K5375" i="1"/>
  <c r="K5373" i="1"/>
  <c r="K5372" i="1"/>
  <c r="K5371" i="1"/>
  <c r="K5370" i="1"/>
  <c r="K5369" i="1"/>
  <c r="K5368" i="1"/>
  <c r="K5362" i="1"/>
  <c r="K5358" i="1"/>
  <c r="K5357" i="1"/>
  <c r="K5319" i="1"/>
  <c r="K5315" i="1"/>
  <c r="K5314" i="1"/>
  <c r="K5312" i="1"/>
  <c r="K5311" i="1"/>
  <c r="K5310" i="1"/>
  <c r="K5309" i="1"/>
  <c r="K5308" i="1"/>
  <c r="K5307" i="1"/>
  <c r="K5306" i="1"/>
  <c r="K5305" i="1"/>
  <c r="K5303" i="1"/>
  <c r="K5302" i="1"/>
  <c r="K5301" i="1"/>
  <c r="K5300" i="1"/>
  <c r="K5299" i="1"/>
  <c r="K5298" i="1"/>
  <c r="K5297" i="1"/>
  <c r="K5296" i="1"/>
  <c r="K5295" i="1"/>
  <c r="K5291" i="1"/>
  <c r="K5289" i="1"/>
  <c r="K5275" i="1"/>
  <c r="K5273" i="1"/>
  <c r="K5272" i="1"/>
  <c r="K5271" i="1"/>
  <c r="K5270" i="1"/>
  <c r="K5269" i="1"/>
  <c r="K5268" i="1"/>
  <c r="K5267" i="1"/>
  <c r="K5266" i="1"/>
  <c r="K5264" i="1"/>
  <c r="K5263" i="1"/>
  <c r="K5262" i="1"/>
  <c r="K5234" i="1"/>
  <c r="K5233" i="1"/>
  <c r="K5232" i="1"/>
  <c r="K5231" i="1"/>
  <c r="K5230" i="1"/>
  <c r="K5229" i="1"/>
  <c r="K5228" i="1"/>
  <c r="K5227" i="1"/>
  <c r="K5226" i="1"/>
  <c r="K5225" i="1"/>
  <c r="K5224" i="1"/>
  <c r="K5223" i="1"/>
  <c r="K5222" i="1"/>
  <c r="K5221" i="1"/>
  <c r="K5220" i="1"/>
  <c r="K5219" i="1"/>
  <c r="K5218" i="1"/>
  <c r="K5217" i="1"/>
  <c r="K5216" i="1"/>
  <c r="K5212" i="1"/>
  <c r="K5210" i="1"/>
  <c r="K5168" i="1"/>
  <c r="K5164" i="1"/>
  <c r="K5159" i="1"/>
  <c r="K5158" i="1"/>
  <c r="K5156" i="1"/>
  <c r="K5155" i="1"/>
  <c r="K5154" i="1"/>
  <c r="K5152" i="1"/>
  <c r="K5151" i="1"/>
  <c r="K5150" i="1"/>
  <c r="K5149" i="1"/>
  <c r="K5148" i="1"/>
  <c r="K5147" i="1"/>
  <c r="K5146" i="1"/>
  <c r="K5145" i="1"/>
  <c r="K5144" i="1"/>
  <c r="K5143" i="1"/>
  <c r="K5142" i="1"/>
  <c r="K5141" i="1"/>
  <c r="K5140" i="1"/>
  <c r="K5139" i="1"/>
  <c r="K5137" i="1"/>
  <c r="K5136" i="1"/>
  <c r="K5135" i="1"/>
  <c r="K5130" i="1"/>
  <c r="K5125" i="1"/>
  <c r="K5090" i="1"/>
  <c r="K5086" i="1"/>
  <c r="K5082" i="1"/>
  <c r="K5081" i="1"/>
  <c r="K5079" i="1"/>
  <c r="K5078" i="1"/>
  <c r="K5076" i="1"/>
  <c r="K5075" i="1"/>
  <c r="K5074" i="1"/>
  <c r="K5073" i="1"/>
  <c r="K5072" i="1"/>
  <c r="K5071" i="1"/>
  <c r="K5070" i="1"/>
  <c r="K5069" i="1"/>
  <c r="K5068" i="1"/>
  <c r="K5067" i="1"/>
  <c r="K5066" i="1"/>
  <c r="K5065" i="1"/>
  <c r="K5063" i="1"/>
  <c r="K5062" i="1"/>
  <c r="K5061" i="1"/>
  <c r="K5059" i="1"/>
  <c r="K5056" i="1"/>
  <c r="K5052" i="1"/>
  <c r="K5051" i="1"/>
  <c r="K5015" i="1"/>
  <c r="K5011" i="1"/>
  <c r="K5004" i="1"/>
  <c r="K5003" i="1"/>
  <c r="K5001" i="1"/>
  <c r="K5000" i="1"/>
  <c r="K4999" i="1"/>
  <c r="K4998" i="1"/>
  <c r="K4997" i="1"/>
  <c r="K4995" i="1"/>
  <c r="K4994" i="1"/>
  <c r="K4993" i="1"/>
  <c r="K4992" i="1"/>
  <c r="K4991" i="1"/>
  <c r="K4990" i="1"/>
  <c r="K4989" i="1"/>
  <c r="K4987" i="1"/>
  <c r="K4986" i="1"/>
  <c r="K4980" i="1"/>
  <c r="K4976" i="1"/>
  <c r="K4934" i="1"/>
  <c r="K4930" i="1"/>
  <c r="K4926" i="1"/>
  <c r="K4925" i="1"/>
  <c r="K4922" i="1"/>
  <c r="K4921" i="1"/>
  <c r="K4919" i="1"/>
  <c r="K4918" i="1"/>
  <c r="K4917" i="1"/>
  <c r="K4916" i="1"/>
  <c r="K4915" i="1"/>
  <c r="K4913" i="1"/>
  <c r="K4912" i="1"/>
  <c r="K4911" i="1"/>
  <c r="K4910" i="1"/>
  <c r="K4909" i="1"/>
  <c r="K4908" i="1"/>
  <c r="K4907" i="1"/>
  <c r="K4905" i="1"/>
  <c r="K4904" i="1"/>
  <c r="K4898" i="1"/>
  <c r="K4894" i="1"/>
  <c r="K4893" i="1"/>
  <c r="K4852" i="1"/>
  <c r="K4848" i="1"/>
  <c r="K4844" i="1"/>
  <c r="K4843" i="1"/>
  <c r="K4840" i="1"/>
  <c r="K4838" i="1"/>
  <c r="K4837" i="1"/>
  <c r="K4836" i="1"/>
  <c r="K4835" i="1"/>
  <c r="K4833" i="1"/>
  <c r="K4832" i="1"/>
  <c r="K4831" i="1"/>
  <c r="K4830" i="1"/>
  <c r="K4829" i="1"/>
  <c r="K4828" i="1"/>
  <c r="K4827" i="1"/>
  <c r="K4826" i="1"/>
  <c r="K4824" i="1"/>
  <c r="K4823" i="1"/>
  <c r="K4818" i="1"/>
  <c r="K4814" i="1"/>
  <c r="K4813" i="1"/>
  <c r="K4776" i="1"/>
  <c r="K4772" i="1"/>
  <c r="K4768" i="1"/>
  <c r="K4767" i="1"/>
  <c r="K4765" i="1"/>
  <c r="K4764" i="1"/>
  <c r="K4763" i="1"/>
  <c r="K4762" i="1"/>
  <c r="K4760" i="1"/>
  <c r="K4759" i="1"/>
  <c r="K4758" i="1"/>
  <c r="K4757" i="1"/>
  <c r="K4756" i="1"/>
  <c r="K4755" i="1"/>
  <c r="K4754" i="1"/>
  <c r="K4753" i="1"/>
  <c r="K4752" i="1"/>
  <c r="K4751" i="1"/>
  <c r="K4750" i="1"/>
  <c r="K4749" i="1"/>
  <c r="K4747" i="1"/>
  <c r="K4746" i="1"/>
  <c r="K4740" i="1"/>
  <c r="K4736" i="1"/>
  <c r="K4735" i="1"/>
  <c r="K4698" i="1"/>
  <c r="K4694" i="1"/>
  <c r="K4693" i="1"/>
  <c r="K4691" i="1"/>
  <c r="K4690" i="1"/>
  <c r="K4689" i="1"/>
  <c r="K4688" i="1"/>
  <c r="K4687" i="1"/>
  <c r="K4685" i="1"/>
  <c r="K4684" i="1"/>
  <c r="K4683" i="1"/>
  <c r="K4682" i="1"/>
  <c r="K4681" i="1"/>
  <c r="K4680" i="1"/>
  <c r="K4679" i="1"/>
  <c r="K4677" i="1"/>
  <c r="K4676" i="1"/>
  <c r="K4672" i="1"/>
  <c r="K4667" i="1"/>
  <c r="K4666" i="1"/>
  <c r="K4665" i="1"/>
  <c r="K4664" i="1"/>
  <c r="K4663" i="1"/>
  <c r="K4662" i="1"/>
  <c r="K4661" i="1"/>
  <c r="K4660" i="1"/>
  <c r="K4655" i="1"/>
  <c r="K4654" i="1"/>
  <c r="K4653" i="1"/>
  <c r="K4652" i="1"/>
  <c r="K4651" i="1"/>
  <c r="K4650" i="1"/>
  <c r="K4649" i="1"/>
  <c r="K4645" i="1"/>
  <c r="K4644" i="1"/>
  <c r="K4643" i="1"/>
  <c r="K4642" i="1"/>
  <c r="K4641" i="1"/>
  <c r="K4640" i="1"/>
  <c r="K4639" i="1"/>
  <c r="K4638" i="1"/>
  <c r="K4634" i="1"/>
  <c r="K4633" i="1"/>
  <c r="K4632" i="1"/>
  <c r="K4631" i="1"/>
  <c r="K4630" i="1"/>
  <c r="K4629" i="1"/>
  <c r="K4628" i="1"/>
  <c r="K4627" i="1"/>
  <c r="K4623" i="1"/>
  <c r="K4622" i="1"/>
  <c r="K4621" i="1"/>
  <c r="K4620" i="1"/>
  <c r="K4619" i="1"/>
  <c r="K4618" i="1"/>
  <c r="K4617" i="1"/>
  <c r="K4616" i="1"/>
  <c r="K4612" i="1"/>
  <c r="K4611" i="1"/>
  <c r="K4610" i="1"/>
  <c r="K4609" i="1"/>
  <c r="K4608" i="1"/>
  <c r="K4607" i="1"/>
  <c r="K4606" i="1"/>
  <c r="K4605" i="1"/>
  <c r="K4601" i="1"/>
  <c r="K4600" i="1"/>
  <c r="K4599" i="1"/>
  <c r="K4598" i="1"/>
  <c r="K4596" i="1"/>
  <c r="K4595" i="1"/>
  <c r="K4594" i="1"/>
  <c r="K4590" i="1"/>
  <c r="K4589" i="1"/>
  <c r="K4588" i="1"/>
  <c r="K4587" i="1"/>
  <c r="K4586" i="1"/>
  <c r="K4585" i="1"/>
  <c r="K4584" i="1"/>
  <c r="K4583" i="1"/>
  <c r="K4579" i="1"/>
  <c r="K4578" i="1"/>
  <c r="K4577" i="1"/>
  <c r="K4576" i="1"/>
  <c r="K4574" i="1"/>
  <c r="K4573" i="1"/>
  <c r="K4572" i="1"/>
  <c r="K4527" i="1"/>
  <c r="K4525" i="1"/>
  <c r="K4524" i="1"/>
  <c r="K4523" i="1"/>
  <c r="K4522" i="1"/>
  <c r="K4520" i="1"/>
  <c r="K4518" i="1"/>
  <c r="K4517" i="1"/>
  <c r="K4516" i="1"/>
  <c r="K4515" i="1"/>
  <c r="K4514" i="1"/>
  <c r="K4513" i="1"/>
  <c r="K4512" i="1"/>
  <c r="K4511" i="1"/>
  <c r="K4510" i="1"/>
  <c r="K4509" i="1"/>
  <c r="K4508" i="1"/>
  <c r="K4507" i="1"/>
  <c r="K4506" i="1"/>
  <c r="K4505" i="1"/>
  <c r="K4504" i="1"/>
  <c r="K4502" i="1"/>
  <c r="K4496" i="1"/>
  <c r="K4492" i="1"/>
  <c r="K4466" i="1"/>
  <c r="K4464" i="1"/>
  <c r="K4460" i="1"/>
  <c r="K4459" i="1"/>
  <c r="K4455" i="1"/>
  <c r="K4454" i="1"/>
  <c r="K4453" i="1"/>
  <c r="K4451" i="1"/>
  <c r="K4450" i="1"/>
  <c r="K4449" i="1"/>
  <c r="K4443" i="1"/>
  <c r="K4442" i="1"/>
  <c r="K4441" i="1"/>
  <c r="K4440" i="1"/>
  <c r="K4437" i="1"/>
  <c r="K4439" i="1"/>
  <c r="K4438" i="1"/>
  <c r="K4436" i="1"/>
  <c r="K4434" i="1"/>
  <c r="K4432" i="1"/>
  <c r="K4431" i="1"/>
  <c r="K4430" i="1"/>
  <c r="K4428" i="1"/>
  <c r="K4427" i="1"/>
  <c r="K4426" i="1"/>
  <c r="K4425" i="1"/>
  <c r="K4424" i="1"/>
  <c r="K4422" i="1"/>
  <c r="K4421" i="1"/>
  <c r="K4420" i="1"/>
  <c r="K4419" i="1"/>
  <c r="K4418" i="1"/>
  <c r="K4417" i="1"/>
  <c r="K4416" i="1"/>
  <c r="K4415" i="1"/>
  <c r="K4414" i="1"/>
  <c r="K4413" i="1"/>
  <c r="K4412" i="1"/>
  <c r="K4411" i="1"/>
  <c r="K4410" i="1"/>
  <c r="K4409" i="1"/>
  <c r="K4408" i="1"/>
  <c r="K4407" i="1"/>
  <c r="K4406" i="1"/>
  <c r="K4405" i="1"/>
  <c r="K4404" i="1"/>
  <c r="K4403" i="1"/>
  <c r="K4401" i="1"/>
  <c r="K4400" i="1"/>
  <c r="K4399" i="1"/>
  <c r="K4398" i="1"/>
  <c r="K4397" i="1"/>
  <c r="K4396" i="1"/>
  <c r="K4395" i="1"/>
  <c r="K4394" i="1"/>
  <c r="K4393" i="1"/>
  <c r="K4392" i="1"/>
  <c r="K4391" i="1"/>
  <c r="K4390" i="1"/>
  <c r="K4388" i="1"/>
  <c r="K4387" i="1"/>
  <c r="K4381" i="1"/>
  <c r="K4380" i="1"/>
  <c r="K4379" i="1"/>
  <c r="K4377" i="1"/>
  <c r="K4376" i="1"/>
  <c r="K4375" i="1"/>
  <c r="K4374" i="1"/>
  <c r="K4373" i="1"/>
  <c r="K4372" i="1"/>
  <c r="K4370" i="1"/>
  <c r="K4368" i="1"/>
  <c r="K4367" i="1"/>
  <c r="K4366" i="1"/>
  <c r="K4364" i="1"/>
  <c r="K4363" i="1"/>
  <c r="K4362" i="1"/>
  <c r="K4361" i="1"/>
  <c r="K4360" i="1"/>
  <c r="K4358" i="1"/>
  <c r="K4357" i="1"/>
  <c r="K4356" i="1"/>
  <c r="K4355" i="1"/>
  <c r="K4354" i="1"/>
  <c r="K4353" i="1"/>
  <c r="K4351" i="1"/>
  <c r="K4350" i="1"/>
  <c r="K4349" i="1"/>
  <c r="K4348" i="1"/>
  <c r="K4347" i="1"/>
  <c r="K4346" i="1"/>
  <c r="K4345" i="1"/>
  <c r="K4344" i="1"/>
  <c r="K4343" i="1"/>
  <c r="K4342" i="1"/>
  <c r="K4341" i="1"/>
  <c r="K4340" i="1"/>
  <c r="K4339" i="1"/>
  <c r="K4338" i="1"/>
  <c r="K4337" i="1"/>
  <c r="K4336" i="1"/>
  <c r="K4335" i="1"/>
  <c r="K4334" i="1"/>
  <c r="K4333" i="1"/>
  <c r="K4332" i="1"/>
  <c r="K4330" i="1"/>
  <c r="K4328" i="1"/>
  <c r="K4327" i="1"/>
  <c r="K4326" i="1"/>
  <c r="K4325" i="1"/>
  <c r="K4323" i="1"/>
  <c r="K4322" i="1"/>
  <c r="K4320" i="1"/>
  <c r="K4318" i="1"/>
  <c r="K4317" i="1"/>
  <c r="K4315" i="1"/>
  <c r="K4313" i="1"/>
  <c r="K4312" i="1"/>
  <c r="K4311" i="1"/>
  <c r="K4305" i="1"/>
  <c r="K4304" i="1"/>
  <c r="K4300" i="1"/>
  <c r="K4294" i="1"/>
  <c r="K4285" i="1"/>
  <c r="K4284" i="1"/>
  <c r="K4283" i="1"/>
  <c r="K4281" i="1"/>
  <c r="K4280" i="1"/>
  <c r="K4279" i="1"/>
  <c r="K4278" i="1"/>
  <c r="K4277" i="1"/>
  <c r="K4276" i="1"/>
  <c r="K4223" i="1"/>
  <c r="K4220" i="1"/>
  <c r="K4218" i="1"/>
  <c r="K4212" i="1"/>
  <c r="K4211" i="1"/>
  <c r="K4208" i="1"/>
  <c r="K4207" i="1"/>
  <c r="K4205" i="1"/>
  <c r="K4204" i="1"/>
  <c r="K4203" i="1"/>
  <c r="K4201" i="1"/>
  <c r="K4200" i="1"/>
  <c r="K4199" i="1"/>
  <c r="K4198" i="1"/>
  <c r="K4197" i="1"/>
  <c r="K4195" i="1"/>
  <c r="K4194" i="1"/>
  <c r="K4184" i="1"/>
  <c r="K4175" i="1"/>
  <c r="K4174" i="1"/>
  <c r="K4173" i="1"/>
  <c r="K4172" i="1"/>
  <c r="K4171" i="1"/>
  <c r="K4162" i="1"/>
  <c r="K4159" i="1"/>
  <c r="K4158" i="1"/>
  <c r="K4155" i="1"/>
  <c r="K4151" i="1"/>
  <c r="K4150" i="1"/>
  <c r="K4149" i="1"/>
  <c r="K4148" i="1"/>
  <c r="K4147" i="1"/>
  <c r="K4140" i="1"/>
  <c r="K4139" i="1"/>
  <c r="K4137" i="1"/>
  <c r="K4128" i="1"/>
  <c r="K4100" i="1"/>
  <c r="K4096" i="1"/>
  <c r="K4095" i="1"/>
  <c r="K4094" i="1"/>
  <c r="K4092" i="1"/>
  <c r="K4091" i="1"/>
  <c r="K4090" i="1"/>
  <c r="K4089" i="1"/>
  <c r="K4088" i="1"/>
  <c r="K4087" i="1"/>
  <c r="K4086" i="1"/>
  <c r="K4085" i="1"/>
  <c r="K4084" i="1"/>
  <c r="K4083" i="1"/>
  <c r="K4074" i="1"/>
  <c r="K4034" i="1"/>
  <c r="K4031" i="1"/>
  <c r="K4027" i="1"/>
  <c r="K4026" i="1"/>
  <c r="K4025" i="1"/>
  <c r="K4021" i="1"/>
  <c r="K4020" i="1"/>
  <c r="K4019" i="1"/>
  <c r="K4018" i="1"/>
  <c r="K4017" i="1"/>
  <c r="K4016" i="1"/>
  <c r="K4015" i="1"/>
  <c r="K4014" i="1"/>
  <c r="K4013" i="1"/>
  <c r="K4001" i="1"/>
  <c r="K4000" i="1"/>
  <c r="K3998" i="1"/>
  <c r="K3997" i="1"/>
  <c r="K3996" i="1"/>
  <c r="K3989" i="1"/>
  <c r="K3988" i="1"/>
  <c r="K3987" i="1"/>
  <c r="K3986" i="1"/>
  <c r="K3977" i="1"/>
  <c r="K3976" i="1"/>
  <c r="K3975" i="1"/>
  <c r="K3974" i="1"/>
  <c r="K3962" i="1"/>
  <c r="K3961" i="1"/>
  <c r="K3960" i="1"/>
  <c r="K3957" i="1"/>
  <c r="K3956" i="1"/>
  <c r="K3948" i="1"/>
  <c r="K3947" i="1"/>
  <c r="K3946" i="1"/>
  <c r="K3945" i="1"/>
  <c r="K3940" i="1"/>
  <c r="K3939" i="1"/>
  <c r="K3938" i="1"/>
  <c r="K3937" i="1"/>
  <c r="K3914" i="1"/>
  <c r="K3913" i="1"/>
  <c r="K3912" i="1"/>
  <c r="K3911" i="1"/>
  <c r="K3910" i="1"/>
  <c r="K3908" i="1"/>
  <c r="K3876" i="1"/>
  <c r="K3875" i="1"/>
  <c r="K3874" i="1"/>
  <c r="K3873" i="1"/>
  <c r="K3872" i="1"/>
  <c r="K3871" i="1"/>
  <c r="K3870" i="1"/>
  <c r="K3864" i="1"/>
  <c r="K3808" i="1"/>
  <c r="K3804" i="1"/>
  <c r="K3798" i="1"/>
  <c r="K3797" i="1"/>
  <c r="K3795" i="1"/>
  <c r="K3793" i="1"/>
  <c r="K3791" i="1"/>
  <c r="K3790" i="1"/>
  <c r="K3784" i="1"/>
  <c r="K3765" i="1"/>
  <c r="K3764" i="1"/>
  <c r="K3763" i="1"/>
  <c r="K3762" i="1"/>
  <c r="K3754" i="1"/>
  <c r="K3730" i="1"/>
  <c r="K3726" i="1"/>
  <c r="K3722" i="1"/>
  <c r="K3719" i="1"/>
  <c r="K3716" i="1"/>
  <c r="K3714" i="1"/>
  <c r="K3712" i="1"/>
  <c r="K3706" i="1"/>
  <c r="K3705" i="1"/>
  <c r="K3704" i="1"/>
  <c r="K3703" i="1"/>
  <c r="K3702" i="1"/>
  <c r="K3701" i="1"/>
  <c r="K3700" i="1"/>
  <c r="K3699" i="1"/>
  <c r="K3697" i="1"/>
  <c r="K3696" i="1"/>
  <c r="K3695" i="1"/>
  <c r="K3694" i="1"/>
  <c r="K3692" i="1"/>
  <c r="K3691" i="1"/>
  <c r="K3690" i="1"/>
  <c r="K3689" i="1"/>
  <c r="K3688" i="1"/>
  <c r="K3686" i="1"/>
  <c r="K3684" i="1"/>
  <c r="K3682" i="1"/>
  <c r="K3681" i="1"/>
  <c r="K3680" i="1"/>
  <c r="K3679" i="1"/>
  <c r="K3678" i="1"/>
  <c r="K3677" i="1"/>
  <c r="K3676" i="1"/>
  <c r="K3675" i="1"/>
  <c r="K3674" i="1"/>
  <c r="K3673" i="1"/>
  <c r="K3672" i="1"/>
  <c r="K3671" i="1"/>
  <c r="K3670" i="1"/>
  <c r="K3669" i="1"/>
  <c r="K3668" i="1"/>
  <c r="K3666" i="1"/>
  <c r="K3665" i="1"/>
  <c r="K3664" i="1"/>
  <c r="K3663" i="1"/>
  <c r="K3662" i="1"/>
  <c r="K3659" i="1"/>
  <c r="K3655" i="1"/>
  <c r="K3653" i="1"/>
  <c r="K3646" i="1"/>
  <c r="K3635" i="1"/>
  <c r="K3634" i="1"/>
  <c r="K3633" i="1"/>
  <c r="K3632" i="1"/>
  <c r="K3631" i="1"/>
  <c r="K3625" i="1"/>
  <c r="K3589" i="1"/>
  <c r="K3584" i="1"/>
  <c r="K3581" i="1"/>
  <c r="K3579" i="1"/>
  <c r="K3575" i="1"/>
  <c r="K3574" i="1"/>
  <c r="K3572" i="1"/>
  <c r="K3556" i="1"/>
  <c r="K3555" i="1"/>
  <c r="K3554" i="1"/>
  <c r="K3523" i="1"/>
  <c r="K3522" i="1"/>
  <c r="K3519" i="1"/>
  <c r="K3517" i="1"/>
  <c r="K3515" i="1"/>
  <c r="K3494" i="1"/>
  <c r="K3493" i="1"/>
  <c r="K3492" i="1"/>
  <c r="K3491" i="1"/>
  <c r="K3487" i="1"/>
  <c r="K3450" i="1"/>
  <c r="K3449" i="1"/>
  <c r="K3448" i="1"/>
  <c r="K3446" i="1"/>
  <c r="K3445" i="1"/>
  <c r="K3444" i="1"/>
  <c r="K3442" i="1"/>
  <c r="K3440" i="1"/>
  <c r="K3438" i="1"/>
  <c r="K3432" i="1"/>
  <c r="K3431" i="1"/>
  <c r="K3416" i="1"/>
  <c r="K3409" i="1"/>
  <c r="K3408" i="1"/>
  <c r="K3405" i="1"/>
  <c r="K3402" i="1"/>
  <c r="K3401" i="1"/>
  <c r="K3399" i="1"/>
  <c r="K3397" i="1"/>
  <c r="K3396" i="1"/>
  <c r="K3395" i="1"/>
  <c r="K3394" i="1"/>
  <c r="K3393" i="1"/>
  <c r="K3392" i="1"/>
  <c r="K3391" i="1"/>
  <c r="K3390" i="1"/>
  <c r="K3389" i="1"/>
  <c r="K3382" i="1"/>
  <c r="K3380" i="1"/>
  <c r="K3378" i="1"/>
  <c r="K3377" i="1"/>
  <c r="K3376" i="1"/>
  <c r="K3375" i="1"/>
  <c r="K3371" i="1"/>
  <c r="K3370" i="1"/>
  <c r="K3368" i="1"/>
  <c r="K3366" i="1"/>
  <c r="K3364" i="1"/>
  <c r="K3359" i="1"/>
  <c r="K3341" i="1"/>
  <c r="K3338" i="1"/>
  <c r="K3336" i="1"/>
  <c r="K3334" i="1"/>
  <c r="K3332" i="1"/>
  <c r="K3303" i="1"/>
  <c r="K3300" i="1"/>
  <c r="K3298" i="1"/>
  <c r="K3252" i="1"/>
  <c r="K3251" i="1"/>
  <c r="K3232" i="1"/>
  <c r="K3201" i="1"/>
  <c r="K3186" i="1"/>
  <c r="K3182" i="1"/>
  <c r="K3178" i="1"/>
  <c r="K3176" i="1"/>
  <c r="K3175" i="1"/>
  <c r="K3174" i="1"/>
  <c r="K3173" i="1"/>
  <c r="K3172" i="1"/>
  <c r="K3170" i="1"/>
  <c r="K3168" i="1"/>
  <c r="K3142" i="1"/>
  <c r="K3140" i="1"/>
  <c r="K3138" i="1"/>
  <c r="K3118" i="1"/>
  <c r="K3111" i="1"/>
  <c r="K3109" i="1"/>
  <c r="K3107" i="1"/>
  <c r="K3105" i="1"/>
  <c r="K3098" i="1"/>
  <c r="K3086" i="1"/>
  <c r="K3085" i="1"/>
  <c r="K3083" i="1"/>
  <c r="K3081" i="1"/>
  <c r="K3079" i="1"/>
  <c r="K3044" i="1"/>
  <c r="K3040" i="1"/>
  <c r="K3039" i="1"/>
  <c r="K3038" i="1"/>
  <c r="K3036" i="1"/>
  <c r="K3018" i="1"/>
  <c r="K3016" i="1"/>
  <c r="K3014" i="1"/>
  <c r="K2987" i="1"/>
  <c r="K2986" i="1"/>
  <c r="K2984" i="1"/>
  <c r="K2980" i="1"/>
  <c r="K2957" i="1"/>
  <c r="K2956" i="1"/>
  <c r="K2955" i="1"/>
  <c r="K2953" i="1"/>
  <c r="K2951" i="1"/>
  <c r="K2949" i="1"/>
  <c r="K2930" i="1"/>
  <c r="K2929" i="1"/>
  <c r="K2928" i="1"/>
  <c r="K2926" i="1"/>
  <c r="K2924" i="1"/>
  <c r="K2914" i="1"/>
  <c r="K2900" i="1"/>
  <c r="K2898" i="1"/>
  <c r="K2871" i="1"/>
  <c r="K2867" i="1"/>
  <c r="K2846" i="1"/>
  <c r="K2844" i="1"/>
  <c r="K2811" i="1"/>
  <c r="K2809" i="1"/>
  <c r="K2805" i="1"/>
  <c r="K2789" i="1"/>
  <c r="K2787" i="1"/>
  <c r="K2785" i="1"/>
  <c r="K2755" i="1"/>
  <c r="K2747" i="1"/>
  <c r="K2745" i="1"/>
  <c r="K2743" i="1"/>
  <c r="K2741" i="1"/>
  <c r="K2720" i="1"/>
  <c r="K2712" i="1"/>
  <c r="K2708" i="1"/>
  <c r="K2704" i="1"/>
  <c r="K2702" i="1"/>
  <c r="K2700" i="1"/>
  <c r="K2698" i="1"/>
  <c r="K2689" i="1"/>
  <c r="K2688" i="1"/>
  <c r="K2677" i="1"/>
  <c r="K2660" i="1"/>
  <c r="K2656" i="1"/>
  <c r="K2653" i="1"/>
  <c r="K2652" i="1"/>
  <c r="K2650" i="1"/>
  <c r="K2649" i="1"/>
  <c r="K2647" i="1"/>
  <c r="K2646" i="1"/>
  <c r="K2645" i="1"/>
  <c r="K2644" i="1"/>
  <c r="K2642" i="1"/>
  <c r="K2627" i="1"/>
  <c r="K2626" i="1"/>
  <c r="K2625" i="1"/>
  <c r="K2624" i="1"/>
  <c r="K2623" i="1"/>
  <c r="K2622" i="1"/>
  <c r="K2621" i="1"/>
  <c r="K2620" i="1"/>
  <c r="K2596" i="1"/>
  <c r="K2594" i="1"/>
  <c r="K2591" i="1"/>
  <c r="K2590" i="1"/>
  <c r="K2587" i="1"/>
  <c r="K2586" i="1"/>
  <c r="K2585" i="1"/>
  <c r="K2573" i="1"/>
  <c r="K2572" i="1"/>
  <c r="K2571" i="1"/>
  <c r="K2570" i="1"/>
  <c r="K2569" i="1"/>
  <c r="K2568" i="1"/>
  <c r="K2567" i="1"/>
  <c r="K2540" i="1"/>
  <c r="K2532" i="1"/>
  <c r="K2530" i="1"/>
  <c r="K2529" i="1"/>
  <c r="K2528" i="1"/>
  <c r="K2509" i="1"/>
  <c r="K2507" i="1"/>
  <c r="K2506" i="1"/>
  <c r="K2505" i="1"/>
  <c r="K2502" i="1"/>
  <c r="K2486" i="1"/>
  <c r="K2466" i="1"/>
  <c r="K2463" i="1"/>
  <c r="K2462" i="1"/>
  <c r="K2460" i="1"/>
  <c r="K2459" i="1"/>
  <c r="K2458" i="1"/>
  <c r="K2456" i="1"/>
  <c r="K2427" i="1"/>
  <c r="K2426" i="1"/>
  <c r="K2425" i="1"/>
  <c r="K2424" i="1"/>
  <c r="K2422" i="1"/>
  <c r="K2420" i="1"/>
  <c r="K2406" i="1"/>
  <c r="K2400" i="1"/>
  <c r="K2398" i="1"/>
  <c r="K2397" i="1"/>
  <c r="K2394" i="1"/>
  <c r="K2393" i="1"/>
  <c r="K2391" i="1"/>
  <c r="K2389" i="1"/>
  <c r="K2374" i="1"/>
  <c r="K2372" i="1"/>
  <c r="K2371" i="1"/>
  <c r="K2370" i="1"/>
  <c r="K2369" i="1"/>
  <c r="K2367" i="1"/>
  <c r="K2366" i="1"/>
  <c r="K2337" i="1"/>
  <c r="K2335" i="1"/>
  <c r="K2306" i="1"/>
  <c r="K2303" i="1"/>
  <c r="K2302" i="1"/>
  <c r="K2300" i="1"/>
  <c r="K2277" i="1"/>
  <c r="K2271" i="1"/>
  <c r="K2270" i="1"/>
  <c r="K2269" i="1"/>
  <c r="K2268" i="1"/>
  <c r="K2266" i="1"/>
  <c r="K2256" i="1"/>
  <c r="K2255" i="1"/>
  <c r="K2249" i="1"/>
  <c r="K2248" i="1"/>
  <c r="K2238" i="1"/>
  <c r="K2237" i="1"/>
  <c r="K2236" i="1"/>
  <c r="K2232" i="1"/>
  <c r="K2231" i="1"/>
  <c r="K2230" i="1"/>
  <c r="K2229" i="1"/>
  <c r="K2228" i="1"/>
  <c r="K2227" i="1"/>
  <c r="K2226" i="1"/>
  <c r="K2225" i="1"/>
  <c r="K2223" i="1"/>
  <c r="K2212" i="1"/>
  <c r="K2207" i="1"/>
  <c r="K2206" i="1"/>
  <c r="K2205" i="1"/>
  <c r="K2204" i="1"/>
  <c r="K2203" i="1"/>
  <c r="K2202" i="1"/>
  <c r="K2201" i="1"/>
  <c r="K2173" i="1"/>
  <c r="K2169" i="1"/>
  <c r="K2168" i="1"/>
  <c r="K2167" i="1"/>
  <c r="K2166" i="1"/>
  <c r="K2165" i="1"/>
  <c r="K2164" i="1"/>
  <c r="K2163" i="1"/>
  <c r="K2162" i="1"/>
  <c r="K2161" i="1"/>
  <c r="K2160" i="1"/>
  <c r="K2144" i="1"/>
  <c r="K2142" i="1"/>
  <c r="K2138" i="1"/>
  <c r="K2120" i="1"/>
  <c r="K2115" i="1"/>
  <c r="K2114" i="1"/>
  <c r="K2113" i="1"/>
  <c r="K2112" i="1"/>
  <c r="K2111" i="1"/>
  <c r="K2110" i="1"/>
  <c r="K2109" i="1"/>
  <c r="K2108" i="1"/>
  <c r="K2107" i="1"/>
  <c r="K2106" i="1"/>
  <c r="K2093" i="1"/>
  <c r="K2091" i="1"/>
  <c r="K2089" i="1"/>
  <c r="K2070" i="1"/>
  <c r="K2069" i="1"/>
  <c r="K2068" i="1"/>
  <c r="K2044" i="1"/>
  <c r="K2043" i="1"/>
  <c r="K2042" i="1"/>
  <c r="K2041" i="1"/>
  <c r="K2040" i="1"/>
  <c r="K2038" i="1"/>
  <c r="K2036" i="1"/>
  <c r="K2017" i="1"/>
  <c r="K2016" i="1"/>
  <c r="K2014" i="1"/>
  <c r="K2012" i="1"/>
  <c r="K2006" i="1"/>
  <c r="K1991" i="1"/>
  <c r="K1983" i="1"/>
  <c r="K1981" i="1"/>
  <c r="K1977" i="1"/>
  <c r="K1968" i="1"/>
  <c r="K1967" i="1"/>
  <c r="K1929" i="1"/>
  <c r="K1920" i="1"/>
  <c r="K1918" i="1"/>
  <c r="K1898" i="1"/>
  <c r="K1896" i="1"/>
  <c r="K1874" i="1"/>
  <c r="K1857" i="1"/>
  <c r="K1856" i="1"/>
  <c r="K1852" i="1"/>
  <c r="K1849" i="1"/>
  <c r="K1844" i="1"/>
  <c r="K1843" i="1"/>
  <c r="K1842" i="1"/>
  <c r="K1841" i="1"/>
  <c r="K1839" i="1"/>
  <c r="K1825" i="1"/>
  <c r="K1823" i="1"/>
  <c r="K1791" i="1"/>
  <c r="K1787" i="1"/>
  <c r="K1786" i="1"/>
  <c r="K1784" i="1"/>
  <c r="K1783" i="1"/>
  <c r="K1781" i="1"/>
  <c r="K1779" i="1"/>
  <c r="K1777" i="1"/>
  <c r="K1767" i="1"/>
  <c r="K1751" i="1"/>
  <c r="K1742" i="1"/>
  <c r="K1741" i="1"/>
  <c r="K1739" i="1"/>
  <c r="K1733" i="1"/>
  <c r="K1725" i="1"/>
  <c r="K1710" i="1"/>
  <c r="K1704" i="1"/>
  <c r="K1703" i="1"/>
  <c r="K1701" i="1"/>
  <c r="K1699" i="1"/>
  <c r="K1666" i="1"/>
  <c r="K1665" i="1"/>
  <c r="K1664" i="1"/>
  <c r="K1663" i="1"/>
  <c r="K1661" i="1"/>
  <c r="K1659" i="1"/>
  <c r="K1650" i="1"/>
  <c r="K1648" i="1"/>
  <c r="K1643" i="1"/>
  <c r="K1638" i="1"/>
  <c r="K1637" i="1"/>
  <c r="K1631" i="1"/>
  <c r="K1629" i="1"/>
  <c r="K1599" i="1"/>
  <c r="K1596" i="1"/>
  <c r="K1595" i="1"/>
  <c r="K1594" i="1"/>
  <c r="K1593" i="1"/>
  <c r="K1592" i="1"/>
  <c r="K1591" i="1"/>
  <c r="K1590" i="1"/>
  <c r="K1589" i="1"/>
  <c r="K1587" i="1"/>
  <c r="K2239" i="1" l="1"/>
  <c r="K4306" i="1"/>
  <c r="K7654" i="1"/>
  <c r="K7639" i="1"/>
  <c r="K7640" i="1" s="1"/>
  <c r="K5126" i="1"/>
  <c r="K5211" i="1"/>
  <c r="K1585" i="1"/>
  <c r="K1948" i="1"/>
  <c r="K1820" i="1"/>
  <c r="K1987" i="1"/>
  <c r="K2461" i="1"/>
  <c r="K2664" i="1"/>
  <c r="K2717" i="1"/>
  <c r="K2948" i="1"/>
  <c r="K3471" i="1"/>
  <c r="K1796" i="1"/>
  <c r="K2184" i="1"/>
  <c r="K2618" i="1"/>
  <c r="K1616" i="1"/>
  <c r="K1804" i="1"/>
  <c r="K2095" i="1"/>
  <c r="K2152" i="1"/>
  <c r="K2553" i="1"/>
  <c r="K2713" i="1"/>
  <c r="K3230" i="1"/>
  <c r="K3292" i="1"/>
  <c r="K1833" i="1"/>
  <c r="K1871" i="1"/>
  <c r="K2153" i="1"/>
  <c r="K2523" i="1"/>
  <c r="K2629" i="1"/>
  <c r="K2059" i="1"/>
  <c r="K2245" i="1"/>
  <c r="K2364" i="1"/>
  <c r="K2636" i="1"/>
  <c r="K2759" i="1"/>
  <c r="K2865" i="1"/>
  <c r="K3267" i="1"/>
  <c r="K3895" i="1"/>
  <c r="K2030" i="1"/>
  <c r="K2603" i="1"/>
  <c r="K2705" i="1"/>
  <c r="K1606" i="1"/>
  <c r="K2483" i="1"/>
  <c r="K2860" i="1"/>
  <c r="K3033" i="1"/>
  <c r="K3800" i="1"/>
  <c r="K1886" i="1"/>
  <c r="K2024" i="1"/>
  <c r="K2122" i="1"/>
  <c r="K2211" i="1"/>
  <c r="K2329" i="1"/>
  <c r="K2648" i="1"/>
  <c r="K2418" i="1"/>
  <c r="K2804" i="1"/>
  <c r="K3127" i="1"/>
  <c r="K3321" i="1"/>
  <c r="K3424" i="1"/>
  <c r="K3485" i="1"/>
  <c r="K3755" i="1"/>
  <c r="K1607" i="1"/>
  <c r="K2174" i="1"/>
  <c r="K2217" i="1"/>
  <c r="K2260" i="1"/>
  <c r="K2301" i="1"/>
  <c r="K2484" i="1"/>
  <c r="K1847" i="1"/>
  <c r="K2188" i="1"/>
  <c r="K3434" i="1"/>
  <c r="K3865" i="1"/>
  <c r="K2080" i="1"/>
  <c r="K2554" i="1"/>
  <c r="K2633" i="1"/>
  <c r="K1809" i="1"/>
  <c r="K2292" i="1"/>
  <c r="K2474" i="1"/>
  <c r="K2628" i="1"/>
  <c r="K2681" i="1"/>
  <c r="K3354" i="1"/>
  <c r="K3414" i="1"/>
  <c r="K3480" i="1"/>
  <c r="K1964" i="1"/>
  <c r="K2318" i="1"/>
  <c r="K2359" i="1"/>
  <c r="K2471" i="1"/>
  <c r="K2517" i="1"/>
  <c r="K2638" i="1"/>
  <c r="K2045" i="1"/>
  <c r="K2487" i="1"/>
  <c r="K2916" i="1"/>
  <c r="K3131" i="1"/>
  <c r="K3190" i="1"/>
  <c r="K3350" i="1"/>
  <c r="K3551" i="1"/>
  <c r="K1727" i="1"/>
  <c r="K2086" i="1"/>
  <c r="K2452" i="1"/>
  <c r="K1912" i="1"/>
  <c r="K2632" i="1"/>
  <c r="K3161" i="1"/>
  <c r="K3385" i="1"/>
  <c r="K3781" i="1"/>
  <c r="K4082" i="1"/>
  <c r="K4165" i="1"/>
  <c r="K4231" i="1"/>
  <c r="K4249" i="1"/>
  <c r="K1764" i="1"/>
  <c r="K2137" i="1"/>
  <c r="K2273" i="1"/>
  <c r="K2338" i="1"/>
  <c r="K2732" i="1"/>
  <c r="K3058" i="1"/>
  <c r="K3312" i="1"/>
  <c r="K3429" i="1"/>
  <c r="K3628" i="1"/>
  <c r="K3745" i="1"/>
  <c r="K3887" i="1"/>
  <c r="K3949" i="1"/>
  <c r="K4032" i="1"/>
  <c r="K4227" i="1"/>
  <c r="K4245" i="1"/>
  <c r="K2200" i="1"/>
  <c r="K2322" i="1"/>
  <c r="K3043" i="1"/>
  <c r="K3102" i="1"/>
  <c r="K3606" i="1"/>
  <c r="K3844" i="1"/>
  <c r="K3891" i="1"/>
  <c r="K3953" i="1"/>
  <c r="K3990" i="1"/>
  <c r="K4024" i="1"/>
  <c r="K4170" i="1"/>
  <c r="K4240" i="1"/>
  <c r="K3005" i="1"/>
  <c r="K3119" i="1"/>
  <c r="K3128" i="1"/>
  <c r="K3163" i="1"/>
  <c r="K3191" i="1"/>
  <c r="K3258" i="1"/>
  <c r="K3295" i="1"/>
  <c r="K3351" i="1"/>
  <c r="K3355" i="1"/>
  <c r="K3410" i="1"/>
  <c r="K3415" i="1"/>
  <c r="K3420" i="1"/>
  <c r="K3436" i="1"/>
  <c r="K3565" i="1"/>
  <c r="K3594" i="1"/>
  <c r="K3616" i="1"/>
  <c r="K3638" i="1"/>
  <c r="K3746" i="1"/>
  <c r="K3858" i="1"/>
  <c r="K3862" i="1"/>
  <c r="K3866" i="1"/>
  <c r="K3888" i="1"/>
  <c r="K3892" i="1"/>
  <c r="K3896" i="1"/>
  <c r="K3955" i="1"/>
  <c r="K4072" i="1"/>
  <c r="K4146" i="1"/>
  <c r="K4189" i="1"/>
  <c r="K4228" i="1"/>
  <c r="K4241" i="1"/>
  <c r="K4246" i="1"/>
  <c r="K4250" i="1"/>
  <c r="K4263" i="1"/>
  <c r="K4267" i="1"/>
  <c r="K4289" i="1"/>
  <c r="K4293" i="1"/>
  <c r="K4299" i="1"/>
  <c r="K4446" i="1"/>
  <c r="K4468" i="1"/>
  <c r="K4491" i="1"/>
  <c r="K4503" i="1"/>
  <c r="K4536" i="1"/>
  <c r="K4540" i="1"/>
  <c r="K4544" i="1"/>
  <c r="K4548" i="1"/>
  <c r="K4552" i="1"/>
  <c r="K4732" i="1"/>
  <c r="K4781" i="1"/>
  <c r="K4785" i="1"/>
  <c r="K4851" i="1"/>
  <c r="K4884" i="1"/>
  <c r="K4899" i="1"/>
  <c r="K4933" i="1"/>
  <c r="K4962" i="1"/>
  <c r="K4966" i="1"/>
  <c r="K5040" i="1"/>
  <c r="K5053" i="1"/>
  <c r="K5106" i="1"/>
  <c r="K5110" i="1"/>
  <c r="K5123" i="1"/>
  <c r="K5160" i="1"/>
  <c r="K5197" i="1"/>
  <c r="K5201" i="1"/>
  <c r="K5345" i="1"/>
  <c r="K5349" i="1"/>
  <c r="K5381" i="1"/>
  <c r="K5505" i="1"/>
  <c r="K5509" i="1"/>
  <c r="K5513" i="1"/>
  <c r="K5521" i="1"/>
  <c r="K5546" i="1"/>
  <c r="K5550" i="1"/>
  <c r="K5599" i="1"/>
  <c r="K5616" i="1"/>
  <c r="K5666" i="1"/>
  <c r="K5760" i="1"/>
  <c r="K5764" i="1"/>
  <c r="K5768" i="1"/>
  <c r="K5785" i="1"/>
  <c r="K5790" i="1"/>
  <c r="K5818" i="1"/>
  <c r="K5823" i="1"/>
  <c r="K5827" i="1"/>
  <c r="K5873" i="1"/>
  <c r="K5914" i="1"/>
  <c r="K5920" i="1"/>
  <c r="K5926" i="1"/>
  <c r="K5952" i="1"/>
  <c r="K5971" i="1"/>
  <c r="K5997" i="1"/>
  <c r="K6005" i="1"/>
  <c r="K6009" i="1"/>
  <c r="K6038" i="1"/>
  <c r="K6087" i="1"/>
  <c r="K6096" i="1"/>
  <c r="K6129" i="1"/>
  <c r="K6169" i="1"/>
  <c r="K6230" i="1"/>
  <c r="K6239" i="1"/>
  <c r="K6243" i="1"/>
  <c r="K6247" i="1"/>
  <c r="K6262" i="1"/>
  <c r="K6293" i="1"/>
  <c r="K6313" i="1"/>
  <c r="K6360" i="1"/>
  <c r="K6378" i="1"/>
  <c r="K6382" i="1"/>
  <c r="K6386" i="1"/>
  <c r="K6390" i="1"/>
  <c r="K6394" i="1"/>
  <c r="K6398" i="1"/>
  <c r="K6402" i="1"/>
  <c r="K6406" i="1"/>
  <c r="K6410" i="1"/>
  <c r="K6414" i="1"/>
  <c r="K6418" i="1"/>
  <c r="K6446" i="1"/>
  <c r="K6450" i="1"/>
  <c r="K6463" i="1"/>
  <c r="K6467" i="1"/>
  <c r="K6497" i="1"/>
  <c r="K6524" i="1"/>
  <c r="K6528" i="1"/>
  <c r="K6590" i="1"/>
  <c r="K6594" i="1"/>
  <c r="K6598" i="1"/>
  <c r="K6602" i="1"/>
  <c r="K6606" i="1"/>
  <c r="K6610" i="1"/>
  <c r="K6687" i="1"/>
  <c r="K6773" i="1"/>
  <c r="K6781" i="1"/>
  <c r="K6789" i="1"/>
  <c r="K6793" i="1"/>
  <c r="K6797" i="1"/>
  <c r="K6801" i="1"/>
  <c r="K6807" i="1"/>
  <c r="K6841" i="1"/>
  <c r="K6864" i="1"/>
  <c r="K6868" i="1"/>
  <c r="K6912" i="1"/>
  <c r="K6916" i="1"/>
  <c r="K6920" i="1"/>
  <c r="K6979" i="1"/>
  <c r="K6983" i="1"/>
  <c r="K6987" i="1"/>
  <c r="K6997" i="1"/>
  <c r="K7001" i="1"/>
  <c r="K7006" i="1"/>
  <c r="K7058" i="1"/>
  <c r="K7062" i="1"/>
  <c r="K7080" i="1"/>
  <c r="K7151" i="1"/>
  <c r="K7155" i="1"/>
  <c r="K7163" i="1"/>
  <c r="K7191" i="1"/>
  <c r="K7195" i="1"/>
  <c r="K7234" i="1"/>
  <c r="K7263" i="1"/>
  <c r="K7267" i="1"/>
  <c r="K7275" i="1"/>
  <c r="K7283" i="1"/>
  <c r="K7341" i="1"/>
  <c r="K7346" i="1"/>
  <c r="K7350" i="1"/>
  <c r="K7368" i="1"/>
  <c r="K7401" i="1"/>
  <c r="K7405" i="1"/>
  <c r="K7410" i="1"/>
  <c r="K7438" i="1"/>
  <c r="K7501" i="1"/>
  <c r="K7505" i="1"/>
  <c r="K7509" i="1"/>
  <c r="K7568" i="1"/>
  <c r="K7591" i="1"/>
  <c r="K2195" i="1"/>
  <c r="K2295" i="1"/>
  <c r="K2314" i="1"/>
  <c r="K2395" i="1"/>
  <c r="K2413" i="1"/>
  <c r="K2433" i="1"/>
  <c r="K2447" i="1"/>
  <c r="K2453" i="1"/>
  <c r="K2480" i="1"/>
  <c r="K2497" i="1"/>
  <c r="K2508" i="1"/>
  <c r="K2513" i="1"/>
  <c r="K2608" i="1"/>
  <c r="K2639" i="1"/>
  <c r="K2661" i="1"/>
  <c r="K2674" i="1"/>
  <c r="K2678" i="1"/>
  <c r="K2695" i="1"/>
  <c r="K2765" i="1"/>
  <c r="K2779" i="1"/>
  <c r="K2790" i="1"/>
  <c r="K2828" i="1"/>
  <c r="K2892" i="1"/>
  <c r="K2908" i="1"/>
  <c r="K2912" i="1"/>
  <c r="K2938" i="1"/>
  <c r="K2943" i="1"/>
  <c r="K2969" i="1"/>
  <c r="K3084" i="1"/>
  <c r="K3089" i="1"/>
  <c r="K3148" i="1"/>
  <c r="K3157" i="1"/>
  <c r="K3164" i="1"/>
  <c r="K3200" i="1"/>
  <c r="K3214" i="1"/>
  <c r="K3240" i="1"/>
  <c r="K3264" i="1"/>
  <c r="K3276" i="1"/>
  <c r="K3282" i="1"/>
  <c r="K3289" i="1"/>
  <c r="K3327" i="1"/>
  <c r="K3388" i="1"/>
  <c r="K3406" i="1"/>
  <c r="K3437" i="1"/>
  <c r="K3463" i="1"/>
  <c r="K3468" i="1"/>
  <c r="K3506" i="1"/>
  <c r="K3510" i="1"/>
  <c r="K3559" i="1"/>
  <c r="K3708" i="1"/>
  <c r="K3732" i="1"/>
  <c r="K3736" i="1"/>
  <c r="K3742" i="1"/>
  <c r="K3752" i="1"/>
  <c r="K3814" i="1"/>
  <c r="K3833" i="1"/>
  <c r="K3850" i="1"/>
  <c r="K3880" i="1"/>
  <c r="K3884" i="1"/>
  <c r="K3901" i="1"/>
  <c r="K3905" i="1"/>
  <c r="K3923" i="1"/>
  <c r="K3927" i="1"/>
  <c r="K3931" i="1"/>
  <c r="K3936" i="1"/>
  <c r="K3980" i="1"/>
  <c r="K4059" i="1"/>
  <c r="K4078" i="1"/>
  <c r="K4104" i="1"/>
  <c r="K4108" i="1"/>
  <c r="K4112" i="1"/>
  <c r="K4141" i="1"/>
  <c r="K4237" i="1"/>
  <c r="K4473" i="1"/>
  <c r="K4477" i="1"/>
  <c r="K4481" i="1"/>
  <c r="K4571" i="1"/>
  <c r="K4604" i="1"/>
  <c r="K4637" i="1"/>
  <c r="K4724" i="1"/>
  <c r="K4769" i="1"/>
  <c r="K4802" i="1"/>
  <c r="K4806" i="1"/>
  <c r="K4815" i="1"/>
  <c r="K4868" i="1"/>
  <c r="K4872" i="1"/>
  <c r="K4876" i="1"/>
  <c r="K4958" i="1"/>
  <c r="K4981" i="1"/>
  <c r="K5028" i="1"/>
  <c r="K5032" i="1"/>
  <c r="K5036" i="1"/>
  <c r="K5049" i="1"/>
  <c r="K5077" i="1"/>
  <c r="K5094" i="1"/>
  <c r="K5098" i="1"/>
  <c r="K5181" i="1"/>
  <c r="K5185" i="1"/>
  <c r="K5193" i="1"/>
  <c r="K5206" i="1"/>
  <c r="K5313" i="1"/>
  <c r="K5317" i="1"/>
  <c r="K5321" i="1"/>
  <c r="K5325" i="1"/>
  <c r="K5329" i="1"/>
  <c r="K5337" i="1"/>
  <c r="K5422" i="1"/>
  <c r="K5462" i="1"/>
  <c r="K5481" i="1"/>
  <c r="K5485" i="1"/>
  <c r="K5493" i="1"/>
  <c r="K5497" i="1"/>
  <c r="K5501" i="1"/>
  <c r="K5608" i="1"/>
  <c r="K5612" i="1"/>
  <c r="K5640" i="1"/>
  <c r="K5661" i="1"/>
  <c r="K5693" i="1"/>
  <c r="K5697" i="1"/>
  <c r="K5701" i="1"/>
  <c r="K5705" i="1"/>
  <c r="K5752" i="1"/>
  <c r="K5756" i="1"/>
  <c r="K5796" i="1"/>
  <c r="K5802" i="1"/>
  <c r="K5807" i="1"/>
  <c r="K5832" i="1"/>
  <c r="K5847" i="1"/>
  <c r="K5851" i="1"/>
  <c r="K5864" i="1"/>
  <c r="K5896" i="1"/>
  <c r="K5902" i="1"/>
  <c r="K5908" i="1"/>
  <c r="K5944" i="1"/>
  <c r="K5981" i="1"/>
  <c r="K6115" i="1"/>
  <c r="K6135" i="1"/>
  <c r="K6182" i="1"/>
  <c r="K6186" i="1"/>
  <c r="K6190" i="1"/>
  <c r="K6307" i="1"/>
  <c r="K6455" i="1"/>
  <c r="K6459" i="1"/>
  <c r="K6493" i="1"/>
  <c r="K6520" i="1"/>
  <c r="K6549" i="1"/>
  <c r="K6582" i="1"/>
  <c r="K6586" i="1"/>
  <c r="K6637" i="1"/>
  <c r="K6641" i="1"/>
  <c r="K6645" i="1"/>
  <c r="K6649" i="1"/>
  <c r="K6653" i="1"/>
  <c r="K6657" i="1"/>
  <c r="K6661" i="1"/>
  <c r="K6665" i="1"/>
  <c r="K6673" i="1"/>
  <c r="K6708" i="1"/>
  <c r="K6712" i="1"/>
  <c r="K6716" i="1"/>
  <c r="K6739" i="1"/>
  <c r="K6743" i="1"/>
  <c r="K6747" i="1"/>
  <c r="K6751" i="1"/>
  <c r="K6755" i="1"/>
  <c r="K6759" i="1"/>
  <c r="K6769" i="1"/>
  <c r="K6812" i="1"/>
  <c r="K6833" i="1"/>
  <c r="K6852" i="1"/>
  <c r="K6860" i="1"/>
  <c r="K6926" i="1"/>
  <c r="K6975" i="1"/>
  <c r="K7007" i="1"/>
  <c r="K7071" i="1"/>
  <c r="K7075" i="1"/>
  <c r="K7081" i="1"/>
  <c r="K7094" i="1"/>
  <c r="K7098" i="1"/>
  <c r="K7183" i="1"/>
  <c r="K7187" i="1"/>
  <c r="K7251" i="1"/>
  <c r="K7255" i="1"/>
  <c r="K7259" i="1"/>
  <c r="K7299" i="1"/>
  <c r="K7337" i="1"/>
  <c r="K7397" i="1"/>
  <c r="K7427" i="1"/>
  <c r="K7489" i="1"/>
  <c r="K7526" i="1"/>
  <c r="K7630" i="1"/>
  <c r="K7636" i="1"/>
  <c r="K7655" i="1"/>
  <c r="K2081" i="1"/>
  <c r="K2102" i="1"/>
  <c r="K2117" i="1"/>
  <c r="K2149" i="1"/>
  <c r="K2175" i="1"/>
  <c r="K2218" i="1"/>
  <c r="K2240" i="1"/>
  <c r="K2251" i="1"/>
  <c r="K2261" i="1"/>
  <c r="K2324" i="1"/>
  <c r="K2385" i="1"/>
  <c r="K2404" i="1"/>
  <c r="K2443" i="1"/>
  <c r="K2489" i="1"/>
  <c r="K2533" i="1"/>
  <c r="K2555" i="1"/>
  <c r="K2581" i="1"/>
  <c r="K2604" i="1"/>
  <c r="K2619" i="1"/>
  <c r="K2657" i="1"/>
  <c r="K2696" i="1"/>
  <c r="K2706" i="1"/>
  <c r="K2734" i="1"/>
  <c r="K2770" i="1"/>
  <c r="K2800" i="1"/>
  <c r="K2882" i="1"/>
  <c r="K2893" i="1"/>
  <c r="K3001" i="1"/>
  <c r="K3011" i="1"/>
  <c r="K3064" i="1"/>
  <c r="K3073" i="1"/>
  <c r="K3095" i="1"/>
  <c r="K3219" i="1"/>
  <c r="K3247" i="1"/>
  <c r="K3253" i="1"/>
  <c r="K3259" i="1"/>
  <c r="K3314" i="1"/>
  <c r="K3318" i="1"/>
  <c r="K3323" i="1"/>
  <c r="K3357" i="1"/>
  <c r="K3363" i="1"/>
  <c r="K3411" i="1"/>
  <c r="K3421" i="1"/>
  <c r="K3426" i="1"/>
  <c r="K3455" i="1"/>
  <c r="K3459" i="1"/>
  <c r="K3566" i="1"/>
  <c r="K3617" i="1"/>
  <c r="K3621" i="1"/>
  <c r="K3709" i="1"/>
  <c r="K3728" i="1"/>
  <c r="K3757" i="1"/>
  <c r="K3768" i="1"/>
  <c r="K3772" i="1"/>
  <c r="K3776" i="1"/>
  <c r="K3846" i="1"/>
  <c r="K3915" i="1"/>
  <c r="K3941" i="1"/>
  <c r="K4007" i="1"/>
  <c r="K4047" i="1"/>
  <c r="K4051" i="1"/>
  <c r="K4055" i="1"/>
  <c r="K4064" i="1"/>
  <c r="K4117" i="1"/>
  <c r="K4121" i="1"/>
  <c r="K4125" i="1"/>
  <c r="K4161" i="1"/>
  <c r="K4176" i="1"/>
  <c r="K4180" i="1"/>
  <c r="K4190" i="1"/>
  <c r="K4272" i="1"/>
  <c r="K4456" i="1"/>
  <c r="K4558" i="1"/>
  <c r="K4580" i="1"/>
  <c r="K4670" i="1"/>
  <c r="K4692" i="1"/>
  <c r="K4696" i="1"/>
  <c r="K4700" i="1"/>
  <c r="K4704" i="1"/>
  <c r="K4708" i="1"/>
  <c r="K4712" i="1"/>
  <c r="K4716" i="1"/>
  <c r="K4737" i="1"/>
  <c r="K4761" i="1"/>
  <c r="K4790" i="1"/>
  <c r="K4794" i="1"/>
  <c r="K4798" i="1"/>
  <c r="K4811" i="1"/>
  <c r="K4839" i="1"/>
  <c r="K4856" i="1"/>
  <c r="K4860" i="1"/>
  <c r="K4864" i="1"/>
  <c r="K4889" i="1"/>
  <c r="K4938" i="1"/>
  <c r="K4942" i="1"/>
  <c r="K4946" i="1"/>
  <c r="K4971" i="1"/>
  <c r="K4975" i="1"/>
  <c r="K5016" i="1"/>
  <c r="K5020" i="1"/>
  <c r="K5024" i="1"/>
  <c r="K5045" i="1"/>
  <c r="K5115" i="1"/>
  <c r="K5173" i="1"/>
  <c r="K5177" i="1"/>
  <c r="K5237" i="1"/>
  <c r="K5241" i="1"/>
  <c r="K5245" i="1"/>
  <c r="K5249" i="1"/>
  <c r="K5253" i="1"/>
  <c r="K5257" i="1"/>
  <c r="K5279" i="1"/>
  <c r="K5283" i="1"/>
  <c r="K5287" i="1"/>
  <c r="K5354" i="1"/>
  <c r="K5390" i="1"/>
  <c r="K5435" i="1"/>
  <c r="K5454" i="1"/>
  <c r="K5458" i="1"/>
  <c r="K5467" i="1"/>
  <c r="K5555" i="1"/>
  <c r="K5559" i="1"/>
  <c r="K5563" i="1"/>
  <c r="K5567" i="1"/>
  <c r="K5583" i="1"/>
  <c r="K5604" i="1"/>
  <c r="K5636" i="1"/>
  <c r="K5720" i="1"/>
  <c r="K5725" i="1"/>
  <c r="K5744" i="1"/>
  <c r="K5748" i="1"/>
  <c r="K5791" i="1"/>
  <c r="K5813" i="1"/>
  <c r="K5860" i="1"/>
  <c r="K5869" i="1"/>
  <c r="K5891" i="1"/>
  <c r="K5915" i="1"/>
  <c r="K5921" i="1"/>
  <c r="K5927" i="1"/>
  <c r="K5932" i="1"/>
  <c r="K5936" i="1"/>
  <c r="K5940" i="1"/>
  <c r="K5972" i="1"/>
  <c r="K6012" i="1"/>
  <c r="K6039" i="1"/>
  <c r="K6054" i="1"/>
  <c r="K6081" i="1"/>
  <c r="K6136" i="1"/>
  <c r="K6140" i="1"/>
  <c r="K6151" i="1"/>
  <c r="K6196" i="1"/>
  <c r="K6200" i="1"/>
  <c r="K6328" i="1"/>
  <c r="K6480" i="1"/>
  <c r="K6533" i="1"/>
  <c r="K6537" i="1"/>
  <c r="K6541" i="1"/>
  <c r="K6555" i="1"/>
  <c r="K6692" i="1"/>
  <c r="K6696" i="1"/>
  <c r="K6700" i="1"/>
  <c r="K6704" i="1"/>
  <c r="K6808" i="1"/>
  <c r="K6825" i="1"/>
  <c r="K6843" i="1"/>
  <c r="K6873" i="1"/>
  <c r="K6877" i="1"/>
  <c r="K6881" i="1"/>
  <c r="K6904" i="1"/>
  <c r="K6931" i="1"/>
  <c r="K6967" i="1"/>
  <c r="K6971" i="1"/>
  <c r="K7044" i="1"/>
  <c r="K7067" i="1"/>
  <c r="K7200" i="1"/>
  <c r="K7204" i="1"/>
  <c r="K7212" i="1"/>
  <c r="K7243" i="1"/>
  <c r="K7411" i="1"/>
  <c r="K7415" i="1"/>
  <c r="K7434" i="1"/>
  <c r="K7446" i="1"/>
  <c r="K7467" i="1"/>
  <c r="K7471" i="1"/>
  <c r="K7475" i="1"/>
  <c r="K7479" i="1"/>
  <c r="K7483" i="1"/>
  <c r="K7514" i="1"/>
  <c r="K7518" i="1"/>
  <c r="K7522" i="1"/>
  <c r="K7555" i="1"/>
  <c r="K7559" i="1"/>
  <c r="K7563" i="1"/>
  <c r="K7569" i="1"/>
  <c r="K7587" i="1"/>
  <c r="K7637" i="1"/>
  <c r="K7644" i="1"/>
  <c r="K7656" i="1"/>
  <c r="K7667" i="1"/>
  <c r="K2751" i="1"/>
  <c r="K2794" i="1"/>
  <c r="K2964" i="1"/>
  <c r="K3028" i="1"/>
  <c r="K1834" i="1"/>
  <c r="K1903" i="1"/>
  <c r="K2179" i="1"/>
  <c r="K2345" i="1"/>
  <c r="K1618" i="1"/>
  <c r="K1685" i="1"/>
  <c r="K1714" i="1"/>
  <c r="K1766" i="1"/>
  <c r="K1797" i="1"/>
  <c r="K1955" i="1"/>
  <c r="K1641" i="1"/>
  <c r="K1728" i="1"/>
  <c r="K1773" i="1"/>
  <c r="K1788" i="1"/>
  <c r="K1792" i="1"/>
  <c r="K1811" i="1"/>
  <c r="K1816" i="1"/>
  <c r="K1828" i="1"/>
  <c r="K1858" i="1"/>
  <c r="K1889" i="1"/>
  <c r="K1899" i="1"/>
  <c r="K1909" i="1"/>
  <c r="K1951" i="1"/>
  <c r="K1960" i="1"/>
  <c r="K1973" i="1"/>
  <c r="K2061" i="1"/>
  <c r="K2191" i="1"/>
  <c r="K2280" i="1"/>
  <c r="K2289" i="1"/>
  <c r="K2296" i="1"/>
  <c r="K2360" i="1"/>
  <c r="K2396" i="1"/>
  <c r="K2438" i="1"/>
  <c r="K2499" i="1"/>
  <c r="K2514" i="1"/>
  <c r="K2518" i="1"/>
  <c r="K2564" i="1"/>
  <c r="K2576" i="1"/>
  <c r="K2582" i="1"/>
  <c r="K2630" i="1"/>
  <c r="K2634" i="1"/>
  <c r="K2679" i="1"/>
  <c r="K2690" i="1"/>
  <c r="K2715" i="1"/>
  <c r="K2724" i="1"/>
  <c r="K2781" i="1"/>
  <c r="K2854" i="1"/>
  <c r="K2858" i="1"/>
  <c r="K2862" i="1"/>
  <c r="K2874" i="1"/>
  <c r="K2887" i="1"/>
  <c r="K2939" i="1"/>
  <c r="K2944" i="1"/>
  <c r="K3006" i="1"/>
  <c r="K3029" i="1"/>
  <c r="K3046" i="1"/>
  <c r="K3125" i="1"/>
  <c r="K3129" i="1"/>
  <c r="K3158" i="1"/>
  <c r="K3165" i="1"/>
  <c r="K3206" i="1"/>
  <c r="K3215" i="1"/>
  <c r="K3241" i="1"/>
  <c r="K3272" i="1"/>
  <c r="K3278" i="1"/>
  <c r="K3339" i="1"/>
  <c r="K3348" i="1"/>
  <c r="K3352" i="1"/>
  <c r="K3358" i="1"/>
  <c r="K3398" i="1"/>
  <c r="K3447" i="1"/>
  <c r="K3473" i="1"/>
  <c r="K3512" i="1"/>
  <c r="K3544" i="1"/>
  <c r="K3560" i="1"/>
  <c r="K3577" i="1"/>
  <c r="K3591" i="1"/>
  <c r="K3595" i="1"/>
  <c r="K3724" i="1"/>
  <c r="K3802" i="1"/>
  <c r="K3820" i="1"/>
  <c r="K3889" i="1"/>
  <c r="K3893" i="1"/>
  <c r="K3897" i="1"/>
  <c r="K3951" i="1"/>
  <c r="K3993" i="1"/>
  <c r="K4008" i="1"/>
  <c r="K4167" i="1"/>
  <c r="K4225" i="1"/>
  <c r="K4229" i="1"/>
  <c r="K4233" i="1"/>
  <c r="K4243" i="1"/>
  <c r="K4247" i="1"/>
  <c r="K4251" i="1"/>
  <c r="K4260" i="1"/>
  <c r="K4264" i="1"/>
  <c r="K4321" i="1"/>
  <c r="K4469" i="1"/>
  <c r="K4498" i="1"/>
  <c r="K4528" i="1"/>
  <c r="K4533" i="1"/>
  <c r="K4541" i="1"/>
  <c r="K4545" i="1"/>
  <c r="K4554" i="1"/>
  <c r="K4671" i="1"/>
  <c r="K4733" i="1"/>
  <c r="K4778" i="1"/>
  <c r="K4782" i="1"/>
  <c r="K4786" i="1"/>
  <c r="K4881" i="1"/>
  <c r="K4885" i="1"/>
  <c r="K4963" i="1"/>
  <c r="K4967" i="1"/>
  <c r="K5008" i="1"/>
  <c r="K5041" i="1"/>
  <c r="K5103" i="1"/>
  <c r="K5107" i="1"/>
  <c r="K5111" i="1"/>
  <c r="K5124" i="1"/>
  <c r="K5161" i="1"/>
  <c r="K5198" i="1"/>
  <c r="K5202" i="1"/>
  <c r="K5346" i="1"/>
  <c r="K5350" i="1"/>
  <c r="K5442" i="1"/>
  <c r="K5506" i="1"/>
  <c r="K5510" i="1"/>
  <c r="K5514" i="1"/>
  <c r="K5522" i="1"/>
  <c r="K5547" i="1"/>
  <c r="K5551" i="1"/>
  <c r="K5600" i="1"/>
  <c r="K5617" i="1"/>
  <c r="K5707" i="1"/>
  <c r="K5740" i="1"/>
  <c r="K5761" i="1"/>
  <c r="K5765" i="1"/>
  <c r="K5824" i="1"/>
  <c r="K5828" i="1"/>
  <c r="K5856" i="1"/>
  <c r="K5874" i="1"/>
  <c r="K5897" i="1"/>
  <c r="K5909" i="1"/>
  <c r="K5953" i="1"/>
  <c r="K5998" i="1"/>
  <c r="K6002" i="1"/>
  <c r="K6006" i="1"/>
  <c r="K6045" i="1"/>
  <c r="K6097" i="1"/>
  <c r="K6126" i="1"/>
  <c r="K6152" i="1"/>
  <c r="K6240" i="1"/>
  <c r="K6244" i="1"/>
  <c r="K6249" i="1"/>
  <c r="K6267" i="1"/>
  <c r="K6294" i="1"/>
  <c r="K6298" i="1"/>
  <c r="K6309" i="1"/>
  <c r="K6361" i="1"/>
  <c r="K6383" i="1"/>
  <c r="K6387" i="1"/>
  <c r="K6391" i="1"/>
  <c r="K6395" i="1"/>
  <c r="K6399" i="1"/>
  <c r="K6403" i="1"/>
  <c r="K6407" i="1"/>
  <c r="K6411" i="1"/>
  <c r="K6415" i="1"/>
  <c r="K6423" i="1"/>
  <c r="K6447" i="1"/>
  <c r="K6451" i="1"/>
  <c r="K6468" i="1"/>
  <c r="K6499" i="1"/>
  <c r="K6525" i="1"/>
  <c r="K6570" i="1"/>
  <c r="K6591" i="1"/>
  <c r="K6595" i="1"/>
  <c r="K6599" i="1"/>
  <c r="K6603" i="1"/>
  <c r="K6607" i="1"/>
  <c r="K6611" i="1"/>
  <c r="K6615" i="1"/>
  <c r="K6774" i="1"/>
  <c r="K6778" i="1"/>
  <c r="K6782" i="1"/>
  <c r="K6790" i="1"/>
  <c r="K6794" i="1"/>
  <c r="K6798" i="1"/>
  <c r="K6802" i="1"/>
  <c r="K6865" i="1"/>
  <c r="K6900" i="1"/>
  <c r="K6913" i="1"/>
  <c r="K6917" i="1"/>
  <c r="K6921" i="1"/>
  <c r="K6980" i="1"/>
  <c r="K6984" i="1"/>
  <c r="K6998" i="1"/>
  <c r="K7002" i="1"/>
  <c r="K7008" i="1"/>
  <c r="K7059" i="1"/>
  <c r="K7082" i="1"/>
  <c r="K7103" i="1"/>
  <c r="K7107" i="1"/>
  <c r="K7152" i="1"/>
  <c r="K7156" i="1"/>
  <c r="K7164" i="1"/>
  <c r="K7170" i="1"/>
  <c r="K7192" i="1"/>
  <c r="K7196" i="1"/>
  <c r="K7229" i="1"/>
  <c r="K7260" i="1"/>
  <c r="K7264" i="1"/>
  <c r="K7268" i="1"/>
  <c r="K7272" i="1"/>
  <c r="K7276" i="1"/>
  <c r="K7284" i="1"/>
  <c r="K7301" i="1"/>
  <c r="K7342" i="1"/>
  <c r="K7347" i="1"/>
  <c r="K7359" i="1"/>
  <c r="K7369" i="1"/>
  <c r="K7398" i="1"/>
  <c r="K7402" i="1"/>
  <c r="K7406" i="1"/>
  <c r="K7429" i="1"/>
  <c r="K7439" i="1"/>
  <c r="K7506" i="1"/>
  <c r="K7510" i="1"/>
  <c r="K7592" i="1"/>
  <c r="K7596" i="1"/>
  <c r="K7607" i="1"/>
  <c r="K7631" i="1"/>
  <c r="K2839" i="1"/>
  <c r="K1815" i="1"/>
  <c r="K2380" i="1"/>
  <c r="K2409" i="1"/>
  <c r="K1689" i="1"/>
  <c r="K1723" i="1"/>
  <c r="K1761" i="1"/>
  <c r="K1888" i="1"/>
  <c r="K1937" i="1"/>
  <c r="K1998" i="1"/>
  <c r="K2031" i="1"/>
  <c r="K2047" i="1"/>
  <c r="K2072" i="1"/>
  <c r="K1619" i="1"/>
  <c r="K1774" i="1"/>
  <c r="K1802" i="1"/>
  <c r="K1999" i="1"/>
  <c r="K2104" i="1"/>
  <c r="K2145" i="1"/>
  <c r="K2176" i="1"/>
  <c r="K2213" i="1"/>
  <c r="K2219" i="1"/>
  <c r="K2235" i="1"/>
  <c r="K2262" i="1"/>
  <c r="K2315" i="1"/>
  <c r="K2346" i="1"/>
  <c r="K2350" i="1"/>
  <c r="K2414" i="1"/>
  <c r="K2500" i="1"/>
  <c r="K2560" i="1"/>
  <c r="K2662" i="1"/>
  <c r="K2697" i="1"/>
  <c r="K2729" i="1"/>
  <c r="K2775" i="1"/>
  <c r="K2782" i="1"/>
  <c r="K2825" i="1"/>
  <c r="K2829" i="1"/>
  <c r="K2833" i="1"/>
  <c r="K2921" i="1"/>
  <c r="K2931" i="1"/>
  <c r="K2978" i="1"/>
  <c r="K3069" i="1"/>
  <c r="K3075" i="1"/>
  <c r="K3100" i="1"/>
  <c r="K3116" i="1"/>
  <c r="K3211" i="1"/>
  <c r="K3233" i="1"/>
  <c r="K3237" i="1"/>
  <c r="K3254" i="1"/>
  <c r="K3260" i="1"/>
  <c r="K3265" i="1"/>
  <c r="K3283" i="1"/>
  <c r="K3290" i="1"/>
  <c r="K3306" i="1"/>
  <c r="K3328" i="1"/>
  <c r="K3344" i="1"/>
  <c r="K3383" i="1"/>
  <c r="K3403" i="1"/>
  <c r="K3407" i="1"/>
  <c r="K3412" i="1"/>
  <c r="K3422" i="1"/>
  <c r="K3464" i="1"/>
  <c r="K3469" i="1"/>
  <c r="K3502" i="1"/>
  <c r="K3513" i="1"/>
  <c r="K3567" i="1"/>
  <c r="K3604" i="1"/>
  <c r="K3626" i="1"/>
  <c r="K3743" i="1"/>
  <c r="K3758" i="1"/>
  <c r="K3778" i="1"/>
  <c r="K3815" i="1"/>
  <c r="K3830" i="1"/>
  <c r="K3834" i="1"/>
  <c r="K3855" i="1"/>
  <c r="K3877" i="1"/>
  <c r="K3881" i="1"/>
  <c r="K3902" i="1"/>
  <c r="K3907" i="1"/>
  <c r="K3920" i="1"/>
  <c r="K3924" i="1"/>
  <c r="K3928" i="1"/>
  <c r="K3932" i="1"/>
  <c r="K3982" i="1"/>
  <c r="K4022" i="1"/>
  <c r="K4075" i="1"/>
  <c r="K4079" i="1"/>
  <c r="K4101" i="1"/>
  <c r="K4109" i="1"/>
  <c r="K4113" i="1"/>
  <c r="K4127" i="1"/>
  <c r="K4152" i="1"/>
  <c r="K4157" i="1"/>
  <c r="K4217" i="1"/>
  <c r="K4221" i="1"/>
  <c r="K4307" i="1"/>
  <c r="K4461" i="1"/>
  <c r="K4465" i="1"/>
  <c r="K4474" i="1"/>
  <c r="K4482" i="1"/>
  <c r="K4656" i="1"/>
  <c r="K4725" i="1"/>
  <c r="K4729" i="1"/>
  <c r="K4766" i="1"/>
  <c r="K4770" i="1"/>
  <c r="K4774" i="1"/>
  <c r="K4803" i="1"/>
  <c r="K4873" i="1"/>
  <c r="K4877" i="1"/>
  <c r="K4947" i="1"/>
  <c r="K4951" i="1"/>
  <c r="K4955" i="1"/>
  <c r="K5029" i="1"/>
  <c r="K5033" i="1"/>
  <c r="K5037" i="1"/>
  <c r="K5050" i="1"/>
  <c r="K5095" i="1"/>
  <c r="K5099" i="1"/>
  <c r="K5120" i="1"/>
  <c r="K5131" i="1"/>
  <c r="K5182" i="1"/>
  <c r="K5186" i="1"/>
  <c r="K5190" i="1"/>
  <c r="K5194" i="1"/>
  <c r="K5207" i="1"/>
  <c r="K5322" i="1"/>
  <c r="K5326" i="1"/>
  <c r="K5330" i="1"/>
  <c r="K5334" i="1"/>
  <c r="K5338" i="1"/>
  <c r="K5342" i="1"/>
  <c r="K5359" i="1"/>
  <c r="K5414" i="1"/>
  <c r="K5423" i="1"/>
  <c r="K5463" i="1"/>
  <c r="K5486" i="1"/>
  <c r="K5490" i="1"/>
  <c r="K5494" i="1"/>
  <c r="K5498" i="1"/>
  <c r="K5543" i="1"/>
  <c r="K5609" i="1"/>
  <c r="K5613" i="1"/>
  <c r="K5637" i="1"/>
  <c r="K5641" i="1"/>
  <c r="K5645" i="1"/>
  <c r="K5680" i="1"/>
  <c r="K5694" i="1"/>
  <c r="K5698" i="1"/>
  <c r="K5702" i="1"/>
  <c r="K5708" i="1"/>
  <c r="K5753" i="1"/>
  <c r="K5757" i="1"/>
  <c r="K5792" i="1"/>
  <c r="K5803" i="1"/>
  <c r="K5814" i="1"/>
  <c r="K5833" i="1"/>
  <c r="K5848" i="1"/>
  <c r="K5852" i="1"/>
  <c r="K5865" i="1"/>
  <c r="K5887" i="1"/>
  <c r="K5916" i="1"/>
  <c r="K5922" i="1"/>
  <c r="K5928" i="1"/>
  <c r="K5973" i="1"/>
  <c r="K5978" i="1"/>
  <c r="K5982" i="1"/>
  <c r="K6013" i="1"/>
  <c r="K6040" i="1"/>
  <c r="K6050" i="1"/>
  <c r="K6082" i="1"/>
  <c r="K6121" i="1"/>
  <c r="K6183" i="1"/>
  <c r="K6187" i="1"/>
  <c r="K6236" i="1"/>
  <c r="K6456" i="1"/>
  <c r="K6460" i="1"/>
  <c r="K6490" i="1"/>
  <c r="K6494" i="1"/>
  <c r="K6500" i="1"/>
  <c r="K6513" i="1"/>
  <c r="K6517" i="1"/>
  <c r="K6550" i="1"/>
  <c r="K6556" i="1"/>
  <c r="K6583" i="1"/>
  <c r="K6587" i="1"/>
  <c r="K6642" i="1"/>
  <c r="K6646" i="1"/>
  <c r="K6650" i="1"/>
  <c r="K6654" i="1"/>
  <c r="K6658" i="1"/>
  <c r="K6662" i="1"/>
  <c r="K6666" i="1"/>
  <c r="K6674" i="1"/>
  <c r="K6709" i="1"/>
  <c r="K6713" i="1"/>
  <c r="K6717" i="1"/>
  <c r="K6744" i="1"/>
  <c r="K6748" i="1"/>
  <c r="K6752" i="1"/>
  <c r="K6756" i="1"/>
  <c r="K6760" i="1"/>
  <c r="K6830" i="1"/>
  <c r="K6834" i="1"/>
  <c r="K6838" i="1"/>
  <c r="K6844" i="1"/>
  <c r="K6857" i="1"/>
  <c r="K6882" i="1"/>
  <c r="K6892" i="1"/>
  <c r="K6909" i="1"/>
  <c r="K6948" i="1"/>
  <c r="K7046" i="1"/>
  <c r="K7055" i="1"/>
  <c r="K7072" i="1"/>
  <c r="K7076" i="1"/>
  <c r="K7095" i="1"/>
  <c r="K7099" i="1"/>
  <c r="K7148" i="1"/>
  <c r="K7171" i="1"/>
  <c r="K7188" i="1"/>
  <c r="K7214" i="1"/>
  <c r="K7256" i="1"/>
  <c r="K7296" i="1"/>
  <c r="K7394" i="1"/>
  <c r="K7430" i="1"/>
  <c r="K7448" i="1"/>
  <c r="K7523" i="1"/>
  <c r="K7528" i="1"/>
  <c r="K7547" i="1"/>
  <c r="K7570" i="1"/>
  <c r="K7623" i="1"/>
  <c r="K7638" i="1"/>
  <c r="K7645" i="1"/>
  <c r="K2861" i="1"/>
  <c r="K1801" i="1"/>
  <c r="K1827" i="1"/>
  <c r="K2003" i="1"/>
  <c r="K2190" i="1"/>
  <c r="K2349" i="1"/>
  <c r="K1862" i="1"/>
  <c r="K1966" i="1"/>
  <c r="K1681" i="1"/>
  <c r="K1807" i="1"/>
  <c r="K1974" i="1"/>
  <c r="K2032" i="1"/>
  <c r="K2118" i="1"/>
  <c r="K2170" i="1"/>
  <c r="K2180" i="1"/>
  <c r="K1651" i="1"/>
  <c r="K1671" i="1"/>
  <c r="K1686" i="1"/>
  <c r="K1706" i="1"/>
  <c r="K1724" i="1"/>
  <c r="K1793" i="1"/>
  <c r="K1798" i="1"/>
  <c r="K1868" i="1"/>
  <c r="K2063" i="1"/>
  <c r="K2073" i="1"/>
  <c r="K2105" i="1"/>
  <c r="K2124" i="1"/>
  <c r="K2252" i="1"/>
  <c r="K2307" i="1"/>
  <c r="K2325" i="1"/>
  <c r="K2342" i="1"/>
  <c r="K2377" i="1"/>
  <c r="K2387" i="1"/>
  <c r="K2477" i="1"/>
  <c r="K2566" i="1"/>
  <c r="K2583" i="1"/>
  <c r="K2592" i="1"/>
  <c r="K2654" i="1"/>
  <c r="K2671" i="1"/>
  <c r="K2684" i="1"/>
  <c r="K2691" i="1"/>
  <c r="K2707" i="1"/>
  <c r="K2736" i="1"/>
  <c r="K2762" i="1"/>
  <c r="K2771" i="1"/>
  <c r="K2796" i="1"/>
  <c r="K2821" i="1"/>
  <c r="K2879" i="1"/>
  <c r="K2888" i="1"/>
  <c r="K2961" i="1"/>
  <c r="K2966" i="1"/>
  <c r="K2971" i="1"/>
  <c r="K2979" i="1"/>
  <c r="K3002" i="1"/>
  <c r="K3030" i="1"/>
  <c r="K3041" i="1"/>
  <c r="K3052" i="1"/>
  <c r="K3061" i="1"/>
  <c r="K3076" i="1"/>
  <c r="K3096" i="1"/>
  <c r="K3134" i="1"/>
  <c r="K3180" i="1"/>
  <c r="K3207" i="1"/>
  <c r="K3242" i="1"/>
  <c r="K3249" i="1"/>
  <c r="K3279" i="1"/>
  <c r="K3315" i="1"/>
  <c r="K3324" i="1"/>
  <c r="K3427" i="1"/>
  <c r="K3456" i="1"/>
  <c r="K3460" i="1"/>
  <c r="K3483" i="1"/>
  <c r="K3613" i="1"/>
  <c r="K3618" i="1"/>
  <c r="K3622" i="1"/>
  <c r="K3650" i="1"/>
  <c r="K3720" i="1"/>
  <c r="K3769" i="1"/>
  <c r="K3773" i="1"/>
  <c r="K3779" i="1"/>
  <c r="K3826" i="1"/>
  <c r="K3916" i="1"/>
  <c r="K4003" i="1"/>
  <c r="K4009" i="1"/>
  <c r="K4035" i="1"/>
  <c r="K4039" i="1"/>
  <c r="K4048" i="1"/>
  <c r="K4052" i="1"/>
  <c r="K4065" i="1"/>
  <c r="K4118" i="1"/>
  <c r="K4122" i="1"/>
  <c r="K4132" i="1"/>
  <c r="K4177" i="1"/>
  <c r="K4181" i="1"/>
  <c r="K4185" i="1"/>
  <c r="K4269" i="1"/>
  <c r="K4273" i="1"/>
  <c r="K4308" i="1"/>
  <c r="K4555" i="1"/>
  <c r="K4559" i="1"/>
  <c r="K4582" i="1"/>
  <c r="K4615" i="1"/>
  <c r="K4648" i="1"/>
  <c r="K4701" i="1"/>
  <c r="K4705" i="1"/>
  <c r="K4709" i="1"/>
  <c r="K4713" i="1"/>
  <c r="K4717" i="1"/>
  <c r="K4721" i="1"/>
  <c r="K4791" i="1"/>
  <c r="K4799" i="1"/>
  <c r="K4812" i="1"/>
  <c r="K4857" i="1"/>
  <c r="K4861" i="1"/>
  <c r="K4890" i="1"/>
  <c r="K4939" i="1"/>
  <c r="K4943" i="1"/>
  <c r="K4972" i="1"/>
  <c r="K5017" i="1"/>
  <c r="K5021" i="1"/>
  <c r="K5025" i="1"/>
  <c r="K5057" i="1"/>
  <c r="K5083" i="1"/>
  <c r="K5116" i="1"/>
  <c r="K5153" i="1"/>
  <c r="K5170" i="1"/>
  <c r="K5174" i="1"/>
  <c r="K5178" i="1"/>
  <c r="K5238" i="1"/>
  <c r="K5242" i="1"/>
  <c r="K5246" i="1"/>
  <c r="K5250" i="1"/>
  <c r="K5254" i="1"/>
  <c r="K5258" i="1"/>
  <c r="K5276" i="1"/>
  <c r="K5280" i="1"/>
  <c r="K5284" i="1"/>
  <c r="K5288" i="1"/>
  <c r="K5355" i="1"/>
  <c r="K5391" i="1"/>
  <c r="K5455" i="1"/>
  <c r="K5459" i="1"/>
  <c r="K5523" i="1"/>
  <c r="K5556" i="1"/>
  <c r="K5560" i="1"/>
  <c r="K5564" i="1"/>
  <c r="K5568" i="1"/>
  <c r="K5652" i="1"/>
  <c r="K5672" i="1"/>
  <c r="K5726" i="1"/>
  <c r="K5749" i="1"/>
  <c r="K5772" i="1"/>
  <c r="K5798" i="1"/>
  <c r="K5809" i="1"/>
  <c r="K5820" i="1"/>
  <c r="K5844" i="1"/>
  <c r="K5857" i="1"/>
  <c r="K5861" i="1"/>
  <c r="K5870" i="1"/>
  <c r="K5876" i="1"/>
  <c r="K5904" i="1"/>
  <c r="K5910" i="1"/>
  <c r="K5933" i="1"/>
  <c r="K5937" i="1"/>
  <c r="K6063" i="1"/>
  <c r="K6069" i="1"/>
  <c r="K6074" i="1"/>
  <c r="K6131" i="1"/>
  <c r="K6153" i="1"/>
  <c r="K6175" i="1"/>
  <c r="K6197" i="1"/>
  <c r="K6201" i="1"/>
  <c r="K6205" i="1"/>
  <c r="K6223" i="1"/>
  <c r="K6477" i="1"/>
  <c r="K6481" i="1"/>
  <c r="K6534" i="1"/>
  <c r="K6538" i="1"/>
  <c r="K6542" i="1"/>
  <c r="K6575" i="1"/>
  <c r="K6579" i="1"/>
  <c r="K6616" i="1"/>
  <c r="K6689" i="1"/>
  <c r="K6693" i="1"/>
  <c r="K6697" i="1"/>
  <c r="K6701" i="1"/>
  <c r="K6705" i="1"/>
  <c r="K6722" i="1"/>
  <c r="K6818" i="1"/>
  <c r="K6822" i="1"/>
  <c r="K6826" i="1"/>
  <c r="K6870" i="1"/>
  <c r="K6874" i="1"/>
  <c r="K6878" i="1"/>
  <c r="K6905" i="1"/>
  <c r="K6932" i="1"/>
  <c r="K6968" i="1"/>
  <c r="K7047" i="1"/>
  <c r="K7064" i="1"/>
  <c r="K7068" i="1"/>
  <c r="K7129" i="1"/>
  <c r="K7133" i="1"/>
  <c r="K7197" i="1"/>
  <c r="K7201" i="1"/>
  <c r="K7205" i="1"/>
  <c r="K7209" i="1"/>
  <c r="K7215" i="1"/>
  <c r="K7286" i="1"/>
  <c r="K7361" i="1"/>
  <c r="K7412" i="1"/>
  <c r="K7416" i="1"/>
  <c r="K7449" i="1"/>
  <c r="K7468" i="1"/>
  <c r="K7472" i="1"/>
  <c r="K7476" i="1"/>
  <c r="K7484" i="1"/>
  <c r="K7515" i="1"/>
  <c r="K7519" i="1"/>
  <c r="K7529" i="1"/>
  <c r="K7584" i="1"/>
  <c r="K7598" i="1"/>
  <c r="K7608" i="1"/>
  <c r="K7669" i="1"/>
  <c r="K2857" i="1"/>
  <c r="K1729" i="1"/>
  <c r="K1859" i="1"/>
  <c r="K1910" i="1"/>
  <c r="K1952" i="1"/>
  <c r="K1975" i="1"/>
  <c r="K1995" i="1"/>
  <c r="K2034" i="1"/>
  <c r="K2135" i="1"/>
  <c r="K2155" i="1"/>
  <c r="K2171" i="1"/>
  <c r="K2181" i="1"/>
  <c r="K2187" i="1"/>
  <c r="K2197" i="1"/>
  <c r="K2214" i="1"/>
  <c r="K2221" i="1"/>
  <c r="K2263" i="1"/>
  <c r="K2281" i="1"/>
  <c r="K2298" i="1"/>
  <c r="K2356" i="1"/>
  <c r="K2361" i="1"/>
  <c r="K2388" i="1"/>
  <c r="K2415" i="1"/>
  <c r="K2439" i="1"/>
  <c r="K2482" i="1"/>
  <c r="K2501" i="1"/>
  <c r="K2515" i="1"/>
  <c r="K2519" i="1"/>
  <c r="K2577" i="1"/>
  <c r="K2597" i="1"/>
  <c r="K2601" i="1"/>
  <c r="K2610" i="1"/>
  <c r="K2631" i="1"/>
  <c r="K2635" i="1"/>
  <c r="K2680" i="1"/>
  <c r="K2716" i="1"/>
  <c r="K2737" i="1"/>
  <c r="K2863" i="1"/>
  <c r="K2945" i="1"/>
  <c r="K3007" i="1"/>
  <c r="K3101" i="1"/>
  <c r="K3126" i="1"/>
  <c r="K3130" i="1"/>
  <c r="K3145" i="1"/>
  <c r="K3250" i="1"/>
  <c r="K3255" i="1"/>
  <c r="K3261" i="1"/>
  <c r="K3266" i="1"/>
  <c r="K3285" i="1"/>
  <c r="K3291" i="1"/>
  <c r="K3330" i="1"/>
  <c r="K3349" i="1"/>
  <c r="K3353" i="1"/>
  <c r="K3384" i="1"/>
  <c r="K3413" i="1"/>
  <c r="K3417" i="1"/>
  <c r="K3465" i="1"/>
  <c r="K3474" i="1"/>
  <c r="K3479" i="1"/>
  <c r="K3488" i="1"/>
  <c r="K3514" i="1"/>
  <c r="K3536" i="1"/>
  <c r="K3561" i="1"/>
  <c r="K3592" i="1"/>
  <c r="K3738" i="1"/>
  <c r="K3761" i="1"/>
  <c r="K3843" i="1"/>
  <c r="K3860" i="1"/>
  <c r="K3869" i="1"/>
  <c r="K3886" i="1"/>
  <c r="K3890" i="1"/>
  <c r="K3894" i="1"/>
  <c r="K3973" i="1"/>
  <c r="K4061" i="1"/>
  <c r="K4080" i="1"/>
  <c r="K4168" i="1"/>
  <c r="K4244" i="1"/>
  <c r="K4248" i="1"/>
  <c r="K4252" i="1"/>
  <c r="K4261" i="1"/>
  <c r="K4287" i="1"/>
  <c r="K4291" i="1"/>
  <c r="K4296" i="1"/>
  <c r="K4470" i="1"/>
  <c r="K4487" i="1"/>
  <c r="K4500" i="1"/>
  <c r="K4534" i="1"/>
  <c r="K4538" i="1"/>
  <c r="K4542" i="1"/>
  <c r="K4546" i="1"/>
  <c r="K4550" i="1"/>
  <c r="K4591" i="1"/>
  <c r="K4592" i="1" s="1"/>
  <c r="K4734" i="1"/>
  <c r="K4779" i="1"/>
  <c r="K4783" i="1"/>
  <c r="K4787" i="1"/>
  <c r="K4808" i="1"/>
  <c r="K4845" i="1"/>
  <c r="K4882" i="1"/>
  <c r="K4886" i="1"/>
  <c r="K4927" i="1"/>
  <c r="K4960" i="1"/>
  <c r="K4964" i="1"/>
  <c r="K4968" i="1"/>
  <c r="K5009" i="1"/>
  <c r="K5013" i="1"/>
  <c r="K5042" i="1"/>
  <c r="K5104" i="1"/>
  <c r="K5112" i="1"/>
  <c r="K5121" i="1"/>
  <c r="K5162" i="1"/>
  <c r="K5166" i="1"/>
  <c r="K5199" i="1"/>
  <c r="K5203" i="1"/>
  <c r="K5347" i="1"/>
  <c r="K5351" i="1"/>
  <c r="K5428" i="1"/>
  <c r="K5432" i="1"/>
  <c r="K5503" i="1"/>
  <c r="K5507" i="1"/>
  <c r="K5511" i="1"/>
  <c r="K5515" i="1"/>
  <c r="K5519" i="1"/>
  <c r="K5548" i="1"/>
  <c r="K5552" i="1"/>
  <c r="K5633" i="1"/>
  <c r="K5758" i="1"/>
  <c r="K5762" i="1"/>
  <c r="K5773" i="1"/>
  <c r="K5793" i="1"/>
  <c r="K5815" i="1"/>
  <c r="K5829" i="1"/>
  <c r="K5835" i="1"/>
  <c r="K5866" i="1"/>
  <c r="K5877" i="1"/>
  <c r="K5917" i="1"/>
  <c r="K5923" i="1"/>
  <c r="K5929" i="1"/>
  <c r="K5950" i="1"/>
  <c r="K5954" i="1"/>
  <c r="K5974" i="1"/>
  <c r="K5999" i="1"/>
  <c r="K6007" i="1"/>
  <c r="K6041" i="1"/>
  <c r="K6094" i="1"/>
  <c r="K6102" i="1"/>
  <c r="K6122" i="1"/>
  <c r="K6192" i="1"/>
  <c r="K6241" i="1"/>
  <c r="K6268" i="1"/>
  <c r="K6295" i="1"/>
  <c r="K6299" i="1"/>
  <c r="K6303" i="1"/>
  <c r="K6338" i="1"/>
  <c r="K6356" i="1"/>
  <c r="K6388" i="1"/>
  <c r="K6392" i="1"/>
  <c r="K6396" i="1"/>
  <c r="K6400" i="1"/>
  <c r="K6404" i="1"/>
  <c r="K6408" i="1"/>
  <c r="K6412" i="1"/>
  <c r="K6420" i="1"/>
  <c r="K6424" i="1"/>
  <c r="K6448" i="1"/>
  <c r="K6522" i="1"/>
  <c r="K6526" i="1"/>
  <c r="K6530" i="1"/>
  <c r="K6592" i="1"/>
  <c r="K6596" i="1"/>
  <c r="K6600" i="1"/>
  <c r="K6604" i="1"/>
  <c r="K6608" i="1"/>
  <c r="K6775" i="1"/>
  <c r="K6779" i="1"/>
  <c r="K6787" i="1"/>
  <c r="K6791" i="1"/>
  <c r="K6795" i="1"/>
  <c r="K6799" i="1"/>
  <c r="K6803" i="1"/>
  <c r="K6839" i="1"/>
  <c r="K6845" i="1"/>
  <c r="K6862" i="1"/>
  <c r="K6866" i="1"/>
  <c r="K6897" i="1"/>
  <c r="K6901" i="1"/>
  <c r="K6910" i="1"/>
  <c r="K6914" i="1"/>
  <c r="K6918" i="1"/>
  <c r="K6922" i="1"/>
  <c r="K6928" i="1"/>
  <c r="K6981" i="1"/>
  <c r="K6985" i="1"/>
  <c r="K7056" i="1"/>
  <c r="K7060" i="1"/>
  <c r="K7104" i="1"/>
  <c r="K7108" i="1"/>
  <c r="K7125" i="1"/>
  <c r="K7135" i="1"/>
  <c r="K7153" i="1"/>
  <c r="K7157" i="1"/>
  <c r="K7161" i="1"/>
  <c r="K7193" i="1"/>
  <c r="K7226" i="1"/>
  <c r="K7230" i="1"/>
  <c r="K7261" i="1"/>
  <c r="K7265" i="1"/>
  <c r="K7269" i="1"/>
  <c r="K7273" i="1"/>
  <c r="K7277" i="1"/>
  <c r="K7287" i="1"/>
  <c r="K7352" i="1"/>
  <c r="K7370" i="1"/>
  <c r="K7399" i="1"/>
  <c r="K7403" i="1"/>
  <c r="K7407" i="1"/>
  <c r="K7436" i="1"/>
  <c r="K7442" i="1"/>
  <c r="K7503" i="1"/>
  <c r="K7507" i="1"/>
  <c r="K7511" i="1"/>
  <c r="K7539" i="1"/>
  <c r="K7571" i="1"/>
  <c r="K7593" i="1"/>
  <c r="K2718" i="1"/>
  <c r="K2799" i="1"/>
  <c r="K3009" i="1"/>
  <c r="K1758" i="1"/>
  <c r="K1789" i="1"/>
  <c r="K1817" i="1"/>
  <c r="K1873" i="1"/>
  <c r="K1905" i="1"/>
  <c r="K1939" i="1"/>
  <c r="K1785" i="1"/>
  <c r="K1799" i="1"/>
  <c r="K1808" i="1"/>
  <c r="K1930" i="1"/>
  <c r="K1986" i="1"/>
  <c r="K2035" i="1"/>
  <c r="K2058" i="1"/>
  <c r="K2078" i="1"/>
  <c r="K2125" i="1"/>
  <c r="K2136" i="1"/>
  <c r="K2222" i="1"/>
  <c r="K2291" i="1"/>
  <c r="K2299" i="1"/>
  <c r="K2308" i="1"/>
  <c r="K2312" i="1"/>
  <c r="K2316" i="1"/>
  <c r="K2343" i="1"/>
  <c r="K2347" i="1"/>
  <c r="K2373" i="1"/>
  <c r="K2411" i="1"/>
  <c r="K2491" i="1"/>
  <c r="K2495" i="1"/>
  <c r="K2584" i="1"/>
  <c r="K2686" i="1"/>
  <c r="K2721" i="1"/>
  <c r="K2730" i="1"/>
  <c r="K2738" i="1"/>
  <c r="K2776" i="1"/>
  <c r="K2802" i="1"/>
  <c r="K2830" i="1"/>
  <c r="K2835" i="1"/>
  <c r="K2910" i="1"/>
  <c r="K2967" i="1"/>
  <c r="K2994" i="1"/>
  <c r="K3003" i="1"/>
  <c r="K3042" i="1"/>
  <c r="K3066" i="1"/>
  <c r="K3112" i="1"/>
  <c r="K3136" i="1"/>
  <c r="K3154" i="1"/>
  <c r="K3160" i="1"/>
  <c r="K3198" i="1"/>
  <c r="K3203" i="1"/>
  <c r="K3212" i="1"/>
  <c r="K3229" i="1"/>
  <c r="K3238" i="1"/>
  <c r="K3244" i="1"/>
  <c r="K3280" i="1"/>
  <c r="K3325" i="1"/>
  <c r="K3331" i="1"/>
  <c r="K3345" i="1"/>
  <c r="K3404" i="1"/>
  <c r="K3423" i="1"/>
  <c r="K3428" i="1"/>
  <c r="K3433" i="1"/>
  <c r="K3484" i="1"/>
  <c r="K3508" i="1"/>
  <c r="K3541" i="1"/>
  <c r="K3652" i="1"/>
  <c r="K3734" i="1"/>
  <c r="K3780" i="1"/>
  <c r="K3812" i="1"/>
  <c r="K3816" i="1"/>
  <c r="K3831" i="1"/>
  <c r="K3878" i="1"/>
  <c r="K3882" i="1"/>
  <c r="K3903" i="1"/>
  <c r="K3925" i="1"/>
  <c r="K3978" i="1"/>
  <c r="K4044" i="1"/>
  <c r="K4057" i="1"/>
  <c r="K4076" i="1"/>
  <c r="K4102" i="1"/>
  <c r="K4106" i="1"/>
  <c r="K4110" i="1"/>
  <c r="K4143" i="1"/>
  <c r="K4153" i="1"/>
  <c r="K4214" i="1"/>
  <c r="K4222" i="1"/>
  <c r="K4475" i="1"/>
  <c r="K4479" i="1"/>
  <c r="K4483" i="1"/>
  <c r="K4501" i="1"/>
  <c r="K4564" i="1"/>
  <c r="K4657" i="1"/>
  <c r="K4726" i="1"/>
  <c r="K4741" i="1"/>
  <c r="K4775" i="1"/>
  <c r="K4866" i="1"/>
  <c r="K4870" i="1"/>
  <c r="K4878" i="1"/>
  <c r="K4895" i="1"/>
  <c r="K4948" i="1"/>
  <c r="K4952" i="1"/>
  <c r="K5038" i="1"/>
  <c r="K5047" i="1"/>
  <c r="K5092" i="1"/>
  <c r="K5096" i="1"/>
  <c r="K5100" i="1"/>
  <c r="K5183" i="1"/>
  <c r="K5187" i="1"/>
  <c r="K5208" i="1"/>
  <c r="K5327" i="1"/>
  <c r="K5331" i="1"/>
  <c r="K5335" i="1"/>
  <c r="K5343" i="1"/>
  <c r="K5398" i="1"/>
  <c r="K5424" i="1"/>
  <c r="K5464" i="1"/>
  <c r="K5470" i="1"/>
  <c r="K5487" i="1"/>
  <c r="K5491" i="1"/>
  <c r="K5495" i="1"/>
  <c r="K5499" i="1"/>
  <c r="K5544" i="1"/>
  <c r="K5569" i="1"/>
  <c r="K5619" i="1"/>
  <c r="K5638" i="1"/>
  <c r="K5646" i="1"/>
  <c r="K5658" i="1"/>
  <c r="K5681" i="1"/>
  <c r="K5695" i="1"/>
  <c r="K5699" i="1"/>
  <c r="K5703" i="1"/>
  <c r="K5722" i="1"/>
  <c r="K5728" i="1"/>
  <c r="K5754" i="1"/>
  <c r="K5799" i="1"/>
  <c r="K5804" i="1"/>
  <c r="K5810" i="1"/>
  <c r="K5821" i="1"/>
  <c r="K5849" i="1"/>
  <c r="K5853" i="1"/>
  <c r="K5899" i="1"/>
  <c r="K5905" i="1"/>
  <c r="K5911" i="1"/>
  <c r="K5979" i="1"/>
  <c r="K5983" i="1"/>
  <c r="K6065" i="1"/>
  <c r="K6083" i="1"/>
  <c r="K6188" i="1"/>
  <c r="K6210" i="1"/>
  <c r="K6237" i="1"/>
  <c r="K6260" i="1"/>
  <c r="K6444" i="1"/>
  <c r="K6457" i="1"/>
  <c r="K6491" i="1"/>
  <c r="K6495" i="1"/>
  <c r="K6518" i="1"/>
  <c r="K6551" i="1"/>
  <c r="K6558" i="1"/>
  <c r="K6584" i="1"/>
  <c r="K6588" i="1"/>
  <c r="K6635" i="1"/>
  <c r="K6639" i="1"/>
  <c r="K6643" i="1"/>
  <c r="K6647" i="1"/>
  <c r="K6651" i="1"/>
  <c r="K6655" i="1"/>
  <c r="K6659" i="1"/>
  <c r="K6663" i="1"/>
  <c r="K6667" i="1"/>
  <c r="K6675" i="1"/>
  <c r="K6710" i="1"/>
  <c r="K6714" i="1"/>
  <c r="K6723" i="1"/>
  <c r="K6737" i="1"/>
  <c r="K6741" i="1"/>
  <c r="K6745" i="1"/>
  <c r="K6749" i="1"/>
  <c r="K6753" i="1"/>
  <c r="K6757" i="1"/>
  <c r="K6761" i="1"/>
  <c r="K6765" i="1"/>
  <c r="K6771" i="1"/>
  <c r="K6831" i="1"/>
  <c r="K6835" i="1"/>
  <c r="K6858" i="1"/>
  <c r="K6884" i="1"/>
  <c r="K6934" i="1"/>
  <c r="K6977" i="1"/>
  <c r="K7073" i="1"/>
  <c r="K7077" i="1"/>
  <c r="K7096" i="1"/>
  <c r="K7136" i="1"/>
  <c r="K7149" i="1"/>
  <c r="K7166" i="1"/>
  <c r="K7189" i="1"/>
  <c r="K7253" i="1"/>
  <c r="K7257" i="1"/>
  <c r="K7297" i="1"/>
  <c r="K7395" i="1"/>
  <c r="K7443" i="1"/>
  <c r="K7524" i="1"/>
  <c r="K7548" i="1"/>
  <c r="K7589" i="1"/>
  <c r="K7599" i="1"/>
  <c r="K7606" i="1" s="1"/>
  <c r="K7624" i="1"/>
  <c r="K7646" i="1"/>
  <c r="K2975" i="1"/>
  <c r="K1667" i="1"/>
  <c r="K1682" i="1"/>
  <c r="K1734" i="1"/>
  <c r="K1812" i="1"/>
  <c r="K1634" i="1"/>
  <c r="K1652" i="1"/>
  <c r="K1687" i="1"/>
  <c r="K1692" i="1"/>
  <c r="K1730" i="1"/>
  <c r="K1768" i="1"/>
  <c r="K1794" i="1"/>
  <c r="K1819" i="1"/>
  <c r="K1869" i="1"/>
  <c r="K1906" i="1"/>
  <c r="K1941" i="1"/>
  <c r="K1953" i="1"/>
  <c r="K1976" i="1"/>
  <c r="K2083" i="1"/>
  <c r="K2130" i="1"/>
  <c r="K2156" i="1"/>
  <c r="K2182" i="1"/>
  <c r="K2199" i="1"/>
  <c r="K2208" i="1"/>
  <c r="K2215" i="1"/>
  <c r="K2244" i="1"/>
  <c r="K2253" i="1"/>
  <c r="K2257" i="1"/>
  <c r="K2326" i="1"/>
  <c r="K2352" i="1"/>
  <c r="K2363" i="1"/>
  <c r="K2407" i="1"/>
  <c r="K2417" i="1"/>
  <c r="K2445" i="1"/>
  <c r="K2511" i="1"/>
  <c r="K2520" i="1"/>
  <c r="K2606" i="1"/>
  <c r="K2615" i="1"/>
  <c r="K2655" i="1"/>
  <c r="K2668" i="1"/>
  <c r="K2692" i="1"/>
  <c r="K2748" i="1"/>
  <c r="K2797" i="1"/>
  <c r="K2880" i="1"/>
  <c r="K2889" i="1"/>
  <c r="K2947" i="1"/>
  <c r="K2962" i="1"/>
  <c r="K3032" i="1"/>
  <c r="K3048" i="1"/>
  <c r="K3097" i="1"/>
  <c r="K3122" i="1"/>
  <c r="K3194" i="1"/>
  <c r="K3221" i="1"/>
  <c r="K3225" i="1"/>
  <c r="K3256" i="1"/>
  <c r="K3316" i="1"/>
  <c r="K3360" i="1"/>
  <c r="K3400" i="1"/>
  <c r="K3418" i="1"/>
  <c r="K3453" i="1"/>
  <c r="K3490" i="1"/>
  <c r="K3495" i="1"/>
  <c r="K3499" i="1"/>
  <c r="K3532" i="1"/>
  <c r="K3557" i="1"/>
  <c r="K3562" i="1"/>
  <c r="K3610" i="1"/>
  <c r="K3750" i="1"/>
  <c r="K3766" i="1"/>
  <c r="K3770" i="1"/>
  <c r="K3774" i="1"/>
  <c r="K3827" i="1"/>
  <c r="K3899" i="1"/>
  <c r="K3909" i="1"/>
  <c r="K3944" i="1"/>
  <c r="K3963" i="1"/>
  <c r="K3985" i="1"/>
  <c r="K4004" i="1"/>
  <c r="K4036" i="1"/>
  <c r="K4040" i="1"/>
  <c r="K4049" i="1"/>
  <c r="K4053" i="1"/>
  <c r="K4129" i="1"/>
  <c r="K4134" i="1"/>
  <c r="K4164" i="1"/>
  <c r="K4178" i="1"/>
  <c r="K4182" i="1"/>
  <c r="K4186" i="1"/>
  <c r="K4206" i="1"/>
  <c r="K4270" i="1"/>
  <c r="K4274" i="1"/>
  <c r="K4495" i="1"/>
  <c r="K4556" i="1"/>
  <c r="K4560" i="1"/>
  <c r="K4706" i="1"/>
  <c r="K4710" i="1"/>
  <c r="K4714" i="1"/>
  <c r="K4722" i="1"/>
  <c r="K4796" i="1"/>
  <c r="K4809" i="1"/>
  <c r="K4854" i="1"/>
  <c r="K4858" i="1"/>
  <c r="K4862" i="1"/>
  <c r="K4891" i="1"/>
  <c r="K4936" i="1"/>
  <c r="K4940" i="1"/>
  <c r="K4944" i="1"/>
  <c r="K4973" i="1"/>
  <c r="K4977" i="1"/>
  <c r="K5018" i="1"/>
  <c r="K5022" i="1"/>
  <c r="K5026" i="1"/>
  <c r="K5084" i="1"/>
  <c r="K5088" i="1"/>
  <c r="K5117" i="1"/>
  <c r="K5171" i="1"/>
  <c r="K5175" i="1"/>
  <c r="K5179" i="1"/>
  <c r="K5235" i="1"/>
  <c r="K5239" i="1"/>
  <c r="K5243" i="1"/>
  <c r="K5247" i="1"/>
  <c r="K5251" i="1"/>
  <c r="K5255" i="1"/>
  <c r="K5259" i="1"/>
  <c r="K5277" i="1"/>
  <c r="K5281" i="1"/>
  <c r="K5285" i="1"/>
  <c r="K5356" i="1"/>
  <c r="K5388" i="1"/>
  <c r="K5392" i="1"/>
  <c r="K5433" i="1"/>
  <c r="K5456" i="1"/>
  <c r="K5471" i="1"/>
  <c r="K5525" i="1"/>
  <c r="K5557" i="1"/>
  <c r="K5664" i="1"/>
  <c r="K5669" i="1"/>
  <c r="K5673" i="1"/>
  <c r="K5677" i="1"/>
  <c r="K5718" i="1"/>
  <c r="K5746" i="1"/>
  <c r="K5774" i="1"/>
  <c r="K5816" i="1"/>
  <c r="K5858" i="1"/>
  <c r="K5862" i="1"/>
  <c r="K5867" i="1"/>
  <c r="K5918" i="1"/>
  <c r="K5924" i="1"/>
  <c r="K5934" i="1"/>
  <c r="K5938" i="1"/>
  <c r="K5957" i="1"/>
  <c r="K5969" i="1"/>
  <c r="K5975" i="1"/>
  <c r="K6020" i="1"/>
  <c r="K6042" i="1"/>
  <c r="K6056" i="1"/>
  <c r="K6075" i="1"/>
  <c r="K6123" i="1"/>
  <c r="K6132" i="1"/>
  <c r="K6172" i="1"/>
  <c r="K6176" i="1"/>
  <c r="K6193" i="1"/>
  <c r="K6198" i="1"/>
  <c r="K6202" i="1"/>
  <c r="K6364" i="1"/>
  <c r="K6426" i="1"/>
  <c r="K6453" i="1"/>
  <c r="K6478" i="1"/>
  <c r="K6531" i="1"/>
  <c r="K6535" i="1"/>
  <c r="K6539" i="1"/>
  <c r="K6543" i="1"/>
  <c r="K6559" i="1"/>
  <c r="K6572" i="1"/>
  <c r="K6576" i="1"/>
  <c r="K6580" i="1"/>
  <c r="K6617" i="1"/>
  <c r="K6694" i="1"/>
  <c r="K6698" i="1"/>
  <c r="K6702" i="1"/>
  <c r="K6706" i="1"/>
  <c r="K6819" i="1"/>
  <c r="K6823" i="1"/>
  <c r="K6827" i="1"/>
  <c r="K6850" i="1"/>
  <c r="K6871" i="1"/>
  <c r="K6875" i="1"/>
  <c r="K6906" i="1"/>
  <c r="K6923" i="1"/>
  <c r="K6935" i="1"/>
  <c r="K6965" i="1"/>
  <c r="K6973" i="1"/>
  <c r="K7065" i="1"/>
  <c r="K7069" i="1"/>
  <c r="K7088" i="1"/>
  <c r="K7126" i="1"/>
  <c r="K7181" i="1"/>
  <c r="K7198" i="1"/>
  <c r="K7202" i="1"/>
  <c r="K7206" i="1"/>
  <c r="K7210" i="1"/>
  <c r="K7216" i="1"/>
  <c r="K7333" i="1"/>
  <c r="K7385" i="1"/>
  <c r="K7413" i="1"/>
  <c r="K7469" i="1"/>
  <c r="K7473" i="1"/>
  <c r="K7477" i="1"/>
  <c r="K7485" i="1"/>
  <c r="K7516" i="1"/>
  <c r="K7520" i="1"/>
  <c r="K7553" i="1"/>
  <c r="K7557" i="1"/>
  <c r="K7561" i="1"/>
  <c r="K7580" i="1"/>
  <c r="K7585" i="1"/>
  <c r="K7670" i="1"/>
  <c r="K4488" i="1"/>
  <c r="K4526" i="1"/>
  <c r="K4539" i="1"/>
  <c r="K4626" i="1"/>
  <c r="K4788" i="1"/>
  <c r="K4883" i="1"/>
  <c r="K4924" i="1"/>
  <c r="K4961" i="1"/>
  <c r="K5014" i="1"/>
  <c r="K5109" i="1"/>
  <c r="K5122" i="1"/>
  <c r="K5200" i="1"/>
  <c r="K5348" i="1"/>
  <c r="K5380" i="1"/>
  <c r="K5384" i="1"/>
  <c r="K5425" i="1"/>
  <c r="K5429" i="1"/>
  <c r="K5504" i="1"/>
  <c r="K5508" i="1"/>
  <c r="K5512" i="1"/>
  <c r="K5516" i="1"/>
  <c r="K5520" i="1"/>
  <c r="K5526" i="1"/>
  <c r="K5549" i="1"/>
  <c r="K5553" i="1"/>
  <c r="K5598" i="1"/>
  <c r="K5615" i="1"/>
  <c r="K5648" i="1"/>
  <c r="K5723" i="1"/>
  <c r="K5729" i="1"/>
  <c r="K5759" i="1"/>
  <c r="K5763" i="1"/>
  <c r="K5767" i="1"/>
  <c r="K5800" i="1"/>
  <c r="K5805" i="1"/>
  <c r="K5811" i="1"/>
  <c r="K5826" i="1"/>
  <c r="K5894" i="1"/>
  <c r="K5900" i="1"/>
  <c r="K5906" i="1"/>
  <c r="K5951" i="1"/>
  <c r="K5958" i="1"/>
  <c r="K5985" i="1"/>
  <c r="K6004" i="1"/>
  <c r="K6008" i="1"/>
  <c r="K6084" i="1"/>
  <c r="K6095" i="1"/>
  <c r="K6099" i="1"/>
  <c r="K6104" i="1"/>
  <c r="K6118" i="1"/>
  <c r="K6128" i="1"/>
  <c r="K6229" i="1"/>
  <c r="K6238" i="1"/>
  <c r="K6242" i="1"/>
  <c r="K6265" i="1"/>
  <c r="K6270" i="1"/>
  <c r="K6288" i="1"/>
  <c r="K6358" i="1"/>
  <c r="K6381" i="1"/>
  <c r="K6385" i="1"/>
  <c r="K6389" i="1"/>
  <c r="K6393" i="1"/>
  <c r="K6397" i="1"/>
  <c r="K6401" i="1"/>
  <c r="K6405" i="1"/>
  <c r="K6409" i="1"/>
  <c r="K6413" i="1"/>
  <c r="K6417" i="1"/>
  <c r="K6421" i="1"/>
  <c r="K6427" i="1"/>
  <c r="K6449" i="1"/>
  <c r="K6487" i="1"/>
  <c r="K6496" i="1"/>
  <c r="K6523" i="1"/>
  <c r="K6527" i="1"/>
  <c r="K6553" i="1"/>
  <c r="K6593" i="1"/>
  <c r="K6597" i="1"/>
  <c r="K6601" i="1"/>
  <c r="K6605" i="1"/>
  <c r="K6609" i="1"/>
  <c r="K6677" i="1"/>
  <c r="K6725" i="1"/>
  <c r="K6767" i="1"/>
  <c r="K6772" i="1"/>
  <c r="K6780" i="1"/>
  <c r="K6788" i="1"/>
  <c r="K6792" i="1"/>
  <c r="K6796" i="1"/>
  <c r="K6800" i="1"/>
  <c r="K6804" i="1"/>
  <c r="K6840" i="1"/>
  <c r="K6863" i="1"/>
  <c r="K6867" i="1"/>
  <c r="K6885" i="1"/>
  <c r="K6894" i="1"/>
  <c r="K6898" i="1"/>
  <c r="K6902" i="1"/>
  <c r="K6911" i="1"/>
  <c r="K6915" i="1"/>
  <c r="K6929" i="1"/>
  <c r="K7000" i="1"/>
  <c r="K7004" i="1"/>
  <c r="K7061" i="1"/>
  <c r="K7105" i="1"/>
  <c r="K7109" i="1"/>
  <c r="K7137" i="1"/>
  <c r="K7150" i="1"/>
  <c r="K7154" i="1"/>
  <c r="K7158" i="1"/>
  <c r="K7167" i="1"/>
  <c r="K7194" i="1"/>
  <c r="K7225" i="1"/>
  <c r="K7231" i="1"/>
  <c r="K7262" i="1"/>
  <c r="K7266" i="1"/>
  <c r="K7270" i="1"/>
  <c r="K7278" i="1"/>
  <c r="K7282" i="1"/>
  <c r="K7340" i="1"/>
  <c r="K7349" i="1"/>
  <c r="K7353" i="1"/>
  <c r="K7371" i="1"/>
  <c r="K7386" i="1"/>
  <c r="K7400" i="1"/>
  <c r="K7404" i="1"/>
  <c r="K7408" i="1"/>
  <c r="K7437" i="1"/>
  <c r="K7504" i="1"/>
  <c r="K7508" i="1"/>
  <c r="K7590" i="1"/>
  <c r="K7594" i="1"/>
  <c r="K7641" i="1"/>
  <c r="K7664" i="1"/>
  <c r="K4262" i="1"/>
  <c r="K4383" i="1"/>
  <c r="K4784" i="1"/>
  <c r="K4850" i="1"/>
  <c r="K4932" i="1"/>
  <c r="K5167" i="1"/>
  <c r="K5213" i="1"/>
  <c r="K1726" i="1"/>
  <c r="K1795" i="1"/>
  <c r="K1800" i="1"/>
  <c r="K1831" i="1"/>
  <c r="K1870" i="1"/>
  <c r="K1902" i="1"/>
  <c r="K1913" i="1"/>
  <c r="K1963" i="1"/>
  <c r="K2008" i="1"/>
  <c r="K2019" i="1"/>
  <c r="K2029" i="1"/>
  <c r="K2075" i="1"/>
  <c r="K2084" i="1"/>
  <c r="K2121" i="1"/>
  <c r="K2158" i="1"/>
  <c r="K2194" i="1"/>
  <c r="K2287" i="1"/>
  <c r="K2309" i="1"/>
  <c r="K2317" i="1"/>
  <c r="K2358" i="1"/>
  <c r="K2379" i="1"/>
  <c r="K2412" i="1"/>
  <c r="K2432" i="1"/>
  <c r="K2446" i="1"/>
  <c r="K2450" i="1"/>
  <c r="K2492" i="1"/>
  <c r="K2522" i="1"/>
  <c r="K2616" i="1"/>
  <c r="K2727" i="1"/>
  <c r="K2798" i="1"/>
  <c r="K2823" i="1"/>
  <c r="K2827" i="1"/>
  <c r="K2866" i="1"/>
  <c r="K2933" i="1"/>
  <c r="K2942" i="1"/>
  <c r="K2958" i="1"/>
  <c r="K2963" i="1"/>
  <c r="K2973" i="1"/>
  <c r="K3049" i="1"/>
  <c r="K3067" i="1"/>
  <c r="K3093" i="1"/>
  <c r="K3155" i="1"/>
  <c r="K3177" i="1"/>
  <c r="K3199" i="1"/>
  <c r="K3209" i="1"/>
  <c r="K3213" i="1"/>
  <c r="K3235" i="1"/>
  <c r="K3257" i="1"/>
  <c r="K3275" i="1"/>
  <c r="K3281" i="1"/>
  <c r="K3308" i="1"/>
  <c r="K3342" i="1"/>
  <c r="K3346" i="1"/>
  <c r="K3419" i="1"/>
  <c r="K3542" i="1"/>
  <c r="K3558" i="1"/>
  <c r="K3636" i="1"/>
  <c r="K3647" i="1"/>
  <c r="K3717" i="1"/>
  <c r="K3735" i="1"/>
  <c r="K3796" i="1"/>
  <c r="K3836" i="1"/>
  <c r="K3879" i="1"/>
  <c r="K3883" i="1"/>
  <c r="K3900" i="1"/>
  <c r="K3904" i="1"/>
  <c r="K3922" i="1"/>
  <c r="K3926" i="1"/>
  <c r="K3930" i="1"/>
  <c r="K4058" i="1"/>
  <c r="K4077" i="1"/>
  <c r="K4099" i="1"/>
  <c r="K4103" i="1"/>
  <c r="K4111" i="1"/>
  <c r="K4144" i="1"/>
  <c r="K4154" i="1"/>
  <c r="K4219" i="1"/>
  <c r="K4258" i="1"/>
  <c r="K4384" i="1"/>
  <c r="K4476" i="1"/>
  <c r="K4484" i="1"/>
  <c r="K4569" i="1"/>
  <c r="K4602" i="1"/>
  <c r="K4659" i="1"/>
  <c r="K4727" i="1"/>
  <c r="K4805" i="1"/>
  <c r="K4867" i="1"/>
  <c r="K4871" i="1"/>
  <c r="K4879" i="1"/>
  <c r="K4920" i="1"/>
  <c r="K4949" i="1"/>
  <c r="K4953" i="1"/>
  <c r="K4957" i="1"/>
  <c r="K5031" i="1"/>
  <c r="K5035" i="1"/>
  <c r="K5048" i="1"/>
  <c r="K5093" i="1"/>
  <c r="K5097" i="1"/>
  <c r="K5101" i="1"/>
  <c r="K5180" i="1"/>
  <c r="K5184" i="1"/>
  <c r="K5188" i="1"/>
  <c r="K5192" i="1"/>
  <c r="K5209" i="1"/>
  <c r="K5316" i="1"/>
  <c r="K5324" i="1"/>
  <c r="K5328" i="1"/>
  <c r="K5332" i="1"/>
  <c r="K5340" i="1"/>
  <c r="K5421" i="1"/>
  <c r="K5461" i="1"/>
  <c r="K5465" i="1"/>
  <c r="K5484" i="1"/>
  <c r="K5488" i="1"/>
  <c r="K5492" i="1"/>
  <c r="K5496" i="1"/>
  <c r="K5500" i="1"/>
  <c r="K5541" i="1"/>
  <c r="K5571" i="1"/>
  <c r="K5594" i="1"/>
  <c r="K5611" i="1"/>
  <c r="K5621" i="1"/>
  <c r="K5639" i="1"/>
  <c r="K5659" i="1"/>
  <c r="K5683" i="1"/>
  <c r="K5692" i="1"/>
  <c r="K5696" i="1"/>
  <c r="K5700" i="1"/>
  <c r="K5704" i="1"/>
  <c r="K5751" i="1"/>
  <c r="K5755" i="1"/>
  <c r="K5775" i="1"/>
  <c r="K5817" i="1"/>
  <c r="K5850" i="1"/>
  <c r="K5854" i="1"/>
  <c r="K5863" i="1"/>
  <c r="K5913" i="1"/>
  <c r="K5919" i="1"/>
  <c r="K5925" i="1"/>
  <c r="K5970" i="1"/>
  <c r="K5986" i="1"/>
  <c r="K6016" i="1"/>
  <c r="K6037" i="1"/>
  <c r="K6043" i="1"/>
  <c r="K6124" i="1"/>
  <c r="K6133" i="1"/>
  <c r="K6185" i="1"/>
  <c r="K6189" i="1"/>
  <c r="K6454" i="1"/>
  <c r="K6458" i="1"/>
  <c r="K6483" i="1"/>
  <c r="K6492" i="1"/>
  <c r="K6585" i="1"/>
  <c r="K6589" i="1"/>
  <c r="K6619" i="1"/>
  <c r="K6632" i="1"/>
  <c r="K6636" i="1"/>
  <c r="K6640" i="1"/>
  <c r="K6644" i="1"/>
  <c r="K6648" i="1"/>
  <c r="K6652" i="1"/>
  <c r="K6656" i="1"/>
  <c r="K6660" i="1"/>
  <c r="K6664" i="1"/>
  <c r="K6668" i="1"/>
  <c r="K6707" i="1"/>
  <c r="K6711" i="1"/>
  <c r="K6715" i="1"/>
  <c r="K6738" i="1"/>
  <c r="K6742" i="1"/>
  <c r="K6746" i="1"/>
  <c r="K6750" i="1"/>
  <c r="K6754" i="1"/>
  <c r="K6758" i="1"/>
  <c r="K6762" i="1"/>
  <c r="K6828" i="1"/>
  <c r="K6832" i="1"/>
  <c r="K6836" i="1"/>
  <c r="K6855" i="1"/>
  <c r="K6859" i="1"/>
  <c r="K6936" i="1"/>
  <c r="K6996" i="1"/>
  <c r="K7070" i="1"/>
  <c r="K7074" i="1"/>
  <c r="K7078" i="1"/>
  <c r="K7101" i="1"/>
  <c r="K7186" i="1"/>
  <c r="K7246" i="1"/>
  <c r="K7250" i="1"/>
  <c r="K7254" i="1"/>
  <c r="K7258" i="1"/>
  <c r="K7335" i="1"/>
  <c r="K7345" i="1"/>
  <c r="K7396" i="1"/>
  <c r="K7525" i="1"/>
  <c r="K7566" i="1"/>
  <c r="K7581" i="1"/>
  <c r="K7611" i="1"/>
  <c r="K7625" i="1"/>
  <c r="K7648" i="1"/>
  <c r="K4288" i="1"/>
  <c r="K4543" i="1"/>
  <c r="K4551" i="1"/>
  <c r="K4593" i="1"/>
  <c r="K4731" i="1"/>
  <c r="K4780" i="1"/>
  <c r="K4846" i="1"/>
  <c r="K4928" i="1"/>
  <c r="K4965" i="1"/>
  <c r="K1617" i="1"/>
  <c r="K1644" i="1"/>
  <c r="K1673" i="1"/>
  <c r="K1693" i="1"/>
  <c r="K1722" i="1"/>
  <c r="K1760" i="1"/>
  <c r="K1765" i="1"/>
  <c r="K1770" i="1"/>
  <c r="K1782" i="1"/>
  <c r="K1805" i="1"/>
  <c r="K1907" i="1"/>
  <c r="K1923" i="1"/>
  <c r="K1936" i="1"/>
  <c r="K1954" i="1"/>
  <c r="K2002" i="1"/>
  <c r="K2009" i="1"/>
  <c r="K2046" i="1"/>
  <c r="K2159" i="1"/>
  <c r="K2189" i="1"/>
  <c r="K2250" i="1"/>
  <c r="K2254" i="1"/>
  <c r="K2259" i="1"/>
  <c r="K2283" i="1"/>
  <c r="K2294" i="1"/>
  <c r="K2305" i="1"/>
  <c r="K2323" i="1"/>
  <c r="K2328" i="1"/>
  <c r="K2384" i="1"/>
  <c r="K2399" i="1"/>
  <c r="K2403" i="1"/>
  <c r="K2419" i="1"/>
  <c r="K2428" i="1"/>
  <c r="K2488" i="1"/>
  <c r="K2579" i="1"/>
  <c r="K2669" i="1"/>
  <c r="K2673" i="1"/>
  <c r="K2682" i="1"/>
  <c r="K2693" i="1"/>
  <c r="K2819" i="1"/>
  <c r="K2838" i="1"/>
  <c r="K2890" i="1"/>
  <c r="K2902" i="1"/>
  <c r="K3000" i="1"/>
  <c r="K3059" i="1"/>
  <c r="K3104" i="1"/>
  <c r="K3114" i="1"/>
  <c r="K3123" i="1"/>
  <c r="K3147" i="1"/>
  <c r="K3218" i="1"/>
  <c r="K3222" i="1"/>
  <c r="K3226" i="1"/>
  <c r="K3231" i="1"/>
  <c r="K3263" i="1"/>
  <c r="K3269" i="1"/>
  <c r="K3288" i="1"/>
  <c r="K3294" i="1"/>
  <c r="K3313" i="1"/>
  <c r="K3322" i="1"/>
  <c r="K3361" i="1"/>
  <c r="K3387" i="1"/>
  <c r="K3425" i="1"/>
  <c r="K3430" i="1"/>
  <c r="K3454" i="1"/>
  <c r="K3458" i="1"/>
  <c r="K3505" i="1"/>
  <c r="K3553" i="1"/>
  <c r="K3564" i="1"/>
  <c r="K3607" i="1"/>
  <c r="K3630" i="1"/>
  <c r="K3727" i="1"/>
  <c r="K3767" i="1"/>
  <c r="K3771" i="1"/>
  <c r="K3775" i="1"/>
  <c r="K3782" i="1"/>
  <c r="K3823" i="1"/>
  <c r="K4005" i="1"/>
  <c r="K4037" i="1"/>
  <c r="K4041" i="1"/>
  <c r="K4046" i="1"/>
  <c r="K4050" i="1"/>
  <c r="K4067" i="1"/>
  <c r="K4116" i="1"/>
  <c r="K4120" i="1"/>
  <c r="K4124" i="1"/>
  <c r="K4130" i="1"/>
  <c r="K4160" i="1"/>
  <c r="K4163" i="1" s="1"/>
  <c r="K4179" i="1"/>
  <c r="K4183" i="1"/>
  <c r="K4188" i="1"/>
  <c r="K4254" i="1"/>
  <c r="K4271" i="1"/>
  <c r="K4275" i="1"/>
  <c r="K4445" i="1"/>
  <c r="K4472" i="1"/>
  <c r="K4490" i="1"/>
  <c r="K4557" i="1"/>
  <c r="K4561" i="1"/>
  <c r="K4695" i="1"/>
  <c r="K4703" i="1"/>
  <c r="K4707" i="1"/>
  <c r="K4711" i="1"/>
  <c r="K4719" i="1"/>
  <c r="K4789" i="1"/>
  <c r="K4793" i="1"/>
  <c r="K4797" i="1"/>
  <c r="K4810" i="1"/>
  <c r="K4855" i="1"/>
  <c r="K4859" i="1"/>
  <c r="K4863" i="1"/>
  <c r="K4888" i="1"/>
  <c r="K4892" i="1"/>
  <c r="K4937" i="1"/>
  <c r="K4941" i="1"/>
  <c r="K4945" i="1"/>
  <c r="K4970" i="1"/>
  <c r="K4974" i="1"/>
  <c r="K5002" i="1"/>
  <c r="K5019" i="1"/>
  <c r="K5023" i="1"/>
  <c r="K5089" i="1"/>
  <c r="K5118" i="1"/>
  <c r="K5127" i="1"/>
  <c r="K5172" i="1"/>
  <c r="K5176" i="1"/>
  <c r="K5205" i="1"/>
  <c r="K5236" i="1"/>
  <c r="K5240" i="1"/>
  <c r="K5244" i="1"/>
  <c r="K5248" i="1"/>
  <c r="K5252" i="1"/>
  <c r="K5256" i="1"/>
  <c r="K5260" i="1"/>
  <c r="K5274" i="1"/>
  <c r="K5278" i="1"/>
  <c r="K5282" i="1"/>
  <c r="K5286" i="1"/>
  <c r="K5353" i="1"/>
  <c r="K5389" i="1"/>
  <c r="K5417" i="1"/>
  <c r="K5434" i="1"/>
  <c r="K5457" i="1"/>
  <c r="K5466" i="1"/>
  <c r="K5536" i="1"/>
  <c r="K5558" i="1"/>
  <c r="K5562" i="1"/>
  <c r="K5566" i="1"/>
  <c r="K5572" i="1"/>
  <c r="K5635" i="1"/>
  <c r="K5674" i="1"/>
  <c r="K5719" i="1"/>
  <c r="K5730" i="1"/>
  <c r="K5743" i="1"/>
  <c r="K5747" i="1"/>
  <c r="K5795" i="1"/>
  <c r="K5801" i="1"/>
  <c r="K5806" i="1"/>
  <c r="K5831" i="1"/>
  <c r="K5846" i="1"/>
  <c r="K5859" i="1"/>
  <c r="K5868" i="1"/>
  <c r="K5895" i="1"/>
  <c r="K5901" i="1"/>
  <c r="K5907" i="1"/>
  <c r="K5931" i="1"/>
  <c r="K5939" i="1"/>
  <c r="K6022" i="1"/>
  <c r="K6033" i="1"/>
  <c r="K6053" i="1"/>
  <c r="K6072" i="1"/>
  <c r="K6076" i="1"/>
  <c r="K6119" i="1"/>
  <c r="K6144" i="1"/>
  <c r="K6149" i="1"/>
  <c r="K6150" i="1" s="1"/>
  <c r="K6194" i="1"/>
  <c r="K6203" i="1"/>
  <c r="K6207" i="1"/>
  <c r="K6234" i="1"/>
  <c r="K6428" i="1"/>
  <c r="K6441" i="1"/>
  <c r="K6475" i="1"/>
  <c r="K6511" i="1"/>
  <c r="K6532" i="1"/>
  <c r="K6536" i="1"/>
  <c r="K6540" i="1"/>
  <c r="K6544" i="1"/>
  <c r="K6548" i="1"/>
  <c r="K6577" i="1"/>
  <c r="K6620" i="1"/>
  <c r="K6699" i="1"/>
  <c r="K6703" i="1"/>
  <c r="K6806" i="1"/>
  <c r="K6824" i="1"/>
  <c r="K6872" i="1"/>
  <c r="K6876" i="1"/>
  <c r="K6880" i="1"/>
  <c r="K6907" i="1"/>
  <c r="K6925" i="1"/>
  <c r="K6930" i="1"/>
  <c r="K7066" i="1"/>
  <c r="K7127" i="1"/>
  <c r="K7146" i="1"/>
  <c r="K7199" i="1"/>
  <c r="K7203" i="1"/>
  <c r="K7211" i="1"/>
  <c r="K7217" i="1"/>
  <c r="K7233" i="1"/>
  <c r="K7336" i="1"/>
  <c r="K7387" i="1"/>
  <c r="K7414" i="1"/>
  <c r="K7466" i="1"/>
  <c r="K7470" i="1"/>
  <c r="K7474" i="1"/>
  <c r="K7482" i="1"/>
  <c r="K7486" i="1"/>
  <c r="K7513" i="1"/>
  <c r="K7517" i="1"/>
  <c r="K7558" i="1"/>
  <c r="K7562" i="1"/>
  <c r="K7586" i="1"/>
  <c r="K7672" i="1"/>
  <c r="K1821" i="1"/>
  <c r="K2336" i="1"/>
  <c r="K2390" i="1"/>
  <c r="K2503" i="1"/>
  <c r="K2847" i="1"/>
  <c r="K2895" i="1"/>
  <c r="K2950" i="1"/>
  <c r="K4292" i="1"/>
  <c r="K4329" i="1"/>
  <c r="K4359" i="1"/>
  <c r="K4795" i="1"/>
  <c r="K4954" i="1"/>
  <c r="K4996" i="1"/>
  <c r="K5043" i="1"/>
  <c r="K5189" i="1"/>
  <c r="K5293" i="1"/>
  <c r="K5341" i="1"/>
  <c r="K5776" i="1"/>
  <c r="K6113" i="1"/>
  <c r="K6986" i="1"/>
  <c r="K7221" i="1"/>
  <c r="K7316" i="1"/>
  <c r="K7531" i="1"/>
  <c r="K1627" i="1"/>
  <c r="K1697" i="1"/>
  <c r="K1776" i="1"/>
  <c r="K1914" i="1"/>
  <c r="K2841" i="1"/>
  <c r="K3167" i="1"/>
  <c r="K3516" i="1"/>
  <c r="K3711" i="1"/>
  <c r="K3832" i="1"/>
  <c r="K4480" i="1"/>
  <c r="K4720" i="1"/>
  <c r="K4801" i="1"/>
  <c r="K5108" i="1"/>
  <c r="K5304" i="1"/>
  <c r="K5363" i="1"/>
  <c r="K5383" i="1"/>
  <c r="K5386" i="1"/>
  <c r="K5528" i="1"/>
  <c r="K6206" i="1"/>
  <c r="K6816" i="1"/>
  <c r="K7119" i="1"/>
  <c r="K7128" i="1"/>
  <c r="K7348" i="1"/>
  <c r="K7356" i="1"/>
  <c r="K1658" i="1"/>
  <c r="K1897" i="1"/>
  <c r="K1921" i="1"/>
  <c r="K2192" i="1"/>
  <c r="K2493" i="1"/>
  <c r="K2699" i="1"/>
  <c r="K3035" i="1"/>
  <c r="K3137" i="1"/>
  <c r="K3333" i="1"/>
  <c r="K3661" i="1"/>
  <c r="K3835" i="1"/>
  <c r="K3852" i="1"/>
  <c r="K4821" i="1"/>
  <c r="K4841" i="1"/>
  <c r="K4874" i="1"/>
  <c r="K4902" i="1"/>
  <c r="K5114" i="1"/>
  <c r="K5134" i="1"/>
  <c r="K5339" i="1"/>
  <c r="K6218" i="1"/>
  <c r="K7111" i="1"/>
  <c r="K7351" i="1"/>
  <c r="K2265" i="1"/>
  <c r="K2806" i="1"/>
  <c r="K2981" i="1"/>
  <c r="K3013" i="1"/>
  <c r="K3019" i="1"/>
  <c r="K3078" i="1"/>
  <c r="K3794" i="1"/>
  <c r="K4093" i="1"/>
  <c r="K4202" i="1"/>
  <c r="K4213" i="1"/>
  <c r="K4352" i="1"/>
  <c r="K4433" i="1"/>
  <c r="K4519" i="1"/>
  <c r="K4686" i="1"/>
  <c r="K4718" i="1"/>
  <c r="K5294" i="1"/>
  <c r="K5400" i="1"/>
  <c r="K5670" i="1"/>
  <c r="K5777" i="1"/>
  <c r="K6105" i="1"/>
  <c r="K6167" i="1"/>
  <c r="K6264" i="1"/>
  <c r="K7038" i="1"/>
  <c r="K7159" i="1"/>
  <c r="K7168" i="1"/>
  <c r="K7222" i="1"/>
  <c r="K1698" i="1"/>
  <c r="K1845" i="1"/>
  <c r="K1866" i="1"/>
  <c r="K2246" i="1"/>
  <c r="K2353" i="1"/>
  <c r="K2525" i="1"/>
  <c r="K2740" i="1"/>
  <c r="K2746" i="1"/>
  <c r="K2783" i="1"/>
  <c r="K3439" i="1"/>
  <c r="K3609" i="1"/>
  <c r="K3667" i="1"/>
  <c r="K3687" i="1"/>
  <c r="K4011" i="1"/>
  <c r="K4310" i="1"/>
  <c r="K4319" i="1"/>
  <c r="K4914" i="1"/>
  <c r="K5006" i="1"/>
  <c r="K5196" i="1"/>
  <c r="K5387" i="1"/>
  <c r="K2320" i="1"/>
  <c r="K2421" i="1"/>
  <c r="K2531" i="1"/>
  <c r="K2894" i="1"/>
  <c r="K3106" i="1"/>
  <c r="K3234" i="1"/>
  <c r="K3792" i="1"/>
  <c r="K3995" i="1"/>
  <c r="K4023" i="1"/>
  <c r="K4369" i="1"/>
  <c r="K4378" i="1"/>
  <c r="K4744" i="1"/>
  <c r="K4923" i="1"/>
  <c r="K5676" i="1"/>
  <c r="K5710" i="1"/>
  <c r="K7326" i="1"/>
  <c r="K1626" i="1"/>
  <c r="K1836" i="1"/>
  <c r="K3020" i="1"/>
  <c r="K3297" i="1"/>
  <c r="K3521" i="1"/>
  <c r="K3685" i="1"/>
  <c r="K4054" i="1"/>
  <c r="K4063" i="1"/>
  <c r="K4136" i="1"/>
  <c r="K4331" i="1"/>
  <c r="K4423" i="1"/>
  <c r="K4834" i="1"/>
  <c r="K4956" i="1"/>
  <c r="K5034" i="1"/>
  <c r="K5191" i="1"/>
  <c r="K5374" i="1"/>
  <c r="K5427" i="1"/>
  <c r="K6049" i="1"/>
  <c r="K6106" i="1"/>
  <c r="K7118" i="1"/>
  <c r="K7223" i="1"/>
  <c r="K7329" i="1"/>
  <c r="K7344" i="1"/>
  <c r="K7662" i="1"/>
  <c r="K2247" i="1"/>
  <c r="K2526" i="1"/>
  <c r="K2641" i="1"/>
  <c r="K2784" i="1"/>
  <c r="K3220" i="1"/>
  <c r="K3578" i="1"/>
  <c r="K3848" i="1"/>
  <c r="K3851" i="1"/>
  <c r="K4066" i="1"/>
  <c r="K4209" i="1"/>
  <c r="K4448" i="1"/>
  <c r="K4457" i="1"/>
  <c r="K4984" i="1"/>
  <c r="K5007" i="1"/>
  <c r="K5060" i="1"/>
  <c r="K5430" i="1"/>
  <c r="K5610" i="1"/>
  <c r="K6251" i="1"/>
  <c r="K7042" i="1"/>
  <c r="K7102" i="1"/>
  <c r="K7121" i="1"/>
  <c r="K7313" i="1"/>
  <c r="K7358" i="1"/>
  <c r="K1584" i="1"/>
  <c r="K3918" i="1"/>
  <c r="K3968" i="1"/>
  <c r="K4107" i="1"/>
  <c r="K4215" i="1"/>
  <c r="K4236" i="1"/>
  <c r="K4875" i="1"/>
  <c r="K5027" i="1"/>
  <c r="K5822" i="1"/>
  <c r="K5930" i="1"/>
  <c r="K6047" i="1"/>
  <c r="K6184" i="1"/>
  <c r="K6224" i="1"/>
  <c r="K3828" i="1"/>
  <c r="K1635" i="1"/>
  <c r="K1736" i="1"/>
  <c r="K2050" i="1"/>
  <c r="K2071" i="1"/>
  <c r="K2100" i="1"/>
  <c r="K2375" i="1"/>
  <c r="K2558" i="1"/>
  <c r="K2607" i="1"/>
  <c r="K2852" i="1"/>
  <c r="K2885" i="1"/>
  <c r="K3053" i="1"/>
  <c r="K3224" i="1"/>
  <c r="K3590" i="1"/>
  <c r="K5643" i="1"/>
  <c r="K6233" i="1"/>
  <c r="K6959" i="1"/>
  <c r="K7622" i="1"/>
  <c r="K1712" i="1"/>
  <c r="K2777" i="1"/>
  <c r="K3611" i="1"/>
  <c r="K1989" i="1"/>
  <c r="K2541" i="1"/>
  <c r="K2773" i="1"/>
  <c r="K2911" i="1"/>
  <c r="K2968" i="1"/>
  <c r="K3004" i="1"/>
  <c r="K3841" i="1"/>
  <c r="K4029" i="1"/>
  <c r="K4777" i="1"/>
  <c r="K5102" i="1"/>
  <c r="K5812" i="1"/>
  <c r="K6246" i="1"/>
  <c r="K6296" i="1"/>
  <c r="K6989" i="1"/>
  <c r="K6993" i="1"/>
  <c r="K1602" i="1"/>
  <c r="K2408" i="1"/>
  <c r="K2562" i="1"/>
  <c r="K2665" i="1"/>
  <c r="K1640" i="1"/>
  <c r="K1649" i="1"/>
  <c r="K1655" i="1"/>
  <c r="K1684" i="1"/>
  <c r="K1731" i="1"/>
  <c r="K1750" i="1"/>
  <c r="K1938" i="1"/>
  <c r="K2076" i="1"/>
  <c r="K2429" i="1"/>
  <c r="K2550" i="1"/>
  <c r="K2563" i="1"/>
  <c r="K2723" i="1"/>
  <c r="K3117" i="1"/>
  <c r="K3150" i="1"/>
  <c r="K3208" i="1"/>
  <c r="K3599" i="1"/>
  <c r="K3612" i="1"/>
  <c r="K3854" i="1"/>
  <c r="K3969" i="1"/>
  <c r="K6225" i="1"/>
  <c r="K6306" i="1"/>
  <c r="K1636" i="1"/>
  <c r="K1645" i="1"/>
  <c r="K1813" i="1"/>
  <c r="K1934" i="1"/>
  <c r="K1956" i="1"/>
  <c r="K2051" i="1"/>
  <c r="K2123" i="1"/>
  <c r="K2128" i="1"/>
  <c r="K2728" i="1"/>
  <c r="K2853" i="1"/>
  <c r="K2886" i="1"/>
  <c r="K2903" i="1"/>
  <c r="K3217" i="1"/>
  <c r="K3503" i="1"/>
  <c r="K3737" i="1"/>
  <c r="K3806" i="1"/>
  <c r="K4038" i="1"/>
  <c r="K4562" i="1"/>
  <c r="K5169" i="1"/>
  <c r="K5644" i="1"/>
  <c r="K6001" i="1"/>
  <c r="K6220" i="1"/>
  <c r="K6466" i="1"/>
  <c r="K6960" i="1"/>
  <c r="K7464" i="1"/>
  <c r="K1668" i="1"/>
  <c r="K1654" i="1"/>
  <c r="K2475" i="1"/>
  <c r="K1613" i="1"/>
  <c r="K1656" i="1"/>
  <c r="K1695" i="1"/>
  <c r="K2004" i="1"/>
  <c r="K2097" i="1"/>
  <c r="K2186" i="1"/>
  <c r="K2381" i="1"/>
  <c r="K2434" i="1"/>
  <c r="K2472" i="1"/>
  <c r="K2666" i="1"/>
  <c r="K2670" i="1"/>
  <c r="K2683" i="1"/>
  <c r="K2934" i="1"/>
  <c r="K3204" i="1"/>
  <c r="K3753" i="1"/>
  <c r="K3838" i="1"/>
  <c r="K3859" i="1"/>
  <c r="K3863" i="1"/>
  <c r="K4030" i="1"/>
  <c r="K4286" i="1"/>
  <c r="K4290" i="1"/>
  <c r="K4486" i="1"/>
  <c r="K4537" i="1"/>
  <c r="K5165" i="1"/>
  <c r="K5538" i="1"/>
  <c r="K5667" i="1"/>
  <c r="K6100" i="1"/>
  <c r="K6125" i="1"/>
  <c r="K6216" i="1"/>
  <c r="K6285" i="1"/>
  <c r="K6289" i="1"/>
  <c r="K6297" i="1"/>
  <c r="K6344" i="1"/>
  <c r="K6353" i="1"/>
  <c r="K6978" i="1"/>
  <c r="K6982" i="1"/>
  <c r="K1717" i="1"/>
  <c r="K2060" i="1"/>
  <c r="K2545" i="1"/>
  <c r="K1696" i="1"/>
  <c r="K1926" i="1"/>
  <c r="K2057" i="1"/>
  <c r="K2077" i="1"/>
  <c r="K2448" i="1"/>
  <c r="K2551" i="1"/>
  <c r="K2600" i="1"/>
  <c r="K2820" i="1"/>
  <c r="K2878" i="1"/>
  <c r="K3151" i="1"/>
  <c r="K3239" i="1"/>
  <c r="K3583" i="1"/>
  <c r="K3587" i="1"/>
  <c r="K3966" i="1"/>
  <c r="K4097" i="1"/>
  <c r="K4105" i="1"/>
  <c r="K4478" i="1"/>
  <c r="K4865" i="1"/>
  <c r="K6226" i="1"/>
  <c r="K1624" i="1"/>
  <c r="K1683" i="1"/>
  <c r="K2131" i="1"/>
  <c r="K1737" i="1"/>
  <c r="K1855" i="1"/>
  <c r="K2279" i="1"/>
  <c r="K2760" i="1"/>
  <c r="K1861" i="1"/>
  <c r="K1935" i="1"/>
  <c r="K1962" i="1"/>
  <c r="K2048" i="1"/>
  <c r="K2052" i="1"/>
  <c r="K2082" i="1"/>
  <c r="K2129" i="1"/>
  <c r="K2766" i="1"/>
  <c r="K3060" i="1"/>
  <c r="K3094" i="1"/>
  <c r="K3326" i="1"/>
  <c r="K3546" i="1"/>
  <c r="K3803" i="1"/>
  <c r="K3821" i="1"/>
  <c r="K3847" i="1"/>
  <c r="K4069" i="1"/>
  <c r="K4853" i="1"/>
  <c r="K4935" i="1"/>
  <c r="K5087" i="1"/>
  <c r="K5605" i="1"/>
  <c r="K5618" i="1"/>
  <c r="K5787" i="1"/>
  <c r="K6058" i="1"/>
  <c r="K6077" i="1"/>
  <c r="K6471" i="1"/>
  <c r="K6970" i="1"/>
  <c r="K7465" i="1"/>
  <c r="K7619" i="1"/>
  <c r="K3153" i="1"/>
  <c r="K1719" i="1"/>
  <c r="K2473" i="1"/>
  <c r="K2667" i="1"/>
  <c r="K2753" i="1"/>
  <c r="K2935" i="1"/>
  <c r="K2993" i="1"/>
  <c r="K3187" i="1"/>
  <c r="K3205" i="1"/>
  <c r="K3839" i="1"/>
  <c r="K3952" i="1"/>
  <c r="K4226" i="1"/>
  <c r="K4230" i="1"/>
  <c r="K4239" i="1"/>
  <c r="K4529" i="1"/>
  <c r="K4849" i="1"/>
  <c r="K5379" i="1"/>
  <c r="K5668" i="1"/>
  <c r="K6286" i="1"/>
  <c r="K6324" i="1"/>
  <c r="K6333" i="1"/>
  <c r="K6829" i="1"/>
  <c r="K1749" i="1"/>
  <c r="K2722" i="1"/>
  <c r="K2818" i="1"/>
  <c r="K1996" i="1"/>
  <c r="K1601" i="1"/>
  <c r="K1605" i="1"/>
  <c r="K1642" i="1"/>
  <c r="K1647" i="1"/>
  <c r="K1690" i="1"/>
  <c r="K1711" i="1"/>
  <c r="K1752" i="1"/>
  <c r="K1880" i="1"/>
  <c r="K1927" i="1"/>
  <c r="K1958" i="1"/>
  <c r="K2001" i="1"/>
  <c r="K2028" i="1"/>
  <c r="K2535" i="1"/>
  <c r="K2552" i="1"/>
  <c r="K2561" i="1"/>
  <c r="K2940" i="1"/>
  <c r="K3065" i="1"/>
  <c r="K3152" i="1"/>
  <c r="K3481" i="1"/>
  <c r="K3641" i="1"/>
  <c r="K3739" i="1"/>
  <c r="K3856" i="1"/>
  <c r="K3921" i="1"/>
  <c r="K3967" i="1"/>
  <c r="K4098" i="1"/>
  <c r="K4257" i="1"/>
  <c r="K4568" i="1"/>
  <c r="K5323" i="1"/>
  <c r="K5825" i="1"/>
  <c r="K6227" i="1"/>
  <c r="K6476" i="1"/>
  <c r="K1639" i="1"/>
  <c r="K1867" i="1"/>
  <c r="K1876" i="1"/>
  <c r="K2053" i="1"/>
  <c r="K2557" i="1"/>
  <c r="K3047" i="1"/>
  <c r="K3120" i="1"/>
  <c r="K3227" i="1"/>
  <c r="K3305" i="1"/>
  <c r="K3309" i="1"/>
  <c r="K3343" i="1"/>
  <c r="K3593" i="1"/>
  <c r="K4123" i="1"/>
  <c r="K4702" i="1"/>
  <c r="K5642" i="1"/>
  <c r="K6232" i="1"/>
  <c r="K6472" i="1"/>
  <c r="K3149" i="1"/>
  <c r="K1609" i="1"/>
  <c r="K1715" i="1"/>
  <c r="K1756" i="1"/>
  <c r="K1623" i="1"/>
  <c r="K1676" i="1"/>
  <c r="K1872" i="1"/>
  <c r="K1932" i="1"/>
  <c r="K2126" i="1"/>
  <c r="K2470" i="1"/>
  <c r="K2516" i="1"/>
  <c r="K2672" i="1"/>
  <c r="K2822" i="1"/>
  <c r="K2932" i="1"/>
  <c r="K2972" i="1"/>
  <c r="K3091" i="1"/>
  <c r="K3188" i="1"/>
  <c r="K3813" i="1"/>
  <c r="K3861" i="1"/>
  <c r="K4028" i="1"/>
  <c r="K4266" i="1"/>
  <c r="K4297" i="1"/>
  <c r="K4530" i="1"/>
  <c r="K4535" i="1"/>
  <c r="K4547" i="1"/>
  <c r="K5105" i="1"/>
  <c r="K6283" i="1"/>
  <c r="K6291" i="1"/>
  <c r="K6330" i="1"/>
  <c r="K7618" i="1"/>
  <c r="K7614" i="1"/>
  <c r="K7612" i="1"/>
  <c r="K3293" i="1" l="1"/>
  <c r="K7428" i="1"/>
  <c r="K2103" i="1"/>
  <c r="K6011" i="1"/>
  <c r="K2834" i="1"/>
  <c r="K5440" i="1"/>
  <c r="K4298" i="1"/>
  <c r="K2362" i="1"/>
  <c r="K6064" i="1"/>
  <c r="K5984" i="1"/>
  <c r="K5682" i="1"/>
  <c r="K3935" i="1"/>
  <c r="K7005" i="1"/>
  <c r="K4187" i="1"/>
  <c r="K7384" i="1"/>
  <c r="K6308" i="1"/>
  <c r="K5129" i="1"/>
  <c r="K4126" i="1"/>
  <c r="K3563" i="1"/>
  <c r="K3362" i="1"/>
  <c r="K3629" i="1"/>
  <c r="K5261" i="1"/>
  <c r="K6933" i="1"/>
  <c r="K5875" i="1"/>
  <c r="K5660" i="1"/>
  <c r="K5956" i="1"/>
  <c r="K2946" i="1"/>
  <c r="K2694" i="1"/>
  <c r="K2134" i="1"/>
  <c r="K2085" i="1"/>
  <c r="K4897" i="1"/>
  <c r="K2386" i="1"/>
  <c r="K2891" i="1"/>
  <c r="K7527" i="1"/>
  <c r="K2498" i="1"/>
  <c r="K2580" i="1"/>
  <c r="K6248" i="1"/>
  <c r="K3511" i="1"/>
  <c r="K5647" i="1"/>
  <c r="K2033" i="1"/>
  <c r="K7300" i="1"/>
  <c r="K6557" i="1"/>
  <c r="K5469" i="1"/>
  <c r="K3777" i="1"/>
  <c r="K5620" i="1"/>
  <c r="K2062" i="1"/>
  <c r="K2327" i="1"/>
  <c r="K5215" i="1"/>
  <c r="K2521" i="1"/>
  <c r="K3972" i="1"/>
  <c r="K4156" i="1"/>
  <c r="K3906" i="1"/>
  <c r="K3954" i="1"/>
  <c r="K4979" i="1"/>
  <c r="K2451" i="1"/>
  <c r="K6134" i="1"/>
  <c r="K3031" i="1"/>
  <c r="K1940" i="1"/>
  <c r="K6498" i="1"/>
  <c r="K7632" i="1"/>
  <c r="K7635" i="1" s="1"/>
  <c r="K3435" i="1"/>
  <c r="K2297" i="1"/>
  <c r="K6269" i="1"/>
  <c r="K4739" i="1"/>
  <c r="K4382" i="1"/>
  <c r="K1818" i="1"/>
  <c r="K6086" i="1"/>
  <c r="K2588" i="1"/>
  <c r="K2589" i="1"/>
  <c r="K6362" i="1"/>
  <c r="K6363" i="1" s="1"/>
  <c r="K4624" i="1"/>
  <c r="K4625" i="1" s="1"/>
  <c r="K7079" i="1"/>
  <c r="K6143" i="1"/>
  <c r="K1965" i="1"/>
  <c r="K4081" i="1"/>
  <c r="K5570" i="1"/>
  <c r="K1735" i="1"/>
  <c r="K2416" i="1"/>
  <c r="K4668" i="1"/>
  <c r="K4669" i="1" s="1"/>
  <c r="K6924" i="1"/>
  <c r="K6842" i="1"/>
  <c r="K6805" i="1"/>
  <c r="K7447" i="1"/>
  <c r="K3248" i="1"/>
  <c r="K4489" i="1"/>
  <c r="K5727" i="1"/>
  <c r="K2293" i="1"/>
  <c r="K5834" i="1"/>
  <c r="K5769" i="1"/>
  <c r="K2007" i="1"/>
  <c r="K7675" i="1"/>
  <c r="K7676" i="1" s="1"/>
  <c r="K7441" i="1"/>
  <c r="K1746" i="1"/>
  <c r="K1747" i="1"/>
  <c r="K7213" i="1"/>
  <c r="K4646" i="1"/>
  <c r="K4647" i="1" s="1"/>
  <c r="K7285" i="1"/>
  <c r="K7629" i="1"/>
  <c r="K2258" i="1"/>
  <c r="K3162" i="1"/>
  <c r="K3760" i="1"/>
  <c r="K2198" i="1"/>
  <c r="K4613" i="1"/>
  <c r="K4614" i="1" s="1"/>
  <c r="K2919" i="1"/>
  <c r="K2920" i="1" s="1"/>
  <c r="K3135" i="1"/>
  <c r="K3074" i="1"/>
  <c r="K5396" i="1"/>
  <c r="K3552" i="1"/>
  <c r="K5361" i="1"/>
  <c r="K6014" i="1"/>
  <c r="K6015" i="1" s="1"/>
  <c r="K7597" i="1"/>
  <c r="K7647" i="1"/>
  <c r="K2637" i="1"/>
  <c r="K2220" i="1"/>
  <c r="K1969" i="1"/>
  <c r="K1972" i="1" s="1"/>
  <c r="K1887" i="1"/>
  <c r="K2915" i="1"/>
  <c r="K5055" i="1"/>
  <c r="K3489" i="1"/>
  <c r="K3103" i="1"/>
  <c r="K3243" i="1"/>
  <c r="K7567" i="1"/>
  <c r="K2974" i="1"/>
  <c r="K7642" i="1"/>
  <c r="K7643" i="1" s="1"/>
  <c r="K6676" i="1"/>
  <c r="K1620" i="1"/>
  <c r="K1621" i="1"/>
  <c r="K6883" i="1"/>
  <c r="K2242" i="1"/>
  <c r="K2243" i="1" s="1"/>
  <c r="K7134" i="1"/>
  <c r="K7452" i="1"/>
  <c r="K7488" i="1" s="1"/>
  <c r="K6103" i="1"/>
  <c r="K1653" i="1"/>
  <c r="K2803" i="1"/>
  <c r="K4817" i="1"/>
  <c r="K2733" i="1"/>
  <c r="K2735" i="1" s="1"/>
  <c r="K4635" i="1"/>
  <c r="K4636" i="1" s="1"/>
  <c r="K7671" i="1"/>
  <c r="K3284" i="1"/>
  <c r="K2714" i="1"/>
  <c r="K2731" i="1" s="1"/>
  <c r="K2617" i="1" l="1"/>
  <c r="K1622" i="1"/>
  <c r="K4497" i="1"/>
  <c r="K4499" i="1" s="1"/>
  <c r="K6019" i="1"/>
  <c r="K6021" i="1" s="1"/>
  <c r="K3262" i="1"/>
  <c r="K3268" i="1" s="1"/>
  <c r="K4133" i="1"/>
  <c r="K3799" i="1"/>
  <c r="K3868" i="1" s="1"/>
  <c r="K6552" i="1"/>
  <c r="K3942" i="1"/>
  <c r="K3943" i="1" s="1"/>
  <c r="K3340" i="1"/>
  <c r="K3356" i="1" s="1"/>
  <c r="K2850" i="1"/>
  <c r="K2864" i="1" s="1"/>
  <c r="K5518" i="1"/>
  <c r="K5524" i="1" s="1"/>
  <c r="K1890" i="1"/>
  <c r="K1911" i="1" s="1"/>
  <c r="K4597" i="1"/>
  <c r="K4603" i="1" s="1"/>
  <c r="K3981" i="1"/>
  <c r="K6357" i="1"/>
  <c r="K4402" i="1"/>
  <c r="K4444" i="1" s="1"/>
  <c r="K7037" i="1"/>
  <c r="K7045" i="1" s="1"/>
  <c r="K7219" i="1"/>
  <c r="K7232" i="1" s="1"/>
  <c r="K3657" i="1"/>
  <c r="K3707" i="1" s="1"/>
  <c r="K4006" i="1"/>
  <c r="K2659" i="1"/>
  <c r="K2685" i="1" s="1"/>
  <c r="K3992" i="1"/>
  <c r="K1694" i="1"/>
  <c r="K6766" i="1"/>
  <c r="K3277" i="1"/>
  <c r="K4493" i="1"/>
  <c r="K4494" i="1" s="1"/>
  <c r="K1769" i="1"/>
  <c r="K7360" i="1"/>
  <c r="K4169" i="1"/>
  <c r="K4570" i="1"/>
  <c r="K6425" i="1"/>
  <c r="K2780" i="1"/>
  <c r="K4575" i="1"/>
  <c r="K4581" i="1" s="1"/>
  <c r="K3983" i="1"/>
  <c r="K3984" i="1" s="1"/>
  <c r="K6618" i="1"/>
  <c r="K3329" i="1"/>
  <c r="K3651" i="1"/>
  <c r="K7169" i="1"/>
  <c r="K1830" i="1"/>
  <c r="K1832" i="1" s="1"/>
  <c r="K2836" i="1"/>
  <c r="K2837" i="1" s="1"/>
  <c r="K7679" i="1"/>
  <c r="K7684" i="1" s="1"/>
  <c r="K7310" i="1"/>
  <c r="K7334" i="1" s="1"/>
  <c r="K2150" i="1"/>
  <c r="K2157" i="1" s="1"/>
  <c r="K6724" i="1"/>
  <c r="K5265" i="1"/>
  <c r="K5290" i="1" s="1"/>
  <c r="K5684" i="1"/>
  <c r="K5706" i="1" s="1"/>
  <c r="K3365" i="1"/>
  <c r="K3386" i="1" s="1"/>
  <c r="K7658" i="1"/>
  <c r="K7663" i="1" s="1"/>
  <c r="K2233" i="1"/>
  <c r="K2234" i="1" s="1"/>
  <c r="K3010" i="1"/>
  <c r="K2534" i="1"/>
  <c r="K2565" i="1" s="1"/>
  <c r="K4142" i="1"/>
  <c r="K4145" i="1" s="1"/>
  <c r="K7685" i="1" l="1"/>
  <c r="M4437" i="1" l="1"/>
  <c r="L4437" i="1"/>
  <c r="I4437" i="1" l="1"/>
  <c r="K1299" i="1" l="1"/>
  <c r="L3845" i="1" l="1"/>
  <c r="I3845" i="1" s="1"/>
  <c r="M3845" i="1"/>
  <c r="J7685" i="1" l="1"/>
  <c r="L891" i="1" l="1"/>
  <c r="K440" i="1" l="1"/>
  <c r="M7683" i="1" l="1"/>
  <c r="L7683" i="1"/>
  <c r="M7682" i="1"/>
  <c r="L7682" i="1"/>
  <c r="M7681" i="1"/>
  <c r="L7681" i="1"/>
  <c r="M7680" i="1"/>
  <c r="L7680" i="1"/>
  <c r="M7679" i="1"/>
  <c r="L7679" i="1"/>
  <c r="L7678" i="1"/>
  <c r="M7675" i="1"/>
  <c r="L7675" i="1"/>
  <c r="M7674" i="1"/>
  <c r="L7674" i="1"/>
  <c r="M7673" i="1"/>
  <c r="L7673" i="1"/>
  <c r="M7670" i="1"/>
  <c r="L7670" i="1"/>
  <c r="M7669" i="1"/>
  <c r="L7669" i="1"/>
  <c r="M7668" i="1"/>
  <c r="L7668" i="1"/>
  <c r="M7665" i="1"/>
  <c r="M7666" i="1" s="1"/>
  <c r="L7665" i="1"/>
  <c r="L7666" i="1" s="1"/>
  <c r="L7664" i="1"/>
  <c r="M7662" i="1"/>
  <c r="L7662" i="1"/>
  <c r="M7661" i="1"/>
  <c r="L7661" i="1"/>
  <c r="M7660" i="1"/>
  <c r="L7660" i="1"/>
  <c r="M7659" i="1"/>
  <c r="L7659" i="1"/>
  <c r="M7658" i="1"/>
  <c r="L7658" i="1"/>
  <c r="M7657" i="1"/>
  <c r="L7657" i="1"/>
  <c r="L7656" i="1"/>
  <c r="M7653" i="1"/>
  <c r="L7653" i="1"/>
  <c r="M7652" i="1"/>
  <c r="L7652" i="1"/>
  <c r="M7651" i="1"/>
  <c r="L7651" i="1"/>
  <c r="M7650" i="1"/>
  <c r="L7650" i="1"/>
  <c r="M7649" i="1"/>
  <c r="L7649" i="1"/>
  <c r="M7646" i="1"/>
  <c r="L7646" i="1"/>
  <c r="M7645" i="1"/>
  <c r="L7645" i="1"/>
  <c r="L7644" i="1"/>
  <c r="M7642" i="1"/>
  <c r="M7643" i="1" s="1"/>
  <c r="L7642" i="1"/>
  <c r="L7643" i="1" s="1"/>
  <c r="L7641" i="1"/>
  <c r="M7639" i="1"/>
  <c r="M7640" i="1" s="1"/>
  <c r="L7639" i="1"/>
  <c r="L7640" i="1" s="1"/>
  <c r="L7638" i="1"/>
  <c r="L7637" i="1"/>
  <c r="M7634" i="1"/>
  <c r="L7634" i="1"/>
  <c r="M7633" i="1"/>
  <c r="L7633" i="1"/>
  <c r="L7632" i="1"/>
  <c r="L7631" i="1"/>
  <c r="L7630" i="1"/>
  <c r="M7627" i="1"/>
  <c r="L7627" i="1"/>
  <c r="M7624" i="1"/>
  <c r="L7624" i="1"/>
  <c r="M7623" i="1"/>
  <c r="L7623" i="1"/>
  <c r="M7622" i="1"/>
  <c r="L7622" i="1"/>
  <c r="M7620" i="1"/>
  <c r="L7620" i="1"/>
  <c r="M7619" i="1"/>
  <c r="L7619" i="1"/>
  <c r="M7618" i="1"/>
  <c r="L7618" i="1"/>
  <c r="M7617" i="1"/>
  <c r="L7617" i="1"/>
  <c r="M7616" i="1"/>
  <c r="L7616" i="1"/>
  <c r="M7615" i="1"/>
  <c r="L7615" i="1"/>
  <c r="M7614" i="1"/>
  <c r="L7614" i="1"/>
  <c r="M7613" i="1"/>
  <c r="L7613" i="1"/>
  <c r="M7612" i="1"/>
  <c r="L7612" i="1"/>
  <c r="M7609" i="1"/>
  <c r="M7610" i="1" s="1"/>
  <c r="L7609" i="1"/>
  <c r="L7610" i="1" s="1"/>
  <c r="L7608" i="1"/>
  <c r="L7607" i="1"/>
  <c r="M7605" i="1"/>
  <c r="L7605" i="1"/>
  <c r="M7604" i="1"/>
  <c r="L7604" i="1"/>
  <c r="M7603" i="1"/>
  <c r="L7603" i="1"/>
  <c r="M7602" i="1"/>
  <c r="L7602" i="1"/>
  <c r="M7601" i="1"/>
  <c r="L7601" i="1"/>
  <c r="M7600" i="1"/>
  <c r="L7600" i="1"/>
  <c r="L7599" i="1"/>
  <c r="L7598" i="1"/>
  <c r="L7596" i="1"/>
  <c r="M7595" i="1"/>
  <c r="L7595" i="1"/>
  <c r="M7594" i="1"/>
  <c r="L7594" i="1"/>
  <c r="M7593" i="1"/>
  <c r="L7593" i="1"/>
  <c r="M7592" i="1"/>
  <c r="L7592" i="1"/>
  <c r="M7591" i="1"/>
  <c r="L7591" i="1"/>
  <c r="M7590" i="1"/>
  <c r="L7590" i="1"/>
  <c r="L7589" i="1"/>
  <c r="M7588" i="1"/>
  <c r="L7588" i="1"/>
  <c r="M7587" i="1"/>
  <c r="L7587" i="1"/>
  <c r="M7586" i="1"/>
  <c r="L7586" i="1"/>
  <c r="M7585" i="1"/>
  <c r="L7585" i="1"/>
  <c r="M7584" i="1"/>
  <c r="L7584" i="1"/>
  <c r="L7583" i="1"/>
  <c r="M7582" i="1"/>
  <c r="L7582" i="1"/>
  <c r="M7581" i="1"/>
  <c r="L7581" i="1"/>
  <c r="L7580" i="1"/>
  <c r="M7579" i="1"/>
  <c r="L7579" i="1"/>
  <c r="M7578" i="1"/>
  <c r="L7578" i="1"/>
  <c r="M7577" i="1"/>
  <c r="L7577" i="1"/>
  <c r="M7576" i="1"/>
  <c r="L7576" i="1"/>
  <c r="M7575" i="1"/>
  <c r="L7575" i="1"/>
  <c r="M7574" i="1"/>
  <c r="L7574" i="1"/>
  <c r="M7573" i="1"/>
  <c r="L7573" i="1"/>
  <c r="M7572" i="1"/>
  <c r="L7572" i="1"/>
  <c r="L7571" i="1"/>
  <c r="L7570" i="1"/>
  <c r="L7569" i="1"/>
  <c r="L7568" i="1"/>
  <c r="L7566" i="1"/>
  <c r="M7565" i="1"/>
  <c r="L7565" i="1"/>
  <c r="M7564" i="1"/>
  <c r="L7564" i="1"/>
  <c r="M7563" i="1"/>
  <c r="L7563" i="1"/>
  <c r="M7562" i="1"/>
  <c r="L7562" i="1"/>
  <c r="M7561" i="1"/>
  <c r="L7561" i="1"/>
  <c r="M7560" i="1"/>
  <c r="L7560" i="1"/>
  <c r="M7559" i="1"/>
  <c r="L7559" i="1"/>
  <c r="M7558" i="1"/>
  <c r="L7558" i="1"/>
  <c r="M7557" i="1"/>
  <c r="L7557" i="1"/>
  <c r="M7556" i="1"/>
  <c r="L7556" i="1"/>
  <c r="M7555" i="1"/>
  <c r="L7555" i="1"/>
  <c r="M7554" i="1"/>
  <c r="L7554" i="1"/>
  <c r="M7553" i="1"/>
  <c r="L7553" i="1"/>
  <c r="M7552" i="1"/>
  <c r="L7552" i="1"/>
  <c r="M7551" i="1"/>
  <c r="L7551" i="1"/>
  <c r="M7550" i="1"/>
  <c r="L7550" i="1"/>
  <c r="M7549" i="1"/>
  <c r="L7549" i="1"/>
  <c r="M7548" i="1"/>
  <c r="L7548" i="1"/>
  <c r="M7547" i="1"/>
  <c r="L7547" i="1"/>
  <c r="M7546" i="1"/>
  <c r="L7546" i="1"/>
  <c r="M7545" i="1"/>
  <c r="L7545" i="1"/>
  <c r="M7544" i="1"/>
  <c r="L7544" i="1"/>
  <c r="M7543" i="1"/>
  <c r="L7543" i="1"/>
  <c r="M7542" i="1"/>
  <c r="L7542" i="1"/>
  <c r="M7541" i="1"/>
  <c r="L7541" i="1"/>
  <c r="M7540" i="1"/>
  <c r="L7540" i="1"/>
  <c r="M7539" i="1"/>
  <c r="L7539" i="1"/>
  <c r="M7538" i="1"/>
  <c r="L7538" i="1"/>
  <c r="M7537" i="1"/>
  <c r="L7537" i="1"/>
  <c r="M7536" i="1"/>
  <c r="L7536" i="1"/>
  <c r="M7535" i="1"/>
  <c r="L7535" i="1"/>
  <c r="M7534" i="1"/>
  <c r="L7534" i="1"/>
  <c r="M7533" i="1"/>
  <c r="L7533" i="1"/>
  <c r="M7532" i="1"/>
  <c r="L7532" i="1"/>
  <c r="M7531" i="1"/>
  <c r="L7531" i="1"/>
  <c r="M7530" i="1"/>
  <c r="L7530" i="1"/>
  <c r="M7526" i="1"/>
  <c r="L7526" i="1"/>
  <c r="M7525" i="1"/>
  <c r="L7525" i="1"/>
  <c r="M7524" i="1"/>
  <c r="L7524" i="1"/>
  <c r="M7523" i="1"/>
  <c r="L7523" i="1"/>
  <c r="L7522" i="1"/>
  <c r="M7521" i="1"/>
  <c r="L7521" i="1"/>
  <c r="M7520" i="1"/>
  <c r="L7520" i="1"/>
  <c r="M7519" i="1"/>
  <c r="L7519" i="1"/>
  <c r="M7518" i="1"/>
  <c r="L7518" i="1"/>
  <c r="M7517" i="1"/>
  <c r="L7517" i="1"/>
  <c r="M7516" i="1"/>
  <c r="L7516" i="1"/>
  <c r="M7515" i="1"/>
  <c r="L7515" i="1"/>
  <c r="M7514" i="1"/>
  <c r="L7514" i="1"/>
  <c r="M7513" i="1"/>
  <c r="L7513" i="1"/>
  <c r="M7512" i="1"/>
  <c r="L7512" i="1"/>
  <c r="M7511" i="1"/>
  <c r="L7511" i="1"/>
  <c r="M7510" i="1"/>
  <c r="L7510" i="1"/>
  <c r="M7509" i="1"/>
  <c r="L7509" i="1"/>
  <c r="M7508" i="1"/>
  <c r="L7508" i="1"/>
  <c r="M7507" i="1"/>
  <c r="L7507" i="1"/>
  <c r="M7506" i="1"/>
  <c r="L7506" i="1"/>
  <c r="M7505" i="1"/>
  <c r="L7505" i="1"/>
  <c r="M7504" i="1"/>
  <c r="L7504" i="1"/>
  <c r="M7503" i="1"/>
  <c r="L7503" i="1"/>
  <c r="M7502" i="1"/>
  <c r="L7502" i="1"/>
  <c r="M7501" i="1"/>
  <c r="L7501" i="1"/>
  <c r="M7500" i="1"/>
  <c r="L7500" i="1"/>
  <c r="M7499" i="1"/>
  <c r="L7499" i="1"/>
  <c r="M7498" i="1"/>
  <c r="L7498" i="1"/>
  <c r="M7497" i="1"/>
  <c r="L7497" i="1"/>
  <c r="M7496" i="1"/>
  <c r="L7496" i="1"/>
  <c r="M7495" i="1"/>
  <c r="L7495" i="1"/>
  <c r="M7494" i="1"/>
  <c r="L7494" i="1"/>
  <c r="M7493" i="1"/>
  <c r="L7493" i="1"/>
  <c r="M7492" i="1"/>
  <c r="L7492" i="1"/>
  <c r="M7491" i="1"/>
  <c r="L7491" i="1"/>
  <c r="M7490" i="1"/>
  <c r="L7490" i="1"/>
  <c r="L7489" i="1"/>
  <c r="L7486" i="1"/>
  <c r="M7485" i="1"/>
  <c r="L7485" i="1"/>
  <c r="M7484" i="1"/>
  <c r="L7484" i="1"/>
  <c r="M7483" i="1"/>
  <c r="L7483" i="1"/>
  <c r="M7482" i="1"/>
  <c r="L7482" i="1"/>
  <c r="M7481" i="1"/>
  <c r="L7481" i="1"/>
  <c r="M7480" i="1"/>
  <c r="L7480" i="1"/>
  <c r="M7479" i="1"/>
  <c r="L7479" i="1"/>
  <c r="M7478" i="1"/>
  <c r="L7478" i="1"/>
  <c r="M7477" i="1"/>
  <c r="L7477" i="1"/>
  <c r="M7476" i="1"/>
  <c r="L7476" i="1"/>
  <c r="M7475" i="1"/>
  <c r="L7475" i="1"/>
  <c r="M7474" i="1"/>
  <c r="L7474" i="1"/>
  <c r="M7473" i="1"/>
  <c r="L7473" i="1"/>
  <c r="M7472" i="1"/>
  <c r="L7472" i="1"/>
  <c r="M7471" i="1"/>
  <c r="L7471" i="1"/>
  <c r="M7470" i="1"/>
  <c r="L7470" i="1"/>
  <c r="M7469" i="1"/>
  <c r="L7469" i="1"/>
  <c r="M7468" i="1"/>
  <c r="L7468" i="1"/>
  <c r="M7467" i="1"/>
  <c r="L7467" i="1"/>
  <c r="M7466" i="1"/>
  <c r="L7466" i="1"/>
  <c r="M7465" i="1"/>
  <c r="L7465" i="1"/>
  <c r="M7464" i="1"/>
  <c r="L7464" i="1"/>
  <c r="M7463" i="1"/>
  <c r="L7463" i="1"/>
  <c r="M7462" i="1"/>
  <c r="L7462" i="1"/>
  <c r="M7461" i="1"/>
  <c r="L7461" i="1"/>
  <c r="M7460" i="1"/>
  <c r="L7460" i="1"/>
  <c r="M7459" i="1"/>
  <c r="L7459" i="1"/>
  <c r="M7458" i="1"/>
  <c r="L7458" i="1"/>
  <c r="M7457" i="1"/>
  <c r="L7457" i="1"/>
  <c r="M7456" i="1"/>
  <c r="L7456" i="1"/>
  <c r="M7455" i="1"/>
  <c r="L7455" i="1"/>
  <c r="M7454" i="1"/>
  <c r="L7454" i="1"/>
  <c r="M7453" i="1"/>
  <c r="L7453" i="1"/>
  <c r="M7452" i="1"/>
  <c r="L7452" i="1"/>
  <c r="M7451" i="1"/>
  <c r="L7451" i="1"/>
  <c r="M7450" i="1"/>
  <c r="L7446" i="1"/>
  <c r="M7445" i="1"/>
  <c r="L7445" i="1"/>
  <c r="M7444" i="1"/>
  <c r="L7444" i="1"/>
  <c r="M7439" i="1"/>
  <c r="L7439" i="1"/>
  <c r="M7438" i="1"/>
  <c r="L7438" i="1"/>
  <c r="M7437" i="1"/>
  <c r="L7437" i="1"/>
  <c r="M7436" i="1"/>
  <c r="L7436" i="1"/>
  <c r="M7435" i="1"/>
  <c r="L7435" i="1"/>
  <c r="L7434" i="1"/>
  <c r="M7433" i="1"/>
  <c r="L7433" i="1"/>
  <c r="M7432" i="1"/>
  <c r="L7432" i="1"/>
  <c r="M7431" i="1"/>
  <c r="L7431" i="1"/>
  <c r="L7427" i="1"/>
  <c r="M7426" i="1"/>
  <c r="L7426" i="1"/>
  <c r="M7425" i="1"/>
  <c r="L7425" i="1"/>
  <c r="M7424" i="1"/>
  <c r="L7424" i="1"/>
  <c r="M7423" i="1"/>
  <c r="L7423" i="1"/>
  <c r="M7422" i="1"/>
  <c r="L7422" i="1"/>
  <c r="M7421" i="1"/>
  <c r="L7421" i="1"/>
  <c r="M7420" i="1"/>
  <c r="L7420" i="1"/>
  <c r="M7419" i="1"/>
  <c r="L7419" i="1"/>
  <c r="M7418" i="1"/>
  <c r="L7418" i="1"/>
  <c r="M7417" i="1"/>
  <c r="L7417" i="1"/>
  <c r="M7416" i="1"/>
  <c r="L7416" i="1"/>
  <c r="M7415" i="1"/>
  <c r="L7415" i="1"/>
  <c r="M7414" i="1"/>
  <c r="L7414" i="1"/>
  <c r="M7413" i="1"/>
  <c r="L7413" i="1"/>
  <c r="M7412" i="1"/>
  <c r="L7412" i="1"/>
  <c r="M7411" i="1"/>
  <c r="L7411" i="1"/>
  <c r="L7410" i="1"/>
  <c r="M7408" i="1"/>
  <c r="L7408" i="1"/>
  <c r="M7407" i="1"/>
  <c r="L7407" i="1"/>
  <c r="M7406" i="1"/>
  <c r="L7406" i="1"/>
  <c r="M7405" i="1"/>
  <c r="L7405" i="1"/>
  <c r="M7404" i="1"/>
  <c r="L7404" i="1"/>
  <c r="M7403" i="1"/>
  <c r="L7403" i="1"/>
  <c r="M7402" i="1"/>
  <c r="L7402" i="1"/>
  <c r="M7401" i="1"/>
  <c r="L7401" i="1"/>
  <c r="M7400" i="1"/>
  <c r="L7400" i="1"/>
  <c r="M7399" i="1"/>
  <c r="L7399" i="1"/>
  <c r="M7398" i="1"/>
  <c r="L7398" i="1"/>
  <c r="L7397" i="1"/>
  <c r="M7396" i="1"/>
  <c r="L7396" i="1"/>
  <c r="M7395" i="1"/>
  <c r="L7395" i="1"/>
  <c r="M7394" i="1"/>
  <c r="L7394" i="1"/>
  <c r="M7393" i="1"/>
  <c r="L7393" i="1"/>
  <c r="L7392" i="1"/>
  <c r="M7391" i="1"/>
  <c r="L7391" i="1"/>
  <c r="M7390" i="1"/>
  <c r="L7390" i="1"/>
  <c r="M7389" i="1"/>
  <c r="L7389" i="1"/>
  <c r="M7388" i="1"/>
  <c r="L7388" i="1"/>
  <c r="L7387" i="1"/>
  <c r="L7386" i="1"/>
  <c r="L7383" i="1"/>
  <c r="M7381" i="1"/>
  <c r="L7381" i="1"/>
  <c r="M7380" i="1"/>
  <c r="L7380" i="1"/>
  <c r="M7379" i="1"/>
  <c r="L7379" i="1"/>
  <c r="M7378" i="1"/>
  <c r="L7378" i="1"/>
  <c r="M7377" i="1"/>
  <c r="L7377" i="1"/>
  <c r="M7376" i="1"/>
  <c r="L7376" i="1"/>
  <c r="M7375" i="1"/>
  <c r="L7375" i="1"/>
  <c r="M7374" i="1"/>
  <c r="L7374" i="1"/>
  <c r="M7373" i="1"/>
  <c r="L7373" i="1"/>
  <c r="M7372" i="1"/>
  <c r="L7372" i="1"/>
  <c r="M7371" i="1"/>
  <c r="L7371" i="1"/>
  <c r="M7370" i="1"/>
  <c r="L7370" i="1"/>
  <c r="M7369" i="1"/>
  <c r="L7369" i="1"/>
  <c r="M7368" i="1"/>
  <c r="L7368" i="1"/>
  <c r="M7367" i="1"/>
  <c r="L7367" i="1"/>
  <c r="M7366" i="1"/>
  <c r="L7366" i="1"/>
  <c r="M7365" i="1"/>
  <c r="L7365" i="1"/>
  <c r="M7364" i="1"/>
  <c r="L7364" i="1"/>
  <c r="M7363" i="1"/>
  <c r="L7363" i="1"/>
  <c r="M7362" i="1"/>
  <c r="L7362" i="1"/>
  <c r="L7359" i="1"/>
  <c r="M7358" i="1"/>
  <c r="L7358" i="1"/>
  <c r="M7357" i="1"/>
  <c r="L7357" i="1"/>
  <c r="M7356" i="1"/>
  <c r="L7356" i="1"/>
  <c r="M7355" i="1"/>
  <c r="L7355" i="1"/>
  <c r="M7354" i="1"/>
  <c r="L7354" i="1"/>
  <c r="M7353" i="1"/>
  <c r="L7353" i="1"/>
  <c r="M7352" i="1"/>
  <c r="L7352" i="1"/>
  <c r="M7351" i="1"/>
  <c r="L7351" i="1"/>
  <c r="M7350" i="1"/>
  <c r="L7350" i="1"/>
  <c r="M7349" i="1"/>
  <c r="L7349" i="1"/>
  <c r="M7348" i="1"/>
  <c r="L7348" i="1"/>
  <c r="M7347" i="1"/>
  <c r="L7347" i="1"/>
  <c r="M7346" i="1"/>
  <c r="L7346" i="1"/>
  <c r="L7345" i="1"/>
  <c r="M7344" i="1"/>
  <c r="L7344" i="1"/>
  <c r="M7343" i="1"/>
  <c r="L7343" i="1"/>
  <c r="L7342" i="1"/>
  <c r="M7341" i="1"/>
  <c r="L7341" i="1"/>
  <c r="M7340" i="1"/>
  <c r="L7340" i="1"/>
  <c r="M7339" i="1"/>
  <c r="L7339" i="1"/>
  <c r="M7338" i="1"/>
  <c r="L7338" i="1"/>
  <c r="L7337" i="1"/>
  <c r="L7336" i="1"/>
  <c r="L7333" i="1"/>
  <c r="M7332" i="1"/>
  <c r="L7332" i="1"/>
  <c r="M7331" i="1"/>
  <c r="L7331" i="1"/>
  <c r="M7329" i="1"/>
  <c r="L7329" i="1"/>
  <c r="M7328" i="1"/>
  <c r="L7328" i="1"/>
  <c r="M7327" i="1"/>
  <c r="L7327" i="1"/>
  <c r="M7326" i="1"/>
  <c r="L7326" i="1"/>
  <c r="M7325" i="1"/>
  <c r="L7325" i="1"/>
  <c r="M7324" i="1"/>
  <c r="L7324" i="1"/>
  <c r="M7323" i="1"/>
  <c r="L7323" i="1"/>
  <c r="M7322" i="1"/>
  <c r="L7322" i="1"/>
  <c r="M7321" i="1"/>
  <c r="L7321" i="1"/>
  <c r="M7320" i="1"/>
  <c r="L7320" i="1"/>
  <c r="M7319" i="1"/>
  <c r="L7319" i="1"/>
  <c r="M7318" i="1"/>
  <c r="L7318" i="1"/>
  <c r="M7317" i="1"/>
  <c r="L7317" i="1"/>
  <c r="M7316" i="1"/>
  <c r="L7316" i="1"/>
  <c r="M7315" i="1"/>
  <c r="L7315" i="1"/>
  <c r="M7314" i="1"/>
  <c r="L7314" i="1"/>
  <c r="M7313" i="1"/>
  <c r="L7313" i="1"/>
  <c r="M7312" i="1"/>
  <c r="L7312" i="1"/>
  <c r="M7311" i="1"/>
  <c r="L7311" i="1"/>
  <c r="M7310" i="1"/>
  <c r="L7310" i="1"/>
  <c r="M7309" i="1"/>
  <c r="L7309" i="1"/>
  <c r="M7308" i="1"/>
  <c r="L7308" i="1"/>
  <c r="M7307" i="1"/>
  <c r="L7307" i="1"/>
  <c r="M7306" i="1"/>
  <c r="L7306" i="1"/>
  <c r="L7305" i="1"/>
  <c r="M7304" i="1"/>
  <c r="L7304" i="1"/>
  <c r="M7303" i="1"/>
  <c r="L7303" i="1"/>
  <c r="M7302" i="1"/>
  <c r="L7302" i="1"/>
  <c r="L7299" i="1"/>
  <c r="M7298" i="1"/>
  <c r="L7298" i="1"/>
  <c r="M7297" i="1"/>
  <c r="L7297" i="1"/>
  <c r="M7296" i="1"/>
  <c r="L7296" i="1"/>
  <c r="M7295" i="1"/>
  <c r="L7295" i="1"/>
  <c r="M7294" i="1"/>
  <c r="L7294" i="1"/>
  <c r="M7293" i="1"/>
  <c r="L7293" i="1"/>
  <c r="M7292" i="1"/>
  <c r="L7292" i="1"/>
  <c r="M7291" i="1"/>
  <c r="L7291" i="1"/>
  <c r="M7290" i="1"/>
  <c r="L7290" i="1"/>
  <c r="L7289" i="1"/>
  <c r="L7287" i="1"/>
  <c r="L7284" i="1"/>
  <c r="M7283" i="1"/>
  <c r="L7283" i="1"/>
  <c r="M7282" i="1"/>
  <c r="L7282" i="1"/>
  <c r="M7281" i="1"/>
  <c r="L7281" i="1"/>
  <c r="M7280" i="1"/>
  <c r="L7280" i="1"/>
  <c r="M7279" i="1"/>
  <c r="L7279" i="1"/>
  <c r="M7278" i="1"/>
  <c r="L7278" i="1"/>
  <c r="M7277" i="1"/>
  <c r="L7277" i="1"/>
  <c r="M7276" i="1"/>
  <c r="L7276" i="1"/>
  <c r="M7275" i="1"/>
  <c r="L7275" i="1"/>
  <c r="M7274" i="1"/>
  <c r="L7274" i="1"/>
  <c r="M7273" i="1"/>
  <c r="L7273" i="1"/>
  <c r="M7272" i="1"/>
  <c r="L7272" i="1"/>
  <c r="M7271" i="1"/>
  <c r="L7271" i="1"/>
  <c r="M7270" i="1"/>
  <c r="L7270" i="1"/>
  <c r="M7269" i="1"/>
  <c r="L7269" i="1"/>
  <c r="M7268" i="1"/>
  <c r="L7268" i="1"/>
  <c r="M7267" i="1"/>
  <c r="L7267" i="1"/>
  <c r="M7266" i="1"/>
  <c r="L7266" i="1"/>
  <c r="M7265" i="1"/>
  <c r="L7265" i="1"/>
  <c r="M7264" i="1"/>
  <c r="L7264" i="1"/>
  <c r="M7263" i="1"/>
  <c r="L7263" i="1"/>
  <c r="M7262" i="1"/>
  <c r="L7262" i="1"/>
  <c r="M7261" i="1"/>
  <c r="L7261" i="1"/>
  <c r="M7260" i="1"/>
  <c r="L7260" i="1"/>
  <c r="L7259" i="1"/>
  <c r="M7258" i="1"/>
  <c r="L7258" i="1"/>
  <c r="M7257" i="1"/>
  <c r="L7257" i="1"/>
  <c r="M7256" i="1"/>
  <c r="L7256" i="1"/>
  <c r="M7255" i="1"/>
  <c r="L7255" i="1"/>
  <c r="M7254" i="1"/>
  <c r="L7254" i="1"/>
  <c r="M7253" i="1"/>
  <c r="L7253" i="1"/>
  <c r="M7252" i="1"/>
  <c r="L7252" i="1"/>
  <c r="M7251" i="1"/>
  <c r="L7251" i="1"/>
  <c r="M7250" i="1"/>
  <c r="L7250" i="1"/>
  <c r="M7249" i="1"/>
  <c r="L7249" i="1"/>
  <c r="M7248" i="1"/>
  <c r="L7248" i="1"/>
  <c r="M7247" i="1"/>
  <c r="L7247" i="1"/>
  <c r="M7246" i="1"/>
  <c r="L7246" i="1"/>
  <c r="M7245" i="1"/>
  <c r="L7245" i="1"/>
  <c r="M7244" i="1"/>
  <c r="L7244" i="1"/>
  <c r="L7243" i="1"/>
  <c r="M7242" i="1"/>
  <c r="L7242" i="1"/>
  <c r="M7241" i="1"/>
  <c r="L7241" i="1"/>
  <c r="M7240" i="1"/>
  <c r="L7240" i="1"/>
  <c r="M7239" i="1"/>
  <c r="L7239" i="1"/>
  <c r="M7238" i="1"/>
  <c r="L7238" i="1"/>
  <c r="M7237" i="1"/>
  <c r="L7237" i="1"/>
  <c r="M7236" i="1"/>
  <c r="L7236" i="1"/>
  <c r="M7235" i="1"/>
  <c r="L7235" i="1"/>
  <c r="L7234" i="1"/>
  <c r="L7231" i="1"/>
  <c r="M7230" i="1"/>
  <c r="L7230" i="1"/>
  <c r="M7229" i="1"/>
  <c r="L7229" i="1"/>
  <c r="M7228" i="1"/>
  <c r="L7228" i="1"/>
  <c r="M7227" i="1"/>
  <c r="L7227" i="1"/>
  <c r="M7226" i="1"/>
  <c r="L7226" i="1"/>
  <c r="M7225" i="1"/>
  <c r="L7225" i="1"/>
  <c r="M7224" i="1"/>
  <c r="L7224" i="1"/>
  <c r="M7223" i="1"/>
  <c r="L7223" i="1"/>
  <c r="M7222" i="1"/>
  <c r="L7222" i="1"/>
  <c r="M7221" i="1"/>
  <c r="L7221" i="1"/>
  <c r="M7220" i="1"/>
  <c r="L7220" i="1"/>
  <c r="M7219" i="1"/>
  <c r="L7219" i="1"/>
  <c r="M7218" i="1"/>
  <c r="L7218" i="1"/>
  <c r="M7216" i="1"/>
  <c r="L7216" i="1"/>
  <c r="M7215" i="1"/>
  <c r="L7215" i="1"/>
  <c r="L7212" i="1"/>
  <c r="M7211" i="1"/>
  <c r="L7211" i="1"/>
  <c r="M7210" i="1"/>
  <c r="L7210" i="1"/>
  <c r="M7209" i="1"/>
  <c r="L7209" i="1"/>
  <c r="M7208" i="1"/>
  <c r="L7208" i="1"/>
  <c r="M7207" i="1"/>
  <c r="L7207" i="1"/>
  <c r="M7206" i="1"/>
  <c r="L7206" i="1"/>
  <c r="M7205" i="1"/>
  <c r="L7205" i="1"/>
  <c r="M7204" i="1"/>
  <c r="L7204" i="1"/>
  <c r="M7203" i="1"/>
  <c r="L7203" i="1"/>
  <c r="M7202" i="1"/>
  <c r="L7202" i="1"/>
  <c r="M7201" i="1"/>
  <c r="L7201" i="1"/>
  <c r="M7200" i="1"/>
  <c r="L7200" i="1"/>
  <c r="M7199" i="1"/>
  <c r="L7199" i="1"/>
  <c r="M7198" i="1"/>
  <c r="L7198" i="1"/>
  <c r="M7197" i="1"/>
  <c r="L7197" i="1"/>
  <c r="L7196" i="1"/>
  <c r="M7195" i="1"/>
  <c r="L7195" i="1"/>
  <c r="M7194" i="1"/>
  <c r="L7194" i="1"/>
  <c r="M7193" i="1"/>
  <c r="L7193" i="1"/>
  <c r="M7192" i="1"/>
  <c r="L7192" i="1"/>
  <c r="M7191" i="1"/>
  <c r="L7191" i="1"/>
  <c r="L7190" i="1"/>
  <c r="M7189" i="1"/>
  <c r="L7189" i="1"/>
  <c r="M7188" i="1"/>
  <c r="L7188" i="1"/>
  <c r="M7187" i="1"/>
  <c r="L7187" i="1"/>
  <c r="M7186" i="1"/>
  <c r="L7186" i="1"/>
  <c r="M7185" i="1"/>
  <c r="L7185" i="1"/>
  <c r="M7184" i="1"/>
  <c r="L7184" i="1"/>
  <c r="M7183" i="1"/>
  <c r="L7183" i="1"/>
  <c r="M7182" i="1"/>
  <c r="L7182" i="1"/>
  <c r="L7181" i="1"/>
  <c r="M7180" i="1"/>
  <c r="L7180" i="1"/>
  <c r="M7179" i="1"/>
  <c r="L7179" i="1"/>
  <c r="M7178" i="1"/>
  <c r="L7178" i="1"/>
  <c r="L7177" i="1"/>
  <c r="M7176" i="1"/>
  <c r="L7176" i="1"/>
  <c r="M7175" i="1"/>
  <c r="L7175" i="1"/>
  <c r="M7174" i="1"/>
  <c r="L7174" i="1"/>
  <c r="M7173" i="1"/>
  <c r="L7173" i="1"/>
  <c r="M7172" i="1"/>
  <c r="L7172" i="1"/>
  <c r="L7171" i="1"/>
  <c r="M7168" i="1"/>
  <c r="L7168" i="1"/>
  <c r="M7167" i="1"/>
  <c r="L7167" i="1"/>
  <c r="M7166" i="1"/>
  <c r="M7165" i="1"/>
  <c r="L7165" i="1"/>
  <c r="L7164" i="1"/>
  <c r="M7163" i="1"/>
  <c r="L7163" i="1"/>
  <c r="M7162" i="1"/>
  <c r="L7162" i="1"/>
  <c r="M7161" i="1"/>
  <c r="L7161" i="1"/>
  <c r="M7160" i="1"/>
  <c r="L7160" i="1"/>
  <c r="M7159" i="1"/>
  <c r="L7159" i="1"/>
  <c r="M7158" i="1"/>
  <c r="L7158" i="1"/>
  <c r="M7157" i="1"/>
  <c r="L7157" i="1"/>
  <c r="M7156" i="1"/>
  <c r="L7156" i="1"/>
  <c r="M7155" i="1"/>
  <c r="L7155" i="1"/>
  <c r="M7154" i="1"/>
  <c r="L7154" i="1"/>
  <c r="M7153" i="1"/>
  <c r="L7153" i="1"/>
  <c r="M7152" i="1"/>
  <c r="L7152" i="1"/>
  <c r="M7151" i="1"/>
  <c r="L7151" i="1"/>
  <c r="M7150" i="1"/>
  <c r="L7150" i="1"/>
  <c r="L7149" i="1"/>
  <c r="M7148" i="1"/>
  <c r="L7148" i="1"/>
  <c r="M7147" i="1"/>
  <c r="L7147" i="1"/>
  <c r="L7146" i="1"/>
  <c r="M7145" i="1"/>
  <c r="L7145" i="1"/>
  <c r="M7144" i="1"/>
  <c r="L7144" i="1"/>
  <c r="M7143" i="1"/>
  <c r="L7143" i="1"/>
  <c r="M7142" i="1"/>
  <c r="L7142" i="1"/>
  <c r="M7141" i="1"/>
  <c r="L7141" i="1"/>
  <c r="M7140" i="1"/>
  <c r="L7140" i="1"/>
  <c r="M7139" i="1"/>
  <c r="L7139" i="1"/>
  <c r="M7138" i="1"/>
  <c r="L7138" i="1"/>
  <c r="L7137" i="1"/>
  <c r="L7136" i="1"/>
  <c r="M7132" i="1"/>
  <c r="L7132" i="1"/>
  <c r="M7131" i="1"/>
  <c r="L7131" i="1"/>
  <c r="M7130" i="1"/>
  <c r="L7130" i="1"/>
  <c r="M7129" i="1"/>
  <c r="L7129" i="1"/>
  <c r="M7128" i="1"/>
  <c r="L7128" i="1"/>
  <c r="M7127" i="1"/>
  <c r="L7127" i="1"/>
  <c r="M7126" i="1"/>
  <c r="L7126" i="1"/>
  <c r="L7125" i="1"/>
  <c r="M7124" i="1"/>
  <c r="L7124" i="1"/>
  <c r="M7123" i="1"/>
  <c r="L7123" i="1"/>
  <c r="M7121" i="1"/>
  <c r="L7121" i="1"/>
  <c r="M7120" i="1"/>
  <c r="L7120" i="1"/>
  <c r="M7119" i="1"/>
  <c r="L7119" i="1"/>
  <c r="M7118" i="1"/>
  <c r="L7118" i="1"/>
  <c r="M7117" i="1"/>
  <c r="L7117" i="1"/>
  <c r="M7116" i="1"/>
  <c r="L7116" i="1"/>
  <c r="M7115" i="1"/>
  <c r="L7115" i="1"/>
  <c r="M7114" i="1"/>
  <c r="L7114" i="1"/>
  <c r="M7113" i="1"/>
  <c r="L7113" i="1"/>
  <c r="M7112" i="1"/>
  <c r="L7112" i="1"/>
  <c r="M7111" i="1"/>
  <c r="L7111" i="1"/>
  <c r="M7110" i="1"/>
  <c r="L7110" i="1"/>
  <c r="M7109" i="1"/>
  <c r="L7109" i="1"/>
  <c r="M7108" i="1"/>
  <c r="L7108" i="1"/>
  <c r="M7107" i="1"/>
  <c r="L7107" i="1"/>
  <c r="M7106" i="1"/>
  <c r="L7106" i="1"/>
  <c r="M7105" i="1"/>
  <c r="L7105" i="1"/>
  <c r="M7104" i="1"/>
  <c r="L7104" i="1"/>
  <c r="M7103" i="1"/>
  <c r="L7103" i="1"/>
  <c r="M7102" i="1"/>
  <c r="L7102" i="1"/>
  <c r="L7101" i="1"/>
  <c r="M7100" i="1"/>
  <c r="L7100" i="1"/>
  <c r="M7099" i="1"/>
  <c r="L7099" i="1"/>
  <c r="M7098" i="1"/>
  <c r="L7098" i="1"/>
  <c r="M7097" i="1"/>
  <c r="L7097" i="1"/>
  <c r="M7096" i="1"/>
  <c r="L7096" i="1"/>
  <c r="M7095" i="1"/>
  <c r="L7095" i="1"/>
  <c r="M7094" i="1"/>
  <c r="L7094" i="1"/>
  <c r="M7093" i="1"/>
  <c r="L7093" i="1"/>
  <c r="M7092" i="1"/>
  <c r="L7092" i="1"/>
  <c r="M7091" i="1"/>
  <c r="L7091" i="1"/>
  <c r="M7090" i="1"/>
  <c r="L7090" i="1"/>
  <c r="M7089" i="1"/>
  <c r="L7089" i="1"/>
  <c r="L7088" i="1"/>
  <c r="M7087" i="1"/>
  <c r="L7087" i="1"/>
  <c r="M7086" i="1"/>
  <c r="L7086" i="1"/>
  <c r="M7085" i="1"/>
  <c r="L7085" i="1"/>
  <c r="M7084" i="1"/>
  <c r="L7084" i="1"/>
  <c r="M7083" i="1"/>
  <c r="L7083" i="1"/>
  <c r="L7082" i="1"/>
  <c r="L7081" i="1"/>
  <c r="L7078" i="1"/>
  <c r="M7077" i="1"/>
  <c r="L7077" i="1"/>
  <c r="M7076" i="1"/>
  <c r="L7076" i="1"/>
  <c r="M7075" i="1"/>
  <c r="L7075" i="1"/>
  <c r="M7074" i="1"/>
  <c r="L7074" i="1"/>
  <c r="M7073" i="1"/>
  <c r="L7073" i="1"/>
  <c r="M7072" i="1"/>
  <c r="L7072" i="1"/>
  <c r="M7071" i="1"/>
  <c r="L7071" i="1"/>
  <c r="M7070" i="1"/>
  <c r="L7070" i="1"/>
  <c r="L7069" i="1"/>
  <c r="M7068" i="1"/>
  <c r="L7068" i="1"/>
  <c r="M7067" i="1"/>
  <c r="L7067" i="1"/>
  <c r="M7066" i="1"/>
  <c r="L7066" i="1"/>
  <c r="M7065" i="1"/>
  <c r="L7065" i="1"/>
  <c r="M7064" i="1"/>
  <c r="L7064" i="1"/>
  <c r="L7063" i="1"/>
  <c r="M7062" i="1"/>
  <c r="L7062" i="1"/>
  <c r="M7061" i="1"/>
  <c r="L7061" i="1"/>
  <c r="M7060" i="1"/>
  <c r="L7060" i="1"/>
  <c r="M7059" i="1"/>
  <c r="L7059" i="1"/>
  <c r="M7058" i="1"/>
  <c r="L7058" i="1"/>
  <c r="M7057" i="1"/>
  <c r="L7057" i="1"/>
  <c r="M7056" i="1"/>
  <c r="L7056" i="1"/>
  <c r="L7055" i="1"/>
  <c r="M7054" i="1"/>
  <c r="L7054" i="1"/>
  <c r="M7053" i="1"/>
  <c r="L7053" i="1"/>
  <c r="M7052" i="1"/>
  <c r="L7052" i="1"/>
  <c r="M7051" i="1"/>
  <c r="L7051" i="1"/>
  <c r="M7050" i="1"/>
  <c r="L7050" i="1"/>
  <c r="M7049" i="1"/>
  <c r="L7049" i="1"/>
  <c r="M7048" i="1"/>
  <c r="L7048" i="1"/>
  <c r="L7047" i="1"/>
  <c r="L7044" i="1"/>
  <c r="M7043" i="1"/>
  <c r="L7043" i="1"/>
  <c r="M7042" i="1"/>
  <c r="L7042" i="1"/>
  <c r="M7041" i="1"/>
  <c r="L7041" i="1"/>
  <c r="M7040" i="1"/>
  <c r="L7040" i="1"/>
  <c r="M7039" i="1"/>
  <c r="L7039" i="1"/>
  <c r="M7038" i="1"/>
  <c r="L7038" i="1"/>
  <c r="M7037" i="1"/>
  <c r="L7037" i="1"/>
  <c r="M7036" i="1"/>
  <c r="L7036" i="1"/>
  <c r="M7035" i="1"/>
  <c r="L7035" i="1"/>
  <c r="M7034" i="1"/>
  <c r="L7034" i="1"/>
  <c r="M7033" i="1"/>
  <c r="L7033" i="1"/>
  <c r="M7032" i="1"/>
  <c r="L7032" i="1"/>
  <c r="M7031" i="1"/>
  <c r="L7031" i="1"/>
  <c r="M7030" i="1"/>
  <c r="L7030" i="1"/>
  <c r="L7029" i="1"/>
  <c r="M7028" i="1"/>
  <c r="L7028" i="1"/>
  <c r="M7027" i="1"/>
  <c r="L7027" i="1"/>
  <c r="M7026" i="1"/>
  <c r="L7026" i="1"/>
  <c r="M7025" i="1"/>
  <c r="L7025" i="1"/>
  <c r="M7024" i="1"/>
  <c r="L7024" i="1"/>
  <c r="M7023" i="1"/>
  <c r="L7023" i="1"/>
  <c r="M7022" i="1"/>
  <c r="L7022" i="1"/>
  <c r="M7020" i="1"/>
  <c r="L7020" i="1"/>
  <c r="M7019" i="1"/>
  <c r="L7019" i="1"/>
  <c r="M7018" i="1"/>
  <c r="L7018" i="1"/>
  <c r="L7017" i="1"/>
  <c r="M7016" i="1"/>
  <c r="L7016" i="1"/>
  <c r="M7015" i="1"/>
  <c r="L7015" i="1"/>
  <c r="M7014" i="1"/>
  <c r="L7014" i="1"/>
  <c r="M7013" i="1"/>
  <c r="L7013" i="1"/>
  <c r="M7012" i="1"/>
  <c r="L7012" i="1"/>
  <c r="M7011" i="1"/>
  <c r="L7011" i="1"/>
  <c r="M7010" i="1"/>
  <c r="L7010" i="1"/>
  <c r="M7009" i="1"/>
  <c r="L7009" i="1"/>
  <c r="L7008" i="1"/>
  <c r="L7007" i="1"/>
  <c r="M7004" i="1"/>
  <c r="L7004" i="1"/>
  <c r="M7003" i="1"/>
  <c r="L7003" i="1"/>
  <c r="M7002" i="1"/>
  <c r="L7002" i="1"/>
  <c r="M7001" i="1"/>
  <c r="L7001" i="1"/>
  <c r="M7000" i="1"/>
  <c r="L7000" i="1"/>
  <c r="M6999" i="1"/>
  <c r="L6999" i="1"/>
  <c r="M6998" i="1"/>
  <c r="L6998" i="1"/>
  <c r="M6997" i="1"/>
  <c r="L6997" i="1"/>
  <c r="L6996" i="1"/>
  <c r="M6995" i="1"/>
  <c r="L6995" i="1"/>
  <c r="M6993" i="1"/>
  <c r="L6993" i="1"/>
  <c r="M6992" i="1"/>
  <c r="L6992" i="1"/>
  <c r="M6991" i="1"/>
  <c r="L6991" i="1"/>
  <c r="M6990" i="1"/>
  <c r="L6990" i="1"/>
  <c r="M6989" i="1"/>
  <c r="L6989" i="1"/>
  <c r="M6988" i="1"/>
  <c r="L6988" i="1"/>
  <c r="M6987" i="1"/>
  <c r="L6987" i="1"/>
  <c r="M6986" i="1"/>
  <c r="L6986" i="1"/>
  <c r="M6985" i="1"/>
  <c r="L6985" i="1"/>
  <c r="M6984" i="1"/>
  <c r="L6984" i="1"/>
  <c r="M6983" i="1"/>
  <c r="L6983" i="1"/>
  <c r="M6982" i="1"/>
  <c r="L6982" i="1"/>
  <c r="M6981" i="1"/>
  <c r="L6981" i="1"/>
  <c r="M6980" i="1"/>
  <c r="L6980" i="1"/>
  <c r="M6979" i="1"/>
  <c r="L6979" i="1"/>
  <c r="M6978" i="1"/>
  <c r="L6978" i="1"/>
  <c r="L6977" i="1"/>
  <c r="M6976" i="1"/>
  <c r="L6976" i="1"/>
  <c r="M6975" i="1"/>
  <c r="L6975" i="1"/>
  <c r="M6974" i="1"/>
  <c r="L6974" i="1"/>
  <c r="M6973" i="1"/>
  <c r="L6973" i="1"/>
  <c r="M6972" i="1"/>
  <c r="L6972" i="1"/>
  <c r="M6971" i="1"/>
  <c r="L6971" i="1"/>
  <c r="M6970" i="1"/>
  <c r="L6970" i="1"/>
  <c r="M6969" i="1"/>
  <c r="L6969" i="1"/>
  <c r="M6968" i="1"/>
  <c r="L6968" i="1"/>
  <c r="M6967" i="1"/>
  <c r="L6967" i="1"/>
  <c r="M6966" i="1"/>
  <c r="L6966" i="1"/>
  <c r="M6965" i="1"/>
  <c r="L6965" i="1"/>
  <c r="M6964" i="1"/>
  <c r="L6964" i="1"/>
  <c r="M6963" i="1"/>
  <c r="L6963" i="1"/>
  <c r="L6962" i="1"/>
  <c r="M6961" i="1"/>
  <c r="L6961" i="1"/>
  <c r="M6960" i="1"/>
  <c r="L6960" i="1"/>
  <c r="M6959" i="1"/>
  <c r="L6959" i="1"/>
  <c r="M6958" i="1"/>
  <c r="L6958" i="1"/>
  <c r="M6957" i="1"/>
  <c r="L6957" i="1"/>
  <c r="M6956" i="1"/>
  <c r="L6956" i="1"/>
  <c r="M6954" i="1"/>
  <c r="L6954" i="1"/>
  <c r="M6953" i="1"/>
  <c r="L6953" i="1"/>
  <c r="M6952" i="1"/>
  <c r="L6952" i="1"/>
  <c r="M6951" i="1"/>
  <c r="L6951" i="1"/>
  <c r="M6950" i="1"/>
  <c r="L6950" i="1"/>
  <c r="L6948" i="1"/>
  <c r="M6947" i="1"/>
  <c r="L6947" i="1"/>
  <c r="M6946" i="1"/>
  <c r="L6946" i="1"/>
  <c r="M6945" i="1"/>
  <c r="L6945" i="1"/>
  <c r="M6944" i="1"/>
  <c r="L6944" i="1"/>
  <c r="L6943" i="1"/>
  <c r="M6942" i="1"/>
  <c r="L6942" i="1"/>
  <c r="M6941" i="1"/>
  <c r="L6941" i="1"/>
  <c r="M6940" i="1"/>
  <c r="L6940" i="1"/>
  <c r="M6939" i="1"/>
  <c r="L6939" i="1"/>
  <c r="M6938" i="1"/>
  <c r="L6938" i="1"/>
  <c r="M6937" i="1"/>
  <c r="L6937" i="1"/>
  <c r="L6936" i="1"/>
  <c r="L6935" i="1"/>
  <c r="L6932" i="1"/>
  <c r="M6931" i="1"/>
  <c r="L6931" i="1"/>
  <c r="M6930" i="1"/>
  <c r="L6930" i="1"/>
  <c r="L6929" i="1"/>
  <c r="M6928" i="1"/>
  <c r="L6928" i="1"/>
  <c r="M6927" i="1"/>
  <c r="L6927" i="1"/>
  <c r="L6926" i="1"/>
  <c r="L6925" i="1"/>
  <c r="M6923" i="1"/>
  <c r="L6923" i="1"/>
  <c r="L6922" i="1"/>
  <c r="M6921" i="1"/>
  <c r="L6921" i="1"/>
  <c r="M6920" i="1"/>
  <c r="L6920" i="1"/>
  <c r="M6919" i="1"/>
  <c r="L6919" i="1"/>
  <c r="M6918" i="1"/>
  <c r="L6918" i="1"/>
  <c r="M6917" i="1"/>
  <c r="L6917" i="1"/>
  <c r="M6916" i="1"/>
  <c r="L6916" i="1"/>
  <c r="M6915" i="1"/>
  <c r="L6915" i="1"/>
  <c r="M6914" i="1"/>
  <c r="L6914" i="1"/>
  <c r="M6913" i="1"/>
  <c r="L6913" i="1"/>
  <c r="M6912" i="1"/>
  <c r="L6912" i="1"/>
  <c r="M6911" i="1"/>
  <c r="L6911" i="1"/>
  <c r="M6910" i="1"/>
  <c r="L6910" i="1"/>
  <c r="L6909" i="1"/>
  <c r="M6908" i="1"/>
  <c r="L6908" i="1"/>
  <c r="M6907" i="1"/>
  <c r="L6907" i="1"/>
  <c r="M6906" i="1"/>
  <c r="L6906" i="1"/>
  <c r="M6905" i="1"/>
  <c r="L6905" i="1"/>
  <c r="M6904" i="1"/>
  <c r="L6904" i="1"/>
  <c r="L6903" i="1"/>
  <c r="M6902" i="1"/>
  <c r="L6902" i="1"/>
  <c r="M6901" i="1"/>
  <c r="L6901" i="1"/>
  <c r="M6900" i="1"/>
  <c r="L6900" i="1"/>
  <c r="M6899" i="1"/>
  <c r="L6899" i="1"/>
  <c r="M6898" i="1"/>
  <c r="L6898" i="1"/>
  <c r="M6897" i="1"/>
  <c r="L6897" i="1"/>
  <c r="M6896" i="1"/>
  <c r="L6896" i="1"/>
  <c r="M6895" i="1"/>
  <c r="L6895" i="1"/>
  <c r="M6894" i="1"/>
  <c r="L6894" i="1"/>
  <c r="M6893" i="1"/>
  <c r="L6893" i="1"/>
  <c r="L6892" i="1"/>
  <c r="M6891" i="1"/>
  <c r="L6891" i="1"/>
  <c r="L6890" i="1"/>
  <c r="M6889" i="1"/>
  <c r="L6889" i="1"/>
  <c r="M6888" i="1"/>
  <c r="L6888" i="1"/>
  <c r="M6887" i="1"/>
  <c r="L6887" i="1"/>
  <c r="M6886" i="1"/>
  <c r="L6886" i="1"/>
  <c r="L6885" i="1"/>
  <c r="L6884" i="1"/>
  <c r="M6882" i="1"/>
  <c r="L6882" i="1"/>
  <c r="L6881" i="1"/>
  <c r="M6880" i="1"/>
  <c r="L6880" i="1"/>
  <c r="M6879" i="1"/>
  <c r="L6879" i="1"/>
  <c r="M6878" i="1"/>
  <c r="L6878" i="1"/>
  <c r="M6877" i="1"/>
  <c r="L6877" i="1"/>
  <c r="M6876" i="1"/>
  <c r="L6876" i="1"/>
  <c r="M6875" i="1"/>
  <c r="L6875" i="1"/>
  <c r="M6874" i="1"/>
  <c r="L6874" i="1"/>
  <c r="M6873" i="1"/>
  <c r="L6873" i="1"/>
  <c r="M6872" i="1"/>
  <c r="L6872" i="1"/>
  <c r="M6871" i="1"/>
  <c r="L6871" i="1"/>
  <c r="M6870" i="1"/>
  <c r="L6870" i="1"/>
  <c r="M6869" i="1"/>
  <c r="L6869" i="1"/>
  <c r="M6868" i="1"/>
  <c r="L6868" i="1"/>
  <c r="M6867" i="1"/>
  <c r="L6867" i="1"/>
  <c r="M6866" i="1"/>
  <c r="L6866" i="1"/>
  <c r="M6865" i="1"/>
  <c r="L6865" i="1"/>
  <c r="M6864" i="1"/>
  <c r="L6864" i="1"/>
  <c r="M6863" i="1"/>
  <c r="L6863" i="1"/>
  <c r="M6862" i="1"/>
  <c r="L6862" i="1"/>
  <c r="L6861" i="1"/>
  <c r="M6860" i="1"/>
  <c r="L6860" i="1"/>
  <c r="M6859" i="1"/>
  <c r="L6859" i="1"/>
  <c r="M6858" i="1"/>
  <c r="L6858" i="1"/>
  <c r="M6857" i="1"/>
  <c r="L6857" i="1"/>
  <c r="M6856" i="1"/>
  <c r="L6856" i="1"/>
  <c r="M6855" i="1"/>
  <c r="L6855" i="1"/>
  <c r="M6854" i="1"/>
  <c r="L6854" i="1"/>
  <c r="M6853" i="1"/>
  <c r="L6853" i="1"/>
  <c r="M6852" i="1"/>
  <c r="L6852" i="1"/>
  <c r="M6851" i="1"/>
  <c r="L6851" i="1"/>
  <c r="L6850" i="1"/>
  <c r="M6849" i="1"/>
  <c r="L6849" i="1"/>
  <c r="M6848" i="1"/>
  <c r="L6848" i="1"/>
  <c r="M6847" i="1"/>
  <c r="L6847" i="1"/>
  <c r="M6846" i="1"/>
  <c r="L6846" i="1"/>
  <c r="L6845" i="1"/>
  <c r="L6844" i="1"/>
  <c r="L6843" i="1"/>
  <c r="L6841" i="1"/>
  <c r="M6840" i="1"/>
  <c r="L6840" i="1"/>
  <c r="M6839" i="1"/>
  <c r="L6839" i="1"/>
  <c r="L6838" i="1"/>
  <c r="M6837" i="1"/>
  <c r="L6837" i="1"/>
  <c r="M6836" i="1"/>
  <c r="L6836" i="1"/>
  <c r="M6835" i="1"/>
  <c r="L6835" i="1"/>
  <c r="M6834" i="1"/>
  <c r="L6834" i="1"/>
  <c r="M6833" i="1"/>
  <c r="L6833" i="1"/>
  <c r="M6832" i="1"/>
  <c r="L6832" i="1"/>
  <c r="M6831" i="1"/>
  <c r="L6831" i="1"/>
  <c r="M6830" i="1"/>
  <c r="L6830" i="1"/>
  <c r="M6829" i="1"/>
  <c r="L6829" i="1"/>
  <c r="M6828" i="1"/>
  <c r="L6828" i="1"/>
  <c r="L6827" i="1"/>
  <c r="M6826" i="1"/>
  <c r="L6826" i="1"/>
  <c r="M6825" i="1"/>
  <c r="L6825" i="1"/>
  <c r="M6824" i="1"/>
  <c r="L6824" i="1"/>
  <c r="M6823" i="1"/>
  <c r="L6823" i="1"/>
  <c r="M6822" i="1"/>
  <c r="L6822" i="1"/>
  <c r="M6821" i="1"/>
  <c r="L6821" i="1"/>
  <c r="M6820" i="1"/>
  <c r="L6820" i="1"/>
  <c r="M6819" i="1"/>
  <c r="L6819" i="1"/>
  <c r="M6818" i="1"/>
  <c r="L6818" i="1"/>
  <c r="M6817" i="1"/>
  <c r="L6817" i="1"/>
  <c r="M6816" i="1"/>
  <c r="L6816" i="1"/>
  <c r="M6815" i="1"/>
  <c r="L6815" i="1"/>
  <c r="M6814" i="1"/>
  <c r="L6814" i="1"/>
  <c r="M6813" i="1"/>
  <c r="L6813" i="1"/>
  <c r="L6812" i="1"/>
  <c r="M6811" i="1"/>
  <c r="L6811" i="1"/>
  <c r="M6810" i="1"/>
  <c r="L6810" i="1"/>
  <c r="M6809" i="1"/>
  <c r="L6809" i="1"/>
  <c r="L6808" i="1"/>
  <c r="L6807" i="1"/>
  <c r="L6804" i="1"/>
  <c r="M6803" i="1"/>
  <c r="L6803" i="1"/>
  <c r="M6802" i="1"/>
  <c r="L6802" i="1"/>
  <c r="M6801" i="1"/>
  <c r="L6801" i="1"/>
  <c r="M6800" i="1"/>
  <c r="L6800" i="1"/>
  <c r="M6799" i="1"/>
  <c r="L6799" i="1"/>
  <c r="M6798" i="1"/>
  <c r="L6798" i="1"/>
  <c r="M6797" i="1"/>
  <c r="L6797" i="1"/>
  <c r="M6796" i="1"/>
  <c r="L6796" i="1"/>
  <c r="M6795" i="1"/>
  <c r="L6795" i="1"/>
  <c r="M6794" i="1"/>
  <c r="L6794" i="1"/>
  <c r="M6793" i="1"/>
  <c r="L6793" i="1"/>
  <c r="M6792" i="1"/>
  <c r="L6792" i="1"/>
  <c r="M6791" i="1"/>
  <c r="L6791" i="1"/>
  <c r="M6790" i="1"/>
  <c r="L6790" i="1"/>
  <c r="M6789" i="1"/>
  <c r="L6789" i="1"/>
  <c r="M6788" i="1"/>
  <c r="L6788" i="1"/>
  <c r="M6787" i="1"/>
  <c r="L6787" i="1"/>
  <c r="M6786" i="1"/>
  <c r="L6786" i="1"/>
  <c r="M6785" i="1"/>
  <c r="L6785" i="1"/>
  <c r="M6784" i="1"/>
  <c r="L6784" i="1"/>
  <c r="M6783" i="1"/>
  <c r="L6783" i="1"/>
  <c r="M6782" i="1"/>
  <c r="L6782" i="1"/>
  <c r="M6781" i="1"/>
  <c r="L6781" i="1"/>
  <c r="M6780" i="1"/>
  <c r="L6780" i="1"/>
  <c r="M6779" i="1"/>
  <c r="L6779" i="1"/>
  <c r="M6778" i="1"/>
  <c r="L6778" i="1"/>
  <c r="M6777" i="1"/>
  <c r="L6777" i="1"/>
  <c r="M6776" i="1"/>
  <c r="L6776" i="1"/>
  <c r="M6775" i="1"/>
  <c r="L6775" i="1"/>
  <c r="M6774" i="1"/>
  <c r="L6774" i="1"/>
  <c r="M6773" i="1"/>
  <c r="L6773" i="1"/>
  <c r="M6772" i="1"/>
  <c r="L6772" i="1"/>
  <c r="L6771" i="1"/>
  <c r="M6770" i="1"/>
  <c r="L6770" i="1"/>
  <c r="M6769" i="1"/>
  <c r="L6769" i="1"/>
  <c r="M6768" i="1"/>
  <c r="L6768" i="1"/>
  <c r="L6765" i="1"/>
  <c r="M6764" i="1"/>
  <c r="L6764" i="1"/>
  <c r="M6763" i="1"/>
  <c r="L6763" i="1"/>
  <c r="M6762" i="1"/>
  <c r="L6762" i="1"/>
  <c r="M6761" i="1"/>
  <c r="L6761" i="1"/>
  <c r="M6760" i="1"/>
  <c r="L6760" i="1"/>
  <c r="M6759" i="1"/>
  <c r="L6759" i="1"/>
  <c r="M6758" i="1"/>
  <c r="L6758" i="1"/>
  <c r="M6757" i="1"/>
  <c r="L6757" i="1"/>
  <c r="M6756" i="1"/>
  <c r="L6756" i="1"/>
  <c r="M6755" i="1"/>
  <c r="L6755" i="1"/>
  <c r="M6754" i="1"/>
  <c r="L6754" i="1"/>
  <c r="M6753" i="1"/>
  <c r="L6753" i="1"/>
  <c r="M6752" i="1"/>
  <c r="L6752" i="1"/>
  <c r="M6751" i="1"/>
  <c r="L6751" i="1"/>
  <c r="M6750" i="1"/>
  <c r="L6750" i="1"/>
  <c r="M6749" i="1"/>
  <c r="L6749" i="1"/>
  <c r="M6748" i="1"/>
  <c r="L6748" i="1"/>
  <c r="M6747" i="1"/>
  <c r="L6747" i="1"/>
  <c r="M6746" i="1"/>
  <c r="L6746" i="1"/>
  <c r="M6745" i="1"/>
  <c r="L6745" i="1"/>
  <c r="M6744" i="1"/>
  <c r="L6744" i="1"/>
  <c r="M6743" i="1"/>
  <c r="L6743" i="1"/>
  <c r="M6742" i="1"/>
  <c r="L6742" i="1"/>
  <c r="M6741" i="1"/>
  <c r="L6741" i="1"/>
  <c r="M6740" i="1"/>
  <c r="L6740" i="1"/>
  <c r="M6739" i="1"/>
  <c r="L6739" i="1"/>
  <c r="M6738" i="1"/>
  <c r="L6738" i="1"/>
  <c r="M6737" i="1"/>
  <c r="L6737" i="1"/>
  <c r="M6736" i="1"/>
  <c r="L6736" i="1"/>
  <c r="M6735" i="1"/>
  <c r="L6735" i="1"/>
  <c r="M6734" i="1"/>
  <c r="L6734" i="1"/>
  <c r="M6733" i="1"/>
  <c r="L6733" i="1"/>
  <c r="M6732" i="1"/>
  <c r="L6732" i="1"/>
  <c r="M6731" i="1"/>
  <c r="L6731" i="1"/>
  <c r="M6730" i="1"/>
  <c r="L6730" i="1"/>
  <c r="M6729" i="1"/>
  <c r="L6729" i="1"/>
  <c r="M6728" i="1"/>
  <c r="L6728" i="1"/>
  <c r="M6727" i="1"/>
  <c r="L6727" i="1"/>
  <c r="M6726" i="1"/>
  <c r="L6726" i="1"/>
  <c r="L6723" i="1"/>
  <c r="L6722" i="1"/>
  <c r="M6721" i="1"/>
  <c r="L6721" i="1"/>
  <c r="M6720" i="1"/>
  <c r="L6720" i="1"/>
  <c r="I6720" i="1" s="1"/>
  <c r="M6719" i="1"/>
  <c r="L6719" i="1"/>
  <c r="M6718" i="1"/>
  <c r="L6718" i="1"/>
  <c r="M6717" i="1"/>
  <c r="L6717" i="1"/>
  <c r="M6716" i="1"/>
  <c r="L6716" i="1"/>
  <c r="M6715" i="1"/>
  <c r="L6715" i="1"/>
  <c r="M6714" i="1"/>
  <c r="L6714" i="1"/>
  <c r="M6713" i="1"/>
  <c r="L6713" i="1"/>
  <c r="M6712" i="1"/>
  <c r="L6712" i="1"/>
  <c r="M6711" i="1"/>
  <c r="L6711" i="1"/>
  <c r="M6710" i="1"/>
  <c r="L6710" i="1"/>
  <c r="M6709" i="1"/>
  <c r="L6709" i="1"/>
  <c r="M6708" i="1"/>
  <c r="L6708" i="1"/>
  <c r="M6707" i="1"/>
  <c r="L6707" i="1"/>
  <c r="L6706" i="1"/>
  <c r="M6705" i="1"/>
  <c r="L6705" i="1"/>
  <c r="M6704" i="1"/>
  <c r="L6704" i="1"/>
  <c r="M6703" i="1"/>
  <c r="L6703" i="1"/>
  <c r="M6702" i="1"/>
  <c r="L6702" i="1"/>
  <c r="M6701" i="1"/>
  <c r="L6701" i="1"/>
  <c r="M6700" i="1"/>
  <c r="L6700" i="1"/>
  <c r="M6699" i="1"/>
  <c r="L6699" i="1"/>
  <c r="M6698" i="1"/>
  <c r="L6698" i="1"/>
  <c r="M6697" i="1"/>
  <c r="L6697" i="1"/>
  <c r="M6696" i="1"/>
  <c r="L6696" i="1"/>
  <c r="M6695" i="1"/>
  <c r="L6695" i="1"/>
  <c r="M6694" i="1"/>
  <c r="L6694" i="1"/>
  <c r="M6693" i="1"/>
  <c r="L6693" i="1"/>
  <c r="M6692" i="1"/>
  <c r="L6692" i="1"/>
  <c r="M6691" i="1"/>
  <c r="L6691" i="1"/>
  <c r="M6690" i="1"/>
  <c r="L6690" i="1"/>
  <c r="M6689" i="1"/>
  <c r="L6689" i="1"/>
  <c r="M6688" i="1"/>
  <c r="L6688" i="1"/>
  <c r="L6687" i="1"/>
  <c r="M6686" i="1"/>
  <c r="L6686" i="1"/>
  <c r="M6685" i="1"/>
  <c r="L6685" i="1"/>
  <c r="L6684" i="1"/>
  <c r="M6683" i="1"/>
  <c r="L6683" i="1"/>
  <c r="M6682" i="1"/>
  <c r="L6682" i="1"/>
  <c r="M6681" i="1"/>
  <c r="L6681" i="1"/>
  <c r="M6680" i="1"/>
  <c r="L6680" i="1"/>
  <c r="M6679" i="1"/>
  <c r="L6679" i="1"/>
  <c r="M6678" i="1"/>
  <c r="L6678" i="1"/>
  <c r="L6675" i="1"/>
  <c r="M6674" i="1"/>
  <c r="L6674" i="1"/>
  <c r="M6673" i="1"/>
  <c r="L6673" i="1"/>
  <c r="M6672" i="1"/>
  <c r="L6672" i="1"/>
  <c r="M6671" i="1"/>
  <c r="L6671" i="1"/>
  <c r="M6670" i="1"/>
  <c r="L6670" i="1"/>
  <c r="M6669" i="1"/>
  <c r="L6669" i="1"/>
  <c r="M6668" i="1"/>
  <c r="L6668" i="1"/>
  <c r="M6667" i="1"/>
  <c r="L6667" i="1"/>
  <c r="M6666" i="1"/>
  <c r="L6666" i="1"/>
  <c r="M6665" i="1"/>
  <c r="L6665" i="1"/>
  <c r="M6664" i="1"/>
  <c r="L6664" i="1"/>
  <c r="M6663" i="1"/>
  <c r="L6663" i="1"/>
  <c r="M6662" i="1"/>
  <c r="L6662" i="1"/>
  <c r="M6661" i="1"/>
  <c r="L6661" i="1"/>
  <c r="M6660" i="1"/>
  <c r="L6660" i="1"/>
  <c r="M6659" i="1"/>
  <c r="L6659" i="1"/>
  <c r="M6658" i="1"/>
  <c r="L6658" i="1"/>
  <c r="M6657" i="1"/>
  <c r="L6657" i="1"/>
  <c r="M6656" i="1"/>
  <c r="L6656" i="1"/>
  <c r="M6655" i="1"/>
  <c r="L6655" i="1"/>
  <c r="M6654" i="1"/>
  <c r="L6654" i="1"/>
  <c r="M6653" i="1"/>
  <c r="L6653" i="1"/>
  <c r="M6652" i="1"/>
  <c r="L6652" i="1"/>
  <c r="M6651" i="1"/>
  <c r="L6651" i="1"/>
  <c r="M6650" i="1"/>
  <c r="L6650" i="1"/>
  <c r="M6649" i="1"/>
  <c r="L6649" i="1"/>
  <c r="M6648" i="1"/>
  <c r="L6648" i="1"/>
  <c r="M6647" i="1"/>
  <c r="L6647" i="1"/>
  <c r="M6646" i="1"/>
  <c r="L6646" i="1"/>
  <c r="M6645" i="1"/>
  <c r="L6645" i="1"/>
  <c r="M6644" i="1"/>
  <c r="L6644" i="1"/>
  <c r="M6643" i="1"/>
  <c r="L6643" i="1"/>
  <c r="M6642" i="1"/>
  <c r="L6642" i="1"/>
  <c r="M6641" i="1"/>
  <c r="L6641" i="1"/>
  <c r="M6640" i="1"/>
  <c r="L6640" i="1"/>
  <c r="M6639" i="1"/>
  <c r="L6639" i="1"/>
  <c r="M6638" i="1"/>
  <c r="L6638" i="1"/>
  <c r="M6637" i="1"/>
  <c r="L6637" i="1"/>
  <c r="M6636" i="1"/>
  <c r="L6636" i="1"/>
  <c r="M6635" i="1"/>
  <c r="L6635" i="1"/>
  <c r="M6634" i="1"/>
  <c r="L6634" i="1"/>
  <c r="M6633" i="1"/>
  <c r="L6633" i="1"/>
  <c r="M6632" i="1"/>
  <c r="L6632" i="1"/>
  <c r="M6631" i="1"/>
  <c r="L6631" i="1"/>
  <c r="M6630" i="1"/>
  <c r="L6630" i="1"/>
  <c r="M6629" i="1"/>
  <c r="L6629" i="1"/>
  <c r="M6628" i="1"/>
  <c r="L6628" i="1"/>
  <c r="M6627" i="1"/>
  <c r="L6627" i="1"/>
  <c r="M6626" i="1"/>
  <c r="L6626" i="1"/>
  <c r="M6625" i="1"/>
  <c r="L6625" i="1"/>
  <c r="M6624" i="1"/>
  <c r="L6624" i="1"/>
  <c r="M6623" i="1"/>
  <c r="L6623" i="1"/>
  <c r="M6622" i="1"/>
  <c r="L6622" i="1"/>
  <c r="M6621" i="1"/>
  <c r="L6621" i="1"/>
  <c r="L6620" i="1"/>
  <c r="L6617" i="1"/>
  <c r="M6616" i="1"/>
  <c r="L6616" i="1"/>
  <c r="L6615" i="1"/>
  <c r="M6614" i="1"/>
  <c r="L6614" i="1"/>
  <c r="M6613" i="1"/>
  <c r="L6613" i="1"/>
  <c r="M6612" i="1"/>
  <c r="L6612" i="1"/>
  <c r="M6611" i="1"/>
  <c r="L6611" i="1"/>
  <c r="M6610" i="1"/>
  <c r="L6610" i="1"/>
  <c r="M6609" i="1"/>
  <c r="L6609" i="1"/>
  <c r="M6608" i="1"/>
  <c r="L6608" i="1"/>
  <c r="M6607" i="1"/>
  <c r="L6607" i="1"/>
  <c r="M6606" i="1"/>
  <c r="L6606" i="1"/>
  <c r="M6605" i="1"/>
  <c r="L6605" i="1"/>
  <c r="M6604" i="1"/>
  <c r="L6604" i="1"/>
  <c r="M6603" i="1"/>
  <c r="L6603" i="1"/>
  <c r="M6602" i="1"/>
  <c r="L6602" i="1"/>
  <c r="M6601" i="1"/>
  <c r="L6601" i="1"/>
  <c r="M6600" i="1"/>
  <c r="L6600" i="1"/>
  <c r="M6599" i="1"/>
  <c r="L6599" i="1"/>
  <c r="M6598" i="1"/>
  <c r="L6598" i="1"/>
  <c r="M6597" i="1"/>
  <c r="L6597" i="1"/>
  <c r="M6596" i="1"/>
  <c r="L6596" i="1"/>
  <c r="M6595" i="1"/>
  <c r="L6595" i="1"/>
  <c r="M6594" i="1"/>
  <c r="L6594" i="1"/>
  <c r="M6593" i="1"/>
  <c r="L6593" i="1"/>
  <c r="M6592" i="1"/>
  <c r="L6592" i="1"/>
  <c r="M6591" i="1"/>
  <c r="L6591" i="1"/>
  <c r="M6590" i="1"/>
  <c r="L6590" i="1"/>
  <c r="L6589" i="1"/>
  <c r="M6588" i="1"/>
  <c r="L6588" i="1"/>
  <c r="M6587" i="1"/>
  <c r="L6587" i="1"/>
  <c r="M6586" i="1"/>
  <c r="L6586" i="1"/>
  <c r="M6585" i="1"/>
  <c r="L6585" i="1"/>
  <c r="M6584" i="1"/>
  <c r="L6584" i="1"/>
  <c r="M6583" i="1"/>
  <c r="L6583" i="1"/>
  <c r="M6582" i="1"/>
  <c r="L6582" i="1"/>
  <c r="L6581" i="1"/>
  <c r="M6580" i="1"/>
  <c r="L6580" i="1"/>
  <c r="M6579" i="1"/>
  <c r="L6579" i="1"/>
  <c r="M6578" i="1"/>
  <c r="L6578" i="1"/>
  <c r="M6577" i="1"/>
  <c r="L6577" i="1"/>
  <c r="M6576" i="1"/>
  <c r="L6576" i="1"/>
  <c r="M6575" i="1"/>
  <c r="L6575" i="1"/>
  <c r="M6574" i="1"/>
  <c r="L6574" i="1"/>
  <c r="M6573" i="1"/>
  <c r="L6573" i="1"/>
  <c r="M6572" i="1"/>
  <c r="L6572" i="1"/>
  <c r="M6571" i="1"/>
  <c r="L6571" i="1"/>
  <c r="L6570" i="1"/>
  <c r="M6569" i="1"/>
  <c r="L6569" i="1"/>
  <c r="M6568" i="1"/>
  <c r="L6568" i="1"/>
  <c r="M6567" i="1"/>
  <c r="L6567" i="1"/>
  <c r="L6566" i="1"/>
  <c r="M6565" i="1"/>
  <c r="L6565" i="1"/>
  <c r="M6564" i="1"/>
  <c r="L6564" i="1"/>
  <c r="M6563" i="1"/>
  <c r="L6563" i="1"/>
  <c r="M6562" i="1"/>
  <c r="L6562" i="1"/>
  <c r="M6561" i="1"/>
  <c r="L6561" i="1"/>
  <c r="M6560" i="1"/>
  <c r="L6560" i="1"/>
  <c r="L6559" i="1"/>
  <c r="M6556" i="1"/>
  <c r="L6556" i="1"/>
  <c r="L6555" i="1"/>
  <c r="M6554" i="1"/>
  <c r="L6554" i="1"/>
  <c r="L6553" i="1"/>
  <c r="L6551" i="1"/>
  <c r="M6550" i="1"/>
  <c r="L6550" i="1"/>
  <c r="M6549" i="1"/>
  <c r="L6549" i="1"/>
  <c r="L6548" i="1"/>
  <c r="M6547" i="1"/>
  <c r="L6547" i="1"/>
  <c r="M6546" i="1"/>
  <c r="L6546" i="1"/>
  <c r="M6545" i="1"/>
  <c r="L6545" i="1"/>
  <c r="M6544" i="1"/>
  <c r="L6544" i="1"/>
  <c r="M6543" i="1"/>
  <c r="L6543" i="1"/>
  <c r="M6542" i="1"/>
  <c r="L6542" i="1"/>
  <c r="M6541" i="1"/>
  <c r="L6541" i="1"/>
  <c r="M6540" i="1"/>
  <c r="L6540" i="1"/>
  <c r="M6539" i="1"/>
  <c r="L6539" i="1"/>
  <c r="M6538" i="1"/>
  <c r="L6538" i="1"/>
  <c r="M6537" i="1"/>
  <c r="L6537" i="1"/>
  <c r="M6536" i="1"/>
  <c r="L6536" i="1"/>
  <c r="M6535" i="1"/>
  <c r="L6535" i="1"/>
  <c r="M6534" i="1"/>
  <c r="L6534" i="1"/>
  <c r="M6533" i="1"/>
  <c r="L6533" i="1"/>
  <c r="M6532" i="1"/>
  <c r="L6532" i="1"/>
  <c r="M6531" i="1"/>
  <c r="L6531" i="1"/>
  <c r="L6530" i="1"/>
  <c r="M6529" i="1"/>
  <c r="L6529" i="1"/>
  <c r="M6528" i="1"/>
  <c r="L6528" i="1"/>
  <c r="M6527" i="1"/>
  <c r="L6527" i="1"/>
  <c r="M6526" i="1"/>
  <c r="L6526" i="1"/>
  <c r="M6525" i="1"/>
  <c r="L6525" i="1"/>
  <c r="M6524" i="1"/>
  <c r="L6524" i="1"/>
  <c r="M6523" i="1"/>
  <c r="L6523" i="1"/>
  <c r="M6522" i="1"/>
  <c r="L6522" i="1"/>
  <c r="L6521" i="1"/>
  <c r="M6520" i="1"/>
  <c r="L6520" i="1"/>
  <c r="M6519" i="1"/>
  <c r="L6519" i="1"/>
  <c r="M6518" i="1"/>
  <c r="L6518" i="1"/>
  <c r="M6517" i="1"/>
  <c r="L6517" i="1"/>
  <c r="M6516" i="1"/>
  <c r="L6516" i="1"/>
  <c r="M6515" i="1"/>
  <c r="L6515" i="1"/>
  <c r="M6514" i="1"/>
  <c r="L6514" i="1"/>
  <c r="M6513" i="1"/>
  <c r="L6513" i="1"/>
  <c r="M6512" i="1"/>
  <c r="L6512" i="1"/>
  <c r="L6511" i="1"/>
  <c r="M6510" i="1"/>
  <c r="L6510" i="1"/>
  <c r="M6509" i="1"/>
  <c r="L6509" i="1"/>
  <c r="M6508" i="1"/>
  <c r="L6508" i="1"/>
  <c r="L6507" i="1"/>
  <c r="M6506" i="1"/>
  <c r="L6506" i="1"/>
  <c r="M6505" i="1"/>
  <c r="L6505" i="1"/>
  <c r="M6504" i="1"/>
  <c r="L6504" i="1"/>
  <c r="M6503" i="1"/>
  <c r="L6503" i="1"/>
  <c r="M6502" i="1"/>
  <c r="L6502" i="1"/>
  <c r="M6501" i="1"/>
  <c r="L6501" i="1"/>
  <c r="L6500" i="1"/>
  <c r="M6497" i="1"/>
  <c r="L6497" i="1"/>
  <c r="M6496" i="1"/>
  <c r="L6496" i="1"/>
  <c r="L6495" i="1"/>
  <c r="M6494" i="1"/>
  <c r="L6494" i="1"/>
  <c r="M6493" i="1"/>
  <c r="L6493" i="1"/>
  <c r="M6492" i="1"/>
  <c r="L6492" i="1"/>
  <c r="M6491" i="1"/>
  <c r="L6491" i="1"/>
  <c r="M6490" i="1"/>
  <c r="L6490" i="1"/>
  <c r="M6488" i="1"/>
  <c r="L6488" i="1"/>
  <c r="M6487" i="1"/>
  <c r="L6487" i="1"/>
  <c r="L6486" i="1"/>
  <c r="M6485" i="1"/>
  <c r="L6485" i="1"/>
  <c r="M6484" i="1"/>
  <c r="L6484" i="1"/>
  <c r="M6483" i="1"/>
  <c r="L6483" i="1"/>
  <c r="M6482" i="1"/>
  <c r="L6482" i="1"/>
  <c r="M6481" i="1"/>
  <c r="L6481" i="1"/>
  <c r="M6480" i="1"/>
  <c r="L6480" i="1"/>
  <c r="M6479" i="1"/>
  <c r="L6479" i="1"/>
  <c r="M6478" i="1"/>
  <c r="L6478" i="1"/>
  <c r="M6477" i="1"/>
  <c r="L6477" i="1"/>
  <c r="M6476" i="1"/>
  <c r="L6476" i="1"/>
  <c r="M6475" i="1"/>
  <c r="L6475" i="1"/>
  <c r="M6474" i="1"/>
  <c r="L6474" i="1"/>
  <c r="M6473" i="1"/>
  <c r="L6473" i="1"/>
  <c r="M6472" i="1"/>
  <c r="L6472" i="1"/>
  <c r="M6471" i="1"/>
  <c r="L6471" i="1"/>
  <c r="M6470" i="1"/>
  <c r="L6470" i="1"/>
  <c r="M6469" i="1"/>
  <c r="L6469" i="1"/>
  <c r="M6468" i="1"/>
  <c r="L6468" i="1"/>
  <c r="M6467" i="1"/>
  <c r="L6467" i="1"/>
  <c r="M6466" i="1"/>
  <c r="L6466" i="1"/>
  <c r="M6465" i="1"/>
  <c r="L6465" i="1"/>
  <c r="M6464" i="1"/>
  <c r="L6464" i="1"/>
  <c r="M6463" i="1"/>
  <c r="L6463" i="1"/>
  <c r="M6462" i="1"/>
  <c r="L6462" i="1"/>
  <c r="M6461" i="1"/>
  <c r="L6461" i="1"/>
  <c r="M6460" i="1"/>
  <c r="L6460" i="1"/>
  <c r="M6459" i="1"/>
  <c r="L6459" i="1"/>
  <c r="M6458" i="1"/>
  <c r="L6458" i="1"/>
  <c r="M6457" i="1"/>
  <c r="L6457" i="1"/>
  <c r="M6456" i="1"/>
  <c r="L6456" i="1"/>
  <c r="M6455" i="1"/>
  <c r="L6455" i="1"/>
  <c r="M6454" i="1"/>
  <c r="L6454" i="1"/>
  <c r="L6453" i="1"/>
  <c r="M6452" i="1"/>
  <c r="L6452" i="1"/>
  <c r="M6451" i="1"/>
  <c r="L6451" i="1"/>
  <c r="M6450" i="1"/>
  <c r="L6450" i="1"/>
  <c r="M6449" i="1"/>
  <c r="L6449" i="1"/>
  <c r="M6448" i="1"/>
  <c r="L6448" i="1"/>
  <c r="M6447" i="1"/>
  <c r="L6447" i="1"/>
  <c r="M6446" i="1"/>
  <c r="L6446" i="1"/>
  <c r="L6445" i="1"/>
  <c r="M6444" i="1"/>
  <c r="L6444" i="1"/>
  <c r="M6443" i="1"/>
  <c r="L6443" i="1"/>
  <c r="M6442" i="1"/>
  <c r="L6442" i="1"/>
  <c r="L6441" i="1"/>
  <c r="M6440" i="1"/>
  <c r="L6440" i="1"/>
  <c r="M6439" i="1"/>
  <c r="L6439" i="1"/>
  <c r="M6438" i="1"/>
  <c r="L6438" i="1"/>
  <c r="M6437" i="1"/>
  <c r="L6437" i="1"/>
  <c r="M6436" i="1"/>
  <c r="L6436" i="1"/>
  <c r="L6435" i="1"/>
  <c r="M6434" i="1"/>
  <c r="L6434" i="1"/>
  <c r="M6433" i="1"/>
  <c r="L6433" i="1"/>
  <c r="M6432" i="1"/>
  <c r="L6432" i="1"/>
  <c r="M6431" i="1"/>
  <c r="L6431" i="1"/>
  <c r="M6430" i="1"/>
  <c r="L6430" i="1"/>
  <c r="L6429" i="1"/>
  <c r="L6428" i="1"/>
  <c r="L6427" i="1"/>
  <c r="L6424" i="1"/>
  <c r="M6423" i="1"/>
  <c r="L6423" i="1"/>
  <c r="M6422" i="1"/>
  <c r="L6422" i="1"/>
  <c r="M6421" i="1"/>
  <c r="L6421" i="1"/>
  <c r="M6420" i="1"/>
  <c r="L6420" i="1"/>
  <c r="M6419" i="1"/>
  <c r="L6419" i="1"/>
  <c r="M6418" i="1"/>
  <c r="L6418" i="1"/>
  <c r="M6417" i="1"/>
  <c r="L6417" i="1"/>
  <c r="M6416" i="1"/>
  <c r="L6416" i="1"/>
  <c r="M6415" i="1"/>
  <c r="L6415" i="1"/>
  <c r="M6414" i="1"/>
  <c r="L6414" i="1"/>
  <c r="M6413" i="1"/>
  <c r="L6413" i="1"/>
  <c r="M6412" i="1"/>
  <c r="L6412" i="1"/>
  <c r="M6411" i="1"/>
  <c r="L6411" i="1"/>
  <c r="M6410" i="1"/>
  <c r="L6410" i="1"/>
  <c r="M6409" i="1"/>
  <c r="L6409" i="1"/>
  <c r="M6408" i="1"/>
  <c r="L6408" i="1"/>
  <c r="M6407" i="1"/>
  <c r="L6407" i="1"/>
  <c r="M6406" i="1"/>
  <c r="L6406" i="1"/>
  <c r="M6405" i="1"/>
  <c r="L6405" i="1"/>
  <c r="M6404" i="1"/>
  <c r="L6404" i="1"/>
  <c r="M6403" i="1"/>
  <c r="L6403" i="1"/>
  <c r="M6402" i="1"/>
  <c r="L6402" i="1"/>
  <c r="M6401" i="1"/>
  <c r="L6401" i="1"/>
  <c r="M6400" i="1"/>
  <c r="L6400" i="1"/>
  <c r="M6399" i="1"/>
  <c r="L6399" i="1"/>
  <c r="M6398" i="1"/>
  <c r="L6398" i="1"/>
  <c r="M6397" i="1"/>
  <c r="L6397" i="1"/>
  <c r="M6396" i="1"/>
  <c r="L6396" i="1"/>
  <c r="M6395" i="1"/>
  <c r="L6395" i="1"/>
  <c r="M6394" i="1"/>
  <c r="L6394" i="1"/>
  <c r="M6393" i="1"/>
  <c r="L6393" i="1"/>
  <c r="M6392" i="1"/>
  <c r="L6392" i="1"/>
  <c r="M6391" i="1"/>
  <c r="L6391" i="1"/>
  <c r="M6390" i="1"/>
  <c r="L6390" i="1"/>
  <c r="M6389" i="1"/>
  <c r="L6389" i="1"/>
  <c r="M6388" i="1"/>
  <c r="L6388" i="1"/>
  <c r="M6387" i="1"/>
  <c r="L6387" i="1"/>
  <c r="M6386" i="1"/>
  <c r="L6386" i="1"/>
  <c r="M6385" i="1"/>
  <c r="L6385" i="1"/>
  <c r="M6384" i="1"/>
  <c r="L6384" i="1"/>
  <c r="M6383" i="1"/>
  <c r="L6383" i="1"/>
  <c r="M6382" i="1"/>
  <c r="L6382" i="1"/>
  <c r="M6381" i="1"/>
  <c r="L6381" i="1"/>
  <c r="M6380" i="1"/>
  <c r="L6380" i="1"/>
  <c r="M6379" i="1"/>
  <c r="L6379" i="1"/>
  <c r="M6378" i="1"/>
  <c r="L6378" i="1"/>
  <c r="M6377" i="1"/>
  <c r="L6377" i="1"/>
  <c r="M6376" i="1"/>
  <c r="L6376" i="1"/>
  <c r="M6375" i="1"/>
  <c r="L6375" i="1"/>
  <c r="M6374" i="1"/>
  <c r="L6374" i="1"/>
  <c r="M6373" i="1"/>
  <c r="L6373" i="1"/>
  <c r="M6372" i="1"/>
  <c r="L6372" i="1"/>
  <c r="M6371" i="1"/>
  <c r="L6371" i="1"/>
  <c r="M6370" i="1"/>
  <c r="L6370" i="1"/>
  <c r="M6369" i="1"/>
  <c r="L6369" i="1"/>
  <c r="M6368" i="1"/>
  <c r="L6368" i="1"/>
  <c r="M6367" i="1"/>
  <c r="L6367" i="1"/>
  <c r="M6366" i="1"/>
  <c r="L6366" i="1"/>
  <c r="M6365" i="1"/>
  <c r="L6365" i="1"/>
  <c r="L6362" i="1"/>
  <c r="M6361" i="1"/>
  <c r="L6361" i="1"/>
  <c r="M6360" i="1"/>
  <c r="L6360" i="1"/>
  <c r="M6359" i="1"/>
  <c r="L6359" i="1"/>
  <c r="M6356" i="1"/>
  <c r="L6356" i="1"/>
  <c r="M6355" i="1"/>
  <c r="L6355" i="1"/>
  <c r="M6354" i="1"/>
  <c r="L6354" i="1"/>
  <c r="M6353" i="1"/>
  <c r="L6353" i="1"/>
  <c r="M6352" i="1"/>
  <c r="L6352" i="1"/>
  <c r="M6350" i="1"/>
  <c r="L6350" i="1"/>
  <c r="M6349" i="1"/>
  <c r="L6349" i="1"/>
  <c r="M6348" i="1"/>
  <c r="L6348" i="1"/>
  <c r="M6347" i="1"/>
  <c r="L6347" i="1"/>
  <c r="M6346" i="1"/>
  <c r="L6346" i="1"/>
  <c r="M6345" i="1"/>
  <c r="L6345" i="1"/>
  <c r="M6344" i="1"/>
  <c r="L6344" i="1"/>
  <c r="M6343" i="1"/>
  <c r="L6343" i="1"/>
  <c r="M6342" i="1"/>
  <c r="L6342" i="1"/>
  <c r="M6341" i="1"/>
  <c r="L6341" i="1"/>
  <c r="M6340" i="1"/>
  <c r="L6340" i="1"/>
  <c r="M6339" i="1"/>
  <c r="L6339" i="1"/>
  <c r="M6338" i="1"/>
  <c r="L6338" i="1"/>
  <c r="M6337" i="1"/>
  <c r="L6337" i="1"/>
  <c r="M6336" i="1"/>
  <c r="L6336" i="1"/>
  <c r="M6335" i="1"/>
  <c r="L6335" i="1"/>
  <c r="M6334" i="1"/>
  <c r="L6334" i="1"/>
  <c r="M6333" i="1"/>
  <c r="L6333" i="1"/>
  <c r="M6332" i="1"/>
  <c r="L6332" i="1"/>
  <c r="M6331" i="1"/>
  <c r="L6331" i="1"/>
  <c r="M6330" i="1"/>
  <c r="L6330" i="1"/>
  <c r="M6329" i="1"/>
  <c r="L6329" i="1"/>
  <c r="L6328" i="1"/>
  <c r="M6327" i="1"/>
  <c r="L6327" i="1"/>
  <c r="M6326" i="1"/>
  <c r="L6326" i="1"/>
  <c r="M6325" i="1"/>
  <c r="L6325" i="1"/>
  <c r="M6324" i="1"/>
  <c r="L6324" i="1"/>
  <c r="M6323" i="1"/>
  <c r="L6323" i="1"/>
  <c r="M6322" i="1"/>
  <c r="L6322" i="1"/>
  <c r="M6321" i="1"/>
  <c r="L6321" i="1"/>
  <c r="M6320" i="1"/>
  <c r="L6320" i="1"/>
  <c r="M6319" i="1"/>
  <c r="L6319" i="1"/>
  <c r="M6318" i="1"/>
  <c r="L6318" i="1"/>
  <c r="M6317" i="1"/>
  <c r="L6317" i="1"/>
  <c r="M6316" i="1"/>
  <c r="L6316" i="1"/>
  <c r="M6315" i="1"/>
  <c r="L6315" i="1"/>
  <c r="M6314" i="1"/>
  <c r="L6314" i="1"/>
  <c r="L6313" i="1"/>
  <c r="M6312" i="1"/>
  <c r="L6312" i="1"/>
  <c r="M6311" i="1"/>
  <c r="L6311" i="1"/>
  <c r="L6310" i="1"/>
  <c r="M6307" i="1"/>
  <c r="M6306" i="1"/>
  <c r="L6306" i="1"/>
  <c r="M6303" i="1"/>
  <c r="L6303" i="1"/>
  <c r="M6302" i="1"/>
  <c r="L6302" i="1"/>
  <c r="M6301" i="1"/>
  <c r="L6301" i="1"/>
  <c r="M6300" i="1"/>
  <c r="L6300" i="1"/>
  <c r="M6299" i="1"/>
  <c r="L6299" i="1"/>
  <c r="M6298" i="1"/>
  <c r="L6298" i="1"/>
  <c r="M6297" i="1"/>
  <c r="L6297" i="1"/>
  <c r="M6296" i="1"/>
  <c r="L6296" i="1"/>
  <c r="M6295" i="1"/>
  <c r="L6295" i="1"/>
  <c r="M6294" i="1"/>
  <c r="L6294" i="1"/>
  <c r="M6293" i="1"/>
  <c r="L6293" i="1"/>
  <c r="M6292" i="1"/>
  <c r="L6292" i="1"/>
  <c r="M6291" i="1"/>
  <c r="L6291" i="1"/>
  <c r="M6290" i="1"/>
  <c r="L6290" i="1"/>
  <c r="M6289" i="1"/>
  <c r="L6289" i="1"/>
  <c r="M6288" i="1"/>
  <c r="L6288" i="1"/>
  <c r="M6287" i="1"/>
  <c r="L6287" i="1"/>
  <c r="M6286" i="1"/>
  <c r="L6286" i="1"/>
  <c r="M6285" i="1"/>
  <c r="L6285" i="1"/>
  <c r="M6284" i="1"/>
  <c r="L6284" i="1"/>
  <c r="M6283" i="1"/>
  <c r="L6283" i="1"/>
  <c r="M6282" i="1"/>
  <c r="L6282" i="1"/>
  <c r="M6281" i="1"/>
  <c r="L6281" i="1"/>
  <c r="M6280" i="1"/>
  <c r="L6280" i="1"/>
  <c r="M6279" i="1"/>
  <c r="L6279" i="1"/>
  <c r="M6278" i="1"/>
  <c r="L6278" i="1"/>
  <c r="M6277" i="1"/>
  <c r="L6277" i="1"/>
  <c r="M6276" i="1"/>
  <c r="L6276" i="1"/>
  <c r="M6275" i="1"/>
  <c r="L6275" i="1"/>
  <c r="M6274" i="1"/>
  <c r="L6274" i="1"/>
  <c r="M6273" i="1"/>
  <c r="L6273" i="1"/>
  <c r="M6272" i="1"/>
  <c r="L6272" i="1"/>
  <c r="M6271" i="1"/>
  <c r="L6271" i="1"/>
  <c r="M6268" i="1"/>
  <c r="L6268" i="1"/>
  <c r="M6267" i="1"/>
  <c r="L6267" i="1"/>
  <c r="M6266" i="1"/>
  <c r="L6266" i="1"/>
  <c r="M6265" i="1"/>
  <c r="L6265" i="1"/>
  <c r="M6264" i="1"/>
  <c r="L6264" i="1"/>
  <c r="M6263" i="1"/>
  <c r="L6263" i="1"/>
  <c r="M6262" i="1"/>
  <c r="L6262" i="1"/>
  <c r="M6261" i="1"/>
  <c r="L6261" i="1"/>
  <c r="M6260" i="1"/>
  <c r="L6260" i="1"/>
  <c r="M6259" i="1"/>
  <c r="L6259" i="1"/>
  <c r="M6258" i="1"/>
  <c r="L6258" i="1"/>
  <c r="M6257" i="1"/>
  <c r="L6257" i="1"/>
  <c r="M6256" i="1"/>
  <c r="L6256" i="1"/>
  <c r="M6255" i="1"/>
  <c r="L6255" i="1"/>
  <c r="M6254" i="1"/>
  <c r="L6254" i="1"/>
  <c r="M6253" i="1"/>
  <c r="L6253" i="1"/>
  <c r="M6252" i="1"/>
  <c r="L6252" i="1"/>
  <c r="M6251" i="1"/>
  <c r="L6251" i="1"/>
  <c r="M6250" i="1"/>
  <c r="L6250" i="1"/>
  <c r="M6247" i="1"/>
  <c r="L6247" i="1"/>
  <c r="M6246" i="1"/>
  <c r="L6246" i="1"/>
  <c r="M6245" i="1"/>
  <c r="L6245" i="1"/>
  <c r="M6244" i="1"/>
  <c r="L6244" i="1"/>
  <c r="M6243" i="1"/>
  <c r="L6243" i="1"/>
  <c r="M6242" i="1"/>
  <c r="L6242" i="1"/>
  <c r="M6241" i="1"/>
  <c r="L6241" i="1"/>
  <c r="M6240" i="1"/>
  <c r="L6240" i="1"/>
  <c r="M6239" i="1"/>
  <c r="L6239" i="1"/>
  <c r="M6238" i="1"/>
  <c r="L6238" i="1"/>
  <c r="L6237" i="1"/>
  <c r="M6236" i="1"/>
  <c r="L6236" i="1"/>
  <c r="L6235" i="1"/>
  <c r="M6234" i="1"/>
  <c r="L6234" i="1"/>
  <c r="M6233" i="1"/>
  <c r="L6233" i="1"/>
  <c r="M6232" i="1"/>
  <c r="L6232" i="1"/>
  <c r="M6231" i="1"/>
  <c r="L6231" i="1"/>
  <c r="L6230" i="1"/>
  <c r="M6229" i="1"/>
  <c r="L6229" i="1"/>
  <c r="M6228" i="1"/>
  <c r="L6228" i="1"/>
  <c r="M6227" i="1"/>
  <c r="L6227" i="1"/>
  <c r="M6226" i="1"/>
  <c r="L6226" i="1"/>
  <c r="M6225" i="1"/>
  <c r="L6225" i="1"/>
  <c r="M6224" i="1"/>
  <c r="L6224" i="1"/>
  <c r="L6223" i="1"/>
  <c r="M6222" i="1"/>
  <c r="L6222" i="1"/>
  <c r="M6220" i="1"/>
  <c r="L6220" i="1"/>
  <c r="M6219" i="1"/>
  <c r="L6219" i="1"/>
  <c r="M6218" i="1"/>
  <c r="L6218" i="1"/>
  <c r="M6217" i="1"/>
  <c r="L6217" i="1"/>
  <c r="M6216" i="1"/>
  <c r="L6216" i="1"/>
  <c r="M6215" i="1"/>
  <c r="L6215" i="1"/>
  <c r="M6214" i="1"/>
  <c r="L6214" i="1"/>
  <c r="M6213" i="1"/>
  <c r="L6213" i="1"/>
  <c r="M6212" i="1"/>
  <c r="L6212" i="1"/>
  <c r="M6211" i="1"/>
  <c r="L6211" i="1"/>
  <c r="M6210" i="1"/>
  <c r="L6210" i="1"/>
  <c r="M6209" i="1"/>
  <c r="L6209" i="1"/>
  <c r="M6208" i="1"/>
  <c r="L6208" i="1"/>
  <c r="M6207" i="1"/>
  <c r="L6207" i="1"/>
  <c r="M6206" i="1"/>
  <c r="L6206" i="1"/>
  <c r="M6205" i="1"/>
  <c r="L6205" i="1"/>
  <c r="M6204" i="1"/>
  <c r="L6204" i="1"/>
  <c r="M6203" i="1"/>
  <c r="L6203" i="1"/>
  <c r="M6202" i="1"/>
  <c r="L6202" i="1"/>
  <c r="M6201" i="1"/>
  <c r="L6201" i="1"/>
  <c r="M6200" i="1"/>
  <c r="L6200" i="1"/>
  <c r="M6199" i="1"/>
  <c r="L6199" i="1"/>
  <c r="M6198" i="1"/>
  <c r="L6198" i="1"/>
  <c r="M6197" i="1"/>
  <c r="L6197" i="1"/>
  <c r="M6196" i="1"/>
  <c r="L6196" i="1"/>
  <c r="M6194" i="1"/>
  <c r="L6194" i="1"/>
  <c r="M6193" i="1"/>
  <c r="L6193" i="1"/>
  <c r="L6192" i="1"/>
  <c r="M6191" i="1"/>
  <c r="L6191" i="1"/>
  <c r="M6190" i="1"/>
  <c r="L6190" i="1"/>
  <c r="M6189" i="1"/>
  <c r="L6189" i="1"/>
  <c r="M6188" i="1"/>
  <c r="L6188" i="1"/>
  <c r="M6187" i="1"/>
  <c r="L6187" i="1"/>
  <c r="M6186" i="1"/>
  <c r="L6186" i="1"/>
  <c r="M6185" i="1"/>
  <c r="L6185" i="1"/>
  <c r="M6184" i="1"/>
  <c r="L6184" i="1"/>
  <c r="M6183" i="1"/>
  <c r="L6183" i="1"/>
  <c r="M6182" i="1"/>
  <c r="L6182" i="1"/>
  <c r="L6181" i="1"/>
  <c r="M6180" i="1"/>
  <c r="L6180" i="1"/>
  <c r="M6179" i="1"/>
  <c r="L6179" i="1"/>
  <c r="M6178" i="1"/>
  <c r="L6178" i="1"/>
  <c r="M6177" i="1"/>
  <c r="L6177" i="1"/>
  <c r="M6176" i="1"/>
  <c r="L6176" i="1"/>
  <c r="M6175" i="1"/>
  <c r="L6175" i="1"/>
  <c r="M6174" i="1"/>
  <c r="L6174" i="1"/>
  <c r="M6173" i="1"/>
  <c r="L6173" i="1"/>
  <c r="M6172" i="1"/>
  <c r="L6172" i="1"/>
  <c r="M6171" i="1"/>
  <c r="L6171" i="1"/>
  <c r="M6170" i="1"/>
  <c r="L6170" i="1"/>
  <c r="L6169" i="1"/>
  <c r="M6168" i="1"/>
  <c r="L6168" i="1"/>
  <c r="M6167" i="1"/>
  <c r="L6167" i="1"/>
  <c r="M6166" i="1"/>
  <c r="L6166" i="1"/>
  <c r="M6165" i="1"/>
  <c r="L6165" i="1"/>
  <c r="M6164" i="1"/>
  <c r="L6164" i="1"/>
  <c r="M6163" i="1"/>
  <c r="L6163" i="1"/>
  <c r="M6162" i="1"/>
  <c r="L6162" i="1"/>
  <c r="L6161" i="1"/>
  <c r="M6160" i="1"/>
  <c r="L6160" i="1"/>
  <c r="M6159" i="1"/>
  <c r="L6159" i="1"/>
  <c r="M6158" i="1"/>
  <c r="L6158" i="1"/>
  <c r="M6157" i="1"/>
  <c r="L6157" i="1"/>
  <c r="M6156" i="1"/>
  <c r="L6156" i="1"/>
  <c r="M6155" i="1"/>
  <c r="L6155" i="1"/>
  <c r="M6154" i="1"/>
  <c r="L6154" i="1"/>
  <c r="L6153" i="1"/>
  <c r="L6152" i="1"/>
  <c r="M6149" i="1"/>
  <c r="L6149" i="1"/>
  <c r="M6148" i="1"/>
  <c r="L6148" i="1"/>
  <c r="M6147" i="1"/>
  <c r="L6147" i="1"/>
  <c r="M6146" i="1"/>
  <c r="L6146" i="1"/>
  <c r="M6145" i="1"/>
  <c r="L6145" i="1"/>
  <c r="M6142" i="1"/>
  <c r="L6142" i="1"/>
  <c r="M6141" i="1"/>
  <c r="L6141" i="1"/>
  <c r="M6140" i="1"/>
  <c r="L6140" i="1"/>
  <c r="M6139" i="1"/>
  <c r="L6139" i="1"/>
  <c r="M6138" i="1"/>
  <c r="L6138" i="1"/>
  <c r="M6137" i="1"/>
  <c r="L6137" i="1"/>
  <c r="M6136" i="1"/>
  <c r="L6136" i="1"/>
  <c r="M6133" i="1"/>
  <c r="L6133" i="1"/>
  <c r="L6132" i="1"/>
  <c r="M6131" i="1"/>
  <c r="L6131" i="1"/>
  <c r="M6130" i="1"/>
  <c r="L6130" i="1"/>
  <c r="M6129" i="1"/>
  <c r="L6129" i="1"/>
  <c r="M6128" i="1"/>
  <c r="L6128" i="1"/>
  <c r="M6127" i="1"/>
  <c r="L6127" i="1"/>
  <c r="M6126" i="1"/>
  <c r="L6126" i="1"/>
  <c r="M6125" i="1"/>
  <c r="L6125" i="1"/>
  <c r="L6124" i="1"/>
  <c r="L6123" i="1"/>
  <c r="L6122" i="1"/>
  <c r="L6121" i="1"/>
  <c r="M6120" i="1"/>
  <c r="L6120" i="1"/>
  <c r="M6119" i="1"/>
  <c r="L6119" i="1"/>
  <c r="L6118" i="1"/>
  <c r="M6117" i="1"/>
  <c r="L6117" i="1"/>
  <c r="M6116" i="1"/>
  <c r="L6116" i="1"/>
  <c r="L6115" i="1"/>
  <c r="M6114" i="1"/>
  <c r="L6114" i="1"/>
  <c r="M6113" i="1"/>
  <c r="L6113" i="1"/>
  <c r="M6112" i="1"/>
  <c r="L6112" i="1"/>
  <c r="M6111" i="1"/>
  <c r="L6111" i="1"/>
  <c r="M6110" i="1"/>
  <c r="L6110" i="1"/>
  <c r="M6109" i="1"/>
  <c r="L6109" i="1"/>
  <c r="M6108" i="1"/>
  <c r="L6108" i="1"/>
  <c r="M6107" i="1"/>
  <c r="L6107" i="1"/>
  <c r="M6106" i="1"/>
  <c r="L6106" i="1"/>
  <c r="M6105" i="1"/>
  <c r="L6105" i="1"/>
  <c r="M6102" i="1"/>
  <c r="L6102" i="1"/>
  <c r="M6101" i="1"/>
  <c r="L6101" i="1"/>
  <c r="M6100" i="1"/>
  <c r="L6100" i="1"/>
  <c r="M6099" i="1"/>
  <c r="L6099" i="1"/>
  <c r="M6098" i="1"/>
  <c r="L6098" i="1"/>
  <c r="M6097" i="1"/>
  <c r="L6097" i="1"/>
  <c r="M6096" i="1"/>
  <c r="L6096" i="1"/>
  <c r="M6095" i="1"/>
  <c r="L6095" i="1"/>
  <c r="M6094" i="1"/>
  <c r="L6094" i="1"/>
  <c r="M6093" i="1"/>
  <c r="L6093" i="1"/>
  <c r="M6092" i="1"/>
  <c r="L6092" i="1"/>
  <c r="M6091" i="1"/>
  <c r="L6091" i="1"/>
  <c r="M6090" i="1"/>
  <c r="L6090" i="1"/>
  <c r="M6089" i="1"/>
  <c r="L6089" i="1"/>
  <c r="M6088" i="1"/>
  <c r="L6088" i="1"/>
  <c r="M6084" i="1"/>
  <c r="L6084" i="1"/>
  <c r="L6083" i="1"/>
  <c r="M6082" i="1"/>
  <c r="L6082" i="1"/>
  <c r="L6081" i="1"/>
  <c r="M6080" i="1"/>
  <c r="L6080" i="1"/>
  <c r="M6079" i="1"/>
  <c r="L6079" i="1"/>
  <c r="M6078" i="1"/>
  <c r="L6078" i="1"/>
  <c r="M6077" i="1"/>
  <c r="L6077" i="1"/>
  <c r="M6076" i="1"/>
  <c r="L6076" i="1"/>
  <c r="M6075" i="1"/>
  <c r="L6075" i="1"/>
  <c r="M6074" i="1"/>
  <c r="L6074" i="1"/>
  <c r="M6073" i="1"/>
  <c r="L6073" i="1"/>
  <c r="M6072" i="1"/>
  <c r="L6072" i="1"/>
  <c r="M6071" i="1"/>
  <c r="L6071" i="1"/>
  <c r="M6070" i="1"/>
  <c r="L6070" i="1"/>
  <c r="L6069" i="1"/>
  <c r="M6068" i="1"/>
  <c r="L6068" i="1"/>
  <c r="M6067" i="1"/>
  <c r="L6067" i="1"/>
  <c r="M6066" i="1"/>
  <c r="L6066" i="1"/>
  <c r="L6063" i="1"/>
  <c r="M6062" i="1"/>
  <c r="L6062" i="1"/>
  <c r="M6061" i="1"/>
  <c r="L6061" i="1"/>
  <c r="M6060" i="1"/>
  <c r="L6060" i="1"/>
  <c r="M6059" i="1"/>
  <c r="L6059" i="1"/>
  <c r="M6058" i="1"/>
  <c r="L6058" i="1"/>
  <c r="M6057" i="1"/>
  <c r="L6057" i="1"/>
  <c r="M6056" i="1"/>
  <c r="L6056" i="1"/>
  <c r="M6055" i="1"/>
  <c r="L6055" i="1"/>
  <c r="M6054" i="1"/>
  <c r="L6054" i="1"/>
  <c r="M6053" i="1"/>
  <c r="L6053" i="1"/>
  <c r="M6052" i="1"/>
  <c r="L6052" i="1"/>
  <c r="M6051" i="1"/>
  <c r="L6051" i="1"/>
  <c r="L6050" i="1"/>
  <c r="M6049" i="1"/>
  <c r="L6049" i="1"/>
  <c r="M6048" i="1"/>
  <c r="L6048" i="1"/>
  <c r="M6047" i="1"/>
  <c r="L6047" i="1"/>
  <c r="M6046" i="1"/>
  <c r="L6046" i="1"/>
  <c r="L6045" i="1"/>
  <c r="M6044" i="1"/>
  <c r="L6044" i="1"/>
  <c r="L6043" i="1"/>
  <c r="L6042" i="1"/>
  <c r="L6041" i="1"/>
  <c r="L6040" i="1"/>
  <c r="L6039" i="1"/>
  <c r="L6038" i="1"/>
  <c r="L6037" i="1"/>
  <c r="M6036" i="1"/>
  <c r="L6036" i="1"/>
  <c r="M6035" i="1"/>
  <c r="L6035" i="1"/>
  <c r="M6034" i="1"/>
  <c r="L6034" i="1"/>
  <c r="M6033" i="1"/>
  <c r="L6033" i="1"/>
  <c r="L6032" i="1"/>
  <c r="M6031" i="1"/>
  <c r="L6031" i="1"/>
  <c r="M6030" i="1"/>
  <c r="L6030" i="1"/>
  <c r="L6029" i="1"/>
  <c r="M6028" i="1"/>
  <c r="L6028" i="1"/>
  <c r="M6027" i="1"/>
  <c r="L6027" i="1"/>
  <c r="M6026" i="1"/>
  <c r="L6026" i="1"/>
  <c r="M6025" i="1"/>
  <c r="L6025" i="1"/>
  <c r="M6024" i="1"/>
  <c r="L6024" i="1"/>
  <c r="L6023" i="1"/>
  <c r="M6020" i="1"/>
  <c r="L6020" i="1"/>
  <c r="M6019" i="1"/>
  <c r="L6019" i="1"/>
  <c r="M6018" i="1"/>
  <c r="L6018" i="1"/>
  <c r="M6017" i="1"/>
  <c r="L6017" i="1"/>
  <c r="M6014" i="1"/>
  <c r="L6014" i="1"/>
  <c r="M6013" i="1"/>
  <c r="L6013" i="1"/>
  <c r="L6012" i="1"/>
  <c r="L6009" i="1"/>
  <c r="M6008" i="1"/>
  <c r="L6008" i="1"/>
  <c r="M6007" i="1"/>
  <c r="L6007" i="1"/>
  <c r="M6006" i="1"/>
  <c r="L6006" i="1"/>
  <c r="M6005" i="1"/>
  <c r="L6005" i="1"/>
  <c r="M6004" i="1"/>
  <c r="L6004" i="1"/>
  <c r="M6003" i="1"/>
  <c r="L6003" i="1"/>
  <c r="M6002" i="1"/>
  <c r="L6002" i="1"/>
  <c r="M6001" i="1"/>
  <c r="L6001" i="1"/>
  <c r="M6000" i="1"/>
  <c r="L6000" i="1"/>
  <c r="M5999" i="1"/>
  <c r="L5999" i="1"/>
  <c r="M5998" i="1"/>
  <c r="L5998" i="1"/>
  <c r="M5997" i="1"/>
  <c r="L5997" i="1"/>
  <c r="M5996" i="1"/>
  <c r="L5996" i="1"/>
  <c r="M5995" i="1"/>
  <c r="L5995" i="1"/>
  <c r="M5994" i="1"/>
  <c r="L5994" i="1"/>
  <c r="L5993" i="1"/>
  <c r="M5992" i="1"/>
  <c r="L5992" i="1"/>
  <c r="M5991" i="1"/>
  <c r="L5991" i="1"/>
  <c r="M5990" i="1"/>
  <c r="L5990" i="1"/>
  <c r="L5989" i="1"/>
  <c r="L5988" i="1"/>
  <c r="L5987" i="1"/>
  <c r="L5986" i="1"/>
  <c r="L5983" i="1"/>
  <c r="M5982" i="1"/>
  <c r="L5982" i="1"/>
  <c r="M5981" i="1"/>
  <c r="L5981" i="1"/>
  <c r="M5980" i="1"/>
  <c r="L5980" i="1"/>
  <c r="M5979" i="1"/>
  <c r="L5979" i="1"/>
  <c r="M5978" i="1"/>
  <c r="L5978" i="1"/>
  <c r="M5977" i="1"/>
  <c r="L5977" i="1"/>
  <c r="M5976" i="1"/>
  <c r="L5976" i="1"/>
  <c r="L5975" i="1"/>
  <c r="L5974" i="1"/>
  <c r="L5973" i="1"/>
  <c r="L5972" i="1"/>
  <c r="L5971" i="1"/>
  <c r="L5970" i="1"/>
  <c r="L5969" i="1"/>
  <c r="M5968" i="1"/>
  <c r="L5968" i="1"/>
  <c r="L5967" i="1"/>
  <c r="L5966" i="1"/>
  <c r="L5965" i="1"/>
  <c r="L5964" i="1"/>
  <c r="L5963" i="1"/>
  <c r="L5962" i="1"/>
  <c r="L5961" i="1"/>
  <c r="L5960" i="1"/>
  <c r="L5959" i="1"/>
  <c r="L5958" i="1"/>
  <c r="L5954" i="1"/>
  <c r="M5953" i="1"/>
  <c r="L5953" i="1"/>
  <c r="M5952" i="1"/>
  <c r="L5952" i="1"/>
  <c r="M5951" i="1"/>
  <c r="L5951" i="1"/>
  <c r="M5950" i="1"/>
  <c r="L5950" i="1"/>
  <c r="L5949" i="1"/>
  <c r="M5948" i="1"/>
  <c r="L5948" i="1"/>
  <c r="M5947" i="1"/>
  <c r="L5947" i="1"/>
  <c r="M5946" i="1"/>
  <c r="L5946" i="1"/>
  <c r="M5945" i="1"/>
  <c r="L5945" i="1"/>
  <c r="M5944" i="1"/>
  <c r="L5944" i="1"/>
  <c r="M5943" i="1"/>
  <c r="L5943" i="1"/>
  <c r="M5942" i="1"/>
  <c r="L5942" i="1"/>
  <c r="M5941" i="1"/>
  <c r="L5941" i="1"/>
  <c r="M5940" i="1"/>
  <c r="L5940" i="1"/>
  <c r="M5939" i="1"/>
  <c r="L5939" i="1"/>
  <c r="M5938" i="1"/>
  <c r="L5938" i="1"/>
  <c r="M5937" i="1"/>
  <c r="L5937" i="1"/>
  <c r="M5936" i="1"/>
  <c r="L5936" i="1"/>
  <c r="M5935" i="1"/>
  <c r="L5935" i="1"/>
  <c r="M5934" i="1"/>
  <c r="L5934" i="1"/>
  <c r="M5933" i="1"/>
  <c r="L5933" i="1"/>
  <c r="M5932" i="1"/>
  <c r="L5932" i="1"/>
  <c r="M5931" i="1"/>
  <c r="L5931" i="1"/>
  <c r="M5930" i="1"/>
  <c r="L5930" i="1"/>
  <c r="L5929" i="1"/>
  <c r="L5928" i="1"/>
  <c r="L5927" i="1"/>
  <c r="L5926" i="1"/>
  <c r="L5925" i="1"/>
  <c r="L5924" i="1"/>
  <c r="L5923" i="1"/>
  <c r="L5922" i="1"/>
  <c r="L5921" i="1"/>
  <c r="L5920" i="1"/>
  <c r="L5919" i="1"/>
  <c r="L5918" i="1"/>
  <c r="L5917" i="1"/>
  <c r="L5916" i="1"/>
  <c r="L5915" i="1"/>
  <c r="L5914" i="1"/>
  <c r="L5913" i="1"/>
  <c r="L5912" i="1"/>
  <c r="L5911" i="1"/>
  <c r="L5910" i="1"/>
  <c r="L5909" i="1"/>
  <c r="L5908" i="1"/>
  <c r="L5907" i="1"/>
  <c r="L5906" i="1"/>
  <c r="L5905" i="1"/>
  <c r="L5904" i="1"/>
  <c r="L5903" i="1"/>
  <c r="L5902" i="1"/>
  <c r="L5901" i="1"/>
  <c r="L5900" i="1"/>
  <c r="L5899" i="1"/>
  <c r="M5898" i="1"/>
  <c r="L5898" i="1"/>
  <c r="L5897" i="1"/>
  <c r="L5896" i="1"/>
  <c r="L5895" i="1"/>
  <c r="L5894" i="1"/>
  <c r="L5893" i="1"/>
  <c r="M5892" i="1"/>
  <c r="L5892" i="1"/>
  <c r="L5891" i="1"/>
  <c r="L5890" i="1"/>
  <c r="M5889" i="1"/>
  <c r="L5889" i="1"/>
  <c r="M5888" i="1"/>
  <c r="L5888" i="1"/>
  <c r="L5887" i="1"/>
  <c r="L5886" i="1"/>
  <c r="L5885" i="1"/>
  <c r="L5884" i="1"/>
  <c r="M5883" i="1"/>
  <c r="L5883" i="1"/>
  <c r="M5882" i="1"/>
  <c r="L5882" i="1"/>
  <c r="M5881" i="1"/>
  <c r="L5881" i="1"/>
  <c r="M5880" i="1"/>
  <c r="L5880" i="1"/>
  <c r="M5879" i="1"/>
  <c r="L5879" i="1"/>
  <c r="M5878" i="1"/>
  <c r="L5878" i="1"/>
  <c r="L5877" i="1"/>
  <c r="L5874" i="1"/>
  <c r="M5873" i="1"/>
  <c r="L5873" i="1"/>
  <c r="L5872" i="1"/>
  <c r="M5871" i="1"/>
  <c r="L5871" i="1"/>
  <c r="M5870" i="1"/>
  <c r="L5870" i="1"/>
  <c r="M5869" i="1"/>
  <c r="L5869" i="1"/>
  <c r="M5868" i="1"/>
  <c r="L5868" i="1"/>
  <c r="M5867" i="1"/>
  <c r="L5867" i="1"/>
  <c r="L5866" i="1"/>
  <c r="L5865" i="1"/>
  <c r="M5864" i="1"/>
  <c r="L5864" i="1"/>
  <c r="M5863" i="1"/>
  <c r="L5863" i="1"/>
  <c r="L5862" i="1"/>
  <c r="M5861" i="1"/>
  <c r="L5861" i="1"/>
  <c r="M5860" i="1"/>
  <c r="L5860" i="1"/>
  <c r="M5859" i="1"/>
  <c r="L5859" i="1"/>
  <c r="M5858" i="1"/>
  <c r="L5858" i="1"/>
  <c r="M5857" i="1"/>
  <c r="L5857" i="1"/>
  <c r="L5856" i="1"/>
  <c r="M5855" i="1"/>
  <c r="L5855" i="1"/>
  <c r="M5854" i="1"/>
  <c r="L5854" i="1"/>
  <c r="M5853" i="1"/>
  <c r="L5853" i="1"/>
  <c r="M5852" i="1"/>
  <c r="L5852" i="1"/>
  <c r="M5851" i="1"/>
  <c r="L5851" i="1"/>
  <c r="M5850" i="1"/>
  <c r="L5850" i="1"/>
  <c r="M5849" i="1"/>
  <c r="L5849" i="1"/>
  <c r="M5848" i="1"/>
  <c r="L5848" i="1"/>
  <c r="M5847" i="1"/>
  <c r="L5847" i="1"/>
  <c r="L5846" i="1"/>
  <c r="M5845" i="1"/>
  <c r="L5845" i="1"/>
  <c r="M5844" i="1"/>
  <c r="L5844" i="1"/>
  <c r="M5843" i="1"/>
  <c r="L5843" i="1"/>
  <c r="M5842" i="1"/>
  <c r="L5842" i="1"/>
  <c r="M5841" i="1"/>
  <c r="L5841" i="1"/>
  <c r="M5840" i="1"/>
  <c r="L5840" i="1"/>
  <c r="M5839" i="1"/>
  <c r="L5839" i="1"/>
  <c r="M5838" i="1"/>
  <c r="L5838" i="1"/>
  <c r="M5837" i="1"/>
  <c r="L5837" i="1"/>
  <c r="M5836" i="1"/>
  <c r="L5836" i="1"/>
  <c r="L5833" i="1"/>
  <c r="M5832" i="1"/>
  <c r="L5832" i="1"/>
  <c r="L5831" i="1"/>
  <c r="M5830" i="1"/>
  <c r="L5830" i="1"/>
  <c r="M5829" i="1"/>
  <c r="L5829" i="1"/>
  <c r="M5828" i="1"/>
  <c r="L5828" i="1"/>
  <c r="M5827" i="1"/>
  <c r="L5827" i="1"/>
  <c r="M5826" i="1"/>
  <c r="L5826" i="1"/>
  <c r="M5825" i="1"/>
  <c r="L5825" i="1"/>
  <c r="M5824" i="1"/>
  <c r="L5824" i="1"/>
  <c r="M5823" i="1"/>
  <c r="L5823" i="1"/>
  <c r="M5822" i="1"/>
  <c r="L5822" i="1"/>
  <c r="L5821" i="1"/>
  <c r="L5820" i="1"/>
  <c r="M5819" i="1"/>
  <c r="L5819" i="1"/>
  <c r="L5818" i="1"/>
  <c r="L5817" i="1"/>
  <c r="L5816" i="1"/>
  <c r="L5815" i="1"/>
  <c r="L5814" i="1"/>
  <c r="L5813" i="1"/>
  <c r="M5812" i="1"/>
  <c r="L5812" i="1"/>
  <c r="L5811" i="1"/>
  <c r="L5810" i="1"/>
  <c r="L5809" i="1"/>
  <c r="M5808" i="1"/>
  <c r="L5808" i="1"/>
  <c r="L5807" i="1"/>
  <c r="L5806" i="1"/>
  <c r="L5805" i="1"/>
  <c r="L5804" i="1"/>
  <c r="M5803" i="1"/>
  <c r="L5803" i="1"/>
  <c r="M5802" i="1"/>
  <c r="L5802" i="1"/>
  <c r="L5801" i="1"/>
  <c r="L5800" i="1"/>
  <c r="L5799" i="1"/>
  <c r="L5798" i="1"/>
  <c r="L5797" i="1"/>
  <c r="L5796" i="1"/>
  <c r="L5795" i="1"/>
  <c r="M5794" i="1"/>
  <c r="L5794" i="1"/>
  <c r="L5793" i="1"/>
  <c r="L5792" i="1"/>
  <c r="L5791" i="1"/>
  <c r="L5790" i="1"/>
  <c r="L5789" i="1"/>
  <c r="M5788" i="1"/>
  <c r="L5788" i="1"/>
  <c r="M5787" i="1"/>
  <c r="L5787" i="1"/>
  <c r="L5786" i="1"/>
  <c r="L5785" i="1"/>
  <c r="M5784" i="1"/>
  <c r="L5784" i="1"/>
  <c r="L5783" i="1"/>
  <c r="M5782" i="1"/>
  <c r="L5782" i="1"/>
  <c r="M5781" i="1"/>
  <c r="L5781" i="1"/>
  <c r="M5780" i="1"/>
  <c r="L5780" i="1"/>
  <c r="M5779" i="1"/>
  <c r="L5779" i="1"/>
  <c r="M5778" i="1"/>
  <c r="L5778" i="1"/>
  <c r="M5777" i="1"/>
  <c r="L5777" i="1"/>
  <c r="M5776" i="1"/>
  <c r="L5776" i="1"/>
  <c r="L5775" i="1"/>
  <c r="L5774" i="1"/>
  <c r="L5773" i="1"/>
  <c r="M5770" i="1"/>
  <c r="M5771" i="1" s="1"/>
  <c r="L5770" i="1"/>
  <c r="L5771" i="1" s="1"/>
  <c r="L5768" i="1"/>
  <c r="M5767" i="1"/>
  <c r="L5767" i="1"/>
  <c r="M5766" i="1"/>
  <c r="L5766" i="1"/>
  <c r="M5765" i="1"/>
  <c r="L5765" i="1"/>
  <c r="M5764" i="1"/>
  <c r="L5764" i="1"/>
  <c r="M5763" i="1"/>
  <c r="L5763" i="1"/>
  <c r="M5762" i="1"/>
  <c r="L5762" i="1"/>
  <c r="M5761" i="1"/>
  <c r="L5761" i="1"/>
  <c r="M5760" i="1"/>
  <c r="L5760" i="1"/>
  <c r="M5759" i="1"/>
  <c r="L5759" i="1"/>
  <c r="M5758" i="1"/>
  <c r="L5758" i="1"/>
  <c r="L5757" i="1"/>
  <c r="M5756" i="1"/>
  <c r="L5756" i="1"/>
  <c r="M5755" i="1"/>
  <c r="L5755" i="1"/>
  <c r="M5754" i="1"/>
  <c r="L5754" i="1"/>
  <c r="M5753" i="1"/>
  <c r="L5753" i="1"/>
  <c r="M5752" i="1"/>
  <c r="L5752" i="1"/>
  <c r="M5751" i="1"/>
  <c r="L5751" i="1"/>
  <c r="L5750" i="1"/>
  <c r="M5749" i="1"/>
  <c r="L5749" i="1"/>
  <c r="M5748" i="1"/>
  <c r="L5748" i="1"/>
  <c r="M5747" i="1"/>
  <c r="L5747" i="1"/>
  <c r="M5746" i="1"/>
  <c r="L5746" i="1"/>
  <c r="M5745" i="1"/>
  <c r="L5745" i="1"/>
  <c r="M5744" i="1"/>
  <c r="L5744" i="1"/>
  <c r="M5743" i="1"/>
  <c r="L5743" i="1"/>
  <c r="M5742" i="1"/>
  <c r="L5742" i="1"/>
  <c r="M5741" i="1"/>
  <c r="L5741" i="1"/>
  <c r="L5740" i="1"/>
  <c r="M5739" i="1"/>
  <c r="L5739" i="1"/>
  <c r="M5738" i="1"/>
  <c r="L5738" i="1"/>
  <c r="L5737" i="1"/>
  <c r="M5736" i="1"/>
  <c r="L5736" i="1"/>
  <c r="M5735" i="1"/>
  <c r="L5735" i="1"/>
  <c r="M5734" i="1"/>
  <c r="L5734" i="1"/>
  <c r="M5733" i="1"/>
  <c r="L5733" i="1"/>
  <c r="M5732" i="1"/>
  <c r="L5732" i="1"/>
  <c r="M5731" i="1"/>
  <c r="L5731" i="1"/>
  <c r="L5730" i="1"/>
  <c r="L5729" i="1"/>
  <c r="L5728" i="1"/>
  <c r="L5726" i="1"/>
  <c r="M5725" i="1"/>
  <c r="L5725" i="1"/>
  <c r="M5724" i="1"/>
  <c r="L5724" i="1"/>
  <c r="L5723" i="1"/>
  <c r="L5722" i="1"/>
  <c r="M5721" i="1"/>
  <c r="L5721" i="1"/>
  <c r="M5720" i="1"/>
  <c r="L5720" i="1"/>
  <c r="M5719" i="1"/>
  <c r="L5719" i="1"/>
  <c r="M5718" i="1"/>
  <c r="L5718" i="1"/>
  <c r="M5717" i="1"/>
  <c r="L5717" i="1"/>
  <c r="M5716" i="1"/>
  <c r="L5716" i="1"/>
  <c r="M5715" i="1"/>
  <c r="L5715" i="1"/>
  <c r="M5714" i="1"/>
  <c r="L5714" i="1"/>
  <c r="M5713" i="1"/>
  <c r="L5713" i="1"/>
  <c r="M5712" i="1"/>
  <c r="L5712" i="1"/>
  <c r="M5711" i="1"/>
  <c r="L5711" i="1"/>
  <c r="M5710" i="1"/>
  <c r="L5710" i="1"/>
  <c r="M5709" i="1"/>
  <c r="L5709" i="1"/>
  <c r="L5708" i="1"/>
  <c r="L5705" i="1"/>
  <c r="M5704" i="1"/>
  <c r="L5704" i="1"/>
  <c r="M5703" i="1"/>
  <c r="L5703" i="1"/>
  <c r="M5702" i="1"/>
  <c r="L5702" i="1"/>
  <c r="M5701" i="1"/>
  <c r="L5701" i="1"/>
  <c r="M5700" i="1"/>
  <c r="L5700" i="1"/>
  <c r="M5699" i="1"/>
  <c r="L5699" i="1"/>
  <c r="M5698" i="1"/>
  <c r="L5698" i="1"/>
  <c r="M5697" i="1"/>
  <c r="L5697" i="1"/>
  <c r="M5696" i="1"/>
  <c r="L5696" i="1"/>
  <c r="M5695" i="1"/>
  <c r="L5695" i="1"/>
  <c r="M5694" i="1"/>
  <c r="L5694" i="1"/>
  <c r="M5693" i="1"/>
  <c r="L5693" i="1"/>
  <c r="M5692" i="1"/>
  <c r="L5692" i="1"/>
  <c r="M5691" i="1"/>
  <c r="L5691" i="1"/>
  <c r="M5690" i="1"/>
  <c r="L5690" i="1"/>
  <c r="M5689" i="1"/>
  <c r="L5689" i="1"/>
  <c r="M5688" i="1"/>
  <c r="L5688" i="1"/>
  <c r="M5687" i="1"/>
  <c r="L5687" i="1"/>
  <c r="M5686" i="1"/>
  <c r="L5686" i="1"/>
  <c r="M5685" i="1"/>
  <c r="L5685" i="1"/>
  <c r="M5684" i="1"/>
  <c r="L5684" i="1"/>
  <c r="M5681" i="1"/>
  <c r="L5681" i="1"/>
  <c r="M5680" i="1"/>
  <c r="L5680" i="1"/>
  <c r="M5679" i="1"/>
  <c r="L5679" i="1"/>
  <c r="M5678" i="1"/>
  <c r="L5678" i="1"/>
  <c r="M5677" i="1"/>
  <c r="L5677" i="1"/>
  <c r="M5676" i="1"/>
  <c r="L5676" i="1"/>
  <c r="M5675" i="1"/>
  <c r="L5675" i="1"/>
  <c r="M5674" i="1"/>
  <c r="L5674" i="1"/>
  <c r="M5673" i="1"/>
  <c r="L5673" i="1"/>
  <c r="M5672" i="1"/>
  <c r="L5672" i="1"/>
  <c r="M5671" i="1"/>
  <c r="L5671" i="1"/>
  <c r="M5670" i="1"/>
  <c r="L5670" i="1"/>
  <c r="M5669" i="1"/>
  <c r="L5669" i="1"/>
  <c r="M5668" i="1"/>
  <c r="L5668" i="1"/>
  <c r="M5667" i="1"/>
  <c r="L5667" i="1"/>
  <c r="L5666" i="1"/>
  <c r="M5665" i="1"/>
  <c r="L5665" i="1"/>
  <c r="L5664" i="1"/>
  <c r="M5663" i="1"/>
  <c r="L5663" i="1"/>
  <c r="M5662" i="1"/>
  <c r="L5662" i="1"/>
  <c r="M5659" i="1"/>
  <c r="L5659" i="1"/>
  <c r="M5658" i="1"/>
  <c r="L5658" i="1"/>
  <c r="M5657" i="1"/>
  <c r="L5657" i="1"/>
  <c r="M5656" i="1"/>
  <c r="L5656" i="1"/>
  <c r="M5655" i="1"/>
  <c r="L5655" i="1"/>
  <c r="M5654" i="1"/>
  <c r="L5654" i="1"/>
  <c r="M5653" i="1"/>
  <c r="L5653" i="1"/>
  <c r="L5652" i="1"/>
  <c r="M5651" i="1"/>
  <c r="L5651" i="1"/>
  <c r="L5650" i="1"/>
  <c r="M5649" i="1"/>
  <c r="L5649" i="1"/>
  <c r="L5646" i="1"/>
  <c r="M5645" i="1"/>
  <c r="L5645" i="1"/>
  <c r="M5644" i="1"/>
  <c r="L5644" i="1"/>
  <c r="M5643" i="1"/>
  <c r="L5643" i="1"/>
  <c r="M5642" i="1"/>
  <c r="L5642" i="1"/>
  <c r="M5641" i="1"/>
  <c r="L5641" i="1"/>
  <c r="M5640" i="1"/>
  <c r="L5640" i="1"/>
  <c r="M5639" i="1"/>
  <c r="L5639" i="1"/>
  <c r="M5638" i="1"/>
  <c r="L5638" i="1"/>
  <c r="M5637" i="1"/>
  <c r="L5637" i="1"/>
  <c r="L5636" i="1"/>
  <c r="M5635" i="1"/>
  <c r="L5635" i="1"/>
  <c r="M5634" i="1"/>
  <c r="L5634" i="1"/>
  <c r="M5633" i="1"/>
  <c r="L5633" i="1"/>
  <c r="M5632" i="1"/>
  <c r="L5632" i="1"/>
  <c r="M5631" i="1"/>
  <c r="L5631" i="1"/>
  <c r="M5630" i="1"/>
  <c r="L5630" i="1"/>
  <c r="M5629" i="1"/>
  <c r="L5629" i="1"/>
  <c r="M5628" i="1"/>
  <c r="L5628" i="1"/>
  <c r="M5627" i="1"/>
  <c r="L5627" i="1"/>
  <c r="M5626" i="1"/>
  <c r="L5626" i="1"/>
  <c r="M5625" i="1"/>
  <c r="L5625" i="1"/>
  <c r="M5624" i="1"/>
  <c r="L5624" i="1"/>
  <c r="M5623" i="1"/>
  <c r="L5623" i="1"/>
  <c r="M5622" i="1"/>
  <c r="L5622" i="1"/>
  <c r="M5619" i="1"/>
  <c r="L5619" i="1"/>
  <c r="M5618" i="1"/>
  <c r="L5618" i="1"/>
  <c r="M5616" i="1"/>
  <c r="L5616" i="1"/>
  <c r="M5615" i="1"/>
  <c r="L5615" i="1"/>
  <c r="M5614" i="1"/>
  <c r="L5614" i="1"/>
  <c r="M5613" i="1"/>
  <c r="L5613" i="1"/>
  <c r="M5612" i="1"/>
  <c r="L5612" i="1"/>
  <c r="M5611" i="1"/>
  <c r="L5611" i="1"/>
  <c r="M5610" i="1"/>
  <c r="L5610" i="1"/>
  <c r="M5609" i="1"/>
  <c r="L5609" i="1"/>
  <c r="M5608" i="1"/>
  <c r="L5608" i="1"/>
  <c r="M5607" i="1"/>
  <c r="L5607" i="1"/>
  <c r="M5606" i="1"/>
  <c r="L5606" i="1"/>
  <c r="M5605" i="1"/>
  <c r="L5605" i="1"/>
  <c r="L5604" i="1"/>
  <c r="M5603" i="1"/>
  <c r="L5603" i="1"/>
  <c r="M5602" i="1"/>
  <c r="L5602" i="1"/>
  <c r="M5601" i="1"/>
  <c r="L5601" i="1"/>
  <c r="M5600" i="1"/>
  <c r="L5600" i="1"/>
  <c r="M5599" i="1"/>
  <c r="L5599" i="1"/>
  <c r="M5598" i="1"/>
  <c r="L5598" i="1"/>
  <c r="M5597" i="1"/>
  <c r="L5597" i="1"/>
  <c r="M5596" i="1"/>
  <c r="L5596" i="1"/>
  <c r="L5595" i="1"/>
  <c r="M5594" i="1"/>
  <c r="L5594" i="1"/>
  <c r="M5593" i="1"/>
  <c r="L5593" i="1"/>
  <c r="M5592" i="1"/>
  <c r="L5592" i="1"/>
  <c r="M5591" i="1"/>
  <c r="L5591" i="1"/>
  <c r="M5590" i="1"/>
  <c r="L5590" i="1"/>
  <c r="M5589" i="1"/>
  <c r="L5589" i="1"/>
  <c r="M5588" i="1"/>
  <c r="L5588" i="1"/>
  <c r="M5587" i="1"/>
  <c r="L5587" i="1"/>
  <c r="M5586" i="1"/>
  <c r="L5586" i="1"/>
  <c r="M5585" i="1"/>
  <c r="L5585" i="1"/>
  <c r="M5584" i="1"/>
  <c r="L5584" i="1"/>
  <c r="L5583" i="1"/>
  <c r="M5582" i="1"/>
  <c r="L5582" i="1"/>
  <c r="M5581" i="1"/>
  <c r="L5581" i="1"/>
  <c r="M5580" i="1"/>
  <c r="L5580" i="1"/>
  <c r="M5579" i="1"/>
  <c r="L5579" i="1"/>
  <c r="M5578" i="1"/>
  <c r="L5578" i="1"/>
  <c r="M5577" i="1"/>
  <c r="L5577" i="1"/>
  <c r="M5576" i="1"/>
  <c r="L5576" i="1"/>
  <c r="M5575" i="1"/>
  <c r="L5575" i="1"/>
  <c r="M5574" i="1"/>
  <c r="L5574" i="1"/>
  <c r="M5573" i="1"/>
  <c r="L5573" i="1"/>
  <c r="L5572" i="1"/>
  <c r="M5569" i="1"/>
  <c r="L5569" i="1"/>
  <c r="L5568" i="1"/>
  <c r="M5567" i="1"/>
  <c r="L5567" i="1"/>
  <c r="M5566" i="1"/>
  <c r="L5566" i="1"/>
  <c r="M5565" i="1"/>
  <c r="L5565" i="1"/>
  <c r="M5564" i="1"/>
  <c r="L5564" i="1"/>
  <c r="M5563" i="1"/>
  <c r="L5563" i="1"/>
  <c r="M5562" i="1"/>
  <c r="L5562" i="1"/>
  <c r="M5561" i="1"/>
  <c r="L5561" i="1"/>
  <c r="M5560" i="1"/>
  <c r="L5560" i="1"/>
  <c r="M5559" i="1"/>
  <c r="L5559" i="1"/>
  <c r="M5558" i="1"/>
  <c r="L5558" i="1"/>
  <c r="M5557" i="1"/>
  <c r="L5557" i="1"/>
  <c r="M5556" i="1"/>
  <c r="L5556" i="1"/>
  <c r="M5555" i="1"/>
  <c r="L5555" i="1"/>
  <c r="M5554" i="1"/>
  <c r="L5554" i="1"/>
  <c r="L5553" i="1"/>
  <c r="M5552" i="1"/>
  <c r="L5552" i="1"/>
  <c r="M5551" i="1"/>
  <c r="L5551" i="1"/>
  <c r="M5550" i="1"/>
  <c r="L5550" i="1"/>
  <c r="M5549" i="1"/>
  <c r="L5549" i="1"/>
  <c r="M5548" i="1"/>
  <c r="L5548" i="1"/>
  <c r="M5547" i="1"/>
  <c r="L5547" i="1"/>
  <c r="M5546" i="1"/>
  <c r="L5546" i="1"/>
  <c r="L5545" i="1"/>
  <c r="M5544" i="1"/>
  <c r="L5544" i="1"/>
  <c r="M5543" i="1"/>
  <c r="L5543" i="1"/>
  <c r="M5542" i="1"/>
  <c r="L5542" i="1"/>
  <c r="M5541" i="1"/>
  <c r="L5541" i="1"/>
  <c r="L5540" i="1"/>
  <c r="M5539" i="1"/>
  <c r="L5539" i="1"/>
  <c r="M5538" i="1"/>
  <c r="L5538" i="1"/>
  <c r="L5536" i="1"/>
  <c r="M5535" i="1"/>
  <c r="L5535" i="1"/>
  <c r="M5534" i="1"/>
  <c r="L5534" i="1"/>
  <c r="M5533" i="1"/>
  <c r="L5533" i="1"/>
  <c r="M5532" i="1"/>
  <c r="L5532" i="1"/>
  <c r="M5531" i="1"/>
  <c r="L5531" i="1"/>
  <c r="M5530" i="1"/>
  <c r="L5530" i="1"/>
  <c r="M5529" i="1"/>
  <c r="L5529" i="1"/>
  <c r="M5528" i="1"/>
  <c r="L5528" i="1"/>
  <c r="M5527" i="1"/>
  <c r="L5527" i="1"/>
  <c r="L5526" i="1"/>
  <c r="M5523" i="1"/>
  <c r="L5523" i="1"/>
  <c r="L5522" i="1"/>
  <c r="M5521" i="1"/>
  <c r="L5521" i="1"/>
  <c r="M5520" i="1"/>
  <c r="L5520" i="1"/>
  <c r="M5519" i="1"/>
  <c r="L5519" i="1"/>
  <c r="M5518" i="1"/>
  <c r="L5518" i="1"/>
  <c r="M5517" i="1"/>
  <c r="L5517" i="1"/>
  <c r="M5516" i="1"/>
  <c r="L5516" i="1"/>
  <c r="M5515" i="1"/>
  <c r="L5515" i="1"/>
  <c r="M5514" i="1"/>
  <c r="L5514" i="1"/>
  <c r="M5513" i="1"/>
  <c r="L5513" i="1"/>
  <c r="M5512" i="1"/>
  <c r="L5512" i="1"/>
  <c r="M5511" i="1"/>
  <c r="L5511" i="1"/>
  <c r="M5510" i="1"/>
  <c r="L5510" i="1"/>
  <c r="M5509" i="1"/>
  <c r="L5509" i="1"/>
  <c r="M5508" i="1"/>
  <c r="L5508" i="1"/>
  <c r="M5507" i="1"/>
  <c r="L5507" i="1"/>
  <c r="M5506" i="1"/>
  <c r="L5506" i="1"/>
  <c r="M5505" i="1"/>
  <c r="L5505" i="1"/>
  <c r="M5504" i="1"/>
  <c r="L5504" i="1"/>
  <c r="M5503" i="1"/>
  <c r="L5503" i="1"/>
  <c r="M5502" i="1"/>
  <c r="L5502" i="1"/>
  <c r="M5501" i="1"/>
  <c r="L5501" i="1"/>
  <c r="M5500" i="1"/>
  <c r="L5500" i="1"/>
  <c r="M5499" i="1"/>
  <c r="L5499" i="1"/>
  <c r="M5498" i="1"/>
  <c r="L5498" i="1"/>
  <c r="M5497" i="1"/>
  <c r="L5497" i="1"/>
  <c r="M5496" i="1"/>
  <c r="L5496" i="1"/>
  <c r="M5495" i="1"/>
  <c r="L5495" i="1"/>
  <c r="M5494" i="1"/>
  <c r="L5494" i="1"/>
  <c r="M5493" i="1"/>
  <c r="L5493" i="1"/>
  <c r="M5492" i="1"/>
  <c r="L5492" i="1"/>
  <c r="M5491" i="1"/>
  <c r="L5491" i="1"/>
  <c r="M5490" i="1"/>
  <c r="L5490" i="1"/>
  <c r="M5489" i="1"/>
  <c r="L5489" i="1"/>
  <c r="M5488" i="1"/>
  <c r="L5488" i="1"/>
  <c r="M5487" i="1"/>
  <c r="L5487" i="1"/>
  <c r="M5486" i="1"/>
  <c r="L5486" i="1"/>
  <c r="M5485" i="1"/>
  <c r="L5485" i="1"/>
  <c r="M5484" i="1"/>
  <c r="L5484" i="1"/>
  <c r="M5483" i="1"/>
  <c r="L5483" i="1"/>
  <c r="M5482" i="1"/>
  <c r="L5482" i="1"/>
  <c r="M5481" i="1"/>
  <c r="L5481" i="1"/>
  <c r="M5480" i="1"/>
  <c r="L5480" i="1"/>
  <c r="M5479" i="1"/>
  <c r="L5479" i="1"/>
  <c r="M5478" i="1"/>
  <c r="L5478" i="1"/>
  <c r="M5477" i="1"/>
  <c r="L5477" i="1"/>
  <c r="M5476" i="1"/>
  <c r="L5476" i="1"/>
  <c r="M5475" i="1"/>
  <c r="L5475" i="1"/>
  <c r="M5474" i="1"/>
  <c r="L5474" i="1"/>
  <c r="M5473" i="1"/>
  <c r="L5473" i="1"/>
  <c r="M5472" i="1"/>
  <c r="L5472" i="1"/>
  <c r="L5471" i="1"/>
  <c r="M5468" i="1"/>
  <c r="L5468" i="1"/>
  <c r="M5467" i="1"/>
  <c r="L5467" i="1"/>
  <c r="M5466" i="1"/>
  <c r="L5466" i="1"/>
  <c r="M5464" i="1"/>
  <c r="L5464" i="1"/>
  <c r="M5463" i="1"/>
  <c r="L5463" i="1"/>
  <c r="M5462" i="1"/>
  <c r="L5462" i="1"/>
  <c r="M5461" i="1"/>
  <c r="L5461" i="1"/>
  <c r="M5460" i="1"/>
  <c r="L5460" i="1"/>
  <c r="M5459" i="1"/>
  <c r="L5459" i="1"/>
  <c r="M5458" i="1"/>
  <c r="L5458" i="1"/>
  <c r="M5457" i="1"/>
  <c r="L5457" i="1"/>
  <c r="M5456" i="1"/>
  <c r="L5456" i="1"/>
  <c r="M5455" i="1"/>
  <c r="L5455" i="1"/>
  <c r="M5454" i="1"/>
  <c r="L5454" i="1"/>
  <c r="M5453" i="1"/>
  <c r="L5453" i="1"/>
  <c r="M5452" i="1"/>
  <c r="L5452" i="1"/>
  <c r="M5451" i="1"/>
  <c r="L5451" i="1"/>
  <c r="M5450" i="1"/>
  <c r="L5450" i="1"/>
  <c r="M5449" i="1"/>
  <c r="L5449" i="1"/>
  <c r="M5448" i="1"/>
  <c r="L5448" i="1"/>
  <c r="M5447" i="1"/>
  <c r="L5447" i="1"/>
  <c r="M5446" i="1"/>
  <c r="L5446" i="1"/>
  <c r="M5445" i="1"/>
  <c r="L5445" i="1"/>
  <c r="M5444" i="1"/>
  <c r="L5444" i="1"/>
  <c r="M5443" i="1"/>
  <c r="L5443" i="1"/>
  <c r="L5442" i="1"/>
  <c r="M5439" i="1"/>
  <c r="L5439" i="1"/>
  <c r="M5438" i="1"/>
  <c r="L5438" i="1"/>
  <c r="M5437" i="1"/>
  <c r="L5437" i="1"/>
  <c r="L5436" i="1"/>
  <c r="L5435" i="1"/>
  <c r="M5434" i="1"/>
  <c r="L5434" i="1"/>
  <c r="M5433" i="1"/>
  <c r="L5433" i="1"/>
  <c r="L5432" i="1"/>
  <c r="M5431" i="1"/>
  <c r="L5431" i="1"/>
  <c r="M5430" i="1"/>
  <c r="L5430" i="1"/>
  <c r="M5429" i="1"/>
  <c r="L5429" i="1"/>
  <c r="M5428" i="1"/>
  <c r="L5428" i="1"/>
  <c r="M5427" i="1"/>
  <c r="L5427" i="1"/>
  <c r="M5426" i="1"/>
  <c r="L5426" i="1"/>
  <c r="M5425" i="1"/>
  <c r="L5425" i="1"/>
  <c r="L5424" i="1"/>
  <c r="M5423" i="1"/>
  <c r="L5423" i="1"/>
  <c r="M5422" i="1"/>
  <c r="L5422" i="1"/>
  <c r="M5421" i="1"/>
  <c r="L5421" i="1"/>
  <c r="M5420" i="1"/>
  <c r="L5420" i="1"/>
  <c r="L5419" i="1"/>
  <c r="M5418" i="1"/>
  <c r="L5418" i="1"/>
  <c r="M5417" i="1"/>
  <c r="L5417" i="1"/>
  <c r="M5416" i="1"/>
  <c r="L5416" i="1"/>
  <c r="M5415" i="1"/>
  <c r="L5415" i="1"/>
  <c r="M5414" i="1"/>
  <c r="L5414" i="1"/>
  <c r="M5413" i="1"/>
  <c r="L5413" i="1"/>
  <c r="M5412" i="1"/>
  <c r="L5412" i="1"/>
  <c r="M5411" i="1"/>
  <c r="L5411" i="1"/>
  <c r="M5410" i="1"/>
  <c r="L5410" i="1"/>
  <c r="M5409" i="1"/>
  <c r="L5409" i="1"/>
  <c r="M5408" i="1"/>
  <c r="L5408" i="1"/>
  <c r="M5407" i="1"/>
  <c r="L5407" i="1"/>
  <c r="M5406" i="1"/>
  <c r="L5406" i="1"/>
  <c r="M5405" i="1"/>
  <c r="L5405" i="1"/>
  <c r="M5404" i="1"/>
  <c r="L5404" i="1"/>
  <c r="M5403" i="1"/>
  <c r="L5403" i="1"/>
  <c r="M5402" i="1"/>
  <c r="L5402" i="1"/>
  <c r="M5401" i="1"/>
  <c r="L5401" i="1"/>
  <c r="M5400" i="1"/>
  <c r="L5400" i="1"/>
  <c r="M5399" i="1"/>
  <c r="L5399" i="1"/>
  <c r="L5398" i="1"/>
  <c r="M5395" i="1"/>
  <c r="L5395" i="1"/>
  <c r="L5394" i="1"/>
  <c r="M5393" i="1"/>
  <c r="L5393" i="1"/>
  <c r="M5392" i="1"/>
  <c r="L5392" i="1"/>
  <c r="M5391" i="1"/>
  <c r="L5391" i="1"/>
  <c r="M5390" i="1"/>
  <c r="L5390" i="1"/>
  <c r="M5389" i="1"/>
  <c r="L5389" i="1"/>
  <c r="M5388" i="1"/>
  <c r="L5388" i="1"/>
  <c r="M5387" i="1"/>
  <c r="L5387" i="1"/>
  <c r="M5386" i="1"/>
  <c r="L5386" i="1"/>
  <c r="M5385" i="1"/>
  <c r="L5385" i="1"/>
  <c r="M5384" i="1"/>
  <c r="L5384" i="1"/>
  <c r="M5383" i="1"/>
  <c r="L5383" i="1"/>
  <c r="M5382" i="1"/>
  <c r="L5382" i="1"/>
  <c r="M5381" i="1"/>
  <c r="L5381" i="1"/>
  <c r="M5380" i="1"/>
  <c r="L5380" i="1"/>
  <c r="M5379" i="1"/>
  <c r="L5379" i="1"/>
  <c r="M5378" i="1"/>
  <c r="L5378" i="1"/>
  <c r="M5377" i="1"/>
  <c r="L5377" i="1"/>
  <c r="M5376" i="1"/>
  <c r="L5376" i="1"/>
  <c r="M5375" i="1"/>
  <c r="L5375" i="1"/>
  <c r="M5374" i="1"/>
  <c r="L5374" i="1"/>
  <c r="M5373" i="1"/>
  <c r="L5373" i="1"/>
  <c r="M5372" i="1"/>
  <c r="L5372" i="1"/>
  <c r="M5371" i="1"/>
  <c r="L5371" i="1"/>
  <c r="M5370" i="1"/>
  <c r="L5370" i="1"/>
  <c r="M5369" i="1"/>
  <c r="L5369" i="1"/>
  <c r="M5368" i="1"/>
  <c r="L5368" i="1"/>
  <c r="M5367" i="1"/>
  <c r="L5367" i="1"/>
  <c r="M5366" i="1"/>
  <c r="L5366" i="1"/>
  <c r="M5365" i="1"/>
  <c r="L5365" i="1"/>
  <c r="M5364" i="1"/>
  <c r="L5364" i="1"/>
  <c r="M5363" i="1"/>
  <c r="L5363" i="1"/>
  <c r="M5360" i="1"/>
  <c r="L5360" i="1"/>
  <c r="M5359" i="1"/>
  <c r="L5359" i="1"/>
  <c r="M5358" i="1"/>
  <c r="L5358" i="1"/>
  <c r="L5357" i="1"/>
  <c r="M5356" i="1"/>
  <c r="L5356" i="1"/>
  <c r="M5355" i="1"/>
  <c r="L5355" i="1"/>
  <c r="M5354" i="1"/>
  <c r="L5354" i="1"/>
  <c r="M5353" i="1"/>
  <c r="L5353" i="1"/>
  <c r="M5352" i="1"/>
  <c r="L5352" i="1"/>
  <c r="M5351" i="1"/>
  <c r="L5351" i="1"/>
  <c r="M5350" i="1"/>
  <c r="L5350" i="1"/>
  <c r="M5349" i="1"/>
  <c r="L5349" i="1"/>
  <c r="M5348" i="1"/>
  <c r="L5348" i="1"/>
  <c r="M5347" i="1"/>
  <c r="L5347" i="1"/>
  <c r="M5346" i="1"/>
  <c r="L5346" i="1"/>
  <c r="M5345" i="1"/>
  <c r="L5345" i="1"/>
  <c r="M5344" i="1"/>
  <c r="L5344" i="1"/>
  <c r="M5343" i="1"/>
  <c r="L5343" i="1"/>
  <c r="M5342" i="1"/>
  <c r="L5342" i="1"/>
  <c r="M5341" i="1"/>
  <c r="L5341" i="1"/>
  <c r="M5340" i="1"/>
  <c r="L5340" i="1"/>
  <c r="M5339" i="1"/>
  <c r="L5339" i="1"/>
  <c r="M5338" i="1"/>
  <c r="L5338" i="1"/>
  <c r="M5337" i="1"/>
  <c r="L5337" i="1"/>
  <c r="M5336" i="1"/>
  <c r="L5336" i="1"/>
  <c r="M5335" i="1"/>
  <c r="L5335" i="1"/>
  <c r="M5334" i="1"/>
  <c r="L5334" i="1"/>
  <c r="M5333" i="1"/>
  <c r="L5333" i="1"/>
  <c r="M5332" i="1"/>
  <c r="L5332" i="1"/>
  <c r="M5331" i="1"/>
  <c r="L5331" i="1"/>
  <c r="M5330" i="1"/>
  <c r="L5330" i="1"/>
  <c r="M5329" i="1"/>
  <c r="L5329" i="1"/>
  <c r="M5328" i="1"/>
  <c r="L5328" i="1"/>
  <c r="M5327" i="1"/>
  <c r="L5327" i="1"/>
  <c r="M5326" i="1"/>
  <c r="L5326" i="1"/>
  <c r="M5325" i="1"/>
  <c r="L5325" i="1"/>
  <c r="M5324" i="1"/>
  <c r="L5324" i="1"/>
  <c r="M5323" i="1"/>
  <c r="L5323" i="1"/>
  <c r="M5322" i="1"/>
  <c r="L5322" i="1"/>
  <c r="M5321" i="1"/>
  <c r="L5321" i="1"/>
  <c r="M5320" i="1"/>
  <c r="L5320" i="1"/>
  <c r="M5319" i="1"/>
  <c r="L5319" i="1"/>
  <c r="M5318" i="1"/>
  <c r="L5318" i="1"/>
  <c r="M5317" i="1"/>
  <c r="L5317" i="1"/>
  <c r="M5316" i="1"/>
  <c r="L5316" i="1"/>
  <c r="M5315" i="1"/>
  <c r="L5315" i="1"/>
  <c r="M5314" i="1"/>
  <c r="L5314" i="1"/>
  <c r="M5313" i="1"/>
  <c r="L5313" i="1"/>
  <c r="M5312" i="1"/>
  <c r="L5312" i="1"/>
  <c r="M5311" i="1"/>
  <c r="L5311" i="1"/>
  <c r="M5310" i="1"/>
  <c r="L5310" i="1"/>
  <c r="M5309" i="1"/>
  <c r="L5309" i="1"/>
  <c r="M5308" i="1"/>
  <c r="L5308" i="1"/>
  <c r="M5307" i="1"/>
  <c r="L5307" i="1"/>
  <c r="M5306" i="1"/>
  <c r="L5306" i="1"/>
  <c r="M5305" i="1"/>
  <c r="L5305" i="1"/>
  <c r="M5304" i="1"/>
  <c r="L5304" i="1"/>
  <c r="M5303" i="1"/>
  <c r="L5303" i="1"/>
  <c r="M5302" i="1"/>
  <c r="L5302" i="1"/>
  <c r="M5301" i="1"/>
  <c r="L5301" i="1"/>
  <c r="M5300" i="1"/>
  <c r="L5300" i="1"/>
  <c r="M5299" i="1"/>
  <c r="L5299" i="1"/>
  <c r="M5298" i="1"/>
  <c r="L5298" i="1"/>
  <c r="M5297" i="1"/>
  <c r="L5297" i="1"/>
  <c r="M5296" i="1"/>
  <c r="L5296" i="1"/>
  <c r="M5295" i="1"/>
  <c r="L5295" i="1"/>
  <c r="M5294" i="1"/>
  <c r="L5294" i="1"/>
  <c r="M5293" i="1"/>
  <c r="L5293" i="1"/>
  <c r="M5292" i="1"/>
  <c r="L5292" i="1"/>
  <c r="L5289" i="1"/>
  <c r="M5288" i="1"/>
  <c r="L5288" i="1"/>
  <c r="M5287" i="1"/>
  <c r="L5287" i="1"/>
  <c r="M5286" i="1"/>
  <c r="L5286" i="1"/>
  <c r="M5285" i="1"/>
  <c r="L5285" i="1"/>
  <c r="M5284" i="1"/>
  <c r="L5284" i="1"/>
  <c r="M5283" i="1"/>
  <c r="L5283" i="1"/>
  <c r="M5282" i="1"/>
  <c r="L5282" i="1"/>
  <c r="M5281" i="1"/>
  <c r="L5281" i="1"/>
  <c r="M5280" i="1"/>
  <c r="L5280" i="1"/>
  <c r="M5279" i="1"/>
  <c r="L5279" i="1"/>
  <c r="M5278" i="1"/>
  <c r="L5278" i="1"/>
  <c r="M5277" i="1"/>
  <c r="L5277" i="1"/>
  <c r="M5276" i="1"/>
  <c r="L5276" i="1"/>
  <c r="M5275" i="1"/>
  <c r="L5275" i="1"/>
  <c r="M5274" i="1"/>
  <c r="L5274" i="1"/>
  <c r="M5273" i="1"/>
  <c r="L5273" i="1"/>
  <c r="M5272" i="1"/>
  <c r="L5272" i="1"/>
  <c r="M5271" i="1"/>
  <c r="L5271" i="1"/>
  <c r="M5270" i="1"/>
  <c r="L5270" i="1"/>
  <c r="M5269" i="1"/>
  <c r="L5269" i="1"/>
  <c r="M5268" i="1"/>
  <c r="L5268" i="1"/>
  <c r="M5267" i="1"/>
  <c r="L5267" i="1"/>
  <c r="M5266" i="1"/>
  <c r="L5266" i="1"/>
  <c r="M5265" i="1"/>
  <c r="L5265" i="1"/>
  <c r="M5264" i="1"/>
  <c r="L5264" i="1"/>
  <c r="M5263" i="1"/>
  <c r="L5263" i="1"/>
  <c r="L5260" i="1"/>
  <c r="M5259" i="1"/>
  <c r="L5259" i="1"/>
  <c r="M5258" i="1"/>
  <c r="L5258" i="1"/>
  <c r="M5257" i="1"/>
  <c r="L5257" i="1"/>
  <c r="M5256" i="1"/>
  <c r="L5256" i="1"/>
  <c r="M5255" i="1"/>
  <c r="L5255" i="1"/>
  <c r="M5254" i="1"/>
  <c r="L5254" i="1"/>
  <c r="M5253" i="1"/>
  <c r="L5253" i="1"/>
  <c r="M5252" i="1"/>
  <c r="L5252" i="1"/>
  <c r="M5251" i="1"/>
  <c r="L5251" i="1"/>
  <c r="M5250" i="1"/>
  <c r="L5250" i="1"/>
  <c r="M5249" i="1"/>
  <c r="L5249" i="1"/>
  <c r="M5248" i="1"/>
  <c r="L5248" i="1"/>
  <c r="M5247" i="1"/>
  <c r="L5247" i="1"/>
  <c r="M5246" i="1"/>
  <c r="L5246" i="1"/>
  <c r="M5245" i="1"/>
  <c r="L5245" i="1"/>
  <c r="M5244" i="1"/>
  <c r="L5244" i="1"/>
  <c r="M5243" i="1"/>
  <c r="L5243" i="1"/>
  <c r="M5242" i="1"/>
  <c r="L5242" i="1"/>
  <c r="M5241" i="1"/>
  <c r="L5241" i="1"/>
  <c r="M5240" i="1"/>
  <c r="L5240" i="1"/>
  <c r="M5239" i="1"/>
  <c r="L5239" i="1"/>
  <c r="M5238" i="1"/>
  <c r="L5238" i="1"/>
  <c r="M5237" i="1"/>
  <c r="L5237" i="1"/>
  <c r="M5236" i="1"/>
  <c r="L5236" i="1"/>
  <c r="M5235" i="1"/>
  <c r="L5235" i="1"/>
  <c r="M5234" i="1"/>
  <c r="L5234" i="1"/>
  <c r="M5233" i="1"/>
  <c r="L5233" i="1"/>
  <c r="M5232" i="1"/>
  <c r="L5232" i="1"/>
  <c r="M5231" i="1"/>
  <c r="L5231" i="1"/>
  <c r="M5230" i="1"/>
  <c r="L5230" i="1"/>
  <c r="M5229" i="1"/>
  <c r="L5229" i="1"/>
  <c r="M5228" i="1"/>
  <c r="L5228" i="1"/>
  <c r="M5227" i="1"/>
  <c r="L5227" i="1"/>
  <c r="M5226" i="1"/>
  <c r="L5226" i="1"/>
  <c r="M5225" i="1"/>
  <c r="L5225" i="1"/>
  <c r="M5224" i="1"/>
  <c r="L5224" i="1"/>
  <c r="M5223" i="1"/>
  <c r="L5223" i="1"/>
  <c r="M5222" i="1"/>
  <c r="L5222" i="1"/>
  <c r="M5221" i="1"/>
  <c r="L5221" i="1"/>
  <c r="M5220" i="1"/>
  <c r="L5220" i="1"/>
  <c r="M5219" i="1"/>
  <c r="L5219" i="1"/>
  <c r="M5218" i="1"/>
  <c r="L5218" i="1"/>
  <c r="M5217" i="1"/>
  <c r="L5217" i="1"/>
  <c r="M5214" i="1"/>
  <c r="L5214" i="1"/>
  <c r="L5213" i="1"/>
  <c r="M5212" i="1"/>
  <c r="L5212" i="1"/>
  <c r="L5211" i="1"/>
  <c r="M5210" i="1"/>
  <c r="L5210" i="1"/>
  <c r="M5209" i="1"/>
  <c r="L5209" i="1"/>
  <c r="M5208" i="1"/>
  <c r="L5208" i="1"/>
  <c r="M5207" i="1"/>
  <c r="L5207" i="1"/>
  <c r="M5206" i="1"/>
  <c r="L5206" i="1"/>
  <c r="L5205" i="1"/>
  <c r="M5204" i="1"/>
  <c r="L5204" i="1"/>
  <c r="M5203" i="1"/>
  <c r="L5203" i="1"/>
  <c r="M5202" i="1"/>
  <c r="L5202" i="1"/>
  <c r="M5201" i="1"/>
  <c r="L5201" i="1"/>
  <c r="M5200" i="1"/>
  <c r="L5200" i="1"/>
  <c r="M5199" i="1"/>
  <c r="L5199" i="1"/>
  <c r="M5198" i="1"/>
  <c r="L5198" i="1"/>
  <c r="M5197" i="1"/>
  <c r="L5197" i="1"/>
  <c r="M5196" i="1"/>
  <c r="L5196" i="1"/>
  <c r="M5195" i="1"/>
  <c r="L5195" i="1"/>
  <c r="M5194" i="1"/>
  <c r="L5194" i="1"/>
  <c r="M5193" i="1"/>
  <c r="L5193" i="1"/>
  <c r="M5192" i="1"/>
  <c r="L5192" i="1"/>
  <c r="M5191" i="1"/>
  <c r="L5191" i="1"/>
  <c r="M5190" i="1"/>
  <c r="L5190" i="1"/>
  <c r="M5189" i="1"/>
  <c r="L5189" i="1"/>
  <c r="M5188" i="1"/>
  <c r="L5188" i="1"/>
  <c r="M5187" i="1"/>
  <c r="L5187" i="1"/>
  <c r="M5186" i="1"/>
  <c r="L5186" i="1"/>
  <c r="M5185" i="1"/>
  <c r="L5185" i="1"/>
  <c r="M5184" i="1"/>
  <c r="L5184" i="1"/>
  <c r="M5183" i="1"/>
  <c r="L5183" i="1"/>
  <c r="M5182" i="1"/>
  <c r="L5182" i="1"/>
  <c r="M5181" i="1"/>
  <c r="L5181" i="1"/>
  <c r="M5180" i="1"/>
  <c r="L5180" i="1"/>
  <c r="L5179" i="1"/>
  <c r="M5178" i="1"/>
  <c r="L5178" i="1"/>
  <c r="M5177" i="1"/>
  <c r="L5177" i="1"/>
  <c r="M5176" i="1"/>
  <c r="L5176" i="1"/>
  <c r="M5175" i="1"/>
  <c r="L5175" i="1"/>
  <c r="M5174" i="1"/>
  <c r="L5174" i="1"/>
  <c r="M5173" i="1"/>
  <c r="L5173" i="1"/>
  <c r="M5172" i="1"/>
  <c r="L5172" i="1"/>
  <c r="M5171" i="1"/>
  <c r="L5171" i="1"/>
  <c r="M5170" i="1"/>
  <c r="L5170" i="1"/>
  <c r="M5169" i="1"/>
  <c r="L5169" i="1"/>
  <c r="L5168" i="1"/>
  <c r="M5167" i="1"/>
  <c r="L5167" i="1"/>
  <c r="M5166" i="1"/>
  <c r="L5166" i="1"/>
  <c r="M5165" i="1"/>
  <c r="L5165" i="1"/>
  <c r="M5164" i="1"/>
  <c r="L5164" i="1"/>
  <c r="M5163" i="1"/>
  <c r="L5163" i="1"/>
  <c r="M5162" i="1"/>
  <c r="L5162" i="1"/>
  <c r="M5161" i="1"/>
  <c r="L5161" i="1"/>
  <c r="M5160" i="1"/>
  <c r="L5160" i="1"/>
  <c r="M5159" i="1"/>
  <c r="L5159" i="1"/>
  <c r="M5158" i="1"/>
  <c r="L5158" i="1"/>
  <c r="M5157" i="1"/>
  <c r="L5157" i="1"/>
  <c r="M5156" i="1"/>
  <c r="L5156" i="1"/>
  <c r="M5155" i="1"/>
  <c r="L5155" i="1"/>
  <c r="M5154" i="1"/>
  <c r="L5154" i="1"/>
  <c r="L5153" i="1"/>
  <c r="L5152" i="1"/>
  <c r="M5151" i="1"/>
  <c r="L5151" i="1"/>
  <c r="M5150" i="1"/>
  <c r="L5150" i="1"/>
  <c r="M5149" i="1"/>
  <c r="L5149" i="1"/>
  <c r="M5148" i="1"/>
  <c r="L5148" i="1"/>
  <c r="M5147" i="1"/>
  <c r="L5147" i="1"/>
  <c r="M5146" i="1"/>
  <c r="L5146" i="1"/>
  <c r="M5145" i="1"/>
  <c r="L5145" i="1"/>
  <c r="M5144" i="1"/>
  <c r="L5144" i="1"/>
  <c r="M5143" i="1"/>
  <c r="L5143" i="1"/>
  <c r="M5142" i="1"/>
  <c r="L5142" i="1"/>
  <c r="M5141" i="1"/>
  <c r="L5141" i="1"/>
  <c r="L5140" i="1"/>
  <c r="M5139" i="1"/>
  <c r="L5139" i="1"/>
  <c r="M5138" i="1"/>
  <c r="L5138" i="1"/>
  <c r="M5137" i="1"/>
  <c r="L5137" i="1"/>
  <c r="M5136" i="1"/>
  <c r="L5136" i="1"/>
  <c r="M5135" i="1"/>
  <c r="L5135" i="1"/>
  <c r="M5134" i="1"/>
  <c r="L5134" i="1"/>
  <c r="M5133" i="1"/>
  <c r="L5133" i="1"/>
  <c r="M5132" i="1"/>
  <c r="L5132" i="1"/>
  <c r="L5131" i="1"/>
  <c r="M5128" i="1"/>
  <c r="L5128" i="1"/>
  <c r="L5127" i="1"/>
  <c r="L5126" i="1"/>
  <c r="M5125" i="1"/>
  <c r="L5125" i="1"/>
  <c r="M5124" i="1"/>
  <c r="L5124" i="1"/>
  <c r="M5123" i="1"/>
  <c r="L5123" i="1"/>
  <c r="M5122" i="1"/>
  <c r="L5122" i="1"/>
  <c r="M5121" i="1"/>
  <c r="L5121" i="1"/>
  <c r="L5120" i="1"/>
  <c r="M5119" i="1"/>
  <c r="L5119" i="1"/>
  <c r="M5118" i="1"/>
  <c r="L5118" i="1"/>
  <c r="M5117" i="1"/>
  <c r="L5117" i="1"/>
  <c r="M5116" i="1"/>
  <c r="L5116" i="1"/>
  <c r="M5115" i="1"/>
  <c r="L5115" i="1"/>
  <c r="M5114" i="1"/>
  <c r="L5114" i="1"/>
  <c r="M5113" i="1"/>
  <c r="L5113" i="1"/>
  <c r="M5112" i="1"/>
  <c r="L5112" i="1"/>
  <c r="M5111" i="1"/>
  <c r="L5111" i="1"/>
  <c r="M5110" i="1"/>
  <c r="L5110" i="1"/>
  <c r="M5109" i="1"/>
  <c r="L5109" i="1"/>
  <c r="M5108" i="1"/>
  <c r="L5108" i="1"/>
  <c r="M5107" i="1"/>
  <c r="L5107" i="1"/>
  <c r="M5106" i="1"/>
  <c r="L5106" i="1"/>
  <c r="M5105" i="1"/>
  <c r="L5105" i="1"/>
  <c r="M5104" i="1"/>
  <c r="L5104" i="1"/>
  <c r="M5103" i="1"/>
  <c r="L5103" i="1"/>
  <c r="M5102" i="1"/>
  <c r="L5102" i="1"/>
  <c r="L5101" i="1"/>
  <c r="M5100" i="1"/>
  <c r="L5100" i="1"/>
  <c r="M5099" i="1"/>
  <c r="L5099" i="1"/>
  <c r="M5098" i="1"/>
  <c r="L5098" i="1"/>
  <c r="M5097" i="1"/>
  <c r="L5097" i="1"/>
  <c r="M5096" i="1"/>
  <c r="L5096" i="1"/>
  <c r="M5095" i="1"/>
  <c r="L5095" i="1"/>
  <c r="M5094" i="1"/>
  <c r="L5094" i="1"/>
  <c r="M5093" i="1"/>
  <c r="L5093" i="1"/>
  <c r="M5092" i="1"/>
  <c r="L5092" i="1"/>
  <c r="M5091" i="1"/>
  <c r="L5091" i="1"/>
  <c r="L5090" i="1"/>
  <c r="M5089" i="1"/>
  <c r="L5089" i="1"/>
  <c r="M5088" i="1"/>
  <c r="L5088" i="1"/>
  <c r="M5087" i="1"/>
  <c r="L5087" i="1"/>
  <c r="M5086" i="1"/>
  <c r="L5086" i="1"/>
  <c r="M5085" i="1"/>
  <c r="L5085" i="1"/>
  <c r="M5084" i="1"/>
  <c r="L5084" i="1"/>
  <c r="M5083" i="1"/>
  <c r="L5083" i="1"/>
  <c r="M5082" i="1"/>
  <c r="L5082" i="1"/>
  <c r="M5081" i="1"/>
  <c r="L5081" i="1"/>
  <c r="M5080" i="1"/>
  <c r="L5080" i="1"/>
  <c r="M5079" i="1"/>
  <c r="L5079" i="1"/>
  <c r="M5078" i="1"/>
  <c r="L5078" i="1"/>
  <c r="L5077" i="1"/>
  <c r="M5076" i="1"/>
  <c r="L5076" i="1"/>
  <c r="M5075" i="1"/>
  <c r="L5075" i="1"/>
  <c r="M5074" i="1"/>
  <c r="L5074" i="1"/>
  <c r="M5073" i="1"/>
  <c r="L5073" i="1"/>
  <c r="M5072" i="1"/>
  <c r="L5072" i="1"/>
  <c r="M5071" i="1"/>
  <c r="L5071" i="1"/>
  <c r="M5070" i="1"/>
  <c r="L5070" i="1"/>
  <c r="M5069" i="1"/>
  <c r="L5069" i="1"/>
  <c r="M5068" i="1"/>
  <c r="L5068" i="1"/>
  <c r="M5067" i="1"/>
  <c r="L5067" i="1"/>
  <c r="L5066" i="1"/>
  <c r="M5065" i="1"/>
  <c r="L5065" i="1"/>
  <c r="M5064" i="1"/>
  <c r="L5064" i="1"/>
  <c r="M5063" i="1"/>
  <c r="L5063" i="1"/>
  <c r="M5062" i="1"/>
  <c r="L5062" i="1"/>
  <c r="M5061" i="1"/>
  <c r="L5061" i="1"/>
  <c r="M5060" i="1"/>
  <c r="L5060" i="1"/>
  <c r="M5059" i="1"/>
  <c r="L5059" i="1"/>
  <c r="M5058" i="1"/>
  <c r="L5058" i="1"/>
  <c r="L5057" i="1"/>
  <c r="M5054" i="1"/>
  <c r="L5054" i="1"/>
  <c r="L5053" i="1"/>
  <c r="M5052" i="1"/>
  <c r="L5052" i="1"/>
  <c r="L5051" i="1"/>
  <c r="M5050" i="1"/>
  <c r="L5050" i="1"/>
  <c r="M5049" i="1"/>
  <c r="L5049" i="1"/>
  <c r="M5048" i="1"/>
  <c r="L5048" i="1"/>
  <c r="M5047" i="1"/>
  <c r="L5047" i="1"/>
  <c r="M5046" i="1"/>
  <c r="L5046" i="1"/>
  <c r="L5045" i="1"/>
  <c r="M5044" i="1"/>
  <c r="L5044" i="1"/>
  <c r="M5043" i="1"/>
  <c r="L5043" i="1"/>
  <c r="M5042" i="1"/>
  <c r="L5042" i="1"/>
  <c r="M5041" i="1"/>
  <c r="L5041" i="1"/>
  <c r="M5040" i="1"/>
  <c r="L5040" i="1"/>
  <c r="M5039" i="1"/>
  <c r="L5039" i="1"/>
  <c r="M5038" i="1"/>
  <c r="L5038" i="1"/>
  <c r="M5037" i="1"/>
  <c r="L5037" i="1"/>
  <c r="M5036" i="1"/>
  <c r="L5036" i="1"/>
  <c r="M5035" i="1"/>
  <c r="L5035" i="1"/>
  <c r="M5034" i="1"/>
  <c r="L5034" i="1"/>
  <c r="M5033" i="1"/>
  <c r="L5033" i="1"/>
  <c r="M5032" i="1"/>
  <c r="L5032" i="1"/>
  <c r="M5031" i="1"/>
  <c r="L5031" i="1"/>
  <c r="M5030" i="1"/>
  <c r="L5030" i="1"/>
  <c r="M5029" i="1"/>
  <c r="L5029" i="1"/>
  <c r="M5028" i="1"/>
  <c r="L5028" i="1"/>
  <c r="M5027" i="1"/>
  <c r="L5027" i="1"/>
  <c r="L5026" i="1"/>
  <c r="M5025" i="1"/>
  <c r="L5025" i="1"/>
  <c r="M5024" i="1"/>
  <c r="L5024" i="1"/>
  <c r="M5023" i="1"/>
  <c r="L5023" i="1"/>
  <c r="M5022" i="1"/>
  <c r="L5022" i="1"/>
  <c r="M5021" i="1"/>
  <c r="L5021" i="1"/>
  <c r="M5020" i="1"/>
  <c r="L5020" i="1"/>
  <c r="M5019" i="1"/>
  <c r="L5019" i="1"/>
  <c r="M5018" i="1"/>
  <c r="L5018" i="1"/>
  <c r="M5017" i="1"/>
  <c r="L5017" i="1"/>
  <c r="M5016" i="1"/>
  <c r="L5016" i="1"/>
  <c r="L5015" i="1"/>
  <c r="M5014" i="1"/>
  <c r="L5014" i="1"/>
  <c r="M5013" i="1"/>
  <c r="L5013" i="1"/>
  <c r="M5012" i="1"/>
  <c r="L5012" i="1"/>
  <c r="M5011" i="1"/>
  <c r="L5011" i="1"/>
  <c r="M5010" i="1"/>
  <c r="L5010" i="1"/>
  <c r="M5009" i="1"/>
  <c r="L5009" i="1"/>
  <c r="M5008" i="1"/>
  <c r="L5008" i="1"/>
  <c r="M5007" i="1"/>
  <c r="L5007" i="1"/>
  <c r="M5006" i="1"/>
  <c r="L5006" i="1"/>
  <c r="M5005" i="1"/>
  <c r="L5005" i="1"/>
  <c r="M5004" i="1"/>
  <c r="L5004" i="1"/>
  <c r="M5003" i="1"/>
  <c r="L5003" i="1"/>
  <c r="L5002" i="1"/>
  <c r="M5001" i="1"/>
  <c r="L5001" i="1"/>
  <c r="M5000" i="1"/>
  <c r="L5000" i="1"/>
  <c r="M4999" i="1"/>
  <c r="L4999" i="1"/>
  <c r="M4998" i="1"/>
  <c r="L4998" i="1"/>
  <c r="M4997" i="1"/>
  <c r="L4997" i="1"/>
  <c r="M4996" i="1"/>
  <c r="L4996" i="1"/>
  <c r="M4995" i="1"/>
  <c r="L4995" i="1"/>
  <c r="M4994" i="1"/>
  <c r="L4994" i="1"/>
  <c r="M4993" i="1"/>
  <c r="L4993" i="1"/>
  <c r="M4992" i="1"/>
  <c r="L4992" i="1"/>
  <c r="M4991" i="1"/>
  <c r="L4991" i="1"/>
  <c r="L4990" i="1"/>
  <c r="M4989" i="1"/>
  <c r="L4989" i="1"/>
  <c r="M4988" i="1"/>
  <c r="L4988" i="1"/>
  <c r="M4987" i="1"/>
  <c r="L4987" i="1"/>
  <c r="M4986" i="1"/>
  <c r="L4986" i="1"/>
  <c r="M4985" i="1"/>
  <c r="L4985" i="1"/>
  <c r="M4984" i="1"/>
  <c r="L4984" i="1"/>
  <c r="M4983" i="1"/>
  <c r="L4983" i="1"/>
  <c r="M4982" i="1"/>
  <c r="L4982" i="1"/>
  <c r="L4981" i="1"/>
  <c r="M4978" i="1"/>
  <c r="L4978" i="1"/>
  <c r="L4977" i="1"/>
  <c r="M4976" i="1"/>
  <c r="L4976" i="1"/>
  <c r="M4975" i="1"/>
  <c r="L4975" i="1"/>
  <c r="M4974" i="1"/>
  <c r="L4974" i="1"/>
  <c r="M4973" i="1"/>
  <c r="L4973" i="1"/>
  <c r="M4972" i="1"/>
  <c r="L4972" i="1"/>
  <c r="M4971" i="1"/>
  <c r="L4971" i="1"/>
  <c r="M4970" i="1"/>
  <c r="L4970" i="1"/>
  <c r="M4969" i="1"/>
  <c r="L4969" i="1"/>
  <c r="M4968" i="1"/>
  <c r="L4968" i="1"/>
  <c r="M4967" i="1"/>
  <c r="L4967" i="1"/>
  <c r="M4966" i="1"/>
  <c r="L4966" i="1"/>
  <c r="M4965" i="1"/>
  <c r="L4965" i="1"/>
  <c r="M4964" i="1"/>
  <c r="L4964" i="1"/>
  <c r="M4963" i="1"/>
  <c r="L4963" i="1"/>
  <c r="M4962" i="1"/>
  <c r="L4962" i="1"/>
  <c r="M4961" i="1"/>
  <c r="L4961" i="1"/>
  <c r="M4960" i="1"/>
  <c r="L4960" i="1"/>
  <c r="M4959" i="1"/>
  <c r="L4959" i="1"/>
  <c r="M4958" i="1"/>
  <c r="L4958" i="1"/>
  <c r="M4957" i="1"/>
  <c r="L4957" i="1"/>
  <c r="M4956" i="1"/>
  <c r="L4956" i="1"/>
  <c r="M4955" i="1"/>
  <c r="L4955" i="1"/>
  <c r="M4954" i="1"/>
  <c r="L4954" i="1"/>
  <c r="M4953" i="1"/>
  <c r="L4953" i="1"/>
  <c r="M4952" i="1"/>
  <c r="L4952" i="1"/>
  <c r="M4951" i="1"/>
  <c r="L4951" i="1"/>
  <c r="M4950" i="1"/>
  <c r="L4950" i="1"/>
  <c r="M4949" i="1"/>
  <c r="L4949" i="1"/>
  <c r="M4948" i="1"/>
  <c r="L4948" i="1"/>
  <c r="M4947" i="1"/>
  <c r="L4947" i="1"/>
  <c r="L4946" i="1"/>
  <c r="M4945" i="1"/>
  <c r="L4945" i="1"/>
  <c r="M4944" i="1"/>
  <c r="L4944" i="1"/>
  <c r="M4943" i="1"/>
  <c r="L4943" i="1"/>
  <c r="M4942" i="1"/>
  <c r="L4942" i="1"/>
  <c r="M4941" i="1"/>
  <c r="L4941" i="1"/>
  <c r="M4940" i="1"/>
  <c r="L4940" i="1"/>
  <c r="M4939" i="1"/>
  <c r="L4939" i="1"/>
  <c r="M4938" i="1"/>
  <c r="L4938" i="1"/>
  <c r="M4937" i="1"/>
  <c r="L4937" i="1"/>
  <c r="M4936" i="1"/>
  <c r="L4936" i="1"/>
  <c r="M4935" i="1"/>
  <c r="L4935" i="1"/>
  <c r="L4934" i="1"/>
  <c r="M4933" i="1"/>
  <c r="L4933" i="1"/>
  <c r="M4932" i="1"/>
  <c r="L4932" i="1"/>
  <c r="M4931" i="1"/>
  <c r="L4931" i="1"/>
  <c r="M4930" i="1"/>
  <c r="L4930" i="1"/>
  <c r="M4929" i="1"/>
  <c r="L4929" i="1"/>
  <c r="M4928" i="1"/>
  <c r="L4928" i="1"/>
  <c r="M4927" i="1"/>
  <c r="L4927" i="1"/>
  <c r="M4926" i="1"/>
  <c r="L4926" i="1"/>
  <c r="M4925" i="1"/>
  <c r="L4925" i="1"/>
  <c r="M4924" i="1"/>
  <c r="L4924" i="1"/>
  <c r="M4923" i="1"/>
  <c r="L4923" i="1"/>
  <c r="M4922" i="1"/>
  <c r="L4922" i="1"/>
  <c r="M4921" i="1"/>
  <c r="L4921" i="1"/>
  <c r="L4920" i="1"/>
  <c r="L4919" i="1"/>
  <c r="M4918" i="1"/>
  <c r="L4918" i="1"/>
  <c r="M4917" i="1"/>
  <c r="L4917" i="1"/>
  <c r="M4916" i="1"/>
  <c r="L4916" i="1"/>
  <c r="M4915" i="1"/>
  <c r="L4915" i="1"/>
  <c r="M4914" i="1"/>
  <c r="L4914" i="1"/>
  <c r="M4913" i="1"/>
  <c r="L4913" i="1"/>
  <c r="M4912" i="1"/>
  <c r="L4912" i="1"/>
  <c r="M4911" i="1"/>
  <c r="L4911" i="1"/>
  <c r="M4910" i="1"/>
  <c r="L4910" i="1"/>
  <c r="M4909" i="1"/>
  <c r="L4909" i="1"/>
  <c r="M4908" i="1"/>
  <c r="L4908" i="1"/>
  <c r="M4907" i="1"/>
  <c r="L4907" i="1"/>
  <c r="M4906" i="1"/>
  <c r="L4906" i="1"/>
  <c r="M4905" i="1"/>
  <c r="L4905" i="1"/>
  <c r="M4904" i="1"/>
  <c r="L4904" i="1"/>
  <c r="M4903" i="1"/>
  <c r="L4903" i="1"/>
  <c r="M4902" i="1"/>
  <c r="L4902" i="1"/>
  <c r="M4901" i="1"/>
  <c r="L4901" i="1"/>
  <c r="M4900" i="1"/>
  <c r="L4900" i="1"/>
  <c r="L4899" i="1"/>
  <c r="M4896" i="1"/>
  <c r="L4896" i="1"/>
  <c r="L4895" i="1"/>
  <c r="M4894" i="1"/>
  <c r="L4894" i="1"/>
  <c r="L4893" i="1"/>
  <c r="M4892" i="1"/>
  <c r="L4892" i="1"/>
  <c r="M4891" i="1"/>
  <c r="L4891" i="1"/>
  <c r="M4890" i="1"/>
  <c r="L4890" i="1"/>
  <c r="M4889" i="1"/>
  <c r="L4889" i="1"/>
  <c r="M4888" i="1"/>
  <c r="L4888" i="1"/>
  <c r="M4887" i="1"/>
  <c r="L4887" i="1"/>
  <c r="M4886" i="1"/>
  <c r="L4886" i="1"/>
  <c r="M4885" i="1"/>
  <c r="L4885" i="1"/>
  <c r="M4884" i="1"/>
  <c r="L4884" i="1"/>
  <c r="M4883" i="1"/>
  <c r="L4883" i="1"/>
  <c r="M4882" i="1"/>
  <c r="L4882" i="1"/>
  <c r="M4881" i="1"/>
  <c r="L4881" i="1"/>
  <c r="M4880" i="1"/>
  <c r="L4880" i="1"/>
  <c r="M4879" i="1"/>
  <c r="L4879" i="1"/>
  <c r="M4878" i="1"/>
  <c r="L4878" i="1"/>
  <c r="M4877" i="1"/>
  <c r="L4877" i="1"/>
  <c r="M4876" i="1"/>
  <c r="L4876" i="1"/>
  <c r="M4875" i="1"/>
  <c r="L4875" i="1"/>
  <c r="M4874" i="1"/>
  <c r="L4874" i="1"/>
  <c r="M4873" i="1"/>
  <c r="L4873" i="1"/>
  <c r="M4872" i="1"/>
  <c r="L4872" i="1"/>
  <c r="M4871" i="1"/>
  <c r="L4871" i="1"/>
  <c r="M4870" i="1"/>
  <c r="L4870" i="1"/>
  <c r="M4869" i="1"/>
  <c r="L4869" i="1"/>
  <c r="M4868" i="1"/>
  <c r="L4868" i="1"/>
  <c r="M4867" i="1"/>
  <c r="L4867" i="1"/>
  <c r="M4866" i="1"/>
  <c r="L4866" i="1"/>
  <c r="M4865" i="1"/>
  <c r="L4865" i="1"/>
  <c r="L4864" i="1"/>
  <c r="M4863" i="1"/>
  <c r="L4863" i="1"/>
  <c r="M4862" i="1"/>
  <c r="L4862" i="1"/>
  <c r="M4861" i="1"/>
  <c r="L4861" i="1"/>
  <c r="M4860" i="1"/>
  <c r="L4860" i="1"/>
  <c r="M4859" i="1"/>
  <c r="L4859" i="1"/>
  <c r="M4858" i="1"/>
  <c r="L4858" i="1"/>
  <c r="M4857" i="1"/>
  <c r="L4857" i="1"/>
  <c r="M4856" i="1"/>
  <c r="L4856" i="1"/>
  <c r="M4855" i="1"/>
  <c r="L4855" i="1"/>
  <c r="M4854" i="1"/>
  <c r="L4854" i="1"/>
  <c r="M4853" i="1"/>
  <c r="L4853" i="1"/>
  <c r="L4852" i="1"/>
  <c r="M4851" i="1"/>
  <c r="L4851" i="1"/>
  <c r="M4850" i="1"/>
  <c r="L4850" i="1"/>
  <c r="M4849" i="1"/>
  <c r="L4849" i="1"/>
  <c r="M4848" i="1"/>
  <c r="L4848" i="1"/>
  <c r="M4847" i="1"/>
  <c r="L4847" i="1"/>
  <c r="M4846" i="1"/>
  <c r="L4846" i="1"/>
  <c r="M4845" i="1"/>
  <c r="L4845" i="1"/>
  <c r="M4844" i="1"/>
  <c r="L4844" i="1"/>
  <c r="M4843" i="1"/>
  <c r="L4843" i="1"/>
  <c r="M4842" i="1"/>
  <c r="L4842" i="1"/>
  <c r="M4841" i="1"/>
  <c r="L4841" i="1"/>
  <c r="M4840" i="1"/>
  <c r="L4840" i="1"/>
  <c r="L4839" i="1"/>
  <c r="M4838" i="1"/>
  <c r="L4838" i="1"/>
  <c r="M4837" i="1"/>
  <c r="L4837" i="1"/>
  <c r="M4836" i="1"/>
  <c r="L4836" i="1"/>
  <c r="M4835" i="1"/>
  <c r="L4835" i="1"/>
  <c r="M4834" i="1"/>
  <c r="L4834" i="1"/>
  <c r="M4833" i="1"/>
  <c r="L4833" i="1"/>
  <c r="M4832" i="1"/>
  <c r="L4832" i="1"/>
  <c r="M4831" i="1"/>
  <c r="L4831" i="1"/>
  <c r="M4830" i="1"/>
  <c r="L4830" i="1"/>
  <c r="M4829" i="1"/>
  <c r="L4829" i="1"/>
  <c r="M4828" i="1"/>
  <c r="L4828" i="1"/>
  <c r="L4827" i="1"/>
  <c r="M4826" i="1"/>
  <c r="L4826" i="1"/>
  <c r="M4825" i="1"/>
  <c r="L4825" i="1"/>
  <c r="M4824" i="1"/>
  <c r="L4824" i="1"/>
  <c r="M4823" i="1"/>
  <c r="L4823" i="1"/>
  <c r="M4822" i="1"/>
  <c r="L4822" i="1"/>
  <c r="M4821" i="1"/>
  <c r="L4821" i="1"/>
  <c r="M4820" i="1"/>
  <c r="L4820" i="1"/>
  <c r="M4819" i="1"/>
  <c r="L4819" i="1"/>
  <c r="M4816" i="1"/>
  <c r="L4816" i="1"/>
  <c r="L4815" i="1"/>
  <c r="M4814" i="1"/>
  <c r="L4814" i="1"/>
  <c r="L4813" i="1"/>
  <c r="M4812" i="1"/>
  <c r="L4812" i="1"/>
  <c r="M4811" i="1"/>
  <c r="L4811" i="1"/>
  <c r="M4810" i="1"/>
  <c r="L4810" i="1"/>
  <c r="M4809" i="1"/>
  <c r="L4809" i="1"/>
  <c r="L4808" i="1"/>
  <c r="M4807" i="1"/>
  <c r="L4807" i="1"/>
  <c r="M4806" i="1"/>
  <c r="L4806" i="1"/>
  <c r="M4805" i="1"/>
  <c r="L4805" i="1"/>
  <c r="M4804" i="1"/>
  <c r="L4804" i="1"/>
  <c r="M4803" i="1"/>
  <c r="L4803" i="1"/>
  <c r="M4802" i="1"/>
  <c r="L4802" i="1"/>
  <c r="M4801" i="1"/>
  <c r="L4801" i="1"/>
  <c r="M4800" i="1"/>
  <c r="L4800" i="1"/>
  <c r="M4799" i="1"/>
  <c r="L4799" i="1"/>
  <c r="M4798" i="1"/>
  <c r="L4798" i="1"/>
  <c r="M4797" i="1"/>
  <c r="L4797" i="1"/>
  <c r="M4796" i="1"/>
  <c r="L4796" i="1"/>
  <c r="M4795" i="1"/>
  <c r="L4795" i="1"/>
  <c r="M4794" i="1"/>
  <c r="L4794" i="1"/>
  <c r="M4793" i="1"/>
  <c r="L4793" i="1"/>
  <c r="M4792" i="1"/>
  <c r="L4792" i="1"/>
  <c r="M4791" i="1"/>
  <c r="L4791" i="1"/>
  <c r="M4790" i="1"/>
  <c r="L4790" i="1"/>
  <c r="M4789" i="1"/>
  <c r="L4789" i="1"/>
  <c r="L4788" i="1"/>
  <c r="M4787" i="1"/>
  <c r="L4787" i="1"/>
  <c r="M4786" i="1"/>
  <c r="L4786" i="1"/>
  <c r="M4785" i="1"/>
  <c r="L4785" i="1"/>
  <c r="M4784" i="1"/>
  <c r="L4784" i="1"/>
  <c r="M4783" i="1"/>
  <c r="L4783" i="1"/>
  <c r="M4782" i="1"/>
  <c r="L4782" i="1"/>
  <c r="M4781" i="1"/>
  <c r="L4781" i="1"/>
  <c r="M4780" i="1"/>
  <c r="L4780" i="1"/>
  <c r="M4779" i="1"/>
  <c r="L4779" i="1"/>
  <c r="M4778" i="1"/>
  <c r="L4778" i="1"/>
  <c r="M4777" i="1"/>
  <c r="L4777" i="1"/>
  <c r="L4776" i="1"/>
  <c r="M4775" i="1"/>
  <c r="L4775" i="1"/>
  <c r="M4774" i="1"/>
  <c r="L4774" i="1"/>
  <c r="M4773" i="1"/>
  <c r="L4773" i="1"/>
  <c r="M4772" i="1"/>
  <c r="L4772" i="1"/>
  <c r="M4771" i="1"/>
  <c r="L4771" i="1"/>
  <c r="M4770" i="1"/>
  <c r="L4770" i="1"/>
  <c r="M4769" i="1"/>
  <c r="L4769" i="1"/>
  <c r="M4768" i="1"/>
  <c r="L4768" i="1"/>
  <c r="M4767" i="1"/>
  <c r="L4767" i="1"/>
  <c r="M4766" i="1"/>
  <c r="L4766" i="1"/>
  <c r="M4765" i="1"/>
  <c r="L4765" i="1"/>
  <c r="M4764" i="1"/>
  <c r="L4764" i="1"/>
  <c r="M4763" i="1"/>
  <c r="L4763" i="1"/>
  <c r="M4762" i="1"/>
  <c r="L4762" i="1"/>
  <c r="L4761" i="1"/>
  <c r="M4760" i="1"/>
  <c r="L4760" i="1"/>
  <c r="M4759" i="1"/>
  <c r="L4759" i="1"/>
  <c r="M4758" i="1"/>
  <c r="L4758" i="1"/>
  <c r="M4757" i="1"/>
  <c r="L4757" i="1"/>
  <c r="M4756" i="1"/>
  <c r="L4756" i="1"/>
  <c r="M4755" i="1"/>
  <c r="L4755" i="1"/>
  <c r="M4754" i="1"/>
  <c r="L4754" i="1"/>
  <c r="M4753" i="1"/>
  <c r="L4753" i="1"/>
  <c r="M4752" i="1"/>
  <c r="L4752" i="1"/>
  <c r="M4751" i="1"/>
  <c r="L4751" i="1"/>
  <c r="L4750" i="1"/>
  <c r="M4749" i="1"/>
  <c r="L4749" i="1"/>
  <c r="M4748" i="1"/>
  <c r="L4748" i="1"/>
  <c r="M4747" i="1"/>
  <c r="L4747" i="1"/>
  <c r="M4746" i="1"/>
  <c r="L4746" i="1"/>
  <c r="M4745" i="1"/>
  <c r="L4745" i="1"/>
  <c r="M4744" i="1"/>
  <c r="L4744" i="1"/>
  <c r="M4743" i="1"/>
  <c r="L4743" i="1"/>
  <c r="M4742" i="1"/>
  <c r="L4742" i="1"/>
  <c r="L4741" i="1"/>
  <c r="M4738" i="1"/>
  <c r="L4738" i="1"/>
  <c r="L4737" i="1"/>
  <c r="M4736" i="1"/>
  <c r="L4736" i="1"/>
  <c r="L4735" i="1"/>
  <c r="M4734" i="1"/>
  <c r="L4734" i="1"/>
  <c r="M4733" i="1"/>
  <c r="L4733" i="1"/>
  <c r="M4732" i="1"/>
  <c r="L4732" i="1"/>
  <c r="M4731" i="1"/>
  <c r="L4731" i="1"/>
  <c r="M4730" i="1"/>
  <c r="L4730" i="1"/>
  <c r="M4729" i="1"/>
  <c r="L4729" i="1"/>
  <c r="M4728" i="1"/>
  <c r="L4728" i="1"/>
  <c r="M4727" i="1"/>
  <c r="L4727" i="1"/>
  <c r="M4726" i="1"/>
  <c r="L4726" i="1"/>
  <c r="M4725" i="1"/>
  <c r="L4725" i="1"/>
  <c r="M4724" i="1"/>
  <c r="L4724" i="1"/>
  <c r="M4723" i="1"/>
  <c r="L4723" i="1"/>
  <c r="M4722" i="1"/>
  <c r="L4722" i="1"/>
  <c r="M4721" i="1"/>
  <c r="L4721" i="1"/>
  <c r="M4720" i="1"/>
  <c r="L4720" i="1"/>
  <c r="M4719" i="1"/>
  <c r="L4719" i="1"/>
  <c r="M4718" i="1"/>
  <c r="L4718" i="1"/>
  <c r="M4717" i="1"/>
  <c r="L4717" i="1"/>
  <c r="M4716" i="1"/>
  <c r="L4716" i="1"/>
  <c r="M4715" i="1"/>
  <c r="L4715" i="1"/>
  <c r="M4714" i="1"/>
  <c r="L4714" i="1"/>
  <c r="M4713" i="1"/>
  <c r="L4713" i="1"/>
  <c r="M4712" i="1"/>
  <c r="L4712" i="1"/>
  <c r="M4711" i="1"/>
  <c r="L4711" i="1"/>
  <c r="M4710" i="1"/>
  <c r="L4710" i="1"/>
  <c r="M4709" i="1"/>
  <c r="L4709" i="1"/>
  <c r="M4708" i="1"/>
  <c r="L4708" i="1"/>
  <c r="M4707" i="1"/>
  <c r="L4707" i="1"/>
  <c r="M4706" i="1"/>
  <c r="L4706" i="1"/>
  <c r="M4705" i="1"/>
  <c r="L4705" i="1"/>
  <c r="M4704" i="1"/>
  <c r="L4704" i="1"/>
  <c r="M4703" i="1"/>
  <c r="L4703" i="1"/>
  <c r="M4702" i="1"/>
  <c r="L4702" i="1"/>
  <c r="M4701" i="1"/>
  <c r="L4701" i="1"/>
  <c r="M4700" i="1"/>
  <c r="L4700" i="1"/>
  <c r="M4699" i="1"/>
  <c r="L4699" i="1"/>
  <c r="M4698" i="1"/>
  <c r="L4698" i="1"/>
  <c r="M4697" i="1"/>
  <c r="L4697" i="1"/>
  <c r="M4696" i="1"/>
  <c r="L4696" i="1"/>
  <c r="M4695" i="1"/>
  <c r="L4695" i="1"/>
  <c r="M4694" i="1"/>
  <c r="L4694" i="1"/>
  <c r="M4693" i="1"/>
  <c r="L4693" i="1"/>
  <c r="M4692" i="1"/>
  <c r="L4692" i="1"/>
  <c r="M4691" i="1"/>
  <c r="L4691" i="1"/>
  <c r="M4690" i="1"/>
  <c r="L4690" i="1"/>
  <c r="M4689" i="1"/>
  <c r="L4689" i="1"/>
  <c r="M4688" i="1"/>
  <c r="L4688" i="1"/>
  <c r="M4687" i="1"/>
  <c r="L4687" i="1"/>
  <c r="M4686" i="1"/>
  <c r="L4686" i="1"/>
  <c r="M4685" i="1"/>
  <c r="L4685" i="1"/>
  <c r="M4684" i="1"/>
  <c r="L4684" i="1"/>
  <c r="M4683" i="1"/>
  <c r="L4683" i="1"/>
  <c r="M4682" i="1"/>
  <c r="L4682" i="1"/>
  <c r="M4681" i="1"/>
  <c r="L4681" i="1"/>
  <c r="M4680" i="1"/>
  <c r="L4680" i="1"/>
  <c r="M4679" i="1"/>
  <c r="L4679" i="1"/>
  <c r="M4678" i="1"/>
  <c r="L4678" i="1"/>
  <c r="M4677" i="1"/>
  <c r="L4677" i="1"/>
  <c r="M4676" i="1"/>
  <c r="L4676" i="1"/>
  <c r="M4675" i="1"/>
  <c r="L4675" i="1"/>
  <c r="M4674" i="1"/>
  <c r="L4674" i="1"/>
  <c r="M4673" i="1"/>
  <c r="L4673" i="1"/>
  <c r="M4672" i="1"/>
  <c r="L4672" i="1"/>
  <c r="L4671" i="1"/>
  <c r="M4668" i="1"/>
  <c r="L4668" i="1"/>
  <c r="M4667" i="1"/>
  <c r="L4667" i="1"/>
  <c r="M4666" i="1"/>
  <c r="L4666" i="1"/>
  <c r="M4665" i="1"/>
  <c r="L4665" i="1"/>
  <c r="M4664" i="1"/>
  <c r="L4664" i="1"/>
  <c r="M4663" i="1"/>
  <c r="L4663" i="1"/>
  <c r="M4662" i="1"/>
  <c r="L4662" i="1"/>
  <c r="M4661" i="1"/>
  <c r="L4661" i="1"/>
  <c r="M4660" i="1"/>
  <c r="L4660" i="1"/>
  <c r="M4657" i="1"/>
  <c r="L4657" i="1"/>
  <c r="M4656" i="1"/>
  <c r="L4656" i="1"/>
  <c r="M4655" i="1"/>
  <c r="L4655" i="1"/>
  <c r="M4654" i="1"/>
  <c r="L4654" i="1"/>
  <c r="M4653" i="1"/>
  <c r="L4653" i="1"/>
  <c r="M4652" i="1"/>
  <c r="L4652" i="1"/>
  <c r="M4651" i="1"/>
  <c r="L4651" i="1"/>
  <c r="M4650" i="1"/>
  <c r="L4650" i="1"/>
  <c r="M4649" i="1"/>
  <c r="L4649" i="1"/>
  <c r="L4648" i="1"/>
  <c r="M4646" i="1"/>
  <c r="L4646" i="1"/>
  <c r="M4645" i="1"/>
  <c r="L4645" i="1"/>
  <c r="M4644" i="1"/>
  <c r="L4644" i="1"/>
  <c r="M4643" i="1"/>
  <c r="L4643" i="1"/>
  <c r="M4642" i="1"/>
  <c r="L4642" i="1"/>
  <c r="M4641" i="1"/>
  <c r="L4641" i="1"/>
  <c r="M4640" i="1"/>
  <c r="L4640" i="1"/>
  <c r="M4639" i="1"/>
  <c r="L4639" i="1"/>
  <c r="M4638" i="1"/>
  <c r="L4638" i="1"/>
  <c r="M4635" i="1"/>
  <c r="L4635" i="1"/>
  <c r="M4634" i="1"/>
  <c r="L4634" i="1"/>
  <c r="M4633" i="1"/>
  <c r="L4633" i="1"/>
  <c r="M4632" i="1"/>
  <c r="L4632" i="1"/>
  <c r="M4631" i="1"/>
  <c r="L4631" i="1"/>
  <c r="M4630" i="1"/>
  <c r="L4630" i="1"/>
  <c r="M4629" i="1"/>
  <c r="L4629" i="1"/>
  <c r="M4628" i="1"/>
  <c r="L4628" i="1"/>
  <c r="M4627" i="1"/>
  <c r="L4627" i="1"/>
  <c r="M4624" i="1"/>
  <c r="L4624" i="1"/>
  <c r="M4623" i="1"/>
  <c r="L4623" i="1"/>
  <c r="M4622" i="1"/>
  <c r="L4622" i="1"/>
  <c r="M4621" i="1"/>
  <c r="L4621" i="1"/>
  <c r="M4620" i="1"/>
  <c r="L4620" i="1"/>
  <c r="M4619" i="1"/>
  <c r="L4619" i="1"/>
  <c r="M4618" i="1"/>
  <c r="L4618" i="1"/>
  <c r="M4617" i="1"/>
  <c r="L4617" i="1"/>
  <c r="M4616" i="1"/>
  <c r="L4616" i="1"/>
  <c r="M4613" i="1"/>
  <c r="L4613" i="1"/>
  <c r="M4612" i="1"/>
  <c r="L4612" i="1"/>
  <c r="M4611" i="1"/>
  <c r="L4611" i="1"/>
  <c r="M4610" i="1"/>
  <c r="L4610" i="1"/>
  <c r="M4609" i="1"/>
  <c r="L4609" i="1"/>
  <c r="M4608" i="1"/>
  <c r="L4608" i="1"/>
  <c r="M4607" i="1"/>
  <c r="L4607" i="1"/>
  <c r="M4606" i="1"/>
  <c r="L4606" i="1"/>
  <c r="M4605" i="1"/>
  <c r="L4605" i="1"/>
  <c r="M4602" i="1"/>
  <c r="L4602" i="1"/>
  <c r="M4601" i="1"/>
  <c r="L4601" i="1"/>
  <c r="M4600" i="1"/>
  <c r="L4600" i="1"/>
  <c r="M4599" i="1"/>
  <c r="L4599" i="1"/>
  <c r="M4598" i="1"/>
  <c r="L4598" i="1"/>
  <c r="M4597" i="1"/>
  <c r="L4597" i="1"/>
  <c r="M4596" i="1"/>
  <c r="L4596" i="1"/>
  <c r="M4595" i="1"/>
  <c r="L4595" i="1"/>
  <c r="M4594" i="1"/>
  <c r="L4594" i="1"/>
  <c r="M4591" i="1"/>
  <c r="L4591" i="1"/>
  <c r="M4590" i="1"/>
  <c r="L4590" i="1"/>
  <c r="M4589" i="1"/>
  <c r="L4589" i="1"/>
  <c r="M4588" i="1"/>
  <c r="L4588" i="1"/>
  <c r="M4587" i="1"/>
  <c r="L4587" i="1"/>
  <c r="M4586" i="1"/>
  <c r="L4586" i="1"/>
  <c r="M4585" i="1"/>
  <c r="L4585" i="1"/>
  <c r="M4584" i="1"/>
  <c r="L4584" i="1"/>
  <c r="M4583" i="1"/>
  <c r="L4583" i="1"/>
  <c r="M4580" i="1"/>
  <c r="L4580" i="1"/>
  <c r="M4579" i="1"/>
  <c r="L4579" i="1"/>
  <c r="M4578" i="1"/>
  <c r="L4578" i="1"/>
  <c r="M4577" i="1"/>
  <c r="L4577" i="1"/>
  <c r="M4576" i="1"/>
  <c r="L4576" i="1"/>
  <c r="M4575" i="1"/>
  <c r="L4575" i="1"/>
  <c r="M4574" i="1"/>
  <c r="L4574" i="1"/>
  <c r="M4573" i="1"/>
  <c r="L4573" i="1"/>
  <c r="M4572" i="1"/>
  <c r="L4572" i="1"/>
  <c r="M4569" i="1"/>
  <c r="L4569" i="1"/>
  <c r="M4568" i="1"/>
  <c r="L4568" i="1"/>
  <c r="M4567" i="1"/>
  <c r="L4567" i="1"/>
  <c r="M4566" i="1"/>
  <c r="L4566" i="1"/>
  <c r="M4565" i="1"/>
  <c r="L4565" i="1"/>
  <c r="M4564" i="1"/>
  <c r="L4564" i="1"/>
  <c r="M4563" i="1"/>
  <c r="L4563" i="1"/>
  <c r="M4562" i="1"/>
  <c r="L4562" i="1"/>
  <c r="M4561" i="1"/>
  <c r="L4561" i="1"/>
  <c r="M4560" i="1"/>
  <c r="L4560" i="1"/>
  <c r="M4559" i="1"/>
  <c r="L4559" i="1"/>
  <c r="M4558" i="1"/>
  <c r="L4558" i="1"/>
  <c r="M4557" i="1"/>
  <c r="L4557" i="1"/>
  <c r="M4556" i="1"/>
  <c r="L4556" i="1"/>
  <c r="M4555" i="1"/>
  <c r="L4555" i="1"/>
  <c r="L4554" i="1"/>
  <c r="M4552" i="1"/>
  <c r="L4552" i="1"/>
  <c r="M4551" i="1"/>
  <c r="L4551" i="1"/>
  <c r="M4550" i="1"/>
  <c r="L4550" i="1"/>
  <c r="M4549" i="1"/>
  <c r="L4549" i="1"/>
  <c r="M4548" i="1"/>
  <c r="L4548" i="1"/>
  <c r="M4547" i="1"/>
  <c r="L4547" i="1"/>
  <c r="M4546" i="1"/>
  <c r="L4546" i="1"/>
  <c r="M4545" i="1"/>
  <c r="L4545" i="1"/>
  <c r="M4544" i="1"/>
  <c r="L4544" i="1"/>
  <c r="M4543" i="1"/>
  <c r="L4543" i="1"/>
  <c r="M4542" i="1"/>
  <c r="L4542" i="1"/>
  <c r="M4541" i="1"/>
  <c r="L4541" i="1"/>
  <c r="M4540" i="1"/>
  <c r="L4540" i="1"/>
  <c r="M4539" i="1"/>
  <c r="L4539" i="1"/>
  <c r="M4538" i="1"/>
  <c r="L4538" i="1"/>
  <c r="M4537" i="1"/>
  <c r="L4537" i="1"/>
  <c r="M4536" i="1"/>
  <c r="L4536" i="1"/>
  <c r="M4535" i="1"/>
  <c r="L4535" i="1"/>
  <c r="M4534" i="1"/>
  <c r="L4534" i="1"/>
  <c r="M4533" i="1"/>
  <c r="L4533" i="1"/>
  <c r="M4531" i="1"/>
  <c r="L4531" i="1"/>
  <c r="M4530" i="1"/>
  <c r="L4530" i="1"/>
  <c r="M4529" i="1"/>
  <c r="L4529" i="1"/>
  <c r="M4528" i="1"/>
  <c r="L4528" i="1"/>
  <c r="M4527" i="1"/>
  <c r="L4527" i="1"/>
  <c r="M4526" i="1"/>
  <c r="L4526" i="1"/>
  <c r="M4525" i="1"/>
  <c r="L4525" i="1"/>
  <c r="M4524" i="1"/>
  <c r="L4524" i="1"/>
  <c r="M4523" i="1"/>
  <c r="L4523" i="1"/>
  <c r="M4522" i="1"/>
  <c r="L4522" i="1"/>
  <c r="M4521" i="1"/>
  <c r="L4521" i="1"/>
  <c r="M4520" i="1"/>
  <c r="L4520" i="1"/>
  <c r="M4519" i="1"/>
  <c r="L4519" i="1"/>
  <c r="M4518" i="1"/>
  <c r="L4518" i="1"/>
  <c r="M4517" i="1"/>
  <c r="L4517" i="1"/>
  <c r="M4516" i="1"/>
  <c r="L4516" i="1"/>
  <c r="M4515" i="1"/>
  <c r="L4515" i="1"/>
  <c r="M4514" i="1"/>
  <c r="L4514" i="1"/>
  <c r="M4513" i="1"/>
  <c r="L4513" i="1"/>
  <c r="M4512" i="1"/>
  <c r="L4512" i="1"/>
  <c r="M4511" i="1"/>
  <c r="L4511" i="1"/>
  <c r="M4510" i="1"/>
  <c r="L4510" i="1"/>
  <c r="M4509" i="1"/>
  <c r="L4509" i="1"/>
  <c r="M4508" i="1"/>
  <c r="L4508" i="1"/>
  <c r="M4507" i="1"/>
  <c r="L4507" i="1"/>
  <c r="M4506" i="1"/>
  <c r="L4506" i="1"/>
  <c r="M4505" i="1"/>
  <c r="L4505" i="1"/>
  <c r="M4504" i="1"/>
  <c r="L4504" i="1"/>
  <c r="M4503" i="1"/>
  <c r="L4503" i="1"/>
  <c r="M4502" i="1"/>
  <c r="L4502" i="1"/>
  <c r="L4501" i="1"/>
  <c r="M4498" i="1"/>
  <c r="L4498" i="1"/>
  <c r="M4497" i="1"/>
  <c r="L4497" i="1"/>
  <c r="M4496" i="1"/>
  <c r="L4496" i="1"/>
  <c r="M4493" i="1"/>
  <c r="L4493" i="1"/>
  <c r="M4492" i="1"/>
  <c r="L4492" i="1"/>
  <c r="L4491" i="1"/>
  <c r="L4488" i="1"/>
  <c r="M4487" i="1"/>
  <c r="L4487" i="1"/>
  <c r="M4486" i="1"/>
  <c r="L4486" i="1"/>
  <c r="M4485" i="1"/>
  <c r="L4485" i="1"/>
  <c r="M4484" i="1"/>
  <c r="L4484" i="1"/>
  <c r="M4483" i="1"/>
  <c r="L4483" i="1"/>
  <c r="M4482" i="1"/>
  <c r="L4482" i="1"/>
  <c r="M4481" i="1"/>
  <c r="L4481" i="1"/>
  <c r="M4480" i="1"/>
  <c r="L4480" i="1"/>
  <c r="M4479" i="1"/>
  <c r="L4479" i="1"/>
  <c r="M4478" i="1"/>
  <c r="L4478" i="1"/>
  <c r="M4477" i="1"/>
  <c r="L4477" i="1"/>
  <c r="M4476" i="1"/>
  <c r="L4476" i="1"/>
  <c r="M4475" i="1"/>
  <c r="L4475" i="1"/>
  <c r="M4474" i="1"/>
  <c r="L4474" i="1"/>
  <c r="M4473" i="1"/>
  <c r="L4473" i="1"/>
  <c r="L4472" i="1"/>
  <c r="M4471" i="1"/>
  <c r="L4471" i="1"/>
  <c r="M4470" i="1"/>
  <c r="L4470" i="1"/>
  <c r="M4469" i="1"/>
  <c r="L4469" i="1"/>
  <c r="M4468" i="1"/>
  <c r="L4468" i="1"/>
  <c r="M4467" i="1"/>
  <c r="L4467" i="1"/>
  <c r="L4466" i="1"/>
  <c r="M4465" i="1"/>
  <c r="L4465" i="1"/>
  <c r="M4464" i="1"/>
  <c r="L4464" i="1"/>
  <c r="M4463" i="1"/>
  <c r="L4463" i="1"/>
  <c r="M4462" i="1"/>
  <c r="L4462" i="1"/>
  <c r="M4461" i="1"/>
  <c r="L4461" i="1"/>
  <c r="M4460" i="1"/>
  <c r="L4460" i="1"/>
  <c r="M4459" i="1"/>
  <c r="L4459" i="1"/>
  <c r="M4458" i="1"/>
  <c r="L4458" i="1"/>
  <c r="M4457" i="1"/>
  <c r="L4457" i="1"/>
  <c r="L4456" i="1"/>
  <c r="M4455" i="1"/>
  <c r="L4455" i="1"/>
  <c r="M4454" i="1"/>
  <c r="L4454" i="1"/>
  <c r="L4453" i="1"/>
  <c r="M4452" i="1"/>
  <c r="L4452" i="1"/>
  <c r="M4451" i="1"/>
  <c r="L4451" i="1"/>
  <c r="M4450" i="1"/>
  <c r="L4450" i="1"/>
  <c r="M4449" i="1"/>
  <c r="L4449" i="1"/>
  <c r="M4448" i="1"/>
  <c r="L4448" i="1"/>
  <c r="M4447" i="1"/>
  <c r="L4447" i="1"/>
  <c r="L4446" i="1"/>
  <c r="L4443" i="1"/>
  <c r="M4442" i="1"/>
  <c r="L4442" i="1"/>
  <c r="M4441" i="1"/>
  <c r="L4441" i="1"/>
  <c r="M4440" i="1"/>
  <c r="L4440" i="1"/>
  <c r="M4439" i="1"/>
  <c r="L4439" i="1"/>
  <c r="M4438" i="1"/>
  <c r="L4438" i="1"/>
  <c r="M4436" i="1"/>
  <c r="L4436" i="1"/>
  <c r="M4435" i="1"/>
  <c r="L4435" i="1"/>
  <c r="M4434" i="1"/>
  <c r="L4434" i="1"/>
  <c r="M4433" i="1"/>
  <c r="L4433" i="1"/>
  <c r="M4432" i="1"/>
  <c r="L4432" i="1"/>
  <c r="M4431" i="1"/>
  <c r="L4431" i="1"/>
  <c r="M4430" i="1"/>
  <c r="L4430" i="1"/>
  <c r="M4429" i="1"/>
  <c r="L4429" i="1"/>
  <c r="M4428" i="1"/>
  <c r="L4428" i="1"/>
  <c r="M4427" i="1"/>
  <c r="L4427" i="1"/>
  <c r="M4426" i="1"/>
  <c r="L4426" i="1"/>
  <c r="M4425" i="1"/>
  <c r="L4425" i="1"/>
  <c r="M4424" i="1"/>
  <c r="L4424" i="1"/>
  <c r="M4423" i="1"/>
  <c r="L4423" i="1"/>
  <c r="M4422" i="1"/>
  <c r="L4422" i="1"/>
  <c r="M4421" i="1"/>
  <c r="L4421" i="1"/>
  <c r="M4420" i="1"/>
  <c r="L4420" i="1"/>
  <c r="M4419" i="1"/>
  <c r="L4419" i="1"/>
  <c r="M4418" i="1"/>
  <c r="L4418" i="1"/>
  <c r="M4417" i="1"/>
  <c r="L4417" i="1"/>
  <c r="M4416" i="1"/>
  <c r="L4416" i="1"/>
  <c r="L4415" i="1"/>
  <c r="M4414" i="1"/>
  <c r="L4414" i="1"/>
  <c r="M4413" i="1"/>
  <c r="L4413" i="1"/>
  <c r="M4412" i="1"/>
  <c r="L4412" i="1"/>
  <c r="M4411" i="1"/>
  <c r="L4411" i="1"/>
  <c r="M4410" i="1"/>
  <c r="L4410" i="1"/>
  <c r="M4409" i="1"/>
  <c r="L4409" i="1"/>
  <c r="M4408" i="1"/>
  <c r="L4408" i="1"/>
  <c r="L4407" i="1"/>
  <c r="M4406" i="1"/>
  <c r="L4406" i="1"/>
  <c r="M4405" i="1"/>
  <c r="L4405" i="1"/>
  <c r="M4404" i="1"/>
  <c r="L4404" i="1"/>
  <c r="M4403" i="1"/>
  <c r="L4403" i="1"/>
  <c r="M4402" i="1"/>
  <c r="L4402" i="1"/>
  <c r="M4401" i="1"/>
  <c r="L4401" i="1"/>
  <c r="M4400" i="1"/>
  <c r="L4400" i="1"/>
  <c r="M4399" i="1"/>
  <c r="L4399" i="1"/>
  <c r="M4398" i="1"/>
  <c r="L4398" i="1"/>
  <c r="M4397" i="1"/>
  <c r="L4397" i="1"/>
  <c r="M4396" i="1"/>
  <c r="L4396" i="1"/>
  <c r="M4395" i="1"/>
  <c r="L4395" i="1"/>
  <c r="L4394" i="1"/>
  <c r="M4393" i="1"/>
  <c r="L4393" i="1"/>
  <c r="M4392" i="1"/>
  <c r="L4392" i="1"/>
  <c r="M4391" i="1"/>
  <c r="L4391" i="1"/>
  <c r="L4390" i="1"/>
  <c r="M4389" i="1"/>
  <c r="L4389" i="1"/>
  <c r="M4388" i="1"/>
  <c r="L4388" i="1"/>
  <c r="M4387" i="1"/>
  <c r="L4387" i="1"/>
  <c r="M4386" i="1"/>
  <c r="L4386" i="1"/>
  <c r="M4385" i="1"/>
  <c r="L4385" i="1"/>
  <c r="L4384" i="1"/>
  <c r="L4381" i="1"/>
  <c r="M4380" i="1"/>
  <c r="L4380" i="1"/>
  <c r="M4379" i="1"/>
  <c r="L4379" i="1"/>
  <c r="M4378" i="1"/>
  <c r="L4378" i="1"/>
  <c r="M4377" i="1"/>
  <c r="L4377" i="1"/>
  <c r="L4376" i="1"/>
  <c r="L4375" i="1"/>
  <c r="M4374" i="1"/>
  <c r="L4374" i="1"/>
  <c r="M4373" i="1"/>
  <c r="L4373" i="1"/>
  <c r="M4372" i="1"/>
  <c r="L4372" i="1"/>
  <c r="M4371" i="1"/>
  <c r="L4371" i="1"/>
  <c r="M4370" i="1"/>
  <c r="L4370" i="1"/>
  <c r="M4369" i="1"/>
  <c r="L4369" i="1"/>
  <c r="M4368" i="1"/>
  <c r="L4368" i="1"/>
  <c r="M4367" i="1"/>
  <c r="L4367" i="1"/>
  <c r="M4366" i="1"/>
  <c r="L4366" i="1"/>
  <c r="M4365" i="1"/>
  <c r="L4365" i="1"/>
  <c r="M4364" i="1"/>
  <c r="L4364" i="1"/>
  <c r="M4363" i="1"/>
  <c r="L4363" i="1"/>
  <c r="M4362" i="1"/>
  <c r="L4362" i="1"/>
  <c r="M4361" i="1"/>
  <c r="L4361" i="1"/>
  <c r="M4360" i="1"/>
  <c r="L4360" i="1"/>
  <c r="M4359" i="1"/>
  <c r="L4359" i="1"/>
  <c r="M4358" i="1"/>
  <c r="L4358" i="1"/>
  <c r="M4357" i="1"/>
  <c r="L4357" i="1"/>
  <c r="M4356" i="1"/>
  <c r="L4356" i="1"/>
  <c r="M4355" i="1"/>
  <c r="L4355" i="1"/>
  <c r="M4354" i="1"/>
  <c r="L4354" i="1"/>
  <c r="M4353" i="1"/>
  <c r="L4353" i="1"/>
  <c r="M4352" i="1"/>
  <c r="L4352" i="1"/>
  <c r="M4351" i="1"/>
  <c r="L4351" i="1"/>
  <c r="M4350" i="1"/>
  <c r="L4350" i="1"/>
  <c r="M4349" i="1"/>
  <c r="L4349" i="1"/>
  <c r="M4348" i="1"/>
  <c r="L4348" i="1"/>
  <c r="M4347" i="1"/>
  <c r="L4347" i="1"/>
  <c r="M4346" i="1"/>
  <c r="L4346" i="1"/>
  <c r="M4345" i="1"/>
  <c r="L4345" i="1"/>
  <c r="L4344" i="1"/>
  <c r="M4343" i="1"/>
  <c r="L4343" i="1"/>
  <c r="M4342" i="1"/>
  <c r="L4342" i="1"/>
  <c r="M4341" i="1"/>
  <c r="L4341" i="1"/>
  <c r="M4340" i="1"/>
  <c r="L4340" i="1"/>
  <c r="M4339" i="1"/>
  <c r="L4339" i="1"/>
  <c r="M4338" i="1"/>
  <c r="L4338" i="1"/>
  <c r="M4337" i="1"/>
  <c r="L4337" i="1"/>
  <c r="M4336" i="1"/>
  <c r="L4336" i="1"/>
  <c r="M4335" i="1"/>
  <c r="L4335" i="1"/>
  <c r="L4334" i="1"/>
  <c r="M4333" i="1"/>
  <c r="L4333" i="1"/>
  <c r="M4332" i="1"/>
  <c r="L4332" i="1"/>
  <c r="M4331" i="1"/>
  <c r="L4331" i="1"/>
  <c r="M4330" i="1"/>
  <c r="L4330" i="1"/>
  <c r="M4329" i="1"/>
  <c r="L4329" i="1"/>
  <c r="M4328" i="1"/>
  <c r="L4328" i="1"/>
  <c r="M4327" i="1"/>
  <c r="L4327" i="1"/>
  <c r="M4326" i="1"/>
  <c r="L4326" i="1"/>
  <c r="M4325" i="1"/>
  <c r="L4325" i="1"/>
  <c r="M4324" i="1"/>
  <c r="L4324" i="1"/>
  <c r="M4323" i="1"/>
  <c r="L4323" i="1"/>
  <c r="M4322" i="1"/>
  <c r="L4322" i="1"/>
  <c r="L4321" i="1"/>
  <c r="M4320" i="1"/>
  <c r="L4320" i="1"/>
  <c r="M4319" i="1"/>
  <c r="L4319" i="1"/>
  <c r="M4318" i="1"/>
  <c r="L4318" i="1"/>
  <c r="M4317" i="1"/>
  <c r="L4317" i="1"/>
  <c r="M4316" i="1"/>
  <c r="L4316" i="1"/>
  <c r="L4315" i="1"/>
  <c r="M4314" i="1"/>
  <c r="L4314" i="1"/>
  <c r="M4313" i="1"/>
  <c r="L4313" i="1"/>
  <c r="M4312" i="1"/>
  <c r="L4312" i="1"/>
  <c r="M4311" i="1"/>
  <c r="L4311" i="1"/>
  <c r="M4310" i="1"/>
  <c r="L4310" i="1"/>
  <c r="M4309" i="1"/>
  <c r="L4309" i="1"/>
  <c r="L4308" i="1"/>
  <c r="M4305" i="1"/>
  <c r="L4305" i="1"/>
  <c r="M4304" i="1"/>
  <c r="L4304" i="1"/>
  <c r="M4303" i="1"/>
  <c r="L4303" i="1"/>
  <c r="M4302" i="1"/>
  <c r="L4302" i="1"/>
  <c r="M4301" i="1"/>
  <c r="L4301" i="1"/>
  <c r="M4300" i="1"/>
  <c r="L4300" i="1"/>
  <c r="M4297" i="1"/>
  <c r="L4297" i="1"/>
  <c r="M4296" i="1"/>
  <c r="L4296" i="1"/>
  <c r="M4294" i="1"/>
  <c r="L4294" i="1"/>
  <c r="M4293" i="1"/>
  <c r="L4293" i="1"/>
  <c r="M4292" i="1"/>
  <c r="L4292" i="1"/>
  <c r="M4291" i="1"/>
  <c r="L4291" i="1"/>
  <c r="M4290" i="1"/>
  <c r="L4290" i="1"/>
  <c r="M4289" i="1"/>
  <c r="L4289" i="1"/>
  <c r="M4288" i="1"/>
  <c r="L4288" i="1"/>
  <c r="M4287" i="1"/>
  <c r="L4287" i="1"/>
  <c r="M4286" i="1"/>
  <c r="L4286" i="1"/>
  <c r="M4285" i="1"/>
  <c r="L4285" i="1"/>
  <c r="L4284" i="1"/>
  <c r="L4283" i="1"/>
  <c r="M4281" i="1"/>
  <c r="L4281" i="1"/>
  <c r="I4281" i="1" s="1"/>
  <c r="M4280" i="1"/>
  <c r="L4280" i="1"/>
  <c r="I4280" i="1" s="1"/>
  <c r="M4279" i="1"/>
  <c r="L4279" i="1"/>
  <c r="I4279" i="1" s="1"/>
  <c r="M4278" i="1"/>
  <c r="L4278" i="1"/>
  <c r="I4278" i="1" s="1"/>
  <c r="M4277" i="1"/>
  <c r="L4277" i="1"/>
  <c r="I4277" i="1" s="1"/>
  <c r="M4276" i="1"/>
  <c r="L4276" i="1"/>
  <c r="I4276" i="1" s="1"/>
  <c r="M4275" i="1"/>
  <c r="L4275" i="1"/>
  <c r="M4274" i="1"/>
  <c r="L4274" i="1"/>
  <c r="M4273" i="1"/>
  <c r="L4273" i="1"/>
  <c r="M4272" i="1"/>
  <c r="L4272" i="1"/>
  <c r="M4271" i="1"/>
  <c r="L4271" i="1"/>
  <c r="M4270" i="1"/>
  <c r="L4270" i="1"/>
  <c r="M4269" i="1"/>
  <c r="L4269" i="1"/>
  <c r="M4268" i="1"/>
  <c r="L4268" i="1"/>
  <c r="M4267" i="1"/>
  <c r="L4267" i="1"/>
  <c r="M4266" i="1"/>
  <c r="L4266" i="1"/>
  <c r="M4265" i="1"/>
  <c r="L4265" i="1"/>
  <c r="M4264" i="1"/>
  <c r="L4264" i="1"/>
  <c r="M4263" i="1"/>
  <c r="L4263" i="1"/>
  <c r="M4262" i="1"/>
  <c r="L4262" i="1"/>
  <c r="M4261" i="1"/>
  <c r="L4261" i="1"/>
  <c r="M4260" i="1"/>
  <c r="L4260" i="1"/>
  <c r="M4259" i="1"/>
  <c r="L4259" i="1"/>
  <c r="M4258" i="1"/>
  <c r="L4258" i="1"/>
  <c r="M4257" i="1"/>
  <c r="L4257" i="1"/>
  <c r="M4256" i="1"/>
  <c r="L4256" i="1"/>
  <c r="M4255" i="1"/>
  <c r="L4255" i="1"/>
  <c r="M4254" i="1"/>
  <c r="L4254" i="1"/>
  <c r="M4253" i="1"/>
  <c r="L4253" i="1"/>
  <c r="M4252" i="1"/>
  <c r="L4252" i="1"/>
  <c r="M4251" i="1"/>
  <c r="L4251" i="1"/>
  <c r="M4250" i="1"/>
  <c r="L4250" i="1"/>
  <c r="M4249" i="1"/>
  <c r="L4249" i="1"/>
  <c r="M4248" i="1"/>
  <c r="L4248" i="1"/>
  <c r="M4247" i="1"/>
  <c r="L4247" i="1"/>
  <c r="M4246" i="1"/>
  <c r="L4246" i="1"/>
  <c r="M4245" i="1"/>
  <c r="L4245" i="1"/>
  <c r="M4244" i="1"/>
  <c r="L4244" i="1"/>
  <c r="M4243" i="1"/>
  <c r="L4243" i="1"/>
  <c r="M4241" i="1"/>
  <c r="L4241" i="1"/>
  <c r="M4240" i="1"/>
  <c r="L4240" i="1"/>
  <c r="M4239" i="1"/>
  <c r="L4239" i="1"/>
  <c r="M4238" i="1"/>
  <c r="L4238" i="1"/>
  <c r="L4237" i="1"/>
  <c r="M4236" i="1"/>
  <c r="L4236" i="1"/>
  <c r="M4235" i="1"/>
  <c r="L4235" i="1"/>
  <c r="M4234" i="1"/>
  <c r="L4234" i="1"/>
  <c r="M4233" i="1"/>
  <c r="L4233" i="1"/>
  <c r="M4232" i="1"/>
  <c r="L4232" i="1"/>
  <c r="M4231" i="1"/>
  <c r="L4231" i="1"/>
  <c r="M4230" i="1"/>
  <c r="L4230" i="1"/>
  <c r="M4229" i="1"/>
  <c r="L4229" i="1"/>
  <c r="M4228" i="1"/>
  <c r="L4228" i="1"/>
  <c r="M4227" i="1"/>
  <c r="L4227" i="1"/>
  <c r="M4226" i="1"/>
  <c r="L4226" i="1"/>
  <c r="M4225" i="1"/>
  <c r="L4225" i="1"/>
  <c r="M4224" i="1"/>
  <c r="L4224" i="1"/>
  <c r="L4223" i="1"/>
  <c r="M4222" i="1"/>
  <c r="L4222" i="1"/>
  <c r="M4221" i="1"/>
  <c r="L4221" i="1"/>
  <c r="M4220" i="1"/>
  <c r="L4220" i="1"/>
  <c r="M4219" i="1"/>
  <c r="L4219" i="1"/>
  <c r="M4218" i="1"/>
  <c r="L4218" i="1"/>
  <c r="M4217" i="1"/>
  <c r="L4217" i="1"/>
  <c r="M4216" i="1"/>
  <c r="L4216" i="1"/>
  <c r="M4215" i="1"/>
  <c r="L4215" i="1"/>
  <c r="M4214" i="1"/>
  <c r="L4214" i="1"/>
  <c r="M4213" i="1"/>
  <c r="L4213" i="1"/>
  <c r="M4212" i="1"/>
  <c r="L4212" i="1"/>
  <c r="M4211" i="1"/>
  <c r="L4211" i="1"/>
  <c r="M4210" i="1"/>
  <c r="L4210" i="1"/>
  <c r="M4209" i="1"/>
  <c r="L4209" i="1"/>
  <c r="M4208" i="1"/>
  <c r="L4208" i="1"/>
  <c r="M4207" i="1"/>
  <c r="L4207" i="1"/>
  <c r="L4206" i="1"/>
  <c r="M4205" i="1"/>
  <c r="L4205" i="1"/>
  <c r="M4204" i="1"/>
  <c r="L4204" i="1"/>
  <c r="M4203" i="1"/>
  <c r="L4203" i="1"/>
  <c r="M4202" i="1"/>
  <c r="L4202" i="1"/>
  <c r="M4201" i="1"/>
  <c r="L4201" i="1"/>
  <c r="M4200" i="1"/>
  <c r="L4200" i="1"/>
  <c r="M4199" i="1"/>
  <c r="L4199" i="1"/>
  <c r="M4198" i="1"/>
  <c r="L4198" i="1"/>
  <c r="L4197" i="1"/>
  <c r="M4196" i="1"/>
  <c r="L4196" i="1"/>
  <c r="M4195" i="1"/>
  <c r="L4195" i="1"/>
  <c r="M4194" i="1"/>
  <c r="L4194" i="1"/>
  <c r="M4193" i="1"/>
  <c r="L4193" i="1"/>
  <c r="I4193" i="1" s="1"/>
  <c r="M4192" i="1"/>
  <c r="L4192" i="1"/>
  <c r="M4191" i="1"/>
  <c r="L4191" i="1"/>
  <c r="L4190" i="1"/>
  <c r="L4189" i="1"/>
  <c r="M4186" i="1"/>
  <c r="L4186" i="1"/>
  <c r="M4185" i="1"/>
  <c r="L4185" i="1"/>
  <c r="M4184" i="1"/>
  <c r="L4184" i="1"/>
  <c r="M4183" i="1"/>
  <c r="L4183" i="1"/>
  <c r="M4182" i="1"/>
  <c r="L4182" i="1"/>
  <c r="M4181" i="1"/>
  <c r="L4181" i="1"/>
  <c r="M4180" i="1"/>
  <c r="L4180" i="1"/>
  <c r="M4179" i="1"/>
  <c r="L4179" i="1"/>
  <c r="M4178" i="1"/>
  <c r="L4178" i="1"/>
  <c r="M4177" i="1"/>
  <c r="L4177" i="1"/>
  <c r="M4176" i="1"/>
  <c r="L4176" i="1"/>
  <c r="M4175" i="1"/>
  <c r="L4175" i="1"/>
  <c r="M4174" i="1"/>
  <c r="L4174" i="1"/>
  <c r="M4173" i="1"/>
  <c r="L4173" i="1"/>
  <c r="M4172" i="1"/>
  <c r="L4172" i="1"/>
  <c r="M4171" i="1"/>
  <c r="L4171" i="1"/>
  <c r="L4170" i="1"/>
  <c r="M4168" i="1"/>
  <c r="L4168" i="1"/>
  <c r="M4167" i="1"/>
  <c r="L4167" i="1"/>
  <c r="M4166" i="1"/>
  <c r="L4166" i="1"/>
  <c r="M4165" i="1"/>
  <c r="L4165" i="1"/>
  <c r="M4162" i="1"/>
  <c r="L4162" i="1"/>
  <c r="M4161" i="1"/>
  <c r="L4161" i="1"/>
  <c r="M4160" i="1"/>
  <c r="L4160" i="1"/>
  <c r="M4159" i="1"/>
  <c r="L4159" i="1"/>
  <c r="M4158" i="1"/>
  <c r="L4158" i="1"/>
  <c r="M4155" i="1"/>
  <c r="L4155" i="1"/>
  <c r="M4154" i="1"/>
  <c r="L4154" i="1"/>
  <c r="M4153" i="1"/>
  <c r="L4153" i="1"/>
  <c r="M4152" i="1"/>
  <c r="L4152" i="1"/>
  <c r="M4151" i="1"/>
  <c r="L4151" i="1"/>
  <c r="M4150" i="1"/>
  <c r="L4150" i="1"/>
  <c r="M4149" i="1"/>
  <c r="L4149" i="1"/>
  <c r="M4148" i="1"/>
  <c r="L4148" i="1"/>
  <c r="M4147" i="1"/>
  <c r="L4147" i="1"/>
  <c r="L4144" i="1"/>
  <c r="M4143" i="1"/>
  <c r="L4143" i="1"/>
  <c r="M4142" i="1"/>
  <c r="L4142" i="1"/>
  <c r="M4141" i="1"/>
  <c r="L4141" i="1"/>
  <c r="M4140" i="1"/>
  <c r="L4140" i="1"/>
  <c r="M4139" i="1"/>
  <c r="L4139" i="1"/>
  <c r="M4138" i="1"/>
  <c r="L4138" i="1"/>
  <c r="M4137" i="1"/>
  <c r="L4137" i="1"/>
  <c r="M4136" i="1"/>
  <c r="L4136" i="1"/>
  <c r="M4135" i="1"/>
  <c r="L4135" i="1"/>
  <c r="M4132" i="1"/>
  <c r="L4132" i="1"/>
  <c r="M4131" i="1"/>
  <c r="L4131" i="1"/>
  <c r="M4130" i="1"/>
  <c r="L4130" i="1"/>
  <c r="M4129" i="1"/>
  <c r="L4129" i="1"/>
  <c r="M4128" i="1"/>
  <c r="L4128" i="1"/>
  <c r="L4125" i="1"/>
  <c r="M4124" i="1"/>
  <c r="L4124" i="1"/>
  <c r="M4123" i="1"/>
  <c r="L4123" i="1"/>
  <c r="M4122" i="1"/>
  <c r="L4122" i="1"/>
  <c r="M4121" i="1"/>
  <c r="L4121" i="1"/>
  <c r="M4120" i="1"/>
  <c r="L4120" i="1"/>
  <c r="M4119" i="1"/>
  <c r="L4119" i="1"/>
  <c r="M4118" i="1"/>
  <c r="L4118" i="1"/>
  <c r="M4117" i="1"/>
  <c r="L4117" i="1"/>
  <c r="M4116" i="1"/>
  <c r="L4116" i="1"/>
  <c r="M4115" i="1"/>
  <c r="L4115" i="1"/>
  <c r="M4114" i="1"/>
  <c r="L4114" i="1"/>
  <c r="M4113" i="1"/>
  <c r="L4113" i="1"/>
  <c r="M4112" i="1"/>
  <c r="L4112" i="1"/>
  <c r="M4111" i="1"/>
  <c r="L4111" i="1"/>
  <c r="M4110" i="1"/>
  <c r="L4110" i="1"/>
  <c r="M4109" i="1"/>
  <c r="L4109" i="1"/>
  <c r="M4108" i="1"/>
  <c r="L4108" i="1"/>
  <c r="M4107" i="1"/>
  <c r="L4107" i="1"/>
  <c r="M4106" i="1"/>
  <c r="L4106" i="1"/>
  <c r="M4105" i="1"/>
  <c r="L4105" i="1"/>
  <c r="M4104" i="1"/>
  <c r="L4104" i="1"/>
  <c r="M4103" i="1"/>
  <c r="L4103" i="1"/>
  <c r="M4102" i="1"/>
  <c r="L4102" i="1"/>
  <c r="M4101" i="1"/>
  <c r="L4101" i="1"/>
  <c r="M4100" i="1"/>
  <c r="L4100" i="1"/>
  <c r="M4099" i="1"/>
  <c r="L4099" i="1"/>
  <c r="M4098" i="1"/>
  <c r="L4098" i="1"/>
  <c r="M4097" i="1"/>
  <c r="L4097" i="1"/>
  <c r="M4096" i="1"/>
  <c r="L4096" i="1"/>
  <c r="M4095" i="1"/>
  <c r="L4095" i="1"/>
  <c r="M4094" i="1"/>
  <c r="L4094" i="1"/>
  <c r="M4093" i="1"/>
  <c r="L4093" i="1"/>
  <c r="M4092" i="1"/>
  <c r="L4092" i="1"/>
  <c r="M4091" i="1"/>
  <c r="L4091" i="1"/>
  <c r="M4090" i="1"/>
  <c r="L4090" i="1"/>
  <c r="M4089" i="1"/>
  <c r="L4089" i="1"/>
  <c r="M4088" i="1"/>
  <c r="L4088" i="1"/>
  <c r="M4087" i="1"/>
  <c r="L4087" i="1"/>
  <c r="M4086" i="1"/>
  <c r="L4086" i="1"/>
  <c r="M4085" i="1"/>
  <c r="L4085" i="1"/>
  <c r="M4084" i="1"/>
  <c r="L4084" i="1"/>
  <c r="M4083" i="1"/>
  <c r="L4083" i="1"/>
  <c r="M4080" i="1"/>
  <c r="L4080" i="1"/>
  <c r="L4079" i="1"/>
  <c r="M4078" i="1"/>
  <c r="L4078" i="1"/>
  <c r="M4077" i="1"/>
  <c r="L4077" i="1"/>
  <c r="M4076" i="1"/>
  <c r="L4076" i="1"/>
  <c r="M4075" i="1"/>
  <c r="L4075" i="1"/>
  <c r="L4074" i="1"/>
  <c r="L4072" i="1"/>
  <c r="M4071" i="1"/>
  <c r="L4071" i="1"/>
  <c r="M4070" i="1"/>
  <c r="L4070" i="1"/>
  <c r="M4069" i="1"/>
  <c r="L4069" i="1"/>
  <c r="M4068" i="1"/>
  <c r="L4068" i="1"/>
  <c r="M4067" i="1"/>
  <c r="L4067" i="1"/>
  <c r="M4066" i="1"/>
  <c r="L4066" i="1"/>
  <c r="M4065" i="1"/>
  <c r="L4065" i="1"/>
  <c r="M4064" i="1"/>
  <c r="L4064" i="1"/>
  <c r="M4063" i="1"/>
  <c r="L4063" i="1"/>
  <c r="M4062" i="1"/>
  <c r="L4062" i="1"/>
  <c r="M4061" i="1"/>
  <c r="L4061" i="1"/>
  <c r="M4060" i="1"/>
  <c r="L4060" i="1"/>
  <c r="M4059" i="1"/>
  <c r="L4059" i="1"/>
  <c r="M4058" i="1"/>
  <c r="L4058" i="1"/>
  <c r="M4057" i="1"/>
  <c r="L4057" i="1"/>
  <c r="M4056" i="1"/>
  <c r="L4056" i="1"/>
  <c r="M4055" i="1"/>
  <c r="L4055" i="1"/>
  <c r="M4054" i="1"/>
  <c r="L4054" i="1"/>
  <c r="M4053" i="1"/>
  <c r="L4053" i="1"/>
  <c r="M4052" i="1"/>
  <c r="L4052" i="1"/>
  <c r="M4051" i="1"/>
  <c r="L4051" i="1"/>
  <c r="M4050" i="1"/>
  <c r="L4050" i="1"/>
  <c r="M4049" i="1"/>
  <c r="L4049" i="1"/>
  <c r="M4048" i="1"/>
  <c r="L4048" i="1"/>
  <c r="M4047" i="1"/>
  <c r="L4047" i="1"/>
  <c r="M4046" i="1"/>
  <c r="L4046" i="1"/>
  <c r="M4045" i="1"/>
  <c r="L4045" i="1"/>
  <c r="I4045" i="1" s="1"/>
  <c r="L4044" i="1"/>
  <c r="M4043" i="1"/>
  <c r="L4043" i="1"/>
  <c r="M4042" i="1"/>
  <c r="L4042" i="1"/>
  <c r="M4041" i="1"/>
  <c r="L4041" i="1"/>
  <c r="M4040" i="1"/>
  <c r="L4040" i="1"/>
  <c r="M4039" i="1"/>
  <c r="L4039" i="1"/>
  <c r="M4038" i="1"/>
  <c r="L4038" i="1"/>
  <c r="M4037" i="1"/>
  <c r="L4037" i="1"/>
  <c r="M4036" i="1"/>
  <c r="L4036" i="1"/>
  <c r="M4035" i="1"/>
  <c r="L4035" i="1"/>
  <c r="L4034" i="1"/>
  <c r="M4033" i="1"/>
  <c r="L4033" i="1"/>
  <c r="M4032" i="1"/>
  <c r="L4032" i="1"/>
  <c r="M4031" i="1"/>
  <c r="L4031" i="1"/>
  <c r="M4030" i="1"/>
  <c r="L4030" i="1"/>
  <c r="M4029" i="1"/>
  <c r="L4029" i="1"/>
  <c r="M4028" i="1"/>
  <c r="L4028" i="1"/>
  <c r="M4027" i="1"/>
  <c r="L4027" i="1"/>
  <c r="M4026" i="1"/>
  <c r="L4026" i="1"/>
  <c r="M4025" i="1"/>
  <c r="L4025" i="1"/>
  <c r="M4024" i="1"/>
  <c r="L4024" i="1"/>
  <c r="M4023" i="1"/>
  <c r="L4023" i="1"/>
  <c r="L4022" i="1"/>
  <c r="M4021" i="1"/>
  <c r="L4021" i="1"/>
  <c r="M4020" i="1"/>
  <c r="L4020" i="1"/>
  <c r="M4019" i="1"/>
  <c r="L4019" i="1"/>
  <c r="M4018" i="1"/>
  <c r="L4018" i="1"/>
  <c r="M4017" i="1"/>
  <c r="L4017" i="1"/>
  <c r="M4016" i="1"/>
  <c r="L4016" i="1"/>
  <c r="L4015" i="1"/>
  <c r="M4014" i="1"/>
  <c r="L4014" i="1"/>
  <c r="M4013" i="1"/>
  <c r="L4013" i="1"/>
  <c r="M4012" i="1"/>
  <c r="L4012" i="1"/>
  <c r="I4012" i="1" s="1"/>
  <c r="M4011" i="1"/>
  <c r="L4011" i="1"/>
  <c r="M4010" i="1"/>
  <c r="L4010" i="1"/>
  <c r="L4009" i="1"/>
  <c r="L4008" i="1"/>
  <c r="M4005" i="1"/>
  <c r="L4005" i="1"/>
  <c r="M4004" i="1"/>
  <c r="L4004" i="1"/>
  <c r="M4003" i="1"/>
  <c r="L4003" i="1"/>
  <c r="M4002" i="1"/>
  <c r="L4002" i="1"/>
  <c r="M4001" i="1"/>
  <c r="L4001" i="1"/>
  <c r="M4000" i="1"/>
  <c r="L4000" i="1"/>
  <c r="M3999" i="1"/>
  <c r="L3999" i="1"/>
  <c r="M3998" i="1"/>
  <c r="L3998" i="1"/>
  <c r="M3997" i="1"/>
  <c r="L3997" i="1"/>
  <c r="M3996" i="1"/>
  <c r="L3996" i="1"/>
  <c r="M3995" i="1"/>
  <c r="L3995" i="1"/>
  <c r="M3994" i="1"/>
  <c r="L3994" i="1"/>
  <c r="M3991" i="1"/>
  <c r="L3991" i="1"/>
  <c r="M3990" i="1"/>
  <c r="L3990" i="1"/>
  <c r="M3989" i="1"/>
  <c r="L3989" i="1"/>
  <c r="M3988" i="1"/>
  <c r="L3988" i="1"/>
  <c r="M3987" i="1"/>
  <c r="L3987" i="1"/>
  <c r="M3986" i="1"/>
  <c r="L3986" i="1"/>
  <c r="M3983" i="1"/>
  <c r="M3984" i="1" s="1"/>
  <c r="L3983" i="1"/>
  <c r="L3984" i="1" s="1"/>
  <c r="M3980" i="1"/>
  <c r="L3980" i="1"/>
  <c r="M3979" i="1"/>
  <c r="L3979" i="1"/>
  <c r="M3978" i="1"/>
  <c r="L3978" i="1"/>
  <c r="M3977" i="1"/>
  <c r="L3977" i="1"/>
  <c r="M3976" i="1"/>
  <c r="L3976" i="1"/>
  <c r="M3975" i="1"/>
  <c r="L3975" i="1"/>
  <c r="M3974" i="1"/>
  <c r="L3974" i="1"/>
  <c r="M3970" i="1"/>
  <c r="L3970" i="1"/>
  <c r="M3969" i="1"/>
  <c r="L3969" i="1"/>
  <c r="M3968" i="1"/>
  <c r="L3968" i="1"/>
  <c r="M3967" i="1"/>
  <c r="L3967" i="1"/>
  <c r="M3966" i="1"/>
  <c r="L3966" i="1"/>
  <c r="M3965" i="1"/>
  <c r="L3965" i="1"/>
  <c r="M3964" i="1"/>
  <c r="L3964" i="1"/>
  <c r="M3963" i="1"/>
  <c r="L3963" i="1"/>
  <c r="M3962" i="1"/>
  <c r="L3962" i="1"/>
  <c r="M3961" i="1"/>
  <c r="L3961" i="1"/>
  <c r="M3960" i="1"/>
  <c r="L3960" i="1"/>
  <c r="M3959" i="1"/>
  <c r="L3959" i="1"/>
  <c r="M3958" i="1"/>
  <c r="L3958" i="1"/>
  <c r="M3957" i="1"/>
  <c r="L3957" i="1"/>
  <c r="M3956" i="1"/>
  <c r="L3956" i="1"/>
  <c r="M3953" i="1"/>
  <c r="L3953" i="1"/>
  <c r="M3952" i="1"/>
  <c r="L3952" i="1"/>
  <c r="M3951" i="1"/>
  <c r="L3951" i="1"/>
  <c r="M3950" i="1"/>
  <c r="L3950" i="1"/>
  <c r="M3949" i="1"/>
  <c r="L3949" i="1"/>
  <c r="M3948" i="1"/>
  <c r="L3948" i="1"/>
  <c r="M3947" i="1"/>
  <c r="L3947" i="1"/>
  <c r="M3946" i="1"/>
  <c r="L3946" i="1"/>
  <c r="M3945" i="1"/>
  <c r="L3945" i="1"/>
  <c r="M3942" i="1"/>
  <c r="L3942" i="1"/>
  <c r="M3941" i="1"/>
  <c r="L3941" i="1"/>
  <c r="M3940" i="1"/>
  <c r="L3940" i="1"/>
  <c r="M3939" i="1"/>
  <c r="L3939" i="1"/>
  <c r="M3938" i="1"/>
  <c r="L3938" i="1"/>
  <c r="M3937" i="1"/>
  <c r="L3937" i="1"/>
  <c r="M3934" i="1"/>
  <c r="L3934" i="1"/>
  <c r="M3933" i="1"/>
  <c r="L3933" i="1"/>
  <c r="M3932" i="1"/>
  <c r="L3932" i="1"/>
  <c r="M3931" i="1"/>
  <c r="L3931" i="1"/>
  <c r="M3930" i="1"/>
  <c r="L3930" i="1"/>
  <c r="M3929" i="1"/>
  <c r="L3929" i="1"/>
  <c r="M3928" i="1"/>
  <c r="L3928" i="1"/>
  <c r="M3927" i="1"/>
  <c r="L3927" i="1"/>
  <c r="M3926" i="1"/>
  <c r="L3926" i="1"/>
  <c r="M3925" i="1"/>
  <c r="L3925" i="1"/>
  <c r="M3924" i="1"/>
  <c r="L3924" i="1"/>
  <c r="M3923" i="1"/>
  <c r="L3923" i="1"/>
  <c r="M3922" i="1"/>
  <c r="L3922" i="1"/>
  <c r="M3921" i="1"/>
  <c r="L3921" i="1"/>
  <c r="M3920" i="1"/>
  <c r="L3920" i="1"/>
  <c r="M3919" i="1"/>
  <c r="L3919" i="1"/>
  <c r="M3918" i="1"/>
  <c r="L3918" i="1"/>
  <c r="M3917" i="1"/>
  <c r="L3917" i="1"/>
  <c r="M3916" i="1"/>
  <c r="L3916" i="1"/>
  <c r="M3915" i="1"/>
  <c r="L3915" i="1"/>
  <c r="M3914" i="1"/>
  <c r="L3914" i="1"/>
  <c r="M3913" i="1"/>
  <c r="L3913" i="1"/>
  <c r="M3912" i="1"/>
  <c r="L3912" i="1"/>
  <c r="M3911" i="1"/>
  <c r="L3911" i="1"/>
  <c r="M3910" i="1"/>
  <c r="L3910" i="1"/>
  <c r="M3909" i="1"/>
  <c r="L3909" i="1"/>
  <c r="M3908" i="1"/>
  <c r="L3908" i="1"/>
  <c r="M3905" i="1"/>
  <c r="L3905" i="1"/>
  <c r="M3904" i="1"/>
  <c r="L3904" i="1"/>
  <c r="M3903" i="1"/>
  <c r="L3903" i="1"/>
  <c r="M3902" i="1"/>
  <c r="L3902" i="1"/>
  <c r="M3901" i="1"/>
  <c r="L3901" i="1"/>
  <c r="M3900" i="1"/>
  <c r="L3900" i="1"/>
  <c r="L3899" i="1"/>
  <c r="M3898" i="1"/>
  <c r="L3898" i="1"/>
  <c r="M3897" i="1"/>
  <c r="L3897" i="1"/>
  <c r="M3896" i="1"/>
  <c r="L3896" i="1"/>
  <c r="M3895" i="1"/>
  <c r="L3895" i="1"/>
  <c r="M3894" i="1"/>
  <c r="L3894" i="1"/>
  <c r="M3893" i="1"/>
  <c r="L3893" i="1"/>
  <c r="M3892" i="1"/>
  <c r="L3892" i="1"/>
  <c r="M3891" i="1"/>
  <c r="L3891" i="1"/>
  <c r="M3890" i="1"/>
  <c r="L3890" i="1"/>
  <c r="M3889" i="1"/>
  <c r="L3889" i="1"/>
  <c r="M3888" i="1"/>
  <c r="L3888" i="1"/>
  <c r="M3887" i="1"/>
  <c r="L3887" i="1"/>
  <c r="M3886" i="1"/>
  <c r="L3886" i="1"/>
  <c r="M3885" i="1"/>
  <c r="L3885" i="1"/>
  <c r="M3884" i="1"/>
  <c r="L3884" i="1"/>
  <c r="M3883" i="1"/>
  <c r="L3883" i="1"/>
  <c r="M3882" i="1"/>
  <c r="L3882" i="1"/>
  <c r="M3881" i="1"/>
  <c r="L3881" i="1"/>
  <c r="M3880" i="1"/>
  <c r="L3880" i="1"/>
  <c r="M3879" i="1"/>
  <c r="L3879" i="1"/>
  <c r="M3878" i="1"/>
  <c r="L3878" i="1"/>
  <c r="M3877" i="1"/>
  <c r="L3877" i="1"/>
  <c r="M3876" i="1"/>
  <c r="L3876" i="1"/>
  <c r="M3875" i="1"/>
  <c r="L3875" i="1"/>
  <c r="M3874" i="1"/>
  <c r="L3874" i="1"/>
  <c r="M3873" i="1"/>
  <c r="L3873" i="1"/>
  <c r="M3872" i="1"/>
  <c r="L3872" i="1"/>
  <c r="M3871" i="1"/>
  <c r="L3871" i="1"/>
  <c r="M3870" i="1"/>
  <c r="L3870" i="1"/>
  <c r="M3867" i="1"/>
  <c r="L3867" i="1"/>
  <c r="M3866" i="1"/>
  <c r="L3866" i="1"/>
  <c r="M3865" i="1"/>
  <c r="L3865" i="1"/>
  <c r="M3864" i="1"/>
  <c r="L3864" i="1"/>
  <c r="M3863" i="1"/>
  <c r="L3863" i="1"/>
  <c r="M3862" i="1"/>
  <c r="L3862" i="1"/>
  <c r="M3861" i="1"/>
  <c r="L3861" i="1"/>
  <c r="M3860" i="1"/>
  <c r="L3860" i="1"/>
  <c r="M3859" i="1"/>
  <c r="L3859" i="1"/>
  <c r="M3858" i="1"/>
  <c r="L3858" i="1"/>
  <c r="M3857" i="1"/>
  <c r="L3857" i="1"/>
  <c r="M3856" i="1"/>
  <c r="L3856" i="1"/>
  <c r="M3855" i="1"/>
  <c r="L3855" i="1"/>
  <c r="M3854" i="1"/>
  <c r="L3854" i="1"/>
  <c r="M3853" i="1"/>
  <c r="L3853" i="1"/>
  <c r="M3852" i="1"/>
  <c r="L3852" i="1"/>
  <c r="M3851" i="1"/>
  <c r="L3851" i="1"/>
  <c r="M3850" i="1"/>
  <c r="L3850" i="1"/>
  <c r="M3849" i="1"/>
  <c r="L3849" i="1"/>
  <c r="M3848" i="1"/>
  <c r="L3848" i="1"/>
  <c r="M3847" i="1"/>
  <c r="L3847" i="1"/>
  <c r="M3846" i="1"/>
  <c r="L3846" i="1"/>
  <c r="M3844" i="1"/>
  <c r="L3844" i="1"/>
  <c r="M3843" i="1"/>
  <c r="L3843" i="1"/>
  <c r="M3842" i="1"/>
  <c r="L3842" i="1"/>
  <c r="M3841" i="1"/>
  <c r="L3841" i="1"/>
  <c r="M3840" i="1"/>
  <c r="L3840" i="1"/>
  <c r="M3839" i="1"/>
  <c r="L3839" i="1"/>
  <c r="M3838" i="1"/>
  <c r="L3838" i="1"/>
  <c r="M3837" i="1"/>
  <c r="L3837" i="1"/>
  <c r="M3836" i="1"/>
  <c r="L3836" i="1"/>
  <c r="M3835" i="1"/>
  <c r="L3835" i="1"/>
  <c r="M3834" i="1"/>
  <c r="L3834" i="1"/>
  <c r="M3833" i="1"/>
  <c r="L3833" i="1"/>
  <c r="M3832" i="1"/>
  <c r="L3832" i="1"/>
  <c r="M3831" i="1"/>
  <c r="L3831" i="1"/>
  <c r="M3830" i="1"/>
  <c r="L3830" i="1"/>
  <c r="M3829" i="1"/>
  <c r="L3829" i="1"/>
  <c r="M3828" i="1"/>
  <c r="L3828" i="1"/>
  <c r="M3827" i="1"/>
  <c r="L3827" i="1"/>
  <c r="M3826" i="1"/>
  <c r="L3826" i="1"/>
  <c r="M3825" i="1"/>
  <c r="L3825" i="1"/>
  <c r="M3824" i="1"/>
  <c r="L3824" i="1"/>
  <c r="L3823" i="1"/>
  <c r="M3822" i="1"/>
  <c r="L3822" i="1"/>
  <c r="M3821" i="1"/>
  <c r="L3821" i="1"/>
  <c r="M3820" i="1"/>
  <c r="L3820" i="1"/>
  <c r="M3819" i="1"/>
  <c r="L3819" i="1"/>
  <c r="M3817" i="1"/>
  <c r="L3817" i="1"/>
  <c r="M3816" i="1"/>
  <c r="L3816" i="1"/>
  <c r="M3815" i="1"/>
  <c r="L3815" i="1"/>
  <c r="M3814" i="1"/>
  <c r="L3814" i="1"/>
  <c r="M3813" i="1"/>
  <c r="L3813" i="1"/>
  <c r="M3812" i="1"/>
  <c r="L3812" i="1"/>
  <c r="M3811" i="1"/>
  <c r="L3811" i="1"/>
  <c r="M3810" i="1"/>
  <c r="L3810" i="1"/>
  <c r="M3809" i="1"/>
  <c r="L3809" i="1"/>
  <c r="L3808" i="1"/>
  <c r="M3807" i="1"/>
  <c r="L3807" i="1"/>
  <c r="M3806" i="1"/>
  <c r="L3806" i="1"/>
  <c r="M3805" i="1"/>
  <c r="L3805" i="1"/>
  <c r="M3804" i="1"/>
  <c r="L3804" i="1"/>
  <c r="M3803" i="1"/>
  <c r="L3803" i="1"/>
  <c r="M3802" i="1"/>
  <c r="L3802" i="1"/>
  <c r="M3801" i="1"/>
  <c r="L3801" i="1"/>
  <c r="M3800" i="1"/>
  <c r="L3800" i="1"/>
  <c r="M3799" i="1"/>
  <c r="L3799" i="1"/>
  <c r="M3798" i="1"/>
  <c r="L3798" i="1"/>
  <c r="M3797" i="1"/>
  <c r="L3797" i="1"/>
  <c r="L3796" i="1"/>
  <c r="M3795" i="1"/>
  <c r="L3795" i="1"/>
  <c r="M3794" i="1"/>
  <c r="L3794" i="1"/>
  <c r="M3793" i="1"/>
  <c r="L3793" i="1"/>
  <c r="M3792" i="1"/>
  <c r="L3792" i="1"/>
  <c r="M3791" i="1"/>
  <c r="L3791" i="1"/>
  <c r="M3790" i="1"/>
  <c r="L3790" i="1"/>
  <c r="M3789" i="1"/>
  <c r="L3789" i="1"/>
  <c r="M3788" i="1"/>
  <c r="L3788" i="1"/>
  <c r="M3787" i="1"/>
  <c r="L3787" i="1"/>
  <c r="M3786" i="1"/>
  <c r="L3786" i="1"/>
  <c r="M3785" i="1"/>
  <c r="L3785" i="1"/>
  <c r="M3784" i="1"/>
  <c r="L3784" i="1"/>
  <c r="M3783" i="1"/>
  <c r="L3783" i="1"/>
  <c r="L3782" i="1"/>
  <c r="L3781" i="1"/>
  <c r="L3780" i="1"/>
  <c r="L3779" i="1"/>
  <c r="L3776" i="1"/>
  <c r="M3775" i="1"/>
  <c r="L3775" i="1"/>
  <c r="M3774" i="1"/>
  <c r="L3774" i="1"/>
  <c r="M3773" i="1"/>
  <c r="L3773" i="1"/>
  <c r="M3772" i="1"/>
  <c r="L3772" i="1"/>
  <c r="M3771" i="1"/>
  <c r="L3771" i="1"/>
  <c r="M3770" i="1"/>
  <c r="L3770" i="1"/>
  <c r="M3769" i="1"/>
  <c r="L3769" i="1"/>
  <c r="M3768" i="1"/>
  <c r="L3768" i="1"/>
  <c r="M3767" i="1"/>
  <c r="L3767" i="1"/>
  <c r="M3766" i="1"/>
  <c r="L3766" i="1"/>
  <c r="M3765" i="1"/>
  <c r="L3765" i="1"/>
  <c r="M3764" i="1"/>
  <c r="L3764" i="1"/>
  <c r="M3763" i="1"/>
  <c r="L3763" i="1"/>
  <c r="M3762" i="1"/>
  <c r="L3762" i="1"/>
  <c r="L3761" i="1"/>
  <c r="L3758" i="1"/>
  <c r="L3757" i="1"/>
  <c r="M3756" i="1"/>
  <c r="L3756" i="1"/>
  <c r="L3755" i="1"/>
  <c r="L3754" i="1"/>
  <c r="M3753" i="1"/>
  <c r="L3753" i="1"/>
  <c r="M3752" i="1"/>
  <c r="L3752" i="1"/>
  <c r="M3751" i="1"/>
  <c r="L3751" i="1"/>
  <c r="M3750" i="1"/>
  <c r="L3750" i="1"/>
  <c r="M3749" i="1"/>
  <c r="L3749" i="1"/>
  <c r="M3748" i="1"/>
  <c r="L3748" i="1"/>
  <c r="L3747" i="1"/>
  <c r="M3746" i="1"/>
  <c r="L3746" i="1"/>
  <c r="M3745" i="1"/>
  <c r="L3745" i="1"/>
  <c r="M3744" i="1"/>
  <c r="L3744" i="1"/>
  <c r="L3743" i="1"/>
  <c r="M3742" i="1"/>
  <c r="L3742" i="1"/>
  <c r="M3741" i="1"/>
  <c r="L3741" i="1"/>
  <c r="M3739" i="1"/>
  <c r="L3739" i="1"/>
  <c r="L3738" i="1"/>
  <c r="M3737" i="1"/>
  <c r="L3737" i="1"/>
  <c r="L3736" i="1"/>
  <c r="M3735" i="1"/>
  <c r="L3735" i="1"/>
  <c r="M3734" i="1"/>
  <c r="L3734" i="1"/>
  <c r="M3733" i="1"/>
  <c r="L3733" i="1"/>
  <c r="M3732" i="1"/>
  <c r="L3732" i="1"/>
  <c r="M3731" i="1"/>
  <c r="L3731" i="1"/>
  <c r="L3730" i="1"/>
  <c r="M3729" i="1"/>
  <c r="L3729" i="1"/>
  <c r="M3728" i="1"/>
  <c r="L3728" i="1"/>
  <c r="M3727" i="1"/>
  <c r="L3727" i="1"/>
  <c r="M3726" i="1"/>
  <c r="L3726" i="1"/>
  <c r="M3725" i="1"/>
  <c r="L3725" i="1"/>
  <c r="L3724" i="1"/>
  <c r="M3723" i="1"/>
  <c r="L3723" i="1"/>
  <c r="M3722" i="1"/>
  <c r="L3722" i="1"/>
  <c r="M3721" i="1"/>
  <c r="L3721" i="1"/>
  <c r="L3720" i="1"/>
  <c r="M3719" i="1"/>
  <c r="L3719" i="1"/>
  <c r="M3718" i="1"/>
  <c r="L3718" i="1"/>
  <c r="L3717" i="1"/>
  <c r="M3716" i="1"/>
  <c r="L3716" i="1"/>
  <c r="M3715" i="1"/>
  <c r="L3715" i="1"/>
  <c r="M3714" i="1"/>
  <c r="L3714" i="1"/>
  <c r="M3713" i="1"/>
  <c r="L3713" i="1"/>
  <c r="M3712" i="1"/>
  <c r="L3712" i="1"/>
  <c r="M3711" i="1"/>
  <c r="L3711" i="1"/>
  <c r="M3710" i="1"/>
  <c r="L3710" i="1"/>
  <c r="L3709" i="1"/>
  <c r="M3706" i="1"/>
  <c r="L3706" i="1"/>
  <c r="M3705" i="1"/>
  <c r="L3705" i="1"/>
  <c r="M3704" i="1"/>
  <c r="L3704" i="1"/>
  <c r="M3703" i="1"/>
  <c r="L3703" i="1"/>
  <c r="M3702" i="1"/>
  <c r="L3702" i="1"/>
  <c r="M3701" i="1"/>
  <c r="L3701" i="1"/>
  <c r="M3700" i="1"/>
  <c r="L3700" i="1"/>
  <c r="M3699" i="1"/>
  <c r="L3699" i="1"/>
  <c r="M3697" i="1"/>
  <c r="L3697" i="1"/>
  <c r="M3696" i="1"/>
  <c r="L3696" i="1"/>
  <c r="M3695" i="1"/>
  <c r="L3695" i="1"/>
  <c r="M3694" i="1"/>
  <c r="L3694" i="1"/>
  <c r="M3693" i="1"/>
  <c r="L3693" i="1"/>
  <c r="M3692" i="1"/>
  <c r="L3692" i="1"/>
  <c r="M3691" i="1"/>
  <c r="L3691" i="1"/>
  <c r="M3690" i="1"/>
  <c r="L3690" i="1"/>
  <c r="M3689" i="1"/>
  <c r="L3689" i="1"/>
  <c r="M3688" i="1"/>
  <c r="L3688" i="1"/>
  <c r="M3687" i="1"/>
  <c r="L3687" i="1"/>
  <c r="M3686" i="1"/>
  <c r="L3686" i="1"/>
  <c r="M3685" i="1"/>
  <c r="L3685" i="1"/>
  <c r="L3684" i="1"/>
  <c r="M3682" i="1"/>
  <c r="L3682" i="1"/>
  <c r="M3681" i="1"/>
  <c r="L3681" i="1"/>
  <c r="M3680" i="1"/>
  <c r="L3680" i="1"/>
  <c r="M3679" i="1"/>
  <c r="L3679" i="1"/>
  <c r="M3678" i="1"/>
  <c r="L3678" i="1"/>
  <c r="M3677" i="1"/>
  <c r="L3677" i="1"/>
  <c r="M3676" i="1"/>
  <c r="L3676" i="1"/>
  <c r="M3675" i="1"/>
  <c r="L3675" i="1"/>
  <c r="M3674" i="1"/>
  <c r="L3674" i="1"/>
  <c r="M3673" i="1"/>
  <c r="L3673" i="1"/>
  <c r="M3672" i="1"/>
  <c r="L3672" i="1"/>
  <c r="M3671" i="1"/>
  <c r="L3671" i="1"/>
  <c r="M3670" i="1"/>
  <c r="L3670" i="1"/>
  <c r="M3669" i="1"/>
  <c r="L3669" i="1"/>
  <c r="M3668" i="1"/>
  <c r="L3668" i="1"/>
  <c r="M3667" i="1"/>
  <c r="L3667" i="1"/>
  <c r="M3666" i="1"/>
  <c r="L3666" i="1"/>
  <c r="M3665" i="1"/>
  <c r="L3665" i="1"/>
  <c r="M3664" i="1"/>
  <c r="L3664" i="1"/>
  <c r="M3663" i="1"/>
  <c r="L3663" i="1"/>
  <c r="M3662" i="1"/>
  <c r="L3662" i="1"/>
  <c r="M3661" i="1"/>
  <c r="L3661" i="1"/>
  <c r="M3660" i="1"/>
  <c r="L3660" i="1"/>
  <c r="M3659" i="1"/>
  <c r="L3659" i="1"/>
  <c r="M3658" i="1"/>
  <c r="L3658" i="1"/>
  <c r="M3657" i="1"/>
  <c r="L3657" i="1"/>
  <c r="M3656" i="1"/>
  <c r="L3656" i="1"/>
  <c r="M3655" i="1"/>
  <c r="L3655" i="1"/>
  <c r="M3654" i="1"/>
  <c r="L3654" i="1"/>
  <c r="L3653" i="1"/>
  <c r="L3650" i="1"/>
  <c r="M3649" i="1"/>
  <c r="L3649" i="1"/>
  <c r="M3648" i="1"/>
  <c r="L3648" i="1"/>
  <c r="L3647" i="1"/>
  <c r="L3646" i="1"/>
  <c r="L3645" i="1"/>
  <c r="M3644" i="1"/>
  <c r="L3644" i="1"/>
  <c r="M3643" i="1"/>
  <c r="L3643" i="1"/>
  <c r="M3642" i="1"/>
  <c r="L3642" i="1"/>
  <c r="M3641" i="1"/>
  <c r="L3641" i="1"/>
  <c r="M3640" i="1"/>
  <c r="L3640" i="1"/>
  <c r="M3639" i="1"/>
  <c r="L3639" i="1"/>
  <c r="L3638" i="1"/>
  <c r="L3636" i="1"/>
  <c r="L3635" i="1"/>
  <c r="L3634" i="1"/>
  <c r="L3633" i="1"/>
  <c r="L3632" i="1"/>
  <c r="L3631" i="1"/>
  <c r="L3628" i="1"/>
  <c r="M3627" i="1"/>
  <c r="L3627" i="1"/>
  <c r="L3626" i="1"/>
  <c r="M3625" i="1"/>
  <c r="L3625" i="1"/>
  <c r="M3624" i="1"/>
  <c r="L3624" i="1"/>
  <c r="M3623" i="1"/>
  <c r="L3623" i="1"/>
  <c r="M3622" i="1"/>
  <c r="L3622" i="1"/>
  <c r="M3621" i="1"/>
  <c r="L3621" i="1"/>
  <c r="M3620" i="1"/>
  <c r="L3620" i="1"/>
  <c r="M3619" i="1"/>
  <c r="L3619" i="1"/>
  <c r="M3618" i="1"/>
  <c r="L3618" i="1"/>
  <c r="M3617" i="1"/>
  <c r="L3617" i="1"/>
  <c r="L3616" i="1"/>
  <c r="M3615" i="1"/>
  <c r="L3615" i="1"/>
  <c r="M3614" i="1"/>
  <c r="L3614" i="1"/>
  <c r="L3613" i="1"/>
  <c r="M3612" i="1"/>
  <c r="L3612" i="1"/>
  <c r="M3611" i="1"/>
  <c r="L3611" i="1"/>
  <c r="M3610" i="1"/>
  <c r="L3610" i="1"/>
  <c r="M3609" i="1"/>
  <c r="L3609" i="1"/>
  <c r="M3608" i="1"/>
  <c r="L3608" i="1"/>
  <c r="M3607" i="1"/>
  <c r="L3607" i="1"/>
  <c r="L3606" i="1"/>
  <c r="M3605" i="1"/>
  <c r="L3605" i="1"/>
  <c r="M3604" i="1"/>
  <c r="L3604" i="1"/>
  <c r="M3603" i="1"/>
  <c r="L3603" i="1"/>
  <c r="M3602" i="1"/>
  <c r="L3602" i="1"/>
  <c r="M3601" i="1"/>
  <c r="L3601" i="1"/>
  <c r="M3600" i="1"/>
  <c r="L3600" i="1"/>
  <c r="M3599" i="1"/>
  <c r="L3599" i="1"/>
  <c r="M3598" i="1"/>
  <c r="L3598" i="1"/>
  <c r="M3597" i="1"/>
  <c r="L3597" i="1"/>
  <c r="M3596" i="1"/>
  <c r="L3596" i="1"/>
  <c r="L3595" i="1"/>
  <c r="M3594" i="1"/>
  <c r="L3594" i="1"/>
  <c r="M3593" i="1"/>
  <c r="L3593" i="1"/>
  <c r="M3592" i="1"/>
  <c r="L3592" i="1"/>
  <c r="M3591" i="1"/>
  <c r="L3591" i="1"/>
  <c r="M3590" i="1"/>
  <c r="L3590" i="1"/>
  <c r="L3589" i="1"/>
  <c r="M3588" i="1"/>
  <c r="L3588" i="1"/>
  <c r="M3587" i="1"/>
  <c r="L3587" i="1"/>
  <c r="M3586" i="1"/>
  <c r="L3586" i="1"/>
  <c r="M3585" i="1"/>
  <c r="L3585" i="1"/>
  <c r="M3584" i="1"/>
  <c r="L3584" i="1"/>
  <c r="M3583" i="1"/>
  <c r="L3583" i="1"/>
  <c r="M3582" i="1"/>
  <c r="L3582" i="1"/>
  <c r="M3581" i="1"/>
  <c r="L3581" i="1"/>
  <c r="M3580" i="1"/>
  <c r="L3580" i="1"/>
  <c r="M3579" i="1"/>
  <c r="L3579" i="1"/>
  <c r="M3578" i="1"/>
  <c r="L3578" i="1"/>
  <c r="L3577" i="1"/>
  <c r="M3576" i="1"/>
  <c r="L3576" i="1"/>
  <c r="M3575" i="1"/>
  <c r="L3575" i="1"/>
  <c r="M3574" i="1"/>
  <c r="L3574" i="1"/>
  <c r="M3573" i="1"/>
  <c r="L3573" i="1"/>
  <c r="M3572" i="1"/>
  <c r="L3572" i="1"/>
  <c r="M3571" i="1"/>
  <c r="L3571" i="1"/>
  <c r="M3570" i="1"/>
  <c r="L3570" i="1"/>
  <c r="I3570" i="1" s="1"/>
  <c r="M3569" i="1"/>
  <c r="L3569" i="1"/>
  <c r="M3568" i="1"/>
  <c r="L3568" i="1"/>
  <c r="L3567" i="1"/>
  <c r="L3566" i="1"/>
  <c r="L3565" i="1"/>
  <c r="M3562" i="1"/>
  <c r="L3562" i="1"/>
  <c r="L3561" i="1"/>
  <c r="M3560" i="1"/>
  <c r="L3560" i="1"/>
  <c r="L3559" i="1"/>
  <c r="M3558" i="1"/>
  <c r="L3558" i="1"/>
  <c r="L3557" i="1"/>
  <c r="M3556" i="1"/>
  <c r="L3556" i="1"/>
  <c r="L3555" i="1"/>
  <c r="L3554" i="1"/>
  <c r="L3553" i="1"/>
  <c r="L3551" i="1"/>
  <c r="M3550" i="1"/>
  <c r="L3550" i="1"/>
  <c r="M3549" i="1"/>
  <c r="L3549" i="1"/>
  <c r="M3548" i="1"/>
  <c r="L3548" i="1"/>
  <c r="M3547" i="1"/>
  <c r="L3547" i="1"/>
  <c r="M3546" i="1"/>
  <c r="L3546" i="1"/>
  <c r="M3545" i="1"/>
  <c r="L3545" i="1"/>
  <c r="M3544" i="1"/>
  <c r="L3544" i="1"/>
  <c r="M3543" i="1"/>
  <c r="L3543" i="1"/>
  <c r="L3542" i="1"/>
  <c r="M3541" i="1"/>
  <c r="L3541" i="1"/>
  <c r="M3540" i="1"/>
  <c r="L3540" i="1"/>
  <c r="M3539" i="1"/>
  <c r="L3539" i="1"/>
  <c r="M3538" i="1"/>
  <c r="L3538" i="1"/>
  <c r="M3537" i="1"/>
  <c r="L3537" i="1"/>
  <c r="M3536" i="1"/>
  <c r="L3536" i="1"/>
  <c r="M3535" i="1"/>
  <c r="L3535" i="1"/>
  <c r="M3534" i="1"/>
  <c r="L3534" i="1"/>
  <c r="M3533" i="1"/>
  <c r="L3533" i="1"/>
  <c r="L3532" i="1"/>
  <c r="M3531" i="1"/>
  <c r="L3531" i="1"/>
  <c r="M3530" i="1"/>
  <c r="L3530" i="1"/>
  <c r="M3529" i="1"/>
  <c r="L3529" i="1"/>
  <c r="M3528" i="1"/>
  <c r="L3528" i="1"/>
  <c r="M3527" i="1"/>
  <c r="L3527" i="1"/>
  <c r="M3526" i="1"/>
  <c r="L3526" i="1"/>
  <c r="M3525" i="1"/>
  <c r="L3525" i="1"/>
  <c r="M3524" i="1"/>
  <c r="L3524" i="1"/>
  <c r="M3523" i="1"/>
  <c r="L3523" i="1"/>
  <c r="M3522" i="1"/>
  <c r="L3522" i="1"/>
  <c r="M3521" i="1"/>
  <c r="L3521" i="1"/>
  <c r="M3520" i="1"/>
  <c r="L3520" i="1"/>
  <c r="M3519" i="1"/>
  <c r="L3519" i="1"/>
  <c r="M3518" i="1"/>
  <c r="L3518" i="1"/>
  <c r="M3517" i="1"/>
  <c r="L3517" i="1"/>
  <c r="M3516" i="1"/>
  <c r="L3516" i="1"/>
  <c r="M3515" i="1"/>
  <c r="L3515" i="1"/>
  <c r="L3514" i="1"/>
  <c r="L3513" i="1"/>
  <c r="L3510" i="1"/>
  <c r="M3509" i="1"/>
  <c r="L3509" i="1"/>
  <c r="M3508" i="1"/>
  <c r="L3508" i="1"/>
  <c r="M3507" i="1"/>
  <c r="L3507" i="1"/>
  <c r="M3506" i="1"/>
  <c r="L3506" i="1"/>
  <c r="L3505" i="1"/>
  <c r="M3504" i="1"/>
  <c r="L3504" i="1"/>
  <c r="M3503" i="1"/>
  <c r="L3503" i="1"/>
  <c r="L3502" i="1"/>
  <c r="M3501" i="1"/>
  <c r="L3501" i="1"/>
  <c r="M3500" i="1"/>
  <c r="L3500" i="1"/>
  <c r="L3499" i="1"/>
  <c r="M3498" i="1"/>
  <c r="L3498" i="1"/>
  <c r="M3497" i="1"/>
  <c r="L3497" i="1"/>
  <c r="M3496" i="1"/>
  <c r="L3496" i="1"/>
  <c r="M3495" i="1"/>
  <c r="L3495" i="1"/>
  <c r="L3494" i="1"/>
  <c r="M3493" i="1"/>
  <c r="L3493" i="1"/>
  <c r="M3492" i="1"/>
  <c r="L3492" i="1"/>
  <c r="M3491" i="1"/>
  <c r="L3491" i="1"/>
  <c r="L3488" i="1"/>
  <c r="M3487" i="1"/>
  <c r="L3487" i="1"/>
  <c r="M3486" i="1"/>
  <c r="L3486" i="1"/>
  <c r="M3485" i="1"/>
  <c r="L3485" i="1"/>
  <c r="L3484" i="1"/>
  <c r="L3483" i="1"/>
  <c r="M3482" i="1"/>
  <c r="L3482" i="1"/>
  <c r="M3481" i="1"/>
  <c r="L3481" i="1"/>
  <c r="L3480" i="1"/>
  <c r="M3479" i="1"/>
  <c r="L3479" i="1"/>
  <c r="M3478" i="1"/>
  <c r="L3478" i="1"/>
  <c r="M3477" i="1"/>
  <c r="L3477" i="1"/>
  <c r="M3476" i="1"/>
  <c r="L3476" i="1"/>
  <c r="M3475" i="1"/>
  <c r="L3475" i="1"/>
  <c r="L3474" i="1"/>
  <c r="M3473" i="1"/>
  <c r="L3473" i="1"/>
  <c r="M3472" i="1"/>
  <c r="L3472" i="1"/>
  <c r="M3471" i="1"/>
  <c r="L3471" i="1"/>
  <c r="M3470" i="1"/>
  <c r="L3470" i="1"/>
  <c r="M3469" i="1"/>
  <c r="L3469" i="1"/>
  <c r="M3468" i="1"/>
  <c r="L3468" i="1"/>
  <c r="M3467" i="1"/>
  <c r="L3467" i="1"/>
  <c r="M3466" i="1"/>
  <c r="L3466" i="1"/>
  <c r="L3465" i="1"/>
  <c r="L3464" i="1"/>
  <c r="M3463" i="1"/>
  <c r="L3463" i="1"/>
  <c r="M3462" i="1"/>
  <c r="L3462" i="1"/>
  <c r="M3461" i="1"/>
  <c r="L3461" i="1"/>
  <c r="L3460" i="1"/>
  <c r="M3459" i="1"/>
  <c r="L3459" i="1"/>
  <c r="M3458" i="1"/>
  <c r="L3458" i="1"/>
  <c r="M3457" i="1"/>
  <c r="L3457" i="1"/>
  <c r="M3456" i="1"/>
  <c r="L3456" i="1"/>
  <c r="M3455" i="1"/>
  <c r="L3455" i="1"/>
  <c r="M3454" i="1"/>
  <c r="L3454" i="1"/>
  <c r="M3453" i="1"/>
  <c r="L3453" i="1"/>
  <c r="M3452" i="1"/>
  <c r="L3452" i="1"/>
  <c r="M3451" i="1"/>
  <c r="L3451" i="1"/>
  <c r="M3450" i="1"/>
  <c r="L3450" i="1"/>
  <c r="M3449" i="1"/>
  <c r="L3449" i="1"/>
  <c r="M3448" i="1"/>
  <c r="L3448" i="1"/>
  <c r="L3447" i="1"/>
  <c r="L3446" i="1"/>
  <c r="M3445" i="1"/>
  <c r="L3445" i="1"/>
  <c r="M3444" i="1"/>
  <c r="L3444" i="1"/>
  <c r="M3443" i="1"/>
  <c r="L3443" i="1"/>
  <c r="M3442" i="1"/>
  <c r="L3442" i="1"/>
  <c r="M3441" i="1"/>
  <c r="L3441" i="1"/>
  <c r="M3440" i="1"/>
  <c r="L3440" i="1"/>
  <c r="M3439" i="1"/>
  <c r="L3439" i="1"/>
  <c r="M3438" i="1"/>
  <c r="L3438" i="1"/>
  <c r="L3437" i="1"/>
  <c r="M3434" i="1"/>
  <c r="L3434" i="1"/>
  <c r="L3433" i="1"/>
  <c r="L3432" i="1"/>
  <c r="M3431" i="1"/>
  <c r="L3431" i="1"/>
  <c r="M3430" i="1"/>
  <c r="L3430" i="1"/>
  <c r="L3429" i="1"/>
  <c r="L3428" i="1"/>
  <c r="L3427" i="1"/>
  <c r="M3426" i="1"/>
  <c r="L3426" i="1"/>
  <c r="M3425" i="1"/>
  <c r="L3425" i="1"/>
  <c r="L3424" i="1"/>
  <c r="L3423" i="1"/>
  <c r="M3422" i="1"/>
  <c r="L3422" i="1"/>
  <c r="L3421" i="1"/>
  <c r="L3420" i="1"/>
  <c r="L3419" i="1"/>
  <c r="L3418" i="1"/>
  <c r="L3417" i="1"/>
  <c r="M3416" i="1"/>
  <c r="L3416" i="1"/>
  <c r="M3415" i="1"/>
  <c r="L3415" i="1"/>
  <c r="M3414" i="1"/>
  <c r="L3414" i="1"/>
  <c r="M3413" i="1"/>
  <c r="L3413" i="1"/>
  <c r="L3412" i="1"/>
  <c r="L3411" i="1"/>
  <c r="L3410" i="1"/>
  <c r="L3409" i="1"/>
  <c r="M3408" i="1"/>
  <c r="L3408" i="1"/>
  <c r="M3407" i="1"/>
  <c r="L3407" i="1"/>
  <c r="M3406" i="1"/>
  <c r="L3406" i="1"/>
  <c r="M3405" i="1"/>
  <c r="L3405" i="1"/>
  <c r="M3404" i="1"/>
  <c r="L3404" i="1"/>
  <c r="M3403" i="1"/>
  <c r="L3403" i="1"/>
  <c r="M3402" i="1"/>
  <c r="L3402" i="1"/>
  <c r="M3401" i="1"/>
  <c r="L3401" i="1"/>
  <c r="L3400" i="1"/>
  <c r="M3399" i="1"/>
  <c r="L3399" i="1"/>
  <c r="L3398" i="1"/>
  <c r="M3397" i="1"/>
  <c r="L3397" i="1"/>
  <c r="L3396" i="1"/>
  <c r="L3395" i="1"/>
  <c r="M3394" i="1"/>
  <c r="L3394" i="1"/>
  <c r="M3393" i="1"/>
  <c r="L3393" i="1"/>
  <c r="L3392" i="1"/>
  <c r="M3391" i="1"/>
  <c r="L3391" i="1"/>
  <c r="M3390" i="1"/>
  <c r="L3390" i="1"/>
  <c r="M3389" i="1"/>
  <c r="L3389" i="1"/>
  <c r="L3388" i="1"/>
  <c r="L3387" i="1"/>
  <c r="L3385" i="1"/>
  <c r="M3384" i="1"/>
  <c r="L3384" i="1"/>
  <c r="L3383" i="1"/>
  <c r="M3382" i="1"/>
  <c r="L3382" i="1"/>
  <c r="M3381" i="1"/>
  <c r="L3381" i="1"/>
  <c r="M3380" i="1"/>
  <c r="L3380" i="1"/>
  <c r="M3379" i="1"/>
  <c r="L3379" i="1"/>
  <c r="M3378" i="1"/>
  <c r="L3378" i="1"/>
  <c r="M3377" i="1"/>
  <c r="L3377" i="1"/>
  <c r="M3376" i="1"/>
  <c r="L3376" i="1"/>
  <c r="M3375" i="1"/>
  <c r="L3375" i="1"/>
  <c r="M3374" i="1"/>
  <c r="L3374" i="1"/>
  <c r="M3373" i="1"/>
  <c r="L3373" i="1"/>
  <c r="M3372" i="1"/>
  <c r="L3372" i="1"/>
  <c r="M3371" i="1"/>
  <c r="L3371" i="1"/>
  <c r="M3370" i="1"/>
  <c r="L3370" i="1"/>
  <c r="M3369" i="1"/>
  <c r="L3369" i="1"/>
  <c r="L3368" i="1"/>
  <c r="M3367" i="1"/>
  <c r="L3367" i="1"/>
  <c r="M3366" i="1"/>
  <c r="L3366" i="1"/>
  <c r="M3365" i="1"/>
  <c r="L3365" i="1"/>
  <c r="M3364" i="1"/>
  <c r="L3364" i="1"/>
  <c r="M3361" i="1"/>
  <c r="L3361" i="1"/>
  <c r="M3360" i="1"/>
  <c r="L3360" i="1"/>
  <c r="M3359" i="1"/>
  <c r="L3359" i="1"/>
  <c r="L3358" i="1"/>
  <c r="L3355" i="1"/>
  <c r="M3354" i="1"/>
  <c r="L3354" i="1"/>
  <c r="M3353" i="1"/>
  <c r="L3353" i="1"/>
  <c r="M3352" i="1"/>
  <c r="L3352" i="1"/>
  <c r="M3351" i="1"/>
  <c r="L3351" i="1"/>
  <c r="M3350" i="1"/>
  <c r="L3350" i="1"/>
  <c r="M3349" i="1"/>
  <c r="L3349" i="1"/>
  <c r="M3348" i="1"/>
  <c r="L3348" i="1"/>
  <c r="M3347" i="1"/>
  <c r="L3347" i="1"/>
  <c r="M3346" i="1"/>
  <c r="L3346" i="1"/>
  <c r="M3345" i="1"/>
  <c r="L3345" i="1"/>
  <c r="M3344" i="1"/>
  <c r="L3344" i="1"/>
  <c r="M3343" i="1"/>
  <c r="L3343" i="1"/>
  <c r="M3342" i="1"/>
  <c r="L3342" i="1"/>
  <c r="L3341" i="1"/>
  <c r="M3340" i="1"/>
  <c r="L3340" i="1"/>
  <c r="L3339" i="1"/>
  <c r="M3338" i="1"/>
  <c r="L3338" i="1"/>
  <c r="M3337" i="1"/>
  <c r="L3337" i="1"/>
  <c r="L3336" i="1"/>
  <c r="M3335" i="1"/>
  <c r="L3335" i="1"/>
  <c r="M3334" i="1"/>
  <c r="L3334" i="1"/>
  <c r="M3333" i="1"/>
  <c r="L3333" i="1"/>
  <c r="M3332" i="1"/>
  <c r="L3332" i="1"/>
  <c r="L3331" i="1"/>
  <c r="L3328" i="1"/>
  <c r="M3327" i="1"/>
  <c r="L3327" i="1"/>
  <c r="M3326" i="1"/>
  <c r="L3326" i="1"/>
  <c r="M3325" i="1"/>
  <c r="L3325" i="1"/>
  <c r="L3324" i="1"/>
  <c r="M3323" i="1"/>
  <c r="L3323" i="1"/>
  <c r="M3322" i="1"/>
  <c r="L3322" i="1"/>
  <c r="L3321" i="1"/>
  <c r="M3320" i="1"/>
  <c r="L3320" i="1"/>
  <c r="M3319" i="1"/>
  <c r="L3319" i="1"/>
  <c r="M3318" i="1"/>
  <c r="L3318" i="1"/>
  <c r="M3317" i="1"/>
  <c r="L3317" i="1"/>
  <c r="M3316" i="1"/>
  <c r="L3316" i="1"/>
  <c r="M3315" i="1"/>
  <c r="L3315" i="1"/>
  <c r="M3314" i="1"/>
  <c r="L3314" i="1"/>
  <c r="M3313" i="1"/>
  <c r="L3313" i="1"/>
  <c r="L3312" i="1"/>
  <c r="M3311" i="1"/>
  <c r="L3311" i="1"/>
  <c r="M3310" i="1"/>
  <c r="L3310" i="1"/>
  <c r="M3309" i="1"/>
  <c r="L3309" i="1"/>
  <c r="M3308" i="1"/>
  <c r="L3308" i="1"/>
  <c r="M3307" i="1"/>
  <c r="L3307" i="1"/>
  <c r="M3306" i="1"/>
  <c r="L3306" i="1"/>
  <c r="M3305" i="1"/>
  <c r="L3305" i="1"/>
  <c r="M3304" i="1"/>
  <c r="L3304" i="1"/>
  <c r="M3303" i="1"/>
  <c r="L3303" i="1"/>
  <c r="M3302" i="1"/>
  <c r="L3302" i="1"/>
  <c r="M3301" i="1"/>
  <c r="L3301" i="1"/>
  <c r="M3300" i="1"/>
  <c r="L3300" i="1"/>
  <c r="M3299" i="1"/>
  <c r="L3299" i="1"/>
  <c r="M3298" i="1"/>
  <c r="L3298" i="1"/>
  <c r="M3297" i="1"/>
  <c r="L3297" i="1"/>
  <c r="M3296" i="1"/>
  <c r="L3296" i="1"/>
  <c r="L3295" i="1"/>
  <c r="L3292" i="1"/>
  <c r="M3291" i="1"/>
  <c r="L3291" i="1"/>
  <c r="L3290" i="1"/>
  <c r="M3289" i="1"/>
  <c r="L3289" i="1"/>
  <c r="L3288" i="1"/>
  <c r="M3287" i="1"/>
  <c r="L3287" i="1"/>
  <c r="M3286" i="1"/>
  <c r="L3286" i="1"/>
  <c r="L3283" i="1"/>
  <c r="M3282" i="1"/>
  <c r="L3282" i="1"/>
  <c r="M3281" i="1"/>
  <c r="L3281" i="1"/>
  <c r="M3280" i="1"/>
  <c r="L3280" i="1"/>
  <c r="L3279" i="1"/>
  <c r="L3278" i="1"/>
  <c r="L3276" i="1"/>
  <c r="M3275" i="1"/>
  <c r="L3275" i="1"/>
  <c r="M3274" i="1"/>
  <c r="L3274" i="1"/>
  <c r="M3273" i="1"/>
  <c r="L3273" i="1"/>
  <c r="L3272" i="1"/>
  <c r="M3271" i="1"/>
  <c r="L3271" i="1"/>
  <c r="L3267" i="1"/>
  <c r="M3266" i="1"/>
  <c r="L3266" i="1"/>
  <c r="L3265" i="1"/>
  <c r="M3264" i="1"/>
  <c r="L3264" i="1"/>
  <c r="L3263" i="1"/>
  <c r="M3262" i="1"/>
  <c r="L3262" i="1"/>
  <c r="L3261" i="1"/>
  <c r="L3260" i="1"/>
  <c r="L3259" i="1"/>
  <c r="L3258" i="1"/>
  <c r="L3257" i="1"/>
  <c r="L3256" i="1"/>
  <c r="L3255" i="1"/>
  <c r="L3254" i="1"/>
  <c r="L3253" i="1"/>
  <c r="M3252" i="1"/>
  <c r="L3252" i="1"/>
  <c r="M3251" i="1"/>
  <c r="L3251" i="1"/>
  <c r="L3250" i="1"/>
  <c r="M3247" i="1"/>
  <c r="L3247" i="1"/>
  <c r="M3246" i="1"/>
  <c r="L3246" i="1"/>
  <c r="M3245" i="1"/>
  <c r="L3245" i="1"/>
  <c r="L3242" i="1"/>
  <c r="L3241" i="1"/>
  <c r="L3240" i="1"/>
  <c r="M3239" i="1"/>
  <c r="L3239" i="1"/>
  <c r="M3238" i="1"/>
  <c r="L3238" i="1"/>
  <c r="M3237" i="1"/>
  <c r="L3237" i="1"/>
  <c r="M3236" i="1"/>
  <c r="L3236" i="1"/>
  <c r="M3235" i="1"/>
  <c r="L3235" i="1"/>
  <c r="M3234" i="1"/>
  <c r="L3234" i="1"/>
  <c r="M3233" i="1"/>
  <c r="L3233" i="1"/>
  <c r="M3232" i="1"/>
  <c r="L3232" i="1"/>
  <c r="L3231" i="1"/>
  <c r="L3230" i="1"/>
  <c r="L3229" i="1"/>
  <c r="M3228" i="1"/>
  <c r="L3228" i="1"/>
  <c r="M3227" i="1"/>
  <c r="L3227" i="1"/>
  <c r="M3226" i="1"/>
  <c r="L3226" i="1"/>
  <c r="M3225" i="1"/>
  <c r="L3225" i="1"/>
  <c r="M3224" i="1"/>
  <c r="L3224" i="1"/>
  <c r="M3223" i="1"/>
  <c r="L3223" i="1"/>
  <c r="M3222" i="1"/>
  <c r="L3222" i="1"/>
  <c r="M3221" i="1"/>
  <c r="L3221" i="1"/>
  <c r="M3220" i="1"/>
  <c r="L3220" i="1"/>
  <c r="M3219" i="1"/>
  <c r="L3219" i="1"/>
  <c r="M3218" i="1"/>
  <c r="L3218" i="1"/>
  <c r="M3217" i="1"/>
  <c r="L3217" i="1"/>
  <c r="M3216" i="1"/>
  <c r="L3216" i="1"/>
  <c r="L3215" i="1"/>
  <c r="L3214" i="1"/>
  <c r="M3213" i="1"/>
  <c r="L3213" i="1"/>
  <c r="M3212" i="1"/>
  <c r="L3212" i="1"/>
  <c r="M3211" i="1"/>
  <c r="L3211" i="1"/>
  <c r="M3210" i="1"/>
  <c r="L3210" i="1"/>
  <c r="M3209" i="1"/>
  <c r="L3209" i="1"/>
  <c r="M3208" i="1"/>
  <c r="L3208" i="1"/>
  <c r="L3207" i="1"/>
  <c r="L3206" i="1"/>
  <c r="M3205" i="1"/>
  <c r="L3205" i="1"/>
  <c r="M3204" i="1"/>
  <c r="L3204" i="1"/>
  <c r="L3203" i="1"/>
  <c r="M3202" i="1"/>
  <c r="L3202" i="1"/>
  <c r="L3201" i="1"/>
  <c r="L3200" i="1"/>
  <c r="M3199" i="1"/>
  <c r="L3199" i="1"/>
  <c r="M3198" i="1"/>
  <c r="L3198" i="1"/>
  <c r="M3197" i="1"/>
  <c r="L3197" i="1"/>
  <c r="M3196" i="1"/>
  <c r="L3196" i="1"/>
  <c r="M3195" i="1"/>
  <c r="L3195" i="1"/>
  <c r="M3194" i="1"/>
  <c r="L3194" i="1"/>
  <c r="M3193" i="1"/>
  <c r="L3193" i="1"/>
  <c r="M3192" i="1"/>
  <c r="L3192" i="1"/>
  <c r="L3191" i="1"/>
  <c r="M3190" i="1"/>
  <c r="L3190" i="1"/>
  <c r="M3189" i="1"/>
  <c r="L3189" i="1"/>
  <c r="M3188" i="1"/>
  <c r="L3188" i="1"/>
  <c r="M3187" i="1"/>
  <c r="L3187" i="1"/>
  <c r="L3186" i="1"/>
  <c r="M3185" i="1"/>
  <c r="L3185" i="1"/>
  <c r="M3184" i="1"/>
  <c r="L3184" i="1"/>
  <c r="M3183" i="1"/>
  <c r="L3183" i="1"/>
  <c r="M3182" i="1"/>
  <c r="L3182" i="1"/>
  <c r="M3181" i="1"/>
  <c r="L3181" i="1"/>
  <c r="M3180" i="1"/>
  <c r="L3180" i="1"/>
  <c r="M3179" i="1"/>
  <c r="L3179" i="1"/>
  <c r="M3178" i="1"/>
  <c r="L3178" i="1"/>
  <c r="L3177" i="1"/>
  <c r="M3176" i="1"/>
  <c r="L3176" i="1"/>
  <c r="M3175" i="1"/>
  <c r="L3175" i="1"/>
  <c r="M3174" i="1"/>
  <c r="L3174" i="1"/>
  <c r="M3173" i="1"/>
  <c r="L3173" i="1"/>
  <c r="L3172" i="1"/>
  <c r="M3171" i="1"/>
  <c r="L3171" i="1"/>
  <c r="M3170" i="1"/>
  <c r="L3170" i="1"/>
  <c r="M3169" i="1"/>
  <c r="L3169" i="1"/>
  <c r="M3168" i="1"/>
  <c r="L3168" i="1"/>
  <c r="M3167" i="1"/>
  <c r="L3167" i="1"/>
  <c r="M3166" i="1"/>
  <c r="L3166" i="1"/>
  <c r="L3165" i="1"/>
  <c r="L3164" i="1"/>
  <c r="M3161" i="1"/>
  <c r="L3161" i="1"/>
  <c r="L3160" i="1"/>
  <c r="M3159" i="1"/>
  <c r="L3159" i="1"/>
  <c r="L3158" i="1"/>
  <c r="L3157" i="1"/>
  <c r="M3155" i="1"/>
  <c r="L3155" i="1"/>
  <c r="M3154" i="1"/>
  <c r="L3154" i="1"/>
  <c r="M3153" i="1"/>
  <c r="L3153" i="1"/>
  <c r="M3152" i="1"/>
  <c r="L3152" i="1"/>
  <c r="M3151" i="1"/>
  <c r="L3151" i="1"/>
  <c r="M3150" i="1"/>
  <c r="L3150" i="1"/>
  <c r="M3149" i="1"/>
  <c r="L3149" i="1"/>
  <c r="M3148" i="1"/>
  <c r="L3148" i="1"/>
  <c r="L3147" i="1"/>
  <c r="M3146" i="1"/>
  <c r="L3146" i="1"/>
  <c r="M3145" i="1"/>
  <c r="L3145" i="1"/>
  <c r="M3144" i="1"/>
  <c r="L3144" i="1"/>
  <c r="M3143" i="1"/>
  <c r="L3143" i="1"/>
  <c r="M3142" i="1"/>
  <c r="L3142" i="1"/>
  <c r="M3141" i="1"/>
  <c r="L3141" i="1"/>
  <c r="M3140" i="1"/>
  <c r="L3140" i="1"/>
  <c r="M3139" i="1"/>
  <c r="L3139" i="1"/>
  <c r="M3138" i="1"/>
  <c r="L3138" i="1"/>
  <c r="M3137" i="1"/>
  <c r="L3137" i="1"/>
  <c r="L3134" i="1"/>
  <c r="M3133" i="1"/>
  <c r="L3133" i="1"/>
  <c r="M3132" i="1"/>
  <c r="L3132" i="1"/>
  <c r="M3131" i="1"/>
  <c r="L3131" i="1"/>
  <c r="M3130" i="1"/>
  <c r="L3130" i="1"/>
  <c r="M3129" i="1"/>
  <c r="L3129" i="1"/>
  <c r="M3128" i="1"/>
  <c r="L3128" i="1"/>
  <c r="M3127" i="1"/>
  <c r="L3127" i="1"/>
  <c r="M3126" i="1"/>
  <c r="L3126" i="1"/>
  <c r="M3125" i="1"/>
  <c r="L3125" i="1"/>
  <c r="M3124" i="1"/>
  <c r="L3124" i="1"/>
  <c r="L3123" i="1"/>
  <c r="M3122" i="1"/>
  <c r="L3122" i="1"/>
  <c r="M3121" i="1"/>
  <c r="L3121" i="1"/>
  <c r="M3120" i="1"/>
  <c r="L3120" i="1"/>
  <c r="L3119" i="1"/>
  <c r="L3118" i="1"/>
  <c r="M3117" i="1"/>
  <c r="L3117" i="1"/>
  <c r="M3116" i="1"/>
  <c r="L3116" i="1"/>
  <c r="M3115" i="1"/>
  <c r="L3115" i="1"/>
  <c r="M3114" i="1"/>
  <c r="L3114" i="1"/>
  <c r="M3113" i="1"/>
  <c r="L3113" i="1"/>
  <c r="L3112" i="1"/>
  <c r="M3111" i="1"/>
  <c r="L3111" i="1"/>
  <c r="M3110" i="1"/>
  <c r="L3110" i="1"/>
  <c r="M3109" i="1"/>
  <c r="L3109" i="1"/>
  <c r="M3108" i="1"/>
  <c r="L3108" i="1"/>
  <c r="M3107" i="1"/>
  <c r="L3107" i="1"/>
  <c r="M3106" i="1"/>
  <c r="L3106" i="1"/>
  <c r="M3105" i="1"/>
  <c r="L3105" i="1"/>
  <c r="L3102" i="1"/>
  <c r="M3101" i="1"/>
  <c r="L3101" i="1"/>
  <c r="L3100" i="1"/>
  <c r="M3099" i="1"/>
  <c r="L3099" i="1"/>
  <c r="M3098" i="1"/>
  <c r="L3098" i="1"/>
  <c r="M3097" i="1"/>
  <c r="L3097" i="1"/>
  <c r="M3096" i="1"/>
  <c r="L3096" i="1"/>
  <c r="M3095" i="1"/>
  <c r="L3095" i="1"/>
  <c r="M3094" i="1"/>
  <c r="L3094" i="1"/>
  <c r="L3093" i="1"/>
  <c r="M3092" i="1"/>
  <c r="L3092" i="1"/>
  <c r="M3091" i="1"/>
  <c r="L3091" i="1"/>
  <c r="M3090" i="1"/>
  <c r="L3090" i="1"/>
  <c r="L3089" i="1"/>
  <c r="M3088" i="1"/>
  <c r="L3088" i="1"/>
  <c r="M3087" i="1"/>
  <c r="L3087" i="1"/>
  <c r="L3086" i="1"/>
  <c r="M3085" i="1"/>
  <c r="L3085" i="1"/>
  <c r="L3084" i="1"/>
  <c r="M3083" i="1"/>
  <c r="L3083" i="1"/>
  <c r="M3082" i="1"/>
  <c r="L3082" i="1"/>
  <c r="M3081" i="1"/>
  <c r="L3081" i="1"/>
  <c r="M3080" i="1"/>
  <c r="L3080" i="1"/>
  <c r="M3079" i="1"/>
  <c r="L3079" i="1"/>
  <c r="M3078" i="1"/>
  <c r="L3078" i="1"/>
  <c r="M3077" i="1"/>
  <c r="L3077" i="1"/>
  <c r="L3076" i="1"/>
  <c r="L3073" i="1"/>
  <c r="M3072" i="1"/>
  <c r="L3072" i="1"/>
  <c r="M3071" i="1"/>
  <c r="L3071" i="1"/>
  <c r="M3070" i="1"/>
  <c r="L3070" i="1"/>
  <c r="L3069" i="1"/>
  <c r="M3068" i="1"/>
  <c r="L3068" i="1"/>
  <c r="M3067" i="1"/>
  <c r="L3067" i="1"/>
  <c r="M3066" i="1"/>
  <c r="L3066" i="1"/>
  <c r="M3065" i="1"/>
  <c r="L3065" i="1"/>
  <c r="L3064" i="1"/>
  <c r="M3063" i="1"/>
  <c r="L3063" i="1"/>
  <c r="M3062" i="1"/>
  <c r="L3062" i="1"/>
  <c r="M3061" i="1"/>
  <c r="L3061" i="1"/>
  <c r="M3060" i="1"/>
  <c r="L3060" i="1"/>
  <c r="M3059" i="1"/>
  <c r="L3059" i="1"/>
  <c r="L3058" i="1"/>
  <c r="M3057" i="1"/>
  <c r="L3057" i="1"/>
  <c r="M3056" i="1"/>
  <c r="L3056" i="1"/>
  <c r="M3055" i="1"/>
  <c r="L3055" i="1"/>
  <c r="M3054" i="1"/>
  <c r="L3054" i="1"/>
  <c r="M3053" i="1"/>
  <c r="L3053" i="1"/>
  <c r="M3052" i="1"/>
  <c r="L3052" i="1"/>
  <c r="M3051" i="1"/>
  <c r="L3051" i="1"/>
  <c r="M3050" i="1"/>
  <c r="L3050" i="1"/>
  <c r="L3049" i="1"/>
  <c r="L3048" i="1"/>
  <c r="M3047" i="1"/>
  <c r="L3047" i="1"/>
  <c r="L3046" i="1"/>
  <c r="M3045" i="1"/>
  <c r="L3045" i="1"/>
  <c r="L3044" i="1"/>
  <c r="L3043" i="1"/>
  <c r="L3042" i="1"/>
  <c r="L3041" i="1"/>
  <c r="M3040" i="1"/>
  <c r="L3040" i="1"/>
  <c r="M3039" i="1"/>
  <c r="L3039" i="1"/>
  <c r="M3038" i="1"/>
  <c r="L3038" i="1"/>
  <c r="M3037" i="1"/>
  <c r="L3037" i="1"/>
  <c r="M3036" i="1"/>
  <c r="L3036" i="1"/>
  <c r="M3035" i="1"/>
  <c r="L3035" i="1"/>
  <c r="M3034" i="1"/>
  <c r="L3034" i="1"/>
  <c r="M3030" i="1"/>
  <c r="L3030" i="1"/>
  <c r="L3029" i="1"/>
  <c r="M3028" i="1"/>
  <c r="L3028" i="1"/>
  <c r="M3027" i="1"/>
  <c r="L3027" i="1"/>
  <c r="M3026" i="1"/>
  <c r="L3026" i="1"/>
  <c r="M3025" i="1"/>
  <c r="L3025" i="1"/>
  <c r="M3024" i="1"/>
  <c r="L3024" i="1"/>
  <c r="M3023" i="1"/>
  <c r="L3023" i="1"/>
  <c r="M3022" i="1"/>
  <c r="L3022" i="1"/>
  <c r="M3021" i="1"/>
  <c r="L3021" i="1"/>
  <c r="M3020" i="1"/>
  <c r="L3020" i="1"/>
  <c r="M3019" i="1"/>
  <c r="L3019" i="1"/>
  <c r="M3018" i="1"/>
  <c r="L3018" i="1"/>
  <c r="M3017" i="1"/>
  <c r="L3017" i="1"/>
  <c r="M3016" i="1"/>
  <c r="L3016" i="1"/>
  <c r="M3015" i="1"/>
  <c r="L3015" i="1"/>
  <c r="M3014" i="1"/>
  <c r="L3014" i="1"/>
  <c r="M3013" i="1"/>
  <c r="L3013" i="1"/>
  <c r="M3012" i="1"/>
  <c r="L3012" i="1"/>
  <c r="L3009" i="1"/>
  <c r="M3008" i="1"/>
  <c r="L3008" i="1"/>
  <c r="M3007" i="1"/>
  <c r="L3007" i="1"/>
  <c r="M3006" i="1"/>
  <c r="L3006" i="1"/>
  <c r="M3005" i="1"/>
  <c r="L3005" i="1"/>
  <c r="M3004" i="1"/>
  <c r="L3004" i="1"/>
  <c r="M3003" i="1"/>
  <c r="L3003" i="1"/>
  <c r="L3002" i="1"/>
  <c r="M3001" i="1"/>
  <c r="L3001" i="1"/>
  <c r="M3000" i="1"/>
  <c r="L3000" i="1"/>
  <c r="M2999" i="1"/>
  <c r="L2999" i="1"/>
  <c r="M2998" i="1"/>
  <c r="L2998" i="1"/>
  <c r="M2997" i="1"/>
  <c r="L2997" i="1"/>
  <c r="M2996" i="1"/>
  <c r="L2996" i="1"/>
  <c r="M2995" i="1"/>
  <c r="L2995" i="1"/>
  <c r="M2994" i="1"/>
  <c r="L2994" i="1"/>
  <c r="M2993" i="1"/>
  <c r="L2993" i="1"/>
  <c r="M2992" i="1"/>
  <c r="L2992" i="1"/>
  <c r="M2991" i="1"/>
  <c r="L2991" i="1"/>
  <c r="M2990" i="1"/>
  <c r="L2990" i="1"/>
  <c r="M2989" i="1"/>
  <c r="L2989" i="1"/>
  <c r="M2988" i="1"/>
  <c r="L2988" i="1"/>
  <c r="M2987" i="1"/>
  <c r="L2987" i="1"/>
  <c r="M2986" i="1"/>
  <c r="L2986" i="1"/>
  <c r="M2985" i="1"/>
  <c r="L2985" i="1"/>
  <c r="L2984" i="1"/>
  <c r="M2983" i="1"/>
  <c r="L2983" i="1"/>
  <c r="M2982" i="1"/>
  <c r="L2982" i="1"/>
  <c r="M2981" i="1"/>
  <c r="L2981" i="1"/>
  <c r="L2980" i="1"/>
  <c r="L2979" i="1"/>
  <c r="M2976" i="1"/>
  <c r="M2977" i="1" s="1"/>
  <c r="L2976" i="1"/>
  <c r="L2977" i="1" s="1"/>
  <c r="L2973" i="1"/>
  <c r="M2972" i="1"/>
  <c r="L2972" i="1"/>
  <c r="L2971" i="1"/>
  <c r="M2970" i="1"/>
  <c r="L2970" i="1"/>
  <c r="L2969" i="1"/>
  <c r="M2968" i="1"/>
  <c r="L2968" i="1"/>
  <c r="M2967" i="1"/>
  <c r="L2967" i="1"/>
  <c r="L2966" i="1"/>
  <c r="M2965" i="1"/>
  <c r="L2965" i="1"/>
  <c r="M2964" i="1"/>
  <c r="L2964" i="1"/>
  <c r="L2963" i="1"/>
  <c r="L2962" i="1"/>
  <c r="M2961" i="1"/>
  <c r="L2961" i="1"/>
  <c r="M2960" i="1"/>
  <c r="L2960" i="1"/>
  <c r="M2959" i="1"/>
  <c r="L2959" i="1"/>
  <c r="L2958" i="1"/>
  <c r="M2957" i="1"/>
  <c r="L2957" i="1"/>
  <c r="L2956" i="1"/>
  <c r="L2955" i="1"/>
  <c r="M2954" i="1"/>
  <c r="L2954" i="1"/>
  <c r="M2953" i="1"/>
  <c r="L2953" i="1"/>
  <c r="M2952" i="1"/>
  <c r="L2952" i="1"/>
  <c r="M2951" i="1"/>
  <c r="L2951" i="1"/>
  <c r="M2950" i="1"/>
  <c r="L2950" i="1"/>
  <c r="M2949" i="1"/>
  <c r="L2949" i="1"/>
  <c r="L2948" i="1"/>
  <c r="L2945" i="1"/>
  <c r="M2944" i="1"/>
  <c r="L2944" i="1"/>
  <c r="L2943" i="1"/>
  <c r="M2942" i="1"/>
  <c r="L2942" i="1"/>
  <c r="M2941" i="1"/>
  <c r="L2941" i="1"/>
  <c r="M2940" i="1"/>
  <c r="L2940" i="1"/>
  <c r="L2939" i="1"/>
  <c r="L2938" i="1"/>
  <c r="M2937" i="1"/>
  <c r="L2937" i="1"/>
  <c r="M2936" i="1"/>
  <c r="L2936" i="1"/>
  <c r="M2935" i="1"/>
  <c r="L2935" i="1"/>
  <c r="M2934" i="1"/>
  <c r="L2934" i="1"/>
  <c r="M2933" i="1"/>
  <c r="L2933" i="1"/>
  <c r="M2932" i="1"/>
  <c r="L2932" i="1"/>
  <c r="M2931" i="1"/>
  <c r="L2931" i="1"/>
  <c r="M2930" i="1"/>
  <c r="L2930" i="1"/>
  <c r="M2929" i="1"/>
  <c r="L2929" i="1"/>
  <c r="M2928" i="1"/>
  <c r="L2928" i="1"/>
  <c r="M2927" i="1"/>
  <c r="L2927" i="1"/>
  <c r="M2926" i="1"/>
  <c r="L2926" i="1"/>
  <c r="M2925" i="1"/>
  <c r="L2925" i="1"/>
  <c r="M2924" i="1"/>
  <c r="L2924" i="1"/>
  <c r="M2923" i="1"/>
  <c r="L2923" i="1"/>
  <c r="M2922" i="1"/>
  <c r="L2922" i="1"/>
  <c r="L2919" i="1"/>
  <c r="M2918" i="1"/>
  <c r="L2918" i="1"/>
  <c r="M2917" i="1"/>
  <c r="L2917" i="1"/>
  <c r="L2914" i="1"/>
  <c r="M2913" i="1"/>
  <c r="L2913" i="1"/>
  <c r="M2912" i="1"/>
  <c r="L2912" i="1"/>
  <c r="M2911" i="1"/>
  <c r="L2911" i="1"/>
  <c r="M2910" i="1"/>
  <c r="L2910" i="1"/>
  <c r="M2909" i="1"/>
  <c r="L2909" i="1"/>
  <c r="M2908" i="1"/>
  <c r="L2908" i="1"/>
  <c r="M2907" i="1"/>
  <c r="L2907" i="1"/>
  <c r="M2906" i="1"/>
  <c r="L2906" i="1"/>
  <c r="M2905" i="1"/>
  <c r="L2905" i="1"/>
  <c r="M2904" i="1"/>
  <c r="L2904" i="1"/>
  <c r="M2903" i="1"/>
  <c r="L2903" i="1"/>
  <c r="M2901" i="1"/>
  <c r="L2901" i="1"/>
  <c r="M2900" i="1"/>
  <c r="L2900" i="1"/>
  <c r="M2899" i="1"/>
  <c r="L2899" i="1"/>
  <c r="M2898" i="1"/>
  <c r="L2898" i="1"/>
  <c r="M2897" i="1"/>
  <c r="L2897" i="1"/>
  <c r="M2896" i="1"/>
  <c r="L2896" i="1"/>
  <c r="M2895" i="1"/>
  <c r="L2895" i="1"/>
  <c r="M2894" i="1"/>
  <c r="L2894" i="1"/>
  <c r="L2890" i="1"/>
  <c r="M2889" i="1"/>
  <c r="L2889" i="1"/>
  <c r="M2888" i="1"/>
  <c r="L2888" i="1"/>
  <c r="L2887" i="1"/>
  <c r="M2886" i="1"/>
  <c r="L2886" i="1"/>
  <c r="M2885" i="1"/>
  <c r="L2885" i="1"/>
  <c r="M2884" i="1"/>
  <c r="L2884" i="1"/>
  <c r="M2883" i="1"/>
  <c r="L2883" i="1"/>
  <c r="M2882" i="1"/>
  <c r="L2882" i="1"/>
  <c r="M2881" i="1"/>
  <c r="L2881" i="1"/>
  <c r="M2880" i="1"/>
  <c r="L2880" i="1"/>
  <c r="M2879" i="1"/>
  <c r="L2879" i="1"/>
  <c r="M2878" i="1"/>
  <c r="L2878" i="1"/>
  <c r="M2877" i="1"/>
  <c r="L2877" i="1"/>
  <c r="M2876" i="1"/>
  <c r="L2876" i="1"/>
  <c r="M2875" i="1"/>
  <c r="L2875" i="1"/>
  <c r="L2874" i="1"/>
  <c r="M2873" i="1"/>
  <c r="L2873" i="1"/>
  <c r="M2872" i="1"/>
  <c r="L2872" i="1"/>
  <c r="M2871" i="1"/>
  <c r="L2871" i="1"/>
  <c r="M2870" i="1"/>
  <c r="L2870" i="1"/>
  <c r="M2869" i="1"/>
  <c r="L2869" i="1"/>
  <c r="M2868" i="1"/>
  <c r="L2868" i="1"/>
  <c r="M2867" i="1"/>
  <c r="L2867" i="1"/>
  <c r="M2863" i="1"/>
  <c r="L2863" i="1"/>
  <c r="M2862" i="1"/>
  <c r="L2862" i="1"/>
  <c r="M2861" i="1"/>
  <c r="L2861" i="1"/>
  <c r="M2860" i="1"/>
  <c r="L2860" i="1"/>
  <c r="M2859" i="1"/>
  <c r="L2859" i="1"/>
  <c r="M2858" i="1"/>
  <c r="L2858" i="1"/>
  <c r="M2857" i="1"/>
  <c r="L2857" i="1"/>
  <c r="M2856" i="1"/>
  <c r="L2856" i="1"/>
  <c r="M2855" i="1"/>
  <c r="L2855" i="1"/>
  <c r="M2854" i="1"/>
  <c r="L2854" i="1"/>
  <c r="M2853" i="1"/>
  <c r="L2853" i="1"/>
  <c r="M2852" i="1"/>
  <c r="L2852" i="1"/>
  <c r="M2851" i="1"/>
  <c r="L2851" i="1"/>
  <c r="M2850" i="1"/>
  <c r="L2850" i="1"/>
  <c r="M2849" i="1"/>
  <c r="L2849" i="1"/>
  <c r="M2848" i="1"/>
  <c r="L2848" i="1"/>
  <c r="M2847" i="1"/>
  <c r="L2847" i="1"/>
  <c r="M2846" i="1"/>
  <c r="L2846" i="1"/>
  <c r="M2845" i="1"/>
  <c r="L2845" i="1"/>
  <c r="M2844" i="1"/>
  <c r="L2844" i="1"/>
  <c r="M2843" i="1"/>
  <c r="L2843" i="1"/>
  <c r="M2842" i="1"/>
  <c r="L2842" i="1"/>
  <c r="M2841" i="1"/>
  <c r="L2841" i="1"/>
  <c r="M2840" i="1"/>
  <c r="L2840" i="1"/>
  <c r="M2836" i="1"/>
  <c r="M2837" i="1" s="1"/>
  <c r="L2836" i="1"/>
  <c r="M2833" i="1"/>
  <c r="L2833" i="1"/>
  <c r="M2832" i="1"/>
  <c r="L2832" i="1"/>
  <c r="M2831" i="1"/>
  <c r="L2831" i="1"/>
  <c r="M2830" i="1"/>
  <c r="L2830" i="1"/>
  <c r="M2829" i="1"/>
  <c r="L2829" i="1"/>
  <c r="M2828" i="1"/>
  <c r="L2828" i="1"/>
  <c r="M2827" i="1"/>
  <c r="L2827" i="1"/>
  <c r="M2826" i="1"/>
  <c r="L2826" i="1"/>
  <c r="M2825" i="1"/>
  <c r="L2825" i="1"/>
  <c r="M2824" i="1"/>
  <c r="L2824" i="1"/>
  <c r="M2823" i="1"/>
  <c r="L2823" i="1"/>
  <c r="M2822" i="1"/>
  <c r="L2822" i="1"/>
  <c r="L2821" i="1"/>
  <c r="M2820" i="1"/>
  <c r="L2820" i="1"/>
  <c r="M2819" i="1"/>
  <c r="L2819" i="1"/>
  <c r="M2818" i="1"/>
  <c r="L2818" i="1"/>
  <c r="M2817" i="1"/>
  <c r="L2817" i="1"/>
  <c r="M2816" i="1"/>
  <c r="L2816" i="1"/>
  <c r="M2815" i="1"/>
  <c r="L2815" i="1"/>
  <c r="M2814" i="1"/>
  <c r="L2814" i="1"/>
  <c r="M2813" i="1"/>
  <c r="L2813" i="1"/>
  <c r="M2812" i="1"/>
  <c r="L2812" i="1"/>
  <c r="M2811" i="1"/>
  <c r="L2811" i="1"/>
  <c r="M2810" i="1"/>
  <c r="L2810" i="1"/>
  <c r="M2809" i="1"/>
  <c r="L2809" i="1"/>
  <c r="M2808" i="1"/>
  <c r="L2808" i="1"/>
  <c r="M2807" i="1"/>
  <c r="L2807" i="1"/>
  <c r="M2806" i="1"/>
  <c r="L2806" i="1"/>
  <c r="M2805" i="1"/>
  <c r="L2805" i="1"/>
  <c r="L2802" i="1"/>
  <c r="M2801" i="1"/>
  <c r="L2801" i="1"/>
  <c r="L2800" i="1"/>
  <c r="L2799" i="1"/>
  <c r="L2798" i="1"/>
  <c r="L2797" i="1"/>
  <c r="M2796" i="1"/>
  <c r="L2796" i="1"/>
  <c r="M2795" i="1"/>
  <c r="L2795" i="1"/>
  <c r="M2794" i="1"/>
  <c r="L2794" i="1"/>
  <c r="M2793" i="1"/>
  <c r="L2793" i="1"/>
  <c r="M2792" i="1"/>
  <c r="L2792" i="1"/>
  <c r="M2791" i="1"/>
  <c r="L2791" i="1"/>
  <c r="L2790" i="1"/>
  <c r="M2789" i="1"/>
  <c r="L2789" i="1"/>
  <c r="M2788" i="1"/>
  <c r="L2788" i="1"/>
  <c r="M2787" i="1"/>
  <c r="L2787" i="1"/>
  <c r="M2786" i="1"/>
  <c r="L2786" i="1"/>
  <c r="M2785" i="1"/>
  <c r="L2785" i="1"/>
  <c r="M2784" i="1"/>
  <c r="L2784" i="1"/>
  <c r="M2783" i="1"/>
  <c r="L2783" i="1"/>
  <c r="L2782" i="1"/>
  <c r="L2779" i="1"/>
  <c r="M2778" i="1"/>
  <c r="L2778" i="1"/>
  <c r="M2777" i="1"/>
  <c r="L2777" i="1"/>
  <c r="L2776" i="1"/>
  <c r="M2775" i="1"/>
  <c r="L2775" i="1"/>
  <c r="M2774" i="1"/>
  <c r="L2774" i="1"/>
  <c r="M2773" i="1"/>
  <c r="L2773" i="1"/>
  <c r="M2772" i="1"/>
  <c r="L2772" i="1"/>
  <c r="M2771" i="1"/>
  <c r="L2771" i="1"/>
  <c r="M2770" i="1"/>
  <c r="L2770" i="1"/>
  <c r="M2769" i="1"/>
  <c r="L2769" i="1"/>
  <c r="M2768" i="1"/>
  <c r="L2768" i="1"/>
  <c r="M2767" i="1"/>
  <c r="L2767" i="1"/>
  <c r="M2766" i="1"/>
  <c r="L2766" i="1"/>
  <c r="M2765" i="1"/>
  <c r="L2765" i="1"/>
  <c r="M2764" i="1"/>
  <c r="L2764" i="1"/>
  <c r="M2763" i="1"/>
  <c r="L2763" i="1"/>
  <c r="L2762" i="1"/>
  <c r="M2761" i="1"/>
  <c r="L2761" i="1"/>
  <c r="M2760" i="1"/>
  <c r="L2760" i="1"/>
  <c r="L2759" i="1"/>
  <c r="M2758" i="1"/>
  <c r="L2758" i="1"/>
  <c r="M2757" i="1"/>
  <c r="L2757" i="1"/>
  <c r="M2756" i="1"/>
  <c r="L2756" i="1"/>
  <c r="L2755" i="1"/>
  <c r="M2754" i="1"/>
  <c r="L2754" i="1"/>
  <c r="M2753" i="1"/>
  <c r="L2753" i="1"/>
  <c r="M2752" i="1"/>
  <c r="L2752" i="1"/>
  <c r="L2751" i="1"/>
  <c r="M2750" i="1"/>
  <c r="L2750" i="1"/>
  <c r="L2748" i="1"/>
  <c r="M2747" i="1"/>
  <c r="L2747" i="1"/>
  <c r="M2746" i="1"/>
  <c r="L2746" i="1"/>
  <c r="M2745" i="1"/>
  <c r="L2745" i="1"/>
  <c r="M2744" i="1"/>
  <c r="L2744" i="1"/>
  <c r="M2743" i="1"/>
  <c r="L2743" i="1"/>
  <c r="M2742" i="1"/>
  <c r="L2742" i="1"/>
  <c r="M2741" i="1"/>
  <c r="L2741" i="1"/>
  <c r="M2740" i="1"/>
  <c r="L2740" i="1"/>
  <c r="M2739" i="1"/>
  <c r="L2739" i="1"/>
  <c r="M2734" i="1"/>
  <c r="L2734" i="1"/>
  <c r="M2733" i="1"/>
  <c r="L2733" i="1"/>
  <c r="L2732" i="1"/>
  <c r="L2730" i="1"/>
  <c r="M2729" i="1"/>
  <c r="L2729" i="1"/>
  <c r="M2728" i="1"/>
  <c r="L2728" i="1"/>
  <c r="M2727" i="1"/>
  <c r="L2727" i="1"/>
  <c r="M2726" i="1"/>
  <c r="L2726" i="1"/>
  <c r="M2725" i="1"/>
  <c r="L2725" i="1"/>
  <c r="L2724" i="1"/>
  <c r="M2723" i="1"/>
  <c r="L2723" i="1"/>
  <c r="M2722" i="1"/>
  <c r="L2722" i="1"/>
  <c r="L2721" i="1"/>
  <c r="L2720" i="1"/>
  <c r="M2719" i="1"/>
  <c r="L2719" i="1"/>
  <c r="M2718" i="1"/>
  <c r="L2718" i="1"/>
  <c r="M2717" i="1"/>
  <c r="L2717" i="1"/>
  <c r="M2716" i="1"/>
  <c r="L2716" i="1"/>
  <c r="M2715" i="1"/>
  <c r="L2715" i="1"/>
  <c r="M2714" i="1"/>
  <c r="L2714" i="1"/>
  <c r="M2713" i="1"/>
  <c r="L2713" i="1"/>
  <c r="L2712" i="1"/>
  <c r="M2711" i="1"/>
  <c r="L2711" i="1"/>
  <c r="M2710" i="1"/>
  <c r="L2710" i="1"/>
  <c r="M2709" i="1"/>
  <c r="L2709" i="1"/>
  <c r="M2708" i="1"/>
  <c r="L2708" i="1"/>
  <c r="M2707" i="1"/>
  <c r="L2707" i="1"/>
  <c r="M2706" i="1"/>
  <c r="L2706" i="1"/>
  <c r="L2705" i="1"/>
  <c r="M2704" i="1"/>
  <c r="L2704" i="1"/>
  <c r="M2703" i="1"/>
  <c r="L2703" i="1"/>
  <c r="M2702" i="1"/>
  <c r="L2702" i="1"/>
  <c r="M2701" i="1"/>
  <c r="L2701" i="1"/>
  <c r="M2700" i="1"/>
  <c r="L2700" i="1"/>
  <c r="M2699" i="1"/>
  <c r="L2699" i="1"/>
  <c r="L2698" i="1"/>
  <c r="L2697" i="1"/>
  <c r="L2696" i="1"/>
  <c r="L2693" i="1"/>
  <c r="M2692" i="1"/>
  <c r="L2692" i="1"/>
  <c r="M2691" i="1"/>
  <c r="L2691" i="1"/>
  <c r="L2690" i="1"/>
  <c r="L2689" i="1"/>
  <c r="M2688" i="1"/>
  <c r="L2688" i="1"/>
  <c r="M2687" i="1"/>
  <c r="L2687" i="1"/>
  <c r="L2684" i="1"/>
  <c r="M2683" i="1"/>
  <c r="L2683" i="1"/>
  <c r="M2682" i="1"/>
  <c r="L2682" i="1"/>
  <c r="L2681" i="1"/>
  <c r="M2680" i="1"/>
  <c r="L2680" i="1"/>
  <c r="M2679" i="1"/>
  <c r="L2679" i="1"/>
  <c r="L2678" i="1"/>
  <c r="M2677" i="1"/>
  <c r="L2677" i="1"/>
  <c r="M2676" i="1"/>
  <c r="L2676" i="1"/>
  <c r="M2675" i="1"/>
  <c r="L2675" i="1"/>
  <c r="M2674" i="1"/>
  <c r="L2674" i="1"/>
  <c r="L2673" i="1"/>
  <c r="M2672" i="1"/>
  <c r="L2672" i="1"/>
  <c r="M2671" i="1"/>
  <c r="L2671" i="1"/>
  <c r="M2670" i="1"/>
  <c r="L2670" i="1"/>
  <c r="M2669" i="1"/>
  <c r="L2669" i="1"/>
  <c r="M2668" i="1"/>
  <c r="L2668" i="1"/>
  <c r="M2667" i="1"/>
  <c r="L2667" i="1"/>
  <c r="M2666" i="1"/>
  <c r="L2666" i="1"/>
  <c r="M2665" i="1"/>
  <c r="L2665" i="1"/>
  <c r="L2664" i="1"/>
  <c r="M2663" i="1"/>
  <c r="L2663" i="1"/>
  <c r="M2662" i="1"/>
  <c r="L2662" i="1"/>
  <c r="M2661" i="1"/>
  <c r="L2661" i="1"/>
  <c r="L2660" i="1"/>
  <c r="M2659" i="1"/>
  <c r="L2659" i="1"/>
  <c r="M2658" i="1"/>
  <c r="L2658" i="1"/>
  <c r="M2657" i="1"/>
  <c r="L2657" i="1"/>
  <c r="M2656" i="1"/>
  <c r="L2656" i="1"/>
  <c r="M2655" i="1"/>
  <c r="L2655" i="1"/>
  <c r="M2654" i="1"/>
  <c r="L2654" i="1"/>
  <c r="M2653" i="1"/>
  <c r="L2653" i="1"/>
  <c r="M2652" i="1"/>
  <c r="L2652" i="1"/>
  <c r="M2651" i="1"/>
  <c r="L2651" i="1"/>
  <c r="M2650" i="1"/>
  <c r="L2650" i="1"/>
  <c r="M2649" i="1"/>
  <c r="L2649" i="1"/>
  <c r="L2648" i="1"/>
  <c r="M2647" i="1"/>
  <c r="L2647" i="1"/>
  <c r="L2646" i="1"/>
  <c r="M2645" i="1"/>
  <c r="L2645" i="1"/>
  <c r="M2644" i="1"/>
  <c r="L2644" i="1"/>
  <c r="M2643" i="1"/>
  <c r="L2643" i="1"/>
  <c r="M2642" i="1"/>
  <c r="L2642" i="1"/>
  <c r="M2641" i="1"/>
  <c r="L2641" i="1"/>
  <c r="M2640" i="1"/>
  <c r="L2640" i="1"/>
  <c r="L2639" i="1"/>
  <c r="M2636" i="1"/>
  <c r="L2636" i="1"/>
  <c r="M2635" i="1"/>
  <c r="L2635" i="1"/>
  <c r="M2634" i="1"/>
  <c r="L2634" i="1"/>
  <c r="M2633" i="1"/>
  <c r="L2633" i="1"/>
  <c r="M2632" i="1"/>
  <c r="L2632" i="1"/>
  <c r="M2631" i="1"/>
  <c r="L2631" i="1"/>
  <c r="M2630" i="1"/>
  <c r="L2630" i="1"/>
  <c r="M2629" i="1"/>
  <c r="L2629" i="1"/>
  <c r="M2628" i="1"/>
  <c r="L2628" i="1"/>
  <c r="L2627" i="1"/>
  <c r="L2626" i="1"/>
  <c r="M2625" i="1"/>
  <c r="L2625" i="1"/>
  <c r="L2624" i="1"/>
  <c r="L2623" i="1"/>
  <c r="L2622" i="1"/>
  <c r="L2621" i="1"/>
  <c r="L2620" i="1"/>
  <c r="L2619" i="1"/>
  <c r="L2618" i="1"/>
  <c r="L2616" i="1"/>
  <c r="L2615" i="1"/>
  <c r="M2614" i="1"/>
  <c r="L2614" i="1"/>
  <c r="M2613" i="1"/>
  <c r="L2613" i="1"/>
  <c r="M2612" i="1"/>
  <c r="L2612" i="1"/>
  <c r="M2611" i="1"/>
  <c r="L2611" i="1"/>
  <c r="M2610" i="1"/>
  <c r="L2610" i="1"/>
  <c r="M2609" i="1"/>
  <c r="L2609" i="1"/>
  <c r="L2608" i="1"/>
  <c r="M2607" i="1"/>
  <c r="L2607" i="1"/>
  <c r="L2606" i="1"/>
  <c r="M2605" i="1"/>
  <c r="L2605" i="1"/>
  <c r="M2604" i="1"/>
  <c r="L2604" i="1"/>
  <c r="L2603" i="1"/>
  <c r="M2602" i="1"/>
  <c r="L2602" i="1"/>
  <c r="M2601" i="1"/>
  <c r="L2601" i="1"/>
  <c r="M2600" i="1"/>
  <c r="L2600" i="1"/>
  <c r="M2599" i="1"/>
  <c r="L2599" i="1"/>
  <c r="M2598" i="1"/>
  <c r="L2598" i="1"/>
  <c r="M2597" i="1"/>
  <c r="L2597" i="1"/>
  <c r="M2596" i="1"/>
  <c r="L2596" i="1"/>
  <c r="M2595" i="1"/>
  <c r="L2595" i="1"/>
  <c r="M2594" i="1"/>
  <c r="L2594" i="1"/>
  <c r="M2593" i="1"/>
  <c r="L2593" i="1"/>
  <c r="L2592" i="1"/>
  <c r="M2591" i="1"/>
  <c r="L2591" i="1"/>
  <c r="M2590" i="1"/>
  <c r="L2590" i="1"/>
  <c r="L2589" i="1"/>
  <c r="L2588" i="1"/>
  <c r="M2587" i="1"/>
  <c r="L2587" i="1"/>
  <c r="M2586" i="1"/>
  <c r="L2586" i="1"/>
  <c r="M2585" i="1"/>
  <c r="L2585" i="1"/>
  <c r="M2584" i="1"/>
  <c r="L2584" i="1"/>
  <c r="L2583" i="1"/>
  <c r="L2582" i="1"/>
  <c r="M2579" i="1"/>
  <c r="L2579" i="1"/>
  <c r="M2578" i="1"/>
  <c r="L2578" i="1"/>
  <c r="L2577" i="1"/>
  <c r="M2576" i="1"/>
  <c r="L2576" i="1"/>
  <c r="M2575" i="1"/>
  <c r="L2575" i="1"/>
  <c r="M2574" i="1"/>
  <c r="L2574" i="1"/>
  <c r="M2573" i="1"/>
  <c r="L2573" i="1"/>
  <c r="L2572" i="1"/>
  <c r="L2571" i="1"/>
  <c r="L2570" i="1"/>
  <c r="L2569" i="1"/>
  <c r="M2568" i="1"/>
  <c r="L2568" i="1"/>
  <c r="L2567" i="1"/>
  <c r="L2564" i="1"/>
  <c r="M2563" i="1"/>
  <c r="L2563" i="1"/>
  <c r="M2562" i="1"/>
  <c r="L2562" i="1"/>
  <c r="M2561" i="1"/>
  <c r="L2561" i="1"/>
  <c r="L2560" i="1"/>
  <c r="M2559" i="1"/>
  <c r="L2559" i="1"/>
  <c r="M2558" i="1"/>
  <c r="L2558" i="1"/>
  <c r="M2557" i="1"/>
  <c r="L2557" i="1"/>
  <c r="M2556" i="1"/>
  <c r="L2556" i="1"/>
  <c r="L2555" i="1"/>
  <c r="L2554" i="1"/>
  <c r="M2553" i="1"/>
  <c r="L2553" i="1"/>
  <c r="M2552" i="1"/>
  <c r="L2552" i="1"/>
  <c r="M2551" i="1"/>
  <c r="L2551" i="1"/>
  <c r="M2550" i="1"/>
  <c r="L2550" i="1"/>
  <c r="M2549" i="1"/>
  <c r="L2549" i="1"/>
  <c r="M2548" i="1"/>
  <c r="L2548" i="1"/>
  <c r="M2547" i="1"/>
  <c r="L2547" i="1"/>
  <c r="M2546" i="1"/>
  <c r="L2546" i="1"/>
  <c r="M2545" i="1"/>
  <c r="L2545" i="1"/>
  <c r="M2544" i="1"/>
  <c r="L2544" i="1"/>
  <c r="M2543" i="1"/>
  <c r="L2543" i="1"/>
  <c r="M2542" i="1"/>
  <c r="L2542" i="1"/>
  <c r="M2541" i="1"/>
  <c r="L2541" i="1"/>
  <c r="L2540" i="1"/>
  <c r="M2539" i="1"/>
  <c r="L2539" i="1"/>
  <c r="M2538" i="1"/>
  <c r="L2538" i="1"/>
  <c r="M2537" i="1"/>
  <c r="L2537" i="1"/>
  <c r="M2536" i="1"/>
  <c r="L2536" i="1"/>
  <c r="M2535" i="1"/>
  <c r="L2535" i="1"/>
  <c r="M2534" i="1"/>
  <c r="L2534" i="1"/>
  <c r="L2533" i="1"/>
  <c r="M2532" i="1"/>
  <c r="L2532" i="1"/>
  <c r="M2531" i="1"/>
  <c r="L2531" i="1"/>
  <c r="M2530" i="1"/>
  <c r="L2530" i="1"/>
  <c r="M2529" i="1"/>
  <c r="L2529" i="1"/>
  <c r="M2528" i="1"/>
  <c r="L2528" i="1"/>
  <c r="M2527" i="1"/>
  <c r="L2527" i="1"/>
  <c r="M2526" i="1"/>
  <c r="L2526" i="1"/>
  <c r="M2525" i="1"/>
  <c r="L2525" i="1"/>
  <c r="M2524" i="1"/>
  <c r="L2524" i="1"/>
  <c r="L2522" i="1"/>
  <c r="L2520" i="1"/>
  <c r="L2519" i="1"/>
  <c r="M2518" i="1"/>
  <c r="L2518" i="1"/>
  <c r="M2517" i="1"/>
  <c r="L2517" i="1"/>
  <c r="M2516" i="1"/>
  <c r="L2516" i="1"/>
  <c r="M2515" i="1"/>
  <c r="L2515" i="1"/>
  <c r="M2514" i="1"/>
  <c r="L2514" i="1"/>
  <c r="L2513" i="1"/>
  <c r="M2512" i="1"/>
  <c r="L2512" i="1"/>
  <c r="M2511" i="1"/>
  <c r="L2511" i="1"/>
  <c r="M2510" i="1"/>
  <c r="L2510" i="1"/>
  <c r="L2509" i="1"/>
  <c r="L2508" i="1"/>
  <c r="M2507" i="1"/>
  <c r="L2507" i="1"/>
  <c r="M2506" i="1"/>
  <c r="L2506" i="1"/>
  <c r="M2505" i="1"/>
  <c r="L2505" i="1"/>
  <c r="M2504" i="1"/>
  <c r="L2504" i="1"/>
  <c r="M2503" i="1"/>
  <c r="L2503" i="1"/>
  <c r="M2502" i="1"/>
  <c r="L2502" i="1"/>
  <c r="L2501" i="1"/>
  <c r="L2500" i="1"/>
  <c r="L2497" i="1"/>
  <c r="M2496" i="1"/>
  <c r="L2496" i="1"/>
  <c r="M2495" i="1"/>
  <c r="L2495" i="1"/>
  <c r="M2494" i="1"/>
  <c r="L2494" i="1"/>
  <c r="M2493" i="1"/>
  <c r="L2493" i="1"/>
  <c r="M2492" i="1"/>
  <c r="L2492" i="1"/>
  <c r="M2491" i="1"/>
  <c r="L2491" i="1"/>
  <c r="M2490" i="1"/>
  <c r="L2490" i="1"/>
  <c r="L2489" i="1"/>
  <c r="M2488" i="1"/>
  <c r="L2488" i="1"/>
  <c r="L2487" i="1"/>
  <c r="M2486" i="1"/>
  <c r="L2486" i="1"/>
  <c r="M2485" i="1"/>
  <c r="L2485" i="1"/>
  <c r="M2484" i="1"/>
  <c r="L2484" i="1"/>
  <c r="M2483" i="1"/>
  <c r="L2483" i="1"/>
  <c r="M2482" i="1"/>
  <c r="L2482" i="1"/>
  <c r="M2481" i="1"/>
  <c r="L2481" i="1"/>
  <c r="L2480" i="1"/>
  <c r="M2479" i="1"/>
  <c r="L2479" i="1"/>
  <c r="M2478" i="1"/>
  <c r="L2478" i="1"/>
  <c r="M2477" i="1"/>
  <c r="L2477" i="1"/>
  <c r="M2476" i="1"/>
  <c r="L2476" i="1"/>
  <c r="M2475" i="1"/>
  <c r="L2475" i="1"/>
  <c r="M2474" i="1"/>
  <c r="L2474" i="1"/>
  <c r="M2473" i="1"/>
  <c r="L2473" i="1"/>
  <c r="M2472" i="1"/>
  <c r="L2472" i="1"/>
  <c r="M2471" i="1"/>
  <c r="L2471" i="1"/>
  <c r="M2470" i="1"/>
  <c r="L2470" i="1"/>
  <c r="M2469" i="1"/>
  <c r="L2469" i="1"/>
  <c r="M2468" i="1"/>
  <c r="L2468" i="1"/>
  <c r="M2467" i="1"/>
  <c r="L2467" i="1"/>
  <c r="M2466" i="1"/>
  <c r="L2466" i="1"/>
  <c r="M2465" i="1"/>
  <c r="L2465" i="1"/>
  <c r="M2464" i="1"/>
  <c r="L2464" i="1"/>
  <c r="L2463" i="1"/>
  <c r="L2462" i="1"/>
  <c r="L2461" i="1"/>
  <c r="M2460" i="1"/>
  <c r="L2460" i="1"/>
  <c r="M2459" i="1"/>
  <c r="L2459" i="1"/>
  <c r="M2458" i="1"/>
  <c r="L2458" i="1"/>
  <c r="M2457" i="1"/>
  <c r="L2457" i="1"/>
  <c r="M2456" i="1"/>
  <c r="L2456" i="1"/>
  <c r="M2455" i="1"/>
  <c r="L2455" i="1"/>
  <c r="M2454" i="1"/>
  <c r="L2454" i="1"/>
  <c r="L2453" i="1"/>
  <c r="L2450" i="1"/>
  <c r="M2449" i="1"/>
  <c r="L2449" i="1"/>
  <c r="M2448" i="1"/>
  <c r="L2448" i="1"/>
  <c r="M2447" i="1"/>
  <c r="L2447" i="1"/>
  <c r="M2446" i="1"/>
  <c r="L2446" i="1"/>
  <c r="L2445" i="1"/>
  <c r="M2444" i="1"/>
  <c r="L2444" i="1"/>
  <c r="M2443" i="1"/>
  <c r="L2443" i="1"/>
  <c r="M2442" i="1"/>
  <c r="L2442" i="1"/>
  <c r="M2440" i="1"/>
  <c r="L2440" i="1"/>
  <c r="M2439" i="1"/>
  <c r="L2439" i="1"/>
  <c r="M2438" i="1"/>
  <c r="L2438" i="1"/>
  <c r="M2437" i="1"/>
  <c r="L2437" i="1"/>
  <c r="M2436" i="1"/>
  <c r="L2436" i="1"/>
  <c r="M2435" i="1"/>
  <c r="L2435" i="1"/>
  <c r="M2434" i="1"/>
  <c r="L2434" i="1"/>
  <c r="L2433" i="1"/>
  <c r="M2432" i="1"/>
  <c r="L2432" i="1"/>
  <c r="M2431" i="1"/>
  <c r="L2431" i="1"/>
  <c r="M2430" i="1"/>
  <c r="L2430" i="1"/>
  <c r="M2429" i="1"/>
  <c r="L2429" i="1"/>
  <c r="L2428" i="1"/>
  <c r="M2427" i="1"/>
  <c r="L2427" i="1"/>
  <c r="L2426" i="1"/>
  <c r="M2425" i="1"/>
  <c r="L2425" i="1"/>
  <c r="M2424" i="1"/>
  <c r="L2424" i="1"/>
  <c r="M2423" i="1"/>
  <c r="L2423" i="1"/>
  <c r="M2422" i="1"/>
  <c r="L2422" i="1"/>
  <c r="M2421" i="1"/>
  <c r="L2421" i="1"/>
  <c r="M2420" i="1"/>
  <c r="L2420" i="1"/>
  <c r="L2419" i="1"/>
  <c r="L2418" i="1"/>
  <c r="L2415" i="1"/>
  <c r="L2414" i="1"/>
  <c r="M2413" i="1"/>
  <c r="L2413" i="1"/>
  <c r="M2412" i="1"/>
  <c r="L2412" i="1"/>
  <c r="M2411" i="1"/>
  <c r="L2411" i="1"/>
  <c r="M2410" i="1"/>
  <c r="L2410" i="1"/>
  <c r="M2409" i="1"/>
  <c r="L2409" i="1"/>
  <c r="M2408" i="1"/>
  <c r="L2408" i="1"/>
  <c r="L2407" i="1"/>
  <c r="L2406" i="1"/>
  <c r="M2405" i="1"/>
  <c r="L2405" i="1"/>
  <c r="L2404" i="1"/>
  <c r="M2403" i="1"/>
  <c r="L2403" i="1"/>
  <c r="M2402" i="1"/>
  <c r="L2402" i="1"/>
  <c r="M2401" i="1"/>
  <c r="L2401" i="1"/>
  <c r="M2400" i="1"/>
  <c r="L2400" i="1"/>
  <c r="M2399" i="1"/>
  <c r="L2399" i="1"/>
  <c r="M2398" i="1"/>
  <c r="L2398" i="1"/>
  <c r="M2397" i="1"/>
  <c r="L2397" i="1"/>
  <c r="L2396" i="1"/>
  <c r="L2395" i="1"/>
  <c r="M2394" i="1"/>
  <c r="L2394" i="1"/>
  <c r="M2393" i="1"/>
  <c r="L2393" i="1"/>
  <c r="M2392" i="1"/>
  <c r="L2392" i="1"/>
  <c r="M2391" i="1"/>
  <c r="L2391" i="1"/>
  <c r="M2390" i="1"/>
  <c r="L2390" i="1"/>
  <c r="M2389" i="1"/>
  <c r="L2389" i="1"/>
  <c r="L2388" i="1"/>
  <c r="M2385" i="1"/>
  <c r="L2385" i="1"/>
  <c r="M2384" i="1"/>
  <c r="L2384" i="1"/>
  <c r="M2383" i="1"/>
  <c r="L2383" i="1"/>
  <c r="M2382" i="1"/>
  <c r="L2382" i="1"/>
  <c r="M2381" i="1"/>
  <c r="L2381" i="1"/>
  <c r="L2380" i="1"/>
  <c r="M2379" i="1"/>
  <c r="L2379" i="1"/>
  <c r="M2378" i="1"/>
  <c r="L2378" i="1"/>
  <c r="L2377" i="1"/>
  <c r="M2376" i="1"/>
  <c r="L2376" i="1"/>
  <c r="M2375" i="1"/>
  <c r="L2375" i="1"/>
  <c r="L2374" i="1"/>
  <c r="L2373" i="1"/>
  <c r="M2371" i="1"/>
  <c r="L2371" i="1"/>
  <c r="M2370" i="1"/>
  <c r="L2370" i="1"/>
  <c r="M2369" i="1"/>
  <c r="L2369" i="1"/>
  <c r="M2368" i="1"/>
  <c r="L2368" i="1"/>
  <c r="M2367" i="1"/>
  <c r="L2367" i="1"/>
  <c r="M2366" i="1"/>
  <c r="L2366" i="1"/>
  <c r="M2365" i="1"/>
  <c r="L2365" i="1"/>
  <c r="L2364" i="1"/>
  <c r="L2361" i="1"/>
  <c r="M2360" i="1"/>
  <c r="L2360" i="1"/>
  <c r="M2359" i="1"/>
  <c r="L2359" i="1"/>
  <c r="L2358" i="1"/>
  <c r="M2357" i="1"/>
  <c r="L2357" i="1"/>
  <c r="L2356" i="1"/>
  <c r="M2355" i="1"/>
  <c r="L2355" i="1"/>
  <c r="M2354" i="1"/>
  <c r="L2354" i="1"/>
  <c r="M2353" i="1"/>
  <c r="L2353" i="1"/>
  <c r="M2352" i="1"/>
  <c r="L2352" i="1"/>
  <c r="M2351" i="1"/>
  <c r="L2351" i="1"/>
  <c r="L2350" i="1"/>
  <c r="M2349" i="1"/>
  <c r="L2349" i="1"/>
  <c r="M2348" i="1"/>
  <c r="L2348" i="1"/>
  <c r="M2347" i="1"/>
  <c r="L2347" i="1"/>
  <c r="M2346" i="1"/>
  <c r="L2346" i="1"/>
  <c r="M2345" i="1"/>
  <c r="L2345" i="1"/>
  <c r="M2344" i="1"/>
  <c r="L2344" i="1"/>
  <c r="M2343" i="1"/>
  <c r="L2343" i="1"/>
  <c r="L2342" i="1"/>
  <c r="M2341" i="1"/>
  <c r="L2341" i="1"/>
  <c r="M2339" i="1"/>
  <c r="L2339" i="1"/>
  <c r="L2338" i="1"/>
  <c r="M2337" i="1"/>
  <c r="L2337" i="1"/>
  <c r="M2336" i="1"/>
  <c r="L2336" i="1"/>
  <c r="M2335" i="1"/>
  <c r="L2335" i="1"/>
  <c r="M2334" i="1"/>
  <c r="L2334" i="1"/>
  <c r="M2333" i="1"/>
  <c r="L2333" i="1"/>
  <c r="M2332" i="1"/>
  <c r="L2332" i="1"/>
  <c r="M2331" i="1"/>
  <c r="L2331" i="1"/>
  <c r="M2330" i="1"/>
  <c r="L2330" i="1"/>
  <c r="L2329" i="1"/>
  <c r="M2326" i="1"/>
  <c r="L2326" i="1"/>
  <c r="M2325" i="1"/>
  <c r="L2325" i="1"/>
  <c r="M2324" i="1"/>
  <c r="L2324" i="1"/>
  <c r="M2323" i="1"/>
  <c r="L2323" i="1"/>
  <c r="L2322" i="1"/>
  <c r="M2321" i="1"/>
  <c r="L2321" i="1"/>
  <c r="M2320" i="1"/>
  <c r="L2320" i="1"/>
  <c r="M2319" i="1"/>
  <c r="L2319" i="1"/>
  <c r="L2318" i="1"/>
  <c r="L2317" i="1"/>
  <c r="M2316" i="1"/>
  <c r="L2316" i="1"/>
  <c r="M2315" i="1"/>
  <c r="L2315" i="1"/>
  <c r="M2314" i="1"/>
  <c r="L2314" i="1"/>
  <c r="M2313" i="1"/>
  <c r="L2313" i="1"/>
  <c r="M2312" i="1"/>
  <c r="L2312" i="1"/>
  <c r="M2311" i="1"/>
  <c r="L2311" i="1"/>
  <c r="M2310" i="1"/>
  <c r="L2310" i="1"/>
  <c r="M2309" i="1"/>
  <c r="L2309" i="1"/>
  <c r="M2308" i="1"/>
  <c r="L2308" i="1"/>
  <c r="L2307" i="1"/>
  <c r="M2306" i="1"/>
  <c r="L2306" i="1"/>
  <c r="M2305" i="1"/>
  <c r="L2305" i="1"/>
  <c r="M2304" i="1"/>
  <c r="L2304" i="1"/>
  <c r="M2303" i="1"/>
  <c r="L2303" i="1"/>
  <c r="M2302" i="1"/>
  <c r="L2302" i="1"/>
  <c r="L2301" i="1"/>
  <c r="M2300" i="1"/>
  <c r="L2300" i="1"/>
  <c r="L2299" i="1"/>
  <c r="M2296" i="1"/>
  <c r="M2297" i="1" s="1"/>
  <c r="L2296" i="1"/>
  <c r="L2295" i="1"/>
  <c r="L2294" i="1"/>
  <c r="L2292" i="1"/>
  <c r="L2291" i="1"/>
  <c r="M2290" i="1"/>
  <c r="L2290" i="1"/>
  <c r="L2289" i="1"/>
  <c r="M2288" i="1"/>
  <c r="L2288" i="1"/>
  <c r="M2287" i="1"/>
  <c r="L2287" i="1"/>
  <c r="M2286" i="1"/>
  <c r="L2286" i="1"/>
  <c r="M2285" i="1"/>
  <c r="L2285" i="1"/>
  <c r="M2284" i="1"/>
  <c r="L2284" i="1"/>
  <c r="M2283" i="1"/>
  <c r="L2283" i="1"/>
  <c r="M2282" i="1"/>
  <c r="L2282" i="1"/>
  <c r="L2281" i="1"/>
  <c r="M2280" i="1"/>
  <c r="L2280" i="1"/>
  <c r="M2279" i="1"/>
  <c r="L2279" i="1"/>
  <c r="M2278" i="1"/>
  <c r="L2278" i="1"/>
  <c r="L2277" i="1"/>
  <c r="M2276" i="1"/>
  <c r="L2276" i="1"/>
  <c r="M2275" i="1"/>
  <c r="L2275" i="1"/>
  <c r="M2274" i="1"/>
  <c r="L2274" i="1"/>
  <c r="L2273" i="1"/>
  <c r="M2272" i="1"/>
  <c r="L2272" i="1"/>
  <c r="M2271" i="1"/>
  <c r="L2271" i="1"/>
  <c r="M2270" i="1"/>
  <c r="L2270" i="1"/>
  <c r="M2269" i="1"/>
  <c r="L2269" i="1"/>
  <c r="M2268" i="1"/>
  <c r="L2268" i="1"/>
  <c r="M2267" i="1"/>
  <c r="L2267" i="1"/>
  <c r="M2266" i="1"/>
  <c r="L2266" i="1"/>
  <c r="M2265" i="1"/>
  <c r="L2265" i="1"/>
  <c r="M2264" i="1"/>
  <c r="L2264" i="1"/>
  <c r="L2263" i="1"/>
  <c r="L2262" i="1"/>
  <c r="L2261" i="1"/>
  <c r="L2260" i="1"/>
  <c r="M2257" i="1"/>
  <c r="L2257" i="1"/>
  <c r="M2256" i="1"/>
  <c r="L2256" i="1"/>
  <c r="M2255" i="1"/>
  <c r="L2255" i="1"/>
  <c r="M2254" i="1"/>
  <c r="L2254" i="1"/>
  <c r="M2253" i="1"/>
  <c r="L2253" i="1"/>
  <c r="M2252" i="1"/>
  <c r="L2252" i="1"/>
  <c r="M2251" i="1"/>
  <c r="L2251" i="1"/>
  <c r="M2250" i="1"/>
  <c r="L2250" i="1"/>
  <c r="M2249" i="1"/>
  <c r="L2249" i="1"/>
  <c r="M2248" i="1"/>
  <c r="L2248" i="1"/>
  <c r="M2247" i="1"/>
  <c r="L2247" i="1"/>
  <c r="M2246" i="1"/>
  <c r="L2246" i="1"/>
  <c r="L2245" i="1"/>
  <c r="M2242" i="1"/>
  <c r="L2242" i="1"/>
  <c r="M2241" i="1"/>
  <c r="L2241" i="1"/>
  <c r="M2238" i="1"/>
  <c r="L2238" i="1"/>
  <c r="M2237" i="1"/>
  <c r="L2237" i="1"/>
  <c r="M2236" i="1"/>
  <c r="L2236" i="1"/>
  <c r="M2233" i="1"/>
  <c r="L2233" i="1"/>
  <c r="L2232" i="1"/>
  <c r="M2231" i="1"/>
  <c r="L2231" i="1"/>
  <c r="M2230" i="1"/>
  <c r="L2230" i="1"/>
  <c r="M2229" i="1"/>
  <c r="L2229" i="1"/>
  <c r="M2228" i="1"/>
  <c r="L2228" i="1"/>
  <c r="M2227" i="1"/>
  <c r="L2227" i="1"/>
  <c r="M2226" i="1"/>
  <c r="L2226" i="1"/>
  <c r="M2225" i="1"/>
  <c r="L2225" i="1"/>
  <c r="M2224" i="1"/>
  <c r="L2224" i="1"/>
  <c r="M2223" i="1"/>
  <c r="L2223" i="1"/>
  <c r="L2222" i="1"/>
  <c r="L2219" i="1"/>
  <c r="L2218" i="1"/>
  <c r="L2217" i="1"/>
  <c r="M2216" i="1"/>
  <c r="L2216" i="1"/>
  <c r="L2215" i="1"/>
  <c r="L2214" i="1"/>
  <c r="L2213" i="1"/>
  <c r="L2212" i="1"/>
  <c r="L2211" i="1"/>
  <c r="M2210" i="1"/>
  <c r="L2210" i="1"/>
  <c r="L2208" i="1"/>
  <c r="M2207" i="1"/>
  <c r="L2207" i="1"/>
  <c r="M2206" i="1"/>
  <c r="L2206" i="1"/>
  <c r="M2205" i="1"/>
  <c r="L2205" i="1"/>
  <c r="M2204" i="1"/>
  <c r="L2204" i="1"/>
  <c r="M2203" i="1"/>
  <c r="L2203" i="1"/>
  <c r="M2202" i="1"/>
  <c r="L2202" i="1"/>
  <c r="M2201" i="1"/>
  <c r="L2201" i="1"/>
  <c r="L2200" i="1"/>
  <c r="L2197" i="1"/>
  <c r="M2196" i="1"/>
  <c r="L2196" i="1"/>
  <c r="M2195" i="1"/>
  <c r="L2195" i="1"/>
  <c r="M2194" i="1"/>
  <c r="L2194" i="1"/>
  <c r="M2193" i="1"/>
  <c r="L2193" i="1"/>
  <c r="M2192" i="1"/>
  <c r="L2192" i="1"/>
  <c r="L2191" i="1"/>
  <c r="L2190" i="1"/>
  <c r="L2189" i="1"/>
  <c r="L2188" i="1"/>
  <c r="M2187" i="1"/>
  <c r="L2187" i="1"/>
  <c r="M2186" i="1"/>
  <c r="L2186" i="1"/>
  <c r="M2184" i="1"/>
  <c r="L2184" i="1"/>
  <c r="M2183" i="1"/>
  <c r="L2183" i="1"/>
  <c r="L2182" i="1"/>
  <c r="L2181" i="1"/>
  <c r="L2180" i="1"/>
  <c r="M2179" i="1"/>
  <c r="L2179" i="1"/>
  <c r="M2178" i="1"/>
  <c r="L2178" i="1"/>
  <c r="M2177" i="1"/>
  <c r="L2177" i="1"/>
  <c r="M2176" i="1"/>
  <c r="L2176" i="1"/>
  <c r="L2175" i="1"/>
  <c r="L2174" i="1"/>
  <c r="L2173" i="1"/>
  <c r="M2172" i="1"/>
  <c r="L2172" i="1"/>
  <c r="L2171" i="1"/>
  <c r="L2170" i="1"/>
  <c r="L2169" i="1"/>
  <c r="M2168" i="1"/>
  <c r="L2168" i="1"/>
  <c r="L2167" i="1"/>
  <c r="L2166" i="1"/>
  <c r="M2165" i="1"/>
  <c r="L2165" i="1"/>
  <c r="M2164" i="1"/>
  <c r="L2164" i="1"/>
  <c r="M2163" i="1"/>
  <c r="L2163" i="1"/>
  <c r="M2162" i="1"/>
  <c r="L2162" i="1"/>
  <c r="M2161" i="1"/>
  <c r="L2161" i="1"/>
  <c r="M2160" i="1"/>
  <c r="L2160" i="1"/>
  <c r="L2159" i="1"/>
  <c r="L2156" i="1"/>
  <c r="L2155" i="1"/>
  <c r="M2154" i="1"/>
  <c r="L2154" i="1"/>
  <c r="M2153" i="1"/>
  <c r="L2153" i="1"/>
  <c r="M2152" i="1"/>
  <c r="L2152" i="1"/>
  <c r="M2151" i="1"/>
  <c r="L2151" i="1"/>
  <c r="M2150" i="1"/>
  <c r="L2150" i="1"/>
  <c r="L2149" i="1"/>
  <c r="M2148" i="1"/>
  <c r="L2148" i="1"/>
  <c r="M2147" i="1"/>
  <c r="L2147" i="1"/>
  <c r="M2146" i="1"/>
  <c r="L2146" i="1"/>
  <c r="L2145" i="1"/>
  <c r="M2144" i="1"/>
  <c r="L2144" i="1"/>
  <c r="M2143" i="1"/>
  <c r="L2143" i="1"/>
  <c r="M2142" i="1"/>
  <c r="L2142" i="1"/>
  <c r="M2141" i="1"/>
  <c r="L2141" i="1"/>
  <c r="M2140" i="1"/>
  <c r="L2140" i="1"/>
  <c r="M2139" i="1"/>
  <c r="L2139" i="1"/>
  <c r="M2138" i="1"/>
  <c r="L2138" i="1"/>
  <c r="L2137" i="1"/>
  <c r="L2136" i="1"/>
  <c r="M2133" i="1"/>
  <c r="L2133" i="1"/>
  <c r="M2132" i="1"/>
  <c r="L2132" i="1"/>
  <c r="M2131" i="1"/>
  <c r="L2131" i="1"/>
  <c r="L2130" i="1"/>
  <c r="M2129" i="1"/>
  <c r="L2129" i="1"/>
  <c r="M2128" i="1"/>
  <c r="L2128" i="1"/>
  <c r="M2127" i="1"/>
  <c r="L2127" i="1"/>
  <c r="M2126" i="1"/>
  <c r="L2126" i="1"/>
  <c r="L2125" i="1"/>
  <c r="L2124" i="1"/>
  <c r="M2123" i="1"/>
  <c r="L2123" i="1"/>
  <c r="L2122" i="1"/>
  <c r="L2121" i="1"/>
  <c r="L2120" i="1"/>
  <c r="M2119" i="1"/>
  <c r="L2119" i="1"/>
  <c r="L2118" i="1"/>
  <c r="L2117" i="1"/>
  <c r="M2116" i="1"/>
  <c r="L2116" i="1"/>
  <c r="M2115" i="1"/>
  <c r="L2115" i="1"/>
  <c r="M2114" i="1"/>
  <c r="L2114" i="1"/>
  <c r="L2113" i="1"/>
  <c r="L2112" i="1"/>
  <c r="M2111" i="1"/>
  <c r="L2111" i="1"/>
  <c r="M2110" i="1"/>
  <c r="L2110" i="1"/>
  <c r="M2109" i="1"/>
  <c r="L2109" i="1"/>
  <c r="M2108" i="1"/>
  <c r="L2108" i="1"/>
  <c r="M2107" i="1"/>
  <c r="L2107" i="1"/>
  <c r="M2106" i="1"/>
  <c r="L2106" i="1"/>
  <c r="L2105" i="1"/>
  <c r="L2102" i="1"/>
  <c r="M2100" i="1"/>
  <c r="L2100" i="1"/>
  <c r="M2099" i="1"/>
  <c r="L2099" i="1"/>
  <c r="M2098" i="1"/>
  <c r="L2098" i="1"/>
  <c r="M2097" i="1"/>
  <c r="L2097" i="1"/>
  <c r="M2096" i="1"/>
  <c r="L2096" i="1"/>
  <c r="M2095" i="1"/>
  <c r="L2095" i="1"/>
  <c r="M2094" i="1"/>
  <c r="L2094" i="1"/>
  <c r="M2093" i="1"/>
  <c r="L2093" i="1"/>
  <c r="M2092" i="1"/>
  <c r="L2092" i="1"/>
  <c r="M2091" i="1"/>
  <c r="L2091" i="1"/>
  <c r="M2090" i="1"/>
  <c r="L2090" i="1"/>
  <c r="M2089" i="1"/>
  <c r="L2089" i="1"/>
  <c r="M2088" i="1"/>
  <c r="L2088" i="1"/>
  <c r="M2087" i="1"/>
  <c r="L2087" i="1"/>
  <c r="L2084" i="1"/>
  <c r="L2083" i="1"/>
  <c r="M2082" i="1"/>
  <c r="L2082" i="1"/>
  <c r="M2081" i="1"/>
  <c r="L2081" i="1"/>
  <c r="L2080" i="1"/>
  <c r="M2079" i="1"/>
  <c r="L2079" i="1"/>
  <c r="M2078" i="1"/>
  <c r="L2078" i="1"/>
  <c r="M2077" i="1"/>
  <c r="L2077" i="1"/>
  <c r="M2076" i="1"/>
  <c r="L2076" i="1"/>
  <c r="M2075" i="1"/>
  <c r="L2075" i="1"/>
  <c r="M2074" i="1"/>
  <c r="L2074" i="1"/>
  <c r="L2073" i="1"/>
  <c r="M2072" i="1"/>
  <c r="L2072" i="1"/>
  <c r="M2071" i="1"/>
  <c r="L2071" i="1"/>
  <c r="M2070" i="1"/>
  <c r="L2070" i="1"/>
  <c r="M2069" i="1"/>
  <c r="L2069" i="1"/>
  <c r="M2068" i="1"/>
  <c r="L2068" i="1"/>
  <c r="M2067" i="1"/>
  <c r="L2067" i="1"/>
  <c r="M2066" i="1"/>
  <c r="L2066" i="1"/>
  <c r="M2065" i="1"/>
  <c r="L2065" i="1"/>
  <c r="M2064" i="1"/>
  <c r="L2064" i="1"/>
  <c r="L2061" i="1"/>
  <c r="M2060" i="1"/>
  <c r="L2060" i="1"/>
  <c r="M2059" i="1"/>
  <c r="L2059" i="1"/>
  <c r="L2058" i="1"/>
  <c r="M2057" i="1"/>
  <c r="L2057" i="1"/>
  <c r="M2055" i="1"/>
  <c r="L2055" i="1"/>
  <c r="M2054" i="1"/>
  <c r="L2054" i="1"/>
  <c r="M2053" i="1"/>
  <c r="L2053" i="1"/>
  <c r="M2052" i="1"/>
  <c r="L2052" i="1"/>
  <c r="M2051" i="1"/>
  <c r="L2051" i="1"/>
  <c r="M2050" i="1"/>
  <c r="L2050" i="1"/>
  <c r="M2049" i="1"/>
  <c r="L2049" i="1"/>
  <c r="M2048" i="1"/>
  <c r="L2048" i="1"/>
  <c r="M2047" i="1"/>
  <c r="L2047" i="1"/>
  <c r="M2046" i="1"/>
  <c r="L2046" i="1"/>
  <c r="L2045" i="1"/>
  <c r="M2044" i="1"/>
  <c r="L2044" i="1"/>
  <c r="M2043" i="1"/>
  <c r="L2043" i="1"/>
  <c r="L2042" i="1"/>
  <c r="M2041" i="1"/>
  <c r="L2041" i="1"/>
  <c r="M2040" i="1"/>
  <c r="L2040" i="1"/>
  <c r="M2039" i="1"/>
  <c r="L2039" i="1"/>
  <c r="M2038" i="1"/>
  <c r="L2038" i="1"/>
  <c r="M2037" i="1"/>
  <c r="L2037" i="1"/>
  <c r="M2036" i="1"/>
  <c r="L2036" i="1"/>
  <c r="L2035" i="1"/>
  <c r="L2032" i="1"/>
  <c r="L2031" i="1"/>
  <c r="L2030" i="1"/>
  <c r="L2029" i="1"/>
  <c r="M2028" i="1"/>
  <c r="L2028" i="1"/>
  <c r="M2026" i="1"/>
  <c r="L2026" i="1"/>
  <c r="M2025" i="1"/>
  <c r="L2025" i="1"/>
  <c r="L2024" i="1"/>
  <c r="M2023" i="1"/>
  <c r="L2023" i="1"/>
  <c r="M2022" i="1"/>
  <c r="L2022" i="1"/>
  <c r="M2021" i="1"/>
  <c r="L2021" i="1"/>
  <c r="M2020" i="1"/>
  <c r="L2020" i="1"/>
  <c r="L2019" i="1"/>
  <c r="M2018" i="1"/>
  <c r="L2018" i="1"/>
  <c r="M2017" i="1"/>
  <c r="L2017" i="1"/>
  <c r="M2016" i="1"/>
  <c r="L2016" i="1"/>
  <c r="M2015" i="1"/>
  <c r="L2015" i="1"/>
  <c r="M2014" i="1"/>
  <c r="L2014" i="1"/>
  <c r="M2013" i="1"/>
  <c r="L2013" i="1"/>
  <c r="M2012" i="1"/>
  <c r="L2012" i="1"/>
  <c r="M2011" i="1"/>
  <c r="L2011" i="1"/>
  <c r="M2010" i="1"/>
  <c r="L2010" i="1"/>
  <c r="L2006" i="1"/>
  <c r="M2005" i="1"/>
  <c r="L2005" i="1"/>
  <c r="M2004" i="1"/>
  <c r="L2004" i="1"/>
  <c r="M2003" i="1"/>
  <c r="L2003" i="1"/>
  <c r="L2002" i="1"/>
  <c r="M2001" i="1"/>
  <c r="L2001" i="1"/>
  <c r="M2000" i="1"/>
  <c r="L2000" i="1"/>
  <c r="M1999" i="1"/>
  <c r="L1999" i="1"/>
  <c r="L1998" i="1"/>
  <c r="M1997" i="1"/>
  <c r="L1997" i="1"/>
  <c r="M1996" i="1"/>
  <c r="L1996" i="1"/>
  <c r="L1995" i="1"/>
  <c r="M1994" i="1"/>
  <c r="L1994" i="1"/>
  <c r="M1993" i="1"/>
  <c r="L1993" i="1"/>
  <c r="M1992" i="1"/>
  <c r="L1992" i="1"/>
  <c r="L1991" i="1"/>
  <c r="M1990" i="1"/>
  <c r="L1990" i="1"/>
  <c r="M1989" i="1"/>
  <c r="L1989" i="1"/>
  <c r="M1988" i="1"/>
  <c r="L1988" i="1"/>
  <c r="L1987" i="1"/>
  <c r="L1986" i="1"/>
  <c r="M1985" i="1"/>
  <c r="L1985" i="1"/>
  <c r="M1984" i="1"/>
  <c r="L1984" i="1"/>
  <c r="M1983" i="1"/>
  <c r="L1983" i="1"/>
  <c r="M1982" i="1"/>
  <c r="L1982" i="1"/>
  <c r="M1981" i="1"/>
  <c r="L1981" i="1"/>
  <c r="M1980" i="1"/>
  <c r="L1980" i="1"/>
  <c r="M1979" i="1"/>
  <c r="L1979" i="1"/>
  <c r="M1978" i="1"/>
  <c r="L1978" i="1"/>
  <c r="M1977" i="1"/>
  <c r="L1977" i="1"/>
  <c r="L1976" i="1"/>
  <c r="L1975" i="1"/>
  <c r="L1974" i="1"/>
  <c r="M1971" i="1"/>
  <c r="L1971" i="1"/>
  <c r="M1970" i="1"/>
  <c r="L1970" i="1"/>
  <c r="L1969" i="1"/>
  <c r="M1968" i="1"/>
  <c r="L1968" i="1"/>
  <c r="M1967" i="1"/>
  <c r="L1967" i="1"/>
  <c r="L1964" i="1"/>
  <c r="M1962" i="1"/>
  <c r="L1962" i="1"/>
  <c r="M1961" i="1"/>
  <c r="L1961" i="1"/>
  <c r="L1960" i="1"/>
  <c r="M1959" i="1"/>
  <c r="L1959" i="1"/>
  <c r="M1958" i="1"/>
  <c r="L1958" i="1"/>
  <c r="M1957" i="1"/>
  <c r="L1957" i="1"/>
  <c r="M1956" i="1"/>
  <c r="L1956" i="1"/>
  <c r="L1955" i="1"/>
  <c r="M1954" i="1"/>
  <c r="L1954" i="1"/>
  <c r="M1953" i="1"/>
  <c r="L1953" i="1"/>
  <c r="L1952" i="1"/>
  <c r="M1951" i="1"/>
  <c r="L1951" i="1"/>
  <c r="M1950" i="1"/>
  <c r="L1950" i="1"/>
  <c r="M1949" i="1"/>
  <c r="L1949" i="1"/>
  <c r="M1948" i="1"/>
  <c r="L1948" i="1"/>
  <c r="M1947" i="1"/>
  <c r="L1947" i="1"/>
  <c r="L1946" i="1"/>
  <c r="M1945" i="1"/>
  <c r="L1945" i="1"/>
  <c r="M1944" i="1"/>
  <c r="L1944" i="1"/>
  <c r="M1943" i="1"/>
  <c r="L1943" i="1"/>
  <c r="M1942" i="1"/>
  <c r="L1942" i="1"/>
  <c r="L1939" i="1"/>
  <c r="M1938" i="1"/>
  <c r="L1938" i="1"/>
  <c r="L1937" i="1"/>
  <c r="M1936" i="1"/>
  <c r="L1936" i="1"/>
  <c r="M1935" i="1"/>
  <c r="L1935" i="1"/>
  <c r="M1934" i="1"/>
  <c r="L1934" i="1"/>
  <c r="M1933" i="1"/>
  <c r="L1933" i="1"/>
  <c r="M1932" i="1"/>
  <c r="L1932" i="1"/>
  <c r="M1931" i="1"/>
  <c r="L1931" i="1"/>
  <c r="L1930" i="1"/>
  <c r="M1929" i="1"/>
  <c r="L1929" i="1"/>
  <c r="M1928" i="1"/>
  <c r="L1928" i="1"/>
  <c r="M1927" i="1"/>
  <c r="L1927" i="1"/>
  <c r="M1926" i="1"/>
  <c r="L1926" i="1"/>
  <c r="M1925" i="1"/>
  <c r="L1925" i="1"/>
  <c r="M1924" i="1"/>
  <c r="L1924" i="1"/>
  <c r="L1923" i="1"/>
  <c r="M1922" i="1"/>
  <c r="L1922" i="1"/>
  <c r="M1921" i="1"/>
  <c r="L1921" i="1"/>
  <c r="M1920" i="1"/>
  <c r="L1920" i="1"/>
  <c r="M1919" i="1"/>
  <c r="L1919" i="1"/>
  <c r="M1918" i="1"/>
  <c r="L1918" i="1"/>
  <c r="M1917" i="1"/>
  <c r="L1917" i="1"/>
  <c r="M1916" i="1"/>
  <c r="L1916" i="1"/>
  <c r="M1915" i="1"/>
  <c r="L1915" i="1"/>
  <c r="M1914" i="1"/>
  <c r="L1914" i="1"/>
  <c r="L1913" i="1"/>
  <c r="M1910" i="1"/>
  <c r="L1910" i="1"/>
  <c r="M1909" i="1"/>
  <c r="L1909" i="1"/>
  <c r="M1908" i="1"/>
  <c r="L1908" i="1"/>
  <c r="L1907" i="1"/>
  <c r="M1906" i="1"/>
  <c r="L1906" i="1"/>
  <c r="L1905" i="1"/>
  <c r="M1904" i="1"/>
  <c r="L1904" i="1"/>
  <c r="M1903" i="1"/>
  <c r="L1903" i="1"/>
  <c r="M1902" i="1"/>
  <c r="L1902" i="1"/>
  <c r="M1901" i="1"/>
  <c r="L1901" i="1"/>
  <c r="M1900" i="1"/>
  <c r="L1900" i="1"/>
  <c r="M1899" i="1"/>
  <c r="L1899" i="1"/>
  <c r="M1898" i="1"/>
  <c r="L1898" i="1"/>
  <c r="M1897" i="1"/>
  <c r="L1897" i="1"/>
  <c r="M1896" i="1"/>
  <c r="L1896" i="1"/>
  <c r="M1895" i="1"/>
  <c r="L1895" i="1"/>
  <c r="M1894" i="1"/>
  <c r="L1894" i="1"/>
  <c r="M1893" i="1"/>
  <c r="L1893" i="1"/>
  <c r="M1892" i="1"/>
  <c r="L1892" i="1"/>
  <c r="M1891" i="1"/>
  <c r="L1891" i="1"/>
  <c r="M1890" i="1"/>
  <c r="L1890" i="1"/>
  <c r="L1889" i="1"/>
  <c r="L1886" i="1"/>
  <c r="M1885" i="1"/>
  <c r="L1885" i="1"/>
  <c r="L1884" i="1"/>
  <c r="M1882" i="1"/>
  <c r="L1882" i="1"/>
  <c r="M1881" i="1"/>
  <c r="L1881" i="1"/>
  <c r="M1880" i="1"/>
  <c r="L1880" i="1"/>
  <c r="M1879" i="1"/>
  <c r="L1879" i="1"/>
  <c r="M1878" i="1"/>
  <c r="L1878" i="1"/>
  <c r="M1877" i="1"/>
  <c r="L1877" i="1"/>
  <c r="M1876" i="1"/>
  <c r="L1876" i="1"/>
  <c r="M1875" i="1"/>
  <c r="L1875" i="1"/>
  <c r="M1874" i="1"/>
  <c r="L1874" i="1"/>
  <c r="L1873" i="1"/>
  <c r="M1872" i="1"/>
  <c r="L1872" i="1"/>
  <c r="M1871" i="1"/>
  <c r="L1871" i="1"/>
  <c r="L1870" i="1"/>
  <c r="L1869" i="1"/>
  <c r="M1868" i="1"/>
  <c r="L1868" i="1"/>
  <c r="M1867" i="1"/>
  <c r="L1867" i="1"/>
  <c r="M1866" i="1"/>
  <c r="L1866" i="1"/>
  <c r="M1865" i="1"/>
  <c r="L1865" i="1"/>
  <c r="M1864" i="1"/>
  <c r="L1864" i="1"/>
  <c r="M1863" i="1"/>
  <c r="L1863" i="1"/>
  <c r="L1862" i="1"/>
  <c r="M1861" i="1"/>
  <c r="L1861" i="1"/>
  <c r="M1860" i="1"/>
  <c r="L1860" i="1"/>
  <c r="L1859" i="1"/>
  <c r="M1858" i="1"/>
  <c r="L1858" i="1"/>
  <c r="M1857" i="1"/>
  <c r="L1857" i="1"/>
  <c r="M1856" i="1"/>
  <c r="L1856" i="1"/>
  <c r="M1855" i="1"/>
  <c r="L1855" i="1"/>
  <c r="M1854" i="1"/>
  <c r="L1854" i="1"/>
  <c r="M1853" i="1"/>
  <c r="L1853" i="1"/>
  <c r="M1852" i="1"/>
  <c r="L1852" i="1"/>
  <c r="M1851" i="1"/>
  <c r="L1851" i="1"/>
  <c r="M1850" i="1"/>
  <c r="L1850" i="1"/>
  <c r="L1849" i="1"/>
  <c r="M1848" i="1"/>
  <c r="L1848" i="1"/>
  <c r="L1847" i="1"/>
  <c r="M1846" i="1"/>
  <c r="L1846" i="1"/>
  <c r="M1845" i="1"/>
  <c r="L1845" i="1"/>
  <c r="M1844" i="1"/>
  <c r="L1844" i="1"/>
  <c r="M1843" i="1"/>
  <c r="L1843" i="1"/>
  <c r="L1842" i="1"/>
  <c r="L1841" i="1"/>
  <c r="M1840" i="1"/>
  <c r="L1840" i="1"/>
  <c r="M1839" i="1"/>
  <c r="L1839" i="1"/>
  <c r="M1838" i="1"/>
  <c r="L1838" i="1"/>
  <c r="M1837" i="1"/>
  <c r="L1837" i="1"/>
  <c r="M1836" i="1"/>
  <c r="L1836" i="1"/>
  <c r="M1835" i="1"/>
  <c r="L1835" i="1"/>
  <c r="L1834" i="1"/>
  <c r="L1831" i="1"/>
  <c r="M1830" i="1"/>
  <c r="L1830" i="1"/>
  <c r="M1829" i="1"/>
  <c r="L1829" i="1"/>
  <c r="L1828" i="1"/>
  <c r="L1827" i="1"/>
  <c r="M1826" i="1"/>
  <c r="L1826" i="1"/>
  <c r="M1825" i="1"/>
  <c r="L1825" i="1"/>
  <c r="M1824" i="1"/>
  <c r="L1824" i="1"/>
  <c r="M1823" i="1"/>
  <c r="L1823" i="1"/>
  <c r="L1822" i="1"/>
  <c r="M1821" i="1"/>
  <c r="L1821" i="1"/>
  <c r="L1820" i="1"/>
  <c r="L1817" i="1"/>
  <c r="M1816" i="1"/>
  <c r="L1816" i="1"/>
  <c r="L1815" i="1"/>
  <c r="M1814" i="1"/>
  <c r="L1814" i="1"/>
  <c r="M1813" i="1"/>
  <c r="L1813" i="1"/>
  <c r="L1812" i="1"/>
  <c r="M1811" i="1"/>
  <c r="L1811" i="1"/>
  <c r="M1810" i="1"/>
  <c r="L1810" i="1"/>
  <c r="M1809" i="1"/>
  <c r="L1809" i="1"/>
  <c r="L1808" i="1"/>
  <c r="M1807" i="1"/>
  <c r="L1807" i="1"/>
  <c r="M1806" i="1"/>
  <c r="L1806" i="1"/>
  <c r="L1805" i="1"/>
  <c r="L1804" i="1"/>
  <c r="M1803" i="1"/>
  <c r="L1803" i="1"/>
  <c r="M1802" i="1"/>
  <c r="L1802" i="1"/>
  <c r="M1801" i="1"/>
  <c r="L1801" i="1"/>
  <c r="M1800" i="1"/>
  <c r="L1800" i="1"/>
  <c r="M1799" i="1"/>
  <c r="L1799" i="1"/>
  <c r="L1798" i="1"/>
  <c r="M1797" i="1"/>
  <c r="L1797" i="1"/>
  <c r="L1796" i="1"/>
  <c r="L1795" i="1"/>
  <c r="L1794" i="1"/>
  <c r="M1793" i="1"/>
  <c r="L1793" i="1"/>
  <c r="L1792" i="1"/>
  <c r="M1791" i="1"/>
  <c r="L1791" i="1"/>
  <c r="M1790" i="1"/>
  <c r="L1790" i="1"/>
  <c r="M1789" i="1"/>
  <c r="L1789" i="1"/>
  <c r="M1788" i="1"/>
  <c r="L1788" i="1"/>
  <c r="M1787" i="1"/>
  <c r="L1787" i="1"/>
  <c r="M1786" i="1"/>
  <c r="L1786" i="1"/>
  <c r="L1785" i="1"/>
  <c r="M1784" i="1"/>
  <c r="L1784" i="1"/>
  <c r="M1783" i="1"/>
  <c r="L1783" i="1"/>
  <c r="L1782" i="1"/>
  <c r="M1781" i="1"/>
  <c r="L1781" i="1"/>
  <c r="M1780" i="1"/>
  <c r="L1780" i="1"/>
  <c r="L1779" i="1"/>
  <c r="M1778" i="1"/>
  <c r="L1778" i="1"/>
  <c r="M1777" i="1"/>
  <c r="L1777" i="1"/>
  <c r="M1776" i="1"/>
  <c r="L1776" i="1"/>
  <c r="M1775" i="1"/>
  <c r="L1775" i="1"/>
  <c r="L1774" i="1"/>
  <c r="M1771" i="1"/>
  <c r="M1772" i="1" s="1"/>
  <c r="L1771" i="1"/>
  <c r="M1768" i="1"/>
  <c r="L1768" i="1"/>
  <c r="M1767" i="1"/>
  <c r="L1767" i="1"/>
  <c r="M1766" i="1"/>
  <c r="L1766" i="1"/>
  <c r="M1765" i="1"/>
  <c r="L1765" i="1"/>
  <c r="L1764" i="1"/>
  <c r="M1763" i="1"/>
  <c r="L1763" i="1"/>
  <c r="M1762" i="1"/>
  <c r="L1762" i="1"/>
  <c r="M1761" i="1"/>
  <c r="L1761" i="1"/>
  <c r="M1760" i="1"/>
  <c r="L1760" i="1"/>
  <c r="M1759" i="1"/>
  <c r="L1759" i="1"/>
  <c r="L1758" i="1"/>
  <c r="M1757" i="1"/>
  <c r="L1757" i="1"/>
  <c r="M1756" i="1"/>
  <c r="L1756" i="1"/>
  <c r="M1755" i="1"/>
  <c r="L1755" i="1"/>
  <c r="M1754" i="1"/>
  <c r="L1754" i="1"/>
  <c r="M1753" i="1"/>
  <c r="L1753" i="1"/>
  <c r="M1752" i="1"/>
  <c r="L1752" i="1"/>
  <c r="M1751" i="1"/>
  <c r="L1751" i="1"/>
  <c r="M1750" i="1"/>
  <c r="L1750" i="1"/>
  <c r="M1749" i="1"/>
  <c r="L1749" i="1"/>
  <c r="M1748" i="1"/>
  <c r="L1748" i="1"/>
  <c r="L1747" i="1"/>
  <c r="L1746" i="1"/>
  <c r="M1743" i="1"/>
  <c r="M1742" i="1"/>
  <c r="L1742" i="1"/>
  <c r="M1741" i="1"/>
  <c r="L1741" i="1"/>
  <c r="M1740" i="1"/>
  <c r="L1740" i="1"/>
  <c r="M1739" i="1"/>
  <c r="L1739" i="1"/>
  <c r="M1738" i="1"/>
  <c r="L1738" i="1"/>
  <c r="L1737" i="1"/>
  <c r="L1734" i="1"/>
  <c r="M1733" i="1"/>
  <c r="L1733" i="1"/>
  <c r="M1732" i="1"/>
  <c r="L1732" i="1"/>
  <c r="M1731" i="1"/>
  <c r="L1731" i="1"/>
  <c r="M1730" i="1"/>
  <c r="L1730" i="1"/>
  <c r="L1729" i="1"/>
  <c r="M1728" i="1"/>
  <c r="L1728" i="1"/>
  <c r="M1727" i="1"/>
  <c r="L1727" i="1"/>
  <c r="L1726" i="1"/>
  <c r="L1725" i="1"/>
  <c r="M1724" i="1"/>
  <c r="L1724" i="1"/>
  <c r="M1723" i="1"/>
  <c r="L1723" i="1"/>
  <c r="M1722" i="1"/>
  <c r="L1722" i="1"/>
  <c r="M1721" i="1"/>
  <c r="L1721" i="1"/>
  <c r="M1720" i="1"/>
  <c r="L1720" i="1"/>
  <c r="M1719" i="1"/>
  <c r="L1719" i="1"/>
  <c r="M1718" i="1"/>
  <c r="L1718" i="1"/>
  <c r="M1717" i="1"/>
  <c r="L1717" i="1"/>
  <c r="M1716" i="1"/>
  <c r="L1716" i="1"/>
  <c r="M1715" i="1"/>
  <c r="L1715" i="1"/>
  <c r="L1714" i="1"/>
  <c r="M1713" i="1"/>
  <c r="L1713" i="1"/>
  <c r="M1712" i="1"/>
  <c r="L1712" i="1"/>
  <c r="M1711" i="1"/>
  <c r="L1711" i="1"/>
  <c r="L1710" i="1"/>
  <c r="M1709" i="1"/>
  <c r="L1709" i="1"/>
  <c r="M1708" i="1"/>
  <c r="L1708" i="1"/>
  <c r="M1707" i="1"/>
  <c r="L1707" i="1"/>
  <c r="L1706" i="1"/>
  <c r="M1705" i="1"/>
  <c r="L1705" i="1"/>
  <c r="M1704" i="1"/>
  <c r="L1704" i="1"/>
  <c r="M1703" i="1"/>
  <c r="L1703" i="1"/>
  <c r="M1702" i="1"/>
  <c r="L1702" i="1"/>
  <c r="M1701" i="1"/>
  <c r="L1701" i="1"/>
  <c r="M1700" i="1"/>
  <c r="L1700" i="1"/>
  <c r="M1699" i="1"/>
  <c r="L1699" i="1"/>
  <c r="M1698" i="1"/>
  <c r="L1698" i="1"/>
  <c r="M1697" i="1"/>
  <c r="L1697" i="1"/>
  <c r="L1696" i="1"/>
  <c r="L1693" i="1"/>
  <c r="M1692" i="1"/>
  <c r="L1692" i="1"/>
  <c r="M1690" i="1"/>
  <c r="L1690" i="1"/>
  <c r="M1689" i="1"/>
  <c r="L1689" i="1"/>
  <c r="M1688" i="1"/>
  <c r="L1688" i="1"/>
  <c r="M1687" i="1"/>
  <c r="L1687" i="1"/>
  <c r="M1686" i="1"/>
  <c r="L1686" i="1"/>
  <c r="M1685" i="1"/>
  <c r="L1685" i="1"/>
  <c r="M1684" i="1"/>
  <c r="L1684" i="1"/>
  <c r="M1683" i="1"/>
  <c r="L1683" i="1"/>
  <c r="L1682" i="1"/>
  <c r="L1681" i="1"/>
  <c r="M1680" i="1"/>
  <c r="L1680" i="1"/>
  <c r="M1678" i="1"/>
  <c r="L1678" i="1"/>
  <c r="M1677" i="1"/>
  <c r="L1677" i="1"/>
  <c r="M1676" i="1"/>
  <c r="L1676" i="1"/>
  <c r="M1675" i="1"/>
  <c r="L1675" i="1"/>
  <c r="M1674" i="1"/>
  <c r="L1674" i="1"/>
  <c r="L1673" i="1"/>
  <c r="M1672" i="1"/>
  <c r="L1672" i="1"/>
  <c r="M1671" i="1"/>
  <c r="L1671" i="1"/>
  <c r="M1670" i="1"/>
  <c r="L1670" i="1"/>
  <c r="M1669" i="1"/>
  <c r="L1669" i="1"/>
  <c r="M1668" i="1"/>
  <c r="L1668" i="1"/>
  <c r="L1667" i="1"/>
  <c r="M1666" i="1"/>
  <c r="L1666" i="1"/>
  <c r="M1665" i="1"/>
  <c r="L1665" i="1"/>
  <c r="M1664" i="1"/>
  <c r="L1664" i="1"/>
  <c r="M1663" i="1"/>
  <c r="L1663" i="1"/>
  <c r="M1662" i="1"/>
  <c r="L1662" i="1"/>
  <c r="M1661" i="1"/>
  <c r="L1661" i="1"/>
  <c r="M1660" i="1"/>
  <c r="L1660" i="1"/>
  <c r="M1659" i="1"/>
  <c r="L1659" i="1"/>
  <c r="M1658" i="1"/>
  <c r="L1658" i="1"/>
  <c r="M1657" i="1"/>
  <c r="L1657" i="1"/>
  <c r="L1656" i="1"/>
  <c r="L1655" i="1"/>
  <c r="L1652" i="1"/>
  <c r="M1651" i="1"/>
  <c r="L1651" i="1"/>
  <c r="M1650" i="1"/>
  <c r="L1650" i="1"/>
  <c r="M1649" i="1"/>
  <c r="L1649" i="1"/>
  <c r="M1648" i="1"/>
  <c r="L1648" i="1"/>
  <c r="M1647" i="1"/>
  <c r="L1647" i="1"/>
  <c r="M1646" i="1"/>
  <c r="L1646" i="1"/>
  <c r="M1645" i="1"/>
  <c r="L1645" i="1"/>
  <c r="L1644" i="1"/>
  <c r="L1643" i="1"/>
  <c r="M1642" i="1"/>
  <c r="L1642" i="1"/>
  <c r="M1641" i="1"/>
  <c r="L1641" i="1"/>
  <c r="M1640" i="1"/>
  <c r="L1640" i="1"/>
  <c r="M1639" i="1"/>
  <c r="L1639" i="1"/>
  <c r="L1638" i="1"/>
  <c r="M1637" i="1"/>
  <c r="L1637" i="1"/>
  <c r="M1636" i="1"/>
  <c r="L1636" i="1"/>
  <c r="M1635" i="1"/>
  <c r="L1635" i="1"/>
  <c r="L1634" i="1"/>
  <c r="M1633" i="1"/>
  <c r="L1633" i="1"/>
  <c r="M1632" i="1"/>
  <c r="L1632" i="1"/>
  <c r="M1631" i="1"/>
  <c r="L1631" i="1"/>
  <c r="M1630" i="1"/>
  <c r="L1630" i="1"/>
  <c r="L1629" i="1"/>
  <c r="M1628" i="1"/>
  <c r="L1628" i="1"/>
  <c r="M1627" i="1"/>
  <c r="L1627" i="1"/>
  <c r="M1626" i="1"/>
  <c r="L1626" i="1"/>
  <c r="M1625" i="1"/>
  <c r="L1625" i="1"/>
  <c r="L1624" i="1"/>
  <c r="L1621" i="1"/>
  <c r="L1619" i="1"/>
  <c r="L1618" i="1"/>
  <c r="M1617" i="1"/>
  <c r="L1617" i="1"/>
  <c r="L1616" i="1"/>
  <c r="M1615" i="1"/>
  <c r="L1615" i="1"/>
  <c r="M1614" i="1"/>
  <c r="L1614" i="1"/>
  <c r="M1613" i="1"/>
  <c r="L1613" i="1"/>
  <c r="M1612" i="1"/>
  <c r="L1612" i="1"/>
  <c r="M1611" i="1"/>
  <c r="L1611" i="1"/>
  <c r="M1609" i="1"/>
  <c r="L1609" i="1"/>
  <c r="M1608" i="1"/>
  <c r="L1608" i="1"/>
  <c r="M1607" i="1"/>
  <c r="L1607" i="1"/>
  <c r="M1606" i="1"/>
  <c r="L1606" i="1"/>
  <c r="M1605" i="1"/>
  <c r="L1605" i="1"/>
  <c r="M1604" i="1"/>
  <c r="L1604" i="1"/>
  <c r="M1603" i="1"/>
  <c r="L1603" i="1"/>
  <c r="M1602" i="1"/>
  <c r="L1602" i="1"/>
  <c r="M1601" i="1"/>
  <c r="L1601" i="1"/>
  <c r="M1600" i="1"/>
  <c r="L1600" i="1"/>
  <c r="L1599" i="1"/>
  <c r="M1598" i="1"/>
  <c r="L1598" i="1"/>
  <c r="M1597" i="1"/>
  <c r="L1597" i="1"/>
  <c r="M1596" i="1"/>
  <c r="L1596" i="1"/>
  <c r="L1595" i="1"/>
  <c r="M1594" i="1"/>
  <c r="L1594" i="1"/>
  <c r="M1593" i="1"/>
  <c r="L1593" i="1"/>
  <c r="M1592" i="1"/>
  <c r="L1592" i="1"/>
  <c r="M1591" i="1"/>
  <c r="L1591" i="1"/>
  <c r="M1590" i="1"/>
  <c r="L1590" i="1"/>
  <c r="L1589" i="1"/>
  <c r="M1588" i="1"/>
  <c r="L1588" i="1"/>
  <c r="M1587" i="1"/>
  <c r="L1587" i="1"/>
  <c r="M1586" i="1"/>
  <c r="L1586" i="1"/>
  <c r="M1585" i="1"/>
  <c r="L1585" i="1"/>
  <c r="M1584" i="1"/>
  <c r="L1584" i="1"/>
  <c r="M1583" i="1"/>
  <c r="L1583" i="1"/>
  <c r="L1582" i="1"/>
  <c r="L1581" i="1"/>
  <c r="L1580" i="1"/>
  <c r="L1579" i="1"/>
  <c r="M1575" i="1"/>
  <c r="L1574" i="1"/>
  <c r="L1575" i="1" s="1"/>
  <c r="K1574" i="1"/>
  <c r="K1573" i="1"/>
  <c r="M1571" i="1"/>
  <c r="M1572" i="1" s="1"/>
  <c r="L1571" i="1"/>
  <c r="L1572" i="1" s="1"/>
  <c r="K1571" i="1"/>
  <c r="L1570" i="1"/>
  <c r="K1570" i="1"/>
  <c r="M1568" i="1"/>
  <c r="L1568" i="1"/>
  <c r="K1568" i="1"/>
  <c r="M1567" i="1"/>
  <c r="L1567" i="1"/>
  <c r="K1567" i="1"/>
  <c r="M1566" i="1"/>
  <c r="L1566" i="1"/>
  <c r="M1565" i="1"/>
  <c r="L1565" i="1"/>
  <c r="K1565" i="1"/>
  <c r="M1564" i="1"/>
  <c r="L1564" i="1"/>
  <c r="K1564" i="1"/>
  <c r="M1563" i="1"/>
  <c r="L1563" i="1"/>
  <c r="K1563" i="1"/>
  <c r="M1562" i="1"/>
  <c r="L1562" i="1"/>
  <c r="K1562" i="1"/>
  <c r="M1561" i="1"/>
  <c r="L1561" i="1"/>
  <c r="K1561" i="1"/>
  <c r="M1560" i="1"/>
  <c r="L1560" i="1"/>
  <c r="K1560" i="1"/>
  <c r="M1559" i="1"/>
  <c r="L1559" i="1"/>
  <c r="K1559" i="1"/>
  <c r="M1558" i="1"/>
  <c r="L1558" i="1"/>
  <c r="K1558" i="1"/>
  <c r="M1557" i="1"/>
  <c r="L1557" i="1"/>
  <c r="K1557" i="1"/>
  <c r="M1556" i="1"/>
  <c r="L1556" i="1"/>
  <c r="K1556" i="1"/>
  <c r="K1555" i="1"/>
  <c r="L1554" i="1"/>
  <c r="K1554" i="1"/>
  <c r="K1553" i="1"/>
  <c r="M1551" i="1"/>
  <c r="K1551" i="1"/>
  <c r="M1550" i="1"/>
  <c r="L1550" i="1"/>
  <c r="K1550" i="1"/>
  <c r="M1549" i="1"/>
  <c r="L1549" i="1"/>
  <c r="M1548" i="1"/>
  <c r="L1548" i="1"/>
  <c r="K1548" i="1"/>
  <c r="M1547" i="1"/>
  <c r="L1547" i="1"/>
  <c r="K1546" i="1"/>
  <c r="M1544" i="1"/>
  <c r="L1544" i="1"/>
  <c r="K1544" i="1"/>
  <c r="M1543" i="1"/>
  <c r="L1543" i="1"/>
  <c r="K1543" i="1"/>
  <c r="M1542" i="1"/>
  <c r="L1542" i="1"/>
  <c r="K1542" i="1"/>
  <c r="K1541" i="1"/>
  <c r="M1539" i="1"/>
  <c r="L1539" i="1"/>
  <c r="K1539" i="1"/>
  <c r="M1538" i="1"/>
  <c r="L1538" i="1"/>
  <c r="K1538" i="1"/>
  <c r="L1537" i="1"/>
  <c r="K1537" i="1"/>
  <c r="L1536" i="1"/>
  <c r="K1536" i="1"/>
  <c r="K1535" i="1"/>
  <c r="M1533" i="1"/>
  <c r="L1533" i="1"/>
  <c r="K1533" i="1"/>
  <c r="M1532" i="1"/>
  <c r="L1532" i="1"/>
  <c r="K1532" i="1"/>
  <c r="M1531" i="1"/>
  <c r="L1531" i="1"/>
  <c r="K1531" i="1"/>
  <c r="M1530" i="1"/>
  <c r="L1530" i="1"/>
  <c r="K1530" i="1"/>
  <c r="M1529" i="1"/>
  <c r="L1529" i="1"/>
  <c r="K1529" i="1"/>
  <c r="M1528" i="1"/>
  <c r="L1528" i="1"/>
  <c r="K1528" i="1"/>
  <c r="K1527" i="1"/>
  <c r="K1526" i="1"/>
  <c r="K1524" i="1"/>
  <c r="K1523" i="1"/>
  <c r="M1522" i="1"/>
  <c r="L1522" i="1"/>
  <c r="K1522" i="1"/>
  <c r="M1521" i="1"/>
  <c r="L1521" i="1"/>
  <c r="K1521" i="1"/>
  <c r="M1520" i="1"/>
  <c r="L1520" i="1"/>
  <c r="K1520" i="1"/>
  <c r="M1519" i="1"/>
  <c r="L1519" i="1"/>
  <c r="K1519" i="1"/>
  <c r="M1518" i="1"/>
  <c r="L1518" i="1"/>
  <c r="M1517" i="1"/>
  <c r="L1517" i="1"/>
  <c r="K1517" i="1"/>
  <c r="M1516" i="1"/>
  <c r="L1516" i="1"/>
  <c r="K1516" i="1"/>
  <c r="K1515" i="1"/>
  <c r="M1513" i="1"/>
  <c r="L1513" i="1"/>
  <c r="K1513" i="1"/>
  <c r="M1510" i="1"/>
  <c r="L1510" i="1"/>
  <c r="K1510" i="1"/>
  <c r="M1509" i="1"/>
  <c r="L1509" i="1"/>
  <c r="K1509" i="1"/>
  <c r="M1508" i="1"/>
  <c r="L1508" i="1"/>
  <c r="K1508" i="1"/>
  <c r="M1507" i="1"/>
  <c r="L1507" i="1"/>
  <c r="K1507" i="1"/>
  <c r="M1506" i="1"/>
  <c r="L1506" i="1"/>
  <c r="M1505" i="1"/>
  <c r="L1505" i="1"/>
  <c r="K1505" i="1"/>
  <c r="M1504" i="1"/>
  <c r="L1504" i="1"/>
  <c r="K1504" i="1"/>
  <c r="M1503" i="1"/>
  <c r="L1503" i="1"/>
  <c r="K1503" i="1"/>
  <c r="M1502" i="1"/>
  <c r="L1502" i="1"/>
  <c r="M1501" i="1"/>
  <c r="L1501" i="1"/>
  <c r="M1500" i="1"/>
  <c r="L1500" i="1"/>
  <c r="K1500" i="1"/>
  <c r="M1499" i="1"/>
  <c r="L1499" i="1"/>
  <c r="I1499" i="1" s="1"/>
  <c r="M1498" i="1"/>
  <c r="L1498" i="1"/>
  <c r="K1498" i="1"/>
  <c r="M1497" i="1"/>
  <c r="L1497" i="1"/>
  <c r="K1497" i="1"/>
  <c r="M1496" i="1"/>
  <c r="L1496" i="1"/>
  <c r="M1495" i="1"/>
  <c r="L1495" i="1"/>
  <c r="K1495" i="1"/>
  <c r="L1494" i="1"/>
  <c r="K1494" i="1"/>
  <c r="K1493" i="1"/>
  <c r="M1491" i="1"/>
  <c r="L1491" i="1"/>
  <c r="K1491" i="1"/>
  <c r="M1490" i="1"/>
  <c r="L1490" i="1"/>
  <c r="K1490" i="1"/>
  <c r="M1489" i="1"/>
  <c r="L1489" i="1"/>
  <c r="K1489" i="1"/>
  <c r="M1488" i="1"/>
  <c r="L1488" i="1"/>
  <c r="K1488" i="1"/>
  <c r="M1487" i="1"/>
  <c r="L1487" i="1"/>
  <c r="K1487" i="1"/>
  <c r="M1486" i="1"/>
  <c r="L1486" i="1"/>
  <c r="K1486" i="1"/>
  <c r="M1485" i="1"/>
  <c r="L1485" i="1"/>
  <c r="K1485" i="1"/>
  <c r="M1484" i="1"/>
  <c r="L1484" i="1"/>
  <c r="K1484" i="1"/>
  <c r="M1483" i="1"/>
  <c r="L1483" i="1"/>
  <c r="K1483" i="1"/>
  <c r="M1482" i="1"/>
  <c r="L1482" i="1"/>
  <c r="K1482" i="1"/>
  <c r="M1481" i="1"/>
  <c r="L1481" i="1"/>
  <c r="K1481" i="1"/>
  <c r="L1480" i="1"/>
  <c r="K1480" i="1"/>
  <c r="L1479" i="1"/>
  <c r="K1479" i="1"/>
  <c r="K1478" i="1"/>
  <c r="M1476" i="1"/>
  <c r="L1476" i="1"/>
  <c r="K1476" i="1"/>
  <c r="M1475" i="1"/>
  <c r="L1475" i="1"/>
  <c r="K1475" i="1"/>
  <c r="M1473" i="1"/>
  <c r="L1473" i="1"/>
  <c r="K1473" i="1"/>
  <c r="M1472" i="1"/>
  <c r="L1472" i="1"/>
  <c r="K1472" i="1"/>
  <c r="L1471" i="1"/>
  <c r="K1471" i="1"/>
  <c r="K1470" i="1"/>
  <c r="M1468" i="1"/>
  <c r="L1468" i="1"/>
  <c r="K1468" i="1"/>
  <c r="M1467" i="1"/>
  <c r="L1467" i="1"/>
  <c r="K1467" i="1"/>
  <c r="M1466" i="1"/>
  <c r="L1466" i="1"/>
  <c r="K1466" i="1"/>
  <c r="M1465" i="1"/>
  <c r="L1465" i="1"/>
  <c r="K1465" i="1"/>
  <c r="M1464" i="1"/>
  <c r="L1464" i="1"/>
  <c r="K1464" i="1"/>
  <c r="K1463" i="1"/>
  <c r="M1461" i="1"/>
  <c r="L1461" i="1"/>
  <c r="K1461" i="1"/>
  <c r="M1460" i="1"/>
  <c r="L1460" i="1"/>
  <c r="K1460" i="1"/>
  <c r="M1459" i="1"/>
  <c r="L1459" i="1"/>
  <c r="K1459" i="1"/>
  <c r="M1458" i="1"/>
  <c r="L1458" i="1"/>
  <c r="K1458" i="1"/>
  <c r="M1457" i="1"/>
  <c r="L1457" i="1"/>
  <c r="K1457" i="1"/>
  <c r="M1456" i="1"/>
  <c r="L1456" i="1"/>
  <c r="K1456" i="1"/>
  <c r="L1455" i="1"/>
  <c r="K1455" i="1"/>
  <c r="K1454" i="1"/>
  <c r="M1452" i="1"/>
  <c r="L1452" i="1"/>
  <c r="K1452" i="1"/>
  <c r="M1451" i="1"/>
  <c r="L1451" i="1"/>
  <c r="K1451" i="1"/>
  <c r="M1450" i="1"/>
  <c r="L1450" i="1"/>
  <c r="K1450" i="1"/>
  <c r="M1449" i="1"/>
  <c r="L1449" i="1"/>
  <c r="I1449" i="1" s="1"/>
  <c r="M1448" i="1"/>
  <c r="L1448" i="1"/>
  <c r="K1448" i="1"/>
  <c r="M1447" i="1"/>
  <c r="L1447" i="1"/>
  <c r="K1447" i="1"/>
  <c r="M1446" i="1"/>
  <c r="L1446" i="1"/>
  <c r="K1446" i="1"/>
  <c r="M1445" i="1"/>
  <c r="L1445" i="1"/>
  <c r="K1445" i="1"/>
  <c r="M1444" i="1"/>
  <c r="L1444" i="1"/>
  <c r="K1444" i="1"/>
  <c r="M1443" i="1"/>
  <c r="L1443" i="1"/>
  <c r="K1443" i="1"/>
  <c r="L1442" i="1"/>
  <c r="K1442" i="1"/>
  <c r="K1441" i="1"/>
  <c r="M1439" i="1"/>
  <c r="L1439" i="1"/>
  <c r="K1439" i="1"/>
  <c r="M1438" i="1"/>
  <c r="L1438" i="1"/>
  <c r="K1438" i="1"/>
  <c r="M1437" i="1"/>
  <c r="L1437" i="1"/>
  <c r="K1437" i="1"/>
  <c r="M1436" i="1"/>
  <c r="L1436" i="1"/>
  <c r="K1436" i="1"/>
  <c r="M1435" i="1"/>
  <c r="L1435" i="1"/>
  <c r="K1435" i="1"/>
  <c r="M1434" i="1"/>
  <c r="L1434" i="1"/>
  <c r="K1434" i="1"/>
  <c r="M1433" i="1"/>
  <c r="L1433" i="1"/>
  <c r="K1433" i="1"/>
  <c r="M1432" i="1"/>
  <c r="L1432" i="1"/>
  <c r="K1432" i="1"/>
  <c r="M1431" i="1"/>
  <c r="L1431" i="1"/>
  <c r="K1431" i="1"/>
  <c r="K1430" i="1"/>
  <c r="M1428" i="1"/>
  <c r="L1428" i="1"/>
  <c r="K1428" i="1"/>
  <c r="M1427" i="1"/>
  <c r="L1427" i="1"/>
  <c r="K1427" i="1"/>
  <c r="M1426" i="1"/>
  <c r="L1426" i="1"/>
  <c r="K1426" i="1"/>
  <c r="M1425" i="1"/>
  <c r="L1425" i="1"/>
  <c r="K1425" i="1"/>
  <c r="M1424" i="1"/>
  <c r="L1424" i="1"/>
  <c r="K1424" i="1"/>
  <c r="M1423" i="1"/>
  <c r="L1423" i="1"/>
  <c r="M1422" i="1"/>
  <c r="L1422" i="1"/>
  <c r="M1421" i="1"/>
  <c r="L1421" i="1"/>
  <c r="K1421" i="1"/>
  <c r="M1420" i="1"/>
  <c r="L1420" i="1"/>
  <c r="K1420" i="1"/>
  <c r="M1419" i="1"/>
  <c r="L1419" i="1"/>
  <c r="K1419" i="1"/>
  <c r="M1418" i="1"/>
  <c r="L1418" i="1"/>
  <c r="M1417" i="1"/>
  <c r="L1417" i="1"/>
  <c r="K1417" i="1"/>
  <c r="M1416" i="1"/>
  <c r="L1416" i="1"/>
  <c r="K1416" i="1"/>
  <c r="L1415" i="1"/>
  <c r="K1415" i="1"/>
  <c r="K1414" i="1"/>
  <c r="M1412" i="1"/>
  <c r="L1412" i="1"/>
  <c r="K1412" i="1"/>
  <c r="M1411" i="1"/>
  <c r="L1411" i="1"/>
  <c r="M1410" i="1"/>
  <c r="L1410" i="1"/>
  <c r="K1410" i="1"/>
  <c r="M1409" i="1"/>
  <c r="L1409" i="1"/>
  <c r="K1409" i="1"/>
  <c r="M1408" i="1"/>
  <c r="L1408" i="1"/>
  <c r="M1407" i="1"/>
  <c r="L1407" i="1"/>
  <c r="K1407" i="1"/>
  <c r="M1406" i="1"/>
  <c r="L1406" i="1"/>
  <c r="K1406" i="1"/>
  <c r="M1405" i="1"/>
  <c r="L1405" i="1"/>
  <c r="K1405" i="1"/>
  <c r="M1404" i="1"/>
  <c r="L1404" i="1"/>
  <c r="K1404" i="1"/>
  <c r="M1402" i="1"/>
  <c r="L1402" i="1"/>
  <c r="M1401" i="1"/>
  <c r="L1401" i="1"/>
  <c r="K1401" i="1"/>
  <c r="M1400" i="1"/>
  <c r="L1400" i="1"/>
  <c r="K1400" i="1"/>
  <c r="M1399" i="1"/>
  <c r="L1399" i="1"/>
  <c r="K1399" i="1"/>
  <c r="M1398" i="1"/>
  <c r="L1398" i="1"/>
  <c r="K1398" i="1"/>
  <c r="M1397" i="1"/>
  <c r="L1397" i="1"/>
  <c r="K1397" i="1"/>
  <c r="M1396" i="1"/>
  <c r="L1396" i="1"/>
  <c r="K1396" i="1"/>
  <c r="M1395" i="1"/>
  <c r="L1395" i="1"/>
  <c r="M1394" i="1"/>
  <c r="L1394" i="1"/>
  <c r="K1394" i="1"/>
  <c r="M1393" i="1"/>
  <c r="L1393" i="1"/>
  <c r="K1393" i="1"/>
  <c r="M1392" i="1"/>
  <c r="L1392" i="1"/>
  <c r="K1392" i="1"/>
  <c r="M1391" i="1"/>
  <c r="L1391" i="1"/>
  <c r="K1391" i="1"/>
  <c r="M1390" i="1"/>
  <c r="L1390" i="1"/>
  <c r="K1390" i="1"/>
  <c r="M1389" i="1"/>
  <c r="L1389" i="1"/>
  <c r="K1389" i="1"/>
  <c r="M1388" i="1"/>
  <c r="L1388" i="1"/>
  <c r="K1388" i="1"/>
  <c r="M1387" i="1"/>
  <c r="L1387" i="1"/>
  <c r="K1387" i="1"/>
  <c r="M1386" i="1"/>
  <c r="L1386" i="1"/>
  <c r="K1385" i="1"/>
  <c r="M1383" i="1"/>
  <c r="L1383" i="1"/>
  <c r="K1383" i="1"/>
  <c r="M1382" i="1"/>
  <c r="L1382" i="1"/>
  <c r="M1381" i="1"/>
  <c r="L1381" i="1"/>
  <c r="K1381" i="1"/>
  <c r="M1380" i="1"/>
  <c r="L1380" i="1"/>
  <c r="K1380" i="1"/>
  <c r="M1379" i="1"/>
  <c r="L1379" i="1"/>
  <c r="K1379" i="1"/>
  <c r="M1378" i="1"/>
  <c r="L1378" i="1"/>
  <c r="K1378" i="1"/>
  <c r="M1377" i="1"/>
  <c r="L1377" i="1"/>
  <c r="K1377" i="1"/>
  <c r="M1376" i="1"/>
  <c r="L1376" i="1"/>
  <c r="K1376" i="1"/>
  <c r="L1375" i="1"/>
  <c r="K1375" i="1"/>
  <c r="K1374" i="1"/>
  <c r="M1372" i="1"/>
  <c r="L1372" i="1"/>
  <c r="K1372" i="1"/>
  <c r="M1371" i="1"/>
  <c r="L1371" i="1"/>
  <c r="K1371" i="1"/>
  <c r="M1370" i="1"/>
  <c r="L1370" i="1"/>
  <c r="K1370" i="1"/>
  <c r="M1369" i="1"/>
  <c r="L1369" i="1"/>
  <c r="K1369" i="1"/>
  <c r="M1368" i="1"/>
  <c r="L1368" i="1"/>
  <c r="K1368" i="1"/>
  <c r="M1367" i="1"/>
  <c r="L1367" i="1"/>
  <c r="K1367" i="1"/>
  <c r="M1366" i="1"/>
  <c r="L1366" i="1"/>
  <c r="K1366" i="1"/>
  <c r="M1363" i="1"/>
  <c r="L1363" i="1"/>
  <c r="K1363" i="1"/>
  <c r="M1362" i="1"/>
  <c r="L1362" i="1"/>
  <c r="K1362" i="1"/>
  <c r="M1361" i="1"/>
  <c r="L1361" i="1"/>
  <c r="K1361" i="1"/>
  <c r="M1360" i="1"/>
  <c r="L1360" i="1"/>
  <c r="K1360" i="1"/>
  <c r="M1359" i="1"/>
  <c r="L1359" i="1"/>
  <c r="M1358" i="1"/>
  <c r="L1358" i="1"/>
  <c r="K1358" i="1"/>
  <c r="M1357" i="1"/>
  <c r="L1357" i="1"/>
  <c r="K1357" i="1"/>
  <c r="M1356" i="1"/>
  <c r="L1356" i="1"/>
  <c r="K1356" i="1"/>
  <c r="M1355" i="1"/>
  <c r="L1355" i="1"/>
  <c r="K1355" i="1"/>
  <c r="M1354" i="1"/>
  <c r="L1354" i="1"/>
  <c r="K1354" i="1"/>
  <c r="M1353" i="1"/>
  <c r="L1353" i="1"/>
  <c r="K1353" i="1"/>
  <c r="M1352" i="1"/>
  <c r="L1352" i="1"/>
  <c r="K1352" i="1"/>
  <c r="M1351" i="1"/>
  <c r="L1351" i="1"/>
  <c r="K1351" i="1"/>
  <c r="M1350" i="1"/>
  <c r="L1350" i="1"/>
  <c r="K1350" i="1"/>
  <c r="K1349" i="1"/>
  <c r="M1347" i="1"/>
  <c r="L1347" i="1"/>
  <c r="K1347" i="1"/>
  <c r="M1346" i="1"/>
  <c r="L1346" i="1"/>
  <c r="K1346" i="1"/>
  <c r="M1345" i="1"/>
  <c r="L1345" i="1"/>
  <c r="K1345" i="1"/>
  <c r="L1344" i="1"/>
  <c r="K1344" i="1"/>
  <c r="L1343" i="1"/>
  <c r="K1343" i="1"/>
  <c r="L1342" i="1"/>
  <c r="M1341" i="1"/>
  <c r="M1342" i="1" s="1"/>
  <c r="K1341" i="1"/>
  <c r="K1340" i="1"/>
  <c r="M1338" i="1"/>
  <c r="L1338" i="1"/>
  <c r="K1338" i="1"/>
  <c r="M1337" i="1"/>
  <c r="L1337" i="1"/>
  <c r="K1337" i="1"/>
  <c r="M1336" i="1"/>
  <c r="L1336" i="1"/>
  <c r="K1336" i="1"/>
  <c r="M1335" i="1"/>
  <c r="L1335" i="1"/>
  <c r="K1335" i="1"/>
  <c r="M1334" i="1"/>
  <c r="L1334" i="1"/>
  <c r="K1334" i="1"/>
  <c r="M1333" i="1"/>
  <c r="L1333" i="1"/>
  <c r="K1333" i="1"/>
  <c r="M1332" i="1"/>
  <c r="L1332" i="1"/>
  <c r="K1332" i="1"/>
  <c r="M1331" i="1"/>
  <c r="L1331" i="1"/>
  <c r="K1331" i="1"/>
  <c r="M1330" i="1"/>
  <c r="L1330" i="1"/>
  <c r="K1330" i="1"/>
  <c r="M1329" i="1"/>
  <c r="L1329" i="1"/>
  <c r="K1329" i="1"/>
  <c r="M1328" i="1"/>
  <c r="L1328" i="1"/>
  <c r="K1328" i="1"/>
  <c r="M1327" i="1"/>
  <c r="L1327" i="1"/>
  <c r="K1327" i="1"/>
  <c r="M1326" i="1"/>
  <c r="L1326" i="1"/>
  <c r="K1326" i="1"/>
  <c r="M1325" i="1"/>
  <c r="L1325" i="1"/>
  <c r="K1325" i="1"/>
  <c r="M1324" i="1"/>
  <c r="L1324" i="1"/>
  <c r="K1324" i="1"/>
  <c r="M1322" i="1"/>
  <c r="L1322" i="1"/>
  <c r="K1322" i="1"/>
  <c r="M1321" i="1"/>
  <c r="L1321" i="1"/>
  <c r="K1321" i="1"/>
  <c r="M1320" i="1"/>
  <c r="L1320" i="1"/>
  <c r="K1320" i="1"/>
  <c r="M1319" i="1"/>
  <c r="L1319" i="1"/>
  <c r="K1319" i="1"/>
  <c r="M1318" i="1"/>
  <c r="L1318" i="1"/>
  <c r="K1318" i="1"/>
  <c r="M1317" i="1"/>
  <c r="L1317" i="1"/>
  <c r="K1317" i="1"/>
  <c r="L1316" i="1"/>
  <c r="K1316" i="1"/>
  <c r="K1315" i="1"/>
  <c r="M1313" i="1"/>
  <c r="L1313" i="1"/>
  <c r="K1313" i="1"/>
  <c r="M1312" i="1"/>
  <c r="L1312" i="1"/>
  <c r="M1311" i="1"/>
  <c r="L1311" i="1"/>
  <c r="K1311" i="1"/>
  <c r="M1310" i="1"/>
  <c r="L1310" i="1"/>
  <c r="M1309" i="1"/>
  <c r="L1309" i="1"/>
  <c r="K1309" i="1"/>
  <c r="M1308" i="1"/>
  <c r="L1308" i="1"/>
  <c r="K1308" i="1"/>
  <c r="M1307" i="1"/>
  <c r="L1307" i="1"/>
  <c r="K1307" i="1"/>
  <c r="M1306" i="1"/>
  <c r="L1306" i="1"/>
  <c r="K1306" i="1"/>
  <c r="M1305" i="1"/>
  <c r="L1305" i="1"/>
  <c r="K1305" i="1"/>
  <c r="K1304" i="1"/>
  <c r="M1303" i="1"/>
  <c r="L1303" i="1"/>
  <c r="K1303" i="1"/>
  <c r="M1302" i="1"/>
  <c r="L1302" i="1"/>
  <c r="K1302" i="1"/>
  <c r="M1301" i="1"/>
  <c r="L1301" i="1"/>
  <c r="K1301" i="1"/>
  <c r="M1300" i="1"/>
  <c r="L1300" i="1"/>
  <c r="K1300" i="1"/>
  <c r="M1299" i="1"/>
  <c r="L1299" i="1"/>
  <c r="M1298" i="1"/>
  <c r="L1298" i="1"/>
  <c r="K1298" i="1"/>
  <c r="M1297" i="1"/>
  <c r="L1297" i="1"/>
  <c r="M1296" i="1"/>
  <c r="L1296" i="1"/>
  <c r="K1296" i="1"/>
  <c r="M1295" i="1"/>
  <c r="L1295" i="1"/>
  <c r="K1295" i="1"/>
  <c r="M1294" i="1"/>
  <c r="L1294" i="1"/>
  <c r="K1294" i="1"/>
  <c r="M1293" i="1"/>
  <c r="L1293" i="1"/>
  <c r="M1292" i="1"/>
  <c r="L1292" i="1"/>
  <c r="K1292" i="1"/>
  <c r="M1291" i="1"/>
  <c r="L1291" i="1"/>
  <c r="K1291" i="1"/>
  <c r="M1289" i="1"/>
  <c r="L1289" i="1"/>
  <c r="K1289" i="1"/>
  <c r="L1288" i="1"/>
  <c r="K1288" i="1"/>
  <c r="K1287" i="1"/>
  <c r="M1285" i="1"/>
  <c r="L1285" i="1"/>
  <c r="K1285" i="1"/>
  <c r="M1284" i="1"/>
  <c r="L1284" i="1"/>
  <c r="K1284" i="1"/>
  <c r="M1283" i="1"/>
  <c r="L1283" i="1"/>
  <c r="K1283" i="1"/>
  <c r="M1282" i="1"/>
  <c r="L1282" i="1"/>
  <c r="K1282" i="1"/>
  <c r="M1281" i="1"/>
  <c r="L1281" i="1"/>
  <c r="K1281" i="1"/>
  <c r="L1280" i="1"/>
  <c r="K1280" i="1"/>
  <c r="M1278" i="1"/>
  <c r="L1278" i="1"/>
  <c r="K1278" i="1"/>
  <c r="M1277" i="1"/>
  <c r="L1277" i="1"/>
  <c r="K1277" i="1"/>
  <c r="M1276" i="1"/>
  <c r="L1276" i="1"/>
  <c r="K1276" i="1"/>
  <c r="M1275" i="1"/>
  <c r="L1275" i="1"/>
  <c r="K1275" i="1"/>
  <c r="M1274" i="1"/>
  <c r="L1274" i="1"/>
  <c r="K1274" i="1"/>
  <c r="M1273" i="1"/>
  <c r="L1273" i="1"/>
  <c r="K1273" i="1"/>
  <c r="M1272" i="1"/>
  <c r="L1272" i="1"/>
  <c r="K1272" i="1"/>
  <c r="M1271" i="1"/>
  <c r="L1271" i="1"/>
  <c r="K1271" i="1"/>
  <c r="M1270" i="1"/>
  <c r="L1270" i="1"/>
  <c r="M1269" i="1"/>
  <c r="L1269" i="1"/>
  <c r="K1269" i="1"/>
  <c r="M1268" i="1"/>
  <c r="L1268" i="1"/>
  <c r="K1268" i="1"/>
  <c r="M1267" i="1"/>
  <c r="L1267" i="1"/>
  <c r="K1267" i="1"/>
  <c r="M1265" i="1"/>
  <c r="L1265" i="1"/>
  <c r="M1264" i="1"/>
  <c r="L1264" i="1"/>
  <c r="M1263" i="1"/>
  <c r="L1263" i="1"/>
  <c r="K1263" i="1"/>
  <c r="M1262" i="1"/>
  <c r="L1262" i="1"/>
  <c r="M1261" i="1"/>
  <c r="L1261" i="1"/>
  <c r="K1261" i="1"/>
  <c r="M1260" i="1"/>
  <c r="L1260" i="1"/>
  <c r="K1260" i="1"/>
  <c r="M1259" i="1"/>
  <c r="L1259" i="1"/>
  <c r="M1258" i="1"/>
  <c r="L1258" i="1"/>
  <c r="K1258" i="1"/>
  <c r="M1257" i="1"/>
  <c r="L1257" i="1"/>
  <c r="K1257" i="1"/>
  <c r="L1256" i="1"/>
  <c r="K1256" i="1"/>
  <c r="K1255" i="1"/>
  <c r="M1253" i="1"/>
  <c r="L1253" i="1"/>
  <c r="K1253" i="1"/>
  <c r="M1252" i="1"/>
  <c r="L1252" i="1"/>
  <c r="K1252" i="1"/>
  <c r="M1251" i="1"/>
  <c r="L1251" i="1"/>
  <c r="K1251" i="1"/>
  <c r="M1250" i="1"/>
  <c r="L1250" i="1"/>
  <c r="M1249" i="1"/>
  <c r="L1249" i="1"/>
  <c r="I1249" i="1" s="1"/>
  <c r="M1248" i="1"/>
  <c r="L1248" i="1"/>
  <c r="K1248" i="1"/>
  <c r="M1247" i="1"/>
  <c r="L1247" i="1"/>
  <c r="K1247" i="1"/>
  <c r="M1246" i="1"/>
  <c r="L1246" i="1"/>
  <c r="K1246" i="1"/>
  <c r="M1245" i="1"/>
  <c r="L1245" i="1"/>
  <c r="M1244" i="1"/>
  <c r="L1244" i="1"/>
  <c r="K1244" i="1"/>
  <c r="M1243" i="1"/>
  <c r="L1243" i="1"/>
  <c r="K1243" i="1"/>
  <c r="M1242" i="1"/>
  <c r="L1242" i="1"/>
  <c r="K1242" i="1"/>
  <c r="M1241" i="1"/>
  <c r="L1241" i="1"/>
  <c r="K1241" i="1"/>
  <c r="M1240" i="1"/>
  <c r="L1240" i="1"/>
  <c r="K1240" i="1"/>
  <c r="L1239" i="1"/>
  <c r="K1239" i="1"/>
  <c r="K1238" i="1"/>
  <c r="M1236" i="1"/>
  <c r="L1236" i="1"/>
  <c r="K1236" i="1"/>
  <c r="M1235" i="1"/>
  <c r="L1235" i="1"/>
  <c r="K1235" i="1"/>
  <c r="M1234" i="1"/>
  <c r="L1234" i="1"/>
  <c r="K1234" i="1"/>
  <c r="M1233" i="1"/>
  <c r="L1233" i="1"/>
  <c r="K1233" i="1"/>
  <c r="M1232" i="1"/>
  <c r="L1232" i="1"/>
  <c r="K1232" i="1"/>
  <c r="M1231" i="1"/>
  <c r="L1231" i="1"/>
  <c r="K1231" i="1"/>
  <c r="M1230" i="1"/>
  <c r="L1230" i="1"/>
  <c r="K1230" i="1"/>
  <c r="M1229" i="1"/>
  <c r="L1229" i="1"/>
  <c r="K1229" i="1"/>
  <c r="M1228" i="1"/>
  <c r="L1228" i="1"/>
  <c r="K1228" i="1"/>
  <c r="M1227" i="1"/>
  <c r="L1227" i="1"/>
  <c r="K1227" i="1"/>
  <c r="M1226" i="1"/>
  <c r="L1226" i="1"/>
  <c r="K1226" i="1"/>
  <c r="M1225" i="1"/>
  <c r="L1225" i="1"/>
  <c r="K1225" i="1"/>
  <c r="M1224" i="1"/>
  <c r="L1224" i="1"/>
  <c r="K1224" i="1"/>
  <c r="M1223" i="1"/>
  <c r="L1223" i="1"/>
  <c r="K1223" i="1"/>
  <c r="M1222" i="1"/>
  <c r="L1222" i="1"/>
  <c r="K1222" i="1"/>
  <c r="L1221" i="1"/>
  <c r="K1221" i="1"/>
  <c r="M1220" i="1"/>
  <c r="L1220" i="1"/>
  <c r="K1220" i="1"/>
  <c r="L1219" i="1"/>
  <c r="K1219" i="1"/>
  <c r="K1218" i="1"/>
  <c r="M1216" i="1"/>
  <c r="L1216" i="1"/>
  <c r="K1216" i="1"/>
  <c r="M1215" i="1"/>
  <c r="L1215" i="1"/>
  <c r="K1215" i="1"/>
  <c r="M1214" i="1"/>
  <c r="L1214" i="1"/>
  <c r="K1214" i="1"/>
  <c r="M1213" i="1"/>
  <c r="L1213" i="1"/>
  <c r="K1213" i="1"/>
  <c r="M1212" i="1"/>
  <c r="L1212" i="1"/>
  <c r="K1212" i="1"/>
  <c r="M1211" i="1"/>
  <c r="L1211" i="1"/>
  <c r="K1211" i="1"/>
  <c r="M1210" i="1"/>
  <c r="L1210" i="1"/>
  <c r="K1210" i="1"/>
  <c r="M1209" i="1"/>
  <c r="L1209" i="1"/>
  <c r="K1209" i="1"/>
  <c r="M1208" i="1"/>
  <c r="L1208" i="1"/>
  <c r="K1208" i="1"/>
  <c r="M1207" i="1"/>
  <c r="L1207" i="1"/>
  <c r="K1207" i="1"/>
  <c r="M1206" i="1"/>
  <c r="L1206" i="1"/>
  <c r="K1206" i="1"/>
  <c r="M1205" i="1"/>
  <c r="L1205" i="1"/>
  <c r="K1205" i="1"/>
  <c r="K1204" i="1"/>
  <c r="M1202" i="1"/>
  <c r="L1202" i="1"/>
  <c r="K1202" i="1"/>
  <c r="M1201" i="1"/>
  <c r="L1201" i="1"/>
  <c r="K1201" i="1"/>
  <c r="M1200" i="1"/>
  <c r="L1200" i="1"/>
  <c r="K1200" i="1"/>
  <c r="M1199" i="1"/>
  <c r="L1199" i="1"/>
  <c r="K1199" i="1"/>
  <c r="M1197" i="1"/>
  <c r="L1197" i="1"/>
  <c r="K1197" i="1"/>
  <c r="M1196" i="1"/>
  <c r="L1196" i="1"/>
  <c r="K1196" i="1"/>
  <c r="M1195" i="1"/>
  <c r="L1195" i="1"/>
  <c r="K1195" i="1"/>
  <c r="K1194" i="1"/>
  <c r="L1192" i="1"/>
  <c r="K1192" i="1"/>
  <c r="M1191" i="1"/>
  <c r="L1191" i="1"/>
  <c r="K1191" i="1"/>
  <c r="M1190" i="1"/>
  <c r="L1190" i="1"/>
  <c r="K1190" i="1"/>
  <c r="M1189" i="1"/>
  <c r="L1189" i="1"/>
  <c r="K1189" i="1"/>
  <c r="K1188" i="1"/>
  <c r="M1186" i="1"/>
  <c r="L1186" i="1"/>
  <c r="K1186" i="1"/>
  <c r="M1185" i="1"/>
  <c r="L1185" i="1"/>
  <c r="K1185" i="1"/>
  <c r="M1184" i="1"/>
  <c r="L1184" i="1"/>
  <c r="K1184" i="1"/>
  <c r="M1183" i="1"/>
  <c r="L1183" i="1"/>
  <c r="K1183" i="1"/>
  <c r="K1182" i="1"/>
  <c r="M1180" i="1"/>
  <c r="L1180" i="1"/>
  <c r="K1180" i="1"/>
  <c r="M1179" i="1"/>
  <c r="L1179" i="1"/>
  <c r="K1179" i="1"/>
  <c r="M1178" i="1"/>
  <c r="L1178" i="1"/>
  <c r="K1178" i="1"/>
  <c r="M1177" i="1"/>
  <c r="L1177" i="1"/>
  <c r="K1177" i="1"/>
  <c r="M1176" i="1"/>
  <c r="L1176" i="1"/>
  <c r="K1176" i="1"/>
  <c r="M1175" i="1"/>
  <c r="L1175" i="1"/>
  <c r="K1175" i="1"/>
  <c r="M1174" i="1"/>
  <c r="L1174" i="1"/>
  <c r="K1174" i="1"/>
  <c r="M1173" i="1"/>
  <c r="L1173" i="1"/>
  <c r="K1173" i="1"/>
  <c r="M1172" i="1"/>
  <c r="L1172" i="1"/>
  <c r="K1172" i="1"/>
  <c r="M1171" i="1"/>
  <c r="L1171" i="1"/>
  <c r="K1171" i="1"/>
  <c r="M1170" i="1"/>
  <c r="L1170" i="1"/>
  <c r="K1170" i="1"/>
  <c r="M1169" i="1"/>
  <c r="L1169" i="1"/>
  <c r="K1169" i="1"/>
  <c r="M1168" i="1"/>
  <c r="L1168" i="1"/>
  <c r="K1168" i="1"/>
  <c r="M1167" i="1"/>
  <c r="L1167" i="1"/>
  <c r="K1167" i="1"/>
  <c r="M1166" i="1"/>
  <c r="L1166" i="1"/>
  <c r="K1166" i="1"/>
  <c r="L1165" i="1"/>
  <c r="K1165" i="1"/>
  <c r="K1164" i="1"/>
  <c r="M1162" i="1"/>
  <c r="L1162" i="1"/>
  <c r="K1162" i="1"/>
  <c r="M1161" i="1"/>
  <c r="L1161" i="1"/>
  <c r="K1161" i="1"/>
  <c r="K1160" i="1"/>
  <c r="M1158" i="1"/>
  <c r="L1158" i="1"/>
  <c r="K1158" i="1"/>
  <c r="M1157" i="1"/>
  <c r="L1157" i="1"/>
  <c r="K1157" i="1"/>
  <c r="K1156" i="1"/>
  <c r="M1154" i="1"/>
  <c r="L1154" i="1"/>
  <c r="K1154" i="1"/>
  <c r="M1153" i="1"/>
  <c r="L1153" i="1"/>
  <c r="K1153" i="1"/>
  <c r="M1152" i="1"/>
  <c r="L1152" i="1"/>
  <c r="K1152" i="1"/>
  <c r="M1151" i="1"/>
  <c r="L1151" i="1"/>
  <c r="K1151" i="1"/>
  <c r="M1150" i="1"/>
  <c r="L1150" i="1"/>
  <c r="K1150" i="1"/>
  <c r="K1149" i="1"/>
  <c r="M1147" i="1"/>
  <c r="L1147" i="1"/>
  <c r="K1147" i="1"/>
  <c r="M1146" i="1"/>
  <c r="L1146" i="1"/>
  <c r="K1146" i="1"/>
  <c r="M1145" i="1"/>
  <c r="L1145" i="1"/>
  <c r="K1145" i="1"/>
  <c r="M1144" i="1"/>
  <c r="L1144" i="1"/>
  <c r="K1144" i="1"/>
  <c r="M1143" i="1"/>
  <c r="L1143" i="1"/>
  <c r="K1143" i="1"/>
  <c r="M1142" i="1"/>
  <c r="L1142" i="1"/>
  <c r="K1142" i="1"/>
  <c r="K1141" i="1"/>
  <c r="M1139" i="1"/>
  <c r="L1139" i="1"/>
  <c r="K1139" i="1"/>
  <c r="M1138" i="1"/>
  <c r="L1138" i="1"/>
  <c r="M1137" i="1"/>
  <c r="L1137" i="1"/>
  <c r="K1137" i="1"/>
  <c r="M1134" i="1"/>
  <c r="M1135" i="1" s="1"/>
  <c r="L1134" i="1"/>
  <c r="L1135" i="1" s="1"/>
  <c r="K1134" i="1"/>
  <c r="L1133" i="1"/>
  <c r="K1133" i="1"/>
  <c r="M1131" i="1"/>
  <c r="L1131" i="1"/>
  <c r="K1131" i="1"/>
  <c r="M1130" i="1"/>
  <c r="L1130" i="1"/>
  <c r="K1130" i="1"/>
  <c r="M1129" i="1"/>
  <c r="L1129" i="1"/>
  <c r="K1129" i="1"/>
  <c r="M1128" i="1"/>
  <c r="L1128" i="1"/>
  <c r="K1128" i="1"/>
  <c r="M1127" i="1"/>
  <c r="L1127" i="1"/>
  <c r="K1127" i="1"/>
  <c r="K1126" i="1"/>
  <c r="M1124" i="1"/>
  <c r="L1124" i="1"/>
  <c r="K1124" i="1"/>
  <c r="M1123" i="1"/>
  <c r="L1123" i="1"/>
  <c r="K1123" i="1"/>
  <c r="M1122" i="1"/>
  <c r="L1122" i="1"/>
  <c r="K1122" i="1"/>
  <c r="L1121" i="1"/>
  <c r="K1121" i="1"/>
  <c r="L1120" i="1"/>
  <c r="K1120" i="1"/>
  <c r="M1118" i="1"/>
  <c r="L1118" i="1"/>
  <c r="K1118" i="1"/>
  <c r="M1117" i="1"/>
  <c r="L1117" i="1"/>
  <c r="K1117" i="1"/>
  <c r="M1116" i="1"/>
  <c r="L1116" i="1"/>
  <c r="K1116" i="1"/>
  <c r="M1115" i="1"/>
  <c r="L1115" i="1"/>
  <c r="K1115" i="1"/>
  <c r="M1114" i="1"/>
  <c r="L1114" i="1"/>
  <c r="K1114" i="1"/>
  <c r="M1113" i="1"/>
  <c r="L1113" i="1"/>
  <c r="K1113" i="1"/>
  <c r="M1112" i="1"/>
  <c r="L1112" i="1"/>
  <c r="K1112" i="1"/>
  <c r="M1111" i="1"/>
  <c r="L1111" i="1"/>
  <c r="K1111" i="1"/>
  <c r="M1110" i="1"/>
  <c r="L1110" i="1"/>
  <c r="K1110" i="1"/>
  <c r="M1109" i="1"/>
  <c r="L1109" i="1"/>
  <c r="K1109" i="1"/>
  <c r="M1108" i="1"/>
  <c r="L1108" i="1"/>
  <c r="K1108" i="1"/>
  <c r="M1107" i="1"/>
  <c r="L1107" i="1"/>
  <c r="K1107" i="1"/>
  <c r="K1106" i="1"/>
  <c r="I1105" i="1"/>
  <c r="M1104" i="1"/>
  <c r="L1104" i="1"/>
  <c r="K1104" i="1"/>
  <c r="M1103" i="1"/>
  <c r="L1103" i="1"/>
  <c r="K1103" i="1"/>
  <c r="M1102" i="1"/>
  <c r="L1102" i="1"/>
  <c r="K1102" i="1"/>
  <c r="M1101" i="1"/>
  <c r="L1101" i="1"/>
  <c r="K1101" i="1"/>
  <c r="M1100" i="1"/>
  <c r="L1100" i="1"/>
  <c r="K1100" i="1"/>
  <c r="M1099" i="1"/>
  <c r="L1099" i="1"/>
  <c r="K1099" i="1"/>
  <c r="L1098" i="1"/>
  <c r="K1098" i="1"/>
  <c r="M1096" i="1"/>
  <c r="L1096" i="1"/>
  <c r="K1096" i="1"/>
  <c r="M1094" i="1"/>
  <c r="L1094" i="1"/>
  <c r="K1094" i="1"/>
  <c r="M1093" i="1"/>
  <c r="L1093" i="1"/>
  <c r="K1093" i="1"/>
  <c r="M1092" i="1"/>
  <c r="L1092" i="1"/>
  <c r="K1092" i="1"/>
  <c r="M1091" i="1"/>
  <c r="L1091" i="1"/>
  <c r="K1091" i="1"/>
  <c r="L1090" i="1"/>
  <c r="K1090" i="1"/>
  <c r="L1089" i="1"/>
  <c r="K1089" i="1"/>
  <c r="K1088" i="1"/>
  <c r="M1086" i="1"/>
  <c r="L1086" i="1"/>
  <c r="K1086" i="1"/>
  <c r="M1085" i="1"/>
  <c r="L1085" i="1"/>
  <c r="K1085" i="1"/>
  <c r="M1084" i="1"/>
  <c r="L1084" i="1"/>
  <c r="K1084" i="1"/>
  <c r="M1083" i="1"/>
  <c r="L1083" i="1"/>
  <c r="K1083" i="1"/>
  <c r="L1082" i="1"/>
  <c r="K1082" i="1"/>
  <c r="L1081" i="1"/>
  <c r="K1081" i="1"/>
  <c r="M1079" i="1"/>
  <c r="M1080" i="1" s="1"/>
  <c r="L1079" i="1"/>
  <c r="L1080" i="1" s="1"/>
  <c r="K1079" i="1"/>
  <c r="K1078" i="1"/>
  <c r="M1076" i="1"/>
  <c r="L1076" i="1"/>
  <c r="K1076" i="1"/>
  <c r="M1075" i="1"/>
  <c r="L1075" i="1"/>
  <c r="K1075" i="1"/>
  <c r="L1074" i="1"/>
  <c r="K1074" i="1"/>
  <c r="M1072" i="1"/>
  <c r="L1072" i="1"/>
  <c r="K1072" i="1"/>
  <c r="M1071" i="1"/>
  <c r="L1071" i="1"/>
  <c r="K1071" i="1"/>
  <c r="M1070" i="1"/>
  <c r="L1070" i="1"/>
  <c r="M1069" i="1"/>
  <c r="L1069" i="1"/>
  <c r="K1069" i="1"/>
  <c r="M1068" i="1"/>
  <c r="L1068" i="1"/>
  <c r="M1067" i="1"/>
  <c r="L1067" i="1"/>
  <c r="K1067" i="1"/>
  <c r="M1066" i="1"/>
  <c r="L1066" i="1"/>
  <c r="K1066" i="1"/>
  <c r="M1065" i="1"/>
  <c r="L1065" i="1"/>
  <c r="K1065" i="1"/>
  <c r="M1064" i="1"/>
  <c r="L1064" i="1"/>
  <c r="K1064" i="1"/>
  <c r="M1063" i="1"/>
  <c r="L1063" i="1"/>
  <c r="K1063" i="1"/>
  <c r="M1062" i="1"/>
  <c r="L1062" i="1"/>
  <c r="K1062" i="1"/>
  <c r="M1061" i="1"/>
  <c r="L1061" i="1"/>
  <c r="K1061" i="1"/>
  <c r="K1060" i="1"/>
  <c r="M1058" i="1"/>
  <c r="L1058" i="1"/>
  <c r="K1058" i="1"/>
  <c r="M1057" i="1"/>
  <c r="L1057" i="1"/>
  <c r="K1057" i="1"/>
  <c r="M1056" i="1"/>
  <c r="L1056" i="1"/>
  <c r="K1056" i="1"/>
  <c r="M1055" i="1"/>
  <c r="L1055" i="1"/>
  <c r="M1054" i="1"/>
  <c r="L1054" i="1"/>
  <c r="K1054" i="1"/>
  <c r="M1053" i="1"/>
  <c r="L1053" i="1"/>
  <c r="K1053" i="1"/>
  <c r="M1052" i="1"/>
  <c r="L1052" i="1"/>
  <c r="K1052" i="1"/>
  <c r="M1051" i="1"/>
  <c r="L1051" i="1"/>
  <c r="K1051" i="1"/>
  <c r="K1050" i="1"/>
  <c r="M1048" i="1"/>
  <c r="L1048" i="1"/>
  <c r="K1048" i="1"/>
  <c r="M1047" i="1"/>
  <c r="L1047" i="1"/>
  <c r="K1047" i="1"/>
  <c r="M1046" i="1"/>
  <c r="L1046" i="1"/>
  <c r="K1046" i="1"/>
  <c r="M1045" i="1"/>
  <c r="L1045" i="1"/>
  <c r="K1045" i="1"/>
  <c r="M1044" i="1"/>
  <c r="L1044" i="1"/>
  <c r="K1044" i="1"/>
  <c r="M1043" i="1"/>
  <c r="L1043" i="1"/>
  <c r="K1043" i="1"/>
  <c r="M1042" i="1"/>
  <c r="L1042" i="1"/>
  <c r="K1042" i="1"/>
  <c r="M1041" i="1"/>
  <c r="L1041" i="1"/>
  <c r="K1041" i="1"/>
  <c r="K1040" i="1"/>
  <c r="M1038" i="1"/>
  <c r="L1038" i="1"/>
  <c r="K1038" i="1"/>
  <c r="M1037" i="1"/>
  <c r="L1037" i="1"/>
  <c r="K1037" i="1"/>
  <c r="M1036" i="1"/>
  <c r="L1036" i="1"/>
  <c r="K1036" i="1"/>
  <c r="M1035" i="1"/>
  <c r="L1035" i="1"/>
  <c r="K1035" i="1"/>
  <c r="K1034" i="1"/>
  <c r="M1032" i="1"/>
  <c r="L1032" i="1"/>
  <c r="K1032" i="1"/>
  <c r="M1031" i="1"/>
  <c r="L1031" i="1"/>
  <c r="K1031" i="1"/>
  <c r="M1030" i="1"/>
  <c r="L1030" i="1"/>
  <c r="K1030" i="1"/>
  <c r="M1029" i="1"/>
  <c r="L1029" i="1"/>
  <c r="K1029" i="1"/>
  <c r="M1028" i="1"/>
  <c r="L1028" i="1"/>
  <c r="K1028" i="1"/>
  <c r="M1027" i="1"/>
  <c r="L1027" i="1"/>
  <c r="K1027" i="1"/>
  <c r="M1026" i="1"/>
  <c r="L1026" i="1"/>
  <c r="K1026" i="1"/>
  <c r="M1025" i="1"/>
  <c r="L1025" i="1"/>
  <c r="K1025" i="1"/>
  <c r="L1024" i="1"/>
  <c r="K1024" i="1"/>
  <c r="L1022" i="1"/>
  <c r="K1022" i="1"/>
  <c r="M1021" i="1"/>
  <c r="L1021" i="1"/>
  <c r="K1021" i="1"/>
  <c r="M1020" i="1"/>
  <c r="L1020" i="1"/>
  <c r="K1020" i="1"/>
  <c r="M1019" i="1"/>
  <c r="L1019" i="1"/>
  <c r="K1019" i="1"/>
  <c r="M1018" i="1"/>
  <c r="L1018" i="1"/>
  <c r="K1018" i="1"/>
  <c r="M1017" i="1"/>
  <c r="L1017" i="1"/>
  <c r="K1017" i="1"/>
  <c r="M1016" i="1"/>
  <c r="L1016" i="1"/>
  <c r="K1016" i="1"/>
  <c r="M1015" i="1"/>
  <c r="L1015" i="1"/>
  <c r="K1015" i="1"/>
  <c r="M1014" i="1"/>
  <c r="L1014" i="1"/>
  <c r="K1014" i="1"/>
  <c r="M1013" i="1"/>
  <c r="L1013" i="1"/>
  <c r="K1013" i="1"/>
  <c r="M1012" i="1"/>
  <c r="L1012" i="1"/>
  <c r="K1012" i="1"/>
  <c r="M1011" i="1"/>
  <c r="L1011" i="1"/>
  <c r="K1011" i="1"/>
  <c r="M1010" i="1"/>
  <c r="L1010" i="1"/>
  <c r="K1010" i="1"/>
  <c r="M1009" i="1"/>
  <c r="L1009" i="1"/>
  <c r="K1009" i="1"/>
  <c r="K1008" i="1"/>
  <c r="M1006" i="1"/>
  <c r="M1007" i="1" s="1"/>
  <c r="L1006" i="1"/>
  <c r="L1007" i="1" s="1"/>
  <c r="K1006" i="1"/>
  <c r="K1004" i="1"/>
  <c r="K1003" i="1"/>
  <c r="M1001" i="1"/>
  <c r="L1001" i="1"/>
  <c r="K1001" i="1"/>
  <c r="M1000" i="1"/>
  <c r="L1000" i="1"/>
  <c r="K1000" i="1"/>
  <c r="M999" i="1"/>
  <c r="L999" i="1"/>
  <c r="K999" i="1"/>
  <c r="M998" i="1"/>
  <c r="L998" i="1"/>
  <c r="K998" i="1"/>
  <c r="M997" i="1"/>
  <c r="L997" i="1"/>
  <c r="K997" i="1"/>
  <c r="M996" i="1"/>
  <c r="L996" i="1"/>
  <c r="K996" i="1"/>
  <c r="M995" i="1"/>
  <c r="L995" i="1"/>
  <c r="K995" i="1"/>
  <c r="M994" i="1"/>
  <c r="L994" i="1"/>
  <c r="K994" i="1"/>
  <c r="M993" i="1"/>
  <c r="L993" i="1"/>
  <c r="K993" i="1"/>
  <c r="M992" i="1"/>
  <c r="L992" i="1"/>
  <c r="K992" i="1"/>
  <c r="M991" i="1"/>
  <c r="L991" i="1"/>
  <c r="K991" i="1"/>
  <c r="L990" i="1"/>
  <c r="K990" i="1"/>
  <c r="M988" i="1"/>
  <c r="L988" i="1"/>
  <c r="K987" i="1"/>
  <c r="M985" i="1"/>
  <c r="L985" i="1"/>
  <c r="K985" i="1"/>
  <c r="M984" i="1"/>
  <c r="L984" i="1"/>
  <c r="K984" i="1"/>
  <c r="M983" i="1"/>
  <c r="L983" i="1"/>
  <c r="K983" i="1"/>
  <c r="M982" i="1"/>
  <c r="L982" i="1"/>
  <c r="K982" i="1"/>
  <c r="M981" i="1"/>
  <c r="L981" i="1"/>
  <c r="K981" i="1"/>
  <c r="M980" i="1"/>
  <c r="L980" i="1"/>
  <c r="K980" i="1"/>
  <c r="M979" i="1"/>
  <c r="L979" i="1"/>
  <c r="K979" i="1"/>
  <c r="M978" i="1"/>
  <c r="L978" i="1"/>
  <c r="K978" i="1"/>
  <c r="M977" i="1"/>
  <c r="L977" i="1"/>
  <c r="K977" i="1"/>
  <c r="M976" i="1"/>
  <c r="L976" i="1"/>
  <c r="K976" i="1"/>
  <c r="M975" i="1"/>
  <c r="L975" i="1"/>
  <c r="K975" i="1"/>
  <c r="M974" i="1"/>
  <c r="L974" i="1"/>
  <c r="K974" i="1"/>
  <c r="M973" i="1"/>
  <c r="L973" i="1"/>
  <c r="K973" i="1"/>
  <c r="M972" i="1"/>
  <c r="L972" i="1"/>
  <c r="K972" i="1"/>
  <c r="M971" i="1"/>
  <c r="L971" i="1"/>
  <c r="M970" i="1"/>
  <c r="L970" i="1"/>
  <c r="K970" i="1"/>
  <c r="M969" i="1"/>
  <c r="L969" i="1"/>
  <c r="K969" i="1"/>
  <c r="L968" i="1"/>
  <c r="K968" i="1"/>
  <c r="M966" i="1"/>
  <c r="L966" i="1"/>
  <c r="K966" i="1"/>
  <c r="M965" i="1"/>
  <c r="L965" i="1"/>
  <c r="K965" i="1"/>
  <c r="K964" i="1"/>
  <c r="M962" i="1"/>
  <c r="L962" i="1"/>
  <c r="K962" i="1"/>
  <c r="M961" i="1"/>
  <c r="L961" i="1"/>
  <c r="K961" i="1"/>
  <c r="M960" i="1"/>
  <c r="L960" i="1"/>
  <c r="K960" i="1"/>
  <c r="M959" i="1"/>
  <c r="L959" i="1"/>
  <c r="K959" i="1"/>
  <c r="M958" i="1"/>
  <c r="L958" i="1"/>
  <c r="K958" i="1"/>
  <c r="M957" i="1"/>
  <c r="L957" i="1"/>
  <c r="K957" i="1"/>
  <c r="M956" i="1"/>
  <c r="L956" i="1"/>
  <c r="K956" i="1"/>
  <c r="M955" i="1"/>
  <c r="L955" i="1"/>
  <c r="K955" i="1"/>
  <c r="M954" i="1"/>
  <c r="L954" i="1"/>
  <c r="K954" i="1"/>
  <c r="M953" i="1"/>
  <c r="L953" i="1"/>
  <c r="K953" i="1"/>
  <c r="M952" i="1"/>
  <c r="L952" i="1"/>
  <c r="K952" i="1"/>
  <c r="M951" i="1"/>
  <c r="L951" i="1"/>
  <c r="K951" i="1"/>
  <c r="M950" i="1"/>
  <c r="L950" i="1"/>
  <c r="K950" i="1"/>
  <c r="M949" i="1"/>
  <c r="L949" i="1"/>
  <c r="K949" i="1"/>
  <c r="M948" i="1"/>
  <c r="L948" i="1"/>
  <c r="K948" i="1"/>
  <c r="M947" i="1"/>
  <c r="L947" i="1"/>
  <c r="K947" i="1"/>
  <c r="M946" i="1"/>
  <c r="L946" i="1"/>
  <c r="K946" i="1"/>
  <c r="M945" i="1"/>
  <c r="L945" i="1"/>
  <c r="K945" i="1"/>
  <c r="L944" i="1"/>
  <c r="K944" i="1"/>
  <c r="M943" i="1"/>
  <c r="L943" i="1"/>
  <c r="K943" i="1"/>
  <c r="M941" i="1"/>
  <c r="L941" i="1"/>
  <c r="K941" i="1"/>
  <c r="M940" i="1"/>
  <c r="L940" i="1"/>
  <c r="K940" i="1"/>
  <c r="M939" i="1"/>
  <c r="L939" i="1"/>
  <c r="K938" i="1"/>
  <c r="M936" i="1"/>
  <c r="L936" i="1"/>
  <c r="K936" i="1"/>
  <c r="M935" i="1"/>
  <c r="L935" i="1"/>
  <c r="K935" i="1"/>
  <c r="M934" i="1"/>
  <c r="L934" i="1"/>
  <c r="K934" i="1"/>
  <c r="M933" i="1"/>
  <c r="L933" i="1"/>
  <c r="K933" i="1"/>
  <c r="M932" i="1"/>
  <c r="L932" i="1"/>
  <c r="K932" i="1"/>
  <c r="L931" i="1"/>
  <c r="K931" i="1"/>
  <c r="M930" i="1"/>
  <c r="L930" i="1"/>
  <c r="K930" i="1"/>
  <c r="M929" i="1"/>
  <c r="L929" i="1"/>
  <c r="K929" i="1"/>
  <c r="L928" i="1"/>
  <c r="K928" i="1"/>
  <c r="M926" i="1"/>
  <c r="L926" i="1"/>
  <c r="K926" i="1"/>
  <c r="M925" i="1"/>
  <c r="L925" i="1"/>
  <c r="K925" i="1"/>
  <c r="M924" i="1"/>
  <c r="L924" i="1"/>
  <c r="K924" i="1"/>
  <c r="M923" i="1"/>
  <c r="L923" i="1"/>
  <c r="K923" i="1"/>
  <c r="M922" i="1"/>
  <c r="L922" i="1"/>
  <c r="K922" i="1"/>
  <c r="M921" i="1"/>
  <c r="L921" i="1"/>
  <c r="K921" i="1"/>
  <c r="M920" i="1"/>
  <c r="L920" i="1"/>
  <c r="K920" i="1"/>
  <c r="M919" i="1"/>
  <c r="L919" i="1"/>
  <c r="K919" i="1"/>
  <c r="M918" i="1"/>
  <c r="L918" i="1"/>
  <c r="K918" i="1"/>
  <c r="M917" i="1"/>
  <c r="L917" i="1"/>
  <c r="K917" i="1"/>
  <c r="M916" i="1"/>
  <c r="L916" i="1"/>
  <c r="K916" i="1"/>
  <c r="M915" i="1"/>
  <c r="L915" i="1"/>
  <c r="K915" i="1"/>
  <c r="M914" i="1"/>
  <c r="L914" i="1"/>
  <c r="K914" i="1"/>
  <c r="M913" i="1"/>
  <c r="L913" i="1"/>
  <c r="K913" i="1"/>
  <c r="M912" i="1"/>
  <c r="L912" i="1"/>
  <c r="K912" i="1"/>
  <c r="K911" i="1"/>
  <c r="M909" i="1"/>
  <c r="L909" i="1"/>
  <c r="K909" i="1"/>
  <c r="M908" i="1"/>
  <c r="L908" i="1"/>
  <c r="K908" i="1"/>
  <c r="M907" i="1"/>
  <c r="L907" i="1"/>
  <c r="K907" i="1"/>
  <c r="M906" i="1"/>
  <c r="L906" i="1"/>
  <c r="K906" i="1"/>
  <c r="M905" i="1"/>
  <c r="L905" i="1"/>
  <c r="K905" i="1"/>
  <c r="M904" i="1"/>
  <c r="L904" i="1"/>
  <c r="K904" i="1"/>
  <c r="M903" i="1"/>
  <c r="L903" i="1"/>
  <c r="K903" i="1"/>
  <c r="M902" i="1"/>
  <c r="L902" i="1"/>
  <c r="K902" i="1"/>
  <c r="M901" i="1"/>
  <c r="L901" i="1"/>
  <c r="K901" i="1"/>
  <c r="M900" i="1"/>
  <c r="L900" i="1"/>
  <c r="K900" i="1"/>
  <c r="M899" i="1"/>
  <c r="L899" i="1"/>
  <c r="K899" i="1"/>
  <c r="M898" i="1"/>
  <c r="L898" i="1"/>
  <c r="K898" i="1"/>
  <c r="M897" i="1"/>
  <c r="L897" i="1"/>
  <c r="K897" i="1"/>
  <c r="M896" i="1"/>
  <c r="L896" i="1"/>
  <c r="K896" i="1"/>
  <c r="M895" i="1"/>
  <c r="L895" i="1"/>
  <c r="K895" i="1"/>
  <c r="M894" i="1"/>
  <c r="L894" i="1"/>
  <c r="K894" i="1"/>
  <c r="M893" i="1"/>
  <c r="L893" i="1"/>
  <c r="K893" i="1"/>
  <c r="M892" i="1"/>
  <c r="L892" i="1"/>
  <c r="K892" i="1"/>
  <c r="K891" i="1"/>
  <c r="M889" i="1"/>
  <c r="L889" i="1"/>
  <c r="K889" i="1"/>
  <c r="M888" i="1"/>
  <c r="L888" i="1"/>
  <c r="K888" i="1"/>
  <c r="M887" i="1"/>
  <c r="L887" i="1"/>
  <c r="K887" i="1"/>
  <c r="M886" i="1"/>
  <c r="L886" i="1"/>
  <c r="K886" i="1"/>
  <c r="M885" i="1"/>
  <c r="L885" i="1"/>
  <c r="K885" i="1"/>
  <c r="M884" i="1"/>
  <c r="L884" i="1"/>
  <c r="K883" i="1"/>
  <c r="M881" i="1"/>
  <c r="L881" i="1"/>
  <c r="K881" i="1"/>
  <c r="M880" i="1"/>
  <c r="L880" i="1"/>
  <c r="K880" i="1"/>
  <c r="M879" i="1"/>
  <c r="L879" i="1"/>
  <c r="K879" i="1"/>
  <c r="M878" i="1"/>
  <c r="L878" i="1"/>
  <c r="K878" i="1"/>
  <c r="M877" i="1"/>
  <c r="L877" i="1"/>
  <c r="K877" i="1"/>
  <c r="M876" i="1"/>
  <c r="L876" i="1"/>
  <c r="K876" i="1"/>
  <c r="M875" i="1"/>
  <c r="L875" i="1"/>
  <c r="K875" i="1"/>
  <c r="M874" i="1"/>
  <c r="L874" i="1"/>
  <c r="K874" i="1"/>
  <c r="M873" i="1"/>
  <c r="L873" i="1"/>
  <c r="K873" i="1"/>
  <c r="M872" i="1"/>
  <c r="L872" i="1"/>
  <c r="K872" i="1"/>
  <c r="M871" i="1"/>
  <c r="L871" i="1"/>
  <c r="K871" i="1"/>
  <c r="M870" i="1"/>
  <c r="L870" i="1"/>
  <c r="K870" i="1"/>
  <c r="M869" i="1"/>
  <c r="L869" i="1"/>
  <c r="K869" i="1"/>
  <c r="M868" i="1"/>
  <c r="L868" i="1"/>
  <c r="K868" i="1"/>
  <c r="M867" i="1"/>
  <c r="L867" i="1"/>
  <c r="K867" i="1"/>
  <c r="M866" i="1"/>
  <c r="L866" i="1"/>
  <c r="K866" i="1"/>
  <c r="M865" i="1"/>
  <c r="L865" i="1"/>
  <c r="K865" i="1"/>
  <c r="M864" i="1"/>
  <c r="L864" i="1"/>
  <c r="K864" i="1"/>
  <c r="L863" i="1"/>
  <c r="K863" i="1"/>
  <c r="M861" i="1"/>
  <c r="L861" i="1"/>
  <c r="K861" i="1"/>
  <c r="M860" i="1"/>
  <c r="L860" i="1"/>
  <c r="K860" i="1"/>
  <c r="M859" i="1"/>
  <c r="L859" i="1"/>
  <c r="K859" i="1"/>
  <c r="M858" i="1"/>
  <c r="L858" i="1"/>
  <c r="K858" i="1"/>
  <c r="M857" i="1"/>
  <c r="L857" i="1"/>
  <c r="K856" i="1"/>
  <c r="M854" i="1"/>
  <c r="L854" i="1"/>
  <c r="K854" i="1"/>
  <c r="M853" i="1"/>
  <c r="L853" i="1"/>
  <c r="K853" i="1"/>
  <c r="M852" i="1"/>
  <c r="L852" i="1"/>
  <c r="K852" i="1"/>
  <c r="M851" i="1"/>
  <c r="L851" i="1"/>
  <c r="K851" i="1"/>
  <c r="M850" i="1"/>
  <c r="L850" i="1"/>
  <c r="K850" i="1"/>
  <c r="M849" i="1"/>
  <c r="L849" i="1"/>
  <c r="K849" i="1"/>
  <c r="M848" i="1"/>
  <c r="L848" i="1"/>
  <c r="K848" i="1"/>
  <c r="M847" i="1"/>
  <c r="L847" i="1"/>
  <c r="K847" i="1"/>
  <c r="M846" i="1"/>
  <c r="L846" i="1"/>
  <c r="K846" i="1"/>
  <c r="M845" i="1"/>
  <c r="L845" i="1"/>
  <c r="K845" i="1"/>
  <c r="M844" i="1"/>
  <c r="L844" i="1"/>
  <c r="K844" i="1"/>
  <c r="M843" i="1"/>
  <c r="L843" i="1"/>
  <c r="K843" i="1"/>
  <c r="M842" i="1"/>
  <c r="L842" i="1"/>
  <c r="K842" i="1"/>
  <c r="M841" i="1"/>
  <c r="L841" i="1"/>
  <c r="K841" i="1"/>
  <c r="M840" i="1"/>
  <c r="L840" i="1"/>
  <c r="K840" i="1"/>
  <c r="M839" i="1"/>
  <c r="L839" i="1"/>
  <c r="K839" i="1"/>
  <c r="M838" i="1"/>
  <c r="L838" i="1"/>
  <c r="K838" i="1"/>
  <c r="L837" i="1"/>
  <c r="K837" i="1"/>
  <c r="M836" i="1"/>
  <c r="L836" i="1"/>
  <c r="K836" i="1"/>
  <c r="M834" i="1"/>
  <c r="L834" i="1"/>
  <c r="K834" i="1"/>
  <c r="M833" i="1"/>
  <c r="L833" i="1"/>
  <c r="K833" i="1"/>
  <c r="M832" i="1"/>
  <c r="L832" i="1"/>
  <c r="M829" i="1"/>
  <c r="L829" i="1"/>
  <c r="K829" i="1"/>
  <c r="M828" i="1"/>
  <c r="L828" i="1"/>
  <c r="K828" i="1"/>
  <c r="M827" i="1"/>
  <c r="L827" i="1"/>
  <c r="K827" i="1"/>
  <c r="M826" i="1"/>
  <c r="L826" i="1"/>
  <c r="K826" i="1"/>
  <c r="M825" i="1"/>
  <c r="L825" i="1"/>
  <c r="K825" i="1"/>
  <c r="M824" i="1"/>
  <c r="L824" i="1"/>
  <c r="K824" i="1"/>
  <c r="M823" i="1"/>
  <c r="L823" i="1"/>
  <c r="K823" i="1"/>
  <c r="M822" i="1"/>
  <c r="L822" i="1"/>
  <c r="K822" i="1"/>
  <c r="M821" i="1"/>
  <c r="L821" i="1"/>
  <c r="K821" i="1"/>
  <c r="M820" i="1"/>
  <c r="L820" i="1"/>
  <c r="K820" i="1"/>
  <c r="M819" i="1"/>
  <c r="L819" i="1"/>
  <c r="K819" i="1"/>
  <c r="M818" i="1"/>
  <c r="L818" i="1"/>
  <c r="K818" i="1"/>
  <c r="M817" i="1"/>
  <c r="L817" i="1"/>
  <c r="K817" i="1"/>
  <c r="M816" i="1"/>
  <c r="L816" i="1"/>
  <c r="K816" i="1"/>
  <c r="M815" i="1"/>
  <c r="L815" i="1"/>
  <c r="K815" i="1"/>
  <c r="M814" i="1"/>
  <c r="L814" i="1"/>
  <c r="K814" i="1"/>
  <c r="M813" i="1"/>
  <c r="L813" i="1"/>
  <c r="K813" i="1"/>
  <c r="M812" i="1"/>
  <c r="L812" i="1"/>
  <c r="K812" i="1"/>
  <c r="L811" i="1"/>
  <c r="K811" i="1"/>
  <c r="M809" i="1"/>
  <c r="L809" i="1"/>
  <c r="K809" i="1"/>
  <c r="M808" i="1"/>
  <c r="L808" i="1"/>
  <c r="K808" i="1"/>
  <c r="M807" i="1"/>
  <c r="L807" i="1"/>
  <c r="K807" i="1"/>
  <c r="M806" i="1"/>
  <c r="L806" i="1"/>
  <c r="K805" i="1"/>
  <c r="M803" i="1"/>
  <c r="L803" i="1"/>
  <c r="K803" i="1"/>
  <c r="M802" i="1"/>
  <c r="L802" i="1"/>
  <c r="K802" i="1"/>
  <c r="M801" i="1"/>
  <c r="L801" i="1"/>
  <c r="K801" i="1"/>
  <c r="M800" i="1"/>
  <c r="L800" i="1"/>
  <c r="K800" i="1"/>
  <c r="M799" i="1"/>
  <c r="L799" i="1"/>
  <c r="K799" i="1"/>
  <c r="M798" i="1"/>
  <c r="L798" i="1"/>
  <c r="K798" i="1"/>
  <c r="M797" i="1"/>
  <c r="L797" i="1"/>
  <c r="K797" i="1"/>
  <c r="M796" i="1"/>
  <c r="L796" i="1"/>
  <c r="K796" i="1"/>
  <c r="M795" i="1"/>
  <c r="L795" i="1"/>
  <c r="K795" i="1"/>
  <c r="M794" i="1"/>
  <c r="L794" i="1"/>
  <c r="K794" i="1"/>
  <c r="M793" i="1"/>
  <c r="L793" i="1"/>
  <c r="K793" i="1"/>
  <c r="M792" i="1"/>
  <c r="L792" i="1"/>
  <c r="K792" i="1"/>
  <c r="M791" i="1"/>
  <c r="L791" i="1"/>
  <c r="K791" i="1"/>
  <c r="M790" i="1"/>
  <c r="L790" i="1"/>
  <c r="K790" i="1"/>
  <c r="M789" i="1"/>
  <c r="L789" i="1"/>
  <c r="K789" i="1"/>
  <c r="M788" i="1"/>
  <c r="L788" i="1"/>
  <c r="K788" i="1"/>
  <c r="M787" i="1"/>
  <c r="L787" i="1"/>
  <c r="K787" i="1"/>
  <c r="M786" i="1"/>
  <c r="L786" i="1"/>
  <c r="K786" i="1"/>
  <c r="M785" i="1"/>
  <c r="L785" i="1"/>
  <c r="K785" i="1"/>
  <c r="L784" i="1"/>
  <c r="K784" i="1"/>
  <c r="M783" i="1"/>
  <c r="L783" i="1"/>
  <c r="K783" i="1"/>
  <c r="M781" i="1"/>
  <c r="L781" i="1"/>
  <c r="K781" i="1"/>
  <c r="M780" i="1"/>
  <c r="L780" i="1"/>
  <c r="K780" i="1"/>
  <c r="M779" i="1"/>
  <c r="L779" i="1"/>
  <c r="K779" i="1"/>
  <c r="M778" i="1"/>
  <c r="L778" i="1"/>
  <c r="K778" i="1"/>
  <c r="M777" i="1"/>
  <c r="L777" i="1"/>
  <c r="K777" i="1"/>
  <c r="M776" i="1"/>
  <c r="L776" i="1"/>
  <c r="K776" i="1"/>
  <c r="M775" i="1"/>
  <c r="L775" i="1"/>
  <c r="K774" i="1"/>
  <c r="M772" i="1"/>
  <c r="L772" i="1"/>
  <c r="K772" i="1"/>
  <c r="M771" i="1"/>
  <c r="L771" i="1"/>
  <c r="K771" i="1"/>
  <c r="M770" i="1"/>
  <c r="L770" i="1"/>
  <c r="K770" i="1"/>
  <c r="M769" i="1"/>
  <c r="L769" i="1"/>
  <c r="K769" i="1"/>
  <c r="M768" i="1"/>
  <c r="L768" i="1"/>
  <c r="K768" i="1"/>
  <c r="M767" i="1"/>
  <c r="L767" i="1"/>
  <c r="K767" i="1"/>
  <c r="M766" i="1"/>
  <c r="L766" i="1"/>
  <c r="K766" i="1"/>
  <c r="M765" i="1"/>
  <c r="L765" i="1"/>
  <c r="K765" i="1"/>
  <c r="M764" i="1"/>
  <c r="L764" i="1"/>
  <c r="K764" i="1"/>
  <c r="M763" i="1"/>
  <c r="L763" i="1"/>
  <c r="K763" i="1"/>
  <c r="M762" i="1"/>
  <c r="L762" i="1"/>
  <c r="K762" i="1"/>
  <c r="M761" i="1"/>
  <c r="L761" i="1"/>
  <c r="K761" i="1"/>
  <c r="M760" i="1"/>
  <c r="L760" i="1"/>
  <c r="K760" i="1"/>
  <c r="M759" i="1"/>
  <c r="L759" i="1"/>
  <c r="K759" i="1"/>
  <c r="M758" i="1"/>
  <c r="L758" i="1"/>
  <c r="K758" i="1"/>
  <c r="M757" i="1"/>
  <c r="L757" i="1"/>
  <c r="K757" i="1"/>
  <c r="M756" i="1"/>
  <c r="L756" i="1"/>
  <c r="K756" i="1"/>
  <c r="L755" i="1"/>
  <c r="K755" i="1"/>
  <c r="M753" i="1"/>
  <c r="L753" i="1"/>
  <c r="K753" i="1"/>
  <c r="M752" i="1"/>
  <c r="L752" i="1"/>
  <c r="K752" i="1"/>
  <c r="M751" i="1"/>
  <c r="L751" i="1"/>
  <c r="K751" i="1"/>
  <c r="M750" i="1"/>
  <c r="L750" i="1"/>
  <c r="K750" i="1"/>
  <c r="M749" i="1"/>
  <c r="L749" i="1"/>
  <c r="K748" i="1"/>
  <c r="M746" i="1"/>
  <c r="L746" i="1"/>
  <c r="K746" i="1"/>
  <c r="M745" i="1"/>
  <c r="L745" i="1"/>
  <c r="K745" i="1"/>
  <c r="M744" i="1"/>
  <c r="L744" i="1"/>
  <c r="K744" i="1"/>
  <c r="M743" i="1"/>
  <c r="L743" i="1"/>
  <c r="K743" i="1"/>
  <c r="M742" i="1"/>
  <c r="L742" i="1"/>
  <c r="K742" i="1"/>
  <c r="M741" i="1"/>
  <c r="L741" i="1"/>
  <c r="K741" i="1"/>
  <c r="M740" i="1"/>
  <c r="L740" i="1"/>
  <c r="K740" i="1"/>
  <c r="M739" i="1"/>
  <c r="L739" i="1"/>
  <c r="K739" i="1"/>
  <c r="M738" i="1"/>
  <c r="L738" i="1"/>
  <c r="K738" i="1"/>
  <c r="M737" i="1"/>
  <c r="L737" i="1"/>
  <c r="K737" i="1"/>
  <c r="M736" i="1"/>
  <c r="L736" i="1"/>
  <c r="K736" i="1"/>
  <c r="M735" i="1"/>
  <c r="L735" i="1"/>
  <c r="K735" i="1"/>
  <c r="M734" i="1"/>
  <c r="L734" i="1"/>
  <c r="K734" i="1"/>
  <c r="M733" i="1"/>
  <c r="L733" i="1"/>
  <c r="K733" i="1"/>
  <c r="M732" i="1"/>
  <c r="L732" i="1"/>
  <c r="K732" i="1"/>
  <c r="M731" i="1"/>
  <c r="L731" i="1"/>
  <c r="K731" i="1"/>
  <c r="M729" i="1"/>
  <c r="K728" i="1"/>
  <c r="M726" i="1"/>
  <c r="L726" i="1"/>
  <c r="K726" i="1"/>
  <c r="M725" i="1"/>
  <c r="L725" i="1"/>
  <c r="K725" i="1"/>
  <c r="M724" i="1"/>
  <c r="L724" i="1"/>
  <c r="K724" i="1"/>
  <c r="K723" i="1"/>
  <c r="M721" i="1"/>
  <c r="L721" i="1"/>
  <c r="K721" i="1"/>
  <c r="M720" i="1"/>
  <c r="L720" i="1"/>
  <c r="K720" i="1"/>
  <c r="M719" i="1"/>
  <c r="L719" i="1"/>
  <c r="K719" i="1"/>
  <c r="K718" i="1"/>
  <c r="M716" i="1"/>
  <c r="L716" i="1"/>
  <c r="K716" i="1"/>
  <c r="M715" i="1"/>
  <c r="L715" i="1"/>
  <c r="K715" i="1"/>
  <c r="M714" i="1"/>
  <c r="L714" i="1"/>
  <c r="K714" i="1"/>
  <c r="K713" i="1"/>
  <c r="M711" i="1"/>
  <c r="L711" i="1"/>
  <c r="K711" i="1"/>
  <c r="M710" i="1"/>
  <c r="L710" i="1"/>
  <c r="K710" i="1"/>
  <c r="M709" i="1"/>
  <c r="L709" i="1"/>
  <c r="K709" i="1"/>
  <c r="K708" i="1"/>
  <c r="M706" i="1"/>
  <c r="L706" i="1"/>
  <c r="K706" i="1"/>
  <c r="M705" i="1"/>
  <c r="L705" i="1"/>
  <c r="K705" i="1"/>
  <c r="M704" i="1"/>
  <c r="L704" i="1"/>
  <c r="K704" i="1"/>
  <c r="K703" i="1"/>
  <c r="M701" i="1"/>
  <c r="L701" i="1"/>
  <c r="K701" i="1"/>
  <c r="M700" i="1"/>
  <c r="L700" i="1"/>
  <c r="K700" i="1"/>
  <c r="M699" i="1"/>
  <c r="L699" i="1"/>
  <c r="K699" i="1"/>
  <c r="K698" i="1"/>
  <c r="M696" i="1"/>
  <c r="L696" i="1"/>
  <c r="K696" i="1"/>
  <c r="M695" i="1"/>
  <c r="L695" i="1"/>
  <c r="K695" i="1"/>
  <c r="M694" i="1"/>
  <c r="L694" i="1"/>
  <c r="K694" i="1"/>
  <c r="K693" i="1"/>
  <c r="M691" i="1"/>
  <c r="L691" i="1"/>
  <c r="K691" i="1"/>
  <c r="M690" i="1"/>
  <c r="L690" i="1"/>
  <c r="K690" i="1"/>
  <c r="M689" i="1"/>
  <c r="L689" i="1"/>
  <c r="K689" i="1"/>
  <c r="L688" i="1"/>
  <c r="K688" i="1"/>
  <c r="M686" i="1"/>
  <c r="L686" i="1"/>
  <c r="K686" i="1"/>
  <c r="M685" i="1"/>
  <c r="L685" i="1"/>
  <c r="K685" i="1"/>
  <c r="M684" i="1"/>
  <c r="L684" i="1"/>
  <c r="K684" i="1"/>
  <c r="K683" i="1"/>
  <c r="M681" i="1"/>
  <c r="L681" i="1"/>
  <c r="K681" i="1"/>
  <c r="M680" i="1"/>
  <c r="L680" i="1"/>
  <c r="K680" i="1"/>
  <c r="M679" i="1"/>
  <c r="L679" i="1"/>
  <c r="K679" i="1"/>
  <c r="M678" i="1"/>
  <c r="L678" i="1"/>
  <c r="K678" i="1"/>
  <c r="M677" i="1"/>
  <c r="L677" i="1"/>
  <c r="K677" i="1"/>
  <c r="M676" i="1"/>
  <c r="L676" i="1"/>
  <c r="K676" i="1"/>
  <c r="M675" i="1"/>
  <c r="L675" i="1"/>
  <c r="K675" i="1"/>
  <c r="M674" i="1"/>
  <c r="L674" i="1"/>
  <c r="K674" i="1"/>
  <c r="M673" i="1"/>
  <c r="L673" i="1"/>
  <c r="K673" i="1"/>
  <c r="M672" i="1"/>
  <c r="L672" i="1"/>
  <c r="K672" i="1"/>
  <c r="M671" i="1"/>
  <c r="L671" i="1"/>
  <c r="K671" i="1"/>
  <c r="M670" i="1"/>
  <c r="L670" i="1"/>
  <c r="K670" i="1"/>
  <c r="M669" i="1"/>
  <c r="L669" i="1"/>
  <c r="K669" i="1"/>
  <c r="M668" i="1"/>
  <c r="L668" i="1"/>
  <c r="K668" i="1"/>
  <c r="L667" i="1"/>
  <c r="K667" i="1"/>
  <c r="K666" i="1"/>
  <c r="M664" i="1"/>
  <c r="L664" i="1"/>
  <c r="K664" i="1"/>
  <c r="M663" i="1"/>
  <c r="L663" i="1"/>
  <c r="K663" i="1"/>
  <c r="M662" i="1"/>
  <c r="L662" i="1"/>
  <c r="K662" i="1"/>
  <c r="M661" i="1"/>
  <c r="L661" i="1"/>
  <c r="K661" i="1"/>
  <c r="K660" i="1"/>
  <c r="M658" i="1"/>
  <c r="L658" i="1"/>
  <c r="K658" i="1"/>
  <c r="M657" i="1"/>
  <c r="L657" i="1"/>
  <c r="K657" i="1"/>
  <c r="M656" i="1"/>
  <c r="L656" i="1"/>
  <c r="K656" i="1"/>
  <c r="M655" i="1"/>
  <c r="L655" i="1"/>
  <c r="K655" i="1"/>
  <c r="M654" i="1"/>
  <c r="L654" i="1"/>
  <c r="K654" i="1"/>
  <c r="M653" i="1"/>
  <c r="L653" i="1"/>
  <c r="K653" i="1"/>
  <c r="M652" i="1"/>
  <c r="L652" i="1"/>
  <c r="M651" i="1"/>
  <c r="L651" i="1"/>
  <c r="K651" i="1"/>
  <c r="M650" i="1"/>
  <c r="L650" i="1"/>
  <c r="K649" i="1"/>
  <c r="M647" i="1"/>
  <c r="L647" i="1"/>
  <c r="K647" i="1"/>
  <c r="M646" i="1"/>
  <c r="L646" i="1"/>
  <c r="K646" i="1"/>
  <c r="M645" i="1"/>
  <c r="L645" i="1"/>
  <c r="K645" i="1"/>
  <c r="M644" i="1"/>
  <c r="L644" i="1"/>
  <c r="K644" i="1"/>
  <c r="M643" i="1"/>
  <c r="L643" i="1"/>
  <c r="K643" i="1"/>
  <c r="M642" i="1"/>
  <c r="L642" i="1"/>
  <c r="K642" i="1"/>
  <c r="M641" i="1"/>
  <c r="L641" i="1"/>
  <c r="K641" i="1"/>
  <c r="M640" i="1"/>
  <c r="L640" i="1"/>
  <c r="K640" i="1"/>
  <c r="M639" i="1"/>
  <c r="L639" i="1"/>
  <c r="K639" i="1"/>
  <c r="M638" i="1"/>
  <c r="L638" i="1"/>
  <c r="K638" i="1"/>
  <c r="M637" i="1"/>
  <c r="L637" i="1"/>
  <c r="K637" i="1"/>
  <c r="M636" i="1"/>
  <c r="L636" i="1"/>
  <c r="L635" i="1"/>
  <c r="K635" i="1"/>
  <c r="M634" i="1"/>
  <c r="L634" i="1"/>
  <c r="K634" i="1"/>
  <c r="M633" i="1"/>
  <c r="L633" i="1"/>
  <c r="K633" i="1"/>
  <c r="M632" i="1"/>
  <c r="L632" i="1"/>
  <c r="K632" i="1"/>
  <c r="M631" i="1"/>
  <c r="L631" i="1"/>
  <c r="K631" i="1"/>
  <c r="M630" i="1"/>
  <c r="L630" i="1"/>
  <c r="K630" i="1"/>
  <c r="M629" i="1"/>
  <c r="L629" i="1"/>
  <c r="K628" i="1"/>
  <c r="M626" i="1"/>
  <c r="L626" i="1"/>
  <c r="K626" i="1"/>
  <c r="M625" i="1"/>
  <c r="L625" i="1"/>
  <c r="K625" i="1"/>
  <c r="M624" i="1"/>
  <c r="L624" i="1"/>
  <c r="K624" i="1"/>
  <c r="M623" i="1"/>
  <c r="L623" i="1"/>
  <c r="K623" i="1"/>
  <c r="M622" i="1"/>
  <c r="L622" i="1"/>
  <c r="K622" i="1"/>
  <c r="M621" i="1"/>
  <c r="L621" i="1"/>
  <c r="K621" i="1"/>
  <c r="M620" i="1"/>
  <c r="L620" i="1"/>
  <c r="K620" i="1"/>
  <c r="K619" i="1"/>
  <c r="M617" i="1"/>
  <c r="L617" i="1"/>
  <c r="K617" i="1"/>
  <c r="M615" i="1"/>
  <c r="L615" i="1"/>
  <c r="K615" i="1"/>
  <c r="M614" i="1"/>
  <c r="L614" i="1"/>
  <c r="K614" i="1"/>
  <c r="M613" i="1"/>
  <c r="L613" i="1"/>
  <c r="K613" i="1"/>
  <c r="M612" i="1"/>
  <c r="L612" i="1"/>
  <c r="K612" i="1"/>
  <c r="M611" i="1"/>
  <c r="L611" i="1"/>
  <c r="K611" i="1"/>
  <c r="M610" i="1"/>
  <c r="L610" i="1"/>
  <c r="K610" i="1"/>
  <c r="M609" i="1"/>
  <c r="L609" i="1"/>
  <c r="K609" i="1"/>
  <c r="M608" i="1"/>
  <c r="L608" i="1"/>
  <c r="K608" i="1"/>
  <c r="M607" i="1"/>
  <c r="L607" i="1"/>
  <c r="K607" i="1"/>
  <c r="M606" i="1"/>
  <c r="L606" i="1"/>
  <c r="K606" i="1"/>
  <c r="M605" i="1"/>
  <c r="L605" i="1"/>
  <c r="K605" i="1"/>
  <c r="M604" i="1"/>
  <c r="L604" i="1"/>
  <c r="K604" i="1"/>
  <c r="M603" i="1"/>
  <c r="L603" i="1"/>
  <c r="K603" i="1"/>
  <c r="M602" i="1"/>
  <c r="L602" i="1"/>
  <c r="K602" i="1"/>
  <c r="M601" i="1"/>
  <c r="L601" i="1"/>
  <c r="K601" i="1"/>
  <c r="M600" i="1"/>
  <c r="L600" i="1"/>
  <c r="K600" i="1"/>
  <c r="M599" i="1"/>
  <c r="L599" i="1"/>
  <c r="K599" i="1"/>
  <c r="M598" i="1"/>
  <c r="L598" i="1"/>
  <c r="K598" i="1"/>
  <c r="M597" i="1"/>
  <c r="L597" i="1"/>
  <c r="K597" i="1"/>
  <c r="M596" i="1"/>
  <c r="L596" i="1"/>
  <c r="K596" i="1"/>
  <c r="M595" i="1"/>
  <c r="L595" i="1"/>
  <c r="K595" i="1"/>
  <c r="M594" i="1"/>
  <c r="L594" i="1"/>
  <c r="K594" i="1"/>
  <c r="M593" i="1"/>
  <c r="L593" i="1"/>
  <c r="K593" i="1"/>
  <c r="M592" i="1"/>
  <c r="L592" i="1"/>
  <c r="K592" i="1"/>
  <c r="M591" i="1"/>
  <c r="L591" i="1"/>
  <c r="K591" i="1"/>
  <c r="M590" i="1"/>
  <c r="L590" i="1"/>
  <c r="K590" i="1"/>
  <c r="M589" i="1"/>
  <c r="L589" i="1"/>
  <c r="K589" i="1"/>
  <c r="M588" i="1"/>
  <c r="L588" i="1"/>
  <c r="K588" i="1"/>
  <c r="M587" i="1"/>
  <c r="L587" i="1"/>
  <c r="K587" i="1"/>
  <c r="M586" i="1"/>
  <c r="L586" i="1"/>
  <c r="K586" i="1"/>
  <c r="M585" i="1"/>
  <c r="L585" i="1"/>
  <c r="K585" i="1"/>
  <c r="M584" i="1"/>
  <c r="L584" i="1"/>
  <c r="L583" i="1"/>
  <c r="K583" i="1"/>
  <c r="K582" i="1"/>
  <c r="M580" i="1"/>
  <c r="L580" i="1"/>
  <c r="K580" i="1"/>
  <c r="M579" i="1"/>
  <c r="L579" i="1"/>
  <c r="K579" i="1"/>
  <c r="M578" i="1"/>
  <c r="L578" i="1"/>
  <c r="K578" i="1"/>
  <c r="K577" i="1"/>
  <c r="M575" i="1"/>
  <c r="L575" i="1"/>
  <c r="K575" i="1"/>
  <c r="M574" i="1"/>
  <c r="L574" i="1"/>
  <c r="K574" i="1"/>
  <c r="K573" i="1"/>
  <c r="M571" i="1"/>
  <c r="M572" i="1" s="1"/>
  <c r="L571" i="1"/>
  <c r="L572" i="1" s="1"/>
  <c r="K571" i="1"/>
  <c r="K570" i="1"/>
  <c r="M568" i="1"/>
  <c r="M569" i="1" s="1"/>
  <c r="L568" i="1"/>
  <c r="L569" i="1" s="1"/>
  <c r="K568" i="1"/>
  <c r="K567" i="1"/>
  <c r="M565" i="1"/>
  <c r="L565" i="1"/>
  <c r="K565" i="1"/>
  <c r="M564" i="1"/>
  <c r="L564" i="1"/>
  <c r="K564" i="1"/>
  <c r="L563" i="1"/>
  <c r="K563" i="1"/>
  <c r="M561" i="1"/>
  <c r="L561" i="1"/>
  <c r="K561" i="1"/>
  <c r="M560" i="1"/>
  <c r="L560" i="1"/>
  <c r="M559" i="1"/>
  <c r="L559" i="1"/>
  <c r="M558" i="1"/>
  <c r="L558" i="1"/>
  <c r="K558" i="1"/>
  <c r="M557" i="1"/>
  <c r="L557" i="1"/>
  <c r="K557" i="1"/>
  <c r="M556" i="1"/>
  <c r="L556" i="1"/>
  <c r="K556" i="1"/>
  <c r="M555" i="1"/>
  <c r="L555" i="1"/>
  <c r="K555" i="1"/>
  <c r="M554" i="1"/>
  <c r="L554" i="1"/>
  <c r="K554" i="1"/>
  <c r="M553" i="1"/>
  <c r="L553" i="1"/>
  <c r="K553" i="1"/>
  <c r="K552" i="1"/>
  <c r="M550" i="1"/>
  <c r="L550" i="1"/>
  <c r="K550" i="1"/>
  <c r="M549" i="1"/>
  <c r="L549" i="1"/>
  <c r="K549" i="1"/>
  <c r="M548" i="1"/>
  <c r="L548" i="1"/>
  <c r="K548" i="1"/>
  <c r="M547" i="1"/>
  <c r="L547" i="1"/>
  <c r="K547" i="1"/>
  <c r="M546" i="1"/>
  <c r="L546" i="1"/>
  <c r="K546" i="1"/>
  <c r="M545" i="1"/>
  <c r="L545" i="1"/>
  <c r="K545" i="1"/>
  <c r="M544" i="1"/>
  <c r="L544" i="1"/>
  <c r="K544" i="1"/>
  <c r="K543" i="1"/>
  <c r="M541" i="1"/>
  <c r="L541" i="1"/>
  <c r="K541" i="1"/>
  <c r="M540" i="1"/>
  <c r="L540" i="1"/>
  <c r="K540" i="1"/>
  <c r="M539" i="1"/>
  <c r="L539" i="1"/>
  <c r="K539" i="1"/>
  <c r="M538" i="1"/>
  <c r="L538" i="1"/>
  <c r="K538" i="1"/>
  <c r="M537" i="1"/>
  <c r="L537" i="1"/>
  <c r="K537" i="1"/>
  <c r="M536" i="1"/>
  <c r="L536" i="1"/>
  <c r="M535" i="1"/>
  <c r="L535" i="1"/>
  <c r="K535" i="1"/>
  <c r="M534" i="1"/>
  <c r="L534" i="1"/>
  <c r="K534" i="1"/>
  <c r="M533" i="1"/>
  <c r="L533" i="1"/>
  <c r="K533" i="1"/>
  <c r="M532" i="1"/>
  <c r="L532" i="1"/>
  <c r="K532" i="1"/>
  <c r="M531" i="1"/>
  <c r="L531" i="1"/>
  <c r="K531" i="1"/>
  <c r="M530" i="1"/>
  <c r="L530" i="1"/>
  <c r="L529" i="1"/>
  <c r="K529" i="1"/>
  <c r="K528" i="1"/>
  <c r="M526" i="1"/>
  <c r="L526" i="1"/>
  <c r="K526" i="1"/>
  <c r="M525" i="1"/>
  <c r="K525" i="1"/>
  <c r="M524" i="1"/>
  <c r="L524" i="1"/>
  <c r="K524" i="1"/>
  <c r="L523" i="1"/>
  <c r="K523" i="1"/>
  <c r="M522" i="1"/>
  <c r="L522" i="1"/>
  <c r="K522" i="1"/>
  <c r="M521" i="1"/>
  <c r="L521" i="1"/>
  <c r="K521" i="1"/>
  <c r="M520" i="1"/>
  <c r="L520" i="1"/>
  <c r="K520" i="1"/>
  <c r="M519" i="1"/>
  <c r="L519" i="1"/>
  <c r="K519" i="1"/>
  <c r="K518" i="1"/>
  <c r="M516" i="1"/>
  <c r="M517" i="1" s="1"/>
  <c r="L516" i="1"/>
  <c r="L517" i="1" s="1"/>
  <c r="K516" i="1"/>
  <c r="L515" i="1"/>
  <c r="K515" i="1"/>
  <c r="M513" i="1"/>
  <c r="M514" i="1" s="1"/>
  <c r="L513" i="1"/>
  <c r="L514" i="1" s="1"/>
  <c r="K513" i="1"/>
  <c r="K512" i="1"/>
  <c r="M510" i="1"/>
  <c r="M511" i="1" s="1"/>
  <c r="L510" i="1"/>
  <c r="L511" i="1" s="1"/>
  <c r="K510" i="1"/>
  <c r="K509" i="1"/>
  <c r="M507" i="1"/>
  <c r="L507" i="1"/>
  <c r="K507" i="1"/>
  <c r="M506" i="1"/>
  <c r="L506" i="1"/>
  <c r="K506" i="1"/>
  <c r="M505" i="1"/>
  <c r="L505" i="1"/>
  <c r="K505" i="1"/>
  <c r="M504" i="1"/>
  <c r="L504" i="1"/>
  <c r="K504" i="1"/>
  <c r="M503" i="1"/>
  <c r="L503" i="1"/>
  <c r="K503" i="1"/>
  <c r="M502" i="1"/>
  <c r="L502" i="1"/>
  <c r="K502" i="1"/>
  <c r="M501" i="1"/>
  <c r="L501" i="1"/>
  <c r="K501" i="1"/>
  <c r="M500" i="1"/>
  <c r="L500" i="1"/>
  <c r="K500" i="1"/>
  <c r="M499" i="1"/>
  <c r="L499" i="1"/>
  <c r="K499" i="1"/>
  <c r="M498" i="1"/>
  <c r="L498" i="1"/>
  <c r="K498" i="1"/>
  <c r="M497" i="1"/>
  <c r="L497" i="1"/>
  <c r="K497" i="1"/>
  <c r="M496" i="1"/>
  <c r="L496" i="1"/>
  <c r="K496" i="1"/>
  <c r="K495" i="1"/>
  <c r="M493" i="1"/>
  <c r="L493" i="1"/>
  <c r="K493" i="1"/>
  <c r="M492" i="1"/>
  <c r="L492" i="1"/>
  <c r="K492" i="1"/>
  <c r="M491" i="1"/>
  <c r="L491" i="1"/>
  <c r="K491" i="1"/>
  <c r="M490" i="1"/>
  <c r="L490" i="1"/>
  <c r="K490" i="1"/>
  <c r="M489" i="1"/>
  <c r="L489" i="1"/>
  <c r="K489" i="1"/>
  <c r="M488" i="1"/>
  <c r="L488" i="1"/>
  <c r="K488" i="1"/>
  <c r="M487" i="1"/>
  <c r="L487" i="1"/>
  <c r="K487" i="1"/>
  <c r="M486" i="1"/>
  <c r="L486" i="1"/>
  <c r="K486" i="1"/>
  <c r="M485" i="1"/>
  <c r="L485" i="1"/>
  <c r="K485" i="1"/>
  <c r="M484" i="1"/>
  <c r="L484" i="1"/>
  <c r="K484" i="1"/>
  <c r="M483" i="1"/>
  <c r="L483" i="1"/>
  <c r="K483" i="1"/>
  <c r="M482" i="1"/>
  <c r="L482" i="1"/>
  <c r="K482" i="1"/>
  <c r="M480" i="1"/>
  <c r="L480" i="1"/>
  <c r="K480" i="1"/>
  <c r="M479" i="1"/>
  <c r="L479" i="1"/>
  <c r="K479" i="1"/>
  <c r="M478" i="1"/>
  <c r="L478" i="1"/>
  <c r="K478" i="1"/>
  <c r="M477" i="1"/>
  <c r="L477" i="1"/>
  <c r="K477" i="1"/>
  <c r="M476" i="1"/>
  <c r="L476" i="1"/>
  <c r="K476" i="1"/>
  <c r="M475" i="1"/>
  <c r="L475" i="1"/>
  <c r="K475" i="1"/>
  <c r="M474" i="1"/>
  <c r="L474" i="1"/>
  <c r="K474" i="1"/>
  <c r="M473" i="1"/>
  <c r="L473" i="1"/>
  <c r="M472" i="1"/>
  <c r="L472" i="1"/>
  <c r="K472" i="1"/>
  <c r="M471" i="1"/>
  <c r="L471" i="1"/>
  <c r="K471" i="1"/>
  <c r="M470" i="1"/>
  <c r="L470" i="1"/>
  <c r="K470" i="1"/>
  <c r="L468" i="1"/>
  <c r="K468" i="1"/>
  <c r="L467" i="1"/>
  <c r="K467" i="1"/>
  <c r="L466" i="1"/>
  <c r="K466" i="1"/>
  <c r="K465" i="1"/>
  <c r="L463" i="1"/>
  <c r="K463" i="1"/>
  <c r="M462" i="1"/>
  <c r="M464" i="1" s="1"/>
  <c r="L462" i="1"/>
  <c r="K462" i="1"/>
  <c r="L461" i="1"/>
  <c r="K461" i="1"/>
  <c r="M459" i="1"/>
  <c r="M460" i="1" s="1"/>
  <c r="L459" i="1"/>
  <c r="K460" i="1"/>
  <c r="K458" i="1"/>
  <c r="M455" i="1"/>
  <c r="M457" i="1" s="1"/>
  <c r="L455" i="1"/>
  <c r="L457" i="1" s="1"/>
  <c r="K454" i="1"/>
  <c r="M452" i="1"/>
  <c r="L452" i="1"/>
  <c r="K452" i="1"/>
  <c r="M450" i="1"/>
  <c r="L450" i="1"/>
  <c r="M449" i="1"/>
  <c r="L449" i="1"/>
  <c r="M448" i="1"/>
  <c r="L448" i="1"/>
  <c r="M447" i="1"/>
  <c r="L447" i="1"/>
  <c r="M439" i="1"/>
  <c r="L439" i="1"/>
  <c r="M438" i="1"/>
  <c r="L438" i="1"/>
  <c r="M437" i="1"/>
  <c r="L437" i="1"/>
  <c r="M436" i="1"/>
  <c r="L436" i="1"/>
  <c r="M435" i="1"/>
  <c r="L435" i="1"/>
  <c r="L429" i="1"/>
  <c r="K429" i="1"/>
  <c r="L428" i="1"/>
  <c r="K428" i="1"/>
  <c r="K427" i="1"/>
  <c r="M425" i="1"/>
  <c r="L425" i="1"/>
  <c r="K425" i="1"/>
  <c r="M424" i="1"/>
  <c r="L424" i="1"/>
  <c r="K424" i="1"/>
  <c r="M423" i="1"/>
  <c r="L423" i="1"/>
  <c r="K423" i="1"/>
  <c r="L422" i="1"/>
  <c r="K422" i="1"/>
  <c r="L421" i="1"/>
  <c r="K421" i="1"/>
  <c r="M419" i="1"/>
  <c r="L419" i="1"/>
  <c r="K419" i="1"/>
  <c r="M418" i="1"/>
  <c r="L418" i="1"/>
  <c r="K418" i="1"/>
  <c r="M417" i="1"/>
  <c r="L417" i="1"/>
  <c r="K417" i="1"/>
  <c r="M416" i="1"/>
  <c r="L416" i="1"/>
  <c r="K416" i="1"/>
  <c r="K415" i="1"/>
  <c r="M413" i="1"/>
  <c r="M414" i="1" s="1"/>
  <c r="L413" i="1"/>
  <c r="L414" i="1" s="1"/>
  <c r="K413" i="1"/>
  <c r="L412" i="1"/>
  <c r="K412" i="1"/>
  <c r="K411" i="1"/>
  <c r="M409" i="1"/>
  <c r="M410" i="1" s="1"/>
  <c r="L409" i="1"/>
  <c r="L410" i="1" s="1"/>
  <c r="K409" i="1"/>
  <c r="L408" i="1"/>
  <c r="K408" i="1"/>
  <c r="M406" i="1"/>
  <c r="L406" i="1"/>
  <c r="K406" i="1"/>
  <c r="M405" i="1"/>
  <c r="L405" i="1"/>
  <c r="K405" i="1"/>
  <c r="M404" i="1"/>
  <c r="L404" i="1"/>
  <c r="K404" i="1"/>
  <c r="M403" i="1"/>
  <c r="L403" i="1"/>
  <c r="K403" i="1"/>
  <c r="M402" i="1"/>
  <c r="L402" i="1"/>
  <c r="K402" i="1"/>
  <c r="K401" i="1"/>
  <c r="L399" i="1"/>
  <c r="K399" i="1"/>
  <c r="M398" i="1"/>
  <c r="L398" i="1"/>
  <c r="K398" i="1"/>
  <c r="M397" i="1"/>
  <c r="L397" i="1"/>
  <c r="K397" i="1"/>
  <c r="M396" i="1"/>
  <c r="L396" i="1"/>
  <c r="K396" i="1"/>
  <c r="M395" i="1"/>
  <c r="L395" i="1"/>
  <c r="K395" i="1"/>
  <c r="M394" i="1"/>
  <c r="L394" i="1"/>
  <c r="M393" i="1"/>
  <c r="L393" i="1"/>
  <c r="K393" i="1"/>
  <c r="M387" i="1"/>
  <c r="L387" i="1"/>
  <c r="K387" i="1"/>
  <c r="M386" i="1"/>
  <c r="L386" i="1"/>
  <c r="M385" i="1"/>
  <c r="L385" i="1"/>
  <c r="M384" i="1"/>
  <c r="L384" i="1"/>
  <c r="K383" i="1"/>
  <c r="M381" i="1"/>
  <c r="M382" i="1" s="1"/>
  <c r="L381" i="1"/>
  <c r="L382" i="1" s="1"/>
  <c r="K381" i="1"/>
  <c r="L380" i="1"/>
  <c r="K380" i="1"/>
  <c r="K379" i="1"/>
  <c r="M377" i="1"/>
  <c r="L377" i="1"/>
  <c r="K377" i="1"/>
  <c r="M376" i="1"/>
  <c r="L376" i="1"/>
  <c r="K376" i="1"/>
  <c r="M375" i="1"/>
  <c r="L375" i="1"/>
  <c r="K375" i="1"/>
  <c r="M374" i="1"/>
  <c r="L374" i="1"/>
  <c r="K374" i="1"/>
  <c r="L373" i="1"/>
  <c r="K373" i="1"/>
  <c r="K372" i="1"/>
  <c r="M370" i="1"/>
  <c r="L370" i="1"/>
  <c r="K370" i="1"/>
  <c r="M369" i="1"/>
  <c r="L369" i="1"/>
  <c r="K369" i="1"/>
  <c r="M368" i="1"/>
  <c r="L368" i="1"/>
  <c r="K368" i="1"/>
  <c r="M367" i="1"/>
  <c r="L367" i="1"/>
  <c r="K367" i="1"/>
  <c r="L366" i="1"/>
  <c r="K366" i="1"/>
  <c r="K365" i="1"/>
  <c r="M363" i="1"/>
  <c r="L363" i="1"/>
  <c r="K363" i="1"/>
  <c r="M362" i="1"/>
  <c r="L362" i="1"/>
  <c r="K362" i="1"/>
  <c r="K361" i="1"/>
  <c r="M359" i="1"/>
  <c r="L359" i="1"/>
  <c r="K359" i="1"/>
  <c r="M358" i="1"/>
  <c r="L358" i="1"/>
  <c r="K358" i="1"/>
  <c r="M357" i="1"/>
  <c r="L357" i="1"/>
  <c r="K357" i="1"/>
  <c r="M356" i="1"/>
  <c r="L356" i="1"/>
  <c r="K356" i="1"/>
  <c r="L355" i="1"/>
  <c r="K355" i="1"/>
  <c r="M353" i="1"/>
  <c r="M354" i="1" s="1"/>
  <c r="L353" i="1"/>
  <c r="L354" i="1" s="1"/>
  <c r="K352" i="1"/>
  <c r="M350" i="1"/>
  <c r="M351" i="1" s="1"/>
  <c r="L350" i="1"/>
  <c r="L351" i="1" s="1"/>
  <c r="K350" i="1"/>
  <c r="L349" i="1"/>
  <c r="K349" i="1"/>
  <c r="M347" i="1"/>
  <c r="L347" i="1"/>
  <c r="K347" i="1"/>
  <c r="M346" i="1"/>
  <c r="L346" i="1"/>
  <c r="K346" i="1"/>
  <c r="L345" i="1"/>
  <c r="K345" i="1"/>
  <c r="L344" i="1"/>
  <c r="K344" i="1"/>
  <c r="M342" i="1"/>
  <c r="L342" i="1"/>
  <c r="K342" i="1"/>
  <c r="M341" i="1"/>
  <c r="L341" i="1"/>
  <c r="K341" i="1"/>
  <c r="M340" i="1"/>
  <c r="L340" i="1"/>
  <c r="K340" i="1"/>
  <c r="M339" i="1"/>
  <c r="L339" i="1"/>
  <c r="K339" i="1"/>
  <c r="M338" i="1"/>
  <c r="L338" i="1"/>
  <c r="M337" i="1"/>
  <c r="L337" i="1"/>
  <c r="K337" i="1"/>
  <c r="K336" i="1"/>
  <c r="M334" i="1"/>
  <c r="L334" i="1"/>
  <c r="K334" i="1"/>
  <c r="M333" i="1"/>
  <c r="L333" i="1"/>
  <c r="K333" i="1"/>
  <c r="K332" i="1"/>
  <c r="M330" i="1"/>
  <c r="M331" i="1" s="1"/>
  <c r="L330" i="1"/>
  <c r="L331" i="1" s="1"/>
  <c r="K330" i="1"/>
  <c r="L329" i="1"/>
  <c r="K329" i="1"/>
  <c r="M327" i="1"/>
  <c r="M328" i="1" s="1"/>
  <c r="L327" i="1"/>
  <c r="L328" i="1" s="1"/>
  <c r="K327" i="1"/>
  <c r="L326" i="1"/>
  <c r="K326" i="1"/>
  <c r="M324" i="1"/>
  <c r="L324" i="1"/>
  <c r="K324" i="1"/>
  <c r="M323" i="1"/>
  <c r="L323" i="1"/>
  <c r="M322" i="1"/>
  <c r="K322" i="1"/>
  <c r="K321" i="1"/>
  <c r="K320" i="1"/>
  <c r="M318" i="1"/>
  <c r="M319" i="1" s="1"/>
  <c r="L318" i="1"/>
  <c r="L319" i="1" s="1"/>
  <c r="K318" i="1"/>
  <c r="L317" i="1"/>
  <c r="K317" i="1"/>
  <c r="M315" i="1"/>
  <c r="M316" i="1" s="1"/>
  <c r="L315" i="1"/>
  <c r="L316" i="1" s="1"/>
  <c r="K315" i="1"/>
  <c r="M314" i="1"/>
  <c r="L314" i="1"/>
  <c r="K314" i="1"/>
  <c r="L313" i="1"/>
  <c r="K313" i="1"/>
  <c r="L312" i="1"/>
  <c r="K312" i="1"/>
  <c r="M310" i="1"/>
  <c r="L310" i="1"/>
  <c r="K310" i="1"/>
  <c r="M309" i="1"/>
  <c r="L309" i="1"/>
  <c r="K309" i="1"/>
  <c r="M308" i="1"/>
  <c r="L308" i="1"/>
  <c r="K308" i="1"/>
  <c r="M307" i="1"/>
  <c r="L307" i="1"/>
  <c r="K306" i="1"/>
  <c r="M304" i="1"/>
  <c r="M305" i="1" s="1"/>
  <c r="L304" i="1"/>
  <c r="L305" i="1" s="1"/>
  <c r="K304" i="1"/>
  <c r="L303" i="1"/>
  <c r="K303" i="1"/>
  <c r="M301" i="1"/>
  <c r="M302" i="1" s="1"/>
  <c r="L301" i="1"/>
  <c r="L302" i="1" s="1"/>
  <c r="K301" i="1"/>
  <c r="L300" i="1"/>
  <c r="K300" i="1"/>
  <c r="L299" i="1"/>
  <c r="K299" i="1"/>
  <c r="M297" i="1"/>
  <c r="M298" i="1" s="1"/>
  <c r="L297" i="1"/>
  <c r="L298" i="1" s="1"/>
  <c r="K297" i="1"/>
  <c r="L296" i="1"/>
  <c r="K296" i="1"/>
  <c r="L295" i="1"/>
  <c r="K295" i="1"/>
  <c r="M293" i="1"/>
  <c r="L293" i="1"/>
  <c r="K293" i="1"/>
  <c r="M292" i="1"/>
  <c r="L292" i="1"/>
  <c r="K292" i="1"/>
  <c r="M291" i="1"/>
  <c r="L291" i="1"/>
  <c r="K291" i="1"/>
  <c r="M290" i="1"/>
  <c r="L290" i="1"/>
  <c r="K290" i="1"/>
  <c r="L289" i="1"/>
  <c r="K289" i="1"/>
  <c r="M288" i="1"/>
  <c r="L288" i="1"/>
  <c r="K288" i="1"/>
  <c r="M287" i="1"/>
  <c r="L287" i="1"/>
  <c r="K287" i="1"/>
  <c r="M286" i="1"/>
  <c r="L286" i="1"/>
  <c r="K285" i="1"/>
  <c r="M283" i="1"/>
  <c r="M284" i="1" s="1"/>
  <c r="L283" i="1"/>
  <c r="L284" i="1" s="1"/>
  <c r="K284" i="1"/>
  <c r="L282" i="1"/>
  <c r="K282" i="1"/>
  <c r="K281" i="1"/>
  <c r="M279" i="1"/>
  <c r="L279" i="1"/>
  <c r="M278" i="1"/>
  <c r="L278" i="1"/>
  <c r="K278" i="1"/>
  <c r="M277" i="1"/>
  <c r="L277" i="1"/>
  <c r="K277" i="1"/>
  <c r="K276" i="1"/>
  <c r="M274" i="1"/>
  <c r="L274" i="1"/>
  <c r="K274" i="1"/>
  <c r="M273" i="1"/>
  <c r="L273" i="1"/>
  <c r="K273" i="1"/>
  <c r="M272" i="1"/>
  <c r="L272" i="1"/>
  <c r="K272" i="1"/>
  <c r="M271" i="1"/>
  <c r="L271" i="1"/>
  <c r="K271" i="1"/>
  <c r="M270" i="1"/>
  <c r="L270" i="1"/>
  <c r="K270" i="1"/>
  <c r="M269" i="1"/>
  <c r="L269" i="1"/>
  <c r="K269" i="1"/>
  <c r="M268" i="1"/>
  <c r="L268" i="1"/>
  <c r="K268" i="1"/>
  <c r="M267" i="1"/>
  <c r="L267" i="1"/>
  <c r="M266" i="1"/>
  <c r="L266" i="1"/>
  <c r="K266" i="1"/>
  <c r="M265" i="1"/>
  <c r="L265" i="1"/>
  <c r="K265" i="1"/>
  <c r="M264" i="1"/>
  <c r="L264" i="1"/>
  <c r="K264" i="1"/>
  <c r="M263" i="1"/>
  <c r="L263" i="1"/>
  <c r="K263" i="1"/>
  <c r="K262" i="1"/>
  <c r="M260" i="1"/>
  <c r="L260" i="1"/>
  <c r="K260" i="1"/>
  <c r="M259" i="1"/>
  <c r="L259" i="1"/>
  <c r="K259" i="1"/>
  <c r="L258" i="1"/>
  <c r="K258" i="1"/>
  <c r="L257" i="1"/>
  <c r="K257" i="1"/>
  <c r="L256" i="1"/>
  <c r="K256" i="1"/>
  <c r="K255" i="1"/>
  <c r="M254" i="1"/>
  <c r="L253" i="1"/>
  <c r="L254" i="1" s="1"/>
  <c r="K253" i="1"/>
  <c r="L252" i="1"/>
  <c r="K252" i="1"/>
  <c r="M250" i="1"/>
  <c r="M251" i="1" s="1"/>
  <c r="L250" i="1"/>
  <c r="L251" i="1" s="1"/>
  <c r="K251" i="1"/>
  <c r="L249" i="1"/>
  <c r="K249" i="1"/>
  <c r="K248" i="1"/>
  <c r="M246" i="1"/>
  <c r="M247" i="1" s="1"/>
  <c r="L246" i="1"/>
  <c r="L247" i="1" s="1"/>
  <c r="K246" i="1"/>
  <c r="L245" i="1"/>
  <c r="K245" i="1"/>
  <c r="M243" i="1"/>
  <c r="M244" i="1" s="1"/>
  <c r="L243" i="1"/>
  <c r="L244" i="1" s="1"/>
  <c r="K243" i="1"/>
  <c r="M241" i="1"/>
  <c r="L241" i="1"/>
  <c r="K241" i="1"/>
  <c r="M240" i="1"/>
  <c r="L240" i="1"/>
  <c r="K240" i="1"/>
  <c r="M239" i="1"/>
  <c r="L239" i="1"/>
  <c r="K239" i="1"/>
  <c r="M238" i="1"/>
  <c r="L238" i="1"/>
  <c r="K238" i="1"/>
  <c r="L237" i="1"/>
  <c r="K237" i="1"/>
  <c r="M236" i="1"/>
  <c r="L236" i="1"/>
  <c r="L235" i="1"/>
  <c r="K235" i="1"/>
  <c r="L234" i="1"/>
  <c r="K234" i="1"/>
  <c r="K233" i="1"/>
  <c r="M231" i="1"/>
  <c r="L231" i="1"/>
  <c r="K231" i="1"/>
  <c r="M230" i="1"/>
  <c r="L230" i="1"/>
  <c r="K230" i="1"/>
  <c r="M229" i="1"/>
  <c r="L229" i="1"/>
  <c r="K229" i="1"/>
  <c r="M228" i="1"/>
  <c r="L228" i="1"/>
  <c r="K228" i="1"/>
  <c r="M227" i="1"/>
  <c r="L227" i="1"/>
  <c r="K227" i="1"/>
  <c r="K226" i="1"/>
  <c r="M224" i="1"/>
  <c r="M225" i="1" s="1"/>
  <c r="L224" i="1"/>
  <c r="L225" i="1" s="1"/>
  <c r="K224" i="1"/>
  <c r="K223" i="1"/>
  <c r="M221" i="1"/>
  <c r="M222" i="1" s="1"/>
  <c r="L221" i="1"/>
  <c r="L222" i="1" s="1"/>
  <c r="K220" i="1"/>
  <c r="M218" i="1"/>
  <c r="L218" i="1"/>
  <c r="M217" i="1"/>
  <c r="L217" i="1"/>
  <c r="K216" i="1"/>
  <c r="M214" i="1"/>
  <c r="M215" i="1" s="1"/>
  <c r="L214" i="1"/>
  <c r="L215" i="1" s="1"/>
  <c r="K215" i="1"/>
  <c r="L213" i="1"/>
  <c r="K213" i="1"/>
  <c r="K212" i="1"/>
  <c r="M210" i="1"/>
  <c r="L210" i="1"/>
  <c r="K210" i="1"/>
  <c r="M209" i="1"/>
  <c r="L209" i="1"/>
  <c r="K209" i="1"/>
  <c r="M208" i="1"/>
  <c r="L208" i="1"/>
  <c r="K208" i="1"/>
  <c r="M207" i="1"/>
  <c r="L207" i="1"/>
  <c r="K207" i="1"/>
  <c r="M206" i="1"/>
  <c r="L206" i="1"/>
  <c r="M205" i="1"/>
  <c r="L205" i="1"/>
  <c r="K205" i="1"/>
  <c r="K204" i="1"/>
  <c r="M202" i="1"/>
  <c r="L202" i="1"/>
  <c r="K202" i="1"/>
  <c r="M201" i="1"/>
  <c r="L201" i="1"/>
  <c r="K201" i="1"/>
  <c r="K200" i="1"/>
  <c r="M198" i="1"/>
  <c r="L198" i="1"/>
  <c r="K198" i="1"/>
  <c r="M197" i="1"/>
  <c r="L197" i="1"/>
  <c r="K197" i="1"/>
  <c r="M196" i="1"/>
  <c r="L196" i="1"/>
  <c r="K196" i="1"/>
  <c r="M195" i="1"/>
  <c r="L195" i="1"/>
  <c r="K195" i="1"/>
  <c r="M194" i="1"/>
  <c r="L194" i="1"/>
  <c r="K194" i="1"/>
  <c r="M193" i="1"/>
  <c r="L193" i="1"/>
  <c r="K193" i="1"/>
  <c r="M192" i="1"/>
  <c r="L192" i="1"/>
  <c r="K192" i="1"/>
  <c r="M191" i="1"/>
  <c r="L191" i="1"/>
  <c r="K191" i="1"/>
  <c r="M190" i="1"/>
  <c r="L190" i="1"/>
  <c r="K190" i="1"/>
  <c r="M189" i="1"/>
  <c r="L189" i="1"/>
  <c r="K189" i="1"/>
  <c r="M188" i="1"/>
  <c r="L188" i="1"/>
  <c r="K188" i="1"/>
  <c r="M187" i="1"/>
  <c r="L187" i="1"/>
  <c r="K187" i="1"/>
  <c r="M186" i="1"/>
  <c r="L186" i="1"/>
  <c r="K186" i="1"/>
  <c r="M185" i="1"/>
  <c r="L185" i="1"/>
  <c r="K185" i="1"/>
  <c r="M184" i="1"/>
  <c r="L184" i="1"/>
  <c r="K184" i="1"/>
  <c r="M183" i="1"/>
  <c r="L183" i="1"/>
  <c r="K183" i="1"/>
  <c r="M182" i="1"/>
  <c r="L182" i="1"/>
  <c r="K181" i="1"/>
  <c r="K180" i="1"/>
  <c r="M176" i="1"/>
  <c r="M177" i="1" s="1"/>
  <c r="L176" i="1"/>
  <c r="L177" i="1" s="1"/>
  <c r="K177" i="1"/>
  <c r="K175" i="1"/>
  <c r="L173" i="1"/>
  <c r="K173" i="1"/>
  <c r="L172" i="1"/>
  <c r="K172" i="1"/>
  <c r="M171" i="1"/>
  <c r="L171" i="1"/>
  <c r="M170" i="1"/>
  <c r="L170" i="1"/>
  <c r="K170" i="1"/>
  <c r="M169" i="1"/>
  <c r="L169" i="1"/>
  <c r="K169" i="1"/>
  <c r="L168" i="1"/>
  <c r="K168" i="1"/>
  <c r="M167" i="1"/>
  <c r="L167" i="1"/>
  <c r="K167" i="1"/>
  <c r="M166" i="1"/>
  <c r="L166" i="1"/>
  <c r="K166" i="1"/>
  <c r="M165" i="1"/>
  <c r="L165" i="1"/>
  <c r="K165" i="1"/>
  <c r="M164" i="1"/>
  <c r="L164" i="1"/>
  <c r="K164" i="1"/>
  <c r="M163" i="1"/>
  <c r="L163" i="1"/>
  <c r="K163" i="1"/>
  <c r="L162" i="1"/>
  <c r="K162" i="1"/>
  <c r="M161" i="1"/>
  <c r="L161" i="1"/>
  <c r="K161" i="1"/>
  <c r="M160" i="1"/>
  <c r="L160" i="1"/>
  <c r="K160" i="1"/>
  <c r="M159" i="1"/>
  <c r="L159" i="1"/>
  <c r="K159" i="1"/>
  <c r="M158" i="1"/>
  <c r="L158" i="1"/>
  <c r="K158" i="1"/>
  <c r="M157" i="1"/>
  <c r="L157" i="1"/>
  <c r="K157" i="1"/>
  <c r="M156" i="1"/>
  <c r="L156" i="1"/>
  <c r="K156" i="1"/>
  <c r="M155" i="1"/>
  <c r="L155" i="1"/>
  <c r="K155" i="1"/>
  <c r="M154" i="1"/>
  <c r="L154" i="1"/>
  <c r="M153" i="1"/>
  <c r="L153" i="1"/>
  <c r="M152" i="1"/>
  <c r="L152" i="1"/>
  <c r="M151" i="1"/>
  <c r="L151" i="1"/>
  <c r="K151" i="1"/>
  <c r="M150" i="1"/>
  <c r="L150" i="1"/>
  <c r="K150" i="1"/>
  <c r="L149" i="1"/>
  <c r="K149" i="1"/>
  <c r="M148" i="1"/>
  <c r="L148" i="1"/>
  <c r="K148" i="1"/>
  <c r="M147" i="1"/>
  <c r="L147" i="1"/>
  <c r="L146" i="1"/>
  <c r="K146" i="1"/>
  <c r="M145" i="1"/>
  <c r="L145" i="1"/>
  <c r="K145" i="1"/>
  <c r="M144" i="1"/>
  <c r="L144" i="1"/>
  <c r="K144" i="1"/>
  <c r="M143" i="1"/>
  <c r="L143" i="1"/>
  <c r="K143" i="1"/>
  <c r="M142" i="1"/>
  <c r="L142" i="1"/>
  <c r="K142" i="1"/>
  <c r="M141" i="1"/>
  <c r="L141" i="1"/>
  <c r="K141" i="1"/>
  <c r="M140" i="1"/>
  <c r="L140" i="1"/>
  <c r="K140" i="1"/>
  <c r="M139" i="1"/>
  <c r="L139" i="1"/>
  <c r="K139" i="1"/>
  <c r="L138" i="1"/>
  <c r="K138" i="1"/>
  <c r="M137" i="1"/>
  <c r="L137" i="1"/>
  <c r="M136" i="1"/>
  <c r="L136" i="1"/>
  <c r="K136" i="1"/>
  <c r="M135" i="1"/>
  <c r="L135" i="1"/>
  <c r="K135" i="1"/>
  <c r="M134" i="1"/>
  <c r="L134" i="1"/>
  <c r="K134" i="1"/>
  <c r="M133" i="1"/>
  <c r="L133" i="1"/>
  <c r="K133" i="1"/>
  <c r="M132" i="1"/>
  <c r="L132" i="1"/>
  <c r="K132" i="1"/>
  <c r="M131" i="1"/>
  <c r="L131" i="1"/>
  <c r="K131" i="1"/>
  <c r="L130" i="1"/>
  <c r="K130" i="1"/>
  <c r="L129" i="1"/>
  <c r="K129" i="1"/>
  <c r="M128" i="1"/>
  <c r="L128" i="1"/>
  <c r="K128" i="1"/>
  <c r="L127" i="1"/>
  <c r="K127" i="1"/>
  <c r="L126" i="1"/>
  <c r="K126" i="1"/>
  <c r="M125" i="1"/>
  <c r="L125" i="1"/>
  <c r="K125" i="1"/>
  <c r="M124" i="1"/>
  <c r="L124" i="1"/>
  <c r="K124" i="1"/>
  <c r="M123" i="1"/>
  <c r="L123" i="1"/>
  <c r="K123" i="1"/>
  <c r="M122" i="1"/>
  <c r="L122" i="1"/>
  <c r="K122" i="1"/>
  <c r="M121" i="1"/>
  <c r="L121" i="1"/>
  <c r="K121" i="1"/>
  <c r="M120" i="1"/>
  <c r="L120" i="1"/>
  <c r="K120" i="1"/>
  <c r="K119" i="1"/>
  <c r="K118" i="1"/>
  <c r="M116" i="1"/>
  <c r="M117" i="1" s="1"/>
  <c r="L116" i="1"/>
  <c r="K117" i="1"/>
  <c r="K115" i="1"/>
  <c r="L113" i="1"/>
  <c r="K113" i="1"/>
  <c r="M112" i="1"/>
  <c r="L112" i="1"/>
  <c r="K112" i="1"/>
  <c r="L111" i="1"/>
  <c r="K111" i="1"/>
  <c r="M110" i="1"/>
  <c r="L110" i="1"/>
  <c r="K110" i="1"/>
  <c r="M109" i="1"/>
  <c r="L109" i="1"/>
  <c r="K109" i="1"/>
  <c r="L108" i="1"/>
  <c r="K108" i="1"/>
  <c r="M107" i="1"/>
  <c r="L107" i="1"/>
  <c r="K107" i="1"/>
  <c r="M106" i="1"/>
  <c r="L106" i="1"/>
  <c r="K106" i="1"/>
  <c r="L105" i="1"/>
  <c r="K105" i="1"/>
  <c r="M104" i="1"/>
  <c r="L104" i="1"/>
  <c r="K104" i="1"/>
  <c r="M103" i="1"/>
  <c r="L103" i="1"/>
  <c r="K103" i="1"/>
  <c r="L102" i="1"/>
  <c r="K102" i="1"/>
  <c r="M101" i="1"/>
  <c r="L101" i="1"/>
  <c r="M100" i="1"/>
  <c r="L100" i="1"/>
  <c r="M99" i="1"/>
  <c r="L99" i="1"/>
  <c r="K99" i="1"/>
  <c r="M98" i="1"/>
  <c r="L98" i="1"/>
  <c r="K98" i="1"/>
  <c r="M97" i="1"/>
  <c r="L97" i="1"/>
  <c r="K97" i="1"/>
  <c r="M96" i="1"/>
  <c r="L96" i="1"/>
  <c r="K96" i="1"/>
  <c r="L95" i="1"/>
  <c r="K95" i="1"/>
  <c r="L94" i="1"/>
  <c r="K94" i="1"/>
  <c r="M93" i="1"/>
  <c r="L93" i="1"/>
  <c r="K93" i="1"/>
  <c r="M92" i="1"/>
  <c r="L92" i="1"/>
  <c r="M91" i="1"/>
  <c r="L91" i="1"/>
  <c r="K91" i="1"/>
  <c r="M90" i="1"/>
  <c r="L90" i="1"/>
  <c r="K90" i="1"/>
  <c r="M89" i="1"/>
  <c r="L89" i="1"/>
  <c r="K89" i="1"/>
  <c r="M88" i="1"/>
  <c r="L88" i="1"/>
  <c r="K88" i="1"/>
  <c r="M87" i="1"/>
  <c r="L87" i="1"/>
  <c r="K87" i="1"/>
  <c r="M86" i="1"/>
  <c r="L86" i="1"/>
  <c r="K86" i="1"/>
  <c r="M85" i="1"/>
  <c r="L85" i="1"/>
  <c r="K85" i="1"/>
  <c r="L84" i="1"/>
  <c r="K84" i="1"/>
  <c r="M83" i="1"/>
  <c r="L83" i="1"/>
  <c r="K83" i="1"/>
  <c r="M82" i="1"/>
  <c r="L82" i="1"/>
  <c r="K82" i="1"/>
  <c r="L81" i="1"/>
  <c r="K81" i="1"/>
  <c r="M80" i="1"/>
  <c r="L80" i="1"/>
  <c r="K80" i="1"/>
  <c r="M79" i="1"/>
  <c r="L79" i="1"/>
  <c r="K79" i="1"/>
  <c r="M78" i="1"/>
  <c r="L78" i="1"/>
  <c r="K78" i="1"/>
  <c r="M77" i="1"/>
  <c r="L77" i="1"/>
  <c r="K77" i="1"/>
  <c r="M76" i="1"/>
  <c r="L76" i="1"/>
  <c r="K76" i="1"/>
  <c r="M75" i="1"/>
  <c r="L75" i="1"/>
  <c r="K75" i="1"/>
  <c r="M74" i="1"/>
  <c r="L74" i="1"/>
  <c r="K74" i="1"/>
  <c r="K73" i="1"/>
  <c r="K72" i="1"/>
  <c r="M70" i="1"/>
  <c r="M71" i="1" s="1"/>
  <c r="L70" i="1"/>
  <c r="L71" i="1" s="1"/>
  <c r="K71" i="1"/>
  <c r="K69" i="1"/>
  <c r="K67" i="1"/>
  <c r="M66" i="1"/>
  <c r="L66" i="1"/>
  <c r="K66" i="1"/>
  <c r="M65" i="1"/>
  <c r="L65" i="1"/>
  <c r="K65" i="1"/>
  <c r="M64" i="1"/>
  <c r="L64" i="1"/>
  <c r="K64" i="1"/>
  <c r="M63" i="1"/>
  <c r="L63" i="1"/>
  <c r="K63" i="1"/>
  <c r="M62" i="1"/>
  <c r="L62" i="1"/>
  <c r="M61" i="1"/>
  <c r="L61" i="1"/>
  <c r="K61" i="1"/>
  <c r="M60" i="1"/>
  <c r="L60" i="1"/>
  <c r="L59" i="1"/>
  <c r="K59" i="1"/>
  <c r="M58" i="1"/>
  <c r="L58" i="1"/>
  <c r="L57" i="1"/>
  <c r="K57" i="1"/>
  <c r="M56" i="1"/>
  <c r="L56" i="1"/>
  <c r="K56" i="1"/>
  <c r="M55" i="1"/>
  <c r="L55" i="1"/>
  <c r="K55" i="1"/>
  <c r="L54" i="1"/>
  <c r="K54" i="1"/>
  <c r="L53" i="1"/>
  <c r="K53" i="1"/>
  <c r="M52" i="1"/>
  <c r="L52" i="1"/>
  <c r="K52" i="1"/>
  <c r="M51" i="1"/>
  <c r="L51" i="1"/>
  <c r="K51" i="1"/>
  <c r="M50" i="1"/>
  <c r="L50" i="1"/>
  <c r="K50" i="1"/>
  <c r="M49" i="1"/>
  <c r="L49" i="1"/>
  <c r="K49" i="1"/>
  <c r="L48" i="1"/>
  <c r="K48" i="1"/>
  <c r="L47" i="1"/>
  <c r="K47" i="1"/>
  <c r="L46" i="1"/>
  <c r="K46" i="1"/>
  <c r="L45" i="1"/>
  <c r="K45" i="1"/>
  <c r="L44" i="1"/>
  <c r="K44" i="1"/>
  <c r="L43" i="1"/>
  <c r="K43" i="1"/>
  <c r="M42" i="1"/>
  <c r="L42" i="1"/>
  <c r="K42" i="1"/>
  <c r="M41" i="1"/>
  <c r="L41" i="1"/>
  <c r="K41" i="1"/>
  <c r="M40" i="1"/>
  <c r="L40" i="1"/>
  <c r="K40" i="1"/>
  <c r="M39" i="1"/>
  <c r="L39" i="1"/>
  <c r="L38" i="1"/>
  <c r="K38" i="1"/>
  <c r="M37" i="1"/>
  <c r="L37" i="1"/>
  <c r="K37" i="1"/>
  <c r="M36" i="1"/>
  <c r="L36" i="1"/>
  <c r="K36" i="1"/>
  <c r="M35" i="1"/>
  <c r="L35" i="1"/>
  <c r="K35" i="1"/>
  <c r="M34" i="1"/>
  <c r="L34" i="1"/>
  <c r="K34" i="1"/>
  <c r="M33" i="1"/>
  <c r="L33" i="1"/>
  <c r="K33" i="1"/>
  <c r="M32" i="1"/>
  <c r="L32" i="1"/>
  <c r="K32" i="1"/>
  <c r="M31" i="1"/>
  <c r="L31" i="1"/>
  <c r="K31" i="1"/>
  <c r="M30" i="1"/>
  <c r="L30" i="1"/>
  <c r="K30" i="1"/>
  <c r="M29" i="1"/>
  <c r="L29" i="1"/>
  <c r="K29" i="1"/>
  <c r="M28" i="1"/>
  <c r="L28" i="1"/>
  <c r="K28" i="1"/>
  <c r="M27" i="1"/>
  <c r="L27" i="1"/>
  <c r="K27" i="1"/>
  <c r="M26" i="1"/>
  <c r="L26" i="1"/>
  <c r="K26" i="1"/>
  <c r="M25" i="1"/>
  <c r="L25" i="1"/>
  <c r="K25" i="1"/>
  <c r="M24" i="1"/>
  <c r="L24" i="1"/>
  <c r="M23" i="1"/>
  <c r="L23" i="1"/>
  <c r="M22" i="1"/>
  <c r="L22" i="1"/>
  <c r="K22" i="1"/>
  <c r="M21" i="1"/>
  <c r="L21" i="1"/>
  <c r="K21" i="1"/>
  <c r="M20" i="1"/>
  <c r="L20" i="1"/>
  <c r="K20" i="1"/>
  <c r="M19" i="1"/>
  <c r="L19" i="1"/>
  <c r="K19" i="1"/>
  <c r="K18" i="1"/>
  <c r="K17" i="1"/>
  <c r="K16" i="1"/>
  <c r="K15" i="1"/>
  <c r="M14" i="1"/>
  <c r="L14" i="1"/>
  <c r="K14" i="1"/>
  <c r="M13" i="1"/>
  <c r="L13" i="1"/>
  <c r="K13" i="1"/>
  <c r="M12" i="1"/>
  <c r="L12" i="1"/>
  <c r="K12" i="1"/>
  <c r="M11" i="1"/>
  <c r="L11" i="1"/>
  <c r="K11" i="1"/>
  <c r="M10" i="1"/>
  <c r="L10" i="1"/>
  <c r="K10" i="1"/>
  <c r="M9" i="1"/>
  <c r="L9" i="1"/>
  <c r="K9" i="1"/>
  <c r="I7640" i="1" l="1"/>
  <c r="K305" i="1"/>
  <c r="K328" i="1"/>
  <c r="K382" i="1"/>
  <c r="K414" i="1"/>
  <c r="K517" i="1"/>
  <c r="K1575" i="1"/>
  <c r="K410" i="1"/>
  <c r="K1135" i="1"/>
  <c r="K511" i="1"/>
  <c r="I511" i="1" s="1"/>
  <c r="K247" i="1"/>
  <c r="K302" i="1"/>
  <c r="K319" i="1"/>
  <c r="K1342" i="1"/>
  <c r="I1342" i="1" s="1"/>
  <c r="K298" i="1"/>
  <c r="K244" i="1"/>
  <c r="K254" i="1"/>
  <c r="K316" i="1"/>
  <c r="K331" i="1"/>
  <c r="K572" i="1"/>
  <c r="I572" i="1" s="1"/>
  <c r="K1572" i="1"/>
  <c r="K225" i="1"/>
  <c r="I225" i="1" s="1"/>
  <c r="K351" i="1"/>
  <c r="K453" i="1"/>
  <c r="I4272" i="1"/>
  <c r="L3277" i="1"/>
  <c r="M3277" i="1"/>
  <c r="M3760" i="1"/>
  <c r="L3760" i="1"/>
  <c r="M453" i="1"/>
  <c r="M440" i="1"/>
  <c r="L453" i="1"/>
  <c r="L440" i="1"/>
  <c r="L6011" i="1"/>
  <c r="M6011" i="1"/>
  <c r="L6086" i="1"/>
  <c r="M6086" i="1"/>
  <c r="L5956" i="1"/>
  <c r="M5956" i="1"/>
  <c r="M3972" i="1"/>
  <c r="L3972" i="1"/>
  <c r="M335" i="1"/>
  <c r="I437" i="1"/>
  <c r="I5105" i="1"/>
  <c r="I1012" i="1"/>
  <c r="K464" i="1"/>
  <c r="I23" i="1"/>
  <c r="I90" i="1"/>
  <c r="K348" i="1"/>
  <c r="K203" i="1"/>
  <c r="K1148" i="1"/>
  <c r="K1348" i="1"/>
  <c r="K1077" i="1"/>
  <c r="I3150" i="1"/>
  <c r="I3154" i="1"/>
  <c r="I6306" i="1"/>
  <c r="I6995" i="1"/>
  <c r="I288" i="1"/>
  <c r="I2752" i="1"/>
  <c r="I2792" i="1"/>
  <c r="I7338" i="1"/>
  <c r="I7401" i="1"/>
  <c r="I3795" i="1"/>
  <c r="I1019" i="1"/>
  <c r="I1272" i="1"/>
  <c r="I1292" i="1"/>
  <c r="I1309" i="1"/>
  <c r="I7013" i="1"/>
  <c r="I7406" i="1"/>
  <c r="I3665" i="1"/>
  <c r="I3673" i="1"/>
  <c r="I3677" i="1"/>
  <c r="I3722" i="1"/>
  <c r="I2421" i="1"/>
  <c r="I4925" i="1"/>
  <c r="I2756" i="1"/>
  <c r="I644" i="1"/>
  <c r="I1879" i="1"/>
  <c r="I1980" i="1"/>
  <c r="I3656" i="1"/>
  <c r="I5603" i="1"/>
  <c r="I5642" i="1"/>
  <c r="I6952" i="1"/>
  <c r="I7009" i="1"/>
  <c r="I35" i="1"/>
  <c r="I287" i="1"/>
  <c r="L335" i="1"/>
  <c r="M576" i="1"/>
  <c r="I1215" i="1"/>
  <c r="I2934" i="1"/>
  <c r="I6219" i="1"/>
  <c r="I7309" i="1"/>
  <c r="I7329" i="1"/>
  <c r="I7391" i="1"/>
  <c r="I7413" i="1"/>
  <c r="I1675" i="1"/>
  <c r="I1680" i="1"/>
  <c r="I1700" i="1"/>
  <c r="I1823" i="1"/>
  <c r="I2422" i="1"/>
  <c r="I5061" i="1"/>
  <c r="I42" i="1"/>
  <c r="I125" i="1"/>
  <c r="I206" i="1"/>
  <c r="I1129" i="1"/>
  <c r="I7091" i="1"/>
  <c r="I7372" i="1"/>
  <c r="K727" i="1"/>
  <c r="I1671" i="1"/>
  <c r="I1882" i="1"/>
  <c r="I2150" i="1"/>
  <c r="I3517" i="1"/>
  <c r="I75" i="1"/>
  <c r="I79" i="1"/>
  <c r="I291" i="1"/>
  <c r="K1007" i="1"/>
  <c r="K1159" i="1"/>
  <c r="I2195" i="1"/>
  <c r="I2465" i="1"/>
  <c r="I3994" i="1"/>
  <c r="I4002" i="1"/>
  <c r="I4054" i="1"/>
  <c r="I5204" i="1"/>
  <c r="M7676" i="1"/>
  <c r="M7684" i="1"/>
  <c r="I701" i="1"/>
  <c r="I766" i="1"/>
  <c r="I822" i="1"/>
  <c r="I848" i="1"/>
  <c r="I3540" i="1"/>
  <c r="I88" i="1"/>
  <c r="I1293" i="1"/>
  <c r="I1297" i="1"/>
  <c r="I3311" i="1"/>
  <c r="I3571" i="1"/>
  <c r="I3600" i="1"/>
  <c r="I3654" i="1"/>
  <c r="I3678" i="1"/>
  <c r="I4303" i="1"/>
  <c r="I4342" i="1"/>
  <c r="I4449" i="1"/>
  <c r="I5047" i="1"/>
  <c r="I5576" i="1"/>
  <c r="I5837" i="1"/>
  <c r="I5996" i="1"/>
  <c r="I6000" i="1"/>
  <c r="I1908" i="1"/>
  <c r="I2339" i="1"/>
  <c r="I5255" i="1"/>
  <c r="I5265" i="1"/>
  <c r="I1613" i="1"/>
  <c r="I1647" i="1"/>
  <c r="I2026" i="1"/>
  <c r="I2128" i="1"/>
  <c r="I2563" i="1"/>
  <c r="I2868" i="1"/>
  <c r="I2872" i="1"/>
  <c r="I2904" i="1"/>
  <c r="I3081" i="1"/>
  <c r="I3478" i="1"/>
  <c r="I120" i="1"/>
  <c r="I673" i="1"/>
  <c r="I677" i="1"/>
  <c r="I1900" i="1"/>
  <c r="I1904" i="1"/>
  <c r="I5855" i="1"/>
  <c r="I6078" i="1"/>
  <c r="I3547" i="1"/>
  <c r="I104" i="1"/>
  <c r="I471" i="1"/>
  <c r="I596" i="1"/>
  <c r="I979" i="1"/>
  <c r="I4694" i="1"/>
  <c r="L7671" i="1"/>
  <c r="I1358" i="1"/>
  <c r="I1669" i="1"/>
  <c r="I2038" i="1"/>
  <c r="I2510" i="1"/>
  <c r="I2740" i="1"/>
  <c r="I2990" i="1"/>
  <c r="I3549" i="1"/>
  <c r="I3612" i="1"/>
  <c r="M4133" i="1"/>
  <c r="I4354" i="1"/>
  <c r="I4398" i="1"/>
  <c r="I4402" i="1"/>
  <c r="L4499" i="1"/>
  <c r="I4675" i="1"/>
  <c r="I4691" i="1"/>
  <c r="I6057" i="1"/>
  <c r="I100" i="1"/>
  <c r="I109" i="1"/>
  <c r="I139" i="1"/>
  <c r="I997" i="1"/>
  <c r="I1388" i="1"/>
  <c r="I1392" i="1"/>
  <c r="I1396" i="1"/>
  <c r="I1400" i="1"/>
  <c r="I3169" i="1"/>
  <c r="I3852" i="1"/>
  <c r="I5006" i="1"/>
  <c r="I5010" i="1"/>
  <c r="I5627" i="1"/>
  <c r="I5830" i="1"/>
  <c r="I6049" i="1"/>
  <c r="I6117" i="1"/>
  <c r="I6127" i="1"/>
  <c r="I6137" i="1"/>
  <c r="I6471" i="1"/>
  <c r="I6719" i="1"/>
  <c r="I6982" i="1"/>
  <c r="I6999" i="1"/>
  <c r="I7003" i="1"/>
  <c r="I7117" i="1"/>
  <c r="L261" i="1"/>
  <c r="I1186" i="1"/>
  <c r="I2018" i="1"/>
  <c r="I2345" i="1"/>
  <c r="I2349" i="1"/>
  <c r="I2410" i="1"/>
  <c r="M2920" i="1"/>
  <c r="I7390" i="1"/>
  <c r="I7412" i="1"/>
  <c r="I7652" i="1"/>
  <c r="L6766" i="1"/>
  <c r="M280" i="1"/>
  <c r="I63" i="1"/>
  <c r="I110" i="1"/>
  <c r="I1322" i="1"/>
  <c r="I1597" i="1"/>
  <c r="I2048" i="1"/>
  <c r="I2052" i="1"/>
  <c r="I2057" i="1"/>
  <c r="M2243" i="1"/>
  <c r="I2503" i="1"/>
  <c r="I2539" i="1"/>
  <c r="I2677" i="1"/>
  <c r="I2787" i="1"/>
  <c r="I3004" i="1"/>
  <c r="I3014" i="1"/>
  <c r="I3274" i="1"/>
  <c r="I3286" i="1"/>
  <c r="I3479" i="1"/>
  <c r="I3534" i="1"/>
  <c r="I4804" i="1"/>
  <c r="I4823" i="1"/>
  <c r="I4835" i="1"/>
  <c r="I4903" i="1"/>
  <c r="I5681" i="1"/>
  <c r="I5802" i="1"/>
  <c r="I6158" i="1"/>
  <c r="I6820" i="1"/>
  <c r="I7106" i="1"/>
  <c r="M364" i="1"/>
  <c r="I386" i="1"/>
  <c r="I439" i="1"/>
  <c r="I450" i="1"/>
  <c r="I980" i="1"/>
  <c r="I995" i="1"/>
  <c r="I1068" i="1"/>
  <c r="I1313" i="1"/>
  <c r="I1929" i="1"/>
  <c r="I2375" i="1"/>
  <c r="I5080" i="1"/>
  <c r="I6163" i="1"/>
  <c r="I7011" i="1"/>
  <c r="I7103" i="1"/>
  <c r="I137" i="1"/>
  <c r="I150" i="1"/>
  <c r="I267" i="1"/>
  <c r="I1697" i="1"/>
  <c r="I1844" i="1"/>
  <c r="I1861" i="1"/>
  <c r="I1988" i="1"/>
  <c r="I2131" i="1"/>
  <c r="I2993" i="1"/>
  <c r="I2997" i="1"/>
  <c r="I3519" i="1"/>
  <c r="I3686" i="1"/>
  <c r="I3699" i="1"/>
  <c r="I4013" i="1"/>
  <c r="I4076" i="1"/>
  <c r="I4191" i="1"/>
  <c r="I4195" i="1"/>
  <c r="I4224" i="1"/>
  <c r="I4523" i="1"/>
  <c r="I4531" i="1"/>
  <c r="I4579" i="1"/>
  <c r="I4678" i="1"/>
  <c r="I4841" i="1"/>
  <c r="I4849" i="1"/>
  <c r="I5401" i="1"/>
  <c r="I5413" i="1"/>
  <c r="I5574" i="1"/>
  <c r="I6546" i="1"/>
  <c r="I7033" i="1"/>
  <c r="I7306" i="1"/>
  <c r="I7660" i="1"/>
  <c r="I353" i="1"/>
  <c r="I1270" i="1"/>
  <c r="I1408" i="1"/>
  <c r="I1412" i="1"/>
  <c r="I1418" i="1"/>
  <c r="I1918" i="1"/>
  <c r="I1922" i="1"/>
  <c r="I2142" i="1"/>
  <c r="I2841" i="1"/>
  <c r="I3016" i="1"/>
  <c r="I3053" i="1"/>
  <c r="I3070" i="1"/>
  <c r="I3851" i="1"/>
  <c r="I4123" i="1"/>
  <c r="I4325" i="1"/>
  <c r="I4457" i="1"/>
  <c r="I4562" i="1"/>
  <c r="I4901" i="1"/>
  <c r="I4905" i="1"/>
  <c r="I4970" i="1"/>
  <c r="I5005" i="1"/>
  <c r="I5046" i="1"/>
  <c r="I5305" i="1"/>
  <c r="I5309" i="1"/>
  <c r="I5333" i="1"/>
  <c r="I5530" i="1"/>
  <c r="I5653" i="1"/>
  <c r="I5657" i="1"/>
  <c r="I6025" i="1"/>
  <c r="I6075" i="1"/>
  <c r="I6108" i="1"/>
  <c r="I7100" i="1"/>
  <c r="I37" i="1"/>
  <c r="I1406" i="1"/>
  <c r="I1410" i="1"/>
  <c r="I1428" i="1"/>
  <c r="I1605" i="1"/>
  <c r="I1755" i="1"/>
  <c r="I1989" i="1"/>
  <c r="I2097" i="1"/>
  <c r="I2844" i="1"/>
  <c r="I3167" i="1"/>
  <c r="I3744" i="1"/>
  <c r="I3850" i="1"/>
  <c r="I3854" i="1"/>
  <c r="I5360" i="1"/>
  <c r="I5687" i="1"/>
  <c r="I5948" i="1"/>
  <c r="I6106" i="1"/>
  <c r="I6204" i="1"/>
  <c r="I6216" i="1"/>
  <c r="I7014" i="1"/>
  <c r="I7339" i="1"/>
  <c r="I1444" i="1"/>
  <c r="I1448" i="1"/>
  <c r="I1659" i="1"/>
  <c r="I1780" i="1"/>
  <c r="I2593" i="1"/>
  <c r="I2614" i="1"/>
  <c r="I2739" i="1"/>
  <c r="I2743" i="1"/>
  <c r="I3223" i="1"/>
  <c r="I3934" i="1"/>
  <c r="I5121" i="1"/>
  <c r="I5594" i="1"/>
  <c r="I5670" i="1"/>
  <c r="I5778" i="1"/>
  <c r="I6171" i="1"/>
  <c r="I6179" i="1"/>
  <c r="I6327" i="1"/>
  <c r="I6331" i="1"/>
  <c r="I6335" i="1"/>
  <c r="I7127" i="1"/>
  <c r="I7131" i="1"/>
  <c r="I7304" i="1"/>
  <c r="I7316" i="1"/>
  <c r="I7324" i="1"/>
  <c r="I7344" i="1"/>
  <c r="I2911" i="1"/>
  <c r="I4378" i="1"/>
  <c r="I4448" i="1"/>
  <c r="I7658" i="1"/>
  <c r="I231" i="1"/>
  <c r="I1445" i="1"/>
  <c r="I1852" i="1"/>
  <c r="I1856" i="1"/>
  <c r="I1943" i="1"/>
  <c r="I2143" i="1"/>
  <c r="I2225" i="1"/>
  <c r="I2274" i="1"/>
  <c r="I2675" i="1"/>
  <c r="I3189" i="1"/>
  <c r="I3700" i="1"/>
  <c r="I3704" i="1"/>
  <c r="I3741" i="1"/>
  <c r="I3789" i="1"/>
  <c r="I3839" i="1"/>
  <c r="I3885" i="1"/>
  <c r="I3950" i="1"/>
  <c r="I6052" i="1"/>
  <c r="I6060" i="1"/>
  <c r="I6159" i="1"/>
  <c r="I6937" i="1"/>
  <c r="I6941" i="1"/>
  <c r="I7147" i="1"/>
  <c r="I7271" i="1"/>
  <c r="I7357" i="1"/>
  <c r="I7551" i="1"/>
  <c r="I39" i="1"/>
  <c r="I547" i="1"/>
  <c r="I1289" i="1"/>
  <c r="I1310" i="1"/>
  <c r="I1509" i="1"/>
  <c r="I1705" i="1"/>
  <c r="I2076" i="1"/>
  <c r="I2429" i="1"/>
  <c r="I2976" i="1"/>
  <c r="I3113" i="1"/>
  <c r="I3117" i="1"/>
  <c r="I4795" i="1"/>
  <c r="I876" i="1"/>
  <c r="I13" i="1"/>
  <c r="I135" i="1"/>
  <c r="I1307" i="1"/>
  <c r="I1603" i="1"/>
  <c r="I1661" i="1"/>
  <c r="I1757" i="1"/>
  <c r="I2140" i="1"/>
  <c r="I2275" i="1"/>
  <c r="I2595" i="1"/>
  <c r="I2599" i="1"/>
  <c r="I2941" i="1"/>
  <c r="I2987" i="1"/>
  <c r="I2991" i="1"/>
  <c r="I3217" i="1"/>
  <c r="I3221" i="1"/>
  <c r="I3457" i="1"/>
  <c r="I3580" i="1"/>
  <c r="I3584" i="1"/>
  <c r="I3588" i="1"/>
  <c r="I3701" i="1"/>
  <c r="I3898" i="1"/>
  <c r="I4525" i="1"/>
  <c r="I4529" i="1"/>
  <c r="I4676" i="1"/>
  <c r="I4843" i="1"/>
  <c r="I4943" i="1"/>
  <c r="I5027" i="1"/>
  <c r="I5035" i="1"/>
  <c r="I5039" i="1"/>
  <c r="I6003" i="1"/>
  <c r="I6341" i="1"/>
  <c r="I6345" i="1"/>
  <c r="I6349" i="1"/>
  <c r="I6354" i="1"/>
  <c r="I6462" i="1"/>
  <c r="I7358" i="1"/>
  <c r="I122" i="1"/>
  <c r="I269" i="1"/>
  <c r="I622" i="1"/>
  <c r="I626" i="1"/>
  <c r="I640" i="1"/>
  <c r="I739" i="1"/>
  <c r="I821" i="1"/>
  <c r="I839" i="1"/>
  <c r="I865" i="1"/>
  <c r="I1262" i="1"/>
  <c r="I1702" i="1"/>
  <c r="I1715" i="1"/>
  <c r="I1719" i="1"/>
  <c r="I1732" i="1"/>
  <c r="I1787" i="1"/>
  <c r="I1814" i="1"/>
  <c r="I1840" i="1"/>
  <c r="I1875" i="1"/>
  <c r="I1992" i="1"/>
  <c r="I2983" i="1"/>
  <c r="I3137" i="1"/>
  <c r="I3204" i="1"/>
  <c r="I3737" i="1"/>
  <c r="I3786" i="1"/>
  <c r="I4304" i="1"/>
  <c r="I4335" i="1"/>
  <c r="I4467" i="1"/>
  <c r="I4471" i="1"/>
  <c r="I5592" i="1"/>
  <c r="I5712" i="1"/>
  <c r="I5780" i="1"/>
  <c r="I7318" i="1"/>
  <c r="I1267" i="1"/>
  <c r="I1303" i="1"/>
  <c r="I1608" i="1"/>
  <c r="I1810" i="1"/>
  <c r="I1821" i="1"/>
  <c r="I1891" i="1"/>
  <c r="I1895" i="1"/>
  <c r="I2001" i="1"/>
  <c r="I2210" i="1"/>
  <c r="I2346" i="1"/>
  <c r="I3522" i="1"/>
  <c r="I4093" i="1"/>
  <c r="I6199" i="1"/>
  <c r="I6251" i="1"/>
  <c r="I6263" i="1"/>
  <c r="I33" i="1"/>
  <c r="I132" i="1"/>
  <c r="I1674" i="1"/>
  <c r="I1678" i="1"/>
  <c r="I1837" i="1"/>
  <c r="I1850" i="1"/>
  <c r="I1993" i="1"/>
  <c r="I2216" i="1"/>
  <c r="I2285" i="1"/>
  <c r="I2435" i="1"/>
  <c r="I2644" i="1"/>
  <c r="I2742" i="1"/>
  <c r="I2777" i="1"/>
  <c r="I2801" i="1"/>
  <c r="I3060" i="1"/>
  <c r="I3079" i="1"/>
  <c r="I3092" i="1"/>
  <c r="I3142" i="1"/>
  <c r="I3239" i="1"/>
  <c r="I3246" i="1"/>
  <c r="I3310" i="1"/>
  <c r="I3476" i="1"/>
  <c r="I3539" i="1"/>
  <c r="I3573" i="1"/>
  <c r="I3598" i="1"/>
  <c r="I3602" i="1"/>
  <c r="I3619" i="1"/>
  <c r="I3689" i="1"/>
  <c r="I4194" i="1"/>
  <c r="I4305" i="1"/>
  <c r="I4311" i="1"/>
  <c r="I4697" i="1"/>
  <c r="I4756" i="1"/>
  <c r="I4797" i="1"/>
  <c r="I4885" i="1"/>
  <c r="I5059" i="1"/>
  <c r="I6062" i="1"/>
  <c r="I6170" i="1"/>
  <c r="I6974" i="1"/>
  <c r="I7311" i="1"/>
  <c r="I7315" i="1"/>
  <c r="I7445" i="1"/>
  <c r="I638" i="1"/>
  <c r="I656" i="1"/>
  <c r="I726" i="1"/>
  <c r="I737" i="1"/>
  <c r="I741" i="1"/>
  <c r="I785" i="1"/>
  <c r="I901" i="1"/>
  <c r="I946" i="1"/>
  <c r="I675" i="1"/>
  <c r="I218" i="1"/>
  <c r="I642" i="1"/>
  <c r="K1132" i="1"/>
  <c r="I470" i="1"/>
  <c r="I11" i="1"/>
  <c r="I106" i="1"/>
  <c r="I144" i="1"/>
  <c r="I157" i="1"/>
  <c r="I161" i="1"/>
  <c r="I165" i="1"/>
  <c r="I176" i="1"/>
  <c r="M203" i="1"/>
  <c r="I293" i="1"/>
  <c r="K420" i="1"/>
  <c r="I156" i="1"/>
  <c r="I123" i="1"/>
  <c r="I128" i="1"/>
  <c r="L203" i="1"/>
  <c r="I286" i="1"/>
  <c r="I290" i="1"/>
  <c r="I385" i="1"/>
  <c r="I535" i="1"/>
  <c r="I99" i="1"/>
  <c r="I112" i="1"/>
  <c r="I405" i="1"/>
  <c r="M581" i="1"/>
  <c r="I600" i="1"/>
  <c r="I654" i="1"/>
  <c r="I757" i="1"/>
  <c r="I813" i="1"/>
  <c r="I9" i="1"/>
  <c r="I58" i="1"/>
  <c r="I62" i="1"/>
  <c r="I83" i="1"/>
  <c r="I151" i="1"/>
  <c r="I155" i="1"/>
  <c r="I159" i="1"/>
  <c r="K219" i="1"/>
  <c r="K242" i="1"/>
  <c r="I369" i="1"/>
  <c r="I536" i="1"/>
  <c r="I550" i="1"/>
  <c r="L581" i="1"/>
  <c r="I597" i="1"/>
  <c r="I732" i="1"/>
  <c r="I814" i="1"/>
  <c r="I870" i="1"/>
  <c r="I1268" i="1"/>
  <c r="I1529" i="1"/>
  <c r="I1611" i="1"/>
  <c r="I1627" i="1"/>
  <c r="I1668" i="1"/>
  <c r="I1784" i="1"/>
  <c r="I1880" i="1"/>
  <c r="I2077" i="1"/>
  <c r="I2144" i="1"/>
  <c r="I2183" i="1"/>
  <c r="I2193" i="1"/>
  <c r="I2344" i="1"/>
  <c r="I2490" i="1"/>
  <c r="I2545" i="1"/>
  <c r="I2701" i="1"/>
  <c r="I2753" i="1"/>
  <c r="I2766" i="1"/>
  <c r="I2774" i="1"/>
  <c r="I2820" i="1"/>
  <c r="I2860" i="1"/>
  <c r="I3022" i="1"/>
  <c r="I3026" i="1"/>
  <c r="I3051" i="1"/>
  <c r="I3149" i="1"/>
  <c r="I3185" i="1"/>
  <c r="I3859" i="1"/>
  <c r="I4038" i="1"/>
  <c r="I4959" i="1"/>
  <c r="I5678" i="1"/>
  <c r="I6031" i="1"/>
  <c r="I7218" i="1"/>
  <c r="I7674" i="1"/>
  <c r="I1200" i="1"/>
  <c r="I1312" i="1"/>
  <c r="I1318" i="1"/>
  <c r="L1453" i="1"/>
  <c r="L1462" i="1"/>
  <c r="I1473" i="1"/>
  <c r="I1510" i="1"/>
  <c r="I1632" i="1"/>
  <c r="I1855" i="1"/>
  <c r="I1892" i="1"/>
  <c r="I2025" i="1"/>
  <c r="I2088" i="1"/>
  <c r="I2092" i="1"/>
  <c r="I2096" i="1"/>
  <c r="I2141" i="1"/>
  <c r="I2667" i="1"/>
  <c r="I2723" i="1"/>
  <c r="I2793" i="1"/>
  <c r="M2864" i="1"/>
  <c r="I3335" i="1"/>
  <c r="I3501" i="1"/>
  <c r="I3520" i="1"/>
  <c r="I3590" i="1"/>
  <c r="I3664" i="1"/>
  <c r="I3733" i="1"/>
  <c r="I3844" i="1"/>
  <c r="I4071" i="1"/>
  <c r="I4098" i="1"/>
  <c r="I4102" i="1"/>
  <c r="I4114" i="1"/>
  <c r="I4239" i="1"/>
  <c r="I4256" i="1"/>
  <c r="I4286" i="1"/>
  <c r="I4480" i="1"/>
  <c r="I4800" i="1"/>
  <c r="I4876" i="1"/>
  <c r="I4880" i="1"/>
  <c r="I5191" i="1"/>
  <c r="I5402" i="1"/>
  <c r="I5427" i="1"/>
  <c r="I5527" i="1"/>
  <c r="I5634" i="1"/>
  <c r="L5706" i="1"/>
  <c r="I6001" i="1"/>
  <c r="I6036" i="1"/>
  <c r="I6051" i="1"/>
  <c r="I6297" i="1"/>
  <c r="I7037" i="1"/>
  <c r="I7616" i="1"/>
  <c r="I607" i="1"/>
  <c r="M665" i="1"/>
  <c r="M682" i="1"/>
  <c r="I716" i="1"/>
  <c r="I764" i="1"/>
  <c r="I794" i="1"/>
  <c r="I898" i="1"/>
  <c r="I947" i="1"/>
  <c r="I951" i="1"/>
  <c r="I992" i="1"/>
  <c r="I1017" i="1"/>
  <c r="I1021" i="1"/>
  <c r="I1224" i="1"/>
  <c r="I1273" i="1"/>
  <c r="I1277" i="1"/>
  <c r="L1286" i="1"/>
  <c r="I1438" i="1"/>
  <c r="I1495" i="1"/>
  <c r="I1637" i="1"/>
  <c r="I1646" i="1"/>
  <c r="I1650" i="1"/>
  <c r="I1756" i="1"/>
  <c r="I1915" i="1"/>
  <c r="I1919" i="1"/>
  <c r="I2017" i="1"/>
  <c r="I2127" i="1"/>
  <c r="L2239" i="1"/>
  <c r="I2248" i="1"/>
  <c r="I2256" i="1"/>
  <c r="I2267" i="1"/>
  <c r="I2271" i="1"/>
  <c r="I2425" i="1"/>
  <c r="I2534" i="1"/>
  <c r="I2538" i="1"/>
  <c r="I2590" i="1"/>
  <c r="I2663" i="1"/>
  <c r="I2809" i="1"/>
  <c r="I2845" i="1"/>
  <c r="I2895" i="1"/>
  <c r="I2899" i="1"/>
  <c r="I3178" i="1"/>
  <c r="I3195" i="1"/>
  <c r="I3199" i="1"/>
  <c r="I3369" i="1"/>
  <c r="I3521" i="1"/>
  <c r="I3533" i="1"/>
  <c r="I3979" i="1"/>
  <c r="I4023" i="1"/>
  <c r="I4027" i="1"/>
  <c r="I4162" i="1"/>
  <c r="I4199" i="1"/>
  <c r="I4269" i="1"/>
  <c r="I4324" i="1"/>
  <c r="I4328" i="1"/>
  <c r="I4425" i="1"/>
  <c r="I4429" i="1"/>
  <c r="I4433" i="1"/>
  <c r="I4441" i="1"/>
  <c r="I4597" i="1"/>
  <c r="I4768" i="1"/>
  <c r="I4809" i="1"/>
  <c r="I5036" i="1"/>
  <c r="I5399" i="1"/>
  <c r="I5596" i="1"/>
  <c r="I5612" i="1"/>
  <c r="I5941" i="1"/>
  <c r="I5994" i="1"/>
  <c r="I6028" i="1"/>
  <c r="I6047" i="1"/>
  <c r="I6139" i="1"/>
  <c r="I6225" i="1"/>
  <c r="I6978" i="1"/>
  <c r="I7129" i="1"/>
  <c r="I7310" i="1"/>
  <c r="I7314" i="1"/>
  <c r="L3362" i="1"/>
  <c r="L3906" i="1"/>
  <c r="I5839" i="1"/>
  <c r="I6318" i="1"/>
  <c r="M6724" i="1"/>
  <c r="I1070" i="1"/>
  <c r="L1125" i="1"/>
  <c r="L1163" i="1"/>
  <c r="I1421" i="1"/>
  <c r="I1753" i="1"/>
  <c r="I1848" i="1"/>
  <c r="I1916" i="1"/>
  <c r="I2276" i="1"/>
  <c r="I2496" i="1"/>
  <c r="I2547" i="1"/>
  <c r="I2551" i="1"/>
  <c r="I2703" i="1"/>
  <c r="L2735" i="1"/>
  <c r="I2786" i="1"/>
  <c r="I2822" i="1"/>
  <c r="I2842" i="1"/>
  <c r="I2918" i="1"/>
  <c r="I3012" i="1"/>
  <c r="I3183" i="1"/>
  <c r="I3245" i="1"/>
  <c r="I3262" i="1"/>
  <c r="I3441" i="1"/>
  <c r="I3739" i="1"/>
  <c r="I3857" i="1"/>
  <c r="I3861" i="1"/>
  <c r="I4192" i="1"/>
  <c r="I4302" i="1"/>
  <c r="I4748" i="1"/>
  <c r="I4853" i="1"/>
  <c r="I4965" i="1"/>
  <c r="I4969" i="1"/>
  <c r="I5365" i="1"/>
  <c r="I5385" i="1"/>
  <c r="I5518" i="1"/>
  <c r="I6116" i="1"/>
  <c r="I6180" i="1"/>
  <c r="I6209" i="1"/>
  <c r="I6213" i="1"/>
  <c r="I6480" i="1"/>
  <c r="M6557" i="1"/>
  <c r="I6816" i="1"/>
  <c r="I7097" i="1"/>
  <c r="I7109" i="1"/>
  <c r="I7113" i="1"/>
  <c r="I7121" i="1"/>
  <c r="I7126" i="1"/>
  <c r="I7347" i="1"/>
  <c r="L1887" i="1"/>
  <c r="I7483" i="1"/>
  <c r="I1162" i="1"/>
  <c r="I1180" i="1"/>
  <c r="I1302" i="1"/>
  <c r="I1371" i="1"/>
  <c r="I1601" i="1"/>
  <c r="I1925" i="1"/>
  <c r="I1933" i="1"/>
  <c r="I2010" i="1"/>
  <c r="I2067" i="1"/>
  <c r="I2139" i="1"/>
  <c r="I2439" i="1"/>
  <c r="I2444" i="1"/>
  <c r="I2507" i="1"/>
  <c r="I2512" i="1"/>
  <c r="I2535" i="1"/>
  <c r="I2768" i="1"/>
  <c r="I2896" i="1"/>
  <c r="I3098" i="1"/>
  <c r="I3139" i="1"/>
  <c r="I3171" i="1"/>
  <c r="I3188" i="1"/>
  <c r="I3526" i="1"/>
  <c r="I3530" i="1"/>
  <c r="I3538" i="1"/>
  <c r="I3666" i="1"/>
  <c r="I3670" i="1"/>
  <c r="I3687" i="1"/>
  <c r="I3749" i="1"/>
  <c r="I3842" i="1"/>
  <c r="I3952" i="1"/>
  <c r="I4196" i="1"/>
  <c r="I4297" i="1"/>
  <c r="I4482" i="1"/>
  <c r="I4486" i="1"/>
  <c r="I4641" i="1"/>
  <c r="I4978" i="1"/>
  <c r="I5060" i="1"/>
  <c r="I5304" i="1"/>
  <c r="I5320" i="1"/>
  <c r="I5352" i="1"/>
  <c r="I5366" i="1"/>
  <c r="I5374" i="1"/>
  <c r="I5386" i="1"/>
  <c r="I5529" i="1"/>
  <c r="I5585" i="1"/>
  <c r="I5593" i="1"/>
  <c r="I5624" i="1"/>
  <c r="I5725" i="1"/>
  <c r="I5770" i="1"/>
  <c r="I6222" i="1"/>
  <c r="I6261" i="1"/>
  <c r="I6279" i="1"/>
  <c r="I6283" i="1"/>
  <c r="I6287" i="1"/>
  <c r="I6291" i="1"/>
  <c r="M2062" i="1"/>
  <c r="I5976" i="1"/>
  <c r="I6177" i="1"/>
  <c r="I6469" i="1"/>
  <c r="I6473" i="1"/>
  <c r="I6477" i="1"/>
  <c r="I6485" i="1"/>
  <c r="I6670" i="1"/>
  <c r="I7227" i="1"/>
  <c r="I7348" i="1"/>
  <c r="I7352" i="1"/>
  <c r="I7356" i="1"/>
  <c r="I7533" i="1"/>
  <c r="I7541" i="1"/>
  <c r="I7545" i="1"/>
  <c r="I7565" i="1"/>
  <c r="I7614" i="1"/>
  <c r="I1044" i="1"/>
  <c r="L1159" i="1"/>
  <c r="I1240" i="1"/>
  <c r="I1325" i="1"/>
  <c r="I1422" i="1"/>
  <c r="I1497" i="1"/>
  <c r="L1540" i="1"/>
  <c r="I1648" i="1"/>
  <c r="I1684" i="1"/>
  <c r="I1733" i="1"/>
  <c r="I1754" i="1"/>
  <c r="I1938" i="1"/>
  <c r="I2000" i="1"/>
  <c r="I2011" i="1"/>
  <c r="I2172" i="1"/>
  <c r="I2311" i="1"/>
  <c r="I2334" i="1"/>
  <c r="I2536" i="1"/>
  <c r="I2544" i="1"/>
  <c r="I2548" i="1"/>
  <c r="I2552" i="1"/>
  <c r="I2886" i="1"/>
  <c r="I3045" i="1"/>
  <c r="I3077" i="1"/>
  <c r="I3193" i="1"/>
  <c r="I3468" i="1"/>
  <c r="I3550" i="1"/>
  <c r="I3572" i="1"/>
  <c r="I3601" i="1"/>
  <c r="I3785" i="1"/>
  <c r="I3797" i="1"/>
  <c r="I4033" i="1"/>
  <c r="I4075" i="1"/>
  <c r="I4255" i="1"/>
  <c r="I4259" i="1"/>
  <c r="I4745" i="1"/>
  <c r="I5109" i="1"/>
  <c r="I5202" i="1"/>
  <c r="I1311" i="1"/>
  <c r="I1585" i="1"/>
  <c r="I2099" i="1"/>
  <c r="I2278" i="1"/>
  <c r="I2352" i="1"/>
  <c r="I2367" i="1"/>
  <c r="I2436" i="1"/>
  <c r="I2666" i="1"/>
  <c r="I2683" i="1"/>
  <c r="I2722" i="1"/>
  <c r="I2922" i="1"/>
  <c r="I2926" i="1"/>
  <c r="I3152" i="1"/>
  <c r="I3219" i="1"/>
  <c r="I3227" i="1"/>
  <c r="I3319" i="1"/>
  <c r="I3334" i="1"/>
  <c r="I3347" i="1"/>
  <c r="I3527" i="1"/>
  <c r="I3531" i="1"/>
  <c r="I3535" i="1"/>
  <c r="I3918" i="1"/>
  <c r="I4105" i="1"/>
  <c r="I4121" i="1"/>
  <c r="I4230" i="1"/>
  <c r="I4371" i="1"/>
  <c r="I4386" i="1"/>
  <c r="I4715" i="1"/>
  <c r="I4723" i="1"/>
  <c r="I4731" i="1"/>
  <c r="I4816" i="1"/>
  <c r="I4834" i="1"/>
  <c r="I4887" i="1"/>
  <c r="I5353" i="1"/>
  <c r="I5379" i="1"/>
  <c r="I5430" i="1"/>
  <c r="I5439" i="1"/>
  <c r="I6250" i="1"/>
  <c r="I6254" i="1"/>
  <c r="I7028" i="1"/>
  <c r="I7294" i="1"/>
  <c r="I7312" i="1"/>
  <c r="I7378" i="1"/>
  <c r="I7661" i="1"/>
  <c r="I818" i="1"/>
  <c r="I840" i="1"/>
  <c r="I866" i="1"/>
  <c r="I1022" i="1"/>
  <c r="I1259" i="1"/>
  <c r="I1263" i="1"/>
  <c r="I1299" i="1"/>
  <c r="I1332" i="1"/>
  <c r="I1361" i="1"/>
  <c r="I1443" i="1"/>
  <c r="I1447" i="1"/>
  <c r="I1461" i="1"/>
  <c r="I1538" i="1"/>
  <c r="I1543" i="1"/>
  <c r="I1615" i="1"/>
  <c r="I1636" i="1"/>
  <c r="I1649" i="1"/>
  <c r="I1707" i="1"/>
  <c r="I1739" i="1"/>
  <c r="I1750" i="1"/>
  <c r="I1860" i="1"/>
  <c r="I1881" i="1"/>
  <c r="I1997" i="1"/>
  <c r="I2028" i="1"/>
  <c r="I2090" i="1"/>
  <c r="I2094" i="1"/>
  <c r="I2226" i="1"/>
  <c r="I2230" i="1"/>
  <c r="I2423" i="1"/>
  <c r="I2449" i="1"/>
  <c r="I2476" i="1"/>
  <c r="I2543" i="1"/>
  <c r="I2659" i="1"/>
  <c r="I2924" i="1"/>
  <c r="I2932" i="1"/>
  <c r="I2960" i="1"/>
  <c r="I2989" i="1"/>
  <c r="I3090" i="1"/>
  <c r="I3121" i="1"/>
  <c r="I3202" i="1"/>
  <c r="I3235" i="1"/>
  <c r="I3326" i="1"/>
  <c r="I3373" i="1"/>
  <c r="I3470" i="1"/>
  <c r="I3627" i="1"/>
  <c r="I141" i="1"/>
  <c r="K261" i="1"/>
  <c r="L348" i="1"/>
  <c r="I396" i="1"/>
  <c r="I632" i="1"/>
  <c r="I636" i="1"/>
  <c r="L665" i="1"/>
  <c r="L707" i="1"/>
  <c r="M830" i="1"/>
  <c r="I971" i="1"/>
  <c r="I1047" i="1"/>
  <c r="I1057" i="1"/>
  <c r="M1077" i="1"/>
  <c r="M1181" i="1"/>
  <c r="M1193" i="1"/>
  <c r="I1308" i="1"/>
  <c r="I1517" i="1"/>
  <c r="M1540" i="1"/>
  <c r="I1584" i="1"/>
  <c r="I1588" i="1"/>
  <c r="I1628" i="1"/>
  <c r="I1762" i="1"/>
  <c r="I1893" i="1"/>
  <c r="I1901" i="1"/>
  <c r="I1924" i="1"/>
  <c r="I1959" i="1"/>
  <c r="I2012" i="1"/>
  <c r="I2068" i="1"/>
  <c r="I2154" i="1"/>
  <c r="I2223" i="1"/>
  <c r="M2239" i="1"/>
  <c r="I2440" i="1"/>
  <c r="I2531" i="1"/>
  <c r="I2612" i="1"/>
  <c r="I2643" i="1"/>
  <c r="I2702" i="1"/>
  <c r="I2744" i="1"/>
  <c r="I2812" i="1"/>
  <c r="I2816" i="1"/>
  <c r="I2859" i="1"/>
  <c r="I2970" i="1"/>
  <c r="I3055" i="1"/>
  <c r="I3063" i="1"/>
  <c r="I3170" i="1"/>
  <c r="I3216" i="1"/>
  <c r="I3333" i="1"/>
  <c r="I3672" i="1"/>
  <c r="I526" i="1"/>
  <c r="I807" i="1"/>
  <c r="I819" i="1"/>
  <c r="I823" i="1"/>
  <c r="L910" i="1"/>
  <c r="M1140" i="1"/>
  <c r="L1148" i="1"/>
  <c r="I1179" i="1"/>
  <c r="I1264" i="1"/>
  <c r="L1429" i="1"/>
  <c r="I1489" i="1"/>
  <c r="I1502" i="1"/>
  <c r="I2049" i="1"/>
  <c r="I2133" i="1"/>
  <c r="I2186" i="1"/>
  <c r="M2220" i="1"/>
  <c r="I2321" i="1"/>
  <c r="I2357" i="1"/>
  <c r="I2494" i="1"/>
  <c r="I2672" i="1"/>
  <c r="I2715" i="1"/>
  <c r="I2758" i="1"/>
  <c r="I2785" i="1"/>
  <c r="I2832" i="1"/>
  <c r="I2840" i="1"/>
  <c r="I2870" i="1"/>
  <c r="I2897" i="1"/>
  <c r="I2952" i="1"/>
  <c r="I2982" i="1"/>
  <c r="I3015" i="1"/>
  <c r="I3179" i="1"/>
  <c r="I3236" i="1"/>
  <c r="I3374" i="1"/>
  <c r="I3378" i="1"/>
  <c r="I3382" i="1"/>
  <c r="I3467" i="1"/>
  <c r="I3537" i="1"/>
  <c r="I3545" i="1"/>
  <c r="I10" i="1"/>
  <c r="I637" i="1"/>
  <c r="I706" i="1"/>
  <c r="I786" i="1"/>
  <c r="I875" i="1"/>
  <c r="I893" i="1"/>
  <c r="L1155" i="1"/>
  <c r="K1187" i="1"/>
  <c r="L1193" i="1"/>
  <c r="L1237" i="1"/>
  <c r="L1339" i="1"/>
  <c r="L1364" i="1"/>
  <c r="I1382" i="1"/>
  <c r="I1425" i="1"/>
  <c r="I1633" i="1"/>
  <c r="I1676" i="1"/>
  <c r="I1704" i="1"/>
  <c r="I1717" i="1"/>
  <c r="I1721" i="1"/>
  <c r="I1759" i="1"/>
  <c r="I1763" i="1"/>
  <c r="I1830" i="1"/>
  <c r="I1845" i="1"/>
  <c r="I1890" i="1"/>
  <c r="I1894" i="1"/>
  <c r="I1947" i="1"/>
  <c r="I1994" i="1"/>
  <c r="I2013" i="1"/>
  <c r="I2151" i="1"/>
  <c r="I2382" i="1"/>
  <c r="I2392" i="1"/>
  <c r="I2405" i="1"/>
  <c r="I2437" i="1"/>
  <c r="I2532" i="1"/>
  <c r="I2561" i="1"/>
  <c r="I2609" i="1"/>
  <c r="I2613" i="1"/>
  <c r="I2665" i="1"/>
  <c r="I2699" i="1"/>
  <c r="I2906" i="1"/>
  <c r="I2998" i="1"/>
  <c r="I3019" i="1"/>
  <c r="I3023" i="1"/>
  <c r="I3027" i="1"/>
  <c r="I3068" i="1"/>
  <c r="I3144" i="1"/>
  <c r="I3208" i="1"/>
  <c r="I3220" i="1"/>
  <c r="I3503" i="1"/>
  <c r="I3541" i="1"/>
  <c r="I3599" i="1"/>
  <c r="I3603" i="1"/>
  <c r="I3799" i="1"/>
  <c r="I3803" i="1"/>
  <c r="I3807" i="1"/>
  <c r="I459" i="1"/>
  <c r="I49" i="1"/>
  <c r="I121" i="1"/>
  <c r="I28" i="1"/>
  <c r="L325" i="1"/>
  <c r="I21" i="1"/>
  <c r="I25" i="1"/>
  <c r="I92" i="1"/>
  <c r="I185" i="1"/>
  <c r="I221" i="1"/>
  <c r="K280" i="1"/>
  <c r="K335" i="1"/>
  <c r="M400" i="1"/>
  <c r="I574" i="1"/>
  <c r="I601" i="1"/>
  <c r="I605" i="1"/>
  <c r="I761" i="1"/>
  <c r="K1087" i="1"/>
  <c r="M1286" i="1"/>
  <c r="I1405" i="1"/>
  <c r="I1518" i="1"/>
  <c r="K1540" i="1"/>
  <c r="I1625" i="1"/>
  <c r="I1866" i="1"/>
  <c r="I2021" i="1"/>
  <c r="I2065" i="1"/>
  <c r="I2069" i="1"/>
  <c r="I2147" i="1"/>
  <c r="I2336" i="1"/>
  <c r="I2378" i="1"/>
  <c r="I2486" i="1"/>
  <c r="M2637" i="1"/>
  <c r="I2741" i="1"/>
  <c r="I3307" i="1"/>
  <c r="I3518" i="1"/>
  <c r="M3868" i="1"/>
  <c r="I229" i="1"/>
  <c r="I76" i="1"/>
  <c r="I101" i="1"/>
  <c r="I147" i="1"/>
  <c r="M261" i="1"/>
  <c r="L371" i="1"/>
  <c r="I455" i="1"/>
  <c r="L542" i="1"/>
  <c r="L717" i="1"/>
  <c r="K722" i="1"/>
  <c r="M727" i="1"/>
  <c r="I736" i="1"/>
  <c r="I791" i="1"/>
  <c r="I894" i="1"/>
  <c r="K937" i="1"/>
  <c r="I955" i="1"/>
  <c r="I1202" i="1"/>
  <c r="I1257" i="1"/>
  <c r="I1383" i="1"/>
  <c r="I1594" i="1"/>
  <c r="I1630" i="1"/>
  <c r="I1752" i="1"/>
  <c r="I1811" i="1"/>
  <c r="I1854" i="1"/>
  <c r="I1917" i="1"/>
  <c r="I1978" i="1"/>
  <c r="I1982" i="1"/>
  <c r="I2014" i="1"/>
  <c r="I2050" i="1"/>
  <c r="I2054" i="1"/>
  <c r="I2082" i="1"/>
  <c r="I2126" i="1"/>
  <c r="I2187" i="1"/>
  <c r="I2265" i="1"/>
  <c r="I2269" i="1"/>
  <c r="I2310" i="1"/>
  <c r="I2354" i="1"/>
  <c r="I2369" i="1"/>
  <c r="I2430" i="1"/>
  <c r="I2518" i="1"/>
  <c r="I2541" i="1"/>
  <c r="I2549" i="1"/>
  <c r="I2578" i="1"/>
  <c r="M2685" i="1"/>
  <c r="I2725" i="1"/>
  <c r="I2861" i="1"/>
  <c r="L2891" i="1"/>
  <c r="I2898" i="1"/>
  <c r="I3065" i="1"/>
  <c r="I3088" i="1"/>
  <c r="I3141" i="1"/>
  <c r="I3184" i="1"/>
  <c r="I3192" i="1"/>
  <c r="I3273" i="1"/>
  <c r="I3343" i="1"/>
  <c r="I3379" i="1"/>
  <c r="I3500" i="1"/>
  <c r="I154" i="1"/>
  <c r="M371" i="1"/>
  <c r="K527" i="1"/>
  <c r="L722" i="1"/>
  <c r="I740" i="1"/>
  <c r="L773" i="1"/>
  <c r="I795" i="1"/>
  <c r="I902" i="1"/>
  <c r="I1055" i="1"/>
  <c r="I1146" i="1"/>
  <c r="I1432" i="1"/>
  <c r="I1558" i="1"/>
  <c r="I1566" i="1"/>
  <c r="I1639" i="1"/>
  <c r="I1698" i="1"/>
  <c r="I1885" i="1"/>
  <c r="I1926" i="1"/>
  <c r="I1957" i="1"/>
  <c r="M1972" i="1"/>
  <c r="I2004" i="1"/>
  <c r="I2066" i="1"/>
  <c r="I2078" i="1"/>
  <c r="I2233" i="1"/>
  <c r="I2379" i="1"/>
  <c r="I2398" i="1"/>
  <c r="I2402" i="1"/>
  <c r="I2411" i="1"/>
  <c r="I2483" i="1"/>
  <c r="I2574" i="1"/>
  <c r="M2617" i="1"/>
  <c r="I2641" i="1"/>
  <c r="I2645" i="1"/>
  <c r="I2791" i="1"/>
  <c r="I2806" i="1"/>
  <c r="I2810" i="1"/>
  <c r="I2814" i="1"/>
  <c r="I2818" i="1"/>
  <c r="I2884" i="1"/>
  <c r="I3080" i="1"/>
  <c r="I3107" i="1"/>
  <c r="I3115" i="1"/>
  <c r="I3153" i="1"/>
  <c r="I3225" i="1"/>
  <c r="I3300" i="1"/>
  <c r="I3320" i="1"/>
  <c r="I3439" i="1"/>
  <c r="I3443" i="1"/>
  <c r="I3496" i="1"/>
  <c r="M3563" i="1"/>
  <c r="I3735" i="1"/>
  <c r="I265" i="1"/>
  <c r="I167" i="1"/>
  <c r="K364" i="1"/>
  <c r="I478" i="1"/>
  <c r="M1159" i="1"/>
  <c r="L1348" i="1"/>
  <c r="L280" i="1"/>
  <c r="I163" i="1"/>
  <c r="L360" i="1"/>
  <c r="K542" i="1"/>
  <c r="I30" i="1"/>
  <c r="I51" i="1"/>
  <c r="I77" i="1"/>
  <c r="I209" i="1"/>
  <c r="I224" i="1"/>
  <c r="I263" i="1"/>
  <c r="I548" i="1"/>
  <c r="I652" i="1"/>
  <c r="I662" i="1"/>
  <c r="K682" i="1"/>
  <c r="I843" i="1"/>
  <c r="I873" i="1"/>
  <c r="I970" i="1"/>
  <c r="I978" i="1"/>
  <c r="M1097" i="1"/>
  <c r="I1294" i="1"/>
  <c r="I1366" i="1"/>
  <c r="I1446" i="1"/>
  <c r="I1749" i="1"/>
  <c r="I1872" i="1"/>
  <c r="I2319" i="1"/>
  <c r="I2479" i="1"/>
  <c r="I2492" i="1"/>
  <c r="I2542" i="1"/>
  <c r="I2658" i="1"/>
  <c r="I2670" i="1"/>
  <c r="I2826" i="1"/>
  <c r="I2959" i="1"/>
  <c r="I2988" i="1"/>
  <c r="I3120" i="1"/>
  <c r="I3486" i="1"/>
  <c r="I3509" i="1"/>
  <c r="I3543" i="1"/>
  <c r="I3609" i="1"/>
  <c r="M3651" i="1"/>
  <c r="K199" i="1"/>
  <c r="K494" i="1"/>
  <c r="I479" i="1"/>
  <c r="I488" i="1"/>
  <c r="I513" i="1"/>
  <c r="M542" i="1"/>
  <c r="I796" i="1"/>
  <c r="I903" i="1"/>
  <c r="I1271" i="1"/>
  <c r="I1275" i="1"/>
  <c r="I1386" i="1"/>
  <c r="I1394" i="1"/>
  <c r="M1462" i="1"/>
  <c r="L1477" i="1"/>
  <c r="K1525" i="1"/>
  <c r="I1559" i="1"/>
  <c r="I1583" i="1"/>
  <c r="I1587" i="1"/>
  <c r="I1640" i="1"/>
  <c r="I1771" i="1"/>
  <c r="I1777" i="1"/>
  <c r="I1786" i="1"/>
  <c r="I1877" i="1"/>
  <c r="I1927" i="1"/>
  <c r="I2071" i="1"/>
  <c r="I2079" i="1"/>
  <c r="I2138" i="1"/>
  <c r="L2243" i="1"/>
  <c r="I2412" i="1"/>
  <c r="I2431" i="1"/>
  <c r="I2488" i="1"/>
  <c r="I2575" i="1"/>
  <c r="I2602" i="1"/>
  <c r="I2607" i="1"/>
  <c r="I2642" i="1"/>
  <c r="I2747" i="1"/>
  <c r="I2761" i="1"/>
  <c r="I2769" i="1"/>
  <c r="I2807" i="1"/>
  <c r="I2858" i="1"/>
  <c r="I2985" i="1"/>
  <c r="I3036" i="1"/>
  <c r="I3062" i="1"/>
  <c r="I3085" i="1"/>
  <c r="I3094" i="1"/>
  <c r="I3108" i="1"/>
  <c r="I3197" i="1"/>
  <c r="I3226" i="1"/>
  <c r="I3309" i="1"/>
  <c r="I3440" i="1"/>
  <c r="I3461" i="1"/>
  <c r="I3482" i="1"/>
  <c r="I3576" i="1"/>
  <c r="I3593" i="1"/>
  <c r="I3605" i="1"/>
  <c r="I3614" i="1"/>
  <c r="I3640" i="1"/>
  <c r="I3644" i="1"/>
  <c r="I3696" i="1"/>
  <c r="L4081" i="1"/>
  <c r="L4133" i="1"/>
  <c r="L4187" i="1"/>
  <c r="I4287" i="1"/>
  <c r="I5081" i="1"/>
  <c r="I5312" i="1"/>
  <c r="I5340" i="1"/>
  <c r="I5808" i="1"/>
  <c r="I5882" i="1"/>
  <c r="I6026" i="1"/>
  <c r="I6224" i="1"/>
  <c r="I6228" i="1"/>
  <c r="I6245" i="1"/>
  <c r="I6833" i="1"/>
  <c r="I6959" i="1"/>
  <c r="I6975" i="1"/>
  <c r="I6991" i="1"/>
  <c r="I7221" i="1"/>
  <c r="L7300" i="1"/>
  <c r="I7380" i="1"/>
  <c r="M7441" i="1"/>
  <c r="L7654" i="1"/>
  <c r="I3611" i="1"/>
  <c r="I3660" i="1"/>
  <c r="I3668" i="1"/>
  <c r="I3746" i="1"/>
  <c r="I3805" i="1"/>
  <c r="I3813" i="1"/>
  <c r="I3942" i="1"/>
  <c r="I3996" i="1"/>
  <c r="I4004" i="1"/>
  <c r="I4063" i="1"/>
  <c r="I4086" i="1"/>
  <c r="I4137" i="1"/>
  <c r="I4155" i="1"/>
  <c r="I4266" i="1"/>
  <c r="I4270" i="1"/>
  <c r="I4369" i="1"/>
  <c r="I4388" i="1"/>
  <c r="I4568" i="1"/>
  <c r="I4634" i="1"/>
  <c r="I4821" i="1"/>
  <c r="I4825" i="1"/>
  <c r="I4874" i="1"/>
  <c r="L4979" i="1"/>
  <c r="I4982" i="1"/>
  <c r="I5267" i="1"/>
  <c r="I5293" i="1"/>
  <c r="I5382" i="1"/>
  <c r="I5429" i="1"/>
  <c r="I5433" i="1"/>
  <c r="I5532" i="1"/>
  <c r="I5601" i="1"/>
  <c r="I5671" i="1"/>
  <c r="I6058" i="1"/>
  <c r="I6130" i="1"/>
  <c r="I6208" i="1"/>
  <c r="I6255" i="1"/>
  <c r="I6277" i="1"/>
  <c r="I6281" i="1"/>
  <c r="I6285" i="1"/>
  <c r="I6289" i="1"/>
  <c r="I6293" i="1"/>
  <c r="I6317" i="1"/>
  <c r="I6321" i="1"/>
  <c r="I6325" i="1"/>
  <c r="I6470" i="1"/>
  <c r="I6964" i="1"/>
  <c r="I6972" i="1"/>
  <c r="I7124" i="1"/>
  <c r="I7132" i="1"/>
  <c r="I7323" i="1"/>
  <c r="I7531" i="1"/>
  <c r="M7606" i="1"/>
  <c r="I3676" i="1"/>
  <c r="I3693" i="1"/>
  <c r="I3843" i="1"/>
  <c r="I3858" i="1"/>
  <c r="I3991" i="1"/>
  <c r="I4226" i="1"/>
  <c r="I4288" i="1"/>
  <c r="I4452" i="1"/>
  <c r="I4530" i="1"/>
  <c r="I4535" i="1"/>
  <c r="I4547" i="1"/>
  <c r="M4625" i="1"/>
  <c r="I4720" i="1"/>
  <c r="I5007" i="1"/>
  <c r="I5195" i="1"/>
  <c r="I5349" i="1"/>
  <c r="I5618" i="1"/>
  <c r="I5724" i="1"/>
  <c r="I5788" i="1"/>
  <c r="I5945" i="1"/>
  <c r="I6105" i="1"/>
  <c r="I6109" i="1"/>
  <c r="I6113" i="1"/>
  <c r="L6248" i="1"/>
  <c r="I6160" i="1"/>
  <c r="I6184" i="1"/>
  <c r="I6246" i="1"/>
  <c r="I6671" i="1"/>
  <c r="I6718" i="1"/>
  <c r="I6951" i="1"/>
  <c r="I6956" i="1"/>
  <c r="I6960" i="1"/>
  <c r="I7168" i="1"/>
  <c r="I7308" i="1"/>
  <c r="I7343" i="1"/>
  <c r="I7351" i="1"/>
  <c r="I7417" i="1"/>
  <c r="I7478" i="1"/>
  <c r="I7482" i="1"/>
  <c r="M7635" i="1"/>
  <c r="I3579" i="1"/>
  <c r="I3583" i="1"/>
  <c r="I3587" i="1"/>
  <c r="I3608" i="1"/>
  <c r="I3669" i="1"/>
  <c r="I3680" i="1"/>
  <c r="I3702" i="1"/>
  <c r="I3706" i="1"/>
  <c r="I3725" i="1"/>
  <c r="I3729" i="1"/>
  <c r="I3756" i="1"/>
  <c r="I3794" i="1"/>
  <c r="I3958" i="1"/>
  <c r="I3966" i="1"/>
  <c r="I4107" i="1"/>
  <c r="I4142" i="1"/>
  <c r="L4169" i="1"/>
  <c r="I4202" i="1"/>
  <c r="I4370" i="1"/>
  <c r="I4385" i="1"/>
  <c r="I4389" i="1"/>
  <c r="M4499" i="1"/>
  <c r="I4565" i="1"/>
  <c r="L4739" i="1"/>
  <c r="I4677" i="1"/>
  <c r="I4693" i="1"/>
  <c r="I4743" i="1"/>
  <c r="I4747" i="1"/>
  <c r="I4767" i="1"/>
  <c r="I4771" i="1"/>
  <c r="I4983" i="1"/>
  <c r="I5040" i="1"/>
  <c r="I5044" i="1"/>
  <c r="I5119" i="1"/>
  <c r="I5155" i="1"/>
  <c r="I5159" i="1"/>
  <c r="I5163" i="1"/>
  <c r="I5294" i="1"/>
  <c r="I5298" i="1"/>
  <c r="I5363" i="1"/>
  <c r="I5375" i="1"/>
  <c r="I5383" i="1"/>
  <c r="I5426" i="1"/>
  <c r="I5538" i="1"/>
  <c r="I5577" i="1"/>
  <c r="I5606" i="1"/>
  <c r="I5654" i="1"/>
  <c r="I5686" i="1"/>
  <c r="I5825" i="1"/>
  <c r="I6100" i="1"/>
  <c r="I6157" i="1"/>
  <c r="I6314" i="1"/>
  <c r="I6419" i="1"/>
  <c r="I6981" i="1"/>
  <c r="I7156" i="1"/>
  <c r="I7160" i="1"/>
  <c r="I7208" i="1"/>
  <c r="I7291" i="1"/>
  <c r="I7295" i="1"/>
  <c r="I7393" i="1"/>
  <c r="I7437" i="1"/>
  <c r="I7532" i="1"/>
  <c r="I7544" i="1"/>
  <c r="I7560" i="1"/>
  <c r="I7564" i="1"/>
  <c r="M4169" i="1"/>
  <c r="L4494" i="1"/>
  <c r="L4636" i="1"/>
  <c r="M6933" i="1"/>
  <c r="I3648" i="1"/>
  <c r="I3658" i="1"/>
  <c r="I3748" i="1"/>
  <c r="I3783" i="1"/>
  <c r="I3787" i="1"/>
  <c r="I3824" i="1"/>
  <c r="I3848" i="1"/>
  <c r="I3867" i="1"/>
  <c r="I3998" i="1"/>
  <c r="I4029" i="1"/>
  <c r="I4041" i="1"/>
  <c r="I4069" i="1"/>
  <c r="I4215" i="1"/>
  <c r="I4235" i="1"/>
  <c r="I4268" i="1"/>
  <c r="I4326" i="1"/>
  <c r="M4444" i="1"/>
  <c r="I4423" i="1"/>
  <c r="I4435" i="1"/>
  <c r="I4458" i="1"/>
  <c r="M4494" i="1"/>
  <c r="I4645" i="1"/>
  <c r="I4674" i="1"/>
  <c r="I4738" i="1"/>
  <c r="I4764" i="1"/>
  <c r="I4896" i="1"/>
  <c r="I4902" i="1"/>
  <c r="I4996" i="1"/>
  <c r="I5063" i="1"/>
  <c r="I5147" i="1"/>
  <c r="I5318" i="1"/>
  <c r="I5364" i="1"/>
  <c r="I5384" i="1"/>
  <c r="I5578" i="1"/>
  <c r="I5590" i="1"/>
  <c r="I5655" i="1"/>
  <c r="I5665" i="1"/>
  <c r="I5880" i="1"/>
  <c r="M6064" i="1"/>
  <c r="I6101" i="1"/>
  <c r="I6110" i="1"/>
  <c r="I6114" i="1"/>
  <c r="I6138" i="1"/>
  <c r="I6147" i="1"/>
  <c r="I6173" i="1"/>
  <c r="I6823" i="1"/>
  <c r="I6939" i="1"/>
  <c r="I6989" i="1"/>
  <c r="I6993" i="1"/>
  <c r="I7025" i="1"/>
  <c r="I7110" i="1"/>
  <c r="I7165" i="1"/>
  <c r="I7223" i="1"/>
  <c r="I7317" i="1"/>
  <c r="I7374" i="1"/>
  <c r="I7411" i="1"/>
  <c r="M7447" i="1"/>
  <c r="I7451" i="1"/>
  <c r="I7455" i="1"/>
  <c r="M4126" i="1"/>
  <c r="M4592" i="1"/>
  <c r="I4686" i="1"/>
  <c r="L4897" i="1"/>
  <c r="I4984" i="1"/>
  <c r="M5524" i="1"/>
  <c r="I5713" i="1"/>
  <c r="I5771" i="1"/>
  <c r="M6015" i="1"/>
  <c r="L6021" i="1"/>
  <c r="I6142" i="1"/>
  <c r="I6275" i="1"/>
  <c r="I6488" i="1"/>
  <c r="I7118" i="1"/>
  <c r="I7460" i="1"/>
  <c r="I7464" i="1"/>
  <c r="I7557" i="1"/>
  <c r="I3649" i="1"/>
  <c r="I3674" i="1"/>
  <c r="I3691" i="1"/>
  <c r="I3718" i="1"/>
  <c r="I3753" i="1"/>
  <c r="I3788" i="1"/>
  <c r="I3837" i="1"/>
  <c r="I3841" i="1"/>
  <c r="I3864" i="1"/>
  <c r="I4003" i="1"/>
  <c r="I4026" i="1"/>
  <c r="I4030" i="1"/>
  <c r="I4066" i="1"/>
  <c r="I4070" i="1"/>
  <c r="I4085" i="1"/>
  <c r="I4097" i="1"/>
  <c r="I4208" i="1"/>
  <c r="I4216" i="1"/>
  <c r="I4232" i="1"/>
  <c r="I4253" i="1"/>
  <c r="I4257" i="1"/>
  <c r="I4265" i="1"/>
  <c r="I4436" i="1"/>
  <c r="I4450" i="1"/>
  <c r="I4521" i="1"/>
  <c r="I4537" i="1"/>
  <c r="L4581" i="1"/>
  <c r="I4590" i="1"/>
  <c r="I4623" i="1"/>
  <c r="I4718" i="1"/>
  <c r="I4844" i="1"/>
  <c r="I4923" i="1"/>
  <c r="I4935" i="1"/>
  <c r="I4997" i="1"/>
  <c r="M5290" i="1"/>
  <c r="I5377" i="1"/>
  <c r="I5389" i="1"/>
  <c r="I5531" i="1"/>
  <c r="I5561" i="1"/>
  <c r="I5565" i="1"/>
  <c r="I5587" i="1"/>
  <c r="I5626" i="1"/>
  <c r="I5710" i="1"/>
  <c r="I5943" i="1"/>
  <c r="M6021" i="1"/>
  <c r="I6034" i="1"/>
  <c r="I6071" i="1"/>
  <c r="I6098" i="1"/>
  <c r="I6107" i="1"/>
  <c r="I6211" i="1"/>
  <c r="I6215" i="1"/>
  <c r="I6227" i="1"/>
  <c r="I6266" i="1"/>
  <c r="I6332" i="1"/>
  <c r="I6336" i="1"/>
  <c r="I6353" i="1"/>
  <c r="I6465" i="1"/>
  <c r="I6777" i="1"/>
  <c r="I6953" i="1"/>
  <c r="I6986" i="1"/>
  <c r="M7045" i="1"/>
  <c r="I7111" i="1"/>
  <c r="I7349" i="1"/>
  <c r="I7375" i="1"/>
  <c r="I3667" i="1"/>
  <c r="I3671" i="1"/>
  <c r="I3853" i="1"/>
  <c r="I3960" i="1"/>
  <c r="I3964" i="1"/>
  <c r="I3968" i="1"/>
  <c r="I4204" i="1"/>
  <c r="I4319" i="1"/>
  <c r="I4348" i="1"/>
  <c r="I4352" i="1"/>
  <c r="I4360" i="1"/>
  <c r="I4387" i="1"/>
  <c r="I4408" i="1"/>
  <c r="I4563" i="1"/>
  <c r="I4567" i="1"/>
  <c r="I4773" i="1"/>
  <c r="I4865" i="1"/>
  <c r="I4869" i="1"/>
  <c r="I4881" i="1"/>
  <c r="I4931" i="1"/>
  <c r="I5157" i="1"/>
  <c r="I5266" i="1"/>
  <c r="I5296" i="1"/>
  <c r="I5608" i="1"/>
  <c r="I5714" i="1"/>
  <c r="I5871" i="1"/>
  <c r="I5992" i="1"/>
  <c r="I6120" i="1"/>
  <c r="I6320" i="1"/>
  <c r="I6324" i="1"/>
  <c r="I7010" i="1"/>
  <c r="I7018" i="1"/>
  <c r="I7119" i="1"/>
  <c r="I7162" i="1"/>
  <c r="I7322" i="1"/>
  <c r="L7527" i="1"/>
  <c r="I7538" i="1"/>
  <c r="I7542" i="1"/>
  <c r="I7546" i="1"/>
  <c r="I7550" i="1"/>
  <c r="I215" i="1"/>
  <c r="I457" i="1"/>
  <c r="M747" i="1"/>
  <c r="I164" i="1"/>
  <c r="I64" i="1"/>
  <c r="M343" i="1"/>
  <c r="M360" i="1"/>
  <c r="L378" i="1"/>
  <c r="L618" i="1"/>
  <c r="K665" i="1"/>
  <c r="K707" i="1"/>
  <c r="L712" i="1"/>
  <c r="M773" i="1"/>
  <c r="K855" i="1"/>
  <c r="K882" i="1"/>
  <c r="L1023" i="1"/>
  <c r="K1033" i="1"/>
  <c r="M1039" i="1"/>
  <c r="K1097" i="1"/>
  <c r="M1119" i="1"/>
  <c r="K1217" i="1"/>
  <c r="M1237" i="1"/>
  <c r="I29" i="1"/>
  <c r="I55" i="1"/>
  <c r="M420" i="1"/>
  <c r="I177" i="1"/>
  <c r="L211" i="1"/>
  <c r="K232" i="1"/>
  <c r="I307" i="1"/>
  <c r="K311" i="1"/>
  <c r="K343" i="1"/>
  <c r="M378" i="1"/>
  <c r="I395" i="1"/>
  <c r="K426" i="1"/>
  <c r="I480" i="1"/>
  <c r="I539" i="1"/>
  <c r="K551" i="1"/>
  <c r="M618" i="1"/>
  <c r="K648" i="1"/>
  <c r="I733" i="1"/>
  <c r="I750" i="1"/>
  <c r="I758" i="1"/>
  <c r="L855" i="1"/>
  <c r="I844" i="1"/>
  <c r="L882" i="1"/>
  <c r="K927" i="1"/>
  <c r="M1002" i="1"/>
  <c r="M1155" i="1"/>
  <c r="L1217" i="1"/>
  <c r="I1233" i="1"/>
  <c r="I1250" i="1"/>
  <c r="I12" i="1"/>
  <c r="I56" i="1"/>
  <c r="I85" i="1"/>
  <c r="K114" i="1"/>
  <c r="I52" i="1"/>
  <c r="L232" i="1"/>
  <c r="L343" i="1"/>
  <c r="K354" i="1"/>
  <c r="I354" i="1" s="1"/>
  <c r="K378" i="1"/>
  <c r="L551" i="1"/>
  <c r="K627" i="1"/>
  <c r="L648" i="1"/>
  <c r="L659" i="1"/>
  <c r="K702" i="1"/>
  <c r="M707" i="1"/>
  <c r="M855" i="1"/>
  <c r="M882" i="1"/>
  <c r="L927" i="1"/>
  <c r="L963" i="1"/>
  <c r="M1033" i="1"/>
  <c r="K1125" i="1"/>
  <c r="L1132" i="1"/>
  <c r="K1140" i="1"/>
  <c r="M1148" i="1"/>
  <c r="I1225" i="1"/>
  <c r="I1334" i="1"/>
  <c r="I1359" i="1"/>
  <c r="L199" i="1"/>
  <c r="I74" i="1"/>
  <c r="I78" i="1"/>
  <c r="I82" i="1"/>
  <c r="I86" i="1"/>
  <c r="I93" i="1"/>
  <c r="I98" i="1"/>
  <c r="I171" i="1"/>
  <c r="I196" i="1"/>
  <c r="I207" i="1"/>
  <c r="I217" i="1"/>
  <c r="M232" i="1"/>
  <c r="L275" i="1"/>
  <c r="I268" i="1"/>
  <c r="I277" i="1"/>
  <c r="M311" i="1"/>
  <c r="K325" i="1"/>
  <c r="M426" i="1"/>
  <c r="I435" i="1"/>
  <c r="I473" i="1"/>
  <c r="I486" i="1"/>
  <c r="M551" i="1"/>
  <c r="I549" i="1"/>
  <c r="M562" i="1"/>
  <c r="K566" i="1"/>
  <c r="I571" i="1"/>
  <c r="L576" i="1"/>
  <c r="M648" i="1"/>
  <c r="I664" i="1"/>
  <c r="K692" i="1"/>
  <c r="M697" i="1"/>
  <c r="L702" i="1"/>
  <c r="K804" i="1"/>
  <c r="M927" i="1"/>
  <c r="M963" i="1"/>
  <c r="L1049" i="1"/>
  <c r="M1073" i="1"/>
  <c r="L1077" i="1"/>
  <c r="L1105" i="1"/>
  <c r="M1132" i="1"/>
  <c r="M1348" i="1"/>
  <c r="L174" i="1"/>
  <c r="I160" i="1"/>
  <c r="K211" i="1"/>
  <c r="L460" i="1"/>
  <c r="I460" i="1" s="1"/>
  <c r="M174" i="1"/>
  <c r="I158" i="1"/>
  <c r="I31" i="1"/>
  <c r="I116" i="1"/>
  <c r="I166" i="1"/>
  <c r="I24" i="1"/>
  <c r="L114" i="1"/>
  <c r="K174" i="1"/>
  <c r="I148" i="1"/>
  <c r="I152" i="1"/>
  <c r="M219" i="1"/>
  <c r="L464" i="1"/>
  <c r="L494" i="1"/>
  <c r="I496" i="1"/>
  <c r="K508" i="1"/>
  <c r="I559" i="1"/>
  <c r="L566" i="1"/>
  <c r="M627" i="1"/>
  <c r="I651" i="1"/>
  <c r="K687" i="1"/>
  <c r="L692" i="1"/>
  <c r="K697" i="1"/>
  <c r="M702" i="1"/>
  <c r="L804" i="1"/>
  <c r="L937" i="1"/>
  <c r="K986" i="1"/>
  <c r="K1039" i="1"/>
  <c r="M1105" i="1"/>
  <c r="I1113" i="1"/>
  <c r="M1125" i="1"/>
  <c r="L1187" i="1"/>
  <c r="I1234" i="1"/>
  <c r="K1279" i="1"/>
  <c r="K1286" i="1"/>
  <c r="K1314" i="1"/>
  <c r="I36" i="1"/>
  <c r="M199" i="1"/>
  <c r="M211" i="1"/>
  <c r="M294" i="1"/>
  <c r="I19" i="1"/>
  <c r="I66" i="1"/>
  <c r="M114" i="1"/>
  <c r="I103" i="1"/>
  <c r="I107" i="1"/>
  <c r="I136" i="1"/>
  <c r="I140" i="1"/>
  <c r="I284" i="1"/>
  <c r="L311" i="1"/>
  <c r="M325" i="1"/>
  <c r="K407" i="1"/>
  <c r="L426" i="1"/>
  <c r="M494" i="1"/>
  <c r="L508" i="1"/>
  <c r="L562" i="1"/>
  <c r="M566" i="1"/>
  <c r="K576" i="1"/>
  <c r="I621" i="1"/>
  <c r="L687" i="1"/>
  <c r="M692" i="1"/>
  <c r="L697" i="1"/>
  <c r="M804" i="1"/>
  <c r="M937" i="1"/>
  <c r="I956" i="1"/>
  <c r="L986" i="1"/>
  <c r="K1023" i="1"/>
  <c r="L1039" i="1"/>
  <c r="K1059" i="1"/>
  <c r="L1087" i="1"/>
  <c r="K1105" i="1"/>
  <c r="L1119" i="1"/>
  <c r="K1181" i="1"/>
  <c r="M1187" i="1"/>
  <c r="K1203" i="1"/>
  <c r="M1203" i="1"/>
  <c r="I1261" i="1"/>
  <c r="I1265" i="1"/>
  <c r="I1276" i="1"/>
  <c r="K1364" i="1"/>
  <c r="I214" i="1"/>
  <c r="K371" i="1"/>
  <c r="K400" i="1"/>
  <c r="L407" i="1"/>
  <c r="I474" i="1"/>
  <c r="M508" i="1"/>
  <c r="I533" i="1"/>
  <c r="L627" i="1"/>
  <c r="M659" i="1"/>
  <c r="M687" i="1"/>
  <c r="K717" i="1"/>
  <c r="M722" i="1"/>
  <c r="L747" i="1"/>
  <c r="I904" i="1"/>
  <c r="M986" i="1"/>
  <c r="I1046" i="1"/>
  <c r="L1059" i="1"/>
  <c r="M1087" i="1"/>
  <c r="L1140" i="1"/>
  <c r="L1181" i="1"/>
  <c r="L1203" i="1"/>
  <c r="M1279" i="1"/>
  <c r="L400" i="1"/>
  <c r="I393" i="1"/>
  <c r="L527" i="1"/>
  <c r="I560" i="1"/>
  <c r="I603" i="1"/>
  <c r="I696" i="1"/>
  <c r="L727" i="1"/>
  <c r="I767" i="1"/>
  <c r="I846" i="1"/>
  <c r="M910" i="1"/>
  <c r="I999" i="1"/>
  <c r="I1037" i="1"/>
  <c r="M1049" i="1"/>
  <c r="I1079" i="1"/>
  <c r="K1237" i="1"/>
  <c r="I1235" i="1"/>
  <c r="M1254" i="1"/>
  <c r="I1320" i="1"/>
  <c r="I1420" i="1"/>
  <c r="I14" i="1"/>
  <c r="I91" i="1"/>
  <c r="K275" i="1"/>
  <c r="M527" i="1"/>
  <c r="K618" i="1"/>
  <c r="K712" i="1"/>
  <c r="M717" i="1"/>
  <c r="K1155" i="1"/>
  <c r="K1163" i="1"/>
  <c r="K1193" i="1"/>
  <c r="M1217" i="1"/>
  <c r="K1254" i="1"/>
  <c r="I40" i="1"/>
  <c r="K747" i="1"/>
  <c r="K830" i="1"/>
  <c r="I1139" i="1"/>
  <c r="I50" i="1"/>
  <c r="L242" i="1"/>
  <c r="I22" i="1"/>
  <c r="I26" i="1"/>
  <c r="I46" i="1"/>
  <c r="I96" i="1"/>
  <c r="I134" i="1"/>
  <c r="I169" i="1"/>
  <c r="M242" i="1"/>
  <c r="M275" i="1"/>
  <c r="I270" i="1"/>
  <c r="L294" i="1"/>
  <c r="I337" i="1"/>
  <c r="M348" i="1"/>
  <c r="K360" i="1"/>
  <c r="L364" i="1"/>
  <c r="M407" i="1"/>
  <c r="L420" i="1"/>
  <c r="I484" i="1"/>
  <c r="K562" i="1"/>
  <c r="I561" i="1"/>
  <c r="I568" i="1"/>
  <c r="K581" i="1"/>
  <c r="I653" i="1"/>
  <c r="L682" i="1"/>
  <c r="I686" i="1"/>
  <c r="M712" i="1"/>
  <c r="K773" i="1"/>
  <c r="L830" i="1"/>
  <c r="I847" i="1"/>
  <c r="I954" i="1"/>
  <c r="I975" i="1"/>
  <c r="K1080" i="1"/>
  <c r="I1080" i="1" s="1"/>
  <c r="L1097" i="1"/>
  <c r="K1119" i="1"/>
  <c r="M1163" i="1"/>
  <c r="I1228" i="1"/>
  <c r="I1404" i="1"/>
  <c r="I1411" i="1"/>
  <c r="I1417" i="1"/>
  <c r="I1504" i="1"/>
  <c r="M1569" i="1"/>
  <c r="L1622" i="1"/>
  <c r="I1614" i="1"/>
  <c r="I1626" i="1"/>
  <c r="I1642" i="1"/>
  <c r="I1660" i="1"/>
  <c r="I1748" i="1"/>
  <c r="I1783" i="1"/>
  <c r="I1829" i="1"/>
  <c r="I1835" i="1"/>
  <c r="I1839" i="1"/>
  <c r="I1851" i="1"/>
  <c r="I1931" i="1"/>
  <c r="I1935" i="1"/>
  <c r="I1949" i="1"/>
  <c r="I2020" i="1"/>
  <c r="I3091" i="1"/>
  <c r="M1622" i="1"/>
  <c r="L2220" i="1"/>
  <c r="I2333" i="1"/>
  <c r="I2337" i="1"/>
  <c r="L2386" i="1"/>
  <c r="I2383" i="1"/>
  <c r="I2393" i="1"/>
  <c r="I2424" i="1"/>
  <c r="I2468" i="1"/>
  <c r="I2472" i="1"/>
  <c r="I2493" i="1"/>
  <c r="I2526" i="1"/>
  <c r="I2537" i="1"/>
  <c r="I2556" i="1"/>
  <c r="L2685" i="1"/>
  <c r="I2651" i="1"/>
  <c r="I2679" i="1"/>
  <c r="I2750" i="1"/>
  <c r="I2754" i="1"/>
  <c r="I2763" i="1"/>
  <c r="I2771" i="1"/>
  <c r="I2808" i="1"/>
  <c r="I2831" i="1"/>
  <c r="I2850" i="1"/>
  <c r="I2854" i="1"/>
  <c r="M2891" i="1"/>
  <c r="I2876" i="1"/>
  <c r="I2894" i="1"/>
  <c r="I2937" i="1"/>
  <c r="M1453" i="1"/>
  <c r="I1557" i="1"/>
  <c r="M1887" i="1"/>
  <c r="I2040" i="1"/>
  <c r="M2198" i="1"/>
  <c r="M2386" i="1"/>
  <c r="M2915" i="1"/>
  <c r="I1301" i="1"/>
  <c r="I1317" i="1"/>
  <c r="I1360" i="1"/>
  <c r="M1429" i="1"/>
  <c r="I1501" i="1"/>
  <c r="I1505" i="1"/>
  <c r="L1525" i="1"/>
  <c r="K1552" i="1"/>
  <c r="I1596" i="1"/>
  <c r="I1600" i="1"/>
  <c r="I1635" i="1"/>
  <c r="L1694" i="1"/>
  <c r="I1688" i="1"/>
  <c r="I1699" i="1"/>
  <c r="I1711" i="1"/>
  <c r="I1738" i="1"/>
  <c r="I1742" i="1"/>
  <c r="L1818" i="1"/>
  <c r="I1836" i="1"/>
  <c r="I1863" i="1"/>
  <c r="I1867" i="1"/>
  <c r="L1911" i="1"/>
  <c r="I1928" i="1"/>
  <c r="I1950" i="1"/>
  <c r="I1954" i="1"/>
  <c r="I1996" i="1"/>
  <c r="L2085" i="1"/>
  <c r="I2098" i="1"/>
  <c r="I2176" i="1"/>
  <c r="L2234" i="1"/>
  <c r="I2231" i="1"/>
  <c r="I2279" i="1"/>
  <c r="I2351" i="1"/>
  <c r="I2355" i="1"/>
  <c r="I2370" i="1"/>
  <c r="I2456" i="1"/>
  <c r="I2469" i="1"/>
  <c r="I2473" i="1"/>
  <c r="I2481" i="1"/>
  <c r="I2485" i="1"/>
  <c r="I2504" i="1"/>
  <c r="I2516" i="1"/>
  <c r="I2598" i="1"/>
  <c r="I2652" i="1"/>
  <c r="I2709" i="1"/>
  <c r="I2824" i="1"/>
  <c r="I2843" i="1"/>
  <c r="I2862" i="1"/>
  <c r="I2907" i="1"/>
  <c r="L2946" i="1"/>
  <c r="M1477" i="1"/>
  <c r="M1525" i="1"/>
  <c r="L1552" i="1"/>
  <c r="M1694" i="1"/>
  <c r="M1769" i="1"/>
  <c r="I1806" i="1"/>
  <c r="I1876" i="1"/>
  <c r="M1911" i="1"/>
  <c r="L1965" i="1"/>
  <c r="L2033" i="1"/>
  <c r="M2085" i="1"/>
  <c r="I2148" i="1"/>
  <c r="I2192" i="1"/>
  <c r="I2196" i="1"/>
  <c r="M2234" i="1"/>
  <c r="I2308" i="1"/>
  <c r="I2320" i="1"/>
  <c r="I2330" i="1"/>
  <c r="I2394" i="1"/>
  <c r="L2451" i="1"/>
  <c r="I2442" i="1"/>
  <c r="I2527" i="1"/>
  <c r="I2557" i="1"/>
  <c r="I2611" i="1"/>
  <c r="I2726" i="1"/>
  <c r="I2764" i="1"/>
  <c r="I2772" i="1"/>
  <c r="I2847" i="1"/>
  <c r="I2851" i="1"/>
  <c r="I2855" i="1"/>
  <c r="I2877" i="1"/>
  <c r="I2881" i="1"/>
  <c r="L1279" i="1"/>
  <c r="M1314" i="1"/>
  <c r="M1339" i="1"/>
  <c r="I1389" i="1"/>
  <c r="I1393" i="1"/>
  <c r="I1397" i="1"/>
  <c r="I1409" i="1"/>
  <c r="K1440" i="1"/>
  <c r="I1435" i="1"/>
  <c r="K1469" i="1"/>
  <c r="K1477" i="1"/>
  <c r="I1498" i="1"/>
  <c r="I1542" i="1"/>
  <c r="M1552" i="1"/>
  <c r="I1604" i="1"/>
  <c r="I1612" i="1"/>
  <c r="I1658" i="1"/>
  <c r="I1665" i="1"/>
  <c r="I1672" i="1"/>
  <c r="I1716" i="1"/>
  <c r="I1720" i="1"/>
  <c r="I1776" i="1"/>
  <c r="M1832" i="1"/>
  <c r="I1826" i="1"/>
  <c r="I1921" i="1"/>
  <c r="I2091" i="1"/>
  <c r="I2119" i="1"/>
  <c r="I2132" i="1"/>
  <c r="I2177" i="1"/>
  <c r="I2224" i="1"/>
  <c r="I2268" i="1"/>
  <c r="I2272" i="1"/>
  <c r="I2284" i="1"/>
  <c r="I2288" i="1"/>
  <c r="I2304" i="1"/>
  <c r="L2362" i="1"/>
  <c r="I2376" i="1"/>
  <c r="L2416" i="1"/>
  <c r="I2403" i="1"/>
  <c r="I2408" i="1"/>
  <c r="M2451" i="1"/>
  <c r="I2434" i="1"/>
  <c r="I2457" i="1"/>
  <c r="I2714" i="1"/>
  <c r="I2746" i="1"/>
  <c r="I2760" i="1"/>
  <c r="I2813" i="1"/>
  <c r="I2817" i="1"/>
  <c r="I2869" i="1"/>
  <c r="I2873" i="1"/>
  <c r="I2885" i="1"/>
  <c r="I2923" i="1"/>
  <c r="I2927" i="1"/>
  <c r="L1440" i="1"/>
  <c r="L1469" i="1"/>
  <c r="M1545" i="1"/>
  <c r="L2007" i="1"/>
  <c r="L2103" i="1"/>
  <c r="L2258" i="1"/>
  <c r="L2293" i="1"/>
  <c r="M2416" i="1"/>
  <c r="L2864" i="1"/>
  <c r="I1350" i="1"/>
  <c r="I1354" i="1"/>
  <c r="L1373" i="1"/>
  <c r="K1384" i="1"/>
  <c r="I1426" i="1"/>
  <c r="M1440" i="1"/>
  <c r="I1459" i="1"/>
  <c r="K1514" i="1"/>
  <c r="I1645" i="1"/>
  <c r="I1662" i="1"/>
  <c r="I1666" i="1"/>
  <c r="I1708" i="1"/>
  <c r="I1712" i="1"/>
  <c r="I1761" i="1"/>
  <c r="M1818" i="1"/>
  <c r="L1832" i="1"/>
  <c r="I1853" i="1"/>
  <c r="I1864" i="1"/>
  <c r="I1868" i="1"/>
  <c r="I1981" i="1"/>
  <c r="I2005" i="1"/>
  <c r="I2060" i="1"/>
  <c r="M2103" i="1"/>
  <c r="I2115" i="1"/>
  <c r="M2157" i="1"/>
  <c r="M2293" i="1"/>
  <c r="L2327" i="1"/>
  <c r="I2335" i="1"/>
  <c r="I2348" i="1"/>
  <c r="I2381" i="1"/>
  <c r="I2391" i="1"/>
  <c r="I2470" i="1"/>
  <c r="I2478" i="1"/>
  <c r="I2491" i="1"/>
  <c r="I2524" i="1"/>
  <c r="I2528" i="1"/>
  <c r="I2546" i="1"/>
  <c r="I2558" i="1"/>
  <c r="I2562" i="1"/>
  <c r="I2653" i="1"/>
  <c r="L2694" i="1"/>
  <c r="I2710" i="1"/>
  <c r="I2765" i="1"/>
  <c r="I2773" i="1"/>
  <c r="I2795" i="1"/>
  <c r="I2848" i="1"/>
  <c r="I2852" i="1"/>
  <c r="I2856" i="1"/>
  <c r="I2878" i="1"/>
  <c r="I2935" i="1"/>
  <c r="L2974" i="1"/>
  <c r="M1373" i="1"/>
  <c r="L1384" i="1"/>
  <c r="K1492" i="1"/>
  <c r="L1514" i="1"/>
  <c r="K1545" i="1"/>
  <c r="M2134" i="1"/>
  <c r="L2198" i="1"/>
  <c r="M2327" i="1"/>
  <c r="L2565" i="1"/>
  <c r="L2580" i="1"/>
  <c r="M2694" i="1"/>
  <c r="M2803" i="1"/>
  <c r="M2834" i="1"/>
  <c r="M1364" i="1"/>
  <c r="K1373" i="1"/>
  <c r="M1384" i="1"/>
  <c r="L1413" i="1"/>
  <c r="I1402" i="1"/>
  <c r="L1492" i="1"/>
  <c r="M1514" i="1"/>
  <c r="I1503" i="1"/>
  <c r="I1507" i="1"/>
  <c r="K1534" i="1"/>
  <c r="I1586" i="1"/>
  <c r="I1677" i="1"/>
  <c r="I1690" i="1"/>
  <c r="L1735" i="1"/>
  <c r="I1713" i="1"/>
  <c r="I1803" i="1"/>
  <c r="I1838" i="1"/>
  <c r="I1846" i="1"/>
  <c r="I1857" i="1"/>
  <c r="I1865" i="1"/>
  <c r="I1874" i="1"/>
  <c r="L1940" i="1"/>
  <c r="I1934" i="1"/>
  <c r="I1944" i="1"/>
  <c r="I1990" i="1"/>
  <c r="I2015" i="1"/>
  <c r="I2074" i="1"/>
  <c r="I2129" i="1"/>
  <c r="I2178" i="1"/>
  <c r="I2229" i="1"/>
  <c r="I2313" i="1"/>
  <c r="M2362" i="1"/>
  <c r="I2353" i="1"/>
  <c r="I2368" i="1"/>
  <c r="I2448" i="1"/>
  <c r="I2454" i="1"/>
  <c r="I2458" i="1"/>
  <c r="I2467" i="1"/>
  <c r="I2471" i="1"/>
  <c r="I2475" i="1"/>
  <c r="M2565" i="1"/>
  <c r="I2550" i="1"/>
  <c r="M2580" i="1"/>
  <c r="L2617" i="1"/>
  <c r="I2600" i="1"/>
  <c r="I2650" i="1"/>
  <c r="L2731" i="1"/>
  <c r="I2711" i="1"/>
  <c r="I2719" i="1"/>
  <c r="M2780" i="1"/>
  <c r="I2757" i="1"/>
  <c r="I2784" i="1"/>
  <c r="I2788" i="1"/>
  <c r="I2936" i="1"/>
  <c r="I1331" i="1"/>
  <c r="I1335" i="1"/>
  <c r="I1355" i="1"/>
  <c r="I1377" i="1"/>
  <c r="M1413" i="1"/>
  <c r="K1462" i="1"/>
  <c r="M1469" i="1"/>
  <c r="M1492" i="1"/>
  <c r="L1534" i="1"/>
  <c r="I1556" i="1"/>
  <c r="I1598" i="1"/>
  <c r="I1602" i="1"/>
  <c r="I1609" i="1"/>
  <c r="I1670" i="1"/>
  <c r="M1735" i="1"/>
  <c r="I1701" i="1"/>
  <c r="I1709" i="1"/>
  <c r="M1940" i="1"/>
  <c r="I2023" i="1"/>
  <c r="I2100" i="1"/>
  <c r="L2134" i="1"/>
  <c r="I2116" i="1"/>
  <c r="I2146" i="1"/>
  <c r="I2194" i="1"/>
  <c r="M2258" i="1"/>
  <c r="I2290" i="1"/>
  <c r="L2297" i="1"/>
  <c r="I2332" i="1"/>
  <c r="M2498" i="1"/>
  <c r="L2521" i="1"/>
  <c r="I2525" i="1"/>
  <c r="I2529" i="1"/>
  <c r="I2559" i="1"/>
  <c r="M2731" i="1"/>
  <c r="I2728" i="1"/>
  <c r="M2735" i="1"/>
  <c r="L2803" i="1"/>
  <c r="I2849" i="1"/>
  <c r="I2853" i="1"/>
  <c r="I2875" i="1"/>
  <c r="I2883" i="1"/>
  <c r="I2965" i="1"/>
  <c r="L3010" i="1"/>
  <c r="I3143" i="1"/>
  <c r="I1387" i="1"/>
  <c r="I1391" i="1"/>
  <c r="I1395" i="1"/>
  <c r="I1399" i="1"/>
  <c r="M1534" i="1"/>
  <c r="L1569" i="1"/>
  <c r="I1560" i="1"/>
  <c r="M1653" i="1"/>
  <c r="I1683" i="1"/>
  <c r="I1718" i="1"/>
  <c r="I1731" i="1"/>
  <c r="I1778" i="1"/>
  <c r="I1790" i="1"/>
  <c r="I1813" i="1"/>
  <c r="I1878" i="1"/>
  <c r="L1972" i="1"/>
  <c r="I2089" i="1"/>
  <c r="L2157" i="1"/>
  <c r="I2247" i="1"/>
  <c r="I2255" i="1"/>
  <c r="I2266" i="1"/>
  <c r="I2282" i="1"/>
  <c r="I2286" i="1"/>
  <c r="I2302" i="1"/>
  <c r="I2341" i="1"/>
  <c r="I2397" i="1"/>
  <c r="I2401" i="1"/>
  <c r="I2455" i="1"/>
  <c r="I2459" i="1"/>
  <c r="I2464" i="1"/>
  <c r="M2521" i="1"/>
  <c r="I2605" i="1"/>
  <c r="L2637" i="1"/>
  <c r="I2640" i="1"/>
  <c r="I2700" i="1"/>
  <c r="I2778" i="1"/>
  <c r="I2815" i="1"/>
  <c r="I2871" i="1"/>
  <c r="I2901" i="1"/>
  <c r="I2925" i="1"/>
  <c r="I2977" i="1"/>
  <c r="L3031" i="1"/>
  <c r="L3074" i="1"/>
  <c r="M3284" i="1"/>
  <c r="L3563" i="1"/>
  <c r="L3651" i="1"/>
  <c r="M3943" i="1"/>
  <c r="L4145" i="1"/>
  <c r="M4298" i="1"/>
  <c r="L4382" i="1"/>
  <c r="L4489" i="1"/>
  <c r="L4669" i="1"/>
  <c r="I2905" i="1"/>
  <c r="I2913" i="1"/>
  <c r="I2940" i="1"/>
  <c r="I2968" i="1"/>
  <c r="I2995" i="1"/>
  <c r="I2999" i="1"/>
  <c r="I3020" i="1"/>
  <c r="I3024" i="1"/>
  <c r="M3074" i="1"/>
  <c r="I3052" i="1"/>
  <c r="I3056" i="1"/>
  <c r="M3103" i="1"/>
  <c r="I3082" i="1"/>
  <c r="I3109" i="1"/>
  <c r="I3166" i="1"/>
  <c r="I3228" i="1"/>
  <c r="M3293" i="1"/>
  <c r="M3362" i="1"/>
  <c r="I3367" i="1"/>
  <c r="I3371" i="1"/>
  <c r="I3375" i="1"/>
  <c r="I3451" i="1"/>
  <c r="I3463" i="1"/>
  <c r="I3498" i="1"/>
  <c r="I3524" i="1"/>
  <c r="I3528" i="1"/>
  <c r="I3546" i="1"/>
  <c r="I3578" i="1"/>
  <c r="I3582" i="1"/>
  <c r="I3586" i="1"/>
  <c r="I3618" i="1"/>
  <c r="I3639" i="1"/>
  <c r="I3657" i="1"/>
  <c r="I3712" i="1"/>
  <c r="I3721" i="1"/>
  <c r="I3792" i="1"/>
  <c r="I3862" i="1"/>
  <c r="I3917" i="1"/>
  <c r="I3951" i="1"/>
  <c r="I3963" i="1"/>
  <c r="I3967" i="1"/>
  <c r="I4028" i="1"/>
  <c r="I4036" i="1"/>
  <c r="L4156" i="1"/>
  <c r="I4238" i="1"/>
  <c r="L4306" i="1"/>
  <c r="M4382" i="1"/>
  <c r="M4489" i="1"/>
  <c r="I4487" i="1"/>
  <c r="I4524" i="1"/>
  <c r="I4575" i="1"/>
  <c r="L4614" i="1"/>
  <c r="I4630" i="1"/>
  <c r="I4702" i="1"/>
  <c r="I4744" i="1"/>
  <c r="I4822" i="1"/>
  <c r="I4956" i="1"/>
  <c r="I2951" i="1"/>
  <c r="I3013" i="1"/>
  <c r="I3035" i="1"/>
  <c r="I3039" i="1"/>
  <c r="I3087" i="1"/>
  <c r="I3099" i="1"/>
  <c r="I3151" i="1"/>
  <c r="M3243" i="1"/>
  <c r="I3205" i="1"/>
  <c r="I3218" i="1"/>
  <c r="I3299" i="1"/>
  <c r="I3340" i="1"/>
  <c r="I3507" i="1"/>
  <c r="I3568" i="1"/>
  <c r="I3643" i="1"/>
  <c r="I3661" i="1"/>
  <c r="I3675" i="1"/>
  <c r="I3703" i="1"/>
  <c r="I3751" i="1"/>
  <c r="I3821" i="1"/>
  <c r="I3825" i="1"/>
  <c r="I3829" i="1"/>
  <c r="I3921" i="1"/>
  <c r="I3929" i="1"/>
  <c r="I3933" i="1"/>
  <c r="L3981" i="1"/>
  <c r="I4048" i="1"/>
  <c r="I4056" i="1"/>
  <c r="I4060" i="1"/>
  <c r="I4136" i="1"/>
  <c r="I4207" i="1"/>
  <c r="I4234" i="1"/>
  <c r="M4306" i="1"/>
  <c r="I4310" i="1"/>
  <c r="I4314" i="1"/>
  <c r="I4355" i="1"/>
  <c r="I4359" i="1"/>
  <c r="I4517" i="1"/>
  <c r="L4603" i="1"/>
  <c r="I4663" i="1"/>
  <c r="I4667" i="1"/>
  <c r="I4673" i="1"/>
  <c r="I4730" i="1"/>
  <c r="I4912" i="1"/>
  <c r="I5082" i="1"/>
  <c r="L3777" i="1"/>
  <c r="M3981" i="1"/>
  <c r="M4006" i="1"/>
  <c r="I4068" i="1"/>
  <c r="I4131" i="1"/>
  <c r="M4163" i="1"/>
  <c r="I4301" i="1"/>
  <c r="I4323" i="1"/>
  <c r="I4331" i="1"/>
  <c r="L4444" i="1"/>
  <c r="I4418" i="1"/>
  <c r="I4434" i="1"/>
  <c r="I4473" i="1"/>
  <c r="I4549" i="1"/>
  <c r="I4566" i="1"/>
  <c r="M4603" i="1"/>
  <c r="I4608" i="1"/>
  <c r="I4612" i="1"/>
  <c r="I4765" i="1"/>
  <c r="I4777" i="1"/>
  <c r="I4801" i="1"/>
  <c r="M2974" i="1"/>
  <c r="I2981" i="1"/>
  <c r="I2992" i="1"/>
  <c r="I2996" i="1"/>
  <c r="I3008" i="1"/>
  <c r="M3031" i="1"/>
  <c r="I3017" i="1"/>
  <c r="I3021" i="1"/>
  <c r="I3025" i="1"/>
  <c r="I3057" i="1"/>
  <c r="I3106" i="1"/>
  <c r="I3110" i="1"/>
  <c r="I3210" i="1"/>
  <c r="I3222" i="1"/>
  <c r="I3234" i="1"/>
  <c r="I3238" i="1"/>
  <c r="I3372" i="1"/>
  <c r="I3376" i="1"/>
  <c r="I3380" i="1"/>
  <c r="L3489" i="1"/>
  <c r="I3452" i="1"/>
  <c r="I3472" i="1"/>
  <c r="I3525" i="1"/>
  <c r="I3529" i="1"/>
  <c r="L3629" i="1"/>
  <c r="I3575" i="1"/>
  <c r="L3707" i="1"/>
  <c r="I3679" i="1"/>
  <c r="M3777" i="1"/>
  <c r="I3793" i="1"/>
  <c r="I3801" i="1"/>
  <c r="I3863" i="1"/>
  <c r="I3957" i="1"/>
  <c r="M4145" i="1"/>
  <c r="L3135" i="1"/>
  <c r="M3135" i="1"/>
  <c r="M3489" i="1"/>
  <c r="M3707" i="1"/>
  <c r="I3809" i="1"/>
  <c r="I3817" i="1"/>
  <c r="I3822" i="1"/>
  <c r="I3838" i="1"/>
  <c r="I3849" i="1"/>
  <c r="I3856" i="1"/>
  <c r="I3995" i="1"/>
  <c r="M4739" i="1"/>
  <c r="I4699" i="1"/>
  <c r="I4757" i="1"/>
  <c r="I4847" i="1"/>
  <c r="M3010" i="1"/>
  <c r="I3050" i="1"/>
  <c r="M3162" i="1"/>
  <c r="I3198" i="1"/>
  <c r="L3284" i="1"/>
  <c r="L3329" i="1"/>
  <c r="I3304" i="1"/>
  <c r="L3356" i="1"/>
  <c r="L3511" i="1"/>
  <c r="I3596" i="1"/>
  <c r="I3615" i="1"/>
  <c r="I3623" i="1"/>
  <c r="I3662" i="1"/>
  <c r="M3935" i="1"/>
  <c r="I3999" i="1"/>
  <c r="M4187" i="1"/>
  <c r="I4212" i="1"/>
  <c r="I4485" i="1"/>
  <c r="L4570" i="1"/>
  <c r="M4581" i="1"/>
  <c r="M4897" i="1"/>
  <c r="L3162" i="1"/>
  <c r="I3187" i="1"/>
  <c r="L3248" i="1"/>
  <c r="L3268" i="1"/>
  <c r="M3329" i="1"/>
  <c r="M3356" i="1"/>
  <c r="I3337" i="1"/>
  <c r="I3477" i="1"/>
  <c r="I3481" i="1"/>
  <c r="M3511" i="1"/>
  <c r="I3504" i="1"/>
  <c r="I3569" i="1"/>
  <c r="I3714" i="1"/>
  <c r="I3731" i="1"/>
  <c r="L3954" i="1"/>
  <c r="I3965" i="1"/>
  <c r="I3969" i="1"/>
  <c r="I4010" i="1"/>
  <c r="I4372" i="1"/>
  <c r="I4419" i="1"/>
  <c r="I4478" i="1"/>
  <c r="M4570" i="1"/>
  <c r="I4586" i="1"/>
  <c r="I4619" i="1"/>
  <c r="M4669" i="1"/>
  <c r="I4742" i="1"/>
  <c r="I4746" i="1"/>
  <c r="I4806" i="1"/>
  <c r="I4820" i="1"/>
  <c r="I4824" i="1"/>
  <c r="L2920" i="1"/>
  <c r="M2946" i="1"/>
  <c r="I2942" i="1"/>
  <c r="I2953" i="1"/>
  <c r="I3037" i="1"/>
  <c r="I3071" i="1"/>
  <c r="I3132" i="1"/>
  <c r="I3168" i="1"/>
  <c r="M3248" i="1"/>
  <c r="I3297" i="1"/>
  <c r="I3301" i="1"/>
  <c r="I3305" i="1"/>
  <c r="I3360" i="1"/>
  <c r="L3386" i="1"/>
  <c r="I3381" i="1"/>
  <c r="I3466" i="1"/>
  <c r="I3548" i="1"/>
  <c r="I3597" i="1"/>
  <c r="I3624" i="1"/>
  <c r="I3659" i="1"/>
  <c r="I3663" i="1"/>
  <c r="I3685" i="1"/>
  <c r="I3723" i="1"/>
  <c r="L3868" i="1"/>
  <c r="I3806" i="1"/>
  <c r="I3810" i="1"/>
  <c r="I3819" i="1"/>
  <c r="I3835" i="1"/>
  <c r="I3919" i="1"/>
  <c r="M3954" i="1"/>
  <c r="M3992" i="1"/>
  <c r="I4042" i="1"/>
  <c r="I4062" i="1"/>
  <c r="L4126" i="1"/>
  <c r="I4115" i="1"/>
  <c r="I4119" i="1"/>
  <c r="I4138" i="1"/>
  <c r="M4156" i="1"/>
  <c r="I4209" i="1"/>
  <c r="I4213" i="1"/>
  <c r="I4236" i="1"/>
  <c r="I4312" i="1"/>
  <c r="I4345" i="1"/>
  <c r="I4361" i="1"/>
  <c r="I4365" i="1"/>
  <c r="I4399" i="1"/>
  <c r="I4462" i="1"/>
  <c r="I4515" i="1"/>
  <c r="I4519" i="1"/>
  <c r="L4647" i="1"/>
  <c r="I4724" i="1"/>
  <c r="I4728" i="1"/>
  <c r="M4817" i="1"/>
  <c r="I4906" i="1"/>
  <c r="L3103" i="1"/>
  <c r="L3293" i="1"/>
  <c r="M3386" i="1"/>
  <c r="M4647" i="1"/>
  <c r="I3138" i="1"/>
  <c r="L3552" i="1"/>
  <c r="I3697" i="1"/>
  <c r="L3992" i="1"/>
  <c r="M4081" i="1"/>
  <c r="I4329" i="1"/>
  <c r="I4440" i="1"/>
  <c r="L4592" i="1"/>
  <c r="I2950" i="1"/>
  <c r="I2954" i="1"/>
  <c r="I2972" i="1"/>
  <c r="I3038" i="1"/>
  <c r="I3047" i="1"/>
  <c r="I3072" i="1"/>
  <c r="I3078" i="1"/>
  <c r="I3133" i="1"/>
  <c r="I3146" i="1"/>
  <c r="I3159" i="1"/>
  <c r="I3181" i="1"/>
  <c r="I3196" i="1"/>
  <c r="I3224" i="1"/>
  <c r="I3232" i="1"/>
  <c r="M3268" i="1"/>
  <c r="I3271" i="1"/>
  <c r="I3287" i="1"/>
  <c r="I3298" i="1"/>
  <c r="I3302" i="1"/>
  <c r="I3366" i="1"/>
  <c r="L3435" i="1"/>
  <c r="M3435" i="1"/>
  <c r="I3458" i="1"/>
  <c r="I3462" i="1"/>
  <c r="I3487" i="1"/>
  <c r="I3497" i="1"/>
  <c r="M3552" i="1"/>
  <c r="I3581" i="1"/>
  <c r="I3585" i="1"/>
  <c r="I3642" i="1"/>
  <c r="I3681" i="1"/>
  <c r="I3690" i="1"/>
  <c r="I3811" i="1"/>
  <c r="I3820" i="1"/>
  <c r="I3828" i="1"/>
  <c r="I3832" i="1"/>
  <c r="I3840" i="1"/>
  <c r="M3906" i="1"/>
  <c r="L3935" i="1"/>
  <c r="L3943" i="1"/>
  <c r="I3959" i="1"/>
  <c r="I3997" i="1"/>
  <c r="I4011" i="1"/>
  <c r="I4043" i="1"/>
  <c r="I4059" i="1"/>
  <c r="L4163" i="1"/>
  <c r="I4168" i="1"/>
  <c r="L4298" i="1"/>
  <c r="I4210" i="1"/>
  <c r="I4300" i="1"/>
  <c r="I4309" i="1"/>
  <c r="I4313" i="1"/>
  <c r="I4396" i="1"/>
  <c r="I4447" i="1"/>
  <c r="I4451" i="1"/>
  <c r="I4459" i="1"/>
  <c r="I4463" i="1"/>
  <c r="I4493" i="1"/>
  <c r="I4601" i="1"/>
  <c r="M4614" i="1"/>
  <c r="L4625" i="1"/>
  <c r="M4636" i="1"/>
  <c r="I4792" i="1"/>
  <c r="I4807" i="1"/>
  <c r="I5133" i="1"/>
  <c r="I5137" i="1"/>
  <c r="I5323" i="1"/>
  <c r="I5339" i="1"/>
  <c r="M5440" i="1"/>
  <c r="I5581" i="1"/>
  <c r="I5597" i="1"/>
  <c r="L5660" i="1"/>
  <c r="I5898" i="1"/>
  <c r="I6080" i="1"/>
  <c r="I6059" i="1"/>
  <c r="I6226" i="1"/>
  <c r="I6252" i="1"/>
  <c r="I6476" i="1"/>
  <c r="L7134" i="1"/>
  <c r="I7120" i="1"/>
  <c r="I7444" i="1"/>
  <c r="I7535" i="1"/>
  <c r="I7543" i="1"/>
  <c r="M7597" i="1"/>
  <c r="L7606" i="1"/>
  <c r="I4929" i="1"/>
  <c r="I4985" i="1"/>
  <c r="I5079" i="1"/>
  <c r="I5091" i="1"/>
  <c r="I5158" i="1"/>
  <c r="I5206" i="1"/>
  <c r="L5290" i="1"/>
  <c r="L5361" i="1"/>
  <c r="I5376" i="1"/>
  <c r="L5440" i="1"/>
  <c r="I5420" i="1"/>
  <c r="L5570" i="1"/>
  <c r="I5586" i="1"/>
  <c r="I5605" i="1"/>
  <c r="I5673" i="1"/>
  <c r="M5727" i="1"/>
  <c r="L5769" i="1"/>
  <c r="I5779" i="1"/>
  <c r="I5883" i="1"/>
  <c r="I5977" i="1"/>
  <c r="I6048" i="1"/>
  <c r="I6073" i="1"/>
  <c r="I6077" i="1"/>
  <c r="I6141" i="1"/>
  <c r="M6248" i="1"/>
  <c r="I6186" i="1"/>
  <c r="I6231" i="1"/>
  <c r="I6264" i="1"/>
  <c r="I6301" i="1"/>
  <c r="L6363" i="1"/>
  <c r="M6676" i="1"/>
  <c r="I6763" i="1"/>
  <c r="I6769" i="1"/>
  <c r="L6883" i="1"/>
  <c r="I6976" i="1"/>
  <c r="I6988" i="1"/>
  <c r="I6992" i="1"/>
  <c r="I6997" i="1"/>
  <c r="I7022" i="1"/>
  <c r="I7098" i="1"/>
  <c r="I7102" i="1"/>
  <c r="I7155" i="1"/>
  <c r="I7207" i="1"/>
  <c r="I7313" i="1"/>
  <c r="I7327" i="1"/>
  <c r="L7360" i="1"/>
  <c r="I7350" i="1"/>
  <c r="I7459" i="1"/>
  <c r="I7463" i="1"/>
  <c r="I7618" i="1"/>
  <c r="I7659" i="1"/>
  <c r="I7681" i="1"/>
  <c r="I4961" i="1"/>
  <c r="I5030" i="1"/>
  <c r="I5034" i="1"/>
  <c r="I5054" i="1"/>
  <c r="I5087" i="1"/>
  <c r="I5128" i="1"/>
  <c r="I5134" i="1"/>
  <c r="I5138" i="1"/>
  <c r="M5361" i="1"/>
  <c r="I5336" i="1"/>
  <c r="I5344" i="1"/>
  <c r="I5395" i="1"/>
  <c r="M5570" i="1"/>
  <c r="L5647" i="1"/>
  <c r="I6044" i="1"/>
  <c r="L6103" i="1"/>
  <c r="M6143" i="1"/>
  <c r="I6253" i="1"/>
  <c r="I6278" i="1"/>
  <c r="M6883" i="1"/>
  <c r="L7079" i="1"/>
  <c r="L7428" i="1"/>
  <c r="L5261" i="1"/>
  <c r="L5469" i="1"/>
  <c r="I5598" i="1"/>
  <c r="I5656" i="1"/>
  <c r="M6103" i="1"/>
  <c r="L6134" i="1"/>
  <c r="I6329" i="1"/>
  <c r="I6333" i="1"/>
  <c r="I6337" i="1"/>
  <c r="I6466" i="1"/>
  <c r="L6552" i="1"/>
  <c r="L6805" i="1"/>
  <c r="L6924" i="1"/>
  <c r="I6961" i="1"/>
  <c r="I6969" i="1"/>
  <c r="I7030" i="1"/>
  <c r="I7034" i="1"/>
  <c r="M7134" i="1"/>
  <c r="M7169" i="1"/>
  <c r="M7428" i="1"/>
  <c r="I7403" i="1"/>
  <c r="M7488" i="1"/>
  <c r="I4888" i="1"/>
  <c r="I4922" i="1"/>
  <c r="I4926" i="1"/>
  <c r="M5055" i="1"/>
  <c r="I4986" i="1"/>
  <c r="I5072" i="1"/>
  <c r="I5108" i="1"/>
  <c r="I5184" i="1"/>
  <c r="M5261" i="1"/>
  <c r="I5297" i="1"/>
  <c r="I5387" i="1"/>
  <c r="M5469" i="1"/>
  <c r="I5528" i="1"/>
  <c r="I5575" i="1"/>
  <c r="I5602" i="1"/>
  <c r="I5610" i="1"/>
  <c r="M5769" i="1"/>
  <c r="L5834" i="1"/>
  <c r="I5840" i="1"/>
  <c r="I5930" i="1"/>
  <c r="I5942" i="1"/>
  <c r="I6070" i="1"/>
  <c r="I6093" i="1"/>
  <c r="M6134" i="1"/>
  <c r="I6125" i="1"/>
  <c r="M6150" i="1"/>
  <c r="I6191" i="1"/>
  <c r="I6232" i="1"/>
  <c r="I6282" i="1"/>
  <c r="I6286" i="1"/>
  <c r="I6290" i="1"/>
  <c r="M6805" i="1"/>
  <c r="I6940" i="1"/>
  <c r="I7038" i="1"/>
  <c r="I7042" i="1"/>
  <c r="I7222" i="1"/>
  <c r="I7274" i="1"/>
  <c r="I7303" i="1"/>
  <c r="I7307" i="1"/>
  <c r="I7416" i="1"/>
  <c r="I7552" i="1"/>
  <c r="I7556" i="1"/>
  <c r="I7619" i="1"/>
  <c r="L7635" i="1"/>
  <c r="I7682" i="1"/>
  <c r="I4914" i="1"/>
  <c r="I4950" i="1"/>
  <c r="I4954" i="1"/>
  <c r="I5064" i="1"/>
  <c r="I5135" i="1"/>
  <c r="I5196" i="1"/>
  <c r="I5200" i="1"/>
  <c r="I5341" i="1"/>
  <c r="I5345" i="1"/>
  <c r="I5417" i="1"/>
  <c r="I5554" i="1"/>
  <c r="L5682" i="1"/>
  <c r="I5717" i="1"/>
  <c r="I5721" i="1"/>
  <c r="M5834" i="1"/>
  <c r="I5822" i="1"/>
  <c r="M5984" i="1"/>
  <c r="I6148" i="1"/>
  <c r="I6212" i="1"/>
  <c r="I6322" i="1"/>
  <c r="I6330" i="1"/>
  <c r="I6334" i="1"/>
  <c r="I6342" i="1"/>
  <c r="I6350" i="1"/>
  <c r="M6363" i="1"/>
  <c r="I6474" i="1"/>
  <c r="I6829" i="1"/>
  <c r="I6958" i="1"/>
  <c r="I6966" i="1"/>
  <c r="I6970" i="1"/>
  <c r="I7019" i="1"/>
  <c r="I7027" i="1"/>
  <c r="I7031" i="1"/>
  <c r="I7035" i="1"/>
  <c r="M7079" i="1"/>
  <c r="I7130" i="1"/>
  <c r="L7232" i="1"/>
  <c r="I7228" i="1"/>
  <c r="M7334" i="1"/>
  <c r="I7321" i="1"/>
  <c r="M7360" i="1"/>
  <c r="I7355" i="1"/>
  <c r="I7435" i="1"/>
  <c r="L7488" i="1"/>
  <c r="I7476" i="1"/>
  <c r="I7480" i="1"/>
  <c r="M7527" i="1"/>
  <c r="L7647" i="1"/>
  <c r="M6269" i="1"/>
  <c r="M6552" i="1"/>
  <c r="M6766" i="1"/>
  <c r="M6924" i="1"/>
  <c r="M7232" i="1"/>
  <c r="L7285" i="1"/>
  <c r="L7384" i="1"/>
  <c r="L7629" i="1"/>
  <c r="I4987" i="1"/>
  <c r="I5043" i="1"/>
  <c r="I5117" i="1"/>
  <c r="I5156" i="1"/>
  <c r="I5189" i="1"/>
  <c r="I5310" i="1"/>
  <c r="I5314" i="1"/>
  <c r="I5607" i="1"/>
  <c r="I5619" i="1"/>
  <c r="M5660" i="1"/>
  <c r="I5675" i="1"/>
  <c r="I5679" i="1"/>
  <c r="I5777" i="1"/>
  <c r="I5781" i="1"/>
  <c r="I5812" i="1"/>
  <c r="I5881" i="1"/>
  <c r="I6035" i="1"/>
  <c r="I6046" i="1"/>
  <c r="I6061" i="1"/>
  <c r="I6220" i="1"/>
  <c r="I6272" i="1"/>
  <c r="I6303" i="1"/>
  <c r="M6357" i="1"/>
  <c r="I6443" i="1"/>
  <c r="L6618" i="1"/>
  <c r="I6613" i="1"/>
  <c r="M6842" i="1"/>
  <c r="L7005" i="1"/>
  <c r="I6954" i="1"/>
  <c r="I6963" i="1"/>
  <c r="I6990" i="1"/>
  <c r="I7012" i="1"/>
  <c r="I7024" i="1"/>
  <c r="I7089" i="1"/>
  <c r="I7093" i="1"/>
  <c r="I7108" i="1"/>
  <c r="I7123" i="1"/>
  <c r="I7157" i="1"/>
  <c r="L7213" i="1"/>
  <c r="I7219" i="1"/>
  <c r="M7300" i="1"/>
  <c r="I7453" i="1"/>
  <c r="I7461" i="1"/>
  <c r="I7530" i="1"/>
  <c r="M7629" i="1"/>
  <c r="I7620" i="1"/>
  <c r="L7663" i="1"/>
  <c r="L7676" i="1"/>
  <c r="I5004" i="1"/>
  <c r="I5016" i="1"/>
  <c r="I5085" i="1"/>
  <c r="I5136" i="1"/>
  <c r="I5169" i="1"/>
  <c r="I5201" i="1"/>
  <c r="I5378" i="1"/>
  <c r="I5418" i="1"/>
  <c r="I5625" i="1"/>
  <c r="M5647" i="1"/>
  <c r="L5875" i="1"/>
  <c r="I5841" i="1"/>
  <c r="I5995" i="1"/>
  <c r="I6136" i="1"/>
  <c r="I6259" i="1"/>
  <c r="L6308" i="1"/>
  <c r="I6339" i="1"/>
  <c r="I6343" i="1"/>
  <c r="I6347" i="1"/>
  <c r="I6352" i="1"/>
  <c r="M6498" i="1"/>
  <c r="I6834" i="1"/>
  <c r="M7005" i="1"/>
  <c r="L7567" i="1"/>
  <c r="M7663" i="1"/>
  <c r="L7684" i="1"/>
  <c r="L5129" i="1"/>
  <c r="L5215" i="1"/>
  <c r="M5396" i="1"/>
  <c r="L5620" i="1"/>
  <c r="M5682" i="1"/>
  <c r="M5875" i="1"/>
  <c r="L6143" i="1"/>
  <c r="I6464" i="1"/>
  <c r="I6479" i="1"/>
  <c r="L6842" i="1"/>
  <c r="I7032" i="1"/>
  <c r="I7036" i="1"/>
  <c r="L7169" i="1"/>
  <c r="M7285" i="1"/>
  <c r="M7567" i="1"/>
  <c r="L7597" i="1"/>
  <c r="M7647" i="1"/>
  <c r="I4842" i="1"/>
  <c r="M4979" i="1"/>
  <c r="I4904" i="1"/>
  <c r="I4988" i="1"/>
  <c r="I5012" i="1"/>
  <c r="I5062" i="1"/>
  <c r="I5102" i="1"/>
  <c r="I5110" i="1"/>
  <c r="I5114" i="1"/>
  <c r="M5215" i="1"/>
  <c r="I5165" i="1"/>
  <c r="I5214" i="1"/>
  <c r="I5295" i="1"/>
  <c r="I5315" i="1"/>
  <c r="I5367" i="1"/>
  <c r="L5524" i="1"/>
  <c r="I5567" i="1"/>
  <c r="M5620" i="1"/>
  <c r="I5589" i="1"/>
  <c r="M5706" i="1"/>
  <c r="I5711" i="1"/>
  <c r="I5787" i="1"/>
  <c r="I5819" i="1"/>
  <c r="L5984" i="1"/>
  <c r="I5980" i="1"/>
  <c r="L6015" i="1"/>
  <c r="L6064" i="1"/>
  <c r="I6055" i="1"/>
  <c r="I6156" i="1"/>
  <c r="I6206" i="1"/>
  <c r="I6217" i="1"/>
  <c r="I6273" i="1"/>
  <c r="I6284" i="1"/>
  <c r="I6288" i="1"/>
  <c r="I6292" i="1"/>
  <c r="I6296" i="1"/>
  <c r="I6472" i="1"/>
  <c r="L6557" i="1"/>
  <c r="M6618" i="1"/>
  <c r="L6676" i="1"/>
  <c r="L6724" i="1"/>
  <c r="I6776" i="1"/>
  <c r="I6815" i="1"/>
  <c r="L6933" i="1"/>
  <c r="I6938" i="1"/>
  <c r="I6942" i="1"/>
  <c r="I6983" i="1"/>
  <c r="L7045" i="1"/>
  <c r="I7105" i="1"/>
  <c r="I7116" i="1"/>
  <c r="I7128" i="1"/>
  <c r="M7213" i="1"/>
  <c r="I7224" i="1"/>
  <c r="I7319" i="1"/>
  <c r="I7326" i="1"/>
  <c r="M7384" i="1"/>
  <c r="I7426" i="1"/>
  <c r="I7462" i="1"/>
  <c r="I7474" i="1"/>
  <c r="I7554" i="1"/>
  <c r="I7622" i="1"/>
  <c r="M7654" i="1"/>
  <c r="I7662" i="1"/>
  <c r="M7671" i="1"/>
  <c r="I71" i="1"/>
  <c r="M68" i="1"/>
  <c r="I205" i="1"/>
  <c r="K294" i="1"/>
  <c r="I447" i="1"/>
  <c r="K514" i="1"/>
  <c r="I514" i="1" s="1"/>
  <c r="I1011" i="1"/>
  <c r="L1033" i="1"/>
  <c r="L117" i="1"/>
  <c r="I117" i="1" s="1"/>
  <c r="I184" i="1"/>
  <c r="L219" i="1"/>
  <c r="K222" i="1"/>
  <c r="I222" i="1" s="1"/>
  <c r="I283" i="1"/>
  <c r="K569" i="1"/>
  <c r="I569" i="1" s="1"/>
  <c r="K659" i="1"/>
  <c r="K963" i="1"/>
  <c r="I70" i="1"/>
  <c r="I182" i="1"/>
  <c r="I228" i="1"/>
  <c r="I323" i="1"/>
  <c r="I510" i="1"/>
  <c r="I236" i="1"/>
  <c r="I278" i="1"/>
  <c r="I384" i="1"/>
  <c r="L1002" i="1"/>
  <c r="K1073" i="1"/>
  <c r="I1061" i="1"/>
  <c r="I338" i="1"/>
  <c r="I436" i="1"/>
  <c r="I663" i="1"/>
  <c r="K910" i="1"/>
  <c r="M1023" i="1"/>
  <c r="L1073" i="1"/>
  <c r="I998" i="1"/>
  <c r="M1059" i="1"/>
  <c r="K68" i="1"/>
  <c r="K1049" i="1"/>
  <c r="L68" i="1"/>
  <c r="K1002" i="1"/>
  <c r="L1314" i="1"/>
  <c r="I1341" i="1"/>
  <c r="I1482" i="1"/>
  <c r="I1657" i="1"/>
  <c r="K1429" i="1"/>
  <c r="L1545" i="1"/>
  <c r="L1653" i="1"/>
  <c r="I1775" i="1"/>
  <c r="M2033" i="1"/>
  <c r="I2051" i="1"/>
  <c r="L1254" i="1"/>
  <c r="K1569" i="1"/>
  <c r="I1932" i="1"/>
  <c r="I1962" i="1"/>
  <c r="L2062" i="1"/>
  <c r="K1413" i="1"/>
  <c r="K1453" i="1"/>
  <c r="I1516" i="1"/>
  <c r="L1769" i="1"/>
  <c r="M2007" i="1"/>
  <c r="I1166" i="1"/>
  <c r="K1339" i="1"/>
  <c r="L1772" i="1"/>
  <c r="I1772" i="1" s="1"/>
  <c r="I1431" i="1"/>
  <c r="I1942" i="1"/>
  <c r="I2041" i="1"/>
  <c r="I2055" i="1"/>
  <c r="I1945" i="1"/>
  <c r="I1958" i="1"/>
  <c r="I2022" i="1"/>
  <c r="I1914" i="1"/>
  <c r="M1965" i="1"/>
  <c r="I1956" i="1"/>
  <c r="I1979" i="1"/>
  <c r="I2039" i="1"/>
  <c r="I2053" i="1"/>
  <c r="I2241" i="1"/>
  <c r="I2390" i="1"/>
  <c r="I2037" i="1"/>
  <c r="I2064" i="1"/>
  <c r="I2236" i="1"/>
  <c r="I2331" i="1"/>
  <c r="I2365" i="1"/>
  <c r="I2676" i="1"/>
  <c r="I2687" i="1"/>
  <c r="L2834" i="1"/>
  <c r="I2264" i="1"/>
  <c r="L2498" i="1"/>
  <c r="L2780" i="1"/>
  <c r="I2836" i="1"/>
  <c r="L2837" i="1"/>
  <c r="I2087" i="1"/>
  <c r="I2246" i="1"/>
  <c r="I2783" i="1"/>
  <c r="I2867" i="1"/>
  <c r="L2915" i="1"/>
  <c r="I3296" i="1"/>
  <c r="I3359" i="1"/>
  <c r="L3243" i="1"/>
  <c r="I3516" i="1"/>
  <c r="M3629" i="1"/>
  <c r="I3620" i="1"/>
  <c r="I3034" i="1"/>
  <c r="I2917" i="1"/>
  <c r="I3365" i="1"/>
  <c r="I3715" i="1"/>
  <c r="I3692" i="1"/>
  <c r="I3710" i="1"/>
  <c r="I3713" i="1"/>
  <c r="I3641" i="1"/>
  <c r="I3655" i="1"/>
  <c r="I3688" i="1"/>
  <c r="I3719" i="1"/>
  <c r="I3711" i="1"/>
  <c r="I4135" i="1"/>
  <c r="I4166" i="1"/>
  <c r="L4817" i="1"/>
  <c r="I5058" i="1"/>
  <c r="L4006" i="1"/>
  <c r="I4900" i="1"/>
  <c r="M5129" i="1"/>
  <c r="I4492" i="1"/>
  <c r="I4497" i="1"/>
  <c r="I4819" i="1"/>
  <c r="L5055" i="1"/>
  <c r="I6092" i="1"/>
  <c r="L6269" i="1"/>
  <c r="I6344" i="1"/>
  <c r="I5623" i="1"/>
  <c r="I5776" i="1"/>
  <c r="I6146" i="1"/>
  <c r="I6323" i="1"/>
  <c r="I5132" i="1"/>
  <c r="L5396" i="1"/>
  <c r="L5727" i="1"/>
  <c r="L6150" i="1"/>
  <c r="I5400" i="1"/>
  <c r="I5573" i="1"/>
  <c r="I6024" i="1"/>
  <c r="I6271" i="1"/>
  <c r="I5292" i="1"/>
  <c r="I6218" i="1"/>
  <c r="I6302" i="1"/>
  <c r="I6340" i="1"/>
  <c r="I6348" i="1"/>
  <c r="L6498" i="1"/>
  <c r="I6019" i="1"/>
  <c r="M6308" i="1"/>
  <c r="L6425" i="1"/>
  <c r="I5878" i="1"/>
  <c r="I6214" i="1"/>
  <c r="I6346" i="1"/>
  <c r="I6355" i="1"/>
  <c r="M6425" i="1"/>
  <c r="L6357" i="1"/>
  <c r="I6422" i="1"/>
  <c r="L7334" i="1"/>
  <c r="I7612" i="1"/>
  <c r="I7639" i="1"/>
  <c r="I7673" i="1"/>
  <c r="L7441" i="1"/>
  <c r="L7447" i="1"/>
  <c r="I7668" i="1"/>
  <c r="I7651" i="1"/>
  <c r="I7679" i="1"/>
  <c r="I7657" i="1"/>
  <c r="I6103" i="1" l="1"/>
  <c r="I2837" i="1"/>
  <c r="I1453" i="1"/>
  <c r="I1132" i="1"/>
  <c r="I2386" i="1"/>
  <c r="I2920" i="1"/>
  <c r="I527" i="1"/>
  <c r="I219" i="1"/>
  <c r="I6150" i="1"/>
  <c r="I1429" i="1"/>
  <c r="I1462" i="1"/>
  <c r="I1163" i="1"/>
  <c r="I1887" i="1"/>
  <c r="I3362" i="1"/>
  <c r="I6766" i="1"/>
  <c r="I7447" i="1"/>
  <c r="I6805" i="1"/>
  <c r="I727" i="1"/>
  <c r="I3954" i="1"/>
  <c r="I665" i="1"/>
  <c r="I707" i="1"/>
  <c r="I2685" i="1"/>
  <c r="I2362" i="1"/>
  <c r="I1569" i="1"/>
  <c r="I1735" i="1"/>
  <c r="I3972" i="1"/>
  <c r="I1413" i="1"/>
  <c r="I3277" i="1"/>
  <c r="I4636" i="1"/>
  <c r="I4669" i="1"/>
  <c r="I7300" i="1"/>
  <c r="I2085" i="1"/>
  <c r="I910" i="1"/>
  <c r="I4133" i="1"/>
  <c r="I4382" i="1"/>
  <c r="I7676" i="1"/>
  <c r="I717" i="1"/>
  <c r="I1911" i="1"/>
  <c r="I963" i="1"/>
  <c r="I7663" i="1"/>
  <c r="I7654" i="1"/>
  <c r="I6011" i="1"/>
  <c r="I4581" i="1"/>
  <c r="I6552" i="1"/>
  <c r="I3935" i="1"/>
  <c r="I5290" i="1"/>
  <c r="I2946" i="1"/>
  <c r="I1525" i="1"/>
  <c r="I3906" i="1"/>
  <c r="I4006" i="1"/>
  <c r="I1339" i="1"/>
  <c r="I7671" i="1"/>
  <c r="I3074" i="1"/>
  <c r="I4489" i="1"/>
  <c r="I7629" i="1"/>
  <c r="I7684" i="1"/>
  <c r="I3489" i="1"/>
  <c r="I3010" i="1"/>
  <c r="I4570" i="1"/>
  <c r="I294" i="1"/>
  <c r="I242" i="1"/>
  <c r="I6143" i="1"/>
  <c r="I371" i="1"/>
  <c r="I4306" i="1"/>
  <c r="I4494" i="1"/>
  <c r="I648" i="1"/>
  <c r="I2974" i="1"/>
  <c r="I3135" i="1"/>
  <c r="I2565" i="1"/>
  <c r="I5956" i="1"/>
  <c r="I1965" i="1"/>
  <c r="I2451" i="1"/>
  <c r="I1818" i="1"/>
  <c r="I2780" i="1"/>
  <c r="I1545" i="1"/>
  <c r="I1217" i="1"/>
  <c r="I3356" i="1"/>
  <c r="I1364" i="1"/>
  <c r="I2243" i="1"/>
  <c r="I551" i="1"/>
  <c r="I2731" i="1"/>
  <c r="I174" i="1"/>
  <c r="I3268" i="1"/>
  <c r="I830" i="1"/>
  <c r="I2803" i="1"/>
  <c r="I114" i="1"/>
  <c r="I1254" i="1"/>
  <c r="I325" i="1"/>
  <c r="I1653" i="1"/>
  <c r="I3162" i="1"/>
  <c r="I1148" i="1"/>
  <c r="I2694" i="1"/>
  <c r="I4444" i="1"/>
  <c r="I4817" i="1"/>
  <c r="I4499" i="1"/>
  <c r="I7360" i="1"/>
  <c r="I3707" i="1"/>
  <c r="I5440" i="1"/>
  <c r="I4126" i="1"/>
  <c r="I1373" i="1"/>
  <c r="I1440" i="1"/>
  <c r="I2580" i="1"/>
  <c r="I562" i="1"/>
  <c r="I986" i="1"/>
  <c r="I702" i="1"/>
  <c r="I2239" i="1"/>
  <c r="I3868" i="1"/>
  <c r="I659" i="1"/>
  <c r="I3981" i="1"/>
  <c r="I2891" i="1"/>
  <c r="I7232" i="1"/>
  <c r="I6618" i="1"/>
  <c r="I5129" i="1"/>
  <c r="I211" i="1"/>
  <c r="I5682" i="1"/>
  <c r="I4614" i="1"/>
  <c r="I1279" i="1"/>
  <c r="I4163" i="1"/>
  <c r="I3552" i="1"/>
  <c r="I1059" i="1"/>
  <c r="I1534" i="1"/>
  <c r="I1492" i="1"/>
  <c r="I3629" i="1"/>
  <c r="I682" i="1"/>
  <c r="I1477" i="1"/>
  <c r="I3293" i="1"/>
  <c r="I2416" i="1"/>
  <c r="I1203" i="1"/>
  <c r="I4739" i="1"/>
  <c r="I400" i="1"/>
  <c r="K7689" i="1"/>
  <c r="I5727" i="1"/>
  <c r="I1314" i="1"/>
  <c r="I4592" i="1"/>
  <c r="I1187" i="1"/>
  <c r="I5361" i="1"/>
  <c r="I1769" i="1"/>
  <c r="I3243" i="1"/>
  <c r="I6425" i="1"/>
  <c r="I5570" i="1"/>
  <c r="I2864" i="1"/>
  <c r="I199" i="1"/>
  <c r="I3103" i="1"/>
  <c r="I3031" i="1"/>
  <c r="I6248" i="1"/>
  <c r="I1119" i="1"/>
  <c r="I494" i="1"/>
  <c r="I1540" i="1"/>
  <c r="I5875" i="1"/>
  <c r="I275" i="1"/>
  <c r="L178" i="1"/>
  <c r="I2234" i="1"/>
  <c r="I618" i="1"/>
  <c r="I4169" i="1"/>
  <c r="I773" i="1"/>
  <c r="I5620" i="1"/>
  <c r="I2521" i="1"/>
  <c r="I7567" i="1"/>
  <c r="I3329" i="1"/>
  <c r="I4298" i="1"/>
  <c r="I2220" i="1"/>
  <c r="I5396" i="1"/>
  <c r="I4603" i="1"/>
  <c r="I542" i="1"/>
  <c r="I6308" i="1"/>
  <c r="I6676" i="1"/>
  <c r="I7169" i="1"/>
  <c r="I4145" i="1"/>
  <c r="I1622" i="1"/>
  <c r="M1576" i="1"/>
  <c r="M7689" i="1"/>
  <c r="I5706" i="1"/>
  <c r="I453" i="1"/>
  <c r="I1049" i="1"/>
  <c r="I4979" i="1"/>
  <c r="I4081" i="1"/>
  <c r="I7428" i="1"/>
  <c r="I2062" i="1"/>
  <c r="I1237" i="1"/>
  <c r="I2498" i="1"/>
  <c r="I2915" i="1"/>
  <c r="I6498" i="1"/>
  <c r="I7384" i="1"/>
  <c r="I2157" i="1"/>
  <c r="I5215" i="1"/>
  <c r="I2834" i="1"/>
  <c r="I2258" i="1"/>
  <c r="I280" i="1"/>
  <c r="I6269" i="1"/>
  <c r="I232" i="1"/>
  <c r="I4897" i="1"/>
  <c r="I311" i="1"/>
  <c r="I1002" i="1"/>
  <c r="I2327" i="1"/>
  <c r="I440" i="1"/>
  <c r="I4156" i="1"/>
  <c r="I6086" i="1"/>
  <c r="I1694" i="1"/>
  <c r="I3248" i="1"/>
  <c r="I5660" i="1"/>
  <c r="I7134" i="1"/>
  <c r="I7334" i="1"/>
  <c r="I7441" i="1"/>
  <c r="I407" i="1"/>
  <c r="I6724" i="1"/>
  <c r="I508" i="1"/>
  <c r="I2033" i="1"/>
  <c r="L7691" i="1"/>
  <c r="I747" i="1"/>
  <c r="I7285" i="1"/>
  <c r="I2293" i="1"/>
  <c r="I1023" i="1"/>
  <c r="I6021" i="1"/>
  <c r="I1039" i="1"/>
  <c r="I343" i="1"/>
  <c r="M7690" i="1"/>
  <c r="I3651" i="1"/>
  <c r="I2007" i="1"/>
  <c r="I3511" i="1"/>
  <c r="I1552" i="1"/>
  <c r="M7691" i="1"/>
  <c r="L1576" i="1"/>
  <c r="I4647" i="1"/>
  <c r="M7685" i="1"/>
  <c r="I3943" i="1"/>
  <c r="I697" i="1"/>
  <c r="I4625" i="1"/>
  <c r="I2617" i="1"/>
  <c r="I6064" i="1"/>
  <c r="I5984" i="1"/>
  <c r="I1514" i="1"/>
  <c r="I687" i="1"/>
  <c r="L7689" i="1"/>
  <c r="L7685" i="1"/>
  <c r="M178" i="1"/>
  <c r="I5834" i="1"/>
  <c r="I5261" i="1"/>
  <c r="I576" i="1"/>
  <c r="I1140" i="1"/>
  <c r="I627" i="1"/>
  <c r="L7690" i="1"/>
  <c r="K7691" i="1"/>
  <c r="I7005" i="1"/>
  <c r="I6134" i="1"/>
  <c r="I7488" i="1"/>
  <c r="I1832" i="1"/>
  <c r="I7045" i="1"/>
  <c r="I3992" i="1"/>
  <c r="I1384" i="1"/>
  <c r="I882" i="1"/>
  <c r="I5524" i="1"/>
  <c r="I7213" i="1"/>
  <c r="I6842" i="1"/>
  <c r="I2198" i="1"/>
  <c r="I804" i="1"/>
  <c r="I855" i="1"/>
  <c r="I3386" i="1"/>
  <c r="I2103" i="1"/>
  <c r="I2134" i="1"/>
  <c r="I1181" i="1"/>
  <c r="I68" i="1"/>
  <c r="I5647" i="1"/>
  <c r="I1940" i="1"/>
  <c r="K7690" i="1"/>
  <c r="K1576" i="1"/>
  <c r="I5055" i="1"/>
  <c r="I6357" i="1"/>
  <c r="I3760" i="1"/>
  <c r="I1073" i="1"/>
  <c r="K178" i="1"/>
  <c r="M7688" i="1" l="1"/>
  <c r="L7686" i="1"/>
  <c r="M7686" i="1"/>
  <c r="I7691" i="1"/>
  <c r="I1576" i="1"/>
  <c r="L7692" i="1"/>
  <c r="L7693" i="1" s="1"/>
  <c r="M7692" i="1"/>
  <c r="M7693" i="1" s="1"/>
  <c r="I7690" i="1"/>
  <c r="L7688" i="1"/>
  <c r="I7685" i="1"/>
  <c r="K7688" i="1"/>
  <c r="K7692" i="1"/>
  <c r="K7693" i="1" s="1"/>
</calcChain>
</file>

<file path=xl/sharedStrings.xml><?xml version="1.0" encoding="utf-8"?>
<sst xmlns="http://schemas.openxmlformats.org/spreadsheetml/2006/main" count="46646" uniqueCount="3155">
  <si>
    <t>מספר
מאוחד</t>
  </si>
  <si>
    <t>סעיף</t>
  </si>
  <si>
    <t>פרק</t>
  </si>
  <si>
    <t>ספר</t>
  </si>
  <si>
    <t>שם</t>
  </si>
  <si>
    <t>סוג</t>
  </si>
  <si>
    <t>אחוז השינוי מול 2023</t>
  </si>
  <si>
    <t>סעיפים חדשים</t>
  </si>
  <si>
    <t>הצעה
2024</t>
  </si>
  <si>
    <t>הצעה
2023</t>
  </si>
  <si>
    <t>ביצוע
2022</t>
  </si>
  <si>
    <t xml:space="preserve"> </t>
  </si>
  <si>
    <r>
      <t xml:space="preserve">תקציבי עזר </t>
    </r>
    <r>
      <rPr>
        <b/>
        <i/>
        <sz val="12"/>
        <rFont val="David"/>
        <family val="2"/>
        <charset val="177"/>
      </rPr>
      <t xml:space="preserve">       </t>
    </r>
  </si>
  <si>
    <t>000</t>
  </si>
  <si>
    <t>090000</t>
  </si>
  <si>
    <t xml:space="preserve">תקציבי עזר        </t>
  </si>
  <si>
    <t>משרד הרשות ושרותים</t>
  </si>
  <si>
    <t>092000</t>
  </si>
  <si>
    <t>שכר עובדים לפי תקן</t>
  </si>
  <si>
    <t>השכר הקובע-תקציבית</t>
  </si>
  <si>
    <t>שכר</t>
  </si>
  <si>
    <t xml:space="preserve">השכר הקובע-צוברת  </t>
  </si>
  <si>
    <t xml:space="preserve">ביגוד             </t>
  </si>
  <si>
    <t xml:space="preserve">דמי הבראה         </t>
  </si>
  <si>
    <t xml:space="preserve">שעות נוספות       </t>
  </si>
  <si>
    <t>השתתפות באחזקת רכב</t>
  </si>
  <si>
    <t>שכר עובדים ללא תקן</t>
  </si>
  <si>
    <t xml:space="preserve">השכר הקובע        </t>
  </si>
  <si>
    <t xml:space="preserve">עובדים חיצוניים   </t>
  </si>
  <si>
    <t>אחזקת בנינים וציוד</t>
  </si>
  <si>
    <t xml:space="preserve">השתתפות בועד בית  </t>
  </si>
  <si>
    <t>קשיח</t>
  </si>
  <si>
    <t>דמי שכירות</t>
  </si>
  <si>
    <t xml:space="preserve">כיבוי אש          </t>
  </si>
  <si>
    <t>גמיש</t>
  </si>
  <si>
    <t xml:space="preserve">תחזוקת מבנה       </t>
  </si>
  <si>
    <t xml:space="preserve">חשמל              </t>
  </si>
  <si>
    <t xml:space="preserve">מים               </t>
  </si>
  <si>
    <t xml:space="preserve">חומרי נקיון       </t>
  </si>
  <si>
    <t xml:space="preserve">חיטוי והדברה      </t>
  </si>
  <si>
    <t>אחזקת מרכזיות</t>
  </si>
  <si>
    <t xml:space="preserve">אחזקת מזגנים      </t>
  </si>
  <si>
    <t xml:space="preserve">אחזקת אזעקה       </t>
  </si>
  <si>
    <t xml:space="preserve">בטוח ורשוי קשר    </t>
  </si>
  <si>
    <t xml:space="preserve">השכרת איתוריות    </t>
  </si>
  <si>
    <t xml:space="preserve">ביטוח             </t>
  </si>
  <si>
    <t>אחזקת תמי 4</t>
  </si>
  <si>
    <t>אחזקת דפיברילטור</t>
  </si>
  <si>
    <t xml:space="preserve">אחזקת מכונות משרד </t>
  </si>
  <si>
    <t xml:space="preserve">שרות למעליות      </t>
  </si>
  <si>
    <t xml:space="preserve">אחזקת גנרטור      </t>
  </si>
  <si>
    <t xml:space="preserve">הוצאות מינהליות   </t>
  </si>
  <si>
    <t xml:space="preserve">שתיה לעובדים      </t>
  </si>
  <si>
    <t xml:space="preserve">הוצאות טלפון      </t>
  </si>
  <si>
    <t>מרכזיה טלולרית</t>
  </si>
  <si>
    <t xml:space="preserve">טלפונים סלולריים  </t>
  </si>
  <si>
    <t xml:space="preserve">הוצאות דאר        </t>
  </si>
  <si>
    <t>סלולריים - עובדים</t>
  </si>
  <si>
    <t xml:space="preserve">פירסומים          </t>
  </si>
  <si>
    <t xml:space="preserve">שיכפולים          </t>
  </si>
  <si>
    <t xml:space="preserve">הדפסות            </t>
  </si>
  <si>
    <t xml:space="preserve">הוצאות לפעולות    </t>
  </si>
  <si>
    <t xml:space="preserve">הובלות והסעות     </t>
  </si>
  <si>
    <t>חמרים-תחזוקת מבנים</t>
  </si>
  <si>
    <t>חמרים-תחזוקה עצמית</t>
  </si>
  <si>
    <t xml:space="preserve">כלים וציוד        </t>
  </si>
  <si>
    <t xml:space="preserve">דמי פריצה - תכולה </t>
  </si>
  <si>
    <t xml:space="preserve">דמי פריצה - מבנה  </t>
  </si>
  <si>
    <t xml:space="preserve">עבודות קבלניות    </t>
  </si>
  <si>
    <t xml:space="preserve">נקיון בקבלנות     </t>
  </si>
  <si>
    <t xml:space="preserve">שמירה בקבלנות     </t>
  </si>
  <si>
    <t xml:space="preserve">שרותי גניזה       </t>
  </si>
  <si>
    <t xml:space="preserve">כביסה             </t>
  </si>
  <si>
    <t xml:space="preserve">השתתפות בעזר 094  </t>
  </si>
  <si>
    <t xml:space="preserve">רכישת ציוד        </t>
  </si>
  <si>
    <t>אג' טלוויזיה וכבלים</t>
  </si>
  <si>
    <t xml:space="preserve">התקנה ואחזקת טלפון     </t>
  </si>
  <si>
    <t>רכישות/פע' חד-פעמי</t>
  </si>
  <si>
    <t>z</t>
  </si>
  <si>
    <t>רז' פעולות ורכישות</t>
  </si>
  <si>
    <t>092000  סך הכל</t>
  </si>
  <si>
    <t>092100</t>
  </si>
  <si>
    <t xml:space="preserve">העמסת בית העירייה </t>
  </si>
  <si>
    <t xml:space="preserve">השתתפות בעזר 092  </t>
  </si>
  <si>
    <t>092100  סך הכל</t>
  </si>
  <si>
    <t>094000</t>
  </si>
  <si>
    <t xml:space="preserve">אפסנאות מחסנים    </t>
  </si>
  <si>
    <t xml:space="preserve">מכשירי כתיבה      </t>
  </si>
  <si>
    <t xml:space="preserve">אירוח וכיבוד      </t>
  </si>
  <si>
    <t xml:space="preserve">נסיעות ואש"ל      </t>
  </si>
  <si>
    <t xml:space="preserve">ספרים ועיתונים    </t>
  </si>
  <si>
    <t xml:space="preserve">מיכון וענ"א       </t>
  </si>
  <si>
    <t xml:space="preserve">השתתפות בעזר 096  </t>
  </si>
  <si>
    <t xml:space="preserve">פינויים           </t>
  </si>
  <si>
    <t xml:space="preserve">הוצאות חד פעמיות  </t>
  </si>
  <si>
    <t xml:space="preserve">רכישות חד פעמיות  </t>
  </si>
  <si>
    <t>094000  סך הכל</t>
  </si>
  <si>
    <t>094100</t>
  </si>
  <si>
    <t xml:space="preserve">העמסת מחסנים    </t>
  </si>
  <si>
    <t>094100  סך הכל</t>
  </si>
  <si>
    <t>096000</t>
  </si>
  <si>
    <t xml:space="preserve">מוסך  ורכב        </t>
  </si>
  <si>
    <t>מערכת אזעקה</t>
  </si>
  <si>
    <t xml:space="preserve">ביטוח רכב         </t>
  </si>
  <si>
    <t xml:space="preserve">שמאות             </t>
  </si>
  <si>
    <t>עבודות קבלניות-רכב</t>
  </si>
  <si>
    <t xml:space="preserve">בנזין             </t>
  </si>
  <si>
    <t xml:space="preserve">סולר              </t>
  </si>
  <si>
    <t xml:space="preserve">שמנים ומשחות      </t>
  </si>
  <si>
    <t xml:space="preserve">אגרת רשוי רכב     </t>
  </si>
  <si>
    <t xml:space="preserve">השתתפות עצמית     </t>
  </si>
  <si>
    <t>שטיפת רכבים</t>
  </si>
  <si>
    <t>אחזקת איתורן</t>
  </si>
  <si>
    <t xml:space="preserve">טיפול ברכב        </t>
  </si>
  <si>
    <t xml:space="preserve">שיפוצים           </t>
  </si>
  <si>
    <t xml:space="preserve">פחחות וצבע        </t>
  </si>
  <si>
    <t xml:space="preserve">עובדי חברת מוסדות </t>
  </si>
  <si>
    <t>יועצים</t>
  </si>
  <si>
    <t xml:space="preserve">טכס נהג מצטיין    </t>
  </si>
  <si>
    <t>מ.הכנסה הוצ.עודפות</t>
  </si>
  <si>
    <t>096000  סך הכל</t>
  </si>
  <si>
    <t>096100</t>
  </si>
  <si>
    <t xml:space="preserve">העמסת מוסך  ורכב        </t>
  </si>
  <si>
    <t>096100  סך הכל</t>
  </si>
  <si>
    <t>סה"כ  תקציבי עזר</t>
  </si>
  <si>
    <t>תקבולים</t>
  </si>
  <si>
    <t xml:space="preserve">מיסים ומענק כללי  </t>
  </si>
  <si>
    <t xml:space="preserve">ארנונות           </t>
  </si>
  <si>
    <t xml:space="preserve">ארנונה כללית      </t>
  </si>
  <si>
    <t xml:space="preserve">ארנונה - מ.ג.ע.ר    </t>
  </si>
  <si>
    <t xml:space="preserve">אגרות משפט        </t>
  </si>
  <si>
    <t>החזר הוצאות משפט</t>
  </si>
  <si>
    <t xml:space="preserve">ארנונה - עסקים מילגם    </t>
  </si>
  <si>
    <t>ארנונה מגורים מילגם</t>
  </si>
  <si>
    <t>עיקולי בנקים</t>
  </si>
  <si>
    <t>דרישה מילגם</t>
  </si>
  <si>
    <t xml:space="preserve">גביות לחלוקה      </t>
  </si>
  <si>
    <t>גביות שונות לחלוקה</t>
  </si>
  <si>
    <t xml:space="preserve">גביות - קו פתוח   </t>
  </si>
  <si>
    <t>כרט' אשראי-קו פתוח</t>
  </si>
  <si>
    <t>הפרשה לתביעות בארנונה</t>
  </si>
  <si>
    <t>ותיקים - משנים קודמות</t>
  </si>
  <si>
    <t>ארנונה מחסני ערכות מגן</t>
  </si>
  <si>
    <t>שיפוי - אזרחים ותיקים</t>
  </si>
  <si>
    <t>110000  סך הכל</t>
  </si>
  <si>
    <t>הכנסות במקום ארנונה</t>
  </si>
  <si>
    <t>שיפוי ארנונה</t>
  </si>
  <si>
    <t>שיפוי ארנונה שנים קודמות</t>
  </si>
  <si>
    <t>121000  סך הכל</t>
  </si>
  <si>
    <t xml:space="preserve">הנחות לזכאים      </t>
  </si>
  <si>
    <t xml:space="preserve">הכנסה משחרורים    </t>
  </si>
  <si>
    <t>החזר הנחות מימון</t>
  </si>
  <si>
    <t>פטורים מארנונה</t>
  </si>
  <si>
    <t>הנחות מימון אשפה</t>
  </si>
  <si>
    <t>פטורים - מוסדות</t>
  </si>
  <si>
    <t>הנחות פטור קורונה</t>
  </si>
  <si>
    <t>115000  סך הכל</t>
  </si>
  <si>
    <t xml:space="preserve">אגרות             </t>
  </si>
  <si>
    <t xml:space="preserve">תעודות ואישורים   </t>
  </si>
  <si>
    <t xml:space="preserve">תעודות ואשורים    </t>
  </si>
  <si>
    <t>אג' רישיונות שלטים</t>
  </si>
  <si>
    <t>אגרת רשיונות שלטים</t>
  </si>
  <si>
    <t>החזר אג' משפט-שילוט</t>
  </si>
  <si>
    <t>122000  סך הכל</t>
  </si>
  <si>
    <t xml:space="preserve">מודעות ופירסומים  </t>
  </si>
  <si>
    <t xml:space="preserve">מודעות על לוחות   </t>
  </si>
  <si>
    <t>124000  סך הכל</t>
  </si>
  <si>
    <t xml:space="preserve">אגרות שונות       </t>
  </si>
  <si>
    <t xml:space="preserve">אגרת חניה  מוניות </t>
  </si>
  <si>
    <t>129000  סך הכל</t>
  </si>
  <si>
    <t xml:space="preserve">הכנסות מימון      </t>
  </si>
  <si>
    <t>ביוב התר בניה-מלוה</t>
  </si>
  <si>
    <t>כביש-תאו'בניה-מלוה</t>
  </si>
  <si>
    <t>תעול היתר בניה-מלו</t>
  </si>
  <si>
    <t>מים היתר בניה-מלוה</t>
  </si>
  <si>
    <t>החזר מילוות-השבחה</t>
  </si>
  <si>
    <t>160000  סך הכל</t>
  </si>
  <si>
    <t xml:space="preserve">מענקים כללים      </t>
  </si>
  <si>
    <t xml:space="preserve">מענק כללי לאיזון  </t>
  </si>
  <si>
    <t xml:space="preserve">מענקים חד-פעמיים  </t>
  </si>
  <si>
    <t>החזר בגין הסכם שכר</t>
  </si>
  <si>
    <t>פנים-מענק התרי בנית דירות</t>
  </si>
  <si>
    <t>פנים-הכנסות מתשאולים</t>
  </si>
  <si>
    <t>מענק רזרבת שר הפנים</t>
  </si>
  <si>
    <t xml:space="preserve">החזר הנחת ארנונה  </t>
  </si>
  <si>
    <t>שיפוי פטור קורונה</t>
  </si>
  <si>
    <t>192000  סך הכל</t>
  </si>
  <si>
    <t>פנים מענק ניהול כספי</t>
  </si>
  <si>
    <t>192100  סך הכל</t>
  </si>
  <si>
    <t xml:space="preserve">מענק לקליטת עליה  </t>
  </si>
  <si>
    <t>מענק מ'הפנים-קליטה</t>
  </si>
  <si>
    <t>194000  סך הכל</t>
  </si>
  <si>
    <t xml:space="preserve">מענקים אחרים      </t>
  </si>
  <si>
    <t>בחירות:רשות מקומית</t>
  </si>
  <si>
    <t>196100  סך הכל</t>
  </si>
  <si>
    <t xml:space="preserve">מענקי שכר         </t>
  </si>
  <si>
    <t xml:space="preserve">מענק החזר שכר     </t>
  </si>
  <si>
    <t>196200  סך הכל</t>
  </si>
  <si>
    <t xml:space="preserve">שרותים מקומיים    </t>
  </si>
  <si>
    <t xml:space="preserve">תברואה            </t>
  </si>
  <si>
    <t xml:space="preserve">שרותי ניקיון      </t>
  </si>
  <si>
    <t xml:space="preserve">נקוי רחובות       </t>
  </si>
  <si>
    <t>הכנ.מפינ.מכו.פר.א.</t>
  </si>
  <si>
    <t xml:space="preserve">ניקוי מגרשים      </t>
  </si>
  <si>
    <t>212200  סך הכל</t>
  </si>
  <si>
    <t xml:space="preserve">אסוף וביעור אשפה  </t>
  </si>
  <si>
    <t>אריזות כתומים-הפרדה במקור</t>
  </si>
  <si>
    <t xml:space="preserve">מכירת מיכלי אשפה  </t>
  </si>
  <si>
    <t>הכנסות סילוק פסולת</t>
  </si>
  <si>
    <t>מכירת בקבוקי פלסטיק</t>
  </si>
  <si>
    <t>מכירת נייר</t>
  </si>
  <si>
    <t>מכירת בגדים משומשים</t>
  </si>
  <si>
    <t>מכירת קרטון למיחזור</t>
  </si>
  <si>
    <t>קרטון - תאגיד תמיר</t>
  </si>
  <si>
    <t>גזם - איגוד תברואה</t>
  </si>
  <si>
    <t>מכירת פסולת אלקטרונית</t>
  </si>
  <si>
    <t>מיחזור פלסטיק+נייר</t>
  </si>
  <si>
    <t>אתר הפסולת-איכה"ס</t>
  </si>
  <si>
    <t>212300  סך הכל</t>
  </si>
  <si>
    <t>תחנת המעבר</t>
  </si>
  <si>
    <t>הכנסות שמירה</t>
  </si>
  <si>
    <t>חניית משאיות</t>
  </si>
  <si>
    <t>החזר חשמל מקבלן אשפה</t>
  </si>
  <si>
    <t>212600  סך הכל</t>
  </si>
  <si>
    <t xml:space="preserve">פיקוח תברואי      </t>
  </si>
  <si>
    <t>פיקוח-עסקים+מוסדות</t>
  </si>
  <si>
    <t xml:space="preserve">רישוי עסקים       </t>
  </si>
  <si>
    <t>213300  סך הכל</t>
  </si>
  <si>
    <t xml:space="preserve">שרות וטרינרי      </t>
  </si>
  <si>
    <t>אג'רישוי/חיסון כלב ואג' עופות</t>
  </si>
  <si>
    <t>הובלה ושהייה בכלביה</t>
  </si>
  <si>
    <t>החזקת בע"ח/בעלי כנף</t>
  </si>
  <si>
    <t xml:space="preserve">החזר שכר וטרינר   </t>
  </si>
  <si>
    <t>הסגר כלבים ביתי</t>
  </si>
  <si>
    <t xml:space="preserve">בדיקת בשר ודגים   </t>
  </si>
  <si>
    <t>בדיקות משנה תחנה איזורית</t>
  </si>
  <si>
    <t>עיקור חתולים וכלבים</t>
  </si>
  <si>
    <t>214000  סך הכל</t>
  </si>
  <si>
    <t xml:space="preserve">ביטחון            </t>
  </si>
  <si>
    <t>מינהל שמירה וביטחון</t>
  </si>
  <si>
    <t>עבור שרותי קב"טים</t>
  </si>
  <si>
    <t>221000  סך הכל</t>
  </si>
  <si>
    <t xml:space="preserve">שמירה ביטחונית    </t>
  </si>
  <si>
    <t xml:space="preserve">משמר אזרחי        </t>
  </si>
  <si>
    <t xml:space="preserve">השתתפות הממשלה    </t>
  </si>
  <si>
    <t>222100  סך הכל</t>
  </si>
  <si>
    <t>סיירת ביטחון</t>
  </si>
  <si>
    <t>אגרת ביטחון</t>
  </si>
  <si>
    <t>222200  סך הכל</t>
  </si>
  <si>
    <t xml:space="preserve">הג"א              </t>
  </si>
  <si>
    <t xml:space="preserve">שכר דירה ממקלטים  </t>
  </si>
  <si>
    <t>השתת' בת-ים בהג"א</t>
  </si>
  <si>
    <t>השתת' אזור בהג"א</t>
  </si>
  <si>
    <t>שידרוג מקלטים</t>
  </si>
  <si>
    <t>223000  סך הכל</t>
  </si>
  <si>
    <t xml:space="preserve">מל"ח ופס"ח        </t>
  </si>
  <si>
    <t xml:space="preserve">מל"ח              </t>
  </si>
  <si>
    <t xml:space="preserve">השתלמויות לפס"ח   </t>
  </si>
  <si>
    <t>הצטיידות חרום</t>
  </si>
  <si>
    <t>226100  סך הכל</t>
  </si>
  <si>
    <t>סלי סיוע משבר קורונה</t>
  </si>
  <si>
    <t>כיסוי הוצאות לשעת חירום</t>
  </si>
  <si>
    <t>229999  סך הכל</t>
  </si>
  <si>
    <t xml:space="preserve">תכנון בנין עיר    </t>
  </si>
  <si>
    <t xml:space="preserve">משרד מהנדס הרשות  </t>
  </si>
  <si>
    <t>אג.בגין מסירת מידע</t>
  </si>
  <si>
    <t>תעודת עובד ציבור</t>
  </si>
  <si>
    <t>231000  סך הכל</t>
  </si>
  <si>
    <t>חזות עיר</t>
  </si>
  <si>
    <t>הצבת סככות אוטובוס</t>
  </si>
  <si>
    <t>232200  סך הכל</t>
  </si>
  <si>
    <t xml:space="preserve">הדבקת מודעות      </t>
  </si>
  <si>
    <t>232300  סך הכל</t>
  </si>
  <si>
    <t>אגף התנועה</t>
  </si>
  <si>
    <t>הצבה/העתקה ע' חניה לנכים</t>
  </si>
  <si>
    <t>החזר בגין אחזקת רמזורים</t>
  </si>
  <si>
    <t>232400  סך הכל</t>
  </si>
  <si>
    <t>מחלקת התנועה</t>
  </si>
  <si>
    <t>רשוי+פקוח על הבניה</t>
  </si>
  <si>
    <t xml:space="preserve">רשיונות בניה-כללי </t>
  </si>
  <si>
    <t>היטל השבחה מפיתוח</t>
  </si>
  <si>
    <t>החזר דמי בדיקה פרטי</t>
  </si>
  <si>
    <t>קנסות מנהליים-חריגות בניה</t>
  </si>
  <si>
    <t>הכנסות מבנים מסוכנים</t>
  </si>
  <si>
    <t>תמרוץ דיור</t>
  </si>
  <si>
    <t>233000  סך הכל</t>
  </si>
  <si>
    <t xml:space="preserve">נכסים צבוריים     </t>
  </si>
  <si>
    <t>מינהל נכסים ציבוריים</t>
  </si>
  <si>
    <t>עיר בריאה-רשות ניקוז ירקון</t>
  </si>
  <si>
    <t>עיר בריאה - הגנת הסביבה</t>
  </si>
  <si>
    <t>241000  סך הכל</t>
  </si>
  <si>
    <t>מערך דרכים</t>
  </si>
  <si>
    <t>חילוט  ערבות-חול</t>
  </si>
  <si>
    <t>242000  סך הכל</t>
  </si>
  <si>
    <t>מחלקת מאור</t>
  </si>
  <si>
    <t xml:space="preserve">השתת' במאור שלטים </t>
  </si>
  <si>
    <t>243000  סך הכל</t>
  </si>
  <si>
    <t xml:space="preserve">בטיחות בדרכים - אחזקה     </t>
  </si>
  <si>
    <t xml:space="preserve">פגיעות בתמרורים   </t>
  </si>
  <si>
    <t>משרד התחבורה-סימון</t>
  </si>
  <si>
    <t>מש'תחבורה-ב'בדרכים</t>
  </si>
  <si>
    <t xml:space="preserve">בטיחות מהכנסה     </t>
  </si>
  <si>
    <t>244000  סך הכל</t>
  </si>
  <si>
    <t>תעול וניקוז</t>
  </si>
  <si>
    <t>חיבור תיעול ע"ח צרכן</t>
  </si>
  <si>
    <t>רשות ניקוז ירקון</t>
  </si>
  <si>
    <t>245000  סך הכל</t>
  </si>
  <si>
    <t xml:space="preserve">גנים ונטיעות      </t>
  </si>
  <si>
    <t>גנים ציבוריים ונוף</t>
  </si>
  <si>
    <t>מכירת  סכך</t>
  </si>
  <si>
    <t xml:space="preserve">פינת ליטוף        </t>
  </si>
  <si>
    <t>הכנסות גן הקקטוסים</t>
  </si>
  <si>
    <t>246100  סך הכל</t>
  </si>
  <si>
    <t>חגיגות ארועים + מבצעים</t>
  </si>
  <si>
    <t xml:space="preserve">קשרים בינלאומיים  </t>
  </si>
  <si>
    <t>השת' הורים במשלחות</t>
  </si>
  <si>
    <t>הש' ממשלת גרמניה-משלחות</t>
  </si>
  <si>
    <t>פרוייקט האיחוד R&amp;D</t>
  </si>
  <si>
    <t>פרוייקט האיחוד נוער</t>
  </si>
  <si>
    <t>254000  סך הכל</t>
  </si>
  <si>
    <t xml:space="preserve">שרותים שונים      </t>
  </si>
  <si>
    <t>ביטוח אלמנטרי לרשות</t>
  </si>
  <si>
    <t>הכנסות מתביעות ביטוח</t>
  </si>
  <si>
    <t>267000  סך הכל</t>
  </si>
  <si>
    <t xml:space="preserve">הכנסות שונות      </t>
  </si>
  <si>
    <t>רישום מטלטלין מילגם</t>
  </si>
  <si>
    <t>עיקולי בנק מילגם</t>
  </si>
  <si>
    <t>רישום עיקול בטאבו</t>
  </si>
  <si>
    <t>דרישות ידניות - מילגם</t>
  </si>
  <si>
    <t>רש"ת- הצבת אנטנות בבי"ס</t>
  </si>
  <si>
    <t>עיקולי בנק</t>
  </si>
  <si>
    <t xml:space="preserve">אגרת מסירת מידע   </t>
  </si>
  <si>
    <t>הכנסות מעמד האשה</t>
  </si>
  <si>
    <t>החזר מביטוח תאונות צד ג'</t>
  </si>
  <si>
    <t>ניטור-רשות שדות התעופה</t>
  </si>
  <si>
    <t>מש' הביטחון - מצגת</t>
  </si>
  <si>
    <t>269000  סך הכל</t>
  </si>
  <si>
    <t xml:space="preserve">שונות             </t>
  </si>
  <si>
    <t xml:space="preserve">הכ' מקורסים והשתל' </t>
  </si>
  <si>
    <t>צילום מסמכים לצבור</t>
  </si>
  <si>
    <t>הכנסות מאפסנאות</t>
  </si>
  <si>
    <t xml:space="preserve">מכירת מכרזים      </t>
  </si>
  <si>
    <t>מכירת ספר חוקי עזר</t>
  </si>
  <si>
    <t>269100  סך הכל</t>
  </si>
  <si>
    <t xml:space="preserve">בית העובד         </t>
  </si>
  <si>
    <t xml:space="preserve">הכנסות מפעולות    </t>
  </si>
  <si>
    <t>269110  סך הכל</t>
  </si>
  <si>
    <t xml:space="preserve">הכנסות ממחלקות    </t>
  </si>
  <si>
    <t>269200  סך הכל</t>
  </si>
  <si>
    <t>יח'-תיכנון אסטרטגי</t>
  </si>
  <si>
    <t xml:space="preserve">השתתפויות שונות   </t>
  </si>
  <si>
    <t xml:space="preserve">תוכניות עבודה </t>
  </si>
  <si>
    <t xml:space="preserve">ג'וינט/משרד הפנים </t>
  </si>
  <si>
    <t>מממשלה - עבור סיורים</t>
  </si>
  <si>
    <t>269800  סך הכל</t>
  </si>
  <si>
    <t xml:space="preserve">פיתוח כלכלי       </t>
  </si>
  <si>
    <t xml:space="preserve">חברות עירוניות    </t>
  </si>
  <si>
    <t>החזר שכר חב לנכסים</t>
  </si>
  <si>
    <t>הכנסות משרד-חכ"ל</t>
  </si>
  <si>
    <t xml:space="preserve">ביטוח-כנגד הוצאות             </t>
  </si>
  <si>
    <t>273000  סך הכל</t>
  </si>
  <si>
    <t xml:space="preserve">פיקוח עירוני      </t>
  </si>
  <si>
    <t xml:space="preserve">פיקוח על חוקי עזר </t>
  </si>
  <si>
    <t>קנסות ברירת משפט</t>
  </si>
  <si>
    <t>עמלות אכיפת גבייה</t>
  </si>
  <si>
    <t>אגרות קנסות ברירת משפט</t>
  </si>
  <si>
    <t>אגרות פיקוח מילגם</t>
  </si>
  <si>
    <t>281100  סך הכל</t>
  </si>
  <si>
    <t xml:space="preserve">רשות חניה         </t>
  </si>
  <si>
    <t xml:space="preserve">קנסות  רשות חניה  </t>
  </si>
  <si>
    <t>עמלות מילגם-לא כולל מע"מ</t>
  </si>
  <si>
    <t>עמלות מילגם-כולל מע"מ</t>
  </si>
  <si>
    <t>אגרות אכיפה קנסות מילגם</t>
  </si>
  <si>
    <t xml:space="preserve">כרטיסי חניה       </t>
  </si>
  <si>
    <t>281200  סך הכל</t>
  </si>
  <si>
    <t>השיטור העירוני</t>
  </si>
  <si>
    <t>אגרת השיטור העירוני</t>
  </si>
  <si>
    <t>281300  סך הכל</t>
  </si>
  <si>
    <t xml:space="preserve">בית המשפט העירוני </t>
  </si>
  <si>
    <t xml:space="preserve">קנסות בית המשפט   </t>
  </si>
  <si>
    <t>282000  סך הכל</t>
  </si>
  <si>
    <t>בית הדין למשמעת</t>
  </si>
  <si>
    <t>מר' שילטון - הוצ' שוטף</t>
  </si>
  <si>
    <t>מר' שילטון - מבנה</t>
  </si>
  <si>
    <t>282100  סך הכל</t>
  </si>
  <si>
    <t xml:space="preserve">שרותים ממלכתיים   </t>
  </si>
  <si>
    <t xml:space="preserve">החינוך הפורמלי    </t>
  </si>
  <si>
    <t xml:space="preserve">מינהל החינוך      </t>
  </si>
  <si>
    <t>מינהלת הח' הפורמלי</t>
  </si>
  <si>
    <t>הכנסות מרכז טכנולוגי</t>
  </si>
  <si>
    <t>הכנ' בגין ילדי חוץ</t>
  </si>
  <si>
    <t>הכנסות שמ"ש</t>
  </si>
  <si>
    <t>פעולות מינהל החינוך</t>
  </si>
  <si>
    <t>מזנונים - אגף אירגון</t>
  </si>
  <si>
    <t>מזנונים - בתי ספר</t>
  </si>
  <si>
    <t>מחשב לכל ילד</t>
  </si>
  <si>
    <t>השת' בי"ס למנב"סים</t>
  </si>
  <si>
    <t>שמ"ש מיחשוב</t>
  </si>
  <si>
    <t>הכנסות כנגד הוצאות</t>
  </si>
  <si>
    <t>חדשנות = פעולות</t>
  </si>
  <si>
    <t>חדשנות אתחלא-השכרת חדרים</t>
  </si>
  <si>
    <t>מלגות לפולין</t>
  </si>
  <si>
    <t>השתת'מ'החנוך בקב"ס</t>
  </si>
  <si>
    <t>תכנית תקשוב-תשל' שוטפים</t>
  </si>
  <si>
    <t xml:space="preserve">החזר גימלה        </t>
  </si>
  <si>
    <t>מנהל תחום התנדבותי</t>
  </si>
  <si>
    <t>הכ' מש' החינוך-מרכז טכנולוגי</t>
  </si>
  <si>
    <t>משרד החינוך-בטיחות</t>
  </si>
  <si>
    <t>בטיחות בדרכים</t>
  </si>
  <si>
    <t>הכנסות משנים קודמות</t>
  </si>
  <si>
    <t>פרס חינוך ישובי</t>
  </si>
  <si>
    <t>מערכת גפ"ן</t>
  </si>
  <si>
    <t>311100  סך הכל</t>
  </si>
  <si>
    <t>יוזמות פדגוגיות</t>
  </si>
  <si>
    <t xml:space="preserve">הכנסות הורים - רש"י </t>
  </si>
  <si>
    <t>קיטנה-השת' הורים</t>
  </si>
  <si>
    <t xml:space="preserve">השתתפות ביוזמות   </t>
  </si>
  <si>
    <t xml:space="preserve">קרן קרב           </t>
  </si>
  <si>
    <t xml:space="preserve">הכנסות קרן סקטא   </t>
  </si>
  <si>
    <t>הכ' מארועי סייעות</t>
  </si>
  <si>
    <t xml:space="preserve">הכנסות מקרן רש"י  </t>
  </si>
  <si>
    <t>קרן רש"י - הזנה</t>
  </si>
  <si>
    <t>קיטנה-רש"י</t>
  </si>
  <si>
    <t>עיר פעילה ובריאה</t>
  </si>
  <si>
    <t>311200  סך הכל</t>
  </si>
  <si>
    <t>יוזמות מינהל חינוך</t>
  </si>
  <si>
    <t>יוזמות מהכנסות תלמידי חוץ</t>
  </si>
  <si>
    <t>311300  סך הכל</t>
  </si>
  <si>
    <t>יוזמות גנ"י</t>
  </si>
  <si>
    <t>הכנסות עבור יוזמות גנ"י</t>
  </si>
  <si>
    <t>311304  סך הכל</t>
  </si>
  <si>
    <t>יוזמות יסודי</t>
  </si>
  <si>
    <t>הכנסות מרכז מצטיינים</t>
  </si>
  <si>
    <t>311305  סך הכל</t>
  </si>
  <si>
    <t>מניעת אלימות וסמים</t>
  </si>
  <si>
    <t>מניעת אלימות</t>
  </si>
  <si>
    <t>אפוטרופוס כללי</t>
  </si>
  <si>
    <t>קרן ידידות</t>
  </si>
  <si>
    <t>משרד החינוך</t>
  </si>
  <si>
    <t>המשרד לביטחון פנים</t>
  </si>
  <si>
    <t>אס"א</t>
  </si>
  <si>
    <t>311400  סך הכל</t>
  </si>
  <si>
    <t xml:space="preserve">חינוך קדם יסודי   </t>
  </si>
  <si>
    <t xml:space="preserve">גנ"י לגיל חובה    </t>
  </si>
  <si>
    <t>מסיבות כיתתיות</t>
  </si>
  <si>
    <t>הש' השתלמות עוזרות</t>
  </si>
  <si>
    <t>אכיפה משפטית שכל"מ</t>
  </si>
  <si>
    <t xml:space="preserve">הכנסות מאירועים   </t>
  </si>
  <si>
    <t>פנים-הש' עז' גננות</t>
  </si>
  <si>
    <t>הש' מ'חינוך-רכישות</t>
  </si>
  <si>
    <t xml:space="preserve">עוזרות לגננות     </t>
  </si>
  <si>
    <t xml:space="preserve">השתתפות בהזנה     </t>
  </si>
  <si>
    <t>חינוך מיוחד-חופשות</t>
  </si>
  <si>
    <t>גננות מדינה בתקן</t>
  </si>
  <si>
    <t>נאמן קורונה גני ילדים</t>
  </si>
  <si>
    <t>החזר הבראה ויובל</t>
  </si>
  <si>
    <t>312200  סך הכל</t>
  </si>
  <si>
    <t>גנ"י - חינוך מיוחד</t>
  </si>
  <si>
    <t>השת' מוס' ילדי חוץ</t>
  </si>
  <si>
    <t xml:space="preserve">הכנסות מארועים    </t>
  </si>
  <si>
    <t>גן לכיש - איל"ן</t>
  </si>
  <si>
    <t>השת'מ'חינוך-רכישות</t>
  </si>
  <si>
    <t>שרותי הקף- יול"א ח.מ</t>
  </si>
  <si>
    <t>312210  סך הכל</t>
  </si>
  <si>
    <t xml:space="preserve">גני ילדים         </t>
  </si>
  <si>
    <t xml:space="preserve">שכ"ל גני ילדים    </t>
  </si>
  <si>
    <t xml:space="preserve">העשרה אשכול       </t>
  </si>
  <si>
    <t xml:space="preserve">בגובה העיניים     </t>
  </si>
  <si>
    <t>מרכז מוסיקה</t>
  </si>
  <si>
    <t>מעג"ן - קרן שטיינמינץ</t>
  </si>
  <si>
    <t xml:space="preserve">השתת הממשלה בטרום </t>
  </si>
  <si>
    <t>החזר שכל"מ ממשלה</t>
  </si>
  <si>
    <t>סייעת שניה לגילאי  3-4</t>
  </si>
  <si>
    <t>העשרת הסביבה</t>
  </si>
  <si>
    <t>312300  סך הכל</t>
  </si>
  <si>
    <t xml:space="preserve">מרפ"ד הרצוג       </t>
  </si>
  <si>
    <t xml:space="preserve">יוזמות הרצוג      </t>
  </si>
  <si>
    <t>משרד החינוך-יוזמות</t>
  </si>
  <si>
    <t>312310  סך הכל</t>
  </si>
  <si>
    <t>312330  סך הכל</t>
  </si>
  <si>
    <t xml:space="preserve">ריתמוסיקה         </t>
  </si>
  <si>
    <t>312360  סך הכל</t>
  </si>
  <si>
    <t>תיאטרון בובות</t>
  </si>
  <si>
    <t>משרד התרבות והספורט</t>
  </si>
  <si>
    <t>312370  סך הכל</t>
  </si>
  <si>
    <t xml:space="preserve">תיאטרון בובות         </t>
  </si>
  <si>
    <t xml:space="preserve">יול"א בגני חובה   </t>
  </si>
  <si>
    <t xml:space="preserve">יול"א בגנים       </t>
  </si>
  <si>
    <t>יול"א חובות עבר</t>
  </si>
  <si>
    <t>צהרונים - פרוייקט ניצנים</t>
  </si>
  <si>
    <t>312500  סך הכל</t>
  </si>
  <si>
    <t xml:space="preserve">חינוך יסודי       </t>
  </si>
  <si>
    <t xml:space="preserve">בתי ספר יסודיים   </t>
  </si>
  <si>
    <t>תל"ן דביר</t>
  </si>
  <si>
    <t xml:space="preserve">רכישות מהורים 50% </t>
  </si>
  <si>
    <t xml:space="preserve">הכנסות אפיק       </t>
  </si>
  <si>
    <t xml:space="preserve">תלמידי חוץ        </t>
  </si>
  <si>
    <t>הכנסות גפ"ן בית ספרי</t>
  </si>
  <si>
    <t>תיקון</t>
  </si>
  <si>
    <t xml:space="preserve">רכישות דרך מחסן   </t>
  </si>
  <si>
    <t>דמי שימוש-בית כנסת</t>
  </si>
  <si>
    <t>תרומה - קרן אריסון</t>
  </si>
  <si>
    <t>פע' חוויתית תכנית יהודית</t>
  </si>
  <si>
    <t>קייטנת קיץ בחט"ב ובתיכוניים</t>
  </si>
  <si>
    <t xml:space="preserve">מזכירות           </t>
  </si>
  <si>
    <t xml:space="preserve">שרתים             </t>
  </si>
  <si>
    <t>תיגבור לימודי יהדות</t>
  </si>
  <si>
    <t xml:space="preserve">השתת הממשלה בקב"ט </t>
  </si>
  <si>
    <t xml:space="preserve">קבוצות טפוליות    </t>
  </si>
  <si>
    <t>הכנסות שונות משה"ח</t>
  </si>
  <si>
    <t>השת' ממשלה-פרוייקט</t>
  </si>
  <si>
    <t>השת' מ' חנוך-ספורט</t>
  </si>
  <si>
    <t>מחוננים</t>
  </si>
  <si>
    <t>סיוע לניהול עצמי</t>
  </si>
  <si>
    <t>שרת'/מז' ניהול עצמי</t>
  </si>
  <si>
    <t>תוספת דיפרנצ'-ניהול עצמי</t>
  </si>
  <si>
    <t>נאמני קורונה</t>
  </si>
  <si>
    <t>עוזרי חינוך - קורונה</t>
  </si>
  <si>
    <t>שגרירי מפתח הל"ב</t>
  </si>
  <si>
    <t>ציוד ומכשירי חנ"ג</t>
  </si>
  <si>
    <t>יסודי - הכלה והשתלבות</t>
  </si>
  <si>
    <t>גפ"ן בית ספרי יסודי</t>
  </si>
  <si>
    <t>חדש</t>
  </si>
  <si>
    <t>הכנסות מתי"א</t>
  </si>
  <si>
    <t>313200  סך הכל</t>
  </si>
  <si>
    <t>בתי ספר של קיץ + ניצנים</t>
  </si>
  <si>
    <t>הזנה - הורים</t>
  </si>
  <si>
    <t>גביה מהורים - ניצנים יסודי</t>
  </si>
  <si>
    <t>צהרונים - ניצנים ממשה"ח</t>
  </si>
  <si>
    <t>מסגרות חינוכיות בחופשות</t>
  </si>
  <si>
    <t>הזנה - משה"ח</t>
  </si>
  <si>
    <t>משה"ח - סייעות</t>
  </si>
  <si>
    <t>מסגרות קיץ - משה"ח</t>
  </si>
  <si>
    <t>313201  סך הכל</t>
  </si>
  <si>
    <t>בתי ספר של קיץ</t>
  </si>
  <si>
    <t xml:space="preserve">חינוך מיוחד       </t>
  </si>
  <si>
    <t>סייעות ע"ח רשויות מקומיות אחר</t>
  </si>
  <si>
    <t xml:space="preserve">מועדונית עמל      </t>
  </si>
  <si>
    <t>השתת' מוסד'ילד חוץ</t>
  </si>
  <si>
    <t>התבור - בטל"א</t>
  </si>
  <si>
    <t>הכנסות מייצור בחלץ</t>
  </si>
  <si>
    <t>פעילות חוויתית יהודית</t>
  </si>
  <si>
    <t xml:space="preserve">סייעות טיפוליות   </t>
  </si>
  <si>
    <t xml:space="preserve">לבורנט וספרן- חלץ </t>
  </si>
  <si>
    <t xml:space="preserve">השת' בהזנה        </t>
  </si>
  <si>
    <t>השתתפות משרד החינוך</t>
  </si>
  <si>
    <t>שרתים+מזכירות אפיק</t>
  </si>
  <si>
    <t>שרתים+מזכיר'-מתי"א</t>
  </si>
  <si>
    <t>השתת' מש' החינוך בבחינות</t>
  </si>
  <si>
    <t>שרותי הקף-יול"א ח.מ</t>
  </si>
  <si>
    <t>סייעות רפואיות</t>
  </si>
  <si>
    <t>השתת' מש' החינוך בטיולים</t>
  </si>
  <si>
    <t>313300  סך הכל</t>
  </si>
  <si>
    <t xml:space="preserve">בי"ס ע"ש הרצפלד   </t>
  </si>
  <si>
    <t xml:space="preserve">השתתפות מוסדות    </t>
  </si>
  <si>
    <t xml:space="preserve">מזכירות ושרתים    </t>
  </si>
  <si>
    <t>השת' משרד החינוך בבחינות</t>
  </si>
  <si>
    <t>313310  סך הכל</t>
  </si>
  <si>
    <t xml:space="preserve">חוה חקלאית        </t>
  </si>
  <si>
    <t xml:space="preserve">מכירות תוצרת הח   </t>
  </si>
  <si>
    <t xml:space="preserve">הסעות ילדים       </t>
  </si>
  <si>
    <t xml:space="preserve">הצטיידות          </t>
  </si>
  <si>
    <t xml:space="preserve">שרת ומזכירה       </t>
  </si>
  <si>
    <t>313700  סך הכל</t>
  </si>
  <si>
    <t xml:space="preserve">חינוך על-יסודי    </t>
  </si>
  <si>
    <t xml:space="preserve">השתתפויות במוסדות </t>
  </si>
  <si>
    <t>הכשרת מזכירות</t>
  </si>
  <si>
    <t>החזר ביטוח אורט</t>
  </si>
  <si>
    <t xml:space="preserve">מרכז מצויינות        </t>
  </si>
  <si>
    <t xml:space="preserve">שעות תיגבור       </t>
  </si>
  <si>
    <t>השאלת ספרים חט"ב</t>
  </si>
  <si>
    <t>רכז עירוני לבגרות חברתית</t>
  </si>
  <si>
    <t>פרויקטים בהשתתפות משה"ח</t>
  </si>
  <si>
    <t>הכנסות אומ"ץ</t>
  </si>
  <si>
    <t>משלחות ספורט</t>
  </si>
  <si>
    <t>שביתה - הכנ' משה"ח</t>
  </si>
  <si>
    <t>חוגי טכנולוגיה-משרד המדע</t>
  </si>
  <si>
    <t>קשישים - שוויון חברתי</t>
  </si>
  <si>
    <t>315100  סך הכל</t>
  </si>
  <si>
    <t>יוזמות - נבון</t>
  </si>
  <si>
    <t>מצויינות - משה"ח</t>
  </si>
  <si>
    <t>תפ"ן - משה"ח</t>
  </si>
  <si>
    <t>אומ"ץ - משה"ח</t>
  </si>
  <si>
    <t>315110  סך הכל</t>
  </si>
  <si>
    <t>יוזמות - קוגל</t>
  </si>
  <si>
    <t>315120  סך הכל</t>
  </si>
  <si>
    <t>יוזמות - הרצוג</t>
  </si>
  <si>
    <t>315130  סך הכל</t>
  </si>
  <si>
    <t>יוזמות - ק"ש</t>
  </si>
  <si>
    <t>315140  סך הכל</t>
  </si>
  <si>
    <t>יוזמות - איילון</t>
  </si>
  <si>
    <t>315150  סך הכל</t>
  </si>
  <si>
    <t>יוזמות - יבנה</t>
  </si>
  <si>
    <t>315160  סך הכל</t>
  </si>
  <si>
    <t>יוזמות - קציר</t>
  </si>
  <si>
    <t>315170  סך הכל</t>
  </si>
  <si>
    <t>יוזמות - כרם שלמה</t>
  </si>
  <si>
    <t>315180  סך הכל</t>
  </si>
  <si>
    <t>יוזמות - עתידים</t>
  </si>
  <si>
    <t>315190  סך הכל</t>
  </si>
  <si>
    <t xml:space="preserve">בי"ס ע"י ומקיפים  </t>
  </si>
  <si>
    <t>השתת' ממשלה - חט"ע</t>
  </si>
  <si>
    <t>השתת' ממשלה - חט"ב</t>
  </si>
  <si>
    <t xml:space="preserve">שעורי עזר לעולים  </t>
  </si>
  <si>
    <t xml:space="preserve">שעורי עזר לנכים   </t>
  </si>
  <si>
    <t xml:space="preserve">קרן השתלמות לשכ"ל </t>
  </si>
  <si>
    <t xml:space="preserve">השאלת מורים לחט"ב </t>
  </si>
  <si>
    <t>תכנית גי"א / מש"ב</t>
  </si>
  <si>
    <t xml:space="preserve">ליווי לטיולים     </t>
  </si>
  <si>
    <t>עוז לתמורה</t>
  </si>
  <si>
    <t>גמול בגרות אחוזי</t>
  </si>
  <si>
    <t>תכנית לאומית-קידום אנגלית</t>
  </si>
  <si>
    <t>הצטיידות טכנולוגית במעבדות</t>
  </si>
  <si>
    <t>חט"ב - הכלה והשתלבות</t>
  </si>
  <si>
    <t>315710  סך הכל</t>
  </si>
  <si>
    <t xml:space="preserve">חטיבת ביניים-נבון </t>
  </si>
  <si>
    <t xml:space="preserve">בי"ס תיכון קוגל   </t>
  </si>
  <si>
    <t>פר' קשישים-משתתפים</t>
  </si>
  <si>
    <t>דמי בחינות</t>
  </si>
  <si>
    <t xml:space="preserve">הכנסות מפסיכולוג  </t>
  </si>
  <si>
    <t>השת'תלמידים-שעורים</t>
  </si>
  <si>
    <t>השת' הממשלה בשכל"מ</t>
  </si>
  <si>
    <t xml:space="preserve">אורח חיים בריא    </t>
  </si>
  <si>
    <t>315720  סך הכל</t>
  </si>
  <si>
    <t xml:space="preserve">תיכון ע"ש הרצוג   </t>
  </si>
  <si>
    <t xml:space="preserve">שכר לימוד יג ת"ג  </t>
  </si>
  <si>
    <t xml:space="preserve">ביטוח לאומי י"ג   </t>
  </si>
  <si>
    <t>הש' בלימודים-סיוון</t>
  </si>
  <si>
    <t xml:space="preserve">שכר דירה מזנון    </t>
  </si>
  <si>
    <t>הזדמנות ראשונה</t>
  </si>
  <si>
    <t>פרוייקט "מניפה"</t>
  </si>
  <si>
    <t>315730  סך הכל</t>
  </si>
  <si>
    <t xml:space="preserve">תיכון קרית - שרת  </t>
  </si>
  <si>
    <t>תיגבור יהדות</t>
  </si>
  <si>
    <t>315740  סך הכל</t>
  </si>
  <si>
    <t xml:space="preserve">בי"ס תיכון אילון  </t>
  </si>
  <si>
    <t>315750  סך הכל</t>
  </si>
  <si>
    <t xml:space="preserve">בי"ס תיכון יבנה   </t>
  </si>
  <si>
    <t>שע' עזר - אולפנא ( הורים )</t>
  </si>
  <si>
    <t>שעות רב</t>
  </si>
  <si>
    <t>315760  סך הכל</t>
  </si>
  <si>
    <t>גמנסיה למדעים-קציר</t>
  </si>
  <si>
    <t xml:space="preserve">אשכולות פיס       </t>
  </si>
  <si>
    <t>315770  סך הכל</t>
  </si>
  <si>
    <t xml:space="preserve">תיכון כרם שלמה    </t>
  </si>
  <si>
    <t xml:space="preserve">השתת' משרד החינוך </t>
  </si>
  <si>
    <t xml:space="preserve">שעורי עזר לנכים  </t>
  </si>
  <si>
    <t>שעות גיל</t>
  </si>
  <si>
    <t>315780  סך הכל</t>
  </si>
  <si>
    <t>תיכון דמוקרטי (יחד)</t>
  </si>
  <si>
    <t>חט"ב-הכלה והשתלבות</t>
  </si>
  <si>
    <t>315790  סך הכל</t>
  </si>
  <si>
    <t>בי"ס תיכון עתידים</t>
  </si>
  <si>
    <t>שכר דירה ממזנון</t>
  </si>
  <si>
    <t>השתת' הממשלה-חט"ב</t>
  </si>
  <si>
    <t>שעורי עזר לנכים</t>
  </si>
  <si>
    <t>315800  סך הכל</t>
  </si>
  <si>
    <t>שש שנתי עתידים</t>
  </si>
  <si>
    <t>בי"ס תיכון הייטק - היי</t>
  </si>
  <si>
    <t>315810  סך הכל</t>
  </si>
  <si>
    <t>תיכון חרדי לווית  חן</t>
  </si>
  <si>
    <t>315820  סך הכל</t>
  </si>
  <si>
    <t>315830</t>
  </si>
  <si>
    <t>תיכון חנקין</t>
  </si>
  <si>
    <t>953</t>
  </si>
  <si>
    <t xml:space="preserve">שרותים נוספים     </t>
  </si>
  <si>
    <t>אג' חנוך גני ילדים</t>
  </si>
  <si>
    <t xml:space="preserve">בריאות השן - גנ"י </t>
  </si>
  <si>
    <t xml:space="preserve">אגרת שירותים      </t>
  </si>
  <si>
    <t>ביטוח תלמידי תיכון</t>
  </si>
  <si>
    <t>השאלת ספרים מבתי"ס</t>
  </si>
  <si>
    <t>הכנסות ביטוח אורט</t>
  </si>
  <si>
    <t>שמירה - חברות בנות</t>
  </si>
  <si>
    <t xml:space="preserve">השתתפות בשיכפול   </t>
  </si>
  <si>
    <t xml:space="preserve">סל לעולים         </t>
  </si>
  <si>
    <t>משרד חינוך-שיפוצים</t>
  </si>
  <si>
    <t>השאלת ספרי לימוד</t>
  </si>
  <si>
    <t xml:space="preserve">בריאות השן-ממשלה  </t>
  </si>
  <si>
    <t>השת' מ'חינוך באגרה</t>
  </si>
  <si>
    <t>השת' הממשלה בשמירה</t>
  </si>
  <si>
    <t>317000  סך הכל</t>
  </si>
  <si>
    <t xml:space="preserve">מכללת חנקין       </t>
  </si>
  <si>
    <t xml:space="preserve">שכר לימוד         </t>
  </si>
  <si>
    <t xml:space="preserve">מרכז מחשבים       </t>
  </si>
  <si>
    <t xml:space="preserve">ארועים והשתלמויות </t>
  </si>
  <si>
    <t xml:space="preserve">השכרות            </t>
  </si>
  <si>
    <t>שרת'+ מז' מרכז מתי</t>
  </si>
  <si>
    <t>משרד ראש הממשלה</t>
  </si>
  <si>
    <t>317200  סך הכל</t>
  </si>
  <si>
    <t xml:space="preserve">מרכזיה פדגוגית    </t>
  </si>
  <si>
    <t xml:space="preserve">הכנסות ממשתלמים   </t>
  </si>
  <si>
    <t>הכנסות משרד החינוך</t>
  </si>
  <si>
    <t>מרכז מחשבים מ.ח.</t>
  </si>
  <si>
    <t>317210  סך הכל</t>
  </si>
  <si>
    <t>שרותים פסיכולוגיים</t>
  </si>
  <si>
    <t>הש'-יוזמות ואיבחון</t>
  </si>
  <si>
    <t xml:space="preserve">שרות משלים        </t>
  </si>
  <si>
    <t>הכלה שפ"מ</t>
  </si>
  <si>
    <t xml:space="preserve">שרות פסיכולוגי    </t>
  </si>
  <si>
    <t>איבחונים חט"ע</t>
  </si>
  <si>
    <t>יוזמות שפ"י</t>
  </si>
  <si>
    <t xml:space="preserve">השתל' והדרכה משה"ח   </t>
  </si>
  <si>
    <t>השת' שפ"י-השתלמויות</t>
  </si>
  <si>
    <t>317300  סך הכל</t>
  </si>
  <si>
    <t xml:space="preserve">רווחה חינוכית     </t>
  </si>
  <si>
    <t>בי"הס להורים</t>
  </si>
  <si>
    <t>הזנה בלתי פורמלית</t>
  </si>
  <si>
    <t>משה"ח - רווחה</t>
  </si>
  <si>
    <t xml:space="preserve">משרד החינוך רווחה </t>
  </si>
  <si>
    <t>מ.חינוך בי"ס הורים</t>
  </si>
  <si>
    <t>מגשרת בוכרית+אתיופית</t>
  </si>
  <si>
    <t xml:space="preserve">תכנית התנופה      </t>
  </si>
  <si>
    <t>317600  סך הכל</t>
  </si>
  <si>
    <t>הכנסות מהסעת ילדים</t>
  </si>
  <si>
    <t xml:space="preserve">השת' הורים בהסעות </t>
  </si>
  <si>
    <t>בי"ס ממ"ד</t>
  </si>
  <si>
    <t>גנים ממ"ד</t>
  </si>
  <si>
    <t>בי"ס דמוקרטי</t>
  </si>
  <si>
    <t>גנים רגילים</t>
  </si>
  <si>
    <t>רשויות-הסע' משותפת</t>
  </si>
  <si>
    <t>השת' הממשלה בהסעות</t>
  </si>
  <si>
    <t xml:space="preserve">השתתפות בכרטיסים  </t>
  </si>
  <si>
    <t>מלווים בהסעים</t>
  </si>
  <si>
    <t>הסעות גילאי 3 - 0</t>
  </si>
  <si>
    <t>הסעות מסגרות קיץ</t>
  </si>
  <si>
    <t>317800  סך הכל</t>
  </si>
  <si>
    <t>תחנה לטיפול בדיבור</t>
  </si>
  <si>
    <t>הכנ' הורים-טיפולים</t>
  </si>
  <si>
    <t xml:space="preserve">שרתים ומזכירות    </t>
  </si>
  <si>
    <t>317920  סך הכל</t>
  </si>
  <si>
    <t xml:space="preserve">תיאטרון סל-תרבות  </t>
  </si>
  <si>
    <t xml:space="preserve">הכנסות מתיאטרון   </t>
  </si>
  <si>
    <t>317930  סך הכל</t>
  </si>
  <si>
    <t xml:space="preserve">חינוך מבוגרים     </t>
  </si>
  <si>
    <t xml:space="preserve">פרוייקט תהילה     </t>
  </si>
  <si>
    <t xml:space="preserve">תהילה דרום+גאולים </t>
  </si>
  <si>
    <t>עד הלו"ם</t>
  </si>
  <si>
    <t>השת' הממשלה בתהילה</t>
  </si>
  <si>
    <t>318200  סך הכל</t>
  </si>
  <si>
    <t xml:space="preserve">תרבות             </t>
  </si>
  <si>
    <t xml:space="preserve">פעולות  תרבות     </t>
  </si>
  <si>
    <t xml:space="preserve">פעולות תרבותיות   </t>
  </si>
  <si>
    <t xml:space="preserve">השתת' עצמית תרבות </t>
  </si>
  <si>
    <t>הכנסות ממחלקת  צעירים</t>
  </si>
  <si>
    <t>תרבות תורנית</t>
  </si>
  <si>
    <t xml:space="preserve">מורשת ישראל       </t>
  </si>
  <si>
    <t>משרד לשוויון חברתי</t>
  </si>
  <si>
    <t>מש' החינוך - תרבות תורנית</t>
  </si>
  <si>
    <t>322200  סך הכל</t>
  </si>
  <si>
    <t xml:space="preserve">חוגי העשרה        </t>
  </si>
  <si>
    <t>מבחנים פסיכולוגיים</t>
  </si>
  <si>
    <t>טיולים ) מהכנסות (</t>
  </si>
  <si>
    <t xml:space="preserve">חוגי העשרה-ממשלה  </t>
  </si>
  <si>
    <t>הכנ' משרד החינוך</t>
  </si>
  <si>
    <t>322700  סך הכל</t>
  </si>
  <si>
    <t xml:space="preserve">ספריות            </t>
  </si>
  <si>
    <t>דמ''ש</t>
  </si>
  <si>
    <t xml:space="preserve">מנויים            </t>
  </si>
  <si>
    <t>הכנסות מפסטיבל אישה</t>
  </si>
  <si>
    <t>הכנ' מפעולות השלמה</t>
  </si>
  <si>
    <t xml:space="preserve">הכנסות משבוע הספר </t>
  </si>
  <si>
    <t>מדיטק - שכר דירה</t>
  </si>
  <si>
    <t>ביטוח כנגד הוצאות</t>
  </si>
  <si>
    <t>השכרת חדרים</t>
  </si>
  <si>
    <t>קרן ברכה - עיצוב</t>
  </si>
  <si>
    <t>מיחשוב-מש' התרבות</t>
  </si>
  <si>
    <t>כנס עיצוב-מ' פיתוח אזורי</t>
  </si>
  <si>
    <t>323000  סך הכל</t>
  </si>
  <si>
    <t xml:space="preserve">מוסיקה ומחול      </t>
  </si>
  <si>
    <t xml:space="preserve">להקות עירוניות    </t>
  </si>
  <si>
    <t xml:space="preserve">הכנסות מחוגים     </t>
  </si>
  <si>
    <t xml:space="preserve">ארועים            </t>
  </si>
  <si>
    <t>325500  סך הכל</t>
  </si>
  <si>
    <t xml:space="preserve">תיאטרון חולון     </t>
  </si>
  <si>
    <t>השתתפות משרד חינוך</t>
  </si>
  <si>
    <t>אשה-השת' מש' רוה"מ</t>
  </si>
  <si>
    <t>326100  סך הכל</t>
  </si>
  <si>
    <t>מוזיאון הקריקטורות</t>
  </si>
  <si>
    <t>326120  סך הכל</t>
  </si>
  <si>
    <t>מוזיאון עולמות ילד</t>
  </si>
  <si>
    <t xml:space="preserve">שכר דירה    </t>
  </si>
  <si>
    <t>326300  סך הכל</t>
  </si>
  <si>
    <t>מתנ"ס ע"ש שטיינברג</t>
  </si>
  <si>
    <t>פסיטבל בובות</t>
  </si>
  <si>
    <t>צלילי ילדות</t>
  </si>
  <si>
    <t>מסך הקסם</t>
  </si>
  <si>
    <t>פסיטבל בובות-משה"ח</t>
  </si>
  <si>
    <t>326400  סך הכל</t>
  </si>
  <si>
    <t xml:space="preserve">המחלקה לארועים    </t>
  </si>
  <si>
    <t>השכרת תלבושות</t>
  </si>
  <si>
    <t>הכנס'מחלקת אירועים</t>
  </si>
  <si>
    <t xml:space="preserve">השת' מפעל הפיס    </t>
  </si>
  <si>
    <t>תוכנית סל"ע מ.תרבות</t>
  </si>
  <si>
    <t>ארועי שנת ה - 60</t>
  </si>
  <si>
    <t>326500  סך הכל</t>
  </si>
  <si>
    <t>מרכז סירקין</t>
  </si>
  <si>
    <t>הכנ' ממשרד התרבות</t>
  </si>
  <si>
    <t>הכנסות ממשרד התרבות</t>
  </si>
  <si>
    <t>326700  סך הכל</t>
  </si>
  <si>
    <t>מוזיאון העיצוב</t>
  </si>
  <si>
    <t>326800  סך הכל</t>
  </si>
  <si>
    <t>נוער + מרכ' קהילתי</t>
  </si>
  <si>
    <t>מינהלת מחלקת הנוער</t>
  </si>
  <si>
    <t xml:space="preserve">פעילות חצ"ב       </t>
  </si>
  <si>
    <t>אירוע התרמה</t>
  </si>
  <si>
    <t xml:space="preserve">הכנסות מרכז שואה  </t>
  </si>
  <si>
    <t xml:space="preserve">אתר הנצחה לשואה   </t>
  </si>
  <si>
    <t>מעשים טובים-הרוח הטובה</t>
  </si>
  <si>
    <t>מועצת אירגוני הנוער - רכזת</t>
  </si>
  <si>
    <t>נוער הרואה ערך כדרך-משה"ח</t>
  </si>
  <si>
    <t>הרשות למלחמה בסמים</t>
  </si>
  <si>
    <t>משרד לביטחון פנים</t>
  </si>
  <si>
    <t>328100  סך הכל</t>
  </si>
  <si>
    <t xml:space="preserve">קידום נוער        </t>
  </si>
  <si>
    <t xml:space="preserve">הכנסות קידום נוער </t>
  </si>
  <si>
    <t>צ'קפוינט - תרומה</t>
  </si>
  <si>
    <t>328120  סך הכל</t>
  </si>
  <si>
    <t>אגף קהילה וצעירים</t>
  </si>
  <si>
    <t xml:space="preserve">הכנסות ממחלקת צעירים </t>
  </si>
  <si>
    <t>הכנסות אירוע התנדבות</t>
  </si>
  <si>
    <t>השת' משרד הביטחון</t>
  </si>
  <si>
    <t>המשרד לשיוויון חברתי</t>
  </si>
  <si>
    <t>328130  סך הכל</t>
  </si>
  <si>
    <t xml:space="preserve">המח' לקהילה ופנאי </t>
  </si>
  <si>
    <t>העברה לבתי ספר</t>
  </si>
  <si>
    <t>מפעל הפיס נוער בסיכון</t>
  </si>
  <si>
    <t>סיבסוד קייטנות בפריפריה</t>
  </si>
  <si>
    <t>מפעל הפיס-נוער בסיכון</t>
  </si>
  <si>
    <t>328200  סך הכל</t>
  </si>
  <si>
    <t xml:space="preserve">המרכז לאומנויות   </t>
  </si>
  <si>
    <t xml:space="preserve">מרכז לאומנויות    </t>
  </si>
  <si>
    <t xml:space="preserve">קייטנת פסח        </t>
  </si>
  <si>
    <t xml:space="preserve">קייטנת קיץ        </t>
  </si>
  <si>
    <t>הכנ' מסדנאות בתי"ס</t>
  </si>
  <si>
    <t xml:space="preserve">חוגים בקבלנות     </t>
  </si>
  <si>
    <t>חשמל - אומנות דיגיטלית</t>
  </si>
  <si>
    <t xml:space="preserve">חווידע            </t>
  </si>
  <si>
    <t xml:space="preserve">הכנסות מהובלות    </t>
  </si>
  <si>
    <t>328240  סך הכל</t>
  </si>
  <si>
    <t xml:space="preserve">ספורט             </t>
  </si>
  <si>
    <t xml:space="preserve">מינהל הספורט      </t>
  </si>
  <si>
    <t>מועדון לספורט עממי</t>
  </si>
  <si>
    <t>אגודת הישג אליצור</t>
  </si>
  <si>
    <t xml:space="preserve">דמי שימוש באולם   </t>
  </si>
  <si>
    <t>אולימפ' הילדים-טוטו ווינר</t>
  </si>
  <si>
    <t xml:space="preserve">סל ספורט          </t>
  </si>
  <si>
    <t xml:space="preserve">חוגי ספורט        </t>
  </si>
  <si>
    <t>מועדוני ספ' תרבות</t>
  </si>
  <si>
    <t>מרכזי מצוינות</t>
  </si>
  <si>
    <t>משה"ח - זוזו</t>
  </si>
  <si>
    <t>פרחי ספורט</t>
  </si>
  <si>
    <t>329100  סך הכל</t>
  </si>
  <si>
    <t xml:space="preserve">רווחה             </t>
  </si>
  <si>
    <t xml:space="preserve">מינהל הרווחה      </t>
  </si>
  <si>
    <t xml:space="preserve">הכנסות עבור יעוץ  </t>
  </si>
  <si>
    <t xml:space="preserve">החזר שכר מזכירה   </t>
  </si>
  <si>
    <t xml:space="preserve">הכנסות מהשתלמיות  </t>
  </si>
  <si>
    <t xml:space="preserve">השתלמות  מרוכזת   </t>
  </si>
  <si>
    <t>בטל"א-תחזוקה</t>
  </si>
  <si>
    <t xml:space="preserve">תרומות            </t>
  </si>
  <si>
    <t>הצטיידות מועדונית</t>
  </si>
  <si>
    <t>הוצאות אירגוניות</t>
  </si>
  <si>
    <t>שכר עובדים 1013410</t>
  </si>
  <si>
    <t>מאבטחים - רווחה</t>
  </si>
  <si>
    <t>הערכות לחירום</t>
  </si>
  <si>
    <t>341000  סך הכל</t>
  </si>
  <si>
    <t>רווחת הפרט והמשפחה</t>
  </si>
  <si>
    <t xml:space="preserve">טיפול במשפחה      </t>
  </si>
  <si>
    <t xml:space="preserve">השתתפות פונים     </t>
  </si>
  <si>
    <t>תאום הורי</t>
  </si>
  <si>
    <t>השת'-טיפול באלימות</t>
  </si>
  <si>
    <t>החזר יתרות ממוסדות</t>
  </si>
  <si>
    <t>אג'לשיקום האסיר50%</t>
  </si>
  <si>
    <t>משפ' במצוקה1025410</t>
  </si>
  <si>
    <t xml:space="preserve">עולים מצ' 1073180 </t>
  </si>
  <si>
    <t>פגיעות מיניות</t>
  </si>
  <si>
    <t>שכר משפחה  1013410</t>
  </si>
  <si>
    <t>מ.בריאות-טיפות חלב</t>
  </si>
  <si>
    <t>טיפול בשורדות ז'</t>
  </si>
  <si>
    <t>תכנית קהילה למשפחות</t>
  </si>
  <si>
    <t>בית הויס   1026080</t>
  </si>
  <si>
    <t>שירותים בקהילה</t>
  </si>
  <si>
    <t xml:space="preserve">דרי רחוב 1025510  </t>
  </si>
  <si>
    <t>מרכז אלימות1026090</t>
  </si>
  <si>
    <t xml:space="preserve">מקלט לנשים מוכות  </t>
  </si>
  <si>
    <t xml:space="preserve">טיפול בדיירי רחוב </t>
  </si>
  <si>
    <t>תרגום שפה-פגישות חוק נוער</t>
  </si>
  <si>
    <t>חומש אתיופים-פעולות</t>
  </si>
  <si>
    <t>טיפול באובדן ושכול</t>
  </si>
  <si>
    <t>עובד קהילתי - קליטה</t>
  </si>
  <si>
    <t>342500  סך הכל</t>
  </si>
  <si>
    <t>התחנה ליעוץ למשפחה</t>
  </si>
  <si>
    <t>342600  סך הכל</t>
  </si>
  <si>
    <t>שרותים לילד ולנוער</t>
  </si>
  <si>
    <t xml:space="preserve">טיפול בילד ובנוער </t>
  </si>
  <si>
    <t>ילד בפנמיו 1038410</t>
  </si>
  <si>
    <t>הכנסות פנדה</t>
  </si>
  <si>
    <t>ילד פנימיות1038411</t>
  </si>
  <si>
    <t>נוער חרדי</t>
  </si>
  <si>
    <t>מעונות יום 0422143</t>
  </si>
  <si>
    <t>ילד במעונו 0442140</t>
  </si>
  <si>
    <t xml:space="preserve">משפחתון 0422131   </t>
  </si>
  <si>
    <t>מפתן ממשלתי</t>
  </si>
  <si>
    <t>מפתן מקומי 1134410</t>
  </si>
  <si>
    <t>תכנית לילדים בסיכון</t>
  </si>
  <si>
    <t>מרכז חכ"ם</t>
  </si>
  <si>
    <t>חולון 360 שנים קודמות</t>
  </si>
  <si>
    <t>שכר עובדים משרד התמ"ת</t>
  </si>
  <si>
    <t>משפחתון ילדי רווחה</t>
  </si>
  <si>
    <t>ילדים סיכון1039480</t>
  </si>
  <si>
    <t>ילד'במצוקה 1073160</t>
  </si>
  <si>
    <t>מועד'משותפ'1039441</t>
  </si>
  <si>
    <t>הפנים לקהי' 1038417</t>
  </si>
  <si>
    <t>ט'משפ'אומנה1038051</t>
  </si>
  <si>
    <t>מרכז אורים</t>
  </si>
  <si>
    <t>שינוי שם</t>
  </si>
  <si>
    <t>טיפול בפגיעות מיניות</t>
  </si>
  <si>
    <t>343800  סך הכל</t>
  </si>
  <si>
    <t xml:space="preserve">שרותים לקשיש      </t>
  </si>
  <si>
    <t xml:space="preserve">טיפול בזקן        </t>
  </si>
  <si>
    <t>השתתפות קשישים</t>
  </si>
  <si>
    <t xml:space="preserve">מט"ב עצמיות       </t>
  </si>
  <si>
    <t>פרוייקט קשישים ק"ש</t>
  </si>
  <si>
    <t>פרוייקט אשל</t>
  </si>
  <si>
    <t>ארוחות לזק 1043445</t>
  </si>
  <si>
    <t>השת' קשישים-מעונות</t>
  </si>
  <si>
    <t>תכנית אב לאזרחים ותיקים</t>
  </si>
  <si>
    <t>אח.במעונות 1042410</t>
  </si>
  <si>
    <t xml:space="preserve">שכונה תומכת       </t>
  </si>
  <si>
    <t xml:space="preserve">טיפול שיניים      </t>
  </si>
  <si>
    <t xml:space="preserve">שכר סיעוד 1013410 </t>
  </si>
  <si>
    <t>מניעת התעללות בזקן</t>
  </si>
  <si>
    <t>מועדונים משודרגים</t>
  </si>
  <si>
    <t>אח'במעונות 1042410</t>
  </si>
  <si>
    <t>הזדקנות מיטבית בקהילה</t>
  </si>
  <si>
    <t>טיפול בזקן 1043600</t>
  </si>
  <si>
    <t>שרותים לניצולי שואה</t>
  </si>
  <si>
    <t>muni 100</t>
  </si>
  <si>
    <t>עמותת עמדא</t>
  </si>
  <si>
    <t>קול קורא תכנית ש' חברתי</t>
  </si>
  <si>
    <t>344300  סך הכל</t>
  </si>
  <si>
    <t>תעס'+מרכז יום קשיש</t>
  </si>
  <si>
    <t>מועדוני קש 1043430</t>
  </si>
  <si>
    <t>344500  סך הכל</t>
  </si>
  <si>
    <t xml:space="preserve">שרותים לבעלי מוגבלות שכה"ת    </t>
  </si>
  <si>
    <t>מוגבלים שכה"ת במוסדות יום</t>
  </si>
  <si>
    <t>שיפוץ דירה-הצטידות</t>
  </si>
  <si>
    <t xml:space="preserve">סקט"א פארארפואי   </t>
  </si>
  <si>
    <t xml:space="preserve">הצטיידות עופרים   </t>
  </si>
  <si>
    <t>345200  סך הכל</t>
  </si>
  <si>
    <t xml:space="preserve">שרות למוגבלים שכה"ת-קהילתי </t>
  </si>
  <si>
    <t>השתתפויות</t>
  </si>
  <si>
    <t>קרן שלם</t>
  </si>
  <si>
    <t>"אחים"-קרן שלם</t>
  </si>
  <si>
    <t xml:space="preserve">השתתפות עו"ז      </t>
  </si>
  <si>
    <t>מעונות יום 0855410</t>
  </si>
  <si>
    <t>מע' יום טפו 855420</t>
  </si>
  <si>
    <t>שר' תומכים 0855430</t>
  </si>
  <si>
    <t xml:space="preserve">מטפלים לחריגים    </t>
  </si>
  <si>
    <t>הסעות למוגבלים שכה"ת</t>
  </si>
  <si>
    <t>סידור מוסד 0856410</t>
  </si>
  <si>
    <t>מוסדות ממש 0873890</t>
  </si>
  <si>
    <t>סביבה תומכת לבוגרים</t>
  </si>
  <si>
    <t xml:space="preserve">נופשון 0855920    </t>
  </si>
  <si>
    <t>תעסוקה עד הבית</t>
  </si>
  <si>
    <t>345300  סך הכל</t>
  </si>
  <si>
    <t>מרכז קש"ת</t>
  </si>
  <si>
    <t xml:space="preserve">השתתפות צד-שלישי  </t>
  </si>
  <si>
    <t>הכנ' מקייטנת אקי"ם</t>
  </si>
  <si>
    <t xml:space="preserve">חניכים הסעות      </t>
  </si>
  <si>
    <t>הכנסות מייצור עצמי</t>
  </si>
  <si>
    <t>הכנסות קרן שלם</t>
  </si>
  <si>
    <t xml:space="preserve">מע"ש ממשלה0855470 </t>
  </si>
  <si>
    <t>345400  סך הכל</t>
  </si>
  <si>
    <t xml:space="preserve">שרותי שיקום       </t>
  </si>
  <si>
    <t xml:space="preserve">טיפול בעיור       </t>
  </si>
  <si>
    <t>מ שיקום עיו 662080</t>
  </si>
  <si>
    <t>מועדון חברתי לבוגרים</t>
  </si>
  <si>
    <t>הכש'מקצועי 0662150</t>
  </si>
  <si>
    <t>מועד'עיוור'0662510</t>
  </si>
  <si>
    <t>מע' עיור 0662510</t>
  </si>
  <si>
    <t>דמי לווי   0662300</t>
  </si>
  <si>
    <t>ילדים במוס 0662410</t>
  </si>
  <si>
    <t>הדרכת עוור 0662430</t>
  </si>
  <si>
    <t>346200  סך הכל</t>
  </si>
  <si>
    <t xml:space="preserve">טיפול בעיוור       </t>
  </si>
  <si>
    <t xml:space="preserve">שיקום נכים        </t>
  </si>
  <si>
    <t>מרכזי איבחון ושיקום</t>
  </si>
  <si>
    <t>הסעות נכים 0622100</t>
  </si>
  <si>
    <t>שיקום מוגבלויות</t>
  </si>
  <si>
    <t>אוטיסטים</t>
  </si>
  <si>
    <t>פעולות קיץ לאוטיסטים</t>
  </si>
  <si>
    <t>מרכז נוער לשיקום</t>
  </si>
  <si>
    <t>תעסוקה מוגנת למוגבל</t>
  </si>
  <si>
    <t>הסעות למעונות יום</t>
  </si>
  <si>
    <t>קהילה תומכת</t>
  </si>
  <si>
    <t>מלווים למעונות יום</t>
  </si>
  <si>
    <t>מועדונית חינוך מיוחד</t>
  </si>
  <si>
    <t>תכניות תעסוקה</t>
  </si>
  <si>
    <t>נפגעי ראש</t>
  </si>
  <si>
    <t xml:space="preserve">מועדון הדרים      </t>
  </si>
  <si>
    <t>מ.יום שיקומי622110</t>
  </si>
  <si>
    <t>ט'בילד חריג0202260</t>
  </si>
  <si>
    <t>מוס'ממש'שיק0682950</t>
  </si>
  <si>
    <t>הסעות לאוטיסטים</t>
  </si>
  <si>
    <t>מועדונית שיקום</t>
  </si>
  <si>
    <t>נופשונים מש"ה ושיקום</t>
  </si>
  <si>
    <t>מרכז למשפחה</t>
  </si>
  <si>
    <t>נכים בפנימ'0621040</t>
  </si>
  <si>
    <t>נכה באומנה 0621050</t>
  </si>
  <si>
    <t>346500  סך הכל</t>
  </si>
  <si>
    <t xml:space="preserve">שרותי תיקון       </t>
  </si>
  <si>
    <t xml:space="preserve">נוער מצוקה        </t>
  </si>
  <si>
    <t>מט"ל</t>
  </si>
  <si>
    <t>בתים חמים לנערות</t>
  </si>
  <si>
    <t xml:space="preserve">מע' חסות 1166030  </t>
  </si>
  <si>
    <t>תכנית "אפיקים"</t>
  </si>
  <si>
    <t>תכנית צל"ש</t>
  </si>
  <si>
    <t>נוער וצעירים 1164023</t>
  </si>
  <si>
    <t>נוצץ שירותים בקהילה</t>
  </si>
  <si>
    <t>חוץ ביתי נוצץ</t>
  </si>
  <si>
    <t>מוגנות קיץ</t>
  </si>
  <si>
    <t>תכנית מית"ר</t>
  </si>
  <si>
    <t>תכנית "יתד"</t>
  </si>
  <si>
    <t>תכנית ניצוץ</t>
  </si>
  <si>
    <t>צעירים חוץ ביתי</t>
  </si>
  <si>
    <t>347100  סך הכל</t>
  </si>
  <si>
    <t xml:space="preserve">מלחמה בסמים       </t>
  </si>
  <si>
    <t>השתתפות נפגעי סמים</t>
  </si>
  <si>
    <t>טיפול במשפחות מכורים</t>
  </si>
  <si>
    <t>בדיקות שתן 1125070</t>
  </si>
  <si>
    <t xml:space="preserve">מרכז יום 1125061  </t>
  </si>
  <si>
    <t>טיפול בהתמכרויות</t>
  </si>
  <si>
    <t xml:space="preserve">שכר עובדים        </t>
  </si>
  <si>
    <t>גמילת נוער</t>
  </si>
  <si>
    <t>פרוייקטים לנגמלים</t>
  </si>
  <si>
    <t>טיפול בעולים נפגעי סמים</t>
  </si>
  <si>
    <t>347300  סך הכל</t>
  </si>
  <si>
    <t xml:space="preserve">עבודה קהילתית     </t>
  </si>
  <si>
    <t>השת' למשפחות בקהילה</t>
  </si>
  <si>
    <t>פע' התנדבות 094030</t>
  </si>
  <si>
    <t>פרוייקט עוצמה</t>
  </si>
  <si>
    <t>אחז'מרכ'קהל1072410</t>
  </si>
  <si>
    <t>עו"ש עולים 1073120</t>
  </si>
  <si>
    <t>לשכת יעוץ לאזרח</t>
  </si>
  <si>
    <t>פ.קהילתי גאוגרפי</t>
  </si>
  <si>
    <t>מוטב יחדיו</t>
  </si>
  <si>
    <t>סל תכניות התנדבות</t>
  </si>
  <si>
    <t>תנופה - מש' השיכון</t>
  </si>
  <si>
    <t>348100  סך הכל</t>
  </si>
  <si>
    <t xml:space="preserve">קליטת עליה        </t>
  </si>
  <si>
    <t xml:space="preserve">אולפנים לעברית    </t>
  </si>
  <si>
    <t>הכנסה מקרן עזבונות</t>
  </si>
  <si>
    <t xml:space="preserve">אולפני סוכנות     </t>
  </si>
  <si>
    <t xml:space="preserve">השתת' משרד הקליטה </t>
  </si>
  <si>
    <t>משרד הקליטה-ארועים</t>
  </si>
  <si>
    <t>368000  סך הכל</t>
  </si>
  <si>
    <t>שרותים לקליטת עליה</t>
  </si>
  <si>
    <t>הכנסות מארועים</t>
  </si>
  <si>
    <t xml:space="preserve">דמי זיכיון        </t>
  </si>
  <si>
    <t>שכירת חדרים</t>
  </si>
  <si>
    <t xml:space="preserve">הכנסות משנים קודמות-קליטה </t>
  </si>
  <si>
    <t>369000  סך הכל</t>
  </si>
  <si>
    <t xml:space="preserve">איכות הסביבה      </t>
  </si>
  <si>
    <t xml:space="preserve">יח' לאיכות סביבה  </t>
  </si>
  <si>
    <t>קנסות-זיהום ממפעלים</t>
  </si>
  <si>
    <t>השתתפות מועצת אזור</t>
  </si>
  <si>
    <t xml:space="preserve">מש' איכות הסביבה  </t>
  </si>
  <si>
    <t>קרן לשמירת הנקיון-מ'איכות</t>
  </si>
  <si>
    <t>379000  סך הכל</t>
  </si>
  <si>
    <t xml:space="preserve">מפעלים            </t>
  </si>
  <si>
    <t xml:space="preserve">גביה              </t>
  </si>
  <si>
    <t xml:space="preserve">אספקת מים גביה    </t>
  </si>
  <si>
    <t xml:space="preserve">דמי בדיקת מדים    </t>
  </si>
  <si>
    <t>אג' ניתוק/חיבור מד</t>
  </si>
  <si>
    <t>גביה - חב' מילגם</t>
  </si>
  <si>
    <t>שינוי ח' מים-צרכן</t>
  </si>
  <si>
    <t>הכנסות מ"מי שיקמה"</t>
  </si>
  <si>
    <t>עמלת גביה</t>
  </si>
  <si>
    <t>שרותים לתאגיד</t>
  </si>
  <si>
    <t>שיפוי שכר תאגיד המים</t>
  </si>
  <si>
    <t>השתתפות במל"ח</t>
  </si>
  <si>
    <t>412000  סך הכל</t>
  </si>
  <si>
    <t>מים גבייה</t>
  </si>
  <si>
    <t xml:space="preserve">נכסים             </t>
  </si>
  <si>
    <t xml:space="preserve">משרדים ועסקים     </t>
  </si>
  <si>
    <t>שכ"ד - בית קפה "קקאו"710</t>
  </si>
  <si>
    <t>בנות יעל-מעיין החינוך התורני</t>
  </si>
  <si>
    <t>בית קפה-גן בח' - 300</t>
  </si>
  <si>
    <t>חשמל - בית קפה "קקאו"</t>
  </si>
  <si>
    <t>שכ"ד - חכ"ל  686</t>
  </si>
  <si>
    <t>שכ"ד - מזנון העירייה</t>
  </si>
  <si>
    <t>דמ"ח חכ"ל - 716</t>
  </si>
  <si>
    <t>שכ"ד - משען  683</t>
  </si>
  <si>
    <t>שכ"ד-מכון טכנולוגי  684</t>
  </si>
  <si>
    <t>שכ"ד - אג"ד  555</t>
  </si>
  <si>
    <t>שכ"ד - תלפיות 685</t>
  </si>
  <si>
    <t>שכ"ד - עמותת אל"י</t>
  </si>
  <si>
    <t>שכ"ד - נכס אילון פינת גולדה</t>
  </si>
  <si>
    <t>שכ"ד - שיקום הילד 693</t>
  </si>
  <si>
    <t>שכ"ד - דן 105</t>
  </si>
  <si>
    <t>דמ"ח מרפאות בריאות כללית</t>
  </si>
  <si>
    <t>החזר מס רכוש</t>
  </si>
  <si>
    <t>433000  סך הכל</t>
  </si>
  <si>
    <t>דמי שימוש בקרקע ציבורית</t>
  </si>
  <si>
    <t>דמ"ז - ח' לבידור  556</t>
  </si>
  <si>
    <t xml:space="preserve">דמי זכיון  משלטים        </t>
  </si>
  <si>
    <t>זיכיון-סככות אוטו'</t>
  </si>
  <si>
    <t>הרשאה - מוניות קניון 694</t>
  </si>
  <si>
    <t>דמי זיכיון רשת קהילה ופנאי</t>
  </si>
  <si>
    <t>דמ"ז החברה לפיתוח תאטרון</t>
  </si>
  <si>
    <t>זכות הפעלה החב' לפיתוח תאטרון</t>
  </si>
  <si>
    <t>זכות הפעלה רשת קהילה ופנאי</t>
  </si>
  <si>
    <t>439000  סך הכל</t>
  </si>
  <si>
    <t xml:space="preserve">מפעל הביוב        </t>
  </si>
  <si>
    <t xml:space="preserve">ביוב עירוני       </t>
  </si>
  <si>
    <t xml:space="preserve">אג' ביוב-איגוד ערים         </t>
  </si>
  <si>
    <t>אגרת ביוב- מקומית</t>
  </si>
  <si>
    <t>אגרת ביוב- פחת</t>
  </si>
  <si>
    <t>אגרת ביוב- שידרוג</t>
  </si>
  <si>
    <t>חיבור ביוב ע"ח צרכן</t>
  </si>
  <si>
    <t>472000  סך הכל</t>
  </si>
  <si>
    <t xml:space="preserve">תקבולים לא רגילים </t>
  </si>
  <si>
    <t>ריב'+החזר הוצ' ש.ק</t>
  </si>
  <si>
    <t xml:space="preserve">ריבית ודיווידנדים </t>
  </si>
  <si>
    <t xml:space="preserve">רבית ודיוידנדים   </t>
  </si>
  <si>
    <t>דיבידנד מ"מי שיקמה"</t>
  </si>
  <si>
    <t>511000  סך הכל</t>
  </si>
  <si>
    <t>ריבית מהקדמת תשלום</t>
  </si>
  <si>
    <t xml:space="preserve">רבית מהקדמת תשלום </t>
  </si>
  <si>
    <t xml:space="preserve">רבית משקים חוזרים </t>
  </si>
  <si>
    <t>512000  סך הכל</t>
  </si>
  <si>
    <t>החזרים-שנים קודמות</t>
  </si>
  <si>
    <t>הכנסות-שנים קודמות</t>
  </si>
  <si>
    <t>קרן עודפים</t>
  </si>
  <si>
    <t>העברה מעודף מצטבר</t>
  </si>
  <si>
    <t>מש' החינוך-שנים קודמות</t>
  </si>
  <si>
    <t>513000  סך הכל</t>
  </si>
  <si>
    <t xml:space="preserve">הכנסות מיוחדות    </t>
  </si>
  <si>
    <t>חדרי שנאים חברת חשמל-נת"ע</t>
  </si>
  <si>
    <t>תקב'-הביטוח הלאומי</t>
  </si>
  <si>
    <t xml:space="preserve">השתתפות בגימלה    </t>
  </si>
  <si>
    <t xml:space="preserve">החזר הוצ' משפטיות </t>
  </si>
  <si>
    <t>חשמל - מוזיאון הקריקטורות</t>
  </si>
  <si>
    <t>תביעות משפטיות מפיתוח</t>
  </si>
  <si>
    <t>מיחזור הלוואה-קרן</t>
  </si>
  <si>
    <t>מיחזור הלוואה-ריבית</t>
  </si>
  <si>
    <t>מיחזור הלוואה-הצמדה</t>
  </si>
  <si>
    <t>תחזוקת משאיות התאגיד</t>
  </si>
  <si>
    <t xml:space="preserve">הכנסות משכ"ל    </t>
  </si>
  <si>
    <t>לא פעיל</t>
  </si>
  <si>
    <t>מענק תיאגוד</t>
  </si>
  <si>
    <t>594000  סך הכל</t>
  </si>
  <si>
    <t>הכנסות-קרנות הרשות</t>
  </si>
  <si>
    <t>הכנס' מקרנות הרשות</t>
  </si>
  <si>
    <t>599000  סך הכל</t>
  </si>
  <si>
    <t>העברות</t>
  </si>
  <si>
    <t>העברת יתרות</t>
  </si>
  <si>
    <t>599300  סך הכל</t>
  </si>
  <si>
    <t>סה"כ  תקבולים</t>
  </si>
  <si>
    <t>תשלומים</t>
  </si>
  <si>
    <t xml:space="preserve">הנהלה כללית       </t>
  </si>
  <si>
    <t xml:space="preserve">מינהל כללי        </t>
  </si>
  <si>
    <t xml:space="preserve">ההנהלה והמועצה    </t>
  </si>
  <si>
    <t xml:space="preserve">ראש  הרשות וסגניו </t>
  </si>
  <si>
    <t xml:space="preserve">עובד חיצוני       </t>
  </si>
  <si>
    <t>הוצ' רכב 838-36-002</t>
  </si>
  <si>
    <t>בטוח אחריות בכירים</t>
  </si>
  <si>
    <t>פרסומים</t>
  </si>
  <si>
    <t>מבצע פרסום</t>
  </si>
  <si>
    <t>דוברות</t>
  </si>
  <si>
    <t>יחסי ציבור ומיתוג</t>
  </si>
  <si>
    <t xml:space="preserve">הדפסת פרטיכלים    </t>
  </si>
  <si>
    <t xml:space="preserve">הובלות  והסעות    </t>
  </si>
  <si>
    <t xml:space="preserve">הוצ' לחברי המועצה </t>
  </si>
  <si>
    <t>611100  סך הכל</t>
  </si>
  <si>
    <t xml:space="preserve">מבקר הרשות        </t>
  </si>
  <si>
    <t>ליסינג - 162-53-902</t>
  </si>
  <si>
    <t>הוצאות - 162-53-902</t>
  </si>
  <si>
    <t xml:space="preserve">אחזקת מכונות      </t>
  </si>
  <si>
    <t>השתלמות עובדים</t>
  </si>
  <si>
    <t xml:space="preserve">דמי חבר           </t>
  </si>
  <si>
    <t>סקרים ויעוץ חיצוני</t>
  </si>
  <si>
    <t>פעולות סמנכ''ל</t>
  </si>
  <si>
    <t>612000  סך הכל</t>
  </si>
  <si>
    <t>משרד מנכ"ל העירייה</t>
  </si>
  <si>
    <t>שכר ללא תקן</t>
  </si>
  <si>
    <t>חוזר מנכ''ל</t>
  </si>
  <si>
    <t xml:space="preserve">פעולות שונות      </t>
  </si>
  <si>
    <t>שיווק והסברה דיגיטלים</t>
  </si>
  <si>
    <t>ניהול הרשות במדיה החברתית</t>
  </si>
  <si>
    <t>פסטיבל אישה</t>
  </si>
  <si>
    <t>ארועי סוקולוב</t>
  </si>
  <si>
    <t>תחום התנדבות</t>
  </si>
  <si>
    <t>טקס מגן רה"ע</t>
  </si>
  <si>
    <t>אירוע שנתי למתנדבים</t>
  </si>
  <si>
    <t>שיח ברשתות החברתיות</t>
  </si>
  <si>
    <t>613100  סך הכל</t>
  </si>
  <si>
    <t>מז' תיפעול  ומינהל</t>
  </si>
  <si>
    <t xml:space="preserve">שרותי כח - אדם    </t>
  </si>
  <si>
    <t>ליסינג - 548-86-802</t>
  </si>
  <si>
    <t>הוצאות - 548-86-802</t>
  </si>
  <si>
    <t xml:space="preserve">משלוחים           </t>
  </si>
  <si>
    <t xml:space="preserve">סקר חשמל  </t>
  </si>
  <si>
    <t>בקרת אנרגיה</t>
  </si>
  <si>
    <t>ייעוץ</t>
  </si>
  <si>
    <t>ייעוץ להתייעלות אנרגטית</t>
  </si>
  <si>
    <t xml:space="preserve">כ"א חיצוני        </t>
  </si>
  <si>
    <t>עיר בריאה ומקיימת</t>
  </si>
  <si>
    <t>פעולות סמנכ"ל</t>
  </si>
  <si>
    <t>עיר בריאה ומקיימת - חינוך</t>
  </si>
  <si>
    <t>613200  סך הכל</t>
  </si>
  <si>
    <t>האגף למערכות מידע ותקשוב</t>
  </si>
  <si>
    <t xml:space="preserve">תחזוקת תוכנה      </t>
  </si>
  <si>
    <t xml:space="preserve">תחזוקת חומרה-חוזה </t>
  </si>
  <si>
    <t>שאילתות מינהל האוכלוסין</t>
  </si>
  <si>
    <t xml:space="preserve">השתלמויות עובדים  </t>
  </si>
  <si>
    <t xml:space="preserve">חומרים אוזלים     </t>
  </si>
  <si>
    <t xml:space="preserve">אחזקה עפ"י קריאה  </t>
  </si>
  <si>
    <t>שכר עובדי אוטומציה</t>
  </si>
  <si>
    <t>תוכניתנים חיצוניים</t>
  </si>
  <si>
    <t>רכישות / העברה לתב"ר</t>
  </si>
  <si>
    <t>קיזוז עלויות תאגיד</t>
  </si>
  <si>
    <t xml:space="preserve">רכישות            </t>
  </si>
  <si>
    <t>613220  סך הכל</t>
  </si>
  <si>
    <t>אגף למע' מידע ותקשוב</t>
  </si>
  <si>
    <t xml:space="preserve">שרותי מיכון וענ"א </t>
  </si>
  <si>
    <t>613221  סך הכל</t>
  </si>
  <si>
    <t xml:space="preserve">גנזך ומוזיאון     </t>
  </si>
  <si>
    <t xml:space="preserve">השתת במס ועד בית  </t>
  </si>
  <si>
    <t xml:space="preserve">צילומי מיקרופיש   </t>
  </si>
  <si>
    <t xml:space="preserve">צילומים לארכיון   </t>
  </si>
  <si>
    <t>חמרים-חחזוקת מבנים</t>
  </si>
  <si>
    <t xml:space="preserve">חמרים לארכיון     </t>
  </si>
  <si>
    <t>כריכה+שיקום פרטיכל</t>
  </si>
  <si>
    <t>שרותי גניזה</t>
  </si>
  <si>
    <t xml:space="preserve">הוצאות חד-פעמיות  </t>
  </si>
  <si>
    <t>613300  סך הכל</t>
  </si>
  <si>
    <t xml:space="preserve">רשום תכולה        </t>
  </si>
  <si>
    <t>613400  סך הכל</t>
  </si>
  <si>
    <t>משאבי אנוש</t>
  </si>
  <si>
    <t>עובדי חברות כח-אדם</t>
  </si>
  <si>
    <t>מ"מ עובדים חיצוניים</t>
  </si>
  <si>
    <t>ליסינג - 388-63-702</t>
  </si>
  <si>
    <t>הוצאות - 388-63-702</t>
  </si>
  <si>
    <t>השתלמויות-ימי עיון</t>
  </si>
  <si>
    <t xml:space="preserve">השתתפות באירגונים </t>
  </si>
  <si>
    <t xml:space="preserve">קורסים מקצועיים   </t>
  </si>
  <si>
    <t xml:space="preserve">השתת' בשכר לימוד  </t>
  </si>
  <si>
    <t>חברות-עמותות השתל'</t>
  </si>
  <si>
    <t>עמותת "שלך"</t>
  </si>
  <si>
    <t>עובדים שרותיים ומוערכים</t>
  </si>
  <si>
    <t>בדיקות פסיכוטכניות</t>
  </si>
  <si>
    <t xml:space="preserve">בדיקות רפואיות    </t>
  </si>
  <si>
    <t>יעוץ משפטי</t>
  </si>
  <si>
    <t>מ"מ עובדים חיצוניי</t>
  </si>
  <si>
    <t>שרותי סיוע לנושאי פנסיה</t>
  </si>
  <si>
    <t>ארועים לעובדים</t>
  </si>
  <si>
    <t xml:space="preserve">טיפול  בפנסיונרים </t>
  </si>
  <si>
    <t xml:space="preserve">עובד מצטיין       </t>
  </si>
  <si>
    <t>השתלמות מקצועית לעובדים</t>
  </si>
  <si>
    <t>שי לעובדים חדשים</t>
  </si>
  <si>
    <t>קבוצות ספורט-עיריית חולון</t>
  </si>
  <si>
    <t>פיתוח משאבי אנוש</t>
  </si>
  <si>
    <t>יום עיון לעובדים חדשים</t>
  </si>
  <si>
    <t>615000  סך הכל</t>
  </si>
  <si>
    <t>אגף איכות ותהלכי עבודה</t>
  </si>
  <si>
    <t>עובדי חברה</t>
  </si>
  <si>
    <t>ליסינג - 162-58-802</t>
  </si>
  <si>
    <t>הוצאות- 162-58-802</t>
  </si>
  <si>
    <t>ממשקים</t>
  </si>
  <si>
    <t>השתלמות אמנת שירות</t>
  </si>
  <si>
    <t>616000  סך הכל</t>
  </si>
  <si>
    <t xml:space="preserve">שרות משפטי        </t>
  </si>
  <si>
    <t>ליסינג - 300-14-002</t>
  </si>
  <si>
    <t>הוצאות - 300-14-002</t>
  </si>
  <si>
    <t>רכישת תוכנות וידע</t>
  </si>
  <si>
    <t xml:space="preserve">ייעוץ משפטי       </t>
  </si>
  <si>
    <t xml:space="preserve">הוצאות משפטיות    </t>
  </si>
  <si>
    <t xml:space="preserve">כריכת ספרים       </t>
  </si>
  <si>
    <t>617000  סך הכל</t>
  </si>
  <si>
    <t>פרסום הליכות ג'יין</t>
  </si>
  <si>
    <t xml:space="preserve">שנתון סטטיסטי     </t>
  </si>
  <si>
    <t xml:space="preserve">סקרים             </t>
  </si>
  <si>
    <t>ריכוז נתונים ומידע</t>
  </si>
  <si>
    <t>פרוייקט ג'ויינט(הכ')</t>
  </si>
  <si>
    <t>618000  סך הכל</t>
  </si>
  <si>
    <t>השכר הקובע</t>
  </si>
  <si>
    <t>שכר בחירות</t>
  </si>
  <si>
    <t>619000  סך הכל</t>
  </si>
  <si>
    <t xml:space="preserve">מינהל כספי        </t>
  </si>
  <si>
    <t xml:space="preserve">הנהלת הגזברות     </t>
  </si>
  <si>
    <t>משרד גזבר העירייה</t>
  </si>
  <si>
    <t xml:space="preserve">יעוץ כלכלי        </t>
  </si>
  <si>
    <t>621100  סך הכל</t>
  </si>
  <si>
    <t>תקציבים ובקרה</t>
  </si>
  <si>
    <t>621200  סך הכל</t>
  </si>
  <si>
    <t xml:space="preserve">הנה"ח המרכזית     </t>
  </si>
  <si>
    <t xml:space="preserve">עובדת חברה        </t>
  </si>
  <si>
    <t xml:space="preserve">תוכנת ניירות ערך  </t>
  </si>
  <si>
    <t xml:space="preserve">הדפסת דוחות       </t>
  </si>
  <si>
    <t xml:space="preserve">שידורי תנועות בנק </t>
  </si>
  <si>
    <t xml:space="preserve">יעוץ חיצוני       </t>
  </si>
  <si>
    <t xml:space="preserve">שרותי הנה"ח       </t>
  </si>
  <si>
    <t>621300  סך הכל</t>
  </si>
  <si>
    <t xml:space="preserve">מחלקת שכר         </t>
  </si>
  <si>
    <t>ארכיבאות מגנטית</t>
  </si>
  <si>
    <t>מצבת גימלאים</t>
  </si>
  <si>
    <t xml:space="preserve">תשלום לאוטומציה   </t>
  </si>
  <si>
    <t>שרותי חשבות שכר</t>
  </si>
  <si>
    <t>שרותי סליקה פנסיונית</t>
  </si>
  <si>
    <t>621500  סך הכל</t>
  </si>
  <si>
    <t xml:space="preserve">פרוייקטים מיוחדים </t>
  </si>
  <si>
    <t>621800  סך הכל</t>
  </si>
  <si>
    <t xml:space="preserve">שומה              </t>
  </si>
  <si>
    <t>הוצ' משפטיות - ועדת ערר</t>
  </si>
  <si>
    <t>הוצ' חברי ועדת ערר</t>
  </si>
  <si>
    <t>622000  סך הכל</t>
  </si>
  <si>
    <t xml:space="preserve">אגף ההכנסות     </t>
  </si>
  <si>
    <t>דמי סליקה לוטרינריה</t>
  </si>
  <si>
    <t xml:space="preserve">רכישת סורק מסמכים </t>
  </si>
  <si>
    <t>623100  סך הכל</t>
  </si>
  <si>
    <t>הפעלת הקו הפתוח</t>
  </si>
  <si>
    <t xml:space="preserve">מענה קולי         </t>
  </si>
  <si>
    <t xml:space="preserve">מודעות והדבקתן    </t>
  </si>
  <si>
    <t xml:space="preserve">סורק אופטי        </t>
  </si>
  <si>
    <t>אוטומציה - עיקולי רכב</t>
  </si>
  <si>
    <t xml:space="preserve">אכיפת גביה        </t>
  </si>
  <si>
    <t>אכיפת גביה - חניה</t>
  </si>
  <si>
    <t>אכיפת קנסות ברירת משפט</t>
  </si>
  <si>
    <t>623200  סך הכל</t>
  </si>
  <si>
    <t xml:space="preserve">הקופה             </t>
  </si>
  <si>
    <t xml:space="preserve">ביטוח כספים       </t>
  </si>
  <si>
    <t xml:space="preserve">רכישות חד-פעמיות  </t>
  </si>
  <si>
    <t>623700  סך הכל</t>
  </si>
  <si>
    <t xml:space="preserve">הוצאות מימון      </t>
  </si>
  <si>
    <t>עמלות והוצ' בנקאיות</t>
  </si>
  <si>
    <t xml:space="preserve">עמלות תשלומי דלפק </t>
  </si>
  <si>
    <t>עמלות כרטיסי אשראי</t>
  </si>
  <si>
    <t xml:space="preserve">עמלת תשלום חוזרים </t>
  </si>
  <si>
    <t xml:space="preserve">עמלות הוראות קבע  </t>
  </si>
  <si>
    <t>עמלות שקים מעותדים</t>
  </si>
  <si>
    <t>סרטים מגנטיים-גביה</t>
  </si>
  <si>
    <t xml:space="preserve">דמי ניהול חשבון   </t>
  </si>
  <si>
    <t xml:space="preserve">העברות בין בנקים  </t>
  </si>
  <si>
    <t>ע'אחרות+פנקסי שקים</t>
  </si>
  <si>
    <t>ע' דאר-קנס ביהמ"ש</t>
  </si>
  <si>
    <t>החזר הצמדת פק' פינוי פסולת</t>
  </si>
  <si>
    <t>631000  סך הכל</t>
  </si>
  <si>
    <t>ריבית על משיכת יתר</t>
  </si>
  <si>
    <t>שיערוכים</t>
  </si>
  <si>
    <t>ריבית והצמדה לפיקדון</t>
  </si>
  <si>
    <t>632000  סך הכל</t>
  </si>
  <si>
    <t xml:space="preserve">הנחות למשלמי מס   </t>
  </si>
  <si>
    <t xml:space="preserve">הנחות למשלמים מראש   </t>
  </si>
  <si>
    <t>הנחות למשלמ'בה'קבע</t>
  </si>
  <si>
    <t>633000  סך הכל</t>
  </si>
  <si>
    <t xml:space="preserve">פרעון מלוות       </t>
  </si>
  <si>
    <t>פרעון מלוות - עצמי</t>
  </si>
  <si>
    <t xml:space="preserve">תשלומים ע"ח הקרן  </t>
  </si>
  <si>
    <t>תשלומים ע"ח הריבית</t>
  </si>
  <si>
    <t>תש' ע"ח הצמדה וערך</t>
  </si>
  <si>
    <t>תשל' ע"ח קרן-מים</t>
  </si>
  <si>
    <t>תשל' ע"ח ריבית-מים</t>
  </si>
  <si>
    <t>תשל' ע"ח הצמדה-מים</t>
  </si>
  <si>
    <t>תשל' ע"ח קרן-ביוב</t>
  </si>
  <si>
    <t>תשל' ע"ח ריבית-ביוב</t>
  </si>
  <si>
    <t>תשל' ע"ח הצמדה-ביוב</t>
  </si>
  <si>
    <t>קרן - הלוואה  לממשלה</t>
  </si>
  <si>
    <t>ריבית - הלוואה  לממשלה</t>
  </si>
  <si>
    <t>הצמדה - הלוואה  לממשלה</t>
  </si>
  <si>
    <t>648000  סך הכל</t>
  </si>
  <si>
    <t>אגף שפ"ע</t>
  </si>
  <si>
    <t>מינהל תברואה ואיכות  סב'</t>
  </si>
  <si>
    <t xml:space="preserve">מינהל תברואה      </t>
  </si>
  <si>
    <t xml:space="preserve">פקידת מוקד חיצוני </t>
  </si>
  <si>
    <t>שיקום אתר הפסולת</t>
  </si>
  <si>
    <t>711100  סך הכל</t>
  </si>
  <si>
    <t xml:space="preserve">הדבקת מודעות-קבלן </t>
  </si>
  <si>
    <t>711200  סך הכל</t>
  </si>
  <si>
    <t xml:space="preserve">שרותי נקיון       </t>
  </si>
  <si>
    <t>ניקוי מגרשים - עובדים</t>
  </si>
  <si>
    <t xml:space="preserve">ביטוח מחסנים      </t>
  </si>
  <si>
    <t>עבודות קבלניות רכב</t>
  </si>
  <si>
    <t xml:space="preserve">השכרת מכונת טיאוט </t>
  </si>
  <si>
    <t xml:space="preserve">שקיות אשפה        </t>
  </si>
  <si>
    <t xml:space="preserve">תיקון נזקים       </t>
  </si>
  <si>
    <t xml:space="preserve">אספקת ג'טר        </t>
  </si>
  <si>
    <t xml:space="preserve">סיירת נקיון       </t>
  </si>
  <si>
    <t xml:space="preserve">אספקת פועלים      </t>
  </si>
  <si>
    <t>שמירה-מזבלה מקומית</t>
  </si>
  <si>
    <t xml:space="preserve">אח'מזבלה מקומית   </t>
  </si>
  <si>
    <t xml:space="preserve">נקוי רח'בקבלנות   </t>
  </si>
  <si>
    <t xml:space="preserve">פנוי גזם          </t>
  </si>
  <si>
    <t xml:space="preserve">רכישת סלי אשפה    </t>
  </si>
  <si>
    <t>מתקני איסוף גללים</t>
  </si>
  <si>
    <t xml:space="preserve">מבצעי נקיון       </t>
  </si>
  <si>
    <t>פעולות ורכישות</t>
  </si>
  <si>
    <t>712200  סך הכל</t>
  </si>
  <si>
    <t xml:space="preserve">איסוף וביעור אשפה  </t>
  </si>
  <si>
    <t xml:space="preserve">אספקת עובדים      </t>
  </si>
  <si>
    <t>הובלות לאיסוף סוללות</t>
  </si>
  <si>
    <t>מיחזור ופסולת בנין</t>
  </si>
  <si>
    <t>איסוף קרטון - למיחזור</t>
  </si>
  <si>
    <t xml:space="preserve">פינוי אשפה - פחים </t>
  </si>
  <si>
    <t>פינוי אריזות-כתומים במקור</t>
  </si>
  <si>
    <t xml:space="preserve">שמירה             </t>
  </si>
  <si>
    <t>פנוי אשפה  בקבלנות</t>
  </si>
  <si>
    <t>פנוי אשפה (מהכנסה)</t>
  </si>
  <si>
    <t xml:space="preserve">שינוע אשפה        </t>
  </si>
  <si>
    <t>איסוף נייר למיחזור</t>
  </si>
  <si>
    <t>השת' תמיכות תרומות</t>
  </si>
  <si>
    <t>השתת'באיגוד תברואה</t>
  </si>
  <si>
    <t xml:space="preserve">רכישת אשפתונים    </t>
  </si>
  <si>
    <t>התקנת מכולות שקועות</t>
  </si>
  <si>
    <t>712300  סך הכל</t>
  </si>
  <si>
    <t>אח'שירותים צבוריים</t>
  </si>
  <si>
    <t xml:space="preserve">מסגרים חיצוניים   </t>
  </si>
  <si>
    <t>נקיון שרותים צבורי</t>
  </si>
  <si>
    <t xml:space="preserve">עבודות בטיחות ח"פ </t>
  </si>
  <si>
    <t xml:space="preserve">רכישת תגים        </t>
  </si>
  <si>
    <t>712500  סך הכל</t>
  </si>
  <si>
    <t xml:space="preserve">תחנת המעבר        </t>
  </si>
  <si>
    <t xml:space="preserve">חומרי חיטוי       </t>
  </si>
  <si>
    <t>אחזקת גנרטור ומשקל</t>
  </si>
  <si>
    <t>שמ' תחנה+מ'גרוטאות</t>
  </si>
  <si>
    <t xml:space="preserve">הפעלת תחנת המעבר  </t>
  </si>
  <si>
    <t>712600  סך הכל</t>
  </si>
  <si>
    <t>פיקוח עסקים+מוסדות</t>
  </si>
  <si>
    <t xml:space="preserve">צילום             </t>
  </si>
  <si>
    <t>חבילת גלישה</t>
  </si>
  <si>
    <t>דו"ח רשם החברות</t>
  </si>
  <si>
    <t>מנגנון לסגירת עסקים</t>
  </si>
  <si>
    <t>בדיקות זיהום אוויר</t>
  </si>
  <si>
    <t>ציוד בטיחותי אישי</t>
  </si>
  <si>
    <t>713300  סך הכל</t>
  </si>
  <si>
    <t>עובדי כ"א</t>
  </si>
  <si>
    <t xml:space="preserve">שכ"ד              </t>
  </si>
  <si>
    <t xml:space="preserve">יעוץ וטרינרי      </t>
  </si>
  <si>
    <t xml:space="preserve">בדיקות בשר        </t>
  </si>
  <si>
    <t xml:space="preserve">לוחיות ושבבים     </t>
  </si>
  <si>
    <t xml:space="preserve">חומר חיסון לכלבים </t>
  </si>
  <si>
    <t>מרפאות וטרינרית-חרום</t>
  </si>
  <si>
    <t xml:space="preserve">הסגרת כלבים       </t>
  </si>
  <si>
    <t xml:space="preserve">הסגר-בעלי חיים    </t>
  </si>
  <si>
    <t>מוקד ארצי לחיסונים</t>
  </si>
  <si>
    <t>מרפאה ווטרינרית</t>
  </si>
  <si>
    <t>רכישות ציוד</t>
  </si>
  <si>
    <t>714000  סך הכל</t>
  </si>
  <si>
    <t xml:space="preserve">תברואה  מונעת     </t>
  </si>
  <si>
    <t xml:space="preserve">הדברת מזיקים      </t>
  </si>
  <si>
    <t xml:space="preserve">פעולות הסברה      </t>
  </si>
  <si>
    <t xml:space="preserve">חומרי הדברה       </t>
  </si>
  <si>
    <t xml:space="preserve">פעולות הדברה      </t>
  </si>
  <si>
    <t xml:space="preserve">לוכד נחשים        </t>
  </si>
  <si>
    <t>הדברה</t>
  </si>
  <si>
    <t>רכישת רכב</t>
  </si>
  <si>
    <t>715300  סך הכל</t>
  </si>
  <si>
    <t>מינהל שמירה ובטחון</t>
  </si>
  <si>
    <t xml:space="preserve">שמירה ובטחון      </t>
  </si>
  <si>
    <t>ליסינג - 460-72-902</t>
  </si>
  <si>
    <t>הוצאות - 460-72-902</t>
  </si>
  <si>
    <t>לחצני מצוקה ומערכות טנולוגיות</t>
  </si>
  <si>
    <t>אגרת רישוי מכשירי קשר</t>
  </si>
  <si>
    <t>אגרת רישיון נשק</t>
  </si>
  <si>
    <t xml:space="preserve">ציוד חרום         </t>
  </si>
  <si>
    <t>מערכות מיגון אב"כ</t>
  </si>
  <si>
    <t xml:space="preserve">סדרי ביטחון+הדרכה      </t>
  </si>
  <si>
    <t xml:space="preserve">מטווחים           </t>
  </si>
  <si>
    <t>ארועים עירוניים</t>
  </si>
  <si>
    <t>מתנדבים</t>
  </si>
  <si>
    <t>גידור ועזרים - מוס"ח</t>
  </si>
  <si>
    <t>רזרבה-מערכות אזעקה</t>
  </si>
  <si>
    <t xml:space="preserve">רכישה ותחזוקת נשק </t>
  </si>
  <si>
    <t>721000  סך הכל</t>
  </si>
  <si>
    <t>מחלקת בטיחות</t>
  </si>
  <si>
    <t>השתלמויות והדרכות</t>
  </si>
  <si>
    <t>יעוץ בטיחות</t>
  </si>
  <si>
    <t>עבודות בטיחות</t>
  </si>
  <si>
    <t>פעילות שוטפת</t>
  </si>
  <si>
    <t>721100  סך הכל</t>
  </si>
  <si>
    <t xml:space="preserve">ועד בית           </t>
  </si>
  <si>
    <t>ארנונה משא"ז</t>
  </si>
  <si>
    <t xml:space="preserve">ריהוט ואחזקתו     </t>
  </si>
  <si>
    <t xml:space="preserve">בסיסים חדשים      </t>
  </si>
  <si>
    <t xml:space="preserve">ארועים והסברה     </t>
  </si>
  <si>
    <t>תחזוקת משקי"ם</t>
  </si>
  <si>
    <t>מתנדבי השירות הלאומי</t>
  </si>
  <si>
    <t>722100  סך הכל</t>
  </si>
  <si>
    <t>אחזקת סיירת - שוטף</t>
  </si>
  <si>
    <t>סולר</t>
  </si>
  <si>
    <t>הפעלת הסיירת</t>
  </si>
  <si>
    <t>העברה לתב"ר</t>
  </si>
  <si>
    <t>תקורות</t>
  </si>
  <si>
    <t>722200  סך הכל</t>
  </si>
  <si>
    <t xml:space="preserve">ביטוח מחסן        </t>
  </si>
  <si>
    <t>אחז'מקלטים צבוריים</t>
  </si>
  <si>
    <t xml:space="preserve">הובלות            </t>
  </si>
  <si>
    <t xml:space="preserve">תחזוקת ציוד הג"א  </t>
  </si>
  <si>
    <t xml:space="preserve">אחזקת ציוד        </t>
  </si>
  <si>
    <t xml:space="preserve">מ"מ - ע' חיצוניים </t>
  </si>
  <si>
    <t>תרגילי הג"א</t>
  </si>
  <si>
    <t xml:space="preserve">הסברה וארועים     </t>
  </si>
  <si>
    <t xml:space="preserve">תרגילים וארועים   </t>
  </si>
  <si>
    <t xml:space="preserve">השתת'בתקציב הג"א  </t>
  </si>
  <si>
    <t xml:space="preserve">השתתפות בתרגילים  </t>
  </si>
  <si>
    <t>התחשבנות הג"א מקומי</t>
  </si>
  <si>
    <t>723000  סך הכל</t>
  </si>
  <si>
    <t xml:space="preserve">כבוי אש           </t>
  </si>
  <si>
    <t>אגרת כיבוי אש</t>
  </si>
  <si>
    <t xml:space="preserve">דלק לכבאיות 096   </t>
  </si>
  <si>
    <t>הש'-איגוד כיבוי אש</t>
  </si>
  <si>
    <t>724000  סך הכל</t>
  </si>
  <si>
    <t xml:space="preserve">ביטוח ציוד חירום  </t>
  </si>
  <si>
    <t xml:space="preserve">אחזקת רכב מל"ח    </t>
  </si>
  <si>
    <t>אחזקת ציוד לש'חרום</t>
  </si>
  <si>
    <t xml:space="preserve">רכישת ציוד לשע"ח   </t>
  </si>
  <si>
    <t>726100  סך הכל</t>
  </si>
  <si>
    <t>הוצאות לשעת חירום</t>
  </si>
  <si>
    <t>ציוד מיגון והצטיידות</t>
  </si>
  <si>
    <t>729999  סך הכל</t>
  </si>
  <si>
    <t xml:space="preserve">תכנון ובנין עיר   </t>
  </si>
  <si>
    <t xml:space="preserve">משרד מהנדס הרשות </t>
  </si>
  <si>
    <t>בטוח אחריות מקצועי</t>
  </si>
  <si>
    <t>הקלטה ותמלול ועדות הקצאה</t>
  </si>
  <si>
    <t>אתר הועדה המקומית לתכנון</t>
  </si>
  <si>
    <t xml:space="preserve">צילום מפות        </t>
  </si>
  <si>
    <t>נסחים והערות אזהרה</t>
  </si>
  <si>
    <t>יעוץ תח' השבחה ממ"י</t>
  </si>
  <si>
    <t>הוצאות משפטיות</t>
  </si>
  <si>
    <t>נציג בעל דעה מייעצת</t>
  </si>
  <si>
    <t>הזנת נתונים למחשב</t>
  </si>
  <si>
    <t>731000  סך הכל</t>
  </si>
  <si>
    <t xml:space="preserve">תכנון עיר         </t>
  </si>
  <si>
    <t>ע' חיצוני (אדריכל)</t>
  </si>
  <si>
    <t xml:space="preserve">יעוץ תנועה       </t>
  </si>
  <si>
    <t xml:space="preserve">מודלים            </t>
  </si>
  <si>
    <t xml:space="preserve">תכניות            </t>
  </si>
  <si>
    <t>732000  סך הכל</t>
  </si>
  <si>
    <t>חזות העיר</t>
  </si>
  <si>
    <t>ליסינג 512-27-101</t>
  </si>
  <si>
    <t>הוצאות 512-27-101</t>
  </si>
  <si>
    <t>פיקוח ואחז' סככות אוטובוס</t>
  </si>
  <si>
    <t xml:space="preserve">משפטי שילוט       </t>
  </si>
  <si>
    <t>אח' והחלפת לוחות שכונתיים</t>
  </si>
  <si>
    <t>אחז' מספרים לבתים</t>
  </si>
  <si>
    <t>מספרים לבתים חדשים</t>
  </si>
  <si>
    <t>החלפת לוחות מודעות</t>
  </si>
  <si>
    <t>מפות עירוניות</t>
  </si>
  <si>
    <t>אחזקת ינשולים</t>
  </si>
  <si>
    <t>שרות לאומי</t>
  </si>
  <si>
    <t>התקנת מתקנים</t>
  </si>
  <si>
    <t>התקנת ואחזקת שילוט</t>
  </si>
  <si>
    <t>732200  סך הכל</t>
  </si>
  <si>
    <t>הדבקת מודעות - קבלן</t>
  </si>
  <si>
    <t>732300  סך הכל</t>
  </si>
  <si>
    <t>ועדות תנועה</t>
  </si>
  <si>
    <t>בדיקת רופא - חנית נכים</t>
  </si>
  <si>
    <t xml:space="preserve">יעוץ - סככות אוטובוס     </t>
  </si>
  <si>
    <t>מדים וציוד</t>
  </si>
  <si>
    <t xml:space="preserve">אחזקת רמזורים     </t>
  </si>
  <si>
    <t>תיכנון תנועה ורמזורים</t>
  </si>
  <si>
    <t>אח' תמרור : ג'-7 ה'-8</t>
  </si>
  <si>
    <t>פעולות לבטיחות בדרכים</t>
  </si>
  <si>
    <t>732400  סך הכל</t>
  </si>
  <si>
    <t xml:space="preserve">רשוי בניה         </t>
  </si>
  <si>
    <t>פירסומים ושילוט</t>
  </si>
  <si>
    <t xml:space="preserve">תיקי רישוי        </t>
  </si>
  <si>
    <t xml:space="preserve">פרטיכל - משנה     </t>
  </si>
  <si>
    <t>כיבוד לוועדות משנה</t>
  </si>
  <si>
    <t>מיחשוב רישוי+הטלים</t>
  </si>
  <si>
    <t xml:space="preserve">שכ"ט שמאים        </t>
  </si>
  <si>
    <t xml:space="preserve">שכ"ט שמאים מכריעים        </t>
  </si>
  <si>
    <t xml:space="preserve">מבנים מסוכנים     </t>
  </si>
  <si>
    <t xml:space="preserve">חוברת מידע למתכנן </t>
  </si>
  <si>
    <t>733000  סך הכל</t>
  </si>
  <si>
    <t xml:space="preserve">פיקוח על הבניה    </t>
  </si>
  <si>
    <t>תוכנת רישוי בניה</t>
  </si>
  <si>
    <t>שרות מנעולן</t>
  </si>
  <si>
    <t>צילומי אויר</t>
  </si>
  <si>
    <t xml:space="preserve">מב' מסוכנים-ציבורי     </t>
  </si>
  <si>
    <t>הריסת מבנים</t>
  </si>
  <si>
    <t>733300  סך הכל</t>
  </si>
  <si>
    <t xml:space="preserve">מיחשוב יעודי קרקע </t>
  </si>
  <si>
    <t xml:space="preserve">חב' לאוטומציה     </t>
  </si>
  <si>
    <t>מעקב תב"ע</t>
  </si>
  <si>
    <t>734000  סך הכל</t>
  </si>
  <si>
    <t xml:space="preserve">בנית מבני ציבור   </t>
  </si>
  <si>
    <t>הכנת מכרז</t>
  </si>
  <si>
    <t>735000  סך הכל</t>
  </si>
  <si>
    <t>אח' נכסים ציבוריים</t>
  </si>
  <si>
    <t xml:space="preserve">אופניים לעובדים   </t>
  </si>
  <si>
    <t>ייעוץ חשמל</t>
  </si>
  <si>
    <t>ממונה בטיחות מוסדות ציבור</t>
  </si>
  <si>
    <t xml:space="preserve">ציוד חד פעמי      </t>
  </si>
  <si>
    <t>736000  סך הכל</t>
  </si>
  <si>
    <t>736100  סך הכל</t>
  </si>
  <si>
    <t>מינהל נכס'ציבוריים</t>
  </si>
  <si>
    <t>ליסינג - 409-50-302</t>
  </si>
  <si>
    <t>הוצאות - 409-50-302</t>
  </si>
  <si>
    <t>מפות</t>
  </si>
  <si>
    <t>תוכנת דקל - חב' כלכלית</t>
  </si>
  <si>
    <t>תמיכה לבקרת פרוייקטים</t>
  </si>
  <si>
    <t>עיר בריאה-רשת ניקוז ירקון</t>
  </si>
  <si>
    <t>741000  סך הכל</t>
  </si>
  <si>
    <t>אגף התשתיות</t>
  </si>
  <si>
    <t>מידע לתושב</t>
  </si>
  <si>
    <t>741100  סך הכל</t>
  </si>
  <si>
    <t>יעוץ לטופס 4+5</t>
  </si>
  <si>
    <t>יעוץ ושרות למחלקת דרכים</t>
  </si>
  <si>
    <t>אחזקת סככות אוטובוס</t>
  </si>
  <si>
    <t>ייעוץ לממ"ש</t>
  </si>
  <si>
    <t>פיקוח על סככות אוטובוס</t>
  </si>
  <si>
    <t>שכירות רכב לימים גשומים</t>
  </si>
  <si>
    <t xml:space="preserve">מבצעי חורף        </t>
  </si>
  <si>
    <t>ציפוי כבישים</t>
  </si>
  <si>
    <t>אחזקת כביש 20</t>
  </si>
  <si>
    <t>עבודת קבלני טרקטור</t>
  </si>
  <si>
    <t xml:space="preserve">עובד חברת מוסדות  </t>
  </si>
  <si>
    <t>רזרבה-תחזוקה כללית</t>
  </si>
  <si>
    <t>742000  סך הכל</t>
  </si>
  <si>
    <t xml:space="preserve">פנסים ומנורות     </t>
  </si>
  <si>
    <t xml:space="preserve">עבודות תאורה      </t>
  </si>
  <si>
    <t>כוננות קבלן תאורה</t>
  </si>
  <si>
    <t>צוות קבלנים לאחזקה</t>
  </si>
  <si>
    <t xml:space="preserve">צביעת עמודי תאורה </t>
  </si>
  <si>
    <t>תחזוקה - תשלום קבוע</t>
  </si>
  <si>
    <t xml:space="preserve">רכישת מנוף תאורה       </t>
  </si>
  <si>
    <t>743000  סך הכל</t>
  </si>
  <si>
    <t xml:space="preserve">בטיחות בדרכים     </t>
  </si>
  <si>
    <t>השכר הקובע-צוברת</t>
  </si>
  <si>
    <t>ביגוד</t>
  </si>
  <si>
    <t>דמי הבראה</t>
  </si>
  <si>
    <t>שעות נוספות</t>
  </si>
  <si>
    <t xml:space="preserve">יעוץ תנועה        </t>
  </si>
  <si>
    <t>הסדרי תנועה זמניים</t>
  </si>
  <si>
    <t xml:space="preserve">עב' בטיחות בדרכים </t>
  </si>
  <si>
    <t xml:space="preserve">עובד בטיחות       </t>
  </si>
  <si>
    <t>מעקות בטיחות חדשים</t>
  </si>
  <si>
    <t>פסי האטה חדשים</t>
  </si>
  <si>
    <t>אח' תמרור: ג-7 , ה-8</t>
  </si>
  <si>
    <t xml:space="preserve">פע' בטיחות בדרכים </t>
  </si>
  <si>
    <t>העתקת סככות אוטוב'</t>
  </si>
  <si>
    <t>תמרור תחנות אוטוב'</t>
  </si>
  <si>
    <t>744000  סך הכל</t>
  </si>
  <si>
    <t xml:space="preserve">תיעול ונקוז       </t>
  </si>
  <si>
    <t>אחזקת תחנות מטאורולוגיות</t>
  </si>
  <si>
    <t>תחז' תחנת שאיבה אילת 36</t>
  </si>
  <si>
    <t>אחזקת בקרת ניקוז</t>
  </si>
  <si>
    <t>אחזקת מאגר מים מכון טכנולוגי</t>
  </si>
  <si>
    <t>הערכות לחורף</t>
  </si>
  <si>
    <t xml:space="preserve">אחזקת תעלות       </t>
  </si>
  <si>
    <t>ניקוי מובלים</t>
  </si>
  <si>
    <t>התחשבנות תחז' עת"א</t>
  </si>
  <si>
    <t>הש'ניקוז נחל אילון</t>
  </si>
  <si>
    <t xml:space="preserve">רשות הניקוז-ירקון </t>
  </si>
  <si>
    <t>השת'ניקוז נחל שורק</t>
  </si>
  <si>
    <t>745000  סך הכל</t>
  </si>
  <si>
    <t>גינות צבוריות ונוף</t>
  </si>
  <si>
    <t>שכר שעתיים</t>
  </si>
  <si>
    <t>ליסינג - 142-90-901</t>
  </si>
  <si>
    <t>הוצאות - 142-90-901</t>
  </si>
  <si>
    <t xml:space="preserve">פירסומים    </t>
  </si>
  <si>
    <t xml:space="preserve">צילומים והעתקות   </t>
  </si>
  <si>
    <t xml:space="preserve">יועצים-חיצוניים   </t>
  </si>
  <si>
    <t>סקר מדי מים</t>
  </si>
  <si>
    <t xml:space="preserve">סקר שילוט         </t>
  </si>
  <si>
    <t xml:space="preserve">שילוט             </t>
  </si>
  <si>
    <t xml:space="preserve">מבצע אדניות       </t>
  </si>
  <si>
    <t>רכישת צמחים ושתילים</t>
  </si>
  <si>
    <t>שכירת מנוף לימים גשומים</t>
  </si>
  <si>
    <t>ציוד בטיחות</t>
  </si>
  <si>
    <t xml:space="preserve">נקיון פארק הנוער  </t>
  </si>
  <si>
    <t>עבודות מסגרות</t>
  </si>
  <si>
    <t>אחז' גינון-שצ"פ עזריאלי</t>
  </si>
  <si>
    <t>גיזום עצים בקבלנות</t>
  </si>
  <si>
    <t xml:space="preserve">קבלני גינון גנים  </t>
  </si>
  <si>
    <t xml:space="preserve">עב" קבלניות שונות </t>
  </si>
  <si>
    <t>פינוי גזם</t>
  </si>
  <si>
    <t xml:space="preserve">אחזקת אדניות      </t>
  </si>
  <si>
    <t xml:space="preserve">תחרות קירייה יפה  </t>
  </si>
  <si>
    <t xml:space="preserve">אחזקת פינת ליטוף  </t>
  </si>
  <si>
    <t>עבודות הדברת מזיקים</t>
  </si>
  <si>
    <t>גן הקקטוסים</t>
  </si>
  <si>
    <t>גינון-בידור ובילוי</t>
  </si>
  <si>
    <t>תחז' יצירות אומנות</t>
  </si>
  <si>
    <t>אחזקת מזרקות</t>
  </si>
  <si>
    <t>אחזקת מתקני משחק</t>
  </si>
  <si>
    <t>עבודות טכניות</t>
  </si>
  <si>
    <t>תיקונים מוונדליזם</t>
  </si>
  <si>
    <t>אחזקת ספסלים</t>
  </si>
  <si>
    <t>אחזקת מתקני כושר</t>
  </si>
  <si>
    <t xml:space="preserve">תיכנון כללי       </t>
  </si>
  <si>
    <t xml:space="preserve">שיפור חזות העיר   </t>
  </si>
  <si>
    <t>746100  סך הכל</t>
  </si>
  <si>
    <t>פארק פרס</t>
  </si>
  <si>
    <t>אחזקת פארק פרס</t>
  </si>
  <si>
    <t>אחזקת מגדל המים</t>
  </si>
  <si>
    <t>הוצאות ח"פ - פארק</t>
  </si>
  <si>
    <t>746700  סך הכל</t>
  </si>
  <si>
    <t xml:space="preserve">חגיגות מבצעים     </t>
  </si>
  <si>
    <t>חגיגות יום העצמאות</t>
  </si>
  <si>
    <t xml:space="preserve">הסעות לארועים     </t>
  </si>
  <si>
    <t xml:space="preserve">אמנים             </t>
  </si>
  <si>
    <t xml:space="preserve">הפקת ארועים       </t>
  </si>
  <si>
    <t xml:space="preserve">ארועי ספורט       </t>
  </si>
  <si>
    <t xml:space="preserve">יום הזכרון-שירי לוחמים   </t>
  </si>
  <si>
    <t>מערכת הגברה ותאורה</t>
  </si>
  <si>
    <t>751000  סך הכל</t>
  </si>
  <si>
    <t>חגיגות+טכסים אחרים</t>
  </si>
  <si>
    <t xml:space="preserve">מתנות עירייה      </t>
  </si>
  <si>
    <t>רכ'מדליונים וספרים</t>
  </si>
  <si>
    <t>80 שנים לחולון</t>
  </si>
  <si>
    <t>752000  סך הכל</t>
  </si>
  <si>
    <t xml:space="preserve">פעולות אימוץ      </t>
  </si>
  <si>
    <t xml:space="preserve">אימוץ הגדוד ועד   </t>
  </si>
  <si>
    <t xml:space="preserve">השתת' עמותה לשוטר </t>
  </si>
  <si>
    <t xml:space="preserve">אימוץ ממר"מ       </t>
  </si>
  <si>
    <t>753000  סך הכל</t>
  </si>
  <si>
    <t>משלח' נכנסות/יוצאות</t>
  </si>
  <si>
    <t>משלחות נוער</t>
  </si>
  <si>
    <t>פרוייקט "משקפיים"</t>
  </si>
  <si>
    <t>754000  סך הכל</t>
  </si>
  <si>
    <t>מוקד ויעוץ לאזרחים</t>
  </si>
  <si>
    <t>השכר הקובע - שעתיים</t>
  </si>
  <si>
    <t>שכ"ד מנהלי רובע</t>
  </si>
  <si>
    <t xml:space="preserve">אחזקת לחצני מצוקה </t>
  </si>
  <si>
    <t>בנק מסרונים</t>
  </si>
  <si>
    <t>דמי שימוש חודשיים במע' מוקד</t>
  </si>
  <si>
    <t xml:space="preserve">ציוד ואחזקתו      </t>
  </si>
  <si>
    <t>נקיון מבני רובעים</t>
  </si>
  <si>
    <t>תשאולים והודעות</t>
  </si>
  <si>
    <t>761000  סך הכל</t>
  </si>
  <si>
    <t xml:space="preserve">תרבות הדיור       </t>
  </si>
  <si>
    <t>עובד חברה</t>
  </si>
  <si>
    <t xml:space="preserve">פיקוח שיפוצים     </t>
  </si>
  <si>
    <t xml:space="preserve">אדניות            </t>
  </si>
  <si>
    <t xml:space="preserve">סדנאות            </t>
  </si>
  <si>
    <t>764000  סך הכל</t>
  </si>
  <si>
    <t>השת' במוסדות+שונות</t>
  </si>
  <si>
    <t>הקצבה למרכז השלטון</t>
  </si>
  <si>
    <t>השת' ביה"ד למשמעת</t>
  </si>
  <si>
    <t>אמנה להפחתת זיהום</t>
  </si>
  <si>
    <t>765000  סך הכל</t>
  </si>
  <si>
    <t>בטוח אלמנטרי לרשות</t>
  </si>
  <si>
    <t xml:space="preserve">עובדי חברה        </t>
  </si>
  <si>
    <t xml:space="preserve">קופת ביטוח        </t>
  </si>
  <si>
    <t xml:space="preserve">בטוח תושבים צד ג' </t>
  </si>
  <si>
    <t>השת' עצמית - גוף</t>
  </si>
  <si>
    <t>השת' עצמית - רכוש</t>
  </si>
  <si>
    <t xml:space="preserve">ביטוח חבות מעביד  </t>
  </si>
  <si>
    <t>ביטוח חבות מקצועית</t>
  </si>
  <si>
    <t>סחורה בהעברה</t>
  </si>
  <si>
    <t>נאמנות עובדים</t>
  </si>
  <si>
    <t>ביטוח אש</t>
  </si>
  <si>
    <t>ביטוח סייבר</t>
  </si>
  <si>
    <t xml:space="preserve">יעוץ לביטוח       </t>
  </si>
  <si>
    <t>טיפול משפטי</t>
  </si>
  <si>
    <t xml:space="preserve">תביעות חב' הסנה   </t>
  </si>
  <si>
    <t>767000  סך הכל</t>
  </si>
  <si>
    <t>מרכז הדרכה ופיתוח</t>
  </si>
  <si>
    <t xml:space="preserve">ארנונה            </t>
  </si>
  <si>
    <t xml:space="preserve">כיבודים - אזורי   </t>
  </si>
  <si>
    <t xml:space="preserve">כיבודים - מרחבי   </t>
  </si>
  <si>
    <t>הדרכה וכיבוד</t>
  </si>
  <si>
    <t>הדרכה וכיבוד-מרחבי</t>
  </si>
  <si>
    <t xml:space="preserve">הרצאות-אזורי הכנ' </t>
  </si>
  <si>
    <t xml:space="preserve">חומרים ועזרים     </t>
  </si>
  <si>
    <t>מודל אירופאי-איכות</t>
  </si>
  <si>
    <t>פעילות ארצית(הכנ')</t>
  </si>
  <si>
    <t>הש'-שכר רכזת הדרכה</t>
  </si>
  <si>
    <t>768000  סך הכל</t>
  </si>
  <si>
    <t>שכר הדרכה</t>
  </si>
  <si>
    <t xml:space="preserve">טיפול בפנסיונרים  </t>
  </si>
  <si>
    <t>טפול משפחות שכולות</t>
  </si>
  <si>
    <t xml:space="preserve">שי לעובדים ארעיים </t>
  </si>
  <si>
    <t xml:space="preserve">פרס ע"ש אילון     </t>
  </si>
  <si>
    <t>בקרה - ועדת תמיכות</t>
  </si>
  <si>
    <t>יועץ לרעש מטוסים</t>
  </si>
  <si>
    <t>חמרים לתחזוקת "נקודת חן"</t>
  </si>
  <si>
    <t>עבודות קבלניות "נקודת חן"</t>
  </si>
  <si>
    <t>נקיון בית הוועד</t>
  </si>
  <si>
    <t xml:space="preserve">השתתפויות         </t>
  </si>
  <si>
    <t>מצגת יד לבנים</t>
  </si>
  <si>
    <t xml:space="preserve">תמלוגים-על מוסיקה </t>
  </si>
  <si>
    <t xml:space="preserve">מפגשים שכונתיים   </t>
  </si>
  <si>
    <t xml:space="preserve">קשר עם חיילים     </t>
  </si>
  <si>
    <t>פעולות איבה ומערכות ישראל</t>
  </si>
  <si>
    <t>מעמד האשה</t>
  </si>
  <si>
    <t>כרטיס תושב</t>
  </si>
  <si>
    <t>השת' עדה אתיופית</t>
  </si>
  <si>
    <t>קמחא דפסחא</t>
  </si>
  <si>
    <t>תמיכה לראש השנה</t>
  </si>
  <si>
    <t>טקס יצחק רבין</t>
  </si>
  <si>
    <t>הקצבה לועד הורים שכולים</t>
  </si>
  <si>
    <t>השתת' לועד העובדים</t>
  </si>
  <si>
    <t xml:space="preserve">תמיכה במוסדות דת  </t>
  </si>
  <si>
    <t xml:space="preserve">ועדת תמיכות       </t>
  </si>
  <si>
    <t xml:space="preserve">העמותה לידע התורה </t>
  </si>
  <si>
    <t xml:space="preserve">קרן חולון         </t>
  </si>
  <si>
    <t xml:space="preserve">שמות לאנדרטה      </t>
  </si>
  <si>
    <t>טיפול במשפ' שכולות</t>
  </si>
  <si>
    <t>769000  סך הכל</t>
  </si>
  <si>
    <t xml:space="preserve">בית  הגימלאי        </t>
  </si>
  <si>
    <t xml:space="preserve">מדריכה ממוסדות    </t>
  </si>
  <si>
    <t xml:space="preserve">חומרים            </t>
  </si>
  <si>
    <t>נקיון בית העובד</t>
  </si>
  <si>
    <t xml:space="preserve">פעילות מהכנסות    </t>
  </si>
  <si>
    <t xml:space="preserve">פעולות תרבות      </t>
  </si>
  <si>
    <t xml:space="preserve">יריד אומנים       </t>
  </si>
  <si>
    <t>769100  סך הכל</t>
  </si>
  <si>
    <t>עידוד תעשיה ומלאכה</t>
  </si>
  <si>
    <t>מינהלת תעשיה ומסחר</t>
  </si>
  <si>
    <t>ליסינג - 140-63-901</t>
  </si>
  <si>
    <t>הוצאות - 140-63-901</t>
  </si>
  <si>
    <t xml:space="preserve">תצאו"ת            </t>
  </si>
  <si>
    <t>עבודות אחזקה</t>
  </si>
  <si>
    <t>קידום עסקים בחולון</t>
  </si>
  <si>
    <t>פעולות לעידוד א.ת.</t>
  </si>
  <si>
    <t>772100  סך הכל</t>
  </si>
  <si>
    <t xml:space="preserve">שכר חב' כלכלית    </t>
  </si>
  <si>
    <t xml:space="preserve">שכר דירה </t>
  </si>
  <si>
    <t>ביטוח</t>
  </si>
  <si>
    <t xml:space="preserve">שכר חברה כלכלית   </t>
  </si>
  <si>
    <t>השת' שכר חב' כלכלית</t>
  </si>
  <si>
    <t>שכ"ד - החברה הכלכלית</t>
  </si>
  <si>
    <t>השתתפות שכר חכ"ל</t>
  </si>
  <si>
    <t>ביטוח-כנגד הכנסות</t>
  </si>
  <si>
    <t>773000  סך הכל</t>
  </si>
  <si>
    <t xml:space="preserve">פיקוח  עירוני     </t>
  </si>
  <si>
    <t xml:space="preserve">חברה קבלנית       </t>
  </si>
  <si>
    <t>ליסינג - 132-24-702</t>
  </si>
  <si>
    <t>הוצאות - 132-24-702</t>
  </si>
  <si>
    <t>בטוח תאונות אישיות</t>
  </si>
  <si>
    <t>כלכלה ( ארוחות )</t>
  </si>
  <si>
    <t>כיבוד-ארוע'עירונים</t>
  </si>
  <si>
    <t>ציוד לעררי חניה</t>
  </si>
  <si>
    <t xml:space="preserve">עיבוד נתונים      </t>
  </si>
  <si>
    <t xml:space="preserve">שמאות ומדידות     </t>
  </si>
  <si>
    <t>ליסינג</t>
  </si>
  <si>
    <t>ליסינג סיירת "שקמה"</t>
  </si>
  <si>
    <t xml:space="preserve">מדים וציוד אישי   </t>
  </si>
  <si>
    <t>אכיפת גביה/דוחות שונים</t>
  </si>
  <si>
    <t xml:space="preserve">גרירות            </t>
  </si>
  <si>
    <t>פעולות מיוחדות</t>
  </si>
  <si>
    <t>פעילויות שונות</t>
  </si>
  <si>
    <t xml:space="preserve">הפעלת סיירת "שקמה" </t>
  </si>
  <si>
    <t>רכישת רכבים - פיקוח</t>
  </si>
  <si>
    <t>781100  סך הכל</t>
  </si>
  <si>
    <t>עררים תשובה שלילית</t>
  </si>
  <si>
    <t>אכיפת חניה-מ.ג.ע.ר.</t>
  </si>
  <si>
    <t>ניהול עררי חניה</t>
  </si>
  <si>
    <t>781200  סך הכל</t>
  </si>
  <si>
    <t>אחזקת אזעקה</t>
  </si>
  <si>
    <t>ביטוח קטנועים</t>
  </si>
  <si>
    <t>ביטוח מפקחים</t>
  </si>
  <si>
    <t>אחזקת מכשירי קשר</t>
  </si>
  <si>
    <t>אחזקת מסופונים</t>
  </si>
  <si>
    <t>הכשרת מפקחים (קורסים מקצועיים)</t>
  </si>
  <si>
    <t>הוצאות טלפון / אינטרנט</t>
  </si>
  <si>
    <t>עבודות קבלניות - רכב</t>
  </si>
  <si>
    <t>דלק והוצאות</t>
  </si>
  <si>
    <t>מדים</t>
  </si>
  <si>
    <t>עבודות קבלניות</t>
  </si>
  <si>
    <t>אבטחת אירועים</t>
  </si>
  <si>
    <t>הפעלת השיטור העירוני</t>
  </si>
  <si>
    <t>מטווחים</t>
  </si>
  <si>
    <t>העברה לתב"ר הצטיידות 3 ש'</t>
  </si>
  <si>
    <t>העברה לתב"ר מבנה 5 ש'</t>
  </si>
  <si>
    <t>העברה לתב"ר הצטיידות 5 ש'</t>
  </si>
  <si>
    <t>העברה לתב"ר הצטיידות 10 ש'</t>
  </si>
  <si>
    <t>העברה לתב"ר מצלמות 6.7 ש'</t>
  </si>
  <si>
    <t>העברה לקרן שיטור עירוני</t>
  </si>
  <si>
    <t>אגרת טלוויזיה וכבלים</t>
  </si>
  <si>
    <t>781300  סך הכל</t>
  </si>
  <si>
    <t xml:space="preserve">שכר דירה ועד בית  </t>
  </si>
  <si>
    <t>מנוי למוקד</t>
  </si>
  <si>
    <t xml:space="preserve">ביטוח מבנים       </t>
  </si>
  <si>
    <t>הדרכה</t>
  </si>
  <si>
    <t xml:space="preserve">משטרה הוצ'לפועל   </t>
  </si>
  <si>
    <t xml:space="preserve">קלדנית לשופטים    </t>
  </si>
  <si>
    <t xml:space="preserve">השתת' בשכר שופטים </t>
  </si>
  <si>
    <t xml:space="preserve">השתתפות בשכר עדים </t>
  </si>
  <si>
    <t>אוגדנים-תיקי בי"המ</t>
  </si>
  <si>
    <t>איתור כתובות מ.פני</t>
  </si>
  <si>
    <t>782000  סך הכל</t>
  </si>
  <si>
    <t>שכירות</t>
  </si>
  <si>
    <t>ארנונה</t>
  </si>
  <si>
    <t>השתלמויות</t>
  </si>
  <si>
    <t>מזכירה חיצונית</t>
  </si>
  <si>
    <t>קלדנות והקלטות</t>
  </si>
  <si>
    <t>התאמת מבנה</t>
  </si>
  <si>
    <t>782100  סך הכל</t>
  </si>
  <si>
    <t>מינהלת-חינוך פורמלי</t>
  </si>
  <si>
    <t>החזר שחיקת שכר</t>
  </si>
  <si>
    <t>שכר מושאלים</t>
  </si>
  <si>
    <t>אגף פרט</t>
  </si>
  <si>
    <t>השת' באחזקת מחשבים</t>
  </si>
  <si>
    <t xml:space="preserve">ביטחון ובטיחות    </t>
  </si>
  <si>
    <t>ממונה בטיחות מוס"ח</t>
  </si>
  <si>
    <t>שרותי הקלדה</t>
  </si>
  <si>
    <t xml:space="preserve">הובלות אינוונטר   </t>
  </si>
  <si>
    <t>מרכז טכנולוגי</t>
  </si>
  <si>
    <t xml:space="preserve">החזרי ביטוח שמשות </t>
  </si>
  <si>
    <t>אחזקת מוסדות-בית רותר</t>
  </si>
  <si>
    <t>עבודות איטום</t>
  </si>
  <si>
    <t>בדיקת מבנים מסוכנים</t>
  </si>
  <si>
    <t>עבודות חב' כלכלית</t>
  </si>
  <si>
    <t>טכנאים למחשבים בגנ"י ובבי"ס</t>
  </si>
  <si>
    <t>ארועים-מינהל חינוך</t>
  </si>
  <si>
    <t>כנס חולון לחינוך</t>
  </si>
  <si>
    <t>פעילות ועד הורים</t>
  </si>
  <si>
    <t>פעולות שונות</t>
  </si>
  <si>
    <t>דירת חיילים</t>
  </si>
  <si>
    <t>יועץ בטיחות למתקני ספורט</t>
  </si>
  <si>
    <t>בדיקת ואחז' מתקני ספורט</t>
  </si>
  <si>
    <t>חדשנות</t>
  </si>
  <si>
    <t>הוצאות יעוץ כנגד הכנסות</t>
  </si>
  <si>
    <t>חינוך חרדי</t>
  </si>
  <si>
    <t>חדשנות כנגד הכנסות</t>
  </si>
  <si>
    <t xml:space="preserve">מלגות             </t>
  </si>
  <si>
    <t xml:space="preserve">מלגות למצטיינים            </t>
  </si>
  <si>
    <t>שבוע החינוך</t>
  </si>
  <si>
    <t>הוצ' כנגד ילדי חוץ</t>
  </si>
  <si>
    <t>שמ"ש כללי</t>
  </si>
  <si>
    <t>מזנונים ( מהכנסות )</t>
  </si>
  <si>
    <t>העברה לבי"ס-ממזנונים</t>
  </si>
  <si>
    <t>מעליות</t>
  </si>
  <si>
    <t>חינוך - הוצאות משנים קודמות</t>
  </si>
  <si>
    <t>שמ"ש-ניהול עצמי</t>
  </si>
  <si>
    <t>הסכם תוכנות בי"ס</t>
  </si>
  <si>
    <t>מנב"סים</t>
  </si>
  <si>
    <t>הוצאות כנגד הכנסות</t>
  </si>
  <si>
    <t>תכנית תיקשוב-קיזוז רשויות</t>
  </si>
  <si>
    <t>811100  סך הכל</t>
  </si>
  <si>
    <t xml:space="preserve">יוזמות חינוכיות   </t>
  </si>
  <si>
    <t>פרוייקט  ת"ג</t>
  </si>
  <si>
    <t xml:space="preserve">שכר יוזמות מתב"ר  </t>
  </si>
  <si>
    <t>שכר מאו"ר</t>
  </si>
  <si>
    <t xml:space="preserve">העברה לתב"רים     </t>
  </si>
  <si>
    <t xml:space="preserve">שכר פרט           </t>
  </si>
  <si>
    <t xml:space="preserve">שכר על - יסודי    </t>
  </si>
  <si>
    <t xml:space="preserve">ועדת היגוי וסקרים </t>
  </si>
  <si>
    <t xml:space="preserve">רכזות אקדמאיות    </t>
  </si>
  <si>
    <t>מבדקים דיאגנוסטיים</t>
  </si>
  <si>
    <t xml:space="preserve">שכר יוזמות פרט    </t>
  </si>
  <si>
    <t xml:space="preserve">שכר יוזמות מינהל  </t>
  </si>
  <si>
    <t xml:space="preserve">שכר יוזמות ע"י    </t>
  </si>
  <si>
    <t xml:space="preserve">שכר יוזמות יסודי  </t>
  </si>
  <si>
    <t>הס-קיטנה</t>
  </si>
  <si>
    <t>כצנלסון-קיטנה</t>
  </si>
  <si>
    <t xml:space="preserve">יוזמות יסודי      </t>
  </si>
  <si>
    <t>ניצנים-קיטנה</t>
  </si>
  <si>
    <t>ניב-קיטנה</t>
  </si>
  <si>
    <t>עלומים-קיטנה</t>
  </si>
  <si>
    <t xml:space="preserve">השתתפות קרן דנקנר </t>
  </si>
  <si>
    <t>השתת' בפרוייקט קרב</t>
  </si>
  <si>
    <t xml:space="preserve">קרן רש"י         </t>
  </si>
  <si>
    <t>השתתפות בפרויקט תל''ן</t>
  </si>
  <si>
    <t>רביבים-קיטנה</t>
  </si>
  <si>
    <t>שנקר-קיטנה</t>
  </si>
  <si>
    <t>שער האריות-קיטנה</t>
  </si>
  <si>
    <t>ויצמן-קיטנה</t>
  </si>
  <si>
    <t>בית דוד-קיטנה</t>
  </si>
  <si>
    <t>מפי עוללים-קיטנה</t>
  </si>
  <si>
    <t>811200  סך הכל</t>
  </si>
  <si>
    <t>יוזמות ראש מינהל</t>
  </si>
  <si>
    <t xml:space="preserve">יסודי             </t>
  </si>
  <si>
    <t xml:space="preserve">פרט               </t>
  </si>
  <si>
    <t>עובדי כח - אדם</t>
  </si>
  <si>
    <t>שרותי סייעות</t>
  </si>
  <si>
    <t>פעולות</t>
  </si>
  <si>
    <t>יוזמות מהכ' תלמדי חוץ</t>
  </si>
  <si>
    <t>הערכה ותהליכי למידה</t>
  </si>
  <si>
    <t>הכשרת מוסדות חינוך למ"פ</t>
  </si>
  <si>
    <t>קידום למידה SITC</t>
  </si>
  <si>
    <t>סביבות למידה גניות</t>
  </si>
  <si>
    <t>קידום יוזמות חדשניות</t>
  </si>
  <si>
    <t xml:space="preserve">נוער              </t>
  </si>
  <si>
    <t xml:space="preserve">יוזמות תשס"ד - 2003      </t>
  </si>
  <si>
    <t>יוזמות תשס"ט - 2008</t>
  </si>
  <si>
    <t>יוזמות תשפ"ב</t>
  </si>
  <si>
    <t xml:space="preserve">יוזמות תשע"ט    </t>
  </si>
  <si>
    <t>קהילה ופנאי</t>
  </si>
  <si>
    <t>מרכז איבחון בוקר</t>
  </si>
  <si>
    <t>מרכז איבחון</t>
  </si>
  <si>
    <t>811300  סך הכל</t>
  </si>
  <si>
    <t>יוזמות אגף אירגון</t>
  </si>
  <si>
    <t>811301  סך הכל</t>
  </si>
  <si>
    <t>יוזמות גני ילדים</t>
  </si>
  <si>
    <t>פעולות כנגד הכנסות</t>
  </si>
  <si>
    <t>יוזמות - מובילות  גנ"י</t>
  </si>
  <si>
    <t>תוכנית אילנות</t>
  </si>
  <si>
    <t>811304  סך הכל</t>
  </si>
  <si>
    <t>שכר עובדי הוראה</t>
  </si>
  <si>
    <t>בתי"ס מוזיקליים</t>
  </si>
  <si>
    <t>אוריינות-בי"ס יחדיו</t>
  </si>
  <si>
    <t>יחודיות בית ספרית</t>
  </si>
  <si>
    <t>יוזמות-יסודי יחדיו</t>
  </si>
  <si>
    <t>יוזמות ניהול עצמי</t>
  </si>
  <si>
    <t>מרכז מצטיינים</t>
  </si>
  <si>
    <t>811305  סך הכל</t>
  </si>
  <si>
    <t>יוזמות פרט</t>
  </si>
  <si>
    <t>כתת התנהגות בהרצוג</t>
  </si>
  <si>
    <t>811306  סך הכל</t>
  </si>
  <si>
    <t>יוזמות רווחה חינוכית</t>
  </si>
  <si>
    <t>811308  סך הכל</t>
  </si>
  <si>
    <t>יוזמות נוער</t>
  </si>
  <si>
    <t>811309  סך הכל</t>
  </si>
  <si>
    <t>השכר הקובע - אוזן קשבת</t>
  </si>
  <si>
    <t>אוזן קשבת</t>
  </si>
  <si>
    <t>עיר ללא אלימות</t>
  </si>
  <si>
    <t>סמים - משרד החינוך</t>
  </si>
  <si>
    <t>811400  סך הכל</t>
  </si>
  <si>
    <t xml:space="preserve">סייעות - קבלן     </t>
  </si>
  <si>
    <t xml:space="preserve">מילוי מקום        </t>
  </si>
  <si>
    <t xml:space="preserve">משכורות לגננות    </t>
  </si>
  <si>
    <t xml:space="preserve">משלימות ימי ו'    </t>
  </si>
  <si>
    <t>תקן קבועים ממוסדות</t>
  </si>
  <si>
    <t xml:space="preserve">גז לגנים          </t>
  </si>
  <si>
    <t>מכשרי כתיבה</t>
  </si>
  <si>
    <t>השת' השתלמות ע'לגנ</t>
  </si>
  <si>
    <t xml:space="preserve">משלוח דאר         </t>
  </si>
  <si>
    <t>הדפסות לרישום גנים</t>
  </si>
  <si>
    <t xml:space="preserve">הדפסות  אוטומציה  </t>
  </si>
  <si>
    <t xml:space="preserve">חומרים לגנים      </t>
  </si>
  <si>
    <t xml:space="preserve">חול לגנים         </t>
  </si>
  <si>
    <t>תחזוקת ציוד מחשבים</t>
  </si>
  <si>
    <t>אחזקת מוסדות</t>
  </si>
  <si>
    <t xml:space="preserve">שמירה וסדרנות     </t>
  </si>
  <si>
    <t>ע' לגננות+משלימות</t>
  </si>
  <si>
    <t>תחזוקת מתקני חצר</t>
  </si>
  <si>
    <t>גננות  מדינה בתקן</t>
  </si>
  <si>
    <t xml:space="preserve">השתתפות במרפ"ד    </t>
  </si>
  <si>
    <t>הזנת גני ג'סי</t>
  </si>
  <si>
    <t>שחמט בגנ"י בג'סי כהן ובת"ג</t>
  </si>
  <si>
    <t>תכנית פאזל</t>
  </si>
  <si>
    <t>רכ' כנגד מש' חינוך</t>
  </si>
  <si>
    <t>העשרת הסביבה (מהמשרד)</t>
  </si>
  <si>
    <t xml:space="preserve">מתקני חצר         </t>
  </si>
  <si>
    <t xml:space="preserve">חומרים-ח"מ חופשות </t>
  </si>
  <si>
    <t xml:space="preserve">כנגד קייטנות      </t>
  </si>
  <si>
    <t>812200  סך הכל</t>
  </si>
  <si>
    <t xml:space="preserve">תקן מחברת מוסדות  </t>
  </si>
  <si>
    <t xml:space="preserve">חומרי ניקיון      </t>
  </si>
  <si>
    <t xml:space="preserve">ארועים מהכנסות    </t>
  </si>
  <si>
    <t>גן אחי"ה</t>
  </si>
  <si>
    <t>812210  סך הכל</t>
  </si>
  <si>
    <t xml:space="preserve">יוזמות גני ילדים  </t>
  </si>
  <si>
    <t>יוזמות גנים-תקציב'</t>
  </si>
  <si>
    <t>גן דיגיטף</t>
  </si>
  <si>
    <t>מעג"ן-קרן שטיינמינץ</t>
  </si>
  <si>
    <t>812300  סך הכל</t>
  </si>
  <si>
    <t xml:space="preserve">פעולות            </t>
  </si>
  <si>
    <t xml:space="preserve">חוגים והרצאות     </t>
  </si>
  <si>
    <t>812310  סך הכל</t>
  </si>
  <si>
    <t>גובה עינים-אוסישקין</t>
  </si>
  <si>
    <t>אוסישקין - מוזיאון</t>
  </si>
  <si>
    <t>אוסישקין - הפעלה</t>
  </si>
  <si>
    <t xml:space="preserve">בגובה העיניים ( הורים )    </t>
  </si>
  <si>
    <t>812330  סך הכל</t>
  </si>
  <si>
    <t>ריתמ' בילוי ובידור</t>
  </si>
  <si>
    <t xml:space="preserve">ריתמוסיקה ( הורים )    </t>
  </si>
  <si>
    <t>812360  סך הכל</t>
  </si>
  <si>
    <t>תיאטרון בובות-הכנס' מש'</t>
  </si>
  <si>
    <t xml:space="preserve">תיאטרון בובות ( הורים )    </t>
  </si>
  <si>
    <t>812370  סך הכל</t>
  </si>
  <si>
    <t xml:space="preserve">יול"א בגני ילדים  </t>
  </si>
  <si>
    <t xml:space="preserve">יול"א-חברת מוסדות </t>
  </si>
  <si>
    <t xml:space="preserve">חומרי עבודה       </t>
  </si>
  <si>
    <t>מזון ליום לימ'ארוך</t>
  </si>
  <si>
    <t xml:space="preserve">ביגוד קייטנה      </t>
  </si>
  <si>
    <t>עוזרות לגננות-קבלן</t>
  </si>
  <si>
    <t>שמירה-קיטנות יול"א</t>
  </si>
  <si>
    <t xml:space="preserve">תקורה             </t>
  </si>
  <si>
    <t xml:space="preserve">פעולות העשרה      </t>
  </si>
  <si>
    <t xml:space="preserve">יול"א ( הורים )    </t>
  </si>
  <si>
    <t>812500  סך הכל</t>
  </si>
  <si>
    <t xml:space="preserve">קבוצות טיפוליות   </t>
  </si>
  <si>
    <t xml:space="preserve">מ"מ מזכירה ושרתים </t>
  </si>
  <si>
    <t>שרתים ו'-ח' כלכלית</t>
  </si>
  <si>
    <t xml:space="preserve">עובדי חב' מוסדות  </t>
  </si>
  <si>
    <t>סייעות-מוסדות+חברה</t>
  </si>
  <si>
    <t xml:space="preserve">שכירת אולמות      </t>
  </si>
  <si>
    <t>דמי שימוש אולם שמיר</t>
  </si>
  <si>
    <t xml:space="preserve">גז לכלכלת  בית    </t>
  </si>
  <si>
    <t>הש'באח' מחשב ויצמן</t>
  </si>
  <si>
    <t>הוצאות גפ"ן בית ספרי</t>
  </si>
  <si>
    <t xml:space="preserve">אחזקת מכשירים     </t>
  </si>
  <si>
    <t xml:space="preserve">מסיבות מפקדים ושי </t>
  </si>
  <si>
    <t xml:space="preserve">הדפסות אוטומציה   </t>
  </si>
  <si>
    <t xml:space="preserve">שרות מערכת מנב"ס  </t>
  </si>
  <si>
    <t>יעוץ נהול עצמי</t>
  </si>
  <si>
    <t xml:space="preserve">אספקת חול וכורכר  </t>
  </si>
  <si>
    <t>הוצאות אפיק (הכנ')</t>
  </si>
  <si>
    <t xml:space="preserve">מרכז טיפולי אפיק  </t>
  </si>
  <si>
    <t xml:space="preserve">החלפת נורות       </t>
  </si>
  <si>
    <t xml:space="preserve">ציוד ספורט        </t>
  </si>
  <si>
    <t xml:space="preserve">עזרי לימוד        </t>
  </si>
  <si>
    <t xml:space="preserve">ציוד למרכז לטבע   </t>
  </si>
  <si>
    <t xml:space="preserve">חקלאות            </t>
  </si>
  <si>
    <t>מועדוניות שכונתיות</t>
  </si>
  <si>
    <t xml:space="preserve">השת' בניצן ובסרטן     </t>
  </si>
  <si>
    <t>הזנה</t>
  </si>
  <si>
    <t>תגבור יהדות</t>
  </si>
  <si>
    <t>רכז קהילה - יחד</t>
  </si>
  <si>
    <t xml:space="preserve">פרויקט פר"ח       </t>
  </si>
  <si>
    <t xml:space="preserve">הקצבות מינהל עצמי </t>
  </si>
  <si>
    <t>העשרה למחוננים (מ' החינוך)</t>
  </si>
  <si>
    <t>העברה כנגד הכנסות מש' החינוך</t>
  </si>
  <si>
    <t>בני מנחם חב"ד</t>
  </si>
  <si>
    <t>בנות מנחם חב"ד</t>
  </si>
  <si>
    <t xml:space="preserve">מפי עוללים-חינוך  </t>
  </si>
  <si>
    <t xml:space="preserve">בית יוסף          </t>
  </si>
  <si>
    <t>בית דוד תיכון ט'</t>
  </si>
  <si>
    <t>בית דוד בנות</t>
  </si>
  <si>
    <t>בית דוד בנים</t>
  </si>
  <si>
    <t>בנות ציון</t>
  </si>
  <si>
    <t>פעילות חוויתית יהדות</t>
  </si>
  <si>
    <t>לימודי יהדות</t>
  </si>
  <si>
    <t xml:space="preserve">שלטים לבי"ס       </t>
  </si>
  <si>
    <t>תוס' דיפרנצ' נהול עצמי-מהכ'</t>
  </si>
  <si>
    <t>פרויקטים בהשת.מ.חנ</t>
  </si>
  <si>
    <t>שגרירי הל"ב מפתח הל"ב</t>
  </si>
  <si>
    <t>ציוד ומכ' חנ"ג (כנגד הכנס')</t>
  </si>
  <si>
    <t>השלמה לתקן ניהול עצמי</t>
  </si>
  <si>
    <t>813200  סך הכל</t>
  </si>
  <si>
    <t>ניצנים יסודי - גביה מהורים</t>
  </si>
  <si>
    <t>פע' ביה"ס בחופשה הגדולה</t>
  </si>
  <si>
    <t>צהרונים - ניצנים  ממשה"ח</t>
  </si>
  <si>
    <t>השתתפות עירונית בקייטנות</t>
  </si>
  <si>
    <t>מסגרות קיץ (לרשת) ממשה"ח</t>
  </si>
  <si>
    <t>מסגרות קיץ - מוכש"ר</t>
  </si>
  <si>
    <t>813201  סך הכל</t>
  </si>
  <si>
    <t>בתי ספר של הקיץ</t>
  </si>
  <si>
    <t>חינוך תעבורתי - חלץ</t>
  </si>
  <si>
    <t xml:space="preserve">עובדי מתי"א       </t>
  </si>
  <si>
    <t xml:space="preserve">עובדי מינהלה      </t>
  </si>
  <si>
    <t>בי"ס לבעיות התנהגות</t>
  </si>
  <si>
    <t xml:space="preserve">אחות לבי"ס חלץ    </t>
  </si>
  <si>
    <t xml:space="preserve">חומרים למלאכה     </t>
  </si>
  <si>
    <t xml:space="preserve">הוצאות ייצור חלץ  </t>
  </si>
  <si>
    <t xml:space="preserve">סדנאות חלץ        </t>
  </si>
  <si>
    <t xml:space="preserve">מועדון טיפולי חלץ </t>
  </si>
  <si>
    <t xml:space="preserve">נורות             </t>
  </si>
  <si>
    <t xml:space="preserve">תחזוקת ציוד       </t>
  </si>
  <si>
    <t>שמירה מרכז אפיק</t>
  </si>
  <si>
    <t>השתת' בהסעה-ניצן</t>
  </si>
  <si>
    <t>אתגרים</t>
  </si>
  <si>
    <t xml:space="preserve">הקצבה-מינהל עצמי  </t>
  </si>
  <si>
    <t xml:space="preserve">השתת.משרד החינוך  </t>
  </si>
  <si>
    <t>813300  סך הכל</t>
  </si>
  <si>
    <t>סייעות-שירות לאומי</t>
  </si>
  <si>
    <t xml:space="preserve">טיולים            </t>
  </si>
  <si>
    <t xml:space="preserve">חומרים    </t>
  </si>
  <si>
    <t xml:space="preserve">עזרי לימוד וספורט </t>
  </si>
  <si>
    <t xml:space="preserve">שרות לאומי הרצפלד </t>
  </si>
  <si>
    <t xml:space="preserve">גינון             </t>
  </si>
  <si>
    <t xml:space="preserve">השתתפות בנקיון    </t>
  </si>
  <si>
    <t xml:space="preserve">שרות לאומי        </t>
  </si>
  <si>
    <t>מלגות - שרות לאומי</t>
  </si>
  <si>
    <t xml:space="preserve">ציוד וריהוט       </t>
  </si>
  <si>
    <t>813310  סך הכל</t>
  </si>
  <si>
    <t xml:space="preserve">החווה החקלאית     </t>
  </si>
  <si>
    <t xml:space="preserve">הסעת ילדים        </t>
  </si>
  <si>
    <t xml:space="preserve">חומרים חקלאיים    </t>
  </si>
  <si>
    <t xml:space="preserve">כלכלת בית         </t>
  </si>
  <si>
    <t>תחזוקת בועה</t>
  </si>
  <si>
    <t>הקצבה שוטפת</t>
  </si>
  <si>
    <t xml:space="preserve">הצטיידות-הכנסה משה"ח      </t>
  </si>
  <si>
    <t>813700  סך הכל</t>
  </si>
  <si>
    <t xml:space="preserve">השתת' בלימודי חוץ </t>
  </si>
  <si>
    <t>הש' לימודי חוץ - רגיל</t>
  </si>
  <si>
    <t xml:space="preserve">השת' בלימודי חוץ  </t>
  </si>
  <si>
    <t>813900  סך הכל</t>
  </si>
  <si>
    <t>חטיבות ביניים</t>
  </si>
  <si>
    <t>רכזי מהו"ת - קו"פ</t>
  </si>
  <si>
    <t>מהו"ת - סמינר הקבוצים</t>
  </si>
  <si>
    <t>814100  סך הכל</t>
  </si>
  <si>
    <t xml:space="preserve">שעות תיגבור-נבון  </t>
  </si>
  <si>
    <t xml:space="preserve">שעות תיגבור-בגין  </t>
  </si>
  <si>
    <t xml:space="preserve">שעות תיגבור-הרצוג </t>
  </si>
  <si>
    <t xml:space="preserve">שעות תיגבור-ק"ש   </t>
  </si>
  <si>
    <t xml:space="preserve">שעות תיגבור-אילון </t>
  </si>
  <si>
    <t xml:space="preserve">שעות תיגבור-יבנה  </t>
  </si>
  <si>
    <t xml:space="preserve">שעות תיגבור-קציר  </t>
  </si>
  <si>
    <t>שע' תיגבור-הייטק היי</t>
  </si>
  <si>
    <t>שעות תיגבור-עתידים</t>
  </si>
  <si>
    <t>שעות תיגבור-ליוות חן</t>
  </si>
  <si>
    <t>שעות תיגבור בגרויות</t>
  </si>
  <si>
    <t>יוזמות על יסודי</t>
  </si>
  <si>
    <t>מורות חיילות</t>
  </si>
  <si>
    <t xml:space="preserve">מ"מ תיכוניים      </t>
  </si>
  <si>
    <t>אומ"ץ - מרכז</t>
  </si>
  <si>
    <t xml:space="preserve">שכירת אולם        </t>
  </si>
  <si>
    <t xml:space="preserve">שכירת אולם קוגל   </t>
  </si>
  <si>
    <t>רזרבה לחשמל-חט"ע</t>
  </si>
  <si>
    <t>רזרבה למים-חט"ע</t>
  </si>
  <si>
    <t xml:space="preserve">אחזקת  מעבדות     </t>
  </si>
  <si>
    <t>ביטוח אורט</t>
  </si>
  <si>
    <t xml:space="preserve">השתלמויות         </t>
  </si>
  <si>
    <t>פירסומים</t>
  </si>
  <si>
    <t>הסעת מחויבות אישית</t>
  </si>
  <si>
    <t>הוצאות מיוחדות</t>
  </si>
  <si>
    <t xml:space="preserve">עב' קבלניות מענה  </t>
  </si>
  <si>
    <t>מ"מ סייעות</t>
  </si>
  <si>
    <t>שכר על-יסודי מרפ"ד</t>
  </si>
  <si>
    <t>פרוייקט בגרות 2001</t>
  </si>
  <si>
    <t>השת' בג' מוס' חוץ</t>
  </si>
  <si>
    <t>מהו"ת תשע"ב</t>
  </si>
  <si>
    <t xml:space="preserve">השתלמויות מורים    </t>
  </si>
  <si>
    <t>מענק רה"ע לבגרויות</t>
  </si>
  <si>
    <t>פרוייקטים עי"ס</t>
  </si>
  <si>
    <t>פרוייקטים מערכתיים</t>
  </si>
  <si>
    <t>פרוייקט החלל - עתידים</t>
  </si>
  <si>
    <t>השתת' ע"ח בגרויות</t>
  </si>
  <si>
    <t>קשישים - שיוויון חברתי</t>
  </si>
  <si>
    <t xml:space="preserve">השתת' לבי"ס אורט  </t>
  </si>
  <si>
    <t>אחז' מע' טכנולוגיה</t>
  </si>
  <si>
    <t>השת' המכללה למינהל</t>
  </si>
  <si>
    <t xml:space="preserve">השתת' שעות  נעמ"ת </t>
  </si>
  <si>
    <t xml:space="preserve">השתת' שעות  מלט"ב </t>
  </si>
  <si>
    <t>השת' שעות מקוה-ישר</t>
  </si>
  <si>
    <t>צ' חד-פעמי ( מזוזות )</t>
  </si>
  <si>
    <t>רזרבה לשעות תיגבור</t>
  </si>
  <si>
    <t>בית להיות - מרכז השואה</t>
  </si>
  <si>
    <t>פעילות לחיילים</t>
  </si>
  <si>
    <t>משלחות בתי ספר</t>
  </si>
  <si>
    <t>הכנה לצה"ל</t>
  </si>
  <si>
    <t>815100  סך הכל</t>
  </si>
  <si>
    <t>אומ"ץ - מורים</t>
  </si>
  <si>
    <t>מענה</t>
  </si>
  <si>
    <t>יזמים צעירים</t>
  </si>
  <si>
    <t>אומ"ץ - מדריכים</t>
  </si>
  <si>
    <t>מהות</t>
  </si>
  <si>
    <t>יעד</t>
  </si>
  <si>
    <t>תפ"ן</t>
  </si>
  <si>
    <t>פעולות - אומ"ץ</t>
  </si>
  <si>
    <t>פרוייקטים</t>
  </si>
  <si>
    <t>815110  סך הכל</t>
  </si>
  <si>
    <t>815120  סך הכל</t>
  </si>
  <si>
    <t>815130  סך הכל</t>
  </si>
  <si>
    <t>815140  סך הכל</t>
  </si>
  <si>
    <t>815150  סך הכל</t>
  </si>
  <si>
    <t>815160  סך הכל</t>
  </si>
  <si>
    <t>815170  סך הכל</t>
  </si>
  <si>
    <t>815180  סך הכל</t>
  </si>
  <si>
    <t>815190  סך הכל</t>
  </si>
  <si>
    <t xml:space="preserve">תיכון נבון </t>
  </si>
  <si>
    <t xml:space="preserve">שכר עובדי הוראה   </t>
  </si>
  <si>
    <t>ק'השתל'מורים-מעביד</t>
  </si>
  <si>
    <t>שעורי עזר לתלמידים</t>
  </si>
  <si>
    <t>פרוייקט קשישים</t>
  </si>
  <si>
    <t>שעות השאלה למשה"ח</t>
  </si>
  <si>
    <t>שע' שאילה-מ' חינוך</t>
  </si>
  <si>
    <t xml:space="preserve">שרות רפואי        </t>
  </si>
  <si>
    <t xml:space="preserve">שרות אחות         </t>
  </si>
  <si>
    <t>ציוד למגמות</t>
  </si>
  <si>
    <t xml:space="preserve">אחות              </t>
  </si>
  <si>
    <t xml:space="preserve">רכז חברתי - חט"ב  </t>
  </si>
  <si>
    <t xml:space="preserve">חינוך חברתי       </t>
  </si>
  <si>
    <t>הקצבה לניהול עצמי</t>
  </si>
  <si>
    <t>815710  סך הכל</t>
  </si>
  <si>
    <t>פרוייקט לקשיש-קוגל</t>
  </si>
  <si>
    <t xml:space="preserve">שאילת מורים       </t>
  </si>
  <si>
    <t xml:space="preserve">שכ"ד להפועל חולון </t>
  </si>
  <si>
    <t xml:space="preserve">ספרים             </t>
  </si>
  <si>
    <t>המרת שעות</t>
  </si>
  <si>
    <t>העברה מקפה גן סיפור</t>
  </si>
  <si>
    <t>815720  סך הכל</t>
  </si>
  <si>
    <t xml:space="preserve">גמנסיה ע"ש הרצוג  </t>
  </si>
  <si>
    <t>פרוייקט גימלאים</t>
  </si>
  <si>
    <t>תחז' ציוד אלקטרוני</t>
  </si>
  <si>
    <t>ציוד מגמה טכנולוגי</t>
  </si>
  <si>
    <t xml:space="preserve">אחות-חברת כ"א     </t>
  </si>
  <si>
    <t xml:space="preserve">פעילות מנ"ע       </t>
  </si>
  <si>
    <t xml:space="preserve">מוסדות מנ"ע       </t>
  </si>
  <si>
    <t xml:space="preserve">סיון מחשבים       </t>
  </si>
  <si>
    <t>815730  סך הכל</t>
  </si>
  <si>
    <t xml:space="preserve">בי"ס מקיף ק' שרת  </t>
  </si>
  <si>
    <t>פרוייקט קשישים-ק"ש</t>
  </si>
  <si>
    <t>ימי מחלה לא מנוצלים-מורים</t>
  </si>
  <si>
    <t>תשלומי פיצויים</t>
  </si>
  <si>
    <t>ניהול חשבונאי</t>
  </si>
  <si>
    <t xml:space="preserve">ציוד מגמות        </t>
  </si>
  <si>
    <t>אב בית-מועדונית נחשונים</t>
  </si>
  <si>
    <t>סייעות</t>
  </si>
  <si>
    <t>השת' בהוצאות נבחרת</t>
  </si>
  <si>
    <t>השת' בהעסקת מאמנים</t>
  </si>
  <si>
    <t>רכ' כלי נגינה - מוז'</t>
  </si>
  <si>
    <t>הפרשים</t>
  </si>
  <si>
    <t>815740  סך הכל</t>
  </si>
  <si>
    <t xml:space="preserve">תיכון אילון       </t>
  </si>
  <si>
    <t>ציוד מגמת  טלויזיה</t>
  </si>
  <si>
    <t>העשרת מחוננים</t>
  </si>
  <si>
    <t>815750  סך הכל</t>
  </si>
  <si>
    <t xml:space="preserve">תיכון יבנה        </t>
  </si>
  <si>
    <t>שעורי עזר - אולפנא</t>
  </si>
  <si>
    <t>יהדות המזרח</t>
  </si>
  <si>
    <t>815760  סך הכל</t>
  </si>
  <si>
    <t xml:space="preserve">חומרי לימוד       </t>
  </si>
  <si>
    <t xml:space="preserve">הפעלת אשכולות פיס </t>
  </si>
  <si>
    <t xml:space="preserve">אחזקת אשכול פיס   </t>
  </si>
  <si>
    <t>תגבור יהדות(משה"ח)</t>
  </si>
  <si>
    <t xml:space="preserve">מנ"ע-קב' טיפוליות </t>
  </si>
  <si>
    <t>815770  סך הכל</t>
  </si>
  <si>
    <t>שכר הוראה</t>
  </si>
  <si>
    <t xml:space="preserve">שעורי עזר לעולים   </t>
  </si>
  <si>
    <t xml:space="preserve">שכר חוגים         </t>
  </si>
  <si>
    <t>חמרים לתחזוקה עצמית</t>
  </si>
  <si>
    <t>ישיבת בני עקיבא</t>
  </si>
  <si>
    <t>תיגבור יהדות (מהכנסות)</t>
  </si>
  <si>
    <t>חוגים  תורניים</t>
  </si>
  <si>
    <t xml:space="preserve">הפעלת ביה"ס       </t>
  </si>
  <si>
    <t>815780  סך הכל</t>
  </si>
  <si>
    <t xml:space="preserve">שרות רפואי         </t>
  </si>
  <si>
    <t>מ"מ תיכוניים</t>
  </si>
  <si>
    <t>השתת' בהפעלת ביה"ס</t>
  </si>
  <si>
    <t>הפעלת  ביה"ס</t>
  </si>
  <si>
    <t>815790  סך הכל</t>
  </si>
  <si>
    <t>עובדי מינהלה</t>
  </si>
  <si>
    <t>ליסינג- 513-21-901</t>
  </si>
  <si>
    <t>הוצאות- 513-21-901</t>
  </si>
  <si>
    <t>השכרת אולם הפועל חולון</t>
  </si>
  <si>
    <t>שרות רפואי</t>
  </si>
  <si>
    <t>דמי פריצה - ציוד</t>
  </si>
  <si>
    <t>אחות</t>
  </si>
  <si>
    <t>שעות שאילה - משה"ח</t>
  </si>
  <si>
    <t>אחזקת מכשירים</t>
  </si>
  <si>
    <t>רז'  לפעולות+רכישות</t>
  </si>
  <si>
    <t>תקורה</t>
  </si>
  <si>
    <t>815800  סך הכל</t>
  </si>
  <si>
    <t>תיכון הייטק - היי</t>
  </si>
  <si>
    <t>815810  סך הכל</t>
  </si>
  <si>
    <t>פרויקט גימלאים</t>
  </si>
  <si>
    <t>815820  סך הכל</t>
  </si>
  <si>
    <t>עובדי מנהלה</t>
  </si>
  <si>
    <t>815830  סך הכל</t>
  </si>
  <si>
    <t>שרותים נוספים למוס' חינוך</t>
  </si>
  <si>
    <t xml:space="preserve">תחזוקת אינטרנט    </t>
  </si>
  <si>
    <t xml:space="preserve">שכר מרצים         </t>
  </si>
  <si>
    <t xml:space="preserve">דמי פריצה - תכולה  </t>
  </si>
  <si>
    <t xml:space="preserve">כ"א - מתי"א       </t>
  </si>
  <si>
    <t xml:space="preserve">סיורים            </t>
  </si>
  <si>
    <t>מרכז מחשבים (הכנ')</t>
  </si>
  <si>
    <t>הפעלת חנקין</t>
  </si>
  <si>
    <t>העברה חד - פעמית</t>
  </si>
  <si>
    <t xml:space="preserve">תקורה - מרפ"ד     </t>
  </si>
  <si>
    <t>817200  סך הכל</t>
  </si>
  <si>
    <t>מפעילת  מחשבים (הכנ')</t>
  </si>
  <si>
    <t>שכירות פסג"ה</t>
  </si>
  <si>
    <t xml:space="preserve">עיתונים ופירסומים </t>
  </si>
  <si>
    <t xml:space="preserve">חומרים למרפ"ד     </t>
  </si>
  <si>
    <t>רכישות(הכ'מ'חינוך)</t>
  </si>
  <si>
    <t>הפעלת פסג"ה</t>
  </si>
  <si>
    <t>פסג"ה-הכנ' משרד</t>
  </si>
  <si>
    <t xml:space="preserve">העמסת תקורה       </t>
  </si>
  <si>
    <t>817210  סך הכל</t>
  </si>
  <si>
    <t>שפ"מ</t>
  </si>
  <si>
    <t>יוזמות כנגד הכנסות</t>
  </si>
  <si>
    <t xml:space="preserve">השתלמויות והדרכות </t>
  </si>
  <si>
    <t xml:space="preserve">עובדי קבלן        </t>
  </si>
  <si>
    <t>שמירה בקבלנות</t>
  </si>
  <si>
    <t xml:space="preserve">יוזמות (מהכנסות)  </t>
  </si>
  <si>
    <t>שרות משלים(הכנסות)</t>
  </si>
  <si>
    <t>מניעת אובדנות-פסיכיאטר</t>
  </si>
  <si>
    <t>אבחונים ואפיונים</t>
  </si>
  <si>
    <t>גני ASD פסיכולוגים</t>
  </si>
  <si>
    <t>פעולות ורכישות שונות</t>
  </si>
  <si>
    <t>שירות פסיכולוגי-משרו</t>
  </si>
  <si>
    <t>817300  סך הכל</t>
  </si>
  <si>
    <t xml:space="preserve">שכר קייטנת קיץ    </t>
  </si>
  <si>
    <t>שכר רכזת הורים</t>
  </si>
  <si>
    <t>מגשרת בוכרית</t>
  </si>
  <si>
    <t>שכר טיפוח על יסודי</t>
  </si>
  <si>
    <t>חומרים לאתג"ר וט"ף</t>
  </si>
  <si>
    <t>ארועים ופע' תיגבור</t>
  </si>
  <si>
    <t>פעולות רווחה חינוכית</t>
  </si>
  <si>
    <t>אם לאם בקהילה</t>
  </si>
  <si>
    <t>הזנה בלתי פורמלי</t>
  </si>
  <si>
    <t>817600  סך הכל</t>
  </si>
  <si>
    <t xml:space="preserve">הסעות             </t>
  </si>
  <si>
    <t xml:space="preserve">הסעת תלמידים      </t>
  </si>
  <si>
    <t xml:space="preserve">השתתפות בכרטיסיות </t>
  </si>
  <si>
    <t>הסעות צרכים מיוחדים</t>
  </si>
  <si>
    <t>תוכנת בקרת היסעים</t>
  </si>
  <si>
    <t xml:space="preserve">מלווים בהסעים     </t>
  </si>
  <si>
    <t>817800  סך הכל</t>
  </si>
  <si>
    <t xml:space="preserve">אספקת ספרים וציוד </t>
  </si>
  <si>
    <t xml:space="preserve">שכר בריאות השן    </t>
  </si>
  <si>
    <t>ביטוח תאונות לתלמ'</t>
  </si>
  <si>
    <t xml:space="preserve">אספקת חומרי מלאכה </t>
  </si>
  <si>
    <t xml:space="preserve">ח' מלאכה על-יסודי </t>
  </si>
  <si>
    <t xml:space="preserve">אספקת ספרים       </t>
  </si>
  <si>
    <t>אבטחת מוסדות חינוך</t>
  </si>
  <si>
    <t xml:space="preserve">תשל' שרותי בריאות </t>
  </si>
  <si>
    <t xml:space="preserve">בריאות השן        </t>
  </si>
  <si>
    <t xml:space="preserve">הקצבת שיכפול      </t>
  </si>
  <si>
    <t>בט' ושיפוץ קיץ</t>
  </si>
  <si>
    <t>תשלום ועד הורים</t>
  </si>
  <si>
    <t>השאלת ספרים מש' החינוך</t>
  </si>
  <si>
    <t>817910  סך הכל</t>
  </si>
  <si>
    <t>תפעול המרכז</t>
  </si>
  <si>
    <t>817920  סך הכל</t>
  </si>
  <si>
    <t>שכר חב' כ"א</t>
  </si>
  <si>
    <t xml:space="preserve">השכרת אולם        </t>
  </si>
  <si>
    <t>השת' כרט' למוזיאון</t>
  </si>
  <si>
    <t xml:space="preserve">תיאטרון ילדים  </t>
  </si>
  <si>
    <t>817930  סך הכל</t>
  </si>
  <si>
    <t xml:space="preserve">מרכז למידה תהיל"ה </t>
  </si>
  <si>
    <t>אחזקת מכונת שיכפול</t>
  </si>
  <si>
    <t xml:space="preserve">חומרים לעב' עצמית </t>
  </si>
  <si>
    <t>דמי פריצה - תכולה</t>
  </si>
  <si>
    <t>הפעלת המרכז</t>
  </si>
  <si>
    <t>פעולות ( מהכנסות )</t>
  </si>
  <si>
    <t>818200  סך הכל</t>
  </si>
  <si>
    <t>קיזוז תקורות חינוך</t>
  </si>
  <si>
    <t>819999  סך הכל</t>
  </si>
  <si>
    <t xml:space="preserve">מחלקת תרבות       </t>
  </si>
  <si>
    <t>ע' בית דבורה ועמנו</t>
  </si>
  <si>
    <t>עובדי חברה כ"א</t>
  </si>
  <si>
    <t xml:space="preserve">ריהוט והחזקתו     </t>
  </si>
  <si>
    <t xml:space="preserve">פרס לספרות ואמנות </t>
  </si>
  <si>
    <t xml:space="preserve">מנהל אתר חוסמסה   </t>
  </si>
  <si>
    <t xml:space="preserve">חמרים למועדונים   </t>
  </si>
  <si>
    <t xml:space="preserve">תרבות תורנית      </t>
  </si>
  <si>
    <t xml:space="preserve">חוג לתנ"ך         </t>
  </si>
  <si>
    <t>פיתוח כלכלי למגזר החרדי</t>
  </si>
  <si>
    <t>מכון בר-מצוה הכנסה</t>
  </si>
  <si>
    <t>ספר חולון</t>
  </si>
  <si>
    <t>הוצ' החב' לפיתוח</t>
  </si>
  <si>
    <t>822200  סך הכל</t>
  </si>
  <si>
    <t xml:space="preserve">יעוץ פסיכולוגי    </t>
  </si>
  <si>
    <t xml:space="preserve">מדריכים בחשבונית  </t>
  </si>
  <si>
    <t xml:space="preserve">חומרים לחוגים     </t>
  </si>
  <si>
    <t>ריכוז מבחנים וסדרן</t>
  </si>
  <si>
    <t xml:space="preserve">שעות מחשב+שכירות  </t>
  </si>
  <si>
    <t>822700  סך הכל</t>
  </si>
  <si>
    <t xml:space="preserve">ספרניות מוסדות    </t>
  </si>
  <si>
    <t xml:space="preserve">גילוי אש בן יהודה </t>
  </si>
  <si>
    <t>ש' מעליות בן-יהודה</t>
  </si>
  <si>
    <t>השתלמויות מידאטק</t>
  </si>
  <si>
    <t>חומרים לעבוד ספרים</t>
  </si>
  <si>
    <t>רכישות מרכז ההדרכה</t>
  </si>
  <si>
    <t>תח' ספריה מוסיקלית</t>
  </si>
  <si>
    <t>שמירה</t>
  </si>
  <si>
    <t>העונה הישראלית לעיצוב</t>
  </si>
  <si>
    <t>הפעלת רשת הספריות</t>
  </si>
  <si>
    <t>הפעלת המדיטק</t>
  </si>
  <si>
    <t>שבוע דרום קוריאה</t>
  </si>
  <si>
    <t xml:space="preserve">שבוע הספר         </t>
  </si>
  <si>
    <t>פסטיבל ישראל-מדיטק</t>
  </si>
  <si>
    <t>שבוע העיצוב</t>
  </si>
  <si>
    <t>כנס אופנה</t>
  </si>
  <si>
    <t>שכ"ד - מדיטק</t>
  </si>
  <si>
    <t>השתתפות בסינימטק</t>
  </si>
  <si>
    <t>ביטוח כנגד הכנסות</t>
  </si>
  <si>
    <t>הפקת מחול</t>
  </si>
  <si>
    <t>נשים בעסקים</t>
  </si>
  <si>
    <r>
      <t>טקס פרסי קולנוע ו-</t>
    </r>
    <r>
      <rPr>
        <b/>
        <sz val="12"/>
        <rFont val="David"/>
        <family val="2"/>
        <charset val="177"/>
      </rPr>
      <t>TV</t>
    </r>
    <r>
      <rPr>
        <b/>
        <sz val="12"/>
        <rFont val="David"/>
        <family val="2"/>
      </rPr>
      <t xml:space="preserve"> לילדים</t>
    </r>
  </si>
  <si>
    <t>מדיטק-השלמת שכר ספרניות</t>
  </si>
  <si>
    <t>העברה חד פעמית</t>
  </si>
  <si>
    <t>הלוואה למדיטק</t>
  </si>
  <si>
    <t>הוצאות ח"פ-מדיטק</t>
  </si>
  <si>
    <t>823000  סך הכל</t>
  </si>
  <si>
    <t xml:space="preserve">להקות  עירוניות   </t>
  </si>
  <si>
    <t>כוריאוג' אקורדיונ'</t>
  </si>
  <si>
    <t xml:space="preserve">תלבושות           </t>
  </si>
  <si>
    <t>פעולות להקת ורטיגו</t>
  </si>
  <si>
    <t xml:space="preserve">פע' דרך רשת קהילה </t>
  </si>
  <si>
    <t>שכר מנהלת להקות</t>
  </si>
  <si>
    <t>בי"ס למחול</t>
  </si>
  <si>
    <t>להקת "טררם"</t>
  </si>
  <si>
    <t xml:space="preserve">פעולות להקות      </t>
  </si>
  <si>
    <t>להקת פרסקו</t>
  </si>
  <si>
    <t>פעולות ותחזוקה</t>
  </si>
  <si>
    <t>825500  סך הכל</t>
  </si>
  <si>
    <t xml:space="preserve">מוקדי תרבות       </t>
  </si>
  <si>
    <t>העסקת עובדי עירייה</t>
  </si>
  <si>
    <t>הש'-פעולות מיוחדות</t>
  </si>
  <si>
    <t>ספר - ברטונוב</t>
  </si>
  <si>
    <t>השת'-שכר מנהל אדמ'</t>
  </si>
  <si>
    <t>פסטיבל צלילי ילדות</t>
  </si>
  <si>
    <t>מרכז לתינוקות</t>
  </si>
  <si>
    <t>מסלול לתיאטרון קהילתי</t>
  </si>
  <si>
    <t>ח"פ - גמ"ח מנהל</t>
  </si>
  <si>
    <t>ח"פ - הסכם מס הכנסה</t>
  </si>
  <si>
    <t>הלוואה לתיאטרון חולון</t>
  </si>
  <si>
    <t>826100  סך הכל</t>
  </si>
  <si>
    <t>הסטודיו למשחק</t>
  </si>
  <si>
    <t>השת' בסטודיו למשחק</t>
  </si>
  <si>
    <t>השתתפות ח"פ בהפקה</t>
  </si>
  <si>
    <t>826110  סך הכל</t>
  </si>
  <si>
    <t>השתתפות בהפעלה</t>
  </si>
  <si>
    <t>חוב משנה קודמת</t>
  </si>
  <si>
    <t>826120  סך הכל</t>
  </si>
  <si>
    <t xml:space="preserve">אומנויות ותערוכות  </t>
  </si>
  <si>
    <t>השכר הקובע צוברת</t>
  </si>
  <si>
    <t>אחזקה גלריית החווה</t>
  </si>
  <si>
    <t>אירוע פתיחת עונה</t>
  </si>
  <si>
    <t xml:space="preserve">טכס יקיר חולון    </t>
  </si>
  <si>
    <t>הפקת סרטים תיעודיים</t>
  </si>
  <si>
    <t xml:space="preserve">תערוכה </t>
  </si>
  <si>
    <t>ספר קומיקס</t>
  </si>
  <si>
    <t>פסטיבל הקולנוע</t>
  </si>
  <si>
    <t>פעולות גלריית המשכן</t>
  </si>
  <si>
    <t>תערוכה מרכזית</t>
  </si>
  <si>
    <t>תערוכת חוצות גן המוזיאון</t>
  </si>
  <si>
    <t>פעולות גלריית חנקין</t>
  </si>
  <si>
    <t>פעולות גלריית התיאטרון</t>
  </si>
  <si>
    <t>פעולות גלריית החווה</t>
  </si>
  <si>
    <t>826200  סך הכל</t>
  </si>
  <si>
    <t>מוזיאון הילדים</t>
  </si>
  <si>
    <t>שכר דירה</t>
  </si>
  <si>
    <t xml:space="preserve">הקצבה לפעולות     </t>
  </si>
  <si>
    <t>השת' בפסטיבלים</t>
  </si>
  <si>
    <t>בגובה העיניים</t>
  </si>
  <si>
    <t>ארועים - חדש</t>
  </si>
  <si>
    <t>השת'-גייס תרומות 2007</t>
  </si>
  <si>
    <t>השתתפות הזמנה לשקט</t>
  </si>
  <si>
    <t>השת' עד מאה ועשרים</t>
  </si>
  <si>
    <t>ארועי שנת ה - 20</t>
  </si>
  <si>
    <t>הלוואה למוזיאון הילדים</t>
  </si>
  <si>
    <t>רזרבה לפיתוח</t>
  </si>
  <si>
    <t>826300  סך הכל</t>
  </si>
  <si>
    <t>מופעים לצעירים 21+</t>
  </si>
  <si>
    <t>פרוייקטים מוסיקה</t>
  </si>
  <si>
    <t>תערוכות בובות</t>
  </si>
  <si>
    <t>פסטיבל קוסמים</t>
  </si>
  <si>
    <t>מנהל מוסיקלי</t>
  </si>
  <si>
    <t>מסך הכסף</t>
  </si>
  <si>
    <t>826400  סך הכל</t>
  </si>
  <si>
    <t xml:space="preserve">המחלקה לאירועים   </t>
  </si>
  <si>
    <t>עובדי  כ"א</t>
  </si>
  <si>
    <t>חמרים אביזרי קישוט</t>
  </si>
  <si>
    <t>אירועים מתנ"סים-הכ</t>
  </si>
  <si>
    <t xml:space="preserve">אומנים            </t>
  </si>
  <si>
    <t>תוכנית סל"ע (כנגד הכנסות)</t>
  </si>
  <si>
    <t>פרס קוגל  ואיילון</t>
  </si>
  <si>
    <t>פיסול לעדלאידע</t>
  </si>
  <si>
    <t>פסטיבל שירה בינלאומי</t>
  </si>
  <si>
    <t>826500  סך הכל</t>
  </si>
  <si>
    <t>מרכז  סירקין</t>
  </si>
  <si>
    <t>הוצאות (כנגד הכנסות)</t>
  </si>
  <si>
    <t>הפעלת סירקין</t>
  </si>
  <si>
    <t xml:space="preserve">פסטיבל בובות      </t>
  </si>
  <si>
    <t>בי"ס לבובות</t>
  </si>
  <si>
    <t>מוזיאון בובות</t>
  </si>
  <si>
    <t>קורס אומנות הקרנבל</t>
  </si>
  <si>
    <t>826700  סך הכל</t>
  </si>
  <si>
    <t>הפעלת מוז' העיצוב</t>
  </si>
  <si>
    <t>העברה  חד  פעמית</t>
  </si>
  <si>
    <t>826800  סך הכל</t>
  </si>
  <si>
    <t>נוער ומרכז' קהילתי</t>
  </si>
  <si>
    <t>מחלקת נוער</t>
  </si>
  <si>
    <t>מורות הכנה לצה"ל</t>
  </si>
  <si>
    <t>ליסינג- 132-24-402</t>
  </si>
  <si>
    <t>הוצאות- 132-24-402</t>
  </si>
  <si>
    <t>השתתפות בשכר דירה</t>
  </si>
  <si>
    <t>הסעות טיולים חצ"ב</t>
  </si>
  <si>
    <t xml:space="preserve">הסעות מתנדבים     </t>
  </si>
  <si>
    <t xml:space="preserve">תחזוקת מחשבים     </t>
  </si>
  <si>
    <t xml:space="preserve">נקיון מרכז הדרכה  </t>
  </si>
  <si>
    <t>מרכז נוער עולה</t>
  </si>
  <si>
    <t>פרוייקטים + קיץ</t>
  </si>
  <si>
    <t>התנדבות בקהילה</t>
  </si>
  <si>
    <t>תנועות נוער-ארועים עירוניים</t>
  </si>
  <si>
    <t>מנהיגות וקשרי חוץ</t>
  </si>
  <si>
    <t>תחום מניעה</t>
  </si>
  <si>
    <t>ארועים</t>
  </si>
  <si>
    <t>קווי לילה לנוער</t>
  </si>
  <si>
    <t>כולנו ביתא ישראל</t>
  </si>
  <si>
    <t>מרכז הדרכה</t>
  </si>
  <si>
    <t xml:space="preserve">פעולות מהכנסות משה"ח    </t>
  </si>
  <si>
    <t>כנפיים של קרמבו</t>
  </si>
  <si>
    <t>יום המעשים הטובים</t>
  </si>
  <si>
    <t>תנועות נוער מחנות קיץ</t>
  </si>
  <si>
    <t xml:space="preserve">השתתפות בתנועות הנוער      </t>
  </si>
  <si>
    <t>השתתפות בשכר רכזים</t>
  </si>
  <si>
    <t>מרכז נוער נאות רחל</t>
  </si>
  <si>
    <t>מרכז נוער תל גיבורים</t>
  </si>
  <si>
    <t>מרכז הדרכה ומנהיגות</t>
  </si>
  <si>
    <t>מועדון הגמלאים</t>
  </si>
  <si>
    <t xml:space="preserve">אחזקה למתנ"ס ת"ג  </t>
  </si>
  <si>
    <t>תמיכות באירגוני נוער</t>
  </si>
  <si>
    <t>תמיכה במכינות קד"צ</t>
  </si>
  <si>
    <t>פרוייקט מישמיש</t>
  </si>
  <si>
    <t>פרוייקט צלילי זיכרון</t>
  </si>
  <si>
    <t xml:space="preserve">פעולות מרכז שואה  </t>
  </si>
  <si>
    <t>שבוע רוסיה</t>
  </si>
  <si>
    <t>ארועי צעירים</t>
  </si>
  <si>
    <t>השלמה - ניידת</t>
  </si>
  <si>
    <t>תחום צעירים</t>
  </si>
  <si>
    <t>היפ הופ</t>
  </si>
  <si>
    <t xml:space="preserve">חוסמסה,סל"תים+נוער ירוק            </t>
  </si>
  <si>
    <t xml:space="preserve">מרכז ייעוץ לנוער  </t>
  </si>
  <si>
    <t>שבוע הנוער</t>
  </si>
  <si>
    <t>828100  סך הכל</t>
  </si>
  <si>
    <t xml:space="preserve">מחלקת נוער        </t>
  </si>
  <si>
    <t xml:space="preserve">עובדי קידום נוער  </t>
  </si>
  <si>
    <t>דמי פריצה-תכולה</t>
  </si>
  <si>
    <t xml:space="preserve">פעולות קידום נוער </t>
  </si>
  <si>
    <t>828120  סך הכל</t>
  </si>
  <si>
    <t>אגף  קהילה</t>
  </si>
  <si>
    <t>ליסינג- 471-67-602</t>
  </si>
  <si>
    <t>הוצאות- 471-67-602</t>
  </si>
  <si>
    <t>שכ"ד הורות ומשפחה</t>
  </si>
  <si>
    <t>מכונות משרד</t>
  </si>
  <si>
    <t>עובד אחזקה</t>
  </si>
  <si>
    <t>פעילות צעירים</t>
  </si>
  <si>
    <t>חוגי הורים</t>
  </si>
  <si>
    <t>פעילות הורות</t>
  </si>
  <si>
    <t>ארוע שנתי למתנדבים</t>
  </si>
  <si>
    <t>פעילות בקהילה</t>
  </si>
  <si>
    <t>מעורבות חברתית פעילות</t>
  </si>
  <si>
    <t>פעילות הצטיידות להט"ב</t>
  </si>
  <si>
    <t>828130  סך הכל</t>
  </si>
  <si>
    <t xml:space="preserve">רשת קהילה ופנאי </t>
  </si>
  <si>
    <t xml:space="preserve">שכר מושאלים לרשת  </t>
  </si>
  <si>
    <t>דמ"ש</t>
  </si>
  <si>
    <t>פרוייקט למידה ת"ג</t>
  </si>
  <si>
    <t>מגמת עיצוב לבית רותר</t>
  </si>
  <si>
    <t>רכזת ספורט</t>
  </si>
  <si>
    <t>תחום נוער</t>
  </si>
  <si>
    <t>פרויקטים + קיץ</t>
  </si>
  <si>
    <t xml:space="preserve">תנועות נוער       </t>
  </si>
  <si>
    <t>אומנויות לחימה קליין</t>
  </si>
  <si>
    <t xml:space="preserve">השתתפות ברשת קו"פ </t>
  </si>
  <si>
    <t>תרבות תורנית-מקהלות</t>
  </si>
  <si>
    <t>למידה לזרוס</t>
  </si>
  <si>
    <t xml:space="preserve">השתתפות בקייטנות  </t>
  </si>
  <si>
    <t>שברולט,שטרודל,אריות</t>
  </si>
  <si>
    <t>רכזת מורשת</t>
  </si>
  <si>
    <t xml:space="preserve">מועדון נכים-לזרוס </t>
  </si>
  <si>
    <t>חוסמסה-רכז+ארכיבאי</t>
  </si>
  <si>
    <t>המוזיאון העירוני</t>
  </si>
  <si>
    <t>מועדון עולי בוכרה</t>
  </si>
  <si>
    <t>מרכז  פסגות</t>
  </si>
  <si>
    <t>מרכז מורשת</t>
  </si>
  <si>
    <t>גוונים ניצנים</t>
  </si>
  <si>
    <t>מתנ"ס חדש - ת"ג</t>
  </si>
  <si>
    <t>רכזים ומדריכים</t>
  </si>
  <si>
    <t>השת' אולם ספורט דביר</t>
  </si>
  <si>
    <t>נוע"ם ח'</t>
  </si>
  <si>
    <t>מרכז הדרכה - הכשרות</t>
  </si>
  <si>
    <t>828200  סך הכל</t>
  </si>
  <si>
    <t xml:space="preserve">בי"ס קהילתיים     </t>
  </si>
  <si>
    <t>הקצבה לבן - גוריון</t>
  </si>
  <si>
    <t xml:space="preserve">הקצבה לרביבים     </t>
  </si>
  <si>
    <t>828210  סך הכל</t>
  </si>
  <si>
    <t xml:space="preserve">המרכז הבין תחומי  </t>
  </si>
  <si>
    <t xml:space="preserve">תיקים             </t>
  </si>
  <si>
    <t xml:space="preserve">ע"ח חוות אומנויות </t>
  </si>
  <si>
    <t>ירחון אינטרנט</t>
  </si>
  <si>
    <t xml:space="preserve">פע' חוות אומנויות </t>
  </si>
  <si>
    <t xml:space="preserve">מרכז וידאו ארט    </t>
  </si>
  <si>
    <t xml:space="preserve">הסעות ( מהכנסות ) </t>
  </si>
  <si>
    <t xml:space="preserve">קייטנת קיץ-פעולות </t>
  </si>
  <si>
    <t>וידאו ארט</t>
  </si>
  <si>
    <t xml:space="preserve">מרכז לוידאו ארט    </t>
  </si>
  <si>
    <t>המרכז לאומנות דיגיטלית</t>
  </si>
  <si>
    <t>ג'סי כהן</t>
  </si>
  <si>
    <t>אמנים יוצרים בקהילה</t>
  </si>
  <si>
    <t>828240  סך הכל</t>
  </si>
  <si>
    <t>שכר חוגי ספורט ע"י</t>
  </si>
  <si>
    <t xml:space="preserve">מועדון בית ספרי   </t>
  </si>
  <si>
    <t xml:space="preserve">ספורט - בתי נוער  </t>
  </si>
  <si>
    <t xml:space="preserve">ביטוח מחלקת הספורט       </t>
  </si>
  <si>
    <t xml:space="preserve">חול לבורות קפיצה  </t>
  </si>
  <si>
    <t>ח'-תח' מתקני ספורט</t>
  </si>
  <si>
    <t xml:space="preserve">תעודות ומדליות    </t>
  </si>
  <si>
    <t>מפעלי ספורט</t>
  </si>
  <si>
    <t>מועדון ספורט בי"ס</t>
  </si>
  <si>
    <t>אליפות אומנותית</t>
  </si>
  <si>
    <t>אליפות בינ"ל</t>
  </si>
  <si>
    <t>תיפעול המחלקה</t>
  </si>
  <si>
    <t>השת' אולם ספורט שמיר</t>
  </si>
  <si>
    <t>אליפות אירופה באקרובטיקה</t>
  </si>
  <si>
    <t>השת' אולם ספורט שרון</t>
  </si>
  <si>
    <t>הפעלת סקייטפארק</t>
  </si>
  <si>
    <t>השתתפות בנופשונית</t>
  </si>
  <si>
    <t>השתתפות היכל הספורט</t>
  </si>
  <si>
    <t>ליגת הכוכבים</t>
  </si>
  <si>
    <t xml:space="preserve">השתתפות אולם מכבי </t>
  </si>
  <si>
    <t>חוגי ספורט בי"ס</t>
  </si>
  <si>
    <t>תחזוקת מגרש אורט</t>
  </si>
  <si>
    <t>מרכז טניס עירוני</t>
  </si>
  <si>
    <t>תיגבור חט"ב ק"ש (מאגוד')</t>
  </si>
  <si>
    <t>נבחרת כדורשת למכביה</t>
  </si>
  <si>
    <t>מרוץ חולון</t>
  </si>
  <si>
    <t>מרוצי ילדים עממיים</t>
  </si>
  <si>
    <t>חוגי שחייה</t>
  </si>
  <si>
    <t>ביטוח - כנגד הכנסות</t>
  </si>
  <si>
    <t>מתחם הפועל</t>
  </si>
  <si>
    <t>אגודות השג (הכנס')</t>
  </si>
  <si>
    <t>מרכז מצוינות</t>
  </si>
  <si>
    <t>הלוואה לחברה לבילוי ובידור</t>
  </si>
  <si>
    <t xml:space="preserve">תכנית אב לספורט   </t>
  </si>
  <si>
    <t>829100  סך הכל</t>
  </si>
  <si>
    <t xml:space="preserve">מתקני ספורט       </t>
  </si>
  <si>
    <t xml:space="preserve">מרכז אתלטיקה      </t>
  </si>
  <si>
    <t xml:space="preserve">גז                </t>
  </si>
  <si>
    <t xml:space="preserve">שעות טרקטור       </t>
  </si>
  <si>
    <t>זבלים+דשנים+השקייה</t>
  </si>
  <si>
    <t xml:space="preserve">חלקי חילוף ואחזקה </t>
  </si>
  <si>
    <t xml:space="preserve">שיפוץ איצטדיונים  </t>
  </si>
  <si>
    <t>שמירה בקרית הספורט</t>
  </si>
  <si>
    <t>אחז' מגרשים בקבלנו</t>
  </si>
  <si>
    <t xml:space="preserve">עב' חברת מוסדות   </t>
  </si>
  <si>
    <t>השתתפות בתק' הפעלה</t>
  </si>
  <si>
    <t>ציוד חד-פעמי(הכנ')</t>
  </si>
  <si>
    <t>מרכז אתלטיקה (הכ')</t>
  </si>
  <si>
    <t>829200  סך הכל</t>
  </si>
  <si>
    <t xml:space="preserve">הבריכה הלימודית   </t>
  </si>
  <si>
    <t xml:space="preserve">דמי זכיון         </t>
  </si>
  <si>
    <t>השתתפות בחוגי שחיה</t>
  </si>
  <si>
    <t>829400  סך הכל</t>
  </si>
  <si>
    <t xml:space="preserve">מרכז פיס - ברקת   </t>
  </si>
  <si>
    <t xml:space="preserve">שכר מועדוני ספורט </t>
  </si>
  <si>
    <t xml:space="preserve">מועדונית          </t>
  </si>
  <si>
    <t xml:space="preserve">מזון למועדונית    </t>
  </si>
  <si>
    <t xml:space="preserve">תלבושות וגביע     </t>
  </si>
  <si>
    <t xml:space="preserve">הפעלת המרכז       </t>
  </si>
  <si>
    <t xml:space="preserve">שכר מרקידים       </t>
  </si>
  <si>
    <t xml:space="preserve">ארועים (מהכנסות)  </t>
  </si>
  <si>
    <t xml:space="preserve">פעולות כנ"פ       </t>
  </si>
  <si>
    <t>פע' חצ"ב (מהכנסות)</t>
  </si>
  <si>
    <t xml:space="preserve">פע' מועדוני ספורט </t>
  </si>
  <si>
    <t xml:space="preserve">פעולות פסח        </t>
  </si>
  <si>
    <t>השתת' בתקציב הפעלה</t>
  </si>
  <si>
    <t>829500  סך הכל</t>
  </si>
  <si>
    <t xml:space="preserve">מרכז פיס קרית שרת </t>
  </si>
  <si>
    <t xml:space="preserve">עובד חברה         </t>
  </si>
  <si>
    <t xml:space="preserve">פעולות יחודיות    </t>
  </si>
  <si>
    <t xml:space="preserve">הרקדות (מהכנסות)  </t>
  </si>
  <si>
    <t xml:space="preserve">הוצאות (מהכנסות)  </t>
  </si>
  <si>
    <t xml:space="preserve">פעולות מחנה קייץ  </t>
  </si>
  <si>
    <t>הפעלת אולם בגין</t>
  </si>
  <si>
    <t xml:space="preserve">ציוד לכבוי אש     </t>
  </si>
  <si>
    <t>829600  סך הכל</t>
  </si>
  <si>
    <t xml:space="preserve">מרכז ספורט טיפולי </t>
  </si>
  <si>
    <t xml:space="preserve">רופא              </t>
  </si>
  <si>
    <t>איבחון - ספורט טיפולי</t>
  </si>
  <si>
    <t>829700  סך הכל</t>
  </si>
  <si>
    <t xml:space="preserve">מרכז ספורט קציר   </t>
  </si>
  <si>
    <t xml:space="preserve">עובדי חב' כ"א     </t>
  </si>
  <si>
    <t>829800  סך הכל</t>
  </si>
  <si>
    <t>תמיכות לאגודות ספורט</t>
  </si>
  <si>
    <t>חשמל-לזרוס</t>
  </si>
  <si>
    <t xml:space="preserve">בקרה תקציבית      </t>
  </si>
  <si>
    <t>פרעון הלוואות</t>
  </si>
  <si>
    <t>קמפוס קציר כ"י נוער</t>
  </si>
  <si>
    <t>עמותת ספורט בגין חולון</t>
  </si>
  <si>
    <t xml:space="preserve">פעולות  ספורט     </t>
  </si>
  <si>
    <t xml:space="preserve">מענקים מיוחדים    </t>
  </si>
  <si>
    <t xml:space="preserve">דמי שימוש         </t>
  </si>
  <si>
    <t xml:space="preserve">יתרות משנה קודמת  </t>
  </si>
  <si>
    <t>כוכב עולה נוער</t>
  </si>
  <si>
    <t>צפרירים  נוער</t>
  </si>
  <si>
    <t>ראונד איגרוף</t>
  </si>
  <si>
    <t xml:space="preserve">צפרירים           </t>
  </si>
  <si>
    <t>פיסגה - אומנויות לחימה</t>
  </si>
  <si>
    <t>כדוריד חולון בוגרים</t>
  </si>
  <si>
    <t xml:space="preserve">אליצור כדורסל     </t>
  </si>
  <si>
    <t>סלעים איתנים-כדורסל בוגרים</t>
  </si>
  <si>
    <t>מועדון הנוער בכדורגל</t>
  </si>
  <si>
    <t>מכבי הת' אומנותית</t>
  </si>
  <si>
    <t>כוכב עולה-כדורסל בוגרים</t>
  </si>
  <si>
    <t xml:space="preserve">מכבי חולון-כדורגל </t>
  </si>
  <si>
    <t>כדוריד חולון נוער</t>
  </si>
  <si>
    <t>אליצור-נער כוכבי על</t>
  </si>
  <si>
    <t xml:space="preserve">הפועל חולון-ענפים </t>
  </si>
  <si>
    <t>א.ס.מור-עמותה לנוער בכדורגל</t>
  </si>
  <si>
    <t>אייס חולון ע"ר</t>
  </si>
  <si>
    <t>באול 300 חולון</t>
  </si>
  <si>
    <t>עמותת הוקי חולון</t>
  </si>
  <si>
    <t>ירמיהו-עמותה לקידום כדורגל</t>
  </si>
  <si>
    <t xml:space="preserve">עמותת גלגיליות   </t>
  </si>
  <si>
    <t xml:space="preserve">עוצמה (ארזים) כדורגל      </t>
  </si>
  <si>
    <t>א.ס.מור-מועדון נווה</t>
  </si>
  <si>
    <t xml:space="preserve">צפרירים-מענק+שכ"ד </t>
  </si>
  <si>
    <t>829900  סך הכל</t>
  </si>
  <si>
    <t xml:space="preserve">בריאות            </t>
  </si>
  <si>
    <t xml:space="preserve">תחנות לאם ולילד   </t>
  </si>
  <si>
    <t xml:space="preserve">גינון טיפות חלב   </t>
  </si>
  <si>
    <t xml:space="preserve">תשלום למשרד הבר   </t>
  </si>
  <si>
    <t>832400  סך הכל</t>
  </si>
  <si>
    <t>מוסד' בריאות אחרים</t>
  </si>
  <si>
    <t>איבחון ושיקום הילד</t>
  </si>
  <si>
    <t xml:space="preserve">השתלמויות והרצאות </t>
  </si>
  <si>
    <t xml:space="preserve">חומרים לילדים     </t>
  </si>
  <si>
    <t xml:space="preserve">עובדת חיצונית     </t>
  </si>
  <si>
    <t xml:space="preserve">גינון במרכז       </t>
  </si>
  <si>
    <t>השתתפות בשכר פקידה</t>
  </si>
  <si>
    <t xml:space="preserve">בדיקת ראדון-בטל"א </t>
  </si>
  <si>
    <t>835100  סך הכל</t>
  </si>
  <si>
    <t>התחנה לבריאות הנפש</t>
  </si>
  <si>
    <t xml:space="preserve">ציוד טיפולי       </t>
  </si>
  <si>
    <t xml:space="preserve">גינון התחנה       </t>
  </si>
  <si>
    <t xml:space="preserve">השתתפות במרפאה    </t>
  </si>
  <si>
    <t>835200  סך הכל</t>
  </si>
  <si>
    <t xml:space="preserve">מגן דוד אדום      </t>
  </si>
  <si>
    <t xml:space="preserve">השת'-בתורנות לילה </t>
  </si>
  <si>
    <t xml:space="preserve">ניידת נט"נ        </t>
  </si>
  <si>
    <t>836100  סך הכל</t>
  </si>
  <si>
    <t>ליסינג - 516-13-301</t>
  </si>
  <si>
    <t>הוצאות - 516-13-301</t>
  </si>
  <si>
    <t>שכירות רווחה</t>
  </si>
  <si>
    <t xml:space="preserve">אחזקת מעלית       </t>
  </si>
  <si>
    <t xml:space="preserve">השתלמות קבוצתית   </t>
  </si>
  <si>
    <t xml:space="preserve">השתלמות מרוכזת    </t>
  </si>
  <si>
    <t>מיחשוב אי . פי . אר</t>
  </si>
  <si>
    <t xml:space="preserve">יעוץ משפטי        </t>
  </si>
  <si>
    <t>גינון מוסדות רווחה</t>
  </si>
  <si>
    <t>ארוע מועדוני קשישים</t>
  </si>
  <si>
    <t>עיתון "כיוון חדש"</t>
  </si>
  <si>
    <t xml:space="preserve">הרצאות            </t>
  </si>
  <si>
    <t xml:space="preserve">הוצאות אירגוניות  </t>
  </si>
  <si>
    <t>קופה קטנה מטופלים</t>
  </si>
  <si>
    <t>תכנית תמ"ר</t>
  </si>
  <si>
    <t xml:space="preserve">רזרבה משנה קודמת  </t>
  </si>
  <si>
    <t>הוצ' שונות (הכנסה)</t>
  </si>
  <si>
    <t>841000  סך הכל</t>
  </si>
  <si>
    <t>מ"מ עו"ס</t>
  </si>
  <si>
    <t>הסעות למטופלים</t>
  </si>
  <si>
    <t>מזון למטופלים</t>
  </si>
  <si>
    <t>פעילות במרכז למשפחה</t>
  </si>
  <si>
    <t>פע'-טיפול באלימות</t>
  </si>
  <si>
    <t xml:space="preserve">פנוי בתים         </t>
  </si>
  <si>
    <t>קס"ם חברתי</t>
  </si>
  <si>
    <t>מטופלי  גרושין</t>
  </si>
  <si>
    <t>מרפאת שיניים קהילתית</t>
  </si>
  <si>
    <t>משפ'במצוקהד1025410</t>
  </si>
  <si>
    <t>עולים-מצוקה1073180</t>
  </si>
  <si>
    <t>ביטחון תזונתי</t>
  </si>
  <si>
    <t xml:space="preserve">בית הויס          </t>
  </si>
  <si>
    <t>סיוע למשפחות + ילדים</t>
  </si>
  <si>
    <t>842500  סך הכל</t>
  </si>
  <si>
    <t xml:space="preserve">המרכז למשפחה      </t>
  </si>
  <si>
    <t>מר' אלימות 1026090</t>
  </si>
  <si>
    <t>842600  סך הכל</t>
  </si>
  <si>
    <t>שכ"ד חכ"ם</t>
  </si>
  <si>
    <t>חומרים לילד ולנוער</t>
  </si>
  <si>
    <t xml:space="preserve">תחזוקת מועדוניות       </t>
  </si>
  <si>
    <t>נקיון מרכז אורים</t>
  </si>
  <si>
    <t>שיפוץ מרכז חכ"ם</t>
  </si>
  <si>
    <t xml:space="preserve">איבחון חיצוני     </t>
  </si>
  <si>
    <t>ילד פנימ גז1038413</t>
  </si>
  <si>
    <t>ילד' פנימי' 038411</t>
  </si>
  <si>
    <t>ילד במעונות0442140</t>
  </si>
  <si>
    <t>מרכז אורים-עירייה</t>
  </si>
  <si>
    <t>מועד' משותפות</t>
  </si>
  <si>
    <t>חסות ארצי  1166030</t>
  </si>
  <si>
    <t>שכר משפחת' 0422140</t>
  </si>
  <si>
    <t>ילד במצוקה 1073160</t>
  </si>
  <si>
    <t>עמותת עליון</t>
  </si>
  <si>
    <t>הזנה לנחשונים ובתי דרור</t>
  </si>
  <si>
    <t>פרוייקט "אח בוגר"</t>
  </si>
  <si>
    <t>מועדונית חוסן</t>
  </si>
  <si>
    <t>מרכז להתפתחות הילד</t>
  </si>
  <si>
    <t>מועדונית מקווה ישראל</t>
  </si>
  <si>
    <t>צהרוני רשת</t>
  </si>
  <si>
    <t>העשרה שפתית</t>
  </si>
  <si>
    <t xml:space="preserve">עמותת חמניות </t>
  </si>
  <si>
    <t>מועדוניות במתנסים</t>
  </si>
  <si>
    <t>843800  סך הכל</t>
  </si>
  <si>
    <t xml:space="preserve">שרות לקשישים      </t>
  </si>
  <si>
    <t xml:space="preserve">פרוייקט קוגל      </t>
  </si>
  <si>
    <t>עמותה לקשיש לעולים</t>
  </si>
  <si>
    <t>עמ'מרפאת שינים 25%</t>
  </si>
  <si>
    <t xml:space="preserve">החזר שכר לעמותה   </t>
  </si>
  <si>
    <t>אח במעונות 1042410</t>
  </si>
  <si>
    <t>טפול בזקנים1043600</t>
  </si>
  <si>
    <t>פרויקט שכונה תומכת</t>
  </si>
  <si>
    <t>844300  סך הכל</t>
  </si>
  <si>
    <t xml:space="preserve">רכזות חב' מוסדות  </t>
  </si>
  <si>
    <t>הדרכת חוגים מוסדות</t>
  </si>
  <si>
    <t xml:space="preserve">חומרים למועדונים  </t>
  </si>
  <si>
    <t>הפעלת מוע' קשישים</t>
  </si>
  <si>
    <t>רכזת מועדונים</t>
  </si>
  <si>
    <t>גינון מועד' קשישים</t>
  </si>
  <si>
    <t xml:space="preserve">מועדוני עולים     </t>
  </si>
  <si>
    <t>844500  סך הכל</t>
  </si>
  <si>
    <t xml:space="preserve">שכר מטפלת         </t>
  </si>
  <si>
    <t xml:space="preserve">מ"מ עוז           </t>
  </si>
  <si>
    <t>מע יום טפול0855420</t>
  </si>
  <si>
    <t xml:space="preserve">שר תומכים 0855430 </t>
  </si>
  <si>
    <t>סידור במוסד0856410</t>
  </si>
  <si>
    <t>מוסדות ממשל0872900</t>
  </si>
  <si>
    <t xml:space="preserve">הקצבה-מועדון אחי"ם      </t>
  </si>
  <si>
    <t xml:space="preserve">נופשון            </t>
  </si>
  <si>
    <t xml:space="preserve">פרוייקט ניסויי    </t>
  </si>
  <si>
    <t>הקצבה לאחי"ם</t>
  </si>
  <si>
    <t>845300  סך הכל</t>
  </si>
  <si>
    <t xml:space="preserve">עובד חברה + מ"מ   </t>
  </si>
  <si>
    <t>כבוי אש</t>
  </si>
  <si>
    <t xml:space="preserve">הסעות מע"ש        </t>
  </si>
  <si>
    <t xml:space="preserve">שמירה במע"ש       </t>
  </si>
  <si>
    <t xml:space="preserve">טיולים וארועים    </t>
  </si>
  <si>
    <t xml:space="preserve">ארוחות לחניכים    </t>
  </si>
  <si>
    <t xml:space="preserve">מוסדות חוץ0855470 </t>
  </si>
  <si>
    <t xml:space="preserve">בטל"א לחניכים     </t>
  </si>
  <si>
    <t>תשלום לחניכים(הכנ)</t>
  </si>
  <si>
    <t xml:space="preserve">רווחת החניך       </t>
  </si>
  <si>
    <t>מע"ש - אלווין</t>
  </si>
  <si>
    <t>הצטיידות מהכנסות</t>
  </si>
  <si>
    <t>845400  סך הכל</t>
  </si>
  <si>
    <t xml:space="preserve">שירותי שיקום      </t>
  </si>
  <si>
    <t xml:space="preserve">שיקום העיוור      </t>
  </si>
  <si>
    <t>מ.שיקום לעו0662080</t>
  </si>
  <si>
    <t>הכש.מקצוע  0662150</t>
  </si>
  <si>
    <t>מ' עיוורים 0662510</t>
  </si>
  <si>
    <t>אגודה למען העיוור</t>
  </si>
  <si>
    <t>846200  סך הכל</t>
  </si>
  <si>
    <t xml:space="preserve">שקום מיוחד מקומי  </t>
  </si>
  <si>
    <t>תרגום לשפת החרשים</t>
  </si>
  <si>
    <t>נכים בפנימ 0621040</t>
  </si>
  <si>
    <t>מרכז יום לנפגעי ראש</t>
  </si>
  <si>
    <t>של'ילד חריג0855650</t>
  </si>
  <si>
    <t>מע' ממש'שיק0682950</t>
  </si>
  <si>
    <t>מועדוניות רשת</t>
  </si>
  <si>
    <t xml:space="preserve">השתתפות באיל"ן    </t>
  </si>
  <si>
    <t>846500  סך הכל</t>
  </si>
  <si>
    <t xml:space="preserve">שרותי תקון        </t>
  </si>
  <si>
    <t>נקיון מועדון נערות</t>
  </si>
  <si>
    <t>פעילות מועד' נערות</t>
  </si>
  <si>
    <t>מעונות חסות 166030</t>
  </si>
  <si>
    <t xml:space="preserve">מרכז ליעוץ מיני   </t>
  </si>
  <si>
    <t>פרוייקט גחליליות</t>
  </si>
  <si>
    <t>847100  סך הכל</t>
  </si>
  <si>
    <t xml:space="preserve">סמים              </t>
  </si>
  <si>
    <t xml:space="preserve">צרכים מיוחדים     </t>
  </si>
  <si>
    <t xml:space="preserve">מרכז יום 1225061  </t>
  </si>
  <si>
    <t>מניעת שימוש בסמים ואלכוהול</t>
  </si>
  <si>
    <t>847300  סך הכל</t>
  </si>
  <si>
    <t xml:space="preserve">שכר דירה          </t>
  </si>
  <si>
    <t>פע' משפ' חד-הוריות</t>
  </si>
  <si>
    <t>טקס מגן רה"ע-מתנדב</t>
  </si>
  <si>
    <t>פע' בקהילה+התנדבות</t>
  </si>
  <si>
    <t>פעילות לקהילה האתיופית</t>
  </si>
  <si>
    <t>פע'התנדבות 1094031</t>
  </si>
  <si>
    <t>אחזקת מרכז'קהילתים</t>
  </si>
  <si>
    <t xml:space="preserve">טיפול נשים בקהילה </t>
  </si>
  <si>
    <t>לשכת ייעוץ לאזרח</t>
  </si>
  <si>
    <t xml:space="preserve">מוקד חברתי קהילתי </t>
  </si>
  <si>
    <t xml:space="preserve">בית מתנדב         </t>
  </si>
  <si>
    <t xml:space="preserve">מועדון עולי סוריה </t>
  </si>
  <si>
    <t>שירות לאומי</t>
  </si>
  <si>
    <t>848100  סך הכל</t>
  </si>
  <si>
    <t xml:space="preserve">דת                </t>
  </si>
  <si>
    <t xml:space="preserve">המועצה הדתית      </t>
  </si>
  <si>
    <t xml:space="preserve">ארנונה-מועצה דתית </t>
  </si>
  <si>
    <t xml:space="preserve">מים-המועצה הדתית  </t>
  </si>
  <si>
    <t xml:space="preserve">החזר מלוות        </t>
  </si>
  <si>
    <t>השתת'בתקציב המועצה</t>
  </si>
  <si>
    <t>השתתפויות חד-פעמיות</t>
  </si>
  <si>
    <t xml:space="preserve">מים - מועצה דתית               </t>
  </si>
  <si>
    <t>הוצ' שנים קודמות</t>
  </si>
  <si>
    <t>851000  סך הכל</t>
  </si>
  <si>
    <t xml:space="preserve">העדה השומרונית    </t>
  </si>
  <si>
    <t>השת'-עדה השומרונית</t>
  </si>
  <si>
    <t>א.ב. חדשות השומרונים</t>
  </si>
  <si>
    <t>859000  סך הכל</t>
  </si>
  <si>
    <t>מחלקת קליטה ועליה</t>
  </si>
  <si>
    <t xml:space="preserve">שכירת חדרים       </t>
  </si>
  <si>
    <t>קייטנות עולים,וטרנים,פרוייקטים</t>
  </si>
  <si>
    <t>פסטיבל ( כנגד הכנסות )</t>
  </si>
  <si>
    <t>משרד הקליטה - מהכנסה</t>
  </si>
  <si>
    <t>שילוב יוצאי אתיופיה וונדמה</t>
  </si>
  <si>
    <t xml:space="preserve">ציוד חד - פעמי    </t>
  </si>
  <si>
    <t xml:space="preserve">רכישות (מהכנסות)  </t>
  </si>
  <si>
    <t>868000  סך הכל</t>
  </si>
  <si>
    <t>עובדי הוראה (מהכנסות)</t>
  </si>
  <si>
    <t xml:space="preserve">כיבוד למתנדבים    </t>
  </si>
  <si>
    <t xml:space="preserve">ציוד              </t>
  </si>
  <si>
    <t>משרד הקליטה-מהכנסה</t>
  </si>
  <si>
    <t xml:space="preserve">קמחא דפסחא        </t>
  </si>
  <si>
    <t>רכזת קליטה</t>
  </si>
  <si>
    <t>השתתפות בקליטת עליה</t>
  </si>
  <si>
    <t xml:space="preserve">קליטת יהדות סוריה </t>
  </si>
  <si>
    <t>869000  סך הכל</t>
  </si>
  <si>
    <t>מערך איכות הסביבה</t>
  </si>
  <si>
    <t>הפעלת גינות קהילתיות</t>
  </si>
  <si>
    <t>גנן קהילתי</t>
  </si>
  <si>
    <t>טיפול בזיהום אויר</t>
  </si>
  <si>
    <t>קיימות</t>
  </si>
  <si>
    <t>879000  סך הכל</t>
  </si>
  <si>
    <t xml:space="preserve">מפעלים ותשלומים   </t>
  </si>
  <si>
    <t>עובדים תיצוניים</t>
  </si>
  <si>
    <t>שרותים מהתאגיד</t>
  </si>
  <si>
    <t>אכיפת גביה - מים</t>
  </si>
  <si>
    <t>912000  סך הכל</t>
  </si>
  <si>
    <t>מי שיקמה חולון / אזור</t>
  </si>
  <si>
    <t>913000  סך הכל</t>
  </si>
  <si>
    <t>מי נביעות חולון / אזור</t>
  </si>
  <si>
    <t xml:space="preserve">החברה הכלכלית     </t>
  </si>
  <si>
    <t>עמלה לחברה הכלכלית</t>
  </si>
  <si>
    <t>933000  סך הכל</t>
  </si>
  <si>
    <t xml:space="preserve">נכסים אחרים       </t>
  </si>
  <si>
    <t xml:space="preserve">דמי חכירה         </t>
  </si>
  <si>
    <t>ארנונה-נכסי העירייה</t>
  </si>
  <si>
    <t xml:space="preserve">מס רכישה          </t>
  </si>
  <si>
    <t>דמ"ש נכסי חברות הבת</t>
  </si>
  <si>
    <t>מים - נכסים</t>
  </si>
  <si>
    <t xml:space="preserve">ביטוח דירות       </t>
  </si>
  <si>
    <t xml:space="preserve">אחזקת נכסים       </t>
  </si>
  <si>
    <t>תוכנת ניהול נכסים</t>
  </si>
  <si>
    <t xml:space="preserve">ייעוץ חיצוני      </t>
  </si>
  <si>
    <t>ארנונה נכסי העירייה</t>
  </si>
  <si>
    <t>קרן ארנונה</t>
  </si>
  <si>
    <t>939000  סך הכל</t>
  </si>
  <si>
    <t xml:space="preserve">ביוב  עירוני      </t>
  </si>
  <si>
    <t>972000  סך הכל</t>
  </si>
  <si>
    <t xml:space="preserve">תשלומים לא רגילים </t>
  </si>
  <si>
    <t>הפרשות לקרנות תקציביות</t>
  </si>
  <si>
    <t xml:space="preserve">קרן מחסנים        </t>
  </si>
  <si>
    <t>התאם מלאי מחסן ודלק</t>
  </si>
  <si>
    <t>991100  סך הכל</t>
  </si>
  <si>
    <t>קרן הלואות לעובדים</t>
  </si>
  <si>
    <t xml:space="preserve">קרן להלואות לרכב  </t>
  </si>
  <si>
    <t>991300  סך הכל</t>
  </si>
  <si>
    <t>העברה לתק' פיתוח</t>
  </si>
  <si>
    <t>העברה לתב"רים</t>
  </si>
  <si>
    <t>לתב"ר השקעה בחכ"ל</t>
  </si>
  <si>
    <t>991700  סך הכל</t>
  </si>
  <si>
    <t>הפרשות לתק' פיתוח</t>
  </si>
  <si>
    <t>תשלומים סוציאליים</t>
  </si>
  <si>
    <t>הפרשה לדמי הבראה</t>
  </si>
  <si>
    <t>הסכם ינואר 2011</t>
  </si>
  <si>
    <t>שי לעובדים</t>
  </si>
  <si>
    <t>שי לעובדים ארעיים</t>
  </si>
  <si>
    <t>ביטוח בריאות לעובדים</t>
  </si>
  <si>
    <t>991800  סך הכל</t>
  </si>
  <si>
    <t xml:space="preserve">גימלאות ופיצויים  </t>
  </si>
  <si>
    <t xml:space="preserve">תשלומי פנסיות     </t>
  </si>
  <si>
    <t xml:space="preserve">פנסיות לשארים     </t>
  </si>
  <si>
    <t xml:space="preserve">תשלומי פיצויים    </t>
  </si>
  <si>
    <t>תשלומי גמר חשבון</t>
  </si>
  <si>
    <t xml:space="preserve">פנסיות לאחרים     </t>
  </si>
  <si>
    <t>רווחת גימלאי העירייה</t>
  </si>
  <si>
    <t>991900  סך הכל</t>
  </si>
  <si>
    <t>השת' בהפרשה לפנסיה</t>
  </si>
  <si>
    <t>991910  סך הכל</t>
  </si>
  <si>
    <t xml:space="preserve">רזרבה תקציבית     </t>
  </si>
  <si>
    <t xml:space="preserve">פעולות מיוחדות    </t>
  </si>
  <si>
    <t>רזרבת שכר לועדות תקינה</t>
  </si>
  <si>
    <t>רזרבה לרכבי ליסינג</t>
  </si>
  <si>
    <t>992000  סך הכל</t>
  </si>
  <si>
    <t>מיוחדות+בלתי נצפות</t>
  </si>
  <si>
    <t xml:space="preserve">מ"ה הוצאות עודפות </t>
  </si>
  <si>
    <t xml:space="preserve">הוצ' משנים קודמות </t>
  </si>
  <si>
    <t>העברה לקרן עודפים</t>
  </si>
  <si>
    <t>994000  סך הכל</t>
  </si>
  <si>
    <t xml:space="preserve">הנחות במיסים      </t>
  </si>
  <si>
    <t xml:space="preserve">הנחות סוציאליות   </t>
  </si>
  <si>
    <t xml:space="preserve">הנחות במסים       </t>
  </si>
  <si>
    <t xml:space="preserve">הנחות לגימלאים    </t>
  </si>
  <si>
    <t>995000  סך הכל</t>
  </si>
  <si>
    <t>סה"כ  תשלומים</t>
  </si>
  <si>
    <t>סיכום כולל</t>
  </si>
  <si>
    <t>סה"כ כללי</t>
  </si>
  <si>
    <t>תקציבי עזר</t>
  </si>
  <si>
    <t>שכ"ד-מרפאה לבריאות הנפש</t>
  </si>
  <si>
    <t>פעולות מנכ"ל מינהל</t>
  </si>
  <si>
    <t>סיוע לאזרחים ותיקים</t>
  </si>
  <si>
    <t>נכים קשים בקהילה</t>
  </si>
  <si>
    <t>קנסות נתצ"ים</t>
  </si>
  <si>
    <t>השתת' ממשלה-חט"ב</t>
  </si>
  <si>
    <t>ליסינג 489-03-303</t>
  </si>
  <si>
    <t>הוצאות 489-03-303</t>
  </si>
  <si>
    <t>נוהל 6</t>
  </si>
  <si>
    <t>דמי ניהול אמות</t>
  </si>
  <si>
    <t>תחרות האתגר</t>
  </si>
  <si>
    <t>מערך ארגון ושיטות</t>
  </si>
  <si>
    <t>אחזקה מונעת סככות מהיר לעיר</t>
  </si>
  <si>
    <t>אחזקה שוטפת חדר משאבות</t>
  </si>
  <si>
    <t>ליסינג - 523-32-003</t>
  </si>
  <si>
    <t>הוצאות - 523-32-003</t>
  </si>
  <si>
    <t>מערכות ממוחשבות</t>
  </si>
  <si>
    <t>מיחשוב הנה"ח</t>
  </si>
  <si>
    <t>מיחשוב גבייה</t>
  </si>
  <si>
    <t>אגף תכנון אסטרטגי</t>
  </si>
  <si>
    <t>תכנון אסטרטגי</t>
  </si>
  <si>
    <t>מערכות מידע ותקשוב-חינוך</t>
  </si>
  <si>
    <t>מיחשוב רישוי עסקים</t>
  </si>
  <si>
    <t>הוצאות שנים קודמות</t>
  </si>
  <si>
    <t>עיקול ברישום מגער</t>
  </si>
  <si>
    <t>עיקול בפועל מגער</t>
  </si>
  <si>
    <t>עיקול מקרקעין מגער</t>
  </si>
  <si>
    <t>עיקול בנק מגער</t>
  </si>
  <si>
    <t>מגער פיקוח דרישה ראשונה</t>
  </si>
  <si>
    <t>מגער פיקוח דרישה שניה</t>
  </si>
  <si>
    <t>עיקול בנק מגער פיקוח</t>
  </si>
  <si>
    <t>עיקול ברישום מגער פיקוח</t>
  </si>
  <si>
    <t>עיקול בפועל מגער פיקוח</t>
  </si>
  <si>
    <t>מגער חניה דרישה ראשונה</t>
  </si>
  <si>
    <t>מגער חניה דרישה שניה</t>
  </si>
  <si>
    <t>עיקול בנק מגער חניה</t>
  </si>
  <si>
    <t>עיקול ברישום מגער חניה</t>
  </si>
  <si>
    <t>עיקול בפועל מגער חניה</t>
  </si>
  <si>
    <t xml:space="preserve">ליסינג </t>
  </si>
  <si>
    <t xml:space="preserve">הוצאות ליסינג </t>
  </si>
  <si>
    <t>לחצני מצוקה ניידים</t>
  </si>
  <si>
    <t>הסעות למועדון לכבדי ראייה</t>
  </si>
  <si>
    <t>דרישה פרטנית מגער</t>
  </si>
  <si>
    <t>מערכות מחשוב למסופונים</t>
  </si>
  <si>
    <t>מערכת אכיפת גבייה</t>
  </si>
  <si>
    <t>שאילתות משרד התחבורה</t>
  </si>
  <si>
    <t>מעונות יום ממונה + הדרכה</t>
  </si>
  <si>
    <t>דמי ניהול</t>
  </si>
  <si>
    <t>הכנסות משנים קודמות-מ.חינוך</t>
  </si>
  <si>
    <t>וועדות כיבוד</t>
  </si>
  <si>
    <t>הכנסות שנים קודמות-חינוך</t>
  </si>
  <si>
    <t>מע' חשבונות ממוחשבת</t>
  </si>
  <si>
    <t>יום האישה</t>
  </si>
  <si>
    <t>מעטפ"ת</t>
  </si>
  <si>
    <t>תשלום להנהלת בימ"ש</t>
  </si>
  <si>
    <t>תלמוד תורה רבי</t>
  </si>
  <si>
    <t>משרד הקליטה-שכר עובדים</t>
  </si>
  <si>
    <t>דמ"ש פוטו וולטאי</t>
  </si>
  <si>
    <t>הכנסות מפעילות לתושבים</t>
  </si>
  <si>
    <t>דמי מנוי לעמדת טעינה</t>
  </si>
  <si>
    <t>קבוצות טיפוליות-מניעת נשירה</t>
  </si>
  <si>
    <t xml:space="preserve"> ליסינג 661-36-602</t>
  </si>
  <si>
    <t>הוצאות 661-36-602</t>
  </si>
  <si>
    <t>ליסינג 363-92-903</t>
  </si>
  <si>
    <t>הוצאות-363-92-903</t>
  </si>
  <si>
    <t>ליסינג - 639-86-802</t>
  </si>
  <si>
    <t>הוצאות - 639-86-802</t>
  </si>
  <si>
    <t>ליסינג לשני רכבים</t>
  </si>
  <si>
    <t>הוצאות לשני רכבים</t>
  </si>
  <si>
    <t>ליסינג - 741-53-902</t>
  </si>
  <si>
    <t>הוצאות - 741-53-902</t>
  </si>
  <si>
    <t>ליסינג - 648-22-302</t>
  </si>
  <si>
    <t>הוצאות -648-22-302</t>
  </si>
  <si>
    <t>ליסינג- 782-26-002</t>
  </si>
  <si>
    <t>הוצאות- 782-26-002</t>
  </si>
  <si>
    <t>טיפול בילד בקהילה</t>
  </si>
  <si>
    <t>מעטפת מגורים בקהילה</t>
  </si>
  <si>
    <t>סיירת שיטור שכונתי</t>
  </si>
  <si>
    <t>הוצאות משנים קודמות</t>
  </si>
  <si>
    <t>כיבוד מועצת עיר וועדות</t>
  </si>
  <si>
    <t>מפגשי מנהלים</t>
  </si>
  <si>
    <t>סיורי תוואי רקל</t>
  </si>
  <si>
    <t>מעורבות חברתית</t>
  </si>
  <si>
    <t>מערכת מכרזים</t>
  </si>
  <si>
    <t>שירותי הכנה לבחינות בגרות</t>
  </si>
  <si>
    <t>השכרת פרומפטר</t>
  </si>
  <si>
    <t xml:space="preserve"> מכון טכנולוגי (אנטנות)</t>
  </si>
  <si>
    <t>מנהל הגזברות</t>
  </si>
  <si>
    <t>עיריית חולון</t>
  </si>
  <si>
    <t xml:space="preserve">הצעת   התקציב   הרגיל   לשנת   2024   בש"ח </t>
  </si>
  <si>
    <t>אגף תקציבים</t>
  </si>
  <si>
    <t>מרכז גישור</t>
  </si>
  <si>
    <t>ריק במקור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</si>
</sst>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 * #,##0.00_ ;_ * \-#,##0.00_ ;_ * &quot;-&quot;??_ ;_ @_ "/>
    <numFmt numFmtId="164" formatCode="000_)"/>
    <numFmt numFmtId="165" formatCode="000000_)"/>
    <numFmt numFmtId="166" formatCode="0_)"/>
    <numFmt numFmtId="167" formatCode="#,##0_)"/>
    <numFmt numFmtId="168" formatCode="#,##0.00_)"/>
    <numFmt numFmtId="169" formatCode="@_)"/>
    <numFmt numFmtId="170" formatCode="0.00%_)"/>
    <numFmt numFmtId="171" formatCode="#,##0.0"/>
    <numFmt numFmtId="172" formatCode=";;;"/>
  </numFmts>
  <fonts count="13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name val="David"/>
      <family val="2"/>
      <charset val="177"/>
    </font>
    <font>
      <b/>
      <i/>
      <u/>
      <sz val="12"/>
      <name val="David"/>
      <family val="2"/>
      <charset val="177"/>
    </font>
    <font>
      <b/>
      <i/>
      <sz val="12"/>
      <name val="David"/>
      <family val="2"/>
      <charset val="177"/>
    </font>
    <font>
      <sz val="12"/>
      <name val="Arial"/>
      <family val="2"/>
    </font>
    <font>
      <b/>
      <sz val="12"/>
      <name val="David"/>
      <family val="2"/>
    </font>
    <font>
      <b/>
      <sz val="14"/>
      <name val="David"/>
      <family val="2"/>
      <charset val="177"/>
    </font>
    <font>
      <sz val="10"/>
      <name val="Arial"/>
      <family val="2"/>
    </font>
    <font>
      <sz val="11"/>
      <name val="Arial"/>
      <family val="2"/>
      <charset val="177"/>
      <scheme val="minor"/>
    </font>
    <font>
      <b/>
      <sz val="12"/>
      <color theme="1"/>
      <name val="David"/>
      <family val="2"/>
      <charset val="177"/>
    </font>
    <font>
      <sz val="11"/>
      <color rgb="FFFF000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228">
    <xf numFmtId="0" fontId="0" fillId="0" borderId="0" xfId="0"/>
    <xf numFmtId="0" fontId="2" fillId="0" borderId="0" xfId="0" applyFont="1" applyFill="1" applyBorder="1" applyAlignment="1">
      <alignment horizontal="center" vertical="center" wrapText="1" readingOrder="2"/>
    </xf>
    <xf numFmtId="164" fontId="2" fillId="0" borderId="1" xfId="0" quotePrefix="1" applyNumberFormat="1" applyFont="1" applyFill="1" applyBorder="1" applyAlignment="1">
      <alignment horizontal="center" vertical="center" wrapText="1" readingOrder="2"/>
    </xf>
    <xf numFmtId="165" fontId="2" fillId="0" borderId="2" xfId="0" quotePrefix="1" applyNumberFormat="1" applyFont="1" applyFill="1" applyBorder="1" applyAlignment="1">
      <alignment horizontal="center" vertical="center" wrapText="1" readingOrder="2"/>
    </xf>
    <xf numFmtId="166" fontId="2" fillId="0" borderId="2" xfId="0" applyNumberFormat="1" applyFont="1" applyFill="1" applyBorder="1" applyAlignment="1">
      <alignment horizontal="center" vertical="center" wrapText="1" readingOrder="2"/>
    </xf>
    <xf numFmtId="0" fontId="2" fillId="0" borderId="3" xfId="0" applyFont="1" applyFill="1" applyBorder="1" applyAlignment="1">
      <alignment horizontal="center" vertical="center" wrapText="1" readingOrder="2"/>
    </xf>
    <xf numFmtId="167" fontId="2" fillId="0" borderId="2" xfId="0" quotePrefix="1" applyNumberFormat="1" applyFont="1" applyFill="1" applyBorder="1" applyAlignment="1">
      <alignment horizontal="center" vertical="center" wrapText="1" readingOrder="2"/>
    </xf>
    <xf numFmtId="168" fontId="2" fillId="0" borderId="4" xfId="0" quotePrefix="1" applyNumberFormat="1" applyFont="1" applyFill="1" applyBorder="1" applyAlignment="1">
      <alignment horizontal="center" vertical="center" wrapText="1" readingOrder="2"/>
    </xf>
    <xf numFmtId="166" fontId="2" fillId="0" borderId="6" xfId="0" applyNumberFormat="1" applyFont="1" applyFill="1" applyBorder="1" applyAlignment="1">
      <alignment horizontal="center" vertical="center" wrapText="1" readingOrder="2"/>
    </xf>
    <xf numFmtId="0" fontId="3" fillId="0" borderId="6" xfId="0" applyFont="1" applyFill="1" applyBorder="1" applyAlignment="1">
      <alignment horizontal="right" vertical="center" readingOrder="2"/>
    </xf>
    <xf numFmtId="0" fontId="2" fillId="0" borderId="0" xfId="0" applyFont="1" applyFill="1" applyBorder="1" applyAlignment="1">
      <alignment vertical="center"/>
    </xf>
    <xf numFmtId="164" fontId="2" fillId="0" borderId="8" xfId="0" applyNumberFormat="1" applyFont="1" applyFill="1" applyBorder="1" applyAlignment="1">
      <alignment horizontal="center" vertical="center"/>
    </xf>
    <xf numFmtId="169" fontId="2" fillId="0" borderId="9" xfId="0" applyNumberFormat="1" applyFont="1" applyFill="1" applyBorder="1" applyAlignment="1">
      <alignment horizontal="center" vertical="center"/>
    </xf>
    <xf numFmtId="166" fontId="2" fillId="0" borderId="9" xfId="0" applyNumberFormat="1" applyFont="1" applyFill="1" applyBorder="1" applyAlignment="1">
      <alignment horizontal="center" vertical="center"/>
    </xf>
    <xf numFmtId="166" fontId="2" fillId="0" borderId="10" xfId="0" applyNumberFormat="1" applyFont="1" applyFill="1" applyBorder="1" applyAlignment="1">
      <alignment vertical="center"/>
    </xf>
    <xf numFmtId="0" fontId="2" fillId="0" borderId="11" xfId="0" applyFont="1" applyFill="1" applyBorder="1" applyAlignment="1">
      <alignment horizontal="right" vertical="center" readingOrder="2"/>
    </xf>
    <xf numFmtId="170" fontId="2" fillId="0" borderId="9" xfId="0" applyNumberFormat="1" applyFont="1" applyFill="1" applyBorder="1" applyAlignment="1">
      <alignment vertical="center"/>
    </xf>
    <xf numFmtId="167" fontId="2" fillId="0" borderId="9" xfId="0" applyNumberFormat="1" applyFont="1" applyFill="1" applyBorder="1" applyAlignment="1"/>
    <xf numFmtId="168" fontId="2" fillId="0" borderId="12" xfId="0" applyNumberFormat="1" applyFont="1" applyFill="1" applyBorder="1" applyAlignment="1">
      <alignment horizontal="right" indent="1"/>
    </xf>
    <xf numFmtId="165" fontId="2" fillId="0" borderId="9" xfId="0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169" fontId="2" fillId="0" borderId="15" xfId="0" applyNumberFormat="1" applyFont="1" applyFill="1" applyBorder="1" applyAlignment="1">
      <alignment horizontal="center" vertical="center"/>
    </xf>
    <xf numFmtId="166" fontId="2" fillId="0" borderId="15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right" vertical="center" readingOrder="2"/>
    </xf>
    <xf numFmtId="170" fontId="2" fillId="0" borderId="15" xfId="0" applyNumberFormat="1" applyFont="1" applyFill="1" applyBorder="1" applyAlignment="1">
      <alignment vertical="center"/>
    </xf>
    <xf numFmtId="169" fontId="2" fillId="0" borderId="18" xfId="0" applyNumberFormat="1" applyFont="1" applyFill="1" applyBorder="1" applyAlignment="1">
      <alignment horizontal="right" vertical="center"/>
    </xf>
    <xf numFmtId="169" fontId="2" fillId="0" borderId="2" xfId="0" applyNumberFormat="1" applyFont="1" applyFill="1" applyBorder="1" applyAlignment="1">
      <alignment horizontal="center" vertical="center"/>
    </xf>
    <xf numFmtId="166" fontId="2" fillId="0" borderId="2" xfId="0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right" vertical="center" readingOrder="2"/>
    </xf>
    <xf numFmtId="170" fontId="2" fillId="0" borderId="2" xfId="0" applyNumberFormat="1" applyFont="1" applyFill="1" applyBorder="1" applyAlignment="1">
      <alignment vertical="center"/>
    </xf>
    <xf numFmtId="167" fontId="2" fillId="0" borderId="20" xfId="0" applyNumberFormat="1" applyFont="1" applyFill="1" applyBorder="1" applyAlignment="1">
      <alignment vertical="center"/>
    </xf>
    <xf numFmtId="168" fontId="2" fillId="0" borderId="20" xfId="0" applyNumberFormat="1" applyFont="1" applyFill="1" applyBorder="1" applyAlignment="1">
      <alignment vertical="center"/>
    </xf>
    <xf numFmtId="164" fontId="2" fillId="0" borderId="21" xfId="0" applyNumberFormat="1" applyFont="1" applyFill="1" applyBorder="1" applyAlignment="1">
      <alignment horizontal="center" vertical="center"/>
    </xf>
    <xf numFmtId="169" fontId="2" fillId="0" borderId="13" xfId="0" applyNumberFormat="1" applyFont="1" applyFill="1" applyBorder="1" applyAlignment="1">
      <alignment horizontal="center" vertical="center"/>
    </xf>
    <xf numFmtId="166" fontId="2" fillId="0" borderId="13" xfId="0" applyNumberFormat="1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right" vertical="center" readingOrder="2"/>
    </xf>
    <xf numFmtId="170" fontId="2" fillId="0" borderId="13" xfId="0" applyNumberFormat="1" applyFont="1" applyFill="1" applyBorder="1" applyAlignment="1">
      <alignment vertical="center"/>
    </xf>
    <xf numFmtId="167" fontId="2" fillId="0" borderId="2" xfId="0" applyNumberFormat="1" applyFont="1" applyFill="1" applyBorder="1" applyAlignment="1">
      <alignment vertical="center"/>
    </xf>
    <xf numFmtId="168" fontId="2" fillId="0" borderId="2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66" fontId="2" fillId="0" borderId="10" xfId="0" applyNumberFormat="1" applyFont="1" applyFill="1" applyBorder="1" applyAlignment="1">
      <alignment horizontal="center" vertical="center"/>
    </xf>
    <xf numFmtId="170" fontId="2" fillId="0" borderId="25" xfId="0" applyNumberFormat="1" applyFont="1" applyFill="1" applyBorder="1" applyAlignment="1">
      <alignment vertical="center"/>
    </xf>
    <xf numFmtId="169" fontId="2" fillId="0" borderId="26" xfId="0" applyNumberFormat="1" applyFont="1" applyFill="1" applyBorder="1" applyAlignment="1">
      <alignment horizontal="right" vertical="center"/>
    </xf>
    <xf numFmtId="0" fontId="2" fillId="0" borderId="29" xfId="0" applyFont="1" applyFill="1" applyBorder="1" applyAlignment="1">
      <alignment horizontal="right" vertical="center" readingOrder="2"/>
    </xf>
    <xf numFmtId="170" fontId="2" fillId="0" borderId="30" xfId="0" applyNumberFormat="1" applyFont="1" applyFill="1" applyBorder="1" applyAlignment="1">
      <alignment vertical="center"/>
    </xf>
    <xf numFmtId="167" fontId="2" fillId="0" borderId="27" xfId="0" applyNumberFormat="1" applyFont="1" applyFill="1" applyBorder="1" applyAlignment="1">
      <alignment vertical="center"/>
    </xf>
    <xf numFmtId="168" fontId="2" fillId="0" borderId="27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 readingOrder="2"/>
    </xf>
    <xf numFmtId="0" fontId="2" fillId="0" borderId="11" xfId="0" quotePrefix="1" applyFont="1" applyFill="1" applyBorder="1" applyAlignment="1">
      <alignment horizontal="right" vertical="center" readingOrder="2"/>
    </xf>
    <xf numFmtId="165" fontId="2" fillId="0" borderId="1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readingOrder="2"/>
    </xf>
    <xf numFmtId="0" fontId="2" fillId="0" borderId="11" xfId="0" applyFont="1" applyFill="1" applyBorder="1" applyAlignment="1">
      <alignment horizontal="right" vertical="center"/>
    </xf>
    <xf numFmtId="169" fontId="2" fillId="0" borderId="18" xfId="0" quotePrefix="1" applyNumberFormat="1" applyFont="1" applyFill="1" applyBorder="1" applyAlignment="1">
      <alignment horizontal="right" vertical="center"/>
    </xf>
    <xf numFmtId="0" fontId="2" fillId="0" borderId="20" xfId="0" applyFont="1" applyFill="1" applyBorder="1" applyAlignment="1">
      <alignment horizontal="right" vertical="center"/>
    </xf>
    <xf numFmtId="170" fontId="2" fillId="0" borderId="9" xfId="0" applyNumberFormat="1" applyFont="1" applyFill="1" applyBorder="1" applyAlignment="1">
      <alignment horizontal="center" vertical="center"/>
    </xf>
    <xf numFmtId="169" fontId="2" fillId="0" borderId="32" xfId="0" applyNumberFormat="1" applyFont="1" applyFill="1" applyBorder="1" applyAlignment="1">
      <alignment horizontal="right" vertical="center"/>
    </xf>
    <xf numFmtId="0" fontId="2" fillId="0" borderId="35" xfId="0" applyFont="1" applyFill="1" applyBorder="1" applyAlignment="1">
      <alignment horizontal="right" vertical="center" readingOrder="2"/>
    </xf>
    <xf numFmtId="170" fontId="2" fillId="0" borderId="33" xfId="0" applyNumberFormat="1" applyFont="1" applyFill="1" applyBorder="1" applyAlignment="1">
      <alignment vertical="center"/>
    </xf>
    <xf numFmtId="167" fontId="2" fillId="0" borderId="33" xfId="0" applyNumberFormat="1" applyFont="1" applyFill="1" applyBorder="1" applyAlignment="1">
      <alignment vertical="center"/>
    </xf>
    <xf numFmtId="168" fontId="2" fillId="0" borderId="33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vertical="center" readingOrder="2"/>
    </xf>
    <xf numFmtId="0" fontId="2" fillId="0" borderId="23" xfId="0" quotePrefix="1" applyFont="1" applyFill="1" applyBorder="1" applyAlignment="1">
      <alignment horizontal="right" vertical="center" readingOrder="2"/>
    </xf>
    <xf numFmtId="166" fontId="2" fillId="0" borderId="2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 readingOrder="2"/>
    </xf>
    <xf numFmtId="164" fontId="2" fillId="0" borderId="36" xfId="0" applyNumberFormat="1" applyFont="1" applyFill="1" applyBorder="1" applyAlignment="1">
      <alignment horizontal="center" vertical="center"/>
    </xf>
    <xf numFmtId="165" fontId="2" fillId="0" borderId="36" xfId="0" applyNumberFormat="1" applyFont="1" applyFill="1" applyBorder="1" applyAlignment="1">
      <alignment horizontal="center" vertical="center"/>
    </xf>
    <xf numFmtId="166" fontId="2" fillId="0" borderId="36" xfId="0" applyNumberFormat="1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right" vertical="center" readingOrder="2"/>
    </xf>
    <xf numFmtId="164" fontId="6" fillId="0" borderId="8" xfId="0" applyNumberFormat="1" applyFont="1" applyFill="1" applyBorder="1" applyAlignment="1">
      <alignment horizontal="center" vertical="center"/>
    </xf>
    <xf numFmtId="165" fontId="6" fillId="0" borderId="9" xfId="0" applyNumberFormat="1" applyFont="1" applyFill="1" applyBorder="1" applyAlignment="1">
      <alignment horizontal="center" vertical="center"/>
    </xf>
    <xf numFmtId="166" fontId="6" fillId="0" borderId="9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right" vertical="center" readingOrder="2"/>
    </xf>
    <xf numFmtId="0" fontId="2" fillId="0" borderId="0" xfId="0" applyFont="1" applyFill="1" applyBorder="1" applyAlignment="1">
      <alignment horizontal="right" vertical="center" readingOrder="2"/>
    </xf>
    <xf numFmtId="165" fontId="2" fillId="0" borderId="15" xfId="0" applyNumberFormat="1" applyFont="1" applyFill="1" applyBorder="1" applyAlignment="1">
      <alignment horizontal="center" vertical="center"/>
    </xf>
    <xf numFmtId="170" fontId="7" fillId="0" borderId="2" xfId="0" applyNumberFormat="1" applyFont="1" applyFill="1" applyBorder="1" applyAlignment="1">
      <alignment vertical="center"/>
    </xf>
    <xf numFmtId="167" fontId="7" fillId="0" borderId="2" xfId="0" applyNumberFormat="1" applyFont="1" applyFill="1" applyBorder="1" applyAlignment="1">
      <alignment vertical="center"/>
    </xf>
    <xf numFmtId="168" fontId="7" fillId="0" borderId="2" xfId="0" applyNumberFormat="1" applyFont="1" applyFill="1" applyBorder="1" applyAlignment="1">
      <alignment vertical="center"/>
    </xf>
    <xf numFmtId="165" fontId="2" fillId="0" borderId="11" xfId="0" applyNumberFormat="1" applyFont="1" applyFill="1" applyBorder="1" applyAlignment="1">
      <alignment horizontal="right" vertical="center" readingOrder="2"/>
    </xf>
    <xf numFmtId="0" fontId="2" fillId="0" borderId="11" xfId="2" applyFont="1" applyFill="1" applyBorder="1" applyAlignment="1">
      <alignment horizontal="right" vertical="center" readingOrder="2"/>
    </xf>
    <xf numFmtId="0" fontId="2" fillId="0" borderId="0" xfId="0" quotePrefix="1" applyFont="1" applyFill="1" applyBorder="1" applyAlignment="1">
      <alignment horizontal="right" vertical="center" readingOrder="2"/>
    </xf>
    <xf numFmtId="0" fontId="2" fillId="0" borderId="20" xfId="0" quotePrefix="1" applyFont="1" applyFill="1" applyBorder="1" applyAlignment="1">
      <alignment horizontal="right" vertical="center" readingOrder="2"/>
    </xf>
    <xf numFmtId="164" fontId="2" fillId="0" borderId="0" xfId="0" applyNumberFormat="1" applyFont="1" applyFill="1" applyBorder="1" applyAlignment="1">
      <alignment horizontal="right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168" fontId="2" fillId="0" borderId="37" xfId="0" applyNumberFormat="1" applyFont="1" applyFill="1" applyBorder="1" applyAlignment="1">
      <alignment horizontal="right" vertical="center" indent="1"/>
    </xf>
    <xf numFmtId="0" fontId="2" fillId="0" borderId="0" xfId="0" quotePrefix="1" applyFont="1" applyFill="1" applyBorder="1" applyAlignment="1">
      <alignment horizontal="right" vertical="center"/>
    </xf>
    <xf numFmtId="166" fontId="2" fillId="0" borderId="20" xfId="0" applyNumberFormat="1" applyFont="1" applyFill="1" applyBorder="1" applyAlignment="1">
      <alignment vertical="center"/>
    </xf>
    <xf numFmtId="166" fontId="2" fillId="0" borderId="11" xfId="0" applyNumberFormat="1" applyFont="1" applyFill="1" applyBorder="1" applyAlignment="1">
      <alignment horizontal="right" vertical="center" readingOrder="2"/>
    </xf>
    <xf numFmtId="0" fontId="2" fillId="0" borderId="24" xfId="0" applyFont="1" applyFill="1" applyBorder="1" applyAlignment="1">
      <alignment vertical="center" readingOrder="2"/>
    </xf>
    <xf numFmtId="170" fontId="7" fillId="0" borderId="38" xfId="0" applyNumberFormat="1" applyFont="1" applyFill="1" applyBorder="1" applyAlignment="1">
      <alignment vertical="center"/>
    </xf>
    <xf numFmtId="167" fontId="7" fillId="0" borderId="38" xfId="0" applyNumberFormat="1" applyFont="1" applyFill="1" applyBorder="1" applyAlignment="1">
      <alignment vertical="center"/>
    </xf>
    <xf numFmtId="168" fontId="7" fillId="0" borderId="38" xfId="0" applyNumberFormat="1" applyFont="1" applyFill="1" applyBorder="1" applyAlignment="1">
      <alignment vertical="center"/>
    </xf>
    <xf numFmtId="167" fontId="2" fillId="0" borderId="38" xfId="0" applyNumberFormat="1" applyFont="1" applyFill="1" applyBorder="1" applyAlignment="1">
      <alignment horizontal="center"/>
    </xf>
    <xf numFmtId="168" fontId="2" fillId="0" borderId="38" xfId="0" applyNumberFormat="1" applyFont="1" applyFill="1" applyBorder="1" applyAlignment="1">
      <alignment horizontal="center"/>
    </xf>
    <xf numFmtId="167" fontId="2" fillId="0" borderId="13" xfId="0" applyNumberFormat="1" applyFont="1" applyFill="1" applyBorder="1" applyAlignment="1"/>
    <xf numFmtId="43" fontId="0" fillId="0" borderId="0" xfId="1" applyFont="1"/>
    <xf numFmtId="0" fontId="0" fillId="0" borderId="0" xfId="0" applyFill="1"/>
    <xf numFmtId="0" fontId="9" fillId="0" borderId="0" xfId="0" applyFont="1"/>
    <xf numFmtId="167" fontId="2" fillId="0" borderId="37" xfId="0" applyNumberFormat="1" applyFont="1" applyFill="1" applyBorder="1" applyAlignment="1">
      <alignment vertical="center"/>
    </xf>
    <xf numFmtId="0" fontId="0" fillId="0" borderId="0" xfId="0" applyFont="1"/>
    <xf numFmtId="0" fontId="11" fillId="0" borderId="0" xfId="0" applyFont="1" applyFill="1"/>
    <xf numFmtId="167" fontId="2" fillId="0" borderId="0" xfId="0" applyNumberFormat="1" applyFont="1" applyFill="1" applyBorder="1" applyAlignment="1"/>
    <xf numFmtId="0" fontId="0" fillId="0" borderId="0" xfId="0" applyFill="1" applyBorder="1"/>
    <xf numFmtId="167" fontId="0" fillId="0" borderId="0" xfId="0" applyNumberFormat="1" applyFill="1" applyBorder="1"/>
    <xf numFmtId="0" fontId="9" fillId="0" borderId="0" xfId="0" applyFont="1" applyFill="1"/>
    <xf numFmtId="171" fontId="0" fillId="0" borderId="0" xfId="0" applyNumberFormat="1"/>
    <xf numFmtId="164" fontId="2" fillId="0" borderId="31" xfId="0" applyNumberFormat="1" applyFont="1" applyFill="1" applyBorder="1" applyAlignment="1">
      <alignment horizontal="center" vertical="center"/>
    </xf>
    <xf numFmtId="165" fontId="2" fillId="0" borderId="30" xfId="0" applyNumberFormat="1" applyFont="1" applyFill="1" applyBorder="1" applyAlignment="1">
      <alignment horizontal="center" vertical="center"/>
    </xf>
    <xf numFmtId="166" fontId="2" fillId="0" borderId="30" xfId="0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right" vertical="center" readingOrder="2"/>
    </xf>
    <xf numFmtId="167" fontId="2" fillId="0" borderId="30" xfId="0" applyNumberFormat="1" applyFont="1" applyFill="1" applyBorder="1" applyAlignment="1"/>
    <xf numFmtId="168" fontId="2" fillId="0" borderId="0" xfId="0" applyNumberFormat="1" applyFont="1" applyFill="1" applyBorder="1" applyAlignment="1">
      <alignment horizontal="right" indent="1"/>
    </xf>
    <xf numFmtId="0" fontId="10" fillId="0" borderId="0" xfId="0" applyFont="1" applyFill="1" applyBorder="1" applyAlignment="1">
      <alignment vertical="center"/>
    </xf>
    <xf numFmtId="164" fontId="10" fillId="0" borderId="8" xfId="0" applyNumberFormat="1" applyFont="1" applyFill="1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166" fontId="10" fillId="0" borderId="9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right" vertical="center" readingOrder="2"/>
    </xf>
    <xf numFmtId="170" fontId="10" fillId="0" borderId="9" xfId="0" applyNumberFormat="1" applyFont="1" applyFill="1" applyBorder="1" applyAlignment="1">
      <alignment vertical="center"/>
    </xf>
    <xf numFmtId="167" fontId="10" fillId="0" borderId="9" xfId="0" applyNumberFormat="1" applyFont="1" applyFill="1" applyBorder="1" applyAlignment="1"/>
    <xf numFmtId="164" fontId="10" fillId="0" borderId="31" xfId="0" applyNumberFormat="1" applyFont="1" applyFill="1" applyBorder="1" applyAlignment="1">
      <alignment horizontal="center" vertical="center"/>
    </xf>
    <xf numFmtId="165" fontId="10" fillId="0" borderId="30" xfId="0" applyNumberFormat="1" applyFont="1" applyFill="1" applyBorder="1" applyAlignment="1">
      <alignment horizontal="center" vertical="center"/>
    </xf>
    <xf numFmtId="166" fontId="10" fillId="0" borderId="30" xfId="0" applyNumberFormat="1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horizontal="right" vertical="center" readingOrder="2"/>
    </xf>
    <xf numFmtId="170" fontId="10" fillId="0" borderId="30" xfId="0" applyNumberFormat="1" applyFont="1" applyFill="1" applyBorder="1" applyAlignment="1">
      <alignment vertical="center"/>
    </xf>
    <xf numFmtId="172" fontId="2" fillId="0" borderId="0" xfId="0" applyNumberFormat="1" applyFont="1" applyFill="1" applyBorder="1" applyAlignment="1">
      <alignment vertical="center"/>
    </xf>
    <xf numFmtId="172" fontId="2" fillId="0" borderId="9" xfId="0" applyNumberFormat="1" applyFont="1" applyFill="1" applyBorder="1" applyAlignment="1">
      <alignment vertical="center"/>
    </xf>
    <xf numFmtId="172" fontId="2" fillId="0" borderId="2" xfId="0" applyNumberFormat="1" applyFont="1" applyFill="1" applyBorder="1" applyAlignment="1">
      <alignment vertical="center"/>
    </xf>
    <xf numFmtId="172" fontId="2" fillId="0" borderId="3" xfId="0" applyNumberFormat="1" applyFont="1" applyFill="1" applyBorder="1" applyAlignment="1">
      <alignment horizontal="center" vertical="center" wrapText="1" readingOrder="2"/>
    </xf>
    <xf numFmtId="172" fontId="2" fillId="0" borderId="0" xfId="0" applyNumberFormat="1" applyFont="1" applyFill="1" applyBorder="1" applyAlignment="1">
      <alignment horizontal="center" vertical="center" wrapText="1" readingOrder="2"/>
    </xf>
    <xf numFmtId="172" fontId="2" fillId="0" borderId="5" xfId="0" quotePrefix="1" applyNumberFormat="1" applyFont="1" applyFill="1" applyBorder="1" applyAlignment="1">
      <alignment horizontal="center" vertical="center" wrapText="1" readingOrder="2"/>
    </xf>
    <xf numFmtId="172" fontId="2" fillId="0" borderId="6" xfId="0" quotePrefix="1" applyNumberFormat="1" applyFont="1" applyFill="1" applyBorder="1" applyAlignment="1">
      <alignment horizontal="center" vertical="center" wrapText="1" readingOrder="2"/>
    </xf>
    <xf numFmtId="172" fontId="2" fillId="0" borderId="6" xfId="0" applyNumberFormat="1" applyFont="1" applyFill="1" applyBorder="1" applyAlignment="1">
      <alignment horizontal="center" vertical="center" wrapText="1" readingOrder="2"/>
    </xf>
    <xf numFmtId="172" fontId="3" fillId="0" borderId="6" xfId="0" applyNumberFormat="1" applyFont="1" applyFill="1" applyBorder="1" applyAlignment="1">
      <alignment horizontal="right" vertical="center" readingOrder="2"/>
    </xf>
    <xf numFmtId="172" fontId="2" fillId="0" borderId="6" xfId="0" applyNumberFormat="1" applyFont="1" applyFill="1" applyBorder="1" applyAlignment="1"/>
    <xf numFmtId="172" fontId="2" fillId="0" borderId="7" xfId="0" applyNumberFormat="1" applyFont="1" applyFill="1" applyBorder="1" applyAlignment="1">
      <alignment horizontal="right" indent="1"/>
    </xf>
    <xf numFmtId="172" fontId="2" fillId="0" borderId="10" xfId="0" applyNumberFormat="1" applyFont="1" applyFill="1" applyBorder="1" applyAlignment="1">
      <alignment vertical="center"/>
    </xf>
    <xf numFmtId="172" fontId="2" fillId="0" borderId="11" xfId="0" applyNumberFormat="1" applyFont="1" applyFill="1" applyBorder="1" applyAlignment="1">
      <alignment horizontal="right" vertical="center" readingOrder="2"/>
    </xf>
    <xf numFmtId="172" fontId="2" fillId="0" borderId="9" xfId="0" applyNumberFormat="1" applyFont="1" applyFill="1" applyBorder="1" applyAlignment="1">
      <alignment horizontal="center" vertical="center"/>
    </xf>
    <xf numFmtId="172" fontId="2" fillId="0" borderId="9" xfId="0" applyNumberFormat="1" applyFont="1" applyFill="1" applyBorder="1" applyAlignment="1"/>
    <xf numFmtId="172" fontId="2" fillId="0" borderId="12" xfId="0" applyNumberFormat="1" applyFont="1" applyFill="1" applyBorder="1" applyAlignment="1">
      <alignment horizontal="right" indent="1"/>
    </xf>
    <xf numFmtId="172" fontId="2" fillId="0" borderId="13" xfId="0" applyNumberFormat="1" applyFont="1" applyFill="1" applyBorder="1" applyAlignment="1"/>
    <xf numFmtId="172" fontId="2" fillId="0" borderId="13" xfId="0" applyNumberFormat="1" applyFont="1" applyFill="1" applyBorder="1" applyAlignment="1">
      <alignment vertical="center"/>
    </xf>
    <xf numFmtId="172" fontId="2" fillId="0" borderId="16" xfId="0" applyNumberFormat="1" applyFont="1" applyFill="1" applyBorder="1" applyAlignment="1">
      <alignment vertical="center"/>
    </xf>
    <xf numFmtId="172" fontId="2" fillId="0" borderId="17" xfId="0" applyNumberFormat="1" applyFont="1" applyFill="1" applyBorder="1" applyAlignment="1">
      <alignment horizontal="right" vertical="center" readingOrder="2"/>
    </xf>
    <xf numFmtId="172" fontId="2" fillId="0" borderId="15" xfId="0" applyNumberFormat="1" applyFont="1" applyFill="1" applyBorder="1" applyAlignment="1">
      <alignment vertical="center"/>
    </xf>
    <xf numFmtId="172" fontId="2" fillId="0" borderId="2" xfId="0" applyNumberFormat="1" applyFont="1" applyFill="1" applyBorder="1" applyAlignment="1">
      <alignment horizontal="center" vertical="center"/>
    </xf>
    <xf numFmtId="172" fontId="2" fillId="0" borderId="19" xfId="0" applyNumberFormat="1" applyFont="1" applyFill="1" applyBorder="1" applyAlignment="1">
      <alignment vertical="center"/>
    </xf>
    <xf numFmtId="172" fontId="2" fillId="0" borderId="3" xfId="0" applyNumberFormat="1" applyFont="1" applyFill="1" applyBorder="1" applyAlignment="1">
      <alignment horizontal="right" vertical="center" readingOrder="2"/>
    </xf>
    <xf numFmtId="172" fontId="2" fillId="0" borderId="19" xfId="0" applyNumberFormat="1" applyFont="1" applyFill="1" applyBorder="1" applyAlignment="1">
      <alignment horizontal="center" vertical="center"/>
    </xf>
    <xf numFmtId="172" fontId="2" fillId="0" borderId="20" xfId="0" applyNumberFormat="1" applyFont="1" applyFill="1" applyBorder="1" applyAlignment="1">
      <alignment vertical="center"/>
    </xf>
    <xf numFmtId="172" fontId="2" fillId="0" borderId="22" xfId="0" applyNumberFormat="1" applyFont="1" applyFill="1" applyBorder="1" applyAlignment="1">
      <alignment vertical="center"/>
    </xf>
    <xf numFmtId="172" fontId="2" fillId="0" borderId="23" xfId="0" applyNumberFormat="1" applyFont="1" applyFill="1" applyBorder="1" applyAlignment="1">
      <alignment horizontal="right" vertical="center" readingOrder="2"/>
    </xf>
    <xf numFmtId="172" fontId="2" fillId="0" borderId="20" xfId="0" applyNumberFormat="1" applyFont="1" applyFill="1" applyBorder="1" applyAlignment="1">
      <alignment horizontal="right" vertical="center" readingOrder="2"/>
    </xf>
    <xf numFmtId="172" fontId="2" fillId="0" borderId="0" xfId="0" applyNumberFormat="1" applyFont="1" applyFill="1" applyAlignment="1">
      <alignment vertical="center"/>
    </xf>
    <xf numFmtId="172" fontId="2" fillId="0" borderId="13" xfId="1" applyNumberFormat="1" applyFont="1" applyFill="1" applyBorder="1" applyAlignment="1"/>
    <xf numFmtId="172" fontId="2" fillId="0" borderId="24" xfId="0" applyNumberFormat="1" applyFont="1" applyFill="1" applyBorder="1" applyAlignment="1">
      <alignment horizontal="right" vertical="center" readingOrder="2"/>
    </xf>
    <xf numFmtId="172" fontId="2" fillId="0" borderId="25" xfId="0" applyNumberFormat="1" applyFont="1" applyFill="1" applyBorder="1" applyAlignment="1">
      <alignment vertical="center"/>
    </xf>
    <xf numFmtId="172" fontId="2" fillId="0" borderId="27" xfId="0" applyNumberFormat="1" applyFont="1" applyFill="1" applyBorder="1" applyAlignment="1">
      <alignment horizontal="center" vertical="center"/>
    </xf>
    <xf numFmtId="172" fontId="2" fillId="0" borderId="28" xfId="0" applyNumberFormat="1" applyFont="1" applyFill="1" applyBorder="1" applyAlignment="1">
      <alignment vertical="center"/>
    </xf>
    <xf numFmtId="172" fontId="2" fillId="0" borderId="29" xfId="0" applyNumberFormat="1" applyFont="1" applyFill="1" applyBorder="1" applyAlignment="1">
      <alignment horizontal="right" vertical="center" readingOrder="2"/>
    </xf>
    <xf numFmtId="172" fontId="2" fillId="0" borderId="30" xfId="0" applyNumberFormat="1" applyFont="1" applyFill="1" applyBorder="1" applyAlignment="1">
      <alignment vertical="center"/>
    </xf>
    <xf numFmtId="172" fontId="2" fillId="0" borderId="31" xfId="0" quotePrefix="1" applyNumberFormat="1" applyFont="1" applyFill="1" applyBorder="1" applyAlignment="1">
      <alignment horizontal="center" vertical="center" wrapText="1" readingOrder="2"/>
    </xf>
    <xf numFmtId="172" fontId="2" fillId="0" borderId="0" xfId="0" quotePrefix="1" applyNumberFormat="1" applyFont="1" applyFill="1" applyBorder="1" applyAlignment="1">
      <alignment horizontal="center" vertical="center" wrapText="1" readingOrder="2"/>
    </xf>
    <xf numFmtId="172" fontId="3" fillId="0" borderId="0" xfId="0" applyNumberFormat="1" applyFont="1" applyFill="1" applyBorder="1" applyAlignment="1">
      <alignment horizontal="right" vertical="center" readingOrder="2"/>
    </xf>
    <xf numFmtId="172" fontId="2" fillId="0" borderId="11" xfId="0" quotePrefix="1" applyNumberFormat="1" applyFont="1" applyFill="1" applyBorder="1" applyAlignment="1">
      <alignment horizontal="right" vertical="center" readingOrder="2"/>
    </xf>
    <xf numFmtId="172" fontId="2" fillId="0" borderId="0" xfId="0" applyNumberFormat="1" applyFont="1" applyFill="1" applyBorder="1" applyAlignment="1">
      <alignment vertical="center" readingOrder="2"/>
    </xf>
    <xf numFmtId="172" fontId="2" fillId="0" borderId="11" xfId="0" applyNumberFormat="1" applyFont="1" applyFill="1" applyBorder="1" applyAlignment="1">
      <alignment horizontal="right" vertical="center"/>
    </xf>
    <xf numFmtId="172" fontId="2" fillId="0" borderId="3" xfId="0" applyNumberFormat="1" applyFont="1" applyFill="1" applyBorder="1" applyAlignment="1">
      <alignment horizontal="right" vertical="center"/>
    </xf>
    <xf numFmtId="172" fontId="2" fillId="0" borderId="33" xfId="0" applyNumberFormat="1" applyFont="1" applyFill="1" applyBorder="1" applyAlignment="1">
      <alignment horizontal="center" vertical="center"/>
    </xf>
    <xf numFmtId="172" fontId="2" fillId="0" borderId="34" xfId="0" applyNumberFormat="1" applyFont="1" applyFill="1" applyBorder="1" applyAlignment="1">
      <alignment vertical="center"/>
    </xf>
    <xf numFmtId="172" fontId="2" fillId="0" borderId="35" xfId="0" applyNumberFormat="1" applyFont="1" applyFill="1" applyBorder="1" applyAlignment="1">
      <alignment horizontal="right" vertical="center" readingOrder="2"/>
    </xf>
    <xf numFmtId="172" fontId="2" fillId="0" borderId="33" xfId="0" applyNumberFormat="1" applyFont="1" applyFill="1" applyBorder="1" applyAlignment="1">
      <alignment vertical="center"/>
    </xf>
    <xf numFmtId="172" fontId="2" fillId="0" borderId="40" xfId="0" applyNumberFormat="1" applyFont="1" applyFill="1" applyBorder="1" applyAlignment="1">
      <alignment vertical="center"/>
    </xf>
    <xf numFmtId="172" fontId="2" fillId="0" borderId="41" xfId="0" applyNumberFormat="1" applyFont="1" applyFill="1" applyBorder="1" applyAlignment="1">
      <alignment horizontal="right" vertical="center" readingOrder="2"/>
    </xf>
    <xf numFmtId="172" fontId="5" fillId="0" borderId="0" xfId="0" applyNumberFormat="1" applyFont="1" applyFill="1" applyBorder="1" applyAlignment="1">
      <alignment horizontal="center"/>
    </xf>
    <xf numFmtId="172" fontId="2" fillId="0" borderId="0" xfId="0" applyNumberFormat="1" applyFont="1" applyFill="1" applyBorder="1" applyAlignment="1">
      <alignment horizontal="right" vertical="center"/>
    </xf>
    <xf numFmtId="172" fontId="2" fillId="0" borderId="11" xfId="0" applyNumberFormat="1" applyFont="1" applyFill="1" applyBorder="1" applyAlignment="1">
      <alignment vertical="center" readingOrder="2"/>
    </xf>
    <xf numFmtId="172" fontId="2" fillId="0" borderId="23" xfId="0" quotePrefix="1" applyNumberFormat="1" applyFont="1" applyFill="1" applyBorder="1" applyAlignment="1">
      <alignment horizontal="right" vertical="center" readingOrder="2"/>
    </xf>
    <xf numFmtId="172" fontId="2" fillId="0" borderId="0" xfId="0" applyNumberFormat="1" applyFont="1" applyFill="1" applyBorder="1" applyAlignment="1">
      <alignment horizontal="right" vertical="center" readingOrder="2"/>
    </xf>
    <xf numFmtId="172" fontId="2" fillId="0" borderId="13" xfId="0" applyNumberFormat="1" applyFont="1" applyFill="1" applyBorder="1" applyAlignment="1">
      <alignment horizontal="center" vertical="center"/>
    </xf>
    <xf numFmtId="172" fontId="2" fillId="0" borderId="2" xfId="0" applyNumberFormat="1" applyFont="1" applyFill="1" applyBorder="1" applyAlignment="1">
      <alignment horizontal="right" vertical="center"/>
    </xf>
    <xf numFmtId="172" fontId="2" fillId="0" borderId="39" xfId="0" applyNumberFormat="1" applyFont="1" applyFill="1" applyBorder="1" applyAlignment="1">
      <alignment horizontal="right" indent="1"/>
    </xf>
    <xf numFmtId="172" fontId="2" fillId="0" borderId="0" xfId="0" applyNumberFormat="1" applyFont="1" applyFill="1" applyAlignment="1">
      <alignment horizontal="right" vertical="center" readingOrder="2"/>
    </xf>
    <xf numFmtId="172" fontId="2" fillId="0" borderId="36" xfId="0" applyNumberFormat="1" applyFont="1" applyFill="1" applyBorder="1" applyAlignment="1">
      <alignment vertical="center"/>
    </xf>
    <xf numFmtId="172" fontId="2" fillId="0" borderId="36" xfId="0" applyNumberFormat="1" applyFont="1" applyFill="1" applyBorder="1" applyAlignment="1">
      <alignment horizontal="right" vertical="center" readingOrder="2"/>
    </xf>
    <xf numFmtId="172" fontId="6" fillId="0" borderId="10" xfId="0" applyNumberFormat="1" applyFont="1" applyFill="1" applyBorder="1" applyAlignment="1">
      <alignment vertical="center"/>
    </xf>
    <xf numFmtId="172" fontId="6" fillId="0" borderId="11" xfId="0" applyNumberFormat="1" applyFont="1" applyFill="1" applyBorder="1" applyAlignment="1">
      <alignment horizontal="right" vertical="center" readingOrder="2"/>
    </xf>
    <xf numFmtId="172" fontId="7" fillId="0" borderId="2" xfId="0" applyNumberFormat="1" applyFont="1" applyFill="1" applyBorder="1" applyAlignment="1">
      <alignment vertical="center"/>
    </xf>
    <xf numFmtId="172" fontId="2" fillId="0" borderId="21" xfId="0" applyNumberFormat="1" applyFont="1" applyFill="1" applyBorder="1" applyAlignment="1">
      <alignment horizontal="center" vertical="center"/>
    </xf>
    <xf numFmtId="172" fontId="10" fillId="0" borderId="10" xfId="0" applyNumberFormat="1" applyFont="1" applyFill="1" applyBorder="1" applyAlignment="1">
      <alignment vertical="center"/>
    </xf>
    <xf numFmtId="172" fontId="10" fillId="0" borderId="11" xfId="0" applyNumberFormat="1" applyFont="1" applyFill="1" applyBorder="1" applyAlignment="1">
      <alignment horizontal="right" vertical="center" readingOrder="2"/>
    </xf>
    <xf numFmtId="172" fontId="10" fillId="0" borderId="9" xfId="0" applyNumberFormat="1" applyFont="1" applyFill="1" applyBorder="1" applyAlignment="1">
      <alignment vertical="center"/>
    </xf>
    <xf numFmtId="172" fontId="2" fillId="0" borderId="20" xfId="0" applyNumberFormat="1" applyFont="1" applyFill="1" applyBorder="1" applyAlignment="1">
      <alignment horizontal="right" vertical="center"/>
    </xf>
    <xf numFmtId="172" fontId="2" fillId="0" borderId="27" xfId="0" applyNumberFormat="1" applyFont="1" applyFill="1" applyBorder="1" applyAlignment="1">
      <alignment vertical="center"/>
    </xf>
    <xf numFmtId="172" fontId="2" fillId="0" borderId="11" xfId="2" applyNumberFormat="1" applyFont="1" applyFill="1" applyBorder="1" applyAlignment="1">
      <alignment horizontal="right" vertical="center" readingOrder="2"/>
    </xf>
    <xf numFmtId="172" fontId="2" fillId="0" borderId="30" xfId="0" applyNumberFormat="1" applyFont="1" applyFill="1" applyBorder="1" applyAlignment="1"/>
    <xf numFmtId="172" fontId="2" fillId="0" borderId="0" xfId="0" applyNumberFormat="1" applyFont="1" applyFill="1" applyBorder="1" applyAlignment="1">
      <alignment horizontal="right" indent="1"/>
    </xf>
    <xf numFmtId="172" fontId="2" fillId="0" borderId="0" xfId="0" quotePrefix="1" applyNumberFormat="1" applyFont="1" applyFill="1" applyBorder="1" applyAlignment="1">
      <alignment horizontal="right" vertical="center" readingOrder="2"/>
    </xf>
    <xf numFmtId="172" fontId="2" fillId="0" borderId="20" xfId="0" quotePrefix="1" applyNumberFormat="1" applyFont="1" applyFill="1" applyBorder="1" applyAlignment="1">
      <alignment horizontal="right" vertical="center" readingOrder="2"/>
    </xf>
    <xf numFmtId="172" fontId="2" fillId="0" borderId="0" xfId="0" quotePrefix="1" applyNumberFormat="1" applyFont="1" applyFill="1" applyBorder="1" applyAlignment="1">
      <alignment horizontal="right" vertical="center"/>
    </xf>
    <xf numFmtId="172" fontId="10" fillId="0" borderId="40" xfId="0" applyNumberFormat="1" applyFont="1" applyFill="1" applyBorder="1" applyAlignment="1">
      <alignment vertical="center"/>
    </xf>
    <xf numFmtId="172" fontId="10" fillId="0" borderId="41" xfId="0" applyNumberFormat="1" applyFont="1" applyFill="1" applyBorder="1" applyAlignment="1">
      <alignment horizontal="right" vertical="center" readingOrder="2"/>
    </xf>
    <xf numFmtId="172" fontId="10" fillId="0" borderId="30" xfId="0" applyNumberFormat="1" applyFont="1" applyFill="1" applyBorder="1" applyAlignment="1">
      <alignment vertical="center"/>
    </xf>
    <xf numFmtId="172" fontId="10" fillId="0" borderId="30" xfId="0" applyNumberFormat="1" applyFont="1" applyFill="1" applyBorder="1" applyAlignment="1"/>
    <xf numFmtId="172" fontId="2" fillId="0" borderId="42" xfId="0" applyNumberFormat="1" applyFont="1" applyFill="1" applyBorder="1" applyAlignment="1">
      <alignment horizontal="right" indent="1"/>
    </xf>
    <xf numFmtId="172" fontId="10" fillId="0" borderId="9" xfId="0" applyNumberFormat="1" applyFont="1" applyFill="1" applyBorder="1" applyAlignment="1"/>
    <xf numFmtId="172" fontId="2" fillId="0" borderId="24" xfId="0" applyNumberFormat="1" applyFont="1" applyFill="1" applyBorder="1" applyAlignment="1">
      <alignment vertical="center" readingOrder="2"/>
    </xf>
    <xf numFmtId="0" fontId="4" fillId="0" borderId="1" xfId="0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/>
    </xf>
    <xf numFmtId="172" fontId="4" fillId="0" borderId="2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2" fontId="7" fillId="0" borderId="3" xfId="0" applyNumberFormat="1" applyFont="1" applyFill="1" applyBorder="1" applyAlignment="1">
      <alignment horizontal="center" vertical="center"/>
    </xf>
    <xf numFmtId="172" fontId="7" fillId="0" borderId="20" xfId="0" applyNumberFormat="1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165" fontId="2" fillId="0" borderId="38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6" fillId="2" borderId="0" xfId="0" applyFont="1" applyFill="1" applyBorder="1" applyAlignment="1">
      <alignment horizontal="right" vertical="center" readingOrder="2"/>
    </xf>
    <xf numFmtId="166" fontId="6" fillId="2" borderId="0" xfId="0" applyNumberFormat="1" applyFont="1" applyFill="1" applyBorder="1" applyAlignment="1">
      <alignment horizontal="center" vertical="center"/>
    </xf>
    <xf numFmtId="167" fontId="6" fillId="2" borderId="0" xfId="0" applyNumberFormat="1" applyFont="1" applyFill="1" applyBorder="1" applyAlignment="1">
      <alignment vertical="center"/>
    </xf>
    <xf numFmtId="168" fontId="6" fillId="2" borderId="0" xfId="0" applyNumberFormat="1" applyFont="1" applyFill="1" applyBorder="1" applyAlignment="1">
      <alignment vertical="center"/>
    </xf>
    <xf numFmtId="170" fontId="6" fillId="2" borderId="0" xfId="0" applyNumberFormat="1" applyFont="1" applyFill="1" applyBorder="1" applyAlignment="1">
      <alignment vertical="center"/>
    </xf>
    <xf numFmtId="168" fontId="6" fillId="2" borderId="0" xfId="0" applyNumberFormat="1" applyFont="1" applyFill="1" applyBorder="1" applyAlignment="1">
      <alignment horizontal="right" vertical="center" indent="1"/>
    </xf>
    <xf numFmtId="172" fontId="7" fillId="0" borderId="38" xfId="0" applyNumberFormat="1" applyFont="1" applyFill="1" applyBorder="1" applyAlignment="1">
      <alignment horizontal="center" vertical="center"/>
    </xf>
    <xf numFmtId="172" fontId="2" fillId="0" borderId="38" xfId="0" applyNumberFormat="1" applyFont="1" applyFill="1" applyBorder="1" applyAlignment="1">
      <alignment horizontal="center" vertical="center"/>
    </xf>
    <xf numFmtId="172" fontId="2" fillId="0" borderId="38" xfId="0" applyNumberFormat="1" applyFont="1" applyFill="1" applyBorder="1" applyAlignment="1">
      <alignment vertical="center"/>
    </xf>
    <xf numFmtId="172" fontId="2" fillId="0" borderId="38" xfId="0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_(הכנת הצעת תקציב 2022 - ליחידות(=סופי" xfId="2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tarina/Desktop/&#1514;&#1511;&#1510;&#1497;&#1489;%20&#1505;&#1493;&#1508;&#1497;%20&#1502;&#1508;&#1493;&#1512;&#1496;&#1500;&#1493;&#150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hituf_katarina\&#1514;&#1511;&#1510;&#1497;&#1489;%20&#1512;&#1490;&#1497;&#1500;%20&#1500;&#1513;&#1504;&#1514;&#1497;\&#1514;&#1511;&#1510;&#1497;&#1489;%20&#1513;&#1504;&#1514;&#1497;%202023\&#1514;&#1511;&#1510;&#1497;&#1489;%202023%20&#1505;&#1493;&#1508;&#149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hituf_katarina\&#1514;&#1511;&#1510;&#1497;&#1489;%20&#1512;&#1490;&#1497;&#1500;%20&#1500;&#1513;&#1504;&#1514;&#1497;\&#1514;&#1511;&#1510;&#1497;&#1489;%20&#1513;&#1504;&#1514;&#1497;%202024\&#1489;&#1497;&#1510;&#1493;&#1506;%20&#1500;&#1513;&#1504;&#1514;%20202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hituf_katarina\&#1514;&#1511;&#1510;&#1497;&#1489;%20&#1512;&#1490;&#1497;&#1500;%20&#1500;&#1513;&#1504;&#1514;&#1497;\&#1514;&#1511;&#1510;&#1497;&#1489;%20&#1513;&#1504;&#1514;&#1497;%202024\&#1514;&#1511;&#1510;&#1497;&#1489;%202024%20-%20&#1511;&#1497;&#1494;&#1493;&#149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"/>
      <sheetName val="קובץ מוכן "/>
      <sheetName val="owssvr (71)"/>
    </sheetNames>
    <sheetDataSet>
      <sheetData sheetId="0"/>
      <sheetData sheetId="1">
        <row r="1">
          <cell r="A1" t="str">
            <v>מספר מאוחד</v>
          </cell>
          <cell r="B1" t="str">
            <v>שם</v>
          </cell>
          <cell r="C1" t="str">
            <v>הצעה 2024</v>
          </cell>
        </row>
        <row r="2">
          <cell r="A2">
            <v>0</v>
          </cell>
          <cell r="B2" t="str">
            <v xml:space="preserve">תקציבי עזר        </v>
          </cell>
        </row>
        <row r="3">
          <cell r="A3">
            <v>1090000000</v>
          </cell>
          <cell r="B3" t="str">
            <v xml:space="preserve">תקציבי עזר        </v>
          </cell>
        </row>
        <row r="4">
          <cell r="A4">
            <v>1920000</v>
          </cell>
          <cell r="B4" t="str">
            <v>משרד הרשות ושרותים</v>
          </cell>
        </row>
        <row r="5">
          <cell r="A5">
            <v>1092000100</v>
          </cell>
          <cell r="B5" t="str">
            <v>שכר עובדים לפי תקן</v>
          </cell>
        </row>
        <row r="6">
          <cell r="A6">
            <v>1092000110</v>
          </cell>
          <cell r="B6" t="str">
            <v>השכר הקובע-תקציבית</v>
          </cell>
          <cell r="C6">
            <v>189400</v>
          </cell>
        </row>
        <row r="7">
          <cell r="A7">
            <v>1092000119</v>
          </cell>
          <cell r="B7" t="str">
            <v xml:space="preserve">השכר הקובע-צוברת  </v>
          </cell>
          <cell r="C7">
            <v>249800</v>
          </cell>
        </row>
        <row r="8">
          <cell r="A8">
            <v>1092000122</v>
          </cell>
          <cell r="B8" t="str">
            <v xml:space="preserve">ביגוד             </v>
          </cell>
          <cell r="C8">
            <v>6900</v>
          </cell>
        </row>
        <row r="9">
          <cell r="A9">
            <v>1092000126</v>
          </cell>
          <cell r="B9" t="str">
            <v xml:space="preserve">דמי הבראה         </v>
          </cell>
          <cell r="C9">
            <v>17700</v>
          </cell>
        </row>
        <row r="10">
          <cell r="A10">
            <v>1092000130</v>
          </cell>
          <cell r="B10" t="str">
            <v xml:space="preserve">שעות נוספות       </v>
          </cell>
          <cell r="C10">
            <v>63600</v>
          </cell>
        </row>
        <row r="11">
          <cell r="A11">
            <v>1092000140</v>
          </cell>
          <cell r="B11" t="str">
            <v>השתתפות באחזקת רכב</v>
          </cell>
          <cell r="C11">
            <v>79600</v>
          </cell>
        </row>
        <row r="12">
          <cell r="A12">
            <v>1092000200</v>
          </cell>
          <cell r="B12" t="str">
            <v>שכר עובדים ללא תקן</v>
          </cell>
        </row>
        <row r="13">
          <cell r="A13">
            <v>1092000210</v>
          </cell>
          <cell r="B13" t="str">
            <v xml:space="preserve">השכר הקובע        </v>
          </cell>
        </row>
        <row r="14">
          <cell r="A14">
            <v>1092000253</v>
          </cell>
          <cell r="B14" t="str">
            <v xml:space="preserve">עובדים חיצוניים   </v>
          </cell>
        </row>
        <row r="15">
          <cell r="A15">
            <v>1092000400</v>
          </cell>
          <cell r="B15" t="str">
            <v>אחזקת בנינים וציוד</v>
          </cell>
        </row>
        <row r="16">
          <cell r="A16">
            <v>1092000410</v>
          </cell>
          <cell r="B16" t="str">
            <v xml:space="preserve">השתתפות בועד בית  </v>
          </cell>
          <cell r="C16">
            <v>10000</v>
          </cell>
        </row>
        <row r="17">
          <cell r="A17">
            <v>1092000411</v>
          </cell>
          <cell r="B17" t="str">
            <v>דמי שכירות</v>
          </cell>
        </row>
        <row r="18">
          <cell r="A18">
            <v>1092000420</v>
          </cell>
          <cell r="B18" t="str">
            <v xml:space="preserve">כיבוי אש          </v>
          </cell>
          <cell r="C18">
            <v>40000</v>
          </cell>
        </row>
        <row r="19">
          <cell r="A19">
            <v>1092000423</v>
          </cell>
          <cell r="B19" t="str">
            <v xml:space="preserve">תחזוקת מבנה       </v>
          </cell>
          <cell r="C19">
            <v>34000</v>
          </cell>
        </row>
        <row r="20">
          <cell r="A20">
            <v>1092000431</v>
          </cell>
          <cell r="B20" t="str">
            <v xml:space="preserve">חשמל              </v>
          </cell>
          <cell r="C20">
            <v>1303500</v>
          </cell>
        </row>
        <row r="21">
          <cell r="A21">
            <v>1092000432</v>
          </cell>
          <cell r="B21" t="str">
            <v xml:space="preserve">מים               </v>
          </cell>
          <cell r="C21">
            <v>300000</v>
          </cell>
        </row>
        <row r="22">
          <cell r="A22">
            <v>1092000433</v>
          </cell>
          <cell r="B22" t="str">
            <v xml:space="preserve">חומרי נקיון       </v>
          </cell>
          <cell r="C22">
            <v>26600</v>
          </cell>
        </row>
        <row r="23">
          <cell r="A23">
            <v>1092000434</v>
          </cell>
          <cell r="B23" t="str">
            <v xml:space="preserve">חיטוי והדברה      </v>
          </cell>
          <cell r="C23">
            <v>2300</v>
          </cell>
        </row>
        <row r="24">
          <cell r="A24">
            <v>1092000435</v>
          </cell>
          <cell r="B24" t="str">
            <v>אחזקת מרכזיות</v>
          </cell>
        </row>
        <row r="25">
          <cell r="A25">
            <v>1092000436</v>
          </cell>
          <cell r="B25" t="str">
            <v xml:space="preserve">אחזקת מזגנים      </v>
          </cell>
          <cell r="C25">
            <v>76000</v>
          </cell>
        </row>
        <row r="26">
          <cell r="A26">
            <v>1092000437</v>
          </cell>
          <cell r="B26" t="str">
            <v xml:space="preserve">אחזקת אזעקה       </v>
          </cell>
          <cell r="C26">
            <v>5300</v>
          </cell>
        </row>
        <row r="27">
          <cell r="A27">
            <v>1092000438</v>
          </cell>
          <cell r="B27" t="str">
            <v xml:space="preserve">בטוח ורשוי קשר    </v>
          </cell>
          <cell r="C27">
            <v>247000</v>
          </cell>
        </row>
        <row r="28">
          <cell r="A28">
            <v>1092000439</v>
          </cell>
          <cell r="B28" t="str">
            <v xml:space="preserve">השכרת איתוריות    </v>
          </cell>
          <cell r="C28">
            <v>1700</v>
          </cell>
        </row>
        <row r="29">
          <cell r="A29">
            <v>1092000441</v>
          </cell>
          <cell r="B29" t="str">
            <v xml:space="preserve">ביטוח             </v>
          </cell>
        </row>
        <row r="30">
          <cell r="A30">
            <v>1092000450</v>
          </cell>
          <cell r="B30" t="str">
            <v>אחזקת תמי 4</v>
          </cell>
          <cell r="C30">
            <v>100000</v>
          </cell>
        </row>
        <row r="31">
          <cell r="A31">
            <v>1092000451</v>
          </cell>
          <cell r="B31" t="str">
            <v>אחזקת דפיברילטור</v>
          </cell>
          <cell r="C31">
            <v>5000</v>
          </cell>
        </row>
        <row r="32">
          <cell r="A32">
            <v>1092000470</v>
          </cell>
          <cell r="B32" t="str">
            <v xml:space="preserve">אחזקת מכונות משרד </v>
          </cell>
          <cell r="C32">
            <v>7600</v>
          </cell>
        </row>
        <row r="33">
          <cell r="A33">
            <v>1092000474</v>
          </cell>
          <cell r="B33" t="str">
            <v xml:space="preserve">שרות למעליות      </v>
          </cell>
          <cell r="C33">
            <v>55000</v>
          </cell>
        </row>
        <row r="34">
          <cell r="A34">
            <v>1092000476</v>
          </cell>
          <cell r="B34" t="str">
            <v xml:space="preserve">אחזקת גנרטור      </v>
          </cell>
          <cell r="C34">
            <v>13500</v>
          </cell>
        </row>
        <row r="35">
          <cell r="A35">
            <v>1092000500</v>
          </cell>
          <cell r="B35" t="str">
            <v xml:space="preserve">הוצאות מינהליות   </v>
          </cell>
        </row>
        <row r="36">
          <cell r="A36">
            <v>1092000511</v>
          </cell>
          <cell r="B36" t="str">
            <v xml:space="preserve">שתיה לעובדים      </v>
          </cell>
          <cell r="C36">
            <v>450000</v>
          </cell>
        </row>
        <row r="37">
          <cell r="A37">
            <v>1092000540</v>
          </cell>
          <cell r="B37" t="str">
            <v xml:space="preserve">הוצאות טלפון      </v>
          </cell>
          <cell r="C37">
            <v>800000</v>
          </cell>
        </row>
        <row r="38">
          <cell r="A38">
            <v>1092000542</v>
          </cell>
          <cell r="B38" t="str">
            <v>מרכזיה טלולרית</v>
          </cell>
        </row>
        <row r="39">
          <cell r="A39">
            <v>1092000543</v>
          </cell>
          <cell r="B39" t="str">
            <v xml:space="preserve">טלפונים סלולריים  </v>
          </cell>
          <cell r="C39">
            <v>400000</v>
          </cell>
        </row>
        <row r="40">
          <cell r="A40">
            <v>1092000544</v>
          </cell>
          <cell r="B40" t="str">
            <v xml:space="preserve">הוצאות דאר        </v>
          </cell>
          <cell r="C40">
            <v>0</v>
          </cell>
        </row>
        <row r="41">
          <cell r="A41">
            <v>1092000545</v>
          </cell>
          <cell r="B41" t="str">
            <v>סלולריים - עובדים</v>
          </cell>
        </row>
        <row r="42">
          <cell r="A42">
            <v>1092000550</v>
          </cell>
          <cell r="B42" t="str">
            <v xml:space="preserve">פירסומים          </v>
          </cell>
        </row>
        <row r="43">
          <cell r="A43">
            <v>1092000561</v>
          </cell>
          <cell r="B43" t="str">
            <v xml:space="preserve">שיכפולים          </v>
          </cell>
        </row>
        <row r="44">
          <cell r="A44">
            <v>1092000562</v>
          </cell>
          <cell r="B44" t="str">
            <v xml:space="preserve">הדפסות            </v>
          </cell>
        </row>
        <row r="45">
          <cell r="A45">
            <v>1092000700</v>
          </cell>
          <cell r="B45" t="str">
            <v xml:space="preserve">הוצאות לפעולות    </v>
          </cell>
        </row>
        <row r="46">
          <cell r="A46">
            <v>1092000710</v>
          </cell>
          <cell r="B46" t="str">
            <v xml:space="preserve">הובלות והסעות     </v>
          </cell>
          <cell r="C46">
            <v>7000</v>
          </cell>
        </row>
        <row r="47">
          <cell r="A47">
            <v>1092000721</v>
          </cell>
          <cell r="B47" t="str">
            <v>חמרים-תחזוקת מבנים</v>
          </cell>
          <cell r="C47">
            <v>3800</v>
          </cell>
        </row>
        <row r="48">
          <cell r="A48">
            <v>1092000722</v>
          </cell>
          <cell r="B48" t="str">
            <v>חמרים-תחזוקה עצמית</v>
          </cell>
          <cell r="C48">
            <v>22800</v>
          </cell>
        </row>
        <row r="49">
          <cell r="A49">
            <v>1092000742</v>
          </cell>
          <cell r="B49" t="str">
            <v xml:space="preserve">כלים וציוד        </v>
          </cell>
          <cell r="C49">
            <v>2300</v>
          </cell>
        </row>
        <row r="50">
          <cell r="A50">
            <v>1092000745</v>
          </cell>
          <cell r="B50" t="str">
            <v xml:space="preserve">דמי פריצה - תכולה </v>
          </cell>
        </row>
        <row r="51">
          <cell r="A51">
            <v>1092000746</v>
          </cell>
          <cell r="B51" t="str">
            <v xml:space="preserve">דמי פריצה - מבנה  </v>
          </cell>
        </row>
        <row r="52">
          <cell r="A52">
            <v>1092000751</v>
          </cell>
          <cell r="B52" t="str">
            <v xml:space="preserve">עבודות קבלניות    </v>
          </cell>
          <cell r="C52">
            <v>110000</v>
          </cell>
        </row>
        <row r="53">
          <cell r="A53">
            <v>1092000752</v>
          </cell>
          <cell r="B53" t="str">
            <v xml:space="preserve">נקיון בקבלנות     </v>
          </cell>
          <cell r="C53">
            <v>1130000</v>
          </cell>
        </row>
        <row r="54">
          <cell r="A54">
            <v>1092000753</v>
          </cell>
          <cell r="B54" t="str">
            <v xml:space="preserve">עובדים חיצוניים   </v>
          </cell>
        </row>
        <row r="55">
          <cell r="A55">
            <v>1092000756</v>
          </cell>
          <cell r="B55" t="str">
            <v xml:space="preserve">שמירה בקבלנות     </v>
          </cell>
          <cell r="C55">
            <v>1100000</v>
          </cell>
        </row>
        <row r="56">
          <cell r="A56">
            <v>1092000757</v>
          </cell>
          <cell r="B56" t="str">
            <v xml:space="preserve">שרותי גניזה       </v>
          </cell>
        </row>
        <row r="57">
          <cell r="A57">
            <v>1092000780</v>
          </cell>
          <cell r="B57" t="str">
            <v xml:space="preserve">שלוט וגינון       </v>
          </cell>
        </row>
        <row r="58">
          <cell r="A58">
            <v>1092000789</v>
          </cell>
          <cell r="B58" t="str">
            <v xml:space="preserve">כביסה             </v>
          </cell>
        </row>
        <row r="59">
          <cell r="A59">
            <v>1092000794</v>
          </cell>
          <cell r="B59" t="str">
            <v xml:space="preserve">השתתפות בעזר 094  </v>
          </cell>
        </row>
        <row r="60">
          <cell r="A60">
            <v>1092000931</v>
          </cell>
          <cell r="B60" t="str">
            <v xml:space="preserve">רכישת ציוד        </v>
          </cell>
          <cell r="C60">
            <v>23000</v>
          </cell>
        </row>
        <row r="61">
          <cell r="A61">
            <v>1092000932</v>
          </cell>
          <cell r="B61" t="str">
            <v>אג' טלוויזיה וכבלים</v>
          </cell>
          <cell r="C61">
            <v>16000</v>
          </cell>
        </row>
        <row r="62">
          <cell r="A62">
            <v>1092000933</v>
          </cell>
          <cell r="B62" t="str">
            <v xml:space="preserve">התקנה ואחזקת טלפון     </v>
          </cell>
        </row>
        <row r="63">
          <cell r="A63">
            <v>1092000934</v>
          </cell>
          <cell r="B63" t="str">
            <v>רכישות/פע' חד-פעמי</v>
          </cell>
          <cell r="C63">
            <v>25000</v>
          </cell>
        </row>
        <row r="64">
          <cell r="A64" t="str">
            <v>z</v>
          </cell>
          <cell r="B64" t="str">
            <v>רז' פעולות ורכישות</v>
          </cell>
        </row>
        <row r="65">
          <cell r="A65" t="str">
            <v>#VALUE!</v>
          </cell>
          <cell r="B65" t="str">
            <v>משרד הרשות ושרותים</v>
          </cell>
          <cell r="C65">
            <v>6924400</v>
          </cell>
        </row>
        <row r="66">
          <cell r="A66">
            <v>10921000</v>
          </cell>
          <cell r="B66" t="str">
            <v xml:space="preserve">העמסת בית העירייה </v>
          </cell>
        </row>
        <row r="67">
          <cell r="A67">
            <v>1092100492</v>
          </cell>
          <cell r="B67" t="str">
            <v xml:space="preserve">השתתפות בעזר 092  </v>
          </cell>
        </row>
        <row r="68">
          <cell r="A68" t="str">
            <v>#VALUE!</v>
          </cell>
          <cell r="B68" t="str">
            <v xml:space="preserve">העמסת בית העירייה </v>
          </cell>
          <cell r="C68">
            <v>0</v>
          </cell>
        </row>
        <row r="69">
          <cell r="A69">
            <v>10940000</v>
          </cell>
          <cell r="B69" t="str">
            <v xml:space="preserve">אפסנאות מחסנים    </v>
          </cell>
        </row>
        <row r="70">
          <cell r="A70">
            <v>1094000100</v>
          </cell>
          <cell r="B70" t="str">
            <v>שכר עובדים לפי תקן</v>
          </cell>
        </row>
        <row r="71">
          <cell r="A71">
            <v>1094000110</v>
          </cell>
          <cell r="B71" t="str">
            <v>השכר הקובע-תקציבית</v>
          </cell>
          <cell r="C71">
            <v>581000</v>
          </cell>
        </row>
        <row r="72">
          <cell r="A72">
            <v>1094000119</v>
          </cell>
          <cell r="B72" t="str">
            <v xml:space="preserve">השכר הקובע-צוברת  </v>
          </cell>
          <cell r="C72">
            <v>464000</v>
          </cell>
        </row>
        <row r="73">
          <cell r="A73">
            <v>1094000122</v>
          </cell>
          <cell r="B73" t="str">
            <v xml:space="preserve">ביגוד             </v>
          </cell>
          <cell r="C73">
            <v>16400</v>
          </cell>
        </row>
        <row r="74">
          <cell r="A74">
            <v>1094000126</v>
          </cell>
          <cell r="B74" t="str">
            <v xml:space="preserve">דמי הבראה         </v>
          </cell>
          <cell r="C74">
            <v>37600</v>
          </cell>
        </row>
        <row r="75">
          <cell r="A75">
            <v>1094000130</v>
          </cell>
          <cell r="B75" t="str">
            <v xml:space="preserve">שעות נוספות       </v>
          </cell>
          <cell r="C75">
            <v>54600</v>
          </cell>
        </row>
        <row r="76">
          <cell r="A76">
            <v>1094000140</v>
          </cell>
          <cell r="B76" t="str">
            <v>השתתפות באחזקת רכב</v>
          </cell>
          <cell r="C76">
            <v>81800</v>
          </cell>
        </row>
        <row r="77">
          <cell r="A77">
            <v>1094000253</v>
          </cell>
          <cell r="B77" t="str">
            <v xml:space="preserve">עובדים חיצוניים   </v>
          </cell>
        </row>
        <row r="78">
          <cell r="A78">
            <v>1094000400</v>
          </cell>
          <cell r="B78" t="str">
            <v>אחזקת בנינים וציוד</v>
          </cell>
        </row>
        <row r="79">
          <cell r="A79">
            <v>1094000420</v>
          </cell>
          <cell r="B79" t="str">
            <v xml:space="preserve">כיבוי אש          </v>
          </cell>
          <cell r="C79">
            <v>6000</v>
          </cell>
        </row>
        <row r="80">
          <cell r="A80">
            <v>1094000423</v>
          </cell>
          <cell r="B80" t="str">
            <v xml:space="preserve">תחזוקת מבנה       </v>
          </cell>
          <cell r="C80">
            <v>67000</v>
          </cell>
        </row>
        <row r="81">
          <cell r="A81">
            <v>1094000431</v>
          </cell>
          <cell r="B81" t="str">
            <v xml:space="preserve">חשמל              </v>
          </cell>
        </row>
        <row r="82">
          <cell r="A82">
            <v>1094000433</v>
          </cell>
          <cell r="B82" t="str">
            <v xml:space="preserve">חומרי נקיון       </v>
          </cell>
          <cell r="C82">
            <v>11000</v>
          </cell>
        </row>
        <row r="83">
          <cell r="A83">
            <v>1094000437</v>
          </cell>
          <cell r="B83" t="str">
            <v xml:space="preserve">אחזקת אזעקה       </v>
          </cell>
          <cell r="C83">
            <v>5600</v>
          </cell>
        </row>
        <row r="84">
          <cell r="A84">
            <v>1094000441</v>
          </cell>
          <cell r="B84" t="str">
            <v xml:space="preserve">ביטוח             </v>
          </cell>
        </row>
        <row r="85">
          <cell r="A85">
            <v>1094000450</v>
          </cell>
          <cell r="B85" t="str">
            <v>אחזקת תמי 4</v>
          </cell>
          <cell r="C85">
            <v>1100</v>
          </cell>
        </row>
        <row r="86">
          <cell r="A86">
            <v>1094000451</v>
          </cell>
          <cell r="B86" t="str">
            <v>אחזקת דפיברילטור</v>
          </cell>
          <cell r="C86">
            <v>3000</v>
          </cell>
        </row>
        <row r="87">
          <cell r="A87">
            <v>1094000470</v>
          </cell>
          <cell r="B87" t="str">
            <v xml:space="preserve">אחזקת מכונות משרד </v>
          </cell>
          <cell r="C87">
            <v>2300</v>
          </cell>
        </row>
        <row r="88">
          <cell r="A88">
            <v>1094000471</v>
          </cell>
          <cell r="B88" t="str">
            <v xml:space="preserve">מכשירי כתיבה      </v>
          </cell>
          <cell r="C88">
            <v>14000</v>
          </cell>
        </row>
        <row r="89">
          <cell r="A89">
            <v>1094000492</v>
          </cell>
          <cell r="B89" t="str">
            <v xml:space="preserve">השתתפות בעזר 092  </v>
          </cell>
        </row>
        <row r="90">
          <cell r="A90">
            <v>1094000511</v>
          </cell>
          <cell r="B90" t="str">
            <v xml:space="preserve">אירוח וכיבוד      </v>
          </cell>
          <cell r="C90">
            <v>6500</v>
          </cell>
        </row>
        <row r="91">
          <cell r="A91">
            <v>1094000512</v>
          </cell>
          <cell r="B91" t="str">
            <v xml:space="preserve">נסיעות ואש"ל      </v>
          </cell>
        </row>
        <row r="92">
          <cell r="A92">
            <v>1094000522</v>
          </cell>
          <cell r="B92" t="str">
            <v xml:space="preserve">ספרים ועיתונים    </v>
          </cell>
        </row>
        <row r="93">
          <cell r="A93">
            <v>1094000540</v>
          </cell>
          <cell r="B93" t="str">
            <v xml:space="preserve">הוצאות טלפון      </v>
          </cell>
          <cell r="C93">
            <v>1500</v>
          </cell>
        </row>
        <row r="94">
          <cell r="A94">
            <v>1094000544</v>
          </cell>
          <cell r="B94" t="str">
            <v xml:space="preserve">הוצאות דאר        </v>
          </cell>
          <cell r="C94">
            <v>0</v>
          </cell>
        </row>
        <row r="95">
          <cell r="A95">
            <v>1094000550</v>
          </cell>
          <cell r="B95" t="str">
            <v xml:space="preserve">פירסומים          </v>
          </cell>
          <cell r="C95">
            <v>3000</v>
          </cell>
        </row>
        <row r="96">
          <cell r="A96">
            <v>1094000561</v>
          </cell>
          <cell r="B96" t="str">
            <v xml:space="preserve">שיכפולים          </v>
          </cell>
          <cell r="C96">
            <v>400</v>
          </cell>
        </row>
        <row r="97">
          <cell r="A97">
            <v>1094000571</v>
          </cell>
          <cell r="B97" t="str">
            <v xml:space="preserve">מיכון וענ"א       </v>
          </cell>
        </row>
        <row r="98">
          <cell r="A98">
            <v>1094000596</v>
          </cell>
          <cell r="B98" t="str">
            <v xml:space="preserve">השתתפות בעזר 096  </v>
          </cell>
        </row>
        <row r="99">
          <cell r="A99">
            <v>1094000700</v>
          </cell>
          <cell r="B99" t="str">
            <v xml:space="preserve">הוצאות לפעולות    </v>
          </cell>
        </row>
        <row r="100">
          <cell r="A100">
            <v>1094000721</v>
          </cell>
          <cell r="B100" t="str">
            <v>חמרים-תחזוקת מבנים</v>
          </cell>
          <cell r="C100">
            <v>1500</v>
          </cell>
        </row>
        <row r="101">
          <cell r="A101">
            <v>1094000742</v>
          </cell>
          <cell r="B101" t="str">
            <v xml:space="preserve">כלים וציוד        </v>
          </cell>
          <cell r="C101">
            <v>4300</v>
          </cell>
        </row>
        <row r="102">
          <cell r="A102">
            <v>1094000745</v>
          </cell>
          <cell r="B102" t="str">
            <v xml:space="preserve">דמי פריצה - תכולה </v>
          </cell>
        </row>
        <row r="103">
          <cell r="A103">
            <v>1094000751</v>
          </cell>
          <cell r="B103" t="str">
            <v xml:space="preserve">עבודות קבלניות    </v>
          </cell>
          <cell r="C103">
            <v>40000</v>
          </cell>
        </row>
        <row r="104">
          <cell r="A104">
            <v>1094000752</v>
          </cell>
          <cell r="B104" t="str">
            <v xml:space="preserve">נקיון בקבלנות     </v>
          </cell>
          <cell r="C104">
            <v>102000</v>
          </cell>
        </row>
        <row r="105">
          <cell r="A105">
            <v>1094000753</v>
          </cell>
          <cell r="B105" t="str">
            <v xml:space="preserve">עובדים חיצוניים   </v>
          </cell>
        </row>
        <row r="106">
          <cell r="A106">
            <v>1094000756</v>
          </cell>
          <cell r="B106" t="str">
            <v xml:space="preserve">שמירה בקבלנות     </v>
          </cell>
          <cell r="C106">
            <v>330000</v>
          </cell>
        </row>
        <row r="107">
          <cell r="A107">
            <v>1094000757</v>
          </cell>
          <cell r="B107" t="str">
            <v xml:space="preserve">פינויים           </v>
          </cell>
          <cell r="C107">
            <v>10000</v>
          </cell>
        </row>
        <row r="108">
          <cell r="A108">
            <v>1094000900</v>
          </cell>
          <cell r="B108" t="str">
            <v xml:space="preserve">הוצאות חד פעמיות  </v>
          </cell>
        </row>
        <row r="109">
          <cell r="A109">
            <v>1094000930</v>
          </cell>
          <cell r="B109" t="str">
            <v xml:space="preserve">רכישות חד פעמיות  </v>
          </cell>
          <cell r="C109">
            <v>3000</v>
          </cell>
        </row>
        <row r="110">
          <cell r="A110">
            <v>1094000961</v>
          </cell>
          <cell r="B110" t="str">
            <v>רז' פעולות ורכישות</v>
          </cell>
        </row>
        <row r="111">
          <cell r="A111" t="str">
            <v>#VALUE!</v>
          </cell>
          <cell r="B111" t="str">
            <v xml:space="preserve">אפסנאות מחסנים    </v>
          </cell>
          <cell r="C111">
            <v>1847600</v>
          </cell>
        </row>
        <row r="112">
          <cell r="A112">
            <v>10941000</v>
          </cell>
          <cell r="B112" t="str">
            <v xml:space="preserve">העמסת מחסנים    </v>
          </cell>
        </row>
        <row r="113">
          <cell r="A113">
            <v>1094100794</v>
          </cell>
          <cell r="B113" t="str">
            <v xml:space="preserve">השתתפות בעזר 094  </v>
          </cell>
        </row>
        <row r="114">
          <cell r="A114" t="str">
            <v>#VALUE!</v>
          </cell>
          <cell r="B114" t="str">
            <v xml:space="preserve">העמסת מחסנים    </v>
          </cell>
          <cell r="C114">
            <v>0</v>
          </cell>
        </row>
        <row r="115">
          <cell r="A115">
            <v>10960000</v>
          </cell>
          <cell r="B115" t="str">
            <v xml:space="preserve">מוסך  ורכב        </v>
          </cell>
        </row>
        <row r="116">
          <cell r="A116">
            <v>1096000100</v>
          </cell>
          <cell r="B116" t="str">
            <v>שכר עובדים לפי תקן</v>
          </cell>
        </row>
        <row r="117">
          <cell r="A117">
            <v>1096000110</v>
          </cell>
          <cell r="B117" t="str">
            <v>השכר הקובע-תקציבית</v>
          </cell>
          <cell r="C117">
            <v>150000</v>
          </cell>
        </row>
        <row r="118">
          <cell r="A118">
            <v>1096000119</v>
          </cell>
          <cell r="B118" t="str">
            <v xml:space="preserve">השכר הקובע-צוברת  </v>
          </cell>
          <cell r="C118">
            <v>399600</v>
          </cell>
        </row>
        <row r="119">
          <cell r="A119">
            <v>1096000122</v>
          </cell>
          <cell r="B119" t="str">
            <v xml:space="preserve">ביגוד             </v>
          </cell>
          <cell r="C119">
            <v>5300</v>
          </cell>
        </row>
        <row r="120">
          <cell r="A120">
            <v>1096000126</v>
          </cell>
          <cell r="B120" t="str">
            <v xml:space="preserve">דמי הבראה         </v>
          </cell>
          <cell r="C120">
            <v>12000</v>
          </cell>
        </row>
        <row r="121">
          <cell r="A121">
            <v>1096000130</v>
          </cell>
          <cell r="B121" t="str">
            <v xml:space="preserve">שעות נוספות       </v>
          </cell>
        </row>
        <row r="122">
          <cell r="A122">
            <v>1096000140</v>
          </cell>
          <cell r="B122" t="str">
            <v>השתתפות באחזקת רכב</v>
          </cell>
          <cell r="C122">
            <v>65200</v>
          </cell>
        </row>
        <row r="123">
          <cell r="A123">
            <v>1096000253</v>
          </cell>
          <cell r="B123" t="str">
            <v xml:space="preserve">עובדים חיצוניים   </v>
          </cell>
        </row>
        <row r="124">
          <cell r="A124">
            <v>1096000400</v>
          </cell>
          <cell r="B124" t="str">
            <v>אחזקת בנינים וציוד</v>
          </cell>
        </row>
        <row r="125">
          <cell r="A125">
            <v>1096000420</v>
          </cell>
          <cell r="B125" t="str">
            <v xml:space="preserve">כיבוי אש          </v>
          </cell>
          <cell r="C125">
            <v>4800</v>
          </cell>
        </row>
        <row r="126">
          <cell r="A126">
            <v>1096000423</v>
          </cell>
          <cell r="B126" t="str">
            <v xml:space="preserve">תחזוקת מבנה       </v>
          </cell>
        </row>
        <row r="127">
          <cell r="A127">
            <v>1096000431</v>
          </cell>
          <cell r="B127" t="str">
            <v xml:space="preserve">חשמל              </v>
          </cell>
        </row>
        <row r="128">
          <cell r="A128">
            <v>1096000432</v>
          </cell>
          <cell r="B128" t="str">
            <v xml:space="preserve">מים               </v>
          </cell>
          <cell r="C128">
            <v>0</v>
          </cell>
        </row>
        <row r="129">
          <cell r="A129">
            <v>1096000433</v>
          </cell>
          <cell r="B129" t="str">
            <v xml:space="preserve">חומרי נקיון       </v>
          </cell>
          <cell r="C129">
            <v>5200</v>
          </cell>
        </row>
        <row r="130">
          <cell r="A130">
            <v>1096000437</v>
          </cell>
          <cell r="B130" t="str">
            <v>מערכת אזעקה</v>
          </cell>
        </row>
        <row r="131">
          <cell r="A131">
            <v>1096000441</v>
          </cell>
          <cell r="B131" t="str">
            <v xml:space="preserve">ביטוח רכב         </v>
          </cell>
          <cell r="C131">
            <v>720000</v>
          </cell>
        </row>
        <row r="132">
          <cell r="A132">
            <v>1096000470</v>
          </cell>
          <cell r="B132" t="str">
            <v xml:space="preserve">אחזקת מכונות משרד </v>
          </cell>
          <cell r="C132">
            <v>1000</v>
          </cell>
        </row>
        <row r="133">
          <cell r="A133">
            <v>1096000471</v>
          </cell>
          <cell r="B133" t="str">
            <v xml:space="preserve">מכשירי כתיבה      </v>
          </cell>
          <cell r="C133">
            <v>4500</v>
          </cell>
        </row>
        <row r="134">
          <cell r="A134">
            <v>1096000492</v>
          </cell>
          <cell r="B134" t="str">
            <v xml:space="preserve">השתתפות בעזר 092  </v>
          </cell>
        </row>
        <row r="135">
          <cell r="A135">
            <v>1096000500</v>
          </cell>
          <cell r="B135" t="str">
            <v xml:space="preserve">הוצאות מינהליות   </v>
          </cell>
        </row>
        <row r="136">
          <cell r="A136">
            <v>1096000511</v>
          </cell>
          <cell r="B136" t="str">
            <v xml:space="preserve">אירוח וכיבוד      </v>
          </cell>
          <cell r="C136">
            <v>2900</v>
          </cell>
        </row>
        <row r="137">
          <cell r="A137">
            <v>1096000512</v>
          </cell>
          <cell r="B137" t="str">
            <v xml:space="preserve">נסיעות ואש"ל      </v>
          </cell>
          <cell r="C137">
            <v>100</v>
          </cell>
        </row>
        <row r="138">
          <cell r="A138">
            <v>1096000522</v>
          </cell>
          <cell r="B138" t="str">
            <v xml:space="preserve">ספרים ועיתונים    </v>
          </cell>
          <cell r="C138">
            <v>800</v>
          </cell>
        </row>
        <row r="139">
          <cell r="A139">
            <v>1096000540</v>
          </cell>
          <cell r="B139" t="str">
            <v xml:space="preserve">הוצאות טלפון      </v>
          </cell>
        </row>
        <row r="140">
          <cell r="A140">
            <v>1096000544</v>
          </cell>
          <cell r="B140" t="str">
            <v xml:space="preserve">הוצאות דאר        </v>
          </cell>
          <cell r="C140">
            <v>0</v>
          </cell>
        </row>
        <row r="141">
          <cell r="A141">
            <v>1096000550</v>
          </cell>
          <cell r="B141" t="str">
            <v xml:space="preserve">פירסומים          </v>
          </cell>
          <cell r="C141">
            <v>9000</v>
          </cell>
        </row>
        <row r="142">
          <cell r="A142">
            <v>1096000561</v>
          </cell>
          <cell r="B142" t="str">
            <v xml:space="preserve">שיכפולים          </v>
          </cell>
        </row>
        <row r="143">
          <cell r="A143">
            <v>1096000562</v>
          </cell>
          <cell r="B143" t="str">
            <v xml:space="preserve">הדפסות            </v>
          </cell>
        </row>
        <row r="144">
          <cell r="A144">
            <v>1096000571</v>
          </cell>
          <cell r="B144" t="str">
            <v xml:space="preserve">מיכון וענ"א       </v>
          </cell>
        </row>
        <row r="145">
          <cell r="A145">
            <v>1096000580</v>
          </cell>
          <cell r="B145" t="str">
            <v xml:space="preserve">שמאות             </v>
          </cell>
          <cell r="C145">
            <v>2400</v>
          </cell>
        </row>
        <row r="146">
          <cell r="A146">
            <v>1096000700</v>
          </cell>
          <cell r="B146" t="str">
            <v xml:space="preserve">הוצאות לפעולות    </v>
          </cell>
        </row>
        <row r="147">
          <cell r="A147">
            <v>1096000715</v>
          </cell>
          <cell r="B147" t="str">
            <v>עבודות קבלניות-רכב</v>
          </cell>
          <cell r="C147">
            <v>3800</v>
          </cell>
        </row>
        <row r="148">
          <cell r="A148">
            <v>1096000721</v>
          </cell>
          <cell r="B148" t="str">
            <v>חמרים-תחזוקת מבנים</v>
          </cell>
          <cell r="C148">
            <v>800</v>
          </cell>
        </row>
        <row r="149">
          <cell r="A149">
            <v>1096000731</v>
          </cell>
          <cell r="B149" t="str">
            <v xml:space="preserve">בנזין             </v>
          </cell>
          <cell r="C149">
            <v>330000</v>
          </cell>
        </row>
        <row r="150">
          <cell r="A150">
            <v>1096000733</v>
          </cell>
          <cell r="B150" t="str">
            <v>השת' עצמית-רכב צד ג'</v>
          </cell>
        </row>
        <row r="151">
          <cell r="A151">
            <v>1096000734</v>
          </cell>
          <cell r="B151" t="str">
            <v xml:space="preserve">סולר              </v>
          </cell>
          <cell r="C151">
            <v>1350000</v>
          </cell>
        </row>
        <row r="152">
          <cell r="A152">
            <v>1096000736</v>
          </cell>
          <cell r="B152" t="str">
            <v xml:space="preserve">שמנים ומשחות      </v>
          </cell>
          <cell r="C152">
            <v>18000</v>
          </cell>
        </row>
        <row r="153">
          <cell r="A153">
            <v>1096000737</v>
          </cell>
          <cell r="B153" t="str">
            <v xml:space="preserve">אגרת רשוי רכב     </v>
          </cell>
          <cell r="C153">
            <v>135000</v>
          </cell>
        </row>
        <row r="154">
          <cell r="A154">
            <v>1096000742</v>
          </cell>
          <cell r="B154" t="str">
            <v xml:space="preserve">כלים וציוד        </v>
          </cell>
          <cell r="C154">
            <v>6300</v>
          </cell>
        </row>
        <row r="155">
          <cell r="A155">
            <v>1096000746</v>
          </cell>
          <cell r="B155" t="str">
            <v xml:space="preserve">השתתפות עצמית     </v>
          </cell>
          <cell r="C155">
            <v>150000</v>
          </cell>
        </row>
        <row r="156">
          <cell r="A156">
            <v>1096000750</v>
          </cell>
          <cell r="B156" t="str">
            <v>שטיפת רכבים</v>
          </cell>
          <cell r="C156">
            <v>36000</v>
          </cell>
        </row>
        <row r="157">
          <cell r="A157">
            <v>1096000751</v>
          </cell>
          <cell r="B157" t="str">
            <v xml:space="preserve">עבודות קבלניות    </v>
          </cell>
          <cell r="C157">
            <v>14000</v>
          </cell>
        </row>
        <row r="158">
          <cell r="A158">
            <v>1096000752</v>
          </cell>
          <cell r="B158" t="str">
            <v xml:space="preserve">נקיון בקבלנות     </v>
          </cell>
          <cell r="C158">
            <v>33000</v>
          </cell>
        </row>
        <row r="159">
          <cell r="A159">
            <v>1096000753</v>
          </cell>
          <cell r="B159" t="str">
            <v xml:space="preserve">עובדים חיצוניים   </v>
          </cell>
        </row>
        <row r="160">
          <cell r="A160">
            <v>1096000755</v>
          </cell>
          <cell r="B160" t="str">
            <v>אחזקת איתורן</v>
          </cell>
          <cell r="C160">
            <v>80000</v>
          </cell>
        </row>
        <row r="161">
          <cell r="A161">
            <v>1096000756</v>
          </cell>
          <cell r="B161" t="str">
            <v xml:space="preserve">שמירה בקבלנות     </v>
          </cell>
          <cell r="C161">
            <v>330000</v>
          </cell>
        </row>
        <row r="162">
          <cell r="A162">
            <v>1096000757</v>
          </cell>
          <cell r="B162" t="str">
            <v xml:space="preserve">טיפול ברכב        </v>
          </cell>
          <cell r="C162">
            <v>1800000</v>
          </cell>
        </row>
        <row r="163">
          <cell r="A163">
            <v>1096000758</v>
          </cell>
          <cell r="B163" t="str">
            <v xml:space="preserve">שיפוצים           </v>
          </cell>
          <cell r="C163">
            <v>250000</v>
          </cell>
        </row>
        <row r="164">
          <cell r="A164">
            <v>1096000759</v>
          </cell>
          <cell r="B164" t="str">
            <v xml:space="preserve">פחחות וצבע        </v>
          </cell>
          <cell r="C164">
            <v>38000</v>
          </cell>
        </row>
        <row r="165">
          <cell r="A165">
            <v>1096000763</v>
          </cell>
          <cell r="B165" t="str">
            <v xml:space="preserve">עובדי חברת מוסדות </v>
          </cell>
        </row>
        <row r="166">
          <cell r="A166">
            <v>1096000780</v>
          </cell>
          <cell r="B166" t="str">
            <v>יועצים</v>
          </cell>
          <cell r="C166">
            <v>336000</v>
          </cell>
        </row>
        <row r="167">
          <cell r="A167">
            <v>1096000781</v>
          </cell>
          <cell r="B167" t="str">
            <v xml:space="preserve">טכס נהג מצטיין    </v>
          </cell>
        </row>
        <row r="168">
          <cell r="A168">
            <v>1096000794</v>
          </cell>
          <cell r="B168" t="str">
            <v xml:space="preserve">השתתפות בעזר 094  </v>
          </cell>
        </row>
        <row r="169">
          <cell r="A169">
            <v>1096000961</v>
          </cell>
          <cell r="B169" t="str">
            <v>רז' פעולות ורכישות</v>
          </cell>
        </row>
        <row r="170">
          <cell r="A170">
            <v>1096000970</v>
          </cell>
          <cell r="B170" t="str">
            <v>מ.הכנסה הוצ.עודפות</v>
          </cell>
        </row>
        <row r="171">
          <cell r="A171" t="str">
            <v>#VALUE!</v>
          </cell>
          <cell r="B171" t="str">
            <v xml:space="preserve">מוסך  ורכב        </v>
          </cell>
          <cell r="C171">
            <v>6293700</v>
          </cell>
        </row>
        <row r="172">
          <cell r="A172">
            <v>10961000</v>
          </cell>
          <cell r="B172" t="str">
            <v xml:space="preserve">העמסת מוסך  ורכב        </v>
          </cell>
        </row>
        <row r="173">
          <cell r="A173">
            <v>1096100596</v>
          </cell>
          <cell r="B173" t="str">
            <v xml:space="preserve">השתתפות בעזר 096  </v>
          </cell>
        </row>
        <row r="174">
          <cell r="A174" t="str">
            <v>#VALUE!</v>
          </cell>
          <cell r="B174" t="str">
            <v xml:space="preserve">העמסת מוסך  ורכב        </v>
          </cell>
          <cell r="C174">
            <v>0</v>
          </cell>
        </row>
        <row r="175">
          <cell r="A175" t="str">
            <v>#REF!</v>
          </cell>
          <cell r="B175">
            <v>0</v>
          </cell>
          <cell r="C175">
            <v>15065700</v>
          </cell>
        </row>
        <row r="176">
          <cell r="A176" t="str">
            <v>#VALUE!</v>
          </cell>
          <cell r="B176" t="str">
            <v>תקבולים</v>
          </cell>
        </row>
        <row r="177">
          <cell r="A177">
            <v>11000000</v>
          </cell>
          <cell r="B177" t="str">
            <v xml:space="preserve">מיסים ומענק כללי  </v>
          </cell>
        </row>
        <row r="178">
          <cell r="A178">
            <v>11100000</v>
          </cell>
          <cell r="B178" t="str">
            <v xml:space="preserve">ארנונות           </v>
          </cell>
        </row>
        <row r="179">
          <cell r="A179">
            <v>1110000110</v>
          </cell>
          <cell r="B179" t="str">
            <v xml:space="preserve">ארנונה כללית      </v>
          </cell>
          <cell r="C179">
            <v>-750000000</v>
          </cell>
        </row>
        <row r="180">
          <cell r="A180">
            <v>1110000111</v>
          </cell>
          <cell r="B180" t="str">
            <v xml:space="preserve">ארנונה - מ.ג.ע.ר    </v>
          </cell>
        </row>
        <row r="181">
          <cell r="A181">
            <v>1110000112</v>
          </cell>
          <cell r="B181" t="str">
            <v xml:space="preserve">אגרות משפט        </v>
          </cell>
          <cell r="C181">
            <v>-200000</v>
          </cell>
        </row>
        <row r="182">
          <cell r="A182">
            <v>1110000113</v>
          </cell>
          <cell r="B182" t="str">
            <v>החזר הוצאות משפט</v>
          </cell>
          <cell r="C182">
            <v>-550000</v>
          </cell>
        </row>
        <row r="183">
          <cell r="A183">
            <v>1110000114</v>
          </cell>
          <cell r="B183" t="str">
            <v xml:space="preserve">ארנונה - עסקים מילגם    </v>
          </cell>
        </row>
        <row r="184">
          <cell r="A184">
            <v>1110000115</v>
          </cell>
          <cell r="B184" t="str">
            <v>ארנונה מגורים מילגם</v>
          </cell>
        </row>
        <row r="185">
          <cell r="A185">
            <v>1110000116</v>
          </cell>
          <cell r="B185" t="str">
            <v>עיקולי בנקים</v>
          </cell>
        </row>
        <row r="186">
          <cell r="A186">
            <v>1110000117</v>
          </cell>
          <cell r="B186" t="str">
            <v>דרישה מילגם</v>
          </cell>
        </row>
        <row r="187">
          <cell r="A187">
            <v>1110000175</v>
          </cell>
          <cell r="B187" t="str">
            <v xml:space="preserve">גביות לחלוקה      </v>
          </cell>
        </row>
        <row r="188">
          <cell r="A188">
            <v>1110000176</v>
          </cell>
          <cell r="B188" t="str">
            <v>גביות שונות לחלוקה</v>
          </cell>
        </row>
        <row r="189">
          <cell r="A189">
            <v>1110000177</v>
          </cell>
          <cell r="B189" t="str">
            <v xml:space="preserve">גביות - קו פתוח   </v>
          </cell>
        </row>
        <row r="190">
          <cell r="A190">
            <v>1110000178</v>
          </cell>
          <cell r="B190" t="str">
            <v>כרט' אשראי-קו פתוח</v>
          </cell>
        </row>
        <row r="191">
          <cell r="A191">
            <v>1110000179</v>
          </cell>
          <cell r="B191" t="str">
            <v>הפרשה לתביעות בארנונה</v>
          </cell>
        </row>
        <row r="192">
          <cell r="A192">
            <v>1110000911</v>
          </cell>
          <cell r="B192" t="str">
            <v>ותיקים - משנים קודמות</v>
          </cell>
        </row>
        <row r="193">
          <cell r="A193">
            <v>1110000590</v>
          </cell>
          <cell r="B193" t="str">
            <v>ארנונה מחסני ערכות מגן</v>
          </cell>
          <cell r="C193">
            <v>-100000</v>
          </cell>
        </row>
        <row r="194">
          <cell r="A194">
            <v>1110000910</v>
          </cell>
          <cell r="B194" t="str">
            <v>שיפוי - אזרחים ותיקים</v>
          </cell>
        </row>
        <row r="195">
          <cell r="A195">
            <v>1110000911</v>
          </cell>
          <cell r="B195" t="str">
            <v>ותיקים - משנים קודמות</v>
          </cell>
        </row>
        <row r="196">
          <cell r="A196" t="str">
            <v>#VALUE!</v>
          </cell>
          <cell r="B196" t="str">
            <v xml:space="preserve">ארנונות           </v>
          </cell>
          <cell r="C196">
            <v>-750850000</v>
          </cell>
        </row>
        <row r="197">
          <cell r="A197">
            <v>11120000</v>
          </cell>
          <cell r="B197" t="str">
            <v>הכנסות במקום ארנונה</v>
          </cell>
        </row>
        <row r="198">
          <cell r="A198">
            <v>1112000980</v>
          </cell>
          <cell r="B198" t="str">
            <v>שיפוי ארנונה</v>
          </cell>
        </row>
        <row r="199">
          <cell r="A199">
            <v>1112000981</v>
          </cell>
          <cell r="B199" t="str">
            <v>שיפוי ארנונה שנים קודמות</v>
          </cell>
        </row>
        <row r="200">
          <cell r="A200" t="str">
            <v>#VALUE!</v>
          </cell>
          <cell r="B200" t="str">
            <v>הכנסות במקום ארנונה</v>
          </cell>
          <cell r="C200">
            <v>0</v>
          </cell>
        </row>
        <row r="201">
          <cell r="A201">
            <v>11150000</v>
          </cell>
          <cell r="B201" t="str">
            <v xml:space="preserve">הנחות לזכאים      </v>
          </cell>
        </row>
        <row r="202">
          <cell r="A202">
            <v>1115000110</v>
          </cell>
          <cell r="B202" t="str">
            <v xml:space="preserve">הכנסה משחרורים    </v>
          </cell>
          <cell r="C202">
            <v>-98000000</v>
          </cell>
        </row>
        <row r="203">
          <cell r="A203">
            <v>1115000111</v>
          </cell>
          <cell r="B203" t="str">
            <v>החזר הנחות מימון</v>
          </cell>
          <cell r="C203">
            <v>-1500000</v>
          </cell>
        </row>
        <row r="204">
          <cell r="A204">
            <v>1115000112</v>
          </cell>
          <cell r="B204" t="str">
            <v>פטורים מארנונה</v>
          </cell>
          <cell r="C204">
            <v>-23000000</v>
          </cell>
        </row>
        <row r="205">
          <cell r="A205">
            <v>1115000113</v>
          </cell>
          <cell r="B205" t="str">
            <v>הנחות מימון אשפה</v>
          </cell>
        </row>
        <row r="206">
          <cell r="A206">
            <v>1115000114</v>
          </cell>
          <cell r="B206" t="str">
            <v>פטורים - מוסדות</v>
          </cell>
          <cell r="C206">
            <v>-22000000</v>
          </cell>
        </row>
        <row r="207">
          <cell r="A207">
            <v>1115000115</v>
          </cell>
          <cell r="B207" t="str">
            <v>הנחות פטור קורונה</v>
          </cell>
        </row>
        <row r="208">
          <cell r="A208" t="str">
            <v>#VALUE!</v>
          </cell>
          <cell r="B208" t="str">
            <v xml:space="preserve">הנחות לזכאים      </v>
          </cell>
          <cell r="C208">
            <v>-144500000</v>
          </cell>
        </row>
        <row r="209">
          <cell r="A209">
            <v>11200000</v>
          </cell>
          <cell r="B209" t="str">
            <v xml:space="preserve">אגרות             </v>
          </cell>
        </row>
        <row r="210">
          <cell r="A210">
            <v>11210000</v>
          </cell>
          <cell r="B210" t="str">
            <v xml:space="preserve">תעודות ואישורים   </v>
          </cell>
        </row>
        <row r="211">
          <cell r="A211">
            <v>1121000290</v>
          </cell>
          <cell r="B211" t="str">
            <v xml:space="preserve">תעודות ואשורים    </v>
          </cell>
        </row>
        <row r="212">
          <cell r="A212" t="str">
            <v>#VALUE!</v>
          </cell>
          <cell r="B212" t="str">
            <v xml:space="preserve">תעודות ואישורים   </v>
          </cell>
          <cell r="C212">
            <v>0</v>
          </cell>
        </row>
        <row r="213">
          <cell r="A213">
            <v>11220000</v>
          </cell>
          <cell r="B213" t="str">
            <v>אג' רישיונות שלטים</v>
          </cell>
        </row>
        <row r="214">
          <cell r="A214">
            <v>1122000290</v>
          </cell>
          <cell r="B214" t="str">
            <v>אגרת רשיונות שלטים</v>
          </cell>
        </row>
        <row r="215">
          <cell r="A215">
            <v>1122000291</v>
          </cell>
          <cell r="B215" t="str">
            <v>החזר אג' משפט-שילוט</v>
          </cell>
        </row>
        <row r="216">
          <cell r="A216" t="str">
            <v>#VALUE!</v>
          </cell>
          <cell r="B216" t="str">
            <v>אג' רישיונות שלטים</v>
          </cell>
          <cell r="C216">
            <v>0</v>
          </cell>
        </row>
        <row r="217">
          <cell r="A217">
            <v>11240000</v>
          </cell>
          <cell r="B217" t="str">
            <v xml:space="preserve">מודעות ופירסומים  </v>
          </cell>
        </row>
        <row r="218">
          <cell r="A218">
            <v>1124000290</v>
          </cell>
          <cell r="B218" t="str">
            <v xml:space="preserve">מודעות על לוחות   </v>
          </cell>
        </row>
        <row r="219">
          <cell r="A219" t="str">
            <v>#VALUE!</v>
          </cell>
          <cell r="B219" t="str">
            <v xml:space="preserve">מודעות ופירסומים  </v>
          </cell>
          <cell r="C219">
            <v>0</v>
          </cell>
        </row>
        <row r="220">
          <cell r="A220">
            <v>11290000</v>
          </cell>
          <cell r="B220" t="str">
            <v xml:space="preserve">אגרות שונות       </v>
          </cell>
        </row>
        <row r="221">
          <cell r="A221">
            <v>1129000290</v>
          </cell>
          <cell r="B221" t="str">
            <v xml:space="preserve">אגרת חניה  מוניות </v>
          </cell>
          <cell r="C221">
            <v>-45000</v>
          </cell>
        </row>
        <row r="222">
          <cell r="A222" t="str">
            <v>#VALUE!</v>
          </cell>
          <cell r="B222" t="str">
            <v xml:space="preserve">אגרות שונות       </v>
          </cell>
          <cell r="C222">
            <v>-45000</v>
          </cell>
        </row>
        <row r="223">
          <cell r="A223">
            <v>11600000</v>
          </cell>
          <cell r="B223" t="str">
            <v xml:space="preserve">הכנסות מימון      </v>
          </cell>
        </row>
        <row r="224">
          <cell r="A224">
            <v>1160000840</v>
          </cell>
          <cell r="B224" t="str">
            <v>ביוב התר בניה-מלוה</v>
          </cell>
        </row>
        <row r="225">
          <cell r="A225">
            <v>1160000841</v>
          </cell>
          <cell r="B225" t="str">
            <v>כביש-תאו'בניה-מלוה</v>
          </cell>
          <cell r="C225">
            <v>-8461000</v>
          </cell>
        </row>
        <row r="226">
          <cell r="A226">
            <v>1160000842</v>
          </cell>
          <cell r="B226" t="str">
            <v>תעול היתר בניה-מלו</v>
          </cell>
          <cell r="C226">
            <v>-200000</v>
          </cell>
        </row>
        <row r="227">
          <cell r="A227">
            <v>1160000843</v>
          </cell>
          <cell r="B227" t="str">
            <v>מים היתר בניה-מלוה</v>
          </cell>
        </row>
        <row r="228">
          <cell r="A228">
            <v>1160000844</v>
          </cell>
          <cell r="B228" t="str">
            <v>החזר מילוות-השבחה</v>
          </cell>
          <cell r="C228">
            <v>-56828800</v>
          </cell>
        </row>
        <row r="229">
          <cell r="A229" t="str">
            <v>#VALUE!</v>
          </cell>
          <cell r="B229" t="str">
            <v xml:space="preserve">הכנסות מימון      </v>
          </cell>
          <cell r="C229">
            <v>-65489800</v>
          </cell>
        </row>
        <row r="230">
          <cell r="A230">
            <v>11900000</v>
          </cell>
          <cell r="B230" t="str">
            <v xml:space="preserve">מענקים כללים      </v>
          </cell>
        </row>
        <row r="231">
          <cell r="A231">
            <v>11910000</v>
          </cell>
          <cell r="B231" t="str">
            <v xml:space="preserve">מענק כללי לאיזון  </v>
          </cell>
        </row>
        <row r="232">
          <cell r="A232">
            <v>11920000</v>
          </cell>
          <cell r="B232" t="str">
            <v xml:space="preserve">מענקים חד-פעמיים  </v>
          </cell>
        </row>
        <row r="233">
          <cell r="A233">
            <v>1192000910</v>
          </cell>
          <cell r="B233" t="str">
            <v>החזר בגין הסכם שכר</v>
          </cell>
          <cell r="C233">
            <v>-250000</v>
          </cell>
        </row>
        <row r="234">
          <cell r="A234">
            <v>1192000911</v>
          </cell>
          <cell r="B234" t="str">
            <v>פנים-מענק התרי בנית דירות</v>
          </cell>
        </row>
        <row r="235">
          <cell r="A235">
            <v>1192000912</v>
          </cell>
          <cell r="B235" t="str">
            <v>פנים-הכנסות מתשאולים</v>
          </cell>
        </row>
        <row r="236">
          <cell r="A236">
            <v>1192000913</v>
          </cell>
          <cell r="B236" t="str">
            <v>מענק רזרבת שר הפנים</v>
          </cell>
        </row>
        <row r="237">
          <cell r="A237">
            <v>1192000914</v>
          </cell>
          <cell r="B237" t="str">
            <v xml:space="preserve">החזר הנחת ארנונה  </v>
          </cell>
        </row>
        <row r="238">
          <cell r="A238">
            <v>1192000980</v>
          </cell>
          <cell r="B238" t="str">
            <v>שיפוי פטור קורונה</v>
          </cell>
        </row>
        <row r="239">
          <cell r="A239" t="str">
            <v>#VALUE!</v>
          </cell>
          <cell r="B239" t="str">
            <v xml:space="preserve">מענקים חד-פעמיים  </v>
          </cell>
          <cell r="C239">
            <v>-250000</v>
          </cell>
        </row>
        <row r="240">
          <cell r="A240">
            <v>1192100910</v>
          </cell>
          <cell r="B240" t="str">
            <v>פנים מענק ניהול כספי</v>
          </cell>
        </row>
        <row r="241">
          <cell r="A241" t="str">
            <v>#VALUE!</v>
          </cell>
          <cell r="B241" t="str">
            <v>פנים מענק ניהול כספי</v>
          </cell>
          <cell r="C241">
            <v>0</v>
          </cell>
        </row>
        <row r="242">
          <cell r="A242">
            <v>11940000</v>
          </cell>
          <cell r="B242" t="str">
            <v xml:space="preserve">מענק לקליטת עליה  </v>
          </cell>
        </row>
        <row r="243">
          <cell r="A243">
            <v>1194000910</v>
          </cell>
          <cell r="B243" t="str">
            <v>מענק מ'הפנים-קליטה</v>
          </cell>
        </row>
        <row r="244">
          <cell r="A244" t="str">
            <v>#VALUE!</v>
          </cell>
          <cell r="B244" t="str">
            <v xml:space="preserve">מענק לקליטת עליה  </v>
          </cell>
          <cell r="C244">
            <v>0</v>
          </cell>
        </row>
        <row r="245">
          <cell r="A245">
            <v>11960000</v>
          </cell>
          <cell r="B245" t="str">
            <v xml:space="preserve">מענקים אחרים      </v>
          </cell>
        </row>
        <row r="246">
          <cell r="A246">
            <v>11961000</v>
          </cell>
          <cell r="B246" t="str">
            <v>בחירות:רשות מקומית</v>
          </cell>
        </row>
        <row r="247">
          <cell r="A247">
            <v>1196100910</v>
          </cell>
          <cell r="B247" t="str">
            <v>בחירות:רשות מקומית</v>
          </cell>
        </row>
        <row r="248">
          <cell r="A248" t="str">
            <v>#VALUE!</v>
          </cell>
          <cell r="B248" t="str">
            <v>בחירות:רשות מקומית</v>
          </cell>
          <cell r="C248">
            <v>0</v>
          </cell>
        </row>
        <row r="249">
          <cell r="A249">
            <v>11962000</v>
          </cell>
          <cell r="B249" t="str">
            <v xml:space="preserve">מענקי שכר         </v>
          </cell>
        </row>
        <row r="250">
          <cell r="A250">
            <v>1196200910</v>
          </cell>
          <cell r="B250" t="str">
            <v xml:space="preserve">מענק החזר שכר     </v>
          </cell>
        </row>
        <row r="251">
          <cell r="A251" t="str">
            <v>#VALUE!</v>
          </cell>
          <cell r="B251" t="str">
            <v xml:space="preserve">מענקי שכר         </v>
          </cell>
          <cell r="C251">
            <v>0</v>
          </cell>
        </row>
        <row r="252">
          <cell r="A252">
            <v>12000000</v>
          </cell>
          <cell r="B252" t="str">
            <v xml:space="preserve">שרותים מקומיים    </v>
          </cell>
        </row>
        <row r="253">
          <cell r="A253">
            <v>12100000</v>
          </cell>
          <cell r="B253" t="str">
            <v xml:space="preserve">תברואה            </v>
          </cell>
        </row>
        <row r="254">
          <cell r="A254">
            <v>12120000</v>
          </cell>
          <cell r="B254" t="str">
            <v xml:space="preserve">שרותי ניקיון      </v>
          </cell>
        </row>
        <row r="255">
          <cell r="A255">
            <v>12122000</v>
          </cell>
          <cell r="B255" t="str">
            <v xml:space="preserve">נקוי רחובות       </v>
          </cell>
        </row>
        <row r="256">
          <cell r="A256">
            <v>1212200690</v>
          </cell>
          <cell r="B256" t="str">
            <v>הכנ.מפינ.מכו.פר.א.</v>
          </cell>
        </row>
        <row r="257">
          <cell r="A257">
            <v>1212200692</v>
          </cell>
          <cell r="B257" t="str">
            <v xml:space="preserve">ניקוי מגרשים      </v>
          </cell>
        </row>
        <row r="258">
          <cell r="A258" t="str">
            <v>#VALUE!</v>
          </cell>
          <cell r="B258" t="str">
            <v xml:space="preserve">נקוי רחובות       </v>
          </cell>
          <cell r="C258">
            <v>0</v>
          </cell>
        </row>
        <row r="259">
          <cell r="A259">
            <v>12123000</v>
          </cell>
          <cell r="B259" t="str">
            <v xml:space="preserve">אסוף וביעור אשפה  </v>
          </cell>
        </row>
        <row r="260">
          <cell r="A260">
            <v>1212300690</v>
          </cell>
          <cell r="B260" t="str">
            <v>אריזות כתומים-הפרדה במקור</v>
          </cell>
          <cell r="C260">
            <v>-2481000</v>
          </cell>
        </row>
        <row r="261">
          <cell r="A261">
            <v>1212300691</v>
          </cell>
          <cell r="B261" t="str">
            <v xml:space="preserve">מכירת מיכלי אשפה  </v>
          </cell>
        </row>
        <row r="262">
          <cell r="A262">
            <v>1212300692</v>
          </cell>
          <cell r="B262" t="str">
            <v>הכנסות סילוק פסולת</v>
          </cell>
          <cell r="C262">
            <v>-10100000</v>
          </cell>
        </row>
        <row r="263">
          <cell r="A263">
            <v>1212300693</v>
          </cell>
          <cell r="B263" t="str">
            <v>מכירת בקבוקי פלסטיק</v>
          </cell>
        </row>
        <row r="264">
          <cell r="A264">
            <v>1212300694</v>
          </cell>
          <cell r="B264" t="str">
            <v>מכירת נייר</v>
          </cell>
          <cell r="C264">
            <v>-47000</v>
          </cell>
        </row>
        <row r="265">
          <cell r="A265">
            <v>1212300695</v>
          </cell>
          <cell r="B265" t="str">
            <v>מכירת בגדים משומשים</v>
          </cell>
          <cell r="C265">
            <v>-5500</v>
          </cell>
        </row>
        <row r="266">
          <cell r="A266">
            <v>1212300696</v>
          </cell>
          <cell r="B266" t="str">
            <v>מכירת קרטון למיחזור</v>
          </cell>
          <cell r="C266">
            <v>-80600</v>
          </cell>
        </row>
        <row r="267">
          <cell r="A267">
            <v>1212300697</v>
          </cell>
          <cell r="B267" t="str">
            <v>קרטון - תאגיד תמיר</v>
          </cell>
          <cell r="C267">
            <v>-607000</v>
          </cell>
        </row>
        <row r="268">
          <cell r="A268">
            <v>1212300698</v>
          </cell>
          <cell r="B268" t="str">
            <v>גזם - איגוד תברואה</v>
          </cell>
        </row>
        <row r="269">
          <cell r="A269">
            <v>1212300699</v>
          </cell>
          <cell r="B269" t="str">
            <v>מכירת פסולת אלקטרונית</v>
          </cell>
        </row>
        <row r="270">
          <cell r="A270">
            <v>1212300990</v>
          </cell>
          <cell r="B270" t="str">
            <v>מיחזור פלסטיק+נייר</v>
          </cell>
        </row>
        <row r="271">
          <cell r="A271">
            <v>1212300991</v>
          </cell>
          <cell r="B271" t="str">
            <v>אתר הפסולת-איכה"ס</v>
          </cell>
        </row>
        <row r="272">
          <cell r="A272" t="str">
            <v>#VALUE!</v>
          </cell>
          <cell r="B272" t="str">
            <v xml:space="preserve">אסוף וביעור אשפה  </v>
          </cell>
          <cell r="C272">
            <v>-13321100</v>
          </cell>
        </row>
        <row r="273">
          <cell r="A273">
            <v>12126000</v>
          </cell>
          <cell r="B273" t="str">
            <v>תחנת המעבר</v>
          </cell>
        </row>
        <row r="274">
          <cell r="A274">
            <v>1212600590</v>
          </cell>
          <cell r="B274" t="str">
            <v>הכנסות שמירה</v>
          </cell>
          <cell r="C274">
            <v>-400000</v>
          </cell>
        </row>
        <row r="275">
          <cell r="A275">
            <v>1212600591</v>
          </cell>
          <cell r="B275" t="str">
            <v>חניית משאיות</v>
          </cell>
          <cell r="C275">
            <v>-110400</v>
          </cell>
        </row>
        <row r="276">
          <cell r="A276">
            <v>1212600592</v>
          </cell>
          <cell r="B276" t="str">
            <v>החזר חשמל מקבלן אשפה</v>
          </cell>
        </row>
        <row r="277">
          <cell r="A277" t="str">
            <v>#VALUE!</v>
          </cell>
          <cell r="B277" t="str">
            <v>תחנת המעבר</v>
          </cell>
          <cell r="C277">
            <v>-510400</v>
          </cell>
        </row>
        <row r="278">
          <cell r="A278">
            <v>12130000</v>
          </cell>
          <cell r="B278" t="str">
            <v xml:space="preserve">פיקוח תברואי      </v>
          </cell>
        </row>
        <row r="279">
          <cell r="A279">
            <v>12133000</v>
          </cell>
          <cell r="B279" t="str">
            <v>פיקוח-עסקים+מוסדות</v>
          </cell>
        </row>
        <row r="280">
          <cell r="A280">
            <v>1213300310</v>
          </cell>
          <cell r="B280" t="str">
            <v xml:space="preserve">רישוי עסקים       </v>
          </cell>
        </row>
        <row r="281">
          <cell r="A281" t="str">
            <v>#VALUE!</v>
          </cell>
          <cell r="B281" t="str">
            <v>פיקוח-עסקים+מוסדות</v>
          </cell>
          <cell r="C281">
            <v>0</v>
          </cell>
        </row>
        <row r="282">
          <cell r="A282">
            <v>12140000</v>
          </cell>
          <cell r="B282" t="str">
            <v xml:space="preserve">שרות וטרינרי      </v>
          </cell>
        </row>
        <row r="283">
          <cell r="A283">
            <v>1214000220</v>
          </cell>
          <cell r="B283" t="str">
            <v>אג'רישוי/חיסון כלב ואג' עופות</v>
          </cell>
          <cell r="C283">
            <v>-900000</v>
          </cell>
        </row>
        <row r="284">
          <cell r="A284">
            <v>1214000221</v>
          </cell>
          <cell r="B284" t="str">
            <v>הובלה ושהייה בכלביה</v>
          </cell>
          <cell r="C284">
            <v>-11000</v>
          </cell>
        </row>
        <row r="285">
          <cell r="A285">
            <v>1214000222</v>
          </cell>
          <cell r="B285" t="str">
            <v>החזקת בע"ח/בעלי כנף</v>
          </cell>
          <cell r="C285">
            <v>-4000</v>
          </cell>
        </row>
        <row r="286">
          <cell r="A286">
            <v>1214000520</v>
          </cell>
          <cell r="B286" t="str">
            <v xml:space="preserve">החזר שכר וטרינר   </v>
          </cell>
        </row>
        <row r="287">
          <cell r="A287">
            <v>1214000690</v>
          </cell>
          <cell r="B287" t="str">
            <v>הסגר כלבים ביתי</v>
          </cell>
          <cell r="C287">
            <v>-6000</v>
          </cell>
        </row>
        <row r="288">
          <cell r="A288">
            <v>1214000790</v>
          </cell>
          <cell r="B288" t="str">
            <v xml:space="preserve">בדיקת בשר ודגים   </v>
          </cell>
          <cell r="C288">
            <v>-750000</v>
          </cell>
        </row>
        <row r="289">
          <cell r="A289">
            <v>1214000791</v>
          </cell>
          <cell r="B289" t="str">
            <v>בדיקות משנה תחנה איזורית</v>
          </cell>
        </row>
        <row r="290">
          <cell r="A290">
            <v>1214000990</v>
          </cell>
          <cell r="B290" t="str">
            <v>עיקור חתולים וכלבים</v>
          </cell>
          <cell r="C290">
            <v>-200000</v>
          </cell>
        </row>
        <row r="291">
          <cell r="A291" t="str">
            <v>#VALUE!</v>
          </cell>
          <cell r="B291" t="str">
            <v xml:space="preserve">שרות וטרינרי      </v>
          </cell>
          <cell r="C291">
            <v>-1871000</v>
          </cell>
        </row>
        <row r="292">
          <cell r="A292">
            <v>12200000</v>
          </cell>
          <cell r="B292" t="str">
            <v xml:space="preserve">ביטחון            </v>
          </cell>
        </row>
        <row r="293">
          <cell r="A293">
            <v>12210000</v>
          </cell>
          <cell r="B293" t="str">
            <v>מינהל שמירה וביטחון</v>
          </cell>
        </row>
        <row r="294">
          <cell r="A294">
            <v>1221000420</v>
          </cell>
          <cell r="B294" t="str">
            <v>עבור שרותי קב"טים</v>
          </cell>
        </row>
        <row r="295">
          <cell r="A295" t="str">
            <v>#VALUE!</v>
          </cell>
          <cell r="B295" t="str">
            <v>מינהל שמירה וביטחון</v>
          </cell>
          <cell r="C295">
            <v>0</v>
          </cell>
        </row>
        <row r="296">
          <cell r="A296">
            <v>12220000</v>
          </cell>
          <cell r="B296" t="str">
            <v xml:space="preserve">שמירה ביטחונית    </v>
          </cell>
        </row>
        <row r="297">
          <cell r="A297">
            <v>12221000</v>
          </cell>
          <cell r="B297" t="str">
            <v xml:space="preserve">משמר אזרחי        </v>
          </cell>
        </row>
        <row r="298">
          <cell r="A298">
            <v>1222100910</v>
          </cell>
          <cell r="B298" t="str">
            <v xml:space="preserve">השתתפות הממשלה    </v>
          </cell>
        </row>
        <row r="299">
          <cell r="A299" t="str">
            <v>#VALUE!</v>
          </cell>
          <cell r="B299" t="str">
            <v xml:space="preserve">משמר אזרחי        </v>
          </cell>
          <cell r="C299">
            <v>0</v>
          </cell>
        </row>
        <row r="300">
          <cell r="A300">
            <v>12222000</v>
          </cell>
          <cell r="B300" t="str">
            <v>סיירת ביטחון</v>
          </cell>
        </row>
        <row r="301">
          <cell r="A301">
            <v>1222200220</v>
          </cell>
          <cell r="B301" t="str">
            <v>אגרת ביטחון</v>
          </cell>
        </row>
        <row r="302">
          <cell r="A302" t="str">
            <v>#VALUE!</v>
          </cell>
          <cell r="B302" t="str">
            <v>סיירת ביטחון</v>
          </cell>
          <cell r="C302">
            <v>0</v>
          </cell>
        </row>
        <row r="303">
          <cell r="A303">
            <v>12230000</v>
          </cell>
          <cell r="B303" t="str">
            <v xml:space="preserve">הג"א              </v>
          </cell>
        </row>
        <row r="304">
          <cell r="A304">
            <v>1223000640</v>
          </cell>
          <cell r="B304" t="str">
            <v xml:space="preserve">שכר דירה ממקלטים  </v>
          </cell>
        </row>
        <row r="305">
          <cell r="A305">
            <v>1223000791</v>
          </cell>
          <cell r="B305" t="str">
            <v>השתת' בת-ים בהג"א</v>
          </cell>
        </row>
        <row r="306">
          <cell r="A306">
            <v>1223000792</v>
          </cell>
          <cell r="B306" t="str">
            <v>השתת' אזור בהג"א</v>
          </cell>
        </row>
        <row r="307">
          <cell r="A307">
            <v>1223000910</v>
          </cell>
          <cell r="B307" t="str">
            <v>שידרוג מקלטים</v>
          </cell>
        </row>
        <row r="308">
          <cell r="A308" t="str">
            <v>#VALUE!</v>
          </cell>
          <cell r="B308" t="str">
            <v xml:space="preserve">הג"א              </v>
          </cell>
          <cell r="C308">
            <v>0</v>
          </cell>
        </row>
        <row r="309">
          <cell r="A309">
            <v>12260000</v>
          </cell>
          <cell r="B309" t="str">
            <v xml:space="preserve">מל"ח ופס"ח        </v>
          </cell>
        </row>
        <row r="310">
          <cell r="A310">
            <v>12261000</v>
          </cell>
          <cell r="B310" t="str">
            <v xml:space="preserve">מל"ח              </v>
          </cell>
        </row>
        <row r="311">
          <cell r="A311">
            <v>1226100910</v>
          </cell>
          <cell r="B311" t="str">
            <v xml:space="preserve">השתלמויות לפס"ח   </v>
          </cell>
        </row>
        <row r="312">
          <cell r="A312">
            <v>1226100912</v>
          </cell>
          <cell r="B312" t="str">
            <v>הצטיידות חרום</v>
          </cell>
        </row>
        <row r="313">
          <cell r="A313" t="str">
            <v>#VALUE!</v>
          </cell>
          <cell r="B313" t="str">
            <v xml:space="preserve">מל"ח              </v>
          </cell>
          <cell r="C313">
            <v>0</v>
          </cell>
        </row>
        <row r="314">
          <cell r="A314">
            <v>12299990</v>
          </cell>
          <cell r="B314" t="str">
            <v>סלי סיוע משבר קורונה</v>
          </cell>
        </row>
        <row r="315">
          <cell r="A315">
            <v>1229999910</v>
          </cell>
          <cell r="B315" t="str">
            <v>כיסוי הוצאות לשעת חירום</v>
          </cell>
        </row>
        <row r="316">
          <cell r="A316" t="str">
            <v>#VALUE!</v>
          </cell>
          <cell r="B316" t="str">
            <v>סלי סיוע משבר קורונה</v>
          </cell>
          <cell r="C316">
            <v>0</v>
          </cell>
        </row>
        <row r="317">
          <cell r="A317">
            <v>12300000</v>
          </cell>
          <cell r="B317" t="str">
            <v xml:space="preserve">תכנון בנין עיר    </v>
          </cell>
        </row>
        <row r="318">
          <cell r="A318">
            <v>12310000</v>
          </cell>
          <cell r="B318" t="str">
            <v xml:space="preserve">משרד מהנדס הרשות  </v>
          </cell>
        </row>
        <row r="319">
          <cell r="A319">
            <v>1231000690</v>
          </cell>
          <cell r="B319" t="str">
            <v xml:space="preserve">משרד מהנדס הרשות  </v>
          </cell>
        </row>
        <row r="320">
          <cell r="A320">
            <v>1231000691</v>
          </cell>
          <cell r="B320" t="str">
            <v>אג.בגין מסירת מידע</v>
          </cell>
        </row>
        <row r="321">
          <cell r="A321">
            <v>1231000692</v>
          </cell>
          <cell r="B321" t="str">
            <v>תעודת עובד ציבור</v>
          </cell>
        </row>
        <row r="322">
          <cell r="A322" t="str">
            <v>#VALUE!</v>
          </cell>
          <cell r="B322" t="str">
            <v xml:space="preserve">משרד מהנדס הרשות  </v>
          </cell>
          <cell r="C322">
            <v>0</v>
          </cell>
        </row>
        <row r="323">
          <cell r="A323">
            <v>12322000</v>
          </cell>
          <cell r="B323" t="str">
            <v>חזות עיר</v>
          </cell>
        </row>
        <row r="324">
          <cell r="A324">
            <v>1232200690</v>
          </cell>
          <cell r="B324" t="str">
            <v>הצבת סככות אוטובוס</v>
          </cell>
        </row>
        <row r="325">
          <cell r="A325" t="str">
            <v>#VALUE!</v>
          </cell>
          <cell r="B325" t="str">
            <v>חזות עיר</v>
          </cell>
          <cell r="C325">
            <v>0</v>
          </cell>
        </row>
        <row r="326">
          <cell r="A326">
            <v>12323000</v>
          </cell>
          <cell r="B326" t="str">
            <v xml:space="preserve">הדבקת מודעות      </v>
          </cell>
        </row>
        <row r="327">
          <cell r="A327">
            <v>1232300690</v>
          </cell>
          <cell r="B327" t="str">
            <v xml:space="preserve">הדבקת מודעות      </v>
          </cell>
        </row>
        <row r="328">
          <cell r="A328" t="str">
            <v>#VALUE!</v>
          </cell>
          <cell r="B328" t="str">
            <v xml:space="preserve">הדבקת מודעות      </v>
          </cell>
          <cell r="C328">
            <v>0</v>
          </cell>
        </row>
        <row r="329">
          <cell r="A329">
            <v>12324000</v>
          </cell>
          <cell r="B329" t="str">
            <v>אגף התנועה</v>
          </cell>
        </row>
        <row r="330">
          <cell r="A330">
            <v>1232400410</v>
          </cell>
          <cell r="B330" t="str">
            <v>הצבה/העתקה ע' חניה לנכים</v>
          </cell>
          <cell r="C330">
            <v>0</v>
          </cell>
        </row>
        <row r="331">
          <cell r="A331">
            <v>1232400991</v>
          </cell>
          <cell r="B331" t="str">
            <v>החזר בגין אחזקת רמזורים</v>
          </cell>
        </row>
        <row r="332">
          <cell r="A332" t="str">
            <v>#VALUE!</v>
          </cell>
          <cell r="B332" t="str">
            <v>מחלקת התנועה</v>
          </cell>
          <cell r="C332">
            <v>0</v>
          </cell>
        </row>
        <row r="333">
          <cell r="A333">
            <v>12330000</v>
          </cell>
          <cell r="B333" t="str">
            <v>רשוי+פקוח על הבניה</v>
          </cell>
        </row>
        <row r="334">
          <cell r="A334">
            <v>1233000290</v>
          </cell>
          <cell r="B334" t="str">
            <v xml:space="preserve">רשיונות בניה-כללי </v>
          </cell>
          <cell r="C334">
            <v>-6000000</v>
          </cell>
        </row>
        <row r="335">
          <cell r="A335">
            <v>1233000310</v>
          </cell>
          <cell r="B335" t="str">
            <v>היטל השבחה מפיתוח</v>
          </cell>
        </row>
        <row r="336">
          <cell r="A336">
            <v>1233000690</v>
          </cell>
          <cell r="B336" t="str">
            <v>החזר דמי בדיקה פרטי</v>
          </cell>
        </row>
        <row r="337">
          <cell r="A337">
            <v>1233000691</v>
          </cell>
          <cell r="B337" t="str">
            <v>קנסות מנהליים-חריגות בניה</v>
          </cell>
        </row>
        <row r="338">
          <cell r="A338">
            <v>1233000692</v>
          </cell>
          <cell r="B338" t="str">
            <v>הכנסות מבנים מסוכנים</v>
          </cell>
        </row>
        <row r="339">
          <cell r="A339">
            <v>1233000990</v>
          </cell>
          <cell r="B339" t="str">
            <v>תמרוץ דיור</v>
          </cell>
        </row>
        <row r="340">
          <cell r="A340" t="str">
            <v>#VALUE!</v>
          </cell>
          <cell r="B340" t="str">
            <v>רשוי+פקוח על הבניה</v>
          </cell>
          <cell r="C340">
            <v>-6000000</v>
          </cell>
        </row>
        <row r="341">
          <cell r="A341">
            <v>12400000</v>
          </cell>
          <cell r="B341" t="str">
            <v xml:space="preserve">נכסים צבוריים     </v>
          </cell>
        </row>
        <row r="342">
          <cell r="A342">
            <v>12410000</v>
          </cell>
          <cell r="B342" t="str">
            <v>מינהל נכסים ציבוריים</v>
          </cell>
        </row>
        <row r="343">
          <cell r="A343">
            <v>1241000790</v>
          </cell>
          <cell r="B343" t="str">
            <v>עיר בריאה-רשות ניקוז ירקון</v>
          </cell>
        </row>
        <row r="344">
          <cell r="A344">
            <v>1241000923</v>
          </cell>
          <cell r="B344" t="str">
            <v>עיר בריאה - הגנת הסביבה</v>
          </cell>
        </row>
        <row r="345">
          <cell r="A345" t="str">
            <v>#VALUE!</v>
          </cell>
          <cell r="B345" t="str">
            <v>מינהל נכסים ציבוריים</v>
          </cell>
          <cell r="C345">
            <v>0</v>
          </cell>
        </row>
        <row r="346">
          <cell r="A346">
            <v>12420000</v>
          </cell>
          <cell r="B346" t="str">
            <v>מערך דרכים</v>
          </cell>
        </row>
        <row r="347">
          <cell r="A347">
            <v>1242000690</v>
          </cell>
          <cell r="B347" t="str">
            <v>חילוט  ערבות-חול</v>
          </cell>
        </row>
        <row r="348">
          <cell r="A348" t="str">
            <v>#VALUE!</v>
          </cell>
          <cell r="B348" t="str">
            <v>מערך דרכים</v>
          </cell>
          <cell r="C348">
            <v>0</v>
          </cell>
        </row>
        <row r="349">
          <cell r="A349">
            <v>12430000</v>
          </cell>
          <cell r="B349" t="str">
            <v>מחלקת מאור</v>
          </cell>
        </row>
        <row r="350">
          <cell r="A350">
            <v>1243000690</v>
          </cell>
          <cell r="B350" t="str">
            <v xml:space="preserve">השתת' במאור שלטים </v>
          </cell>
        </row>
        <row r="351">
          <cell r="A351" t="str">
            <v>#VALUE!</v>
          </cell>
          <cell r="B351" t="str">
            <v>מחלקת מאור</v>
          </cell>
          <cell r="C351">
            <v>0</v>
          </cell>
        </row>
        <row r="352">
          <cell r="A352">
            <v>12440000</v>
          </cell>
          <cell r="B352" t="str">
            <v xml:space="preserve">בטיחות בדרכים - אחזקה     </v>
          </cell>
        </row>
        <row r="353">
          <cell r="A353">
            <v>1244000990</v>
          </cell>
          <cell r="B353" t="str">
            <v xml:space="preserve">פגיעות בתמרורים   </v>
          </cell>
        </row>
        <row r="354">
          <cell r="A354">
            <v>1244000991</v>
          </cell>
          <cell r="B354" t="str">
            <v>משרד התחבורה-סימון</v>
          </cell>
        </row>
        <row r="355">
          <cell r="A355">
            <v>1244000992</v>
          </cell>
          <cell r="B355" t="str">
            <v>מש'תחבורה-ב'בדרכים</v>
          </cell>
        </row>
        <row r="356">
          <cell r="A356">
            <v>1244000993</v>
          </cell>
          <cell r="B356" t="str">
            <v xml:space="preserve">בטיחות מהכנסה     </v>
          </cell>
        </row>
        <row r="357">
          <cell r="A357" t="str">
            <v>#VALUE!</v>
          </cell>
          <cell r="B357" t="str">
            <v xml:space="preserve">בטיחות בדרכים - אחזקה     </v>
          </cell>
          <cell r="C357">
            <v>0</v>
          </cell>
        </row>
        <row r="358">
          <cell r="A358">
            <v>12450000</v>
          </cell>
          <cell r="B358" t="str">
            <v>תעול וניקוז</v>
          </cell>
        </row>
        <row r="359">
          <cell r="A359">
            <v>1245000410</v>
          </cell>
          <cell r="B359" t="str">
            <v>חיבור תיעול ע"ח צרכן</v>
          </cell>
          <cell r="C359">
            <v>0</v>
          </cell>
        </row>
        <row r="360">
          <cell r="A360">
            <v>1245000790</v>
          </cell>
          <cell r="B360" t="str">
            <v>רשות ניקוז ירקון</v>
          </cell>
        </row>
        <row r="361">
          <cell r="A361" t="str">
            <v>#VALUE!</v>
          </cell>
          <cell r="B361" t="str">
            <v>תעול וניקוז</v>
          </cell>
          <cell r="C361">
            <v>0</v>
          </cell>
        </row>
        <row r="362">
          <cell r="A362">
            <v>12460000</v>
          </cell>
          <cell r="B362" t="str">
            <v xml:space="preserve">גנים ונטיעות      </v>
          </cell>
        </row>
        <row r="363">
          <cell r="A363">
            <v>12461000</v>
          </cell>
          <cell r="B363" t="str">
            <v>גנים ציבוריים ונוף</v>
          </cell>
        </row>
        <row r="364">
          <cell r="A364">
            <v>1246100640</v>
          </cell>
          <cell r="B364" t="str">
            <v>דמי שכירות</v>
          </cell>
        </row>
        <row r="365">
          <cell r="A365">
            <v>1246100691</v>
          </cell>
          <cell r="B365" t="str">
            <v>מכירת  סכך</v>
          </cell>
        </row>
        <row r="366">
          <cell r="A366">
            <v>1246100692</v>
          </cell>
          <cell r="B366" t="str">
            <v xml:space="preserve">פינת ליטוף        </v>
          </cell>
          <cell r="C366">
            <v>-120000</v>
          </cell>
        </row>
        <row r="367">
          <cell r="A367">
            <v>1246100693</v>
          </cell>
          <cell r="B367" t="str">
            <v>הכנסות גן הקקטוסים</v>
          </cell>
        </row>
        <row r="368">
          <cell r="A368" t="str">
            <v>#VALUE!</v>
          </cell>
          <cell r="B368" t="str">
            <v>גנים ציבוריים ונוף</v>
          </cell>
          <cell r="C368">
            <v>-120000</v>
          </cell>
        </row>
        <row r="369">
          <cell r="A369">
            <v>12500000</v>
          </cell>
          <cell r="B369" t="str">
            <v>חגיגות ארועים + מבצעים</v>
          </cell>
        </row>
        <row r="370">
          <cell r="A370">
            <v>12540000</v>
          </cell>
          <cell r="B370" t="str">
            <v xml:space="preserve">קשרים בינלאומיים  </v>
          </cell>
        </row>
        <row r="371">
          <cell r="A371">
            <v>1254000420</v>
          </cell>
          <cell r="B371" t="str">
            <v>השת' הורים במשלחות</v>
          </cell>
        </row>
        <row r="372">
          <cell r="A372">
            <v>1254000770</v>
          </cell>
          <cell r="B372" t="str">
            <v>הש' ממשלת גרמניה-משלחות</v>
          </cell>
        </row>
        <row r="373">
          <cell r="A373">
            <v>1254000771</v>
          </cell>
          <cell r="B373" t="str">
            <v>פרוייקט האיחוד R&amp;D</v>
          </cell>
        </row>
        <row r="374">
          <cell r="A374">
            <v>1254000772</v>
          </cell>
          <cell r="B374" t="str">
            <v>פרוייקט האיחוד נוער</v>
          </cell>
        </row>
        <row r="375">
          <cell r="A375" t="str">
            <v>#VALUE!</v>
          </cell>
          <cell r="B375" t="str">
            <v xml:space="preserve">קשרים בינלאומיים  </v>
          </cell>
          <cell r="C375">
            <v>0</v>
          </cell>
        </row>
        <row r="376">
          <cell r="A376">
            <v>12600000</v>
          </cell>
          <cell r="B376" t="str">
            <v xml:space="preserve">שרותים שונים      </v>
          </cell>
        </row>
        <row r="377">
          <cell r="A377">
            <v>12670000</v>
          </cell>
          <cell r="B377" t="str">
            <v>ביטוח אלמנטרי לרשות</v>
          </cell>
        </row>
        <row r="378">
          <cell r="A378">
            <v>1267000540</v>
          </cell>
          <cell r="B378" t="str">
            <v>הכנסות מתביעות ביטוח</v>
          </cell>
        </row>
        <row r="379">
          <cell r="A379" t="str">
            <v>#VALUE!</v>
          </cell>
          <cell r="B379" t="str">
            <v>ביטוח אלמנטרי לרשות</v>
          </cell>
          <cell r="C379">
            <v>0</v>
          </cell>
        </row>
        <row r="380">
          <cell r="A380">
            <v>12690000</v>
          </cell>
          <cell r="B380" t="str">
            <v xml:space="preserve">הכנסות שונות      </v>
          </cell>
        </row>
        <row r="381">
          <cell r="A381">
            <v>1269000114</v>
          </cell>
          <cell r="B381" t="str">
            <v>רישום מטלטלין מילגם</v>
          </cell>
        </row>
        <row r="382">
          <cell r="A382">
            <v>1269000115</v>
          </cell>
          <cell r="B382" t="str">
            <v>עיקולי בנק מילגם</v>
          </cell>
        </row>
        <row r="383">
          <cell r="A383">
            <v>1269000116</v>
          </cell>
          <cell r="B383" t="str">
            <v>רישום עיקול בטאבו</v>
          </cell>
        </row>
        <row r="384">
          <cell r="A384">
            <v>1269000117</v>
          </cell>
          <cell r="B384" t="str">
            <v>דרישות ידניות - מילגם</v>
          </cell>
        </row>
        <row r="385">
          <cell r="A385">
            <v>1269000691</v>
          </cell>
          <cell r="B385" t="str">
            <v>רש"ת- הצבת אנטנות בבי"ס</v>
          </cell>
          <cell r="C385">
            <v>-3500</v>
          </cell>
        </row>
        <row r="386">
          <cell r="A386">
            <v>1269000692</v>
          </cell>
          <cell r="B386" t="str">
            <v>עיקולי בנק</v>
          </cell>
        </row>
        <row r="387">
          <cell r="A387">
            <v>1269000693</v>
          </cell>
          <cell r="B387" t="str">
            <v xml:space="preserve">אגרת מסירת מידע   </v>
          </cell>
          <cell r="C387">
            <v>-1000</v>
          </cell>
        </row>
        <row r="388">
          <cell r="A388">
            <v>1269000696</v>
          </cell>
          <cell r="B388" t="str">
            <v>הכנסות מעמד האשה</v>
          </cell>
          <cell r="C388">
            <v>-40000</v>
          </cell>
        </row>
        <row r="389">
          <cell r="A389">
            <v>1269000697</v>
          </cell>
          <cell r="B389" t="str">
            <v>החזר מביטוח תאונות צד ג'</v>
          </cell>
        </row>
        <row r="390">
          <cell r="A390">
            <v>1269000925</v>
          </cell>
          <cell r="B390" t="str">
            <v>ניטור-רשות שדות התעופה</v>
          </cell>
        </row>
        <row r="391">
          <cell r="A391">
            <v>1269000970</v>
          </cell>
          <cell r="B391" t="str">
            <v>מש' הביטחון - מצגת</v>
          </cell>
        </row>
        <row r="392">
          <cell r="A392" t="str">
            <v>#VALUE!</v>
          </cell>
          <cell r="B392" t="str">
            <v xml:space="preserve">הכנסות שונות      </v>
          </cell>
          <cell r="C392">
            <v>-44500</v>
          </cell>
        </row>
        <row r="393">
          <cell r="A393">
            <v>12691000</v>
          </cell>
          <cell r="B393" t="str">
            <v xml:space="preserve">שונות             </v>
          </cell>
        </row>
        <row r="394">
          <cell r="A394">
            <v>1269100410</v>
          </cell>
          <cell r="B394" t="str">
            <v xml:space="preserve">הכ' מקורסים והשתל' </v>
          </cell>
          <cell r="C394">
            <v>0</v>
          </cell>
        </row>
        <row r="395">
          <cell r="A395">
            <v>1269100690</v>
          </cell>
          <cell r="B395" t="str">
            <v>צילום מסמכים לצבור</v>
          </cell>
        </row>
        <row r="396">
          <cell r="A396">
            <v>1269100691</v>
          </cell>
          <cell r="B396" t="str">
            <v>הכנסות מאפסנאות</v>
          </cell>
        </row>
        <row r="397">
          <cell r="A397">
            <v>1269100692</v>
          </cell>
          <cell r="B397" t="str">
            <v xml:space="preserve">מכירת מכרזים      </v>
          </cell>
          <cell r="C397">
            <v>-100000</v>
          </cell>
        </row>
        <row r="398">
          <cell r="A398">
            <v>1269100693</v>
          </cell>
          <cell r="B398" t="str">
            <v>מכירת ספר חוקי עזר</v>
          </cell>
        </row>
        <row r="399">
          <cell r="A399" t="str">
            <v>#VALUE!</v>
          </cell>
          <cell r="B399" t="str">
            <v xml:space="preserve">שונות             </v>
          </cell>
          <cell r="C399">
            <v>-100000</v>
          </cell>
        </row>
        <row r="400">
          <cell r="A400">
            <v>12691100</v>
          </cell>
          <cell r="B400" t="str">
            <v xml:space="preserve">בית העובד         </v>
          </cell>
        </row>
        <row r="401">
          <cell r="A401">
            <v>1269110410</v>
          </cell>
          <cell r="B401" t="str">
            <v xml:space="preserve">הכנסות מפעולות    </v>
          </cell>
          <cell r="C401">
            <v>0</v>
          </cell>
        </row>
        <row r="402">
          <cell r="A402" t="str">
            <v>#VALUE!</v>
          </cell>
          <cell r="B402" t="str">
            <v xml:space="preserve">בית העובד         </v>
          </cell>
          <cell r="C402">
            <v>0</v>
          </cell>
        </row>
        <row r="403">
          <cell r="A403">
            <v>12692000</v>
          </cell>
          <cell r="B403" t="str">
            <v xml:space="preserve">הדבקת מודעות      </v>
          </cell>
        </row>
        <row r="404">
          <cell r="A404">
            <v>1269200690</v>
          </cell>
          <cell r="B404" t="str">
            <v xml:space="preserve">הדבקת מודעות      </v>
          </cell>
        </row>
        <row r="405">
          <cell r="A405">
            <v>1269200691</v>
          </cell>
          <cell r="B405" t="str">
            <v xml:space="preserve">הכנסות ממחלקות    </v>
          </cell>
        </row>
        <row r="406">
          <cell r="A406" t="str">
            <v>#VALUE!</v>
          </cell>
          <cell r="B406" t="str">
            <v xml:space="preserve">הדבקת מודעות      </v>
          </cell>
          <cell r="C406">
            <v>0</v>
          </cell>
        </row>
        <row r="407">
          <cell r="A407">
            <v>12698000</v>
          </cell>
          <cell r="B407" t="str">
            <v>יח'-תיכנון אסטרטגי</v>
          </cell>
        </row>
        <row r="408">
          <cell r="A408">
            <v>1269800790</v>
          </cell>
          <cell r="B408" t="str">
            <v xml:space="preserve">השתתפויות שונות   </v>
          </cell>
        </row>
        <row r="409">
          <cell r="A409">
            <v>1269800791</v>
          </cell>
          <cell r="B409" t="str">
            <v xml:space="preserve">תוכניות עבודה </v>
          </cell>
        </row>
        <row r="410">
          <cell r="A410">
            <v>1269800910</v>
          </cell>
          <cell r="B410" t="str">
            <v xml:space="preserve">ג'וינט/משרד הפנים </v>
          </cell>
        </row>
        <row r="411">
          <cell r="A411">
            <v>1269800990</v>
          </cell>
          <cell r="B411" t="str">
            <v>מממשלה - עבור סיורים</v>
          </cell>
        </row>
        <row r="412">
          <cell r="A412" t="str">
            <v>#VALUE!</v>
          </cell>
          <cell r="B412" t="str">
            <v>יח'-תיכנון אסטרטגי</v>
          </cell>
          <cell r="C412">
            <v>0</v>
          </cell>
        </row>
        <row r="413">
          <cell r="A413">
            <v>12700000</v>
          </cell>
          <cell r="B413" t="str">
            <v xml:space="preserve">פיתוח כלכלי       </v>
          </cell>
        </row>
        <row r="414">
          <cell r="A414">
            <v>12730000</v>
          </cell>
          <cell r="B414" t="str">
            <v xml:space="preserve">חברות עירוניות    </v>
          </cell>
        </row>
        <row r="415">
          <cell r="A415">
            <v>1273000520</v>
          </cell>
          <cell r="B415" t="str">
            <v>החזר שכר חב לנכסים</v>
          </cell>
        </row>
        <row r="416">
          <cell r="A416">
            <v>1273000640</v>
          </cell>
          <cell r="B416" t="str">
            <v>הכנסות משרד-חכ"ל</v>
          </cell>
        </row>
        <row r="417">
          <cell r="A417">
            <v>1273000641</v>
          </cell>
          <cell r="B417" t="str">
            <v xml:space="preserve">ביטוח-כנגד הוצאות             </v>
          </cell>
        </row>
        <row r="418">
          <cell r="A418" t="str">
            <v>#VALUE!</v>
          </cell>
          <cell r="B418" t="str">
            <v xml:space="preserve">חברות עירוניות    </v>
          </cell>
          <cell r="C418">
            <v>0</v>
          </cell>
        </row>
        <row r="419">
          <cell r="A419">
            <v>12800000</v>
          </cell>
          <cell r="B419" t="str">
            <v xml:space="preserve">פיקוח עירוני      </v>
          </cell>
        </row>
        <row r="420">
          <cell r="A420">
            <v>12810000</v>
          </cell>
          <cell r="B420" t="str">
            <v xml:space="preserve">פיקוח על חוקי עזר </v>
          </cell>
        </row>
        <row r="421">
          <cell r="A421">
            <v>12811000</v>
          </cell>
          <cell r="B421" t="str">
            <v xml:space="preserve">פיקוח עירוני      </v>
          </cell>
        </row>
        <row r="422">
          <cell r="A422">
            <v>1281100420</v>
          </cell>
          <cell r="B422" t="str">
            <v>קנסות ברירת משפט</v>
          </cell>
          <cell r="C422">
            <v>-2100000</v>
          </cell>
        </row>
        <row r="423">
          <cell r="A423">
            <v>1281100421</v>
          </cell>
          <cell r="B423" t="str">
            <v>עמלות אכיפת גבייה</v>
          </cell>
          <cell r="C423">
            <v>-5000</v>
          </cell>
        </row>
        <row r="424">
          <cell r="A424">
            <v>1281100422</v>
          </cell>
          <cell r="B424" t="str">
            <v>אגרות קנסות ברירת משפט</v>
          </cell>
          <cell r="C424">
            <v>-1000</v>
          </cell>
        </row>
        <row r="425">
          <cell r="A425">
            <v>1281100424</v>
          </cell>
          <cell r="B425" t="str">
            <v>אגרות פיקוח מילגם</v>
          </cell>
          <cell r="C425">
            <v>-15000</v>
          </cell>
        </row>
        <row r="426">
          <cell r="A426">
            <v>1281100690</v>
          </cell>
          <cell r="B426" t="str">
            <v xml:space="preserve">הכנסות שונות      </v>
          </cell>
        </row>
        <row r="427">
          <cell r="A427" t="str">
            <v>#VALUE!</v>
          </cell>
          <cell r="B427" t="str">
            <v xml:space="preserve">פיקוח עירוני      </v>
          </cell>
          <cell r="C427">
            <v>-2121000</v>
          </cell>
        </row>
        <row r="428">
          <cell r="A428">
            <v>12812000</v>
          </cell>
          <cell r="B428" t="str">
            <v xml:space="preserve">רשות חניה         </v>
          </cell>
        </row>
        <row r="429">
          <cell r="A429">
            <v>1281200420</v>
          </cell>
          <cell r="B429" t="str">
            <v xml:space="preserve">קנסות  רשות חניה  </v>
          </cell>
          <cell r="C429">
            <v>-21000000</v>
          </cell>
        </row>
        <row r="430">
          <cell r="A430">
            <v>1281200421</v>
          </cell>
          <cell r="B430" t="str">
            <v>עמלות מילגם-לא כולל מע"מ</v>
          </cell>
        </row>
        <row r="431">
          <cell r="A431">
            <v>1281200422</v>
          </cell>
          <cell r="B431" t="str">
            <v>עמלות מילגם-כולל מע"מ</v>
          </cell>
        </row>
        <row r="432">
          <cell r="A432">
            <v>1281200424</v>
          </cell>
          <cell r="B432" t="str">
            <v>אגרות אכיפה קנסות מילגם</v>
          </cell>
          <cell r="C432">
            <v>-1500000</v>
          </cell>
        </row>
        <row r="433">
          <cell r="A433">
            <v>1281200650</v>
          </cell>
          <cell r="B433" t="str">
            <v xml:space="preserve">כרטיסי חניה       </v>
          </cell>
        </row>
        <row r="434">
          <cell r="A434" t="str">
            <v>#VALUE!</v>
          </cell>
          <cell r="B434" t="str">
            <v xml:space="preserve">רשות חניה         </v>
          </cell>
          <cell r="C434">
            <v>-22500000</v>
          </cell>
        </row>
        <row r="435">
          <cell r="A435">
            <v>12813000</v>
          </cell>
          <cell r="B435" t="str">
            <v>השיטור העירוני</v>
          </cell>
        </row>
        <row r="436">
          <cell r="A436">
            <v>1281300220</v>
          </cell>
          <cell r="B436" t="str">
            <v>אגרת השיטור העירוני</v>
          </cell>
        </row>
        <row r="437">
          <cell r="A437" t="str">
            <v>#VALUE!</v>
          </cell>
          <cell r="B437" t="str">
            <v>השיטור העירוני</v>
          </cell>
          <cell r="C437">
            <v>0</v>
          </cell>
        </row>
        <row r="438">
          <cell r="A438">
            <v>12820000</v>
          </cell>
          <cell r="B438" t="str">
            <v xml:space="preserve">בית המשפט העירוני </v>
          </cell>
        </row>
        <row r="439">
          <cell r="A439">
            <v>1282000690</v>
          </cell>
          <cell r="B439" t="str">
            <v xml:space="preserve">קנסות בית המשפט   </v>
          </cell>
          <cell r="C439">
            <v>-1500000</v>
          </cell>
        </row>
        <row r="440">
          <cell r="A440" t="str">
            <v>#VALUE!</v>
          </cell>
          <cell r="B440" t="str">
            <v xml:space="preserve">בית המשפט העירוני </v>
          </cell>
          <cell r="C440">
            <v>-1500000</v>
          </cell>
        </row>
        <row r="441">
          <cell r="A441">
            <v>12821000</v>
          </cell>
          <cell r="B441" t="str">
            <v>בית הדין למשמעת</v>
          </cell>
        </row>
        <row r="442">
          <cell r="A442">
            <v>1282100790</v>
          </cell>
          <cell r="B442" t="str">
            <v>מר' שילטון - הוצ' שוטף</v>
          </cell>
        </row>
        <row r="443">
          <cell r="A443">
            <v>1282100791</v>
          </cell>
          <cell r="B443" t="str">
            <v>מר' שילטון - מבנה</v>
          </cell>
        </row>
        <row r="444">
          <cell r="A444" t="str">
            <v>#VALUE!</v>
          </cell>
          <cell r="B444" t="str">
            <v>בית הדין למשמעת</v>
          </cell>
          <cell r="C444">
            <v>0</v>
          </cell>
        </row>
        <row r="445">
          <cell r="A445">
            <v>13000000</v>
          </cell>
          <cell r="B445" t="str">
            <v xml:space="preserve">שרותים ממלכתיים   </v>
          </cell>
        </row>
        <row r="446">
          <cell r="A446">
            <v>13100000</v>
          </cell>
          <cell r="B446" t="str">
            <v xml:space="preserve">החינוך הפורמלי    </v>
          </cell>
        </row>
        <row r="447">
          <cell r="A447">
            <v>13110000</v>
          </cell>
          <cell r="B447" t="str">
            <v xml:space="preserve">מינהל החינוך      </v>
          </cell>
        </row>
        <row r="448">
          <cell r="A448">
            <v>13111000</v>
          </cell>
          <cell r="B448" t="str">
            <v>מינהלת הח' הפורמלי</v>
          </cell>
        </row>
        <row r="449">
          <cell r="A449">
            <v>1311100410</v>
          </cell>
          <cell r="B449" t="str">
            <v>הכנסות מרכז טכנולוגי</v>
          </cell>
        </row>
        <row r="450">
          <cell r="A450">
            <v>1311100420</v>
          </cell>
          <cell r="B450" t="str">
            <v>הכנ' בגין ילדי חוץ</v>
          </cell>
          <cell r="C450">
            <v>-380000</v>
          </cell>
        </row>
        <row r="451">
          <cell r="A451">
            <v>1311100421</v>
          </cell>
          <cell r="B451" t="str">
            <v>הכנסות שמ"ש</v>
          </cell>
          <cell r="C451">
            <v>-200000</v>
          </cell>
        </row>
        <row r="452">
          <cell r="A452">
            <v>1311100422</v>
          </cell>
          <cell r="B452" t="str">
            <v>פעולות מינהל החינוך</v>
          </cell>
        </row>
        <row r="453">
          <cell r="A453">
            <v>1311100423</v>
          </cell>
          <cell r="B453" t="str">
            <v>מזנונים - אגף אירגון</v>
          </cell>
          <cell r="C453">
            <v>-50000</v>
          </cell>
        </row>
        <row r="454">
          <cell r="A454">
            <v>1311100424</v>
          </cell>
          <cell r="B454" t="str">
            <v>מזנונים - בתי ספר</v>
          </cell>
          <cell r="C454">
            <v>-450000</v>
          </cell>
        </row>
        <row r="455">
          <cell r="A455">
            <v>1311100425</v>
          </cell>
          <cell r="B455" t="str">
            <v>מחשב לכל ילד</v>
          </cell>
          <cell r="C455">
            <v>-40000</v>
          </cell>
        </row>
        <row r="456">
          <cell r="A456">
            <v>1311100426</v>
          </cell>
          <cell r="B456" t="str">
            <v>השת' בי"ס למנב"סים</v>
          </cell>
        </row>
        <row r="457">
          <cell r="A457">
            <v>1311100427</v>
          </cell>
          <cell r="B457" t="str">
            <v>שמ"ש מיחשוב</v>
          </cell>
        </row>
        <row r="458">
          <cell r="A458">
            <v>1311100428</v>
          </cell>
          <cell r="B458" t="str">
            <v>הכנסות כנגד הוצאות</v>
          </cell>
          <cell r="C458">
            <v>-1000000</v>
          </cell>
        </row>
        <row r="459">
          <cell r="A459">
            <v>1311100429</v>
          </cell>
          <cell r="B459" t="str">
            <v>חדשנות = פעולות</v>
          </cell>
          <cell r="C459">
            <v>-30000</v>
          </cell>
        </row>
        <row r="460">
          <cell r="A460">
            <v>1311100430</v>
          </cell>
          <cell r="B460" t="str">
            <v>חדשנות אתחלא-השכרת חדרים</v>
          </cell>
          <cell r="C460">
            <v>-35000</v>
          </cell>
        </row>
        <row r="461">
          <cell r="A461">
            <v>1311100920</v>
          </cell>
          <cell r="B461" t="str">
            <v>מחשב לכל ילד</v>
          </cell>
        </row>
        <row r="462">
          <cell r="A462">
            <v>1311100921</v>
          </cell>
          <cell r="B462" t="str">
            <v>מלגות לפולין</v>
          </cell>
        </row>
        <row r="463">
          <cell r="A463">
            <v>1311100922</v>
          </cell>
          <cell r="B463" t="str">
            <v>השתת'מ'החנוך בקב"ס</v>
          </cell>
          <cell r="C463">
            <v>-1258900</v>
          </cell>
        </row>
        <row r="464">
          <cell r="A464">
            <v>1311100923</v>
          </cell>
          <cell r="B464" t="str">
            <v>תכנית תקשוב-תשל' שוטפים</v>
          </cell>
        </row>
        <row r="465">
          <cell r="A465">
            <v>1311100924</v>
          </cell>
          <cell r="B465" t="str">
            <v xml:space="preserve">החזר גימלה        </v>
          </cell>
          <cell r="C465">
            <v>-400000</v>
          </cell>
        </row>
        <row r="466">
          <cell r="A466">
            <v>1311100925</v>
          </cell>
          <cell r="B466" t="str">
            <v>מנהל תחום התנדבותי</v>
          </cell>
        </row>
        <row r="467">
          <cell r="A467">
            <v>1311100929</v>
          </cell>
          <cell r="B467" t="str">
            <v>הכ' מש' החינוך-מרכז טכנולוגי</v>
          </cell>
          <cell r="C467">
            <v>-2400000</v>
          </cell>
        </row>
        <row r="468">
          <cell r="A468">
            <v>1311100935</v>
          </cell>
          <cell r="B468" t="str">
            <v>משרד החינוך-בטיחות</v>
          </cell>
        </row>
        <row r="469">
          <cell r="A469">
            <v>1311100936</v>
          </cell>
          <cell r="B469" t="str">
            <v>בטיחות בדרכים</v>
          </cell>
        </row>
        <row r="470">
          <cell r="A470">
            <v>1311100937</v>
          </cell>
          <cell r="B470" t="str">
            <v>הכנסות משנים קודמות</v>
          </cell>
          <cell r="C470">
            <v>-2000000</v>
          </cell>
        </row>
        <row r="471">
          <cell r="A471">
            <v>1311100940</v>
          </cell>
          <cell r="B471" t="str">
            <v>פרס חינוך ישובי</v>
          </cell>
        </row>
        <row r="472">
          <cell r="A472">
            <v>1311100953</v>
          </cell>
          <cell r="B472" t="str">
            <v>מערכת גפ"ן</v>
          </cell>
          <cell r="C472">
            <v>-3939400</v>
          </cell>
        </row>
        <row r="473">
          <cell r="A473" t="str">
            <v>#VALUE!</v>
          </cell>
          <cell r="B473" t="str">
            <v>מינהלת הח' הפורמלי</v>
          </cell>
          <cell r="C473">
            <v>-12183300</v>
          </cell>
        </row>
        <row r="474">
          <cell r="A474">
            <v>13112000</v>
          </cell>
          <cell r="B474" t="str">
            <v>יוזמות פדגוגיות</v>
          </cell>
        </row>
        <row r="475">
          <cell r="A475">
            <v>1311200410</v>
          </cell>
          <cell r="B475" t="str">
            <v xml:space="preserve">הכנסות הורים - רש"י </v>
          </cell>
          <cell r="C475">
            <v>-89000</v>
          </cell>
        </row>
        <row r="476">
          <cell r="A476">
            <v>1311200411</v>
          </cell>
          <cell r="B476" t="str">
            <v>קיטנה-השת' הורים</v>
          </cell>
        </row>
        <row r="477">
          <cell r="A477">
            <v>1311200412</v>
          </cell>
          <cell r="B477" t="str">
            <v xml:space="preserve">השתתפות ביוזמות   </v>
          </cell>
        </row>
        <row r="478">
          <cell r="A478">
            <v>1311200421</v>
          </cell>
          <cell r="B478" t="str">
            <v xml:space="preserve">קרן קרב           </v>
          </cell>
        </row>
        <row r="479">
          <cell r="A479">
            <v>1311200430</v>
          </cell>
          <cell r="B479" t="str">
            <v xml:space="preserve">הכנסות קרן סקטא   </v>
          </cell>
        </row>
        <row r="480">
          <cell r="A480">
            <v>1311200490</v>
          </cell>
          <cell r="B480" t="str">
            <v>הכ' מארועי סייעות</v>
          </cell>
        </row>
        <row r="481">
          <cell r="A481">
            <v>1311200790</v>
          </cell>
          <cell r="B481" t="str">
            <v>עיר בריאה-רשות ניקוז ירקון</v>
          </cell>
        </row>
        <row r="482">
          <cell r="A482">
            <v>1311200920</v>
          </cell>
          <cell r="B482" t="str">
            <v xml:space="preserve">הכנסות מקרן רש"י  </v>
          </cell>
        </row>
        <row r="483">
          <cell r="A483">
            <v>1311200921</v>
          </cell>
          <cell r="B483" t="str">
            <v>קרן רש"י - הזנה</v>
          </cell>
        </row>
        <row r="484">
          <cell r="A484">
            <v>1311200922</v>
          </cell>
          <cell r="B484" t="str">
            <v>קיטנה-רש"י</v>
          </cell>
        </row>
        <row r="485">
          <cell r="A485">
            <v>1311200923</v>
          </cell>
          <cell r="B485" t="str">
            <v>עיר בריאה - הגנת הסביבה</v>
          </cell>
        </row>
        <row r="486">
          <cell r="A486">
            <v>1311200929</v>
          </cell>
          <cell r="B486" t="str">
            <v>עיר פעילה ובריאה</v>
          </cell>
          <cell r="C486">
            <v>-134000</v>
          </cell>
        </row>
        <row r="487">
          <cell r="A487" t="str">
            <v>#VALUE!</v>
          </cell>
          <cell r="B487" t="str">
            <v>יוזמות פדגוגיות</v>
          </cell>
          <cell r="C487">
            <v>-223000</v>
          </cell>
        </row>
        <row r="488">
          <cell r="A488">
            <v>13113000</v>
          </cell>
          <cell r="B488" t="str">
            <v>יוזמות מינהל חינוך</v>
          </cell>
        </row>
        <row r="489">
          <cell r="A489">
            <v>1311300482</v>
          </cell>
          <cell r="B489" t="str">
            <v>יוזמות מהכנסות תלמידי חוץ</v>
          </cell>
          <cell r="C489">
            <v>-120000</v>
          </cell>
        </row>
        <row r="490">
          <cell r="A490" t="str">
            <v>#VALUE!</v>
          </cell>
          <cell r="B490" t="str">
            <v>יוזמות מינהל חינוך</v>
          </cell>
          <cell r="C490">
            <v>-120000</v>
          </cell>
        </row>
        <row r="491">
          <cell r="A491">
            <v>13113040</v>
          </cell>
          <cell r="B491" t="str">
            <v>יוזמות גנ"י</v>
          </cell>
        </row>
        <row r="492">
          <cell r="A492">
            <v>1311304420</v>
          </cell>
          <cell r="B492" t="str">
            <v>הכנסות עבור יוזמות גנ"י</v>
          </cell>
          <cell r="C492">
            <v>-100000</v>
          </cell>
        </row>
        <row r="493">
          <cell r="A493" t="str">
            <v>#VALUE!</v>
          </cell>
          <cell r="B493" t="str">
            <v>יוזמות גנ"י</v>
          </cell>
          <cell r="C493">
            <v>-100000</v>
          </cell>
        </row>
        <row r="494">
          <cell r="A494">
            <v>13113050</v>
          </cell>
          <cell r="B494" t="str">
            <v>יוזמות יסודי</v>
          </cell>
        </row>
        <row r="495">
          <cell r="A495">
            <v>1311305410</v>
          </cell>
          <cell r="B495" t="str">
            <v>הכנסות מרכז מצטיינים</v>
          </cell>
          <cell r="C495">
            <v>-120000</v>
          </cell>
        </row>
        <row r="496">
          <cell r="A496" t="str">
            <v>#VALUE!</v>
          </cell>
          <cell r="B496" t="str">
            <v>יוזמות יסודי</v>
          </cell>
          <cell r="C496">
            <v>-120000</v>
          </cell>
        </row>
        <row r="497">
          <cell r="A497">
            <v>13114000</v>
          </cell>
          <cell r="B497" t="str">
            <v>מניעת אלימות וסמים</v>
          </cell>
        </row>
        <row r="498">
          <cell r="A498">
            <v>1311400423</v>
          </cell>
          <cell r="B498" t="str">
            <v>מניעת אלימות</v>
          </cell>
        </row>
        <row r="499">
          <cell r="A499">
            <v>1311400790</v>
          </cell>
          <cell r="B499" t="str">
            <v>אפוטרופוס כללי</v>
          </cell>
        </row>
        <row r="500">
          <cell r="A500">
            <v>1311400791</v>
          </cell>
          <cell r="B500" t="str">
            <v>קרן ידידות</v>
          </cell>
        </row>
        <row r="501">
          <cell r="A501">
            <v>1311400920</v>
          </cell>
          <cell r="B501" t="str">
            <v>משרד החינוך</v>
          </cell>
        </row>
        <row r="502">
          <cell r="A502">
            <v>1311400922</v>
          </cell>
          <cell r="B502" t="str">
            <v>המשרד לביטחון פנים</v>
          </cell>
          <cell r="C502">
            <v>0</v>
          </cell>
        </row>
        <row r="503">
          <cell r="A503">
            <v>1311400923</v>
          </cell>
          <cell r="B503" t="str">
            <v>אס"א</v>
          </cell>
        </row>
        <row r="504">
          <cell r="A504">
            <v>1311400937</v>
          </cell>
          <cell r="B504" t="str">
            <v>הכנסות משנים קודמות</v>
          </cell>
        </row>
        <row r="505">
          <cell r="A505">
            <v>1311400990</v>
          </cell>
          <cell r="B505" t="str">
            <v>המשרד לביטחון פנים</v>
          </cell>
          <cell r="C505">
            <v>-1610600</v>
          </cell>
        </row>
        <row r="506">
          <cell r="A506" t="str">
            <v>#VALUE!</v>
          </cell>
          <cell r="B506" t="str">
            <v>מניעת אלימות וסמים</v>
          </cell>
          <cell r="C506">
            <v>-1610600</v>
          </cell>
        </row>
        <row r="507">
          <cell r="A507">
            <v>13120000</v>
          </cell>
          <cell r="B507" t="str">
            <v xml:space="preserve">חינוך קדם יסודי   </v>
          </cell>
        </row>
        <row r="508">
          <cell r="A508">
            <v>13122000</v>
          </cell>
          <cell r="B508" t="str">
            <v xml:space="preserve">גנ"י לגיל חובה    </v>
          </cell>
        </row>
        <row r="509">
          <cell r="A509">
            <v>1312200312</v>
          </cell>
          <cell r="B509" t="str">
            <v>מסיבות כיתתיות</v>
          </cell>
          <cell r="C509">
            <v>-58568</v>
          </cell>
        </row>
        <row r="510">
          <cell r="A510">
            <v>1312200410</v>
          </cell>
          <cell r="B510" t="str">
            <v>הש' השתלמות עוזרות</v>
          </cell>
          <cell r="C510">
            <v>0</v>
          </cell>
        </row>
        <row r="511">
          <cell r="A511">
            <v>1312200490</v>
          </cell>
          <cell r="B511" t="str">
            <v>אכיפה משפטית שכל"מ</v>
          </cell>
        </row>
        <row r="512">
          <cell r="A512">
            <v>1312200491</v>
          </cell>
          <cell r="B512" t="str">
            <v xml:space="preserve">הכנסות מאירועים   </v>
          </cell>
          <cell r="C512">
            <v>-505400</v>
          </cell>
        </row>
        <row r="513">
          <cell r="A513">
            <v>1312200910</v>
          </cell>
          <cell r="B513" t="str">
            <v>פנים-הש' עז' גננות</v>
          </cell>
        </row>
        <row r="514">
          <cell r="A514">
            <v>1312200920</v>
          </cell>
          <cell r="B514" t="str">
            <v>הש' מ'חינוך-רכישות</v>
          </cell>
          <cell r="C514">
            <v>-30000</v>
          </cell>
        </row>
        <row r="515">
          <cell r="A515">
            <v>1312200921</v>
          </cell>
          <cell r="B515" t="str">
            <v xml:space="preserve">עוזרות לגננות     </v>
          </cell>
          <cell r="C515">
            <v>-18170900</v>
          </cell>
        </row>
        <row r="516">
          <cell r="A516">
            <v>1312200922</v>
          </cell>
          <cell r="B516" t="str">
            <v xml:space="preserve">השתתפות בהזנה     </v>
          </cell>
        </row>
        <row r="517">
          <cell r="A517">
            <v>1312200924</v>
          </cell>
          <cell r="B517" t="str">
            <v>חינוך מיוחד-חופשות</v>
          </cell>
        </row>
        <row r="518">
          <cell r="A518">
            <v>1312200925</v>
          </cell>
          <cell r="B518" t="str">
            <v>גננות מדינה בתקן</v>
          </cell>
        </row>
        <row r="519">
          <cell r="A519">
            <v>1312200936</v>
          </cell>
          <cell r="B519" t="str">
            <v>נאמן קורונה גני ילדים</v>
          </cell>
        </row>
        <row r="520">
          <cell r="A520">
            <v>1312200944</v>
          </cell>
          <cell r="B520" t="str">
            <v>החזר הבראה ויובל</v>
          </cell>
        </row>
        <row r="521">
          <cell r="A521" t="str">
            <v>#VALUE!</v>
          </cell>
          <cell r="B521" t="str">
            <v xml:space="preserve">גנ"י לגיל חובה    </v>
          </cell>
          <cell r="C521">
            <v>-18764868</v>
          </cell>
        </row>
        <row r="522">
          <cell r="A522">
            <v>13122100</v>
          </cell>
          <cell r="B522" t="str">
            <v>גנ"י - חינוך מיוחד</v>
          </cell>
        </row>
        <row r="523">
          <cell r="A523">
            <v>1312210430</v>
          </cell>
          <cell r="B523" t="str">
            <v>השת' מוס' ילדי חוץ</v>
          </cell>
        </row>
        <row r="524">
          <cell r="A524">
            <v>1312210491</v>
          </cell>
          <cell r="B524" t="str">
            <v xml:space="preserve">הכנסות מארועים    </v>
          </cell>
        </row>
        <row r="525">
          <cell r="A525">
            <v>1312210790</v>
          </cell>
          <cell r="B525" t="str">
            <v>גן לכיש - איל"ן</v>
          </cell>
        </row>
        <row r="526">
          <cell r="A526">
            <v>1312210920</v>
          </cell>
          <cell r="B526" t="str">
            <v>השת'מ'חינוך-רכישות</v>
          </cell>
          <cell r="C526">
            <v>-20000</v>
          </cell>
        </row>
        <row r="527">
          <cell r="A527">
            <v>1312210922</v>
          </cell>
          <cell r="B527" t="str">
            <v xml:space="preserve">השתתפות בהזנה     </v>
          </cell>
          <cell r="C527">
            <v>-897200</v>
          </cell>
        </row>
        <row r="528">
          <cell r="A528">
            <v>1312210924</v>
          </cell>
          <cell r="B528" t="str">
            <v>חינוך מיוחד-חופשות</v>
          </cell>
          <cell r="C528">
            <v>-1674200</v>
          </cell>
        </row>
        <row r="529">
          <cell r="A529">
            <v>1312210928</v>
          </cell>
          <cell r="B529" t="str">
            <v>שרותי הקף- יול"א ח.מ</v>
          </cell>
          <cell r="C529">
            <v>-393500</v>
          </cell>
        </row>
        <row r="530">
          <cell r="A530" t="str">
            <v>#VALUE!</v>
          </cell>
          <cell r="B530" t="str">
            <v>גנ"י - חינוך מיוחד</v>
          </cell>
          <cell r="C530">
            <v>-2984900</v>
          </cell>
        </row>
        <row r="531">
          <cell r="A531">
            <v>13123000</v>
          </cell>
          <cell r="B531" t="str">
            <v xml:space="preserve">גני ילדים         </v>
          </cell>
        </row>
        <row r="532">
          <cell r="A532">
            <v>1312300410</v>
          </cell>
          <cell r="B532" t="str">
            <v xml:space="preserve">שכ"ל גני ילדים    </v>
          </cell>
          <cell r="C532">
            <v>-100000</v>
          </cell>
        </row>
        <row r="533">
          <cell r="A533">
            <v>1312300492</v>
          </cell>
          <cell r="B533" t="str">
            <v xml:space="preserve">העשרה אשכול       </v>
          </cell>
        </row>
        <row r="534">
          <cell r="A534">
            <v>1312300493</v>
          </cell>
          <cell r="B534" t="str">
            <v xml:space="preserve">בגובה העיניים     </v>
          </cell>
        </row>
        <row r="535">
          <cell r="A535">
            <v>1312300494</v>
          </cell>
          <cell r="B535" t="str">
            <v>מרכז מוסיקה</v>
          </cell>
        </row>
        <row r="536">
          <cell r="A536">
            <v>1312300790</v>
          </cell>
          <cell r="B536" t="str">
            <v>מעג"ן - קרן שטיינמינץ</v>
          </cell>
        </row>
        <row r="537">
          <cell r="A537">
            <v>1312300920</v>
          </cell>
          <cell r="B537" t="str">
            <v xml:space="preserve">השתת הממשלה בטרום </v>
          </cell>
        </row>
        <row r="538">
          <cell r="A538">
            <v>1312300921</v>
          </cell>
          <cell r="B538" t="str">
            <v>החזר שכל"מ ממשלה</v>
          </cell>
          <cell r="C538">
            <v>-46000000</v>
          </cell>
        </row>
        <row r="539">
          <cell r="A539">
            <v>1312300922</v>
          </cell>
          <cell r="B539" t="str">
            <v>סייעת שניה לגילאי  3-4</v>
          </cell>
          <cell r="C539">
            <v>-7347000</v>
          </cell>
        </row>
        <row r="540">
          <cell r="A540">
            <v>1312300923</v>
          </cell>
          <cell r="B540" t="str">
            <v>העשרת הסביבה</v>
          </cell>
          <cell r="C540">
            <v>-142000</v>
          </cell>
        </row>
        <row r="541">
          <cell r="A541" t="str">
            <v>#VALUE!</v>
          </cell>
          <cell r="B541" t="str">
            <v xml:space="preserve">גני ילדים         </v>
          </cell>
          <cell r="C541">
            <v>-53589000</v>
          </cell>
        </row>
        <row r="542">
          <cell r="A542">
            <v>13123100</v>
          </cell>
          <cell r="B542" t="str">
            <v xml:space="preserve">מרפ"ד הרצוג       </v>
          </cell>
        </row>
        <row r="543">
          <cell r="A543">
            <v>1312310494</v>
          </cell>
          <cell r="B543" t="str">
            <v xml:space="preserve">יוזמות הרצוג      </v>
          </cell>
        </row>
        <row r="544">
          <cell r="A544">
            <v>1312310923</v>
          </cell>
          <cell r="B544" t="str">
            <v>משרד החינוך-יוזמות</v>
          </cell>
        </row>
        <row r="545">
          <cell r="A545" t="str">
            <v>#VALUE!</v>
          </cell>
          <cell r="B545" t="str">
            <v xml:space="preserve">מרפ"ד הרצוג       </v>
          </cell>
          <cell r="C545">
            <v>0</v>
          </cell>
        </row>
        <row r="546">
          <cell r="A546">
            <v>13123300</v>
          </cell>
          <cell r="B546" t="str">
            <v xml:space="preserve">בגובה העיניים     </v>
          </cell>
        </row>
        <row r="547">
          <cell r="A547">
            <v>1312330493</v>
          </cell>
          <cell r="B547" t="str">
            <v xml:space="preserve">בגובה העיניים     </v>
          </cell>
          <cell r="C547">
            <v>-250000</v>
          </cell>
        </row>
        <row r="548">
          <cell r="A548" t="str">
            <v>#VALUE!</v>
          </cell>
          <cell r="B548" t="str">
            <v xml:space="preserve">בגובה העיניים     </v>
          </cell>
          <cell r="C548">
            <v>-250000</v>
          </cell>
        </row>
        <row r="549">
          <cell r="A549">
            <v>13123600</v>
          </cell>
          <cell r="B549" t="str">
            <v xml:space="preserve">ריתמוסיקה         </v>
          </cell>
        </row>
        <row r="550">
          <cell r="A550">
            <v>1312360495</v>
          </cell>
          <cell r="B550" t="str">
            <v xml:space="preserve">ריתמוסיקה         </v>
          </cell>
          <cell r="C550">
            <v>-3500000</v>
          </cell>
        </row>
        <row r="551">
          <cell r="A551" t="str">
            <v>#VALUE!</v>
          </cell>
          <cell r="B551" t="str">
            <v xml:space="preserve">ריתמוסיקה         </v>
          </cell>
          <cell r="C551">
            <v>-3500000</v>
          </cell>
        </row>
        <row r="552">
          <cell r="A552">
            <v>13123700</v>
          </cell>
          <cell r="B552" t="str">
            <v>תיאטרון בובות</v>
          </cell>
        </row>
        <row r="553">
          <cell r="A553">
            <v>1312370493</v>
          </cell>
          <cell r="B553" t="str">
            <v>תיאטרון בובות</v>
          </cell>
          <cell r="C553">
            <v>-250000</v>
          </cell>
        </row>
        <row r="554">
          <cell r="A554">
            <v>1312370990</v>
          </cell>
          <cell r="B554" t="str">
            <v>משרד התרבות והספורט</v>
          </cell>
        </row>
        <row r="555">
          <cell r="A555" t="str">
            <v>#VALUE!</v>
          </cell>
          <cell r="B555" t="str">
            <v xml:space="preserve">תיאטרון בובות         </v>
          </cell>
          <cell r="C555">
            <v>-250000</v>
          </cell>
        </row>
        <row r="556">
          <cell r="A556">
            <v>13125000</v>
          </cell>
          <cell r="B556" t="str">
            <v xml:space="preserve">יול"א בגני חובה   </v>
          </cell>
        </row>
        <row r="557">
          <cell r="A557">
            <v>1312500410</v>
          </cell>
          <cell r="B557" t="str">
            <v xml:space="preserve">יול"א בגנים       </v>
          </cell>
          <cell r="C557">
            <v>0</v>
          </cell>
        </row>
        <row r="558">
          <cell r="A558">
            <v>1312500411</v>
          </cell>
          <cell r="B558" t="str">
            <v>יול"א חובות עבר</v>
          </cell>
        </row>
        <row r="559">
          <cell r="A559">
            <v>1312500920</v>
          </cell>
          <cell r="B559" t="str">
            <v>צהרונים - פרוייקט ניצנים</v>
          </cell>
        </row>
        <row r="560">
          <cell r="A560" t="str">
            <v>#VALUE!</v>
          </cell>
          <cell r="B560" t="str">
            <v xml:space="preserve">יול"א בגני חובה   </v>
          </cell>
          <cell r="C560">
            <v>0</v>
          </cell>
        </row>
        <row r="561">
          <cell r="A561">
            <v>13130000</v>
          </cell>
          <cell r="B561" t="str">
            <v xml:space="preserve">חינוך יסודי       </v>
          </cell>
        </row>
        <row r="562">
          <cell r="A562">
            <v>13132000</v>
          </cell>
          <cell r="B562" t="str">
            <v xml:space="preserve">בתי ספר יסודיים   </v>
          </cell>
        </row>
        <row r="563">
          <cell r="A563">
            <v>1313200312</v>
          </cell>
          <cell r="B563" t="str">
            <v>מסיבות כיתתיות</v>
          </cell>
          <cell r="C563">
            <v>-310840</v>
          </cell>
        </row>
        <row r="564">
          <cell r="A564">
            <v>1313200414</v>
          </cell>
          <cell r="B564" t="str">
            <v>תל"ן דביר</v>
          </cell>
        </row>
        <row r="565">
          <cell r="A565">
            <v>1313200420</v>
          </cell>
          <cell r="B565" t="str">
            <v xml:space="preserve">רכישות מהורים 50% </v>
          </cell>
        </row>
        <row r="566">
          <cell r="A566">
            <v>1313200427</v>
          </cell>
          <cell r="B566" t="str">
            <v xml:space="preserve">הכנסות אפיק       </v>
          </cell>
        </row>
        <row r="567">
          <cell r="A567">
            <v>1313200430</v>
          </cell>
          <cell r="B567" t="str">
            <v xml:space="preserve">תלמידי חוץ        </v>
          </cell>
        </row>
        <row r="568">
          <cell r="A568">
            <v>1313200440</v>
          </cell>
          <cell r="B568" t="str">
            <v>הש' בי"ס-רכש ספורט</v>
          </cell>
          <cell r="C568">
            <v>-400000</v>
          </cell>
        </row>
        <row r="569">
          <cell r="A569">
            <v>1313200490</v>
          </cell>
          <cell r="B569" t="str">
            <v xml:space="preserve">הכנסות מארועים    </v>
          </cell>
        </row>
        <row r="570">
          <cell r="A570">
            <v>1313200491</v>
          </cell>
          <cell r="B570" t="str">
            <v xml:space="preserve">רכישות דרך מחסן   </v>
          </cell>
        </row>
        <row r="571">
          <cell r="A571">
            <v>1313200650</v>
          </cell>
          <cell r="B571" t="str">
            <v>דמי שימוש-בית כנסת</v>
          </cell>
        </row>
        <row r="572">
          <cell r="A572">
            <v>1313200790</v>
          </cell>
          <cell r="B572" t="str">
            <v>תרומה - קרן אריסון</v>
          </cell>
        </row>
        <row r="573">
          <cell r="A573">
            <v>1313200911</v>
          </cell>
          <cell r="B573" t="str">
            <v>פע' חוויתית תכנית יהודית</v>
          </cell>
        </row>
        <row r="574">
          <cell r="A574">
            <v>1313200915</v>
          </cell>
          <cell r="B574" t="str">
            <v>קייטנת קיץ בחט"ב ובתיכוניים</v>
          </cell>
        </row>
        <row r="575">
          <cell r="A575">
            <v>1313200920</v>
          </cell>
          <cell r="B575" t="str">
            <v xml:space="preserve">מזכירות           </v>
          </cell>
          <cell r="C575">
            <v>-984500</v>
          </cell>
        </row>
        <row r="576">
          <cell r="A576">
            <v>1313200921</v>
          </cell>
          <cell r="B576" t="str">
            <v xml:space="preserve">שרתים             </v>
          </cell>
          <cell r="C576">
            <v>-2509400</v>
          </cell>
        </row>
        <row r="577">
          <cell r="A577">
            <v>1313200922</v>
          </cell>
          <cell r="B577" t="str">
            <v xml:space="preserve">השתתפות בהזנה     </v>
          </cell>
        </row>
        <row r="578">
          <cell r="A578">
            <v>1313200923</v>
          </cell>
          <cell r="B578" t="str">
            <v>תיגבור לימודי יהדות</v>
          </cell>
        </row>
        <row r="579">
          <cell r="A579">
            <v>1313200924</v>
          </cell>
          <cell r="B579" t="str">
            <v xml:space="preserve">השתת הממשלה בקב"ט </v>
          </cell>
          <cell r="C579">
            <v>-589400</v>
          </cell>
        </row>
        <row r="580">
          <cell r="A580">
            <v>1313200925</v>
          </cell>
          <cell r="B580" t="str">
            <v xml:space="preserve">קבוצות טפוליות    </v>
          </cell>
          <cell r="C580">
            <v>-1247600</v>
          </cell>
        </row>
        <row r="581">
          <cell r="A581">
            <v>1313200926</v>
          </cell>
          <cell r="B581" t="str">
            <v>הכנסות שונות משה"ח</v>
          </cell>
        </row>
        <row r="582">
          <cell r="A582">
            <v>1313200927</v>
          </cell>
          <cell r="B582" t="str">
            <v>השת' ממשלה-פרוייקט</v>
          </cell>
          <cell r="C582">
            <v>-175000</v>
          </cell>
        </row>
        <row r="583">
          <cell r="A583">
            <v>1313200928</v>
          </cell>
          <cell r="B583" t="str">
            <v>השת' מ' חנוך-ספורט</v>
          </cell>
        </row>
        <row r="584">
          <cell r="A584">
            <v>1313200929</v>
          </cell>
          <cell r="B584" t="str">
            <v>מחוננים</v>
          </cell>
          <cell r="C584">
            <v>-150000</v>
          </cell>
        </row>
        <row r="585">
          <cell r="A585">
            <v>1313200930</v>
          </cell>
          <cell r="B585" t="str">
            <v>סיוע לניהול עצמי</v>
          </cell>
        </row>
        <row r="586">
          <cell r="A586">
            <v>1313200931</v>
          </cell>
          <cell r="B586" t="str">
            <v>שרת'/מז' ניהול עצמי</v>
          </cell>
          <cell r="C586">
            <v>-14478000</v>
          </cell>
        </row>
        <row r="587">
          <cell r="A587">
            <v>1313200932</v>
          </cell>
          <cell r="B587" t="str">
            <v>תוספת דיפרנצ'-ניהול עצמי</v>
          </cell>
        </row>
        <row r="588">
          <cell r="A588">
            <v>1313200936</v>
          </cell>
          <cell r="B588" t="str">
            <v>נאמני קורונה</v>
          </cell>
        </row>
        <row r="589">
          <cell r="A589">
            <v>1313200938</v>
          </cell>
          <cell r="B589" t="str">
            <v>עוזרי חינוך - קורונה</v>
          </cell>
        </row>
        <row r="590">
          <cell r="A590">
            <v>1313200944</v>
          </cell>
          <cell r="B590" t="str">
            <v>החזר הבראה ויובל</v>
          </cell>
        </row>
        <row r="591">
          <cell r="A591">
            <v>1313200950</v>
          </cell>
          <cell r="B591" t="str">
            <v>שגרירי מפתח הל"ב</v>
          </cell>
          <cell r="C591">
            <v>-30000</v>
          </cell>
        </row>
        <row r="592">
          <cell r="A592">
            <v>1313200951</v>
          </cell>
          <cell r="B592" t="str">
            <v>ציוד ומכשירי חנ"ג</v>
          </cell>
        </row>
        <row r="593">
          <cell r="A593">
            <v>1313200952</v>
          </cell>
          <cell r="B593" t="str">
            <v>יסודי - הכלה והשתלבות</v>
          </cell>
        </row>
        <row r="594">
          <cell r="A594">
            <v>1313200953</v>
          </cell>
          <cell r="B594" t="str">
            <v>מערכת גפ"ן</v>
          </cell>
        </row>
        <row r="595">
          <cell r="A595">
            <v>1313200990</v>
          </cell>
          <cell r="B595" t="str">
            <v>הכנסות מתי"א</v>
          </cell>
        </row>
        <row r="596">
          <cell r="A596" t="str">
            <v>#VALUE!</v>
          </cell>
          <cell r="B596" t="str">
            <v xml:space="preserve">בתי ספר יסודיים   </v>
          </cell>
          <cell r="C596">
            <v>-20874740</v>
          </cell>
        </row>
        <row r="597">
          <cell r="A597">
            <v>13132010</v>
          </cell>
          <cell r="B597" t="str">
            <v>בתי ספר של קיץ + ניצנים</v>
          </cell>
        </row>
        <row r="598">
          <cell r="A598">
            <v>1313201420</v>
          </cell>
          <cell r="B598" t="str">
            <v>הזנה - הורים</v>
          </cell>
        </row>
        <row r="599">
          <cell r="A599">
            <v>1313201421</v>
          </cell>
          <cell r="B599" t="str">
            <v>גביה מהורים - ניצנים יסודי</v>
          </cell>
          <cell r="C599">
            <v>-13000000</v>
          </cell>
        </row>
        <row r="600">
          <cell r="A600">
            <v>1313201920</v>
          </cell>
          <cell r="B600" t="str">
            <v>צהרונים - ניצנים ממשה"ח</v>
          </cell>
          <cell r="C600">
            <v>-6350000</v>
          </cell>
        </row>
        <row r="601">
          <cell r="A601">
            <v>1313201921</v>
          </cell>
          <cell r="B601" t="str">
            <v>מסגרות חינוכיות בחופשות</v>
          </cell>
          <cell r="C601">
            <v>-2150000</v>
          </cell>
        </row>
        <row r="602">
          <cell r="A602">
            <v>1313201922</v>
          </cell>
          <cell r="B602" t="str">
            <v>הזנה - משה"ח</v>
          </cell>
        </row>
        <row r="603">
          <cell r="A603">
            <v>1313201923</v>
          </cell>
          <cell r="B603" t="str">
            <v>משה"ח - סייעות</v>
          </cell>
        </row>
        <row r="604">
          <cell r="A604">
            <v>1313201941</v>
          </cell>
          <cell r="B604" t="str">
            <v>מסגרות קיץ - משה"ח</v>
          </cell>
          <cell r="C604">
            <v>-5028000</v>
          </cell>
        </row>
        <row r="605">
          <cell r="A605" t="str">
            <v>#VALUE!</v>
          </cell>
          <cell r="B605" t="str">
            <v>בתי ספר של קיץ</v>
          </cell>
          <cell r="C605">
            <v>-26528000</v>
          </cell>
        </row>
        <row r="606">
          <cell r="A606">
            <v>13133000</v>
          </cell>
          <cell r="B606" t="str">
            <v xml:space="preserve">חינוך מיוחד       </v>
          </cell>
        </row>
        <row r="607">
          <cell r="A607">
            <v>1313300312</v>
          </cell>
          <cell r="B607" t="str">
            <v>מסיבות כיתתיות</v>
          </cell>
          <cell r="C607">
            <v>-310840</v>
          </cell>
        </row>
        <row r="608">
          <cell r="A608">
            <v>1313300420</v>
          </cell>
          <cell r="B608" t="str">
            <v>סייעות ע"ח רשויות מקומיות אחר</v>
          </cell>
        </row>
        <row r="609">
          <cell r="A609">
            <v>1313300422</v>
          </cell>
          <cell r="B609" t="str">
            <v xml:space="preserve">מועדונית עמל      </v>
          </cell>
        </row>
        <row r="610">
          <cell r="A610">
            <v>1313300430</v>
          </cell>
          <cell r="B610" t="str">
            <v>השתת' מוסד'ילד חוץ</v>
          </cell>
          <cell r="C610">
            <v>-2700000</v>
          </cell>
        </row>
        <row r="611">
          <cell r="A611">
            <v>1313300737</v>
          </cell>
          <cell r="B611" t="str">
            <v>התבור - בטל"א</v>
          </cell>
        </row>
        <row r="612">
          <cell r="A612">
            <v>1313300691</v>
          </cell>
          <cell r="B612" t="str">
            <v>הכנסות מייצור בחלץ</v>
          </cell>
        </row>
        <row r="613">
          <cell r="A613">
            <v>1313300911</v>
          </cell>
          <cell r="B613" t="str">
            <v>פעילות חוויתית יהודית</v>
          </cell>
        </row>
        <row r="614">
          <cell r="A614">
            <v>1313300920</v>
          </cell>
          <cell r="B614" t="str">
            <v xml:space="preserve">סייעות טיפוליות   </v>
          </cell>
          <cell r="C614">
            <v>-54360000</v>
          </cell>
        </row>
        <row r="615">
          <cell r="A615">
            <v>1313300921</v>
          </cell>
          <cell r="B615" t="str">
            <v xml:space="preserve">לבורנט וספרן- חלץ </v>
          </cell>
          <cell r="C615">
            <v>-176000</v>
          </cell>
        </row>
        <row r="616">
          <cell r="A616">
            <v>1313300922</v>
          </cell>
          <cell r="B616" t="str">
            <v xml:space="preserve">השת' בהזנה        </v>
          </cell>
          <cell r="C616">
            <v>-2532900</v>
          </cell>
        </row>
        <row r="617">
          <cell r="A617">
            <v>1313300923</v>
          </cell>
          <cell r="B617" t="str">
            <v>השתתפות משרד החינוך</v>
          </cell>
        </row>
        <row r="618">
          <cell r="A618">
            <v>1313300924</v>
          </cell>
          <cell r="B618" t="str">
            <v>חינוך מיוחד-חופשות</v>
          </cell>
          <cell r="C618">
            <v>-2695700</v>
          </cell>
        </row>
        <row r="619">
          <cell r="A619">
            <v>1313300925</v>
          </cell>
          <cell r="B619" t="str">
            <v>שרתים+מזכירות אפיק</v>
          </cell>
        </row>
        <row r="620">
          <cell r="A620">
            <v>1313300926</v>
          </cell>
          <cell r="B620" t="str">
            <v>שרתים+מזכיר'-מתי"א</v>
          </cell>
          <cell r="C620">
            <v>-331300</v>
          </cell>
        </row>
        <row r="621">
          <cell r="A621">
            <v>1313300927</v>
          </cell>
          <cell r="B621" t="str">
            <v>השתת' מש' החינוך בבחינות</v>
          </cell>
        </row>
        <row r="622">
          <cell r="A622">
            <v>1313300928</v>
          </cell>
          <cell r="B622" t="str">
            <v>שרותי הקף-יול"א ח.מ</v>
          </cell>
          <cell r="C622">
            <v>-231500</v>
          </cell>
        </row>
        <row r="623">
          <cell r="A623">
            <v>1313300929</v>
          </cell>
          <cell r="B623" t="str">
            <v>סייעות רפואיות</v>
          </cell>
        </row>
        <row r="624">
          <cell r="A624">
            <v>1313300938</v>
          </cell>
          <cell r="B624" t="str">
            <v>השתת' מש' החינוך בטיולים</v>
          </cell>
        </row>
        <row r="625">
          <cell r="A625">
            <v>1313300953</v>
          </cell>
          <cell r="B625" t="str">
            <v>מערכת גפ"ן</v>
          </cell>
        </row>
        <row r="626">
          <cell r="A626" t="str">
            <v>#VALUE!</v>
          </cell>
          <cell r="B626" t="str">
            <v xml:space="preserve">חינוך מיוחד       </v>
          </cell>
          <cell r="C626">
            <v>-63338240</v>
          </cell>
        </row>
        <row r="627">
          <cell r="A627">
            <v>13133100</v>
          </cell>
          <cell r="B627" t="str">
            <v xml:space="preserve">בי"ס ע"ש הרצפלד   </v>
          </cell>
        </row>
        <row r="628">
          <cell r="A628">
            <v>1313310312</v>
          </cell>
          <cell r="B628" t="str">
            <v>מסיבות כיתתיות</v>
          </cell>
          <cell r="C628">
            <v>-310840</v>
          </cell>
        </row>
        <row r="629">
          <cell r="A629">
            <v>1313310430</v>
          </cell>
          <cell r="B629" t="str">
            <v xml:space="preserve">השתתפות מוסדות    </v>
          </cell>
          <cell r="C629">
            <v>-450000</v>
          </cell>
        </row>
        <row r="630">
          <cell r="A630">
            <v>1313310920</v>
          </cell>
          <cell r="B630" t="str">
            <v xml:space="preserve">סייעות טיפוליות   </v>
          </cell>
          <cell r="C630" t="str">
            <v>1,920,400-</v>
          </cell>
        </row>
        <row r="631">
          <cell r="A631">
            <v>1313310921</v>
          </cell>
          <cell r="B631" t="str">
            <v xml:space="preserve">מזכירות ושרתים    </v>
          </cell>
          <cell r="C631">
            <v>-344500</v>
          </cell>
        </row>
        <row r="632">
          <cell r="A632">
            <v>1313310922</v>
          </cell>
          <cell r="B632" t="str">
            <v xml:space="preserve">השת' בהזנה        </v>
          </cell>
          <cell r="C632">
            <v>-310000</v>
          </cell>
        </row>
        <row r="633">
          <cell r="A633">
            <v>1313310923</v>
          </cell>
          <cell r="B633" t="str">
            <v>השת' משרד החינוך בבחינות</v>
          </cell>
        </row>
        <row r="634">
          <cell r="A634">
            <v>1313310924</v>
          </cell>
          <cell r="B634" t="str">
            <v>חינוך מיוחד-חופשות</v>
          </cell>
          <cell r="C634">
            <v>-148800</v>
          </cell>
        </row>
        <row r="635">
          <cell r="A635">
            <v>1313310938</v>
          </cell>
          <cell r="B635" t="str">
            <v>השתת' מש' החינוך בטיולים</v>
          </cell>
        </row>
        <row r="636">
          <cell r="A636">
            <v>1313310953</v>
          </cell>
          <cell r="B636" t="str">
            <v>מערכת גפ"ן</v>
          </cell>
        </row>
        <row r="637">
          <cell r="A637" t="str">
            <v>#VALUE!</v>
          </cell>
          <cell r="B637" t="str">
            <v xml:space="preserve">בי"ס ע"ש הרצפלד   </v>
          </cell>
          <cell r="C637">
            <v>-1564140</v>
          </cell>
        </row>
        <row r="638">
          <cell r="A638">
            <v>13137000</v>
          </cell>
          <cell r="B638" t="str">
            <v xml:space="preserve">חוה חקלאית        </v>
          </cell>
        </row>
        <row r="639">
          <cell r="A639">
            <v>1313700610</v>
          </cell>
          <cell r="B639" t="str">
            <v xml:space="preserve">מכירות תוצרת הח   </v>
          </cell>
        </row>
        <row r="640">
          <cell r="A640">
            <v>1313700920</v>
          </cell>
          <cell r="B640" t="str">
            <v xml:space="preserve">הסעות ילדים       </v>
          </cell>
          <cell r="C640">
            <v>-200000</v>
          </cell>
        </row>
        <row r="641">
          <cell r="A641">
            <v>1313700921</v>
          </cell>
          <cell r="B641" t="str">
            <v xml:space="preserve">הצטיידות          </v>
          </cell>
          <cell r="C641">
            <v>-105000</v>
          </cell>
        </row>
        <row r="642">
          <cell r="A642">
            <v>1313700922</v>
          </cell>
          <cell r="B642" t="str">
            <v xml:space="preserve">שרת ומזכירה       </v>
          </cell>
          <cell r="C642">
            <v>-279300</v>
          </cell>
        </row>
        <row r="643">
          <cell r="A643" t="str">
            <v>#VALUE!</v>
          </cell>
          <cell r="B643" t="str">
            <v xml:space="preserve">חוה חקלאית        </v>
          </cell>
          <cell r="C643">
            <v>-584300</v>
          </cell>
        </row>
        <row r="644">
          <cell r="A644">
            <v>13150000</v>
          </cell>
          <cell r="B644" t="str">
            <v xml:space="preserve">חינוך על-יסודי    </v>
          </cell>
        </row>
        <row r="645">
          <cell r="A645">
            <v>13151000</v>
          </cell>
          <cell r="B645" t="str">
            <v xml:space="preserve">השתתפויות במוסדות </v>
          </cell>
        </row>
        <row r="646">
          <cell r="A646">
            <v>1315100420</v>
          </cell>
          <cell r="B646" t="str">
            <v>הכשרת מזכירות</v>
          </cell>
        </row>
        <row r="647">
          <cell r="A647">
            <v>1315100441</v>
          </cell>
          <cell r="B647" t="str">
            <v>החזר ביטוח אורט</v>
          </cell>
        </row>
        <row r="648">
          <cell r="A648">
            <v>1315100490</v>
          </cell>
          <cell r="B648" t="str">
            <v xml:space="preserve">מרכז מצויינות        </v>
          </cell>
        </row>
        <row r="649">
          <cell r="A649">
            <v>1315100491</v>
          </cell>
          <cell r="B649" t="str">
            <v xml:space="preserve">הכנסות מארועים    </v>
          </cell>
        </row>
        <row r="650">
          <cell r="A650">
            <v>1315100492</v>
          </cell>
          <cell r="B650" t="str">
            <v xml:space="preserve">שעות תיגבור       </v>
          </cell>
        </row>
        <row r="651">
          <cell r="A651">
            <v>1315100493</v>
          </cell>
          <cell r="B651" t="str">
            <v>השאלת ספרים חט"ב</v>
          </cell>
          <cell r="C651">
            <v>-60000</v>
          </cell>
        </row>
        <row r="652">
          <cell r="A652">
            <v>1315100921</v>
          </cell>
          <cell r="B652" t="str">
            <v>רכז עירוני לבגרות חברתית</v>
          </cell>
        </row>
        <row r="653">
          <cell r="A653">
            <v>1315100922</v>
          </cell>
          <cell r="B653" t="str">
            <v>פרויקטים בהשתתפות משה"ח</v>
          </cell>
          <cell r="C653">
            <v>-300000</v>
          </cell>
        </row>
        <row r="654">
          <cell r="A654">
            <v>1315100923</v>
          </cell>
          <cell r="B654" t="str">
            <v>הכנסות אומ"ץ</v>
          </cell>
        </row>
        <row r="655">
          <cell r="A655">
            <v>1315100924</v>
          </cell>
          <cell r="B655" t="str">
            <v>משלחות ספורט</v>
          </cell>
          <cell r="C655">
            <v>-40000</v>
          </cell>
        </row>
        <row r="656">
          <cell r="A656">
            <v>1315100925</v>
          </cell>
          <cell r="B656" t="str">
            <v>שביתה - הכנ' משה"ח</v>
          </cell>
        </row>
        <row r="657">
          <cell r="A657">
            <v>1315100929</v>
          </cell>
          <cell r="B657" t="str">
            <v>חוגי טכנולוגיה-משרד המדע</v>
          </cell>
        </row>
        <row r="658">
          <cell r="A658">
            <v>1315100944</v>
          </cell>
          <cell r="B658" t="str">
            <v>החזר הבראה ויובל</v>
          </cell>
        </row>
        <row r="659">
          <cell r="A659">
            <v>1315100990</v>
          </cell>
          <cell r="B659" t="str">
            <v>קשישים - שוויון חברתי</v>
          </cell>
        </row>
        <row r="660">
          <cell r="A660" t="str">
            <v>#VALUE!</v>
          </cell>
          <cell r="B660" t="str">
            <v xml:space="preserve">השתתפויות במוסדות </v>
          </cell>
          <cell r="C660">
            <v>-400000</v>
          </cell>
        </row>
        <row r="661">
          <cell r="A661">
            <v>13151100</v>
          </cell>
          <cell r="B661" t="str">
            <v>יוזמות - נבון</v>
          </cell>
        </row>
        <row r="662">
          <cell r="A662">
            <v>1315110921</v>
          </cell>
          <cell r="B662" t="str">
            <v>מצויינות - משה"ח</v>
          </cell>
        </row>
        <row r="663">
          <cell r="A663">
            <v>1315110922</v>
          </cell>
          <cell r="B663" t="str">
            <v>תפ"ן - משה"ח</v>
          </cell>
        </row>
        <row r="664">
          <cell r="A664">
            <v>1315110923</v>
          </cell>
          <cell r="B664" t="str">
            <v>אומ"ץ - משה"ח</v>
          </cell>
          <cell r="C664">
            <v>-40000</v>
          </cell>
        </row>
        <row r="665">
          <cell r="A665" t="str">
            <v>#VALUE!</v>
          </cell>
          <cell r="B665" t="str">
            <v>יוזמות - נבון</v>
          </cell>
          <cell r="C665">
            <v>-40000</v>
          </cell>
        </row>
        <row r="666">
          <cell r="A666">
            <v>13151200</v>
          </cell>
          <cell r="B666" t="str">
            <v>יוזמות - קוגל</v>
          </cell>
        </row>
        <row r="667">
          <cell r="A667">
            <v>1315120921</v>
          </cell>
          <cell r="B667" t="str">
            <v>מצויינות - משה"ח</v>
          </cell>
        </row>
        <row r="668">
          <cell r="A668">
            <v>1315120922</v>
          </cell>
          <cell r="B668" t="str">
            <v>תפ"ן - משה"ח</v>
          </cell>
        </row>
        <row r="669">
          <cell r="A669">
            <v>1315120923</v>
          </cell>
          <cell r="B669" t="str">
            <v>אומ"ץ - משה"ח</v>
          </cell>
        </row>
        <row r="670">
          <cell r="A670" t="str">
            <v>#VALUE!</v>
          </cell>
          <cell r="B670" t="str">
            <v>יוזמות - קוגל</v>
          </cell>
          <cell r="C670">
            <v>0</v>
          </cell>
        </row>
        <row r="671">
          <cell r="A671">
            <v>13151300</v>
          </cell>
          <cell r="B671" t="str">
            <v>יוזמות - הרצוג</v>
          </cell>
        </row>
        <row r="672">
          <cell r="A672">
            <v>1315130921</v>
          </cell>
          <cell r="B672" t="str">
            <v>מצויינות - משה"ח</v>
          </cell>
        </row>
        <row r="673">
          <cell r="A673">
            <v>1315130922</v>
          </cell>
          <cell r="B673" t="str">
            <v>תפ"ן - משה"ח</v>
          </cell>
        </row>
        <row r="674">
          <cell r="A674">
            <v>1315130923</v>
          </cell>
          <cell r="B674" t="str">
            <v>אומ"ץ - משה"ח</v>
          </cell>
          <cell r="C674">
            <v>-120000</v>
          </cell>
        </row>
        <row r="675">
          <cell r="A675" t="str">
            <v>#VALUE!</v>
          </cell>
          <cell r="B675" t="str">
            <v>יוזמות - הרצוג</v>
          </cell>
          <cell r="C675">
            <v>-120000</v>
          </cell>
        </row>
        <row r="676">
          <cell r="A676">
            <v>13151400</v>
          </cell>
          <cell r="B676" t="str">
            <v>יוזמות - ק"ש</v>
          </cell>
        </row>
        <row r="677">
          <cell r="A677">
            <v>1315140921</v>
          </cell>
          <cell r="B677" t="str">
            <v>מצויינות - משה"ח</v>
          </cell>
        </row>
        <row r="678">
          <cell r="A678">
            <v>1315140922</v>
          </cell>
          <cell r="B678" t="str">
            <v>תפ"ן - משה"ח</v>
          </cell>
        </row>
        <row r="679">
          <cell r="A679">
            <v>1315140923</v>
          </cell>
          <cell r="B679" t="str">
            <v>אומ"ץ - משה"ח</v>
          </cell>
          <cell r="C679">
            <v>-40000</v>
          </cell>
        </row>
        <row r="680">
          <cell r="A680" t="str">
            <v>#VALUE!</v>
          </cell>
          <cell r="B680" t="str">
            <v>יוזמות - ק"ש</v>
          </cell>
          <cell r="C680">
            <v>-40000</v>
          </cell>
        </row>
        <row r="681">
          <cell r="A681">
            <v>13151500</v>
          </cell>
          <cell r="B681" t="str">
            <v>יוזמות - איילון</v>
          </cell>
        </row>
        <row r="682">
          <cell r="A682">
            <v>1315150921</v>
          </cell>
          <cell r="B682" t="str">
            <v>מצויינות - משה"ח</v>
          </cell>
        </row>
        <row r="683">
          <cell r="A683">
            <v>1315150922</v>
          </cell>
          <cell r="B683" t="str">
            <v>תפ"ן - משה"ח</v>
          </cell>
        </row>
        <row r="684">
          <cell r="A684">
            <v>1315150923</v>
          </cell>
          <cell r="B684" t="str">
            <v>אומ"ץ - משה"ח</v>
          </cell>
          <cell r="C684">
            <v>-20000</v>
          </cell>
        </row>
        <row r="685">
          <cell r="A685" t="str">
            <v>#VALUE!</v>
          </cell>
          <cell r="B685" t="str">
            <v>יוזמות - איילון</v>
          </cell>
          <cell r="C685">
            <v>-20000</v>
          </cell>
        </row>
        <row r="686">
          <cell r="A686">
            <v>13151600</v>
          </cell>
          <cell r="B686" t="str">
            <v>יוזמות - יבנה</v>
          </cell>
        </row>
        <row r="687">
          <cell r="A687">
            <v>1315160921</v>
          </cell>
          <cell r="B687" t="str">
            <v>מצויינות - משה"ח</v>
          </cell>
        </row>
        <row r="688">
          <cell r="A688">
            <v>1315160922</v>
          </cell>
          <cell r="B688" t="str">
            <v>תפ"ן - משה"ח</v>
          </cell>
        </row>
        <row r="689">
          <cell r="A689">
            <v>1315160923</v>
          </cell>
          <cell r="B689" t="str">
            <v>אומ"ץ - משה"ח</v>
          </cell>
          <cell r="C689">
            <v>-80000</v>
          </cell>
        </row>
        <row r="690">
          <cell r="A690" t="str">
            <v>#VALUE!</v>
          </cell>
          <cell r="B690" t="str">
            <v>יוזמות - יבנה</v>
          </cell>
          <cell r="C690">
            <v>-80000</v>
          </cell>
        </row>
        <row r="691">
          <cell r="A691">
            <v>13151700</v>
          </cell>
          <cell r="B691" t="str">
            <v>יוזמות - קציר</v>
          </cell>
        </row>
        <row r="692">
          <cell r="A692">
            <v>1315170921</v>
          </cell>
          <cell r="B692" t="str">
            <v>מצויינות - משה"ח</v>
          </cell>
        </row>
        <row r="693">
          <cell r="A693">
            <v>1315170922</v>
          </cell>
          <cell r="B693" t="str">
            <v>תפ"ן - משה"ח</v>
          </cell>
        </row>
        <row r="694">
          <cell r="A694">
            <v>1315170923</v>
          </cell>
          <cell r="B694" t="str">
            <v>אומ"ץ - משה"ח</v>
          </cell>
          <cell r="C694">
            <v>-80000</v>
          </cell>
        </row>
        <row r="695">
          <cell r="A695" t="str">
            <v>#VALUE!</v>
          </cell>
          <cell r="B695" t="str">
            <v>יוזמות - קציר</v>
          </cell>
          <cell r="C695">
            <v>-80000</v>
          </cell>
        </row>
        <row r="696">
          <cell r="A696">
            <v>13151800</v>
          </cell>
          <cell r="B696" t="str">
            <v>יוזמות - כרם שלמה</v>
          </cell>
        </row>
        <row r="697">
          <cell r="A697">
            <v>1315180921</v>
          </cell>
          <cell r="B697" t="str">
            <v>מצויינות - משה"ח</v>
          </cell>
        </row>
        <row r="698">
          <cell r="A698">
            <v>1315180922</v>
          </cell>
          <cell r="B698" t="str">
            <v>תפ"ן - משה"ח</v>
          </cell>
        </row>
        <row r="699">
          <cell r="A699">
            <v>1315180923</v>
          </cell>
          <cell r="B699" t="str">
            <v>אומ"ץ - משה"ח</v>
          </cell>
          <cell r="C699">
            <v>-40000</v>
          </cell>
        </row>
        <row r="700">
          <cell r="A700" t="str">
            <v>#VALUE!</v>
          </cell>
          <cell r="B700" t="str">
            <v>יוזמות - כרם שלמה</v>
          </cell>
          <cell r="C700">
            <v>-40000</v>
          </cell>
        </row>
        <row r="701">
          <cell r="A701">
            <v>13151900</v>
          </cell>
          <cell r="B701" t="str">
            <v>יוזמות - עתידים</v>
          </cell>
        </row>
        <row r="702">
          <cell r="A702">
            <v>1315190921</v>
          </cell>
          <cell r="B702" t="str">
            <v>מצויינות - משה"ח</v>
          </cell>
        </row>
        <row r="703">
          <cell r="A703">
            <v>1315190922</v>
          </cell>
          <cell r="B703" t="str">
            <v>תפ"ן - משה"ח</v>
          </cell>
        </row>
        <row r="704">
          <cell r="A704">
            <v>1315190923</v>
          </cell>
          <cell r="B704" t="str">
            <v>אומ"ץ - משה"ח</v>
          </cell>
          <cell r="C704">
            <v>-80000</v>
          </cell>
        </row>
        <row r="705">
          <cell r="A705" t="str">
            <v>#VALUE!</v>
          </cell>
          <cell r="B705" t="str">
            <v>יוזמות - עתידים</v>
          </cell>
          <cell r="C705">
            <v>-80000</v>
          </cell>
        </row>
        <row r="706">
          <cell r="A706">
            <v>13157000</v>
          </cell>
          <cell r="B706" t="str">
            <v xml:space="preserve">בי"ס ע"י ומקיפים  </v>
          </cell>
        </row>
        <row r="707">
          <cell r="A707">
            <v>1315710312</v>
          </cell>
          <cell r="B707" t="str">
            <v>מסיבות כיתתיות</v>
          </cell>
          <cell r="C707">
            <v>-310840</v>
          </cell>
        </row>
        <row r="708">
          <cell r="A708">
            <v>1315710915</v>
          </cell>
          <cell r="B708" t="str">
            <v>קייטנת קיץ בחט"ב ובתיכוניים</v>
          </cell>
        </row>
        <row r="709">
          <cell r="A709">
            <v>1315710920</v>
          </cell>
          <cell r="B709" t="str">
            <v>השתת' ממשלה - חט"ע</v>
          </cell>
          <cell r="C709">
            <v>-10515400</v>
          </cell>
        </row>
        <row r="710">
          <cell r="A710">
            <v>1315710921</v>
          </cell>
          <cell r="B710" t="str">
            <v>השתת' ממשלה - חט"ב</v>
          </cell>
          <cell r="C710">
            <v>-1403200</v>
          </cell>
        </row>
        <row r="711">
          <cell r="A711">
            <v>1315710922</v>
          </cell>
          <cell r="B711" t="str">
            <v xml:space="preserve">שעורי עזר לעולים  </v>
          </cell>
          <cell r="C711">
            <v>-120000</v>
          </cell>
        </row>
        <row r="712">
          <cell r="A712">
            <v>1315710923</v>
          </cell>
          <cell r="B712" t="str">
            <v xml:space="preserve">שעורי עזר לנכים   </v>
          </cell>
          <cell r="C712">
            <v>-3600</v>
          </cell>
        </row>
        <row r="713">
          <cell r="A713">
            <v>1315710925</v>
          </cell>
          <cell r="B713" t="str">
            <v xml:space="preserve">קרן השתלמות לשכ"ל </v>
          </cell>
          <cell r="C713">
            <v>-732300</v>
          </cell>
        </row>
        <row r="714">
          <cell r="A714">
            <v>1315710926</v>
          </cell>
          <cell r="B714" t="str">
            <v xml:space="preserve">השאלת מורים לחט"ב </v>
          </cell>
          <cell r="C714">
            <v>-124000</v>
          </cell>
        </row>
        <row r="715">
          <cell r="A715">
            <v>1315710927</v>
          </cell>
          <cell r="B715" t="str">
            <v>תכנית גי"א / מש"ב</v>
          </cell>
        </row>
        <row r="716">
          <cell r="A716">
            <v>1315710928</v>
          </cell>
          <cell r="B716" t="str">
            <v xml:space="preserve">ליווי לטיולים     </v>
          </cell>
          <cell r="C716">
            <v>-174300</v>
          </cell>
        </row>
        <row r="717">
          <cell r="A717">
            <v>1315710930</v>
          </cell>
          <cell r="B717" t="str">
            <v>עוז לתמורה</v>
          </cell>
          <cell r="C717">
            <v>-5829200</v>
          </cell>
        </row>
        <row r="718">
          <cell r="A718">
            <v>1315710932</v>
          </cell>
          <cell r="B718" t="str">
            <v>גמול בגרות אחוזי</v>
          </cell>
          <cell r="C718">
            <v>-260400</v>
          </cell>
        </row>
        <row r="719">
          <cell r="A719">
            <v>1315710933</v>
          </cell>
          <cell r="B719" t="str">
            <v>תכנית לאומית-קידום אנגלית</v>
          </cell>
        </row>
        <row r="720">
          <cell r="A720">
            <v>1315710934</v>
          </cell>
          <cell r="B720" t="str">
            <v>הצטיידות טכנולוגית במעבדות</v>
          </cell>
        </row>
        <row r="721">
          <cell r="A721">
            <v>1315710938</v>
          </cell>
          <cell r="B721" t="str">
            <v>השתת' מש' החינוך בטיולים</v>
          </cell>
        </row>
        <row r="722">
          <cell r="A722">
            <v>1315710952</v>
          </cell>
          <cell r="B722" t="str">
            <v>חט"ב - הכלה והשתלבות</v>
          </cell>
        </row>
        <row r="723">
          <cell r="A723">
            <v>1315710953</v>
          </cell>
          <cell r="B723" t="str">
            <v>מערכת גפ"ן</v>
          </cell>
          <cell r="C723">
            <v>-1440000</v>
          </cell>
        </row>
        <row r="724">
          <cell r="A724" t="str">
            <v>#VALUE!</v>
          </cell>
          <cell r="B724" t="str">
            <v xml:space="preserve">חטיבת ביניים-נבון </v>
          </cell>
          <cell r="C724">
            <v>-20913240</v>
          </cell>
        </row>
        <row r="725">
          <cell r="A725">
            <v>13157200</v>
          </cell>
          <cell r="B725" t="str">
            <v xml:space="preserve">בי"ס תיכון קוגל   </v>
          </cell>
        </row>
        <row r="726">
          <cell r="A726">
            <v>1315720312</v>
          </cell>
          <cell r="B726" t="str">
            <v>מסיבות כיתתיות</v>
          </cell>
          <cell r="C726">
            <v>-310840</v>
          </cell>
        </row>
        <row r="727">
          <cell r="A727">
            <v>1315720416</v>
          </cell>
          <cell r="B727" t="str">
            <v>פר' קשישים-משתתפים</v>
          </cell>
          <cell r="C727">
            <v>-30000</v>
          </cell>
        </row>
        <row r="728">
          <cell r="A728">
            <v>1315720417</v>
          </cell>
          <cell r="B728" t="str">
            <v>דמי בחינות</v>
          </cell>
        </row>
        <row r="729">
          <cell r="A729">
            <v>1315720420</v>
          </cell>
          <cell r="B729" t="str">
            <v xml:space="preserve">שירותי בריאות     </v>
          </cell>
        </row>
        <row r="730">
          <cell r="A730">
            <v>1315720421</v>
          </cell>
          <cell r="B730" t="str">
            <v xml:space="preserve">הכנסות מפסיכולוג  </v>
          </cell>
        </row>
        <row r="731">
          <cell r="A731">
            <v>1315720425</v>
          </cell>
          <cell r="B731" t="str">
            <v>השת'תלמידים-שעורים</v>
          </cell>
        </row>
        <row r="732">
          <cell r="A732">
            <v>1315720911</v>
          </cell>
          <cell r="B732" t="str">
            <v>פעילות חוויתית יהודית</v>
          </cell>
        </row>
        <row r="733">
          <cell r="A733">
            <v>1315720915</v>
          </cell>
          <cell r="B733" t="str">
            <v>קייטנת קיץ בחט"ב ובתיכוניים</v>
          </cell>
        </row>
        <row r="734">
          <cell r="A734">
            <v>1315720920</v>
          </cell>
          <cell r="B734" t="str">
            <v>השת' הממשלה בשכל"מ</v>
          </cell>
          <cell r="C734">
            <v>-12387000</v>
          </cell>
        </row>
        <row r="735">
          <cell r="A735">
            <v>1315720921</v>
          </cell>
          <cell r="B735" t="str">
            <v>השתת' ממשלה - חט"ב</v>
          </cell>
          <cell r="C735">
            <v>-1921000</v>
          </cell>
        </row>
        <row r="736">
          <cell r="A736">
            <v>1315720922</v>
          </cell>
          <cell r="B736" t="str">
            <v xml:space="preserve">שעורי עזר לעולים  </v>
          </cell>
          <cell r="C736">
            <v>0</v>
          </cell>
        </row>
        <row r="737">
          <cell r="A737">
            <v>1315720923</v>
          </cell>
          <cell r="B737" t="str">
            <v xml:space="preserve">שעורי עזר לנכים   </v>
          </cell>
          <cell r="C737">
            <v>-3600</v>
          </cell>
        </row>
        <row r="738">
          <cell r="A738">
            <v>1315720925</v>
          </cell>
          <cell r="B738" t="str">
            <v xml:space="preserve">קרן השתלמות לשכ"ל </v>
          </cell>
          <cell r="C738">
            <v>-868400</v>
          </cell>
        </row>
        <row r="739">
          <cell r="A739">
            <v>1315720926</v>
          </cell>
          <cell r="B739" t="str">
            <v xml:space="preserve">השאלת מורים לחט"ב </v>
          </cell>
        </row>
        <row r="740">
          <cell r="A740">
            <v>1315720927</v>
          </cell>
          <cell r="B740" t="str">
            <v>תכנית גי"א / מש"ב</v>
          </cell>
        </row>
        <row r="741">
          <cell r="A741">
            <v>1315720928</v>
          </cell>
          <cell r="B741" t="str">
            <v xml:space="preserve">ליווי לטיולים     </v>
          </cell>
          <cell r="C741">
            <v>-219600</v>
          </cell>
        </row>
        <row r="742">
          <cell r="A742">
            <v>1315720929</v>
          </cell>
          <cell r="B742" t="str">
            <v xml:space="preserve">אורח חיים בריא    </v>
          </cell>
        </row>
        <row r="743">
          <cell r="A743">
            <v>1315720930</v>
          </cell>
          <cell r="B743" t="str">
            <v>עוז לתמורה</v>
          </cell>
          <cell r="C743">
            <v>-6578600</v>
          </cell>
        </row>
        <row r="744">
          <cell r="A744">
            <v>1315720932</v>
          </cell>
          <cell r="B744" t="str">
            <v>גמול בגרות אחוזי</v>
          </cell>
          <cell r="C744">
            <v>-303900</v>
          </cell>
        </row>
        <row r="745">
          <cell r="A745">
            <v>1315720933</v>
          </cell>
          <cell r="B745" t="str">
            <v>תכנית לאומית-קידום אנגלית</v>
          </cell>
          <cell r="C745">
            <v>0</v>
          </cell>
        </row>
        <row r="746">
          <cell r="A746">
            <v>1315720934</v>
          </cell>
          <cell r="B746" t="str">
            <v>הצטיידות טכנולוגית במעבדות</v>
          </cell>
          <cell r="C746">
            <v>0</v>
          </cell>
        </row>
        <row r="747">
          <cell r="A747">
            <v>1315720938</v>
          </cell>
          <cell r="B747" t="str">
            <v>השתת' מש' החינוך בטיולים</v>
          </cell>
        </row>
        <row r="748">
          <cell r="A748">
            <v>1315720952</v>
          </cell>
          <cell r="B748" t="str">
            <v>חט"ב - הכלה והשתלבות</v>
          </cell>
          <cell r="C748">
            <v>0</v>
          </cell>
        </row>
        <row r="749">
          <cell r="A749">
            <v>1315720953</v>
          </cell>
          <cell r="B749" t="str">
            <v>מערכת גפ"ן</v>
          </cell>
          <cell r="C749">
            <v>-1586000</v>
          </cell>
        </row>
        <row r="750">
          <cell r="A750" t="str">
            <v>#VALUE!</v>
          </cell>
          <cell r="B750" t="str">
            <v xml:space="preserve">בי"ס תיכון קוגל   </v>
          </cell>
          <cell r="C750">
            <v>-24208940</v>
          </cell>
        </row>
        <row r="751">
          <cell r="A751">
            <v>13157300</v>
          </cell>
          <cell r="B751" t="str">
            <v xml:space="preserve">תיכון ע"ש הרצוג   </v>
          </cell>
        </row>
        <row r="752">
          <cell r="A752">
            <v>1315730312</v>
          </cell>
          <cell r="B752" t="str">
            <v>מסיבות כיתתיות</v>
          </cell>
          <cell r="C752">
            <v>-310840</v>
          </cell>
        </row>
        <row r="753">
          <cell r="A753">
            <v>1315730410</v>
          </cell>
          <cell r="B753" t="str">
            <v xml:space="preserve">שכר לימוד יג ת"ג  </v>
          </cell>
          <cell r="C753">
            <v>0</v>
          </cell>
        </row>
        <row r="754">
          <cell r="A754">
            <v>1315730416</v>
          </cell>
          <cell r="B754" t="str">
            <v>פר' קשישים-משתתפים</v>
          </cell>
        </row>
        <row r="755">
          <cell r="A755">
            <v>1315730417</v>
          </cell>
          <cell r="B755" t="str">
            <v>דמי בחינות</v>
          </cell>
        </row>
        <row r="756">
          <cell r="A756">
            <v>1315730420</v>
          </cell>
          <cell r="B756" t="str">
            <v>השת' הורים בבריאות</v>
          </cell>
        </row>
        <row r="757">
          <cell r="A757">
            <v>1315730421</v>
          </cell>
          <cell r="B757" t="str">
            <v xml:space="preserve">הכנסות מפסיכולוג  </v>
          </cell>
        </row>
        <row r="758">
          <cell r="A758">
            <v>1315730422</v>
          </cell>
          <cell r="B758" t="str">
            <v xml:space="preserve">ביטוח לאומי י"ג   </v>
          </cell>
        </row>
        <row r="759">
          <cell r="A759">
            <v>1315730425</v>
          </cell>
          <cell r="B759" t="str">
            <v>הש' בלימודים-סיוון</v>
          </cell>
        </row>
        <row r="760">
          <cell r="A760">
            <v>1315730640</v>
          </cell>
          <cell r="B760" t="str">
            <v xml:space="preserve">שכר דירה מזנון    </v>
          </cell>
        </row>
        <row r="761">
          <cell r="A761">
            <v>1315730911</v>
          </cell>
          <cell r="B761" t="str">
            <v>פעילות חוויתית יהודית</v>
          </cell>
        </row>
        <row r="762">
          <cell r="A762">
            <v>1315730920</v>
          </cell>
          <cell r="B762" t="str">
            <v>השת' הממשלה בשכל"מ</v>
          </cell>
          <cell r="C762">
            <v>-7786500</v>
          </cell>
        </row>
        <row r="763">
          <cell r="A763">
            <v>1315730921</v>
          </cell>
          <cell r="B763" t="str">
            <v>השתת' ממשלה - חט"ב</v>
          </cell>
          <cell r="C763">
            <v>-1335700</v>
          </cell>
        </row>
        <row r="764">
          <cell r="A764">
            <v>1315730915</v>
          </cell>
          <cell r="B764" t="str">
            <v>קייטנת קיץ בחט"ב ובתיכוניים</v>
          </cell>
        </row>
        <row r="765">
          <cell r="A765">
            <v>1315730922</v>
          </cell>
          <cell r="B765" t="str">
            <v xml:space="preserve">שעורי עזר לעולים  </v>
          </cell>
          <cell r="C765">
            <v>0</v>
          </cell>
        </row>
        <row r="766">
          <cell r="A766">
            <v>1315730923</v>
          </cell>
          <cell r="B766" t="str">
            <v xml:space="preserve">שעורי עזר לנכים   </v>
          </cell>
          <cell r="C766">
            <v>-3600</v>
          </cell>
        </row>
        <row r="767">
          <cell r="A767">
            <v>1315730924</v>
          </cell>
          <cell r="B767" t="str">
            <v>הזדמנות ראשונה</v>
          </cell>
        </row>
        <row r="768">
          <cell r="A768">
            <v>1315730925</v>
          </cell>
          <cell r="B768" t="str">
            <v xml:space="preserve">קרן השתלמות לשכ"ל </v>
          </cell>
          <cell r="C768">
            <v>-594700</v>
          </cell>
        </row>
        <row r="769">
          <cell r="A769">
            <v>1315730926</v>
          </cell>
          <cell r="B769" t="str">
            <v xml:space="preserve">השאלת מורים לחט"ב </v>
          </cell>
          <cell r="C769">
            <v>-404700</v>
          </cell>
        </row>
        <row r="770">
          <cell r="A770">
            <v>1315730927</v>
          </cell>
          <cell r="B770" t="str">
            <v>תכנית גי"א / מש"ב</v>
          </cell>
        </row>
        <row r="771">
          <cell r="A771">
            <v>1315730928</v>
          </cell>
          <cell r="B771" t="str">
            <v xml:space="preserve">ליווי לטיולים     </v>
          </cell>
          <cell r="C771">
            <v>-128800</v>
          </cell>
        </row>
        <row r="772">
          <cell r="A772">
            <v>1315730930</v>
          </cell>
          <cell r="B772" t="str">
            <v>עוז לתמורה</v>
          </cell>
          <cell r="C772">
            <v>-4257000</v>
          </cell>
        </row>
        <row r="773">
          <cell r="A773">
            <v>1315730932</v>
          </cell>
          <cell r="B773" t="str">
            <v>גמול בגרות אחוזי</v>
          </cell>
          <cell r="C773">
            <v>-197000</v>
          </cell>
        </row>
        <row r="774">
          <cell r="A774">
            <v>1315730933</v>
          </cell>
          <cell r="B774" t="str">
            <v>תכנית לאומית-קידום אנגלית</v>
          </cell>
        </row>
        <row r="775">
          <cell r="A775">
            <v>1315730934</v>
          </cell>
          <cell r="B775" t="str">
            <v>הצטיידות טכנולוגית במעבדות</v>
          </cell>
        </row>
        <row r="776">
          <cell r="A776">
            <v>1315730938</v>
          </cell>
          <cell r="B776" t="str">
            <v>השתת' מש' החינוך בטיולים</v>
          </cell>
        </row>
        <row r="777">
          <cell r="A777">
            <v>1315730939</v>
          </cell>
          <cell r="B777" t="str">
            <v>פרוייקט "מניפה"</v>
          </cell>
        </row>
        <row r="778">
          <cell r="A778">
            <v>1315730952</v>
          </cell>
          <cell r="B778" t="str">
            <v>חט"ב - הכלה והשתלבות</v>
          </cell>
        </row>
        <row r="779">
          <cell r="A779">
            <v>1315730953</v>
          </cell>
          <cell r="B779" t="str">
            <v>מערכת גפ"ן</v>
          </cell>
          <cell r="C779">
            <v>-1305200</v>
          </cell>
        </row>
        <row r="780">
          <cell r="A780">
            <v>1315730990</v>
          </cell>
          <cell r="B780" t="str">
            <v>קשישים - שוויון חברתי</v>
          </cell>
        </row>
        <row r="781">
          <cell r="A781" t="str">
            <v>#VALUE!</v>
          </cell>
          <cell r="B781" t="str">
            <v xml:space="preserve">תיכון ע"ש הרצוג   </v>
          </cell>
          <cell r="C781">
            <v>-16324040</v>
          </cell>
        </row>
        <row r="782">
          <cell r="A782">
            <v>13157400</v>
          </cell>
          <cell r="B782" t="str">
            <v xml:space="preserve">תיכון קרית - שרת  </v>
          </cell>
        </row>
        <row r="783">
          <cell r="A783">
            <v>1315740312</v>
          </cell>
          <cell r="B783" t="str">
            <v>מסיבות כיתתיות</v>
          </cell>
          <cell r="C783">
            <v>-310840</v>
          </cell>
        </row>
        <row r="784">
          <cell r="A784">
            <v>1315740416</v>
          </cell>
          <cell r="B784" t="str">
            <v>פר' קשישים-משתתפים</v>
          </cell>
          <cell r="C784">
            <v>-70000</v>
          </cell>
        </row>
        <row r="785">
          <cell r="A785">
            <v>1315740417</v>
          </cell>
          <cell r="B785" t="str">
            <v>דמי בחינות</v>
          </cell>
        </row>
        <row r="786">
          <cell r="A786">
            <v>1315740420</v>
          </cell>
          <cell r="B786" t="str">
            <v>השת' הורים באולפן</v>
          </cell>
        </row>
        <row r="787">
          <cell r="A787">
            <v>1315740425</v>
          </cell>
          <cell r="B787" t="str">
            <v>השת'תלמידים-שעורים</v>
          </cell>
        </row>
        <row r="788">
          <cell r="A788">
            <v>1315740911</v>
          </cell>
          <cell r="B788" t="str">
            <v>פעילות חוויתית יהודית</v>
          </cell>
        </row>
        <row r="789">
          <cell r="A789">
            <v>1315740915</v>
          </cell>
          <cell r="B789" t="str">
            <v>קייטנת קיץ בחט"ב ובתיכוניים</v>
          </cell>
        </row>
        <row r="790">
          <cell r="A790">
            <v>1315740920</v>
          </cell>
          <cell r="B790" t="str">
            <v>השת' הממשלה בשכל"מ</v>
          </cell>
          <cell r="C790">
            <v>-18687300</v>
          </cell>
        </row>
        <row r="791">
          <cell r="A791">
            <v>1315740921</v>
          </cell>
          <cell r="B791" t="str">
            <v>השתת' ממשלה - חט"ב</v>
          </cell>
          <cell r="C791">
            <v>-2906400</v>
          </cell>
        </row>
        <row r="792">
          <cell r="A792">
            <v>1315740922</v>
          </cell>
          <cell r="B792" t="str">
            <v xml:space="preserve">שעורי עזר לעולים  </v>
          </cell>
          <cell r="C792">
            <v>0</v>
          </cell>
        </row>
        <row r="793">
          <cell r="A793">
            <v>1315740923</v>
          </cell>
          <cell r="B793" t="str">
            <v xml:space="preserve">שעורי עזר לנכים   </v>
          </cell>
          <cell r="C793">
            <v>-8400</v>
          </cell>
        </row>
        <row r="794">
          <cell r="A794">
            <v>1315740924</v>
          </cell>
          <cell r="B794" t="str">
            <v>תיגבור יהדות</v>
          </cell>
          <cell r="C794">
            <v>0</v>
          </cell>
        </row>
        <row r="795">
          <cell r="A795">
            <v>1315740925</v>
          </cell>
          <cell r="B795" t="str">
            <v xml:space="preserve">קרן השתלמות לשכ"ל </v>
          </cell>
          <cell r="C795">
            <v>-1400000</v>
          </cell>
        </row>
        <row r="796">
          <cell r="A796">
            <v>1315740926</v>
          </cell>
          <cell r="B796" t="str">
            <v xml:space="preserve">השאלת מורים לחט"ב </v>
          </cell>
        </row>
        <row r="797">
          <cell r="A797">
            <v>1315740927</v>
          </cell>
          <cell r="B797" t="str">
            <v>תכנית גי"א / מש"ב</v>
          </cell>
          <cell r="C797">
            <v>0</v>
          </cell>
        </row>
        <row r="798">
          <cell r="A798">
            <v>1315740928</v>
          </cell>
          <cell r="B798" t="str">
            <v xml:space="preserve">ליווי לטיולים     </v>
          </cell>
          <cell r="C798">
            <v>-355000</v>
          </cell>
        </row>
        <row r="799">
          <cell r="A799">
            <v>1315740930</v>
          </cell>
          <cell r="B799" t="str">
            <v>עוז לתמורה</v>
          </cell>
          <cell r="C799">
            <v>-9825400</v>
          </cell>
        </row>
        <row r="800">
          <cell r="A800">
            <v>1315740932</v>
          </cell>
          <cell r="B800" t="str">
            <v>גמול בגרות אחוזי</v>
          </cell>
          <cell r="C800">
            <v>-498200</v>
          </cell>
        </row>
        <row r="801">
          <cell r="A801">
            <v>1315740933</v>
          </cell>
          <cell r="B801" t="str">
            <v>תכנית לאומית-קידום אנגלית</v>
          </cell>
          <cell r="C801">
            <v>0</v>
          </cell>
        </row>
        <row r="802">
          <cell r="A802">
            <v>1315740934</v>
          </cell>
          <cell r="B802" t="str">
            <v>הצטיידות טכנולוגית במעבדות</v>
          </cell>
          <cell r="C802">
            <v>0</v>
          </cell>
        </row>
        <row r="803">
          <cell r="A803">
            <v>1315740938</v>
          </cell>
          <cell r="B803" t="str">
            <v>השתת' מש' החינוך בטיולים</v>
          </cell>
          <cell r="C803">
            <v>0</v>
          </cell>
        </row>
        <row r="804">
          <cell r="A804">
            <v>1315740952</v>
          </cell>
          <cell r="B804" t="str">
            <v>חט"ב - הכלה והשתלבות</v>
          </cell>
          <cell r="C804">
            <v>0</v>
          </cell>
        </row>
        <row r="805">
          <cell r="A805">
            <v>1315740953</v>
          </cell>
          <cell r="B805" t="str">
            <v>מערכת גפ"ן</v>
          </cell>
          <cell r="C805">
            <v>-2534700</v>
          </cell>
        </row>
        <row r="806">
          <cell r="A806">
            <v>1315740990</v>
          </cell>
          <cell r="B806" t="str">
            <v>קשישים - שוויון חברתי</v>
          </cell>
        </row>
        <row r="807">
          <cell r="A807" t="str">
            <v>#VALUE!</v>
          </cell>
          <cell r="B807" t="str">
            <v xml:space="preserve">תיכון קרית - שרת  </v>
          </cell>
          <cell r="C807">
            <v>-36596240</v>
          </cell>
        </row>
        <row r="808">
          <cell r="A808">
            <v>13157500</v>
          </cell>
          <cell r="B808" t="str">
            <v xml:space="preserve">בי"ס תיכון אילון  </v>
          </cell>
        </row>
        <row r="809">
          <cell r="A809">
            <v>1315750312</v>
          </cell>
          <cell r="B809" t="str">
            <v>מסיבות כיתתיות</v>
          </cell>
          <cell r="C809">
            <v>-310840</v>
          </cell>
        </row>
        <row r="810">
          <cell r="A810">
            <v>1315750416</v>
          </cell>
          <cell r="B810" t="str">
            <v>פר' קשישים-משתתפים</v>
          </cell>
        </row>
        <row r="811">
          <cell r="A811">
            <v>1315750417</v>
          </cell>
          <cell r="B811" t="str">
            <v>דמי בחינות</v>
          </cell>
        </row>
        <row r="812">
          <cell r="A812">
            <v>1315750420</v>
          </cell>
          <cell r="B812" t="str">
            <v>השת' הורים בבריאות</v>
          </cell>
        </row>
        <row r="813">
          <cell r="A813">
            <v>1315750640</v>
          </cell>
          <cell r="B813" t="str">
            <v xml:space="preserve">שכר דירה מזנון    </v>
          </cell>
        </row>
        <row r="814">
          <cell r="A814">
            <v>1315750911</v>
          </cell>
          <cell r="B814" t="str">
            <v>פעילות חוויתית יהודית</v>
          </cell>
        </row>
        <row r="815">
          <cell r="A815">
            <v>1315750915</v>
          </cell>
          <cell r="B815" t="str">
            <v>קייטנת קיץ בחט"ב ובתיכוניים</v>
          </cell>
        </row>
        <row r="816">
          <cell r="A816">
            <v>1315750920</v>
          </cell>
          <cell r="B816" t="str">
            <v>השת' הממשלה בשכל"מ</v>
          </cell>
          <cell r="C816">
            <v>-15267200</v>
          </cell>
        </row>
        <row r="817">
          <cell r="A817">
            <v>1315750921</v>
          </cell>
          <cell r="B817" t="str">
            <v>השתת' ממשלה - חט"ב</v>
          </cell>
          <cell r="C817">
            <v>-1440700</v>
          </cell>
        </row>
        <row r="818">
          <cell r="A818">
            <v>1315750922</v>
          </cell>
          <cell r="B818" t="str">
            <v xml:space="preserve">שעורי עזר לעולים  </v>
          </cell>
          <cell r="C818">
            <v>0</v>
          </cell>
        </row>
        <row r="819">
          <cell r="A819">
            <v>1315750923</v>
          </cell>
          <cell r="B819" t="str">
            <v xml:space="preserve">שעורי עזר לנכים   </v>
          </cell>
          <cell r="C819">
            <v>0</v>
          </cell>
        </row>
        <row r="820">
          <cell r="A820">
            <v>1315750925</v>
          </cell>
          <cell r="B820" t="str">
            <v xml:space="preserve">קרן השתלמות לשכ"ל </v>
          </cell>
          <cell r="C820">
            <v>-1003000</v>
          </cell>
        </row>
        <row r="821">
          <cell r="A821">
            <v>1315750926</v>
          </cell>
          <cell r="B821" t="str">
            <v xml:space="preserve">השאלת מורים לחט"ב </v>
          </cell>
          <cell r="C821">
            <v>-111800</v>
          </cell>
        </row>
        <row r="822">
          <cell r="A822">
            <v>1315750927</v>
          </cell>
          <cell r="B822" t="str">
            <v>תכנית גי"א / מש"ב</v>
          </cell>
        </row>
        <row r="823">
          <cell r="A823">
            <v>1315750928</v>
          </cell>
          <cell r="B823" t="str">
            <v xml:space="preserve">ליווי לטיולים     </v>
          </cell>
          <cell r="C823">
            <v>-215900</v>
          </cell>
        </row>
        <row r="824">
          <cell r="A824">
            <v>1315750930</v>
          </cell>
          <cell r="B824" t="str">
            <v>עוז לתמורה</v>
          </cell>
          <cell r="C824">
            <v>-6828400</v>
          </cell>
        </row>
        <row r="825">
          <cell r="A825">
            <v>1315750932</v>
          </cell>
          <cell r="B825" t="str">
            <v>גמול בגרות אחוזי</v>
          </cell>
          <cell r="C825">
            <v>-292500</v>
          </cell>
        </row>
        <row r="826">
          <cell r="A826">
            <v>1315750933</v>
          </cell>
          <cell r="B826" t="str">
            <v>תכנית לאומית-קידום אנגלית</v>
          </cell>
          <cell r="C826">
            <v>0</v>
          </cell>
        </row>
        <row r="827">
          <cell r="A827">
            <v>1315750934</v>
          </cell>
          <cell r="B827" t="str">
            <v>הצטיידות טכנולוגית במעבדות</v>
          </cell>
          <cell r="C827">
            <v>0</v>
          </cell>
        </row>
        <row r="828">
          <cell r="A828">
            <v>1315750938</v>
          </cell>
          <cell r="B828" t="str">
            <v>השתת' מש' החינוך בטיולים</v>
          </cell>
        </row>
        <row r="829">
          <cell r="A829">
            <v>1315750952</v>
          </cell>
          <cell r="B829" t="str">
            <v>חט"ב - הכלה והשתלבות</v>
          </cell>
          <cell r="C829">
            <v>0</v>
          </cell>
        </row>
        <row r="830">
          <cell r="A830">
            <v>1315750953</v>
          </cell>
          <cell r="B830" t="str">
            <v>מערכת גפ"ן</v>
          </cell>
          <cell r="C830">
            <v>-1365600</v>
          </cell>
        </row>
        <row r="831">
          <cell r="A831">
            <v>1315750990</v>
          </cell>
          <cell r="B831" t="str">
            <v>קשישים - שוויון חברתי</v>
          </cell>
        </row>
        <row r="832">
          <cell r="A832" t="str">
            <v>#VALUE!</v>
          </cell>
          <cell r="B832" t="str">
            <v xml:space="preserve">בי"ס תיכון אילון  </v>
          </cell>
          <cell r="C832">
            <v>-26835940</v>
          </cell>
        </row>
        <row r="833">
          <cell r="A833">
            <v>13157600</v>
          </cell>
          <cell r="B833" t="str">
            <v xml:space="preserve">בי"ס תיכון יבנה   </v>
          </cell>
          <cell r="C833" t="str">
            <v xml:space="preserve">       </v>
          </cell>
        </row>
        <row r="834">
          <cell r="A834">
            <v>1315760312</v>
          </cell>
          <cell r="B834" t="str">
            <v>מסיבות כיתתיות</v>
          </cell>
          <cell r="C834">
            <v>-310840</v>
          </cell>
        </row>
        <row r="835">
          <cell r="A835">
            <v>1315760414</v>
          </cell>
          <cell r="B835" t="str">
            <v>שע' עזר - אולפנא ( הורים )</v>
          </cell>
        </row>
        <row r="836">
          <cell r="A836">
            <v>1315760416</v>
          </cell>
          <cell r="B836" t="str">
            <v>פר' קשישים-משתתפים</v>
          </cell>
        </row>
        <row r="837">
          <cell r="A837">
            <v>1315760417</v>
          </cell>
          <cell r="B837" t="str">
            <v>דמי בחינות</v>
          </cell>
        </row>
        <row r="838">
          <cell r="A838">
            <v>1315760420</v>
          </cell>
          <cell r="B838" t="str">
            <v>השת' הורים בבריאות</v>
          </cell>
        </row>
        <row r="839">
          <cell r="A839">
            <v>1315760421</v>
          </cell>
          <cell r="B839" t="str">
            <v xml:space="preserve">הכנסות מפסיכולוג  </v>
          </cell>
        </row>
        <row r="840">
          <cell r="A840">
            <v>1315760911</v>
          </cell>
          <cell r="B840" t="str">
            <v>פעילות חוויתית יהודית</v>
          </cell>
        </row>
        <row r="841">
          <cell r="A841">
            <v>1315760915</v>
          </cell>
          <cell r="B841" t="str">
            <v>קייטנת קיץ בחט"ב ובתיכוניים</v>
          </cell>
        </row>
        <row r="842">
          <cell r="A842">
            <v>1315760920</v>
          </cell>
          <cell r="B842" t="str">
            <v>השת' הממשלה בשכל"מ</v>
          </cell>
          <cell r="C842">
            <v>-2772900</v>
          </cell>
        </row>
        <row r="843">
          <cell r="A843">
            <v>1315760921</v>
          </cell>
          <cell r="B843" t="str">
            <v>השתת' ממשלה - חט"ב</v>
          </cell>
          <cell r="C843">
            <v>-627800</v>
          </cell>
        </row>
        <row r="844">
          <cell r="A844">
            <v>1315760922</v>
          </cell>
          <cell r="B844" t="str">
            <v xml:space="preserve">שעורי עזר לעולים  </v>
          </cell>
          <cell r="C844">
            <v>0</v>
          </cell>
        </row>
        <row r="845">
          <cell r="A845">
            <v>1315760923</v>
          </cell>
          <cell r="B845" t="str">
            <v xml:space="preserve">שעורי עזר לנכים   </v>
          </cell>
          <cell r="C845">
            <v>-12000</v>
          </cell>
        </row>
        <row r="846">
          <cell r="A846">
            <v>1315760924</v>
          </cell>
          <cell r="B846" t="str">
            <v>שעות רב</v>
          </cell>
        </row>
        <row r="847">
          <cell r="A847">
            <v>1315760925</v>
          </cell>
          <cell r="B847" t="str">
            <v xml:space="preserve">קרן השתלמות לשכ"ל </v>
          </cell>
          <cell r="C847">
            <v>-174600</v>
          </cell>
        </row>
        <row r="848">
          <cell r="A848">
            <v>1315760926</v>
          </cell>
          <cell r="B848" t="str">
            <v xml:space="preserve">השאלת מורים לחט"ב </v>
          </cell>
          <cell r="C848">
            <v>-184500</v>
          </cell>
        </row>
        <row r="849">
          <cell r="A849">
            <v>1315760927</v>
          </cell>
          <cell r="B849" t="str">
            <v>תכנית גי"א / מש"ב</v>
          </cell>
        </row>
        <row r="850">
          <cell r="A850">
            <v>1315760928</v>
          </cell>
          <cell r="B850" t="str">
            <v xml:space="preserve">ליווי לטיולים     </v>
          </cell>
          <cell r="C850">
            <v>-55000</v>
          </cell>
        </row>
        <row r="851">
          <cell r="A851">
            <v>1315760929</v>
          </cell>
          <cell r="B851" t="str">
            <v xml:space="preserve">אורח חיים בריא    </v>
          </cell>
        </row>
        <row r="852">
          <cell r="A852">
            <v>1315760930</v>
          </cell>
          <cell r="B852" t="str">
            <v>עוז לתמורה</v>
          </cell>
          <cell r="C852">
            <v>-1754000</v>
          </cell>
        </row>
        <row r="853">
          <cell r="A853">
            <v>1315760932</v>
          </cell>
          <cell r="B853" t="str">
            <v>גמול בגרות אחוזי</v>
          </cell>
          <cell r="C853">
            <v>-81500</v>
          </cell>
        </row>
        <row r="854">
          <cell r="A854">
            <v>1315760933</v>
          </cell>
          <cell r="B854" t="str">
            <v>תכנית לאומית-קידום אנגלית</v>
          </cell>
        </row>
        <row r="855">
          <cell r="A855">
            <v>1315760934</v>
          </cell>
          <cell r="B855" t="str">
            <v>הצטיידות טכנולוגית במעבדות</v>
          </cell>
        </row>
        <row r="856">
          <cell r="A856">
            <v>1315760938</v>
          </cell>
          <cell r="B856" t="str">
            <v>השתת' מש' החינוך בטיולים</v>
          </cell>
        </row>
        <row r="857">
          <cell r="A857">
            <v>1315760952</v>
          </cell>
          <cell r="B857" t="str">
            <v>חט"ב - הכלה והשתלבות</v>
          </cell>
          <cell r="C857">
            <v>0</v>
          </cell>
        </row>
        <row r="858">
          <cell r="A858">
            <v>1315760953</v>
          </cell>
          <cell r="B858" t="str">
            <v>מערכת גפ"ן</v>
          </cell>
          <cell r="C858">
            <v>-613900</v>
          </cell>
        </row>
        <row r="859">
          <cell r="A859" t="str">
            <v>#VALUE!</v>
          </cell>
          <cell r="B859" t="str">
            <v xml:space="preserve">בי"ס תיכון יבנה   </v>
          </cell>
          <cell r="C859">
            <v>-6587040</v>
          </cell>
        </row>
        <row r="860">
          <cell r="A860">
            <v>13157700</v>
          </cell>
          <cell r="B860" t="str">
            <v>גמנסיה למדעים-קציר</v>
          </cell>
        </row>
        <row r="861">
          <cell r="A861">
            <v>1315770312</v>
          </cell>
          <cell r="B861" t="str">
            <v>מסיבות כיתתיות</v>
          </cell>
          <cell r="C861">
            <v>-310840</v>
          </cell>
        </row>
        <row r="862">
          <cell r="A862">
            <v>1315770410</v>
          </cell>
          <cell r="B862" t="str">
            <v xml:space="preserve">תלמידי חוץ        </v>
          </cell>
        </row>
        <row r="863">
          <cell r="A863">
            <v>1315770417</v>
          </cell>
          <cell r="B863" t="str">
            <v>דמי בחינות</v>
          </cell>
        </row>
        <row r="864">
          <cell r="A864">
            <v>1315770420</v>
          </cell>
          <cell r="B864" t="str">
            <v>השת' הורים בבריאות</v>
          </cell>
        </row>
        <row r="865">
          <cell r="A865">
            <v>1315770421</v>
          </cell>
          <cell r="B865" t="str">
            <v xml:space="preserve">הכנסות מפסיכולוג  </v>
          </cell>
        </row>
        <row r="866">
          <cell r="A866">
            <v>1315770425</v>
          </cell>
          <cell r="B866" t="str">
            <v>השת'תלמידים-שעורים</v>
          </cell>
        </row>
        <row r="867">
          <cell r="A867">
            <v>1315770429</v>
          </cell>
          <cell r="B867" t="str">
            <v xml:space="preserve">אשכולות פיס       </v>
          </cell>
        </row>
        <row r="868">
          <cell r="A868">
            <v>1315770911</v>
          </cell>
          <cell r="B868" t="str">
            <v>פעילות חוויתית יהודית</v>
          </cell>
        </row>
        <row r="869">
          <cell r="A869">
            <v>1315770915</v>
          </cell>
          <cell r="B869" t="str">
            <v>קייטנת קיץ בחט"ב ובתיכוניים</v>
          </cell>
        </row>
        <row r="870">
          <cell r="A870">
            <v>1315770920</v>
          </cell>
          <cell r="B870" t="str">
            <v>השת' הממשלה בשכל"מ</v>
          </cell>
          <cell r="C870">
            <v>-11617500</v>
          </cell>
        </row>
        <row r="871">
          <cell r="A871">
            <v>1315770921</v>
          </cell>
          <cell r="B871" t="str">
            <v>השתת' ממשלה - חט"ב</v>
          </cell>
          <cell r="C871">
            <v>-2013500</v>
          </cell>
        </row>
        <row r="872">
          <cell r="A872">
            <v>1315770922</v>
          </cell>
          <cell r="B872" t="str">
            <v xml:space="preserve">שעורי עזר לעולים  </v>
          </cell>
          <cell r="C872">
            <v>-17900</v>
          </cell>
        </row>
        <row r="873">
          <cell r="A873">
            <v>1315770923</v>
          </cell>
          <cell r="B873" t="str">
            <v xml:space="preserve">שעורי עזר לנכים   </v>
          </cell>
          <cell r="C873">
            <v>-1100</v>
          </cell>
        </row>
        <row r="874">
          <cell r="A874">
            <v>1315770924</v>
          </cell>
          <cell r="B874" t="str">
            <v>תיגבור יהדות</v>
          </cell>
          <cell r="C874">
            <v>0</v>
          </cell>
        </row>
        <row r="875">
          <cell r="A875">
            <v>1315770925</v>
          </cell>
          <cell r="B875" t="str">
            <v xml:space="preserve">קרן השתלמות לשכ"ל </v>
          </cell>
          <cell r="C875">
            <v>-796100</v>
          </cell>
        </row>
        <row r="876">
          <cell r="A876">
            <v>1315770926</v>
          </cell>
          <cell r="B876" t="str">
            <v xml:space="preserve">השאלת מורים לחט"ב </v>
          </cell>
          <cell r="C876">
            <v>-31200</v>
          </cell>
        </row>
        <row r="877">
          <cell r="A877">
            <v>1315770927</v>
          </cell>
          <cell r="B877" t="str">
            <v>תכנית גי"א / מש"ב</v>
          </cell>
          <cell r="C877">
            <v>0</v>
          </cell>
        </row>
        <row r="878">
          <cell r="A878">
            <v>1315770928</v>
          </cell>
          <cell r="B878" t="str">
            <v xml:space="preserve">ליווי לטיולים     </v>
          </cell>
          <cell r="C878">
            <v>-220000</v>
          </cell>
        </row>
        <row r="879">
          <cell r="A879">
            <v>1315770929</v>
          </cell>
          <cell r="B879" t="str">
            <v xml:space="preserve">אשכולות פיס       </v>
          </cell>
          <cell r="C879">
            <v>-537500</v>
          </cell>
        </row>
        <row r="880">
          <cell r="A880">
            <v>1315770930</v>
          </cell>
          <cell r="B880" t="str">
            <v>עוז לתמורה</v>
          </cell>
          <cell r="C880">
            <v>-5848300</v>
          </cell>
        </row>
        <row r="881">
          <cell r="A881">
            <v>1315770932</v>
          </cell>
          <cell r="B881" t="str">
            <v>גמול בגרות אחוזי</v>
          </cell>
          <cell r="C881">
            <v>-318100</v>
          </cell>
        </row>
        <row r="882">
          <cell r="A882">
            <v>1315770933</v>
          </cell>
          <cell r="B882" t="str">
            <v>תכנית לאומית-קידום אנגלית</v>
          </cell>
          <cell r="C882">
            <v>0</v>
          </cell>
        </row>
        <row r="883">
          <cell r="A883">
            <v>1315770934</v>
          </cell>
          <cell r="B883" t="str">
            <v>הצטיידות טכנולוגית במעבדות</v>
          </cell>
        </row>
        <row r="884">
          <cell r="A884">
            <v>1315770938</v>
          </cell>
          <cell r="B884" t="str">
            <v>השתת' מש' החינוך בטיולים</v>
          </cell>
        </row>
        <row r="885">
          <cell r="A885">
            <v>1315770952</v>
          </cell>
          <cell r="B885" t="str">
            <v>חט"ב - הכלה והשתלבות</v>
          </cell>
          <cell r="C885">
            <v>0</v>
          </cell>
        </row>
        <row r="886">
          <cell r="A886">
            <v>1315770953</v>
          </cell>
          <cell r="B886" t="str">
            <v>מערכת גפ"ן</v>
          </cell>
          <cell r="C886">
            <v>-1693000</v>
          </cell>
        </row>
        <row r="887">
          <cell r="A887" t="str">
            <v>#VALUE!</v>
          </cell>
          <cell r="B887" t="str">
            <v>גמנסיה למדעים-קציר</v>
          </cell>
          <cell r="C887">
            <v>-23405040</v>
          </cell>
        </row>
        <row r="888">
          <cell r="A888">
            <v>13157800</v>
          </cell>
          <cell r="B888" t="str">
            <v xml:space="preserve">תיכון כרם שלמה    </v>
          </cell>
        </row>
        <row r="889">
          <cell r="A889">
            <v>1315780417</v>
          </cell>
          <cell r="B889" t="str">
            <v>דמי בחינות</v>
          </cell>
        </row>
        <row r="890">
          <cell r="A890">
            <v>1315780920</v>
          </cell>
          <cell r="B890" t="str">
            <v>השת' הממשלה בשכל"מ</v>
          </cell>
        </row>
        <row r="891">
          <cell r="A891">
            <v>1315780921</v>
          </cell>
          <cell r="B891" t="str">
            <v xml:space="preserve">השתת' משרד החינוך </v>
          </cell>
        </row>
        <row r="892">
          <cell r="A892">
            <v>1315780922</v>
          </cell>
          <cell r="B892" t="str">
            <v xml:space="preserve">שעורי עזר לעולים  </v>
          </cell>
        </row>
        <row r="893">
          <cell r="A893">
            <v>1315780923</v>
          </cell>
          <cell r="B893" t="str">
            <v xml:space="preserve">שעורי עזר לנכים  </v>
          </cell>
        </row>
        <row r="894">
          <cell r="A894">
            <v>1315780924</v>
          </cell>
          <cell r="B894" t="str">
            <v>תיגבור יהדות</v>
          </cell>
        </row>
        <row r="895">
          <cell r="A895">
            <v>1315780925</v>
          </cell>
          <cell r="B895" t="str">
            <v xml:space="preserve">קרן השתלמות לשכ"ל </v>
          </cell>
        </row>
        <row r="896">
          <cell r="A896">
            <v>1315780926</v>
          </cell>
          <cell r="B896" t="str">
            <v xml:space="preserve">השאלת מורים לחט"ב </v>
          </cell>
        </row>
        <row r="897">
          <cell r="A897">
            <v>1315780927</v>
          </cell>
          <cell r="B897" t="str">
            <v>שעות גיל</v>
          </cell>
        </row>
        <row r="898">
          <cell r="A898">
            <v>1315780928</v>
          </cell>
          <cell r="B898" t="str">
            <v xml:space="preserve">ליווי לטיולים     </v>
          </cell>
        </row>
        <row r="899">
          <cell r="A899">
            <v>1315780930</v>
          </cell>
          <cell r="B899" t="str">
            <v>עוז לתמורה</v>
          </cell>
        </row>
        <row r="900">
          <cell r="A900">
            <v>1315780932</v>
          </cell>
          <cell r="B900" t="str">
            <v>גמול בגרות אחוזי</v>
          </cell>
        </row>
        <row r="901">
          <cell r="A901">
            <v>1315780933</v>
          </cell>
          <cell r="B901" t="str">
            <v>תכנית לאומית-קידום אנגלית</v>
          </cell>
        </row>
        <row r="902">
          <cell r="A902">
            <v>1315780934</v>
          </cell>
          <cell r="B902" t="str">
            <v>הצטיידות טכנולוגית במעבדות</v>
          </cell>
        </row>
        <row r="903">
          <cell r="A903">
            <v>1315780938</v>
          </cell>
          <cell r="B903" t="str">
            <v>השתת' מש' החינוך בטיולים</v>
          </cell>
        </row>
        <row r="904">
          <cell r="A904" t="str">
            <v>#VALUE!</v>
          </cell>
          <cell r="B904" t="str">
            <v xml:space="preserve">תיכון כרם שלמה    </v>
          </cell>
          <cell r="C904">
            <v>0</v>
          </cell>
        </row>
        <row r="905">
          <cell r="A905">
            <v>13157900</v>
          </cell>
          <cell r="B905" t="str">
            <v>תיכון דמוקרטי (יחד)</v>
          </cell>
        </row>
        <row r="906">
          <cell r="A906">
            <v>1315790312</v>
          </cell>
          <cell r="B906" t="str">
            <v>מסיבות כיתתיות</v>
          </cell>
        </row>
        <row r="907">
          <cell r="A907">
            <v>1315790417</v>
          </cell>
          <cell r="B907" t="str">
            <v>דמי בחינות</v>
          </cell>
        </row>
        <row r="908">
          <cell r="A908">
            <v>1315790911</v>
          </cell>
          <cell r="B908" t="str">
            <v>פעילות חוויתית יהודית</v>
          </cell>
        </row>
        <row r="909">
          <cell r="A909">
            <v>1315790921</v>
          </cell>
          <cell r="B909" t="str">
            <v xml:space="preserve">השתת' משרד החינוך </v>
          </cell>
        </row>
        <row r="910">
          <cell r="A910">
            <v>1315790930</v>
          </cell>
          <cell r="B910" t="str">
            <v>עוז לתמורה</v>
          </cell>
        </row>
        <row r="911">
          <cell r="A911">
            <v>1315790933</v>
          </cell>
          <cell r="B911" t="str">
            <v>תכנית לאומית-קידום אנגלית</v>
          </cell>
        </row>
        <row r="912">
          <cell r="A912">
            <v>1315790938</v>
          </cell>
          <cell r="B912" t="str">
            <v>השתת' מש' החינוך בטיולים</v>
          </cell>
        </row>
        <row r="913">
          <cell r="A913">
            <v>1315790952</v>
          </cell>
          <cell r="B913" t="str">
            <v>חט"ב-הכלה והשתלבות</v>
          </cell>
        </row>
        <row r="914">
          <cell r="A914" t="str">
            <v>#VALUE!</v>
          </cell>
          <cell r="B914" t="str">
            <v>תיכון דמוקרטי (יחד)</v>
          </cell>
          <cell r="C914">
            <v>0</v>
          </cell>
        </row>
        <row r="915">
          <cell r="A915">
            <v>13158000</v>
          </cell>
          <cell r="B915" t="str">
            <v>בי"ס תיכון עתידים</v>
          </cell>
        </row>
        <row r="916">
          <cell r="A916">
            <v>1315800312</v>
          </cell>
          <cell r="B916" t="str">
            <v>מסיבות כיתתיות</v>
          </cell>
          <cell r="C916">
            <v>-19860</v>
          </cell>
        </row>
        <row r="917">
          <cell r="A917">
            <v>1315800416</v>
          </cell>
          <cell r="B917" t="str">
            <v>פר' קשישים-משתתפים</v>
          </cell>
        </row>
        <row r="918">
          <cell r="A918">
            <v>1315800417</v>
          </cell>
          <cell r="B918" t="str">
            <v>דמי בחינות</v>
          </cell>
        </row>
        <row r="919">
          <cell r="A919">
            <v>1315800420</v>
          </cell>
          <cell r="B919" t="str">
            <v>השת' הורים בבריאות</v>
          </cell>
        </row>
        <row r="920">
          <cell r="A920">
            <v>1315800640</v>
          </cell>
          <cell r="B920" t="str">
            <v>שכר דירה ממזנון</v>
          </cell>
        </row>
        <row r="921">
          <cell r="A921">
            <v>1315800911</v>
          </cell>
          <cell r="B921" t="str">
            <v>פעילות חוויתית יהודית</v>
          </cell>
        </row>
        <row r="922">
          <cell r="A922">
            <v>1315800915</v>
          </cell>
          <cell r="B922" t="str">
            <v>קייטנת קיץ בחט"ב ובתיכוניים</v>
          </cell>
        </row>
        <row r="923">
          <cell r="A923">
            <v>1315800920</v>
          </cell>
          <cell r="B923" t="str">
            <v>השת' הממשלה בשכל"מ</v>
          </cell>
          <cell r="C923">
            <v>-8107800</v>
          </cell>
        </row>
        <row r="924">
          <cell r="A924">
            <v>1315800921</v>
          </cell>
          <cell r="B924" t="str">
            <v>השתת' הממשלה-חט"ב</v>
          </cell>
          <cell r="C924">
            <v>-1355700</v>
          </cell>
        </row>
        <row r="925">
          <cell r="A925">
            <v>1315800922</v>
          </cell>
          <cell r="B925" t="str">
            <v xml:space="preserve">שעורי עזר לעולים  </v>
          </cell>
          <cell r="C925">
            <v>-90000</v>
          </cell>
        </row>
        <row r="926">
          <cell r="A926">
            <v>1315800923</v>
          </cell>
          <cell r="B926" t="str">
            <v>שעורי עזר לנכים</v>
          </cell>
          <cell r="C926">
            <v>0</v>
          </cell>
        </row>
        <row r="927">
          <cell r="A927">
            <v>1315800924</v>
          </cell>
          <cell r="B927" t="str">
            <v>תיגבור לימודי יהדות</v>
          </cell>
          <cell r="C927">
            <v>0</v>
          </cell>
        </row>
        <row r="928">
          <cell r="A928">
            <v>1315800925</v>
          </cell>
          <cell r="B928" t="str">
            <v xml:space="preserve">קרן השתלמות לשכ"ל </v>
          </cell>
          <cell r="C928">
            <v>-566700</v>
          </cell>
        </row>
        <row r="929">
          <cell r="A929">
            <v>1315800926</v>
          </cell>
          <cell r="B929" t="str">
            <v xml:space="preserve">השאלת מורים לחט"ב </v>
          </cell>
          <cell r="C929">
            <v>-160400</v>
          </cell>
        </row>
        <row r="930">
          <cell r="A930">
            <v>1315800927</v>
          </cell>
          <cell r="B930" t="str">
            <v>תכנית גי"א / מש"ב</v>
          </cell>
          <cell r="C930">
            <v>0</v>
          </cell>
        </row>
        <row r="931">
          <cell r="A931">
            <v>1315800928</v>
          </cell>
          <cell r="B931" t="str">
            <v xml:space="preserve">ליווי לטיולים     </v>
          </cell>
          <cell r="C931">
            <v>-144400</v>
          </cell>
        </row>
        <row r="932">
          <cell r="A932">
            <v>1315800930</v>
          </cell>
          <cell r="B932" t="str">
            <v>עוז לתמורה</v>
          </cell>
          <cell r="C932">
            <v>-4535600</v>
          </cell>
        </row>
        <row r="933">
          <cell r="A933">
            <v>1315800932</v>
          </cell>
          <cell r="B933" t="str">
            <v>גמול בגרות אחוזי</v>
          </cell>
          <cell r="C933">
            <v>-219500</v>
          </cell>
        </row>
        <row r="934">
          <cell r="A934">
            <v>1315800933</v>
          </cell>
          <cell r="B934" t="str">
            <v>תכנית לאומית-קידום אנגלית</v>
          </cell>
          <cell r="C934">
            <v>0</v>
          </cell>
        </row>
        <row r="935">
          <cell r="A935">
            <v>1315800934</v>
          </cell>
          <cell r="B935" t="str">
            <v>הצטיידות טכנולוגית במעבדות</v>
          </cell>
          <cell r="C935">
            <v>0</v>
          </cell>
        </row>
        <row r="936">
          <cell r="A936">
            <v>1315800938</v>
          </cell>
          <cell r="B936" t="str">
            <v>השתת' מש' החינוך בטיולים</v>
          </cell>
        </row>
        <row r="937">
          <cell r="A937">
            <v>1315800952</v>
          </cell>
          <cell r="B937" t="str">
            <v>חט"ב - הכלה והשתלבות</v>
          </cell>
          <cell r="C937">
            <v>0</v>
          </cell>
        </row>
        <row r="938">
          <cell r="A938">
            <v>1315800953</v>
          </cell>
          <cell r="B938" t="str">
            <v>מערכת גפ"ן</v>
          </cell>
          <cell r="C938">
            <v>-1414700</v>
          </cell>
        </row>
        <row r="939">
          <cell r="A939">
            <v>1315800990</v>
          </cell>
          <cell r="B939" t="str">
            <v>קשישים - שוויון חברתי</v>
          </cell>
        </row>
        <row r="940">
          <cell r="A940" t="str">
            <v>#VALUE!</v>
          </cell>
          <cell r="B940" t="str">
            <v>שש שנתי עתידים</v>
          </cell>
          <cell r="C940">
            <v>-16614660</v>
          </cell>
        </row>
        <row r="941">
          <cell r="A941">
            <v>13158100</v>
          </cell>
          <cell r="B941" t="str">
            <v>בי"ס תיכון הייטק - היי</v>
          </cell>
        </row>
        <row r="942">
          <cell r="A942">
            <v>1315810312</v>
          </cell>
          <cell r="B942" t="str">
            <v>מסיבות כיתתיות</v>
          </cell>
          <cell r="C942">
            <v>-12300</v>
          </cell>
        </row>
        <row r="943">
          <cell r="A943">
            <v>1315810417</v>
          </cell>
          <cell r="B943" t="str">
            <v>דמי בחינות</v>
          </cell>
        </row>
        <row r="944">
          <cell r="A944">
            <v>1315810420</v>
          </cell>
          <cell r="B944" t="str">
            <v>השת' הורים בבריאות</v>
          </cell>
        </row>
        <row r="945">
          <cell r="A945">
            <v>1315810911</v>
          </cell>
          <cell r="B945" t="str">
            <v>פעילות חוויתית יהודית</v>
          </cell>
        </row>
        <row r="946">
          <cell r="A946">
            <v>1315810915</v>
          </cell>
          <cell r="B946" t="str">
            <v>קייטנת קיץ בחט"ב ובתיכוניים</v>
          </cell>
        </row>
        <row r="947">
          <cell r="A947">
            <v>1315810920</v>
          </cell>
          <cell r="B947" t="str">
            <v>השת' הממשלה בשכל"מ</v>
          </cell>
          <cell r="C947">
            <v>-5421400</v>
          </cell>
        </row>
        <row r="948">
          <cell r="A948">
            <v>1315810921</v>
          </cell>
          <cell r="B948" t="str">
            <v>השתת' הממשלה-חט"ב</v>
          </cell>
          <cell r="C948">
            <v>-792901</v>
          </cell>
        </row>
        <row r="949">
          <cell r="A949">
            <v>1315810922</v>
          </cell>
          <cell r="B949" t="str">
            <v xml:space="preserve">שעורי עזר לעולים  </v>
          </cell>
          <cell r="C949">
            <v>-7000</v>
          </cell>
        </row>
        <row r="950">
          <cell r="A950">
            <v>1315810923</v>
          </cell>
          <cell r="B950" t="str">
            <v>שעורי עזר לנכים</v>
          </cell>
          <cell r="C950">
            <v>0</v>
          </cell>
        </row>
        <row r="951">
          <cell r="A951">
            <v>1315810924</v>
          </cell>
          <cell r="B951" t="str">
            <v>תיגבור לימודי יהדות</v>
          </cell>
          <cell r="C951">
            <v>0</v>
          </cell>
        </row>
        <row r="952">
          <cell r="A952">
            <v>1315810925</v>
          </cell>
          <cell r="B952" t="str">
            <v xml:space="preserve">קרן השתלמות לשכ"ל </v>
          </cell>
          <cell r="C952">
            <v>-363200</v>
          </cell>
        </row>
        <row r="953">
          <cell r="A953">
            <v>1315810926</v>
          </cell>
          <cell r="B953" t="str">
            <v xml:space="preserve">השאלת מורים לחט"ב </v>
          </cell>
        </row>
        <row r="954">
          <cell r="A954">
            <v>1315810927</v>
          </cell>
          <cell r="B954" t="str">
            <v>תכנית גי"א / מש"ב</v>
          </cell>
          <cell r="C954">
            <v>0</v>
          </cell>
        </row>
        <row r="955">
          <cell r="A955">
            <v>1315810928</v>
          </cell>
          <cell r="B955" t="str">
            <v xml:space="preserve">ליווי לטיולים     </v>
          </cell>
          <cell r="C955">
            <v>-68500</v>
          </cell>
        </row>
        <row r="956">
          <cell r="A956">
            <v>1315810930</v>
          </cell>
          <cell r="B956" t="str">
            <v>עוז לתמורה</v>
          </cell>
          <cell r="C956">
            <v>-3044100</v>
          </cell>
        </row>
        <row r="957">
          <cell r="A957">
            <v>1315810932</v>
          </cell>
          <cell r="B957" t="str">
            <v>גמול בגרות אחוזי</v>
          </cell>
          <cell r="C957">
            <v>-108800</v>
          </cell>
        </row>
        <row r="958">
          <cell r="A958">
            <v>1315810933</v>
          </cell>
          <cell r="B958" t="str">
            <v>תכנית לאומית-קידום אנגלית</v>
          </cell>
          <cell r="C958">
            <v>0</v>
          </cell>
        </row>
        <row r="959">
          <cell r="A959">
            <v>1315810934</v>
          </cell>
          <cell r="B959" t="str">
            <v>הצטיידות טכנולוגית במעבדות</v>
          </cell>
          <cell r="C959">
            <v>0</v>
          </cell>
        </row>
        <row r="960">
          <cell r="A960">
            <v>1315810938</v>
          </cell>
          <cell r="B960" t="str">
            <v>השתת' מש' החינוך בטיולים</v>
          </cell>
        </row>
        <row r="961">
          <cell r="A961">
            <v>1315810952</v>
          </cell>
          <cell r="B961" t="str">
            <v>חט"ב - הכלה והשתלבות</v>
          </cell>
          <cell r="C961">
            <v>0</v>
          </cell>
        </row>
        <row r="962">
          <cell r="A962">
            <v>1315810953</v>
          </cell>
          <cell r="B962" t="str">
            <v>מערכת גפ"ן</v>
          </cell>
          <cell r="C962">
            <v>-690600</v>
          </cell>
        </row>
        <row r="963">
          <cell r="A963" t="str">
            <v>#VALUE!</v>
          </cell>
          <cell r="B963" t="str">
            <v>בי"ס תיכון הייטק - היי</v>
          </cell>
          <cell r="C963">
            <v>-10508801</v>
          </cell>
        </row>
        <row r="964">
          <cell r="A964">
            <v>13158200</v>
          </cell>
          <cell r="B964" t="str">
            <v>תיכון חרדי לווית  חן</v>
          </cell>
        </row>
        <row r="965">
          <cell r="A965">
            <v>1315820312</v>
          </cell>
          <cell r="B965" t="str">
            <v>מסיבות כיתתיות</v>
          </cell>
          <cell r="C965">
            <v>-5960</v>
          </cell>
        </row>
        <row r="966">
          <cell r="A966">
            <v>1315820911</v>
          </cell>
          <cell r="B966" t="str">
            <v>פעילות חוויתית יהודית</v>
          </cell>
        </row>
        <row r="967">
          <cell r="A967">
            <v>1315820915</v>
          </cell>
          <cell r="B967" t="str">
            <v>קייטנת קיץ בחט"ב ובתיכוניים</v>
          </cell>
        </row>
        <row r="968">
          <cell r="A968">
            <v>1315820920</v>
          </cell>
          <cell r="B968" t="str">
            <v>השת' הממשלה בשכל"מ</v>
          </cell>
          <cell r="C968">
            <v>-4358900</v>
          </cell>
        </row>
        <row r="969">
          <cell r="A969">
            <v>1315820923</v>
          </cell>
          <cell r="B969" t="str">
            <v>שעורי עזר לנכים</v>
          </cell>
          <cell r="C969">
            <v>-114500</v>
          </cell>
        </row>
        <row r="970">
          <cell r="A970">
            <v>1315820924</v>
          </cell>
          <cell r="B970" t="str">
            <v>תיגבור לימודי יהדות</v>
          </cell>
          <cell r="C970">
            <v>0</v>
          </cell>
        </row>
        <row r="971">
          <cell r="A971">
            <v>1315820925</v>
          </cell>
          <cell r="B971" t="str">
            <v xml:space="preserve">קרן השתלמות לשכ"ל </v>
          </cell>
          <cell r="C971">
            <v>-280000</v>
          </cell>
        </row>
        <row r="972">
          <cell r="A972">
            <v>1315820927</v>
          </cell>
          <cell r="B972" t="str">
            <v>תכנית גי"א / מש"ב</v>
          </cell>
          <cell r="C972">
            <v>0</v>
          </cell>
        </row>
        <row r="973">
          <cell r="A973">
            <v>1315820928</v>
          </cell>
          <cell r="B973" t="str">
            <v xml:space="preserve">ליווי לטיולים     </v>
          </cell>
          <cell r="C973">
            <v>-75200</v>
          </cell>
        </row>
        <row r="974">
          <cell r="A974">
            <v>1315820930</v>
          </cell>
          <cell r="B974" t="str">
            <v>עוז לתמורה</v>
          </cell>
          <cell r="C974">
            <v>-1883500</v>
          </cell>
        </row>
        <row r="975">
          <cell r="A975">
            <v>1315820932</v>
          </cell>
          <cell r="B975" t="str">
            <v>גמול בגרות אחוזי</v>
          </cell>
          <cell r="C975">
            <v>-84200</v>
          </cell>
        </row>
        <row r="976">
          <cell r="A976">
            <v>1315820933</v>
          </cell>
          <cell r="B976" t="str">
            <v>תכנית לאומית-קידום אנגלית</v>
          </cell>
          <cell r="C976">
            <v>0</v>
          </cell>
        </row>
        <row r="977">
          <cell r="A977">
            <v>1315820953</v>
          </cell>
          <cell r="B977" t="str">
            <v>מערכת גפ"ן</v>
          </cell>
          <cell r="C977">
            <v>-372000</v>
          </cell>
        </row>
        <row r="978">
          <cell r="A978" t="str">
            <v>#VALUE!</v>
          </cell>
          <cell r="B978" t="str">
            <v>תיכון חרדי לווית  חן</v>
          </cell>
          <cell r="C978">
            <v>-7174260</v>
          </cell>
        </row>
        <row r="979">
          <cell r="A979">
            <v>13158300</v>
          </cell>
          <cell r="B979" t="str">
            <v>תיכון חנקין</v>
          </cell>
        </row>
        <row r="980">
          <cell r="A980">
            <v>1315830312</v>
          </cell>
          <cell r="B980" t="str">
            <v>מסיבות כיתתיות</v>
          </cell>
        </row>
        <row r="981">
          <cell r="A981">
            <v>1315830953</v>
          </cell>
          <cell r="B981" t="str">
            <v>מערכת גפ"ן</v>
          </cell>
        </row>
        <row r="982">
          <cell r="A982">
            <v>0</v>
          </cell>
          <cell r="B982" t="str">
            <v>תיכון חנקין</v>
          </cell>
          <cell r="C982">
            <v>0</v>
          </cell>
        </row>
        <row r="983">
          <cell r="A983">
            <v>13170000</v>
          </cell>
          <cell r="B983" t="str">
            <v xml:space="preserve">שרותים נוספים     </v>
          </cell>
        </row>
        <row r="984">
          <cell r="A984">
            <v>1317000221</v>
          </cell>
          <cell r="B984" t="str">
            <v>אג' חנוך גני ילדים</v>
          </cell>
        </row>
        <row r="985">
          <cell r="A985">
            <v>1317000222</v>
          </cell>
          <cell r="B985" t="str">
            <v xml:space="preserve">בריאות השן - גנ"י </v>
          </cell>
        </row>
        <row r="986">
          <cell r="A986">
            <v>1317000223</v>
          </cell>
          <cell r="B986" t="str">
            <v xml:space="preserve">אגרת שירותים      </v>
          </cell>
          <cell r="C986">
            <v>-4112700</v>
          </cell>
        </row>
        <row r="987">
          <cell r="A987">
            <v>1317000420</v>
          </cell>
          <cell r="B987" t="str">
            <v>ביטוח תלמידי תיכון</v>
          </cell>
          <cell r="C987">
            <v>-666000</v>
          </cell>
        </row>
        <row r="988">
          <cell r="A988">
            <v>1317000421</v>
          </cell>
          <cell r="B988" t="str">
            <v>השאלת ספרים מבתי"ס</v>
          </cell>
        </row>
        <row r="989">
          <cell r="A989">
            <v>1317000430</v>
          </cell>
          <cell r="B989" t="str">
            <v>הכנסות ביטוח אורט</v>
          </cell>
        </row>
        <row r="990">
          <cell r="A990">
            <v>1317000490</v>
          </cell>
          <cell r="B990" t="str">
            <v>שמירה - חברות בנות</v>
          </cell>
          <cell r="C990">
            <v>-1000000</v>
          </cell>
        </row>
        <row r="991">
          <cell r="A991">
            <v>1317000921</v>
          </cell>
          <cell r="B991" t="str">
            <v xml:space="preserve">השתתפות בשיכפול   </v>
          </cell>
        </row>
        <row r="992">
          <cell r="A992">
            <v>1317000922</v>
          </cell>
          <cell r="B992" t="str">
            <v xml:space="preserve">סל לעולים         </v>
          </cell>
          <cell r="C992">
            <v>-140000</v>
          </cell>
        </row>
        <row r="993">
          <cell r="A993">
            <v>1317000923</v>
          </cell>
          <cell r="B993" t="str">
            <v>משרד חינוך-שיפוצים</v>
          </cell>
        </row>
        <row r="994">
          <cell r="A994">
            <v>1317000924</v>
          </cell>
          <cell r="B994" t="str">
            <v>השאלת ספרי לימוד</v>
          </cell>
          <cell r="C994">
            <v>-50000</v>
          </cell>
        </row>
        <row r="995">
          <cell r="A995">
            <v>1317000925</v>
          </cell>
          <cell r="B995" t="str">
            <v xml:space="preserve">בריאות השן-ממשלה  </v>
          </cell>
        </row>
        <row r="996">
          <cell r="A996">
            <v>1317000926</v>
          </cell>
          <cell r="B996" t="str">
            <v>השת' מ'חינוך באגרה</v>
          </cell>
          <cell r="C996">
            <v>-135000</v>
          </cell>
        </row>
        <row r="997">
          <cell r="A997">
            <v>1317000990</v>
          </cell>
          <cell r="B997" t="str">
            <v>השת' הממשלה בשמירה</v>
          </cell>
          <cell r="C997">
            <v>-8000000</v>
          </cell>
        </row>
        <row r="998">
          <cell r="A998" t="str">
            <v>#VALUE!</v>
          </cell>
          <cell r="B998" t="str">
            <v xml:space="preserve">שרותים נוספים     </v>
          </cell>
          <cell r="C998">
            <v>-14103700</v>
          </cell>
        </row>
        <row r="999">
          <cell r="A999">
            <v>13172000</v>
          </cell>
          <cell r="B999" t="str">
            <v xml:space="preserve">מכללת חנקין       </v>
          </cell>
        </row>
        <row r="1000">
          <cell r="A1000">
            <v>1317200410</v>
          </cell>
          <cell r="B1000" t="str">
            <v xml:space="preserve">שכר לימוד         </v>
          </cell>
        </row>
        <row r="1001">
          <cell r="A1001">
            <v>1317200422</v>
          </cell>
          <cell r="B1001" t="str">
            <v xml:space="preserve">מרכז מחשבים       </v>
          </cell>
        </row>
        <row r="1002">
          <cell r="A1002">
            <v>1317200490</v>
          </cell>
          <cell r="B1002" t="str">
            <v xml:space="preserve">ארועים והשתלמויות </v>
          </cell>
        </row>
        <row r="1003">
          <cell r="A1003">
            <v>1317200640</v>
          </cell>
          <cell r="B1003" t="str">
            <v xml:space="preserve">השכרות            </v>
          </cell>
        </row>
        <row r="1004">
          <cell r="A1004">
            <v>1317200641</v>
          </cell>
          <cell r="B1004" t="str">
            <v xml:space="preserve">ביטוח-כנגד הוצאות             </v>
          </cell>
        </row>
        <row r="1005">
          <cell r="A1005">
            <v>1317200920</v>
          </cell>
          <cell r="B1005" t="str">
            <v>שרת'+ מז' מרכז מתי</v>
          </cell>
        </row>
        <row r="1006">
          <cell r="A1006">
            <v>1317200922</v>
          </cell>
          <cell r="B1006" t="str">
            <v xml:space="preserve">מרכז מחשבים       </v>
          </cell>
        </row>
        <row r="1007">
          <cell r="A1007">
            <v>1317200927</v>
          </cell>
          <cell r="B1007" t="str">
            <v>משרד ראש הממשלה</v>
          </cell>
        </row>
        <row r="1008">
          <cell r="A1008" t="str">
            <v>#VALUE!</v>
          </cell>
          <cell r="B1008" t="str">
            <v xml:space="preserve">מכללת חנקין       </v>
          </cell>
          <cell r="C1008">
            <v>0</v>
          </cell>
        </row>
        <row r="1009">
          <cell r="A1009">
            <v>13172100</v>
          </cell>
          <cell r="B1009" t="str">
            <v xml:space="preserve">מרכזיה פדגוגית    </v>
          </cell>
        </row>
        <row r="1010">
          <cell r="A1010">
            <v>1317210420</v>
          </cell>
          <cell r="B1010" t="str">
            <v xml:space="preserve">הכנסות ממשתלמים   </v>
          </cell>
        </row>
        <row r="1011">
          <cell r="A1011">
            <v>1317210422</v>
          </cell>
          <cell r="B1011" t="str">
            <v xml:space="preserve">מרכז מחשבים       </v>
          </cell>
        </row>
        <row r="1012">
          <cell r="A1012">
            <v>1317210920</v>
          </cell>
          <cell r="B1012" t="str">
            <v>הכנסות משרד החינוך</v>
          </cell>
          <cell r="C1012">
            <v>-80000</v>
          </cell>
        </row>
        <row r="1013">
          <cell r="A1013">
            <v>1317210922</v>
          </cell>
          <cell r="B1013" t="str">
            <v>מרכז מחשבים מ.ח.</v>
          </cell>
        </row>
        <row r="1014">
          <cell r="A1014" t="str">
            <v>#VALUE!</v>
          </cell>
          <cell r="B1014" t="str">
            <v xml:space="preserve">מרכזיה פדגוגית    </v>
          </cell>
          <cell r="C1014">
            <v>-80000</v>
          </cell>
        </row>
        <row r="1015">
          <cell r="A1015">
            <v>13173000</v>
          </cell>
          <cell r="B1015" t="str">
            <v>שרותים פסיכולוגיים</v>
          </cell>
        </row>
        <row r="1016">
          <cell r="A1016">
            <v>1317300420</v>
          </cell>
          <cell r="B1016" t="str">
            <v>הש'-יוזמות ואיבחון</v>
          </cell>
          <cell r="C1016">
            <v>-90000</v>
          </cell>
        </row>
        <row r="1017">
          <cell r="A1017">
            <v>1317300421</v>
          </cell>
          <cell r="B1017" t="str">
            <v xml:space="preserve">שרות משלים        </v>
          </cell>
          <cell r="C1017">
            <v>-300000</v>
          </cell>
        </row>
        <row r="1018">
          <cell r="A1018">
            <v>1317300422</v>
          </cell>
          <cell r="B1018" t="str">
            <v>הכלה שפ"מ</v>
          </cell>
          <cell r="C1018">
            <v>-470000</v>
          </cell>
        </row>
        <row r="1019">
          <cell r="A1019">
            <v>1317300920</v>
          </cell>
          <cell r="B1019" t="str">
            <v xml:space="preserve">שרות פסיכולוגי    </v>
          </cell>
          <cell r="C1019">
            <v>-6930000</v>
          </cell>
        </row>
        <row r="1020">
          <cell r="A1020">
            <v>1317300921</v>
          </cell>
          <cell r="B1020" t="str">
            <v>איבחונים חט"ע</v>
          </cell>
        </row>
        <row r="1021">
          <cell r="A1021">
            <v>1317300922</v>
          </cell>
          <cell r="B1021" t="str">
            <v>יוזמות שפ"י</v>
          </cell>
          <cell r="C1021">
            <v>-30000</v>
          </cell>
        </row>
        <row r="1022">
          <cell r="A1022">
            <v>1317300923</v>
          </cell>
          <cell r="B1022" t="str">
            <v xml:space="preserve">השתל' והדרכה משה"ח   </v>
          </cell>
          <cell r="C1022">
            <v>-160000</v>
          </cell>
        </row>
        <row r="1023">
          <cell r="A1023">
            <v>1317300924</v>
          </cell>
          <cell r="B1023" t="str">
            <v>השת' שפ"י-השתלמויות</v>
          </cell>
        </row>
        <row r="1024">
          <cell r="A1024" t="str">
            <v>#VALUE!</v>
          </cell>
          <cell r="B1024" t="str">
            <v>שרותים פסיכולוגיים</v>
          </cell>
          <cell r="C1024">
            <v>-7980000</v>
          </cell>
        </row>
        <row r="1025">
          <cell r="A1025">
            <v>13176000</v>
          </cell>
          <cell r="B1025" t="str">
            <v xml:space="preserve">רווחה חינוכית     </v>
          </cell>
        </row>
        <row r="1026">
          <cell r="A1026">
            <v>1317600420</v>
          </cell>
          <cell r="B1026" t="str">
            <v xml:space="preserve">רווחה חינוכית     </v>
          </cell>
        </row>
        <row r="1027">
          <cell r="A1027">
            <v>1317600421</v>
          </cell>
          <cell r="B1027" t="str">
            <v>בי"הס להורים</v>
          </cell>
        </row>
        <row r="1028">
          <cell r="A1028">
            <v>1317600423</v>
          </cell>
          <cell r="B1028" t="str">
            <v>הזנה בלתי פורמלית</v>
          </cell>
        </row>
        <row r="1029">
          <cell r="A1029">
            <v>1317600781</v>
          </cell>
          <cell r="B1029" t="str">
            <v>משה"ח - רווחה</v>
          </cell>
        </row>
        <row r="1030">
          <cell r="A1030">
            <v>1317600921</v>
          </cell>
          <cell r="B1030" t="str">
            <v xml:space="preserve">משרד החינוך רווחה </v>
          </cell>
          <cell r="C1030">
            <v>-100000</v>
          </cell>
        </row>
        <row r="1031">
          <cell r="A1031">
            <v>1317600922</v>
          </cell>
          <cell r="B1031" t="str">
            <v>מ.חינוך בי"ס הורים</v>
          </cell>
        </row>
        <row r="1032">
          <cell r="A1032">
            <v>1317600923</v>
          </cell>
          <cell r="B1032" t="str">
            <v>מגשרת בוכרית+אתיופית</v>
          </cell>
          <cell r="C1032">
            <v>-125000</v>
          </cell>
        </row>
        <row r="1033">
          <cell r="A1033">
            <v>1317600980</v>
          </cell>
          <cell r="B1033" t="str">
            <v xml:space="preserve">תכנית התנופה      </v>
          </cell>
        </row>
        <row r="1034">
          <cell r="A1034" t="str">
            <v>#VALUE!</v>
          </cell>
          <cell r="B1034" t="str">
            <v xml:space="preserve">רווחה חינוכית     </v>
          </cell>
          <cell r="C1034">
            <v>-225000</v>
          </cell>
        </row>
        <row r="1035">
          <cell r="A1035">
            <v>13178000</v>
          </cell>
          <cell r="B1035" t="str">
            <v>הכנסות מהסעת ילדים</v>
          </cell>
        </row>
        <row r="1036">
          <cell r="A1036">
            <v>1317800420</v>
          </cell>
          <cell r="B1036" t="str">
            <v xml:space="preserve">השת' הורים בהסעות </v>
          </cell>
          <cell r="C1036">
            <v>-200000</v>
          </cell>
        </row>
        <row r="1037">
          <cell r="A1037">
            <v>1317800421</v>
          </cell>
          <cell r="B1037" t="str">
            <v>מחוננים</v>
          </cell>
        </row>
        <row r="1038">
          <cell r="A1038">
            <v>1317800422</v>
          </cell>
          <cell r="B1038" t="str">
            <v>בי"ס ממ"ד</v>
          </cell>
        </row>
        <row r="1039">
          <cell r="A1039">
            <v>1317800423</v>
          </cell>
          <cell r="B1039" t="str">
            <v>גנים ממ"ד</v>
          </cell>
        </row>
        <row r="1040">
          <cell r="A1040">
            <v>1317800424</v>
          </cell>
          <cell r="B1040" t="str">
            <v>בי"ס דמוקרטי</v>
          </cell>
        </row>
        <row r="1041">
          <cell r="A1041">
            <v>1317800425</v>
          </cell>
          <cell r="B1041" t="str">
            <v>גנים רגילים</v>
          </cell>
        </row>
        <row r="1042">
          <cell r="A1042">
            <v>1317800426</v>
          </cell>
          <cell r="B1042" t="str">
            <v>רשויות-הסע' משותפת</v>
          </cell>
        </row>
        <row r="1043">
          <cell r="A1043">
            <v>1317800920</v>
          </cell>
          <cell r="B1043" t="str">
            <v>השת' הממשלה בהסעות</v>
          </cell>
          <cell r="C1043">
            <v>-10400000</v>
          </cell>
        </row>
        <row r="1044">
          <cell r="A1044">
            <v>1317800921</v>
          </cell>
          <cell r="B1044" t="str">
            <v xml:space="preserve">השתתפות בכרטיסים  </v>
          </cell>
        </row>
        <row r="1045">
          <cell r="A1045">
            <v>1317800922</v>
          </cell>
          <cell r="B1045" t="str">
            <v>מלווים בהסעים</v>
          </cell>
          <cell r="C1045">
            <v>-13500000</v>
          </cell>
        </row>
        <row r="1046">
          <cell r="A1046">
            <v>1317800923</v>
          </cell>
          <cell r="B1046" t="str">
            <v>הסעות גילאי 3 - 0</v>
          </cell>
        </row>
        <row r="1047">
          <cell r="A1047">
            <v>1317800924</v>
          </cell>
          <cell r="B1047" t="str">
            <v>הסעות מסגרות קיץ</v>
          </cell>
          <cell r="C1047">
            <v>-20000</v>
          </cell>
        </row>
        <row r="1048">
          <cell r="A1048" t="str">
            <v>#VALUE!</v>
          </cell>
          <cell r="B1048" t="str">
            <v>הכנסות מהסעת ילדים</v>
          </cell>
          <cell r="C1048">
            <v>-24120000</v>
          </cell>
        </row>
        <row r="1049">
          <cell r="A1049">
            <v>13179200</v>
          </cell>
          <cell r="B1049" t="str">
            <v>תחנה לטיפול בדיבור</v>
          </cell>
        </row>
        <row r="1050">
          <cell r="A1050">
            <v>1317920420</v>
          </cell>
          <cell r="B1050" t="str">
            <v>הכנ' הורים-טיפולים</v>
          </cell>
        </row>
        <row r="1051">
          <cell r="A1051">
            <v>1317920920</v>
          </cell>
          <cell r="B1051" t="str">
            <v xml:space="preserve">שרתים ומזכירות    </v>
          </cell>
        </row>
        <row r="1052">
          <cell r="A1052" t="str">
            <v>#VALUE!</v>
          </cell>
          <cell r="B1052" t="str">
            <v>תחנה לטיפול בדיבור</v>
          </cell>
          <cell r="C1052">
            <v>0</v>
          </cell>
        </row>
        <row r="1053">
          <cell r="A1053">
            <v>13179300</v>
          </cell>
          <cell r="B1053" t="str">
            <v xml:space="preserve">תיאטרון סל-תרבות  </v>
          </cell>
        </row>
        <row r="1054">
          <cell r="A1054">
            <v>1317930424</v>
          </cell>
          <cell r="B1054" t="str">
            <v xml:space="preserve">הכנסות מתיאטרון   </v>
          </cell>
          <cell r="C1054">
            <v>-2000000</v>
          </cell>
        </row>
        <row r="1055">
          <cell r="A1055" t="str">
            <v>#VALUE!</v>
          </cell>
          <cell r="B1055" t="str">
            <v xml:space="preserve">תיאטרון סל-תרבות  </v>
          </cell>
          <cell r="C1055">
            <v>-2000000</v>
          </cell>
        </row>
        <row r="1056">
          <cell r="A1056">
            <v>13180000</v>
          </cell>
          <cell r="B1056" t="str">
            <v xml:space="preserve">חינוך מבוגרים     </v>
          </cell>
        </row>
        <row r="1057">
          <cell r="A1057">
            <v>13182000</v>
          </cell>
          <cell r="B1057" t="str">
            <v xml:space="preserve">פרוייקט תהילה     </v>
          </cell>
        </row>
        <row r="1058">
          <cell r="A1058">
            <v>1318200410</v>
          </cell>
          <cell r="B1058" t="str">
            <v xml:space="preserve">תהילה דרום+גאולים </v>
          </cell>
        </row>
        <row r="1059">
          <cell r="A1059">
            <v>1318200420</v>
          </cell>
          <cell r="B1059" t="str">
            <v>עד הלו"ם</v>
          </cell>
        </row>
        <row r="1060">
          <cell r="A1060">
            <v>1318200920</v>
          </cell>
          <cell r="B1060" t="str">
            <v>השת' הממשלה בתהילה</v>
          </cell>
        </row>
        <row r="1061">
          <cell r="A1061">
            <v>1318200990</v>
          </cell>
          <cell r="B1061" t="str">
            <v>משרד ראש הממשלה</v>
          </cell>
        </row>
        <row r="1062">
          <cell r="A1062" t="str">
            <v>#VALUE!</v>
          </cell>
          <cell r="B1062" t="str">
            <v xml:space="preserve">פרוייקט תהילה     </v>
          </cell>
          <cell r="C1062">
            <v>0</v>
          </cell>
        </row>
        <row r="1063">
          <cell r="A1063">
            <v>13200000</v>
          </cell>
          <cell r="B1063" t="str">
            <v xml:space="preserve">תרבות             </v>
          </cell>
        </row>
        <row r="1064">
          <cell r="A1064">
            <v>13220000</v>
          </cell>
          <cell r="B1064" t="str">
            <v xml:space="preserve">פעולות  תרבות     </v>
          </cell>
        </row>
        <row r="1065">
          <cell r="A1065">
            <v>13222000</v>
          </cell>
          <cell r="B1065" t="str">
            <v xml:space="preserve">פעולות תרבותיות   </v>
          </cell>
        </row>
        <row r="1066">
          <cell r="A1066">
            <v>1322200420</v>
          </cell>
          <cell r="B1066" t="str">
            <v xml:space="preserve">השתת' עצמית תרבות </v>
          </cell>
        </row>
        <row r="1067">
          <cell r="A1067">
            <v>1322200421</v>
          </cell>
          <cell r="B1067" t="str">
            <v>הכנסות ממחלקת  צעירים</v>
          </cell>
        </row>
        <row r="1068">
          <cell r="A1068">
            <v>1322200424</v>
          </cell>
          <cell r="B1068" t="str">
            <v>תרבות תורנית</v>
          </cell>
        </row>
        <row r="1069">
          <cell r="A1069">
            <v>1322200425</v>
          </cell>
          <cell r="B1069" t="str">
            <v xml:space="preserve">מורשת ישראל       </v>
          </cell>
        </row>
        <row r="1070">
          <cell r="A1070">
            <v>1322200920</v>
          </cell>
          <cell r="B1070" t="str">
            <v>מש' החינוך - תרבות תורנית</v>
          </cell>
        </row>
        <row r="1071">
          <cell r="A1071" t="str">
            <v>#VALUE!</v>
          </cell>
          <cell r="B1071" t="str">
            <v xml:space="preserve">פעולות תרבותיות   </v>
          </cell>
          <cell r="C1071">
            <v>0</v>
          </cell>
        </row>
        <row r="1072">
          <cell r="A1072">
            <v>13227000</v>
          </cell>
          <cell r="B1072" t="str">
            <v xml:space="preserve">חוגי העשרה        </v>
          </cell>
        </row>
        <row r="1073">
          <cell r="A1073">
            <v>1322700420</v>
          </cell>
          <cell r="B1073" t="str">
            <v xml:space="preserve">חוגי העשרה        </v>
          </cell>
        </row>
        <row r="1074">
          <cell r="A1074">
            <v>1322700421</v>
          </cell>
          <cell r="B1074" t="str">
            <v>מבחנים פסיכולוגיים</v>
          </cell>
        </row>
        <row r="1075">
          <cell r="A1075">
            <v>1322700422</v>
          </cell>
          <cell r="B1075" t="str">
            <v xml:space="preserve">הכנסות מפעולות    </v>
          </cell>
        </row>
        <row r="1076">
          <cell r="A1076">
            <v>1322700491</v>
          </cell>
          <cell r="B1076" t="str">
            <v>טיולים ) מהכנסות (</v>
          </cell>
        </row>
        <row r="1077">
          <cell r="A1077">
            <v>1322700920</v>
          </cell>
          <cell r="B1077" t="str">
            <v xml:space="preserve">חוגי העשרה-ממשלה  </v>
          </cell>
        </row>
        <row r="1078">
          <cell r="A1078">
            <v>1322700929</v>
          </cell>
          <cell r="B1078" t="str">
            <v>הכנ' משרד החינוך</v>
          </cell>
        </row>
        <row r="1079">
          <cell r="A1079" t="str">
            <v>#VALUE!</v>
          </cell>
          <cell r="B1079" t="str">
            <v xml:space="preserve">חוגי העשרה        </v>
          </cell>
          <cell r="C1079">
            <v>0</v>
          </cell>
        </row>
        <row r="1080">
          <cell r="A1080">
            <v>13230000</v>
          </cell>
          <cell r="B1080" t="str">
            <v xml:space="preserve">ספריות            </v>
          </cell>
        </row>
        <row r="1081">
          <cell r="A1081">
            <v>1323000413</v>
          </cell>
          <cell r="B1081" t="str">
            <v>דמ''ש</v>
          </cell>
        </row>
        <row r="1082">
          <cell r="A1082">
            <v>1323000420</v>
          </cell>
          <cell r="B1082" t="str">
            <v xml:space="preserve">מנויים            </v>
          </cell>
        </row>
        <row r="1083">
          <cell r="A1083">
            <v>1323000421</v>
          </cell>
          <cell r="B1083" t="str">
            <v>הכנסות מפסטיבל אישה</v>
          </cell>
        </row>
        <row r="1084">
          <cell r="A1084">
            <v>1323000429</v>
          </cell>
          <cell r="B1084" t="str">
            <v>הכנ' מפעולות השלמה</v>
          </cell>
        </row>
        <row r="1085">
          <cell r="A1085">
            <v>1323000491</v>
          </cell>
          <cell r="B1085" t="str">
            <v xml:space="preserve">הכנסות משבוע הספר </v>
          </cell>
        </row>
        <row r="1086">
          <cell r="A1086">
            <v>1323000640</v>
          </cell>
          <cell r="B1086" t="str">
            <v>מדיטק - שכר דירה</v>
          </cell>
        </row>
        <row r="1087">
          <cell r="A1087">
            <v>1323000641</v>
          </cell>
          <cell r="B1087" t="str">
            <v>ביטוח כנגד הוצאות</v>
          </cell>
          <cell r="C1087">
            <v>-20600</v>
          </cell>
        </row>
        <row r="1088">
          <cell r="A1088">
            <v>1323000651</v>
          </cell>
          <cell r="B1088" t="str">
            <v>השכרת חדרים</v>
          </cell>
        </row>
        <row r="1089">
          <cell r="A1089">
            <v>1323000790</v>
          </cell>
          <cell r="B1089" t="str">
            <v>קרן ברכה - עיצוב</v>
          </cell>
        </row>
        <row r="1090">
          <cell r="A1090">
            <v>1323000920</v>
          </cell>
          <cell r="B1090" t="str">
            <v xml:space="preserve">השתת' משרד החינוך </v>
          </cell>
        </row>
        <row r="1091">
          <cell r="A1091">
            <v>1323000921</v>
          </cell>
          <cell r="B1091" t="str">
            <v>מיחשוב-מש' התרבות</v>
          </cell>
        </row>
        <row r="1092">
          <cell r="A1092">
            <v>1323000935</v>
          </cell>
          <cell r="B1092" t="str">
            <v>כנס עיצוב-מ' פיתוח אזורי</v>
          </cell>
        </row>
        <row r="1093">
          <cell r="A1093" t="str">
            <v>#VALUE!</v>
          </cell>
          <cell r="B1093" t="str">
            <v xml:space="preserve">ספריות            </v>
          </cell>
          <cell r="C1093">
            <v>-20600</v>
          </cell>
        </row>
        <row r="1094">
          <cell r="A1094">
            <v>13250000</v>
          </cell>
          <cell r="B1094" t="str">
            <v xml:space="preserve">מוסיקה ומחול      </v>
          </cell>
        </row>
        <row r="1095">
          <cell r="A1095">
            <v>13255000</v>
          </cell>
          <cell r="B1095" t="str">
            <v xml:space="preserve">להקות עירוניות    </v>
          </cell>
        </row>
        <row r="1096">
          <cell r="A1096">
            <v>1325500420</v>
          </cell>
          <cell r="B1096" t="str">
            <v xml:space="preserve">הכנסות מחוגים     </v>
          </cell>
        </row>
        <row r="1097">
          <cell r="A1097">
            <v>1325500491</v>
          </cell>
          <cell r="B1097" t="str">
            <v xml:space="preserve">ארועים            </v>
          </cell>
        </row>
        <row r="1098">
          <cell r="A1098">
            <v>1325500492</v>
          </cell>
          <cell r="B1098" t="str">
            <v xml:space="preserve">השכרות            </v>
          </cell>
        </row>
        <row r="1099">
          <cell r="A1099" t="str">
            <v>#VALUE!</v>
          </cell>
          <cell r="B1099" t="str">
            <v xml:space="preserve">להקות עירוניות    </v>
          </cell>
          <cell r="C1099">
            <v>0</v>
          </cell>
        </row>
        <row r="1100">
          <cell r="A1100">
            <v>13261000</v>
          </cell>
          <cell r="B1100" t="str">
            <v xml:space="preserve">תיאטרון חולון     </v>
          </cell>
        </row>
        <row r="1101">
          <cell r="A1101">
            <v>1326100413</v>
          </cell>
          <cell r="B1101" t="str">
            <v>דמ''ש</v>
          </cell>
        </row>
        <row r="1102">
          <cell r="A1102">
            <v>1326100640</v>
          </cell>
          <cell r="B1102" t="str">
            <v>דמי שכירות</v>
          </cell>
        </row>
        <row r="1103">
          <cell r="A1103">
            <v>1326100641</v>
          </cell>
          <cell r="B1103" t="str">
            <v xml:space="preserve">ביטוח-כנגד הוצאות             </v>
          </cell>
          <cell r="C1103">
            <v>-29400</v>
          </cell>
        </row>
        <row r="1104">
          <cell r="A1104">
            <v>1326100920</v>
          </cell>
          <cell r="B1104" t="str">
            <v>השתתפות משרד חינוך</v>
          </cell>
        </row>
        <row r="1105">
          <cell r="A1105">
            <v>1326100935</v>
          </cell>
          <cell r="B1105" t="str">
            <v>אשה-השת' מש' רוה"מ</v>
          </cell>
        </row>
        <row r="1106">
          <cell r="A1106" t="str">
            <v>#VALUE!</v>
          </cell>
          <cell r="B1106" t="str">
            <v xml:space="preserve">תיאטרון חולון     </v>
          </cell>
          <cell r="C1106">
            <v>-29400</v>
          </cell>
        </row>
        <row r="1107">
          <cell r="A1107">
            <v>13261200</v>
          </cell>
          <cell r="B1107" t="str">
            <v>מוזיאון הקריקטורות</v>
          </cell>
        </row>
        <row r="1108">
          <cell r="A1108">
            <v>1326120413</v>
          </cell>
          <cell r="B1108" t="str">
            <v>דמ''ש</v>
          </cell>
        </row>
        <row r="1109">
          <cell r="A1109" t="str">
            <v>#VALUE!</v>
          </cell>
          <cell r="B1109" t="str">
            <v>מוזיאון הקריקטורות</v>
          </cell>
          <cell r="C1109">
            <v>0</v>
          </cell>
        </row>
        <row r="1110">
          <cell r="A1110">
            <v>13263000</v>
          </cell>
          <cell r="B1110" t="str">
            <v>מוזיאון עולמות ילד</v>
          </cell>
        </row>
        <row r="1111">
          <cell r="A1111">
            <v>1326300413</v>
          </cell>
          <cell r="B1111" t="str">
            <v>דמ''ש</v>
          </cell>
        </row>
        <row r="1112">
          <cell r="A1112">
            <v>1326300640</v>
          </cell>
          <cell r="B1112" t="str">
            <v xml:space="preserve">שכר דירה    </v>
          </cell>
        </row>
        <row r="1113">
          <cell r="A1113">
            <v>1326300641</v>
          </cell>
          <cell r="B1113" t="str">
            <v xml:space="preserve">ביטוח-כנגד הוצאות             </v>
          </cell>
          <cell r="C1113">
            <v>-40500</v>
          </cell>
        </row>
        <row r="1114">
          <cell r="A1114" t="str">
            <v>#VALUE!</v>
          </cell>
          <cell r="B1114" t="str">
            <v>מוזיאון עולמות ילד</v>
          </cell>
          <cell r="C1114">
            <v>-40500</v>
          </cell>
        </row>
        <row r="1115">
          <cell r="A1115">
            <v>13264000</v>
          </cell>
          <cell r="B1115" t="str">
            <v>מתנ"ס ע"ש שטיינברג</v>
          </cell>
        </row>
        <row r="1116">
          <cell r="A1116">
            <v>1326400413</v>
          </cell>
          <cell r="B1116" t="str">
            <v>דמ''ש</v>
          </cell>
        </row>
        <row r="1117">
          <cell r="A1117">
            <v>1326400421</v>
          </cell>
          <cell r="B1117" t="str">
            <v>פסיטבל בובות</v>
          </cell>
        </row>
        <row r="1118">
          <cell r="A1118">
            <v>1326400425</v>
          </cell>
          <cell r="B1118" t="str">
            <v>צלילי ילדות</v>
          </cell>
        </row>
        <row r="1119">
          <cell r="A1119">
            <v>1326400426</v>
          </cell>
          <cell r="B1119" t="str">
            <v>מסך הקסם</v>
          </cell>
        </row>
        <row r="1120">
          <cell r="A1120">
            <v>1326400641</v>
          </cell>
          <cell r="B1120" t="str">
            <v xml:space="preserve">ביטוח-כנגד הוצאות             </v>
          </cell>
          <cell r="C1120">
            <v>-13500</v>
          </cell>
        </row>
        <row r="1121">
          <cell r="A1121">
            <v>1326400920</v>
          </cell>
          <cell r="B1121" t="str">
            <v>פסיטבל בובות-משה"ח</v>
          </cell>
        </row>
        <row r="1122">
          <cell r="A1122" t="str">
            <v>#VALUE!</v>
          </cell>
          <cell r="B1122" t="str">
            <v>מתנ"ס ע"ש שטיינברג</v>
          </cell>
          <cell r="C1122">
            <v>-13500</v>
          </cell>
        </row>
        <row r="1123">
          <cell r="A1123">
            <v>13265000</v>
          </cell>
          <cell r="B1123" t="str">
            <v xml:space="preserve">המחלקה לארועים    </v>
          </cell>
        </row>
        <row r="1124">
          <cell r="A1124">
            <v>1326500420</v>
          </cell>
          <cell r="B1124" t="str">
            <v>השכרת תלבושות</v>
          </cell>
        </row>
        <row r="1125">
          <cell r="A1125">
            <v>1326500491</v>
          </cell>
          <cell r="B1125" t="str">
            <v>הכנס'מחלקת אירועים</v>
          </cell>
        </row>
        <row r="1126">
          <cell r="A1126">
            <v>1326500740</v>
          </cell>
          <cell r="B1126" t="str">
            <v xml:space="preserve">השת' מפעל הפיס    </v>
          </cell>
        </row>
        <row r="1127">
          <cell r="A1127">
            <v>1326500920</v>
          </cell>
          <cell r="B1127" t="str">
            <v>תוכנית סל"ע מ.תרבות</v>
          </cell>
        </row>
        <row r="1128">
          <cell r="A1128">
            <v>1326500930</v>
          </cell>
          <cell r="B1128" t="str">
            <v>ארועי שנת ה - 60</v>
          </cell>
        </row>
        <row r="1129">
          <cell r="A1129" t="str">
            <v>#VALUE!</v>
          </cell>
          <cell r="B1129" t="str">
            <v xml:space="preserve">המחלקה לארועים    </v>
          </cell>
          <cell r="C1129">
            <v>0</v>
          </cell>
        </row>
        <row r="1130">
          <cell r="A1130">
            <v>13267000</v>
          </cell>
          <cell r="B1130" t="str">
            <v>מרכז סירקין</v>
          </cell>
        </row>
        <row r="1131">
          <cell r="A1131">
            <v>1326700920</v>
          </cell>
          <cell r="B1131" t="str">
            <v>הכנ' ממשרד התרבות</v>
          </cell>
        </row>
        <row r="1132">
          <cell r="A1132">
            <v>1326700990</v>
          </cell>
          <cell r="B1132" t="str">
            <v>הכנסות ממשרד התרבות</v>
          </cell>
          <cell r="C1132">
            <v>-350000</v>
          </cell>
        </row>
        <row r="1133">
          <cell r="A1133" t="str">
            <v>#VALUE!</v>
          </cell>
          <cell r="B1133" t="str">
            <v>מרכז סירקין</v>
          </cell>
          <cell r="C1133">
            <v>-350000</v>
          </cell>
        </row>
        <row r="1134">
          <cell r="A1134">
            <v>13268000</v>
          </cell>
          <cell r="B1134" t="str">
            <v>מוזיאון העיצוב</v>
          </cell>
        </row>
        <row r="1135">
          <cell r="A1135">
            <v>1326800413</v>
          </cell>
          <cell r="B1135" t="str">
            <v>דמ''ש</v>
          </cell>
        </row>
        <row r="1136">
          <cell r="A1136">
            <v>1326800641</v>
          </cell>
          <cell r="B1136" t="str">
            <v>ביטוח כנגד הוצאות</v>
          </cell>
          <cell r="C1136">
            <v>-45000</v>
          </cell>
        </row>
        <row r="1137">
          <cell r="A1137" t="str">
            <v>#VALUE!</v>
          </cell>
          <cell r="B1137" t="str">
            <v>מוזיאון העיצוב</v>
          </cell>
          <cell r="C1137">
            <v>-45000</v>
          </cell>
        </row>
        <row r="1138">
          <cell r="A1138">
            <v>13280000</v>
          </cell>
          <cell r="B1138" t="str">
            <v>נוער + מרכ' קהילתי</v>
          </cell>
        </row>
        <row r="1139">
          <cell r="A1139">
            <v>13281000</v>
          </cell>
          <cell r="B1139" t="str">
            <v>מינהלת מחלקת הנוער</v>
          </cell>
        </row>
        <row r="1140">
          <cell r="A1140">
            <v>1328100420</v>
          </cell>
          <cell r="B1140" t="str">
            <v xml:space="preserve">הכנסות מפעולות    </v>
          </cell>
        </row>
        <row r="1141">
          <cell r="A1141">
            <v>1328100423</v>
          </cell>
          <cell r="B1141" t="str">
            <v>מניעת אלימות</v>
          </cell>
        </row>
        <row r="1142">
          <cell r="A1142">
            <v>1328100424</v>
          </cell>
          <cell r="B1142" t="str">
            <v xml:space="preserve">פעילות חצ"ב       </v>
          </cell>
        </row>
        <row r="1143">
          <cell r="A1143">
            <v>1328100444</v>
          </cell>
          <cell r="B1143" t="str">
            <v>אירוע התרמה</v>
          </cell>
        </row>
        <row r="1144">
          <cell r="A1144">
            <v>1328100490</v>
          </cell>
          <cell r="B1144" t="str">
            <v xml:space="preserve">הכנסות מרכז שואה  </v>
          </cell>
        </row>
        <row r="1145">
          <cell r="A1145">
            <v>1328100491</v>
          </cell>
          <cell r="B1145" t="str">
            <v xml:space="preserve">הכנסות מארועים    </v>
          </cell>
        </row>
        <row r="1146">
          <cell r="A1146">
            <v>1328100492</v>
          </cell>
          <cell r="B1146" t="str">
            <v xml:space="preserve">אתר הנצחה לשואה   </v>
          </cell>
        </row>
        <row r="1147">
          <cell r="A1147">
            <v>1328100790</v>
          </cell>
          <cell r="B1147" t="str">
            <v>מעשים טובים-הרוח הטובה</v>
          </cell>
        </row>
        <row r="1148">
          <cell r="A1148">
            <v>1328100792</v>
          </cell>
          <cell r="B1148" t="str">
            <v>מועצת אירגוני הנוער - רכזת</v>
          </cell>
        </row>
        <row r="1149">
          <cell r="A1149">
            <v>1328100920</v>
          </cell>
          <cell r="B1149" t="str">
            <v>נוער הרואה ערך כדרך-משה"ח</v>
          </cell>
        </row>
        <row r="1150">
          <cell r="A1150">
            <v>1328100921</v>
          </cell>
          <cell r="B1150" t="str">
            <v>הרשות למלחמה בסמים</v>
          </cell>
        </row>
        <row r="1151">
          <cell r="A1151">
            <v>1328100922</v>
          </cell>
          <cell r="B1151" t="str">
            <v>משרד לביטחון פנים</v>
          </cell>
        </row>
        <row r="1152">
          <cell r="A1152">
            <v>1328100923</v>
          </cell>
          <cell r="B1152" t="str">
            <v>אס"א</v>
          </cell>
        </row>
        <row r="1153">
          <cell r="A1153">
            <v>1328100924</v>
          </cell>
          <cell r="B1153" t="str">
            <v>משרד החינוך</v>
          </cell>
        </row>
        <row r="1154">
          <cell r="A1154">
            <v>1328100929</v>
          </cell>
          <cell r="B1154" t="str">
            <v>הכנ' משרד החינוך</v>
          </cell>
          <cell r="C1154">
            <v>-369000</v>
          </cell>
        </row>
        <row r="1155">
          <cell r="A1155" t="str">
            <v>#VALUE!</v>
          </cell>
          <cell r="B1155" t="str">
            <v>מינהלת מחלקת הנוער</v>
          </cell>
          <cell r="C1155">
            <v>-369000</v>
          </cell>
        </row>
        <row r="1156">
          <cell r="A1156">
            <v>13281200</v>
          </cell>
          <cell r="B1156" t="str">
            <v xml:space="preserve">קידום נוער        </v>
          </cell>
        </row>
        <row r="1157">
          <cell r="A1157">
            <v>1328120444</v>
          </cell>
          <cell r="B1157" t="str">
            <v xml:space="preserve">הכנסות קידום נוער </v>
          </cell>
        </row>
        <row r="1158">
          <cell r="A1158">
            <v>1328120790</v>
          </cell>
          <cell r="B1158" t="str">
            <v>צ'קפוינט - תרומה</v>
          </cell>
        </row>
        <row r="1159">
          <cell r="A1159">
            <v>1328120922</v>
          </cell>
          <cell r="B1159" t="str">
            <v xml:space="preserve">קידום נוער        </v>
          </cell>
        </row>
        <row r="1160">
          <cell r="A1160">
            <v>1328120929</v>
          </cell>
          <cell r="B1160" t="str">
            <v>הכנ' משרד החינוך</v>
          </cell>
        </row>
        <row r="1161">
          <cell r="A1161" t="str">
            <v>#VALUE!</v>
          </cell>
          <cell r="B1161" t="str">
            <v xml:space="preserve">קידום נוער        </v>
          </cell>
          <cell r="C1161">
            <v>0</v>
          </cell>
        </row>
        <row r="1162">
          <cell r="A1162">
            <v>13281300</v>
          </cell>
          <cell r="B1162" t="str">
            <v>אגף קהילה וצעירים</v>
          </cell>
        </row>
        <row r="1163">
          <cell r="A1163">
            <v>1328130421</v>
          </cell>
          <cell r="B1163" t="str">
            <v xml:space="preserve">הכנסות ממחלקת צעירים </v>
          </cell>
        </row>
        <row r="1164">
          <cell r="A1164">
            <v>1328130691</v>
          </cell>
          <cell r="B1164" t="str">
            <v>הכנסות אירוע התנדבות</v>
          </cell>
          <cell r="C1164">
            <v>-10000</v>
          </cell>
        </row>
        <row r="1165">
          <cell r="A1165">
            <v>1328130970</v>
          </cell>
          <cell r="B1165" t="str">
            <v>השת' משרד הביטחון</v>
          </cell>
        </row>
        <row r="1166">
          <cell r="A1166">
            <v>1328130451</v>
          </cell>
          <cell r="B1166" t="str">
            <v>המשרד לשיוויון חברתי</v>
          </cell>
        </row>
        <row r="1167">
          <cell r="A1167" t="str">
            <v>#VALUE!</v>
          </cell>
          <cell r="B1167" t="str">
            <v>אגף קהילה וצעירים</v>
          </cell>
          <cell r="C1167">
            <v>-10000</v>
          </cell>
        </row>
        <row r="1168">
          <cell r="A1168">
            <v>13282000</v>
          </cell>
          <cell r="B1168" t="str">
            <v xml:space="preserve">המח' לקהילה ופנאי </v>
          </cell>
        </row>
        <row r="1169">
          <cell r="A1169">
            <v>1328200413</v>
          </cell>
          <cell r="B1169" t="str">
            <v>דמ''ש</v>
          </cell>
        </row>
        <row r="1170">
          <cell r="A1170">
            <v>1328200420</v>
          </cell>
          <cell r="B1170" t="str">
            <v>העברה לבתי ספר</v>
          </cell>
        </row>
        <row r="1171">
          <cell r="A1171">
            <v>1328200491</v>
          </cell>
          <cell r="B1171" t="str">
            <v xml:space="preserve">הכנסות מארועים    </v>
          </cell>
        </row>
        <row r="1172">
          <cell r="A1172">
            <v>1328200523</v>
          </cell>
          <cell r="B1172" t="str">
            <v>מפעל הפיס נוער בסיכון</v>
          </cell>
        </row>
        <row r="1173">
          <cell r="A1173">
            <v>1328200640</v>
          </cell>
          <cell r="B1173" t="str">
            <v>דמי שכירות</v>
          </cell>
        </row>
        <row r="1174">
          <cell r="A1174">
            <v>1328200641</v>
          </cell>
          <cell r="B1174" t="str">
            <v xml:space="preserve">ביטוח-כנגד הוצאות             </v>
          </cell>
          <cell r="C1174">
            <v>-35300</v>
          </cell>
        </row>
        <row r="1175">
          <cell r="A1175">
            <v>1328200990</v>
          </cell>
          <cell r="B1175" t="str">
            <v>סיבסוד קייטנות בפריפריה</v>
          </cell>
        </row>
        <row r="1176">
          <cell r="A1176">
            <v>1328200991</v>
          </cell>
          <cell r="B1176" t="str">
            <v>מפעל הפיס-נוער בסיכון</v>
          </cell>
          <cell r="C1176">
            <v>0</v>
          </cell>
        </row>
        <row r="1177">
          <cell r="A1177" t="str">
            <v>#VALUE!</v>
          </cell>
          <cell r="B1177" t="str">
            <v xml:space="preserve">המח' לקהילה ופנאי </v>
          </cell>
          <cell r="C1177">
            <v>-35300</v>
          </cell>
        </row>
        <row r="1178">
          <cell r="A1178">
            <v>13282400</v>
          </cell>
          <cell r="B1178" t="str">
            <v xml:space="preserve">המרכז לאומנויות   </v>
          </cell>
        </row>
        <row r="1179">
          <cell r="A1179">
            <v>1328240413</v>
          </cell>
          <cell r="B1179" t="str">
            <v>דמ''ש</v>
          </cell>
        </row>
        <row r="1180">
          <cell r="A1180">
            <v>1328240420</v>
          </cell>
          <cell r="B1180" t="str">
            <v xml:space="preserve">מרכז לאומנויות    </v>
          </cell>
        </row>
        <row r="1181">
          <cell r="A1181">
            <v>1328240421</v>
          </cell>
          <cell r="B1181" t="str">
            <v xml:space="preserve">קייטנת פסח        </v>
          </cell>
        </row>
        <row r="1182">
          <cell r="A1182">
            <v>1328240422</v>
          </cell>
          <cell r="B1182" t="str">
            <v xml:space="preserve">קייטנת קיץ        </v>
          </cell>
        </row>
        <row r="1183">
          <cell r="A1183">
            <v>1328240425</v>
          </cell>
          <cell r="B1183" t="str">
            <v>הכנ' מסדנאות בתי"ס</v>
          </cell>
        </row>
        <row r="1184">
          <cell r="A1184">
            <v>1328240427</v>
          </cell>
          <cell r="B1184" t="str">
            <v xml:space="preserve">חוגים בקבלנות     </v>
          </cell>
        </row>
        <row r="1185">
          <cell r="A1185">
            <v>1328240431</v>
          </cell>
          <cell r="B1185" t="str">
            <v>חשמל - אומנות דיגיטלית</v>
          </cell>
        </row>
        <row r="1186">
          <cell r="A1186">
            <v>1328240491</v>
          </cell>
          <cell r="B1186" t="str">
            <v xml:space="preserve">ארועים            </v>
          </cell>
        </row>
        <row r="1187">
          <cell r="A1187">
            <v>1328240492</v>
          </cell>
          <cell r="B1187" t="str">
            <v xml:space="preserve">חווידע            </v>
          </cell>
        </row>
        <row r="1188">
          <cell r="A1188">
            <v>1328240495</v>
          </cell>
          <cell r="B1188" t="str">
            <v xml:space="preserve">הכנסות מהובלות    </v>
          </cell>
        </row>
        <row r="1189">
          <cell r="A1189">
            <v>1328240641</v>
          </cell>
          <cell r="B1189" t="str">
            <v xml:space="preserve">ביטוח-כנגד הוצאות             </v>
          </cell>
          <cell r="C1189">
            <v>-4400</v>
          </cell>
        </row>
        <row r="1190">
          <cell r="A1190">
            <v>1328240920</v>
          </cell>
          <cell r="B1190" t="str">
            <v>משרד התרבות והספורט</v>
          </cell>
        </row>
        <row r="1191">
          <cell r="A1191" t="str">
            <v>#VALUE!</v>
          </cell>
          <cell r="B1191" t="str">
            <v xml:space="preserve">המרכז לאומנויות   </v>
          </cell>
          <cell r="C1191">
            <v>-4400</v>
          </cell>
        </row>
        <row r="1192">
          <cell r="A1192">
            <v>13290000</v>
          </cell>
          <cell r="B1192" t="str">
            <v xml:space="preserve">ספורט             </v>
          </cell>
        </row>
        <row r="1193">
          <cell r="A1193">
            <v>13291000</v>
          </cell>
          <cell r="B1193" t="str">
            <v xml:space="preserve">מינהל הספורט      </v>
          </cell>
        </row>
        <row r="1194">
          <cell r="A1194">
            <v>1329100413</v>
          </cell>
          <cell r="B1194" t="str">
            <v>דמ''ש</v>
          </cell>
        </row>
        <row r="1195">
          <cell r="A1195">
            <v>1329100420</v>
          </cell>
          <cell r="B1195" t="str">
            <v>מועדון לספורט עממי</v>
          </cell>
        </row>
        <row r="1196">
          <cell r="A1196">
            <v>1329100421</v>
          </cell>
          <cell r="B1196" t="str">
            <v>אגודת הישג אליצור</v>
          </cell>
        </row>
        <row r="1197">
          <cell r="A1197">
            <v>1329100491</v>
          </cell>
          <cell r="B1197" t="str">
            <v xml:space="preserve">הכנסות מארועים    </v>
          </cell>
        </row>
        <row r="1198">
          <cell r="A1198">
            <v>1329100641</v>
          </cell>
          <cell r="B1198" t="str">
            <v xml:space="preserve">ביטוח-כנגד הוצאות             </v>
          </cell>
          <cell r="C1198">
            <v>-43900</v>
          </cell>
        </row>
        <row r="1199">
          <cell r="A1199">
            <v>1329100652</v>
          </cell>
          <cell r="B1199" t="str">
            <v xml:space="preserve">דמי שימוש באולם   </v>
          </cell>
          <cell r="C1199">
            <v>-795000</v>
          </cell>
        </row>
        <row r="1200">
          <cell r="A1200">
            <v>1329100790</v>
          </cell>
          <cell r="B1200" t="str">
            <v>אולימפ' הילדים-טוטו ווינר</v>
          </cell>
        </row>
        <row r="1201">
          <cell r="A1201">
            <v>1329100920</v>
          </cell>
          <cell r="B1201" t="str">
            <v xml:space="preserve">סל ספורט          </v>
          </cell>
        </row>
        <row r="1202">
          <cell r="A1202">
            <v>1329100921</v>
          </cell>
          <cell r="B1202" t="str">
            <v xml:space="preserve">חוגי ספורט        </v>
          </cell>
        </row>
        <row r="1203">
          <cell r="A1203">
            <v>1329100922</v>
          </cell>
          <cell r="B1203" t="str">
            <v>מועדוני ספ' תרבות</v>
          </cell>
        </row>
        <row r="1204">
          <cell r="A1204">
            <v>1329100923</v>
          </cell>
          <cell r="B1204" t="str">
            <v>מרכזי מצוינות</v>
          </cell>
        </row>
        <row r="1205">
          <cell r="A1205">
            <v>1329100924</v>
          </cell>
          <cell r="B1205" t="str">
            <v>משה"ח - זוזו</v>
          </cell>
        </row>
        <row r="1206">
          <cell r="A1206">
            <v>1329100925</v>
          </cell>
          <cell r="B1206" t="str">
            <v>אולימפ' הילדים-טוטו ווינר</v>
          </cell>
        </row>
        <row r="1207">
          <cell r="A1207">
            <v>1329100990</v>
          </cell>
          <cell r="B1207" t="str">
            <v xml:space="preserve">סל ספורט          </v>
          </cell>
          <cell r="C1207">
            <v>-300700</v>
          </cell>
        </row>
        <row r="1208">
          <cell r="A1208">
            <v>1329100991</v>
          </cell>
          <cell r="B1208" t="str">
            <v>מועדוני ספ' תרבות</v>
          </cell>
          <cell r="C1208">
            <v>-155000</v>
          </cell>
        </row>
        <row r="1209">
          <cell r="A1209">
            <v>1329100992</v>
          </cell>
          <cell r="B1209" t="str">
            <v>מרכזי מצוינות</v>
          </cell>
          <cell r="C1209">
            <v>-110000</v>
          </cell>
        </row>
        <row r="1210">
          <cell r="A1210">
            <v>1329100993</v>
          </cell>
          <cell r="B1210" t="str">
            <v>פרחי ספורט</v>
          </cell>
        </row>
        <row r="1211">
          <cell r="A1211" t="str">
            <v>#VALUE!</v>
          </cell>
          <cell r="B1211" t="str">
            <v xml:space="preserve">מינהל הספורט      </v>
          </cell>
          <cell r="C1211">
            <v>-1404600</v>
          </cell>
        </row>
        <row r="1212">
          <cell r="A1212">
            <v>13400000</v>
          </cell>
          <cell r="B1212" t="str">
            <v xml:space="preserve">רווחה             </v>
          </cell>
        </row>
        <row r="1213">
          <cell r="A1213">
            <v>13410000</v>
          </cell>
          <cell r="B1213" t="str">
            <v xml:space="preserve">מינהל הרווחה      </v>
          </cell>
        </row>
        <row r="1214">
          <cell r="A1214">
            <v>1341000421</v>
          </cell>
          <cell r="B1214" t="str">
            <v xml:space="preserve">הכנסות עבור יעוץ  </v>
          </cell>
          <cell r="C1214">
            <v>-80000</v>
          </cell>
        </row>
        <row r="1215">
          <cell r="A1215">
            <v>1341000423</v>
          </cell>
          <cell r="B1215" t="str">
            <v xml:space="preserve">החזר שכר מזכירה   </v>
          </cell>
        </row>
        <row r="1216">
          <cell r="A1216">
            <v>1341000491</v>
          </cell>
          <cell r="B1216" t="str">
            <v xml:space="preserve">הכנסות מהשתלמיות  </v>
          </cell>
        </row>
        <row r="1217">
          <cell r="A1217">
            <v>1341000494</v>
          </cell>
          <cell r="B1217" t="str">
            <v xml:space="preserve">השתלמות  מרוכזת   </v>
          </cell>
        </row>
        <row r="1218">
          <cell r="A1218">
            <v>1341000690</v>
          </cell>
          <cell r="B1218" t="str">
            <v>בטל"א-תחזוקה</v>
          </cell>
          <cell r="C1218">
            <v>-35000</v>
          </cell>
        </row>
        <row r="1219">
          <cell r="A1219">
            <v>1341000696</v>
          </cell>
          <cell r="B1219" t="str">
            <v xml:space="preserve">הכנסות שונות      </v>
          </cell>
        </row>
        <row r="1220">
          <cell r="A1220">
            <v>1341000790</v>
          </cell>
          <cell r="B1220" t="str">
            <v xml:space="preserve">תרומות            </v>
          </cell>
        </row>
        <row r="1221">
          <cell r="A1221">
            <v>1341000932</v>
          </cell>
          <cell r="B1221" t="str">
            <v>הצטיידות מועדונית</v>
          </cell>
        </row>
        <row r="1222">
          <cell r="A1222">
            <v>1341000933</v>
          </cell>
          <cell r="B1222" t="str">
            <v>הוצאות אירגוניות</v>
          </cell>
        </row>
        <row r="1223">
          <cell r="A1223">
            <v>1341000934</v>
          </cell>
          <cell r="B1223" t="str">
            <v>שכר עובדים 1013410</v>
          </cell>
        </row>
        <row r="1224">
          <cell r="A1224">
            <v>1341000935</v>
          </cell>
          <cell r="B1224" t="str">
            <v>מאבטחים - רווחה</v>
          </cell>
          <cell r="C1224">
            <v>-240078</v>
          </cell>
        </row>
        <row r="1225">
          <cell r="A1225">
            <v>1341000936</v>
          </cell>
          <cell r="B1225" t="str">
            <v xml:space="preserve">הכנסות שונות      </v>
          </cell>
        </row>
        <row r="1226">
          <cell r="A1226">
            <v>1341000937</v>
          </cell>
          <cell r="B1226" t="str">
            <v>הערכות לחירום</v>
          </cell>
          <cell r="C1226">
            <v>-57000</v>
          </cell>
        </row>
        <row r="1227">
          <cell r="A1227">
            <v>1341000944</v>
          </cell>
          <cell r="B1227" t="str">
            <v>החזר הבראה ויובל</v>
          </cell>
          <cell r="C1227">
            <v>0</v>
          </cell>
        </row>
        <row r="1228">
          <cell r="A1228" t="str">
            <v>#VALUE!</v>
          </cell>
          <cell r="B1228" t="str">
            <v xml:space="preserve">מינהל הרווחה      </v>
          </cell>
          <cell r="C1228">
            <v>-412078</v>
          </cell>
        </row>
        <row r="1229">
          <cell r="A1229">
            <v>13420000</v>
          </cell>
          <cell r="B1229" t="str">
            <v>רווחת הפרט והמשפחה</v>
          </cell>
        </row>
        <row r="1230">
          <cell r="A1230">
            <v>13425000</v>
          </cell>
          <cell r="B1230" t="str">
            <v xml:space="preserve">טיפול במשפחה      </v>
          </cell>
        </row>
        <row r="1231">
          <cell r="A1231">
            <v>1342500421</v>
          </cell>
          <cell r="B1231" t="str">
            <v xml:space="preserve">השתתפות פונים     </v>
          </cell>
          <cell r="C1231">
            <v>-5000</v>
          </cell>
        </row>
        <row r="1232">
          <cell r="A1232">
            <v>1342500422</v>
          </cell>
          <cell r="B1232" t="str">
            <v>תאום הורי</v>
          </cell>
        </row>
        <row r="1233">
          <cell r="A1233">
            <v>1342500423</v>
          </cell>
          <cell r="B1233" t="str">
            <v>השת'-טיפול באלימות</v>
          </cell>
          <cell r="C1233">
            <v>-17000</v>
          </cell>
        </row>
        <row r="1234">
          <cell r="A1234">
            <v>1342500690</v>
          </cell>
          <cell r="B1234" t="str">
            <v>החזר יתרות ממוסדות</v>
          </cell>
        </row>
        <row r="1235">
          <cell r="A1235">
            <v>1342500791</v>
          </cell>
          <cell r="B1235" t="str">
            <v>אג'לשיקום האסיר50%</v>
          </cell>
          <cell r="C1235">
            <v>-112500</v>
          </cell>
        </row>
        <row r="1236">
          <cell r="A1236">
            <v>1342500931</v>
          </cell>
          <cell r="B1236" t="str">
            <v>משפ' במצוקה1025410</v>
          </cell>
          <cell r="C1236">
            <v>-375000</v>
          </cell>
        </row>
        <row r="1237">
          <cell r="A1237">
            <v>1342500932</v>
          </cell>
          <cell r="B1237" t="str">
            <v xml:space="preserve">עולים מצ' 1073180 </v>
          </cell>
          <cell r="C1237">
            <v>-60000</v>
          </cell>
        </row>
        <row r="1238">
          <cell r="A1238">
            <v>1342500933</v>
          </cell>
          <cell r="B1238" t="str">
            <v>פגיעות מיניות</v>
          </cell>
          <cell r="C1238">
            <v>-250000</v>
          </cell>
        </row>
        <row r="1239">
          <cell r="A1239">
            <v>1342500934</v>
          </cell>
          <cell r="B1239" t="str">
            <v>שכר משפחה  1013410</v>
          </cell>
          <cell r="C1239">
            <v>-16574880</v>
          </cell>
        </row>
        <row r="1240">
          <cell r="A1240">
            <v>1342500936</v>
          </cell>
          <cell r="B1240" t="str">
            <v>טיפול בשורדות ז'</v>
          </cell>
          <cell r="C1240">
            <v>-140000</v>
          </cell>
        </row>
        <row r="1241">
          <cell r="A1241">
            <v>1342500937</v>
          </cell>
          <cell r="B1241" t="str">
            <v>תכנית קהילה למשפחות</v>
          </cell>
          <cell r="C1241">
            <v>-567800</v>
          </cell>
        </row>
        <row r="1242">
          <cell r="A1242">
            <v>1342500938</v>
          </cell>
          <cell r="B1242" t="str">
            <v>בית הויס   1026080</v>
          </cell>
        </row>
        <row r="1243">
          <cell r="A1243">
            <v>1342500939</v>
          </cell>
          <cell r="B1243" t="str">
            <v>שירותים בקהילה</v>
          </cell>
          <cell r="C1243">
            <v>-404000</v>
          </cell>
        </row>
        <row r="1244">
          <cell r="A1244">
            <v>1342500940</v>
          </cell>
          <cell r="B1244" t="str">
            <v xml:space="preserve">דרי רחוב 1025510  </v>
          </cell>
          <cell r="C1244">
            <v>-375000</v>
          </cell>
        </row>
        <row r="1245">
          <cell r="A1245">
            <v>1342500941</v>
          </cell>
          <cell r="B1245" t="str">
            <v>מרכז אלימות1026090</v>
          </cell>
          <cell r="C1245">
            <v>-350000</v>
          </cell>
        </row>
        <row r="1246">
          <cell r="A1246">
            <v>1342500942</v>
          </cell>
          <cell r="B1246" t="str">
            <v xml:space="preserve">מקלט לנשים מוכות  </v>
          </cell>
          <cell r="C1246">
            <v>-750000</v>
          </cell>
        </row>
        <row r="1247">
          <cell r="A1247">
            <v>1342500944</v>
          </cell>
          <cell r="B1247" t="str">
            <v xml:space="preserve">טיפול בדיירי רחוב </v>
          </cell>
        </row>
        <row r="1248">
          <cell r="A1248">
            <v>1342500945</v>
          </cell>
          <cell r="B1248" t="str">
            <v>תרגום שפה-פגישות חוק נוער</v>
          </cell>
          <cell r="C1248">
            <v>-37500</v>
          </cell>
        </row>
        <row r="1249">
          <cell r="A1249">
            <v>1342500946</v>
          </cell>
          <cell r="B1249" t="str">
            <v>חומש אתיופים-פעולות</v>
          </cell>
          <cell r="C1249">
            <v>-184000</v>
          </cell>
        </row>
        <row r="1250">
          <cell r="A1250">
            <v>1342500949</v>
          </cell>
          <cell r="B1250" t="str">
            <v>טיפול באובדן ושכול</v>
          </cell>
          <cell r="C1250">
            <v>-87000</v>
          </cell>
        </row>
        <row r="1251">
          <cell r="A1251">
            <v>1342500954</v>
          </cell>
          <cell r="B1251" t="str">
            <v>עובד קהילתי - קליטה</v>
          </cell>
          <cell r="C1251">
            <v>0</v>
          </cell>
        </row>
        <row r="1252">
          <cell r="A1252" t="str">
            <v>#VALUE!</v>
          </cell>
          <cell r="B1252" t="str">
            <v xml:space="preserve">טיפול במשפחה      </v>
          </cell>
          <cell r="C1252">
            <v>-20289680</v>
          </cell>
        </row>
        <row r="1253">
          <cell r="A1253">
            <v>13426000</v>
          </cell>
          <cell r="B1253" t="str">
            <v>התחנה ליעוץ למשפחה</v>
          </cell>
        </row>
        <row r="1254">
          <cell r="A1254">
            <v>1342600421</v>
          </cell>
          <cell r="B1254" t="str">
            <v xml:space="preserve">הכנסות עבור יעוץ  </v>
          </cell>
        </row>
        <row r="1255">
          <cell r="A1255">
            <v>1342600423</v>
          </cell>
          <cell r="B1255" t="str">
            <v xml:space="preserve">החזר שכר מזכירה   </v>
          </cell>
        </row>
        <row r="1256">
          <cell r="A1256">
            <v>1342600931</v>
          </cell>
          <cell r="B1256" t="str">
            <v>מרכז אלימות1026090</v>
          </cell>
        </row>
        <row r="1257">
          <cell r="A1257">
            <v>1342600932</v>
          </cell>
          <cell r="B1257" t="str">
            <v xml:space="preserve">מקלט לנשים מוכות  </v>
          </cell>
        </row>
        <row r="1258">
          <cell r="A1258">
            <v>1342600934</v>
          </cell>
          <cell r="B1258" t="str">
            <v>שכר עובדים 1013410</v>
          </cell>
        </row>
        <row r="1259">
          <cell r="A1259" t="str">
            <v>#VALUE!</v>
          </cell>
          <cell r="B1259" t="str">
            <v>התחנה ליעוץ למשפחה</v>
          </cell>
          <cell r="C1259">
            <v>0</v>
          </cell>
        </row>
        <row r="1260">
          <cell r="A1260">
            <v>13430000</v>
          </cell>
          <cell r="B1260" t="str">
            <v>שרותים לילד ולנוער</v>
          </cell>
        </row>
        <row r="1261">
          <cell r="A1261">
            <v>13438000</v>
          </cell>
          <cell r="B1261" t="str">
            <v xml:space="preserve">טיפול בילד ובנוער </v>
          </cell>
        </row>
        <row r="1262">
          <cell r="A1262">
            <v>1343800421</v>
          </cell>
          <cell r="B1262" t="str">
            <v>ילד בפנמיו 1038410</v>
          </cell>
          <cell r="C1262">
            <v>-315000</v>
          </cell>
        </row>
        <row r="1263">
          <cell r="A1263">
            <v>1343800812</v>
          </cell>
          <cell r="B1263" t="str">
            <v>ילד פנימיות1038411</v>
          </cell>
        </row>
        <row r="1264">
          <cell r="A1264">
            <v>1343800920</v>
          </cell>
          <cell r="B1264" t="str">
            <v>נוער חרדי</v>
          </cell>
          <cell r="C1264">
            <v>-470000</v>
          </cell>
        </row>
        <row r="1265">
          <cell r="A1265">
            <v>1343800931</v>
          </cell>
          <cell r="B1265" t="str">
            <v>ילד בפנמיו 1038410</v>
          </cell>
          <cell r="C1265">
            <v>-13294000</v>
          </cell>
        </row>
        <row r="1266">
          <cell r="A1266">
            <v>1343800932</v>
          </cell>
          <cell r="B1266" t="str">
            <v>ילד פנימיות1038411</v>
          </cell>
          <cell r="C1266">
            <v>-1575000</v>
          </cell>
        </row>
        <row r="1267">
          <cell r="A1267">
            <v>1343800933</v>
          </cell>
          <cell r="B1267" t="str">
            <v>מעונות יום 0422143</v>
          </cell>
        </row>
        <row r="1268">
          <cell r="A1268">
            <v>1343800934</v>
          </cell>
          <cell r="B1268" t="str">
            <v>שכר עובדים 1013410</v>
          </cell>
        </row>
        <row r="1269">
          <cell r="A1269">
            <v>1343800935</v>
          </cell>
          <cell r="B1269" t="str">
            <v>ילד במעונו 0442140</v>
          </cell>
          <cell r="C1269">
            <v>-4537900</v>
          </cell>
        </row>
        <row r="1270">
          <cell r="A1270">
            <v>1343800936</v>
          </cell>
          <cell r="B1270" t="str">
            <v xml:space="preserve">משפחתון 0422131   </v>
          </cell>
        </row>
        <row r="1271">
          <cell r="A1271">
            <v>1343800937</v>
          </cell>
          <cell r="B1271" t="str">
            <v xml:space="preserve">פע'ק'ילד 1039440  </v>
          </cell>
          <cell r="C1271">
            <v>-995600</v>
          </cell>
        </row>
        <row r="1272">
          <cell r="A1272">
            <v>1343800938</v>
          </cell>
          <cell r="B1272" t="str">
            <v>מפתן ממשלתי</v>
          </cell>
        </row>
        <row r="1273">
          <cell r="A1273">
            <v>1343800939</v>
          </cell>
          <cell r="B1273" t="str">
            <v>מפתן מקומי 1134410</v>
          </cell>
          <cell r="C1273">
            <v>-210000</v>
          </cell>
        </row>
        <row r="1274">
          <cell r="A1274">
            <v>1343800941</v>
          </cell>
          <cell r="B1274" t="str">
            <v>תכנית לילדים בסיכון</v>
          </cell>
          <cell r="C1274">
            <v>-2626800</v>
          </cell>
        </row>
        <row r="1275">
          <cell r="A1275">
            <v>1343800942</v>
          </cell>
          <cell r="B1275" t="str">
            <v>מרכז חכ"ם</v>
          </cell>
          <cell r="C1275">
            <v>-675000</v>
          </cell>
        </row>
        <row r="1276">
          <cell r="A1276">
            <v>1343800943</v>
          </cell>
          <cell r="B1276" t="str">
            <v>חולון 360 שנים קודמות</v>
          </cell>
          <cell r="C1276">
            <v>-1300000</v>
          </cell>
        </row>
        <row r="1277">
          <cell r="A1277">
            <v>1343800990</v>
          </cell>
          <cell r="B1277" t="str">
            <v>שכר עובדים משרד התמ"ת</v>
          </cell>
        </row>
        <row r="1278">
          <cell r="A1278">
            <v>1343800991</v>
          </cell>
          <cell r="B1278" t="str">
            <v>משפחתון ילדי רווחה</v>
          </cell>
        </row>
        <row r="1279">
          <cell r="A1279">
            <v>1343800992</v>
          </cell>
          <cell r="B1279" t="str">
            <v>ילדים סיכון1039480</v>
          </cell>
          <cell r="C1279">
            <v>0</v>
          </cell>
        </row>
        <row r="1280">
          <cell r="A1280">
            <v>1343800993</v>
          </cell>
          <cell r="B1280" t="str">
            <v>ילד'במצוקה 1073160</v>
          </cell>
          <cell r="C1280">
            <v>-67500</v>
          </cell>
        </row>
        <row r="1281">
          <cell r="A1281">
            <v>1343800994</v>
          </cell>
          <cell r="B1281" t="str">
            <v>מועד'משותפ'1039441</v>
          </cell>
          <cell r="C1281">
            <v>-750000</v>
          </cell>
        </row>
        <row r="1282">
          <cell r="A1282">
            <v>1343800995</v>
          </cell>
          <cell r="B1282" t="str">
            <v>הפנים לקהי' 1038417</v>
          </cell>
          <cell r="C1282">
            <v>-1505700</v>
          </cell>
        </row>
        <row r="1283">
          <cell r="A1283">
            <v>1343800996</v>
          </cell>
          <cell r="B1283" t="str">
            <v>ט'משפ'אומנה1038051</v>
          </cell>
          <cell r="C1283">
            <v>-1323100</v>
          </cell>
        </row>
        <row r="1284">
          <cell r="A1284">
            <v>1343800997</v>
          </cell>
          <cell r="B1284" t="str">
            <v>מרכז אורים</v>
          </cell>
          <cell r="C1284">
            <v>-555900</v>
          </cell>
        </row>
        <row r="1285">
          <cell r="A1285">
            <v>1343800998</v>
          </cell>
          <cell r="B1285" t="str">
            <v>משפחתון ילדי עבודה</v>
          </cell>
        </row>
        <row r="1286">
          <cell r="A1286">
            <v>1343800999</v>
          </cell>
          <cell r="B1286" t="str">
            <v>טיפול בפגיעות מיניות</v>
          </cell>
          <cell r="C1286">
            <v>-660000</v>
          </cell>
        </row>
        <row r="1287">
          <cell r="A1287" t="str">
            <v>#VALUE!</v>
          </cell>
          <cell r="B1287" t="str">
            <v xml:space="preserve">טיפול בילד ובנוער </v>
          </cell>
          <cell r="C1287">
            <v>-30861500</v>
          </cell>
        </row>
        <row r="1288">
          <cell r="A1288">
            <v>13440000</v>
          </cell>
          <cell r="B1288" t="str">
            <v xml:space="preserve">שרותים לקשיש      </v>
          </cell>
        </row>
        <row r="1289">
          <cell r="A1289">
            <v>13443000</v>
          </cell>
          <cell r="B1289" t="str">
            <v xml:space="preserve">טיפול בזקן        </v>
          </cell>
        </row>
        <row r="1290">
          <cell r="A1290">
            <v>1344300421</v>
          </cell>
          <cell r="B1290" t="str">
            <v>השתתפות קשישים</v>
          </cell>
          <cell r="C1290">
            <v>-5000</v>
          </cell>
        </row>
        <row r="1291">
          <cell r="A1291">
            <v>1344300422</v>
          </cell>
          <cell r="B1291" t="str">
            <v xml:space="preserve">מט"ב עצמיות       </v>
          </cell>
          <cell r="C1291">
            <v>-5000</v>
          </cell>
        </row>
        <row r="1292">
          <cell r="A1292">
            <v>1344300423</v>
          </cell>
          <cell r="B1292" t="str">
            <v>פרוייקט קשישים ק"ש</v>
          </cell>
        </row>
        <row r="1293">
          <cell r="A1293">
            <v>1344300424</v>
          </cell>
          <cell r="B1293" t="str">
            <v>פרוייקט אשל</v>
          </cell>
          <cell r="C1293">
            <v>-300000</v>
          </cell>
        </row>
        <row r="1294">
          <cell r="A1294">
            <v>1344300425</v>
          </cell>
          <cell r="B1294" t="str">
            <v>ארוחות לזק 1043445</v>
          </cell>
        </row>
        <row r="1295">
          <cell r="A1295">
            <v>1344300426</v>
          </cell>
          <cell r="B1295" t="str">
            <v>השת' קשישים-מעונות</v>
          </cell>
          <cell r="C1295">
            <v>-800000</v>
          </cell>
        </row>
        <row r="1296">
          <cell r="A1296">
            <v>1344300523</v>
          </cell>
          <cell r="B1296" t="str">
            <v>תכנית אב לאזרחים ותיקים</v>
          </cell>
        </row>
        <row r="1297">
          <cell r="A1297">
            <v>1344300930</v>
          </cell>
          <cell r="B1297" t="str">
            <v>אח.במעונות 1042410</v>
          </cell>
        </row>
        <row r="1298">
          <cell r="A1298">
            <v>1344300931</v>
          </cell>
          <cell r="B1298" t="str">
            <v>צר' מיוחדים 043440</v>
          </cell>
          <cell r="C1298">
            <v>-225000</v>
          </cell>
        </row>
        <row r="1299">
          <cell r="A1299">
            <v>1344300932</v>
          </cell>
          <cell r="B1299" t="str">
            <v xml:space="preserve">שכונה תומכת       </v>
          </cell>
        </row>
        <row r="1300">
          <cell r="A1300">
            <v>1344300933</v>
          </cell>
          <cell r="B1300" t="str">
            <v xml:space="preserve">טיפול שיניים      </v>
          </cell>
        </row>
        <row r="1301">
          <cell r="A1301">
            <v>1344300934</v>
          </cell>
          <cell r="B1301" t="str">
            <v xml:space="preserve">שכר סיעוד 1013410 </v>
          </cell>
        </row>
        <row r="1302">
          <cell r="A1302">
            <v>1344300935</v>
          </cell>
          <cell r="B1302" t="str">
            <v>מניעת התעללות בזקן</v>
          </cell>
        </row>
        <row r="1303">
          <cell r="A1303">
            <v>1344300936</v>
          </cell>
          <cell r="B1303" t="str">
            <v>מועדונים משודרגים</v>
          </cell>
        </row>
        <row r="1304">
          <cell r="A1304">
            <v>1344300937</v>
          </cell>
          <cell r="B1304" t="str">
            <v>אח'במעונות 1042410</v>
          </cell>
          <cell r="C1304">
            <v>-6550000</v>
          </cell>
        </row>
        <row r="1305">
          <cell r="A1305">
            <v>1344300938</v>
          </cell>
          <cell r="B1305" t="str">
            <v>הזדקנות מיטבית בקהילה</v>
          </cell>
          <cell r="C1305">
            <v>-1350000</v>
          </cell>
        </row>
        <row r="1306">
          <cell r="A1306">
            <v>1344300939</v>
          </cell>
          <cell r="B1306" t="str">
            <v>טיפול בזקן 1043600</v>
          </cell>
        </row>
        <row r="1307">
          <cell r="A1307">
            <v>1344300940</v>
          </cell>
          <cell r="B1307" t="str">
            <v>שרותים לניצולי שואה</v>
          </cell>
          <cell r="C1307">
            <v>-1100000</v>
          </cell>
        </row>
        <row r="1308">
          <cell r="A1308">
            <v>1344300990</v>
          </cell>
          <cell r="B1308" t="str">
            <v>תכנית אב לאזרחים ותיקים</v>
          </cell>
        </row>
        <row r="1309">
          <cell r="A1309">
            <v>1344300991</v>
          </cell>
          <cell r="B1309" t="str">
            <v>muni 100</v>
          </cell>
          <cell r="C1309">
            <v>0</v>
          </cell>
        </row>
        <row r="1310">
          <cell r="A1310">
            <v>1344300992</v>
          </cell>
          <cell r="B1310" t="str">
            <v>עמותת עמדא</v>
          </cell>
        </row>
        <row r="1311">
          <cell r="A1311">
            <v>1344300993</v>
          </cell>
          <cell r="B1311" t="str">
            <v>קול קורא תכנית ש' חברתי</v>
          </cell>
        </row>
        <row r="1312">
          <cell r="A1312" t="str">
            <v>#VALUE!</v>
          </cell>
          <cell r="B1312" t="str">
            <v xml:space="preserve">טיפול בזקן        </v>
          </cell>
          <cell r="C1312">
            <v>-10335000</v>
          </cell>
        </row>
        <row r="1313">
          <cell r="A1313">
            <v>13445000</v>
          </cell>
          <cell r="B1313" t="str">
            <v>תעס'+מרכז יום קשיש</v>
          </cell>
        </row>
        <row r="1314">
          <cell r="A1314">
            <v>1344500931</v>
          </cell>
          <cell r="B1314" t="str">
            <v>מועדוני קש 1043430</v>
          </cell>
          <cell r="C1314">
            <v>-250000</v>
          </cell>
        </row>
        <row r="1315">
          <cell r="A1315" t="str">
            <v>#VALUE!</v>
          </cell>
          <cell r="B1315" t="str">
            <v>תעס'+מרכז יום קשיש</v>
          </cell>
          <cell r="C1315">
            <v>-250000</v>
          </cell>
        </row>
        <row r="1316">
          <cell r="A1316">
            <v>13450000</v>
          </cell>
          <cell r="B1316" t="str">
            <v xml:space="preserve">שרותים לבעלי מוגבלות שכה"ת    </v>
          </cell>
        </row>
        <row r="1317">
          <cell r="A1317">
            <v>13452000</v>
          </cell>
          <cell r="B1317" t="str">
            <v>מוגבלים שכה"ת במוסדות יום</v>
          </cell>
        </row>
        <row r="1318">
          <cell r="A1318">
            <v>1345200731</v>
          </cell>
          <cell r="B1318" t="str">
            <v>שיפוץ דירה-הצטידות</v>
          </cell>
        </row>
        <row r="1319">
          <cell r="A1319">
            <v>1345200791</v>
          </cell>
          <cell r="B1319" t="str">
            <v xml:space="preserve">סקט"א פארארפואי   </v>
          </cell>
        </row>
        <row r="1320">
          <cell r="A1320">
            <v>1345200935</v>
          </cell>
          <cell r="B1320" t="str">
            <v xml:space="preserve">הצטיידות עופרים   </v>
          </cell>
        </row>
        <row r="1321">
          <cell r="A1321" t="str">
            <v>#VALUE!</v>
          </cell>
          <cell r="B1321" t="str">
            <v xml:space="preserve">שרותים לבעלי מוגבלות שכה"ת    </v>
          </cell>
          <cell r="C1321">
            <v>0</v>
          </cell>
        </row>
        <row r="1322">
          <cell r="A1322">
            <v>13453000</v>
          </cell>
          <cell r="B1322" t="str">
            <v xml:space="preserve">שרות למוגבלים שכה"ת-קהילתי </v>
          </cell>
        </row>
        <row r="1323">
          <cell r="A1323">
            <v>1345300421</v>
          </cell>
          <cell r="B1323" t="str">
            <v>השתתפויות</v>
          </cell>
          <cell r="C1323">
            <v>-610000</v>
          </cell>
        </row>
        <row r="1324">
          <cell r="A1324">
            <v>1345300692</v>
          </cell>
          <cell r="B1324" t="str">
            <v>קרן שלם</v>
          </cell>
        </row>
        <row r="1325">
          <cell r="A1325">
            <v>1345300693</v>
          </cell>
          <cell r="B1325" t="str">
            <v>"אחים"-קרן שלם</v>
          </cell>
        </row>
        <row r="1326">
          <cell r="A1326">
            <v>1345300791</v>
          </cell>
          <cell r="B1326" t="str">
            <v xml:space="preserve">השתתפות עו"ז      </v>
          </cell>
        </row>
        <row r="1327">
          <cell r="A1327">
            <v>1345300931</v>
          </cell>
          <cell r="B1327" t="str">
            <v>מעונות יום 0855410</v>
          </cell>
          <cell r="C1327">
            <v>-75000</v>
          </cell>
        </row>
        <row r="1328">
          <cell r="A1328">
            <v>1345300932</v>
          </cell>
          <cell r="B1328" t="str">
            <v>מע' יום טפו 855420</v>
          </cell>
          <cell r="C1328">
            <v>-4635300</v>
          </cell>
        </row>
        <row r="1329">
          <cell r="A1329">
            <v>1345300933</v>
          </cell>
          <cell r="B1329" t="str">
            <v>שר' תומכים 0855430</v>
          </cell>
        </row>
        <row r="1330">
          <cell r="A1330">
            <v>1345300934</v>
          </cell>
          <cell r="B1330" t="str">
            <v xml:space="preserve">מטפלים לחריגים    </v>
          </cell>
        </row>
        <row r="1331">
          <cell r="A1331">
            <v>1345300936</v>
          </cell>
          <cell r="B1331" t="str">
            <v>הסעות למוגבלים שכה"ת</v>
          </cell>
          <cell r="C1331">
            <v>-1234500</v>
          </cell>
        </row>
        <row r="1332">
          <cell r="A1332">
            <v>1345300937</v>
          </cell>
          <cell r="B1332" t="str">
            <v>סידור מוסד 0856410</v>
          </cell>
          <cell r="C1332">
            <v>-33485500</v>
          </cell>
        </row>
        <row r="1333">
          <cell r="A1333">
            <v>1345300938</v>
          </cell>
          <cell r="B1333" t="str">
            <v>מוסדות ממש 0873890</v>
          </cell>
          <cell r="C1333">
            <v>-5750000</v>
          </cell>
        </row>
        <row r="1334">
          <cell r="A1334">
            <v>1345300939</v>
          </cell>
          <cell r="B1334" t="str">
            <v>סביבה תומכת לבוגרים</v>
          </cell>
          <cell r="C1334">
            <v>-180000</v>
          </cell>
        </row>
        <row r="1335">
          <cell r="A1335">
            <v>1345300991</v>
          </cell>
          <cell r="B1335" t="str">
            <v xml:space="preserve">נופשון 0855920    </v>
          </cell>
        </row>
        <row r="1336">
          <cell r="A1336">
            <v>1345300992</v>
          </cell>
          <cell r="B1336" t="str">
            <v>תעסוקה עד הבית</v>
          </cell>
          <cell r="C1336">
            <v>0</v>
          </cell>
        </row>
        <row r="1337">
          <cell r="A1337" t="str">
            <v>#VALUE!</v>
          </cell>
          <cell r="B1337" t="str">
            <v xml:space="preserve">שרות למוגבלים שכה"ת-קהילתי </v>
          </cell>
          <cell r="C1337">
            <v>-45970300</v>
          </cell>
        </row>
        <row r="1338">
          <cell r="A1338">
            <v>13454000</v>
          </cell>
          <cell r="B1338" t="str">
            <v>מרכז קש"ת</v>
          </cell>
        </row>
        <row r="1339">
          <cell r="A1339">
            <v>1345400421</v>
          </cell>
          <cell r="B1339" t="str">
            <v xml:space="preserve">השתתפות צד-שלישי  </v>
          </cell>
          <cell r="C1339">
            <v>-140000</v>
          </cell>
        </row>
        <row r="1340">
          <cell r="A1340">
            <v>1345400422</v>
          </cell>
          <cell r="B1340" t="str">
            <v>הכנ' מקייטנת אקי"ם</v>
          </cell>
        </row>
        <row r="1341">
          <cell r="A1341">
            <v>1345400423</v>
          </cell>
          <cell r="B1341" t="str">
            <v xml:space="preserve">חניכים הסעות      </v>
          </cell>
        </row>
        <row r="1342">
          <cell r="A1342">
            <v>1345400690</v>
          </cell>
          <cell r="B1342" t="str">
            <v>הכנסות מייצור עצמי</v>
          </cell>
        </row>
        <row r="1343">
          <cell r="A1343">
            <v>1345400692</v>
          </cell>
          <cell r="B1343" t="str">
            <v>הכנסות קרן שלם</v>
          </cell>
        </row>
        <row r="1344">
          <cell r="A1344">
            <v>1345400931</v>
          </cell>
          <cell r="B1344" t="str">
            <v xml:space="preserve">מע"ש ממשלה0855470 </v>
          </cell>
          <cell r="C1344">
            <v>-1548800</v>
          </cell>
        </row>
        <row r="1345">
          <cell r="A1345">
            <v>1345400934</v>
          </cell>
          <cell r="B1345" t="str">
            <v>שכר עובדים 1013410</v>
          </cell>
        </row>
        <row r="1346">
          <cell r="A1346" t="str">
            <v>#VALUE!</v>
          </cell>
          <cell r="B1346" t="str">
            <v>מרכז קש"ת</v>
          </cell>
          <cell r="C1346">
            <v>-1688800</v>
          </cell>
        </row>
        <row r="1347">
          <cell r="A1347">
            <v>13460000</v>
          </cell>
          <cell r="B1347" t="str">
            <v xml:space="preserve">שרותי שיקום       </v>
          </cell>
        </row>
        <row r="1348">
          <cell r="A1348">
            <v>13462000</v>
          </cell>
          <cell r="B1348" t="str">
            <v xml:space="preserve">טיפול בעיור       </v>
          </cell>
        </row>
        <row r="1349">
          <cell r="A1349">
            <v>1346200931</v>
          </cell>
          <cell r="B1349" t="str">
            <v>מ שיקום עיו 662080</v>
          </cell>
          <cell r="C1349">
            <v>0</v>
          </cell>
        </row>
        <row r="1350">
          <cell r="A1350">
            <v>1346200932</v>
          </cell>
          <cell r="B1350" t="str">
            <v>מועדון חברתי לבוגרים</v>
          </cell>
          <cell r="C1350">
            <v>-525000</v>
          </cell>
        </row>
        <row r="1351">
          <cell r="A1351">
            <v>1346200933</v>
          </cell>
          <cell r="B1351" t="str">
            <v>הכש'מקצועי 0662150</v>
          </cell>
        </row>
        <row r="1352">
          <cell r="A1352">
            <v>1346200934</v>
          </cell>
          <cell r="B1352" t="str">
            <v>מועד'עיוור'0662510</v>
          </cell>
        </row>
        <row r="1353">
          <cell r="A1353">
            <v>1346200936</v>
          </cell>
          <cell r="B1353" t="str">
            <v>מע' עיור 0662510</v>
          </cell>
        </row>
        <row r="1354">
          <cell r="A1354">
            <v>1346200937</v>
          </cell>
          <cell r="B1354" t="str">
            <v>דמי לווי   0662300</v>
          </cell>
        </row>
        <row r="1355">
          <cell r="A1355">
            <v>1346200938</v>
          </cell>
          <cell r="B1355" t="str">
            <v>ילדים במוס 0662410</v>
          </cell>
          <cell r="C1355">
            <v>-420000</v>
          </cell>
        </row>
        <row r="1356">
          <cell r="A1356">
            <v>1346200939</v>
          </cell>
          <cell r="B1356" t="str">
            <v>הדרכת עוור 0662430</v>
          </cell>
          <cell r="C1356">
            <v>-210000</v>
          </cell>
        </row>
        <row r="1357">
          <cell r="A1357" t="str">
            <v>#VALUE!</v>
          </cell>
          <cell r="B1357" t="str">
            <v xml:space="preserve">טיפול בעיוור       </v>
          </cell>
          <cell r="C1357">
            <v>-1155000</v>
          </cell>
        </row>
        <row r="1358">
          <cell r="A1358">
            <v>13465000</v>
          </cell>
          <cell r="B1358" t="str">
            <v xml:space="preserve">שיקום נכים        </v>
          </cell>
        </row>
        <row r="1359">
          <cell r="A1359">
            <v>1346500421</v>
          </cell>
          <cell r="B1359" t="str">
            <v>השתתפויות</v>
          </cell>
          <cell r="C1359">
            <v>-145000</v>
          </cell>
        </row>
        <row r="1360">
          <cell r="A1360">
            <v>1346500931</v>
          </cell>
          <cell r="B1360" t="str">
            <v>מרכזי איבחון ושיקום</v>
          </cell>
          <cell r="C1360">
            <v>-240000</v>
          </cell>
        </row>
        <row r="1361">
          <cell r="A1361">
            <v>1346500932</v>
          </cell>
          <cell r="B1361" t="str">
            <v>הסעות נכים 0622100</v>
          </cell>
          <cell r="C1361">
            <v>-37500</v>
          </cell>
        </row>
        <row r="1362">
          <cell r="A1362">
            <v>1346500933</v>
          </cell>
          <cell r="B1362" t="str">
            <v>שיקום מוגבלויות</v>
          </cell>
          <cell r="C1362">
            <v>-525000</v>
          </cell>
        </row>
        <row r="1363">
          <cell r="A1363">
            <v>1346500934</v>
          </cell>
          <cell r="B1363" t="str">
            <v>אוטיסטים</v>
          </cell>
        </row>
        <row r="1364">
          <cell r="A1364">
            <v>1346500935</v>
          </cell>
          <cell r="B1364" t="str">
            <v>פעולות קיץ לאוטיסטים</v>
          </cell>
          <cell r="C1364">
            <v>-117000</v>
          </cell>
        </row>
        <row r="1365">
          <cell r="A1365">
            <v>1346500936</v>
          </cell>
          <cell r="B1365" t="str">
            <v>מרכז נוער לשיקום</v>
          </cell>
          <cell r="C1365">
            <v>-375000</v>
          </cell>
        </row>
        <row r="1366">
          <cell r="A1366">
            <v>1346500937</v>
          </cell>
          <cell r="B1366" t="str">
            <v>נכה פנימ גז0621041</v>
          </cell>
          <cell r="C1366">
            <v>-165000</v>
          </cell>
        </row>
        <row r="1367">
          <cell r="A1367">
            <v>1346500938</v>
          </cell>
          <cell r="B1367" t="str">
            <v>תעסוקה מוגנת למוגבל</v>
          </cell>
          <cell r="C1367">
            <v>-1149000</v>
          </cell>
        </row>
        <row r="1368">
          <cell r="A1368">
            <v>1346500939</v>
          </cell>
          <cell r="B1368" t="str">
            <v>הסעות למעונות יום</v>
          </cell>
          <cell r="C1368">
            <v>2079000</v>
          </cell>
        </row>
        <row r="1369">
          <cell r="A1369">
            <v>1346500941</v>
          </cell>
          <cell r="B1369" t="str">
            <v>קהילה תומכת</v>
          </cell>
          <cell r="C1369">
            <v>-240000</v>
          </cell>
        </row>
        <row r="1370">
          <cell r="A1370">
            <v>1346500942</v>
          </cell>
          <cell r="B1370" t="str">
            <v>מלווים למעונות יום</v>
          </cell>
          <cell r="C1370">
            <v>-1200000</v>
          </cell>
        </row>
        <row r="1371">
          <cell r="A1371">
            <v>1346500946</v>
          </cell>
          <cell r="B1371" t="str">
            <v>מועדונית חינוך מיוחד</v>
          </cell>
        </row>
        <row r="1372">
          <cell r="A1372">
            <v>1346500947</v>
          </cell>
          <cell r="B1372" t="str">
            <v>תכניות תעסוקה</v>
          </cell>
          <cell r="C1372">
            <v>-450000</v>
          </cell>
        </row>
        <row r="1373">
          <cell r="A1373">
            <v>1346500982</v>
          </cell>
          <cell r="B1373" t="str">
            <v>נפגעי ראש</v>
          </cell>
          <cell r="C1373">
            <v>-1050000</v>
          </cell>
        </row>
        <row r="1374">
          <cell r="A1374">
            <v>1346500986</v>
          </cell>
          <cell r="B1374" t="str">
            <v xml:space="preserve">מועדון הדרים      </v>
          </cell>
        </row>
        <row r="1375">
          <cell r="A1375">
            <v>1346500987</v>
          </cell>
          <cell r="B1375" t="str">
            <v>מ.יום שיקומי622110</v>
          </cell>
          <cell r="C1375">
            <v>-5425000</v>
          </cell>
        </row>
        <row r="1376">
          <cell r="A1376">
            <v>1346500990</v>
          </cell>
          <cell r="B1376" t="str">
            <v>ט'בילד חריג0202260</v>
          </cell>
          <cell r="C1376">
            <v>-360000</v>
          </cell>
        </row>
        <row r="1377">
          <cell r="A1377">
            <v>1346500991</v>
          </cell>
          <cell r="B1377" t="str">
            <v>מוס'ממש'שיק0682950</v>
          </cell>
          <cell r="C1377">
            <v>-413700</v>
          </cell>
        </row>
        <row r="1378">
          <cell r="A1378">
            <v>1346500992</v>
          </cell>
          <cell r="B1378" t="str">
            <v>הסעות לאוטיסטים</v>
          </cell>
          <cell r="C1378">
            <v>-225000</v>
          </cell>
        </row>
        <row r="1379">
          <cell r="A1379">
            <v>1346500993</v>
          </cell>
          <cell r="B1379" t="str">
            <v>מועדונית שיקום</v>
          </cell>
        </row>
        <row r="1380">
          <cell r="A1380">
            <v>1346500994</v>
          </cell>
          <cell r="B1380" t="str">
            <v>אוטיסטים</v>
          </cell>
          <cell r="C1380">
            <v>-22540000</v>
          </cell>
        </row>
        <row r="1381">
          <cell r="A1381">
            <v>1346500995</v>
          </cell>
          <cell r="B1381" t="str">
            <v>נופשונים מש"ה ושיקום</v>
          </cell>
          <cell r="C1381">
            <v>-195000</v>
          </cell>
        </row>
        <row r="1382">
          <cell r="A1382">
            <v>1346500996</v>
          </cell>
          <cell r="B1382" t="str">
            <v>מרכז למשפחה</v>
          </cell>
          <cell r="C1382">
            <v>-207400</v>
          </cell>
        </row>
        <row r="1383">
          <cell r="A1383">
            <v>1346500997</v>
          </cell>
          <cell r="B1383" t="str">
            <v>נכים בפנימ'0621040</v>
          </cell>
          <cell r="C1383">
            <v>-11100000</v>
          </cell>
        </row>
        <row r="1384">
          <cell r="A1384">
            <v>1346500998</v>
          </cell>
          <cell r="B1384" t="str">
            <v>נכה באומנה 0621050</v>
          </cell>
          <cell r="C1384">
            <v>-405000</v>
          </cell>
        </row>
        <row r="1385">
          <cell r="A1385" t="str">
            <v>#VALUE!</v>
          </cell>
          <cell r="B1385" t="str">
            <v xml:space="preserve">שיקום נכים        </v>
          </cell>
          <cell r="C1385">
            <v>-44485600</v>
          </cell>
        </row>
        <row r="1386">
          <cell r="A1386">
            <v>13470000</v>
          </cell>
          <cell r="B1386" t="str">
            <v xml:space="preserve">שרותי תיקון       </v>
          </cell>
        </row>
        <row r="1387">
          <cell r="A1387">
            <v>13471000</v>
          </cell>
          <cell r="B1387" t="str">
            <v xml:space="preserve">נוער מצוקה        </v>
          </cell>
        </row>
        <row r="1388">
          <cell r="A1388">
            <v>1347100931</v>
          </cell>
          <cell r="B1388" t="str">
            <v>מט"ל</v>
          </cell>
        </row>
        <row r="1389">
          <cell r="A1389">
            <v>1347100932</v>
          </cell>
          <cell r="B1389" t="str">
            <v>בתים חמים לנערות</v>
          </cell>
        </row>
        <row r="1390">
          <cell r="A1390">
            <v>1347100933</v>
          </cell>
          <cell r="B1390" t="str">
            <v xml:space="preserve">מע' חסות 1166030  </v>
          </cell>
          <cell r="C1390">
            <v>-540000</v>
          </cell>
        </row>
        <row r="1391">
          <cell r="A1391">
            <v>1347100934</v>
          </cell>
          <cell r="B1391" t="str">
            <v>תכנית "אפיקים"</v>
          </cell>
        </row>
        <row r="1392">
          <cell r="A1392">
            <v>1347100935</v>
          </cell>
          <cell r="B1392" t="str">
            <v>תכנית צל"ש</v>
          </cell>
        </row>
        <row r="1393">
          <cell r="A1393">
            <v>1347100936</v>
          </cell>
          <cell r="B1393" t="str">
            <v>נוער וצעירים 1164023</v>
          </cell>
        </row>
        <row r="1394">
          <cell r="A1394">
            <v>1347100937</v>
          </cell>
          <cell r="B1394" t="str">
            <v>נערות מצוקה1165510</v>
          </cell>
          <cell r="C1394">
            <v>-187500</v>
          </cell>
        </row>
        <row r="1395">
          <cell r="A1395">
            <v>1347100938</v>
          </cell>
          <cell r="B1395" t="str">
            <v>חוץ ביתי נוצץ</v>
          </cell>
        </row>
        <row r="1396">
          <cell r="A1396">
            <v>1347100939</v>
          </cell>
          <cell r="B1396" t="str">
            <v>מוגנות קיץ</v>
          </cell>
        </row>
        <row r="1397">
          <cell r="A1397">
            <v>1347100940</v>
          </cell>
          <cell r="B1397" t="str">
            <v>תכנית מית"ר</v>
          </cell>
          <cell r="C1397">
            <v>-980000</v>
          </cell>
        </row>
        <row r="1398">
          <cell r="A1398">
            <v>1347100941</v>
          </cell>
          <cell r="B1398" t="str">
            <v>תכנית "יתד"</v>
          </cell>
          <cell r="C1398">
            <v>-567000</v>
          </cell>
        </row>
        <row r="1399">
          <cell r="A1399">
            <v>1347100942</v>
          </cell>
          <cell r="B1399" t="str">
            <v>תכנית ניצוץ</v>
          </cell>
        </row>
        <row r="1400">
          <cell r="A1400">
            <v>1347100943</v>
          </cell>
          <cell r="B1400" t="str">
            <v>צעירים חוץ ביתי</v>
          </cell>
          <cell r="C1400">
            <v>-336000</v>
          </cell>
        </row>
        <row r="1401">
          <cell r="A1401" t="str">
            <v>#VALUE!</v>
          </cell>
          <cell r="B1401" t="str">
            <v xml:space="preserve">נוער מצוקה        </v>
          </cell>
          <cell r="C1401">
            <v>-2610500</v>
          </cell>
        </row>
        <row r="1402">
          <cell r="A1402">
            <v>13473000</v>
          </cell>
          <cell r="B1402" t="str">
            <v xml:space="preserve">מלחמה בסמים       </v>
          </cell>
        </row>
        <row r="1403">
          <cell r="A1403">
            <v>1347300421</v>
          </cell>
          <cell r="B1403" t="str">
            <v>השתתפות נפגעי סמים</v>
          </cell>
          <cell r="C1403">
            <v>-45000</v>
          </cell>
        </row>
        <row r="1404">
          <cell r="A1404">
            <v>1347300422</v>
          </cell>
          <cell r="B1404" t="str">
            <v>טיפול במשפחות מכורים</v>
          </cell>
          <cell r="C1404">
            <v>-20000</v>
          </cell>
        </row>
        <row r="1405">
          <cell r="A1405">
            <v>1347300931</v>
          </cell>
          <cell r="B1405" t="str">
            <v>בדיקות שתן 1125070</v>
          </cell>
        </row>
        <row r="1406">
          <cell r="A1406">
            <v>1347300932</v>
          </cell>
          <cell r="B1406" t="str">
            <v xml:space="preserve">מרכז יום 1125061  </v>
          </cell>
        </row>
        <row r="1407">
          <cell r="A1407">
            <v>1347300933</v>
          </cell>
          <cell r="B1407" t="str">
            <v>ט'אלכהוליס'0405201</v>
          </cell>
          <cell r="C1407">
            <v>-410000</v>
          </cell>
        </row>
        <row r="1408">
          <cell r="A1408">
            <v>1347300934</v>
          </cell>
          <cell r="B1408" t="str">
            <v xml:space="preserve">שכר עובדים        </v>
          </cell>
        </row>
        <row r="1409">
          <cell r="A1409">
            <v>1347300935</v>
          </cell>
          <cell r="B1409" t="str">
            <v>גמילת נוער</v>
          </cell>
        </row>
        <row r="1410">
          <cell r="A1410">
            <v>1347300936</v>
          </cell>
          <cell r="B1410" t="str">
            <v>פרוייקטים לנגמלים</v>
          </cell>
        </row>
        <row r="1411">
          <cell r="A1411">
            <v>1347300937</v>
          </cell>
          <cell r="B1411" t="str">
            <v>טיפול בעולים נפגעי סמים</v>
          </cell>
          <cell r="C1411">
            <v>0</v>
          </cell>
        </row>
        <row r="1412">
          <cell r="A1412" t="str">
            <v>#VALUE!</v>
          </cell>
          <cell r="B1412" t="str">
            <v xml:space="preserve">מלחמה בסמים       </v>
          </cell>
          <cell r="C1412">
            <v>-475000</v>
          </cell>
        </row>
        <row r="1413">
          <cell r="A1413">
            <v>13480000</v>
          </cell>
          <cell r="B1413" t="str">
            <v xml:space="preserve">עבודה קהילתית     </v>
          </cell>
        </row>
        <row r="1414">
          <cell r="A1414">
            <v>13481000</v>
          </cell>
          <cell r="B1414" t="str">
            <v xml:space="preserve">עבודה קהילתית     </v>
          </cell>
        </row>
        <row r="1415">
          <cell r="A1415">
            <v>1348100421</v>
          </cell>
          <cell r="B1415" t="str">
            <v>השת' למשפחות בקהילה</v>
          </cell>
          <cell r="C1415">
            <v>-7500</v>
          </cell>
        </row>
        <row r="1416">
          <cell r="A1416">
            <v>1348100931</v>
          </cell>
          <cell r="B1416" t="str">
            <v>פע' התנדבות 094030</v>
          </cell>
          <cell r="C1416">
            <v>-37500</v>
          </cell>
        </row>
        <row r="1417">
          <cell r="A1417">
            <v>1348100932</v>
          </cell>
          <cell r="B1417" t="str">
            <v>פרוייקט עוצמה</v>
          </cell>
          <cell r="C1417">
            <v>-255000</v>
          </cell>
        </row>
        <row r="1418">
          <cell r="A1418">
            <v>1348100933</v>
          </cell>
          <cell r="B1418" t="str">
            <v>אחז'מרכ'קהל1072410</v>
          </cell>
          <cell r="C1418">
            <v>-14300</v>
          </cell>
        </row>
        <row r="1419">
          <cell r="A1419">
            <v>1348100934</v>
          </cell>
          <cell r="B1419" t="str">
            <v>עו"ש עולים 1073120</v>
          </cell>
        </row>
        <row r="1420">
          <cell r="A1420">
            <v>1348100936</v>
          </cell>
          <cell r="B1420" t="str">
            <v>לשכת יעוץ לאזרח</v>
          </cell>
          <cell r="C1420">
            <v>-15000</v>
          </cell>
        </row>
        <row r="1421">
          <cell r="A1421">
            <v>1348100937</v>
          </cell>
          <cell r="B1421" t="str">
            <v>פ.קהילתי גאוגרפי</v>
          </cell>
          <cell r="C1421">
            <v>-3000</v>
          </cell>
        </row>
        <row r="1422">
          <cell r="A1422">
            <v>1348100938</v>
          </cell>
          <cell r="B1422" t="str">
            <v>מוטב יחדיו</v>
          </cell>
        </row>
        <row r="1423">
          <cell r="A1423">
            <v>1348100939</v>
          </cell>
          <cell r="B1423" t="str">
            <v>סל תכניות התנדבות</v>
          </cell>
          <cell r="C1423">
            <v>0</v>
          </cell>
        </row>
        <row r="1424">
          <cell r="A1424">
            <v>1348100980</v>
          </cell>
          <cell r="B1424" t="str">
            <v>תנופה - מש' השיכון</v>
          </cell>
          <cell r="C1424">
            <v>0</v>
          </cell>
        </row>
        <row r="1425">
          <cell r="A1425" t="str">
            <v>#VALUE!</v>
          </cell>
          <cell r="B1425" t="str">
            <v xml:space="preserve">עבודה קהילתית     </v>
          </cell>
          <cell r="C1425">
            <v>-332300</v>
          </cell>
        </row>
        <row r="1426">
          <cell r="A1426">
            <v>13600000</v>
          </cell>
          <cell r="B1426" t="str">
            <v xml:space="preserve">קליטת עליה        </v>
          </cell>
        </row>
        <row r="1427">
          <cell r="A1427">
            <v>13680000</v>
          </cell>
          <cell r="B1427" t="str">
            <v xml:space="preserve">אולפנים לעברית    </v>
          </cell>
        </row>
        <row r="1428">
          <cell r="A1428">
            <v>1368000490</v>
          </cell>
          <cell r="B1428" t="str">
            <v>הכנסה מקרן עזבונות</v>
          </cell>
        </row>
        <row r="1429">
          <cell r="A1429">
            <v>1368000491</v>
          </cell>
          <cell r="B1429" t="str">
            <v xml:space="preserve">הכנסות מארועים    </v>
          </cell>
        </row>
        <row r="1430">
          <cell r="A1430">
            <v>1368000750</v>
          </cell>
          <cell r="B1430" t="str">
            <v xml:space="preserve">אולפני סוכנות     </v>
          </cell>
        </row>
        <row r="1431">
          <cell r="A1431">
            <v>1368000920</v>
          </cell>
          <cell r="B1431" t="str">
            <v>משרד הקליטה - שכר עובדים</v>
          </cell>
          <cell r="C1431">
            <v>-150000</v>
          </cell>
        </row>
        <row r="1432">
          <cell r="A1432">
            <v>1368000950</v>
          </cell>
          <cell r="B1432" t="str">
            <v xml:space="preserve">השתת' משרד הקליטה </v>
          </cell>
        </row>
        <row r="1433">
          <cell r="A1433">
            <v>1368000951</v>
          </cell>
          <cell r="B1433" t="str">
            <v>משרד הקליטה-ארועים</v>
          </cell>
          <cell r="C1433">
            <v>-580000</v>
          </cell>
        </row>
        <row r="1434">
          <cell r="A1434" t="str">
            <v>#VALUE!</v>
          </cell>
          <cell r="B1434" t="str">
            <v xml:space="preserve">אולפנים לעברית    </v>
          </cell>
          <cell r="C1434">
            <v>-730000</v>
          </cell>
        </row>
        <row r="1435">
          <cell r="A1435">
            <v>13690000</v>
          </cell>
          <cell r="B1435" t="str">
            <v>שרותים לקליטת עליה</v>
          </cell>
        </row>
        <row r="1436">
          <cell r="A1436">
            <v>1369000490</v>
          </cell>
          <cell r="B1436" t="str">
            <v>הכנסות מארועים</v>
          </cell>
        </row>
        <row r="1437">
          <cell r="A1437">
            <v>1369000670</v>
          </cell>
          <cell r="B1437" t="str">
            <v xml:space="preserve">דמי זיכיון        </v>
          </cell>
        </row>
        <row r="1438">
          <cell r="A1438">
            <v>1369000790</v>
          </cell>
          <cell r="B1438" t="str">
            <v>שכירת חדרים</v>
          </cell>
        </row>
        <row r="1439">
          <cell r="A1439">
            <v>1369000950</v>
          </cell>
          <cell r="B1439" t="str">
            <v xml:space="preserve">הכנסות משנים קודמות-קליטה </v>
          </cell>
        </row>
        <row r="1440">
          <cell r="A1440">
            <v>1369000951</v>
          </cell>
          <cell r="B1440" t="str">
            <v>משרד הקליטה-ארועים</v>
          </cell>
          <cell r="C1440">
            <v>0</v>
          </cell>
        </row>
        <row r="1441">
          <cell r="A1441" t="str">
            <v>#VALUE!</v>
          </cell>
          <cell r="B1441" t="str">
            <v>שרותים לקליטת עליה</v>
          </cell>
          <cell r="C1441">
            <v>0</v>
          </cell>
        </row>
        <row r="1442">
          <cell r="A1442">
            <v>13700000</v>
          </cell>
          <cell r="B1442" t="str">
            <v xml:space="preserve">איכות הסביבה      </v>
          </cell>
        </row>
        <row r="1443">
          <cell r="A1443">
            <v>13790000</v>
          </cell>
          <cell r="B1443" t="str">
            <v xml:space="preserve">יח' לאיכות סביבה  </v>
          </cell>
        </row>
        <row r="1444">
          <cell r="A1444">
            <v>1379000690</v>
          </cell>
          <cell r="B1444" t="str">
            <v>קנסות-זיהום ממפעלים</v>
          </cell>
        </row>
        <row r="1445">
          <cell r="A1445">
            <v>1379000790</v>
          </cell>
          <cell r="B1445" t="str">
            <v>השתתפות מועצת אזור</v>
          </cell>
          <cell r="C1445">
            <v>-138000</v>
          </cell>
        </row>
        <row r="1446">
          <cell r="A1446">
            <v>1379000990</v>
          </cell>
          <cell r="B1446" t="str">
            <v xml:space="preserve">מש' איכות הסביבה  </v>
          </cell>
        </row>
        <row r="1447">
          <cell r="A1447">
            <v>1379000991</v>
          </cell>
          <cell r="B1447" t="str">
            <v>קרן לשמירת הנקיון-מ'איכות</v>
          </cell>
        </row>
        <row r="1448">
          <cell r="A1448" t="str">
            <v>#VALUE!</v>
          </cell>
          <cell r="B1448" t="str">
            <v xml:space="preserve">יח' לאיכות סביבה  </v>
          </cell>
          <cell r="C1448">
            <v>-138000</v>
          </cell>
        </row>
        <row r="1449">
          <cell r="A1449">
            <v>14000000</v>
          </cell>
          <cell r="B1449" t="str">
            <v xml:space="preserve">מפעלים            </v>
          </cell>
        </row>
        <row r="1450">
          <cell r="A1450">
            <v>14100000</v>
          </cell>
          <cell r="B1450" t="str">
            <v xml:space="preserve">מים               </v>
          </cell>
        </row>
        <row r="1451">
          <cell r="A1451">
            <v>14120000</v>
          </cell>
          <cell r="B1451" t="str">
            <v xml:space="preserve">גביה              </v>
          </cell>
        </row>
        <row r="1452">
          <cell r="A1452">
            <v>1412000111</v>
          </cell>
          <cell r="B1452" t="str">
            <v>החזר הנחות מימון</v>
          </cell>
        </row>
        <row r="1453">
          <cell r="A1453">
            <v>1412000211</v>
          </cell>
          <cell r="B1453" t="str">
            <v xml:space="preserve">אספקת מים גביה    </v>
          </cell>
          <cell r="C1453">
            <v>-50000</v>
          </cell>
        </row>
        <row r="1454">
          <cell r="A1454">
            <v>1412000212</v>
          </cell>
          <cell r="B1454" t="str">
            <v xml:space="preserve">דמי בדיקת מדים    </v>
          </cell>
        </row>
        <row r="1455">
          <cell r="A1455">
            <v>1412000213</v>
          </cell>
          <cell r="B1455" t="str">
            <v>אג' ניתוק/חיבור מד</v>
          </cell>
        </row>
        <row r="1456">
          <cell r="A1456">
            <v>1412000214</v>
          </cell>
          <cell r="B1456" t="str">
            <v>גביה - חב' מילגם</v>
          </cell>
        </row>
        <row r="1457">
          <cell r="A1457">
            <v>1412000215</v>
          </cell>
          <cell r="B1457" t="str">
            <v>שינוי ח' מים-צרכן</v>
          </cell>
        </row>
        <row r="1458">
          <cell r="A1458">
            <v>1412000216</v>
          </cell>
          <cell r="B1458" t="str">
            <v>הכנסות מ"מי שיקמה"</v>
          </cell>
        </row>
        <row r="1459">
          <cell r="A1459">
            <v>1412000661</v>
          </cell>
          <cell r="B1459" t="str">
            <v>עמלת גביה</v>
          </cell>
        </row>
        <row r="1460">
          <cell r="A1460">
            <v>1412000662</v>
          </cell>
          <cell r="B1460" t="str">
            <v>שרותים לתאגיד</v>
          </cell>
          <cell r="C1460">
            <v>-381800</v>
          </cell>
        </row>
        <row r="1461">
          <cell r="A1461">
            <v>1412000663</v>
          </cell>
          <cell r="B1461" t="str">
            <v>שיפוי שכר תאגיד המים</v>
          </cell>
        </row>
        <row r="1462">
          <cell r="A1462">
            <v>1412000664</v>
          </cell>
          <cell r="B1462" t="str">
            <v>השתתפות במל"ח</v>
          </cell>
        </row>
        <row r="1463">
          <cell r="A1463" t="str">
            <v>#VALUE!</v>
          </cell>
          <cell r="B1463" t="str">
            <v>מים גבייה</v>
          </cell>
          <cell r="C1463">
            <v>-431800</v>
          </cell>
        </row>
        <row r="1464">
          <cell r="A1464">
            <v>14300000</v>
          </cell>
          <cell r="B1464" t="str">
            <v xml:space="preserve">נכסים             </v>
          </cell>
        </row>
        <row r="1465">
          <cell r="A1465">
            <v>14330000</v>
          </cell>
          <cell r="B1465" t="str">
            <v xml:space="preserve">משרדים ועסקים     </v>
          </cell>
        </row>
        <row r="1466">
          <cell r="A1466">
            <v>1433000420</v>
          </cell>
          <cell r="B1466" t="str">
            <v>שכ"ד - בית קפה "קקאו"710</v>
          </cell>
          <cell r="C1466">
            <v>-306000</v>
          </cell>
        </row>
        <row r="1467">
          <cell r="A1467">
            <v>1433000429</v>
          </cell>
          <cell r="B1467" t="str">
            <v>בנות יעל-מעיין החינוך התורני</v>
          </cell>
        </row>
        <row r="1468">
          <cell r="A1468">
            <v>1433000430</v>
          </cell>
          <cell r="B1468" t="str">
            <v>בית קפה-גן בח' - 300</v>
          </cell>
          <cell r="C1468">
            <v>-900000</v>
          </cell>
        </row>
        <row r="1469">
          <cell r="A1469">
            <v>1433000431</v>
          </cell>
          <cell r="B1469" t="str">
            <v>חשמל - בית קפה "קקאו"</v>
          </cell>
          <cell r="C1469">
            <v>-40000</v>
          </cell>
        </row>
        <row r="1470">
          <cell r="A1470">
            <v>1433000640</v>
          </cell>
          <cell r="B1470" t="str">
            <v>שכ"ד - חכ"ל  686</v>
          </cell>
        </row>
        <row r="1471">
          <cell r="A1471">
            <v>1433000641</v>
          </cell>
          <cell r="B1471" t="str">
            <v>שכ"ד - מזנון העירייה</v>
          </cell>
        </row>
        <row r="1472">
          <cell r="A1472">
            <v>1433000642</v>
          </cell>
          <cell r="B1472" t="str">
            <v>דמ"ח חכ"ל - 716</v>
          </cell>
        </row>
        <row r="1473">
          <cell r="A1473">
            <v>1433000643</v>
          </cell>
          <cell r="B1473" t="str">
            <v>שכ"ד - משען  683</v>
          </cell>
          <cell r="C1473">
            <v>-342000</v>
          </cell>
        </row>
        <row r="1474">
          <cell r="A1474">
            <v>1433000644</v>
          </cell>
          <cell r="B1474" t="str">
            <v>שכ"ד-מכון טכנולוגי  684</v>
          </cell>
          <cell r="C1474">
            <v>-560000</v>
          </cell>
        </row>
        <row r="1475">
          <cell r="A1475">
            <v>1433000645</v>
          </cell>
          <cell r="B1475" t="str">
            <v>שכ"ד - אג"ד  555</v>
          </cell>
          <cell r="C1475">
            <v>-62000</v>
          </cell>
        </row>
        <row r="1476">
          <cell r="A1476">
            <v>1433000646</v>
          </cell>
          <cell r="B1476" t="str">
            <v>שכ"ד - תלפיות 685</v>
          </cell>
          <cell r="C1476">
            <v>-1365000</v>
          </cell>
        </row>
        <row r="1477">
          <cell r="A1477">
            <v>1433000647</v>
          </cell>
          <cell r="B1477" t="str">
            <v>שכ"ד - עמותת אל"י</v>
          </cell>
        </row>
        <row r="1478">
          <cell r="A1478">
            <v>1433000648</v>
          </cell>
          <cell r="B1478" t="str">
            <v>שכ"ד - נכס אילון פינת גולדה</v>
          </cell>
          <cell r="C1478">
            <v>-90000</v>
          </cell>
        </row>
        <row r="1479">
          <cell r="A1479">
            <v>1433000649</v>
          </cell>
          <cell r="B1479" t="str">
            <v>שכ"ד - שיקום הילד 693</v>
          </cell>
        </row>
        <row r="1480">
          <cell r="A1480">
            <v>1433000650</v>
          </cell>
          <cell r="B1480" t="str">
            <v>שכ"ד - דן 105</v>
          </cell>
          <cell r="C1480">
            <v>-21000</v>
          </cell>
        </row>
        <row r="1481">
          <cell r="A1481">
            <v>1433000651</v>
          </cell>
          <cell r="B1481" t="str">
            <v>דמ"ח מרפאות בריאות כללית</v>
          </cell>
          <cell r="C1481">
            <v>-606000</v>
          </cell>
        </row>
        <row r="1482">
          <cell r="A1482">
            <v>1433000691</v>
          </cell>
          <cell r="B1482" t="str">
            <v>החזר מס רכוש</v>
          </cell>
        </row>
        <row r="1483">
          <cell r="A1483" t="str">
            <v>#VALUE!</v>
          </cell>
          <cell r="B1483" t="str">
            <v xml:space="preserve">משרדים ועסקים     </v>
          </cell>
          <cell r="C1483">
            <v>-4292000</v>
          </cell>
        </row>
        <row r="1484">
          <cell r="A1484">
            <v>14390000</v>
          </cell>
          <cell r="B1484" t="str">
            <v xml:space="preserve">דמי זיכיון        </v>
          </cell>
        </row>
        <row r="1485">
          <cell r="A1485">
            <v>1439000413</v>
          </cell>
          <cell r="B1485" t="str">
            <v>דמי שימוש בקרקע ציבורית</v>
          </cell>
          <cell r="C1485">
            <v>-100000</v>
          </cell>
        </row>
        <row r="1486">
          <cell r="A1486">
            <v>1439000670</v>
          </cell>
          <cell r="B1486" t="str">
            <v>דמ"ז - ח' לבידור  556</v>
          </cell>
          <cell r="C1486">
            <v>-4750000</v>
          </cell>
        </row>
        <row r="1487">
          <cell r="A1487">
            <v>1439000671</v>
          </cell>
          <cell r="B1487" t="str">
            <v xml:space="preserve">דמי זכיון  משלטים        </v>
          </cell>
        </row>
        <row r="1488">
          <cell r="A1488">
            <v>1439000672</v>
          </cell>
          <cell r="B1488" t="str">
            <v>זיכיון-סככות אוטו'</v>
          </cell>
        </row>
        <row r="1489">
          <cell r="A1489">
            <v>1439000673</v>
          </cell>
          <cell r="B1489" t="str">
            <v>הרשאה - מוניות קניון 694</v>
          </cell>
        </row>
        <row r="1490">
          <cell r="A1490">
            <v>1439000801</v>
          </cell>
          <cell r="B1490" t="str">
            <v>דמי זיכיון רשת קהילה ופנאי</v>
          </cell>
        </row>
        <row r="1491">
          <cell r="A1491">
            <v>1439000802</v>
          </cell>
          <cell r="B1491" t="str">
            <v>דמ"ז החברה לפיתוח תאטרון</v>
          </cell>
        </row>
        <row r="1492">
          <cell r="A1492">
            <v>1439000803</v>
          </cell>
          <cell r="B1492" t="str">
            <v>זכות הפעלה החב' לפיתוח תאטרון</v>
          </cell>
        </row>
        <row r="1493">
          <cell r="A1493">
            <v>1439000804</v>
          </cell>
          <cell r="B1493" t="str">
            <v>זכות הפעלה רשת קהילה ופנאי</v>
          </cell>
        </row>
        <row r="1494">
          <cell r="A1494" t="str">
            <v>#VALUE!</v>
          </cell>
          <cell r="B1494" t="str">
            <v xml:space="preserve">דמי זיכיון        </v>
          </cell>
          <cell r="C1494">
            <v>-4850000</v>
          </cell>
        </row>
        <row r="1495">
          <cell r="A1495">
            <v>14700000</v>
          </cell>
          <cell r="B1495" t="str">
            <v xml:space="preserve">מפעל הביוב        </v>
          </cell>
        </row>
        <row r="1496">
          <cell r="A1496">
            <v>14720000</v>
          </cell>
          <cell r="B1496" t="str">
            <v xml:space="preserve">ביוב עירוני       </v>
          </cell>
        </row>
        <row r="1497">
          <cell r="A1497">
            <v>1472000111</v>
          </cell>
          <cell r="B1497" t="str">
            <v>החזר הנחות מימון</v>
          </cell>
        </row>
        <row r="1498">
          <cell r="A1498">
            <v>1472000210</v>
          </cell>
          <cell r="B1498" t="str">
            <v xml:space="preserve">אג' ביוב-איגוד ערים         </v>
          </cell>
          <cell r="C1498">
            <v>-60000</v>
          </cell>
        </row>
        <row r="1499">
          <cell r="A1499">
            <v>1472000211</v>
          </cell>
          <cell r="B1499" t="str">
            <v>אגרת ביוב- מקומית</v>
          </cell>
        </row>
        <row r="1500">
          <cell r="A1500">
            <v>1472000212</v>
          </cell>
          <cell r="B1500" t="str">
            <v>אגרת ביוב- פחת</v>
          </cell>
        </row>
        <row r="1501">
          <cell r="A1501">
            <v>1472000213</v>
          </cell>
          <cell r="B1501" t="str">
            <v>אגרת ביוב- שידרוג</v>
          </cell>
        </row>
        <row r="1502">
          <cell r="A1502">
            <v>1472000410</v>
          </cell>
          <cell r="B1502" t="str">
            <v>חיבור ביוב ע"ח צרכן</v>
          </cell>
        </row>
        <row r="1503">
          <cell r="A1503" t="str">
            <v>#VALUE!</v>
          </cell>
          <cell r="B1503" t="str">
            <v xml:space="preserve">ביוב עירוני       </v>
          </cell>
          <cell r="C1503">
            <v>-60000</v>
          </cell>
        </row>
        <row r="1504">
          <cell r="A1504">
            <v>15000000</v>
          </cell>
          <cell r="B1504" t="str">
            <v xml:space="preserve">תקבולים לא רגילים </v>
          </cell>
        </row>
        <row r="1505">
          <cell r="A1505">
            <v>15100000</v>
          </cell>
          <cell r="B1505" t="str">
            <v>ריב'+החזר הוצ' ש.ק</v>
          </cell>
        </row>
        <row r="1506">
          <cell r="A1506">
            <v>15110000</v>
          </cell>
          <cell r="B1506" t="str">
            <v xml:space="preserve">ריבית ודיווידנדים </v>
          </cell>
        </row>
        <row r="1507">
          <cell r="A1507">
            <v>1511000662</v>
          </cell>
          <cell r="B1507" t="str">
            <v xml:space="preserve">רבית ודיוידנדים   </v>
          </cell>
          <cell r="C1507">
            <v>-2300000</v>
          </cell>
        </row>
        <row r="1508">
          <cell r="A1508">
            <v>1511000663</v>
          </cell>
          <cell r="B1508" t="str">
            <v>דיבידנד מ"מי שיקמה"</v>
          </cell>
        </row>
        <row r="1509">
          <cell r="A1509" t="str">
            <v>#VALUE!</v>
          </cell>
          <cell r="B1509" t="str">
            <v xml:space="preserve">ריבית ודיווידנדים </v>
          </cell>
          <cell r="C1509">
            <v>-2300000</v>
          </cell>
        </row>
        <row r="1510">
          <cell r="A1510">
            <v>15120000</v>
          </cell>
          <cell r="B1510" t="str">
            <v>ריבית מהקדמת תשלום</v>
          </cell>
        </row>
        <row r="1511">
          <cell r="A1511">
            <v>1512000661</v>
          </cell>
          <cell r="B1511" t="str">
            <v xml:space="preserve">רבית מהקדמת תשלום </v>
          </cell>
          <cell r="C1511">
            <v>-1000</v>
          </cell>
        </row>
        <row r="1512">
          <cell r="A1512">
            <v>1512000662</v>
          </cell>
          <cell r="B1512" t="str">
            <v>הנחות מימון אשפה</v>
          </cell>
          <cell r="C1512">
            <v>-50000</v>
          </cell>
        </row>
        <row r="1513">
          <cell r="A1513">
            <v>1512000664</v>
          </cell>
          <cell r="B1513" t="str">
            <v xml:space="preserve">רבית משקים חוזרים </v>
          </cell>
        </row>
        <row r="1514">
          <cell r="A1514" t="str">
            <v>#VALUE!</v>
          </cell>
          <cell r="B1514" t="str">
            <v>ריבית מהקדמת תשלום</v>
          </cell>
          <cell r="C1514">
            <v>-51000</v>
          </cell>
        </row>
        <row r="1515">
          <cell r="A1515">
            <v>15130000</v>
          </cell>
          <cell r="B1515" t="str">
            <v>החזרים-שנים קודמות</v>
          </cell>
        </row>
        <row r="1516">
          <cell r="A1516">
            <v>1513000690</v>
          </cell>
          <cell r="B1516" t="str">
            <v>הכנסות-שנים קודמות</v>
          </cell>
        </row>
        <row r="1517">
          <cell r="A1517">
            <v>1513000691</v>
          </cell>
          <cell r="B1517" t="str">
            <v>קרן עודפים</v>
          </cell>
        </row>
        <row r="1518">
          <cell r="A1518">
            <v>1513000692</v>
          </cell>
          <cell r="B1518" t="str">
            <v>העברה מעודף מצטבר</v>
          </cell>
        </row>
        <row r="1519">
          <cell r="A1519">
            <v>1513000920</v>
          </cell>
          <cell r="B1519" t="str">
            <v>מש' החינוך-שנים קודמות</v>
          </cell>
        </row>
        <row r="1520">
          <cell r="A1520">
            <v>1513000693</v>
          </cell>
          <cell r="B1520" t="str">
            <v>הכנסות שנים קודמות מכון טכנולוגי (אנטנות)</v>
          </cell>
        </row>
        <row r="1521">
          <cell r="A1521" t="str">
            <v>#VALUE!</v>
          </cell>
          <cell r="B1521" t="str">
            <v>החזרים-שנים קודמות</v>
          </cell>
          <cell r="C1521">
            <v>0</v>
          </cell>
        </row>
        <row r="1522">
          <cell r="A1522">
            <v>15900000</v>
          </cell>
          <cell r="B1522" t="str">
            <v xml:space="preserve">הכנסות מיוחדות    </v>
          </cell>
        </row>
        <row r="1523">
          <cell r="A1523">
            <v>15940000</v>
          </cell>
          <cell r="B1523" t="str">
            <v xml:space="preserve">הכנסות מיוחדות    </v>
          </cell>
        </row>
        <row r="1524">
          <cell r="A1524">
            <v>1594000690</v>
          </cell>
          <cell r="B1524" t="str">
            <v>חדרי שנאים חברת חשמל-נט"ע</v>
          </cell>
        </row>
        <row r="1525">
          <cell r="A1525">
            <v>1594000691</v>
          </cell>
          <cell r="B1525" t="str">
            <v>תקב'-הביטוח הלאומי</v>
          </cell>
          <cell r="C1525">
            <v>-500000</v>
          </cell>
        </row>
        <row r="1526">
          <cell r="A1526">
            <v>1594000692</v>
          </cell>
          <cell r="B1526" t="str">
            <v xml:space="preserve">השתתפות בגימלה    </v>
          </cell>
          <cell r="C1526">
            <v>-1500000</v>
          </cell>
        </row>
        <row r="1527">
          <cell r="A1527">
            <v>1594000693</v>
          </cell>
          <cell r="B1527" t="str">
            <v xml:space="preserve">החזר הוצ' משפטיות </v>
          </cell>
          <cell r="C1527">
            <v>-50000</v>
          </cell>
        </row>
        <row r="1528">
          <cell r="A1528">
            <v>1594000694</v>
          </cell>
          <cell r="B1528" t="str">
            <v xml:space="preserve">הכנסות שונות      </v>
          </cell>
          <cell r="C1528">
            <v>-200000</v>
          </cell>
        </row>
        <row r="1529">
          <cell r="A1529">
            <v>1594000695</v>
          </cell>
          <cell r="B1529" t="str">
            <v>חשמל - מוזיאון הקריקטורות</v>
          </cell>
          <cell r="C1529">
            <v>-15000</v>
          </cell>
        </row>
        <row r="1530">
          <cell r="A1530">
            <v>1594000696</v>
          </cell>
          <cell r="B1530" t="str">
            <v>תביעות משפטיות מפיתוח</v>
          </cell>
        </row>
        <row r="1531">
          <cell r="A1531">
            <v>1594000697</v>
          </cell>
          <cell r="B1531" t="str">
            <v>מיחזור הלוואה-קרן</v>
          </cell>
        </row>
        <row r="1532">
          <cell r="A1532">
            <v>1594000698</v>
          </cell>
          <cell r="B1532" t="str">
            <v>מיחזור הלוואה-ריבית</v>
          </cell>
        </row>
        <row r="1533">
          <cell r="A1533">
            <v>1594000699</v>
          </cell>
          <cell r="B1533" t="str">
            <v>מיחזור הלוואה-הצמדה</v>
          </cell>
        </row>
        <row r="1534">
          <cell r="A1534">
            <v>1594000790</v>
          </cell>
          <cell r="B1534" t="str">
            <v>תחזוקת משאיות התאגיד</v>
          </cell>
        </row>
        <row r="1535">
          <cell r="A1535">
            <v>1594000791</v>
          </cell>
          <cell r="B1535" t="str">
            <v xml:space="preserve">הכנסות משכ"ל    </v>
          </cell>
        </row>
        <row r="1536">
          <cell r="A1536">
            <v>1594000930</v>
          </cell>
          <cell r="B1536" t="str">
            <v>לא פעיל</v>
          </cell>
        </row>
        <row r="1537">
          <cell r="A1537">
            <v>1594000931</v>
          </cell>
          <cell r="B1537" t="str">
            <v>מענק תיאגוד</v>
          </cell>
        </row>
        <row r="1538">
          <cell r="A1538" t="str">
            <v>#VALUE!</v>
          </cell>
          <cell r="B1538" t="str">
            <v xml:space="preserve">הכנסות מיוחדות    </v>
          </cell>
          <cell r="C1538">
            <v>-2265000</v>
          </cell>
        </row>
        <row r="1539">
          <cell r="A1539">
            <v>15990000</v>
          </cell>
          <cell r="B1539" t="str">
            <v>הכנסות-קרנות הרשות</v>
          </cell>
        </row>
        <row r="1540">
          <cell r="A1540">
            <v>1599000690</v>
          </cell>
          <cell r="B1540" t="str">
            <v>הכנס' מקרנות הרשות</v>
          </cell>
        </row>
        <row r="1541">
          <cell r="A1541" t="str">
            <v>#VALUE!</v>
          </cell>
          <cell r="B1541" t="str">
            <v>הכנסות-קרנות הרשות</v>
          </cell>
          <cell r="C1541">
            <v>0</v>
          </cell>
        </row>
        <row r="1542">
          <cell r="A1542">
            <v>15993000</v>
          </cell>
          <cell r="B1542" t="str">
            <v>העברות</v>
          </cell>
        </row>
        <row r="1543">
          <cell r="A1543">
            <v>1599300690</v>
          </cell>
          <cell r="B1543" t="str">
            <v>העברת יתרות</v>
          </cell>
        </row>
        <row r="1544">
          <cell r="A1544" t="str">
            <v>#VALUE!</v>
          </cell>
          <cell r="B1544" t="str">
            <v>העברות</v>
          </cell>
          <cell r="C1544">
            <v>0</v>
          </cell>
        </row>
        <row r="1545">
          <cell r="A1545">
            <v>0</v>
          </cell>
          <cell r="C1545">
            <v>-1630690647</v>
          </cell>
        </row>
        <row r="1546">
          <cell r="A1546" t="str">
            <v>#VALUE!</v>
          </cell>
          <cell r="B1546" t="str">
            <v>תשלומים</v>
          </cell>
          <cell r="C1546">
            <v>0</v>
          </cell>
        </row>
        <row r="1547">
          <cell r="A1547">
            <v>16000000</v>
          </cell>
          <cell r="B1547" t="str">
            <v xml:space="preserve">הנהלה כללית       </v>
          </cell>
        </row>
        <row r="1548">
          <cell r="A1548">
            <v>16100000</v>
          </cell>
          <cell r="B1548" t="str">
            <v xml:space="preserve">מינהל כללי        </v>
          </cell>
        </row>
        <row r="1549">
          <cell r="A1549">
            <v>16110000</v>
          </cell>
          <cell r="B1549" t="str">
            <v xml:space="preserve">ההנהלה והמועצה    </v>
          </cell>
        </row>
        <row r="1550">
          <cell r="A1550">
            <v>16111000</v>
          </cell>
          <cell r="B1550" t="str">
            <v xml:space="preserve">ראש  הרשות וסגניו </v>
          </cell>
        </row>
        <row r="1551">
          <cell r="A1551">
            <v>1611100100</v>
          </cell>
          <cell r="B1551" t="str">
            <v>שכר עובדים לפי תקן</v>
          </cell>
        </row>
        <row r="1552">
          <cell r="A1552">
            <v>1611100110</v>
          </cell>
          <cell r="B1552" t="str">
            <v>השכר הקובע-תקציבית</v>
          </cell>
          <cell r="C1552">
            <v>1437200</v>
          </cell>
        </row>
        <row r="1553">
          <cell r="A1553">
            <v>1611100119</v>
          </cell>
          <cell r="B1553" t="str">
            <v xml:space="preserve">השכר הקובע-צוברת  </v>
          </cell>
          <cell r="C1553">
            <v>5033000</v>
          </cell>
        </row>
        <row r="1554">
          <cell r="A1554">
            <v>1611100122</v>
          </cell>
          <cell r="B1554" t="str">
            <v xml:space="preserve">ביגוד             </v>
          </cell>
          <cell r="C1554">
            <v>49200</v>
          </cell>
        </row>
        <row r="1555">
          <cell r="A1555">
            <v>1611100126</v>
          </cell>
          <cell r="B1555" t="str">
            <v xml:space="preserve">דמי הבראה         </v>
          </cell>
          <cell r="C1555">
            <v>65000</v>
          </cell>
        </row>
        <row r="1556">
          <cell r="A1556">
            <v>1611100130</v>
          </cell>
          <cell r="B1556" t="str">
            <v xml:space="preserve">שעות נוספות       </v>
          </cell>
          <cell r="C1556">
            <v>6000</v>
          </cell>
        </row>
        <row r="1557">
          <cell r="A1557">
            <v>1611100140</v>
          </cell>
          <cell r="B1557" t="str">
            <v>השתתפות באחזקת רכב</v>
          </cell>
          <cell r="C1557">
            <v>572000</v>
          </cell>
        </row>
        <row r="1558">
          <cell r="A1558">
            <v>1611100210</v>
          </cell>
          <cell r="B1558" t="str">
            <v xml:space="preserve">השכר הקובע        </v>
          </cell>
        </row>
        <row r="1559">
          <cell r="A1559">
            <v>1611100253</v>
          </cell>
          <cell r="B1559" t="str">
            <v xml:space="preserve">עובד חיצוני       </v>
          </cell>
        </row>
        <row r="1560">
          <cell r="A1560">
            <v>1611100350</v>
          </cell>
          <cell r="B1560" t="str">
            <v>לא פעיל</v>
          </cell>
        </row>
        <row r="1561">
          <cell r="A1561">
            <v>1611100351</v>
          </cell>
          <cell r="B1561" t="str">
            <v>לא פעיל</v>
          </cell>
        </row>
        <row r="1562">
          <cell r="A1562">
            <v>1611100352</v>
          </cell>
          <cell r="B1562" t="str">
            <v>לא פעיל</v>
          </cell>
        </row>
        <row r="1563">
          <cell r="A1563">
            <v>1611100353</v>
          </cell>
          <cell r="B1563" t="str">
            <v>הוצ' רכב 838-36-002</v>
          </cell>
          <cell r="C1563">
            <v>20000</v>
          </cell>
        </row>
        <row r="1564">
          <cell r="A1564">
            <v>1611100400</v>
          </cell>
          <cell r="B1564" t="str">
            <v>אחזקת בנינים וציוד</v>
          </cell>
        </row>
        <row r="1565">
          <cell r="A1565">
            <v>1611100441</v>
          </cell>
          <cell r="B1565" t="str">
            <v>בטוח אחריות בכירים</v>
          </cell>
          <cell r="C1565">
            <v>250000</v>
          </cell>
        </row>
        <row r="1566">
          <cell r="A1566">
            <v>1611100471</v>
          </cell>
          <cell r="B1566" t="str">
            <v xml:space="preserve">מכשירי כתיבה      </v>
          </cell>
          <cell r="C1566">
            <v>28500</v>
          </cell>
        </row>
        <row r="1567">
          <cell r="A1567">
            <v>1611100492</v>
          </cell>
          <cell r="B1567" t="str">
            <v xml:space="preserve">השתתפות בעזר 092  </v>
          </cell>
        </row>
        <row r="1568">
          <cell r="A1568">
            <v>1611100500</v>
          </cell>
          <cell r="B1568" t="str">
            <v xml:space="preserve">הוצאות מינהליות   </v>
          </cell>
        </row>
        <row r="1569">
          <cell r="A1569">
            <v>1611100511</v>
          </cell>
          <cell r="B1569" t="str">
            <v xml:space="preserve">אירוח וכיבוד      </v>
          </cell>
          <cell r="C1569">
            <v>28500</v>
          </cell>
        </row>
        <row r="1570">
          <cell r="A1570">
            <v>1611100512</v>
          </cell>
          <cell r="B1570" t="str">
            <v xml:space="preserve">נסיעות ואש"ל      </v>
          </cell>
          <cell r="C1570">
            <v>1000</v>
          </cell>
        </row>
        <row r="1571">
          <cell r="A1571">
            <v>1611100522</v>
          </cell>
          <cell r="B1571" t="str">
            <v xml:space="preserve">ספרים ועיתונים    </v>
          </cell>
          <cell r="C1571">
            <v>19000</v>
          </cell>
        </row>
        <row r="1572">
          <cell r="A1572">
            <v>1611100540</v>
          </cell>
          <cell r="B1572" t="str">
            <v xml:space="preserve">הוצאות טלפון      </v>
          </cell>
          <cell r="C1572">
            <v>1900</v>
          </cell>
        </row>
        <row r="1573">
          <cell r="A1573">
            <v>1611100543</v>
          </cell>
          <cell r="B1573" t="str">
            <v xml:space="preserve">טלפונים סלולריים  </v>
          </cell>
          <cell r="C1573">
            <v>23800</v>
          </cell>
        </row>
        <row r="1574">
          <cell r="A1574">
            <v>1611100544</v>
          </cell>
          <cell r="B1574" t="str">
            <v xml:space="preserve">הוצאות דאר        </v>
          </cell>
          <cell r="C1574">
            <v>38000</v>
          </cell>
        </row>
        <row r="1575">
          <cell r="A1575">
            <v>1611100550</v>
          </cell>
          <cell r="B1575" t="str">
            <v>פרסומים</v>
          </cell>
        </row>
        <row r="1576">
          <cell r="A1576">
            <v>1611100551</v>
          </cell>
          <cell r="B1576" t="str">
            <v>מבצע פרסום</v>
          </cell>
        </row>
        <row r="1577">
          <cell r="A1577">
            <v>1611100552</v>
          </cell>
          <cell r="B1577" t="str">
            <v>דוברות</v>
          </cell>
          <cell r="C1577">
            <v>850000</v>
          </cell>
        </row>
        <row r="1578">
          <cell r="A1578">
            <v>1611100553</v>
          </cell>
          <cell r="B1578" t="str">
            <v>יחסי ציבור ומיתוג</v>
          </cell>
          <cell r="C1578">
            <v>254000</v>
          </cell>
        </row>
        <row r="1579">
          <cell r="A1579">
            <v>1611100561</v>
          </cell>
          <cell r="B1579" t="str">
            <v xml:space="preserve">שיכפולים          </v>
          </cell>
          <cell r="C1579">
            <v>9500</v>
          </cell>
        </row>
        <row r="1580">
          <cell r="A1580">
            <v>1611100562</v>
          </cell>
          <cell r="B1580" t="str">
            <v xml:space="preserve">הדפסות            </v>
          </cell>
          <cell r="C1580">
            <v>6700</v>
          </cell>
        </row>
        <row r="1581">
          <cell r="A1581">
            <v>1611100563</v>
          </cell>
          <cell r="B1581" t="str">
            <v xml:space="preserve">הדפסת פרטיכלים    </v>
          </cell>
          <cell r="C1581">
            <v>20000</v>
          </cell>
        </row>
        <row r="1582">
          <cell r="A1582">
            <v>1611100571</v>
          </cell>
          <cell r="B1582" t="str">
            <v xml:space="preserve">מיכון וענ"א       </v>
          </cell>
        </row>
        <row r="1583">
          <cell r="A1583">
            <v>1611100596</v>
          </cell>
          <cell r="B1583" t="str">
            <v xml:space="preserve">השתתפות בעזר 096  </v>
          </cell>
        </row>
        <row r="1584">
          <cell r="A1584">
            <v>1611100710</v>
          </cell>
          <cell r="B1584" t="str">
            <v xml:space="preserve">הובלות  והסעות    </v>
          </cell>
        </row>
        <row r="1585">
          <cell r="A1585">
            <v>1611100715</v>
          </cell>
          <cell r="B1585" t="str">
            <v>עבודות קבלניות-רכב</v>
          </cell>
        </row>
        <row r="1586">
          <cell r="A1586">
            <v>1611100753</v>
          </cell>
          <cell r="B1586" t="str">
            <v xml:space="preserve">עובד חיצוני       </v>
          </cell>
        </row>
        <row r="1587">
          <cell r="A1587">
            <v>1611100780</v>
          </cell>
          <cell r="B1587" t="str">
            <v xml:space="preserve">הוצ' לחברי המועצה </v>
          </cell>
        </row>
        <row r="1588">
          <cell r="A1588">
            <v>1611100961</v>
          </cell>
          <cell r="B1588" t="str">
            <v>רז' פעולות ורכישות</v>
          </cell>
        </row>
        <row r="1589">
          <cell r="A1589" t="str">
            <v>#VALUE!</v>
          </cell>
          <cell r="B1589" t="str">
            <v xml:space="preserve">ראש  הרשות וסגניו </v>
          </cell>
          <cell r="C1589">
            <v>8713300</v>
          </cell>
        </row>
        <row r="1590">
          <cell r="A1590">
            <v>16120000</v>
          </cell>
          <cell r="B1590" t="str">
            <v xml:space="preserve">מבקר הרשות        </v>
          </cell>
        </row>
        <row r="1591">
          <cell r="A1591">
            <v>1612000100</v>
          </cell>
          <cell r="B1591" t="str">
            <v>שכר עובדים לפי תקן</v>
          </cell>
        </row>
        <row r="1592">
          <cell r="A1592">
            <v>1612000110</v>
          </cell>
          <cell r="B1592" t="str">
            <v>השכר הקובע-תקציבית</v>
          </cell>
          <cell r="C1592">
            <v>805200</v>
          </cell>
        </row>
        <row r="1593">
          <cell r="A1593">
            <v>1612000119</v>
          </cell>
          <cell r="B1593" t="str">
            <v xml:space="preserve">השכר הקובע-צוברת  </v>
          </cell>
          <cell r="C1593">
            <v>1102400</v>
          </cell>
        </row>
        <row r="1594">
          <cell r="A1594">
            <v>1612000122</v>
          </cell>
          <cell r="B1594" t="str">
            <v xml:space="preserve">ביגוד             </v>
          </cell>
          <cell r="C1594">
            <v>62500</v>
          </cell>
        </row>
        <row r="1595">
          <cell r="A1595">
            <v>1612000126</v>
          </cell>
          <cell r="B1595" t="str">
            <v xml:space="preserve">דמי הבראה         </v>
          </cell>
          <cell r="C1595">
            <v>29000</v>
          </cell>
        </row>
        <row r="1596">
          <cell r="A1596">
            <v>1612000130</v>
          </cell>
          <cell r="B1596" t="str">
            <v xml:space="preserve">שעות נוספות       </v>
          </cell>
        </row>
        <row r="1597">
          <cell r="A1597">
            <v>1612000140</v>
          </cell>
          <cell r="B1597" t="str">
            <v>השתתפות באחזקת רכב</v>
          </cell>
          <cell r="C1597">
            <v>139500</v>
          </cell>
        </row>
        <row r="1598">
          <cell r="A1598">
            <v>1612000253</v>
          </cell>
          <cell r="B1598" t="str">
            <v xml:space="preserve">עובדים חיצוניים   </v>
          </cell>
        </row>
        <row r="1599">
          <cell r="A1599">
            <v>1612000350</v>
          </cell>
          <cell r="B1599" t="str">
            <v>ליסינג - 162-53-902</v>
          </cell>
          <cell r="C1599">
            <v>65000</v>
          </cell>
        </row>
        <row r="1600">
          <cell r="A1600">
            <v>1612000351</v>
          </cell>
          <cell r="B1600" t="str">
            <v>הוצאות - 162-53-902</v>
          </cell>
          <cell r="C1600">
            <v>21000</v>
          </cell>
        </row>
        <row r="1601">
          <cell r="A1601">
            <v>1612000400</v>
          </cell>
          <cell r="B1601" t="str">
            <v>אחזקת בנינים וציוד</v>
          </cell>
        </row>
        <row r="1602">
          <cell r="A1602">
            <v>1612000470</v>
          </cell>
          <cell r="B1602" t="str">
            <v xml:space="preserve">אחזקת מכונות      </v>
          </cell>
          <cell r="C1602">
            <v>2100</v>
          </cell>
        </row>
        <row r="1603">
          <cell r="A1603">
            <v>1612000471</v>
          </cell>
          <cell r="B1603" t="str">
            <v xml:space="preserve">מכשירי כתיבה      </v>
          </cell>
          <cell r="C1603">
            <v>12000</v>
          </cell>
        </row>
        <row r="1604">
          <cell r="A1604">
            <v>1612000492</v>
          </cell>
          <cell r="B1604" t="str">
            <v xml:space="preserve">השתתפות בעזר 092  </v>
          </cell>
          <cell r="C1604">
            <v>14000</v>
          </cell>
        </row>
        <row r="1605">
          <cell r="A1605">
            <v>1612000500</v>
          </cell>
          <cell r="B1605" t="str">
            <v xml:space="preserve">הוצאות מינהליות   </v>
          </cell>
        </row>
        <row r="1606">
          <cell r="A1606">
            <v>1612000511</v>
          </cell>
          <cell r="B1606" t="str">
            <v xml:space="preserve">אירוח וכיבוד      </v>
          </cell>
          <cell r="C1606">
            <v>7000</v>
          </cell>
        </row>
        <row r="1607">
          <cell r="A1607">
            <v>1612000512</v>
          </cell>
          <cell r="B1607" t="str">
            <v xml:space="preserve">נסיעות ואש"ל      </v>
          </cell>
          <cell r="C1607">
            <v>1000</v>
          </cell>
        </row>
        <row r="1608">
          <cell r="A1608">
            <v>1612000521</v>
          </cell>
          <cell r="B1608" t="str">
            <v>השתלמות עובדים</v>
          </cell>
          <cell r="C1608">
            <v>20000</v>
          </cell>
        </row>
        <row r="1609">
          <cell r="A1609">
            <v>1612000522</v>
          </cell>
          <cell r="B1609" t="str">
            <v xml:space="preserve">ספרים ועיתונים    </v>
          </cell>
          <cell r="C1609">
            <v>9000</v>
          </cell>
        </row>
        <row r="1610">
          <cell r="A1610">
            <v>1612000523</v>
          </cell>
          <cell r="B1610" t="str">
            <v xml:space="preserve">דמי חבר           </v>
          </cell>
        </row>
        <row r="1611">
          <cell r="A1611">
            <v>1612000561</v>
          </cell>
          <cell r="B1611" t="str">
            <v xml:space="preserve">שיכפולים          </v>
          </cell>
        </row>
        <row r="1612">
          <cell r="A1612">
            <v>1612000562</v>
          </cell>
          <cell r="B1612" t="str">
            <v xml:space="preserve">הדפסות            </v>
          </cell>
          <cell r="C1612">
            <v>17200</v>
          </cell>
        </row>
        <row r="1613">
          <cell r="A1613">
            <v>1612000571</v>
          </cell>
          <cell r="B1613" t="str">
            <v xml:space="preserve">מיכון וענ"א       </v>
          </cell>
          <cell r="C1613">
            <v>45600</v>
          </cell>
        </row>
        <row r="1614">
          <cell r="A1614">
            <v>1612000580</v>
          </cell>
          <cell r="B1614" t="str">
            <v>סקרים ויעוץ חיצוני</v>
          </cell>
          <cell r="C1614">
            <v>260000</v>
          </cell>
        </row>
        <row r="1615">
          <cell r="A1615">
            <v>1612000596</v>
          </cell>
          <cell r="B1615" t="str">
            <v xml:space="preserve">השתתפות בעזר 096  </v>
          </cell>
          <cell r="C1615">
            <v>12000</v>
          </cell>
        </row>
        <row r="1616">
          <cell r="A1616">
            <v>1612000781</v>
          </cell>
          <cell r="B1616" t="str">
            <v>פעולות סמנכ''ל</v>
          </cell>
          <cell r="C1616">
            <v>10000</v>
          </cell>
        </row>
        <row r="1617">
          <cell r="A1617">
            <v>1612000794</v>
          </cell>
          <cell r="B1617" t="str">
            <v xml:space="preserve">השתתפות בעזר 094  </v>
          </cell>
          <cell r="C1617">
            <v>13500</v>
          </cell>
        </row>
        <row r="1618">
          <cell r="A1618">
            <v>1612000931</v>
          </cell>
          <cell r="B1618" t="str">
            <v xml:space="preserve">רכישות חד פעמיות  </v>
          </cell>
        </row>
        <row r="1619">
          <cell r="A1619">
            <v>1612000961</v>
          </cell>
          <cell r="B1619" t="str">
            <v>רז' פעולות ורכישות</v>
          </cell>
        </row>
        <row r="1620">
          <cell r="A1620" t="str">
            <v>#VALUE!</v>
          </cell>
          <cell r="B1620" t="str">
            <v xml:space="preserve">מבקר הרשות        </v>
          </cell>
          <cell r="C1620">
            <v>2648000</v>
          </cell>
        </row>
        <row r="1621">
          <cell r="A1621">
            <v>16130000</v>
          </cell>
          <cell r="B1621" t="str">
            <v xml:space="preserve">מזכירות           </v>
          </cell>
        </row>
        <row r="1622">
          <cell r="A1622">
            <v>16131000</v>
          </cell>
          <cell r="B1622" t="str">
            <v>משרד מנכ"ל העירייה</v>
          </cell>
        </row>
        <row r="1623">
          <cell r="A1623">
            <v>1613100100</v>
          </cell>
          <cell r="B1623" t="str">
            <v>שכר עובדים לפי תקן</v>
          </cell>
        </row>
        <row r="1624">
          <cell r="A1624">
            <v>1613100110</v>
          </cell>
          <cell r="B1624" t="str">
            <v>השכר הקובע-תקציבית</v>
          </cell>
          <cell r="C1624">
            <v>218300</v>
          </cell>
        </row>
        <row r="1625">
          <cell r="A1625">
            <v>1613100119</v>
          </cell>
          <cell r="B1625" t="str">
            <v xml:space="preserve">השכר הקובע-צוברת  </v>
          </cell>
          <cell r="C1625">
            <v>2446600</v>
          </cell>
        </row>
        <row r="1626">
          <cell r="A1626">
            <v>1613100122</v>
          </cell>
          <cell r="B1626" t="str">
            <v xml:space="preserve">ביגוד             </v>
          </cell>
          <cell r="C1626">
            <v>21000</v>
          </cell>
        </row>
        <row r="1627">
          <cell r="A1627">
            <v>1613100126</v>
          </cell>
          <cell r="B1627" t="str">
            <v xml:space="preserve">דמי הבראה         </v>
          </cell>
          <cell r="C1627">
            <v>42300</v>
          </cell>
        </row>
        <row r="1628">
          <cell r="A1628">
            <v>1613100130</v>
          </cell>
          <cell r="B1628" t="str">
            <v xml:space="preserve">שעות נוספות       </v>
          </cell>
          <cell r="C1628">
            <v>47900</v>
          </cell>
        </row>
        <row r="1629">
          <cell r="A1629">
            <v>1613100140</v>
          </cell>
          <cell r="B1629" t="str">
            <v>השתתפות באחזקת רכב</v>
          </cell>
          <cell r="C1629">
            <v>287600</v>
          </cell>
        </row>
        <row r="1630">
          <cell r="A1630">
            <v>1613100210</v>
          </cell>
          <cell r="B1630" t="str">
            <v>שכר ללא תקן</v>
          </cell>
        </row>
        <row r="1631">
          <cell r="A1631">
            <v>1613100253</v>
          </cell>
          <cell r="B1631" t="str">
            <v xml:space="preserve">עובדים חיצוניים   </v>
          </cell>
        </row>
        <row r="1632">
          <cell r="A1632">
            <v>1613100350</v>
          </cell>
          <cell r="B1632" t="str">
            <v>ליסינג לשני  רכבים</v>
          </cell>
          <cell r="C1632">
            <v>102000</v>
          </cell>
        </row>
        <row r="1633">
          <cell r="A1633">
            <v>1613100351</v>
          </cell>
          <cell r="B1633" t="str">
            <v>הוצאות - לשני רכבים</v>
          </cell>
          <cell r="C1633">
            <v>48300</v>
          </cell>
        </row>
        <row r="1634">
          <cell r="A1634">
            <v>1613100400</v>
          </cell>
          <cell r="B1634" t="str">
            <v>אחזקת בנינים וציוד</v>
          </cell>
        </row>
        <row r="1635">
          <cell r="A1635">
            <v>1613100471</v>
          </cell>
          <cell r="B1635" t="str">
            <v xml:space="preserve">מכשירי כתיבה      </v>
          </cell>
          <cell r="C1635">
            <v>15000</v>
          </cell>
        </row>
        <row r="1636">
          <cell r="A1636">
            <v>1613100500</v>
          </cell>
          <cell r="B1636" t="str">
            <v xml:space="preserve">הוצאות מינהליות   </v>
          </cell>
        </row>
        <row r="1637">
          <cell r="A1637">
            <v>1613100511</v>
          </cell>
          <cell r="B1637" t="str">
            <v xml:space="preserve">אירוח וכיבוד      </v>
          </cell>
          <cell r="C1637">
            <v>10500</v>
          </cell>
        </row>
        <row r="1638">
          <cell r="A1638">
            <v>1613100512</v>
          </cell>
          <cell r="B1638" t="str">
            <v xml:space="preserve">נסיעות ואש"ל      </v>
          </cell>
          <cell r="C1638">
            <v>1500</v>
          </cell>
        </row>
        <row r="1639">
          <cell r="A1639">
            <v>1613100513</v>
          </cell>
          <cell r="B1639" t="str">
            <v>חוזר מנכ''ל</v>
          </cell>
          <cell r="C1639">
            <v>50000</v>
          </cell>
        </row>
        <row r="1640">
          <cell r="A1640">
            <v>1613100522</v>
          </cell>
          <cell r="B1640" t="str">
            <v xml:space="preserve">ספרים ועיתונים    </v>
          </cell>
          <cell r="C1640">
            <v>4500</v>
          </cell>
        </row>
        <row r="1641">
          <cell r="A1641">
            <v>1613100540</v>
          </cell>
          <cell r="B1641" t="str">
            <v xml:space="preserve">הוצאות טלפון      </v>
          </cell>
        </row>
        <row r="1642">
          <cell r="A1642">
            <v>1613100544</v>
          </cell>
          <cell r="B1642" t="str">
            <v xml:space="preserve">הוצאות דאר        </v>
          </cell>
          <cell r="C1642">
            <v>11400</v>
          </cell>
        </row>
        <row r="1643">
          <cell r="A1643">
            <v>1613100561</v>
          </cell>
          <cell r="B1643" t="str">
            <v xml:space="preserve">שיכפולים          </v>
          </cell>
          <cell r="C1643">
            <v>3800</v>
          </cell>
        </row>
        <row r="1644">
          <cell r="A1644">
            <v>1613100562</v>
          </cell>
          <cell r="B1644" t="str">
            <v xml:space="preserve">הדפסות            </v>
          </cell>
          <cell r="C1644">
            <v>1000</v>
          </cell>
        </row>
        <row r="1645">
          <cell r="A1645">
            <v>1613100571</v>
          </cell>
          <cell r="B1645" t="str">
            <v xml:space="preserve">מיכון וענ"א       </v>
          </cell>
        </row>
        <row r="1646">
          <cell r="A1646">
            <v>1613100580</v>
          </cell>
          <cell r="B1646" t="str">
            <v xml:space="preserve">פעולות שונות      </v>
          </cell>
          <cell r="C1646">
            <v>45000</v>
          </cell>
        </row>
        <row r="1647">
          <cell r="A1647">
            <v>1613100596</v>
          </cell>
          <cell r="B1647" t="str">
            <v xml:space="preserve">השתתפות בעזר 096  </v>
          </cell>
        </row>
        <row r="1648">
          <cell r="A1648">
            <v>1613100700</v>
          </cell>
          <cell r="B1648" t="str">
            <v xml:space="preserve">הוצאות לפעולות    </v>
          </cell>
        </row>
        <row r="1649">
          <cell r="A1649">
            <v>1613100753</v>
          </cell>
          <cell r="B1649" t="str">
            <v xml:space="preserve">עובדים חיצוניים   </v>
          </cell>
        </row>
        <row r="1650">
          <cell r="A1650">
            <v>1613100780</v>
          </cell>
          <cell r="B1650" t="str">
            <v>שיווק והסברה דיגיטלים</v>
          </cell>
          <cell r="C1650">
            <v>200000</v>
          </cell>
        </row>
        <row r="1651">
          <cell r="A1651">
            <v>1613100781</v>
          </cell>
          <cell r="B1651" t="str">
            <v>ניהול הרשות במדיה החברתית</v>
          </cell>
          <cell r="C1651">
            <v>156000</v>
          </cell>
        </row>
        <row r="1652">
          <cell r="A1652">
            <v>1613100782</v>
          </cell>
          <cell r="B1652" t="str">
            <v>פסטיבל אישה</v>
          </cell>
        </row>
        <row r="1653">
          <cell r="A1653">
            <v>1613100783</v>
          </cell>
          <cell r="B1653" t="str">
            <v>ארועי סוקולוב</v>
          </cell>
        </row>
        <row r="1654">
          <cell r="A1654">
            <v>1613100784</v>
          </cell>
          <cell r="B1654" t="str">
            <v>תחום התנדבות</v>
          </cell>
        </row>
        <row r="1655">
          <cell r="A1655">
            <v>1613100785</v>
          </cell>
          <cell r="B1655" t="str">
            <v>טקס מגן רה"ע</v>
          </cell>
          <cell r="C1655">
            <v>30400</v>
          </cell>
        </row>
        <row r="1656">
          <cell r="A1656">
            <v>1613100786</v>
          </cell>
          <cell r="B1656" t="str">
            <v>אירוע שנתי למתנדבים</v>
          </cell>
        </row>
        <row r="1657">
          <cell r="A1657">
            <v>1613100787</v>
          </cell>
          <cell r="B1657" t="str">
            <v>שיח ברשתות החברתיות</v>
          </cell>
          <cell r="C1657">
            <v>69000</v>
          </cell>
        </row>
        <row r="1658">
          <cell r="A1658">
            <v>1613100871</v>
          </cell>
          <cell r="B1658" t="str">
            <v>פסטיבל אישה</v>
          </cell>
        </row>
        <row r="1659">
          <cell r="A1659">
            <v>1613100961</v>
          </cell>
          <cell r="B1659" t="str">
            <v>רז' פעולות ורכישות</v>
          </cell>
        </row>
        <row r="1660">
          <cell r="A1660" t="str">
            <v>#VALUE!</v>
          </cell>
          <cell r="B1660" t="str">
            <v>משרד מנכ"ל העירייה</v>
          </cell>
          <cell r="C1660">
            <v>3812100</v>
          </cell>
        </row>
        <row r="1661">
          <cell r="A1661">
            <v>16132000</v>
          </cell>
          <cell r="B1661" t="str">
            <v>מז' תיפעול  ומינהל</v>
          </cell>
        </row>
        <row r="1662">
          <cell r="A1662">
            <v>1613200100</v>
          </cell>
          <cell r="B1662" t="str">
            <v>שכר עובדים לפי תקן</v>
          </cell>
        </row>
        <row r="1663">
          <cell r="A1663">
            <v>1613200110</v>
          </cell>
          <cell r="B1663" t="str">
            <v>השכר הקובע-תקציבית</v>
          </cell>
          <cell r="C1663">
            <v>0</v>
          </cell>
        </row>
        <row r="1664">
          <cell r="A1664">
            <v>1613200119</v>
          </cell>
          <cell r="B1664" t="str">
            <v xml:space="preserve">השכר הקובע-צוברת  </v>
          </cell>
          <cell r="C1664">
            <v>1534000</v>
          </cell>
        </row>
        <row r="1665">
          <cell r="A1665">
            <v>1613200122</v>
          </cell>
          <cell r="B1665" t="str">
            <v xml:space="preserve">ביגוד             </v>
          </cell>
          <cell r="C1665">
            <v>16500</v>
          </cell>
        </row>
        <row r="1666">
          <cell r="A1666">
            <v>1613200126</v>
          </cell>
          <cell r="B1666" t="str">
            <v xml:space="preserve">דמי הבראה         </v>
          </cell>
          <cell r="C1666">
            <v>40100</v>
          </cell>
        </row>
        <row r="1667">
          <cell r="A1667">
            <v>1613200130</v>
          </cell>
          <cell r="B1667" t="str">
            <v xml:space="preserve">שעות נוספות       </v>
          </cell>
          <cell r="C1667">
            <v>4000</v>
          </cell>
        </row>
        <row r="1668">
          <cell r="A1668">
            <v>1613200140</v>
          </cell>
          <cell r="B1668" t="str">
            <v>השתתפות באחזקת רכב</v>
          </cell>
          <cell r="C1668">
            <v>180000</v>
          </cell>
        </row>
        <row r="1669">
          <cell r="A1669">
            <v>1613200253</v>
          </cell>
          <cell r="B1669" t="str">
            <v xml:space="preserve">שרותי כח - אדם    </v>
          </cell>
        </row>
        <row r="1670">
          <cell r="A1670">
            <v>1613200350</v>
          </cell>
          <cell r="B1670" t="str">
            <v>ליסינג - 548-86-802</v>
          </cell>
          <cell r="C1670">
            <v>30000</v>
          </cell>
        </row>
        <row r="1671">
          <cell r="A1671">
            <v>1613200351</v>
          </cell>
          <cell r="B1671" t="str">
            <v>הוצאות - 548-86-802</v>
          </cell>
          <cell r="C1671">
            <v>22050</v>
          </cell>
        </row>
        <row r="1672">
          <cell r="A1672">
            <v>1613200400</v>
          </cell>
          <cell r="B1672" t="str">
            <v>אחזקת בנינים וציוד</v>
          </cell>
        </row>
        <row r="1673">
          <cell r="A1673">
            <v>1613200470</v>
          </cell>
          <cell r="B1673" t="str">
            <v xml:space="preserve">אחזקת מכונות משרד </v>
          </cell>
          <cell r="C1673">
            <v>18500</v>
          </cell>
        </row>
        <row r="1674">
          <cell r="A1674">
            <v>1613200471</v>
          </cell>
          <cell r="B1674" t="str">
            <v xml:space="preserve">מכשירי כתיבה      </v>
          </cell>
          <cell r="C1674">
            <v>20700</v>
          </cell>
        </row>
        <row r="1675">
          <cell r="A1675">
            <v>1613200492</v>
          </cell>
          <cell r="B1675" t="str">
            <v xml:space="preserve">השתתפות בעזר 092  </v>
          </cell>
        </row>
        <row r="1676">
          <cell r="A1676">
            <v>1613200500</v>
          </cell>
          <cell r="B1676" t="str">
            <v xml:space="preserve">הוצאות מינהליות   </v>
          </cell>
        </row>
        <row r="1677">
          <cell r="A1677">
            <v>1613200511</v>
          </cell>
          <cell r="B1677" t="str">
            <v xml:space="preserve">אירוח וכיבוד      </v>
          </cell>
          <cell r="C1677">
            <v>11000</v>
          </cell>
        </row>
        <row r="1678">
          <cell r="A1678">
            <v>1613200512</v>
          </cell>
          <cell r="B1678" t="str">
            <v xml:space="preserve">נסיעות ואש"ל      </v>
          </cell>
          <cell r="C1678">
            <v>700</v>
          </cell>
        </row>
        <row r="1679">
          <cell r="A1679">
            <v>1613200522</v>
          </cell>
          <cell r="B1679" t="str">
            <v xml:space="preserve">ספרים ועיתונים    </v>
          </cell>
          <cell r="C1679">
            <v>4600</v>
          </cell>
        </row>
        <row r="1680">
          <cell r="A1680">
            <v>1613200540</v>
          </cell>
          <cell r="B1680" t="str">
            <v xml:space="preserve">הוצאות טלפון      </v>
          </cell>
        </row>
        <row r="1681">
          <cell r="A1681">
            <v>1613200541</v>
          </cell>
          <cell r="B1681" t="str">
            <v xml:space="preserve">משלוחים           </v>
          </cell>
          <cell r="C1681">
            <v>57000</v>
          </cell>
        </row>
        <row r="1682">
          <cell r="A1682">
            <v>1613200544</v>
          </cell>
          <cell r="B1682" t="str">
            <v xml:space="preserve">הוצאות דאר        </v>
          </cell>
          <cell r="C1682">
            <v>9500</v>
          </cell>
        </row>
        <row r="1683">
          <cell r="A1683">
            <v>1613200561</v>
          </cell>
          <cell r="B1683" t="str">
            <v xml:space="preserve">שיכפולים          </v>
          </cell>
          <cell r="C1683">
            <v>1000</v>
          </cell>
        </row>
        <row r="1684">
          <cell r="A1684">
            <v>1613200562</v>
          </cell>
          <cell r="B1684" t="str">
            <v xml:space="preserve">הדפסות            </v>
          </cell>
          <cell r="C1684">
            <v>800</v>
          </cell>
        </row>
        <row r="1685">
          <cell r="A1685">
            <v>1613200563</v>
          </cell>
          <cell r="B1685" t="str">
            <v xml:space="preserve">הדפסת פרטיכלים    </v>
          </cell>
          <cell r="C1685">
            <v>1000</v>
          </cell>
        </row>
        <row r="1686">
          <cell r="A1686">
            <v>1613200571</v>
          </cell>
          <cell r="B1686" t="str">
            <v xml:space="preserve">מיכון וענ"א       </v>
          </cell>
        </row>
        <row r="1687">
          <cell r="A1687">
            <v>1613200580</v>
          </cell>
          <cell r="B1687" t="str">
            <v xml:space="preserve">סקר חשמל  </v>
          </cell>
          <cell r="C1687">
            <v>50000</v>
          </cell>
        </row>
        <row r="1688">
          <cell r="A1688">
            <v>1613200581</v>
          </cell>
          <cell r="B1688" t="str">
            <v>בקרת אנרגיה</v>
          </cell>
        </row>
        <row r="1689">
          <cell r="A1689">
            <v>1613200582</v>
          </cell>
          <cell r="B1689" t="str">
            <v>ייעוץ</v>
          </cell>
        </row>
        <row r="1690">
          <cell r="A1690">
            <v>1613200583</v>
          </cell>
          <cell r="B1690" t="str">
            <v>ייעוץ להתייעלות אנרגטית</v>
          </cell>
        </row>
        <row r="1691">
          <cell r="A1691">
            <v>1613200596</v>
          </cell>
          <cell r="B1691" t="str">
            <v xml:space="preserve">השתתפות בעזר 096  </v>
          </cell>
        </row>
        <row r="1692">
          <cell r="A1692">
            <v>1613200700</v>
          </cell>
          <cell r="B1692" t="str">
            <v xml:space="preserve">הוצאות לפעולות    </v>
          </cell>
        </row>
        <row r="1693">
          <cell r="A1693">
            <v>1613200753</v>
          </cell>
          <cell r="B1693" t="str">
            <v xml:space="preserve">שרותי כח - אדם    </v>
          </cell>
        </row>
        <row r="1694">
          <cell r="A1694">
            <v>1613200755</v>
          </cell>
          <cell r="B1694" t="str">
            <v xml:space="preserve">כ"א חיצוני        </v>
          </cell>
        </row>
        <row r="1695">
          <cell r="A1695">
            <v>1613200763</v>
          </cell>
          <cell r="B1695" t="str">
            <v xml:space="preserve">עובדי חברת מוסדות </v>
          </cell>
        </row>
        <row r="1696">
          <cell r="A1696">
            <v>1613200780</v>
          </cell>
          <cell r="B1696" t="str">
            <v>עיר בריאה ומקיימת</v>
          </cell>
        </row>
        <row r="1697">
          <cell r="A1697">
            <v>1613200781</v>
          </cell>
          <cell r="B1697" t="str">
            <v>פעולות סמנכ"ל</v>
          </cell>
          <cell r="C1697">
            <v>40000</v>
          </cell>
        </row>
        <row r="1698">
          <cell r="A1698">
            <v>1613200784</v>
          </cell>
          <cell r="B1698" t="str">
            <v>עיר בריאה ומקיימת - חינוך</v>
          </cell>
          <cell r="C1698">
            <v>177000</v>
          </cell>
        </row>
        <row r="1699">
          <cell r="A1699">
            <v>1613200794</v>
          </cell>
          <cell r="B1699" t="str">
            <v xml:space="preserve">השתתפות בעזר 094  </v>
          </cell>
          <cell r="C1699">
            <v>65000</v>
          </cell>
        </row>
        <row r="1700">
          <cell r="A1700">
            <v>1613200961</v>
          </cell>
          <cell r="B1700" t="str">
            <v>רז' פעולות ורכישות</v>
          </cell>
        </row>
        <row r="1701">
          <cell r="A1701" t="str">
            <v>#VALUE!</v>
          </cell>
          <cell r="B1701" t="str">
            <v>מז' תיפעול  ומינהל</v>
          </cell>
          <cell r="C1701">
            <v>2283450</v>
          </cell>
        </row>
        <row r="1702">
          <cell r="A1702">
            <v>16132200</v>
          </cell>
          <cell r="B1702" t="str">
            <v>האגף למערכות מידע ותקשוב</v>
          </cell>
        </row>
        <row r="1703">
          <cell r="A1703">
            <v>1613220100</v>
          </cell>
          <cell r="B1703" t="str">
            <v>שכר עובדים לפי תקן</v>
          </cell>
        </row>
        <row r="1704">
          <cell r="A1704">
            <v>1613220119</v>
          </cell>
          <cell r="B1704" t="str">
            <v xml:space="preserve">השכר הקובע-צוברת  </v>
          </cell>
          <cell r="C1704">
            <v>3742500</v>
          </cell>
        </row>
        <row r="1705">
          <cell r="A1705">
            <v>1613220122</v>
          </cell>
          <cell r="B1705" t="str">
            <v xml:space="preserve">ביגוד             </v>
          </cell>
          <cell r="C1705">
            <v>48700</v>
          </cell>
        </row>
        <row r="1706">
          <cell r="A1706">
            <v>1613220126</v>
          </cell>
          <cell r="B1706" t="str">
            <v xml:space="preserve">דמי הבראה         </v>
          </cell>
        </row>
        <row r="1707">
          <cell r="A1707">
            <v>1613220130</v>
          </cell>
          <cell r="B1707" t="str">
            <v xml:space="preserve">שעות נוספות       </v>
          </cell>
        </row>
        <row r="1708">
          <cell r="A1708">
            <v>1613220140</v>
          </cell>
          <cell r="B1708" t="str">
            <v>השתתפות באחזקת רכב</v>
          </cell>
          <cell r="C1708">
            <v>397700</v>
          </cell>
        </row>
        <row r="1709">
          <cell r="A1709">
            <v>1613220253</v>
          </cell>
          <cell r="B1709" t="str">
            <v xml:space="preserve">עובדים חיצוניים   </v>
          </cell>
          <cell r="C1709">
            <v>5000050</v>
          </cell>
        </row>
        <row r="1710">
          <cell r="A1710">
            <v>1613220400</v>
          </cell>
          <cell r="B1710" t="str">
            <v>אחזקת בנינים וציוד</v>
          </cell>
        </row>
        <row r="1711">
          <cell r="A1711">
            <v>1613220400</v>
          </cell>
          <cell r="B1711" t="str">
            <v>אחזקת בנינים וציוד</v>
          </cell>
        </row>
        <row r="1712">
          <cell r="A1712">
            <v>1613220435</v>
          </cell>
          <cell r="B1712" t="str">
            <v xml:space="preserve">תחזוקת תוכנה      </v>
          </cell>
          <cell r="C1712">
            <v>4130000</v>
          </cell>
        </row>
        <row r="1713">
          <cell r="A1713">
            <v>1613220438</v>
          </cell>
          <cell r="B1713" t="str">
            <v xml:space="preserve">תחזוקת חומרה-חוזה </v>
          </cell>
          <cell r="C1713">
            <v>1000000</v>
          </cell>
        </row>
        <row r="1714">
          <cell r="A1714">
            <v>1613220439</v>
          </cell>
          <cell r="B1714" t="str">
            <v>שאילתות מינהל האוכלוסין</v>
          </cell>
          <cell r="C1714">
            <v>63000</v>
          </cell>
        </row>
        <row r="1715">
          <cell r="A1715">
            <v>1613220441</v>
          </cell>
          <cell r="B1715" t="str">
            <v xml:space="preserve">ביטוח             </v>
          </cell>
        </row>
        <row r="1716">
          <cell r="A1716">
            <v>1613220471</v>
          </cell>
          <cell r="B1716" t="str">
            <v xml:space="preserve">מכשירי כתיבה      </v>
          </cell>
          <cell r="C1716">
            <v>5000</v>
          </cell>
        </row>
        <row r="1717">
          <cell r="A1717">
            <v>1613220492</v>
          </cell>
          <cell r="B1717" t="str">
            <v xml:space="preserve">השתתפות בעזר 092  </v>
          </cell>
        </row>
        <row r="1718">
          <cell r="A1718">
            <v>1613220511</v>
          </cell>
          <cell r="B1718" t="str">
            <v xml:space="preserve">אירוח וכיבוד      </v>
          </cell>
          <cell r="C1718">
            <v>1900</v>
          </cell>
        </row>
        <row r="1719">
          <cell r="A1719">
            <v>1613220521</v>
          </cell>
          <cell r="B1719" t="str">
            <v xml:space="preserve">השתלמויות עובדים  </v>
          </cell>
          <cell r="C1719">
            <v>21900</v>
          </cell>
        </row>
        <row r="1720">
          <cell r="A1720">
            <v>1613220522</v>
          </cell>
          <cell r="B1720" t="str">
            <v xml:space="preserve">ספרים ועיתונים    </v>
          </cell>
          <cell r="C1720">
            <v>5000</v>
          </cell>
        </row>
        <row r="1721">
          <cell r="A1721">
            <v>1613220561</v>
          </cell>
          <cell r="B1721" t="str">
            <v xml:space="preserve">שיכפולים          </v>
          </cell>
          <cell r="C1721">
            <v>700</v>
          </cell>
        </row>
        <row r="1722">
          <cell r="A1722">
            <v>1613220700</v>
          </cell>
          <cell r="B1722" t="str">
            <v xml:space="preserve">הוצאות לפעולות    </v>
          </cell>
        </row>
        <row r="1723">
          <cell r="A1723">
            <v>1613220723</v>
          </cell>
          <cell r="B1723" t="str">
            <v xml:space="preserve">חומרים אוזלים     </v>
          </cell>
          <cell r="C1723">
            <v>79800</v>
          </cell>
        </row>
        <row r="1724">
          <cell r="A1724">
            <v>1613220743</v>
          </cell>
          <cell r="B1724" t="str">
            <v xml:space="preserve">אחזקה עפ"י קריאה  </v>
          </cell>
        </row>
        <row r="1725">
          <cell r="A1725">
            <v>1613220753</v>
          </cell>
          <cell r="B1725" t="str">
            <v>שכר עובדי אוטומציה</v>
          </cell>
        </row>
        <row r="1726">
          <cell r="A1726">
            <v>1613220755</v>
          </cell>
          <cell r="B1726" t="str">
            <v>תוכניתנים חיצוניים</v>
          </cell>
          <cell r="C1726">
            <v>1160000</v>
          </cell>
        </row>
        <row r="1727">
          <cell r="A1727">
            <v>1613220794</v>
          </cell>
          <cell r="B1727" t="str">
            <v xml:space="preserve">השתתפות בעזר 094  </v>
          </cell>
        </row>
        <row r="1728">
          <cell r="A1728">
            <v>1613220900</v>
          </cell>
          <cell r="B1728" t="str">
            <v xml:space="preserve">הוצאות חד פעמיות  </v>
          </cell>
        </row>
        <row r="1729">
          <cell r="A1729">
            <v>1613220931</v>
          </cell>
          <cell r="B1729" t="str">
            <v>רכישות / העברה לתב"ר</v>
          </cell>
        </row>
        <row r="1730">
          <cell r="A1730">
            <v>1613220932</v>
          </cell>
          <cell r="B1730" t="str">
            <v>קיזוז עלויות תאגיד</v>
          </cell>
        </row>
        <row r="1731">
          <cell r="A1731">
            <v>1613220934</v>
          </cell>
          <cell r="B1731" t="str">
            <v xml:space="preserve">רכישות            </v>
          </cell>
          <cell r="C1731">
            <v>120000</v>
          </cell>
        </row>
        <row r="1732">
          <cell r="A1732">
            <v>1613220961</v>
          </cell>
          <cell r="B1732" t="str">
            <v>רז' פעולות ורכישות</v>
          </cell>
        </row>
        <row r="1733">
          <cell r="A1733" t="str">
            <v>#VALUE!</v>
          </cell>
          <cell r="B1733" t="str">
            <v>אגף למע' מידע ותקשוב</v>
          </cell>
          <cell r="C1733">
            <v>15776250</v>
          </cell>
        </row>
        <row r="1734">
          <cell r="A1734">
            <v>16132210</v>
          </cell>
          <cell r="B1734" t="str">
            <v>האגף למערכות מידע ותקשוב</v>
          </cell>
        </row>
        <row r="1735">
          <cell r="A1735">
            <v>1613221571</v>
          </cell>
          <cell r="B1735" t="str">
            <v xml:space="preserve">שרותי מיכון וענ"א </v>
          </cell>
        </row>
        <row r="1736">
          <cell r="A1736" t="str">
            <v>#VALUE!</v>
          </cell>
          <cell r="B1736" t="str">
            <v>אגף למע' מידע ותקשוב</v>
          </cell>
          <cell r="C1736">
            <v>0</v>
          </cell>
        </row>
        <row r="1737">
          <cell r="A1737">
            <v>16133000</v>
          </cell>
          <cell r="B1737" t="str">
            <v xml:space="preserve">גנזך ומוזיאון     </v>
          </cell>
        </row>
        <row r="1738">
          <cell r="A1738">
            <v>1613300100</v>
          </cell>
          <cell r="B1738" t="str">
            <v>שכר עובדים לפי תקן</v>
          </cell>
        </row>
        <row r="1739">
          <cell r="A1739">
            <v>1613300110</v>
          </cell>
          <cell r="B1739" t="str">
            <v>השכר הקובע-תקציבית</v>
          </cell>
          <cell r="C1739">
            <v>181300</v>
          </cell>
        </row>
        <row r="1740">
          <cell r="A1740">
            <v>1613300119</v>
          </cell>
          <cell r="B1740" t="str">
            <v xml:space="preserve">השכר הקובע-צוברת  </v>
          </cell>
          <cell r="C1740">
            <v>76600</v>
          </cell>
        </row>
        <row r="1741">
          <cell r="A1741">
            <v>1613300122</v>
          </cell>
          <cell r="B1741" t="str">
            <v xml:space="preserve">ביגוד             </v>
          </cell>
          <cell r="C1741">
            <v>2700</v>
          </cell>
        </row>
        <row r="1742">
          <cell r="A1742">
            <v>1613300126</v>
          </cell>
          <cell r="B1742" t="str">
            <v xml:space="preserve">דמי הבראה         </v>
          </cell>
          <cell r="C1742">
            <v>10500</v>
          </cell>
        </row>
        <row r="1743">
          <cell r="A1743">
            <v>1613300130</v>
          </cell>
          <cell r="B1743" t="str">
            <v xml:space="preserve">שעות נוספות       </v>
          </cell>
        </row>
        <row r="1744">
          <cell r="A1744">
            <v>1613300140</v>
          </cell>
          <cell r="B1744" t="str">
            <v>השתתפות באחזקת רכב</v>
          </cell>
          <cell r="C1744">
            <v>32300</v>
          </cell>
        </row>
        <row r="1745">
          <cell r="A1745">
            <v>1613300253</v>
          </cell>
          <cell r="B1745" t="str">
            <v xml:space="preserve">עובדים חיצוניים   </v>
          </cell>
        </row>
        <row r="1746">
          <cell r="A1746">
            <v>1613300400</v>
          </cell>
          <cell r="B1746" t="str">
            <v>אחזקת בנינים וציוד</v>
          </cell>
        </row>
        <row r="1747">
          <cell r="A1747">
            <v>1613300410</v>
          </cell>
          <cell r="B1747" t="str">
            <v xml:space="preserve">השתת במס ועד בית  </v>
          </cell>
          <cell r="C1747">
            <v>5000</v>
          </cell>
        </row>
        <row r="1748">
          <cell r="A1748">
            <v>1613300420</v>
          </cell>
          <cell r="B1748" t="str">
            <v xml:space="preserve">כיבוי אש          </v>
          </cell>
          <cell r="C1748">
            <v>2000</v>
          </cell>
        </row>
        <row r="1749">
          <cell r="A1749">
            <v>1613300423</v>
          </cell>
          <cell r="B1749" t="str">
            <v xml:space="preserve">תחזוקת מבנה       </v>
          </cell>
        </row>
        <row r="1750">
          <cell r="A1750">
            <v>1613300431</v>
          </cell>
          <cell r="B1750" t="str">
            <v xml:space="preserve">חשמל              </v>
          </cell>
          <cell r="C1750">
            <v>6600</v>
          </cell>
        </row>
        <row r="1751">
          <cell r="A1751">
            <v>1613300432</v>
          </cell>
          <cell r="B1751" t="str">
            <v xml:space="preserve">מים               </v>
          </cell>
          <cell r="C1751">
            <v>800</v>
          </cell>
        </row>
        <row r="1752">
          <cell r="A1752">
            <v>1613300433</v>
          </cell>
          <cell r="B1752" t="str">
            <v xml:space="preserve">חומרי נקיון       </v>
          </cell>
        </row>
        <row r="1753">
          <cell r="A1753">
            <v>1613300434</v>
          </cell>
          <cell r="B1753" t="str">
            <v xml:space="preserve">חיטוי והדברה      </v>
          </cell>
        </row>
        <row r="1754">
          <cell r="A1754">
            <v>1613300437</v>
          </cell>
          <cell r="B1754" t="str">
            <v xml:space="preserve">אחזקת אזעקה       </v>
          </cell>
          <cell r="C1754">
            <v>1400</v>
          </cell>
        </row>
        <row r="1755">
          <cell r="A1755">
            <v>1613300441</v>
          </cell>
          <cell r="B1755" t="str">
            <v xml:space="preserve">ביטוח             </v>
          </cell>
        </row>
        <row r="1756">
          <cell r="A1756">
            <v>1613300470</v>
          </cell>
          <cell r="B1756" t="str">
            <v xml:space="preserve">אחזקת מכונות משרד </v>
          </cell>
        </row>
        <row r="1757">
          <cell r="A1757">
            <v>1613300471</v>
          </cell>
          <cell r="B1757" t="str">
            <v xml:space="preserve">מכשירי כתיבה      </v>
          </cell>
        </row>
        <row r="1758">
          <cell r="A1758">
            <v>1613300511</v>
          </cell>
          <cell r="B1758" t="str">
            <v xml:space="preserve">אירוח וכיבוד      </v>
          </cell>
          <cell r="C1758">
            <v>0</v>
          </cell>
        </row>
        <row r="1759">
          <cell r="A1759">
            <v>1613300522</v>
          </cell>
          <cell r="B1759" t="str">
            <v xml:space="preserve">ספרים ועיתונים    </v>
          </cell>
        </row>
        <row r="1760">
          <cell r="A1760">
            <v>1613300540</v>
          </cell>
          <cell r="B1760" t="str">
            <v xml:space="preserve">הוצאות טלפון      </v>
          </cell>
        </row>
        <row r="1761">
          <cell r="A1761">
            <v>1613300544</v>
          </cell>
          <cell r="B1761" t="str">
            <v xml:space="preserve">הוצאות דאר        </v>
          </cell>
          <cell r="C1761">
            <v>0</v>
          </cell>
        </row>
        <row r="1762">
          <cell r="A1762">
            <v>1613300550</v>
          </cell>
          <cell r="B1762" t="str">
            <v xml:space="preserve">פירסומים          </v>
          </cell>
        </row>
        <row r="1763">
          <cell r="A1763">
            <v>1613300561</v>
          </cell>
          <cell r="B1763" t="str">
            <v xml:space="preserve">שיכפולים          </v>
          </cell>
        </row>
        <row r="1764">
          <cell r="A1764">
            <v>1613300562</v>
          </cell>
          <cell r="B1764" t="str">
            <v xml:space="preserve">הדפסות            </v>
          </cell>
        </row>
        <row r="1765">
          <cell r="A1765">
            <v>1613300565</v>
          </cell>
          <cell r="B1765" t="str">
            <v xml:space="preserve">צילומי מיקרופיש   </v>
          </cell>
        </row>
        <row r="1766">
          <cell r="A1766">
            <v>1613300566</v>
          </cell>
          <cell r="B1766" t="str">
            <v xml:space="preserve">צילומים לארכיון   </v>
          </cell>
        </row>
        <row r="1767">
          <cell r="A1767">
            <v>1613300571</v>
          </cell>
          <cell r="B1767" t="str">
            <v xml:space="preserve">מיכון וענ"א       </v>
          </cell>
        </row>
        <row r="1768">
          <cell r="A1768">
            <v>1613300700</v>
          </cell>
          <cell r="B1768" t="str">
            <v xml:space="preserve">הוצאות לפעולות    </v>
          </cell>
        </row>
        <row r="1769">
          <cell r="A1769">
            <v>1613300710</v>
          </cell>
          <cell r="B1769" t="str">
            <v xml:space="preserve">הובלות והסעות     </v>
          </cell>
        </row>
        <row r="1770">
          <cell r="A1770">
            <v>1613300721</v>
          </cell>
          <cell r="B1770" t="str">
            <v>חמרים-חחזוקת מבנים</v>
          </cell>
          <cell r="C1770">
            <v>600</v>
          </cell>
        </row>
        <row r="1771">
          <cell r="A1771">
            <v>1613300722</v>
          </cell>
          <cell r="B1771" t="str">
            <v>חמרים-תחזוקה עצמית</v>
          </cell>
        </row>
        <row r="1772">
          <cell r="A1772">
            <v>1613300723</v>
          </cell>
          <cell r="B1772" t="str">
            <v xml:space="preserve">חמרים לארכיון     </v>
          </cell>
        </row>
        <row r="1773">
          <cell r="A1773">
            <v>1613300741</v>
          </cell>
          <cell r="B1773" t="str">
            <v>כריכה+שיקום פרטיכל</v>
          </cell>
        </row>
        <row r="1774">
          <cell r="A1774">
            <v>1613300751</v>
          </cell>
          <cell r="B1774" t="str">
            <v xml:space="preserve">עבודות קבלניות    </v>
          </cell>
          <cell r="C1774">
            <v>1500</v>
          </cell>
        </row>
        <row r="1775">
          <cell r="A1775">
            <v>1613300752</v>
          </cell>
          <cell r="B1775" t="str">
            <v xml:space="preserve">נקיון בקבלנות     </v>
          </cell>
          <cell r="C1775">
            <v>51000</v>
          </cell>
        </row>
        <row r="1776">
          <cell r="A1776">
            <v>1613300753</v>
          </cell>
          <cell r="B1776" t="str">
            <v xml:space="preserve">עובדים חיצוניים   </v>
          </cell>
        </row>
        <row r="1777">
          <cell r="A1777">
            <v>1613300757</v>
          </cell>
          <cell r="B1777" t="str">
            <v>שרותי גניזה</v>
          </cell>
          <cell r="C1777">
            <v>15000</v>
          </cell>
        </row>
        <row r="1778">
          <cell r="A1778">
            <v>1613300794</v>
          </cell>
          <cell r="B1778" t="str">
            <v xml:space="preserve">השתתפות בעזר 094  </v>
          </cell>
        </row>
        <row r="1779">
          <cell r="A1779">
            <v>1613300900</v>
          </cell>
          <cell r="B1779" t="str">
            <v xml:space="preserve">הוצאות חד-פעמיות  </v>
          </cell>
        </row>
        <row r="1780">
          <cell r="A1780">
            <v>1613300931</v>
          </cell>
          <cell r="B1780" t="str">
            <v xml:space="preserve">רכישות            </v>
          </cell>
        </row>
        <row r="1781">
          <cell r="A1781">
            <v>1613300961</v>
          </cell>
          <cell r="B1781" t="str">
            <v>רז' פעולות ורכישות</v>
          </cell>
        </row>
        <row r="1782">
          <cell r="A1782" t="str">
            <v>#VALUE!</v>
          </cell>
          <cell r="B1782" t="str">
            <v xml:space="preserve">גנזך ומוזיאון     </v>
          </cell>
          <cell r="C1782">
            <v>387300</v>
          </cell>
        </row>
        <row r="1783">
          <cell r="A1783">
            <v>16134000</v>
          </cell>
          <cell r="B1783" t="str">
            <v xml:space="preserve">רשום תכולה        </v>
          </cell>
        </row>
        <row r="1784">
          <cell r="A1784">
            <v>1613400100</v>
          </cell>
          <cell r="B1784" t="str">
            <v>שכר עובדים לפי תקן</v>
          </cell>
        </row>
        <row r="1785">
          <cell r="A1785">
            <v>1613400110</v>
          </cell>
          <cell r="B1785" t="str">
            <v>השכר הקובע-תקציבית</v>
          </cell>
          <cell r="C1785">
            <v>0</v>
          </cell>
        </row>
        <row r="1786">
          <cell r="A1786">
            <v>1613400119</v>
          </cell>
          <cell r="B1786" t="str">
            <v xml:space="preserve">השכר הקובע-צוברת  </v>
          </cell>
          <cell r="C1786">
            <v>100000</v>
          </cell>
        </row>
        <row r="1787">
          <cell r="A1787">
            <v>1613400122</v>
          </cell>
          <cell r="B1787" t="str">
            <v xml:space="preserve">ביגוד             </v>
          </cell>
          <cell r="C1787">
            <v>2700</v>
          </cell>
        </row>
        <row r="1788">
          <cell r="A1788">
            <v>1613400126</v>
          </cell>
          <cell r="B1788" t="str">
            <v xml:space="preserve">דמי הבראה         </v>
          </cell>
          <cell r="C1788">
            <v>6800</v>
          </cell>
        </row>
        <row r="1789">
          <cell r="A1789">
            <v>1613400130</v>
          </cell>
          <cell r="B1789" t="str">
            <v xml:space="preserve">שעות נוספות       </v>
          </cell>
        </row>
        <row r="1790">
          <cell r="A1790">
            <v>1613400140</v>
          </cell>
          <cell r="B1790" t="str">
            <v>השתתפות באחזקת רכב</v>
          </cell>
          <cell r="C1790">
            <v>27500</v>
          </cell>
        </row>
        <row r="1791">
          <cell r="A1791">
            <v>1613400400</v>
          </cell>
          <cell r="B1791" t="str">
            <v>אחזקת בנינים וציוד</v>
          </cell>
        </row>
        <row r="1792">
          <cell r="A1792">
            <v>1613400561</v>
          </cell>
          <cell r="B1792" t="str">
            <v xml:space="preserve">שיכפולים          </v>
          </cell>
        </row>
        <row r="1793">
          <cell r="A1793">
            <v>1613400571</v>
          </cell>
          <cell r="B1793" t="str">
            <v xml:space="preserve">מיכון וענ"א       </v>
          </cell>
        </row>
        <row r="1794">
          <cell r="A1794">
            <v>1613400710</v>
          </cell>
          <cell r="B1794" t="str">
            <v xml:space="preserve">הובלות והסעות     </v>
          </cell>
          <cell r="C1794">
            <v>24000</v>
          </cell>
        </row>
        <row r="1795">
          <cell r="A1795">
            <v>1613400961</v>
          </cell>
          <cell r="B1795" t="str">
            <v>רז' פעולות ורכישות</v>
          </cell>
        </row>
        <row r="1796">
          <cell r="A1796" t="str">
            <v>#VALUE!</v>
          </cell>
          <cell r="B1796" t="str">
            <v xml:space="preserve">רשום תכולה        </v>
          </cell>
          <cell r="C1796">
            <v>161000</v>
          </cell>
        </row>
        <row r="1797">
          <cell r="A1797">
            <v>16150000</v>
          </cell>
          <cell r="B1797" t="str">
            <v>משאבי אנוש</v>
          </cell>
        </row>
        <row r="1798">
          <cell r="A1798">
            <v>1615000100</v>
          </cell>
          <cell r="B1798" t="str">
            <v>שכר עובדים לפי תקן</v>
          </cell>
        </row>
        <row r="1799">
          <cell r="A1799">
            <v>1615000110</v>
          </cell>
          <cell r="B1799" t="str">
            <v>השכר הקובע-תקציבית</v>
          </cell>
          <cell r="C1799">
            <v>654800</v>
          </cell>
        </row>
        <row r="1800">
          <cell r="A1800">
            <v>1615000119</v>
          </cell>
          <cell r="B1800" t="str">
            <v xml:space="preserve">השכר הקובע-צוברת  </v>
          </cell>
          <cell r="C1800">
            <v>3086500</v>
          </cell>
        </row>
        <row r="1801">
          <cell r="A1801">
            <v>1615000122</v>
          </cell>
          <cell r="B1801" t="str">
            <v xml:space="preserve">ביגוד             </v>
          </cell>
          <cell r="C1801">
            <v>33700</v>
          </cell>
        </row>
        <row r="1802">
          <cell r="A1802">
            <v>1615000126</v>
          </cell>
          <cell r="B1802" t="str">
            <v xml:space="preserve">דמי הבראה         </v>
          </cell>
          <cell r="C1802">
            <v>95000</v>
          </cell>
        </row>
        <row r="1803">
          <cell r="A1803">
            <v>1615000130</v>
          </cell>
          <cell r="B1803" t="str">
            <v xml:space="preserve">שעות נוספות       </v>
          </cell>
          <cell r="C1803">
            <v>6500</v>
          </cell>
        </row>
        <row r="1804">
          <cell r="A1804">
            <v>1615000140</v>
          </cell>
          <cell r="B1804" t="str">
            <v>השתתפות באחזקת רכב</v>
          </cell>
          <cell r="C1804">
            <v>389900</v>
          </cell>
        </row>
        <row r="1805">
          <cell r="A1805">
            <v>1615000200</v>
          </cell>
          <cell r="B1805" t="str">
            <v>שכר עובדים ללא תקן</v>
          </cell>
        </row>
        <row r="1806">
          <cell r="A1806">
            <v>1615000210</v>
          </cell>
          <cell r="B1806" t="str">
            <v xml:space="preserve">השכר הקובע        </v>
          </cell>
        </row>
        <row r="1807">
          <cell r="A1807">
            <v>1615000253</v>
          </cell>
          <cell r="B1807" t="str">
            <v>עובדי חברות כח-אדם</v>
          </cell>
        </row>
        <row r="1808">
          <cell r="A1808">
            <v>1615000255</v>
          </cell>
          <cell r="B1808" t="str">
            <v>מ"מ עובדים חיצוניים</v>
          </cell>
          <cell r="C1808">
            <v>100000</v>
          </cell>
        </row>
        <row r="1809">
          <cell r="A1809">
            <v>1615000350</v>
          </cell>
          <cell r="B1809" t="str">
            <v>ליסינג - 388-63-702</v>
          </cell>
          <cell r="C1809">
            <v>120000</v>
          </cell>
        </row>
        <row r="1810">
          <cell r="A1810">
            <v>1615000351</v>
          </cell>
          <cell r="B1810" t="str">
            <v>הוצאות - 388-63-702</v>
          </cell>
          <cell r="C1810">
            <v>30450</v>
          </cell>
        </row>
        <row r="1811">
          <cell r="A1811">
            <v>1615000400</v>
          </cell>
          <cell r="B1811" t="str">
            <v>אחזקת בנינים וציוד</v>
          </cell>
        </row>
        <row r="1812">
          <cell r="A1812">
            <v>1615000471</v>
          </cell>
          <cell r="B1812" t="str">
            <v xml:space="preserve">מכשירי כתיבה      </v>
          </cell>
          <cell r="C1812">
            <v>29500</v>
          </cell>
        </row>
        <row r="1813">
          <cell r="A1813">
            <v>1615000500</v>
          </cell>
          <cell r="B1813" t="str">
            <v xml:space="preserve">הוצאות מינהליות   </v>
          </cell>
        </row>
        <row r="1814">
          <cell r="A1814">
            <v>1615000511</v>
          </cell>
          <cell r="B1814" t="str">
            <v xml:space="preserve">אירוח וכיבוד      </v>
          </cell>
          <cell r="C1814">
            <v>4800</v>
          </cell>
        </row>
        <row r="1815">
          <cell r="A1815">
            <v>1615000512</v>
          </cell>
          <cell r="B1815" t="str">
            <v xml:space="preserve">נסיעות ואש"ל      </v>
          </cell>
          <cell r="C1815">
            <v>600</v>
          </cell>
        </row>
        <row r="1816">
          <cell r="A1816">
            <v>1615000521</v>
          </cell>
          <cell r="B1816" t="str">
            <v>השתלמויות-ימי עיון</v>
          </cell>
          <cell r="C1816">
            <v>300000</v>
          </cell>
        </row>
        <row r="1817">
          <cell r="A1817">
            <v>1615000522</v>
          </cell>
          <cell r="B1817" t="str">
            <v xml:space="preserve">ספרים ועיתונים    </v>
          </cell>
          <cell r="C1817">
            <v>4800</v>
          </cell>
        </row>
        <row r="1818">
          <cell r="A1818">
            <v>1615000523</v>
          </cell>
          <cell r="B1818" t="str">
            <v xml:space="preserve">השתתפות באירגונים </v>
          </cell>
          <cell r="C1818">
            <v>130000</v>
          </cell>
        </row>
        <row r="1819">
          <cell r="A1819">
            <v>1615000524</v>
          </cell>
          <cell r="B1819" t="str">
            <v xml:space="preserve">קורסים מקצועיים   </v>
          </cell>
          <cell r="C1819">
            <v>133000</v>
          </cell>
        </row>
        <row r="1820">
          <cell r="A1820">
            <v>1615000525</v>
          </cell>
          <cell r="B1820" t="str">
            <v xml:space="preserve">השתת' בשכר לימוד  </v>
          </cell>
          <cell r="C1820">
            <v>204000</v>
          </cell>
        </row>
        <row r="1821">
          <cell r="A1821">
            <v>1615000526</v>
          </cell>
          <cell r="B1821" t="str">
            <v>חברות-עמותות השתל'</v>
          </cell>
          <cell r="C1821">
            <v>488000</v>
          </cell>
        </row>
        <row r="1822">
          <cell r="A1822">
            <v>1615000527</v>
          </cell>
          <cell r="B1822" t="str">
            <v>עמותת "שלך"</v>
          </cell>
        </row>
        <row r="1823">
          <cell r="A1823">
            <v>1615000540</v>
          </cell>
          <cell r="B1823" t="str">
            <v xml:space="preserve">הוצאות טלפון      </v>
          </cell>
        </row>
        <row r="1824">
          <cell r="A1824">
            <v>1615000544</v>
          </cell>
          <cell r="B1824" t="str">
            <v xml:space="preserve">הוצאות דאר        </v>
          </cell>
          <cell r="C1824">
            <v>4800</v>
          </cell>
        </row>
        <row r="1825">
          <cell r="A1825">
            <v>1615000550</v>
          </cell>
          <cell r="B1825" t="str">
            <v xml:space="preserve">פירסומים          </v>
          </cell>
          <cell r="C1825">
            <v>218500</v>
          </cell>
        </row>
        <row r="1826">
          <cell r="A1826">
            <v>1615000561</v>
          </cell>
          <cell r="B1826" t="str">
            <v xml:space="preserve">שיכפולים          </v>
          </cell>
        </row>
        <row r="1827">
          <cell r="A1827">
            <v>1615000562</v>
          </cell>
          <cell r="B1827" t="str">
            <v xml:space="preserve">הדפסות            </v>
          </cell>
          <cell r="C1827">
            <v>1700</v>
          </cell>
        </row>
        <row r="1828">
          <cell r="A1828">
            <v>1615000565</v>
          </cell>
          <cell r="B1828" t="str">
            <v>עובדים שרותיים ומוערכים</v>
          </cell>
          <cell r="C1828">
            <v>10500</v>
          </cell>
        </row>
        <row r="1829">
          <cell r="A1829">
            <v>1615000571</v>
          </cell>
          <cell r="B1829" t="str">
            <v xml:space="preserve">מיכון וענ"א       </v>
          </cell>
        </row>
        <row r="1830">
          <cell r="A1830">
            <v>1615000580</v>
          </cell>
          <cell r="B1830" t="str">
            <v>בדיקות פסיכוטכניות</v>
          </cell>
          <cell r="C1830">
            <v>180000</v>
          </cell>
        </row>
        <row r="1831">
          <cell r="A1831">
            <v>1615000581</v>
          </cell>
          <cell r="B1831" t="str">
            <v xml:space="preserve">בדיקות רפואיות    </v>
          </cell>
          <cell r="C1831">
            <v>12000</v>
          </cell>
        </row>
        <row r="1832">
          <cell r="A1832">
            <v>1615000582</v>
          </cell>
          <cell r="B1832" t="str">
            <v>יעוץ משפטי</v>
          </cell>
          <cell r="C1832">
            <v>284000</v>
          </cell>
        </row>
        <row r="1833">
          <cell r="A1833">
            <v>1615000700</v>
          </cell>
          <cell r="B1833" t="str">
            <v xml:space="preserve">הוצאות לפעולות    </v>
          </cell>
        </row>
        <row r="1834">
          <cell r="A1834">
            <v>1615000753</v>
          </cell>
          <cell r="B1834" t="str">
            <v>עובדי חברות כח-אדם</v>
          </cell>
        </row>
        <row r="1835">
          <cell r="A1835">
            <v>1615000755</v>
          </cell>
          <cell r="B1835" t="str">
            <v>מ"מ עובדים חיצוניי</v>
          </cell>
        </row>
        <row r="1836">
          <cell r="A1836">
            <v>1615000757</v>
          </cell>
          <cell r="B1836" t="str">
            <v>שרותי סיוע לנושאי פנסיה</v>
          </cell>
          <cell r="C1836">
            <v>38000</v>
          </cell>
        </row>
        <row r="1837">
          <cell r="A1837">
            <v>1615000763</v>
          </cell>
          <cell r="B1837" t="str">
            <v xml:space="preserve">עובדי חברת מוסדות </v>
          </cell>
        </row>
        <row r="1838">
          <cell r="A1838">
            <v>1615000780</v>
          </cell>
          <cell r="B1838" t="str">
            <v>ארועים לעובדים</v>
          </cell>
          <cell r="C1838">
            <v>200000</v>
          </cell>
        </row>
        <row r="1839">
          <cell r="A1839">
            <v>1615000781</v>
          </cell>
          <cell r="B1839" t="str">
            <v xml:space="preserve">טיפול  בפנסיונרים </v>
          </cell>
          <cell r="C1839">
            <v>42800</v>
          </cell>
        </row>
        <row r="1840">
          <cell r="A1840">
            <v>1615000782</v>
          </cell>
          <cell r="B1840" t="str">
            <v xml:space="preserve">עובד מצטיין       </v>
          </cell>
          <cell r="C1840">
            <v>55100</v>
          </cell>
        </row>
        <row r="1841">
          <cell r="A1841">
            <v>1615000783</v>
          </cell>
          <cell r="B1841" t="str">
            <v>השתלמות מקצועית לעובדים</v>
          </cell>
          <cell r="C1841">
            <v>1600000</v>
          </cell>
        </row>
        <row r="1842">
          <cell r="A1842">
            <v>1615000784</v>
          </cell>
          <cell r="B1842" t="str">
            <v>שי לעובדים חדשים</v>
          </cell>
          <cell r="C1842">
            <v>6700</v>
          </cell>
        </row>
        <row r="1843">
          <cell r="A1843">
            <v>1615000785</v>
          </cell>
          <cell r="B1843" t="str">
            <v>קבוצות ספורט-עיריית חולון</v>
          </cell>
          <cell r="C1843">
            <v>99800</v>
          </cell>
        </row>
        <row r="1844">
          <cell r="A1844">
            <v>1615000786</v>
          </cell>
          <cell r="B1844" t="str">
            <v>פעולות סמנכ"ל</v>
          </cell>
          <cell r="C1844">
            <v>10000</v>
          </cell>
        </row>
        <row r="1845">
          <cell r="A1845">
            <v>1615000787</v>
          </cell>
          <cell r="B1845" t="str">
            <v>פיתוח משאבי אנוש</v>
          </cell>
          <cell r="C1845">
            <v>208600</v>
          </cell>
        </row>
        <row r="1846">
          <cell r="A1846">
            <v>1615000788</v>
          </cell>
          <cell r="B1846" t="str">
            <v>יום עיון לעובדים חדשים</v>
          </cell>
          <cell r="C1846">
            <v>7600</v>
          </cell>
        </row>
        <row r="1847">
          <cell r="A1847">
            <v>1615000900</v>
          </cell>
          <cell r="B1847" t="str">
            <v xml:space="preserve">הוצאות חד פעמיות  </v>
          </cell>
        </row>
        <row r="1848">
          <cell r="A1848">
            <v>1615000932</v>
          </cell>
          <cell r="B1848" t="str">
            <v xml:space="preserve">רכישות            </v>
          </cell>
          <cell r="C1848">
            <v>3800</v>
          </cell>
        </row>
        <row r="1849">
          <cell r="A1849">
            <v>1615000961</v>
          </cell>
          <cell r="B1849" t="str">
            <v>רז' פעולות ורכישות</v>
          </cell>
        </row>
        <row r="1850">
          <cell r="A1850" t="str">
            <v>#VALUE!</v>
          </cell>
          <cell r="B1850" t="str">
            <v>משאבי אנוש</v>
          </cell>
          <cell r="C1850">
            <v>8795450</v>
          </cell>
        </row>
        <row r="1851">
          <cell r="A1851">
            <v>16160000</v>
          </cell>
          <cell r="B1851" t="str">
            <v>אגף איכות ותהלכי עבודה</v>
          </cell>
        </row>
        <row r="1852">
          <cell r="A1852">
            <v>1616000100</v>
          </cell>
          <cell r="B1852" t="str">
            <v>שכר עובדים לפי תקן</v>
          </cell>
        </row>
        <row r="1853">
          <cell r="A1853">
            <v>1616000110</v>
          </cell>
          <cell r="B1853" t="str">
            <v>השכר הקובע-תקציבית</v>
          </cell>
          <cell r="C1853">
            <v>0</v>
          </cell>
        </row>
        <row r="1854">
          <cell r="A1854">
            <v>1616000119</v>
          </cell>
          <cell r="B1854" t="str">
            <v xml:space="preserve">השכר הקובע-צוברת  </v>
          </cell>
          <cell r="C1854">
            <v>720100</v>
          </cell>
        </row>
        <row r="1855">
          <cell r="A1855">
            <v>1616000122</v>
          </cell>
          <cell r="B1855" t="str">
            <v xml:space="preserve">ביגוד             </v>
          </cell>
          <cell r="C1855">
            <v>15400</v>
          </cell>
        </row>
        <row r="1856">
          <cell r="A1856">
            <v>1616000126</v>
          </cell>
          <cell r="B1856" t="str">
            <v xml:space="preserve">דמי הבראה         </v>
          </cell>
          <cell r="C1856">
            <v>8000</v>
          </cell>
        </row>
        <row r="1857">
          <cell r="A1857">
            <v>1616000130</v>
          </cell>
          <cell r="B1857" t="str">
            <v xml:space="preserve">שעות נוספות       </v>
          </cell>
          <cell r="C1857">
            <v>31600</v>
          </cell>
        </row>
        <row r="1858">
          <cell r="A1858">
            <v>1616000140</v>
          </cell>
          <cell r="B1858" t="str">
            <v>השתתפות באחזקת רכב</v>
          </cell>
          <cell r="C1858">
            <v>37100</v>
          </cell>
        </row>
        <row r="1859">
          <cell r="A1859">
            <v>1616000253</v>
          </cell>
          <cell r="B1859" t="str">
            <v>עובדי חברה</v>
          </cell>
        </row>
        <row r="1860">
          <cell r="A1860">
            <v>1616000350</v>
          </cell>
          <cell r="B1860" t="str">
            <v>ליסינג - 162-58-802</v>
          </cell>
        </row>
        <row r="1861">
          <cell r="A1861">
            <v>1616000351</v>
          </cell>
          <cell r="B1861" t="str">
            <v>הוצאות- 162-58-802</v>
          </cell>
          <cell r="C1861">
            <v>0</v>
          </cell>
        </row>
        <row r="1862">
          <cell r="A1862">
            <v>1616000470</v>
          </cell>
          <cell r="B1862" t="str">
            <v xml:space="preserve">אחזקת מכונות משרד </v>
          </cell>
        </row>
        <row r="1863">
          <cell r="A1863">
            <v>1616000471</v>
          </cell>
          <cell r="B1863" t="str">
            <v xml:space="preserve">מכשירי כתיבה      </v>
          </cell>
          <cell r="C1863">
            <v>1900</v>
          </cell>
        </row>
        <row r="1864">
          <cell r="A1864">
            <v>1616000511</v>
          </cell>
          <cell r="B1864" t="str">
            <v xml:space="preserve">אירוח וכיבוד      </v>
          </cell>
          <cell r="C1864">
            <v>900</v>
          </cell>
        </row>
        <row r="1865">
          <cell r="A1865">
            <v>1616000522</v>
          </cell>
          <cell r="B1865" t="str">
            <v xml:space="preserve">ספרים ועיתונים    </v>
          </cell>
        </row>
        <row r="1866">
          <cell r="A1866">
            <v>1616000561</v>
          </cell>
          <cell r="B1866" t="str">
            <v xml:space="preserve">שיכפולים          </v>
          </cell>
        </row>
        <row r="1867">
          <cell r="A1867">
            <v>1616000571</v>
          </cell>
          <cell r="B1867" t="str">
            <v xml:space="preserve">מיכון וענ"א       </v>
          </cell>
        </row>
        <row r="1868">
          <cell r="A1868">
            <v>1616000580</v>
          </cell>
          <cell r="B1868" t="str">
            <v>סקרים ויעוץ חיצוני</v>
          </cell>
        </row>
        <row r="1869">
          <cell r="A1869">
            <v>1616000585</v>
          </cell>
          <cell r="B1869" t="str">
            <v>ממשקים</v>
          </cell>
        </row>
        <row r="1870">
          <cell r="A1870">
            <v>1616000753</v>
          </cell>
          <cell r="B1870" t="str">
            <v xml:space="preserve">עובד חיצוני       </v>
          </cell>
        </row>
        <row r="1871">
          <cell r="A1871">
            <v>1616000780</v>
          </cell>
          <cell r="B1871" t="str">
            <v>פיתוח משאבי אנוש</v>
          </cell>
          <cell r="C1871">
            <v>95000</v>
          </cell>
        </row>
        <row r="1872">
          <cell r="A1872">
            <v>1616000781</v>
          </cell>
          <cell r="B1872" t="str">
            <v>השתלמות אמנת שירות</v>
          </cell>
          <cell r="C1872">
            <v>0</v>
          </cell>
        </row>
        <row r="1873">
          <cell r="A1873">
            <v>1616000961</v>
          </cell>
          <cell r="B1873" t="str">
            <v>רז' פעולות ורכישות</v>
          </cell>
        </row>
        <row r="1874">
          <cell r="A1874" t="str">
            <v>#VALUE!</v>
          </cell>
          <cell r="B1874" t="str">
            <v>אגף איכות ותהלכי עבודה</v>
          </cell>
          <cell r="C1874">
            <v>910000</v>
          </cell>
        </row>
        <row r="1875">
          <cell r="A1875">
            <v>16170000</v>
          </cell>
          <cell r="B1875" t="str">
            <v xml:space="preserve">שרות משפטי        </v>
          </cell>
        </row>
        <row r="1876">
          <cell r="A1876">
            <v>1617000100</v>
          </cell>
          <cell r="B1876" t="str">
            <v>שכר עובדים לפי תקן</v>
          </cell>
        </row>
        <row r="1877">
          <cell r="A1877">
            <v>1617000110</v>
          </cell>
          <cell r="B1877" t="str">
            <v>השכר הקובע-תקציבית</v>
          </cell>
          <cell r="C1877">
            <v>0</v>
          </cell>
        </row>
        <row r="1878">
          <cell r="A1878">
            <v>1617000119</v>
          </cell>
          <cell r="B1878" t="str">
            <v xml:space="preserve">השכר הקובע-צוברת  </v>
          </cell>
          <cell r="C1878">
            <v>4767700</v>
          </cell>
        </row>
        <row r="1879">
          <cell r="A1879">
            <v>1617000122</v>
          </cell>
          <cell r="B1879" t="str">
            <v xml:space="preserve">ביגוד             </v>
          </cell>
          <cell r="C1879">
            <v>30800</v>
          </cell>
        </row>
        <row r="1880">
          <cell r="A1880">
            <v>1617000126</v>
          </cell>
          <cell r="B1880" t="str">
            <v xml:space="preserve">דמי הבראה         </v>
          </cell>
          <cell r="C1880">
            <v>75600</v>
          </cell>
        </row>
        <row r="1881">
          <cell r="A1881">
            <v>1617000130</v>
          </cell>
          <cell r="B1881" t="str">
            <v xml:space="preserve">שעות נוספות       </v>
          </cell>
          <cell r="C1881">
            <v>13800</v>
          </cell>
        </row>
        <row r="1882">
          <cell r="A1882">
            <v>1617000140</v>
          </cell>
          <cell r="B1882" t="str">
            <v>השתתפות באחזקת רכב</v>
          </cell>
          <cell r="C1882">
            <v>328500</v>
          </cell>
        </row>
        <row r="1883">
          <cell r="A1883">
            <v>1617000253</v>
          </cell>
          <cell r="B1883" t="str">
            <v xml:space="preserve">עובדים חיצוניים   </v>
          </cell>
        </row>
        <row r="1884">
          <cell r="A1884">
            <v>1617000350</v>
          </cell>
          <cell r="B1884" t="str">
            <v>ליסינג - 300-14-002</v>
          </cell>
          <cell r="C1884">
            <v>48000</v>
          </cell>
        </row>
        <row r="1885">
          <cell r="A1885">
            <v>1617000351</v>
          </cell>
          <cell r="B1885" t="str">
            <v>הוצאות - 300-14-002</v>
          </cell>
          <cell r="C1885">
            <v>22050</v>
          </cell>
        </row>
        <row r="1886">
          <cell r="A1886">
            <v>1617000400</v>
          </cell>
          <cell r="B1886" t="str">
            <v>אחזקת בנינים וציוד</v>
          </cell>
        </row>
        <row r="1887">
          <cell r="A1887">
            <v>1617000470</v>
          </cell>
          <cell r="B1887" t="str">
            <v xml:space="preserve">אחזקת מכונות משרד </v>
          </cell>
          <cell r="C1887">
            <v>2400</v>
          </cell>
        </row>
        <row r="1888">
          <cell r="A1888">
            <v>1617000471</v>
          </cell>
          <cell r="B1888" t="str">
            <v xml:space="preserve">מכשירי כתיבה      </v>
          </cell>
          <cell r="C1888">
            <v>28500</v>
          </cell>
        </row>
        <row r="1889">
          <cell r="A1889">
            <v>1617000511</v>
          </cell>
          <cell r="B1889" t="str">
            <v xml:space="preserve">אירוח וכיבוד      </v>
          </cell>
          <cell r="C1889">
            <v>8000</v>
          </cell>
        </row>
        <row r="1890">
          <cell r="A1890">
            <v>1617000512</v>
          </cell>
          <cell r="B1890" t="str">
            <v xml:space="preserve">נסיעות ואש"ל      </v>
          </cell>
          <cell r="C1890">
            <v>800</v>
          </cell>
        </row>
        <row r="1891">
          <cell r="A1891">
            <v>1617000522</v>
          </cell>
          <cell r="B1891" t="str">
            <v xml:space="preserve">ספרים ועיתונים    </v>
          </cell>
          <cell r="C1891">
            <v>3800</v>
          </cell>
        </row>
        <row r="1892">
          <cell r="A1892">
            <v>1617000525</v>
          </cell>
          <cell r="B1892" t="str">
            <v>רכישת תוכנות וידע</v>
          </cell>
          <cell r="C1892">
            <v>20000</v>
          </cell>
        </row>
        <row r="1893">
          <cell r="A1893">
            <v>1617000540</v>
          </cell>
          <cell r="B1893" t="str">
            <v xml:space="preserve">הוצאות טלפון      </v>
          </cell>
        </row>
        <row r="1894">
          <cell r="A1894">
            <v>1617000544</v>
          </cell>
          <cell r="B1894" t="str">
            <v xml:space="preserve">הוצאות דאר        </v>
          </cell>
          <cell r="C1894">
            <v>4800</v>
          </cell>
        </row>
        <row r="1895">
          <cell r="A1895">
            <v>1617000561</v>
          </cell>
          <cell r="B1895" t="str">
            <v xml:space="preserve">שיכפולים          </v>
          </cell>
          <cell r="C1895">
            <v>1000</v>
          </cell>
        </row>
        <row r="1896">
          <cell r="A1896">
            <v>1617000571</v>
          </cell>
          <cell r="B1896" t="str">
            <v xml:space="preserve">מיכון וענ"א       </v>
          </cell>
        </row>
        <row r="1897">
          <cell r="A1897">
            <v>1617000581</v>
          </cell>
          <cell r="B1897" t="str">
            <v xml:space="preserve">ייעוץ משפטי       </v>
          </cell>
          <cell r="C1897">
            <v>475000</v>
          </cell>
        </row>
        <row r="1898">
          <cell r="A1898">
            <v>1617000582</v>
          </cell>
          <cell r="B1898" t="str">
            <v xml:space="preserve">הוצאות משפטיות    </v>
          </cell>
          <cell r="C1898">
            <v>190000</v>
          </cell>
        </row>
        <row r="1899">
          <cell r="A1899">
            <v>1617000741</v>
          </cell>
          <cell r="B1899" t="str">
            <v xml:space="preserve">כריכת ספרים       </v>
          </cell>
        </row>
        <row r="1900">
          <cell r="A1900">
            <v>1617000753</v>
          </cell>
          <cell r="B1900" t="str">
            <v xml:space="preserve">עובדים חיצוניים   </v>
          </cell>
        </row>
        <row r="1901">
          <cell r="A1901">
            <v>1617000781</v>
          </cell>
          <cell r="B1901" t="str">
            <v>פעולות סמנכ"ל</v>
          </cell>
          <cell r="C1901">
            <v>10000</v>
          </cell>
        </row>
        <row r="1902">
          <cell r="A1902">
            <v>1617000961</v>
          </cell>
          <cell r="B1902" t="str">
            <v>רז' פעולות ורכישות</v>
          </cell>
        </row>
        <row r="1903">
          <cell r="A1903" t="str">
            <v>#VALUE!</v>
          </cell>
          <cell r="B1903" t="str">
            <v xml:space="preserve">שרות משפטי        </v>
          </cell>
          <cell r="C1903">
            <v>6030750</v>
          </cell>
        </row>
        <row r="1904">
          <cell r="A1904">
            <v>16180000</v>
          </cell>
          <cell r="B1904" t="str">
            <v>תכנון אסטרטגי+מידע</v>
          </cell>
        </row>
        <row r="1905">
          <cell r="A1905">
            <v>1618000110</v>
          </cell>
          <cell r="B1905" t="str">
            <v>השכר הקובע-תקציבית</v>
          </cell>
          <cell r="C1905">
            <v>184000</v>
          </cell>
        </row>
        <row r="1906">
          <cell r="A1906">
            <v>1618000119</v>
          </cell>
          <cell r="B1906" t="str">
            <v xml:space="preserve">השכר הקובע-צוברת  </v>
          </cell>
          <cell r="C1906">
            <v>904300</v>
          </cell>
        </row>
        <row r="1907">
          <cell r="A1907">
            <v>1618000122</v>
          </cell>
          <cell r="B1907" t="str">
            <v xml:space="preserve">ביגוד             </v>
          </cell>
          <cell r="C1907">
            <v>9100</v>
          </cell>
        </row>
        <row r="1908">
          <cell r="A1908">
            <v>1618000126</v>
          </cell>
          <cell r="B1908" t="str">
            <v xml:space="preserve">דמי הבראה         </v>
          </cell>
          <cell r="C1908">
            <v>24000</v>
          </cell>
        </row>
        <row r="1909">
          <cell r="A1909">
            <v>1618000130</v>
          </cell>
          <cell r="B1909" t="str">
            <v xml:space="preserve">שעות נוספות       </v>
          </cell>
        </row>
        <row r="1910">
          <cell r="A1910">
            <v>1618000140</v>
          </cell>
          <cell r="B1910" t="str">
            <v>השתתפות באחזקת רכב</v>
          </cell>
          <cell r="C1910">
            <v>73800</v>
          </cell>
        </row>
        <row r="1911">
          <cell r="A1911">
            <v>1618000253</v>
          </cell>
          <cell r="B1911" t="str">
            <v xml:space="preserve">עובדים חיצוניים   </v>
          </cell>
        </row>
        <row r="1912">
          <cell r="A1912">
            <v>1618000471</v>
          </cell>
          <cell r="B1912" t="str">
            <v xml:space="preserve">מכשירי כתיבה      </v>
          </cell>
          <cell r="C1912">
            <v>3400</v>
          </cell>
        </row>
        <row r="1913">
          <cell r="A1913">
            <v>1618000511</v>
          </cell>
          <cell r="B1913" t="str">
            <v xml:space="preserve">אירוח וכיבוד      </v>
          </cell>
          <cell r="C1913">
            <v>1100</v>
          </cell>
        </row>
        <row r="1914">
          <cell r="A1914">
            <v>1618000522</v>
          </cell>
          <cell r="B1914" t="str">
            <v xml:space="preserve">ספרים ועיתונים    </v>
          </cell>
        </row>
        <row r="1915">
          <cell r="A1915">
            <v>1618000540</v>
          </cell>
          <cell r="B1915" t="str">
            <v xml:space="preserve">הוצאות טלפון      </v>
          </cell>
        </row>
        <row r="1916">
          <cell r="A1916">
            <v>1618000544</v>
          </cell>
          <cell r="B1916" t="str">
            <v xml:space="preserve">הוצאות דאר        </v>
          </cell>
          <cell r="C1916">
            <v>0</v>
          </cell>
        </row>
        <row r="1917">
          <cell r="A1917">
            <v>1618000550</v>
          </cell>
          <cell r="B1917" t="str">
            <v>פרסום הליכות ג'יין</v>
          </cell>
          <cell r="C1917">
            <v>25000</v>
          </cell>
        </row>
        <row r="1918">
          <cell r="A1918">
            <v>1618000561</v>
          </cell>
          <cell r="B1918" t="str">
            <v xml:space="preserve">שיכפולים          </v>
          </cell>
        </row>
        <row r="1919">
          <cell r="A1919">
            <v>1618000562</v>
          </cell>
          <cell r="B1919" t="str">
            <v xml:space="preserve">שנתון סטטיסטי     </v>
          </cell>
          <cell r="C1919">
            <v>60000</v>
          </cell>
        </row>
        <row r="1920">
          <cell r="A1920">
            <v>1618000571</v>
          </cell>
          <cell r="B1920" t="str">
            <v xml:space="preserve">מיכון וענ"א       </v>
          </cell>
          <cell r="C1920">
            <v>63100</v>
          </cell>
        </row>
        <row r="1921">
          <cell r="A1921">
            <v>1618000580</v>
          </cell>
          <cell r="B1921" t="str">
            <v xml:space="preserve">סקרים             </v>
          </cell>
          <cell r="C1921">
            <v>110000</v>
          </cell>
        </row>
        <row r="1922">
          <cell r="A1922">
            <v>1618000582</v>
          </cell>
          <cell r="B1922" t="str">
            <v>ריכוז נתונים ומידע</v>
          </cell>
          <cell r="C1922">
            <v>70300</v>
          </cell>
        </row>
        <row r="1923">
          <cell r="A1923">
            <v>1618000753</v>
          </cell>
          <cell r="B1923" t="str">
            <v xml:space="preserve">עובדים חיצוניים   </v>
          </cell>
        </row>
        <row r="1924">
          <cell r="A1924">
            <v>1618000780</v>
          </cell>
          <cell r="B1924" t="str">
            <v>עבוד נתונים לשנתון</v>
          </cell>
        </row>
        <row r="1925">
          <cell r="A1925">
            <v>1618000781</v>
          </cell>
          <cell r="B1925" t="str">
            <v xml:space="preserve">תוכניות עבודה </v>
          </cell>
          <cell r="C1925">
            <v>70000</v>
          </cell>
        </row>
        <row r="1926">
          <cell r="A1926">
            <v>1618000782</v>
          </cell>
          <cell r="B1926" t="str">
            <v>פרוייקט ג'ויינט(הכ')</v>
          </cell>
        </row>
        <row r="1927">
          <cell r="A1927">
            <v>1618000961</v>
          </cell>
          <cell r="B1927" t="str">
            <v>רז' פעולות ורכישות</v>
          </cell>
        </row>
        <row r="1928">
          <cell r="A1928" t="str">
            <v>#VALUE!</v>
          </cell>
          <cell r="B1928" t="str">
            <v>תכנון אסטרטגי+מידע</v>
          </cell>
          <cell r="C1928">
            <v>1598100</v>
          </cell>
        </row>
        <row r="1929">
          <cell r="A1929">
            <v>16190000</v>
          </cell>
          <cell r="B1929" t="str">
            <v>בחירות:רשות מקומית</v>
          </cell>
        </row>
        <row r="1930">
          <cell r="A1930">
            <v>1619000130</v>
          </cell>
          <cell r="B1930" t="str">
            <v xml:space="preserve">שעות נוספות       </v>
          </cell>
        </row>
        <row r="1931">
          <cell r="A1931">
            <v>1619000210</v>
          </cell>
          <cell r="B1931" t="str">
            <v>השכר הקובע</v>
          </cell>
        </row>
        <row r="1932">
          <cell r="A1932">
            <v>1619000961</v>
          </cell>
          <cell r="B1932" t="str">
            <v>רז' פעולות ורכישות</v>
          </cell>
        </row>
        <row r="1933">
          <cell r="A1933">
            <v>1619000980</v>
          </cell>
          <cell r="B1933" t="str">
            <v>בחירות:רשות מקומית</v>
          </cell>
        </row>
        <row r="1934">
          <cell r="A1934">
            <v>1619000981</v>
          </cell>
          <cell r="B1934" t="str">
            <v>שכר בחירות</v>
          </cell>
        </row>
        <row r="1935">
          <cell r="A1935" t="str">
            <v>#VALUE!</v>
          </cell>
          <cell r="B1935" t="str">
            <v>בחירות:רשות מקומית</v>
          </cell>
          <cell r="C1935">
            <v>0</v>
          </cell>
        </row>
        <row r="1936">
          <cell r="A1936">
            <v>16200000</v>
          </cell>
          <cell r="B1936" t="str">
            <v xml:space="preserve">מינהל כספי        </v>
          </cell>
        </row>
        <row r="1937">
          <cell r="A1937">
            <v>16210000</v>
          </cell>
          <cell r="B1937" t="str">
            <v xml:space="preserve">הנהלת הגזברות     </v>
          </cell>
        </row>
        <row r="1938">
          <cell r="A1938">
            <v>16211000</v>
          </cell>
          <cell r="B1938" t="str">
            <v>משרד גזבר העירייה</v>
          </cell>
        </row>
        <row r="1939">
          <cell r="A1939">
            <v>1621100100</v>
          </cell>
          <cell r="B1939" t="str">
            <v>שכר עובדים לפי תקן</v>
          </cell>
        </row>
        <row r="1940">
          <cell r="A1940">
            <v>1621100110</v>
          </cell>
          <cell r="B1940" t="str">
            <v>השכר הקובע-תקציבית</v>
          </cell>
        </row>
        <row r="1941">
          <cell r="A1941">
            <v>1621100119</v>
          </cell>
          <cell r="B1941" t="str">
            <v xml:space="preserve">השכר הקובע-צוברת  </v>
          </cell>
          <cell r="C1941">
            <v>1261700</v>
          </cell>
        </row>
        <row r="1942">
          <cell r="A1942">
            <v>1621100122</v>
          </cell>
          <cell r="B1942" t="str">
            <v xml:space="preserve">ביגוד             </v>
          </cell>
          <cell r="C1942">
            <v>7000</v>
          </cell>
        </row>
        <row r="1943">
          <cell r="A1943">
            <v>1621100126</v>
          </cell>
          <cell r="B1943" t="str">
            <v xml:space="preserve">דמי הבראה         </v>
          </cell>
          <cell r="C1943">
            <v>18000</v>
          </cell>
        </row>
        <row r="1944">
          <cell r="A1944">
            <v>1621100130</v>
          </cell>
          <cell r="B1944" t="str">
            <v xml:space="preserve">שעות נוספות       </v>
          </cell>
          <cell r="C1944">
            <v>4000</v>
          </cell>
        </row>
        <row r="1945">
          <cell r="A1945">
            <v>1621100140</v>
          </cell>
          <cell r="B1945" t="str">
            <v>השתתפות באחזקת רכב</v>
          </cell>
          <cell r="C1945">
            <v>90000</v>
          </cell>
        </row>
        <row r="1946">
          <cell r="A1946">
            <v>1621100253</v>
          </cell>
          <cell r="B1946" t="str">
            <v xml:space="preserve">עובדים חיצוניים   </v>
          </cell>
        </row>
        <row r="1947">
          <cell r="A1947">
            <v>1621100350</v>
          </cell>
          <cell r="B1947" t="str">
            <v>ליסינג - 28-352-33</v>
          </cell>
        </row>
        <row r="1948">
          <cell r="A1948">
            <v>1621100351</v>
          </cell>
          <cell r="B1948" t="str">
            <v>הוצאות - 28-352-33</v>
          </cell>
          <cell r="C1948">
            <v>0</v>
          </cell>
        </row>
        <row r="1949">
          <cell r="A1949">
            <v>1621100400</v>
          </cell>
          <cell r="B1949" t="str">
            <v>אחזקת בנינים וציוד</v>
          </cell>
        </row>
        <row r="1950">
          <cell r="A1950">
            <v>1621100438</v>
          </cell>
          <cell r="B1950" t="str">
            <v xml:space="preserve">תחזוקת תוכנה      </v>
          </cell>
        </row>
        <row r="1951">
          <cell r="A1951">
            <v>1621100470</v>
          </cell>
          <cell r="B1951" t="str">
            <v xml:space="preserve">אחזקת מכונות משרד </v>
          </cell>
          <cell r="C1951">
            <v>6700</v>
          </cell>
        </row>
        <row r="1952">
          <cell r="A1952">
            <v>1621100471</v>
          </cell>
          <cell r="B1952" t="str">
            <v xml:space="preserve">מכשירי כתיבה      </v>
          </cell>
          <cell r="C1952">
            <v>7000</v>
          </cell>
        </row>
        <row r="1953">
          <cell r="A1953">
            <v>1621100492</v>
          </cell>
          <cell r="B1953" t="str">
            <v xml:space="preserve">השתתפות בעזר 092  </v>
          </cell>
        </row>
        <row r="1954">
          <cell r="A1954">
            <v>1621100500</v>
          </cell>
          <cell r="B1954" t="str">
            <v xml:space="preserve">הוצאות מינהליות   </v>
          </cell>
        </row>
        <row r="1955">
          <cell r="A1955">
            <v>1621100511</v>
          </cell>
          <cell r="B1955" t="str">
            <v xml:space="preserve">אירוח וכיבוד      </v>
          </cell>
          <cell r="C1955">
            <v>5700</v>
          </cell>
        </row>
        <row r="1956">
          <cell r="A1956">
            <v>1621100512</v>
          </cell>
          <cell r="B1956" t="str">
            <v xml:space="preserve">נסיעות ואש"ל      </v>
          </cell>
          <cell r="C1956">
            <v>2400</v>
          </cell>
        </row>
        <row r="1957">
          <cell r="A1957">
            <v>1621100522</v>
          </cell>
          <cell r="B1957" t="str">
            <v xml:space="preserve">ספרים ועיתונים    </v>
          </cell>
          <cell r="C1957">
            <v>8600</v>
          </cell>
        </row>
        <row r="1958">
          <cell r="A1958">
            <v>1621100540</v>
          </cell>
          <cell r="B1958" t="str">
            <v xml:space="preserve">הוצאות טלפון      </v>
          </cell>
        </row>
        <row r="1959">
          <cell r="A1959">
            <v>1621100544</v>
          </cell>
          <cell r="B1959" t="str">
            <v xml:space="preserve">הוצאות דאר        </v>
          </cell>
          <cell r="C1959">
            <v>5000</v>
          </cell>
        </row>
        <row r="1960">
          <cell r="A1960">
            <v>1621100550</v>
          </cell>
          <cell r="B1960" t="str">
            <v>פרסומים</v>
          </cell>
          <cell r="C1960">
            <v>4800</v>
          </cell>
        </row>
        <row r="1961">
          <cell r="A1961">
            <v>1621100561</v>
          </cell>
          <cell r="B1961" t="str">
            <v xml:space="preserve">שיכפולים          </v>
          </cell>
        </row>
        <row r="1962">
          <cell r="A1962">
            <v>1621100562</v>
          </cell>
          <cell r="B1962" t="str">
            <v xml:space="preserve">הדפסות            </v>
          </cell>
        </row>
        <row r="1963">
          <cell r="A1963">
            <v>1621100571</v>
          </cell>
          <cell r="B1963" t="str">
            <v xml:space="preserve">מיכון וענ"א       </v>
          </cell>
        </row>
        <row r="1964">
          <cell r="A1964">
            <v>1621100580</v>
          </cell>
          <cell r="B1964" t="str">
            <v xml:space="preserve">יעוץ כלכלי        </v>
          </cell>
          <cell r="C1964">
            <v>300000</v>
          </cell>
        </row>
        <row r="1965">
          <cell r="A1965">
            <v>1621100700</v>
          </cell>
          <cell r="B1965" t="str">
            <v xml:space="preserve">הוצאות לפעולות    </v>
          </cell>
        </row>
        <row r="1966">
          <cell r="A1966">
            <v>1621100753</v>
          </cell>
          <cell r="B1966" t="str">
            <v xml:space="preserve">עובדים חיצוניים   </v>
          </cell>
        </row>
        <row r="1967">
          <cell r="A1967">
            <v>1621100781</v>
          </cell>
          <cell r="B1967" t="str">
            <v>פעולות סמנכ"ל</v>
          </cell>
          <cell r="C1967">
            <v>30000</v>
          </cell>
        </row>
        <row r="1968">
          <cell r="A1968">
            <v>1621100794</v>
          </cell>
          <cell r="B1968" t="str">
            <v xml:space="preserve">השתתפות בעזר 094  </v>
          </cell>
        </row>
        <row r="1969">
          <cell r="A1969">
            <v>1621100961</v>
          </cell>
          <cell r="B1969" t="str">
            <v>רז' פעולות ורכישות</v>
          </cell>
        </row>
        <row r="1970">
          <cell r="A1970" t="str">
            <v>#VALUE!</v>
          </cell>
          <cell r="B1970" t="str">
            <v>משרד גזבר העירייה</v>
          </cell>
          <cell r="C1970">
            <v>1750900</v>
          </cell>
        </row>
        <row r="1971">
          <cell r="A1971">
            <v>16212000</v>
          </cell>
          <cell r="B1971" t="str">
            <v>תקציבים ובקרה</v>
          </cell>
        </row>
        <row r="1972">
          <cell r="A1972">
            <v>1621200100</v>
          </cell>
          <cell r="B1972" t="str">
            <v>שכר עובדים לפי תקן</v>
          </cell>
        </row>
        <row r="1973">
          <cell r="A1973">
            <v>1621200110</v>
          </cell>
          <cell r="B1973" t="str">
            <v>השכר הקובע-תקציבית</v>
          </cell>
          <cell r="C1973">
            <v>807000</v>
          </cell>
        </row>
        <row r="1974">
          <cell r="A1974">
            <v>1621200119</v>
          </cell>
          <cell r="B1974" t="str">
            <v xml:space="preserve">השכר הקובע-צוברת  </v>
          </cell>
          <cell r="C1974">
            <v>3825000</v>
          </cell>
        </row>
        <row r="1975">
          <cell r="A1975">
            <v>1621200122</v>
          </cell>
          <cell r="B1975" t="str">
            <v xml:space="preserve">ביגוד             </v>
          </cell>
          <cell r="C1975">
            <v>64300</v>
          </cell>
        </row>
        <row r="1976">
          <cell r="A1976">
            <v>1621200126</v>
          </cell>
          <cell r="B1976" t="str">
            <v xml:space="preserve">דמי הבראה         </v>
          </cell>
          <cell r="C1976">
            <v>146400</v>
          </cell>
        </row>
        <row r="1977">
          <cell r="A1977">
            <v>1621200130</v>
          </cell>
          <cell r="B1977" t="str">
            <v xml:space="preserve">שעות נוספות       </v>
          </cell>
          <cell r="C1977">
            <v>71200</v>
          </cell>
        </row>
        <row r="1978">
          <cell r="A1978">
            <v>1621200140</v>
          </cell>
          <cell r="B1978" t="str">
            <v>השתתפות באחזקת רכב</v>
          </cell>
          <cell r="C1978">
            <v>512000</v>
          </cell>
        </row>
        <row r="1979">
          <cell r="A1979">
            <v>1621200253</v>
          </cell>
          <cell r="B1979" t="str">
            <v xml:space="preserve">עובד חיצוני       </v>
          </cell>
        </row>
        <row r="1980">
          <cell r="A1980">
            <v>1621200350</v>
          </cell>
          <cell r="B1980" t="str">
            <v>ליסינג לשני רכבים</v>
          </cell>
          <cell r="C1980">
            <v>110000</v>
          </cell>
        </row>
        <row r="1981">
          <cell r="A1981">
            <v>1621200351</v>
          </cell>
          <cell r="B1981" t="str">
            <v>הוצאות ליסינג לשני רכבים</v>
          </cell>
          <cell r="C1981">
            <v>44100</v>
          </cell>
        </row>
        <row r="1982">
          <cell r="A1982">
            <v>1621200400</v>
          </cell>
          <cell r="B1982" t="str">
            <v>אחזקת בנינים וציוד</v>
          </cell>
        </row>
        <row r="1983">
          <cell r="A1983">
            <v>1621200470</v>
          </cell>
          <cell r="B1983" t="str">
            <v xml:space="preserve">אחזקת מכונות משרד </v>
          </cell>
          <cell r="C1983">
            <v>1100</v>
          </cell>
        </row>
        <row r="1984">
          <cell r="A1984">
            <v>1621200471</v>
          </cell>
          <cell r="B1984" t="str">
            <v xml:space="preserve">מכשירי כתיבה      </v>
          </cell>
          <cell r="C1984">
            <v>22800</v>
          </cell>
        </row>
        <row r="1985">
          <cell r="A1985">
            <v>1621200511</v>
          </cell>
          <cell r="B1985" t="str">
            <v xml:space="preserve">אירוח וכיבוד      </v>
          </cell>
          <cell r="C1985">
            <v>1900</v>
          </cell>
        </row>
        <row r="1986">
          <cell r="A1986">
            <v>1621200522</v>
          </cell>
          <cell r="B1986" t="str">
            <v xml:space="preserve">ספרים ועיתונים    </v>
          </cell>
          <cell r="C1986">
            <v>4600</v>
          </cell>
        </row>
        <row r="1987">
          <cell r="A1987">
            <v>1621200561</v>
          </cell>
          <cell r="B1987" t="str">
            <v xml:space="preserve">שיכפולים          </v>
          </cell>
        </row>
        <row r="1988">
          <cell r="A1988">
            <v>1621200563</v>
          </cell>
          <cell r="B1988" t="str">
            <v xml:space="preserve">הדפסות            </v>
          </cell>
          <cell r="C1988">
            <v>6200</v>
          </cell>
        </row>
        <row r="1989">
          <cell r="A1989">
            <v>1621200571</v>
          </cell>
          <cell r="B1989" t="str">
            <v xml:space="preserve">מיכון וענ"א       </v>
          </cell>
        </row>
        <row r="1990">
          <cell r="A1990">
            <v>1621200580</v>
          </cell>
          <cell r="B1990" t="str">
            <v xml:space="preserve">יעוץ כלכלי        </v>
          </cell>
          <cell r="C1990">
            <v>38000</v>
          </cell>
        </row>
        <row r="1991">
          <cell r="A1991">
            <v>1621200700</v>
          </cell>
          <cell r="B1991" t="str">
            <v xml:space="preserve">הוצאות לפעולות    </v>
          </cell>
        </row>
        <row r="1992">
          <cell r="A1992">
            <v>1621200753</v>
          </cell>
          <cell r="B1992" t="str">
            <v xml:space="preserve">עובד חיצוני       </v>
          </cell>
        </row>
        <row r="1993">
          <cell r="A1993">
            <v>1621200764</v>
          </cell>
          <cell r="B1993" t="str">
            <v xml:space="preserve">עובדי חברת מוסדות </v>
          </cell>
        </row>
        <row r="1994">
          <cell r="A1994">
            <v>1621200961</v>
          </cell>
          <cell r="B1994" t="str">
            <v>רז' פעולות ורכישות</v>
          </cell>
        </row>
        <row r="1995">
          <cell r="A1995" t="str">
            <v>#VALUE!</v>
          </cell>
          <cell r="B1995" t="str">
            <v>תקציבים ובקרה</v>
          </cell>
          <cell r="C1995">
            <v>5654600</v>
          </cell>
        </row>
        <row r="1996">
          <cell r="A1996">
            <v>16213000</v>
          </cell>
          <cell r="B1996" t="str">
            <v xml:space="preserve">הנה"ח המרכזית     </v>
          </cell>
        </row>
        <row r="1997">
          <cell r="A1997">
            <v>1621300100</v>
          </cell>
          <cell r="B1997" t="str">
            <v>שכר עובדים לפי תקן</v>
          </cell>
        </row>
        <row r="1998">
          <cell r="A1998">
            <v>1621300110</v>
          </cell>
          <cell r="B1998" t="str">
            <v>השכר הקובע-תקציבית</v>
          </cell>
        </row>
        <row r="1999">
          <cell r="A1999">
            <v>1621300119</v>
          </cell>
          <cell r="B1999" t="str">
            <v xml:space="preserve">השכר הקובע-צוברת  </v>
          </cell>
          <cell r="C1999">
            <v>1602800</v>
          </cell>
        </row>
        <row r="2000">
          <cell r="A2000">
            <v>1621300122</v>
          </cell>
          <cell r="B2000" t="str">
            <v xml:space="preserve">ביגוד             </v>
          </cell>
          <cell r="C2000">
            <v>15800</v>
          </cell>
        </row>
        <row r="2001">
          <cell r="A2001">
            <v>1621300126</v>
          </cell>
          <cell r="B2001" t="str">
            <v xml:space="preserve">דמי הבראה         </v>
          </cell>
          <cell r="C2001">
            <v>38200</v>
          </cell>
        </row>
        <row r="2002">
          <cell r="A2002">
            <v>1621300130</v>
          </cell>
          <cell r="B2002" t="str">
            <v xml:space="preserve">שעות נוספות       </v>
          </cell>
          <cell r="C2002">
            <v>30800</v>
          </cell>
        </row>
        <row r="2003">
          <cell r="A2003">
            <v>1621300140</v>
          </cell>
          <cell r="B2003" t="str">
            <v>השתתפות באחזקת רכב</v>
          </cell>
          <cell r="C2003">
            <v>169600</v>
          </cell>
        </row>
        <row r="2004">
          <cell r="A2004">
            <v>1621300200</v>
          </cell>
          <cell r="B2004" t="str">
            <v>שכר עובדים ללא תקן</v>
          </cell>
        </row>
        <row r="2005">
          <cell r="A2005">
            <v>1621300210</v>
          </cell>
          <cell r="B2005" t="str">
            <v xml:space="preserve">השכר הקובע        </v>
          </cell>
        </row>
        <row r="2006">
          <cell r="A2006">
            <v>1621300253</v>
          </cell>
          <cell r="B2006" t="str">
            <v xml:space="preserve">עובדת חברה        </v>
          </cell>
        </row>
        <row r="2007">
          <cell r="A2007">
            <v>1621300400</v>
          </cell>
          <cell r="B2007" t="str">
            <v>אחזקת בנינים וציוד</v>
          </cell>
        </row>
        <row r="2008">
          <cell r="A2008">
            <v>1621300438</v>
          </cell>
          <cell r="B2008" t="str">
            <v xml:space="preserve">תוכנת ניירות ערך  </v>
          </cell>
        </row>
        <row r="2009">
          <cell r="A2009">
            <v>1621300470</v>
          </cell>
          <cell r="B2009" t="str">
            <v xml:space="preserve">אחזקת מכונות משרד </v>
          </cell>
        </row>
        <row r="2010">
          <cell r="A2010">
            <v>1621300471</v>
          </cell>
          <cell r="B2010" t="str">
            <v xml:space="preserve">מכשירי כתיבה      </v>
          </cell>
          <cell r="C2010">
            <v>10000</v>
          </cell>
        </row>
        <row r="2011">
          <cell r="A2011">
            <v>1621300511</v>
          </cell>
          <cell r="B2011" t="str">
            <v xml:space="preserve">אירוח וכיבוד      </v>
          </cell>
          <cell r="C2011">
            <v>1400</v>
          </cell>
        </row>
        <row r="2012">
          <cell r="A2012">
            <v>1621300522</v>
          </cell>
          <cell r="B2012" t="str">
            <v xml:space="preserve">ספרים ועיתונים    </v>
          </cell>
          <cell r="C2012">
            <v>13000</v>
          </cell>
        </row>
        <row r="2013">
          <cell r="A2013">
            <v>1621300561</v>
          </cell>
          <cell r="B2013" t="str">
            <v xml:space="preserve">שיכפולים          </v>
          </cell>
          <cell r="C2013">
            <v>2000</v>
          </cell>
        </row>
        <row r="2014">
          <cell r="A2014">
            <v>1621300562</v>
          </cell>
          <cell r="B2014" t="str">
            <v xml:space="preserve">הדפסות            </v>
          </cell>
          <cell r="C2014">
            <v>2000</v>
          </cell>
        </row>
        <row r="2015">
          <cell r="A2015">
            <v>1621300563</v>
          </cell>
          <cell r="B2015" t="str">
            <v xml:space="preserve">הדפסת דוחות       </v>
          </cell>
          <cell r="C2015">
            <v>5000</v>
          </cell>
        </row>
        <row r="2016">
          <cell r="A2016">
            <v>1621300570</v>
          </cell>
          <cell r="B2016" t="str">
            <v xml:space="preserve">שידורי תנועות בנק </v>
          </cell>
          <cell r="C2016">
            <v>9500</v>
          </cell>
        </row>
        <row r="2017">
          <cell r="A2017">
            <v>1621300571</v>
          </cell>
          <cell r="B2017" t="str">
            <v xml:space="preserve">מיכון וענ"א       </v>
          </cell>
        </row>
        <row r="2018">
          <cell r="A2018">
            <v>1621300580</v>
          </cell>
          <cell r="B2018" t="str">
            <v xml:space="preserve">יעוץ חיצוני       </v>
          </cell>
          <cell r="C2018">
            <v>40000</v>
          </cell>
        </row>
        <row r="2019">
          <cell r="A2019">
            <v>1621300700</v>
          </cell>
          <cell r="B2019" t="str">
            <v xml:space="preserve">הוצאות לפעולות    </v>
          </cell>
        </row>
        <row r="2020">
          <cell r="A2020">
            <v>1621300753</v>
          </cell>
          <cell r="B2020" t="str">
            <v xml:space="preserve">עובדת חברה        </v>
          </cell>
        </row>
        <row r="2021">
          <cell r="A2021">
            <v>1621300757</v>
          </cell>
          <cell r="B2021" t="str">
            <v xml:space="preserve">שרותי הנה"ח       </v>
          </cell>
          <cell r="C2021">
            <v>50000</v>
          </cell>
        </row>
        <row r="2022">
          <cell r="A2022">
            <v>1621300961</v>
          </cell>
          <cell r="B2022" t="str">
            <v>רז' פעולות ורכישות</v>
          </cell>
        </row>
        <row r="2023">
          <cell r="A2023" t="str">
            <v>#VALUE!</v>
          </cell>
          <cell r="B2023" t="str">
            <v xml:space="preserve">הנה"ח המרכזית     </v>
          </cell>
          <cell r="C2023">
            <v>1990100</v>
          </cell>
        </row>
        <row r="2024">
          <cell r="A2024">
            <v>16215000</v>
          </cell>
          <cell r="B2024" t="str">
            <v xml:space="preserve">מחלקת שכר         </v>
          </cell>
        </row>
        <row r="2025">
          <cell r="A2025">
            <v>1621500110</v>
          </cell>
          <cell r="B2025" t="str">
            <v>השכר הקובע-תקציבית</v>
          </cell>
          <cell r="C2025">
            <v>388200</v>
          </cell>
        </row>
        <row r="2026">
          <cell r="A2026">
            <v>1621500119</v>
          </cell>
          <cell r="B2026" t="str">
            <v xml:space="preserve">השכר הקובע-צוברת  </v>
          </cell>
          <cell r="C2026">
            <v>771600</v>
          </cell>
        </row>
        <row r="2027">
          <cell r="A2027">
            <v>1621500122</v>
          </cell>
          <cell r="B2027" t="str">
            <v xml:space="preserve">ביגוד             </v>
          </cell>
          <cell r="C2027">
            <v>10500</v>
          </cell>
        </row>
        <row r="2028">
          <cell r="A2028">
            <v>1621500126</v>
          </cell>
          <cell r="B2028" t="str">
            <v xml:space="preserve">דמי הבראה         </v>
          </cell>
          <cell r="C2028">
            <v>39000</v>
          </cell>
        </row>
        <row r="2029">
          <cell r="A2029">
            <v>1621500130</v>
          </cell>
          <cell r="B2029" t="str">
            <v xml:space="preserve">שעות נוספות       </v>
          </cell>
          <cell r="C2029">
            <v>52900</v>
          </cell>
        </row>
        <row r="2030">
          <cell r="A2030">
            <v>1621500140</v>
          </cell>
          <cell r="B2030" t="str">
            <v>השתתפות באחזקת רכב</v>
          </cell>
          <cell r="C2030">
            <v>133500</v>
          </cell>
        </row>
        <row r="2031">
          <cell r="A2031">
            <v>1621500253</v>
          </cell>
          <cell r="B2031" t="str">
            <v xml:space="preserve">עובדת חברה        </v>
          </cell>
        </row>
        <row r="2032">
          <cell r="A2032">
            <v>1621500471</v>
          </cell>
          <cell r="B2032" t="str">
            <v xml:space="preserve">מכשירי כתיבה      </v>
          </cell>
          <cell r="C2032">
            <v>5000</v>
          </cell>
        </row>
        <row r="2033">
          <cell r="A2033">
            <v>1621500512</v>
          </cell>
          <cell r="B2033" t="str">
            <v xml:space="preserve">נסיעות ואש"ל      </v>
          </cell>
        </row>
        <row r="2034">
          <cell r="A2034">
            <v>1621500540</v>
          </cell>
          <cell r="B2034" t="str">
            <v xml:space="preserve">הוצאות טלפון      </v>
          </cell>
        </row>
        <row r="2035">
          <cell r="A2035">
            <v>1621500544</v>
          </cell>
          <cell r="B2035" t="str">
            <v xml:space="preserve">הוצאות דאר        </v>
          </cell>
          <cell r="C2035">
            <v>14300</v>
          </cell>
        </row>
        <row r="2036">
          <cell r="A2036">
            <v>1621500561</v>
          </cell>
          <cell r="B2036" t="str">
            <v xml:space="preserve">שיכפולים          </v>
          </cell>
        </row>
        <row r="2037">
          <cell r="A2037">
            <v>1621500565</v>
          </cell>
          <cell r="B2037" t="str">
            <v>ארכיבאות מגנטית</v>
          </cell>
          <cell r="C2037">
            <v>5000</v>
          </cell>
        </row>
        <row r="2038">
          <cell r="A2038">
            <v>1621500566</v>
          </cell>
          <cell r="B2038" t="str">
            <v>מצבת גימלאים</v>
          </cell>
          <cell r="C2038">
            <v>1000</v>
          </cell>
        </row>
        <row r="2039">
          <cell r="A2039">
            <v>1621500570</v>
          </cell>
          <cell r="B2039" t="str">
            <v xml:space="preserve">תשלום לאוטומציה   </v>
          </cell>
          <cell r="C2039">
            <v>800000</v>
          </cell>
        </row>
        <row r="2040">
          <cell r="A2040">
            <v>1621500571</v>
          </cell>
          <cell r="B2040" t="str">
            <v xml:space="preserve">מיכון וענ"א       </v>
          </cell>
        </row>
        <row r="2041">
          <cell r="A2041">
            <v>1621500753</v>
          </cell>
          <cell r="B2041" t="str">
            <v xml:space="preserve">עובדת חברה        </v>
          </cell>
        </row>
        <row r="2042">
          <cell r="A2042">
            <v>1621500757</v>
          </cell>
          <cell r="B2042" t="str">
            <v>שרותי חשבות שכר</v>
          </cell>
        </row>
        <row r="2043">
          <cell r="A2043">
            <v>1621500758</v>
          </cell>
          <cell r="B2043" t="str">
            <v>שרותי סליקה פנסיונית</v>
          </cell>
          <cell r="C2043">
            <v>100000</v>
          </cell>
        </row>
        <row r="2044">
          <cell r="A2044">
            <v>1621500764</v>
          </cell>
          <cell r="B2044" t="str">
            <v xml:space="preserve">עובדי חברת מוסדות </v>
          </cell>
        </row>
        <row r="2045">
          <cell r="A2045">
            <v>1621500961</v>
          </cell>
          <cell r="B2045" t="str">
            <v>רז' פעולות ורכישות</v>
          </cell>
        </row>
        <row r="2046">
          <cell r="A2046" t="str">
            <v>#VALUE!</v>
          </cell>
          <cell r="B2046" t="str">
            <v xml:space="preserve">מחלקת שכר         </v>
          </cell>
          <cell r="C2046">
            <v>2321000</v>
          </cell>
        </row>
        <row r="2047">
          <cell r="A2047">
            <v>16218000</v>
          </cell>
          <cell r="B2047" t="str">
            <v xml:space="preserve">פרוייקטים מיוחדים </v>
          </cell>
        </row>
        <row r="2048">
          <cell r="A2048">
            <v>1621800110</v>
          </cell>
          <cell r="B2048" t="str">
            <v>השכר הקובע-תקציבית</v>
          </cell>
          <cell r="C2048">
            <v>362200</v>
          </cell>
        </row>
        <row r="2049">
          <cell r="A2049">
            <v>1621800119</v>
          </cell>
          <cell r="B2049" t="str">
            <v xml:space="preserve">השכר הקובע-צוברת  </v>
          </cell>
          <cell r="C2049">
            <v>817200</v>
          </cell>
        </row>
        <row r="2050">
          <cell r="A2050">
            <v>1621800122</v>
          </cell>
          <cell r="B2050" t="str">
            <v xml:space="preserve">ביגוד             </v>
          </cell>
          <cell r="C2050">
            <v>9600</v>
          </cell>
        </row>
        <row r="2051">
          <cell r="A2051">
            <v>1621800126</v>
          </cell>
          <cell r="B2051" t="str">
            <v xml:space="preserve">דמי הבראה         </v>
          </cell>
          <cell r="C2051">
            <v>25500</v>
          </cell>
        </row>
        <row r="2052">
          <cell r="A2052">
            <v>1621800130</v>
          </cell>
          <cell r="B2052" t="str">
            <v xml:space="preserve">שעות נוספות       </v>
          </cell>
          <cell r="C2052">
            <v>30900</v>
          </cell>
        </row>
        <row r="2053">
          <cell r="A2053">
            <v>1621800140</v>
          </cell>
          <cell r="B2053" t="str">
            <v>השתתפות באחזקת רכב</v>
          </cell>
          <cell r="C2053">
            <v>155900</v>
          </cell>
        </row>
        <row r="2054">
          <cell r="A2054">
            <v>1621800253</v>
          </cell>
          <cell r="B2054" t="str">
            <v xml:space="preserve">עובדים חיצוניים   </v>
          </cell>
        </row>
        <row r="2055">
          <cell r="A2055">
            <v>1621800471</v>
          </cell>
          <cell r="B2055" t="str">
            <v xml:space="preserve">מכשירי כתיבה      </v>
          </cell>
          <cell r="C2055">
            <v>2500</v>
          </cell>
        </row>
        <row r="2056">
          <cell r="A2056">
            <v>1621800511</v>
          </cell>
          <cell r="B2056" t="str">
            <v xml:space="preserve">אירוח וכיבוד      </v>
          </cell>
          <cell r="C2056">
            <v>1000</v>
          </cell>
        </row>
        <row r="2057">
          <cell r="A2057">
            <v>1621800522</v>
          </cell>
          <cell r="B2057" t="str">
            <v xml:space="preserve">ספרים ועיתונים    </v>
          </cell>
          <cell r="C2057">
            <v>3500</v>
          </cell>
        </row>
        <row r="2058">
          <cell r="A2058">
            <v>1621800550</v>
          </cell>
          <cell r="B2058" t="str">
            <v xml:space="preserve">פירסומים          </v>
          </cell>
          <cell r="C2058">
            <v>10000</v>
          </cell>
        </row>
        <row r="2059">
          <cell r="A2059">
            <v>1621800561</v>
          </cell>
          <cell r="B2059" t="str">
            <v xml:space="preserve">שיכפולים          </v>
          </cell>
          <cell r="C2059">
            <v>1900</v>
          </cell>
        </row>
        <row r="2060">
          <cell r="A2060">
            <v>1621800571</v>
          </cell>
          <cell r="B2060" t="str">
            <v xml:space="preserve">מיכון וענ"א       </v>
          </cell>
        </row>
        <row r="2061">
          <cell r="A2061">
            <v>1621800580</v>
          </cell>
          <cell r="B2061" t="str">
            <v xml:space="preserve">יעוץ חיצוני       </v>
          </cell>
          <cell r="C2061">
            <v>10000</v>
          </cell>
        </row>
        <row r="2062">
          <cell r="A2062">
            <v>1621800961</v>
          </cell>
          <cell r="B2062" t="str">
            <v>רז' פעולות ורכישות</v>
          </cell>
        </row>
        <row r="2063">
          <cell r="A2063" t="str">
            <v>#VALUE!</v>
          </cell>
          <cell r="B2063" t="str">
            <v xml:space="preserve">פרוייקטים מיוחדים </v>
          </cell>
          <cell r="C2063">
            <v>1430200</v>
          </cell>
        </row>
        <row r="2064">
          <cell r="A2064">
            <v>16220000</v>
          </cell>
          <cell r="B2064" t="str">
            <v xml:space="preserve">שומה              </v>
          </cell>
        </row>
        <row r="2065">
          <cell r="A2065">
            <v>1622000100</v>
          </cell>
          <cell r="B2065" t="str">
            <v>שכר עובדים לפי תקן</v>
          </cell>
        </row>
        <row r="2066">
          <cell r="A2066">
            <v>1622000110</v>
          </cell>
          <cell r="B2066" t="str">
            <v>השכר הקובע-תקציבית</v>
          </cell>
        </row>
        <row r="2067">
          <cell r="A2067">
            <v>1622000119</v>
          </cell>
          <cell r="B2067" t="str">
            <v xml:space="preserve">השכר הקובע-צוברת  </v>
          </cell>
        </row>
        <row r="2068">
          <cell r="A2068">
            <v>1622000122</v>
          </cell>
          <cell r="B2068" t="str">
            <v xml:space="preserve">ביגוד             </v>
          </cell>
          <cell r="C2068">
            <v>0</v>
          </cell>
        </row>
        <row r="2069">
          <cell r="A2069">
            <v>1622000126</v>
          </cell>
          <cell r="B2069" t="str">
            <v xml:space="preserve">דמי הבראה         </v>
          </cell>
        </row>
        <row r="2070">
          <cell r="A2070">
            <v>1622000130</v>
          </cell>
          <cell r="B2070" t="str">
            <v xml:space="preserve">שעות נוספות       </v>
          </cell>
        </row>
        <row r="2071">
          <cell r="A2071">
            <v>1622000140</v>
          </cell>
          <cell r="B2071" t="str">
            <v>השתתפות באחזקת רכב</v>
          </cell>
        </row>
        <row r="2072">
          <cell r="A2072">
            <v>1622000200</v>
          </cell>
          <cell r="B2072" t="str">
            <v>שכר עובדים ללא תקן</v>
          </cell>
        </row>
        <row r="2073">
          <cell r="A2073">
            <v>1622000210</v>
          </cell>
          <cell r="B2073" t="str">
            <v xml:space="preserve">השכר הקובע        </v>
          </cell>
        </row>
        <row r="2074">
          <cell r="A2074">
            <v>1622000253</v>
          </cell>
          <cell r="B2074" t="str">
            <v xml:space="preserve">עובדים חיצוניים   </v>
          </cell>
        </row>
        <row r="2075">
          <cell r="A2075">
            <v>1622000350</v>
          </cell>
          <cell r="B2075" t="str">
            <v xml:space="preserve"> ליסינג 830-45-201</v>
          </cell>
          <cell r="C2075">
            <v>41000</v>
          </cell>
        </row>
        <row r="2076">
          <cell r="A2076">
            <v>1622000351</v>
          </cell>
          <cell r="B2076" t="str">
            <v>הוצאות 830-45-201</v>
          </cell>
          <cell r="C2076">
            <v>18375</v>
          </cell>
        </row>
        <row r="2077">
          <cell r="A2077">
            <v>1622000400</v>
          </cell>
          <cell r="B2077" t="str">
            <v>אחזקת בנינים וציוד</v>
          </cell>
        </row>
        <row r="2078">
          <cell r="A2078">
            <v>1622000471</v>
          </cell>
          <cell r="B2078" t="str">
            <v xml:space="preserve">מכשירי כתיבה      </v>
          </cell>
        </row>
        <row r="2079">
          <cell r="A2079">
            <v>1622000492</v>
          </cell>
          <cell r="B2079" t="str">
            <v xml:space="preserve">השתתפות בעזר 092  </v>
          </cell>
        </row>
        <row r="2080">
          <cell r="A2080">
            <v>1622000500</v>
          </cell>
          <cell r="B2080" t="str">
            <v xml:space="preserve">הוצאות מינהליות   </v>
          </cell>
        </row>
        <row r="2081">
          <cell r="A2081">
            <v>1622000540</v>
          </cell>
          <cell r="B2081" t="str">
            <v xml:space="preserve">הוצאות טלפון      </v>
          </cell>
        </row>
        <row r="2082">
          <cell r="A2082">
            <v>1622000541</v>
          </cell>
          <cell r="B2082" t="str">
            <v xml:space="preserve">משלוחים           </v>
          </cell>
        </row>
        <row r="2083">
          <cell r="A2083">
            <v>1622000544</v>
          </cell>
          <cell r="B2083" t="str">
            <v xml:space="preserve">הוצאות דאר        </v>
          </cell>
          <cell r="C2083">
            <v>0</v>
          </cell>
        </row>
        <row r="2084">
          <cell r="A2084">
            <v>1622000561</v>
          </cell>
          <cell r="B2084" t="str">
            <v xml:space="preserve">שיכפולים          </v>
          </cell>
        </row>
        <row r="2085">
          <cell r="A2085">
            <v>1622000562</v>
          </cell>
          <cell r="B2085" t="str">
            <v xml:space="preserve">הדפסות            </v>
          </cell>
        </row>
        <row r="2086">
          <cell r="A2086">
            <v>1622000563</v>
          </cell>
          <cell r="B2086" t="str">
            <v xml:space="preserve">הדפסת פרטיכלים    </v>
          </cell>
          <cell r="C2086">
            <v>32000</v>
          </cell>
        </row>
        <row r="2087">
          <cell r="A2087">
            <v>1622000571</v>
          </cell>
          <cell r="B2087" t="str">
            <v xml:space="preserve">מיכון וענ"א       </v>
          </cell>
        </row>
        <row r="2088">
          <cell r="A2088">
            <v>1622000580</v>
          </cell>
          <cell r="B2088" t="str">
            <v xml:space="preserve">סקרים             </v>
          </cell>
          <cell r="C2088">
            <v>440000</v>
          </cell>
        </row>
        <row r="2089">
          <cell r="A2089">
            <v>1622000581</v>
          </cell>
          <cell r="B2089" t="str">
            <v>הוצ' משפטיות - ועדת ערר</v>
          </cell>
          <cell r="C2089">
            <v>1100000</v>
          </cell>
        </row>
        <row r="2090">
          <cell r="A2090">
            <v>1622000753</v>
          </cell>
          <cell r="B2090" t="str">
            <v xml:space="preserve">עובדים חיצוניים   </v>
          </cell>
        </row>
        <row r="2091">
          <cell r="A2091">
            <v>1622000780</v>
          </cell>
          <cell r="B2091" t="str">
            <v>הוצ' חברי ועדת ערר</v>
          </cell>
          <cell r="C2091">
            <v>270000</v>
          </cell>
        </row>
        <row r="2092">
          <cell r="A2092">
            <v>1622000794</v>
          </cell>
          <cell r="B2092" t="str">
            <v xml:space="preserve">השתתפות בעזר 094  </v>
          </cell>
        </row>
        <row r="2093">
          <cell r="A2093">
            <v>1622000961</v>
          </cell>
          <cell r="B2093" t="str">
            <v>רז' פעולות ורכישות</v>
          </cell>
          <cell r="C2093">
            <v>4800</v>
          </cell>
        </row>
        <row r="2094">
          <cell r="A2094" t="str">
            <v>#VALUE!</v>
          </cell>
          <cell r="B2094" t="str">
            <v xml:space="preserve">שומה              </v>
          </cell>
          <cell r="C2094">
            <v>1906175</v>
          </cell>
        </row>
        <row r="2095">
          <cell r="A2095">
            <v>16230000</v>
          </cell>
          <cell r="B2095" t="str">
            <v xml:space="preserve">גביה              </v>
          </cell>
        </row>
        <row r="2096">
          <cell r="A2096">
            <v>16231000</v>
          </cell>
          <cell r="B2096" t="str">
            <v xml:space="preserve">אגף ההכנסות     </v>
          </cell>
        </row>
        <row r="2097">
          <cell r="A2097">
            <v>1623100100</v>
          </cell>
          <cell r="B2097" t="str">
            <v>שכר עובדים לפי תקן</v>
          </cell>
        </row>
        <row r="2098">
          <cell r="A2098">
            <v>1623100110</v>
          </cell>
          <cell r="B2098" t="str">
            <v>השכר הקובע-תקציבית</v>
          </cell>
          <cell r="C2098">
            <v>513200</v>
          </cell>
        </row>
        <row r="2099">
          <cell r="A2099">
            <v>1623100119</v>
          </cell>
          <cell r="B2099" t="str">
            <v xml:space="preserve">השכר הקובע-צוברת  </v>
          </cell>
          <cell r="C2099">
            <v>8175100</v>
          </cell>
        </row>
        <row r="2100">
          <cell r="A2100">
            <v>1623100122</v>
          </cell>
          <cell r="B2100" t="str">
            <v xml:space="preserve">ביגוד             </v>
          </cell>
          <cell r="C2100">
            <v>110100</v>
          </cell>
        </row>
        <row r="2101">
          <cell r="A2101">
            <v>1623100126</v>
          </cell>
          <cell r="B2101" t="str">
            <v xml:space="preserve">דמי הבראה         </v>
          </cell>
          <cell r="C2101">
            <v>272000</v>
          </cell>
        </row>
        <row r="2102">
          <cell r="A2102">
            <v>1623100130</v>
          </cell>
          <cell r="B2102" t="str">
            <v xml:space="preserve">שעות נוספות       </v>
          </cell>
          <cell r="C2102">
            <v>92000</v>
          </cell>
        </row>
        <row r="2103">
          <cell r="A2103">
            <v>1623100140</v>
          </cell>
          <cell r="B2103" t="str">
            <v>השתתפות באחזקת רכב</v>
          </cell>
          <cell r="C2103">
            <v>766500</v>
          </cell>
        </row>
        <row r="2104">
          <cell r="A2104">
            <v>1623100253</v>
          </cell>
          <cell r="B2104" t="str">
            <v xml:space="preserve">עובדים חיצוניים   </v>
          </cell>
          <cell r="C2104">
            <v>100000</v>
          </cell>
        </row>
        <row r="2105">
          <cell r="A2105">
            <v>1623100400</v>
          </cell>
          <cell r="B2105" t="str">
            <v>אחזקת בנינים וציוד</v>
          </cell>
        </row>
        <row r="2106">
          <cell r="A2106">
            <v>1623100471</v>
          </cell>
          <cell r="B2106" t="str">
            <v xml:space="preserve">מכשירי כתיבה      </v>
          </cell>
          <cell r="C2106">
            <v>142500</v>
          </cell>
        </row>
        <row r="2107">
          <cell r="A2107">
            <v>1623100511</v>
          </cell>
          <cell r="B2107" t="str">
            <v xml:space="preserve">אירוח וכיבוד      </v>
          </cell>
          <cell r="C2107">
            <v>4800</v>
          </cell>
        </row>
        <row r="2108">
          <cell r="A2108">
            <v>1623100541</v>
          </cell>
          <cell r="B2108" t="str">
            <v xml:space="preserve">משלוחים           </v>
          </cell>
          <cell r="C2108">
            <v>332500</v>
          </cell>
        </row>
        <row r="2109">
          <cell r="A2109">
            <v>1623100544</v>
          </cell>
          <cell r="B2109" t="str">
            <v xml:space="preserve">הוצאות דאר        </v>
          </cell>
          <cell r="C2109">
            <v>0</v>
          </cell>
        </row>
        <row r="2110">
          <cell r="A2110">
            <v>1623100562</v>
          </cell>
          <cell r="B2110" t="str">
            <v xml:space="preserve">הדפסות            </v>
          </cell>
          <cell r="C2110">
            <v>399000</v>
          </cell>
        </row>
        <row r="2111">
          <cell r="A2111">
            <v>1623100571</v>
          </cell>
          <cell r="B2111" t="str">
            <v xml:space="preserve">מיכון וענ"א       </v>
          </cell>
          <cell r="C2111">
            <v>214800</v>
          </cell>
        </row>
        <row r="2112">
          <cell r="A2112">
            <v>1623100753</v>
          </cell>
          <cell r="B2112" t="str">
            <v xml:space="preserve">עובדים חיצוניים   </v>
          </cell>
        </row>
        <row r="2113">
          <cell r="A2113">
            <v>1623100757</v>
          </cell>
          <cell r="B2113" t="str">
            <v xml:space="preserve">שרותי הנה"ח       </v>
          </cell>
        </row>
        <row r="2114">
          <cell r="A2114">
            <v>1623100758</v>
          </cell>
          <cell r="B2114" t="str">
            <v>דמי סליקה לוטרינריה</v>
          </cell>
          <cell r="C2114">
            <v>7600</v>
          </cell>
        </row>
        <row r="2115">
          <cell r="A2115">
            <v>1623100931</v>
          </cell>
          <cell r="B2115" t="str">
            <v xml:space="preserve">רכישת סורק מסמכים </v>
          </cell>
        </row>
        <row r="2116">
          <cell r="A2116">
            <v>1623100961</v>
          </cell>
          <cell r="B2116" t="str">
            <v>רז' פעולות ורכישות</v>
          </cell>
        </row>
        <row r="2117">
          <cell r="A2117" t="str">
            <v>#VALUE!</v>
          </cell>
          <cell r="B2117" t="str">
            <v xml:space="preserve">אגף ההכנסות     </v>
          </cell>
          <cell r="C2117">
            <v>11130100</v>
          </cell>
        </row>
        <row r="2118">
          <cell r="A2118">
            <v>16232000</v>
          </cell>
          <cell r="B2118" t="str">
            <v xml:space="preserve">גביה              </v>
          </cell>
        </row>
        <row r="2119">
          <cell r="A2119">
            <v>1623200100</v>
          </cell>
          <cell r="B2119" t="str">
            <v>שכר עובדים לפי תקן</v>
          </cell>
        </row>
        <row r="2120">
          <cell r="A2120">
            <v>1623200110</v>
          </cell>
          <cell r="B2120" t="str">
            <v>השכר הקובע-תקציבית</v>
          </cell>
        </row>
        <row r="2121">
          <cell r="A2121">
            <v>1623200119</v>
          </cell>
          <cell r="B2121" t="str">
            <v xml:space="preserve">השכר הקובע-צוברת  </v>
          </cell>
        </row>
        <row r="2122">
          <cell r="A2122">
            <v>1623200122</v>
          </cell>
          <cell r="B2122" t="str">
            <v xml:space="preserve">ביגוד             </v>
          </cell>
          <cell r="C2122">
            <v>0</v>
          </cell>
        </row>
        <row r="2123">
          <cell r="A2123">
            <v>1623200126</v>
          </cell>
          <cell r="B2123" t="str">
            <v xml:space="preserve">דמי הבראה         </v>
          </cell>
        </row>
        <row r="2124">
          <cell r="A2124">
            <v>1623200130</v>
          </cell>
          <cell r="B2124" t="str">
            <v xml:space="preserve">שעות נוספות       </v>
          </cell>
        </row>
        <row r="2125">
          <cell r="A2125">
            <v>1623200140</v>
          </cell>
          <cell r="B2125" t="str">
            <v>השתתפות באחזקת רכב</v>
          </cell>
        </row>
        <row r="2126">
          <cell r="A2126">
            <v>1623200200</v>
          </cell>
          <cell r="B2126" t="str">
            <v>שכר עובדים ללא תקן</v>
          </cell>
        </row>
        <row r="2127">
          <cell r="A2127">
            <v>1623200210</v>
          </cell>
          <cell r="B2127" t="str">
            <v xml:space="preserve">השכר הקובע        </v>
          </cell>
        </row>
        <row r="2128">
          <cell r="A2128">
            <v>1623200253</v>
          </cell>
          <cell r="B2128" t="str">
            <v xml:space="preserve">עובדים חיצוניים   </v>
          </cell>
        </row>
        <row r="2129">
          <cell r="A2129">
            <v>1623200258</v>
          </cell>
          <cell r="B2129" t="str">
            <v>הפעלת הקו הפתוח</v>
          </cell>
        </row>
        <row r="2130">
          <cell r="A2130">
            <v>1623200400</v>
          </cell>
          <cell r="B2130" t="str">
            <v>אחזקת בנינים וציוד</v>
          </cell>
        </row>
        <row r="2131">
          <cell r="A2131">
            <v>1623200471</v>
          </cell>
          <cell r="B2131" t="str">
            <v xml:space="preserve">מכשירי כתיבה      </v>
          </cell>
        </row>
        <row r="2132">
          <cell r="A2132">
            <v>1623200492</v>
          </cell>
          <cell r="B2132" t="str">
            <v xml:space="preserve">השתתפות בעזר 092  </v>
          </cell>
        </row>
        <row r="2133">
          <cell r="A2133">
            <v>1623200500</v>
          </cell>
          <cell r="B2133" t="str">
            <v xml:space="preserve">הוצאות מינהליות   </v>
          </cell>
        </row>
        <row r="2134">
          <cell r="A2134">
            <v>1623200540</v>
          </cell>
          <cell r="B2134" t="str">
            <v xml:space="preserve">הוצאות טלפון      </v>
          </cell>
        </row>
        <row r="2135">
          <cell r="A2135">
            <v>1623200541</v>
          </cell>
          <cell r="B2135" t="str">
            <v xml:space="preserve">משלוחים           </v>
          </cell>
        </row>
        <row r="2136">
          <cell r="A2136">
            <v>1623200542</v>
          </cell>
          <cell r="B2136" t="str">
            <v xml:space="preserve">מענה קולי         </v>
          </cell>
          <cell r="C2136">
            <v>2600000</v>
          </cell>
        </row>
        <row r="2137">
          <cell r="A2137">
            <v>1623200544</v>
          </cell>
          <cell r="B2137" t="str">
            <v xml:space="preserve">הוצאות דאר        </v>
          </cell>
          <cell r="C2137">
            <v>408500</v>
          </cell>
        </row>
        <row r="2138">
          <cell r="A2138">
            <v>1623200550</v>
          </cell>
          <cell r="B2138" t="str">
            <v xml:space="preserve">פירסומים          </v>
          </cell>
          <cell r="C2138">
            <v>28500</v>
          </cell>
        </row>
        <row r="2139">
          <cell r="A2139">
            <v>1623200551</v>
          </cell>
          <cell r="B2139" t="str">
            <v xml:space="preserve">מודעות והדבקתן    </v>
          </cell>
        </row>
        <row r="2140">
          <cell r="A2140">
            <v>1623200561</v>
          </cell>
          <cell r="B2140" t="str">
            <v xml:space="preserve">שיכפולים          </v>
          </cell>
        </row>
        <row r="2141">
          <cell r="A2141">
            <v>1623200562</v>
          </cell>
          <cell r="B2141" t="str">
            <v xml:space="preserve">הדפסות            </v>
          </cell>
        </row>
        <row r="2142">
          <cell r="A2142">
            <v>1623200565</v>
          </cell>
          <cell r="B2142" t="str">
            <v xml:space="preserve">סורק אופטי        </v>
          </cell>
        </row>
        <row r="2143">
          <cell r="A2143">
            <v>1623200571</v>
          </cell>
          <cell r="B2143" t="str">
            <v xml:space="preserve">מיכון וענ"א       </v>
          </cell>
        </row>
        <row r="2144">
          <cell r="A2144">
            <v>1623200572</v>
          </cell>
          <cell r="B2144" t="str">
            <v>אוטומציה - עיקולי רכב</v>
          </cell>
        </row>
        <row r="2145">
          <cell r="A2145">
            <v>1623200581</v>
          </cell>
          <cell r="B2145" t="str">
            <v xml:space="preserve">הוצאות משפטיות    </v>
          </cell>
          <cell r="C2145">
            <v>1300000</v>
          </cell>
        </row>
        <row r="2146">
          <cell r="A2146">
            <v>1623200582</v>
          </cell>
          <cell r="B2146" t="str">
            <v xml:space="preserve">אגרות משפט        </v>
          </cell>
          <cell r="C2146">
            <v>300000</v>
          </cell>
        </row>
        <row r="2147">
          <cell r="A2147">
            <v>1623200700</v>
          </cell>
          <cell r="B2147" t="str">
            <v xml:space="preserve">הוצאות לפעולות    </v>
          </cell>
        </row>
        <row r="2148">
          <cell r="A2148">
            <v>1623200715</v>
          </cell>
          <cell r="B2148" t="str">
            <v>עבודות קבלניות-רכב</v>
          </cell>
        </row>
        <row r="2149">
          <cell r="A2149">
            <v>1623200722</v>
          </cell>
          <cell r="B2149" t="str">
            <v>חמרים-תחזוקה עצמית</v>
          </cell>
        </row>
        <row r="2150">
          <cell r="A2150">
            <v>1623200753</v>
          </cell>
          <cell r="B2150" t="str">
            <v xml:space="preserve">עובדים חיצוניים   </v>
          </cell>
        </row>
        <row r="2151">
          <cell r="A2151">
            <v>1623200756</v>
          </cell>
          <cell r="B2151" t="str">
            <v xml:space="preserve">שמירה בקבלנות     </v>
          </cell>
          <cell r="C2151">
            <v>130000</v>
          </cell>
        </row>
        <row r="2152">
          <cell r="A2152">
            <v>1623200757</v>
          </cell>
          <cell r="B2152" t="str">
            <v xml:space="preserve">אכיפת גביה        </v>
          </cell>
          <cell r="C2152">
            <v>1500000</v>
          </cell>
        </row>
        <row r="2153">
          <cell r="A2153">
            <v>1623200758</v>
          </cell>
          <cell r="B2153" t="str">
            <v>אכיפת גביה - חניה</v>
          </cell>
          <cell r="C2153">
            <v>2000000</v>
          </cell>
        </row>
        <row r="2154">
          <cell r="A2154">
            <v>1623200759</v>
          </cell>
          <cell r="B2154" t="str">
            <v>אכיפת קנסות ברירת משפט</v>
          </cell>
          <cell r="C2154">
            <v>10000</v>
          </cell>
        </row>
        <row r="2155">
          <cell r="A2155">
            <v>1623200794</v>
          </cell>
          <cell r="B2155" t="str">
            <v xml:space="preserve">השתתפות בעזר 094  </v>
          </cell>
        </row>
        <row r="2156">
          <cell r="A2156">
            <v>1623200961</v>
          </cell>
          <cell r="B2156" t="str">
            <v>רז' פעולות ורכישות</v>
          </cell>
        </row>
        <row r="2157">
          <cell r="A2157" t="str">
            <v>#VALUE!</v>
          </cell>
          <cell r="B2157" t="str">
            <v xml:space="preserve">גביה              </v>
          </cell>
          <cell r="C2157">
            <v>8277000</v>
          </cell>
        </row>
        <row r="2158">
          <cell r="A2158">
            <v>16237000</v>
          </cell>
          <cell r="B2158" t="str">
            <v xml:space="preserve">הקופה             </v>
          </cell>
        </row>
        <row r="2159">
          <cell r="A2159">
            <v>1623700100</v>
          </cell>
          <cell r="B2159" t="str">
            <v>שכר עובדים לפי תקן</v>
          </cell>
        </row>
        <row r="2160">
          <cell r="A2160">
            <v>1623700110</v>
          </cell>
          <cell r="B2160" t="str">
            <v>השכר הקובע-תקציבית</v>
          </cell>
        </row>
        <row r="2161">
          <cell r="A2161">
            <v>1623700119</v>
          </cell>
          <cell r="B2161" t="str">
            <v xml:space="preserve">השכר הקובע-צוברת  </v>
          </cell>
        </row>
        <row r="2162">
          <cell r="A2162">
            <v>1623700122</v>
          </cell>
          <cell r="B2162" t="str">
            <v xml:space="preserve">ביגוד             </v>
          </cell>
          <cell r="C2162">
            <v>0</v>
          </cell>
        </row>
        <row r="2163">
          <cell r="A2163">
            <v>1623700126</v>
          </cell>
          <cell r="B2163" t="str">
            <v xml:space="preserve">דמי הבראה         </v>
          </cell>
        </row>
        <row r="2164">
          <cell r="A2164">
            <v>1623700130</v>
          </cell>
          <cell r="B2164" t="str">
            <v xml:space="preserve">שעות נוספות       </v>
          </cell>
        </row>
        <row r="2165">
          <cell r="A2165">
            <v>1623700140</v>
          </cell>
          <cell r="B2165" t="str">
            <v>השתתפות באחזקת רכב</v>
          </cell>
        </row>
        <row r="2166">
          <cell r="A2166">
            <v>1623700253</v>
          </cell>
          <cell r="B2166" t="str">
            <v xml:space="preserve">עובדת חברה        </v>
          </cell>
        </row>
        <row r="2167">
          <cell r="A2167">
            <v>1623700400</v>
          </cell>
          <cell r="B2167" t="str">
            <v>אחזקת בנינים וציוד</v>
          </cell>
        </row>
        <row r="2168">
          <cell r="A2168">
            <v>1623700441</v>
          </cell>
          <cell r="B2168" t="str">
            <v xml:space="preserve">ביטוח כספים       </v>
          </cell>
          <cell r="C2168">
            <v>6600</v>
          </cell>
        </row>
        <row r="2169">
          <cell r="A2169">
            <v>1623700471</v>
          </cell>
          <cell r="B2169" t="str">
            <v xml:space="preserve">מכשירי כתיבה      </v>
          </cell>
        </row>
        <row r="2170">
          <cell r="A2170">
            <v>1623700500</v>
          </cell>
          <cell r="B2170" t="str">
            <v xml:space="preserve">הוצאות מינהליות   </v>
          </cell>
        </row>
        <row r="2171">
          <cell r="A2171">
            <v>1623700512</v>
          </cell>
          <cell r="B2171" t="str">
            <v xml:space="preserve">נסיעות ואש"ל      </v>
          </cell>
        </row>
        <row r="2172">
          <cell r="A2172">
            <v>1623700561</v>
          </cell>
          <cell r="B2172" t="str">
            <v xml:space="preserve">שיכפולים          </v>
          </cell>
        </row>
        <row r="2173">
          <cell r="A2173">
            <v>1623700562</v>
          </cell>
          <cell r="B2173" t="str">
            <v xml:space="preserve">הדפסות            </v>
          </cell>
        </row>
        <row r="2174">
          <cell r="A2174">
            <v>1623700571</v>
          </cell>
          <cell r="B2174" t="str">
            <v xml:space="preserve">מיכון וענ"א       </v>
          </cell>
        </row>
        <row r="2175">
          <cell r="A2175">
            <v>1623700753</v>
          </cell>
          <cell r="B2175" t="str">
            <v xml:space="preserve">עובדת חברה        </v>
          </cell>
        </row>
        <row r="2176">
          <cell r="A2176">
            <v>1623700931</v>
          </cell>
          <cell r="B2176" t="str">
            <v xml:space="preserve">רכישות חד-פעמיות  </v>
          </cell>
        </row>
        <row r="2177">
          <cell r="A2177">
            <v>1623700961</v>
          </cell>
          <cell r="B2177" t="str">
            <v>רז' פעולות ורכישות</v>
          </cell>
        </row>
        <row r="2178">
          <cell r="A2178" t="str">
            <v>#VALUE!</v>
          </cell>
          <cell r="B2178" t="str">
            <v xml:space="preserve">הקופה             </v>
          </cell>
          <cell r="C2178">
            <v>6600</v>
          </cell>
        </row>
        <row r="2179">
          <cell r="A2179">
            <v>16300000</v>
          </cell>
          <cell r="B2179" t="str">
            <v xml:space="preserve">הוצאות מימון      </v>
          </cell>
        </row>
        <row r="2180">
          <cell r="A2180">
            <v>16310000</v>
          </cell>
          <cell r="B2180" t="str">
            <v>עמלות והוצ' בנקאיות</v>
          </cell>
        </row>
        <row r="2181">
          <cell r="A2181">
            <v>1631000610</v>
          </cell>
          <cell r="B2181" t="str">
            <v xml:space="preserve">עמלות תשלומי דלפק </v>
          </cell>
          <cell r="C2181">
            <v>100000</v>
          </cell>
        </row>
        <row r="2182">
          <cell r="A2182">
            <v>1631000611</v>
          </cell>
          <cell r="B2182" t="str">
            <v>עמלות כרטיסי אשראי</v>
          </cell>
          <cell r="C2182">
            <v>2100000</v>
          </cell>
        </row>
        <row r="2183">
          <cell r="A2183">
            <v>1631000612</v>
          </cell>
          <cell r="B2183" t="str">
            <v xml:space="preserve">עמלת תשלום חוזרים </v>
          </cell>
          <cell r="C2183">
            <v>9000</v>
          </cell>
        </row>
        <row r="2184">
          <cell r="A2184">
            <v>1631000613</v>
          </cell>
          <cell r="B2184" t="str">
            <v xml:space="preserve">עמלות הוראות קבע  </v>
          </cell>
          <cell r="C2184">
            <v>45000</v>
          </cell>
        </row>
        <row r="2185">
          <cell r="A2185">
            <v>1631000614</v>
          </cell>
          <cell r="B2185" t="str">
            <v>עמלות שקים מעותדים</v>
          </cell>
        </row>
        <row r="2186">
          <cell r="A2186">
            <v>1631000615</v>
          </cell>
          <cell r="B2186" t="str">
            <v>סרטים מגנטיים-גביה</v>
          </cell>
        </row>
        <row r="2187">
          <cell r="A2187">
            <v>1631000616</v>
          </cell>
          <cell r="B2187" t="str">
            <v xml:space="preserve">דמי ניהול חשבון   </v>
          </cell>
          <cell r="C2187">
            <v>7000</v>
          </cell>
        </row>
        <row r="2188">
          <cell r="A2188">
            <v>1631000617</v>
          </cell>
          <cell r="B2188" t="str">
            <v xml:space="preserve">העברות בין בנקים  </v>
          </cell>
          <cell r="C2188">
            <v>8000</v>
          </cell>
        </row>
        <row r="2189">
          <cell r="A2189">
            <v>1631000619</v>
          </cell>
          <cell r="B2189" t="str">
            <v>ע'אחרות+פנקסי שקים</v>
          </cell>
          <cell r="C2189">
            <v>800000</v>
          </cell>
        </row>
        <row r="2190">
          <cell r="A2190">
            <v>1631000620</v>
          </cell>
          <cell r="B2190" t="str">
            <v>ע' דאר-קנס ביהמ"ש</v>
          </cell>
        </row>
        <row r="2191">
          <cell r="A2191">
            <v>1631000694</v>
          </cell>
          <cell r="B2191" t="str">
            <v>החזר הצמדת פק' פינוי פסולת</v>
          </cell>
          <cell r="C2191">
            <v>10000</v>
          </cell>
        </row>
        <row r="2192">
          <cell r="A2192" t="str">
            <v>#VALUE!</v>
          </cell>
          <cell r="B2192" t="str">
            <v>עמלות והוצ' בנקאיות</v>
          </cell>
          <cell r="C2192">
            <v>3079000</v>
          </cell>
        </row>
        <row r="2193">
          <cell r="A2193">
            <v>16320000</v>
          </cell>
          <cell r="B2193" t="str">
            <v xml:space="preserve">הוצאות מימון      </v>
          </cell>
        </row>
        <row r="2194">
          <cell r="A2194">
            <v>1632000620</v>
          </cell>
          <cell r="B2194" t="str">
            <v>ריבית על משיכת יתר</v>
          </cell>
          <cell r="C2194">
            <v>2000</v>
          </cell>
        </row>
        <row r="2195">
          <cell r="A2195">
            <v>1632000621</v>
          </cell>
          <cell r="B2195" t="str">
            <v>שיערוכים</v>
          </cell>
        </row>
        <row r="2196">
          <cell r="A2196">
            <v>1632000622</v>
          </cell>
          <cell r="B2196" t="str">
            <v>ריבית והצמדה לפיקדון</v>
          </cell>
        </row>
        <row r="2197">
          <cell r="A2197" t="str">
            <v>#VALUE!</v>
          </cell>
          <cell r="B2197" t="str">
            <v xml:space="preserve">הוצאות מימון      </v>
          </cell>
          <cell r="C2197">
            <v>2000</v>
          </cell>
        </row>
        <row r="2198">
          <cell r="A2198">
            <v>16330000</v>
          </cell>
          <cell r="B2198" t="str">
            <v xml:space="preserve">הנחות למשלמי מס   </v>
          </cell>
        </row>
        <row r="2199">
          <cell r="A2199">
            <v>1633000860</v>
          </cell>
          <cell r="B2199" t="str">
            <v xml:space="preserve">הנחות למשלמים מראש   </v>
          </cell>
        </row>
        <row r="2200">
          <cell r="A2200">
            <v>1633000861</v>
          </cell>
          <cell r="B2200" t="str">
            <v>הנחות למשלמ'בה'קבע</v>
          </cell>
        </row>
        <row r="2201">
          <cell r="A2201" t="str">
            <v>#VALUE!</v>
          </cell>
          <cell r="B2201" t="str">
            <v xml:space="preserve">הנחות למשלמי מס   </v>
          </cell>
          <cell r="C2201">
            <v>0</v>
          </cell>
        </row>
        <row r="2202">
          <cell r="A2202">
            <v>16400000</v>
          </cell>
          <cell r="B2202" t="str">
            <v xml:space="preserve">פרעון מלוות       </v>
          </cell>
        </row>
        <row r="2203">
          <cell r="A2203">
            <v>16480000</v>
          </cell>
          <cell r="B2203" t="str">
            <v>פרעון מלוות - עצמי</v>
          </cell>
        </row>
        <row r="2204">
          <cell r="A2204">
            <v>1648000691</v>
          </cell>
          <cell r="B2204" t="str">
            <v xml:space="preserve">תשלומים ע"ח הקרן  </v>
          </cell>
          <cell r="C2204">
            <v>60794800</v>
          </cell>
        </row>
        <row r="2205">
          <cell r="A2205">
            <v>1648000692</v>
          </cell>
          <cell r="B2205" t="str">
            <v>תשלומים ע"ח הריבית</v>
          </cell>
          <cell r="C2205">
            <v>2676500</v>
          </cell>
        </row>
        <row r="2206">
          <cell r="A2206">
            <v>1648000693</v>
          </cell>
          <cell r="B2206" t="str">
            <v>תש' ע"ח הצמדה וערך</v>
          </cell>
          <cell r="C2206">
            <v>2018500</v>
          </cell>
        </row>
        <row r="2207">
          <cell r="A2207">
            <v>1648000694</v>
          </cell>
          <cell r="B2207" t="str">
            <v>תשל' ע"ח קרן-מים</v>
          </cell>
        </row>
        <row r="2208">
          <cell r="A2208">
            <v>1648000695</v>
          </cell>
          <cell r="B2208" t="str">
            <v>תשל' ע"ח ריבית-מים</v>
          </cell>
        </row>
        <row r="2209">
          <cell r="A2209">
            <v>1648000696</v>
          </cell>
          <cell r="B2209" t="str">
            <v>תשל' ע"ח הצמדה-מים</v>
          </cell>
        </row>
        <row r="2210">
          <cell r="A2210">
            <v>1648000697</v>
          </cell>
          <cell r="B2210" t="str">
            <v>תשל' ע"ח קרן-ביוב</v>
          </cell>
        </row>
        <row r="2211">
          <cell r="A2211">
            <v>1648000698</v>
          </cell>
          <cell r="B2211" t="str">
            <v>תשל' ע"ח ריבית-ביוב</v>
          </cell>
        </row>
        <row r="2212">
          <cell r="A2212">
            <v>1648000699</v>
          </cell>
          <cell r="B2212" t="str">
            <v>תשל' ע"ח הצמדה-ביוב</v>
          </cell>
        </row>
        <row r="2213">
          <cell r="A2213">
            <v>1648000701</v>
          </cell>
          <cell r="B2213" t="str">
            <v>קרן - הלוואה  לממשלה</v>
          </cell>
          <cell r="C2213">
            <v>1776200</v>
          </cell>
        </row>
        <row r="2214">
          <cell r="A2214">
            <v>1648000702</v>
          </cell>
          <cell r="B2214" t="str">
            <v>ריבית - הלוואה  לממשלה</v>
          </cell>
          <cell r="C2214">
            <v>117000</v>
          </cell>
        </row>
        <row r="2215">
          <cell r="A2215">
            <v>1648000703</v>
          </cell>
          <cell r="B2215" t="str">
            <v>הצמדה - הלוואה  לממשלה</v>
          </cell>
        </row>
        <row r="2216">
          <cell r="A2216" t="str">
            <v>#VALUE!</v>
          </cell>
          <cell r="B2216" t="str">
            <v>פרעון מלוות - עצמי</v>
          </cell>
          <cell r="C2216">
            <v>67383000</v>
          </cell>
        </row>
        <row r="2217">
          <cell r="A2217">
            <v>17000000</v>
          </cell>
          <cell r="B2217" t="str">
            <v xml:space="preserve">שרותים מקומיים    </v>
          </cell>
        </row>
        <row r="2218">
          <cell r="A2218">
            <v>17100000</v>
          </cell>
          <cell r="B2218" t="str">
            <v>אגף שפ"ע</v>
          </cell>
        </row>
        <row r="2219">
          <cell r="A2219">
            <v>17110000</v>
          </cell>
          <cell r="B2219" t="str">
            <v>מינהל תברואה ואיכות  סב'</v>
          </cell>
        </row>
        <row r="2220">
          <cell r="A2220">
            <v>17111000</v>
          </cell>
          <cell r="B2220" t="str">
            <v xml:space="preserve">מינהל תברואה      </v>
          </cell>
        </row>
        <row r="2221">
          <cell r="A2221">
            <v>1711100100</v>
          </cell>
          <cell r="B2221" t="str">
            <v>שכר עובדים לפי תקן</v>
          </cell>
        </row>
        <row r="2222">
          <cell r="A2222">
            <v>1711100110</v>
          </cell>
          <cell r="B2222" t="str">
            <v>השכר הקובע-תקציבית</v>
          </cell>
          <cell r="C2222">
            <v>1716800</v>
          </cell>
        </row>
        <row r="2223">
          <cell r="A2223">
            <v>1711100119</v>
          </cell>
          <cell r="B2223" t="str">
            <v xml:space="preserve">השכר הקובע-צוברת  </v>
          </cell>
          <cell r="C2223">
            <v>2447400</v>
          </cell>
        </row>
        <row r="2224">
          <cell r="A2224">
            <v>1711100122</v>
          </cell>
          <cell r="B2224" t="str">
            <v xml:space="preserve">ביגוד             </v>
          </cell>
          <cell r="C2224">
            <v>51000</v>
          </cell>
        </row>
        <row r="2225">
          <cell r="A2225">
            <v>1711100126</v>
          </cell>
          <cell r="B2225" t="str">
            <v xml:space="preserve">דמי הבראה         </v>
          </cell>
          <cell r="C2225">
            <v>131500</v>
          </cell>
        </row>
        <row r="2226">
          <cell r="A2226">
            <v>1711100130</v>
          </cell>
          <cell r="B2226" t="str">
            <v xml:space="preserve">שעות נוספות       </v>
          </cell>
          <cell r="C2226">
            <v>827000</v>
          </cell>
        </row>
        <row r="2227">
          <cell r="A2227">
            <v>1711100140</v>
          </cell>
          <cell r="B2227" t="str">
            <v>השתתפות באחזקת רכב</v>
          </cell>
          <cell r="C2227">
            <v>469000</v>
          </cell>
        </row>
        <row r="2228">
          <cell r="A2228">
            <v>1711100253</v>
          </cell>
          <cell r="B2228" t="str">
            <v xml:space="preserve">פקידת מוקד חיצוני </v>
          </cell>
        </row>
        <row r="2229">
          <cell r="A2229">
            <v>1711100350</v>
          </cell>
          <cell r="B2229" t="str">
            <v>ליסינג 746-59-001</v>
          </cell>
          <cell r="C2229">
            <v>53000</v>
          </cell>
        </row>
        <row r="2230">
          <cell r="A2230">
            <v>1711100351</v>
          </cell>
          <cell r="B2230" t="str">
            <v>הוצאות-746-59-001</v>
          </cell>
          <cell r="C2230">
            <v>30450</v>
          </cell>
        </row>
        <row r="2231">
          <cell r="A2231">
            <v>1711100400</v>
          </cell>
          <cell r="B2231" t="str">
            <v>אחזקת בנינים וציוד</v>
          </cell>
        </row>
        <row r="2232">
          <cell r="A2232">
            <v>1711100470</v>
          </cell>
          <cell r="B2232" t="str">
            <v xml:space="preserve">אחזקת מכונות משרד </v>
          </cell>
          <cell r="C2232">
            <v>2300</v>
          </cell>
        </row>
        <row r="2233">
          <cell r="A2233">
            <v>1711100471</v>
          </cell>
          <cell r="B2233" t="str">
            <v xml:space="preserve">מכשירי כתיבה      </v>
          </cell>
          <cell r="C2233">
            <v>28500</v>
          </cell>
        </row>
        <row r="2234">
          <cell r="A2234">
            <v>1711100492</v>
          </cell>
          <cell r="B2234" t="str">
            <v xml:space="preserve">השתתפות בעזר 092  </v>
          </cell>
        </row>
        <row r="2235">
          <cell r="A2235">
            <v>1711100500</v>
          </cell>
          <cell r="B2235" t="str">
            <v xml:space="preserve">הוצאות מינהליות   </v>
          </cell>
        </row>
        <row r="2236">
          <cell r="A2236">
            <v>1711100511</v>
          </cell>
          <cell r="B2236" t="str">
            <v xml:space="preserve">אירוח וכיבוד      </v>
          </cell>
          <cell r="C2236">
            <v>2300</v>
          </cell>
        </row>
        <row r="2237">
          <cell r="A2237">
            <v>1711100512</v>
          </cell>
          <cell r="B2237" t="str">
            <v xml:space="preserve">נסיעות ואש"ל      </v>
          </cell>
          <cell r="C2237">
            <v>1000</v>
          </cell>
        </row>
        <row r="2238">
          <cell r="A2238">
            <v>1711100522</v>
          </cell>
          <cell r="B2238" t="str">
            <v xml:space="preserve">ספרים ועיתונים    </v>
          </cell>
        </row>
        <row r="2239">
          <cell r="A2239">
            <v>1711100540</v>
          </cell>
          <cell r="B2239" t="str">
            <v xml:space="preserve">הוצאות טלפון      </v>
          </cell>
        </row>
        <row r="2240">
          <cell r="A2240">
            <v>1711100544</v>
          </cell>
          <cell r="B2240" t="str">
            <v xml:space="preserve">הוצאות דאר        </v>
          </cell>
          <cell r="C2240">
            <v>1900</v>
          </cell>
        </row>
        <row r="2241">
          <cell r="A2241">
            <v>1711100550</v>
          </cell>
          <cell r="B2241" t="str">
            <v xml:space="preserve">פירסומים          </v>
          </cell>
        </row>
        <row r="2242">
          <cell r="A2242">
            <v>1711100561</v>
          </cell>
          <cell r="B2242" t="str">
            <v xml:space="preserve">שיכפולים          </v>
          </cell>
          <cell r="C2242">
            <v>900</v>
          </cell>
        </row>
        <row r="2243">
          <cell r="A2243">
            <v>1711100562</v>
          </cell>
          <cell r="B2243" t="str">
            <v xml:space="preserve">הדפסות            </v>
          </cell>
          <cell r="C2243">
            <v>3100</v>
          </cell>
        </row>
        <row r="2244">
          <cell r="A2244">
            <v>1711100571</v>
          </cell>
          <cell r="B2244" t="str">
            <v xml:space="preserve">מיכון וענ"א       </v>
          </cell>
        </row>
        <row r="2245">
          <cell r="A2245">
            <v>1711100580</v>
          </cell>
          <cell r="B2245" t="str">
            <v xml:space="preserve">יעוץ חיצוני       </v>
          </cell>
        </row>
        <row r="2246">
          <cell r="A2246">
            <v>1711100596</v>
          </cell>
          <cell r="B2246" t="str">
            <v xml:space="preserve">השתתפות בעזר 096  </v>
          </cell>
        </row>
        <row r="2247">
          <cell r="A2247">
            <v>1711100753</v>
          </cell>
          <cell r="B2247" t="str">
            <v xml:space="preserve">פקידת מוקד חיצוני </v>
          </cell>
        </row>
        <row r="2248">
          <cell r="A2248">
            <v>1711100794</v>
          </cell>
          <cell r="B2248" t="str">
            <v xml:space="preserve">השתתפות בעזר 094  </v>
          </cell>
        </row>
        <row r="2249">
          <cell r="A2249">
            <v>1711100931</v>
          </cell>
          <cell r="B2249" t="str">
            <v>שיקום אתר הפסולת</v>
          </cell>
        </row>
        <row r="2250">
          <cell r="A2250">
            <v>1711100961</v>
          </cell>
          <cell r="B2250" t="str">
            <v>רז' פעולות ורכישות</v>
          </cell>
        </row>
        <row r="2251">
          <cell r="A2251" t="str">
            <v>#VALUE!</v>
          </cell>
          <cell r="B2251" t="str">
            <v>אגף שפ"ע</v>
          </cell>
          <cell r="C2251">
            <v>5766150</v>
          </cell>
        </row>
        <row r="2252">
          <cell r="A2252">
            <v>17112000</v>
          </cell>
          <cell r="B2252" t="str">
            <v xml:space="preserve">הדבקת מודעות      </v>
          </cell>
        </row>
        <row r="2253">
          <cell r="A2253">
            <v>1711200700</v>
          </cell>
          <cell r="B2253" t="str">
            <v xml:space="preserve">הוצאות לפעולות    </v>
          </cell>
        </row>
        <row r="2254">
          <cell r="A2254">
            <v>1711200757</v>
          </cell>
          <cell r="B2254" t="str">
            <v xml:space="preserve">הדבקת מודעות-קבלן </v>
          </cell>
        </row>
        <row r="2255">
          <cell r="A2255" t="str">
            <v>#VALUE!</v>
          </cell>
          <cell r="B2255" t="str">
            <v xml:space="preserve">הדבקת מודעות      </v>
          </cell>
          <cell r="C2255">
            <v>0</v>
          </cell>
        </row>
        <row r="2256">
          <cell r="A2256">
            <v>17120000</v>
          </cell>
          <cell r="B2256" t="str">
            <v xml:space="preserve">שרותי נקיון       </v>
          </cell>
        </row>
        <row r="2257">
          <cell r="A2257">
            <v>17122000</v>
          </cell>
          <cell r="B2257" t="str">
            <v xml:space="preserve">נקוי רחובות       </v>
          </cell>
        </row>
        <row r="2258">
          <cell r="A2258">
            <v>1712200255</v>
          </cell>
          <cell r="B2258" t="str">
            <v>ניקוי מגרשים - עובדים</v>
          </cell>
        </row>
        <row r="2259">
          <cell r="A2259">
            <v>1712200400</v>
          </cell>
          <cell r="B2259" t="str">
            <v>אחזקת בנינים וציוד</v>
          </cell>
        </row>
        <row r="2260">
          <cell r="A2260">
            <v>1712200431</v>
          </cell>
          <cell r="B2260" t="str">
            <v xml:space="preserve">חשמל              </v>
          </cell>
          <cell r="C2260">
            <v>6600</v>
          </cell>
        </row>
        <row r="2261">
          <cell r="A2261">
            <v>1712200441</v>
          </cell>
          <cell r="B2261" t="str">
            <v xml:space="preserve">ביטוח מחסנים      </v>
          </cell>
        </row>
        <row r="2262">
          <cell r="A2262">
            <v>1712200561</v>
          </cell>
          <cell r="B2262" t="str">
            <v xml:space="preserve">שיכפולים          </v>
          </cell>
          <cell r="C2262">
            <v>4600</v>
          </cell>
        </row>
        <row r="2263">
          <cell r="A2263">
            <v>1712200580</v>
          </cell>
          <cell r="B2263" t="str">
            <v xml:space="preserve">יעוץ חיצוני       </v>
          </cell>
        </row>
        <row r="2264">
          <cell r="A2264">
            <v>1712200596</v>
          </cell>
          <cell r="B2264" t="str">
            <v xml:space="preserve">השתתפות בעזר 096  </v>
          </cell>
        </row>
        <row r="2265">
          <cell r="A2265">
            <v>1712200700</v>
          </cell>
          <cell r="B2265" t="str">
            <v xml:space="preserve">הוצאות לפעולות    </v>
          </cell>
        </row>
        <row r="2266">
          <cell r="A2266">
            <v>1712200715</v>
          </cell>
          <cell r="B2266" t="str">
            <v>עבודות קבלניות רכב</v>
          </cell>
          <cell r="C2266">
            <v>936600</v>
          </cell>
        </row>
        <row r="2267">
          <cell r="A2267">
            <v>1712200716</v>
          </cell>
          <cell r="B2267" t="str">
            <v xml:space="preserve">השכרת מכונת טיאוט </v>
          </cell>
        </row>
        <row r="2268">
          <cell r="A2268">
            <v>1712200722</v>
          </cell>
          <cell r="B2268" t="str">
            <v>חמרים-תחזוקה עצמית</v>
          </cell>
          <cell r="C2268">
            <v>7400</v>
          </cell>
        </row>
        <row r="2269">
          <cell r="A2269">
            <v>1712200723</v>
          </cell>
          <cell r="B2269" t="str">
            <v xml:space="preserve">שקיות אשפה        </v>
          </cell>
          <cell r="C2269">
            <v>49400</v>
          </cell>
        </row>
        <row r="2270">
          <cell r="A2270">
            <v>1712200742</v>
          </cell>
          <cell r="B2270" t="str">
            <v xml:space="preserve">כלים וציוד        </v>
          </cell>
        </row>
        <row r="2271">
          <cell r="A2271">
            <v>1712200745</v>
          </cell>
          <cell r="B2271" t="str">
            <v xml:space="preserve">תיקון נזקים       </v>
          </cell>
          <cell r="C2271">
            <v>9500</v>
          </cell>
        </row>
        <row r="2272">
          <cell r="A2272">
            <v>1712200752</v>
          </cell>
          <cell r="B2272" t="str">
            <v xml:space="preserve">אספקת ג'טר        </v>
          </cell>
        </row>
        <row r="2273">
          <cell r="A2273">
            <v>1712200754</v>
          </cell>
          <cell r="B2273" t="str">
            <v xml:space="preserve">סיירת נקיון       </v>
          </cell>
        </row>
        <row r="2274">
          <cell r="A2274">
            <v>1712200755</v>
          </cell>
          <cell r="B2274" t="str">
            <v xml:space="preserve">אספקת פועלים      </v>
          </cell>
        </row>
        <row r="2275">
          <cell r="A2275">
            <v>1712200756</v>
          </cell>
          <cell r="B2275" t="str">
            <v>שמירה-מזבלה מקומית</v>
          </cell>
        </row>
        <row r="2276">
          <cell r="A2276">
            <v>1712200757</v>
          </cell>
          <cell r="B2276" t="str">
            <v xml:space="preserve">אח'מזבלה מקומית   </v>
          </cell>
        </row>
        <row r="2277">
          <cell r="A2277">
            <v>1712200758</v>
          </cell>
          <cell r="B2277" t="str">
            <v xml:space="preserve">נקוי רח'בקבלנות   </v>
          </cell>
          <cell r="C2277">
            <v>30414000</v>
          </cell>
        </row>
        <row r="2278">
          <cell r="A2278">
            <v>1712200759</v>
          </cell>
          <cell r="B2278" t="str">
            <v xml:space="preserve">פנוי גזם          </v>
          </cell>
          <cell r="C2278">
            <v>8144000</v>
          </cell>
        </row>
        <row r="2279">
          <cell r="A2279">
            <v>1712200794</v>
          </cell>
          <cell r="B2279" t="str">
            <v xml:space="preserve">השתתפות בעזר 094  </v>
          </cell>
        </row>
        <row r="2280">
          <cell r="A2280">
            <v>1712200900</v>
          </cell>
          <cell r="B2280" t="str">
            <v xml:space="preserve">הוצאות חד פעמיות  </v>
          </cell>
        </row>
        <row r="2281">
          <cell r="A2281">
            <v>1712200934</v>
          </cell>
          <cell r="B2281" t="str">
            <v xml:space="preserve">רכישת סלי אשפה    </v>
          </cell>
        </row>
        <row r="2282">
          <cell r="A2282">
            <v>1712200935</v>
          </cell>
          <cell r="B2282" t="str">
            <v>מתקני איסוף גללים</v>
          </cell>
        </row>
        <row r="2283">
          <cell r="A2283">
            <v>1712200960</v>
          </cell>
          <cell r="B2283" t="str">
            <v xml:space="preserve">מבצעי נקיון       </v>
          </cell>
        </row>
        <row r="2284">
          <cell r="A2284">
            <v>1712200961</v>
          </cell>
          <cell r="B2284" t="str">
            <v>פעולות ורכישות</v>
          </cell>
        </row>
        <row r="2285">
          <cell r="A2285" t="str">
            <v>#VALUE!</v>
          </cell>
          <cell r="B2285" t="str">
            <v xml:space="preserve">נקוי רחובות       </v>
          </cell>
          <cell r="C2285">
            <v>39572100</v>
          </cell>
        </row>
        <row r="2286">
          <cell r="A2286">
            <v>17123000</v>
          </cell>
          <cell r="B2286" t="str">
            <v xml:space="preserve">איסוף וביעור אשפה  </v>
          </cell>
        </row>
        <row r="2287">
          <cell r="A2287">
            <v>1712300100</v>
          </cell>
          <cell r="B2287" t="str">
            <v>שכר עובדים לפי תקן</v>
          </cell>
        </row>
        <row r="2288">
          <cell r="A2288">
            <v>1712300110</v>
          </cell>
          <cell r="B2288" t="str">
            <v>השכר הקובע-תקציבית</v>
          </cell>
          <cell r="C2288">
            <v>6147500</v>
          </cell>
        </row>
        <row r="2289">
          <cell r="A2289">
            <v>1712300119</v>
          </cell>
          <cell r="B2289" t="str">
            <v xml:space="preserve">השכר הקובע-צוברת  </v>
          </cell>
          <cell r="C2289">
            <v>3352600</v>
          </cell>
        </row>
        <row r="2290">
          <cell r="A2290">
            <v>1712300122</v>
          </cell>
          <cell r="B2290" t="str">
            <v xml:space="preserve">ביגוד             </v>
          </cell>
          <cell r="C2290">
            <v>140000</v>
          </cell>
        </row>
        <row r="2291">
          <cell r="A2291">
            <v>1712300126</v>
          </cell>
          <cell r="B2291" t="str">
            <v xml:space="preserve">דמי הבראה         </v>
          </cell>
          <cell r="C2291">
            <v>356800</v>
          </cell>
        </row>
        <row r="2292">
          <cell r="A2292">
            <v>1712300130</v>
          </cell>
          <cell r="B2292" t="str">
            <v xml:space="preserve">שעות נוספות       </v>
          </cell>
          <cell r="C2292">
            <v>5068000</v>
          </cell>
        </row>
        <row r="2293">
          <cell r="A2293">
            <v>1712300140</v>
          </cell>
          <cell r="B2293" t="str">
            <v>השתתפות באחזקת רכב</v>
          </cell>
          <cell r="C2293">
            <v>304800</v>
          </cell>
        </row>
        <row r="2294">
          <cell r="A2294">
            <v>1712300253</v>
          </cell>
          <cell r="B2294" t="str">
            <v xml:space="preserve">אספקת עובדים      </v>
          </cell>
          <cell r="C2294">
            <v>1692000</v>
          </cell>
        </row>
        <row r="2295">
          <cell r="A2295">
            <v>1712300255</v>
          </cell>
          <cell r="B2295" t="str">
            <v xml:space="preserve">אספקת פועלים      </v>
          </cell>
          <cell r="C2295">
            <v>109000</v>
          </cell>
        </row>
        <row r="2296">
          <cell r="A2296">
            <v>1712300400</v>
          </cell>
          <cell r="B2296" t="str">
            <v>אחזקת בנינים וציוד</v>
          </cell>
        </row>
        <row r="2297">
          <cell r="A2297">
            <v>1712300437</v>
          </cell>
          <cell r="B2297" t="str">
            <v xml:space="preserve">אחזקת אזעקה       </v>
          </cell>
          <cell r="C2297">
            <v>1400</v>
          </cell>
        </row>
        <row r="2298">
          <cell r="A2298">
            <v>1712300596</v>
          </cell>
          <cell r="B2298" t="str">
            <v xml:space="preserve">השתתפות בעזר 096  </v>
          </cell>
        </row>
        <row r="2299">
          <cell r="A2299">
            <v>1712300700</v>
          </cell>
          <cell r="B2299" t="str">
            <v xml:space="preserve">הוצאות לפעולות    </v>
          </cell>
        </row>
        <row r="2300">
          <cell r="A2300">
            <v>1712300710</v>
          </cell>
          <cell r="B2300" t="str">
            <v>הובלות לאיסוף סוללות</v>
          </cell>
        </row>
        <row r="2301">
          <cell r="A2301">
            <v>1712300742</v>
          </cell>
          <cell r="B2301" t="str">
            <v xml:space="preserve">כלים וציוד        </v>
          </cell>
          <cell r="C2301">
            <v>169100</v>
          </cell>
        </row>
        <row r="2302">
          <cell r="A2302">
            <v>1712300750</v>
          </cell>
          <cell r="B2302" t="str">
            <v>מיחזור ופסולת בנין</v>
          </cell>
          <cell r="C2302">
            <v>100000</v>
          </cell>
        </row>
        <row r="2303">
          <cell r="A2303">
            <v>1712300752</v>
          </cell>
          <cell r="B2303" t="str">
            <v xml:space="preserve">נקיון בקבלנות     </v>
          </cell>
          <cell r="C2303">
            <v>4700</v>
          </cell>
        </row>
        <row r="2304">
          <cell r="A2304">
            <v>1712300753</v>
          </cell>
          <cell r="B2304" t="str">
            <v>איסוף קרטון - למיחזור</v>
          </cell>
          <cell r="C2304">
            <v>0</v>
          </cell>
        </row>
        <row r="2305">
          <cell r="A2305">
            <v>1712300754</v>
          </cell>
          <cell r="B2305" t="str">
            <v xml:space="preserve">פינוי אשפה - פחים </v>
          </cell>
          <cell r="C2305">
            <v>11540000</v>
          </cell>
        </row>
        <row r="2306">
          <cell r="A2306">
            <v>1712300755</v>
          </cell>
          <cell r="B2306" t="str">
            <v>פינוי אריזות-כתומים במקור</v>
          </cell>
          <cell r="C2306">
            <v>3081000</v>
          </cell>
        </row>
        <row r="2307">
          <cell r="A2307">
            <v>1712300756</v>
          </cell>
          <cell r="B2307" t="str">
            <v xml:space="preserve">שמירה             </v>
          </cell>
        </row>
        <row r="2308">
          <cell r="A2308">
            <v>1712300757</v>
          </cell>
          <cell r="B2308" t="str">
            <v>פנוי אשפה  בקבלנות</v>
          </cell>
          <cell r="C2308">
            <v>14938000</v>
          </cell>
        </row>
        <row r="2309">
          <cell r="A2309">
            <v>1712300758</v>
          </cell>
          <cell r="B2309" t="str">
            <v>פנוי אשפה (מהכנסה)</v>
          </cell>
          <cell r="C2309">
            <v>4635000</v>
          </cell>
        </row>
        <row r="2310">
          <cell r="A2310">
            <v>1712300759</v>
          </cell>
          <cell r="B2310" t="str">
            <v xml:space="preserve">שינוע אשפה        </v>
          </cell>
          <cell r="C2310">
            <v>156000</v>
          </cell>
        </row>
        <row r="2311">
          <cell r="A2311">
            <v>1712300760</v>
          </cell>
          <cell r="B2311" t="str">
            <v>איסוף נייר למיחזור</v>
          </cell>
          <cell r="C2311">
            <v>646000</v>
          </cell>
        </row>
        <row r="2312">
          <cell r="A2312">
            <v>1712300794</v>
          </cell>
          <cell r="B2312" t="str">
            <v xml:space="preserve">השתתפות בעזר 094  </v>
          </cell>
        </row>
        <row r="2313">
          <cell r="A2313">
            <v>1712300800</v>
          </cell>
          <cell r="B2313" t="str">
            <v>השת' תמיכות תרומות</v>
          </cell>
        </row>
        <row r="2314">
          <cell r="A2314">
            <v>1712300830</v>
          </cell>
          <cell r="B2314" t="str">
            <v>השתת'באיגוד תברואה</v>
          </cell>
          <cell r="C2314">
            <v>40756000</v>
          </cell>
        </row>
        <row r="2315">
          <cell r="A2315">
            <v>1712300900</v>
          </cell>
          <cell r="B2315" t="str">
            <v xml:space="preserve">הוצאות חד פעמיות  </v>
          </cell>
        </row>
        <row r="2316">
          <cell r="A2316">
            <v>1712300931</v>
          </cell>
          <cell r="B2316" t="str">
            <v xml:space="preserve">רכישת אשפתונים    </v>
          </cell>
        </row>
        <row r="2317">
          <cell r="A2317">
            <v>1712300932</v>
          </cell>
          <cell r="B2317" t="str">
            <v>התקנת מכולות שקועות</v>
          </cell>
        </row>
        <row r="2318">
          <cell r="A2318">
            <v>1712300961</v>
          </cell>
          <cell r="B2318" t="str">
            <v>רז' פעולות ורכישות</v>
          </cell>
        </row>
        <row r="2319">
          <cell r="A2319" t="str">
            <v>#VALUE!</v>
          </cell>
          <cell r="B2319" t="str">
            <v xml:space="preserve">איסוף וביעור אשפה  </v>
          </cell>
          <cell r="C2319">
            <v>93197900</v>
          </cell>
        </row>
        <row r="2320">
          <cell r="A2320">
            <v>17125000</v>
          </cell>
          <cell r="B2320" t="str">
            <v>אח'שירותים צבוריים</v>
          </cell>
        </row>
        <row r="2321">
          <cell r="A2321">
            <v>1712500100</v>
          </cell>
          <cell r="B2321" t="str">
            <v>שכר עובדים לפי תקן</v>
          </cell>
        </row>
        <row r="2322">
          <cell r="A2322">
            <v>1712500110</v>
          </cell>
          <cell r="B2322" t="str">
            <v>השכר הקובע-תקציבית</v>
          </cell>
          <cell r="C2322">
            <v>153500</v>
          </cell>
        </row>
        <row r="2323">
          <cell r="A2323">
            <v>1712500119</v>
          </cell>
          <cell r="B2323" t="str">
            <v xml:space="preserve">השכר הקובע-צוברת  </v>
          </cell>
        </row>
        <row r="2324">
          <cell r="A2324">
            <v>1712500122</v>
          </cell>
          <cell r="B2324" t="str">
            <v xml:space="preserve">ביגוד             </v>
          </cell>
          <cell r="C2324">
            <v>6300</v>
          </cell>
        </row>
        <row r="2325">
          <cell r="A2325">
            <v>1712500126</v>
          </cell>
          <cell r="B2325" t="str">
            <v xml:space="preserve">דמי הבראה         </v>
          </cell>
          <cell r="C2325">
            <v>6000</v>
          </cell>
        </row>
        <row r="2326">
          <cell r="A2326">
            <v>1712500130</v>
          </cell>
          <cell r="B2326" t="str">
            <v xml:space="preserve">שעות נוספות       </v>
          </cell>
          <cell r="C2326">
            <v>17200</v>
          </cell>
        </row>
        <row r="2327">
          <cell r="A2327">
            <v>1712500140</v>
          </cell>
          <cell r="B2327" t="str">
            <v>השתתפות באחזקת רכב</v>
          </cell>
          <cell r="C2327">
            <v>18300</v>
          </cell>
        </row>
        <row r="2328">
          <cell r="A2328">
            <v>1712500255</v>
          </cell>
          <cell r="B2328" t="str">
            <v xml:space="preserve">מסגרים חיצוניים   </v>
          </cell>
        </row>
        <row r="2329">
          <cell r="A2329">
            <v>1712500432</v>
          </cell>
          <cell r="B2329" t="str">
            <v xml:space="preserve">מים               </v>
          </cell>
          <cell r="C2329">
            <v>0</v>
          </cell>
        </row>
        <row r="2330">
          <cell r="A2330">
            <v>1712500580</v>
          </cell>
          <cell r="B2330" t="str">
            <v xml:space="preserve">יעוץ חיצוני       </v>
          </cell>
        </row>
        <row r="2331">
          <cell r="A2331">
            <v>1712500596</v>
          </cell>
          <cell r="B2331" t="str">
            <v xml:space="preserve">השתתפות בעזר 096  </v>
          </cell>
        </row>
        <row r="2332">
          <cell r="A2332">
            <v>1712500722</v>
          </cell>
          <cell r="B2332" t="str">
            <v>חמרים-תחזוקה עצמית</v>
          </cell>
          <cell r="C2332">
            <v>38000</v>
          </cell>
        </row>
        <row r="2333">
          <cell r="A2333">
            <v>1712500742</v>
          </cell>
          <cell r="B2333" t="str">
            <v xml:space="preserve">כלים וציוד        </v>
          </cell>
          <cell r="C2333">
            <v>7600</v>
          </cell>
        </row>
        <row r="2334">
          <cell r="A2334">
            <v>1712500745</v>
          </cell>
          <cell r="B2334" t="str">
            <v xml:space="preserve">דמי פריצה - תכולה </v>
          </cell>
        </row>
        <row r="2335">
          <cell r="A2335">
            <v>1712500751</v>
          </cell>
          <cell r="B2335" t="str">
            <v xml:space="preserve">עבודות קבלניות    </v>
          </cell>
          <cell r="C2335">
            <v>26600</v>
          </cell>
        </row>
        <row r="2336">
          <cell r="A2336">
            <v>1712500752</v>
          </cell>
          <cell r="B2336" t="str">
            <v>נקיון שרותים צבורי</v>
          </cell>
          <cell r="C2336">
            <v>1092000</v>
          </cell>
        </row>
        <row r="2337">
          <cell r="A2337">
            <v>1712500755</v>
          </cell>
          <cell r="B2337" t="str">
            <v xml:space="preserve">מסגרים חיצוניים   </v>
          </cell>
        </row>
        <row r="2338">
          <cell r="A2338">
            <v>1712500757</v>
          </cell>
          <cell r="B2338" t="str">
            <v xml:space="preserve">מסגרים חיצוניים   </v>
          </cell>
          <cell r="C2338">
            <v>517000</v>
          </cell>
        </row>
        <row r="2339">
          <cell r="A2339">
            <v>1712500794</v>
          </cell>
          <cell r="B2339" t="str">
            <v xml:space="preserve">השתתפות בעזר 094  </v>
          </cell>
        </row>
        <row r="2340">
          <cell r="A2340">
            <v>1712500931</v>
          </cell>
          <cell r="B2340" t="str">
            <v xml:space="preserve">עבודות בטיחות ח"פ </v>
          </cell>
          <cell r="C2340">
            <v>14300</v>
          </cell>
        </row>
        <row r="2341">
          <cell r="A2341">
            <v>1712500933</v>
          </cell>
          <cell r="B2341" t="str">
            <v xml:space="preserve">רכישת תגים        </v>
          </cell>
          <cell r="C2341">
            <v>0</v>
          </cell>
        </row>
        <row r="2342">
          <cell r="A2342">
            <v>1712500961</v>
          </cell>
          <cell r="B2342" t="str">
            <v>פעולות ורכישות</v>
          </cell>
        </row>
        <row r="2343">
          <cell r="A2343" t="str">
            <v>#VALUE!</v>
          </cell>
          <cell r="B2343" t="str">
            <v>אח'שירותים צבוריים</v>
          </cell>
          <cell r="C2343">
            <v>1896800</v>
          </cell>
        </row>
        <row r="2344">
          <cell r="A2344">
            <v>17126000</v>
          </cell>
          <cell r="B2344" t="str">
            <v xml:space="preserve">תחנת המעבר        </v>
          </cell>
        </row>
        <row r="2345">
          <cell r="A2345">
            <v>1712600100</v>
          </cell>
          <cell r="B2345" t="str">
            <v>שכר עובדים לפי תקן</v>
          </cell>
        </row>
        <row r="2346">
          <cell r="A2346">
            <v>1712600110</v>
          </cell>
          <cell r="B2346" t="str">
            <v>השכר הקובע-תקציבית</v>
          </cell>
        </row>
        <row r="2347">
          <cell r="A2347">
            <v>1712600119</v>
          </cell>
          <cell r="B2347" t="str">
            <v xml:space="preserve">השכר הקובע-צוברת  </v>
          </cell>
          <cell r="C2347">
            <v>202900</v>
          </cell>
        </row>
        <row r="2348">
          <cell r="A2348">
            <v>1712600122</v>
          </cell>
          <cell r="B2348" t="str">
            <v xml:space="preserve">ביגוד             </v>
          </cell>
          <cell r="C2348">
            <v>3300</v>
          </cell>
        </row>
        <row r="2349">
          <cell r="A2349">
            <v>1712600126</v>
          </cell>
          <cell r="B2349" t="str">
            <v xml:space="preserve">דמי הבראה         </v>
          </cell>
          <cell r="C2349">
            <v>6000</v>
          </cell>
        </row>
        <row r="2350">
          <cell r="A2350">
            <v>1712600130</v>
          </cell>
          <cell r="B2350" t="str">
            <v xml:space="preserve">שעות נוספות       </v>
          </cell>
          <cell r="C2350">
            <v>48200</v>
          </cell>
        </row>
        <row r="2351">
          <cell r="A2351">
            <v>1712600140</v>
          </cell>
          <cell r="B2351" t="str">
            <v>השתתפות באחזקת רכב</v>
          </cell>
          <cell r="C2351">
            <v>32800</v>
          </cell>
        </row>
        <row r="2352">
          <cell r="A2352">
            <v>1712600400</v>
          </cell>
          <cell r="B2352" t="str">
            <v>אחזקת בנינים וציוד</v>
          </cell>
        </row>
        <row r="2353">
          <cell r="A2353">
            <v>1712600423</v>
          </cell>
          <cell r="B2353" t="str">
            <v xml:space="preserve">תחזוקת מבנה       </v>
          </cell>
        </row>
        <row r="2354">
          <cell r="A2354">
            <v>1712600431</v>
          </cell>
          <cell r="B2354" t="str">
            <v xml:space="preserve">חשמל              </v>
          </cell>
          <cell r="C2354">
            <v>61600</v>
          </cell>
        </row>
        <row r="2355">
          <cell r="A2355">
            <v>1712600432</v>
          </cell>
          <cell r="B2355" t="str">
            <v xml:space="preserve">מים               </v>
          </cell>
          <cell r="C2355">
            <v>56200</v>
          </cell>
        </row>
        <row r="2356">
          <cell r="A2356">
            <v>1712600433</v>
          </cell>
          <cell r="B2356" t="str">
            <v xml:space="preserve">חומרי חיטוי       </v>
          </cell>
        </row>
        <row r="2357">
          <cell r="A2357">
            <v>1712600441</v>
          </cell>
          <cell r="B2357" t="str">
            <v xml:space="preserve">ביטוח             </v>
          </cell>
        </row>
        <row r="2358">
          <cell r="A2358">
            <v>1712600476</v>
          </cell>
          <cell r="B2358" t="str">
            <v>אחזקת גנרטור ומשקל</v>
          </cell>
          <cell r="C2358">
            <v>9500</v>
          </cell>
        </row>
        <row r="2359">
          <cell r="A2359">
            <v>1712600511</v>
          </cell>
          <cell r="B2359" t="str">
            <v xml:space="preserve">אירוח וכיבוד      </v>
          </cell>
          <cell r="C2359">
            <v>400</v>
          </cell>
        </row>
        <row r="2360">
          <cell r="A2360">
            <v>1712600540</v>
          </cell>
          <cell r="B2360" t="str">
            <v xml:space="preserve">הוצאות טלפון      </v>
          </cell>
          <cell r="C2360">
            <v>3000</v>
          </cell>
        </row>
        <row r="2361">
          <cell r="A2361">
            <v>1712600544</v>
          </cell>
          <cell r="B2361" t="str">
            <v xml:space="preserve">הוצאות דאר        </v>
          </cell>
          <cell r="C2361">
            <v>0</v>
          </cell>
        </row>
        <row r="2362">
          <cell r="A2362">
            <v>1712600571</v>
          </cell>
          <cell r="B2362" t="str">
            <v xml:space="preserve">מיכון וענ"א       </v>
          </cell>
        </row>
        <row r="2363">
          <cell r="A2363">
            <v>1712600596</v>
          </cell>
          <cell r="B2363" t="str">
            <v xml:space="preserve">השתתפות בעזר 096  </v>
          </cell>
        </row>
        <row r="2364">
          <cell r="A2364">
            <v>1712600700</v>
          </cell>
          <cell r="B2364" t="str">
            <v xml:space="preserve">הוצאות לפעולות    </v>
          </cell>
        </row>
        <row r="2365">
          <cell r="A2365">
            <v>1712600722</v>
          </cell>
          <cell r="B2365" t="str">
            <v>חמרים-תחזוקה עצמית</v>
          </cell>
          <cell r="C2365">
            <v>1000</v>
          </cell>
        </row>
        <row r="2366">
          <cell r="A2366">
            <v>1712600743</v>
          </cell>
          <cell r="B2366" t="str">
            <v xml:space="preserve">כלים וציוד        </v>
          </cell>
        </row>
        <row r="2367">
          <cell r="A2367">
            <v>1712600751</v>
          </cell>
          <cell r="B2367" t="str">
            <v xml:space="preserve">עבודות קבלניות    </v>
          </cell>
          <cell r="C2367">
            <v>3800</v>
          </cell>
        </row>
        <row r="2368">
          <cell r="A2368">
            <v>1712600752</v>
          </cell>
          <cell r="B2368" t="str">
            <v xml:space="preserve">נקיון בקבלנות     </v>
          </cell>
          <cell r="C2368">
            <v>34200</v>
          </cell>
        </row>
        <row r="2369">
          <cell r="A2369">
            <v>1712600756</v>
          </cell>
          <cell r="B2369" t="str">
            <v>שמ' תחנה+מ'גרוטאות</v>
          </cell>
          <cell r="C2369">
            <v>620000</v>
          </cell>
        </row>
        <row r="2370">
          <cell r="A2370">
            <v>1712600758</v>
          </cell>
          <cell r="B2370" t="str">
            <v xml:space="preserve">הפעלת תחנת המעבר  </v>
          </cell>
        </row>
        <row r="2371">
          <cell r="A2371">
            <v>1712600933</v>
          </cell>
          <cell r="B2371" t="str">
            <v xml:space="preserve">רכישות חד-פעמיות  </v>
          </cell>
        </row>
        <row r="2372">
          <cell r="A2372">
            <v>1712600961</v>
          </cell>
          <cell r="B2372" t="str">
            <v>רז' פעולות ורכישות</v>
          </cell>
        </row>
        <row r="2373">
          <cell r="A2373" t="str">
            <v>#VALUE!</v>
          </cell>
          <cell r="B2373" t="str">
            <v xml:space="preserve">תחנת המעבר        </v>
          </cell>
          <cell r="C2373">
            <v>1082900</v>
          </cell>
        </row>
        <row r="2374">
          <cell r="A2374">
            <v>17130000</v>
          </cell>
          <cell r="B2374" t="str">
            <v xml:space="preserve">פיקוח תברואי      </v>
          </cell>
        </row>
        <row r="2375">
          <cell r="A2375">
            <v>17133000</v>
          </cell>
          <cell r="B2375" t="str">
            <v>פיקוח עסקים+מוסדות</v>
          </cell>
        </row>
        <row r="2376">
          <cell r="A2376">
            <v>1713300100</v>
          </cell>
          <cell r="B2376" t="str">
            <v>שכר עובדים לפי תקן</v>
          </cell>
        </row>
        <row r="2377">
          <cell r="A2377">
            <v>1713300110</v>
          </cell>
          <cell r="B2377" t="str">
            <v>השכר הקובע-תקציבית</v>
          </cell>
        </row>
        <row r="2378">
          <cell r="A2378">
            <v>1713300119</v>
          </cell>
          <cell r="B2378" t="str">
            <v xml:space="preserve">השכר הקובע-צוברת  </v>
          </cell>
          <cell r="C2378">
            <v>2381800</v>
          </cell>
        </row>
        <row r="2379">
          <cell r="A2379">
            <v>1713300122</v>
          </cell>
          <cell r="B2379" t="str">
            <v xml:space="preserve">ביגוד             </v>
          </cell>
          <cell r="C2379">
            <v>30000</v>
          </cell>
        </row>
        <row r="2380">
          <cell r="A2380">
            <v>1713300126</v>
          </cell>
          <cell r="B2380" t="str">
            <v xml:space="preserve">דמי הבראה         </v>
          </cell>
          <cell r="C2380">
            <v>63000</v>
          </cell>
        </row>
        <row r="2381">
          <cell r="A2381">
            <v>1713300130</v>
          </cell>
          <cell r="B2381" t="str">
            <v xml:space="preserve">שעות נוספות       </v>
          </cell>
          <cell r="C2381">
            <v>4500</v>
          </cell>
        </row>
        <row r="2382">
          <cell r="A2382">
            <v>1713300140</v>
          </cell>
          <cell r="B2382" t="str">
            <v>השתתפות באחזקת רכב</v>
          </cell>
          <cell r="C2382">
            <v>245900</v>
          </cell>
        </row>
        <row r="2383">
          <cell r="A2383">
            <v>1713300210</v>
          </cell>
          <cell r="B2383" t="str">
            <v xml:space="preserve">השכר הקובע        </v>
          </cell>
        </row>
        <row r="2384">
          <cell r="A2384">
            <v>1713300253</v>
          </cell>
          <cell r="B2384" t="str">
            <v xml:space="preserve">עובדים חיצוניים   </v>
          </cell>
        </row>
        <row r="2385">
          <cell r="A2385">
            <v>1713300400</v>
          </cell>
          <cell r="B2385" t="str">
            <v>אחזקת בנינים וציוד</v>
          </cell>
        </row>
        <row r="2386">
          <cell r="A2386">
            <v>1713300470</v>
          </cell>
          <cell r="B2386" t="str">
            <v xml:space="preserve">אחזקת מכונות משרד </v>
          </cell>
          <cell r="C2386">
            <v>1400</v>
          </cell>
        </row>
        <row r="2387">
          <cell r="A2387">
            <v>1713300471</v>
          </cell>
          <cell r="B2387" t="str">
            <v xml:space="preserve">מכשירי כתיבה      </v>
          </cell>
          <cell r="C2387">
            <v>26600</v>
          </cell>
        </row>
        <row r="2388">
          <cell r="A2388">
            <v>1713300511</v>
          </cell>
          <cell r="B2388" t="str">
            <v xml:space="preserve">אירוח וכיבוד      </v>
          </cell>
          <cell r="C2388">
            <v>5700</v>
          </cell>
        </row>
        <row r="2389">
          <cell r="A2389">
            <v>1713300522</v>
          </cell>
          <cell r="B2389" t="str">
            <v xml:space="preserve">ספרים ועיתונים    </v>
          </cell>
          <cell r="C2389">
            <v>1500</v>
          </cell>
        </row>
        <row r="2390">
          <cell r="A2390">
            <v>1713300540</v>
          </cell>
          <cell r="B2390" t="str">
            <v xml:space="preserve">הוצאות טלפון      </v>
          </cell>
        </row>
        <row r="2391">
          <cell r="A2391">
            <v>1713300544</v>
          </cell>
          <cell r="B2391" t="str">
            <v xml:space="preserve">הוצאות דאר        </v>
          </cell>
          <cell r="C2391">
            <v>32000</v>
          </cell>
        </row>
        <row r="2392">
          <cell r="A2392">
            <v>1713300550</v>
          </cell>
          <cell r="B2392" t="str">
            <v xml:space="preserve">פירסומים          </v>
          </cell>
          <cell r="C2392">
            <v>9500</v>
          </cell>
        </row>
        <row r="2393">
          <cell r="A2393">
            <v>1713300561</v>
          </cell>
          <cell r="B2393" t="str">
            <v xml:space="preserve">שיכפולים          </v>
          </cell>
          <cell r="C2393">
            <v>2300</v>
          </cell>
        </row>
        <row r="2394">
          <cell r="A2394">
            <v>1713300562</v>
          </cell>
          <cell r="B2394" t="str">
            <v xml:space="preserve">הדפסות            </v>
          </cell>
          <cell r="C2394">
            <v>4800</v>
          </cell>
        </row>
        <row r="2395">
          <cell r="A2395">
            <v>1713300565</v>
          </cell>
          <cell r="B2395" t="str">
            <v xml:space="preserve">צילום             </v>
          </cell>
        </row>
        <row r="2396">
          <cell r="A2396">
            <v>1713300566</v>
          </cell>
          <cell r="B2396" t="str">
            <v>חבילת גלישה</v>
          </cell>
          <cell r="C2396">
            <v>4400</v>
          </cell>
        </row>
        <row r="2397">
          <cell r="A2397">
            <v>1713300571</v>
          </cell>
          <cell r="B2397" t="str">
            <v xml:space="preserve">מיכון וענ"א       </v>
          </cell>
        </row>
        <row r="2398">
          <cell r="A2398">
            <v>1713300581</v>
          </cell>
          <cell r="B2398" t="str">
            <v>דו"ח רשם החברות</v>
          </cell>
          <cell r="C2398">
            <v>1900</v>
          </cell>
        </row>
        <row r="2399">
          <cell r="A2399">
            <v>1713300743</v>
          </cell>
          <cell r="B2399" t="str">
            <v xml:space="preserve">כלים וציוד        </v>
          </cell>
        </row>
        <row r="2400">
          <cell r="A2400">
            <v>1713300750</v>
          </cell>
          <cell r="B2400" t="str">
            <v>מנגנון לסגירת עסקים</v>
          </cell>
          <cell r="C2400">
            <v>47500</v>
          </cell>
        </row>
        <row r="2401">
          <cell r="A2401">
            <v>1713300753</v>
          </cell>
          <cell r="B2401" t="str">
            <v xml:space="preserve">עובדים חיצוניים   </v>
          </cell>
        </row>
        <row r="2402">
          <cell r="A2402">
            <v>1713300761</v>
          </cell>
          <cell r="B2402" t="str">
            <v>בדיקות זיהום אוויר</v>
          </cell>
        </row>
        <row r="2403">
          <cell r="A2403">
            <v>1713300780</v>
          </cell>
          <cell r="B2403" t="str">
            <v>עיר בריאה ומקיימת</v>
          </cell>
        </row>
        <row r="2404">
          <cell r="A2404">
            <v>1713300931</v>
          </cell>
          <cell r="B2404" t="str">
            <v xml:space="preserve">רכישות            </v>
          </cell>
          <cell r="C2404">
            <v>9000</v>
          </cell>
        </row>
        <row r="2405">
          <cell r="A2405">
            <v>1713300932</v>
          </cell>
          <cell r="B2405" t="str">
            <v>ציוד בטיחותי אישי</v>
          </cell>
          <cell r="C2405">
            <v>3200</v>
          </cell>
        </row>
        <row r="2406">
          <cell r="A2406">
            <v>1713300961</v>
          </cell>
          <cell r="B2406" t="str">
            <v>רז' פעולות ורכישות</v>
          </cell>
        </row>
        <row r="2407">
          <cell r="A2407" t="str">
            <v>#VALUE!</v>
          </cell>
          <cell r="B2407" t="str">
            <v>פיקוח עסקים+מוסדות</v>
          </cell>
          <cell r="C2407">
            <v>2875000</v>
          </cell>
        </row>
        <row r="2408">
          <cell r="A2408">
            <v>17140000</v>
          </cell>
          <cell r="B2408" t="str">
            <v xml:space="preserve">שרות וטרינרי      </v>
          </cell>
        </row>
        <row r="2409">
          <cell r="A2409">
            <v>1714000100</v>
          </cell>
          <cell r="B2409" t="str">
            <v>שכר עובדים לפי תקן</v>
          </cell>
        </row>
        <row r="2410">
          <cell r="A2410">
            <v>1714000110</v>
          </cell>
          <cell r="B2410" t="str">
            <v>השכר הקובע-תקציבית</v>
          </cell>
          <cell r="C2410">
            <v>187600</v>
          </cell>
        </row>
        <row r="2411">
          <cell r="A2411">
            <v>1714000119</v>
          </cell>
          <cell r="B2411" t="str">
            <v xml:space="preserve">השכר הקובע-צוברת  </v>
          </cell>
          <cell r="C2411">
            <v>2478900</v>
          </cell>
        </row>
        <row r="2412">
          <cell r="A2412">
            <v>1714000122</v>
          </cell>
          <cell r="B2412" t="str">
            <v xml:space="preserve">ביגוד             </v>
          </cell>
          <cell r="C2412">
            <v>20800</v>
          </cell>
        </row>
        <row r="2413">
          <cell r="A2413">
            <v>1714000126</v>
          </cell>
          <cell r="B2413" t="str">
            <v xml:space="preserve">דמי הבראה         </v>
          </cell>
          <cell r="C2413">
            <v>47000</v>
          </cell>
        </row>
        <row r="2414">
          <cell r="A2414">
            <v>1714000130</v>
          </cell>
          <cell r="B2414" t="str">
            <v xml:space="preserve">שעות נוספות       </v>
          </cell>
          <cell r="C2414">
            <v>66400</v>
          </cell>
        </row>
        <row r="2415">
          <cell r="A2415">
            <v>1714000140</v>
          </cell>
          <cell r="B2415" t="str">
            <v>השתתפות באחזקת רכב</v>
          </cell>
          <cell r="C2415">
            <v>194400</v>
          </cell>
        </row>
        <row r="2416">
          <cell r="A2416">
            <v>1714000253</v>
          </cell>
          <cell r="B2416" t="str">
            <v>עובדי כ"א</v>
          </cell>
        </row>
        <row r="2417">
          <cell r="A2417">
            <v>1714000400</v>
          </cell>
          <cell r="B2417" t="str">
            <v>אחזקת בנינים וציוד</v>
          </cell>
        </row>
        <row r="2418">
          <cell r="A2418">
            <v>1714000410</v>
          </cell>
          <cell r="B2418" t="str">
            <v xml:space="preserve">שכ"ד              </v>
          </cell>
        </row>
        <row r="2419">
          <cell r="A2419">
            <v>1714000431</v>
          </cell>
          <cell r="B2419" t="str">
            <v xml:space="preserve">חשמל              </v>
          </cell>
        </row>
        <row r="2420">
          <cell r="A2420">
            <v>1714000433</v>
          </cell>
          <cell r="B2420" t="str">
            <v xml:space="preserve">חומרי נקיון       </v>
          </cell>
          <cell r="C2420">
            <v>2400</v>
          </cell>
        </row>
        <row r="2421">
          <cell r="A2421">
            <v>1714000437</v>
          </cell>
          <cell r="B2421" t="str">
            <v xml:space="preserve">אחזקת אזעקה       </v>
          </cell>
          <cell r="C2421">
            <v>1400</v>
          </cell>
        </row>
        <row r="2422">
          <cell r="A2422">
            <v>1714000441</v>
          </cell>
          <cell r="B2422" t="str">
            <v xml:space="preserve">ביטוח             </v>
          </cell>
        </row>
        <row r="2423">
          <cell r="A2423">
            <v>1714000470</v>
          </cell>
          <cell r="B2423" t="str">
            <v xml:space="preserve">אחזקת מכונות משרד </v>
          </cell>
          <cell r="C2423">
            <v>1100</v>
          </cell>
        </row>
        <row r="2424">
          <cell r="A2424">
            <v>1714000471</v>
          </cell>
          <cell r="B2424" t="str">
            <v xml:space="preserve">מכשירי כתיבה      </v>
          </cell>
          <cell r="C2424">
            <v>10500</v>
          </cell>
        </row>
        <row r="2425">
          <cell r="A2425">
            <v>1714000511</v>
          </cell>
          <cell r="B2425" t="str">
            <v xml:space="preserve">אירוח וכיבוד      </v>
          </cell>
          <cell r="C2425">
            <v>5700</v>
          </cell>
        </row>
        <row r="2426">
          <cell r="A2426">
            <v>1714000522</v>
          </cell>
          <cell r="B2426" t="str">
            <v xml:space="preserve">ספרים ועיתונים    </v>
          </cell>
          <cell r="C2426">
            <v>1000</v>
          </cell>
        </row>
        <row r="2427">
          <cell r="A2427">
            <v>1714000540</v>
          </cell>
          <cell r="B2427" t="str">
            <v xml:space="preserve">הוצאות טלפון      </v>
          </cell>
          <cell r="C2427">
            <v>1500</v>
          </cell>
        </row>
        <row r="2428">
          <cell r="A2428">
            <v>1714000544</v>
          </cell>
          <cell r="B2428" t="str">
            <v xml:space="preserve">הוצאות דאר        </v>
          </cell>
          <cell r="C2428">
            <v>14000</v>
          </cell>
        </row>
        <row r="2429">
          <cell r="A2429">
            <v>1714000550</v>
          </cell>
          <cell r="B2429" t="str">
            <v xml:space="preserve">פירסומים          </v>
          </cell>
          <cell r="C2429">
            <v>24000</v>
          </cell>
        </row>
        <row r="2430">
          <cell r="A2430">
            <v>1714000561</v>
          </cell>
          <cell r="B2430" t="str">
            <v xml:space="preserve">שיכפולים          </v>
          </cell>
        </row>
        <row r="2431">
          <cell r="A2431">
            <v>1714000562</v>
          </cell>
          <cell r="B2431" t="str">
            <v xml:space="preserve">הדפסות            </v>
          </cell>
          <cell r="C2431">
            <v>20000</v>
          </cell>
        </row>
        <row r="2432">
          <cell r="A2432">
            <v>1714000571</v>
          </cell>
          <cell r="B2432" t="str">
            <v xml:space="preserve">מיכון וענ"א       </v>
          </cell>
        </row>
        <row r="2433">
          <cell r="A2433">
            <v>1714000580</v>
          </cell>
          <cell r="B2433" t="str">
            <v xml:space="preserve">יעוץ וטרינרי      </v>
          </cell>
        </row>
        <row r="2434">
          <cell r="A2434">
            <v>1714000585</v>
          </cell>
          <cell r="B2434" t="str">
            <v xml:space="preserve">בדיקות בשר        </v>
          </cell>
          <cell r="C2434">
            <v>1900</v>
          </cell>
        </row>
        <row r="2435">
          <cell r="A2435">
            <v>1714000596</v>
          </cell>
          <cell r="B2435" t="str">
            <v xml:space="preserve">השתתפות בעזר 096  </v>
          </cell>
        </row>
        <row r="2436">
          <cell r="A2436">
            <v>1714000700</v>
          </cell>
          <cell r="B2436" t="str">
            <v xml:space="preserve">הוצאות לפעולות    </v>
          </cell>
        </row>
        <row r="2437">
          <cell r="A2437">
            <v>1714000721</v>
          </cell>
          <cell r="B2437" t="str">
            <v>חמרים-תחזוקת מבנים</v>
          </cell>
          <cell r="C2437">
            <v>1500</v>
          </cell>
        </row>
        <row r="2438">
          <cell r="A2438">
            <v>1714000722</v>
          </cell>
          <cell r="B2438" t="str">
            <v xml:space="preserve">לוחיות ושבבים     </v>
          </cell>
        </row>
        <row r="2439">
          <cell r="A2439">
            <v>1714000723</v>
          </cell>
          <cell r="B2439" t="str">
            <v xml:space="preserve">חומר חיסון לכלבים </v>
          </cell>
          <cell r="C2439">
            <v>242000</v>
          </cell>
        </row>
        <row r="2440">
          <cell r="A2440">
            <v>1714000742</v>
          </cell>
          <cell r="B2440" t="str">
            <v xml:space="preserve">כלים וציוד        </v>
          </cell>
        </row>
        <row r="2441">
          <cell r="A2441">
            <v>1714000751</v>
          </cell>
          <cell r="B2441" t="str">
            <v xml:space="preserve">עבודות קבלניות    </v>
          </cell>
          <cell r="C2441">
            <v>3800</v>
          </cell>
        </row>
        <row r="2442">
          <cell r="A2442">
            <v>1714000752</v>
          </cell>
          <cell r="B2442" t="str">
            <v xml:space="preserve">נקיון בקבלנות     </v>
          </cell>
          <cell r="C2442">
            <v>48000</v>
          </cell>
        </row>
        <row r="2443">
          <cell r="A2443">
            <v>1714000753</v>
          </cell>
          <cell r="B2443" t="str">
            <v xml:space="preserve">אספקת עובדים      </v>
          </cell>
        </row>
        <row r="2444">
          <cell r="A2444">
            <v>1714000754</v>
          </cell>
          <cell r="B2444" t="str">
            <v>מרפאות וטרינרית-חרום</v>
          </cell>
          <cell r="C2444">
            <v>50000</v>
          </cell>
        </row>
        <row r="2445">
          <cell r="A2445">
            <v>1714000756</v>
          </cell>
          <cell r="B2445" t="str">
            <v xml:space="preserve">שמירה בקבלנות     </v>
          </cell>
        </row>
        <row r="2446">
          <cell r="A2446">
            <v>1714000757</v>
          </cell>
          <cell r="B2446" t="str">
            <v xml:space="preserve">הסגרת כלבים       </v>
          </cell>
          <cell r="C2446">
            <v>4800</v>
          </cell>
        </row>
        <row r="2447">
          <cell r="A2447">
            <v>1714000758</v>
          </cell>
          <cell r="B2447" t="str">
            <v xml:space="preserve">הסגר-בעלי חיים    </v>
          </cell>
          <cell r="C2447">
            <v>383000</v>
          </cell>
        </row>
        <row r="2448">
          <cell r="A2448">
            <v>1714000759</v>
          </cell>
          <cell r="B2448" t="str">
            <v>עיקור חתולים וכלבים</v>
          </cell>
          <cell r="C2448">
            <v>480000</v>
          </cell>
        </row>
        <row r="2449">
          <cell r="A2449">
            <v>1714000780</v>
          </cell>
          <cell r="B2449" t="str">
            <v>מוקד ארצי לחיסונים</v>
          </cell>
          <cell r="C2449">
            <v>56000</v>
          </cell>
        </row>
        <row r="2450">
          <cell r="A2450">
            <v>1714000781</v>
          </cell>
          <cell r="B2450" t="str">
            <v>מרפאה ווטרינרית</v>
          </cell>
          <cell r="C2450">
            <v>28500</v>
          </cell>
        </row>
        <row r="2451">
          <cell r="A2451">
            <v>1714000880</v>
          </cell>
          <cell r="B2451" t="str">
            <v>מוקד ארצי לחיסונים</v>
          </cell>
        </row>
        <row r="2452">
          <cell r="A2452">
            <v>1714000931</v>
          </cell>
          <cell r="B2452" t="str">
            <v>רכישות ציוד</v>
          </cell>
          <cell r="C2452">
            <v>35500</v>
          </cell>
        </row>
        <row r="2453">
          <cell r="A2453">
            <v>1714000961</v>
          </cell>
          <cell r="B2453" t="str">
            <v>רז' פעולות ורכישות</v>
          </cell>
        </row>
        <row r="2454">
          <cell r="A2454" t="str">
            <v>#VALUE!</v>
          </cell>
          <cell r="B2454" t="str">
            <v xml:space="preserve">שרות וטרינרי      </v>
          </cell>
          <cell r="C2454">
            <v>4411700</v>
          </cell>
        </row>
        <row r="2455">
          <cell r="A2455">
            <v>17150000</v>
          </cell>
          <cell r="B2455" t="str">
            <v xml:space="preserve">תברואה  מונעת     </v>
          </cell>
        </row>
        <row r="2456">
          <cell r="A2456">
            <v>17153000</v>
          </cell>
          <cell r="B2456" t="str">
            <v xml:space="preserve">הדברת מזיקים      </v>
          </cell>
        </row>
        <row r="2457">
          <cell r="A2457">
            <v>1715300100</v>
          </cell>
          <cell r="B2457" t="str">
            <v>שכר עובדים לפי תקן</v>
          </cell>
        </row>
        <row r="2458">
          <cell r="A2458">
            <v>1715300110</v>
          </cell>
          <cell r="B2458" t="str">
            <v>השכר הקובע-תקציבית</v>
          </cell>
        </row>
        <row r="2459">
          <cell r="A2459">
            <v>1715300119</v>
          </cell>
          <cell r="B2459" t="str">
            <v xml:space="preserve">השכר הקובע-צוברת  </v>
          </cell>
          <cell r="C2459">
            <v>153700</v>
          </cell>
        </row>
        <row r="2460">
          <cell r="A2460">
            <v>1715300122</v>
          </cell>
          <cell r="B2460" t="str">
            <v xml:space="preserve">ביגוד             </v>
          </cell>
          <cell r="C2460">
            <v>30000</v>
          </cell>
        </row>
        <row r="2461">
          <cell r="A2461">
            <v>1715300126</v>
          </cell>
          <cell r="B2461" t="str">
            <v xml:space="preserve">דמי הבראה         </v>
          </cell>
        </row>
        <row r="2462">
          <cell r="A2462">
            <v>1715300130</v>
          </cell>
          <cell r="B2462" t="str">
            <v xml:space="preserve">שעות נוספות       </v>
          </cell>
        </row>
        <row r="2463">
          <cell r="A2463">
            <v>1715300140</v>
          </cell>
          <cell r="B2463" t="str">
            <v>השתתפות באחזקת רכב</v>
          </cell>
          <cell r="C2463">
            <v>10000</v>
          </cell>
        </row>
        <row r="2464">
          <cell r="A2464">
            <v>1715300400</v>
          </cell>
          <cell r="B2464" t="str">
            <v>אחזקת בנינים וציוד</v>
          </cell>
        </row>
        <row r="2465">
          <cell r="A2465">
            <v>1715300500</v>
          </cell>
          <cell r="B2465" t="str">
            <v xml:space="preserve">הוצאות מינהליות   </v>
          </cell>
        </row>
        <row r="2466">
          <cell r="A2466">
            <v>1715300550</v>
          </cell>
          <cell r="B2466" t="str">
            <v xml:space="preserve">פעולות הסברה      </v>
          </cell>
          <cell r="C2466">
            <v>28500</v>
          </cell>
        </row>
        <row r="2467">
          <cell r="A2467">
            <v>1715300561</v>
          </cell>
          <cell r="B2467" t="str">
            <v xml:space="preserve">שיכפולים          </v>
          </cell>
        </row>
        <row r="2468">
          <cell r="A2468">
            <v>1715300596</v>
          </cell>
          <cell r="B2468" t="str">
            <v xml:space="preserve">השתתפות בעזר 096  </v>
          </cell>
        </row>
        <row r="2469">
          <cell r="A2469">
            <v>1715300700</v>
          </cell>
          <cell r="B2469" t="str">
            <v xml:space="preserve">הוצאות לפעולות    </v>
          </cell>
        </row>
        <row r="2470">
          <cell r="A2470">
            <v>1715300722</v>
          </cell>
          <cell r="B2470" t="str">
            <v xml:space="preserve">חומרי הדברה       </v>
          </cell>
        </row>
        <row r="2471">
          <cell r="A2471">
            <v>1715300742</v>
          </cell>
          <cell r="B2471" t="str">
            <v xml:space="preserve">כלים וציוד        </v>
          </cell>
        </row>
        <row r="2472">
          <cell r="A2472">
            <v>1715300757</v>
          </cell>
          <cell r="B2472" t="str">
            <v xml:space="preserve">פעולות הדברה      </v>
          </cell>
          <cell r="C2472">
            <v>87000</v>
          </cell>
        </row>
        <row r="2473">
          <cell r="A2473">
            <v>1715300758</v>
          </cell>
          <cell r="B2473" t="str">
            <v xml:space="preserve">לוכד נחשים        </v>
          </cell>
        </row>
        <row r="2474">
          <cell r="A2474">
            <v>1715300759</v>
          </cell>
          <cell r="B2474" t="str">
            <v>קבלן מכרסמים</v>
          </cell>
          <cell r="C2474">
            <v>335000</v>
          </cell>
        </row>
        <row r="2475">
          <cell r="A2475">
            <v>1715300931</v>
          </cell>
          <cell r="B2475" t="str">
            <v>רכישת רכב</v>
          </cell>
        </row>
        <row r="2476">
          <cell r="A2476">
            <v>1715300961</v>
          </cell>
          <cell r="B2476" t="str">
            <v>רז' פעולות ורכישות</v>
          </cell>
        </row>
        <row r="2477">
          <cell r="A2477" t="str">
            <v>#VALUE!</v>
          </cell>
          <cell r="B2477" t="str">
            <v xml:space="preserve">הדברת מזיקים      </v>
          </cell>
          <cell r="C2477">
            <v>644200</v>
          </cell>
        </row>
        <row r="2478">
          <cell r="A2478">
            <v>17210000</v>
          </cell>
          <cell r="B2478" t="str">
            <v>מינהל שמירה ובטחון</v>
          </cell>
        </row>
        <row r="2479">
          <cell r="A2479">
            <v>1721000100</v>
          </cell>
          <cell r="B2479" t="str">
            <v>שכר עובדים לפי תקן</v>
          </cell>
        </row>
        <row r="2480">
          <cell r="A2480">
            <v>17200000</v>
          </cell>
          <cell r="B2480" t="str">
            <v xml:space="preserve">שמירה ובטחון      </v>
          </cell>
        </row>
        <row r="2481">
          <cell r="A2481">
            <v>1721000110</v>
          </cell>
          <cell r="B2481" t="str">
            <v>השכר הקובע-תקציבית</v>
          </cell>
          <cell r="C2481">
            <v>364100</v>
          </cell>
        </row>
        <row r="2482">
          <cell r="A2482">
            <v>1721000119</v>
          </cell>
          <cell r="B2482" t="str">
            <v xml:space="preserve">השכר הקובע-צוברת  </v>
          </cell>
          <cell r="C2482">
            <v>1353400</v>
          </cell>
        </row>
        <row r="2483">
          <cell r="A2483">
            <v>1721000122</v>
          </cell>
          <cell r="B2483" t="str">
            <v xml:space="preserve">ביגוד             </v>
          </cell>
          <cell r="C2483">
            <v>17900</v>
          </cell>
        </row>
        <row r="2484">
          <cell r="A2484">
            <v>1721000126</v>
          </cell>
          <cell r="B2484" t="str">
            <v xml:space="preserve">דמי הבראה         </v>
          </cell>
          <cell r="C2484">
            <v>49000</v>
          </cell>
        </row>
        <row r="2485">
          <cell r="A2485">
            <v>1721000130</v>
          </cell>
          <cell r="B2485" t="str">
            <v xml:space="preserve">שעות נוספות       </v>
          </cell>
          <cell r="C2485">
            <v>99000</v>
          </cell>
        </row>
        <row r="2486">
          <cell r="A2486">
            <v>1721000140</v>
          </cell>
          <cell r="B2486" t="str">
            <v>השתתפות באחזקת רכב</v>
          </cell>
          <cell r="C2486">
            <v>170000</v>
          </cell>
        </row>
        <row r="2487">
          <cell r="A2487">
            <v>1721000253</v>
          </cell>
          <cell r="B2487" t="str">
            <v xml:space="preserve">עובד חיצוני       </v>
          </cell>
        </row>
        <row r="2488">
          <cell r="A2488">
            <v>1721000350</v>
          </cell>
          <cell r="B2488" t="str">
            <v>ליסינג - 460-72-902</v>
          </cell>
          <cell r="C2488">
            <v>46000</v>
          </cell>
        </row>
        <row r="2489">
          <cell r="A2489">
            <v>1721000351</v>
          </cell>
          <cell r="B2489" t="str">
            <v>הוצאות - 460-72-902</v>
          </cell>
          <cell r="C2489">
            <v>29400</v>
          </cell>
        </row>
        <row r="2490">
          <cell r="A2490">
            <v>1721000400</v>
          </cell>
          <cell r="B2490" t="str">
            <v>אחזקת בנינים וציוד</v>
          </cell>
        </row>
        <row r="2491">
          <cell r="A2491">
            <v>1721000437</v>
          </cell>
          <cell r="B2491" t="str">
            <v>לחצני מצוקה ומערכות טנולוגיות</v>
          </cell>
          <cell r="C2491">
            <v>150000</v>
          </cell>
        </row>
        <row r="2492">
          <cell r="A2492">
            <v>1721000438</v>
          </cell>
          <cell r="B2492" t="str">
            <v>אגרת רישוי מכשירי קשר</v>
          </cell>
          <cell r="C2492">
            <v>28000</v>
          </cell>
        </row>
        <row r="2493">
          <cell r="A2493">
            <v>1721000439</v>
          </cell>
          <cell r="B2493" t="str">
            <v>אגרת רישיון נשק</v>
          </cell>
          <cell r="C2493">
            <v>8500</v>
          </cell>
        </row>
        <row r="2494">
          <cell r="A2494">
            <v>1721000450</v>
          </cell>
          <cell r="B2494" t="str">
            <v>אחזקת תמי 4</v>
          </cell>
          <cell r="C2494">
            <v>1100</v>
          </cell>
        </row>
        <row r="2495">
          <cell r="A2495">
            <v>1721000470</v>
          </cell>
          <cell r="B2495" t="str">
            <v xml:space="preserve">אחזקת מכונות משרד </v>
          </cell>
          <cell r="C2495">
            <v>4600</v>
          </cell>
        </row>
        <row r="2496">
          <cell r="A2496">
            <v>1721000471</v>
          </cell>
          <cell r="B2496" t="str">
            <v xml:space="preserve">מכשירי כתיבה      </v>
          </cell>
          <cell r="C2496">
            <v>11800</v>
          </cell>
        </row>
        <row r="2497">
          <cell r="A2497">
            <v>1721000500</v>
          </cell>
          <cell r="B2497" t="str">
            <v xml:space="preserve">הוצאות מינהליות   </v>
          </cell>
        </row>
        <row r="2498">
          <cell r="A2498">
            <v>1721000511</v>
          </cell>
          <cell r="B2498" t="str">
            <v xml:space="preserve">אירוח וכיבוד      </v>
          </cell>
          <cell r="C2498">
            <v>19000</v>
          </cell>
        </row>
        <row r="2499">
          <cell r="A2499">
            <v>1721000512</v>
          </cell>
          <cell r="B2499" t="str">
            <v xml:space="preserve">נסיעות ואש"ל      </v>
          </cell>
          <cell r="C2499">
            <v>400</v>
          </cell>
        </row>
        <row r="2500">
          <cell r="A2500">
            <v>1721000522</v>
          </cell>
          <cell r="B2500" t="str">
            <v xml:space="preserve">ספרים ועיתונים    </v>
          </cell>
          <cell r="C2500">
            <v>300</v>
          </cell>
        </row>
        <row r="2501">
          <cell r="A2501">
            <v>1721000550</v>
          </cell>
          <cell r="B2501" t="str">
            <v xml:space="preserve">פירסומים          </v>
          </cell>
          <cell r="C2501">
            <v>1900</v>
          </cell>
        </row>
        <row r="2502">
          <cell r="A2502">
            <v>1721000561</v>
          </cell>
          <cell r="B2502" t="str">
            <v xml:space="preserve">שיכפולים          </v>
          </cell>
          <cell r="C2502">
            <v>10000</v>
          </cell>
        </row>
        <row r="2503">
          <cell r="A2503">
            <v>1721000562</v>
          </cell>
          <cell r="B2503" t="str">
            <v xml:space="preserve">הדפסות            </v>
          </cell>
          <cell r="C2503">
            <v>800</v>
          </cell>
        </row>
        <row r="2504">
          <cell r="A2504">
            <v>1721000571</v>
          </cell>
          <cell r="B2504" t="str">
            <v xml:space="preserve">מיכון וענ"א       </v>
          </cell>
        </row>
        <row r="2505">
          <cell r="A2505">
            <v>1721000596</v>
          </cell>
          <cell r="B2505" t="str">
            <v xml:space="preserve">השתתפות בעזר 096  </v>
          </cell>
        </row>
        <row r="2506">
          <cell r="A2506">
            <v>1721000710</v>
          </cell>
          <cell r="B2506" t="str">
            <v xml:space="preserve">הובלות והסעות     </v>
          </cell>
          <cell r="C2506">
            <v>1900</v>
          </cell>
        </row>
        <row r="2507">
          <cell r="A2507">
            <v>1721000722</v>
          </cell>
          <cell r="B2507" t="str">
            <v>חמרים-תחזוקה עצמית</v>
          </cell>
          <cell r="C2507">
            <v>7000</v>
          </cell>
        </row>
        <row r="2508">
          <cell r="A2508">
            <v>1721000740</v>
          </cell>
          <cell r="B2508" t="str">
            <v xml:space="preserve">ציוד חרום         </v>
          </cell>
          <cell r="C2508">
            <v>7000</v>
          </cell>
        </row>
        <row r="2509">
          <cell r="A2509">
            <v>1721000742</v>
          </cell>
          <cell r="B2509" t="str">
            <v xml:space="preserve">כלים וציוד        </v>
          </cell>
          <cell r="C2509">
            <v>15000</v>
          </cell>
        </row>
        <row r="2510">
          <cell r="A2510">
            <v>1721000743</v>
          </cell>
          <cell r="B2510" t="str">
            <v>מערכות מיגון אב"כ</v>
          </cell>
          <cell r="C2510">
            <v>75000</v>
          </cell>
        </row>
        <row r="2511">
          <cell r="A2511">
            <v>1721000751</v>
          </cell>
          <cell r="B2511" t="str">
            <v xml:space="preserve">עבודות קבלניות    </v>
          </cell>
        </row>
        <row r="2512">
          <cell r="A2512">
            <v>1721000753</v>
          </cell>
          <cell r="B2512" t="str">
            <v xml:space="preserve">עובד חיצוני       </v>
          </cell>
        </row>
        <row r="2513">
          <cell r="A2513">
            <v>1721000780</v>
          </cell>
          <cell r="B2513" t="str">
            <v xml:space="preserve">סדרי ביטחון+הדרכה      </v>
          </cell>
          <cell r="C2513">
            <v>39900</v>
          </cell>
        </row>
        <row r="2514">
          <cell r="A2514">
            <v>1721000781</v>
          </cell>
          <cell r="B2514" t="str">
            <v xml:space="preserve">מטווחים           </v>
          </cell>
          <cell r="C2514">
            <v>17000</v>
          </cell>
        </row>
        <row r="2515">
          <cell r="A2515">
            <v>1721000782</v>
          </cell>
          <cell r="B2515" t="str">
            <v>ארועים עירוניים</v>
          </cell>
          <cell r="C2515">
            <v>1995000</v>
          </cell>
        </row>
        <row r="2516">
          <cell r="A2516">
            <v>1721000784</v>
          </cell>
          <cell r="B2516" t="str">
            <v>מתנדבים</v>
          </cell>
          <cell r="C2516">
            <v>27700</v>
          </cell>
        </row>
        <row r="2517">
          <cell r="A2517">
            <v>1721000900</v>
          </cell>
          <cell r="B2517" t="str">
            <v xml:space="preserve">הוצאות חד פעמיות  </v>
          </cell>
        </row>
        <row r="2518">
          <cell r="A2518">
            <v>1721000931</v>
          </cell>
          <cell r="B2518" t="str">
            <v>גידור ועזרים - מוס"ח</v>
          </cell>
          <cell r="C2518">
            <v>50000</v>
          </cell>
        </row>
        <row r="2519">
          <cell r="A2519">
            <v>1721000932</v>
          </cell>
          <cell r="B2519" t="str">
            <v>רזרבה-מערכות אזעקה</v>
          </cell>
          <cell r="C2519">
            <v>38000</v>
          </cell>
        </row>
        <row r="2520">
          <cell r="A2520">
            <v>1721000933</v>
          </cell>
          <cell r="B2520" t="str">
            <v xml:space="preserve">רכישה ותחזוקת נשק </v>
          </cell>
          <cell r="C2520">
            <v>10000</v>
          </cell>
        </row>
        <row r="2521">
          <cell r="A2521">
            <v>1721000961</v>
          </cell>
          <cell r="B2521" t="str">
            <v>רז' פעולות ורכישות</v>
          </cell>
        </row>
        <row r="2522">
          <cell r="A2522" t="str">
            <v>#VALUE!</v>
          </cell>
          <cell r="B2522" t="str">
            <v>מינהל שמירה ובטחון</v>
          </cell>
          <cell r="C2522">
            <v>4648700</v>
          </cell>
        </row>
        <row r="2523">
          <cell r="A2523">
            <v>17211000</v>
          </cell>
          <cell r="B2523" t="str">
            <v>מחלקת בטיחות</v>
          </cell>
        </row>
        <row r="2524">
          <cell r="A2524">
            <v>1721100110</v>
          </cell>
          <cell r="B2524" t="str">
            <v>השכר הקובע-תקציבית</v>
          </cell>
        </row>
        <row r="2525">
          <cell r="A2525">
            <v>1721100119</v>
          </cell>
          <cell r="B2525" t="str">
            <v xml:space="preserve">השכר הקובע-צוברת  </v>
          </cell>
        </row>
        <row r="2526">
          <cell r="A2526">
            <v>1721100122</v>
          </cell>
          <cell r="B2526" t="str">
            <v xml:space="preserve">ביגוד             </v>
          </cell>
        </row>
        <row r="2527">
          <cell r="A2527">
            <v>1721100126</v>
          </cell>
          <cell r="B2527" t="str">
            <v xml:space="preserve">דמי הבראה         </v>
          </cell>
        </row>
        <row r="2528">
          <cell r="A2528">
            <v>1721100130</v>
          </cell>
          <cell r="B2528" t="str">
            <v xml:space="preserve">שעות נוספות       </v>
          </cell>
        </row>
        <row r="2529">
          <cell r="A2529">
            <v>1721100140</v>
          </cell>
          <cell r="B2529" t="str">
            <v>השתתפות באחזקת רכב</v>
          </cell>
        </row>
        <row r="2530">
          <cell r="A2530">
            <v>1721100253</v>
          </cell>
          <cell r="B2530" t="str">
            <v xml:space="preserve">עובדים חיצוניים   </v>
          </cell>
        </row>
        <row r="2531">
          <cell r="A2531">
            <v>1721100580</v>
          </cell>
          <cell r="B2531" t="str">
            <v>השתלמויות והדרכות</v>
          </cell>
          <cell r="C2531">
            <v>74100</v>
          </cell>
        </row>
        <row r="2532">
          <cell r="A2532">
            <v>1721100581</v>
          </cell>
          <cell r="B2532" t="str">
            <v>יעוץ בטיחות</v>
          </cell>
          <cell r="C2532">
            <v>379000</v>
          </cell>
        </row>
        <row r="2533">
          <cell r="A2533">
            <v>1721100751</v>
          </cell>
          <cell r="B2533" t="str">
            <v>עבודות בטיחות</v>
          </cell>
        </row>
        <row r="2534">
          <cell r="A2534">
            <v>1721100753</v>
          </cell>
          <cell r="B2534" t="str">
            <v xml:space="preserve">עובדים חיצוניים   </v>
          </cell>
        </row>
        <row r="2535">
          <cell r="A2535">
            <v>1721100780</v>
          </cell>
          <cell r="B2535" t="str">
            <v>פעילות שוטפת</v>
          </cell>
          <cell r="C2535">
            <v>7600</v>
          </cell>
        </row>
        <row r="2536">
          <cell r="A2536">
            <v>1721100961</v>
          </cell>
          <cell r="B2536" t="str">
            <v>רז' פעולות ורכישות</v>
          </cell>
        </row>
        <row r="2537">
          <cell r="A2537" t="str">
            <v>#VALUE!</v>
          </cell>
          <cell r="B2537" t="str">
            <v>מחלקת בטיחות</v>
          </cell>
          <cell r="C2537">
            <v>460700</v>
          </cell>
        </row>
        <row r="2538">
          <cell r="A2538">
            <v>17220000</v>
          </cell>
          <cell r="B2538" t="str">
            <v xml:space="preserve">שמירה ביטחונית    </v>
          </cell>
        </row>
        <row r="2539">
          <cell r="A2539">
            <v>17221000</v>
          </cell>
          <cell r="B2539" t="str">
            <v xml:space="preserve">משמר אזרחי        </v>
          </cell>
        </row>
        <row r="2540">
          <cell r="A2540">
            <v>1722100100</v>
          </cell>
          <cell r="B2540" t="str">
            <v>שכר עובדים לפי תקן</v>
          </cell>
        </row>
        <row r="2541">
          <cell r="A2541">
            <v>1722100110</v>
          </cell>
          <cell r="B2541" t="str">
            <v>השכר הקובע-תקציבית</v>
          </cell>
        </row>
        <row r="2542">
          <cell r="A2542">
            <v>1722100119</v>
          </cell>
          <cell r="B2542" t="str">
            <v xml:space="preserve">השכר הקובע-צוברת  </v>
          </cell>
        </row>
        <row r="2543">
          <cell r="A2543">
            <v>1722100122</v>
          </cell>
          <cell r="B2543" t="str">
            <v xml:space="preserve">ביגוד             </v>
          </cell>
        </row>
        <row r="2544">
          <cell r="A2544">
            <v>1722100126</v>
          </cell>
          <cell r="B2544" t="str">
            <v xml:space="preserve">דמי הבראה         </v>
          </cell>
        </row>
        <row r="2545">
          <cell r="A2545">
            <v>1722100400</v>
          </cell>
          <cell r="B2545" t="str">
            <v>אחזקת בנינים וציוד</v>
          </cell>
        </row>
        <row r="2546">
          <cell r="A2546">
            <v>1722100400</v>
          </cell>
          <cell r="B2546" t="str">
            <v xml:space="preserve">ועד בית           </v>
          </cell>
        </row>
        <row r="2547">
          <cell r="A2547">
            <v>1722100412</v>
          </cell>
          <cell r="B2547" t="str">
            <v>ארנונה משא"ז</v>
          </cell>
          <cell r="C2547">
            <v>100000</v>
          </cell>
        </row>
        <row r="2548">
          <cell r="A2548">
            <v>1722100420</v>
          </cell>
          <cell r="B2548" t="str">
            <v xml:space="preserve">כיבוי אש          </v>
          </cell>
        </row>
        <row r="2549">
          <cell r="A2549">
            <v>1722100423</v>
          </cell>
          <cell r="B2549" t="str">
            <v xml:space="preserve">תחזוקת מבנה       </v>
          </cell>
        </row>
        <row r="2550">
          <cell r="A2550">
            <v>1722100431</v>
          </cell>
          <cell r="B2550" t="str">
            <v xml:space="preserve">חשמל              </v>
          </cell>
          <cell r="C2550">
            <v>15620</v>
          </cell>
        </row>
        <row r="2551">
          <cell r="A2551">
            <v>1722100432</v>
          </cell>
          <cell r="B2551" t="str">
            <v xml:space="preserve">מים               </v>
          </cell>
          <cell r="C2551">
            <v>0</v>
          </cell>
        </row>
        <row r="2552">
          <cell r="A2552">
            <v>1722100433</v>
          </cell>
          <cell r="B2552" t="str">
            <v xml:space="preserve">חומרי נקיון       </v>
          </cell>
          <cell r="C2552">
            <v>1300</v>
          </cell>
        </row>
        <row r="2553">
          <cell r="A2553">
            <v>1722100441</v>
          </cell>
          <cell r="B2553" t="str">
            <v xml:space="preserve">ביטוח             </v>
          </cell>
        </row>
        <row r="2554">
          <cell r="A2554">
            <v>1722100450</v>
          </cell>
          <cell r="B2554" t="str">
            <v xml:space="preserve">ריהוט ואחזקתו     </v>
          </cell>
        </row>
        <row r="2555">
          <cell r="A2555">
            <v>1722100470</v>
          </cell>
          <cell r="B2555" t="str">
            <v xml:space="preserve">אחזקת מכונות משרד </v>
          </cell>
          <cell r="C2555">
            <v>1900</v>
          </cell>
        </row>
        <row r="2556">
          <cell r="A2556">
            <v>1722100471</v>
          </cell>
          <cell r="B2556" t="str">
            <v xml:space="preserve">מכשירי כתיבה      </v>
          </cell>
          <cell r="C2556">
            <v>3300</v>
          </cell>
        </row>
        <row r="2557">
          <cell r="A2557">
            <v>1722100511</v>
          </cell>
          <cell r="B2557" t="str">
            <v xml:space="preserve">אירוח וכיבוד      </v>
          </cell>
          <cell r="C2557">
            <v>7000</v>
          </cell>
        </row>
        <row r="2558">
          <cell r="A2558">
            <v>1722100550</v>
          </cell>
          <cell r="B2558" t="str">
            <v xml:space="preserve">פירסומים          </v>
          </cell>
        </row>
        <row r="2559">
          <cell r="A2559">
            <v>1722100561</v>
          </cell>
          <cell r="B2559" t="str">
            <v xml:space="preserve">שיכפולים          </v>
          </cell>
          <cell r="C2559">
            <v>600</v>
          </cell>
        </row>
        <row r="2560">
          <cell r="A2560">
            <v>1722100700</v>
          </cell>
          <cell r="B2560" t="str">
            <v xml:space="preserve">הוצאות לפעולות    </v>
          </cell>
        </row>
        <row r="2561">
          <cell r="A2561">
            <v>1722100722</v>
          </cell>
          <cell r="B2561" t="str">
            <v>חמרים-תחזוקה עצמית</v>
          </cell>
        </row>
        <row r="2562">
          <cell r="A2562">
            <v>1722100742</v>
          </cell>
          <cell r="B2562" t="str">
            <v xml:space="preserve">כלים וציוד        </v>
          </cell>
          <cell r="C2562">
            <v>5100</v>
          </cell>
        </row>
        <row r="2563">
          <cell r="A2563">
            <v>1722100745</v>
          </cell>
          <cell r="B2563" t="str">
            <v xml:space="preserve">דמי פריצה - תכולה </v>
          </cell>
        </row>
        <row r="2564">
          <cell r="A2564">
            <v>1722100751</v>
          </cell>
          <cell r="B2564" t="str">
            <v xml:space="preserve">עבודות קבלניות    </v>
          </cell>
          <cell r="C2564">
            <v>5000</v>
          </cell>
        </row>
        <row r="2565">
          <cell r="A2565">
            <v>1722100753</v>
          </cell>
          <cell r="B2565" t="str">
            <v xml:space="preserve">עובדת חברה        </v>
          </cell>
        </row>
        <row r="2566">
          <cell r="A2566">
            <v>1722100780</v>
          </cell>
          <cell r="B2566" t="str">
            <v xml:space="preserve">מטווחים           </v>
          </cell>
          <cell r="C2566">
            <v>11400</v>
          </cell>
        </row>
        <row r="2567">
          <cell r="A2567">
            <v>1722100781</v>
          </cell>
          <cell r="B2567" t="str">
            <v xml:space="preserve">בסיסים חדשים      </v>
          </cell>
          <cell r="C2567">
            <v>0</v>
          </cell>
        </row>
        <row r="2568">
          <cell r="A2568">
            <v>1722100782</v>
          </cell>
          <cell r="B2568" t="str">
            <v xml:space="preserve">ארועים והסברה     </v>
          </cell>
          <cell r="C2568">
            <v>7300</v>
          </cell>
        </row>
        <row r="2569">
          <cell r="A2569">
            <v>1722100783</v>
          </cell>
          <cell r="B2569" t="str">
            <v>תחזוקת משקי"ם</v>
          </cell>
          <cell r="C2569">
            <v>6700</v>
          </cell>
        </row>
        <row r="2570">
          <cell r="A2570">
            <v>1722100784</v>
          </cell>
          <cell r="B2570" t="str">
            <v>מתנדבי השירות הלאומי</v>
          </cell>
          <cell r="C2570">
            <v>27700</v>
          </cell>
        </row>
        <row r="2571">
          <cell r="A2571">
            <v>1722100794</v>
          </cell>
          <cell r="B2571" t="str">
            <v xml:space="preserve">השתתפות בעזר 094  </v>
          </cell>
        </row>
        <row r="2572">
          <cell r="A2572">
            <v>1722100900</v>
          </cell>
          <cell r="B2572" t="str">
            <v xml:space="preserve">הוצאות חד פעמיות  </v>
          </cell>
        </row>
        <row r="2573">
          <cell r="A2573">
            <v>1722100961</v>
          </cell>
          <cell r="B2573" t="str">
            <v>רז' פעולות ורכישות</v>
          </cell>
        </row>
        <row r="2574">
          <cell r="A2574" t="str">
            <v>#VALUE!</v>
          </cell>
          <cell r="B2574" t="str">
            <v xml:space="preserve">משמר אזרחי        </v>
          </cell>
          <cell r="C2574">
            <v>192920</v>
          </cell>
        </row>
        <row r="2575">
          <cell r="A2575">
            <v>17222000</v>
          </cell>
          <cell r="B2575" t="str">
            <v>סיירת ביטחון</v>
          </cell>
        </row>
        <row r="2576">
          <cell r="A2576">
            <v>1722200110</v>
          </cell>
          <cell r="B2576" t="str">
            <v>השכר הקובע-תקציבית</v>
          </cell>
        </row>
        <row r="2577">
          <cell r="A2577">
            <v>1722200119</v>
          </cell>
          <cell r="B2577" t="str">
            <v xml:space="preserve">השכר הקובע-צוברת  </v>
          </cell>
        </row>
        <row r="2578">
          <cell r="A2578">
            <v>1722200122</v>
          </cell>
          <cell r="B2578" t="str">
            <v xml:space="preserve">ביגוד             </v>
          </cell>
        </row>
        <row r="2579">
          <cell r="A2579">
            <v>1722200126</v>
          </cell>
          <cell r="B2579" t="str">
            <v xml:space="preserve">דמי הבראה         </v>
          </cell>
        </row>
        <row r="2580">
          <cell r="A2580">
            <v>1722200130</v>
          </cell>
          <cell r="B2580" t="str">
            <v xml:space="preserve">שעות נוספות       </v>
          </cell>
        </row>
        <row r="2581">
          <cell r="A2581">
            <v>1722200140</v>
          </cell>
          <cell r="B2581" t="str">
            <v>השתתפות באחזקת רכב</v>
          </cell>
        </row>
        <row r="2582">
          <cell r="A2582">
            <v>1722200253</v>
          </cell>
          <cell r="B2582" t="str">
            <v xml:space="preserve">עובדים חיצוניים   </v>
          </cell>
        </row>
        <row r="2583">
          <cell r="A2583">
            <v>1722200431</v>
          </cell>
          <cell r="B2583" t="str">
            <v xml:space="preserve">חשמל              </v>
          </cell>
        </row>
        <row r="2584">
          <cell r="A2584">
            <v>1722200432</v>
          </cell>
          <cell r="B2584" t="str">
            <v xml:space="preserve">מים               </v>
          </cell>
          <cell r="C2584">
            <v>0</v>
          </cell>
        </row>
        <row r="2585">
          <cell r="A2585">
            <v>1722200470</v>
          </cell>
          <cell r="B2585" t="str">
            <v xml:space="preserve">אחזקת מכונות משרד </v>
          </cell>
        </row>
        <row r="2586">
          <cell r="A2586">
            <v>1722200471</v>
          </cell>
          <cell r="B2586" t="str">
            <v xml:space="preserve">מכשירי כתיבה      </v>
          </cell>
        </row>
        <row r="2587">
          <cell r="A2587">
            <v>1722200742</v>
          </cell>
          <cell r="B2587" t="str">
            <v>אחזקת סיירת - שוטף</v>
          </cell>
        </row>
        <row r="2588">
          <cell r="A2588">
            <v>1722200734</v>
          </cell>
          <cell r="B2588" t="str">
            <v>סולר</v>
          </cell>
        </row>
        <row r="2589">
          <cell r="A2589">
            <v>1722200752</v>
          </cell>
          <cell r="B2589" t="str">
            <v xml:space="preserve">נקיון בקבלנות     </v>
          </cell>
        </row>
        <row r="2590">
          <cell r="A2590">
            <v>1722200780</v>
          </cell>
          <cell r="B2590" t="str">
            <v>הפעלת הסיירת</v>
          </cell>
        </row>
        <row r="2591">
          <cell r="A2591">
            <v>1722200782</v>
          </cell>
          <cell r="B2591" t="str">
            <v xml:space="preserve">ארועים והסברה     </v>
          </cell>
        </row>
        <row r="2592">
          <cell r="A2592">
            <v>1722200910</v>
          </cell>
          <cell r="B2592" t="str">
            <v>העברה לתב"ר</v>
          </cell>
        </row>
        <row r="2593">
          <cell r="A2593">
            <v>1722200989</v>
          </cell>
          <cell r="B2593" t="str">
            <v>תקורות</v>
          </cell>
        </row>
        <row r="2594">
          <cell r="A2594" t="str">
            <v>#VALUE!</v>
          </cell>
          <cell r="B2594" t="str">
            <v>סיירת ביטחון</v>
          </cell>
          <cell r="C2594">
            <v>0</v>
          </cell>
        </row>
        <row r="2595">
          <cell r="A2595">
            <v>17230000</v>
          </cell>
          <cell r="B2595" t="str">
            <v xml:space="preserve">הג"א              </v>
          </cell>
        </row>
        <row r="2596">
          <cell r="A2596">
            <v>1723000100</v>
          </cell>
          <cell r="B2596" t="str">
            <v>שכר עובדים לפי תקן</v>
          </cell>
        </row>
        <row r="2597">
          <cell r="A2597">
            <v>1723000110</v>
          </cell>
          <cell r="B2597" t="str">
            <v>השכר הקובע-תקציבית</v>
          </cell>
          <cell r="C2597">
            <v>194500</v>
          </cell>
        </row>
        <row r="2598">
          <cell r="A2598">
            <v>1723000119</v>
          </cell>
          <cell r="B2598" t="str">
            <v xml:space="preserve">השכר הקובע-צוברת  </v>
          </cell>
          <cell r="C2598">
            <v>605300</v>
          </cell>
        </row>
        <row r="2599">
          <cell r="A2599">
            <v>1723000122</v>
          </cell>
          <cell r="B2599" t="str">
            <v xml:space="preserve">ביגוד             </v>
          </cell>
          <cell r="C2599">
            <v>12200</v>
          </cell>
        </row>
        <row r="2600">
          <cell r="A2600">
            <v>1723000126</v>
          </cell>
          <cell r="B2600" t="str">
            <v xml:space="preserve">דמי הבראה         </v>
          </cell>
          <cell r="C2600">
            <v>22000</v>
          </cell>
        </row>
        <row r="2601">
          <cell r="A2601">
            <v>1723000130</v>
          </cell>
          <cell r="B2601" t="str">
            <v xml:space="preserve">שעות נוספות       </v>
          </cell>
          <cell r="C2601">
            <v>70600</v>
          </cell>
        </row>
        <row r="2602">
          <cell r="A2602">
            <v>1723000140</v>
          </cell>
          <cell r="B2602" t="str">
            <v>השתתפות באחזקת רכב</v>
          </cell>
          <cell r="C2602">
            <v>83000</v>
          </cell>
        </row>
        <row r="2603">
          <cell r="A2603">
            <v>1723000210</v>
          </cell>
          <cell r="B2603" t="str">
            <v xml:space="preserve">השכר הקובע        </v>
          </cell>
        </row>
        <row r="2604">
          <cell r="A2604">
            <v>1723000253</v>
          </cell>
          <cell r="B2604" t="str">
            <v xml:space="preserve">עובדים חיצוניים   </v>
          </cell>
        </row>
        <row r="2605">
          <cell r="A2605">
            <v>1723000400</v>
          </cell>
          <cell r="B2605" t="str">
            <v>אחזקת בנינים וציוד</v>
          </cell>
        </row>
        <row r="2606">
          <cell r="A2606">
            <v>1723000410</v>
          </cell>
          <cell r="B2606" t="str">
            <v xml:space="preserve">השתתפות בועד בית  </v>
          </cell>
        </row>
        <row r="2607">
          <cell r="A2607">
            <v>1723000412</v>
          </cell>
          <cell r="B2607" t="str">
            <v>ארנונה מחסני ערכות מגן</v>
          </cell>
          <cell r="C2607">
            <v>100000</v>
          </cell>
        </row>
        <row r="2608">
          <cell r="A2608">
            <v>1723000423</v>
          </cell>
          <cell r="B2608" t="str">
            <v xml:space="preserve">תחזוקת מבנה       </v>
          </cell>
          <cell r="C2608">
            <v>6500</v>
          </cell>
        </row>
        <row r="2609">
          <cell r="A2609">
            <v>1723000431</v>
          </cell>
          <cell r="B2609" t="str">
            <v xml:space="preserve">חשמל              </v>
          </cell>
          <cell r="C2609">
            <v>30800</v>
          </cell>
        </row>
        <row r="2610">
          <cell r="A2610">
            <v>1723000432</v>
          </cell>
          <cell r="B2610" t="str">
            <v xml:space="preserve">מים               </v>
          </cell>
          <cell r="C2610">
            <v>5000</v>
          </cell>
        </row>
        <row r="2611">
          <cell r="A2611">
            <v>1723000433</v>
          </cell>
          <cell r="B2611" t="str">
            <v xml:space="preserve">חומרי נקיון       </v>
          </cell>
        </row>
        <row r="2612">
          <cell r="A2612">
            <v>1723000437</v>
          </cell>
          <cell r="B2612" t="str">
            <v>מערכת אזעקה</v>
          </cell>
          <cell r="C2612">
            <v>2800</v>
          </cell>
        </row>
        <row r="2613">
          <cell r="A2613">
            <v>1723000441</v>
          </cell>
          <cell r="B2613" t="str">
            <v xml:space="preserve">ביטוח מחסן        </v>
          </cell>
        </row>
        <row r="2614">
          <cell r="A2614">
            <v>1723000450</v>
          </cell>
          <cell r="B2614" t="str">
            <v xml:space="preserve">ריהוט ואחזקתו     </v>
          </cell>
        </row>
        <row r="2615">
          <cell r="A2615">
            <v>1723000471</v>
          </cell>
          <cell r="B2615" t="str">
            <v xml:space="preserve">מכשירי כתיבה      </v>
          </cell>
          <cell r="C2615">
            <v>1400</v>
          </cell>
        </row>
        <row r="2616">
          <cell r="A2616">
            <v>1723000477</v>
          </cell>
          <cell r="B2616" t="str">
            <v>אחז'מקלטים צבוריים</v>
          </cell>
          <cell r="C2616">
            <v>350000</v>
          </cell>
        </row>
        <row r="2617">
          <cell r="A2617">
            <v>1723000500</v>
          </cell>
          <cell r="B2617" t="str">
            <v xml:space="preserve">הוצאות מינהליות   </v>
          </cell>
        </row>
        <row r="2618">
          <cell r="A2618">
            <v>1723000522</v>
          </cell>
          <cell r="B2618" t="str">
            <v xml:space="preserve">ספרים ועיתונים    </v>
          </cell>
        </row>
        <row r="2619">
          <cell r="A2619">
            <v>1723000550</v>
          </cell>
          <cell r="B2619" t="str">
            <v xml:space="preserve">פירסומים          </v>
          </cell>
        </row>
        <row r="2620">
          <cell r="A2620">
            <v>1723000571</v>
          </cell>
          <cell r="B2620" t="str">
            <v xml:space="preserve">מיכון וענ"א       </v>
          </cell>
          <cell r="C2620">
            <v>15600</v>
          </cell>
        </row>
        <row r="2621">
          <cell r="A2621">
            <v>1723000700</v>
          </cell>
          <cell r="B2621" t="str">
            <v xml:space="preserve">הוצאות לפעולות    </v>
          </cell>
        </row>
        <row r="2622">
          <cell r="A2622">
            <v>1723000710</v>
          </cell>
          <cell r="B2622" t="str">
            <v xml:space="preserve">הובלות            </v>
          </cell>
          <cell r="C2622">
            <v>5000</v>
          </cell>
        </row>
        <row r="2623">
          <cell r="A2623">
            <v>1723000721</v>
          </cell>
          <cell r="B2623" t="str">
            <v>חמרים-תחזוקת מבנים</v>
          </cell>
          <cell r="C2623">
            <v>3000</v>
          </cell>
        </row>
        <row r="2624">
          <cell r="A2624">
            <v>1723000722</v>
          </cell>
          <cell r="B2624" t="str">
            <v>חמרים-תחזוקה עצמית</v>
          </cell>
          <cell r="C2624">
            <v>1000</v>
          </cell>
        </row>
        <row r="2625">
          <cell r="A2625">
            <v>1723000742</v>
          </cell>
          <cell r="B2625" t="str">
            <v xml:space="preserve">כלים וציוד        </v>
          </cell>
        </row>
        <row r="2626">
          <cell r="A2626">
            <v>1723000743</v>
          </cell>
          <cell r="B2626" t="str">
            <v xml:space="preserve">תחזוקת ציוד הג"א  </v>
          </cell>
        </row>
        <row r="2627">
          <cell r="A2627">
            <v>1723000744</v>
          </cell>
          <cell r="B2627" t="str">
            <v xml:space="preserve">אחזקת ציוד        </v>
          </cell>
          <cell r="C2627">
            <v>10000</v>
          </cell>
        </row>
        <row r="2628">
          <cell r="A2628">
            <v>1723000745</v>
          </cell>
          <cell r="B2628" t="str">
            <v xml:space="preserve">דמי פריצה - תכולה </v>
          </cell>
        </row>
        <row r="2629">
          <cell r="A2629">
            <v>1723000751</v>
          </cell>
          <cell r="B2629" t="str">
            <v xml:space="preserve">עבודות קבלניות    </v>
          </cell>
          <cell r="C2629">
            <v>15000</v>
          </cell>
        </row>
        <row r="2630">
          <cell r="A2630">
            <v>1723000753</v>
          </cell>
          <cell r="B2630" t="str">
            <v xml:space="preserve">מ"מ - ע' חיצוניים </v>
          </cell>
        </row>
        <row r="2631">
          <cell r="A2631">
            <v>1723000780</v>
          </cell>
          <cell r="B2631" t="str">
            <v>תרגילי הג"א</v>
          </cell>
        </row>
        <row r="2632">
          <cell r="A2632">
            <v>1723000781</v>
          </cell>
          <cell r="B2632" t="str">
            <v xml:space="preserve">הסברה וארועים     </v>
          </cell>
          <cell r="C2632">
            <v>4600</v>
          </cell>
        </row>
        <row r="2633">
          <cell r="A2633">
            <v>1723000783</v>
          </cell>
          <cell r="B2633" t="str">
            <v xml:space="preserve">תרגילים וארועים   </v>
          </cell>
          <cell r="C2633">
            <v>2300</v>
          </cell>
        </row>
        <row r="2634">
          <cell r="A2634">
            <v>1723000794</v>
          </cell>
          <cell r="B2634" t="str">
            <v xml:space="preserve">השתתפות בעזר 094  </v>
          </cell>
          <cell r="C2634">
            <v>73300</v>
          </cell>
        </row>
        <row r="2635">
          <cell r="A2635">
            <v>1723000800</v>
          </cell>
          <cell r="B2635" t="str">
            <v>השת' תמיכות תרומות</v>
          </cell>
        </row>
        <row r="2636">
          <cell r="A2636">
            <v>1723000812</v>
          </cell>
          <cell r="B2636" t="str">
            <v xml:space="preserve">השתת'בתקציב הג"א  </v>
          </cell>
          <cell r="C2636">
            <v>1300000</v>
          </cell>
        </row>
        <row r="2637">
          <cell r="A2637">
            <v>1723000813</v>
          </cell>
          <cell r="B2637" t="str">
            <v xml:space="preserve">השתתפות בתרגילים  </v>
          </cell>
        </row>
        <row r="2638">
          <cell r="A2638">
            <v>1723000900</v>
          </cell>
          <cell r="B2638" t="str">
            <v xml:space="preserve">הוצאות חד פעמיות  </v>
          </cell>
        </row>
        <row r="2639">
          <cell r="A2639">
            <v>1723000931</v>
          </cell>
          <cell r="B2639" t="str">
            <v>התחשבנות הג"א מקומי</v>
          </cell>
        </row>
        <row r="2640">
          <cell r="A2640">
            <v>1723000933</v>
          </cell>
          <cell r="B2640" t="str">
            <v xml:space="preserve">הוצאות חד-פעמיות  </v>
          </cell>
          <cell r="C2640">
            <v>4000</v>
          </cell>
        </row>
        <row r="2641">
          <cell r="A2641">
            <v>1723000961</v>
          </cell>
          <cell r="B2641" t="str">
            <v>רז' פעולות ורכישות</v>
          </cell>
        </row>
        <row r="2642">
          <cell r="A2642" t="str">
            <v>#VALUE!</v>
          </cell>
          <cell r="B2642" t="str">
            <v xml:space="preserve">הג"א              </v>
          </cell>
          <cell r="C2642">
            <v>2917900</v>
          </cell>
        </row>
        <row r="2643">
          <cell r="A2643">
            <v>17240000</v>
          </cell>
          <cell r="B2643" t="str">
            <v xml:space="preserve">כבוי אש           </v>
          </cell>
        </row>
        <row r="2644">
          <cell r="A2644">
            <v>1724000421</v>
          </cell>
          <cell r="B2644" t="str">
            <v>אגרת כיבוי אש</v>
          </cell>
          <cell r="C2644">
            <v>250000</v>
          </cell>
        </row>
        <row r="2645">
          <cell r="A2645">
            <v>1724000432</v>
          </cell>
          <cell r="B2645" t="str">
            <v xml:space="preserve">מים               </v>
          </cell>
          <cell r="C2645">
            <v>0</v>
          </cell>
        </row>
        <row r="2646">
          <cell r="A2646">
            <v>1724000596</v>
          </cell>
          <cell r="B2646" t="str">
            <v xml:space="preserve">דלק לכבאיות 096   </v>
          </cell>
        </row>
        <row r="2647">
          <cell r="A2647">
            <v>1724000800</v>
          </cell>
          <cell r="B2647" t="str">
            <v>השת' תמיכות תרומות</v>
          </cell>
        </row>
        <row r="2648">
          <cell r="A2648">
            <v>1724000830</v>
          </cell>
          <cell r="B2648" t="str">
            <v>הש'-איגוד כיבוי אש</v>
          </cell>
        </row>
        <row r="2649">
          <cell r="A2649">
            <v>1724000832</v>
          </cell>
          <cell r="B2649" t="str">
            <v xml:space="preserve">מים               </v>
          </cell>
        </row>
        <row r="2650">
          <cell r="A2650">
            <v>1724000961</v>
          </cell>
          <cell r="B2650" t="str">
            <v>רז' פעולות ורכישות</v>
          </cell>
        </row>
        <row r="2651">
          <cell r="A2651" t="str">
            <v>#VALUE!</v>
          </cell>
          <cell r="B2651" t="str">
            <v xml:space="preserve">כבוי אש           </v>
          </cell>
          <cell r="C2651">
            <v>250000</v>
          </cell>
        </row>
        <row r="2652">
          <cell r="A2652">
            <v>17260000</v>
          </cell>
          <cell r="B2652" t="str">
            <v xml:space="preserve">מל"ח ופס"ח        </v>
          </cell>
        </row>
        <row r="2653">
          <cell r="A2653">
            <v>17261000</v>
          </cell>
          <cell r="B2653" t="str">
            <v xml:space="preserve">מל"ח              </v>
          </cell>
        </row>
        <row r="2654">
          <cell r="A2654">
            <v>1726100100</v>
          </cell>
          <cell r="B2654" t="str">
            <v>שכר עובדים לפי תקן</v>
          </cell>
        </row>
        <row r="2655">
          <cell r="A2655">
            <v>1726100110</v>
          </cell>
          <cell r="B2655" t="str">
            <v>השכר הקובע-תקציבית</v>
          </cell>
        </row>
        <row r="2656">
          <cell r="A2656">
            <v>1726100119</v>
          </cell>
          <cell r="B2656" t="str">
            <v xml:space="preserve">השכר הקובע-צוברת  </v>
          </cell>
          <cell r="C2656">
            <v>309500</v>
          </cell>
        </row>
        <row r="2657">
          <cell r="A2657">
            <v>1726100122</v>
          </cell>
          <cell r="B2657" t="str">
            <v xml:space="preserve">ביגוד             </v>
          </cell>
          <cell r="C2657">
            <v>4000</v>
          </cell>
        </row>
        <row r="2658">
          <cell r="A2658">
            <v>1726100126</v>
          </cell>
          <cell r="B2658" t="str">
            <v xml:space="preserve">דמי הבראה         </v>
          </cell>
          <cell r="C2658">
            <v>8000</v>
          </cell>
        </row>
        <row r="2659">
          <cell r="A2659">
            <v>1726100130</v>
          </cell>
          <cell r="B2659" t="str">
            <v xml:space="preserve">שעות נוספות       </v>
          </cell>
          <cell r="C2659">
            <v>22600</v>
          </cell>
        </row>
        <row r="2660">
          <cell r="A2660">
            <v>1726100140</v>
          </cell>
          <cell r="B2660" t="str">
            <v>השתתפות באחזקת רכב</v>
          </cell>
          <cell r="C2660">
            <v>23200</v>
          </cell>
        </row>
        <row r="2661">
          <cell r="A2661">
            <v>1726100253</v>
          </cell>
          <cell r="B2661" t="str">
            <v xml:space="preserve">עובדים חיצוניים   </v>
          </cell>
        </row>
        <row r="2662">
          <cell r="A2662">
            <v>1726100400</v>
          </cell>
          <cell r="B2662" t="str">
            <v>אחזקת בנינים וציוד</v>
          </cell>
        </row>
        <row r="2663">
          <cell r="A2663">
            <v>1726100423</v>
          </cell>
          <cell r="B2663" t="str">
            <v xml:space="preserve">תחזוקת מבנה       </v>
          </cell>
        </row>
        <row r="2664">
          <cell r="A2664">
            <v>1726100437</v>
          </cell>
          <cell r="B2664" t="str">
            <v>מערכת אזעקה</v>
          </cell>
          <cell r="C2664">
            <v>7000</v>
          </cell>
        </row>
        <row r="2665">
          <cell r="A2665">
            <v>1726100441</v>
          </cell>
          <cell r="B2665" t="str">
            <v xml:space="preserve">ביטוח ציוד חירום  </v>
          </cell>
          <cell r="C2665">
            <v>0</v>
          </cell>
        </row>
        <row r="2666">
          <cell r="A2666">
            <v>1726100470</v>
          </cell>
          <cell r="B2666" t="str">
            <v xml:space="preserve">אחזקת מכונות משרד </v>
          </cell>
          <cell r="C2666">
            <v>500</v>
          </cell>
        </row>
        <row r="2667">
          <cell r="A2667">
            <v>1726100471</v>
          </cell>
          <cell r="B2667" t="str">
            <v xml:space="preserve">מכשירי כתיבה      </v>
          </cell>
          <cell r="C2667">
            <v>3100</v>
          </cell>
        </row>
        <row r="2668">
          <cell r="A2668">
            <v>1726100492</v>
          </cell>
          <cell r="B2668" t="str">
            <v xml:space="preserve">השתתפות בעזר 092  </v>
          </cell>
        </row>
        <row r="2669">
          <cell r="A2669">
            <v>1726100500</v>
          </cell>
          <cell r="B2669" t="str">
            <v xml:space="preserve">הוצאות מינהליות   </v>
          </cell>
        </row>
        <row r="2670">
          <cell r="A2670">
            <v>1726100511</v>
          </cell>
          <cell r="B2670" t="str">
            <v xml:space="preserve">אירוח וכיבוד      </v>
          </cell>
          <cell r="C2670">
            <v>0</v>
          </cell>
        </row>
        <row r="2671">
          <cell r="A2671">
            <v>1726100521</v>
          </cell>
          <cell r="B2671" t="str">
            <v xml:space="preserve">השתלמויות לפס"ח   </v>
          </cell>
          <cell r="C2671">
            <v>30000</v>
          </cell>
        </row>
        <row r="2672">
          <cell r="A2672">
            <v>1726100540</v>
          </cell>
          <cell r="B2672" t="str">
            <v xml:space="preserve">הוצאות טלפון      </v>
          </cell>
          <cell r="C2672">
            <v>1000</v>
          </cell>
        </row>
        <row r="2673">
          <cell r="A2673">
            <v>1726100544</v>
          </cell>
          <cell r="B2673" t="str">
            <v xml:space="preserve">הוצאות דאר        </v>
          </cell>
          <cell r="C2673">
            <v>0</v>
          </cell>
        </row>
        <row r="2674">
          <cell r="A2674">
            <v>1726100550</v>
          </cell>
          <cell r="B2674" t="str">
            <v xml:space="preserve">פירסומים          </v>
          </cell>
          <cell r="C2674">
            <v>0</v>
          </cell>
        </row>
        <row r="2675">
          <cell r="A2675">
            <v>1726100561</v>
          </cell>
          <cell r="B2675" t="str">
            <v xml:space="preserve">שיכפולים          </v>
          </cell>
          <cell r="C2675">
            <v>0</v>
          </cell>
        </row>
        <row r="2676">
          <cell r="A2676">
            <v>1726100571</v>
          </cell>
          <cell r="B2676" t="str">
            <v xml:space="preserve">מיכון וענ"א       </v>
          </cell>
        </row>
        <row r="2677">
          <cell r="A2677">
            <v>1726100596</v>
          </cell>
          <cell r="B2677" t="str">
            <v xml:space="preserve">אחזקת רכב מל"ח    </v>
          </cell>
          <cell r="C2677">
            <v>0</v>
          </cell>
        </row>
        <row r="2678">
          <cell r="A2678">
            <v>1726100700</v>
          </cell>
          <cell r="B2678" t="str">
            <v xml:space="preserve">הוצאות לפעולות    </v>
          </cell>
          <cell r="C2678">
            <v>0</v>
          </cell>
        </row>
        <row r="2679">
          <cell r="A2679">
            <v>1726100722</v>
          </cell>
          <cell r="B2679" t="str">
            <v>חמרים-תחזוקה עצמית</v>
          </cell>
          <cell r="C2679">
            <v>5000</v>
          </cell>
        </row>
        <row r="2680">
          <cell r="A2680">
            <v>1726100743</v>
          </cell>
          <cell r="B2680" t="str">
            <v>אחזקת ציוד לש'חרום</v>
          </cell>
          <cell r="C2680">
            <v>40000</v>
          </cell>
        </row>
        <row r="2681">
          <cell r="A2681">
            <v>1726100753</v>
          </cell>
          <cell r="B2681" t="str">
            <v xml:space="preserve">עובדים חיצוניים   </v>
          </cell>
          <cell r="C2681">
            <v>0</v>
          </cell>
        </row>
        <row r="2682">
          <cell r="A2682">
            <v>1726100781</v>
          </cell>
          <cell r="B2682" t="str">
            <v xml:space="preserve">תרגילים וארועים   </v>
          </cell>
          <cell r="C2682">
            <v>4600</v>
          </cell>
        </row>
        <row r="2683">
          <cell r="A2683">
            <v>1726100794</v>
          </cell>
          <cell r="B2683" t="str">
            <v xml:space="preserve">השתתפות בעזר 094  </v>
          </cell>
        </row>
        <row r="2684">
          <cell r="A2684">
            <v>1726100900</v>
          </cell>
          <cell r="B2684" t="str">
            <v xml:space="preserve">הוצאות חד פעמיות  </v>
          </cell>
        </row>
        <row r="2685">
          <cell r="A2685">
            <v>1726100931</v>
          </cell>
          <cell r="B2685" t="str">
            <v xml:space="preserve">רכישת ציוד לשע"ח   </v>
          </cell>
          <cell r="C2685">
            <v>30000</v>
          </cell>
        </row>
        <row r="2686">
          <cell r="A2686">
            <v>1726100932</v>
          </cell>
          <cell r="B2686" t="str">
            <v>הצטיידות חרום</v>
          </cell>
        </row>
        <row r="2687">
          <cell r="A2687">
            <v>1726100961</v>
          </cell>
          <cell r="B2687" t="str">
            <v>רז' פעולות ורכישות</v>
          </cell>
        </row>
        <row r="2688">
          <cell r="A2688" t="str">
            <v>#VALUE!</v>
          </cell>
          <cell r="B2688" t="str">
            <v xml:space="preserve">מל"ח              </v>
          </cell>
          <cell r="C2688">
            <v>488500</v>
          </cell>
        </row>
        <row r="2689">
          <cell r="A2689">
            <v>17299990</v>
          </cell>
          <cell r="B2689" t="str">
            <v>הוצאות לשעת חירום</v>
          </cell>
        </row>
        <row r="2690">
          <cell r="A2690">
            <v>1729999932</v>
          </cell>
          <cell r="B2690" t="str">
            <v>ציוד מיגון והצטיידות</v>
          </cell>
        </row>
        <row r="2691">
          <cell r="A2691">
            <v>1729999989</v>
          </cell>
          <cell r="B2691" t="str">
            <v>לא פעיל</v>
          </cell>
        </row>
        <row r="2692">
          <cell r="A2692" t="str">
            <v>#VALUE!</v>
          </cell>
          <cell r="B2692" t="str">
            <v>הוצאות לשעת חירום</v>
          </cell>
          <cell r="C2692">
            <v>0</v>
          </cell>
        </row>
        <row r="2693">
          <cell r="A2693">
            <v>17300000</v>
          </cell>
          <cell r="B2693" t="str">
            <v xml:space="preserve">תכנון ובנין עיר   </v>
          </cell>
        </row>
        <row r="2694">
          <cell r="A2694">
            <v>17310000</v>
          </cell>
          <cell r="B2694" t="str">
            <v xml:space="preserve">משרד מהנדס הרשות </v>
          </cell>
        </row>
        <row r="2695">
          <cell r="A2695">
            <v>1731000100</v>
          </cell>
          <cell r="B2695" t="str">
            <v>שכר עובדים לפי תקן</v>
          </cell>
        </row>
        <row r="2696">
          <cell r="A2696">
            <v>1731000110</v>
          </cell>
          <cell r="B2696" t="str">
            <v>השכר הקובע-תקציבית</v>
          </cell>
          <cell r="C2696">
            <v>157900</v>
          </cell>
        </row>
        <row r="2697">
          <cell r="A2697">
            <v>1731000119</v>
          </cell>
          <cell r="B2697" t="str">
            <v xml:space="preserve">השכר הקובע-צוברת  </v>
          </cell>
          <cell r="C2697">
            <v>2854800</v>
          </cell>
        </row>
        <row r="2698">
          <cell r="A2698">
            <v>1731000122</v>
          </cell>
          <cell r="B2698" t="str">
            <v xml:space="preserve">ביגוד             </v>
          </cell>
          <cell r="C2698">
            <v>20500</v>
          </cell>
        </row>
        <row r="2699">
          <cell r="A2699">
            <v>1731000126</v>
          </cell>
          <cell r="B2699" t="str">
            <v xml:space="preserve">דמי הבראה         </v>
          </cell>
          <cell r="C2699">
            <v>51000</v>
          </cell>
        </row>
        <row r="2700">
          <cell r="A2700">
            <v>1731000130</v>
          </cell>
          <cell r="B2700" t="str">
            <v xml:space="preserve">שעות נוספות       </v>
          </cell>
          <cell r="C2700">
            <v>28100</v>
          </cell>
        </row>
        <row r="2701">
          <cell r="A2701">
            <v>1731000140</v>
          </cell>
          <cell r="B2701" t="str">
            <v>השתתפות באחזקת רכב</v>
          </cell>
          <cell r="C2701">
            <v>186800</v>
          </cell>
        </row>
        <row r="2702">
          <cell r="A2702">
            <v>1731000253</v>
          </cell>
          <cell r="B2702" t="str">
            <v>עוזר למודד</v>
          </cell>
        </row>
        <row r="2703">
          <cell r="A2703">
            <v>1731000350</v>
          </cell>
          <cell r="B2703" t="str">
            <v>ליסינג - 642-07-801</v>
          </cell>
          <cell r="C2703">
            <v>65000</v>
          </cell>
        </row>
        <row r="2704">
          <cell r="A2704">
            <v>1731000351</v>
          </cell>
          <cell r="B2704" t="str">
            <v>הוצאות - 642-07-801</v>
          </cell>
          <cell r="C2704">
            <v>18400</v>
          </cell>
        </row>
        <row r="2705">
          <cell r="A2705">
            <v>1731000400</v>
          </cell>
          <cell r="B2705" t="str">
            <v>אחזקת בנינים וציוד</v>
          </cell>
        </row>
        <row r="2706">
          <cell r="A2706">
            <v>1731000441</v>
          </cell>
          <cell r="B2706" t="str">
            <v>בטוח אחריות מקצועי</v>
          </cell>
          <cell r="C2706">
            <v>50000</v>
          </cell>
        </row>
        <row r="2707">
          <cell r="A2707">
            <v>1731000450</v>
          </cell>
          <cell r="B2707" t="str">
            <v>אחזקת תמי 4</v>
          </cell>
        </row>
        <row r="2708">
          <cell r="A2708">
            <v>1731000470</v>
          </cell>
          <cell r="B2708" t="str">
            <v xml:space="preserve">אחזקת מכונות משרד </v>
          </cell>
          <cell r="C2708">
            <v>15200</v>
          </cell>
        </row>
        <row r="2709">
          <cell r="A2709">
            <v>1731000471</v>
          </cell>
          <cell r="B2709" t="str">
            <v xml:space="preserve">מכשירי כתיבה      </v>
          </cell>
          <cell r="C2709">
            <v>33000</v>
          </cell>
        </row>
        <row r="2710">
          <cell r="A2710">
            <v>1731000492</v>
          </cell>
          <cell r="B2710" t="str">
            <v xml:space="preserve">השתתפות בעזר 092  </v>
          </cell>
        </row>
        <row r="2711">
          <cell r="A2711">
            <v>1731000500</v>
          </cell>
          <cell r="B2711" t="str">
            <v xml:space="preserve">הוצאות מינהליות   </v>
          </cell>
        </row>
        <row r="2712">
          <cell r="A2712">
            <v>1731000511</v>
          </cell>
          <cell r="B2712" t="str">
            <v xml:space="preserve">אירוח וכיבוד      </v>
          </cell>
          <cell r="C2712">
            <v>5700</v>
          </cell>
        </row>
        <row r="2713">
          <cell r="A2713">
            <v>1731000512</v>
          </cell>
          <cell r="B2713" t="str">
            <v xml:space="preserve">נסיעות ואש"ל      </v>
          </cell>
          <cell r="C2713">
            <v>4800</v>
          </cell>
        </row>
        <row r="2714">
          <cell r="A2714">
            <v>1731000522</v>
          </cell>
          <cell r="B2714" t="str">
            <v xml:space="preserve">ספרים ועיתונים    </v>
          </cell>
          <cell r="C2714">
            <v>5100</v>
          </cell>
        </row>
        <row r="2715">
          <cell r="A2715">
            <v>1731000540</v>
          </cell>
          <cell r="B2715" t="str">
            <v xml:space="preserve">הוצאות טלפון      </v>
          </cell>
        </row>
        <row r="2716">
          <cell r="A2716">
            <v>1731000544</v>
          </cell>
          <cell r="B2716" t="str">
            <v xml:space="preserve">הוצאות דאר        </v>
          </cell>
          <cell r="C2716">
            <v>100000</v>
          </cell>
        </row>
        <row r="2717">
          <cell r="A2717">
            <v>1731000550</v>
          </cell>
          <cell r="B2717" t="str">
            <v xml:space="preserve">פירסומים          </v>
          </cell>
          <cell r="C2717">
            <v>16200</v>
          </cell>
        </row>
        <row r="2718">
          <cell r="A2718">
            <v>1731000561</v>
          </cell>
          <cell r="B2718" t="str">
            <v xml:space="preserve">שיכפולים          </v>
          </cell>
        </row>
        <row r="2719">
          <cell r="A2719">
            <v>1731000562</v>
          </cell>
          <cell r="B2719" t="str">
            <v xml:space="preserve">הדפסות            </v>
          </cell>
          <cell r="C2719">
            <v>400</v>
          </cell>
        </row>
        <row r="2720">
          <cell r="A2720">
            <v>1731000563</v>
          </cell>
          <cell r="B2720" t="str">
            <v>הקלטה ותמלול ועדות הקצאה</v>
          </cell>
          <cell r="C2720">
            <v>13300</v>
          </cell>
        </row>
        <row r="2721">
          <cell r="A2721">
            <v>1731000564</v>
          </cell>
          <cell r="B2721" t="str">
            <v>אתר הועדה המקומית לתכנון</v>
          </cell>
          <cell r="C2721">
            <v>33000</v>
          </cell>
        </row>
        <row r="2722">
          <cell r="A2722">
            <v>1731000565</v>
          </cell>
          <cell r="B2722" t="str">
            <v xml:space="preserve">צילום מפות        </v>
          </cell>
          <cell r="C2722">
            <v>1000</v>
          </cell>
        </row>
        <row r="2723">
          <cell r="A2723">
            <v>1731000570</v>
          </cell>
          <cell r="B2723" t="str">
            <v>מיפוי פוטוגרמטרי</v>
          </cell>
        </row>
        <row r="2724">
          <cell r="A2724">
            <v>1731000571</v>
          </cell>
          <cell r="B2724" t="str">
            <v xml:space="preserve">מיכון וענ"א       </v>
          </cell>
        </row>
        <row r="2725">
          <cell r="A2725">
            <v>1731000580</v>
          </cell>
          <cell r="B2725" t="str">
            <v>נסחים והערות אזהרה</v>
          </cell>
          <cell r="C2725">
            <v>47500</v>
          </cell>
        </row>
        <row r="2726">
          <cell r="A2726">
            <v>1731000581</v>
          </cell>
          <cell r="B2726" t="str">
            <v>יעוץ תח' השבחה ממ"י</v>
          </cell>
        </row>
        <row r="2727">
          <cell r="A2727">
            <v>1731000582</v>
          </cell>
          <cell r="B2727" t="str">
            <v>הוצאות משפטיות</v>
          </cell>
          <cell r="C2727">
            <v>1945000</v>
          </cell>
        </row>
        <row r="2728">
          <cell r="A2728">
            <v>1731000583</v>
          </cell>
          <cell r="B2728" t="str">
            <v>נציג בעל דעה מייעצת</v>
          </cell>
          <cell r="C2728">
            <v>26600</v>
          </cell>
        </row>
        <row r="2729">
          <cell r="A2729">
            <v>1731000584</v>
          </cell>
          <cell r="B2729" t="str">
            <v>הזנת נתונים למחשב</v>
          </cell>
          <cell r="C2729">
            <v>247000</v>
          </cell>
        </row>
        <row r="2730">
          <cell r="A2730">
            <v>1731000596</v>
          </cell>
          <cell r="B2730" t="str">
            <v xml:space="preserve">השתתפות בעזר 096  </v>
          </cell>
        </row>
        <row r="2731">
          <cell r="A2731">
            <v>1731000700</v>
          </cell>
          <cell r="B2731" t="str">
            <v xml:space="preserve">הוצאות לפעולות    </v>
          </cell>
        </row>
        <row r="2732">
          <cell r="A2732">
            <v>1731000753</v>
          </cell>
          <cell r="B2732" t="str">
            <v xml:space="preserve">עובדים חיצוניים   </v>
          </cell>
        </row>
        <row r="2733">
          <cell r="A2733">
            <v>1731000781</v>
          </cell>
          <cell r="B2733" t="str">
            <v>פעולות סמנכ"ל</v>
          </cell>
          <cell r="C2733">
            <v>20000</v>
          </cell>
        </row>
        <row r="2734">
          <cell r="A2734">
            <v>1731000794</v>
          </cell>
          <cell r="B2734" t="str">
            <v xml:space="preserve">השתתפות בעזר 094  </v>
          </cell>
        </row>
        <row r="2735">
          <cell r="A2735">
            <v>1731000961</v>
          </cell>
          <cell r="B2735" t="str">
            <v>רז' פעולות ורכישות</v>
          </cell>
        </row>
        <row r="2736">
          <cell r="A2736" t="str">
            <v>#VALUE!</v>
          </cell>
          <cell r="B2736" t="str">
            <v xml:space="preserve">משרד מהנדס הרשות </v>
          </cell>
          <cell r="C2736">
            <v>5946300</v>
          </cell>
        </row>
        <row r="2737">
          <cell r="A2737">
            <v>17320000</v>
          </cell>
          <cell r="B2737" t="str">
            <v xml:space="preserve">תכנון עיר         </v>
          </cell>
        </row>
        <row r="2738">
          <cell r="A2738">
            <v>1732000100</v>
          </cell>
          <cell r="B2738" t="str">
            <v>שכר עובדים לפי תקן</v>
          </cell>
        </row>
        <row r="2739">
          <cell r="A2739">
            <v>1732000110</v>
          </cell>
          <cell r="B2739" t="str">
            <v>השכר הקובע-תקציבית</v>
          </cell>
          <cell r="C2739">
            <v>0</v>
          </cell>
        </row>
        <row r="2740">
          <cell r="A2740">
            <v>1732000119</v>
          </cell>
          <cell r="B2740" t="str">
            <v xml:space="preserve">השכר הקובע-צוברת  </v>
          </cell>
          <cell r="C2740">
            <v>3717200</v>
          </cell>
        </row>
        <row r="2741">
          <cell r="A2741">
            <v>1732000122</v>
          </cell>
          <cell r="B2741" t="str">
            <v xml:space="preserve">ביגוד             </v>
          </cell>
          <cell r="C2741">
            <v>34000</v>
          </cell>
        </row>
        <row r="2742">
          <cell r="A2742">
            <v>1732000126</v>
          </cell>
          <cell r="B2742" t="str">
            <v xml:space="preserve">דמי הבראה         </v>
          </cell>
          <cell r="C2742">
            <v>68000</v>
          </cell>
        </row>
        <row r="2743">
          <cell r="A2743">
            <v>1732000130</v>
          </cell>
          <cell r="B2743" t="str">
            <v xml:space="preserve">שעות נוספות       </v>
          </cell>
          <cell r="C2743">
            <v>19900</v>
          </cell>
        </row>
        <row r="2744">
          <cell r="A2744">
            <v>1732000140</v>
          </cell>
          <cell r="B2744" t="str">
            <v>השתתפות באחזקת רכב</v>
          </cell>
          <cell r="C2744">
            <v>357000</v>
          </cell>
        </row>
        <row r="2745">
          <cell r="A2745">
            <v>1732000253</v>
          </cell>
          <cell r="B2745" t="str">
            <v>ע' חיצוני (אדריכל)</v>
          </cell>
        </row>
        <row r="2746">
          <cell r="A2746">
            <v>1732000400</v>
          </cell>
          <cell r="B2746" t="str">
            <v>אחזקת בנינים וציוד</v>
          </cell>
        </row>
        <row r="2747">
          <cell r="A2747">
            <v>1732000471</v>
          </cell>
          <cell r="B2747" t="str">
            <v xml:space="preserve">מכשירי כתיבה      </v>
          </cell>
          <cell r="C2747">
            <v>14300</v>
          </cell>
        </row>
        <row r="2748">
          <cell r="A2748">
            <v>1732000511</v>
          </cell>
          <cell r="B2748" t="str">
            <v xml:space="preserve">אירוח וכיבוד      </v>
          </cell>
          <cell r="C2748">
            <v>1400</v>
          </cell>
        </row>
        <row r="2749">
          <cell r="A2749">
            <v>1732000550</v>
          </cell>
          <cell r="B2749" t="str">
            <v xml:space="preserve">פירסומים          </v>
          </cell>
          <cell r="C2749">
            <v>102600</v>
          </cell>
        </row>
        <row r="2750">
          <cell r="A2750">
            <v>1732000562</v>
          </cell>
          <cell r="B2750" t="str">
            <v xml:space="preserve">הדפסות            </v>
          </cell>
        </row>
        <row r="2751">
          <cell r="A2751">
            <v>1732000571</v>
          </cell>
          <cell r="B2751" t="str">
            <v xml:space="preserve">מיכון וענ"א       </v>
          </cell>
        </row>
        <row r="2752">
          <cell r="A2752">
            <v>1732000580</v>
          </cell>
          <cell r="B2752" t="str">
            <v xml:space="preserve">יעוץ תנועה       </v>
          </cell>
        </row>
        <row r="2753">
          <cell r="A2753">
            <v>1732000700</v>
          </cell>
          <cell r="B2753" t="str">
            <v xml:space="preserve">הוצאות לפעולות    </v>
          </cell>
        </row>
        <row r="2754">
          <cell r="A2754">
            <v>1732000753</v>
          </cell>
          <cell r="B2754" t="str">
            <v>ע' חיצוני (אדריכל)</v>
          </cell>
        </row>
        <row r="2755">
          <cell r="A2755">
            <v>1732000900</v>
          </cell>
          <cell r="B2755" t="str">
            <v xml:space="preserve">הוצאות חד פעמיות  </v>
          </cell>
        </row>
        <row r="2756">
          <cell r="A2756">
            <v>1732000934</v>
          </cell>
          <cell r="B2756" t="str">
            <v xml:space="preserve">מודלים            </v>
          </cell>
        </row>
        <row r="2757">
          <cell r="A2757">
            <v>1732000952</v>
          </cell>
          <cell r="B2757" t="str">
            <v xml:space="preserve">תכניות            </v>
          </cell>
          <cell r="C2757">
            <v>33300</v>
          </cell>
        </row>
        <row r="2758">
          <cell r="A2758">
            <v>1732000961</v>
          </cell>
          <cell r="B2758" t="str">
            <v>רז' פעולות ורכישות</v>
          </cell>
        </row>
        <row r="2759">
          <cell r="A2759" t="str">
            <v>#VALUE!</v>
          </cell>
          <cell r="B2759" t="str">
            <v xml:space="preserve">תכנון עיר         </v>
          </cell>
          <cell r="C2759">
            <v>4347700</v>
          </cell>
        </row>
        <row r="2760">
          <cell r="A2760">
            <v>17322000</v>
          </cell>
          <cell r="B2760" t="str">
            <v>חזות העיר</v>
          </cell>
        </row>
        <row r="2761">
          <cell r="A2761">
            <v>1732200110</v>
          </cell>
          <cell r="B2761" t="str">
            <v>השכר הקובע-תקציבית</v>
          </cell>
        </row>
        <row r="2762">
          <cell r="A2762">
            <v>1732200119</v>
          </cell>
          <cell r="B2762" t="str">
            <v xml:space="preserve">השכר הקובע-צוברת  </v>
          </cell>
          <cell r="C2762">
            <v>1150300</v>
          </cell>
        </row>
        <row r="2763">
          <cell r="A2763">
            <v>1732200122</v>
          </cell>
          <cell r="B2763" t="str">
            <v xml:space="preserve">ביגוד             </v>
          </cell>
          <cell r="C2763">
            <v>11000</v>
          </cell>
        </row>
        <row r="2764">
          <cell r="A2764">
            <v>1732200126</v>
          </cell>
          <cell r="B2764" t="str">
            <v xml:space="preserve">דמי הבראה         </v>
          </cell>
          <cell r="C2764">
            <v>32000</v>
          </cell>
        </row>
        <row r="2765">
          <cell r="A2765">
            <v>1732200130</v>
          </cell>
          <cell r="B2765" t="str">
            <v xml:space="preserve">שעות נוספות       </v>
          </cell>
          <cell r="C2765">
            <v>33700</v>
          </cell>
        </row>
        <row r="2766">
          <cell r="A2766">
            <v>1732200140</v>
          </cell>
          <cell r="B2766" t="str">
            <v>השתתפות באחזקת רכב</v>
          </cell>
          <cell r="C2766">
            <v>106400</v>
          </cell>
        </row>
        <row r="2767">
          <cell r="A2767">
            <v>1732200253</v>
          </cell>
          <cell r="B2767" t="str">
            <v xml:space="preserve">עובדים חיצוניים   </v>
          </cell>
        </row>
        <row r="2768">
          <cell r="A2768">
            <v>1732200350</v>
          </cell>
          <cell r="B2768" t="str">
            <v>ליסינג 512-27-101</v>
          </cell>
          <cell r="C2768">
            <v>42000</v>
          </cell>
        </row>
        <row r="2769">
          <cell r="A2769">
            <v>1732200351</v>
          </cell>
          <cell r="B2769" t="str">
            <v>הוצאות 512-27-101</v>
          </cell>
          <cell r="C2769">
            <v>25400</v>
          </cell>
        </row>
        <row r="2770">
          <cell r="A2770">
            <v>1732200471</v>
          </cell>
          <cell r="B2770" t="str">
            <v xml:space="preserve">מכשירי כתיבה      </v>
          </cell>
          <cell r="C2770">
            <v>14300</v>
          </cell>
        </row>
        <row r="2771">
          <cell r="A2771">
            <v>1732200550</v>
          </cell>
          <cell r="B2771" t="str">
            <v xml:space="preserve">פירסומים          </v>
          </cell>
          <cell r="C2771">
            <v>8600</v>
          </cell>
        </row>
        <row r="2772">
          <cell r="A2772">
            <v>1732200561</v>
          </cell>
          <cell r="B2772" t="str">
            <v xml:space="preserve">שיכפולים          </v>
          </cell>
          <cell r="C2772">
            <v>800</v>
          </cell>
        </row>
        <row r="2773">
          <cell r="A2773">
            <v>1732200562</v>
          </cell>
          <cell r="B2773" t="str">
            <v xml:space="preserve">הדפסות            </v>
          </cell>
          <cell r="C2773">
            <v>25700</v>
          </cell>
        </row>
        <row r="2774">
          <cell r="A2774">
            <v>1732200580</v>
          </cell>
          <cell r="B2774" t="str">
            <v xml:space="preserve">יעוץ חיצוני       </v>
          </cell>
          <cell r="C2774">
            <v>19000</v>
          </cell>
        </row>
        <row r="2775">
          <cell r="A2775">
            <v>1732200581</v>
          </cell>
          <cell r="B2775" t="str">
            <v>פיקוח ואחז' סככות אוטובוס</v>
          </cell>
        </row>
        <row r="2776">
          <cell r="A2776">
            <v>1732200585</v>
          </cell>
          <cell r="B2776" t="str">
            <v xml:space="preserve">משפטי שילוט       </v>
          </cell>
          <cell r="C2776">
            <v>95000</v>
          </cell>
        </row>
        <row r="2777">
          <cell r="A2777">
            <v>1732200753</v>
          </cell>
          <cell r="B2777" t="str">
            <v xml:space="preserve">עובדים חיצוניים   </v>
          </cell>
        </row>
        <row r="2778">
          <cell r="A2778">
            <v>1732200754</v>
          </cell>
          <cell r="B2778" t="str">
            <v>אח' והחלפת לוחות שכונתיים</v>
          </cell>
          <cell r="C2778">
            <v>133000</v>
          </cell>
        </row>
        <row r="2779">
          <cell r="A2779">
            <v>1732200755</v>
          </cell>
          <cell r="B2779" t="str">
            <v>אחז' מספרים לבתים</v>
          </cell>
        </row>
        <row r="2780">
          <cell r="A2780">
            <v>1732200757</v>
          </cell>
          <cell r="B2780" t="str">
            <v>מספרים לבתים חדשים</v>
          </cell>
          <cell r="C2780">
            <v>4800</v>
          </cell>
        </row>
        <row r="2781">
          <cell r="A2781">
            <v>1732200758</v>
          </cell>
          <cell r="B2781" t="str">
            <v>החלפת לוחות מודעות</v>
          </cell>
        </row>
        <row r="2782">
          <cell r="A2782">
            <v>1732200759</v>
          </cell>
          <cell r="B2782" t="str">
            <v>מפות עירוניות</v>
          </cell>
          <cell r="C2782">
            <v>2400</v>
          </cell>
        </row>
        <row r="2783">
          <cell r="A2783">
            <v>1732200760</v>
          </cell>
          <cell r="B2783" t="str">
            <v>הצבת סככות אוטובוס</v>
          </cell>
        </row>
        <row r="2784">
          <cell r="A2784">
            <v>1732200780</v>
          </cell>
          <cell r="B2784" t="str">
            <v>אחזקת ינשולים</v>
          </cell>
        </row>
        <row r="2785">
          <cell r="A2785">
            <v>1732200850</v>
          </cell>
          <cell r="B2785" t="str">
            <v>שרות לאומי</v>
          </cell>
        </row>
        <row r="2786">
          <cell r="A2786">
            <v>1732200931</v>
          </cell>
          <cell r="B2786" t="str">
            <v>התקנת מתקנים</v>
          </cell>
        </row>
        <row r="2787">
          <cell r="A2787">
            <v>1732200932</v>
          </cell>
          <cell r="B2787" t="str">
            <v>התקנת ואחזקת שילוט</v>
          </cell>
          <cell r="C2787">
            <v>237500</v>
          </cell>
        </row>
        <row r="2788">
          <cell r="A2788">
            <v>1732200933</v>
          </cell>
          <cell r="B2788" t="str">
            <v>ציוד בטיחותי אישי</v>
          </cell>
          <cell r="C2788">
            <v>2400</v>
          </cell>
        </row>
        <row r="2789">
          <cell r="A2789">
            <v>1732200961</v>
          </cell>
          <cell r="B2789" t="str">
            <v>רז' פעולות ורכישות</v>
          </cell>
        </row>
        <row r="2790">
          <cell r="A2790" t="str">
            <v>#VALUE!</v>
          </cell>
          <cell r="B2790" t="str">
            <v>חזות העיר</v>
          </cell>
          <cell r="C2790">
            <v>1944300</v>
          </cell>
        </row>
        <row r="2791">
          <cell r="A2791">
            <v>17323000</v>
          </cell>
          <cell r="B2791" t="str">
            <v xml:space="preserve">הדבקת מודעות      </v>
          </cell>
        </row>
        <row r="2792">
          <cell r="A2792">
            <v>1732300757</v>
          </cell>
          <cell r="B2792" t="str">
            <v>הדבקת מודעות - קבלן</v>
          </cell>
          <cell r="C2792">
            <v>38000</v>
          </cell>
        </row>
        <row r="2793">
          <cell r="A2793" t="str">
            <v>#VALUE!</v>
          </cell>
          <cell r="B2793" t="str">
            <v xml:space="preserve">הדבקת מודעות      </v>
          </cell>
          <cell r="C2793">
            <v>0</v>
          </cell>
        </row>
        <row r="2794">
          <cell r="A2794">
            <v>17324000</v>
          </cell>
          <cell r="B2794" t="str">
            <v>אגף התנועה</v>
          </cell>
        </row>
        <row r="2795">
          <cell r="A2795">
            <v>1732400100</v>
          </cell>
          <cell r="B2795" t="str">
            <v>שכר עובדים לפי תקן</v>
          </cell>
        </row>
        <row r="2796">
          <cell r="A2796">
            <v>1732400110</v>
          </cell>
          <cell r="B2796" t="str">
            <v>השכר הקובע-תקציבית</v>
          </cell>
          <cell r="C2796">
            <v>241600</v>
          </cell>
        </row>
        <row r="2797">
          <cell r="A2797">
            <v>1732400119</v>
          </cell>
          <cell r="B2797" t="str">
            <v xml:space="preserve">השכר הקובע-צוברת  </v>
          </cell>
          <cell r="C2797">
            <v>2170700</v>
          </cell>
        </row>
        <row r="2798">
          <cell r="A2798">
            <v>1732400122</v>
          </cell>
          <cell r="B2798" t="str">
            <v xml:space="preserve">ביגוד             </v>
          </cell>
          <cell r="C2798">
            <v>11500</v>
          </cell>
        </row>
        <row r="2799">
          <cell r="A2799">
            <v>1732400126</v>
          </cell>
          <cell r="B2799" t="str">
            <v xml:space="preserve">דמי הבראה         </v>
          </cell>
          <cell r="C2799">
            <v>40000</v>
          </cell>
        </row>
        <row r="2800">
          <cell r="A2800">
            <v>1732400130</v>
          </cell>
          <cell r="B2800" t="str">
            <v xml:space="preserve">שעות נוספות       </v>
          </cell>
          <cell r="C2800">
            <v>30000</v>
          </cell>
        </row>
        <row r="2801">
          <cell r="A2801">
            <v>1732400140</v>
          </cell>
          <cell r="B2801" t="str">
            <v>השתתפות באחזקת רכב</v>
          </cell>
          <cell r="C2801">
            <v>159100</v>
          </cell>
        </row>
        <row r="2802">
          <cell r="A2802">
            <v>1732400253</v>
          </cell>
          <cell r="B2802" t="str">
            <v xml:space="preserve">עובדים חיצוניים   </v>
          </cell>
        </row>
        <row r="2803">
          <cell r="A2803">
            <v>1732400350</v>
          </cell>
          <cell r="B2803" t="str">
            <v>ליסינג 244-30-701</v>
          </cell>
          <cell r="C2803">
            <v>90000</v>
          </cell>
        </row>
        <row r="2804">
          <cell r="A2804">
            <v>1732400351</v>
          </cell>
          <cell r="B2804" t="str">
            <v>הוצאות 244-30-701</v>
          </cell>
          <cell r="C2804">
            <v>22050</v>
          </cell>
        </row>
        <row r="2805">
          <cell r="A2805">
            <v>1732400470</v>
          </cell>
          <cell r="B2805" t="str">
            <v xml:space="preserve">אחזקת מכונות משרד </v>
          </cell>
          <cell r="C2805">
            <v>1400</v>
          </cell>
        </row>
        <row r="2806">
          <cell r="A2806">
            <v>1732400471</v>
          </cell>
          <cell r="B2806" t="str">
            <v xml:space="preserve">מכשירי כתיבה      </v>
          </cell>
          <cell r="C2806">
            <v>10000</v>
          </cell>
        </row>
        <row r="2807">
          <cell r="A2807">
            <v>1732400511</v>
          </cell>
          <cell r="B2807" t="str">
            <v xml:space="preserve">אירוח וכיבוד      </v>
          </cell>
          <cell r="C2807">
            <v>1400</v>
          </cell>
        </row>
        <row r="2808">
          <cell r="A2808">
            <v>1732400512</v>
          </cell>
          <cell r="B2808" t="str">
            <v xml:space="preserve">נסיעות ואש"ל      </v>
          </cell>
          <cell r="C2808">
            <v>1000</v>
          </cell>
        </row>
        <row r="2809">
          <cell r="A2809">
            <v>1732400561</v>
          </cell>
          <cell r="B2809" t="str">
            <v xml:space="preserve">שיכפולים          </v>
          </cell>
          <cell r="C2809">
            <v>1000</v>
          </cell>
        </row>
        <row r="2810">
          <cell r="A2810">
            <v>1732400580</v>
          </cell>
          <cell r="B2810" t="str">
            <v xml:space="preserve">יעוץ חיצוני       </v>
          </cell>
          <cell r="C2810">
            <v>554700</v>
          </cell>
        </row>
        <row r="2811">
          <cell r="A2811">
            <v>1732400581</v>
          </cell>
          <cell r="B2811" t="str">
            <v>ועדות תנועה</v>
          </cell>
          <cell r="C2811">
            <v>23800</v>
          </cell>
        </row>
        <row r="2812">
          <cell r="A2812">
            <v>1732400582</v>
          </cell>
          <cell r="B2812" t="str">
            <v>בדיקת רופא - חנית נכים</v>
          </cell>
          <cell r="C2812">
            <v>71300</v>
          </cell>
        </row>
        <row r="2813">
          <cell r="A2813">
            <v>1732400583</v>
          </cell>
          <cell r="B2813" t="str">
            <v xml:space="preserve">יעוץ - סככות אוטובוס     </v>
          </cell>
        </row>
        <row r="2814">
          <cell r="A2814">
            <v>1732400584</v>
          </cell>
          <cell r="B2814" t="str">
            <v>הזנת נתונים למחשב</v>
          </cell>
          <cell r="C2814">
            <v>163000</v>
          </cell>
        </row>
        <row r="2815">
          <cell r="A2815">
            <v>1732400744</v>
          </cell>
          <cell r="B2815" t="str">
            <v>מדים וציוד</v>
          </cell>
          <cell r="C2815">
            <v>3100</v>
          </cell>
        </row>
        <row r="2816">
          <cell r="A2816">
            <v>1732400757</v>
          </cell>
          <cell r="B2816" t="str">
            <v xml:space="preserve">אחזקת רמזורים     </v>
          </cell>
          <cell r="C2816">
            <v>1480000</v>
          </cell>
        </row>
        <row r="2817">
          <cell r="A2817">
            <v>1732400758</v>
          </cell>
          <cell r="B2817" t="str">
            <v>תיכנון תנועה ורמזורים</v>
          </cell>
          <cell r="C2817">
            <v>167000</v>
          </cell>
        </row>
        <row r="2818">
          <cell r="A2818">
            <v>1732400759</v>
          </cell>
          <cell r="B2818" t="str">
            <v>אח' תמרור : ג'-7 ה'-8</v>
          </cell>
          <cell r="C2818">
            <v>375000</v>
          </cell>
        </row>
        <row r="2819">
          <cell r="A2819">
            <v>1732400936</v>
          </cell>
          <cell r="B2819" t="str">
            <v>פעולות לבטיחות בדרכים</v>
          </cell>
        </row>
        <row r="2820">
          <cell r="A2820" t="str">
            <v>#VALUE!</v>
          </cell>
          <cell r="B2820" t="str">
            <v>אגף התנועה</v>
          </cell>
          <cell r="C2820">
            <v>5617650</v>
          </cell>
        </row>
        <row r="2821">
          <cell r="A2821">
            <v>17330000</v>
          </cell>
          <cell r="B2821" t="str">
            <v xml:space="preserve">רשוי בניה         </v>
          </cell>
        </row>
        <row r="2822">
          <cell r="A2822">
            <v>1733000100</v>
          </cell>
          <cell r="B2822" t="str">
            <v>שכר עובדים לפי תקן</v>
          </cell>
        </row>
        <row r="2823">
          <cell r="A2823">
            <v>1733000110</v>
          </cell>
          <cell r="B2823" t="str">
            <v>השכר הקובע-תקציבית</v>
          </cell>
          <cell r="C2823">
            <v>0</v>
          </cell>
        </row>
        <row r="2824">
          <cell r="A2824">
            <v>1733000119</v>
          </cell>
          <cell r="B2824" t="str">
            <v xml:space="preserve">השכר הקובע-צוברת  </v>
          </cell>
          <cell r="C2824">
            <v>4952700</v>
          </cell>
        </row>
        <row r="2825">
          <cell r="A2825">
            <v>1733000122</v>
          </cell>
          <cell r="B2825" t="str">
            <v xml:space="preserve">ביגוד             </v>
          </cell>
          <cell r="C2825">
            <v>48600</v>
          </cell>
        </row>
        <row r="2826">
          <cell r="A2826">
            <v>1733000126</v>
          </cell>
          <cell r="B2826" t="str">
            <v xml:space="preserve">דמי הבראה         </v>
          </cell>
          <cell r="C2826">
            <v>113000</v>
          </cell>
        </row>
        <row r="2827">
          <cell r="A2827">
            <v>1733000130</v>
          </cell>
          <cell r="B2827" t="str">
            <v xml:space="preserve">שעות נוספות       </v>
          </cell>
          <cell r="C2827">
            <v>54400</v>
          </cell>
        </row>
        <row r="2828">
          <cell r="A2828">
            <v>1733000140</v>
          </cell>
          <cell r="B2828" t="str">
            <v>השתתפות באחזקת רכב</v>
          </cell>
          <cell r="C2828">
            <v>465600</v>
          </cell>
        </row>
        <row r="2829">
          <cell r="A2829">
            <v>1733000253</v>
          </cell>
          <cell r="B2829" t="str">
            <v xml:space="preserve">עובדים חיצוניים   </v>
          </cell>
        </row>
        <row r="2830">
          <cell r="A2830">
            <v>1733000400</v>
          </cell>
          <cell r="B2830" t="str">
            <v>אחזקת בנינים וציוד</v>
          </cell>
        </row>
        <row r="2831">
          <cell r="A2831">
            <v>1733000471</v>
          </cell>
          <cell r="B2831" t="str">
            <v xml:space="preserve">מכשירי כתיבה      </v>
          </cell>
          <cell r="C2831">
            <v>28500</v>
          </cell>
        </row>
        <row r="2832">
          <cell r="A2832">
            <v>1733000511</v>
          </cell>
          <cell r="B2832" t="str">
            <v xml:space="preserve">אירוח וכיבוד      </v>
          </cell>
          <cell r="C2832">
            <v>1400</v>
          </cell>
        </row>
        <row r="2833">
          <cell r="A2833">
            <v>1733000550</v>
          </cell>
          <cell r="B2833" t="str">
            <v>פירסומים ושילוט</v>
          </cell>
          <cell r="C2833">
            <v>7600</v>
          </cell>
        </row>
        <row r="2834">
          <cell r="A2834">
            <v>1733000561</v>
          </cell>
          <cell r="B2834" t="str">
            <v xml:space="preserve">שיכפולים          </v>
          </cell>
          <cell r="C2834">
            <v>1000</v>
          </cell>
        </row>
        <row r="2835">
          <cell r="A2835">
            <v>1733000562</v>
          </cell>
          <cell r="B2835" t="str">
            <v xml:space="preserve">הדפסות            </v>
          </cell>
        </row>
        <row r="2836">
          <cell r="A2836">
            <v>1733000563</v>
          </cell>
          <cell r="B2836" t="str">
            <v xml:space="preserve">תיקי רישוי        </v>
          </cell>
        </row>
        <row r="2837">
          <cell r="A2837">
            <v>1733000564</v>
          </cell>
          <cell r="B2837" t="str">
            <v xml:space="preserve">פרטיכל - משנה     </v>
          </cell>
          <cell r="C2837">
            <v>14300</v>
          </cell>
        </row>
        <row r="2838">
          <cell r="A2838">
            <v>1733000565</v>
          </cell>
          <cell r="B2838" t="str">
            <v>כיבוד לוועדות משנה</v>
          </cell>
        </row>
        <row r="2839">
          <cell r="A2839">
            <v>1733000570</v>
          </cell>
          <cell r="B2839" t="str">
            <v>מיחשוב רישוי+הטלים</v>
          </cell>
          <cell r="C2839">
            <v>7400</v>
          </cell>
        </row>
        <row r="2840">
          <cell r="A2840">
            <v>1733000571</v>
          </cell>
          <cell r="B2840" t="str">
            <v xml:space="preserve">מיכון וענ"א       </v>
          </cell>
        </row>
        <row r="2841">
          <cell r="A2841">
            <v>1733000580</v>
          </cell>
          <cell r="B2841" t="str">
            <v xml:space="preserve">שכ"ט שמאים        </v>
          </cell>
          <cell r="C2841">
            <v>1995000</v>
          </cell>
        </row>
        <row r="2842">
          <cell r="A2842">
            <v>1733000581</v>
          </cell>
          <cell r="B2842" t="str">
            <v xml:space="preserve">שכ"ט שמאים מכריעים        </v>
          </cell>
          <cell r="C2842">
            <v>760000</v>
          </cell>
        </row>
        <row r="2843">
          <cell r="A2843">
            <v>1733000753</v>
          </cell>
          <cell r="B2843" t="str">
            <v xml:space="preserve">עובדים חיצוניים   </v>
          </cell>
        </row>
        <row r="2844">
          <cell r="A2844">
            <v>1733000758</v>
          </cell>
          <cell r="B2844" t="str">
            <v xml:space="preserve">מבנים מסוכנים     </v>
          </cell>
        </row>
        <row r="2845">
          <cell r="A2845">
            <v>1733000931</v>
          </cell>
          <cell r="B2845" t="str">
            <v xml:space="preserve">חוברת מידע למתכנן </v>
          </cell>
        </row>
        <row r="2846">
          <cell r="A2846">
            <v>1733000961</v>
          </cell>
          <cell r="B2846" t="str">
            <v>רז' פעולות ורכישות</v>
          </cell>
        </row>
        <row r="2847">
          <cell r="A2847" t="str">
            <v>#VALUE!</v>
          </cell>
          <cell r="B2847" t="str">
            <v xml:space="preserve">רשוי בניה         </v>
          </cell>
          <cell r="C2847">
            <v>8449500</v>
          </cell>
        </row>
        <row r="2848">
          <cell r="A2848">
            <v>17333000</v>
          </cell>
          <cell r="B2848" t="str">
            <v xml:space="preserve">פיקוח על הבניה    </v>
          </cell>
        </row>
        <row r="2849">
          <cell r="A2849">
            <v>1733300100</v>
          </cell>
          <cell r="B2849" t="str">
            <v>שכר עובדים לפי תקן</v>
          </cell>
        </row>
        <row r="2850">
          <cell r="A2850">
            <v>1733300110</v>
          </cell>
          <cell r="B2850" t="str">
            <v>השכר הקובע-תקציבית</v>
          </cell>
          <cell r="C2850">
            <v>0</v>
          </cell>
        </row>
        <row r="2851">
          <cell r="A2851">
            <v>1733300119</v>
          </cell>
          <cell r="B2851" t="str">
            <v xml:space="preserve">השכר הקובע-צוברת  </v>
          </cell>
          <cell r="C2851">
            <v>3360300</v>
          </cell>
        </row>
        <row r="2852">
          <cell r="A2852">
            <v>1733300122</v>
          </cell>
          <cell r="B2852" t="str">
            <v xml:space="preserve">ביגוד             </v>
          </cell>
          <cell r="C2852">
            <v>28500</v>
          </cell>
        </row>
        <row r="2853">
          <cell r="A2853">
            <v>1733300126</v>
          </cell>
          <cell r="B2853" t="str">
            <v xml:space="preserve">דמי הבראה         </v>
          </cell>
          <cell r="C2853">
            <v>73500</v>
          </cell>
        </row>
        <row r="2854">
          <cell r="A2854">
            <v>1733300130</v>
          </cell>
          <cell r="B2854" t="str">
            <v xml:space="preserve">שעות נוספות       </v>
          </cell>
          <cell r="C2854">
            <v>130700</v>
          </cell>
        </row>
        <row r="2855">
          <cell r="A2855">
            <v>1733300140</v>
          </cell>
          <cell r="B2855" t="str">
            <v>השתתפות באחזקת רכב</v>
          </cell>
          <cell r="C2855">
            <v>322300</v>
          </cell>
        </row>
        <row r="2856">
          <cell r="A2856">
            <v>1733300253</v>
          </cell>
          <cell r="B2856" t="str">
            <v xml:space="preserve">עובדים חיצוניים   </v>
          </cell>
        </row>
        <row r="2857">
          <cell r="A2857">
            <v>1733300471</v>
          </cell>
          <cell r="B2857" t="str">
            <v xml:space="preserve">מכשירי כתיבה      </v>
          </cell>
          <cell r="C2857">
            <v>13300</v>
          </cell>
        </row>
        <row r="2858">
          <cell r="A2858">
            <v>1733300511</v>
          </cell>
          <cell r="B2858" t="str">
            <v xml:space="preserve">אירוח וכיבוד      </v>
          </cell>
        </row>
        <row r="2859">
          <cell r="A2859">
            <v>1733300544</v>
          </cell>
          <cell r="B2859" t="str">
            <v xml:space="preserve">הוצאות דאר        </v>
          </cell>
          <cell r="C2859">
            <v>0</v>
          </cell>
        </row>
        <row r="2860">
          <cell r="A2860">
            <v>1733300562</v>
          </cell>
          <cell r="B2860" t="str">
            <v xml:space="preserve">הדפסות            </v>
          </cell>
          <cell r="C2860">
            <v>3800</v>
          </cell>
        </row>
        <row r="2861">
          <cell r="A2861">
            <v>1733300570</v>
          </cell>
          <cell r="B2861" t="str">
            <v>תוכנת רישוי בניה</v>
          </cell>
          <cell r="C2861">
            <v>12000</v>
          </cell>
        </row>
        <row r="2862">
          <cell r="A2862">
            <v>1733300571</v>
          </cell>
          <cell r="B2862" t="str">
            <v xml:space="preserve">מיכון וענ"א       </v>
          </cell>
        </row>
        <row r="2863">
          <cell r="A2863">
            <v>1733300753</v>
          </cell>
          <cell r="B2863" t="str">
            <v>שרות מנעולן</v>
          </cell>
          <cell r="C2863">
            <v>23800</v>
          </cell>
        </row>
        <row r="2864">
          <cell r="A2864">
            <v>1733300756</v>
          </cell>
          <cell r="B2864" t="str">
            <v xml:space="preserve">שמירה בקבלנות     </v>
          </cell>
          <cell r="C2864">
            <v>12000</v>
          </cell>
        </row>
        <row r="2865">
          <cell r="A2865">
            <v>1733300757</v>
          </cell>
          <cell r="B2865" t="str">
            <v>צילומי אויר</v>
          </cell>
          <cell r="C2865">
            <v>112320</v>
          </cell>
        </row>
        <row r="2866">
          <cell r="A2866">
            <v>1733300758</v>
          </cell>
          <cell r="B2866" t="str">
            <v xml:space="preserve">מב' מסוכנים-ציבורי     </v>
          </cell>
        </row>
        <row r="2867">
          <cell r="A2867">
            <v>1733300759</v>
          </cell>
          <cell r="B2867" t="str">
            <v>הריסת מבנים</v>
          </cell>
          <cell r="C2867">
            <v>475000</v>
          </cell>
        </row>
        <row r="2868">
          <cell r="A2868">
            <v>1733300744</v>
          </cell>
          <cell r="B2868" t="str">
            <v>מדים וציוד</v>
          </cell>
        </row>
        <row r="2869">
          <cell r="A2869">
            <v>1733300933</v>
          </cell>
          <cell r="B2869" t="str">
            <v>ציוד בטיחותי אישי</v>
          </cell>
          <cell r="C2869">
            <v>10500</v>
          </cell>
        </row>
        <row r="2870">
          <cell r="A2870">
            <v>1733300961</v>
          </cell>
          <cell r="B2870" t="str">
            <v>רז' פעולות ורכישות</v>
          </cell>
        </row>
        <row r="2871">
          <cell r="A2871" t="str">
            <v>#VALUE!</v>
          </cell>
          <cell r="B2871" t="str">
            <v xml:space="preserve">פיקוח על הבניה    </v>
          </cell>
          <cell r="C2871">
            <v>4578020</v>
          </cell>
        </row>
        <row r="2872">
          <cell r="A2872">
            <v>17340000</v>
          </cell>
          <cell r="B2872" t="str">
            <v xml:space="preserve">מיחשוב יעודי קרקע </v>
          </cell>
        </row>
        <row r="2873">
          <cell r="A2873">
            <v>1734000570</v>
          </cell>
          <cell r="B2873" t="str">
            <v xml:space="preserve">חב' לאוטומציה     </v>
          </cell>
          <cell r="C2873">
            <v>17500</v>
          </cell>
        </row>
        <row r="2874">
          <cell r="A2874">
            <v>1734000572</v>
          </cell>
          <cell r="B2874" t="str">
            <v>מעקב תב"ע</v>
          </cell>
          <cell r="C2874">
            <v>3500</v>
          </cell>
        </row>
        <row r="2875">
          <cell r="A2875">
            <v>1734000700</v>
          </cell>
          <cell r="B2875" t="str">
            <v xml:space="preserve">הוצאות לפעולות    </v>
          </cell>
        </row>
        <row r="2876">
          <cell r="A2876" t="str">
            <v>#VALUE!</v>
          </cell>
          <cell r="B2876" t="str">
            <v xml:space="preserve">מיחשוב יעודי קרקע </v>
          </cell>
          <cell r="C2876">
            <v>21000</v>
          </cell>
        </row>
        <row r="2877">
          <cell r="A2877">
            <v>17350000</v>
          </cell>
          <cell r="B2877" t="str">
            <v xml:space="preserve">בנית מבני ציבור   </v>
          </cell>
        </row>
        <row r="2878">
          <cell r="A2878">
            <v>1735000110</v>
          </cell>
          <cell r="B2878" t="str">
            <v>השכר הקובע-תקציבית</v>
          </cell>
          <cell r="C2878">
            <v>208700</v>
          </cell>
        </row>
        <row r="2879">
          <cell r="A2879">
            <v>1735000119</v>
          </cell>
          <cell r="B2879" t="str">
            <v xml:space="preserve">השכר הקובע-צוברת  </v>
          </cell>
          <cell r="C2879">
            <v>1313800</v>
          </cell>
        </row>
        <row r="2880">
          <cell r="A2880">
            <v>1735000122</v>
          </cell>
          <cell r="B2880" t="str">
            <v xml:space="preserve">ביגוד             </v>
          </cell>
          <cell r="C2880">
            <v>11500</v>
          </cell>
        </row>
        <row r="2881">
          <cell r="A2881">
            <v>1735000126</v>
          </cell>
          <cell r="B2881" t="str">
            <v xml:space="preserve">דמי הבראה         </v>
          </cell>
          <cell r="C2881">
            <v>34000</v>
          </cell>
        </row>
        <row r="2882">
          <cell r="A2882">
            <v>1735000130</v>
          </cell>
          <cell r="B2882" t="str">
            <v xml:space="preserve">שעות נוספות       </v>
          </cell>
          <cell r="C2882">
            <v>30100</v>
          </cell>
        </row>
        <row r="2883">
          <cell r="A2883">
            <v>1735000140</v>
          </cell>
          <cell r="B2883" t="str">
            <v>השתתפות באחזקת רכב</v>
          </cell>
          <cell r="C2883">
            <v>165100</v>
          </cell>
        </row>
        <row r="2884">
          <cell r="A2884">
            <v>1735000253</v>
          </cell>
          <cell r="B2884" t="str">
            <v xml:space="preserve">עובדים חיצוניים   </v>
          </cell>
        </row>
        <row r="2885">
          <cell r="A2885">
            <v>1735000350</v>
          </cell>
          <cell r="B2885" t="str">
            <v>לא פעיל</v>
          </cell>
        </row>
        <row r="2886">
          <cell r="A2886">
            <v>1735000351</v>
          </cell>
          <cell r="B2886" t="str">
            <v>לא פעיל</v>
          </cell>
          <cell r="C2886">
            <v>0</v>
          </cell>
        </row>
        <row r="2887">
          <cell r="A2887">
            <v>1735000420</v>
          </cell>
          <cell r="B2887" t="str">
            <v xml:space="preserve">כבוי אש           </v>
          </cell>
        </row>
        <row r="2888">
          <cell r="A2888">
            <v>1735000433</v>
          </cell>
          <cell r="B2888" t="str">
            <v xml:space="preserve">חומרי נקיון       </v>
          </cell>
          <cell r="C2888">
            <v>2000</v>
          </cell>
        </row>
        <row r="2889">
          <cell r="A2889">
            <v>1735000437</v>
          </cell>
          <cell r="B2889" t="str">
            <v>מערכת אזעקה</v>
          </cell>
          <cell r="C2889">
            <v>2800</v>
          </cell>
        </row>
        <row r="2890">
          <cell r="A2890">
            <v>1735000470</v>
          </cell>
          <cell r="B2890" t="str">
            <v xml:space="preserve">אחזקת מכונות משרד </v>
          </cell>
          <cell r="C2890">
            <v>3000</v>
          </cell>
        </row>
        <row r="2891">
          <cell r="A2891">
            <v>1735000471</v>
          </cell>
          <cell r="B2891" t="str">
            <v xml:space="preserve">מכשירי כתיבה      </v>
          </cell>
          <cell r="C2891">
            <v>36000</v>
          </cell>
        </row>
        <row r="2892">
          <cell r="A2892">
            <v>1735000511</v>
          </cell>
          <cell r="B2892" t="str">
            <v xml:space="preserve">אירוח וכיבוד      </v>
          </cell>
          <cell r="C2892">
            <v>9500</v>
          </cell>
        </row>
        <row r="2893">
          <cell r="A2893">
            <v>1735000522</v>
          </cell>
          <cell r="B2893" t="str">
            <v xml:space="preserve">ספרים ועיתונים    </v>
          </cell>
          <cell r="C2893">
            <v>9500</v>
          </cell>
        </row>
        <row r="2894">
          <cell r="A2894">
            <v>1735000550</v>
          </cell>
          <cell r="B2894" t="str">
            <v xml:space="preserve">פירסומים          </v>
          </cell>
        </row>
        <row r="2895">
          <cell r="A2895">
            <v>1735000561</v>
          </cell>
          <cell r="B2895" t="str">
            <v xml:space="preserve">שיכפולים          </v>
          </cell>
        </row>
        <row r="2896">
          <cell r="A2896">
            <v>1735000562</v>
          </cell>
          <cell r="B2896" t="str">
            <v xml:space="preserve">הדפסות            </v>
          </cell>
          <cell r="C2896">
            <v>2000</v>
          </cell>
        </row>
        <row r="2897">
          <cell r="A2897">
            <v>1735000571</v>
          </cell>
          <cell r="B2897" t="str">
            <v xml:space="preserve">מיכון וענ"א       </v>
          </cell>
        </row>
        <row r="2898">
          <cell r="A2898">
            <v>1735000752</v>
          </cell>
          <cell r="B2898" t="str">
            <v xml:space="preserve">נקיון בקבלנות     </v>
          </cell>
          <cell r="C2898">
            <v>54000</v>
          </cell>
        </row>
        <row r="2899">
          <cell r="A2899">
            <v>1735000753</v>
          </cell>
          <cell r="B2899" t="str">
            <v xml:space="preserve">עובדים חיצוניים   </v>
          </cell>
        </row>
        <row r="2900">
          <cell r="A2900">
            <v>1735000931</v>
          </cell>
          <cell r="B2900" t="str">
            <v>הכנת מכרז</v>
          </cell>
        </row>
        <row r="2901">
          <cell r="A2901">
            <v>1735000961</v>
          </cell>
          <cell r="B2901" t="str">
            <v>רז' פעולות ורכישות</v>
          </cell>
          <cell r="C2901">
            <v>0</v>
          </cell>
        </row>
        <row r="2902">
          <cell r="A2902" t="str">
            <v>#VALUE!</v>
          </cell>
          <cell r="B2902" t="str">
            <v xml:space="preserve">בנית מבני ציבור   </v>
          </cell>
          <cell r="C2902">
            <v>1882000</v>
          </cell>
        </row>
        <row r="2903">
          <cell r="A2903">
            <v>17360000</v>
          </cell>
          <cell r="B2903" t="str">
            <v>אח' נכסים ציבוריים</v>
          </cell>
        </row>
        <row r="2904">
          <cell r="A2904">
            <v>1736000100</v>
          </cell>
          <cell r="B2904" t="str">
            <v>שכר עובדים לפי תקן</v>
          </cell>
        </row>
        <row r="2905">
          <cell r="A2905">
            <v>1736000110</v>
          </cell>
          <cell r="B2905" t="str">
            <v>השכר הקובע-תקציבית</v>
          </cell>
        </row>
        <row r="2906">
          <cell r="A2906">
            <v>1736000119</v>
          </cell>
          <cell r="B2906" t="str">
            <v xml:space="preserve">השכר הקובע-צוברת  </v>
          </cell>
          <cell r="C2906">
            <v>433400</v>
          </cell>
        </row>
        <row r="2907">
          <cell r="A2907">
            <v>1736000122</v>
          </cell>
          <cell r="B2907" t="str">
            <v xml:space="preserve">ביגוד             </v>
          </cell>
          <cell r="C2907">
            <v>5600</v>
          </cell>
        </row>
        <row r="2908">
          <cell r="A2908">
            <v>1736000126</v>
          </cell>
          <cell r="B2908" t="str">
            <v xml:space="preserve">דמי הבראה         </v>
          </cell>
          <cell r="C2908">
            <v>10000</v>
          </cell>
        </row>
        <row r="2909">
          <cell r="A2909">
            <v>1736000130</v>
          </cell>
          <cell r="B2909" t="str">
            <v xml:space="preserve">שעות נוספות       </v>
          </cell>
          <cell r="C2909">
            <v>66100</v>
          </cell>
        </row>
        <row r="2910">
          <cell r="A2910">
            <v>1736000140</v>
          </cell>
          <cell r="B2910" t="str">
            <v>השתתפות באחזקת רכב</v>
          </cell>
          <cell r="C2910">
            <v>65900</v>
          </cell>
        </row>
        <row r="2911">
          <cell r="A2911">
            <v>1736000200</v>
          </cell>
          <cell r="B2911" t="str">
            <v>שכר עובדים ללא תקן</v>
          </cell>
        </row>
        <row r="2912">
          <cell r="A2912">
            <v>1736000210</v>
          </cell>
          <cell r="B2912" t="str">
            <v xml:space="preserve">השכר הקובע        </v>
          </cell>
        </row>
        <row r="2913">
          <cell r="A2913">
            <v>1736000253</v>
          </cell>
          <cell r="B2913" t="str">
            <v xml:space="preserve">עובדים חיצוניים   </v>
          </cell>
        </row>
        <row r="2914">
          <cell r="A2914">
            <v>1736000400</v>
          </cell>
          <cell r="B2914" t="str">
            <v>אחזקת בנינים וציוד</v>
          </cell>
        </row>
        <row r="2915">
          <cell r="A2915">
            <v>1736000450</v>
          </cell>
          <cell r="B2915" t="str">
            <v>אחזקת תמי 4</v>
          </cell>
          <cell r="C2915">
            <v>1100</v>
          </cell>
        </row>
        <row r="2916">
          <cell r="A2916">
            <v>1736000492</v>
          </cell>
          <cell r="B2916" t="str">
            <v xml:space="preserve">השתתפות בעזר 092  </v>
          </cell>
        </row>
        <row r="2917">
          <cell r="A2917">
            <v>1736000530</v>
          </cell>
          <cell r="B2917" t="str">
            <v xml:space="preserve">אופניים לעובדים   </v>
          </cell>
        </row>
        <row r="2918">
          <cell r="A2918">
            <v>1736000540</v>
          </cell>
          <cell r="B2918" t="str">
            <v xml:space="preserve">הוצאות טלפון      </v>
          </cell>
        </row>
        <row r="2919">
          <cell r="A2919">
            <v>1736000544</v>
          </cell>
          <cell r="B2919" t="str">
            <v xml:space="preserve">הוצאות דאר        </v>
          </cell>
          <cell r="C2919">
            <v>0</v>
          </cell>
        </row>
        <row r="2920">
          <cell r="A2920">
            <v>1736000580</v>
          </cell>
          <cell r="B2920" t="str">
            <v>ייעוץ חשמל</v>
          </cell>
        </row>
        <row r="2921">
          <cell r="A2921">
            <v>1736000596</v>
          </cell>
          <cell r="B2921" t="str">
            <v xml:space="preserve">השתתפות בעזר 096  </v>
          </cell>
        </row>
        <row r="2922">
          <cell r="A2922">
            <v>1736000700</v>
          </cell>
          <cell r="B2922" t="str">
            <v xml:space="preserve">הוצאות לפעולות    </v>
          </cell>
        </row>
        <row r="2923">
          <cell r="A2923">
            <v>1736000715</v>
          </cell>
          <cell r="B2923" t="str">
            <v>ממונה בטיחות מוסדות ציבור</v>
          </cell>
        </row>
        <row r="2924">
          <cell r="A2924">
            <v>1736000742</v>
          </cell>
          <cell r="B2924" t="str">
            <v xml:space="preserve">כלים וציוד        </v>
          </cell>
          <cell r="C2924">
            <v>4000</v>
          </cell>
        </row>
        <row r="2925">
          <cell r="A2925">
            <v>1736000753</v>
          </cell>
          <cell r="B2925" t="str">
            <v xml:space="preserve">עובדים חיצוניים   </v>
          </cell>
        </row>
        <row r="2926">
          <cell r="A2926">
            <v>1736000794</v>
          </cell>
          <cell r="B2926" t="str">
            <v xml:space="preserve">השתתפות בעזר 094  </v>
          </cell>
        </row>
        <row r="2927">
          <cell r="A2927">
            <v>1736000900</v>
          </cell>
          <cell r="B2927" t="str">
            <v xml:space="preserve">הוצאות חד-פעמיות  </v>
          </cell>
        </row>
        <row r="2928">
          <cell r="A2928">
            <v>1736000931</v>
          </cell>
          <cell r="B2928" t="str">
            <v xml:space="preserve">ציוד חד פעמי      </v>
          </cell>
          <cell r="C2928">
            <v>10000</v>
          </cell>
        </row>
        <row r="2929">
          <cell r="A2929">
            <v>1736000961</v>
          </cell>
          <cell r="B2929" t="str">
            <v>רז' פעולות ורכישות</v>
          </cell>
        </row>
        <row r="2930">
          <cell r="A2930" t="str">
            <v>#VALUE!</v>
          </cell>
          <cell r="B2930" t="str">
            <v>אח' נכסים ציבוריים</v>
          </cell>
          <cell r="C2930">
            <v>596100</v>
          </cell>
        </row>
        <row r="2931">
          <cell r="A2931">
            <v>17361000</v>
          </cell>
          <cell r="B2931" t="str">
            <v>אח' נכסים ציבוריים</v>
          </cell>
        </row>
        <row r="2932">
          <cell r="A2932">
            <v>1736100423</v>
          </cell>
          <cell r="B2932" t="str">
            <v xml:space="preserve">תחזוקת מבנה       </v>
          </cell>
        </row>
        <row r="2933">
          <cell r="A2933" t="str">
            <v>#VALUE!</v>
          </cell>
          <cell r="B2933" t="str">
            <v>אח' נכסים ציבוריים</v>
          </cell>
          <cell r="C2933">
            <v>0</v>
          </cell>
        </row>
        <row r="2934">
          <cell r="A2934">
            <v>17400000</v>
          </cell>
          <cell r="B2934" t="str">
            <v xml:space="preserve">נכסים צבוריים     </v>
          </cell>
        </row>
        <row r="2935">
          <cell r="A2935">
            <v>17410000</v>
          </cell>
          <cell r="B2935" t="str">
            <v>מינהל נכס'ציבוריים</v>
          </cell>
        </row>
        <row r="2936">
          <cell r="A2936">
            <v>1741000110</v>
          </cell>
          <cell r="B2936" t="str">
            <v>השכר הקובע-תקציבית</v>
          </cell>
          <cell r="C2936">
            <v>0</v>
          </cell>
        </row>
        <row r="2937">
          <cell r="A2937">
            <v>1741000119</v>
          </cell>
          <cell r="B2937" t="str">
            <v xml:space="preserve">השכר הקובע-צוברת  </v>
          </cell>
          <cell r="C2937">
            <v>1228600</v>
          </cell>
        </row>
        <row r="2938">
          <cell r="A2938">
            <v>1741000122</v>
          </cell>
          <cell r="B2938" t="str">
            <v xml:space="preserve">ביגוד             </v>
          </cell>
          <cell r="C2938">
            <v>9200</v>
          </cell>
        </row>
        <row r="2939">
          <cell r="A2939">
            <v>1741000126</v>
          </cell>
          <cell r="B2939" t="str">
            <v xml:space="preserve">דמי הבראה         </v>
          </cell>
          <cell r="C2939">
            <v>19000</v>
          </cell>
        </row>
        <row r="2940">
          <cell r="A2940">
            <v>1741000130</v>
          </cell>
          <cell r="B2940" t="str">
            <v xml:space="preserve">שעות נוספות       </v>
          </cell>
        </row>
        <row r="2941">
          <cell r="A2941">
            <v>1741000140</v>
          </cell>
          <cell r="B2941" t="str">
            <v>השתתפות באחזקת רכב</v>
          </cell>
          <cell r="C2941">
            <v>102400</v>
          </cell>
        </row>
        <row r="2942">
          <cell r="A2942">
            <v>1741000253</v>
          </cell>
          <cell r="B2942" t="str">
            <v xml:space="preserve">עובדים חיצוניים   </v>
          </cell>
        </row>
        <row r="2943">
          <cell r="A2943">
            <v>1741000350</v>
          </cell>
          <cell r="B2943" t="str">
            <v>ליסינג - 409-50-302</v>
          </cell>
          <cell r="C2943">
            <v>50000</v>
          </cell>
        </row>
        <row r="2944">
          <cell r="A2944">
            <v>1741000351</v>
          </cell>
          <cell r="B2944" t="str">
            <v>הוצאות - 409-50-302</v>
          </cell>
          <cell r="C2944">
            <v>4850</v>
          </cell>
        </row>
        <row r="2945">
          <cell r="A2945">
            <v>1741000471</v>
          </cell>
          <cell r="B2945" t="str">
            <v xml:space="preserve">מכשירי כתיבה      </v>
          </cell>
          <cell r="C2945">
            <v>6200</v>
          </cell>
        </row>
        <row r="2946">
          <cell r="A2946">
            <v>1741000492</v>
          </cell>
          <cell r="B2946" t="str">
            <v xml:space="preserve">השתתפות בעזר 092  </v>
          </cell>
        </row>
        <row r="2947">
          <cell r="A2947">
            <v>1741000511</v>
          </cell>
          <cell r="B2947" t="str">
            <v xml:space="preserve">אירוח וכיבוד      </v>
          </cell>
          <cell r="C2947">
            <v>5700</v>
          </cell>
        </row>
        <row r="2948">
          <cell r="A2948">
            <v>1741000512</v>
          </cell>
          <cell r="B2948" t="str">
            <v xml:space="preserve">נסיעות ואש"ל      </v>
          </cell>
          <cell r="C2948">
            <v>700</v>
          </cell>
        </row>
        <row r="2949">
          <cell r="A2949">
            <v>1741000522</v>
          </cell>
          <cell r="B2949" t="str">
            <v xml:space="preserve">ספרים ועיתונים    </v>
          </cell>
          <cell r="C2949">
            <v>3000</v>
          </cell>
        </row>
        <row r="2950">
          <cell r="A2950">
            <v>1741000550</v>
          </cell>
          <cell r="B2950" t="str">
            <v xml:space="preserve">פירסומים          </v>
          </cell>
        </row>
        <row r="2951">
          <cell r="A2951">
            <v>1741000561</v>
          </cell>
          <cell r="B2951" t="str">
            <v xml:space="preserve">שיכפולים          </v>
          </cell>
          <cell r="C2951">
            <v>400</v>
          </cell>
        </row>
        <row r="2952">
          <cell r="A2952">
            <v>1741000562</v>
          </cell>
          <cell r="B2952" t="str">
            <v xml:space="preserve">הדפסות            </v>
          </cell>
          <cell r="C2952">
            <v>300</v>
          </cell>
        </row>
        <row r="2953">
          <cell r="A2953">
            <v>1741000565</v>
          </cell>
          <cell r="B2953" t="str">
            <v>מפות</v>
          </cell>
          <cell r="C2953">
            <v>1500</v>
          </cell>
        </row>
        <row r="2954">
          <cell r="A2954">
            <v>1741000571</v>
          </cell>
          <cell r="B2954" t="str">
            <v xml:space="preserve">מיכון וענ"א       </v>
          </cell>
        </row>
        <row r="2955">
          <cell r="A2955">
            <v>1741000572</v>
          </cell>
          <cell r="B2955" t="str">
            <v>תוכנת דקל - חב' כלכלית</v>
          </cell>
          <cell r="C2955">
            <v>50000</v>
          </cell>
        </row>
        <row r="2956">
          <cell r="A2956">
            <v>1741000580</v>
          </cell>
          <cell r="B2956" t="str">
            <v>ייעוץ</v>
          </cell>
        </row>
        <row r="2957">
          <cell r="A2957">
            <v>1741000581</v>
          </cell>
          <cell r="B2957" t="str">
            <v>תמיכה לבקרת פרוייקטים</v>
          </cell>
        </row>
        <row r="2958">
          <cell r="A2958">
            <v>1741000753</v>
          </cell>
          <cell r="B2958" t="str">
            <v xml:space="preserve">עובדים חיצוניים   </v>
          </cell>
        </row>
        <row r="2959">
          <cell r="A2959">
            <v>1741000780</v>
          </cell>
          <cell r="B2959" t="str">
            <v>עיר בריאה ומקיימת</v>
          </cell>
        </row>
        <row r="2960">
          <cell r="A2960">
            <v>1741000781</v>
          </cell>
          <cell r="B2960" t="str">
            <v>פעולות סמנכ"ל</v>
          </cell>
          <cell r="C2960">
            <v>20000</v>
          </cell>
        </row>
        <row r="2961">
          <cell r="A2961">
            <v>1741000782</v>
          </cell>
          <cell r="B2961" t="str">
            <v>עיר בריאה - הגנת הסביבה</v>
          </cell>
        </row>
        <row r="2962">
          <cell r="A2962">
            <v>1741000783</v>
          </cell>
          <cell r="B2962" t="str">
            <v>עיר בריאה-רשת ניקוז ירקון</v>
          </cell>
        </row>
        <row r="2963">
          <cell r="A2963">
            <v>1741000784</v>
          </cell>
          <cell r="B2963" t="str">
            <v>עיר בריאה ומקיימת - חינוך</v>
          </cell>
        </row>
        <row r="2964">
          <cell r="A2964">
            <v>1741000931</v>
          </cell>
          <cell r="B2964" t="str">
            <v>עבודות בטיחות</v>
          </cell>
          <cell r="C2964">
            <v>67500</v>
          </cell>
        </row>
        <row r="2965">
          <cell r="A2965">
            <v>1741000961</v>
          </cell>
          <cell r="B2965" t="str">
            <v>רז' פעולות ורכישות</v>
          </cell>
        </row>
        <row r="2966">
          <cell r="A2966" t="str">
            <v>#VALUE!</v>
          </cell>
          <cell r="B2966" t="str">
            <v>מינהל נכס'ציבוריים</v>
          </cell>
          <cell r="C2966">
            <v>1569350</v>
          </cell>
        </row>
        <row r="2967">
          <cell r="A2967">
            <v>17411000</v>
          </cell>
          <cell r="B2967" t="str">
            <v>אגף התשתיות</v>
          </cell>
        </row>
        <row r="2968">
          <cell r="A2968">
            <v>1741100110</v>
          </cell>
          <cell r="B2968" t="str">
            <v>השכר הקובע-תקציבית</v>
          </cell>
          <cell r="C2968">
            <v>269400</v>
          </cell>
        </row>
        <row r="2969">
          <cell r="A2969">
            <v>1741100119</v>
          </cell>
          <cell r="B2969" t="str">
            <v xml:space="preserve">השכר הקובע-צוברת  </v>
          </cell>
          <cell r="C2969">
            <v>1139700</v>
          </cell>
        </row>
        <row r="2970">
          <cell r="A2970">
            <v>1741100122</v>
          </cell>
          <cell r="B2970" t="str">
            <v xml:space="preserve">ביגוד             </v>
          </cell>
          <cell r="C2970">
            <v>13800</v>
          </cell>
        </row>
        <row r="2971">
          <cell r="A2971">
            <v>1741100126</v>
          </cell>
          <cell r="B2971" t="str">
            <v xml:space="preserve">דמי הבראה         </v>
          </cell>
          <cell r="C2971">
            <v>29000</v>
          </cell>
        </row>
        <row r="2972">
          <cell r="A2972">
            <v>1741100130</v>
          </cell>
          <cell r="B2972" t="str">
            <v xml:space="preserve">שעות נוספות       </v>
          </cell>
          <cell r="C2972">
            <v>24100</v>
          </cell>
        </row>
        <row r="2973">
          <cell r="A2973">
            <v>1741100140</v>
          </cell>
          <cell r="B2973" t="str">
            <v>השתתפות באחזקת רכב</v>
          </cell>
          <cell r="C2973">
            <v>74300</v>
          </cell>
        </row>
        <row r="2974">
          <cell r="A2974">
            <v>1741100253</v>
          </cell>
          <cell r="B2974" t="str">
            <v xml:space="preserve">עובדים חיצוניים   </v>
          </cell>
        </row>
        <row r="2975">
          <cell r="A2975">
            <v>1741100350</v>
          </cell>
          <cell r="B2975" t="str">
            <v>ליסינג - 409-50-302</v>
          </cell>
          <cell r="C2975">
            <v>47000</v>
          </cell>
        </row>
        <row r="2976">
          <cell r="A2976">
            <v>1741100351</v>
          </cell>
          <cell r="B2976" t="str">
            <v>הוצאות - 409-50-302</v>
          </cell>
          <cell r="C2976">
            <v>44100</v>
          </cell>
        </row>
        <row r="2977">
          <cell r="A2977">
            <v>1741100470</v>
          </cell>
          <cell r="B2977" t="str">
            <v xml:space="preserve">אחזקת מכונות משרד </v>
          </cell>
          <cell r="C2977">
            <v>2900</v>
          </cell>
        </row>
        <row r="2978">
          <cell r="A2978">
            <v>1741100471</v>
          </cell>
          <cell r="B2978" t="str">
            <v xml:space="preserve">מכשירי כתיבה      </v>
          </cell>
          <cell r="C2978">
            <v>18100</v>
          </cell>
        </row>
        <row r="2979">
          <cell r="A2979">
            <v>1741100511</v>
          </cell>
          <cell r="B2979" t="str">
            <v xml:space="preserve">אירוח וכיבוד      </v>
          </cell>
          <cell r="C2979">
            <v>2300</v>
          </cell>
        </row>
        <row r="2980">
          <cell r="A2980">
            <v>1741100512</v>
          </cell>
          <cell r="B2980" t="str">
            <v xml:space="preserve">נסיעות ואש"ל      </v>
          </cell>
          <cell r="C2980">
            <v>500</v>
          </cell>
        </row>
        <row r="2981">
          <cell r="A2981">
            <v>1741100522</v>
          </cell>
          <cell r="B2981" t="str">
            <v xml:space="preserve">ספרים ועיתונים    </v>
          </cell>
          <cell r="C2981">
            <v>200</v>
          </cell>
        </row>
        <row r="2982">
          <cell r="A2982">
            <v>1741100561</v>
          </cell>
          <cell r="B2982" t="str">
            <v xml:space="preserve">שיכפולים          </v>
          </cell>
          <cell r="C2982">
            <v>1900</v>
          </cell>
        </row>
        <row r="2983">
          <cell r="A2983">
            <v>1741100562</v>
          </cell>
          <cell r="B2983" t="str">
            <v xml:space="preserve">הדפסות            </v>
          </cell>
          <cell r="C2983">
            <v>300</v>
          </cell>
        </row>
        <row r="2984">
          <cell r="A2984">
            <v>1741100565</v>
          </cell>
          <cell r="B2984" t="str">
            <v>מידע לתושב</v>
          </cell>
        </row>
        <row r="2985">
          <cell r="A2985">
            <v>1741100753</v>
          </cell>
          <cell r="B2985" t="str">
            <v xml:space="preserve">עובדים חיצוניים   </v>
          </cell>
        </row>
        <row r="2986">
          <cell r="A2986">
            <v>1741100961</v>
          </cell>
          <cell r="B2986" t="str">
            <v>רז' פעולות ורכישות</v>
          </cell>
        </row>
        <row r="2987">
          <cell r="A2987" t="str">
            <v>#VALUE!</v>
          </cell>
          <cell r="B2987" t="str">
            <v>אגף התשתיות</v>
          </cell>
          <cell r="C2987">
            <v>1667600</v>
          </cell>
        </row>
        <row r="2988">
          <cell r="A2988">
            <v>17420000</v>
          </cell>
          <cell r="B2988" t="str">
            <v>מערך דרכים</v>
          </cell>
        </row>
        <row r="2989">
          <cell r="A2989">
            <v>1742000100</v>
          </cell>
          <cell r="B2989" t="str">
            <v>שכר עובדים לפי תקן</v>
          </cell>
        </row>
        <row r="2990">
          <cell r="A2990">
            <v>1742000110</v>
          </cell>
          <cell r="B2990" t="str">
            <v>השכר הקובע-תקציבית</v>
          </cell>
          <cell r="C2990">
            <v>212900</v>
          </cell>
        </row>
        <row r="2991">
          <cell r="A2991">
            <v>1742000119</v>
          </cell>
          <cell r="B2991" t="str">
            <v xml:space="preserve">השכר הקובע-צוברת  </v>
          </cell>
          <cell r="C2991">
            <v>2093000</v>
          </cell>
        </row>
        <row r="2992">
          <cell r="A2992">
            <v>1742000122</v>
          </cell>
          <cell r="B2992" t="str">
            <v xml:space="preserve">ביגוד             </v>
          </cell>
          <cell r="C2992">
            <v>20800</v>
          </cell>
        </row>
        <row r="2993">
          <cell r="A2993">
            <v>1742000126</v>
          </cell>
          <cell r="B2993" t="str">
            <v xml:space="preserve">דמי הבראה         </v>
          </cell>
          <cell r="C2993">
            <v>39000</v>
          </cell>
        </row>
        <row r="2994">
          <cell r="A2994">
            <v>1742000130</v>
          </cell>
          <cell r="B2994" t="str">
            <v xml:space="preserve">שעות נוספות       </v>
          </cell>
          <cell r="C2994">
            <v>97700</v>
          </cell>
        </row>
        <row r="2995">
          <cell r="A2995">
            <v>1742000140</v>
          </cell>
          <cell r="B2995" t="str">
            <v>השתתפות באחזקת רכב</v>
          </cell>
          <cell r="C2995">
            <v>206000</v>
          </cell>
        </row>
        <row r="2996">
          <cell r="A2996">
            <v>1742000253</v>
          </cell>
          <cell r="B2996" t="str">
            <v xml:space="preserve">עובדים חיצוניים   </v>
          </cell>
        </row>
        <row r="2997">
          <cell r="A2997">
            <v>1742000400</v>
          </cell>
          <cell r="B2997" t="str">
            <v>אחזקת בנינים וציוד</v>
          </cell>
        </row>
        <row r="2998">
          <cell r="A2998">
            <v>1742000470</v>
          </cell>
          <cell r="B2998" t="str">
            <v xml:space="preserve">אחזקת מכונות משרד </v>
          </cell>
        </row>
        <row r="2999">
          <cell r="A2999">
            <v>1742000471</v>
          </cell>
          <cell r="B2999" t="str">
            <v xml:space="preserve">מכשירי כתיבה      </v>
          </cell>
        </row>
        <row r="3000">
          <cell r="A3000">
            <v>1742000500</v>
          </cell>
          <cell r="B3000" t="str">
            <v xml:space="preserve">הוצאות מינהליות   </v>
          </cell>
        </row>
        <row r="3001">
          <cell r="A3001">
            <v>1742000511</v>
          </cell>
          <cell r="B3001" t="str">
            <v xml:space="preserve">אירוח וכיבוד      </v>
          </cell>
          <cell r="C3001">
            <v>9816</v>
          </cell>
        </row>
        <row r="3002">
          <cell r="A3002">
            <v>1742000522</v>
          </cell>
          <cell r="B3002" t="str">
            <v xml:space="preserve">ספרים ועיתונים    </v>
          </cell>
        </row>
        <row r="3003">
          <cell r="A3003">
            <v>1742000544</v>
          </cell>
          <cell r="B3003" t="str">
            <v xml:space="preserve">הוצאות דאר        </v>
          </cell>
          <cell r="C3003">
            <v>1000</v>
          </cell>
        </row>
        <row r="3004">
          <cell r="A3004">
            <v>1742000561</v>
          </cell>
          <cell r="B3004" t="str">
            <v xml:space="preserve">שיכפולים          </v>
          </cell>
        </row>
        <row r="3005">
          <cell r="A3005">
            <v>1742000562</v>
          </cell>
          <cell r="B3005" t="str">
            <v xml:space="preserve">הדפסות            </v>
          </cell>
        </row>
        <row r="3006">
          <cell r="A3006">
            <v>1742000571</v>
          </cell>
          <cell r="B3006" t="str">
            <v xml:space="preserve">מיכון וענ"א       </v>
          </cell>
        </row>
        <row r="3007">
          <cell r="A3007">
            <v>1742000580</v>
          </cell>
          <cell r="B3007" t="str">
            <v>יעוץ לטופס 4+5</v>
          </cell>
          <cell r="C3007">
            <v>85500</v>
          </cell>
        </row>
        <row r="3008">
          <cell r="A3008">
            <v>1742000581</v>
          </cell>
          <cell r="B3008" t="str">
            <v>יעוץ ושרות למחלקת דרכים</v>
          </cell>
          <cell r="C3008">
            <v>253000</v>
          </cell>
        </row>
        <row r="3009">
          <cell r="A3009">
            <v>1742000582</v>
          </cell>
          <cell r="B3009" t="str">
            <v>אחזקת סככות אוטובוס</v>
          </cell>
          <cell r="C3009">
            <v>237500</v>
          </cell>
        </row>
        <row r="3010">
          <cell r="A3010">
            <v>1742000583</v>
          </cell>
          <cell r="B3010" t="str">
            <v>הצבת והעתקת סככות אוטובוס</v>
          </cell>
        </row>
        <row r="3011">
          <cell r="A3011">
            <v>1742000584</v>
          </cell>
          <cell r="B3011" t="str">
            <v>ייעוץ לממ"ש</v>
          </cell>
          <cell r="C3011">
            <v>257500</v>
          </cell>
        </row>
        <row r="3012">
          <cell r="A3012">
            <v>1742000585</v>
          </cell>
          <cell r="B3012" t="str">
            <v>פיקוח על סככות אוטובוס</v>
          </cell>
          <cell r="C3012">
            <v>81700</v>
          </cell>
        </row>
        <row r="3013">
          <cell r="A3013">
            <v>1742000596</v>
          </cell>
          <cell r="B3013" t="str">
            <v xml:space="preserve">השתתפות בעזר 096  </v>
          </cell>
        </row>
        <row r="3014">
          <cell r="A3014">
            <v>1742000700</v>
          </cell>
          <cell r="B3014" t="str">
            <v xml:space="preserve">הוצאות לפעולות    </v>
          </cell>
        </row>
        <row r="3015">
          <cell r="A3015">
            <v>1742000715</v>
          </cell>
          <cell r="B3015" t="str">
            <v>עבודות קבלניות-רכב</v>
          </cell>
        </row>
        <row r="3016">
          <cell r="A3016">
            <v>1742000722</v>
          </cell>
          <cell r="B3016" t="str">
            <v>חמרים-תחזוקה עצמית</v>
          </cell>
          <cell r="C3016">
            <v>114000</v>
          </cell>
        </row>
        <row r="3017">
          <cell r="A3017">
            <v>1742000737</v>
          </cell>
          <cell r="B3017" t="str">
            <v>שכירות רכב לימים גשומים</v>
          </cell>
          <cell r="C3017">
            <v>15000</v>
          </cell>
        </row>
        <row r="3018">
          <cell r="A3018">
            <v>1742000742</v>
          </cell>
          <cell r="B3018" t="str">
            <v xml:space="preserve">כלים וציוד        </v>
          </cell>
          <cell r="C3018">
            <v>14300</v>
          </cell>
        </row>
        <row r="3019">
          <cell r="A3019">
            <v>1742000745</v>
          </cell>
          <cell r="B3019" t="str">
            <v xml:space="preserve">מבצעי חורף        </v>
          </cell>
          <cell r="C3019">
            <v>15200</v>
          </cell>
        </row>
        <row r="3020">
          <cell r="A3020">
            <v>1742000753</v>
          </cell>
          <cell r="B3020" t="str">
            <v xml:space="preserve">עובדים חיצוניים   </v>
          </cell>
        </row>
        <row r="3021">
          <cell r="A3021">
            <v>1742000754</v>
          </cell>
          <cell r="B3021" t="str">
            <v xml:space="preserve">עבודות קבלניות    </v>
          </cell>
          <cell r="C3021">
            <v>760000</v>
          </cell>
        </row>
        <row r="3022">
          <cell r="A3022">
            <v>1742000757</v>
          </cell>
          <cell r="B3022" t="str">
            <v>ציפוי כבישים</v>
          </cell>
        </row>
        <row r="3023">
          <cell r="A3023">
            <v>1742000758</v>
          </cell>
          <cell r="B3023" t="str">
            <v>אחזקת כביש 20</v>
          </cell>
        </row>
        <row r="3024">
          <cell r="A3024">
            <v>1742000759</v>
          </cell>
          <cell r="B3024" t="str">
            <v>עבודת קבלני טרקטור</v>
          </cell>
          <cell r="C3024">
            <v>98800</v>
          </cell>
        </row>
        <row r="3025">
          <cell r="A3025">
            <v>1742000763</v>
          </cell>
          <cell r="B3025" t="str">
            <v xml:space="preserve">עובד חברת מוסדות  </v>
          </cell>
        </row>
        <row r="3026">
          <cell r="A3026">
            <v>1742000794</v>
          </cell>
          <cell r="B3026" t="str">
            <v xml:space="preserve">השתתפות בעזר 094  </v>
          </cell>
        </row>
        <row r="3027">
          <cell r="A3027">
            <v>1742000931</v>
          </cell>
          <cell r="B3027" t="str">
            <v xml:space="preserve">הוצאות חד פעמיות  </v>
          </cell>
          <cell r="C3027">
            <v>7600</v>
          </cell>
        </row>
        <row r="3028">
          <cell r="A3028">
            <v>1742000960</v>
          </cell>
          <cell r="B3028" t="str">
            <v>רזרבה-תחזוקה כללית</v>
          </cell>
          <cell r="C3028">
            <v>191900</v>
          </cell>
        </row>
        <row r="3029">
          <cell r="A3029">
            <v>1742000961</v>
          </cell>
          <cell r="B3029" t="str">
            <v>רז' פעולות ורכישות</v>
          </cell>
        </row>
        <row r="3030">
          <cell r="A3030" t="str">
            <v>#VALUE!</v>
          </cell>
          <cell r="B3030" t="str">
            <v>מערך דרכים</v>
          </cell>
          <cell r="C3030">
            <v>4812216</v>
          </cell>
        </row>
        <row r="3031">
          <cell r="A3031">
            <v>17430000</v>
          </cell>
          <cell r="B3031" t="str">
            <v>מחלקת מאור</v>
          </cell>
        </row>
        <row r="3032">
          <cell r="A3032">
            <v>1743000100</v>
          </cell>
          <cell r="B3032" t="str">
            <v>שכר עובדים לפי תקן</v>
          </cell>
        </row>
        <row r="3033">
          <cell r="A3033">
            <v>1743000110</v>
          </cell>
          <cell r="B3033" t="str">
            <v>השכר הקובע-תקציבית</v>
          </cell>
          <cell r="C3033">
            <v>314300</v>
          </cell>
        </row>
        <row r="3034">
          <cell r="A3034">
            <v>1743000119</v>
          </cell>
          <cell r="B3034" t="str">
            <v xml:space="preserve">השכר הקובע-צוברת  </v>
          </cell>
          <cell r="C3034">
            <v>647500</v>
          </cell>
        </row>
        <row r="3035">
          <cell r="A3035">
            <v>1743000122</v>
          </cell>
          <cell r="B3035" t="str">
            <v xml:space="preserve">ביגוד             </v>
          </cell>
          <cell r="C3035">
            <v>9500</v>
          </cell>
        </row>
        <row r="3036">
          <cell r="A3036">
            <v>1743000126</v>
          </cell>
          <cell r="B3036" t="str">
            <v xml:space="preserve">דמי הבראה         </v>
          </cell>
          <cell r="C3036">
            <v>34500</v>
          </cell>
        </row>
        <row r="3037">
          <cell r="A3037">
            <v>1743000130</v>
          </cell>
          <cell r="B3037" t="str">
            <v xml:space="preserve">שעות נוספות       </v>
          </cell>
          <cell r="C3037">
            <v>138700</v>
          </cell>
        </row>
        <row r="3038">
          <cell r="A3038">
            <v>1743000140</v>
          </cell>
          <cell r="B3038" t="str">
            <v>השתתפות באחזקת רכב</v>
          </cell>
          <cell r="C3038">
            <v>153000</v>
          </cell>
        </row>
        <row r="3039">
          <cell r="A3039">
            <v>1743000253</v>
          </cell>
          <cell r="B3039" t="str">
            <v xml:space="preserve">עובד חיצוני       </v>
          </cell>
        </row>
        <row r="3040">
          <cell r="A3040">
            <v>1743000400</v>
          </cell>
          <cell r="B3040" t="str">
            <v>אחזקת בנינים וציוד</v>
          </cell>
        </row>
        <row r="3041">
          <cell r="A3041">
            <v>1743000431</v>
          </cell>
          <cell r="B3041" t="str">
            <v xml:space="preserve">חשמל              </v>
          </cell>
          <cell r="C3041">
            <v>5995000</v>
          </cell>
        </row>
        <row r="3042">
          <cell r="A3042">
            <v>1743000500</v>
          </cell>
          <cell r="B3042" t="str">
            <v xml:space="preserve">הוצאות מינהליות   </v>
          </cell>
        </row>
        <row r="3043">
          <cell r="A3043">
            <v>1743000511</v>
          </cell>
          <cell r="B3043" t="str">
            <v xml:space="preserve">אירוח וכיבוד      </v>
          </cell>
          <cell r="C3043">
            <v>6544</v>
          </cell>
        </row>
        <row r="3044">
          <cell r="A3044">
            <v>1743000596</v>
          </cell>
          <cell r="B3044" t="str">
            <v xml:space="preserve">השתתפות בעזר 096  </v>
          </cell>
        </row>
        <row r="3045">
          <cell r="A3045">
            <v>1743000700</v>
          </cell>
          <cell r="B3045" t="str">
            <v xml:space="preserve">הוצאות לפעולות    </v>
          </cell>
        </row>
        <row r="3046">
          <cell r="A3046">
            <v>1743000722</v>
          </cell>
          <cell r="B3046" t="str">
            <v xml:space="preserve">פנסים ומנורות     </v>
          </cell>
        </row>
        <row r="3047">
          <cell r="A3047">
            <v>1743000742</v>
          </cell>
          <cell r="B3047" t="str">
            <v xml:space="preserve">כלים וציוד        </v>
          </cell>
          <cell r="C3047">
            <v>19000</v>
          </cell>
        </row>
        <row r="3048">
          <cell r="A3048">
            <v>1743000745</v>
          </cell>
          <cell r="B3048" t="str">
            <v xml:space="preserve">תיקון נזקים       </v>
          </cell>
        </row>
        <row r="3049">
          <cell r="A3049">
            <v>1743000753</v>
          </cell>
          <cell r="B3049" t="str">
            <v xml:space="preserve">עובד חיצוני       </v>
          </cell>
        </row>
        <row r="3050">
          <cell r="A3050">
            <v>1743000754</v>
          </cell>
          <cell r="B3050" t="str">
            <v xml:space="preserve">עבודות תאורה      </v>
          </cell>
        </row>
        <row r="3051">
          <cell r="A3051">
            <v>1743000755</v>
          </cell>
          <cell r="B3051" t="str">
            <v>כוננות קבלן תאורה</v>
          </cell>
        </row>
        <row r="3052">
          <cell r="A3052">
            <v>1743000757</v>
          </cell>
          <cell r="B3052" t="str">
            <v>צוות קבלנים לאחזקה</v>
          </cell>
        </row>
        <row r="3053">
          <cell r="A3053">
            <v>1743000758</v>
          </cell>
          <cell r="B3053" t="str">
            <v xml:space="preserve">צביעת עמודי תאורה </v>
          </cell>
        </row>
        <row r="3054">
          <cell r="A3054">
            <v>1743000759</v>
          </cell>
          <cell r="B3054" t="str">
            <v>התיעלות אנרגטית-תחזוקה</v>
          </cell>
          <cell r="C3054">
            <v>1191900</v>
          </cell>
        </row>
        <row r="3055">
          <cell r="A3055">
            <v>1743000794</v>
          </cell>
          <cell r="B3055" t="str">
            <v xml:space="preserve">השתתפות בעזר 094  </v>
          </cell>
        </row>
        <row r="3056">
          <cell r="A3056">
            <v>1743000900</v>
          </cell>
          <cell r="B3056" t="str">
            <v xml:space="preserve">הוצאות חד פעמיות  </v>
          </cell>
        </row>
        <row r="3057">
          <cell r="A3057">
            <v>1743000931</v>
          </cell>
          <cell r="B3057" t="str">
            <v xml:space="preserve">רכישת מנוף תאורה       </v>
          </cell>
        </row>
        <row r="3058">
          <cell r="A3058">
            <v>1743000961</v>
          </cell>
          <cell r="B3058" t="str">
            <v>רז' פעולות ורכישות</v>
          </cell>
        </row>
        <row r="3059">
          <cell r="A3059" t="str">
            <v>#VALUE!</v>
          </cell>
          <cell r="B3059" t="str">
            <v>מחלקת מאור</v>
          </cell>
          <cell r="C3059">
            <v>8509944</v>
          </cell>
        </row>
        <row r="3060">
          <cell r="A3060">
            <v>17440000</v>
          </cell>
          <cell r="B3060" t="str">
            <v xml:space="preserve">בטיחות בדרכים     </v>
          </cell>
        </row>
        <row r="3061">
          <cell r="A3061">
            <v>1744000110</v>
          </cell>
          <cell r="B3061" t="str">
            <v>השכר הקובע-תקציבית</v>
          </cell>
        </row>
        <row r="3062">
          <cell r="A3062">
            <v>1744000119</v>
          </cell>
          <cell r="B3062" t="str">
            <v>השכר הקובע-צוברת</v>
          </cell>
          <cell r="C3062">
            <v>534000</v>
          </cell>
        </row>
        <row r="3063">
          <cell r="A3063">
            <v>1744000122</v>
          </cell>
          <cell r="B3063" t="str">
            <v>ביגוד</v>
          </cell>
          <cell r="C3063">
            <v>3600</v>
          </cell>
        </row>
        <row r="3064">
          <cell r="A3064">
            <v>1744000126</v>
          </cell>
          <cell r="B3064" t="str">
            <v>דמי הבראה</v>
          </cell>
          <cell r="C3064">
            <v>11000</v>
          </cell>
        </row>
        <row r="3065">
          <cell r="A3065">
            <v>1744000130</v>
          </cell>
          <cell r="B3065" t="str">
            <v>שעות נוספות</v>
          </cell>
          <cell r="C3065">
            <v>5000</v>
          </cell>
        </row>
        <row r="3066">
          <cell r="A3066">
            <v>1744000140</v>
          </cell>
          <cell r="B3066" t="str">
            <v>השתתפות באחזקת רכב</v>
          </cell>
          <cell r="C3066">
            <v>46500</v>
          </cell>
        </row>
        <row r="3067">
          <cell r="A3067">
            <v>1744000253</v>
          </cell>
          <cell r="B3067" t="str">
            <v xml:space="preserve">עובד חיצוני       </v>
          </cell>
        </row>
        <row r="3068">
          <cell r="A3068">
            <v>1744000400</v>
          </cell>
          <cell r="B3068" t="str">
            <v>אחזקת בנינים וציוד</v>
          </cell>
        </row>
        <row r="3069">
          <cell r="A3069">
            <v>1744000431</v>
          </cell>
          <cell r="B3069" t="str">
            <v xml:space="preserve">חשמל              </v>
          </cell>
          <cell r="C3069">
            <v>517000</v>
          </cell>
        </row>
        <row r="3070">
          <cell r="A3070">
            <v>1744000544</v>
          </cell>
          <cell r="B3070" t="str">
            <v xml:space="preserve">הוצאות דאר        </v>
          </cell>
          <cell r="C3070">
            <v>0</v>
          </cell>
        </row>
        <row r="3071">
          <cell r="A3071">
            <v>1744000571</v>
          </cell>
          <cell r="B3071" t="str">
            <v xml:space="preserve">מיכון וענ"א       </v>
          </cell>
        </row>
        <row r="3072">
          <cell r="A3072">
            <v>1744000580</v>
          </cell>
          <cell r="B3072" t="str">
            <v xml:space="preserve">יעוץ תנועה        </v>
          </cell>
        </row>
        <row r="3073">
          <cell r="A3073">
            <v>1744000581</v>
          </cell>
          <cell r="B3073" t="str">
            <v>הסדרי תנועה זמניים</v>
          </cell>
          <cell r="C3073">
            <v>157000</v>
          </cell>
        </row>
        <row r="3074">
          <cell r="A3074">
            <v>1744000596</v>
          </cell>
          <cell r="B3074" t="str">
            <v xml:space="preserve">השתתפות בעזר 096  </v>
          </cell>
        </row>
        <row r="3075">
          <cell r="A3075">
            <v>1744000700</v>
          </cell>
          <cell r="B3075" t="str">
            <v xml:space="preserve">הוצאות לפעולות    </v>
          </cell>
        </row>
        <row r="3076">
          <cell r="A3076">
            <v>1744000722</v>
          </cell>
          <cell r="B3076" t="str">
            <v>חמרים-תחזוקה עצמית</v>
          </cell>
          <cell r="C3076">
            <v>171000</v>
          </cell>
        </row>
        <row r="3077">
          <cell r="A3077">
            <v>1744000742</v>
          </cell>
          <cell r="B3077" t="str">
            <v xml:space="preserve">כלים וציוד        </v>
          </cell>
          <cell r="C3077">
            <v>7600</v>
          </cell>
        </row>
        <row r="3078">
          <cell r="A3078">
            <v>1744000745</v>
          </cell>
          <cell r="B3078" t="str">
            <v xml:space="preserve">תיקון נזקים       </v>
          </cell>
        </row>
        <row r="3079">
          <cell r="A3079">
            <v>1744000753</v>
          </cell>
          <cell r="B3079" t="str">
            <v xml:space="preserve">עובד חיצוני       </v>
          </cell>
        </row>
        <row r="3080">
          <cell r="A3080">
            <v>1744000754</v>
          </cell>
          <cell r="B3080" t="str">
            <v xml:space="preserve">עב' בטיחות בדרכים </v>
          </cell>
          <cell r="C3080">
            <v>1600000</v>
          </cell>
        </row>
        <row r="3081">
          <cell r="A3081">
            <v>1744000755</v>
          </cell>
          <cell r="B3081" t="str">
            <v xml:space="preserve">עובד בטיחות       </v>
          </cell>
        </row>
        <row r="3082">
          <cell r="A3082">
            <v>1744000757</v>
          </cell>
          <cell r="B3082" t="str">
            <v>מעקות בטיחות חדשים</v>
          </cell>
        </row>
        <row r="3083">
          <cell r="A3083">
            <v>1744000758</v>
          </cell>
          <cell r="B3083" t="str">
            <v>פסי האטה חדשים</v>
          </cell>
        </row>
        <row r="3084">
          <cell r="A3084">
            <v>1744000759</v>
          </cell>
          <cell r="B3084" t="str">
            <v>אח' תמרור: ג-7 , ה-8</v>
          </cell>
        </row>
        <row r="3085">
          <cell r="A3085">
            <v>1744000781</v>
          </cell>
          <cell r="B3085" t="str">
            <v xml:space="preserve">פע' בטיחות בדרכים </v>
          </cell>
          <cell r="C3085">
            <v>0</v>
          </cell>
        </row>
        <row r="3086">
          <cell r="A3086">
            <v>1744000782</v>
          </cell>
          <cell r="B3086" t="str">
            <v xml:space="preserve">בטיחות מהכנסה     </v>
          </cell>
        </row>
        <row r="3087">
          <cell r="A3087">
            <v>1744000783</v>
          </cell>
          <cell r="B3087" t="str">
            <v>העתקת סככות אוטוב'</v>
          </cell>
        </row>
        <row r="3088">
          <cell r="A3088">
            <v>1744000784</v>
          </cell>
          <cell r="B3088" t="str">
            <v>תמרור תחנות אוטוב'</v>
          </cell>
          <cell r="C3088">
            <v>30400</v>
          </cell>
        </row>
        <row r="3089">
          <cell r="A3089">
            <v>1744000794</v>
          </cell>
          <cell r="B3089" t="str">
            <v xml:space="preserve">השתתפות בעזר 094  </v>
          </cell>
        </row>
        <row r="3090">
          <cell r="A3090">
            <v>1744000961</v>
          </cell>
          <cell r="B3090" t="str">
            <v>רז' פעולות ורכישות</v>
          </cell>
        </row>
        <row r="3091">
          <cell r="A3091" t="str">
            <v>#VALUE!</v>
          </cell>
          <cell r="B3091" t="str">
            <v xml:space="preserve">בטיחות בדרכים     </v>
          </cell>
          <cell r="C3091">
            <v>3083100</v>
          </cell>
        </row>
        <row r="3092">
          <cell r="A3092">
            <v>17450000</v>
          </cell>
          <cell r="B3092" t="str">
            <v xml:space="preserve">תיעול ונקוז       </v>
          </cell>
        </row>
        <row r="3093">
          <cell r="A3093">
            <v>1745000119</v>
          </cell>
          <cell r="B3093" t="str">
            <v>השכר הקובע-צוברת</v>
          </cell>
          <cell r="C3093">
            <v>528100</v>
          </cell>
        </row>
        <row r="3094">
          <cell r="A3094">
            <v>1745000122</v>
          </cell>
          <cell r="B3094" t="str">
            <v>ביגוד</v>
          </cell>
          <cell r="C3094">
            <v>2800</v>
          </cell>
        </row>
        <row r="3095">
          <cell r="A3095">
            <v>1745000126</v>
          </cell>
          <cell r="B3095" t="str">
            <v>דמי הבראה</v>
          </cell>
          <cell r="C3095">
            <v>6000</v>
          </cell>
        </row>
        <row r="3096">
          <cell r="A3096">
            <v>1745000130</v>
          </cell>
          <cell r="B3096" t="str">
            <v>שעות נוספות</v>
          </cell>
        </row>
        <row r="3097">
          <cell r="A3097">
            <v>1745000140</v>
          </cell>
          <cell r="B3097" t="str">
            <v>השתתפות באחזקת רכב</v>
          </cell>
          <cell r="C3097">
            <v>43600</v>
          </cell>
        </row>
        <row r="3098">
          <cell r="A3098">
            <v>1745000431</v>
          </cell>
          <cell r="B3098" t="str">
            <v xml:space="preserve">חשמל              </v>
          </cell>
          <cell r="C3098">
            <v>19800</v>
          </cell>
        </row>
        <row r="3099">
          <cell r="A3099">
            <v>1745000580</v>
          </cell>
          <cell r="B3099" t="str">
            <v>אחזקת תחנות מטאורולוגיות</v>
          </cell>
          <cell r="C3099">
            <v>4680</v>
          </cell>
        </row>
        <row r="3100">
          <cell r="A3100">
            <v>1745000581</v>
          </cell>
          <cell r="B3100" t="str">
            <v>תחז' תחנת שאיבה אילת 36</v>
          </cell>
          <cell r="C3100">
            <v>66500</v>
          </cell>
        </row>
        <row r="3101">
          <cell r="A3101">
            <v>1745000582</v>
          </cell>
          <cell r="B3101" t="str">
            <v>אחזקת בקרת ניקוז</v>
          </cell>
          <cell r="C3101">
            <v>33900</v>
          </cell>
        </row>
        <row r="3102">
          <cell r="A3102">
            <v>1745000583</v>
          </cell>
          <cell r="B3102" t="str">
            <v>אחזקת מאגר מים מכון טכנולוגי</v>
          </cell>
          <cell r="C3102">
            <v>102619</v>
          </cell>
        </row>
        <row r="3103">
          <cell r="A3103">
            <v>1745000700</v>
          </cell>
          <cell r="B3103" t="str">
            <v xml:space="preserve">הוצאות לפעולות    </v>
          </cell>
        </row>
        <row r="3104">
          <cell r="A3104">
            <v>1745000715</v>
          </cell>
          <cell r="B3104" t="str">
            <v>עבודות קבלניות-רכב</v>
          </cell>
        </row>
        <row r="3105">
          <cell r="A3105">
            <v>1745000722</v>
          </cell>
          <cell r="B3105" t="str">
            <v>חמרים-תחזוקה עצמית</v>
          </cell>
          <cell r="C3105">
            <v>7600</v>
          </cell>
        </row>
        <row r="3106">
          <cell r="A3106">
            <v>1745000742</v>
          </cell>
          <cell r="B3106" t="str">
            <v xml:space="preserve">כלים וציוד        </v>
          </cell>
          <cell r="C3106">
            <v>7600</v>
          </cell>
        </row>
        <row r="3107">
          <cell r="A3107">
            <v>1745000754</v>
          </cell>
          <cell r="B3107" t="str">
            <v xml:space="preserve">עבודות קבלניות    </v>
          </cell>
          <cell r="C3107">
            <v>580000</v>
          </cell>
        </row>
        <row r="3108">
          <cell r="A3108">
            <v>1745000757</v>
          </cell>
          <cell r="B3108" t="str">
            <v>הערכות לחורף</v>
          </cell>
          <cell r="C3108">
            <v>369000</v>
          </cell>
        </row>
        <row r="3109">
          <cell r="A3109">
            <v>1745000758</v>
          </cell>
          <cell r="B3109" t="str">
            <v xml:space="preserve">אחזקת תעלות       </v>
          </cell>
          <cell r="C3109">
            <v>95000</v>
          </cell>
        </row>
        <row r="3110">
          <cell r="A3110">
            <v>1745000759</v>
          </cell>
          <cell r="B3110" t="str">
            <v>ניקוי מובלים</v>
          </cell>
          <cell r="C3110">
            <v>117000</v>
          </cell>
        </row>
        <row r="3111">
          <cell r="A3111">
            <v>1745000760</v>
          </cell>
          <cell r="B3111" t="str">
            <v>התחשבנות תחז' עת"א</v>
          </cell>
        </row>
        <row r="3112">
          <cell r="A3112">
            <v>1745000800</v>
          </cell>
          <cell r="B3112" t="str">
            <v>השת' תמיכות תרומות</v>
          </cell>
        </row>
        <row r="3113">
          <cell r="A3113">
            <v>1745000831</v>
          </cell>
          <cell r="B3113" t="str">
            <v>הש'ניקוז נחל אילון</v>
          </cell>
        </row>
        <row r="3114">
          <cell r="A3114">
            <v>1745000832</v>
          </cell>
          <cell r="B3114" t="str">
            <v xml:space="preserve">רשות הניקוז-ירקון </v>
          </cell>
          <cell r="C3114">
            <v>1091844</v>
          </cell>
        </row>
        <row r="3115">
          <cell r="A3115">
            <v>1745000833</v>
          </cell>
          <cell r="B3115" t="str">
            <v>השת'ניקוז נחל שורק</v>
          </cell>
        </row>
        <row r="3116">
          <cell r="A3116">
            <v>1745000961</v>
          </cell>
          <cell r="B3116" t="str">
            <v>רז' פעולות ורכישות</v>
          </cell>
        </row>
        <row r="3117">
          <cell r="A3117" t="str">
            <v>#VALUE!</v>
          </cell>
          <cell r="B3117" t="str">
            <v xml:space="preserve">תיעול ונקוז       </v>
          </cell>
          <cell r="C3117">
            <v>3076043</v>
          </cell>
        </row>
        <row r="3118">
          <cell r="A3118">
            <v>17460000</v>
          </cell>
          <cell r="B3118" t="str">
            <v xml:space="preserve">גנים ונטיעות      </v>
          </cell>
        </row>
        <row r="3119">
          <cell r="A3119">
            <v>17461000</v>
          </cell>
          <cell r="B3119" t="str">
            <v>גינות צבוריות ונוף</v>
          </cell>
        </row>
        <row r="3120">
          <cell r="A3120">
            <v>1746100100</v>
          </cell>
          <cell r="B3120" t="str">
            <v>שכר עובדים לפי תקן</v>
          </cell>
        </row>
        <row r="3121">
          <cell r="A3121">
            <v>1746100110</v>
          </cell>
          <cell r="B3121" t="str">
            <v>השכר הקובע-תקציבית</v>
          </cell>
          <cell r="C3121">
            <v>1469300</v>
          </cell>
        </row>
        <row r="3122">
          <cell r="A3122">
            <v>1746100119</v>
          </cell>
          <cell r="B3122" t="str">
            <v xml:space="preserve">השכר הקובע-צוברת  </v>
          </cell>
          <cell r="C3122">
            <v>3229300</v>
          </cell>
        </row>
        <row r="3123">
          <cell r="A3123">
            <v>1746100122</v>
          </cell>
          <cell r="B3123" t="str">
            <v xml:space="preserve">ביגוד             </v>
          </cell>
          <cell r="C3123">
            <v>54000</v>
          </cell>
        </row>
        <row r="3124">
          <cell r="A3124">
            <v>1746100126</v>
          </cell>
          <cell r="B3124" t="str">
            <v xml:space="preserve">דמי הבראה         </v>
          </cell>
          <cell r="C3124">
            <v>54000</v>
          </cell>
        </row>
        <row r="3125">
          <cell r="A3125">
            <v>1746100130</v>
          </cell>
          <cell r="B3125" t="str">
            <v xml:space="preserve">שעות נוספות       </v>
          </cell>
          <cell r="C3125">
            <v>165700</v>
          </cell>
        </row>
        <row r="3126">
          <cell r="A3126">
            <v>1746100140</v>
          </cell>
          <cell r="B3126" t="str">
            <v>השתתפות באחזקת רכב</v>
          </cell>
          <cell r="C3126">
            <v>470600</v>
          </cell>
        </row>
        <row r="3127">
          <cell r="A3127">
            <v>1746100200</v>
          </cell>
          <cell r="B3127" t="str">
            <v>שכר עובדים ללא תקן</v>
          </cell>
        </row>
        <row r="3128">
          <cell r="A3128">
            <v>1746100210</v>
          </cell>
          <cell r="B3128" t="str">
            <v>שכר שעתיים</v>
          </cell>
        </row>
        <row r="3129">
          <cell r="A3129">
            <v>1746100253</v>
          </cell>
          <cell r="B3129" t="str">
            <v xml:space="preserve">עובדים חיצוניים   </v>
          </cell>
        </row>
        <row r="3130">
          <cell r="A3130">
            <v>1746100350</v>
          </cell>
          <cell r="B3130" t="str">
            <v>ליסינג - 142-90-901</v>
          </cell>
        </row>
        <row r="3131">
          <cell r="A3131">
            <v>1746100351</v>
          </cell>
          <cell r="B3131" t="str">
            <v>הוצאות - 142-90-901</v>
          </cell>
          <cell r="C3131">
            <v>0</v>
          </cell>
        </row>
        <row r="3132">
          <cell r="A3132">
            <v>1746100400</v>
          </cell>
          <cell r="B3132" t="str">
            <v>אחזקת בנינים וציוד</v>
          </cell>
        </row>
        <row r="3133">
          <cell r="A3133">
            <v>1746100431</v>
          </cell>
          <cell r="B3133" t="str">
            <v xml:space="preserve">חשמל              </v>
          </cell>
          <cell r="C3133">
            <v>75000</v>
          </cell>
        </row>
        <row r="3134">
          <cell r="A3134">
            <v>1746100432</v>
          </cell>
          <cell r="B3134" t="str">
            <v xml:space="preserve">מים               </v>
          </cell>
          <cell r="C3134">
            <v>5700000</v>
          </cell>
        </row>
        <row r="3135">
          <cell r="A3135">
            <v>1746100433</v>
          </cell>
          <cell r="B3135" t="str">
            <v xml:space="preserve">חומרי נקיון       </v>
          </cell>
        </row>
        <row r="3136">
          <cell r="A3136">
            <v>1746100437</v>
          </cell>
          <cell r="B3136" t="str">
            <v xml:space="preserve">אחזקת אזעקה       </v>
          </cell>
          <cell r="C3136">
            <v>1400</v>
          </cell>
        </row>
        <row r="3137">
          <cell r="A3137">
            <v>1746100441</v>
          </cell>
          <cell r="B3137" t="str">
            <v xml:space="preserve">ביטוח             </v>
          </cell>
        </row>
        <row r="3138">
          <cell r="A3138">
            <v>1746100470</v>
          </cell>
          <cell r="B3138" t="str">
            <v xml:space="preserve">אחזקת מכונות משרד </v>
          </cell>
          <cell r="C3138">
            <v>2900</v>
          </cell>
        </row>
        <row r="3139">
          <cell r="A3139">
            <v>1746100471</v>
          </cell>
          <cell r="B3139" t="str">
            <v xml:space="preserve">מכשירי כתיבה      </v>
          </cell>
          <cell r="C3139">
            <v>15200</v>
          </cell>
        </row>
        <row r="3140">
          <cell r="A3140">
            <v>1746100492</v>
          </cell>
          <cell r="B3140" t="str">
            <v xml:space="preserve">השתתפות בעזר 092  </v>
          </cell>
        </row>
        <row r="3141">
          <cell r="A3141">
            <v>1746100500</v>
          </cell>
          <cell r="B3141" t="str">
            <v xml:space="preserve">הוצאות מינהליות   </v>
          </cell>
        </row>
        <row r="3142">
          <cell r="A3142">
            <v>1746100511</v>
          </cell>
          <cell r="B3142" t="str">
            <v xml:space="preserve">אירוח וכיבוד      </v>
          </cell>
          <cell r="C3142">
            <v>3000</v>
          </cell>
        </row>
        <row r="3143">
          <cell r="A3143">
            <v>1746100512</v>
          </cell>
          <cell r="B3143" t="str">
            <v xml:space="preserve">נסיעות ואש"ל      </v>
          </cell>
          <cell r="C3143">
            <v>1000</v>
          </cell>
        </row>
        <row r="3144">
          <cell r="A3144">
            <v>1746100522</v>
          </cell>
          <cell r="B3144" t="str">
            <v xml:space="preserve">ספרים ועיתונים    </v>
          </cell>
          <cell r="C3144">
            <v>4800</v>
          </cell>
        </row>
        <row r="3145">
          <cell r="A3145">
            <v>1746100530</v>
          </cell>
          <cell r="B3145" t="str">
            <v xml:space="preserve">אופניים לעובדים   </v>
          </cell>
        </row>
        <row r="3146">
          <cell r="A3146">
            <v>1746100540</v>
          </cell>
          <cell r="B3146" t="str">
            <v xml:space="preserve">הוצאות טלפון      </v>
          </cell>
        </row>
        <row r="3147">
          <cell r="A3147">
            <v>1746100544</v>
          </cell>
          <cell r="B3147" t="str">
            <v xml:space="preserve">הוצאות דאר        </v>
          </cell>
          <cell r="C3147">
            <v>500</v>
          </cell>
        </row>
        <row r="3148">
          <cell r="A3148">
            <v>1746100550</v>
          </cell>
          <cell r="B3148" t="str">
            <v xml:space="preserve">פירסומים    </v>
          </cell>
          <cell r="C3148">
            <v>4800</v>
          </cell>
        </row>
        <row r="3149">
          <cell r="A3149">
            <v>1746100561</v>
          </cell>
          <cell r="B3149" t="str">
            <v xml:space="preserve">שיכפולים          </v>
          </cell>
        </row>
        <row r="3150">
          <cell r="A3150">
            <v>1746100562</v>
          </cell>
          <cell r="B3150" t="str">
            <v xml:space="preserve">הדפסות            </v>
          </cell>
          <cell r="C3150">
            <v>2300</v>
          </cell>
        </row>
        <row r="3151">
          <cell r="A3151">
            <v>1746100565</v>
          </cell>
          <cell r="B3151" t="str">
            <v xml:space="preserve">צילומים והעתקות   </v>
          </cell>
          <cell r="C3151">
            <v>7100</v>
          </cell>
        </row>
        <row r="3152">
          <cell r="A3152">
            <v>1746100571</v>
          </cell>
          <cell r="B3152" t="str">
            <v xml:space="preserve">מיכון וענ"א       </v>
          </cell>
        </row>
        <row r="3153">
          <cell r="A3153">
            <v>1746100580</v>
          </cell>
          <cell r="B3153" t="str">
            <v xml:space="preserve">יועצים-חיצוניים   </v>
          </cell>
          <cell r="C3153">
            <v>1550000</v>
          </cell>
        </row>
        <row r="3154">
          <cell r="A3154">
            <v>1746100581</v>
          </cell>
          <cell r="B3154" t="str">
            <v>סקר מדי מים</v>
          </cell>
          <cell r="C3154">
            <v>35100</v>
          </cell>
        </row>
        <row r="3155">
          <cell r="A3155">
            <v>1746100585</v>
          </cell>
          <cell r="B3155" t="str">
            <v xml:space="preserve">משפטי שילוט       </v>
          </cell>
        </row>
        <row r="3156">
          <cell r="A3156">
            <v>1746100586</v>
          </cell>
          <cell r="B3156" t="str">
            <v xml:space="preserve">סקר שילוט         </v>
          </cell>
        </row>
        <row r="3157">
          <cell r="A3157">
            <v>1746100596</v>
          </cell>
          <cell r="B3157" t="str">
            <v xml:space="preserve">השתתפות בעזר 096  </v>
          </cell>
        </row>
        <row r="3158">
          <cell r="A3158">
            <v>1746100700</v>
          </cell>
          <cell r="B3158" t="str">
            <v xml:space="preserve">הוצאות לפעולות    </v>
          </cell>
        </row>
        <row r="3159">
          <cell r="A3159">
            <v>1746100715</v>
          </cell>
          <cell r="B3159" t="str">
            <v>עבודות קבלניות-רכב</v>
          </cell>
          <cell r="C3159">
            <v>50000</v>
          </cell>
        </row>
        <row r="3160">
          <cell r="A3160">
            <v>1746100722</v>
          </cell>
          <cell r="B3160" t="str">
            <v>חמרים-תחזוקה עצמית</v>
          </cell>
          <cell r="C3160">
            <v>115000</v>
          </cell>
        </row>
        <row r="3161">
          <cell r="A3161">
            <v>1746100723</v>
          </cell>
          <cell r="B3161" t="str">
            <v xml:space="preserve">שילוט             </v>
          </cell>
        </row>
        <row r="3162">
          <cell r="A3162">
            <v>1746100725</v>
          </cell>
          <cell r="B3162" t="str">
            <v xml:space="preserve">מבצע אדניות       </v>
          </cell>
        </row>
        <row r="3163">
          <cell r="A3163">
            <v>1746100728</v>
          </cell>
          <cell r="B3163" t="str">
            <v>רכישת צמחים ושתילים</v>
          </cell>
          <cell r="C3163">
            <v>777000</v>
          </cell>
        </row>
        <row r="3164">
          <cell r="A3164">
            <v>1746100737</v>
          </cell>
          <cell r="B3164" t="str">
            <v>שכירת מנוף לימים גשומים</v>
          </cell>
        </row>
        <row r="3165">
          <cell r="A3165">
            <v>1746100742</v>
          </cell>
          <cell r="B3165" t="str">
            <v xml:space="preserve">כלים וציוד        </v>
          </cell>
          <cell r="C3165">
            <v>45600</v>
          </cell>
        </row>
        <row r="3166">
          <cell r="A3166">
            <v>1746100743</v>
          </cell>
          <cell r="B3166" t="str">
            <v>ציוד בטיחות</v>
          </cell>
        </row>
        <row r="3167">
          <cell r="A3167">
            <v>1746100745</v>
          </cell>
          <cell r="B3167" t="str">
            <v xml:space="preserve">דמי פריצה - תכולה </v>
          </cell>
        </row>
        <row r="3168">
          <cell r="A3168">
            <v>1746100746</v>
          </cell>
          <cell r="B3168" t="str">
            <v xml:space="preserve">דמי פריצה - מבנה  </v>
          </cell>
        </row>
        <row r="3169">
          <cell r="A3169">
            <v>1746100752</v>
          </cell>
          <cell r="B3169" t="str">
            <v xml:space="preserve">נקיון פארק הנוער  </v>
          </cell>
        </row>
        <row r="3170">
          <cell r="A3170">
            <v>1746100753</v>
          </cell>
          <cell r="B3170" t="str">
            <v xml:space="preserve">עובדים חיצוניים   </v>
          </cell>
        </row>
        <row r="3171">
          <cell r="A3171">
            <v>1746100754</v>
          </cell>
          <cell r="B3171" t="str">
            <v>עבודות מסגרות</v>
          </cell>
          <cell r="C3171">
            <v>129200</v>
          </cell>
        </row>
        <row r="3172">
          <cell r="A3172">
            <v>1746100755</v>
          </cell>
          <cell r="B3172" t="str">
            <v>אחז' גינון-שצ"פ עזריאלי</v>
          </cell>
          <cell r="C3172">
            <v>90000</v>
          </cell>
        </row>
        <row r="3173">
          <cell r="A3173">
            <v>1746100756</v>
          </cell>
          <cell r="B3173" t="str">
            <v xml:space="preserve">שמירה בקבלנות     </v>
          </cell>
          <cell r="C3173">
            <v>35000</v>
          </cell>
        </row>
        <row r="3174">
          <cell r="A3174">
            <v>1746100757</v>
          </cell>
          <cell r="B3174" t="str">
            <v>גיזום עצים בקבלנות</v>
          </cell>
          <cell r="C3174">
            <v>1400000</v>
          </cell>
        </row>
        <row r="3175">
          <cell r="A3175">
            <v>1746100758</v>
          </cell>
          <cell r="B3175" t="str">
            <v xml:space="preserve">קבלני גינון גנים  </v>
          </cell>
          <cell r="C3175">
            <v>14714000</v>
          </cell>
        </row>
        <row r="3176">
          <cell r="A3176">
            <v>1746100759</v>
          </cell>
          <cell r="B3176" t="str">
            <v xml:space="preserve">עב" קבלניות שונות </v>
          </cell>
          <cell r="C3176">
            <v>450000</v>
          </cell>
        </row>
        <row r="3177">
          <cell r="A3177">
            <v>1746100760</v>
          </cell>
          <cell r="B3177" t="str">
            <v>פינוי גזם</v>
          </cell>
          <cell r="C3177">
            <v>570000</v>
          </cell>
        </row>
        <row r="3178">
          <cell r="A3178">
            <v>1746100780</v>
          </cell>
          <cell r="B3178" t="str">
            <v xml:space="preserve">אחזקת אדניות      </v>
          </cell>
          <cell r="C3178">
            <v>2500</v>
          </cell>
        </row>
        <row r="3179">
          <cell r="A3179">
            <v>1746100781</v>
          </cell>
          <cell r="B3179" t="str">
            <v xml:space="preserve">תחרות קירייה יפה  </v>
          </cell>
          <cell r="C3179">
            <v>6000</v>
          </cell>
        </row>
        <row r="3180">
          <cell r="A3180">
            <v>1746100782</v>
          </cell>
          <cell r="B3180" t="str">
            <v xml:space="preserve">אחזקת פינת ליטוף  </v>
          </cell>
          <cell r="C3180">
            <v>330000</v>
          </cell>
        </row>
        <row r="3181">
          <cell r="A3181">
            <v>1746100783</v>
          </cell>
          <cell r="B3181" t="str">
            <v>עבודות הדברת מזיקים</v>
          </cell>
          <cell r="C3181">
            <v>600000</v>
          </cell>
        </row>
        <row r="3182">
          <cell r="A3182">
            <v>1746100784</v>
          </cell>
          <cell r="B3182" t="str">
            <v>גן הקקטוסים</v>
          </cell>
          <cell r="C3182">
            <v>7000</v>
          </cell>
        </row>
        <row r="3183">
          <cell r="A3183">
            <v>1746100794</v>
          </cell>
          <cell r="B3183" t="str">
            <v xml:space="preserve">השתתפות בעזר 094  </v>
          </cell>
        </row>
        <row r="3184">
          <cell r="A3184">
            <v>1746100800</v>
          </cell>
          <cell r="B3184" t="str">
            <v>השת' תמיכות תרומות</v>
          </cell>
        </row>
        <row r="3185">
          <cell r="A3185">
            <v>1746100870</v>
          </cell>
          <cell r="B3185" t="str">
            <v>גינון-בידור ובילוי</v>
          </cell>
        </row>
        <row r="3186">
          <cell r="A3186">
            <v>1746100900</v>
          </cell>
          <cell r="B3186" t="str">
            <v xml:space="preserve">הוצאות חד פעמיות  </v>
          </cell>
        </row>
        <row r="3187">
          <cell r="A3187">
            <v>1746100923</v>
          </cell>
          <cell r="B3187" t="str">
            <v>תחז' יצירות אומנות</v>
          </cell>
          <cell r="C3187">
            <v>674000</v>
          </cell>
        </row>
        <row r="3188">
          <cell r="A3188">
            <v>1746100931</v>
          </cell>
          <cell r="B3188" t="str">
            <v xml:space="preserve">רכישות חד פעמיות  </v>
          </cell>
        </row>
        <row r="3189">
          <cell r="A3189">
            <v>1746100932</v>
          </cell>
          <cell r="B3189" t="str">
            <v>אחזקת מזרקות</v>
          </cell>
          <cell r="C3189">
            <v>1271000</v>
          </cell>
        </row>
        <row r="3190">
          <cell r="A3190">
            <v>1746100933</v>
          </cell>
          <cell r="B3190" t="str">
            <v>אחזקת מתקני משחק</v>
          </cell>
          <cell r="C3190">
            <v>950000</v>
          </cell>
        </row>
        <row r="3191">
          <cell r="A3191">
            <v>1746100934</v>
          </cell>
          <cell r="B3191" t="str">
            <v>עבודות טכניות</v>
          </cell>
          <cell r="C3191">
            <v>958400</v>
          </cell>
        </row>
        <row r="3192">
          <cell r="A3192">
            <v>1746100935</v>
          </cell>
          <cell r="B3192" t="str">
            <v>תיקונים מוונדליזם</v>
          </cell>
        </row>
        <row r="3193">
          <cell r="A3193">
            <v>1746100936</v>
          </cell>
          <cell r="B3193" t="str">
            <v>אחזקת ספסלים</v>
          </cell>
          <cell r="C3193">
            <v>350000</v>
          </cell>
        </row>
        <row r="3194">
          <cell r="A3194">
            <v>1746100937</v>
          </cell>
          <cell r="B3194" t="str">
            <v>אחזקת מתקני כושר</v>
          </cell>
          <cell r="C3194">
            <v>250000</v>
          </cell>
        </row>
        <row r="3195">
          <cell r="A3195">
            <v>1746100950</v>
          </cell>
          <cell r="B3195" t="str">
            <v xml:space="preserve">תיכנון כללי       </v>
          </cell>
        </row>
        <row r="3196">
          <cell r="A3196">
            <v>1746100960</v>
          </cell>
          <cell r="B3196" t="str">
            <v xml:space="preserve">שיפור חזות העיר   </v>
          </cell>
        </row>
        <row r="3197">
          <cell r="A3197">
            <v>1746100961</v>
          </cell>
          <cell r="B3197" t="str">
            <v>רז' פעולות ורכישות</v>
          </cell>
        </row>
        <row r="3198">
          <cell r="A3198" t="str">
            <v>#VALUE!</v>
          </cell>
          <cell r="B3198" t="str">
            <v>גינות צבוריות ונוף</v>
          </cell>
          <cell r="C3198">
            <v>36620700</v>
          </cell>
        </row>
        <row r="3199">
          <cell r="A3199">
            <v>17467000</v>
          </cell>
          <cell r="B3199" t="str">
            <v>פארק פרס</v>
          </cell>
        </row>
        <row r="3200">
          <cell r="A3200">
            <v>1746700870</v>
          </cell>
          <cell r="B3200" t="str">
            <v>אחזקת פארק פרס</v>
          </cell>
          <cell r="C3200">
            <v>3139400</v>
          </cell>
        </row>
        <row r="3201">
          <cell r="A3201">
            <v>1746700871</v>
          </cell>
          <cell r="B3201" t="str">
            <v>אחזקת מגדל המים</v>
          </cell>
          <cell r="C3201">
            <v>4600</v>
          </cell>
        </row>
        <row r="3202">
          <cell r="A3202">
            <v>1746700931</v>
          </cell>
          <cell r="B3202" t="str">
            <v>הוצאות ח"פ - פארק</v>
          </cell>
        </row>
        <row r="3203">
          <cell r="A3203" t="str">
            <v>#VALUE!</v>
          </cell>
          <cell r="B3203" t="str">
            <v>פארק פרס</v>
          </cell>
          <cell r="C3203">
            <v>3144000</v>
          </cell>
        </row>
        <row r="3204">
          <cell r="A3204">
            <v>17500000</v>
          </cell>
          <cell r="B3204" t="str">
            <v xml:space="preserve">חגיגות מבצעים     </v>
          </cell>
        </row>
        <row r="3205">
          <cell r="A3205">
            <v>17510000</v>
          </cell>
          <cell r="B3205" t="str">
            <v>חגיגות יום העצמאות</v>
          </cell>
        </row>
        <row r="3206">
          <cell r="A3206">
            <v>1751000130</v>
          </cell>
          <cell r="B3206" t="str">
            <v xml:space="preserve">שעות נוספות       </v>
          </cell>
        </row>
        <row r="3207">
          <cell r="A3207">
            <v>1751000210</v>
          </cell>
          <cell r="B3207" t="str">
            <v xml:space="preserve">השכר הקובע        </v>
          </cell>
        </row>
        <row r="3208">
          <cell r="A3208">
            <v>1751000400</v>
          </cell>
          <cell r="B3208" t="str">
            <v>אחזקת בנינים וציוד</v>
          </cell>
        </row>
        <row r="3209">
          <cell r="A3209">
            <v>1751000423</v>
          </cell>
          <cell r="B3209" t="str">
            <v xml:space="preserve">תחזוקת מבנה       </v>
          </cell>
        </row>
        <row r="3210">
          <cell r="A3210">
            <v>1751000511</v>
          </cell>
          <cell r="B3210" t="str">
            <v xml:space="preserve">אירוח וכיבוד      </v>
          </cell>
          <cell r="C3210">
            <v>0</v>
          </cell>
        </row>
        <row r="3211">
          <cell r="A3211">
            <v>1751000550</v>
          </cell>
          <cell r="B3211" t="str">
            <v xml:space="preserve">פירסומים          </v>
          </cell>
        </row>
        <row r="3212">
          <cell r="A3212">
            <v>1751000561</v>
          </cell>
          <cell r="B3212" t="str">
            <v xml:space="preserve">שיכפולים          </v>
          </cell>
        </row>
        <row r="3213">
          <cell r="A3213">
            <v>1751000700</v>
          </cell>
          <cell r="B3213" t="str">
            <v xml:space="preserve">הוצאות לפעולות    </v>
          </cell>
        </row>
        <row r="3214">
          <cell r="A3214">
            <v>1751000710</v>
          </cell>
          <cell r="B3214" t="str">
            <v xml:space="preserve">הסעות לארועים     </v>
          </cell>
        </row>
        <row r="3215">
          <cell r="A3215">
            <v>1751000722</v>
          </cell>
          <cell r="B3215" t="str">
            <v>חמרים-תחזוקה עצמית</v>
          </cell>
        </row>
        <row r="3216">
          <cell r="A3216">
            <v>1751000781</v>
          </cell>
          <cell r="B3216" t="str">
            <v xml:space="preserve">אמנים             </v>
          </cell>
          <cell r="C3216">
            <v>0</v>
          </cell>
        </row>
        <row r="3217">
          <cell r="A3217">
            <v>1751000782</v>
          </cell>
          <cell r="B3217" t="str">
            <v xml:space="preserve">הפקת ארועים       </v>
          </cell>
          <cell r="C3217">
            <v>779000</v>
          </cell>
        </row>
        <row r="3218">
          <cell r="A3218">
            <v>1751000783</v>
          </cell>
          <cell r="B3218" t="str">
            <v xml:space="preserve">ארועי ספורט       </v>
          </cell>
        </row>
        <row r="3219">
          <cell r="A3219">
            <v>1751000785</v>
          </cell>
          <cell r="B3219" t="str">
            <v xml:space="preserve">יום הזכרון-שירי לוחמים   </v>
          </cell>
        </row>
        <row r="3220">
          <cell r="A3220">
            <v>1751000788</v>
          </cell>
          <cell r="B3220" t="str">
            <v>מערכת הגברה ותאורה</v>
          </cell>
        </row>
        <row r="3221">
          <cell r="A3221">
            <v>1751000961</v>
          </cell>
          <cell r="B3221" t="str">
            <v>רז' פעולות ורכישות</v>
          </cell>
        </row>
        <row r="3222">
          <cell r="A3222">
            <v>1751000980</v>
          </cell>
          <cell r="B3222" t="str">
            <v xml:space="preserve">השכרות            </v>
          </cell>
        </row>
        <row r="3223">
          <cell r="A3223" t="str">
            <v>#VALUE!</v>
          </cell>
          <cell r="B3223" t="str">
            <v>חגיגות יום העצמאות</v>
          </cell>
          <cell r="C3223">
            <v>779000</v>
          </cell>
        </row>
        <row r="3224">
          <cell r="A3224">
            <v>17520000</v>
          </cell>
          <cell r="B3224" t="str">
            <v>חגיגות+טכסים אחרים</v>
          </cell>
        </row>
        <row r="3225">
          <cell r="A3225">
            <v>1752000514</v>
          </cell>
          <cell r="B3225" t="str">
            <v xml:space="preserve">מתנות עירייה      </v>
          </cell>
          <cell r="C3225">
            <v>17100</v>
          </cell>
        </row>
        <row r="3226">
          <cell r="A3226">
            <v>1752000700</v>
          </cell>
          <cell r="B3226" t="str">
            <v xml:space="preserve">הוצאות לפעולות    </v>
          </cell>
        </row>
        <row r="3227">
          <cell r="A3227">
            <v>1752000781</v>
          </cell>
          <cell r="B3227" t="str">
            <v xml:space="preserve">ארועים            </v>
          </cell>
          <cell r="C3227">
            <v>72200</v>
          </cell>
        </row>
        <row r="3228">
          <cell r="A3228">
            <v>1752000783</v>
          </cell>
          <cell r="B3228" t="str">
            <v>רכ'מדליונים וספרים</v>
          </cell>
          <cell r="C3228">
            <v>13900</v>
          </cell>
        </row>
        <row r="3229">
          <cell r="A3229">
            <v>1752000784</v>
          </cell>
          <cell r="B3229" t="str">
            <v>80 שנים לחולון</v>
          </cell>
        </row>
        <row r="3230">
          <cell r="A3230">
            <v>1752000961</v>
          </cell>
          <cell r="B3230" t="str">
            <v>רז' פעולות ורכישות</v>
          </cell>
        </row>
        <row r="3231">
          <cell r="A3231" t="str">
            <v>#VALUE!</v>
          </cell>
          <cell r="B3231" t="str">
            <v>חגיגות+טכסים אחרים</v>
          </cell>
          <cell r="C3231">
            <v>103200</v>
          </cell>
        </row>
        <row r="3232">
          <cell r="A3232">
            <v>17530000</v>
          </cell>
          <cell r="B3232" t="str">
            <v xml:space="preserve">פעולות אימוץ      </v>
          </cell>
        </row>
        <row r="3233">
          <cell r="A3233">
            <v>1753000800</v>
          </cell>
          <cell r="B3233" t="str">
            <v>השת' תמיכות תרומות</v>
          </cell>
        </row>
        <row r="3234">
          <cell r="A3234">
            <v>1753000881</v>
          </cell>
          <cell r="B3234" t="str">
            <v xml:space="preserve">אימוץ הגדוד ועד   </v>
          </cell>
        </row>
        <row r="3235">
          <cell r="A3235">
            <v>1753000882</v>
          </cell>
          <cell r="B3235" t="str">
            <v xml:space="preserve">השתת' עמותה לשוטר </v>
          </cell>
        </row>
        <row r="3236">
          <cell r="A3236">
            <v>1753000883</v>
          </cell>
          <cell r="B3236" t="str">
            <v xml:space="preserve">אימוץ ממר"מ       </v>
          </cell>
        </row>
        <row r="3237">
          <cell r="A3237">
            <v>1753000961</v>
          </cell>
          <cell r="B3237" t="str">
            <v>רז' פעולות ורכישות</v>
          </cell>
        </row>
        <row r="3238">
          <cell r="A3238" t="str">
            <v>#VALUE!</v>
          </cell>
          <cell r="B3238" t="str">
            <v xml:space="preserve">פעולות אימוץ      </v>
          </cell>
          <cell r="C3238">
            <v>0</v>
          </cell>
        </row>
        <row r="3239">
          <cell r="A3239">
            <v>17540000</v>
          </cell>
          <cell r="B3239" t="str">
            <v xml:space="preserve">קשרים בינלאומיים  </v>
          </cell>
        </row>
        <row r="3240">
          <cell r="A3240">
            <v>1754000513</v>
          </cell>
          <cell r="B3240" t="str">
            <v>משלח' נכנסות/יוצאות</v>
          </cell>
          <cell r="C3240">
            <v>295000</v>
          </cell>
        </row>
        <row r="3241">
          <cell r="A3241">
            <v>1754000515</v>
          </cell>
          <cell r="B3241" t="str">
            <v>משלחות נוער</v>
          </cell>
          <cell r="C3241">
            <v>228000</v>
          </cell>
        </row>
        <row r="3242">
          <cell r="A3242">
            <v>1754000700</v>
          </cell>
          <cell r="B3242" t="str">
            <v xml:space="preserve">הוצאות לפעולות    </v>
          </cell>
        </row>
        <row r="3243">
          <cell r="A3243">
            <v>1754000931</v>
          </cell>
          <cell r="B3243" t="str">
            <v>פרוייקט האיחוד R&amp;D</v>
          </cell>
        </row>
        <row r="3244">
          <cell r="A3244">
            <v>1754000932</v>
          </cell>
          <cell r="B3244" t="str">
            <v>פרוייקט האיחוד נוער</v>
          </cell>
        </row>
        <row r="3245">
          <cell r="A3245">
            <v>1754000933</v>
          </cell>
          <cell r="B3245" t="str">
            <v>פרוייקט "משקפיים"</v>
          </cell>
        </row>
        <row r="3246">
          <cell r="A3246">
            <v>1754000961</v>
          </cell>
          <cell r="B3246" t="str">
            <v>רז' פעולות ורכישות</v>
          </cell>
        </row>
        <row r="3247">
          <cell r="A3247" t="str">
            <v>#VALUE!</v>
          </cell>
          <cell r="B3247" t="str">
            <v xml:space="preserve">קשרים בינלאומיים  </v>
          </cell>
          <cell r="C3247">
            <v>523000</v>
          </cell>
        </row>
        <row r="3248">
          <cell r="A3248">
            <v>17600000</v>
          </cell>
          <cell r="B3248" t="str">
            <v xml:space="preserve">שרותים שונים      </v>
          </cell>
        </row>
        <row r="3249">
          <cell r="A3249">
            <v>17610000</v>
          </cell>
          <cell r="B3249" t="str">
            <v>מוקד ויעוץ לאזרחים</v>
          </cell>
        </row>
        <row r="3250">
          <cell r="A3250">
            <v>1761000110</v>
          </cell>
          <cell r="B3250" t="str">
            <v>השכר הקובע-תקציבית</v>
          </cell>
          <cell r="C3250">
            <v>164800</v>
          </cell>
        </row>
        <row r="3251">
          <cell r="A3251">
            <v>1761000119</v>
          </cell>
          <cell r="B3251" t="str">
            <v xml:space="preserve">השכר הקובע-צוברת  </v>
          </cell>
          <cell r="C3251">
            <v>2528200</v>
          </cell>
        </row>
        <row r="3252">
          <cell r="A3252">
            <v>1761000122</v>
          </cell>
          <cell r="B3252" t="str">
            <v xml:space="preserve">ביגוד             </v>
          </cell>
          <cell r="C3252">
            <v>37500</v>
          </cell>
        </row>
        <row r="3253">
          <cell r="A3253">
            <v>1761000126</v>
          </cell>
          <cell r="B3253" t="str">
            <v xml:space="preserve">דמי הבראה         </v>
          </cell>
          <cell r="C3253">
            <v>68000</v>
          </cell>
        </row>
        <row r="3254">
          <cell r="A3254">
            <v>1761000130</v>
          </cell>
          <cell r="B3254" t="str">
            <v xml:space="preserve">שעות נוספות       </v>
          </cell>
          <cell r="C3254">
            <v>340200</v>
          </cell>
        </row>
        <row r="3255">
          <cell r="A3255">
            <v>1761000140</v>
          </cell>
          <cell r="B3255" t="str">
            <v>השתתפות באחזקת רכב</v>
          </cell>
          <cell r="C3255">
            <v>191000</v>
          </cell>
        </row>
        <row r="3256">
          <cell r="A3256">
            <v>1761000210</v>
          </cell>
          <cell r="B3256" t="str">
            <v>השכר הקובע - שעתיים</v>
          </cell>
        </row>
        <row r="3257">
          <cell r="A3257">
            <v>1761000253</v>
          </cell>
          <cell r="B3257" t="str">
            <v xml:space="preserve">עובדים חיצוניים   </v>
          </cell>
        </row>
        <row r="3258">
          <cell r="A3258">
            <v>1761000410</v>
          </cell>
          <cell r="B3258" t="str">
            <v>שכ"ד מנהלי רובע</v>
          </cell>
          <cell r="C3258">
            <v>50700</v>
          </cell>
        </row>
        <row r="3259">
          <cell r="A3259">
            <v>1761000433</v>
          </cell>
          <cell r="B3259" t="str">
            <v xml:space="preserve">חומרי נקיון       </v>
          </cell>
          <cell r="C3259">
            <v>1000</v>
          </cell>
        </row>
        <row r="3260">
          <cell r="A3260">
            <v>1761000437</v>
          </cell>
          <cell r="B3260" t="str">
            <v xml:space="preserve">אחזקת לחצני מצוקה </v>
          </cell>
        </row>
        <row r="3261">
          <cell r="A3261">
            <v>1761000450</v>
          </cell>
          <cell r="B3261" t="str">
            <v>אחזקת תמי 4</v>
          </cell>
          <cell r="C3261">
            <v>1700</v>
          </cell>
        </row>
        <row r="3262">
          <cell r="A3262">
            <v>1761000470</v>
          </cell>
          <cell r="B3262" t="str">
            <v xml:space="preserve">אחזקת מכונות משרד </v>
          </cell>
        </row>
        <row r="3263">
          <cell r="A3263">
            <v>1761000471</v>
          </cell>
          <cell r="B3263" t="str">
            <v xml:space="preserve">מכשירי כתיבה      </v>
          </cell>
          <cell r="C3263">
            <v>6000</v>
          </cell>
        </row>
        <row r="3264">
          <cell r="A3264">
            <v>1761000492</v>
          </cell>
          <cell r="B3264" t="str">
            <v xml:space="preserve">השתתפות בעזר 092  </v>
          </cell>
        </row>
        <row r="3265">
          <cell r="A3265">
            <v>1761000511</v>
          </cell>
          <cell r="B3265" t="str">
            <v xml:space="preserve">אירוח וכיבוד      </v>
          </cell>
          <cell r="C3265">
            <v>5800</v>
          </cell>
        </row>
        <row r="3266">
          <cell r="A3266">
            <v>1761000540</v>
          </cell>
          <cell r="B3266" t="str">
            <v xml:space="preserve">הוצאות טלפון      </v>
          </cell>
        </row>
        <row r="3267">
          <cell r="A3267">
            <v>1761000544</v>
          </cell>
          <cell r="B3267" t="str">
            <v xml:space="preserve">הוצאות דאר        </v>
          </cell>
          <cell r="C3267">
            <v>0</v>
          </cell>
        </row>
        <row r="3268">
          <cell r="A3268">
            <v>1761000550</v>
          </cell>
          <cell r="B3268" t="str">
            <v xml:space="preserve">פירסומים          </v>
          </cell>
        </row>
        <row r="3269">
          <cell r="A3269">
            <v>1761000561</v>
          </cell>
          <cell r="B3269" t="str">
            <v xml:space="preserve">שיכפולים          </v>
          </cell>
        </row>
        <row r="3270">
          <cell r="A3270">
            <v>1761000562</v>
          </cell>
          <cell r="B3270" t="str">
            <v xml:space="preserve">הדפסות            </v>
          </cell>
        </row>
        <row r="3271">
          <cell r="A3271">
            <v>1761000564</v>
          </cell>
          <cell r="B3271" t="str">
            <v>בנק מסרונים</v>
          </cell>
          <cell r="C3271">
            <v>9360</v>
          </cell>
        </row>
        <row r="3272">
          <cell r="A3272">
            <v>1761000565</v>
          </cell>
          <cell r="B3272" t="str">
            <v>דמי שימוש חודשיים במע' מוקד</v>
          </cell>
          <cell r="C3272">
            <v>351000</v>
          </cell>
        </row>
        <row r="3273">
          <cell r="A3273">
            <v>1761000571</v>
          </cell>
          <cell r="B3273" t="str">
            <v xml:space="preserve">מיכון וענ"א       </v>
          </cell>
        </row>
        <row r="3274">
          <cell r="A3274">
            <v>1761000596</v>
          </cell>
          <cell r="B3274" t="str">
            <v xml:space="preserve">השתתפות בעזר 096  </v>
          </cell>
        </row>
        <row r="3275">
          <cell r="A3275">
            <v>1761000742</v>
          </cell>
          <cell r="B3275" t="str">
            <v xml:space="preserve">כלים וציוד        </v>
          </cell>
        </row>
        <row r="3276">
          <cell r="A3276">
            <v>1761000743</v>
          </cell>
          <cell r="B3276" t="str">
            <v xml:space="preserve">ציוד ואחזקתו      </v>
          </cell>
        </row>
        <row r="3277">
          <cell r="A3277">
            <v>1761000752</v>
          </cell>
          <cell r="B3277" t="str">
            <v>נקיון מבני רובעים</v>
          </cell>
        </row>
        <row r="3278">
          <cell r="A3278">
            <v>1761000753</v>
          </cell>
          <cell r="B3278" t="str">
            <v xml:space="preserve">עובדים חיצוניים   </v>
          </cell>
        </row>
        <row r="3279">
          <cell r="A3279">
            <v>1761000754</v>
          </cell>
          <cell r="B3279" t="str">
            <v xml:space="preserve">עבודות קבלניות    </v>
          </cell>
        </row>
        <row r="3280">
          <cell r="A3280">
            <v>1761000757</v>
          </cell>
          <cell r="B3280" t="str">
            <v>תשאולים והודעות</v>
          </cell>
          <cell r="C3280">
            <v>5000</v>
          </cell>
        </row>
        <row r="3281">
          <cell r="A3281">
            <v>1761000931</v>
          </cell>
          <cell r="B3281" t="str">
            <v xml:space="preserve">רכישות חד פעמיות  </v>
          </cell>
        </row>
        <row r="3282">
          <cell r="A3282">
            <v>1761000961</v>
          </cell>
          <cell r="B3282" t="str">
            <v>רז' פעולות ורכישות</v>
          </cell>
        </row>
        <row r="3283">
          <cell r="A3283" t="str">
            <v>#VALUE!</v>
          </cell>
          <cell r="B3283" t="str">
            <v>מוקד ויעוץ לאזרחים</v>
          </cell>
          <cell r="C3283">
            <v>3760260</v>
          </cell>
        </row>
        <row r="3284">
          <cell r="A3284">
            <v>17640000</v>
          </cell>
          <cell r="B3284" t="str">
            <v xml:space="preserve">תרבות הדיור       </v>
          </cell>
        </row>
        <row r="3285">
          <cell r="A3285">
            <v>1764000100</v>
          </cell>
          <cell r="B3285" t="str">
            <v>שכר עובדים לפי תקן</v>
          </cell>
        </row>
        <row r="3286">
          <cell r="A3286">
            <v>1764000110</v>
          </cell>
          <cell r="B3286" t="str">
            <v>השכר הקובע-תקציבית</v>
          </cell>
        </row>
        <row r="3287">
          <cell r="A3287">
            <v>1764000119</v>
          </cell>
          <cell r="B3287" t="str">
            <v xml:space="preserve">השכר הקובע-צוברת  </v>
          </cell>
          <cell r="C3287">
            <v>301700</v>
          </cell>
        </row>
        <row r="3288">
          <cell r="A3288">
            <v>1764000122</v>
          </cell>
          <cell r="B3288" t="str">
            <v xml:space="preserve">ביגוד             </v>
          </cell>
          <cell r="C3288">
            <v>5600</v>
          </cell>
        </row>
        <row r="3289">
          <cell r="A3289">
            <v>1764000126</v>
          </cell>
          <cell r="B3289" t="str">
            <v xml:space="preserve">דמי הבראה         </v>
          </cell>
          <cell r="C3289">
            <v>12000</v>
          </cell>
        </row>
        <row r="3290">
          <cell r="A3290">
            <v>1764000130</v>
          </cell>
          <cell r="B3290" t="str">
            <v xml:space="preserve">שעות נוספות       </v>
          </cell>
        </row>
        <row r="3291">
          <cell r="A3291">
            <v>1764000140</v>
          </cell>
          <cell r="B3291" t="str">
            <v>השתתפות באחזקת רכב</v>
          </cell>
          <cell r="C3291">
            <v>38200</v>
          </cell>
        </row>
        <row r="3292">
          <cell r="A3292">
            <v>1764000253</v>
          </cell>
          <cell r="B3292" t="str">
            <v>עובד חברה</v>
          </cell>
        </row>
        <row r="3293">
          <cell r="A3293">
            <v>1764000400</v>
          </cell>
          <cell r="B3293" t="str">
            <v>אחזקת בנינים וציוד</v>
          </cell>
        </row>
        <row r="3294">
          <cell r="A3294">
            <v>1764000471</v>
          </cell>
          <cell r="B3294" t="str">
            <v xml:space="preserve">מכשירי כתיבה      </v>
          </cell>
        </row>
        <row r="3295">
          <cell r="A3295">
            <v>1764000500</v>
          </cell>
          <cell r="B3295" t="str">
            <v xml:space="preserve">הוצאות מינהליות   </v>
          </cell>
        </row>
        <row r="3296">
          <cell r="A3296">
            <v>1764000540</v>
          </cell>
          <cell r="B3296" t="str">
            <v xml:space="preserve">הוצאות טלפון      </v>
          </cell>
        </row>
        <row r="3297">
          <cell r="A3297">
            <v>1764000544</v>
          </cell>
          <cell r="B3297" t="str">
            <v xml:space="preserve">הוצאות דאר        </v>
          </cell>
          <cell r="C3297">
            <v>6000</v>
          </cell>
        </row>
        <row r="3298">
          <cell r="A3298">
            <v>1764000550</v>
          </cell>
          <cell r="B3298" t="str">
            <v xml:space="preserve">פירסומים          </v>
          </cell>
        </row>
        <row r="3299">
          <cell r="A3299">
            <v>1764000561</v>
          </cell>
          <cell r="B3299" t="str">
            <v xml:space="preserve">שיכפולים          </v>
          </cell>
        </row>
        <row r="3300">
          <cell r="A3300">
            <v>1764000562</v>
          </cell>
          <cell r="B3300" t="str">
            <v xml:space="preserve">הדפסות            </v>
          </cell>
        </row>
        <row r="3301">
          <cell r="A3301">
            <v>1764000571</v>
          </cell>
          <cell r="B3301" t="str">
            <v xml:space="preserve">מיכון וענ"א       </v>
          </cell>
        </row>
        <row r="3302">
          <cell r="A3302">
            <v>1764000580</v>
          </cell>
          <cell r="B3302" t="str">
            <v xml:space="preserve">יעוץ חיצוני       </v>
          </cell>
        </row>
        <row r="3303">
          <cell r="A3303">
            <v>1764000585</v>
          </cell>
          <cell r="B3303" t="str">
            <v xml:space="preserve">פיקוח שיפוצים     </v>
          </cell>
        </row>
        <row r="3304">
          <cell r="A3304">
            <v>1764000700</v>
          </cell>
          <cell r="B3304" t="str">
            <v xml:space="preserve">הוצאות לפעולות    </v>
          </cell>
        </row>
        <row r="3305">
          <cell r="A3305">
            <v>1764000723</v>
          </cell>
          <cell r="B3305" t="str">
            <v xml:space="preserve">אדניות            </v>
          </cell>
        </row>
        <row r="3306">
          <cell r="A3306">
            <v>1764000753</v>
          </cell>
          <cell r="B3306" t="str">
            <v>עובד חברה</v>
          </cell>
        </row>
        <row r="3307">
          <cell r="A3307">
            <v>1764000781</v>
          </cell>
          <cell r="B3307" t="str">
            <v xml:space="preserve">ארועים            </v>
          </cell>
          <cell r="C3307">
            <v>0</v>
          </cell>
        </row>
        <row r="3308">
          <cell r="A3308">
            <v>1764000782</v>
          </cell>
          <cell r="B3308" t="str">
            <v xml:space="preserve">סדנאות            </v>
          </cell>
        </row>
        <row r="3309">
          <cell r="A3309">
            <v>1764000961</v>
          </cell>
          <cell r="B3309" t="str">
            <v>רז' פעולות ורכישות</v>
          </cell>
        </row>
        <row r="3310">
          <cell r="A3310" t="str">
            <v>#VALUE!</v>
          </cell>
          <cell r="B3310" t="str">
            <v xml:space="preserve">תרבות הדיור       </v>
          </cell>
          <cell r="C3310">
            <v>363500</v>
          </cell>
        </row>
        <row r="3311">
          <cell r="A3311">
            <v>17650000</v>
          </cell>
          <cell r="B3311" t="str">
            <v>השת' במוסדות+שונות</v>
          </cell>
        </row>
        <row r="3312">
          <cell r="A3312">
            <v>1765000800</v>
          </cell>
          <cell r="B3312" t="str">
            <v>השת' תמיכות תרומות</v>
          </cell>
        </row>
        <row r="3313">
          <cell r="A3313">
            <v>1765000811</v>
          </cell>
          <cell r="B3313" t="str">
            <v>הקצבה למרכז השלטון</v>
          </cell>
          <cell r="C3313">
            <v>510000</v>
          </cell>
        </row>
        <row r="3314">
          <cell r="A3314">
            <v>1765000812</v>
          </cell>
          <cell r="B3314" t="str">
            <v>השת' ביה"ד למשמעת</v>
          </cell>
          <cell r="C3314">
            <v>0</v>
          </cell>
        </row>
        <row r="3315">
          <cell r="A3315">
            <v>1765000813</v>
          </cell>
          <cell r="B3315" t="str">
            <v>אמנה להפחתת זיהום</v>
          </cell>
        </row>
        <row r="3316">
          <cell r="A3316" t="str">
            <v>#VALUE!</v>
          </cell>
          <cell r="B3316" t="str">
            <v>השת' במוסדות+שונות</v>
          </cell>
          <cell r="C3316">
            <v>510000</v>
          </cell>
        </row>
        <row r="3317">
          <cell r="A3317">
            <v>17670000</v>
          </cell>
          <cell r="B3317" t="str">
            <v>בטוח אלמנטרי לרשות</v>
          </cell>
        </row>
        <row r="3318">
          <cell r="A3318">
            <v>1767000110</v>
          </cell>
          <cell r="B3318" t="str">
            <v>השכר הקובע-תקציבית</v>
          </cell>
        </row>
        <row r="3319">
          <cell r="A3319">
            <v>1767000119</v>
          </cell>
          <cell r="B3319" t="str">
            <v xml:space="preserve">השכר הקובע-צוברת  </v>
          </cell>
          <cell r="C3319">
            <v>370800</v>
          </cell>
        </row>
        <row r="3320">
          <cell r="A3320">
            <v>1767000122</v>
          </cell>
          <cell r="B3320" t="str">
            <v xml:space="preserve">ביגוד             </v>
          </cell>
          <cell r="C3320">
            <v>2300</v>
          </cell>
        </row>
        <row r="3321">
          <cell r="A3321">
            <v>1767000126</v>
          </cell>
          <cell r="B3321" t="str">
            <v xml:space="preserve">דמי הבראה         </v>
          </cell>
          <cell r="C3321">
            <v>10000</v>
          </cell>
        </row>
        <row r="3322">
          <cell r="A3322">
            <v>1767000130</v>
          </cell>
          <cell r="B3322" t="str">
            <v xml:space="preserve">שעות נוספות       </v>
          </cell>
        </row>
        <row r="3323">
          <cell r="A3323">
            <v>1767000140</v>
          </cell>
          <cell r="B3323" t="str">
            <v>השתתפות באחזקת רכב</v>
          </cell>
          <cell r="C3323">
            <v>55500</v>
          </cell>
        </row>
        <row r="3324">
          <cell r="A3324">
            <v>1767000253</v>
          </cell>
          <cell r="B3324" t="str">
            <v xml:space="preserve">עובדי חברה        </v>
          </cell>
        </row>
        <row r="3325">
          <cell r="A3325">
            <v>1767000440</v>
          </cell>
          <cell r="B3325" t="str">
            <v xml:space="preserve">קופת ביטוח        </v>
          </cell>
          <cell r="C3325">
            <v>200000</v>
          </cell>
        </row>
        <row r="3326">
          <cell r="A3326">
            <v>1767000441</v>
          </cell>
          <cell r="B3326" t="str">
            <v xml:space="preserve">בטוח תושבים צד ג' </v>
          </cell>
          <cell r="C3326">
            <v>375000</v>
          </cell>
        </row>
        <row r="3327">
          <cell r="A3327">
            <v>1767000442</v>
          </cell>
          <cell r="B3327" t="str">
            <v>השת' עצמית - גוף</v>
          </cell>
          <cell r="C3327">
            <v>4500000</v>
          </cell>
        </row>
        <row r="3328">
          <cell r="A3328">
            <v>1767000443</v>
          </cell>
          <cell r="B3328" t="str">
            <v>השת' עצמית - רכוש</v>
          </cell>
          <cell r="C3328">
            <v>2200000</v>
          </cell>
        </row>
        <row r="3329">
          <cell r="A3329">
            <v>1767000444</v>
          </cell>
          <cell r="B3329" t="str">
            <v xml:space="preserve">ביטוח חבות מעביד  </v>
          </cell>
          <cell r="C3329">
            <v>40000</v>
          </cell>
        </row>
        <row r="3330">
          <cell r="A3330">
            <v>1767000445</v>
          </cell>
          <cell r="B3330" t="str">
            <v>ביטוח חבות מקצועית</v>
          </cell>
          <cell r="C3330">
            <v>26200</v>
          </cell>
        </row>
        <row r="3331">
          <cell r="A3331">
            <v>1767000446</v>
          </cell>
          <cell r="B3331" t="str">
            <v>סחורה בהעברה</v>
          </cell>
        </row>
        <row r="3332">
          <cell r="A3332">
            <v>1767000447</v>
          </cell>
          <cell r="B3332" t="str">
            <v>נאמנות עובדים</v>
          </cell>
          <cell r="C3332">
            <v>17000</v>
          </cell>
        </row>
        <row r="3333">
          <cell r="A3333">
            <v>1767000448</v>
          </cell>
          <cell r="B3333" t="str">
            <v>ביטוח אש</v>
          </cell>
          <cell r="C3333">
            <v>2100000</v>
          </cell>
        </row>
        <row r="3334">
          <cell r="A3334">
            <v>1767000449</v>
          </cell>
          <cell r="B3334" t="str">
            <v>ביטוח סייבר</v>
          </cell>
          <cell r="C3334">
            <v>800000</v>
          </cell>
        </row>
        <row r="3335">
          <cell r="A3335">
            <v>1767000580</v>
          </cell>
          <cell r="B3335" t="str">
            <v xml:space="preserve">יעוץ לביטוח       </v>
          </cell>
          <cell r="C3335">
            <v>80000</v>
          </cell>
        </row>
        <row r="3336">
          <cell r="A3336">
            <v>1767000581</v>
          </cell>
          <cell r="B3336" t="str">
            <v>טיפול משפטי</v>
          </cell>
          <cell r="C3336">
            <v>900000</v>
          </cell>
        </row>
        <row r="3337">
          <cell r="A3337">
            <v>1767000753</v>
          </cell>
          <cell r="B3337" t="str">
            <v xml:space="preserve">עובדי חברה        </v>
          </cell>
        </row>
        <row r="3338">
          <cell r="A3338">
            <v>1767000754</v>
          </cell>
          <cell r="B3338" t="str">
            <v xml:space="preserve">תיקון נזקים       </v>
          </cell>
        </row>
        <row r="3339">
          <cell r="A3339">
            <v>1767000980</v>
          </cell>
          <cell r="B3339" t="str">
            <v xml:space="preserve">תביעות חב' הסנה   </v>
          </cell>
        </row>
        <row r="3340">
          <cell r="A3340" t="str">
            <v>#VALUE!</v>
          </cell>
          <cell r="B3340" t="str">
            <v>בטוח אלמנטרי לרשות</v>
          </cell>
          <cell r="C3340">
            <v>11676800</v>
          </cell>
        </row>
        <row r="3341">
          <cell r="A3341">
            <v>17680000</v>
          </cell>
          <cell r="B3341" t="str">
            <v>מרכז הדרכה ופיתוח</v>
          </cell>
        </row>
        <row r="3342">
          <cell r="A3342">
            <v>1768000100</v>
          </cell>
          <cell r="B3342" t="str">
            <v>שכר עובדים לפי תקן</v>
          </cell>
        </row>
        <row r="3343">
          <cell r="A3343">
            <v>1768000110</v>
          </cell>
          <cell r="B3343" t="str">
            <v>השכר הקובע-תקציבית</v>
          </cell>
        </row>
        <row r="3344">
          <cell r="A3344">
            <v>1768000119</v>
          </cell>
          <cell r="B3344" t="str">
            <v xml:space="preserve">השכר הקובע-צוברת  </v>
          </cell>
        </row>
        <row r="3345">
          <cell r="A3345">
            <v>1768000122</v>
          </cell>
          <cell r="B3345" t="str">
            <v xml:space="preserve">ביגוד             </v>
          </cell>
          <cell r="C3345">
            <v>0</v>
          </cell>
        </row>
        <row r="3346">
          <cell r="A3346">
            <v>1768000126</v>
          </cell>
          <cell r="B3346" t="str">
            <v xml:space="preserve">דמי הבראה         </v>
          </cell>
        </row>
        <row r="3347">
          <cell r="A3347">
            <v>1768000130</v>
          </cell>
          <cell r="B3347" t="str">
            <v xml:space="preserve">שעות נוספות       </v>
          </cell>
        </row>
        <row r="3348">
          <cell r="A3348">
            <v>1768000140</v>
          </cell>
          <cell r="B3348" t="str">
            <v>השתתפות באחזקת רכב</v>
          </cell>
        </row>
        <row r="3349">
          <cell r="A3349">
            <v>1768000200</v>
          </cell>
          <cell r="B3349" t="str">
            <v>שכר עובדים ללא תקן</v>
          </cell>
        </row>
        <row r="3350">
          <cell r="A3350">
            <v>1768000210</v>
          </cell>
          <cell r="B3350" t="str">
            <v xml:space="preserve">השכר הקובע        </v>
          </cell>
        </row>
        <row r="3351">
          <cell r="A3351">
            <v>1768000253</v>
          </cell>
          <cell r="B3351" t="str">
            <v>עובד חברה</v>
          </cell>
        </row>
        <row r="3352">
          <cell r="A3352">
            <v>1768000400</v>
          </cell>
          <cell r="B3352" t="str">
            <v>אחזקת בנינים וציוד</v>
          </cell>
        </row>
        <row r="3353">
          <cell r="A3353">
            <v>1768000412</v>
          </cell>
          <cell r="B3353" t="str">
            <v xml:space="preserve">ארנונה            </v>
          </cell>
        </row>
        <row r="3354">
          <cell r="A3354">
            <v>1768000423</v>
          </cell>
          <cell r="B3354" t="str">
            <v xml:space="preserve">תחזוקת מבנה       </v>
          </cell>
        </row>
        <row r="3355">
          <cell r="A3355">
            <v>1768000431</v>
          </cell>
          <cell r="B3355" t="str">
            <v xml:space="preserve">חשמל              </v>
          </cell>
        </row>
        <row r="3356">
          <cell r="A3356">
            <v>1768000432</v>
          </cell>
          <cell r="B3356" t="str">
            <v xml:space="preserve">מים               </v>
          </cell>
          <cell r="C3356">
            <v>0</v>
          </cell>
        </row>
        <row r="3357">
          <cell r="A3357">
            <v>1768000433</v>
          </cell>
          <cell r="B3357" t="str">
            <v xml:space="preserve">חומרי נקיון       </v>
          </cell>
        </row>
        <row r="3358">
          <cell r="A3358">
            <v>1768000437</v>
          </cell>
          <cell r="B3358" t="str">
            <v xml:space="preserve">אחזקת אזעקה       </v>
          </cell>
        </row>
        <row r="3359">
          <cell r="A3359">
            <v>1768000441</v>
          </cell>
          <cell r="B3359" t="str">
            <v xml:space="preserve">ביטוח             </v>
          </cell>
        </row>
        <row r="3360">
          <cell r="A3360">
            <v>1768000470</v>
          </cell>
          <cell r="B3360" t="str">
            <v xml:space="preserve">אחזקת מכונות משרד </v>
          </cell>
        </row>
        <row r="3361">
          <cell r="A3361">
            <v>1768000471</v>
          </cell>
          <cell r="B3361" t="str">
            <v xml:space="preserve">מכשירי כתיבה      </v>
          </cell>
        </row>
        <row r="3362">
          <cell r="A3362">
            <v>1768000492</v>
          </cell>
          <cell r="B3362" t="str">
            <v xml:space="preserve">השתתפות בעזר 092  </v>
          </cell>
          <cell r="C3362">
            <v>0</v>
          </cell>
        </row>
        <row r="3363">
          <cell r="A3363">
            <v>1768000500</v>
          </cell>
          <cell r="B3363" t="str">
            <v xml:space="preserve">הוצאות מינהליות   </v>
          </cell>
        </row>
        <row r="3364">
          <cell r="A3364">
            <v>1768000511</v>
          </cell>
          <cell r="B3364" t="str">
            <v xml:space="preserve">כיבודים - אזורי   </v>
          </cell>
          <cell r="C3364">
            <v>0</v>
          </cell>
        </row>
        <row r="3365">
          <cell r="A3365">
            <v>1768000516</v>
          </cell>
          <cell r="B3365" t="str">
            <v xml:space="preserve">כיבודים - מרחבי   </v>
          </cell>
        </row>
        <row r="3366">
          <cell r="A3366">
            <v>1768000522</v>
          </cell>
          <cell r="B3366" t="str">
            <v xml:space="preserve">ספרים ועיתונים    </v>
          </cell>
        </row>
        <row r="3367">
          <cell r="A3367">
            <v>1768000540</v>
          </cell>
          <cell r="B3367" t="str">
            <v xml:space="preserve">הוצאות טלפון      </v>
          </cell>
        </row>
        <row r="3368">
          <cell r="A3368">
            <v>1768000544</v>
          </cell>
          <cell r="B3368" t="str">
            <v xml:space="preserve">הוצאות דאר        </v>
          </cell>
          <cell r="C3368">
            <v>0</v>
          </cell>
        </row>
        <row r="3369">
          <cell r="A3369">
            <v>1768000561</v>
          </cell>
          <cell r="B3369" t="str">
            <v xml:space="preserve">שיכפולים          </v>
          </cell>
        </row>
        <row r="3370">
          <cell r="A3370">
            <v>1768000571</v>
          </cell>
          <cell r="B3370" t="str">
            <v xml:space="preserve">מיכון וענ"א       </v>
          </cell>
        </row>
        <row r="3371">
          <cell r="A3371">
            <v>1768000580</v>
          </cell>
          <cell r="B3371" t="str">
            <v>הדרכה וכיבוד</v>
          </cell>
        </row>
        <row r="3372">
          <cell r="A3372">
            <v>1768000581</v>
          </cell>
          <cell r="B3372" t="str">
            <v>הדרכה וכיבוד-מרחבי</v>
          </cell>
        </row>
        <row r="3373">
          <cell r="A3373">
            <v>1768000582</v>
          </cell>
          <cell r="B3373" t="str">
            <v xml:space="preserve">הרצאות-אזורי הכנ' </v>
          </cell>
        </row>
        <row r="3374">
          <cell r="A3374">
            <v>1768000700</v>
          </cell>
          <cell r="B3374" t="str">
            <v xml:space="preserve">הוצאות לפעולות    </v>
          </cell>
        </row>
        <row r="3375">
          <cell r="A3375">
            <v>1768000710</v>
          </cell>
          <cell r="B3375" t="str">
            <v xml:space="preserve">הובלות והסעות     </v>
          </cell>
        </row>
        <row r="3376">
          <cell r="A3376">
            <v>1768000722</v>
          </cell>
          <cell r="B3376" t="str">
            <v>חמרים-תחזוקה עצמית</v>
          </cell>
        </row>
        <row r="3377">
          <cell r="A3377">
            <v>1768000723</v>
          </cell>
          <cell r="B3377" t="str">
            <v xml:space="preserve">חומרים ועזרים     </v>
          </cell>
        </row>
        <row r="3378">
          <cell r="A3378">
            <v>1768000742</v>
          </cell>
          <cell r="B3378" t="str">
            <v xml:space="preserve">כלים וציוד        </v>
          </cell>
        </row>
        <row r="3379">
          <cell r="A3379">
            <v>1768000751</v>
          </cell>
          <cell r="B3379" t="str">
            <v xml:space="preserve">עבודות קבלניות    </v>
          </cell>
        </row>
        <row r="3380">
          <cell r="A3380">
            <v>1768000752</v>
          </cell>
          <cell r="B3380" t="str">
            <v xml:space="preserve">נקיון בקבלנות     </v>
          </cell>
          <cell r="C3380">
            <v>0</v>
          </cell>
        </row>
        <row r="3381">
          <cell r="A3381">
            <v>1768000781</v>
          </cell>
          <cell r="B3381" t="str">
            <v>מודל אירופאי-איכות</v>
          </cell>
          <cell r="C3381">
            <v>0</v>
          </cell>
        </row>
        <row r="3382">
          <cell r="A3382">
            <v>1768000784</v>
          </cell>
          <cell r="B3382" t="str">
            <v>פעילות ארצית(הכנ')</v>
          </cell>
        </row>
        <row r="3383">
          <cell r="A3383">
            <v>1768000785</v>
          </cell>
          <cell r="B3383" t="str">
            <v>הש'-שכר רכזת הדרכה</v>
          </cell>
        </row>
        <row r="3384">
          <cell r="A3384">
            <v>1768000789</v>
          </cell>
          <cell r="B3384" t="str">
            <v xml:space="preserve">כביסה             </v>
          </cell>
        </row>
        <row r="3385">
          <cell r="A3385">
            <v>1768000794</v>
          </cell>
          <cell r="B3385" t="str">
            <v xml:space="preserve">השתתפות בעזר 094  </v>
          </cell>
        </row>
        <row r="3386">
          <cell r="A3386">
            <v>1768000900</v>
          </cell>
          <cell r="B3386" t="str">
            <v xml:space="preserve">הוצאות חד פעמיות  </v>
          </cell>
        </row>
        <row r="3387">
          <cell r="A3387">
            <v>1768000930</v>
          </cell>
          <cell r="B3387" t="str">
            <v xml:space="preserve">רכישות חד פעמיות  </v>
          </cell>
        </row>
        <row r="3388">
          <cell r="A3388">
            <v>1768000961</v>
          </cell>
          <cell r="B3388" t="str">
            <v>רז' פעולות ורכישות</v>
          </cell>
        </row>
        <row r="3389">
          <cell r="A3389" t="str">
            <v>#VALUE!</v>
          </cell>
          <cell r="B3389" t="str">
            <v>מרכז הדרכה ופיתוח</v>
          </cell>
          <cell r="C3389">
            <v>0</v>
          </cell>
        </row>
        <row r="3390">
          <cell r="A3390">
            <v>17690000</v>
          </cell>
          <cell r="B3390" t="str">
            <v xml:space="preserve">שרותים שונים      </v>
          </cell>
        </row>
        <row r="3391">
          <cell r="A3391">
            <v>1769000100</v>
          </cell>
          <cell r="B3391" t="str">
            <v>שכר עובדים לפי תקן</v>
          </cell>
        </row>
        <row r="3392">
          <cell r="A3392">
            <v>1769000110</v>
          </cell>
          <cell r="B3392" t="str">
            <v>השכר הקובע-תקציבית</v>
          </cell>
        </row>
        <row r="3393">
          <cell r="A3393">
            <v>1769000119</v>
          </cell>
          <cell r="B3393" t="str">
            <v xml:space="preserve">השכר הקובע-צוברת  </v>
          </cell>
          <cell r="C3393">
            <v>152600</v>
          </cell>
        </row>
        <row r="3394">
          <cell r="A3394">
            <v>1769000122</v>
          </cell>
          <cell r="B3394" t="str">
            <v xml:space="preserve">ביגוד             </v>
          </cell>
          <cell r="C3394">
            <v>5300</v>
          </cell>
        </row>
        <row r="3395">
          <cell r="A3395">
            <v>1769000126</v>
          </cell>
          <cell r="B3395" t="str">
            <v xml:space="preserve">דמי הבראה         </v>
          </cell>
          <cell r="C3395">
            <v>6000</v>
          </cell>
        </row>
        <row r="3396">
          <cell r="A3396">
            <v>1769000130</v>
          </cell>
          <cell r="B3396" t="str">
            <v xml:space="preserve">שעות נוספות       </v>
          </cell>
        </row>
        <row r="3397">
          <cell r="A3397">
            <v>1769000140</v>
          </cell>
          <cell r="B3397" t="str">
            <v>השתתפות באחזקת רכב</v>
          </cell>
          <cell r="C3397">
            <v>25500</v>
          </cell>
        </row>
        <row r="3398">
          <cell r="A3398">
            <v>1769000210</v>
          </cell>
          <cell r="B3398" t="str">
            <v>שכר הדרכה</v>
          </cell>
        </row>
        <row r="3399">
          <cell r="A3399">
            <v>1769000253</v>
          </cell>
          <cell r="B3399" t="str">
            <v xml:space="preserve">טיפול בפנסיונרים  </v>
          </cell>
        </row>
        <row r="3400">
          <cell r="A3400">
            <v>1769000255</v>
          </cell>
          <cell r="B3400" t="str">
            <v>טפול משפחות שכולות</v>
          </cell>
        </row>
        <row r="3401">
          <cell r="A3401">
            <v>1769000400</v>
          </cell>
          <cell r="B3401" t="str">
            <v>אחזקת בנינים וציוד</v>
          </cell>
        </row>
        <row r="3402">
          <cell r="A3402">
            <v>1769000431</v>
          </cell>
          <cell r="B3402" t="str">
            <v xml:space="preserve">חשמל              </v>
          </cell>
        </row>
        <row r="3403">
          <cell r="A3403">
            <v>1769000432</v>
          </cell>
          <cell r="B3403" t="str">
            <v xml:space="preserve">מים               </v>
          </cell>
          <cell r="C3403">
            <v>0</v>
          </cell>
        </row>
        <row r="3404">
          <cell r="A3404">
            <v>1769000441</v>
          </cell>
          <cell r="B3404" t="str">
            <v xml:space="preserve">ביטוח             </v>
          </cell>
        </row>
        <row r="3405">
          <cell r="A3405">
            <v>1769000471</v>
          </cell>
          <cell r="B3405" t="str">
            <v xml:space="preserve">מכשירי כתיבה      </v>
          </cell>
          <cell r="C3405">
            <v>3600</v>
          </cell>
        </row>
        <row r="3406">
          <cell r="A3406">
            <v>1769000511</v>
          </cell>
          <cell r="B3406" t="str">
            <v xml:space="preserve">אירוח וכיבוד      </v>
          </cell>
          <cell r="C3406">
            <v>6300</v>
          </cell>
        </row>
        <row r="3407">
          <cell r="A3407">
            <v>1769000514</v>
          </cell>
          <cell r="B3407" t="str">
            <v xml:space="preserve">שי לעובדים ארעיים </v>
          </cell>
        </row>
        <row r="3408">
          <cell r="A3408">
            <v>1769000518</v>
          </cell>
          <cell r="B3408" t="str">
            <v xml:space="preserve">פרס ע"ש אילון     </v>
          </cell>
        </row>
        <row r="3409">
          <cell r="A3409">
            <v>1769000519</v>
          </cell>
          <cell r="B3409" t="str">
            <v xml:space="preserve">תרומות            </v>
          </cell>
        </row>
        <row r="3410">
          <cell r="A3410">
            <v>1769000561</v>
          </cell>
          <cell r="B3410" t="str">
            <v xml:space="preserve">שיכפולים          </v>
          </cell>
        </row>
        <row r="3411">
          <cell r="A3411">
            <v>1769000562</v>
          </cell>
          <cell r="B3411" t="str">
            <v xml:space="preserve">הדפסות            </v>
          </cell>
          <cell r="C3411">
            <v>2400</v>
          </cell>
        </row>
        <row r="3412">
          <cell r="A3412">
            <v>1769000580</v>
          </cell>
          <cell r="B3412" t="str">
            <v>בקרה - ועדת תמיכות</v>
          </cell>
          <cell r="C3412">
            <v>52700</v>
          </cell>
        </row>
        <row r="3413">
          <cell r="A3413">
            <v>1769000581</v>
          </cell>
          <cell r="B3413" t="str">
            <v>יועץ לרעש מטוסים</v>
          </cell>
        </row>
        <row r="3414">
          <cell r="A3414">
            <v>1769000700</v>
          </cell>
          <cell r="B3414" t="str">
            <v xml:space="preserve">הוצאות לפעולות    </v>
          </cell>
        </row>
        <row r="3415">
          <cell r="A3415">
            <v>1769000721</v>
          </cell>
          <cell r="B3415" t="str">
            <v>חמרים לתחזוקת "נקודת חן"</v>
          </cell>
          <cell r="C3415">
            <v>800</v>
          </cell>
        </row>
        <row r="3416">
          <cell r="A3416">
            <v>1769000751</v>
          </cell>
          <cell r="B3416" t="str">
            <v>עבודות קבלניות "נקודת חן"</v>
          </cell>
          <cell r="C3416">
            <v>5800</v>
          </cell>
        </row>
        <row r="3417">
          <cell r="A3417">
            <v>1769000752</v>
          </cell>
          <cell r="B3417" t="str">
            <v>נקיון בית הוועד</v>
          </cell>
          <cell r="C3417">
            <v>15000</v>
          </cell>
        </row>
        <row r="3418">
          <cell r="A3418">
            <v>1769000753</v>
          </cell>
          <cell r="B3418" t="str">
            <v xml:space="preserve">טיפול בפנסיונרים  </v>
          </cell>
        </row>
        <row r="3419">
          <cell r="A3419">
            <v>1769000755</v>
          </cell>
          <cell r="B3419" t="str">
            <v>טפול משפחות שכולות</v>
          </cell>
        </row>
        <row r="3420">
          <cell r="A3420">
            <v>1769000780</v>
          </cell>
          <cell r="B3420" t="str">
            <v xml:space="preserve">השתתפויות         </v>
          </cell>
          <cell r="C3420">
            <v>451300</v>
          </cell>
        </row>
        <row r="3421">
          <cell r="A3421">
            <v>1769000781</v>
          </cell>
          <cell r="B3421" t="str">
            <v>מצגת יד לבנים</v>
          </cell>
          <cell r="C3421">
            <v>17100</v>
          </cell>
        </row>
        <row r="3422">
          <cell r="A3422">
            <v>1769000782</v>
          </cell>
          <cell r="B3422" t="str">
            <v xml:space="preserve">תמלוגים-על מוסיקה </v>
          </cell>
          <cell r="C3422">
            <v>397000</v>
          </cell>
        </row>
        <row r="3423">
          <cell r="A3423">
            <v>1769000783</v>
          </cell>
          <cell r="B3423" t="str">
            <v xml:space="preserve">מפגשים שכונתיים   </v>
          </cell>
        </row>
        <row r="3424">
          <cell r="A3424">
            <v>1769000784</v>
          </cell>
          <cell r="B3424" t="str">
            <v xml:space="preserve">קשר עם חיילים     </v>
          </cell>
          <cell r="C3424">
            <v>1604000</v>
          </cell>
        </row>
        <row r="3425">
          <cell r="A3425">
            <v>1769000785</v>
          </cell>
          <cell r="B3425" t="str">
            <v>פעולות איבה ומערכות ישראל</v>
          </cell>
        </row>
        <row r="3426">
          <cell r="A3426">
            <v>1769000786</v>
          </cell>
          <cell r="B3426" t="str">
            <v>מעמד האשה</v>
          </cell>
          <cell r="C3426">
            <v>117300</v>
          </cell>
        </row>
        <row r="3427">
          <cell r="A3427">
            <v>1769000787</v>
          </cell>
          <cell r="B3427" t="str">
            <v>כרטיס תושב</v>
          </cell>
        </row>
        <row r="3428">
          <cell r="A3428">
            <v>1769000800</v>
          </cell>
          <cell r="B3428" t="str">
            <v>השת' תמיכות תרומות</v>
          </cell>
        </row>
        <row r="3429">
          <cell r="A3429">
            <v>1769000810</v>
          </cell>
          <cell r="B3429" t="str">
            <v>השת' עדה אתיופית</v>
          </cell>
          <cell r="C3429">
            <v>130000</v>
          </cell>
        </row>
        <row r="3430">
          <cell r="A3430">
            <v>1769000811</v>
          </cell>
          <cell r="B3430" t="str">
            <v>קמחא דפסחא</v>
          </cell>
          <cell r="C3430">
            <v>108300</v>
          </cell>
        </row>
        <row r="3431">
          <cell r="A3431">
            <v>1769000813</v>
          </cell>
          <cell r="B3431" t="str">
            <v>תמיכה לראש השנה</v>
          </cell>
          <cell r="C3431">
            <v>33300</v>
          </cell>
        </row>
        <row r="3432">
          <cell r="A3432">
            <v>1769000815</v>
          </cell>
          <cell r="B3432" t="str">
            <v>טקס יצחק רבין</v>
          </cell>
          <cell r="C3432">
            <v>18100</v>
          </cell>
        </row>
        <row r="3433">
          <cell r="A3433">
            <v>1769000816</v>
          </cell>
          <cell r="B3433" t="str">
            <v>הקצבה לועד הורים שכולים</v>
          </cell>
          <cell r="C3433">
            <v>31000</v>
          </cell>
        </row>
        <row r="3434">
          <cell r="A3434">
            <v>1769000819</v>
          </cell>
          <cell r="B3434" t="str">
            <v>השתת' לועד העובדים</v>
          </cell>
        </row>
        <row r="3435">
          <cell r="A3435">
            <v>1769000820</v>
          </cell>
          <cell r="B3435" t="str">
            <v xml:space="preserve">תמיכה במוסדות דת  </v>
          </cell>
          <cell r="C3435">
            <v>494000</v>
          </cell>
        </row>
        <row r="3436">
          <cell r="A3436">
            <v>1769000821</v>
          </cell>
          <cell r="B3436" t="str">
            <v xml:space="preserve">ועדת תמיכות       </v>
          </cell>
          <cell r="C3436">
            <v>139800</v>
          </cell>
        </row>
        <row r="3437">
          <cell r="A3437">
            <v>1769000822</v>
          </cell>
          <cell r="B3437" t="str">
            <v xml:space="preserve">העמותה לידע התורה </v>
          </cell>
        </row>
        <row r="3438">
          <cell r="A3438">
            <v>1769000880</v>
          </cell>
          <cell r="B3438" t="str">
            <v xml:space="preserve">תרומות            </v>
          </cell>
        </row>
        <row r="3439">
          <cell r="A3439">
            <v>1769000882</v>
          </cell>
          <cell r="B3439" t="str">
            <v xml:space="preserve">קרן חולון         </v>
          </cell>
        </row>
        <row r="3440">
          <cell r="A3440">
            <v>1769000884</v>
          </cell>
          <cell r="B3440" t="str">
            <v xml:space="preserve">שמות לאנדרטה      </v>
          </cell>
          <cell r="C3440">
            <v>10800</v>
          </cell>
        </row>
        <row r="3441">
          <cell r="A3441">
            <v>1769000885</v>
          </cell>
          <cell r="B3441" t="str">
            <v>טיפול במשפ' שכולות</v>
          </cell>
          <cell r="C3441">
            <v>47500</v>
          </cell>
        </row>
        <row r="3442">
          <cell r="A3442">
            <v>1769000961</v>
          </cell>
          <cell r="B3442" t="str">
            <v>רז' פעולות ורכישות</v>
          </cell>
        </row>
        <row r="3443">
          <cell r="A3443" t="str">
            <v>#VALUE!</v>
          </cell>
          <cell r="B3443" t="str">
            <v xml:space="preserve">שרותים שונים      </v>
          </cell>
          <cell r="C3443">
            <v>3875500</v>
          </cell>
        </row>
        <row r="3444">
          <cell r="A3444">
            <v>17691000</v>
          </cell>
          <cell r="B3444" t="str">
            <v xml:space="preserve">בית  הגימלאי        </v>
          </cell>
        </row>
        <row r="3445">
          <cell r="A3445">
            <v>1769100119</v>
          </cell>
          <cell r="B3445" t="str">
            <v xml:space="preserve">השכר הקובע-צוברת  </v>
          </cell>
        </row>
        <row r="3446">
          <cell r="A3446">
            <v>1769100210</v>
          </cell>
          <cell r="B3446" t="str">
            <v>השכר הקובע</v>
          </cell>
        </row>
        <row r="3447">
          <cell r="A3447">
            <v>1769100253</v>
          </cell>
          <cell r="B3447" t="str">
            <v>שכר הדרכה</v>
          </cell>
        </row>
        <row r="3448">
          <cell r="A3448">
            <v>1769100263</v>
          </cell>
          <cell r="B3448" t="str">
            <v xml:space="preserve">מדריכה ממוסדות    </v>
          </cell>
        </row>
        <row r="3449">
          <cell r="A3449">
            <v>1769100433</v>
          </cell>
          <cell r="B3449" t="str">
            <v xml:space="preserve">חומרי נקיון       </v>
          </cell>
        </row>
        <row r="3450">
          <cell r="A3450">
            <v>1769100450</v>
          </cell>
          <cell r="B3450" t="str">
            <v>אחזקת תמי 4</v>
          </cell>
          <cell r="C3450">
            <v>1700</v>
          </cell>
        </row>
        <row r="3451">
          <cell r="A3451">
            <v>1769100471</v>
          </cell>
          <cell r="B3451" t="str">
            <v xml:space="preserve">מכשירי כתיבה      </v>
          </cell>
          <cell r="C3451">
            <v>2700</v>
          </cell>
        </row>
        <row r="3452">
          <cell r="A3452">
            <v>1769100511</v>
          </cell>
          <cell r="B3452" t="str">
            <v xml:space="preserve">אירוח וכיבוד      </v>
          </cell>
          <cell r="C3452">
            <v>1400</v>
          </cell>
        </row>
        <row r="3453">
          <cell r="A3453">
            <v>1769100540</v>
          </cell>
          <cell r="B3453" t="str">
            <v xml:space="preserve">הוצאות טלפון      </v>
          </cell>
        </row>
        <row r="3454">
          <cell r="A3454">
            <v>1769100544</v>
          </cell>
          <cell r="B3454" t="str">
            <v xml:space="preserve">הוצאות דאר        </v>
          </cell>
          <cell r="C3454">
            <v>27100</v>
          </cell>
        </row>
        <row r="3455">
          <cell r="A3455">
            <v>1769100561</v>
          </cell>
          <cell r="B3455" t="str">
            <v xml:space="preserve">שיכפולים          </v>
          </cell>
          <cell r="C3455">
            <v>4500</v>
          </cell>
        </row>
        <row r="3456">
          <cell r="A3456">
            <v>1769100562</v>
          </cell>
          <cell r="B3456" t="str">
            <v xml:space="preserve">הדפסות            </v>
          </cell>
        </row>
        <row r="3457">
          <cell r="A3457">
            <v>1769100723</v>
          </cell>
          <cell r="B3457" t="str">
            <v xml:space="preserve">חומרים            </v>
          </cell>
          <cell r="C3457">
            <v>1000</v>
          </cell>
        </row>
        <row r="3458">
          <cell r="A3458">
            <v>1769100752</v>
          </cell>
          <cell r="B3458" t="str">
            <v>נקיון בית העובד</v>
          </cell>
          <cell r="C3458">
            <v>48000</v>
          </cell>
        </row>
        <row r="3459">
          <cell r="A3459">
            <v>1769100763</v>
          </cell>
          <cell r="B3459" t="str">
            <v xml:space="preserve">מדריכה ממוסדות    </v>
          </cell>
        </row>
        <row r="3460">
          <cell r="A3460">
            <v>1769100780</v>
          </cell>
          <cell r="B3460" t="str">
            <v xml:space="preserve">פעילות מהכנסות    </v>
          </cell>
        </row>
        <row r="3461">
          <cell r="A3461">
            <v>1769100781</v>
          </cell>
          <cell r="B3461" t="str">
            <v xml:space="preserve">פעולות תרבות      </v>
          </cell>
          <cell r="C3461">
            <v>20700</v>
          </cell>
        </row>
        <row r="3462">
          <cell r="A3462">
            <v>1769100782</v>
          </cell>
          <cell r="B3462" t="str">
            <v xml:space="preserve">יריד אומנים       </v>
          </cell>
        </row>
        <row r="3463">
          <cell r="A3463">
            <v>1769100931</v>
          </cell>
          <cell r="B3463" t="str">
            <v xml:space="preserve">ציוד חד פעמי      </v>
          </cell>
          <cell r="C3463">
            <v>1800</v>
          </cell>
        </row>
        <row r="3464">
          <cell r="A3464">
            <v>1769100961</v>
          </cell>
          <cell r="B3464" t="str">
            <v>רז' פעולות ורכישות</v>
          </cell>
        </row>
        <row r="3465">
          <cell r="A3465" t="str">
            <v>#VALUE!</v>
          </cell>
          <cell r="B3465" t="str">
            <v xml:space="preserve">בית  הגימלאי        </v>
          </cell>
          <cell r="C3465">
            <v>108900</v>
          </cell>
        </row>
        <row r="3466">
          <cell r="A3466">
            <v>17700000</v>
          </cell>
          <cell r="B3466" t="str">
            <v xml:space="preserve">פיתוח כלכלי       </v>
          </cell>
        </row>
        <row r="3467">
          <cell r="A3467">
            <v>17720000</v>
          </cell>
          <cell r="B3467" t="str">
            <v>עידוד תעשיה ומלאכה</v>
          </cell>
        </row>
        <row r="3468">
          <cell r="A3468">
            <v>17721000</v>
          </cell>
          <cell r="B3468" t="str">
            <v>מינהלת תעשיה ומסחר</v>
          </cell>
        </row>
        <row r="3469">
          <cell r="A3469">
            <v>1772100110</v>
          </cell>
          <cell r="B3469" t="str">
            <v>השכר הקובע-תקציבית</v>
          </cell>
        </row>
        <row r="3470">
          <cell r="A3470">
            <v>1772100119</v>
          </cell>
          <cell r="B3470" t="str">
            <v xml:space="preserve">השכר הקובע-צוברת  </v>
          </cell>
          <cell r="C3470">
            <v>1116600</v>
          </cell>
        </row>
        <row r="3471">
          <cell r="A3471">
            <v>1772100122</v>
          </cell>
          <cell r="B3471" t="str">
            <v xml:space="preserve">ביגוד             </v>
          </cell>
          <cell r="C3471">
            <v>9600</v>
          </cell>
        </row>
        <row r="3472">
          <cell r="A3472">
            <v>1772100126</v>
          </cell>
          <cell r="B3472" t="str">
            <v xml:space="preserve">דמי הבראה         </v>
          </cell>
          <cell r="C3472">
            <v>24000</v>
          </cell>
        </row>
        <row r="3473">
          <cell r="A3473">
            <v>1772100130</v>
          </cell>
          <cell r="B3473" t="str">
            <v xml:space="preserve">שעות נוספות       </v>
          </cell>
          <cell r="C3473">
            <v>54300</v>
          </cell>
        </row>
        <row r="3474">
          <cell r="A3474">
            <v>1772100140</v>
          </cell>
          <cell r="B3474" t="str">
            <v>השתתפות באחזקת רכב</v>
          </cell>
          <cell r="C3474">
            <v>90800</v>
          </cell>
        </row>
        <row r="3475">
          <cell r="A3475">
            <v>1772100350</v>
          </cell>
          <cell r="B3475" t="str">
            <v>ליסינג - 140-63-901</v>
          </cell>
        </row>
        <row r="3476">
          <cell r="A3476">
            <v>1772100351</v>
          </cell>
          <cell r="B3476" t="str">
            <v>הוצאות - 140-63-901</v>
          </cell>
          <cell r="C3476">
            <v>22050</v>
          </cell>
        </row>
        <row r="3477">
          <cell r="A3477">
            <v>1772100420</v>
          </cell>
          <cell r="B3477" t="str">
            <v xml:space="preserve">כיבוי אש          </v>
          </cell>
        </row>
        <row r="3478">
          <cell r="A3478">
            <v>1772100433</v>
          </cell>
          <cell r="B3478" t="str">
            <v xml:space="preserve">חומרי נקיון       </v>
          </cell>
          <cell r="C3478">
            <v>2700</v>
          </cell>
        </row>
        <row r="3479">
          <cell r="A3479">
            <v>1772100450</v>
          </cell>
          <cell r="B3479" t="str">
            <v>אחזקת תמי 4</v>
          </cell>
          <cell r="C3479">
            <v>1700</v>
          </cell>
        </row>
        <row r="3480">
          <cell r="A3480">
            <v>1772100470</v>
          </cell>
          <cell r="B3480" t="str">
            <v xml:space="preserve">אחזקת מכונות משרד </v>
          </cell>
          <cell r="C3480">
            <v>2300</v>
          </cell>
        </row>
        <row r="3481">
          <cell r="A3481">
            <v>1772100471</v>
          </cell>
          <cell r="B3481" t="str">
            <v xml:space="preserve">מכשירי כתיבה      </v>
          </cell>
          <cell r="C3481">
            <v>12900</v>
          </cell>
        </row>
        <row r="3482">
          <cell r="A3482">
            <v>1772100492</v>
          </cell>
          <cell r="B3482" t="str">
            <v xml:space="preserve">השתתפות בעזר 092  </v>
          </cell>
        </row>
        <row r="3483">
          <cell r="A3483">
            <v>1772100511</v>
          </cell>
          <cell r="B3483" t="str">
            <v xml:space="preserve">אירוח וכיבוד      </v>
          </cell>
          <cell r="C3483">
            <v>8100</v>
          </cell>
        </row>
        <row r="3484">
          <cell r="A3484">
            <v>1772100512</v>
          </cell>
          <cell r="B3484" t="str">
            <v xml:space="preserve">נסיעות ואש"ל      </v>
          </cell>
          <cell r="C3484">
            <v>1300</v>
          </cell>
        </row>
        <row r="3485">
          <cell r="A3485">
            <v>1772100522</v>
          </cell>
          <cell r="B3485" t="str">
            <v xml:space="preserve">ספרים ועיתונים    </v>
          </cell>
          <cell r="C3485">
            <v>2500</v>
          </cell>
        </row>
        <row r="3486">
          <cell r="A3486">
            <v>1772100540</v>
          </cell>
          <cell r="B3486" t="str">
            <v xml:space="preserve">הוצאות טלפון      </v>
          </cell>
        </row>
        <row r="3487">
          <cell r="A3487">
            <v>1772100544</v>
          </cell>
          <cell r="B3487" t="str">
            <v xml:space="preserve">הוצאות דאר        </v>
          </cell>
          <cell r="C3487">
            <v>200</v>
          </cell>
        </row>
        <row r="3488">
          <cell r="A3488">
            <v>1772100550</v>
          </cell>
          <cell r="B3488" t="str">
            <v xml:space="preserve">פירסומים          </v>
          </cell>
          <cell r="C3488">
            <v>1400</v>
          </cell>
        </row>
        <row r="3489">
          <cell r="A3489">
            <v>1772100561</v>
          </cell>
          <cell r="B3489" t="str">
            <v xml:space="preserve">שיכפולים          </v>
          </cell>
          <cell r="C3489">
            <v>300</v>
          </cell>
        </row>
        <row r="3490">
          <cell r="A3490">
            <v>1772100562</v>
          </cell>
          <cell r="B3490" t="str">
            <v xml:space="preserve">הדפסות            </v>
          </cell>
        </row>
        <row r="3491">
          <cell r="A3491">
            <v>1772100565</v>
          </cell>
          <cell r="B3491" t="str">
            <v xml:space="preserve">תצאו"ת            </v>
          </cell>
          <cell r="C3491">
            <v>5400</v>
          </cell>
        </row>
        <row r="3492">
          <cell r="A3492">
            <v>1772100571</v>
          </cell>
          <cell r="B3492" t="str">
            <v xml:space="preserve">מיכון וענ"א       </v>
          </cell>
        </row>
        <row r="3493">
          <cell r="A3493">
            <v>1772100596</v>
          </cell>
          <cell r="B3493" t="str">
            <v xml:space="preserve">השתתפות בעזר 096  </v>
          </cell>
        </row>
        <row r="3494">
          <cell r="A3494">
            <v>1772100722</v>
          </cell>
          <cell r="B3494" t="str">
            <v>חמרים-תחזוקה עצמית</v>
          </cell>
          <cell r="C3494">
            <v>500</v>
          </cell>
        </row>
        <row r="3495">
          <cell r="A3495">
            <v>1772100752</v>
          </cell>
          <cell r="B3495" t="str">
            <v xml:space="preserve">נקיון בקבלנות     </v>
          </cell>
          <cell r="C3495">
            <v>31000</v>
          </cell>
        </row>
        <row r="3496">
          <cell r="A3496">
            <v>1772100753</v>
          </cell>
          <cell r="B3496" t="str">
            <v xml:space="preserve">עובדים חיצוניים   </v>
          </cell>
        </row>
        <row r="3497">
          <cell r="A3497">
            <v>1772100754</v>
          </cell>
          <cell r="B3497" t="str">
            <v xml:space="preserve">פינויים           </v>
          </cell>
          <cell r="C3497">
            <v>400</v>
          </cell>
        </row>
        <row r="3498">
          <cell r="A3498">
            <v>1772100755</v>
          </cell>
          <cell r="B3498" t="str">
            <v>עבודות אחזקה</v>
          </cell>
        </row>
        <row r="3499">
          <cell r="A3499">
            <v>1772100759</v>
          </cell>
          <cell r="B3499" t="str">
            <v>עבודות אחזקה</v>
          </cell>
          <cell r="C3499">
            <v>90300</v>
          </cell>
        </row>
        <row r="3500">
          <cell r="A3500">
            <v>1772100781</v>
          </cell>
          <cell r="B3500" t="str">
            <v>פעולות סמנכ"ל</v>
          </cell>
          <cell r="C3500">
            <v>10000</v>
          </cell>
        </row>
        <row r="3501">
          <cell r="A3501">
            <v>1772100794</v>
          </cell>
          <cell r="B3501" t="str">
            <v xml:space="preserve">השתתפות בעזר 094  </v>
          </cell>
        </row>
        <row r="3502">
          <cell r="A3502">
            <v>1772100870</v>
          </cell>
          <cell r="B3502" t="str">
            <v>קידום עסקים בחולון</v>
          </cell>
          <cell r="C3502">
            <v>180000</v>
          </cell>
        </row>
        <row r="3503">
          <cell r="A3503">
            <v>1772100931</v>
          </cell>
          <cell r="B3503" t="str">
            <v xml:space="preserve">רכישות            </v>
          </cell>
          <cell r="C3503">
            <v>1800</v>
          </cell>
        </row>
        <row r="3504">
          <cell r="A3504">
            <v>1772100960</v>
          </cell>
          <cell r="B3504" t="str">
            <v>פעולות לעידוד א.ת.</v>
          </cell>
          <cell r="C3504">
            <v>43300</v>
          </cell>
        </row>
        <row r="3505">
          <cell r="A3505">
            <v>1772100961</v>
          </cell>
          <cell r="B3505" t="str">
            <v>רז' פעולות ורכישות</v>
          </cell>
        </row>
        <row r="3506">
          <cell r="A3506" t="str">
            <v>#VALUE!</v>
          </cell>
          <cell r="B3506" t="str">
            <v>מינהלת תעשיה ומסחר</v>
          </cell>
          <cell r="C3506">
            <v>1713450</v>
          </cell>
        </row>
        <row r="3507">
          <cell r="A3507">
            <v>17730000</v>
          </cell>
          <cell r="B3507" t="str">
            <v xml:space="preserve">חברות עירוניות    </v>
          </cell>
        </row>
        <row r="3508">
          <cell r="A3508">
            <v>1773000210</v>
          </cell>
          <cell r="B3508" t="str">
            <v xml:space="preserve">שכר חב' כלכלית    </v>
          </cell>
        </row>
        <row r="3509">
          <cell r="A3509">
            <v>1773000410</v>
          </cell>
          <cell r="B3509" t="str">
            <v xml:space="preserve">שכר דירה </v>
          </cell>
        </row>
        <row r="3510">
          <cell r="A3510">
            <v>1773000441</v>
          </cell>
          <cell r="B3510" t="str">
            <v>ביטוח</v>
          </cell>
        </row>
        <row r="3511">
          <cell r="A3511">
            <v>1773000753</v>
          </cell>
          <cell r="B3511" t="str">
            <v xml:space="preserve">שכר חברה כלכלית   </v>
          </cell>
        </row>
        <row r="3512">
          <cell r="A3512">
            <v>1773000780</v>
          </cell>
          <cell r="B3512" t="str">
            <v>השת' שכר חב' כלכלית</v>
          </cell>
        </row>
        <row r="3513">
          <cell r="A3513">
            <v>1773000784</v>
          </cell>
          <cell r="B3513" t="str">
            <v>שכ"ד - החברה הכלכלית</v>
          </cell>
        </row>
        <row r="3514">
          <cell r="A3514">
            <v>1773000870</v>
          </cell>
          <cell r="B3514" t="str">
            <v>השתתפות שכר חכ"ל</v>
          </cell>
        </row>
        <row r="3515">
          <cell r="A3515">
            <v>1773000874</v>
          </cell>
          <cell r="B3515" t="str">
            <v>שכ"ד - החברה הכלכלית</v>
          </cell>
        </row>
        <row r="3516">
          <cell r="A3516">
            <v>1773000879</v>
          </cell>
          <cell r="B3516" t="str">
            <v>ביטוח-כנגד הכנסות</v>
          </cell>
        </row>
        <row r="3517">
          <cell r="A3517" t="str">
            <v>#VALUE!</v>
          </cell>
          <cell r="B3517" t="str">
            <v xml:space="preserve">חברות עירוניות    </v>
          </cell>
          <cell r="C3517">
            <v>0</v>
          </cell>
        </row>
        <row r="3518">
          <cell r="A3518">
            <v>17800000</v>
          </cell>
          <cell r="B3518" t="str">
            <v xml:space="preserve">פיקוח עירוני      </v>
          </cell>
        </row>
        <row r="3519">
          <cell r="A3519">
            <v>17810000</v>
          </cell>
          <cell r="B3519" t="str">
            <v xml:space="preserve">פיקוח על חוקי עזר </v>
          </cell>
        </row>
        <row r="3520">
          <cell r="A3520">
            <v>17811000</v>
          </cell>
          <cell r="B3520" t="str">
            <v xml:space="preserve">פיקוח  עירוני     </v>
          </cell>
        </row>
        <row r="3521">
          <cell r="A3521">
            <v>1781100100</v>
          </cell>
          <cell r="B3521" t="str">
            <v>שכר עובדים לפי תקן</v>
          </cell>
        </row>
        <row r="3522">
          <cell r="A3522">
            <v>1781100110</v>
          </cell>
          <cell r="B3522" t="str">
            <v>השכר הקובע-תקציבית</v>
          </cell>
          <cell r="C3522">
            <v>806500</v>
          </cell>
        </row>
        <row r="3523">
          <cell r="A3523">
            <v>1781100119</v>
          </cell>
          <cell r="B3523" t="str">
            <v xml:space="preserve">השכר הקובע-צוברת  </v>
          </cell>
          <cell r="C3523">
            <v>6977700</v>
          </cell>
        </row>
        <row r="3524">
          <cell r="A3524">
            <v>1781100122</v>
          </cell>
          <cell r="B3524" t="str">
            <v xml:space="preserve">ביגוד             </v>
          </cell>
          <cell r="C3524">
            <v>22400</v>
          </cell>
        </row>
        <row r="3525">
          <cell r="A3525">
            <v>1781100126</v>
          </cell>
          <cell r="B3525" t="str">
            <v xml:space="preserve">דמי הבראה         </v>
          </cell>
          <cell r="C3525">
            <v>241500</v>
          </cell>
        </row>
        <row r="3526">
          <cell r="A3526">
            <v>1781100130</v>
          </cell>
          <cell r="B3526" t="str">
            <v xml:space="preserve">שעות נוספות       </v>
          </cell>
          <cell r="C3526">
            <v>1200000</v>
          </cell>
        </row>
        <row r="3527">
          <cell r="A3527">
            <v>1781100140</v>
          </cell>
          <cell r="B3527" t="str">
            <v>השתתפות באחזקת רכב</v>
          </cell>
          <cell r="C3527">
            <v>725900</v>
          </cell>
        </row>
        <row r="3528">
          <cell r="A3528">
            <v>1781100253</v>
          </cell>
          <cell r="B3528" t="str">
            <v xml:space="preserve">חברה קבלנית       </v>
          </cell>
        </row>
        <row r="3529">
          <cell r="A3529">
            <v>1781100350</v>
          </cell>
          <cell r="B3529" t="str">
            <v>ליסינג - 132-24-702</v>
          </cell>
          <cell r="C3529">
            <v>50000</v>
          </cell>
        </row>
        <row r="3530">
          <cell r="A3530">
            <v>1781100351</v>
          </cell>
          <cell r="B3530" t="str">
            <v>הוצאות - 132-24-702</v>
          </cell>
          <cell r="C3530">
            <v>33810</v>
          </cell>
        </row>
        <row r="3531">
          <cell r="A3531">
            <v>1781100400</v>
          </cell>
          <cell r="B3531" t="str">
            <v>אחזקת בנינים וציוד</v>
          </cell>
        </row>
        <row r="3532">
          <cell r="A3532">
            <v>1781100410</v>
          </cell>
          <cell r="B3532" t="str">
            <v>דמי שכירות</v>
          </cell>
          <cell r="C3532">
            <v>285000</v>
          </cell>
        </row>
        <row r="3533">
          <cell r="A3533">
            <v>1781100420</v>
          </cell>
          <cell r="B3533" t="str">
            <v xml:space="preserve">כיבוי אש          </v>
          </cell>
          <cell r="C3533">
            <v>1300</v>
          </cell>
        </row>
        <row r="3534">
          <cell r="A3534">
            <v>1781100431</v>
          </cell>
          <cell r="B3534" t="str">
            <v xml:space="preserve">חשמל              </v>
          </cell>
          <cell r="C3534">
            <v>61000</v>
          </cell>
        </row>
        <row r="3535">
          <cell r="A3535">
            <v>1781100432</v>
          </cell>
          <cell r="B3535" t="str">
            <v xml:space="preserve">מים               </v>
          </cell>
          <cell r="C3535">
            <v>4100</v>
          </cell>
        </row>
        <row r="3536">
          <cell r="A3536">
            <v>1781100433</v>
          </cell>
          <cell r="B3536" t="str">
            <v xml:space="preserve">חומרי נקיון       </v>
          </cell>
          <cell r="C3536">
            <v>9100</v>
          </cell>
        </row>
        <row r="3537">
          <cell r="A3537">
            <v>1781100437</v>
          </cell>
          <cell r="B3537" t="str">
            <v xml:space="preserve">אחזקת אזעקה       </v>
          </cell>
          <cell r="C3537">
            <v>6000</v>
          </cell>
        </row>
        <row r="3538">
          <cell r="A3538">
            <v>1781100441</v>
          </cell>
          <cell r="B3538" t="str">
            <v>בטוח תאונות אישיות</v>
          </cell>
          <cell r="C3538">
            <v>4200</v>
          </cell>
        </row>
        <row r="3539">
          <cell r="A3539">
            <v>1781100450</v>
          </cell>
          <cell r="B3539" t="str">
            <v>אחזקת תמי 4</v>
          </cell>
          <cell r="C3539">
            <v>3800</v>
          </cell>
        </row>
        <row r="3540">
          <cell r="A3540">
            <v>1781100470</v>
          </cell>
          <cell r="B3540" t="str">
            <v xml:space="preserve">אחזקת מכונות משרד </v>
          </cell>
          <cell r="C3540">
            <v>2700</v>
          </cell>
        </row>
        <row r="3541">
          <cell r="A3541">
            <v>1781100471</v>
          </cell>
          <cell r="B3541" t="str">
            <v xml:space="preserve">מכשירי כתיבה      </v>
          </cell>
          <cell r="C3541">
            <v>37000</v>
          </cell>
        </row>
        <row r="3542">
          <cell r="A3542">
            <v>1781100492</v>
          </cell>
          <cell r="B3542" t="str">
            <v xml:space="preserve">השתתפות בעזר 092  </v>
          </cell>
        </row>
        <row r="3543">
          <cell r="A3543">
            <v>1781100500</v>
          </cell>
          <cell r="B3543" t="str">
            <v xml:space="preserve">הוצאות מינהליות   </v>
          </cell>
        </row>
        <row r="3544">
          <cell r="A3544">
            <v>1781100511</v>
          </cell>
          <cell r="B3544" t="str">
            <v xml:space="preserve">אירוח וכיבוד      </v>
          </cell>
          <cell r="C3544">
            <v>29000</v>
          </cell>
        </row>
        <row r="3545">
          <cell r="A3545">
            <v>1781100512</v>
          </cell>
          <cell r="B3545" t="str">
            <v xml:space="preserve">נסיעות ואש"ל      </v>
          </cell>
        </row>
        <row r="3546">
          <cell r="A3546">
            <v>1781100513</v>
          </cell>
          <cell r="B3546" t="str">
            <v>כלכלה ( ארוחות )</v>
          </cell>
        </row>
        <row r="3547">
          <cell r="A3547">
            <v>1781100516</v>
          </cell>
          <cell r="B3547" t="str">
            <v>כיבוד-ארוע'עירונים</v>
          </cell>
          <cell r="C3547">
            <v>9000</v>
          </cell>
        </row>
        <row r="3548">
          <cell r="A3548">
            <v>1781100522</v>
          </cell>
          <cell r="B3548" t="str">
            <v xml:space="preserve">ספרים ועיתונים    </v>
          </cell>
        </row>
        <row r="3549">
          <cell r="A3549">
            <v>1781100540</v>
          </cell>
          <cell r="B3549" t="str">
            <v xml:space="preserve">הוצאות טלפון      </v>
          </cell>
        </row>
        <row r="3550">
          <cell r="A3550">
            <v>1781100544</v>
          </cell>
          <cell r="B3550" t="str">
            <v xml:space="preserve">הוצאות דאר        </v>
          </cell>
          <cell r="C3550">
            <v>61800</v>
          </cell>
        </row>
        <row r="3551">
          <cell r="A3551">
            <v>1781100550</v>
          </cell>
          <cell r="B3551" t="str">
            <v xml:space="preserve">פירסומים          </v>
          </cell>
          <cell r="C3551">
            <v>900</v>
          </cell>
        </row>
        <row r="3552">
          <cell r="A3552">
            <v>1781100561</v>
          </cell>
          <cell r="B3552" t="str">
            <v xml:space="preserve">שיכפולים          </v>
          </cell>
          <cell r="C3552">
            <v>13500</v>
          </cell>
        </row>
        <row r="3553">
          <cell r="A3553">
            <v>1781100562</v>
          </cell>
          <cell r="B3553" t="str">
            <v xml:space="preserve">הדפסות            </v>
          </cell>
          <cell r="C3553">
            <v>19000</v>
          </cell>
        </row>
        <row r="3554">
          <cell r="A3554">
            <v>1781100565</v>
          </cell>
          <cell r="B3554" t="str">
            <v>ציוד לעררי חניה</v>
          </cell>
          <cell r="C3554">
            <v>31500</v>
          </cell>
        </row>
        <row r="3555">
          <cell r="A3555">
            <v>1781100570</v>
          </cell>
          <cell r="B3555" t="str">
            <v xml:space="preserve">עיבוד נתונים      </v>
          </cell>
          <cell r="C3555">
            <v>1800</v>
          </cell>
        </row>
        <row r="3556">
          <cell r="A3556">
            <v>1781100571</v>
          </cell>
          <cell r="B3556" t="str">
            <v xml:space="preserve">מיכון וענ"א       </v>
          </cell>
        </row>
        <row r="3557">
          <cell r="A3557">
            <v>1781100580</v>
          </cell>
          <cell r="B3557" t="str">
            <v xml:space="preserve">שמאות ומדידות     </v>
          </cell>
          <cell r="C3557">
            <v>9500</v>
          </cell>
        </row>
        <row r="3558">
          <cell r="A3558">
            <v>1781100581</v>
          </cell>
          <cell r="B3558" t="str">
            <v xml:space="preserve">הוצאות משפטיות    </v>
          </cell>
        </row>
        <row r="3559">
          <cell r="A3559">
            <v>1781100596</v>
          </cell>
          <cell r="B3559" t="str">
            <v xml:space="preserve">השתתפות בעזר 096  </v>
          </cell>
        </row>
        <row r="3560">
          <cell r="A3560">
            <v>1781100700</v>
          </cell>
          <cell r="B3560" t="str">
            <v xml:space="preserve">הוצאות לפעולות    </v>
          </cell>
        </row>
        <row r="3561">
          <cell r="A3561">
            <v>1781100715</v>
          </cell>
          <cell r="B3561" t="str">
            <v>עבודות קבלניות-רכב</v>
          </cell>
        </row>
        <row r="3562">
          <cell r="A3562">
            <v>1781100722</v>
          </cell>
          <cell r="B3562" t="str">
            <v>חמרים-תחזוקה עצמית</v>
          </cell>
          <cell r="C3562">
            <v>3600</v>
          </cell>
        </row>
        <row r="3563">
          <cell r="A3563">
            <v>1781100735</v>
          </cell>
          <cell r="B3563" t="str">
            <v>ליסינג</v>
          </cell>
          <cell r="C3563">
            <v>400000</v>
          </cell>
        </row>
        <row r="3564">
          <cell r="A3564">
            <v>1781100736</v>
          </cell>
          <cell r="B3564" t="str">
            <v>ליסינג סיירת "שקמה"</v>
          </cell>
        </row>
        <row r="3565">
          <cell r="A3565">
            <v>1781100737</v>
          </cell>
          <cell r="B3565" t="str">
            <v>שכירות רכב לימים גשומים</v>
          </cell>
        </row>
        <row r="3566">
          <cell r="A3566">
            <v>1781100744</v>
          </cell>
          <cell r="B3566" t="str">
            <v xml:space="preserve">מדים וציוד אישי   </v>
          </cell>
          <cell r="C3566">
            <v>145000</v>
          </cell>
        </row>
        <row r="3567">
          <cell r="A3567">
            <v>1781100745</v>
          </cell>
          <cell r="B3567" t="str">
            <v xml:space="preserve">דמי פריצה - תכולה </v>
          </cell>
        </row>
        <row r="3568">
          <cell r="A3568">
            <v>1781100751</v>
          </cell>
          <cell r="B3568" t="str">
            <v xml:space="preserve">עבודות קבלניות    </v>
          </cell>
          <cell r="C3568">
            <v>3900</v>
          </cell>
        </row>
        <row r="3569">
          <cell r="A3569">
            <v>1781100752</v>
          </cell>
          <cell r="B3569" t="str">
            <v xml:space="preserve">נקיון בקבלנות     </v>
          </cell>
          <cell r="C3569">
            <v>200000</v>
          </cell>
        </row>
        <row r="3570">
          <cell r="A3570">
            <v>1781100753</v>
          </cell>
          <cell r="B3570" t="str">
            <v xml:space="preserve">חברה קבלנית       </v>
          </cell>
        </row>
        <row r="3571">
          <cell r="A3571">
            <v>1781100756</v>
          </cell>
          <cell r="B3571" t="str">
            <v xml:space="preserve">שמירה בקבלנות     </v>
          </cell>
        </row>
        <row r="3572">
          <cell r="A3572">
            <v>1781100757</v>
          </cell>
          <cell r="B3572" t="str">
            <v>אכיפת גביה/דוחות שונים</v>
          </cell>
          <cell r="C3572">
            <v>5000</v>
          </cell>
        </row>
        <row r="3573">
          <cell r="A3573">
            <v>1781100759</v>
          </cell>
          <cell r="B3573" t="str">
            <v xml:space="preserve">גרירות            </v>
          </cell>
          <cell r="C3573">
            <v>85500</v>
          </cell>
        </row>
        <row r="3574">
          <cell r="A3574">
            <v>1781100780</v>
          </cell>
          <cell r="B3574" t="str">
            <v>פעולות מיוחדות</v>
          </cell>
          <cell r="C3574">
            <v>22500</v>
          </cell>
        </row>
        <row r="3575">
          <cell r="A3575">
            <v>1781100781</v>
          </cell>
          <cell r="B3575" t="str">
            <v>פעילויות שונות</v>
          </cell>
          <cell r="C3575">
            <v>0</v>
          </cell>
        </row>
        <row r="3576">
          <cell r="A3576">
            <v>1781100782</v>
          </cell>
          <cell r="B3576" t="str">
            <v xml:space="preserve">הפעלת סיירת "שקמה" </v>
          </cell>
        </row>
        <row r="3577">
          <cell r="A3577">
            <v>1781100789</v>
          </cell>
          <cell r="B3577" t="str">
            <v xml:space="preserve">כביסה             </v>
          </cell>
          <cell r="C3577">
            <v>1600</v>
          </cell>
        </row>
        <row r="3578">
          <cell r="A3578">
            <v>1781100794</v>
          </cell>
          <cell r="B3578" t="str">
            <v xml:space="preserve">השתתפות בעזר 094  </v>
          </cell>
        </row>
        <row r="3579">
          <cell r="A3579">
            <v>1781100900</v>
          </cell>
          <cell r="B3579" t="str">
            <v xml:space="preserve">הוצאות חד פעמיות  </v>
          </cell>
        </row>
        <row r="3580">
          <cell r="A3580">
            <v>1781100931</v>
          </cell>
          <cell r="B3580" t="str">
            <v>רכישת רכבים - פיקוח</v>
          </cell>
        </row>
        <row r="3581">
          <cell r="A3581">
            <v>1781100932</v>
          </cell>
          <cell r="B3581" t="str">
            <v xml:space="preserve">רכישות חד-פעמיות  </v>
          </cell>
          <cell r="C3581">
            <v>19500</v>
          </cell>
        </row>
        <row r="3582">
          <cell r="A3582">
            <v>1781100961</v>
          </cell>
          <cell r="B3582" t="str">
            <v>רז' פעולות ורכישות</v>
          </cell>
        </row>
        <row r="3583">
          <cell r="A3583" t="str">
            <v>#VALUE!</v>
          </cell>
          <cell r="B3583" t="str">
            <v xml:space="preserve">פיקוח  עירוני     </v>
          </cell>
          <cell r="C3583">
            <v>11534610</v>
          </cell>
        </row>
        <row r="3584">
          <cell r="A3584">
            <v>17812000</v>
          </cell>
          <cell r="B3584" t="str">
            <v xml:space="preserve">רשות חניה         </v>
          </cell>
        </row>
        <row r="3585">
          <cell r="A3585">
            <v>1781200110</v>
          </cell>
          <cell r="B3585" t="str">
            <v>השכר הקובע-תקציבית</v>
          </cell>
        </row>
        <row r="3586">
          <cell r="A3586">
            <v>1781200122</v>
          </cell>
          <cell r="B3586" t="str">
            <v xml:space="preserve">ביגוד             </v>
          </cell>
          <cell r="C3586">
            <v>0</v>
          </cell>
        </row>
        <row r="3587">
          <cell r="A3587">
            <v>1781200126</v>
          </cell>
          <cell r="B3587" t="str">
            <v xml:space="preserve">דמי הבראה         </v>
          </cell>
        </row>
        <row r="3588">
          <cell r="A3588">
            <v>1781200130</v>
          </cell>
          <cell r="B3588" t="str">
            <v xml:space="preserve">שעות נוספות       </v>
          </cell>
        </row>
        <row r="3589">
          <cell r="A3589">
            <v>1781200140</v>
          </cell>
          <cell r="B3589" t="str">
            <v>השתתפות באחזקת רכב</v>
          </cell>
        </row>
        <row r="3590">
          <cell r="A3590">
            <v>1781200433</v>
          </cell>
          <cell r="B3590" t="str">
            <v xml:space="preserve">חומרי נקיון       </v>
          </cell>
        </row>
        <row r="3591">
          <cell r="A3591">
            <v>1781200540</v>
          </cell>
          <cell r="B3591" t="str">
            <v xml:space="preserve">הוצאות טלפון      </v>
          </cell>
        </row>
        <row r="3592">
          <cell r="A3592">
            <v>1781200541</v>
          </cell>
          <cell r="B3592" t="str">
            <v xml:space="preserve">משלוחים           </v>
          </cell>
          <cell r="C3592">
            <v>522500</v>
          </cell>
        </row>
        <row r="3593">
          <cell r="A3593">
            <v>1781200542</v>
          </cell>
          <cell r="B3593" t="str">
            <v>עררים תשובה שלילית</v>
          </cell>
          <cell r="C3593">
            <v>123500</v>
          </cell>
        </row>
        <row r="3594">
          <cell r="A3594">
            <v>1781200544</v>
          </cell>
          <cell r="B3594" t="str">
            <v xml:space="preserve">הוצאות דאר        </v>
          </cell>
          <cell r="C3594">
            <v>38000</v>
          </cell>
        </row>
        <row r="3595">
          <cell r="A3595">
            <v>1781200561</v>
          </cell>
          <cell r="B3595" t="str">
            <v xml:space="preserve">שיכפולים          </v>
          </cell>
          <cell r="C3595">
            <v>400</v>
          </cell>
        </row>
        <row r="3596">
          <cell r="A3596">
            <v>1781200562</v>
          </cell>
          <cell r="B3596" t="str">
            <v xml:space="preserve">הדפסות            </v>
          </cell>
          <cell r="C3596">
            <v>26600</v>
          </cell>
        </row>
        <row r="3597">
          <cell r="A3597">
            <v>1781200570</v>
          </cell>
          <cell r="B3597" t="str">
            <v xml:space="preserve">עיבוד נתונים      </v>
          </cell>
          <cell r="C3597">
            <v>420000</v>
          </cell>
        </row>
        <row r="3598">
          <cell r="A3598">
            <v>1781200571</v>
          </cell>
          <cell r="B3598" t="str">
            <v xml:space="preserve">מיכון וענ"א       </v>
          </cell>
        </row>
        <row r="3599">
          <cell r="A3599">
            <v>1781200596</v>
          </cell>
          <cell r="B3599" t="str">
            <v xml:space="preserve">השתתפות בעזר 096  </v>
          </cell>
        </row>
        <row r="3600">
          <cell r="A3600">
            <v>1781200757</v>
          </cell>
          <cell r="B3600" t="str">
            <v>אכיפת חניה-מ.ג.ע.ר.</v>
          </cell>
        </row>
        <row r="3601">
          <cell r="A3601">
            <v>1781200758</v>
          </cell>
          <cell r="B3601" t="str">
            <v>מסופוני חניה</v>
          </cell>
          <cell r="C3601">
            <v>386500</v>
          </cell>
        </row>
        <row r="3602">
          <cell r="A3602">
            <v>1781200780</v>
          </cell>
          <cell r="B3602" t="str">
            <v>ניהול עררי חניה</v>
          </cell>
          <cell r="C3602">
            <v>27100</v>
          </cell>
        </row>
        <row r="3603">
          <cell r="A3603">
            <v>1781200961</v>
          </cell>
          <cell r="B3603" t="str">
            <v>רז' פעולות ורכישות</v>
          </cell>
        </row>
        <row r="3604">
          <cell r="A3604" t="str">
            <v>#VALUE!</v>
          </cell>
          <cell r="B3604" t="str">
            <v xml:space="preserve">רשות חניה         </v>
          </cell>
          <cell r="C3604">
            <v>1544600</v>
          </cell>
        </row>
        <row r="3605">
          <cell r="A3605">
            <v>17813000</v>
          </cell>
          <cell r="B3605" t="str">
            <v>השיטור העירוני</v>
          </cell>
        </row>
        <row r="3606">
          <cell r="A3606">
            <v>1781300110</v>
          </cell>
          <cell r="B3606" t="str">
            <v>השכר הקובע-תקציבית</v>
          </cell>
        </row>
        <row r="3607">
          <cell r="A3607">
            <v>1781300119</v>
          </cell>
          <cell r="B3607" t="str">
            <v xml:space="preserve">השכר הקובע-צוברת  </v>
          </cell>
          <cell r="C3607">
            <v>4397100</v>
          </cell>
        </row>
        <row r="3608">
          <cell r="A3608">
            <v>1781300122</v>
          </cell>
          <cell r="B3608" t="str">
            <v xml:space="preserve">ביגוד             </v>
          </cell>
          <cell r="C3608">
            <v>8500</v>
          </cell>
        </row>
        <row r="3609">
          <cell r="A3609">
            <v>1781300126</v>
          </cell>
          <cell r="B3609" t="str">
            <v xml:space="preserve">דמי הבראה         </v>
          </cell>
          <cell r="C3609">
            <v>118500</v>
          </cell>
        </row>
        <row r="3610">
          <cell r="A3610">
            <v>1781300130</v>
          </cell>
          <cell r="B3610" t="str">
            <v xml:space="preserve">שעות נוספות       </v>
          </cell>
          <cell r="C3610">
            <v>1350000</v>
          </cell>
        </row>
        <row r="3611">
          <cell r="A3611">
            <v>1781300140</v>
          </cell>
          <cell r="B3611" t="str">
            <v>השתתפות באחזקת רכב</v>
          </cell>
          <cell r="C3611">
            <v>337500</v>
          </cell>
        </row>
        <row r="3612">
          <cell r="A3612">
            <v>1781300350</v>
          </cell>
          <cell r="B3612" t="str">
            <v>ליסינג - 829-46-501</v>
          </cell>
          <cell r="C3612">
            <v>60000</v>
          </cell>
        </row>
        <row r="3613">
          <cell r="A3613">
            <v>1781300351</v>
          </cell>
          <cell r="B3613" t="str">
            <v>הוצאות -829-46-501</v>
          </cell>
          <cell r="C3613">
            <v>33810</v>
          </cell>
        </row>
        <row r="3614">
          <cell r="A3614">
            <v>1781300410</v>
          </cell>
          <cell r="B3614" t="str">
            <v>דמי שכירות</v>
          </cell>
          <cell r="C3614">
            <v>223000</v>
          </cell>
        </row>
        <row r="3615">
          <cell r="A3615">
            <v>1781300431</v>
          </cell>
          <cell r="B3615" t="str">
            <v xml:space="preserve">חשמל              </v>
          </cell>
          <cell r="C3615">
            <v>39600</v>
          </cell>
        </row>
        <row r="3616">
          <cell r="A3616">
            <v>1781300432</v>
          </cell>
          <cell r="B3616" t="str">
            <v xml:space="preserve">מים               </v>
          </cell>
          <cell r="C3616">
            <v>2500</v>
          </cell>
        </row>
        <row r="3617">
          <cell r="A3617">
            <v>1781300433</v>
          </cell>
          <cell r="B3617" t="str">
            <v xml:space="preserve">חומרי נקיון       </v>
          </cell>
          <cell r="C3617">
            <v>6700</v>
          </cell>
        </row>
        <row r="3618">
          <cell r="A3618">
            <v>1781300437</v>
          </cell>
          <cell r="B3618" t="str">
            <v>אחזקת אזעקה</v>
          </cell>
          <cell r="C3618">
            <v>2800</v>
          </cell>
        </row>
        <row r="3619">
          <cell r="A3619">
            <v>1781300439</v>
          </cell>
          <cell r="B3619" t="str">
            <v>אגרת רישיון נשק</v>
          </cell>
          <cell r="C3619">
            <v>5000</v>
          </cell>
        </row>
        <row r="3620">
          <cell r="A3620">
            <v>1781300441</v>
          </cell>
          <cell r="B3620" t="str">
            <v>ביטוח קטנועים</v>
          </cell>
          <cell r="C3620">
            <v>50000</v>
          </cell>
        </row>
        <row r="3621">
          <cell r="A3621">
            <v>1781300445</v>
          </cell>
          <cell r="B3621" t="str">
            <v>ביטוח מפקחים</v>
          </cell>
          <cell r="C3621">
            <v>47000</v>
          </cell>
        </row>
        <row r="3622">
          <cell r="A3622">
            <v>1781300450</v>
          </cell>
          <cell r="B3622" t="str">
            <v>אחזקת תמי 4</v>
          </cell>
          <cell r="C3622">
            <v>2000</v>
          </cell>
        </row>
        <row r="3623">
          <cell r="A3623">
            <v>1781300470</v>
          </cell>
          <cell r="B3623" t="str">
            <v xml:space="preserve">אחזקת מכונות משרד </v>
          </cell>
          <cell r="C3623">
            <v>1700</v>
          </cell>
        </row>
        <row r="3624">
          <cell r="A3624">
            <v>1781300471</v>
          </cell>
          <cell r="B3624" t="str">
            <v xml:space="preserve">מכשירי כתיבה      </v>
          </cell>
          <cell r="C3624">
            <v>19000</v>
          </cell>
        </row>
        <row r="3625">
          <cell r="A3625">
            <v>1781300472</v>
          </cell>
          <cell r="B3625" t="str">
            <v>אחזקת מכשירי קשר</v>
          </cell>
          <cell r="C3625">
            <v>33200</v>
          </cell>
        </row>
        <row r="3626">
          <cell r="A3626">
            <v>1781300473</v>
          </cell>
          <cell r="B3626" t="str">
            <v>אחזקת מסופונים</v>
          </cell>
          <cell r="C3626">
            <v>195000</v>
          </cell>
        </row>
        <row r="3627">
          <cell r="A3627">
            <v>1781300511</v>
          </cell>
          <cell r="B3627" t="str">
            <v xml:space="preserve">אירוח וכיבוד      </v>
          </cell>
          <cell r="C3627">
            <v>19000</v>
          </cell>
        </row>
        <row r="3628">
          <cell r="A3628">
            <v>1781300512</v>
          </cell>
          <cell r="B3628" t="str">
            <v>כלכלה ( ארוחות )</v>
          </cell>
          <cell r="C3628">
            <v>186400</v>
          </cell>
        </row>
        <row r="3629">
          <cell r="A3629">
            <v>1781300524</v>
          </cell>
          <cell r="B3629" t="str">
            <v>הכשרת מפקחים (קורסים מקצועיים)</v>
          </cell>
          <cell r="C3629">
            <v>126000</v>
          </cell>
        </row>
        <row r="3630">
          <cell r="A3630">
            <v>1781300540</v>
          </cell>
          <cell r="B3630" t="str">
            <v>הוצאות טלפון / אינטרנט</v>
          </cell>
          <cell r="C3630">
            <v>5000</v>
          </cell>
        </row>
        <row r="3631">
          <cell r="A3631">
            <v>1781300544</v>
          </cell>
          <cell r="B3631" t="str">
            <v xml:space="preserve">הוצאות דאר        </v>
          </cell>
          <cell r="C3631">
            <v>12500</v>
          </cell>
        </row>
        <row r="3632">
          <cell r="A3632">
            <v>1781300550</v>
          </cell>
          <cell r="B3632" t="str">
            <v>פרסומים</v>
          </cell>
          <cell r="C3632">
            <v>4700</v>
          </cell>
        </row>
        <row r="3633">
          <cell r="A3633">
            <v>1781300561</v>
          </cell>
          <cell r="B3633" t="str">
            <v xml:space="preserve">שיכפולים          </v>
          </cell>
          <cell r="C3633">
            <v>9500</v>
          </cell>
        </row>
        <row r="3634">
          <cell r="A3634">
            <v>1781300562</v>
          </cell>
          <cell r="B3634" t="str">
            <v xml:space="preserve">הדפסות            </v>
          </cell>
          <cell r="C3634">
            <v>6600</v>
          </cell>
        </row>
        <row r="3635">
          <cell r="A3635">
            <v>1781300570</v>
          </cell>
          <cell r="B3635" t="str">
            <v xml:space="preserve">עיבוד נתונים      </v>
          </cell>
        </row>
        <row r="3636">
          <cell r="A3636">
            <v>1781300596</v>
          </cell>
          <cell r="B3636" t="str">
            <v xml:space="preserve">השתתפות בעזר 096  </v>
          </cell>
        </row>
        <row r="3637">
          <cell r="A3637">
            <v>1781300715</v>
          </cell>
          <cell r="B3637" t="str">
            <v>עבודות קבלניות - רכב</v>
          </cell>
          <cell r="C3637">
            <v>20000</v>
          </cell>
        </row>
        <row r="3638">
          <cell r="A3638">
            <v>1781300722</v>
          </cell>
          <cell r="B3638" t="str">
            <v>חמרים-תחזוקה עצמית</v>
          </cell>
          <cell r="C3638">
            <v>1400</v>
          </cell>
        </row>
        <row r="3639">
          <cell r="A3639">
            <v>1781300735</v>
          </cell>
          <cell r="B3639" t="str">
            <v>ליסינג</v>
          </cell>
          <cell r="C3639">
            <v>210000</v>
          </cell>
        </row>
        <row r="3640">
          <cell r="A3640">
            <v>1781300736</v>
          </cell>
          <cell r="B3640" t="str">
            <v>דלק והוצאות</v>
          </cell>
          <cell r="C3640">
            <v>253000</v>
          </cell>
        </row>
        <row r="3641">
          <cell r="A3641">
            <v>1781300737</v>
          </cell>
          <cell r="B3641" t="str">
            <v>שכירות רכב לימים גשומים</v>
          </cell>
          <cell r="C3641">
            <v>3000</v>
          </cell>
        </row>
        <row r="3642">
          <cell r="A3642">
            <v>1781300742</v>
          </cell>
          <cell r="B3642" t="str">
            <v xml:space="preserve">כלים וציוד        </v>
          </cell>
          <cell r="C3642">
            <v>36200</v>
          </cell>
        </row>
        <row r="3643">
          <cell r="A3643">
            <v>1781300744</v>
          </cell>
          <cell r="B3643" t="str">
            <v>מדים</v>
          </cell>
          <cell r="C3643">
            <v>70000</v>
          </cell>
        </row>
        <row r="3644">
          <cell r="A3644">
            <v>1781300751</v>
          </cell>
          <cell r="B3644" t="str">
            <v>עבודות קבלניות</v>
          </cell>
          <cell r="C3644">
            <v>3000</v>
          </cell>
        </row>
        <row r="3645">
          <cell r="A3645">
            <v>1781300752</v>
          </cell>
          <cell r="B3645" t="str">
            <v xml:space="preserve">נקיון בקבלנות     </v>
          </cell>
          <cell r="C3645">
            <v>121000</v>
          </cell>
        </row>
        <row r="3646">
          <cell r="A3646">
            <v>1781300756</v>
          </cell>
          <cell r="B3646" t="str">
            <v>אבטחת אירועים</v>
          </cell>
        </row>
        <row r="3647">
          <cell r="A3647">
            <v>1781300780</v>
          </cell>
          <cell r="B3647" t="str">
            <v>הפעלת השיטור העירוני</v>
          </cell>
        </row>
        <row r="3648">
          <cell r="A3648">
            <v>1781300781</v>
          </cell>
          <cell r="B3648" t="str">
            <v>מטווחים</v>
          </cell>
          <cell r="C3648">
            <v>13300</v>
          </cell>
        </row>
        <row r="3649">
          <cell r="A3649">
            <v>1781300782</v>
          </cell>
          <cell r="B3649" t="str">
            <v>פעולות מיוחדות</v>
          </cell>
          <cell r="C3649">
            <v>19000</v>
          </cell>
        </row>
        <row r="3650">
          <cell r="A3650">
            <v>1781300789</v>
          </cell>
          <cell r="B3650" t="str">
            <v xml:space="preserve">כביסה             </v>
          </cell>
          <cell r="C3650">
            <v>1400</v>
          </cell>
        </row>
        <row r="3651">
          <cell r="A3651">
            <v>1781300910</v>
          </cell>
          <cell r="B3651" t="str">
            <v>העברה לתב"ר הצטיידות 3 ש'</v>
          </cell>
          <cell r="C3651">
            <v>30000</v>
          </cell>
        </row>
        <row r="3652">
          <cell r="A3652">
            <v>1781300911</v>
          </cell>
          <cell r="B3652" t="str">
            <v>העברה לתב"ר מבנה 5 ש'</v>
          </cell>
          <cell r="C3652">
            <v>72600</v>
          </cell>
        </row>
        <row r="3653">
          <cell r="A3653">
            <v>1781300912</v>
          </cell>
          <cell r="B3653" t="str">
            <v>העברה לתב"ר הצטיידות 5 ש'</v>
          </cell>
          <cell r="C3653">
            <v>8000</v>
          </cell>
        </row>
        <row r="3654">
          <cell r="A3654">
            <v>1781300913</v>
          </cell>
          <cell r="B3654" t="str">
            <v>העברה לתב"ר הצטיידות 10 ש'</v>
          </cell>
          <cell r="C3654">
            <v>10000</v>
          </cell>
        </row>
        <row r="3655">
          <cell r="A3655">
            <v>1781300914</v>
          </cell>
          <cell r="B3655" t="str">
            <v>העברה לתב"ר מצלמות 6.7 ש'</v>
          </cell>
          <cell r="C3655">
            <v>300000</v>
          </cell>
        </row>
        <row r="3656">
          <cell r="A3656">
            <v>1781300920</v>
          </cell>
          <cell r="B3656" t="str">
            <v>העברה לקרן שיטור עירוני</v>
          </cell>
          <cell r="C3656">
            <v>0</v>
          </cell>
        </row>
        <row r="3657">
          <cell r="A3657">
            <v>1781300932</v>
          </cell>
          <cell r="B3657" t="str">
            <v>אגרת טלוויזיה וכבלים</v>
          </cell>
          <cell r="C3657">
            <v>5000</v>
          </cell>
        </row>
        <row r="3658">
          <cell r="A3658" t="str">
            <v>#VALUE!</v>
          </cell>
          <cell r="B3658" t="str">
            <v>השיטור העירוני</v>
          </cell>
          <cell r="C3658">
            <v>8479510</v>
          </cell>
        </row>
        <row r="3659">
          <cell r="A3659">
            <v>17820000</v>
          </cell>
          <cell r="B3659" t="str">
            <v xml:space="preserve">בית המשפט העירוני </v>
          </cell>
        </row>
        <row r="3660">
          <cell r="A3660">
            <v>1782000100</v>
          </cell>
          <cell r="B3660" t="str">
            <v>שכר עובדים לפי תקן</v>
          </cell>
        </row>
        <row r="3661">
          <cell r="A3661">
            <v>1782000110</v>
          </cell>
          <cell r="B3661" t="str">
            <v>השכר הקובע-תקציבית</v>
          </cell>
          <cell r="C3661">
            <v>492900</v>
          </cell>
        </row>
        <row r="3662">
          <cell r="A3662">
            <v>1782000119</v>
          </cell>
          <cell r="B3662" t="str">
            <v xml:space="preserve">השכר הקובע-צוברת  </v>
          </cell>
          <cell r="C3662">
            <v>971900</v>
          </cell>
        </row>
        <row r="3663">
          <cell r="A3663">
            <v>1782000122</v>
          </cell>
          <cell r="B3663" t="str">
            <v xml:space="preserve">ביגוד             </v>
          </cell>
          <cell r="C3663">
            <v>15400</v>
          </cell>
        </row>
        <row r="3664">
          <cell r="A3664">
            <v>1782000126</v>
          </cell>
          <cell r="B3664" t="str">
            <v xml:space="preserve">דמי הבראה         </v>
          </cell>
          <cell r="C3664">
            <v>43000</v>
          </cell>
        </row>
        <row r="3665">
          <cell r="A3665">
            <v>1782000130</v>
          </cell>
          <cell r="B3665" t="str">
            <v xml:space="preserve">שעות נוספות       </v>
          </cell>
          <cell r="C3665">
            <v>72400</v>
          </cell>
        </row>
        <row r="3666">
          <cell r="A3666">
            <v>1782000140</v>
          </cell>
          <cell r="B3666" t="str">
            <v>השתתפות באחזקת רכב</v>
          </cell>
          <cell r="C3666">
            <v>92000</v>
          </cell>
        </row>
        <row r="3667">
          <cell r="A3667">
            <v>1782000253</v>
          </cell>
          <cell r="B3667" t="str">
            <v xml:space="preserve">עובדים חיצוניים   </v>
          </cell>
        </row>
        <row r="3668">
          <cell r="A3668">
            <v>1782000400</v>
          </cell>
          <cell r="B3668" t="str">
            <v>אחזקת בנינים וציוד</v>
          </cell>
        </row>
        <row r="3669">
          <cell r="A3669">
            <v>1782000410</v>
          </cell>
          <cell r="B3669" t="str">
            <v xml:space="preserve">שכר דירה ועד בית  </v>
          </cell>
          <cell r="C3669">
            <v>102000</v>
          </cell>
        </row>
        <row r="3670">
          <cell r="A3670">
            <v>1782000420</v>
          </cell>
          <cell r="B3670" t="str">
            <v xml:space="preserve">כיבוי אש          </v>
          </cell>
          <cell r="C3670">
            <v>700</v>
          </cell>
        </row>
        <row r="3671">
          <cell r="A3671">
            <v>1782000423</v>
          </cell>
          <cell r="B3671" t="str">
            <v xml:space="preserve">תחזוקת מבנה       </v>
          </cell>
        </row>
        <row r="3672">
          <cell r="A3672">
            <v>1782000431</v>
          </cell>
          <cell r="B3672" t="str">
            <v xml:space="preserve">חשמל              </v>
          </cell>
          <cell r="C3672">
            <v>179304</v>
          </cell>
        </row>
        <row r="3673">
          <cell r="A3673">
            <v>1782000432</v>
          </cell>
          <cell r="B3673" t="str">
            <v xml:space="preserve">מים               </v>
          </cell>
          <cell r="C3673">
            <v>1700</v>
          </cell>
        </row>
        <row r="3674">
          <cell r="A3674">
            <v>1782000433</v>
          </cell>
          <cell r="B3674" t="str">
            <v xml:space="preserve">חומרי נקיון       </v>
          </cell>
          <cell r="C3674">
            <v>2500</v>
          </cell>
        </row>
        <row r="3675">
          <cell r="A3675">
            <v>1782000436</v>
          </cell>
          <cell r="B3675" t="str">
            <v xml:space="preserve">אחזקת מזגנים      </v>
          </cell>
        </row>
        <row r="3676">
          <cell r="A3676">
            <v>1782000437</v>
          </cell>
          <cell r="B3676" t="str">
            <v>מנוי למוקד</v>
          </cell>
          <cell r="C3676">
            <v>1400</v>
          </cell>
        </row>
        <row r="3677">
          <cell r="A3677">
            <v>1782000441</v>
          </cell>
          <cell r="B3677" t="str">
            <v xml:space="preserve">ביטוח מבנים       </v>
          </cell>
        </row>
        <row r="3678">
          <cell r="A3678">
            <v>1782000450</v>
          </cell>
          <cell r="B3678" t="str">
            <v xml:space="preserve">ריהוט ואחזקתו     </v>
          </cell>
          <cell r="C3678">
            <v>0</v>
          </cell>
        </row>
        <row r="3679">
          <cell r="A3679">
            <v>1782000470</v>
          </cell>
          <cell r="B3679" t="str">
            <v xml:space="preserve">אחזקת מכונות משרד </v>
          </cell>
        </row>
        <row r="3680">
          <cell r="A3680">
            <v>1782000471</v>
          </cell>
          <cell r="B3680" t="str">
            <v xml:space="preserve">מכשירי כתיבה      </v>
          </cell>
          <cell r="C3680">
            <v>22500</v>
          </cell>
        </row>
        <row r="3681">
          <cell r="A3681">
            <v>1782000500</v>
          </cell>
          <cell r="B3681" t="str">
            <v xml:space="preserve">הוצאות מינהליות   </v>
          </cell>
        </row>
        <row r="3682">
          <cell r="A3682">
            <v>1782000511</v>
          </cell>
          <cell r="B3682" t="str">
            <v xml:space="preserve">אירוח וכיבוד      </v>
          </cell>
          <cell r="C3682">
            <v>5400</v>
          </cell>
        </row>
        <row r="3683">
          <cell r="A3683">
            <v>1782000512</v>
          </cell>
          <cell r="B3683" t="str">
            <v xml:space="preserve">נסיעות ואש"ל      </v>
          </cell>
        </row>
        <row r="3684">
          <cell r="A3684">
            <v>1782000522</v>
          </cell>
          <cell r="B3684" t="str">
            <v xml:space="preserve">ספרים ועיתונים    </v>
          </cell>
          <cell r="C3684">
            <v>700</v>
          </cell>
        </row>
        <row r="3685">
          <cell r="A3685">
            <v>1782000524</v>
          </cell>
          <cell r="B3685" t="str">
            <v>הדרכה</v>
          </cell>
        </row>
        <row r="3686">
          <cell r="A3686">
            <v>1782000540</v>
          </cell>
          <cell r="B3686" t="str">
            <v xml:space="preserve">הוצאות טלפון      </v>
          </cell>
          <cell r="C3686">
            <v>2000</v>
          </cell>
        </row>
        <row r="3687">
          <cell r="A3687">
            <v>1782000541</v>
          </cell>
          <cell r="B3687" t="str">
            <v xml:space="preserve">משלוחים           </v>
          </cell>
        </row>
        <row r="3688">
          <cell r="A3688">
            <v>1782000544</v>
          </cell>
          <cell r="B3688" t="str">
            <v xml:space="preserve">הוצאות דאר        </v>
          </cell>
          <cell r="C3688">
            <v>100000</v>
          </cell>
        </row>
        <row r="3689">
          <cell r="A3689">
            <v>1782000561</v>
          </cell>
          <cell r="B3689" t="str">
            <v xml:space="preserve">שיכפולים          </v>
          </cell>
        </row>
        <row r="3690">
          <cell r="A3690">
            <v>1782000562</v>
          </cell>
          <cell r="B3690" t="str">
            <v xml:space="preserve">הדפסות            </v>
          </cell>
          <cell r="C3690">
            <v>15000</v>
          </cell>
        </row>
        <row r="3691">
          <cell r="A3691">
            <v>1782000571</v>
          </cell>
          <cell r="B3691" t="str">
            <v xml:space="preserve">מיכון וענ"א       </v>
          </cell>
        </row>
        <row r="3692">
          <cell r="A3692">
            <v>1782000580</v>
          </cell>
          <cell r="B3692" t="str">
            <v xml:space="preserve">משטרה הוצ'לפועל   </v>
          </cell>
        </row>
        <row r="3693">
          <cell r="A3693">
            <v>1782000700</v>
          </cell>
          <cell r="B3693" t="str">
            <v xml:space="preserve">הוצאות לפעולות    </v>
          </cell>
        </row>
        <row r="3694">
          <cell r="A3694">
            <v>1782000721</v>
          </cell>
          <cell r="B3694" t="str">
            <v>חמרים-תחזוקת מבנים</v>
          </cell>
          <cell r="C3694">
            <v>500</v>
          </cell>
        </row>
        <row r="3695">
          <cell r="A3695">
            <v>1782000751</v>
          </cell>
          <cell r="B3695" t="str">
            <v xml:space="preserve">עבודות קבלניות    </v>
          </cell>
        </row>
        <row r="3696">
          <cell r="A3696">
            <v>1782000752</v>
          </cell>
          <cell r="B3696" t="str">
            <v xml:space="preserve">נקיון בקבלנות     </v>
          </cell>
          <cell r="C3696">
            <v>20000</v>
          </cell>
        </row>
        <row r="3697">
          <cell r="A3697">
            <v>1782000753</v>
          </cell>
          <cell r="B3697" t="str">
            <v xml:space="preserve">קלדנית לשופטים    </v>
          </cell>
        </row>
        <row r="3698">
          <cell r="A3698">
            <v>1782000756</v>
          </cell>
          <cell r="B3698" t="str">
            <v xml:space="preserve">שמירה בקבלנות     </v>
          </cell>
          <cell r="C3698">
            <v>189000</v>
          </cell>
        </row>
        <row r="3699">
          <cell r="A3699">
            <v>1782000780</v>
          </cell>
          <cell r="B3699" t="str">
            <v xml:space="preserve">השתת' בשכר שופטים </v>
          </cell>
          <cell r="C3699">
            <v>400000</v>
          </cell>
        </row>
        <row r="3700">
          <cell r="A3700">
            <v>1782000781</v>
          </cell>
          <cell r="B3700" t="str">
            <v xml:space="preserve">השתתפות בשכר עדים </v>
          </cell>
        </row>
        <row r="3701">
          <cell r="A3701">
            <v>1782000794</v>
          </cell>
          <cell r="B3701" t="str">
            <v xml:space="preserve">השתתפות בעזר 094  </v>
          </cell>
        </row>
        <row r="3702">
          <cell r="A3702">
            <v>1782000870</v>
          </cell>
          <cell r="B3702" t="str">
            <v xml:space="preserve">השתת' בשכר שופטים </v>
          </cell>
        </row>
        <row r="3703">
          <cell r="A3703">
            <v>1782000871</v>
          </cell>
          <cell r="B3703" t="str">
            <v xml:space="preserve">השתתפות בשכר עדים </v>
          </cell>
          <cell r="C3703">
            <v>4000</v>
          </cell>
        </row>
        <row r="3704">
          <cell r="A3704">
            <v>1782000900</v>
          </cell>
          <cell r="B3704" t="str">
            <v xml:space="preserve">הוצאות חד פעמיות  </v>
          </cell>
        </row>
        <row r="3705">
          <cell r="A3705">
            <v>1782000930</v>
          </cell>
          <cell r="B3705" t="str">
            <v>אוגדנים-תיקי בי"המ</v>
          </cell>
        </row>
        <row r="3706">
          <cell r="A3706">
            <v>1782000931</v>
          </cell>
          <cell r="B3706" t="str">
            <v xml:space="preserve">רכישות            </v>
          </cell>
          <cell r="C3706">
            <v>1800</v>
          </cell>
        </row>
        <row r="3707">
          <cell r="A3707">
            <v>1782000961</v>
          </cell>
          <cell r="B3707" t="str">
            <v>רז' פעולות ורכישות</v>
          </cell>
        </row>
        <row r="3708">
          <cell r="A3708">
            <v>1782000980</v>
          </cell>
          <cell r="B3708" t="str">
            <v>איתור כתובות מ.פני</v>
          </cell>
        </row>
        <row r="3709">
          <cell r="A3709" t="str">
            <v>#VALUE!</v>
          </cell>
          <cell r="B3709" t="str">
            <v xml:space="preserve">בית המשפט העירוני </v>
          </cell>
          <cell r="C3709">
            <v>2736104</v>
          </cell>
        </row>
        <row r="3710">
          <cell r="A3710">
            <v>17821000</v>
          </cell>
          <cell r="B3710" t="str">
            <v>בית הדין למשמעת</v>
          </cell>
        </row>
        <row r="3711">
          <cell r="A3711">
            <v>1782100410</v>
          </cell>
          <cell r="B3711" t="str">
            <v>שכירות</v>
          </cell>
          <cell r="C3711">
            <v>0</v>
          </cell>
        </row>
        <row r="3712">
          <cell r="A3712">
            <v>1782100412</v>
          </cell>
          <cell r="B3712" t="str">
            <v>ארנונה</v>
          </cell>
        </row>
        <row r="3713">
          <cell r="A3713">
            <v>1782100431</v>
          </cell>
          <cell r="B3713" t="str">
            <v xml:space="preserve">חשמל              </v>
          </cell>
        </row>
        <row r="3714">
          <cell r="A3714">
            <v>1782100432</v>
          </cell>
          <cell r="B3714" t="str">
            <v xml:space="preserve">מים               </v>
          </cell>
          <cell r="C3714">
            <v>0</v>
          </cell>
        </row>
        <row r="3715">
          <cell r="A3715">
            <v>1782100433</v>
          </cell>
          <cell r="B3715" t="str">
            <v xml:space="preserve">חומרי נקיון       </v>
          </cell>
        </row>
        <row r="3716">
          <cell r="A3716">
            <v>1782100471</v>
          </cell>
          <cell r="B3716" t="str">
            <v xml:space="preserve">מכשירי כתיבה      </v>
          </cell>
        </row>
        <row r="3717">
          <cell r="A3717">
            <v>1782100522</v>
          </cell>
          <cell r="B3717" t="str">
            <v xml:space="preserve">ספרים ועיתונים    </v>
          </cell>
        </row>
        <row r="3718">
          <cell r="A3718">
            <v>1782100524</v>
          </cell>
          <cell r="B3718" t="str">
            <v>השתלמויות</v>
          </cell>
        </row>
        <row r="3719">
          <cell r="A3719">
            <v>1782100540</v>
          </cell>
          <cell r="B3719" t="str">
            <v xml:space="preserve">הוצאות טלפון      </v>
          </cell>
        </row>
        <row r="3720">
          <cell r="A3720">
            <v>1782100550</v>
          </cell>
          <cell r="B3720" t="str">
            <v xml:space="preserve">פירסומים          </v>
          </cell>
        </row>
        <row r="3721">
          <cell r="A3721">
            <v>1782100752</v>
          </cell>
          <cell r="B3721" t="str">
            <v xml:space="preserve">נקיון בקבלנות     </v>
          </cell>
          <cell r="C3721">
            <v>0</v>
          </cell>
        </row>
        <row r="3722">
          <cell r="A3722">
            <v>1782100753</v>
          </cell>
          <cell r="B3722" t="str">
            <v>מזכירה חיצונית</v>
          </cell>
        </row>
        <row r="3723">
          <cell r="A3723">
            <v>1782100780</v>
          </cell>
          <cell r="B3723" t="str">
            <v>פעילות שוטפת</v>
          </cell>
        </row>
        <row r="3724">
          <cell r="A3724">
            <v>1782100781</v>
          </cell>
          <cell r="B3724" t="str">
            <v>קלדנות והקלטות</v>
          </cell>
        </row>
        <row r="3725">
          <cell r="A3725">
            <v>1782100931</v>
          </cell>
          <cell r="B3725" t="str">
            <v>התאמת מבנה</v>
          </cell>
        </row>
        <row r="3726">
          <cell r="A3726" t="str">
            <v>#VALUE!</v>
          </cell>
          <cell r="B3726" t="str">
            <v>בית הדין למשמעת</v>
          </cell>
          <cell r="C3726">
            <v>0</v>
          </cell>
        </row>
        <row r="3727">
          <cell r="A3727">
            <v>18000000</v>
          </cell>
          <cell r="B3727" t="str">
            <v xml:space="preserve">שרותים ממלכתיים   </v>
          </cell>
        </row>
        <row r="3728">
          <cell r="A3728">
            <v>18100000</v>
          </cell>
          <cell r="B3728" t="str">
            <v xml:space="preserve">החינוך הפורמלי    </v>
          </cell>
        </row>
        <row r="3729">
          <cell r="A3729">
            <v>18110000</v>
          </cell>
          <cell r="B3729" t="str">
            <v xml:space="preserve">מינהל החינוך      </v>
          </cell>
        </row>
        <row r="3730">
          <cell r="A3730">
            <v>18111000</v>
          </cell>
          <cell r="B3730" t="str">
            <v>מינהלת-חינוך פורמלי</v>
          </cell>
        </row>
        <row r="3731">
          <cell r="A3731">
            <v>1811100100</v>
          </cell>
          <cell r="B3731" t="str">
            <v>שכר עובדים לפי תקן</v>
          </cell>
        </row>
        <row r="3732">
          <cell r="A3732">
            <v>1811100110</v>
          </cell>
          <cell r="B3732" t="str">
            <v>השכר הקובע-תקציבית</v>
          </cell>
          <cell r="C3732">
            <v>368600</v>
          </cell>
        </row>
        <row r="3733">
          <cell r="A3733">
            <v>1811100118</v>
          </cell>
          <cell r="B3733" t="str">
            <v>החזר שחיקת שכר</v>
          </cell>
        </row>
        <row r="3734">
          <cell r="A3734">
            <v>1811100119</v>
          </cell>
          <cell r="B3734" t="str">
            <v xml:space="preserve">השכר הקובע-צוברת  </v>
          </cell>
          <cell r="C3734">
            <v>11838200</v>
          </cell>
        </row>
        <row r="3735">
          <cell r="A3735">
            <v>1811100122</v>
          </cell>
          <cell r="B3735" t="str">
            <v xml:space="preserve">ביגוד             </v>
          </cell>
          <cell r="C3735">
            <v>95300</v>
          </cell>
        </row>
        <row r="3736">
          <cell r="A3736">
            <v>1811100126</v>
          </cell>
          <cell r="B3736" t="str">
            <v xml:space="preserve">דמי הבראה         </v>
          </cell>
          <cell r="C3736">
            <v>279000</v>
          </cell>
        </row>
        <row r="3737">
          <cell r="A3737">
            <v>1811100130</v>
          </cell>
          <cell r="B3737" t="str">
            <v xml:space="preserve">שעות נוספות       </v>
          </cell>
          <cell r="C3737">
            <v>178700</v>
          </cell>
        </row>
        <row r="3738">
          <cell r="A3738">
            <v>1811100140</v>
          </cell>
          <cell r="B3738" t="str">
            <v>השתתפות באחזקת רכב</v>
          </cell>
          <cell r="C3738">
            <v>1315000</v>
          </cell>
        </row>
        <row r="3739">
          <cell r="A3739">
            <v>1811100210</v>
          </cell>
          <cell r="B3739" t="str">
            <v xml:space="preserve">השכר הקובע        </v>
          </cell>
        </row>
        <row r="3740">
          <cell r="A3740">
            <v>1811100250</v>
          </cell>
          <cell r="B3740" t="str">
            <v>שכר מושאלים</v>
          </cell>
        </row>
        <row r="3741">
          <cell r="A3741">
            <v>1811100263</v>
          </cell>
          <cell r="B3741" t="str">
            <v>עובדי חברה</v>
          </cell>
          <cell r="C3741">
            <v>200000</v>
          </cell>
        </row>
        <row r="3742">
          <cell r="A3742">
            <v>1811100264</v>
          </cell>
          <cell r="B3742" t="str">
            <v>אגף פרט</v>
          </cell>
          <cell r="C3742">
            <v>46000</v>
          </cell>
        </row>
        <row r="3743">
          <cell r="A3743">
            <v>1811100350</v>
          </cell>
          <cell r="B3743" t="str">
            <v>ליסינג- 846-00-801</v>
          </cell>
          <cell r="C3743">
            <v>88000</v>
          </cell>
        </row>
        <row r="3744">
          <cell r="A3744">
            <v>1811100351</v>
          </cell>
          <cell r="B3744" t="str">
            <v>הוצאות- 846-00-801</v>
          </cell>
          <cell r="C3744">
            <v>84000</v>
          </cell>
        </row>
        <row r="3745">
          <cell r="A3745">
            <v>1811100400</v>
          </cell>
          <cell r="B3745" t="str">
            <v>אחזקת בנינים וציוד</v>
          </cell>
        </row>
        <row r="3746">
          <cell r="A3746">
            <v>1811100431</v>
          </cell>
          <cell r="B3746" t="str">
            <v xml:space="preserve">חשמל              </v>
          </cell>
          <cell r="C3746">
            <v>143000</v>
          </cell>
        </row>
        <row r="3747">
          <cell r="A3747">
            <v>1811100432</v>
          </cell>
          <cell r="B3747" t="str">
            <v xml:space="preserve">מים               </v>
          </cell>
          <cell r="C3747">
            <v>0</v>
          </cell>
        </row>
        <row r="3748">
          <cell r="A3748">
            <v>1811100435</v>
          </cell>
          <cell r="B3748" t="str">
            <v>השת' באחזקת מחשבים</v>
          </cell>
          <cell r="C3748">
            <v>855000</v>
          </cell>
        </row>
        <row r="3749">
          <cell r="A3749">
            <v>1811100436</v>
          </cell>
          <cell r="B3749" t="str">
            <v xml:space="preserve">אחזקת מזגנים      </v>
          </cell>
          <cell r="C3749">
            <v>95000</v>
          </cell>
        </row>
        <row r="3750">
          <cell r="A3750">
            <v>1811100437</v>
          </cell>
          <cell r="B3750" t="str">
            <v>אחזקת אזעקה</v>
          </cell>
          <cell r="C3750">
            <v>1400</v>
          </cell>
        </row>
        <row r="3751">
          <cell r="A3751">
            <v>1811100438</v>
          </cell>
          <cell r="B3751" t="str">
            <v xml:space="preserve">ביטחון ובטיחות    </v>
          </cell>
        </row>
        <row r="3752">
          <cell r="A3752">
            <v>1811100450</v>
          </cell>
          <cell r="B3752" t="str">
            <v>אחזקת תמי 4</v>
          </cell>
          <cell r="C3752">
            <v>5000</v>
          </cell>
        </row>
        <row r="3753">
          <cell r="A3753">
            <v>1811100451</v>
          </cell>
          <cell r="B3753" t="str">
            <v>אחזקת דפיברילטור</v>
          </cell>
          <cell r="C3753">
            <v>3000</v>
          </cell>
        </row>
        <row r="3754">
          <cell r="A3754">
            <v>1811100470</v>
          </cell>
          <cell r="B3754" t="str">
            <v xml:space="preserve">אחזקת מכונות משרד </v>
          </cell>
          <cell r="C3754">
            <v>5700</v>
          </cell>
        </row>
        <row r="3755">
          <cell r="A3755">
            <v>1811100471</v>
          </cell>
          <cell r="B3755" t="str">
            <v xml:space="preserve">מכשירי כתיבה      </v>
          </cell>
          <cell r="C3755">
            <v>95000</v>
          </cell>
        </row>
        <row r="3756">
          <cell r="A3756">
            <v>1811100492</v>
          </cell>
          <cell r="B3756" t="str">
            <v xml:space="preserve">השתתפות בעזר 092  </v>
          </cell>
        </row>
        <row r="3757">
          <cell r="A3757">
            <v>1811100500</v>
          </cell>
          <cell r="B3757" t="str">
            <v xml:space="preserve">הוצאות מינהליות   </v>
          </cell>
        </row>
        <row r="3758">
          <cell r="A3758">
            <v>1811100511</v>
          </cell>
          <cell r="B3758" t="str">
            <v xml:space="preserve">אירוח וכיבוד      </v>
          </cell>
          <cell r="C3758">
            <v>24580</v>
          </cell>
        </row>
        <row r="3759">
          <cell r="A3759">
            <v>1811100512</v>
          </cell>
          <cell r="B3759" t="str">
            <v xml:space="preserve">נסיעות ואש"ל      </v>
          </cell>
          <cell r="C3759">
            <v>1900</v>
          </cell>
        </row>
        <row r="3760">
          <cell r="A3760">
            <v>1811100522</v>
          </cell>
          <cell r="B3760" t="str">
            <v xml:space="preserve">ספרים ועיתונים    </v>
          </cell>
          <cell r="C3760">
            <v>2900</v>
          </cell>
        </row>
        <row r="3761">
          <cell r="A3761">
            <v>1811100540</v>
          </cell>
          <cell r="B3761" t="str">
            <v xml:space="preserve">הוצאות טלפון      </v>
          </cell>
        </row>
        <row r="3762">
          <cell r="A3762">
            <v>1811100544</v>
          </cell>
          <cell r="B3762" t="str">
            <v xml:space="preserve">הוצאות דאר        </v>
          </cell>
          <cell r="C3762">
            <v>59900</v>
          </cell>
        </row>
        <row r="3763">
          <cell r="A3763">
            <v>1811100550</v>
          </cell>
          <cell r="B3763" t="str">
            <v xml:space="preserve">פירסומים          </v>
          </cell>
          <cell r="C3763">
            <v>5000</v>
          </cell>
        </row>
        <row r="3764">
          <cell r="A3764">
            <v>1811100551</v>
          </cell>
          <cell r="B3764" t="str">
            <v xml:space="preserve">מודעות והדבקתן    </v>
          </cell>
        </row>
        <row r="3765">
          <cell r="A3765">
            <v>1811100561</v>
          </cell>
          <cell r="B3765" t="str">
            <v xml:space="preserve">שיכפולים          </v>
          </cell>
        </row>
        <row r="3766">
          <cell r="A3766">
            <v>1811100562</v>
          </cell>
          <cell r="B3766" t="str">
            <v xml:space="preserve">הדפסות            </v>
          </cell>
          <cell r="C3766">
            <v>5200</v>
          </cell>
        </row>
        <row r="3767">
          <cell r="A3767">
            <v>1811100571</v>
          </cell>
          <cell r="B3767" t="str">
            <v xml:space="preserve">מיכון וענ"א       </v>
          </cell>
        </row>
        <row r="3768">
          <cell r="A3768">
            <v>1811100580</v>
          </cell>
          <cell r="B3768" t="str">
            <v>ממונה בטיחות מוס"ח</v>
          </cell>
          <cell r="C3768">
            <v>350000</v>
          </cell>
        </row>
        <row r="3769">
          <cell r="A3769">
            <v>1811100583</v>
          </cell>
          <cell r="B3769" t="str">
            <v>שרותי הקלדה</v>
          </cell>
          <cell r="C3769">
            <v>50000</v>
          </cell>
        </row>
        <row r="3770">
          <cell r="A3770">
            <v>1811100596</v>
          </cell>
          <cell r="B3770" t="str">
            <v xml:space="preserve">השתתפות בעזר 096  </v>
          </cell>
        </row>
        <row r="3771">
          <cell r="A3771">
            <v>1811100700</v>
          </cell>
          <cell r="B3771" t="str">
            <v xml:space="preserve">הוצאות לפעולות    </v>
          </cell>
        </row>
        <row r="3772">
          <cell r="A3772">
            <v>1811100710</v>
          </cell>
          <cell r="B3772" t="str">
            <v xml:space="preserve">הובלות אינוונטר   </v>
          </cell>
        </row>
        <row r="3773">
          <cell r="A3773">
            <v>1811100729</v>
          </cell>
          <cell r="B3773" t="str">
            <v>מרכז טכנולוגי</v>
          </cell>
          <cell r="C3773">
            <v>900000</v>
          </cell>
        </row>
        <row r="3774">
          <cell r="A3774">
            <v>1811100745</v>
          </cell>
          <cell r="B3774" t="str">
            <v xml:space="preserve">החזרי ביטוח שמשות </v>
          </cell>
        </row>
        <row r="3775">
          <cell r="A3775">
            <v>1811100750</v>
          </cell>
          <cell r="B3775" t="str">
            <v>אחזקת מוסדות-בית רותר</v>
          </cell>
          <cell r="C3775">
            <v>265000</v>
          </cell>
        </row>
        <row r="3776">
          <cell r="A3776">
            <v>1811100751</v>
          </cell>
          <cell r="B3776" t="str">
            <v>עבודות קבלניות</v>
          </cell>
          <cell r="C3776">
            <v>57000</v>
          </cell>
        </row>
        <row r="3777">
          <cell r="A3777">
            <v>1811100752</v>
          </cell>
          <cell r="B3777" t="str">
            <v xml:space="preserve">נקיון בקבלנות     </v>
          </cell>
          <cell r="C3777">
            <v>436000</v>
          </cell>
        </row>
        <row r="3778">
          <cell r="A3778">
            <v>1811100753</v>
          </cell>
          <cell r="B3778" t="str">
            <v xml:space="preserve">עובדים חיצוניים   </v>
          </cell>
        </row>
        <row r="3779">
          <cell r="A3779">
            <v>1811100754</v>
          </cell>
          <cell r="B3779" t="str">
            <v>עבודות איטום</v>
          </cell>
        </row>
        <row r="3780">
          <cell r="A3780">
            <v>1811100756</v>
          </cell>
          <cell r="B3780" t="str">
            <v xml:space="preserve">שמירה בקבלנות     </v>
          </cell>
          <cell r="C3780">
            <v>220000</v>
          </cell>
        </row>
        <row r="3781">
          <cell r="A3781">
            <v>1811100757</v>
          </cell>
          <cell r="B3781" t="str">
            <v>בדיקת מבנים מסוכנים</v>
          </cell>
        </row>
        <row r="3782">
          <cell r="A3782">
            <v>1811100758</v>
          </cell>
          <cell r="B3782" t="str">
            <v>עבודות חב' כלכלית</v>
          </cell>
        </row>
        <row r="3783">
          <cell r="A3783">
            <v>1811100759</v>
          </cell>
          <cell r="B3783" t="str">
            <v>טכנאים למחשבים בגנ"י ובבי"ס</v>
          </cell>
          <cell r="C3783">
            <v>1099000</v>
          </cell>
        </row>
        <row r="3784">
          <cell r="A3784">
            <v>1811100763</v>
          </cell>
          <cell r="B3784" t="str">
            <v xml:space="preserve">עובדי חברת מוסדות </v>
          </cell>
        </row>
        <row r="3785">
          <cell r="A3785">
            <v>1811100780</v>
          </cell>
          <cell r="B3785" t="str">
            <v>ארועים-מינהל חינוך</v>
          </cell>
          <cell r="C3785">
            <v>28500</v>
          </cell>
        </row>
        <row r="3786">
          <cell r="A3786">
            <v>1811100781</v>
          </cell>
          <cell r="B3786" t="str">
            <v>פעולות סמנכ"ל</v>
          </cell>
          <cell r="C3786">
            <v>40000</v>
          </cell>
        </row>
        <row r="3787">
          <cell r="A3787">
            <v>1811100782</v>
          </cell>
          <cell r="B3787" t="str">
            <v>כנס חולון לחינוך</v>
          </cell>
          <cell r="C3787">
            <v>475000</v>
          </cell>
        </row>
        <row r="3788">
          <cell r="A3788">
            <v>1811100783</v>
          </cell>
          <cell r="B3788" t="str">
            <v>פעילות ועד הורים</v>
          </cell>
          <cell r="C3788">
            <v>6900</v>
          </cell>
        </row>
        <row r="3789">
          <cell r="A3789">
            <v>1811100784</v>
          </cell>
          <cell r="B3789" t="str">
            <v>פעולות שונות</v>
          </cell>
          <cell r="C3789">
            <v>57000</v>
          </cell>
        </row>
        <row r="3790">
          <cell r="A3790">
            <v>1811100785</v>
          </cell>
          <cell r="B3790" t="str">
            <v>דירת חיילים</v>
          </cell>
          <cell r="C3790">
            <v>14300</v>
          </cell>
        </row>
        <row r="3791">
          <cell r="A3791">
            <v>1811100786</v>
          </cell>
          <cell r="B3791" t="str">
            <v>יועץ בטיחות למתקני ספורט</v>
          </cell>
          <cell r="C3791">
            <v>90000</v>
          </cell>
        </row>
        <row r="3792">
          <cell r="A3792">
            <v>1811100787</v>
          </cell>
          <cell r="B3792" t="str">
            <v>בדיקת ואחז' מתקני ספורט</v>
          </cell>
          <cell r="C3792">
            <v>110000</v>
          </cell>
        </row>
        <row r="3793">
          <cell r="A3793">
            <v>1811100788</v>
          </cell>
          <cell r="B3793" t="str">
            <v>חדשנות</v>
          </cell>
          <cell r="C3793">
            <v>429000</v>
          </cell>
        </row>
        <row r="3794">
          <cell r="A3794">
            <v>1811100789</v>
          </cell>
          <cell r="B3794" t="str">
            <v>הוצאות יעוץ כנגד הכנסות</v>
          </cell>
        </row>
        <row r="3795">
          <cell r="A3795">
            <v>1811100790</v>
          </cell>
          <cell r="B3795" t="str">
            <v>חינוך חרדי</v>
          </cell>
        </row>
        <row r="3796">
          <cell r="A3796">
            <v>1811100791</v>
          </cell>
          <cell r="B3796" t="str">
            <v>חדשנות כנגד הכנסות</v>
          </cell>
          <cell r="C3796">
            <v>65000</v>
          </cell>
        </row>
        <row r="3797">
          <cell r="A3797">
            <v>1811100794</v>
          </cell>
          <cell r="B3797" t="str">
            <v xml:space="preserve">השתתפות בעזר 094  </v>
          </cell>
        </row>
        <row r="3798">
          <cell r="A3798">
            <v>1811100810</v>
          </cell>
          <cell r="B3798" t="str">
            <v>מלגות לפולין</v>
          </cell>
          <cell r="C3798">
            <v>40000</v>
          </cell>
        </row>
        <row r="3799">
          <cell r="A3799">
            <v>1811100850</v>
          </cell>
          <cell r="B3799" t="str">
            <v xml:space="preserve">מלגות             </v>
          </cell>
          <cell r="C3799">
            <v>1243200</v>
          </cell>
        </row>
        <row r="3800">
          <cell r="A3800">
            <v>1811100852</v>
          </cell>
          <cell r="B3800" t="str">
            <v xml:space="preserve">מלגות למצטיינים            </v>
          </cell>
          <cell r="C3800">
            <v>294000</v>
          </cell>
        </row>
        <row r="3801">
          <cell r="A3801">
            <v>1811100930</v>
          </cell>
          <cell r="B3801" t="str">
            <v>מחשב לכל ילד</v>
          </cell>
          <cell r="C3801">
            <v>138200</v>
          </cell>
        </row>
        <row r="3802">
          <cell r="A3802">
            <v>1811100931</v>
          </cell>
          <cell r="B3802" t="str">
            <v>שבוע החינוך</v>
          </cell>
          <cell r="C3802">
            <v>57000</v>
          </cell>
        </row>
        <row r="3803">
          <cell r="A3803">
            <v>1811100932</v>
          </cell>
          <cell r="B3803" t="str">
            <v>הוצ' כנגד ילדי חוץ</v>
          </cell>
        </row>
        <row r="3804">
          <cell r="A3804">
            <v>1811100933</v>
          </cell>
          <cell r="B3804" t="str">
            <v>שמ"ש כללי</v>
          </cell>
          <cell r="C3804">
            <v>380000</v>
          </cell>
        </row>
        <row r="3805">
          <cell r="A3805">
            <v>1811100934</v>
          </cell>
          <cell r="B3805" t="str">
            <v>מזנונים ( מהכנסות )</v>
          </cell>
          <cell r="C3805">
            <v>50000</v>
          </cell>
        </row>
        <row r="3806">
          <cell r="A3806">
            <v>1811100935</v>
          </cell>
          <cell r="B3806" t="str">
            <v>העברה לבי"ס-ממזנונים</v>
          </cell>
          <cell r="C3806">
            <v>450000</v>
          </cell>
        </row>
        <row r="3807">
          <cell r="A3807">
            <v>1811100936</v>
          </cell>
          <cell r="B3807" t="str">
            <v>מעליות</v>
          </cell>
          <cell r="C3807">
            <v>350000</v>
          </cell>
        </row>
        <row r="3808">
          <cell r="A3808">
            <v>1811100937</v>
          </cell>
          <cell r="B3808" t="str">
            <v>חינוך - הוצאות משנים קודמות</v>
          </cell>
          <cell r="C3808">
            <v>500000</v>
          </cell>
        </row>
        <row r="3809">
          <cell r="A3809">
            <v>1811100938</v>
          </cell>
          <cell r="B3809" t="str">
            <v>שמ"ש-ניהול עצמי</v>
          </cell>
          <cell r="C3809">
            <v>80000</v>
          </cell>
        </row>
        <row r="3810">
          <cell r="A3810">
            <v>1811100939</v>
          </cell>
          <cell r="B3810" t="str">
            <v>הסכם תוכנות בי"ס</v>
          </cell>
        </row>
        <row r="3811">
          <cell r="A3811">
            <v>1811100940</v>
          </cell>
          <cell r="B3811" t="str">
            <v>מנב"סים</v>
          </cell>
          <cell r="C3811">
            <v>25000</v>
          </cell>
        </row>
        <row r="3812">
          <cell r="A3812">
            <v>1811100941</v>
          </cell>
          <cell r="B3812" t="str">
            <v>הוצאות כנגד הכנסות</v>
          </cell>
          <cell r="C3812">
            <v>1000000</v>
          </cell>
        </row>
        <row r="3813">
          <cell r="A3813">
            <v>1811100947</v>
          </cell>
          <cell r="B3813" t="str">
            <v>תכנית תיקשוב-קיזוז רשויות</v>
          </cell>
        </row>
        <row r="3814">
          <cell r="A3814">
            <v>1811100953</v>
          </cell>
          <cell r="B3814" t="str">
            <v>מערכת גפ"ן</v>
          </cell>
        </row>
        <row r="3815">
          <cell r="A3815">
            <v>1811100961</v>
          </cell>
          <cell r="B3815" t="str">
            <v>רז' פעולות ורכישות</v>
          </cell>
          <cell r="C3815">
            <v>28500</v>
          </cell>
        </row>
        <row r="3816">
          <cell r="A3816" t="str">
            <v>#VALUE!</v>
          </cell>
          <cell r="B3816" t="str">
            <v>מינהלת-חינוך פורמלי</v>
          </cell>
          <cell r="C3816">
            <v>25123980</v>
          </cell>
        </row>
        <row r="3817">
          <cell r="A3817">
            <v>18112000</v>
          </cell>
          <cell r="B3817" t="str">
            <v xml:space="preserve">יוזמות חינוכיות   </v>
          </cell>
        </row>
        <row r="3818">
          <cell r="A3818">
            <v>1811200110</v>
          </cell>
          <cell r="B3818" t="str">
            <v>השכר הקובע-תקציבית</v>
          </cell>
        </row>
        <row r="3819">
          <cell r="A3819">
            <v>1811200119</v>
          </cell>
          <cell r="B3819" t="str">
            <v>פרוייקט  ת"ג</v>
          </cell>
        </row>
        <row r="3820">
          <cell r="A3820">
            <v>1811200210</v>
          </cell>
          <cell r="B3820" t="str">
            <v xml:space="preserve">שכר יוזמות מתב"ר  </v>
          </cell>
        </row>
        <row r="3821">
          <cell r="A3821">
            <v>1811200211</v>
          </cell>
          <cell r="B3821" t="str">
            <v>שכר מאו"ר</v>
          </cell>
        </row>
        <row r="3822">
          <cell r="A3822">
            <v>1811200220</v>
          </cell>
          <cell r="B3822" t="str">
            <v xml:space="preserve">העברה לתב"רים     </v>
          </cell>
        </row>
        <row r="3823">
          <cell r="A3823">
            <v>1811200230</v>
          </cell>
          <cell r="B3823" t="str">
            <v xml:space="preserve">שכר פרט           </v>
          </cell>
        </row>
        <row r="3824">
          <cell r="A3824">
            <v>1811200240</v>
          </cell>
          <cell r="B3824" t="str">
            <v xml:space="preserve">שכר על - יסודי    </v>
          </cell>
        </row>
        <row r="3825">
          <cell r="A3825">
            <v>1811200540</v>
          </cell>
          <cell r="B3825" t="str">
            <v xml:space="preserve">הוצאות טלפון      </v>
          </cell>
        </row>
        <row r="3826">
          <cell r="A3826">
            <v>1811200580</v>
          </cell>
          <cell r="B3826" t="str">
            <v xml:space="preserve">ועדת היגוי וסקרים </v>
          </cell>
        </row>
        <row r="3827">
          <cell r="A3827">
            <v>1811200583</v>
          </cell>
          <cell r="B3827" t="str">
            <v xml:space="preserve">רכזות אקדמאיות    </v>
          </cell>
        </row>
        <row r="3828">
          <cell r="A3828">
            <v>1811200585</v>
          </cell>
          <cell r="B3828" t="str">
            <v>מבדקים דיאגנוסטיים</v>
          </cell>
        </row>
        <row r="3829">
          <cell r="A3829">
            <v>1811200753</v>
          </cell>
          <cell r="B3829" t="str">
            <v xml:space="preserve">שכר יוזמות פרט    </v>
          </cell>
        </row>
        <row r="3830">
          <cell r="A3830">
            <v>1811200755</v>
          </cell>
          <cell r="B3830" t="str">
            <v xml:space="preserve">שכר יוזמות מינהל  </v>
          </cell>
        </row>
        <row r="3831">
          <cell r="A3831">
            <v>1811200763</v>
          </cell>
          <cell r="B3831" t="str">
            <v xml:space="preserve">שכר יוזמות ע"י    </v>
          </cell>
        </row>
        <row r="3832">
          <cell r="A3832">
            <v>1811200764</v>
          </cell>
          <cell r="B3832" t="str">
            <v xml:space="preserve">שכר יוזמות יסודי  </v>
          </cell>
        </row>
        <row r="3833">
          <cell r="A3833">
            <v>1811200780</v>
          </cell>
          <cell r="B3833" t="str">
            <v>עיר פעילה ובריאה</v>
          </cell>
        </row>
        <row r="3834">
          <cell r="A3834">
            <v>1811200781</v>
          </cell>
          <cell r="B3834" t="str">
            <v>עיר בריאה ומקיימת</v>
          </cell>
        </row>
        <row r="3835">
          <cell r="A3835">
            <v>1811200782</v>
          </cell>
          <cell r="B3835" t="str">
            <v>עיר בריאה - הגנת הסביבה</v>
          </cell>
        </row>
        <row r="3836">
          <cell r="A3836">
            <v>1811200783</v>
          </cell>
          <cell r="B3836" t="str">
            <v>עיר בריאה-רשות ניקוז ירקון</v>
          </cell>
        </row>
        <row r="3837">
          <cell r="A3837">
            <v>1811200784</v>
          </cell>
          <cell r="B3837" t="str">
            <v>הס-קיטנה</v>
          </cell>
        </row>
        <row r="3838">
          <cell r="A3838">
            <v>1811200785</v>
          </cell>
          <cell r="B3838" t="str">
            <v>כצנלסון-קיטנה</v>
          </cell>
        </row>
        <row r="3839">
          <cell r="A3839">
            <v>1811200786</v>
          </cell>
          <cell r="B3839" t="str">
            <v xml:space="preserve">יוזמות יסודי      </v>
          </cell>
        </row>
        <row r="3840">
          <cell r="A3840">
            <v>1811200787</v>
          </cell>
          <cell r="B3840" t="str">
            <v>ניצנים-קיטנה</v>
          </cell>
        </row>
        <row r="3841">
          <cell r="A3841">
            <v>1811200788</v>
          </cell>
          <cell r="B3841" t="str">
            <v>ניב-קיטנה</v>
          </cell>
        </row>
        <row r="3842">
          <cell r="A3842">
            <v>1811200789</v>
          </cell>
          <cell r="B3842" t="str">
            <v>עלומים-קיטנה</v>
          </cell>
        </row>
        <row r="3843">
          <cell r="A3843">
            <v>1811200811</v>
          </cell>
          <cell r="B3843" t="str">
            <v xml:space="preserve">השתתפות קרן דנקנר </v>
          </cell>
        </row>
        <row r="3844">
          <cell r="A3844">
            <v>1811200812</v>
          </cell>
          <cell r="B3844" t="str">
            <v>השתת' בפרוייקט קרב</v>
          </cell>
        </row>
        <row r="3845">
          <cell r="A3845">
            <v>1811200813</v>
          </cell>
          <cell r="B3845" t="str">
            <v xml:space="preserve">קרן רש"י         </v>
          </cell>
        </row>
        <row r="3846">
          <cell r="A3846">
            <v>1811200814</v>
          </cell>
          <cell r="B3846" t="str">
            <v>השתתפות בפרויקט תל''ן</v>
          </cell>
          <cell r="C3846">
            <v>1400000</v>
          </cell>
        </row>
        <row r="3847">
          <cell r="A3847">
            <v>1811200961</v>
          </cell>
          <cell r="B3847" t="str">
            <v>רז' פעולות ורכישות</v>
          </cell>
        </row>
        <row r="3848">
          <cell r="A3848">
            <v>1811200980</v>
          </cell>
          <cell r="B3848" t="str">
            <v>רביבים-קיטנה</v>
          </cell>
        </row>
        <row r="3849">
          <cell r="A3849">
            <v>1811200981</v>
          </cell>
          <cell r="B3849" t="str">
            <v>שנקר-קיטנה</v>
          </cell>
        </row>
        <row r="3850">
          <cell r="A3850">
            <v>1811200982</v>
          </cell>
          <cell r="B3850" t="str">
            <v>שער האריות-קיטנה</v>
          </cell>
        </row>
        <row r="3851">
          <cell r="A3851">
            <v>1811200983</v>
          </cell>
          <cell r="B3851" t="str">
            <v>ויצמן-קיטנה</v>
          </cell>
        </row>
        <row r="3852">
          <cell r="A3852">
            <v>1811200984</v>
          </cell>
          <cell r="B3852" t="str">
            <v>בית דוד-קיטנה</v>
          </cell>
        </row>
        <row r="3853">
          <cell r="A3853">
            <v>1811200985</v>
          </cell>
          <cell r="B3853" t="str">
            <v>מפי עוללים-קיטנה</v>
          </cell>
        </row>
        <row r="3854">
          <cell r="A3854" t="str">
            <v>#VALUE!</v>
          </cell>
          <cell r="B3854" t="str">
            <v xml:space="preserve">יוזמות חינוכיות   </v>
          </cell>
          <cell r="C3854">
            <v>1400000</v>
          </cell>
        </row>
        <row r="3855">
          <cell r="A3855">
            <v>18113000</v>
          </cell>
          <cell r="B3855" t="str">
            <v>יוזמות ראש מינהל</v>
          </cell>
        </row>
        <row r="3856">
          <cell r="A3856">
            <v>1811300110</v>
          </cell>
          <cell r="B3856" t="str">
            <v>השכר הקובע-תקציבית</v>
          </cell>
        </row>
        <row r="3857">
          <cell r="A3857">
            <v>1811300111</v>
          </cell>
          <cell r="B3857" t="str">
            <v xml:space="preserve">יסודי             </v>
          </cell>
        </row>
        <row r="3858">
          <cell r="A3858">
            <v>1811300112</v>
          </cell>
          <cell r="B3858" t="str">
            <v xml:space="preserve">פרט               </v>
          </cell>
        </row>
        <row r="3859">
          <cell r="A3859">
            <v>1811300113</v>
          </cell>
          <cell r="B3859" t="str">
            <v xml:space="preserve">רווחה חינוכית     </v>
          </cell>
        </row>
        <row r="3860">
          <cell r="A3860">
            <v>1811300119</v>
          </cell>
          <cell r="B3860" t="str">
            <v>השכר הקובע-צוברת</v>
          </cell>
        </row>
        <row r="3861">
          <cell r="A3861">
            <v>1811300210</v>
          </cell>
          <cell r="B3861" t="str">
            <v>השכר הקובע</v>
          </cell>
        </row>
        <row r="3862">
          <cell r="A3862">
            <v>1811300263</v>
          </cell>
          <cell r="B3862" t="str">
            <v>עובדי כח - אדם</v>
          </cell>
        </row>
        <row r="3863">
          <cell r="A3863">
            <v>1811300540</v>
          </cell>
          <cell r="B3863" t="str">
            <v xml:space="preserve">הוצאות טלפון      </v>
          </cell>
        </row>
        <row r="3864">
          <cell r="A3864">
            <v>1811300759</v>
          </cell>
          <cell r="B3864" t="str">
            <v>שרותי סייעות</v>
          </cell>
        </row>
        <row r="3865">
          <cell r="A3865">
            <v>1811300780</v>
          </cell>
          <cell r="B3865" t="str">
            <v>פעולות</v>
          </cell>
          <cell r="C3865">
            <v>1094500</v>
          </cell>
        </row>
        <row r="3866">
          <cell r="A3866">
            <v>1811300781</v>
          </cell>
          <cell r="B3866" t="str">
            <v>יוזמות מהכ' תלמדי חוץ</v>
          </cell>
          <cell r="C3866">
            <v>120000</v>
          </cell>
        </row>
        <row r="3867">
          <cell r="A3867">
            <v>1811300782</v>
          </cell>
          <cell r="B3867" t="str">
            <v>הערכה ותהליכי למידה</v>
          </cell>
          <cell r="C3867">
            <v>132100</v>
          </cell>
        </row>
        <row r="3868">
          <cell r="A3868">
            <v>1811300783</v>
          </cell>
          <cell r="B3868" t="str">
            <v xml:space="preserve">ספריות            </v>
          </cell>
        </row>
        <row r="3869">
          <cell r="A3869">
            <v>1811300784</v>
          </cell>
          <cell r="B3869" t="str">
            <v>הכשרת מוסדות חינוך למ"פ</v>
          </cell>
          <cell r="C3869">
            <v>551000</v>
          </cell>
        </row>
        <row r="3870">
          <cell r="A3870">
            <v>1811300785</v>
          </cell>
          <cell r="B3870" t="str">
            <v>קידום למידה SITC</v>
          </cell>
        </row>
        <row r="3871">
          <cell r="A3871">
            <v>1811300786</v>
          </cell>
          <cell r="B3871" t="str">
            <v>סביבות למידה גניות</v>
          </cell>
        </row>
        <row r="3872">
          <cell r="A3872">
            <v>1811300787</v>
          </cell>
          <cell r="B3872" t="str">
            <v>קידום יוזמות חדשניות</v>
          </cell>
        </row>
        <row r="3873">
          <cell r="A3873">
            <v>1811300788</v>
          </cell>
          <cell r="B3873" t="str">
            <v xml:space="preserve">רווחה חינוכית     </v>
          </cell>
        </row>
        <row r="3874">
          <cell r="A3874">
            <v>1811300789</v>
          </cell>
          <cell r="B3874" t="str">
            <v xml:space="preserve">נוער              </v>
          </cell>
        </row>
        <row r="3875">
          <cell r="A3875">
            <v>1811300950</v>
          </cell>
          <cell r="B3875" t="str">
            <v xml:space="preserve">יוזמות תשס"ד - 2003      </v>
          </cell>
        </row>
        <row r="3876">
          <cell r="A3876">
            <v>1811300951</v>
          </cell>
          <cell r="B3876" t="str">
            <v>יוזמות תשס"ט - 2008</v>
          </cell>
        </row>
        <row r="3877">
          <cell r="A3877">
            <v>1811300952</v>
          </cell>
          <cell r="B3877" t="str">
            <v>יוזמות תשפ"ב</v>
          </cell>
          <cell r="C3877">
            <v>144400</v>
          </cell>
        </row>
        <row r="3878">
          <cell r="A3878">
            <v>1811300953</v>
          </cell>
          <cell r="B3878" t="str">
            <v xml:space="preserve">יוזמות תשע"ט    </v>
          </cell>
        </row>
        <row r="3879">
          <cell r="A3879">
            <v>1811300961</v>
          </cell>
          <cell r="B3879" t="str">
            <v>רז' פעולות ורכישות</v>
          </cell>
        </row>
        <row r="3880">
          <cell r="A3880">
            <v>1811300980</v>
          </cell>
          <cell r="B3880" t="str">
            <v>קהילה ופנאי</v>
          </cell>
        </row>
        <row r="3881">
          <cell r="A3881">
            <v>1811300981</v>
          </cell>
          <cell r="B3881" t="str">
            <v>מרכז איבחון בוקר</v>
          </cell>
          <cell r="C3881">
            <v>2100700</v>
          </cell>
        </row>
        <row r="3882">
          <cell r="A3882">
            <v>1811300982</v>
          </cell>
          <cell r="B3882" t="str">
            <v>מרכז איבחון</v>
          </cell>
          <cell r="C3882">
            <v>1739100</v>
          </cell>
        </row>
        <row r="3883">
          <cell r="A3883" t="str">
            <v>#VALUE!</v>
          </cell>
          <cell r="B3883" t="str">
            <v>יוזמות ראש מינהל</v>
          </cell>
          <cell r="C3883">
            <v>5881800</v>
          </cell>
        </row>
        <row r="3884">
          <cell r="A3884">
            <v>18113010</v>
          </cell>
          <cell r="B3884" t="str">
            <v>יוזמות אגף אירגון</v>
          </cell>
        </row>
        <row r="3885">
          <cell r="A3885">
            <v>1811301110</v>
          </cell>
          <cell r="B3885" t="str">
            <v>השכר הקובע-תקציבית</v>
          </cell>
        </row>
        <row r="3886">
          <cell r="A3886">
            <v>1811301119</v>
          </cell>
          <cell r="B3886" t="str">
            <v>השכר הקובע-צוברת</v>
          </cell>
        </row>
        <row r="3887">
          <cell r="A3887">
            <v>1811301210</v>
          </cell>
          <cell r="B3887" t="str">
            <v>השכר הקובע</v>
          </cell>
        </row>
        <row r="3888">
          <cell r="A3888">
            <v>1811301263</v>
          </cell>
          <cell r="B3888" t="str">
            <v>עובדי כח - אדם</v>
          </cell>
        </row>
        <row r="3889">
          <cell r="A3889">
            <v>1811301759</v>
          </cell>
          <cell r="B3889" t="str">
            <v>שרותי סייעות</v>
          </cell>
        </row>
        <row r="3890">
          <cell r="A3890">
            <v>1811301780</v>
          </cell>
          <cell r="B3890" t="str">
            <v>פעולות</v>
          </cell>
          <cell r="C3890">
            <v>220000</v>
          </cell>
        </row>
        <row r="3891">
          <cell r="A3891" t="str">
            <v>#VALUE!</v>
          </cell>
          <cell r="B3891" t="str">
            <v>יוזמות אגף אירגון</v>
          </cell>
          <cell r="C3891">
            <v>220000</v>
          </cell>
        </row>
        <row r="3892">
          <cell r="A3892">
            <v>18113040</v>
          </cell>
          <cell r="B3892" t="str">
            <v>יוזמות גני ילדים</v>
          </cell>
        </row>
        <row r="3893">
          <cell r="A3893">
            <v>1811304110</v>
          </cell>
          <cell r="B3893" t="str">
            <v>השכר הקובע-תקציבית</v>
          </cell>
        </row>
        <row r="3894">
          <cell r="A3894">
            <v>1811304119</v>
          </cell>
          <cell r="B3894" t="str">
            <v>השכר הקובע-צוברת</v>
          </cell>
        </row>
        <row r="3895">
          <cell r="A3895">
            <v>1811304210</v>
          </cell>
          <cell r="B3895" t="str">
            <v>השכר הקובע</v>
          </cell>
        </row>
        <row r="3896">
          <cell r="A3896">
            <v>1811304263</v>
          </cell>
          <cell r="B3896" t="str">
            <v>עובדי כח - אדם</v>
          </cell>
        </row>
        <row r="3897">
          <cell r="A3897">
            <v>1811304759</v>
          </cell>
          <cell r="B3897" t="str">
            <v>שרותי סייעות</v>
          </cell>
        </row>
        <row r="3898">
          <cell r="A3898">
            <v>1811304780</v>
          </cell>
          <cell r="B3898" t="str">
            <v>פעולות</v>
          </cell>
          <cell r="C3898">
            <v>489800</v>
          </cell>
        </row>
        <row r="3899">
          <cell r="A3899">
            <v>1811304781</v>
          </cell>
          <cell r="B3899" t="str">
            <v>פעולות כנגד הכנסות</v>
          </cell>
          <cell r="C3899">
            <v>100000</v>
          </cell>
        </row>
        <row r="3900">
          <cell r="A3900">
            <v>1811304782</v>
          </cell>
          <cell r="B3900" t="str">
            <v>יוזמות - מובילות  גנ"י</v>
          </cell>
          <cell r="C3900">
            <v>45000</v>
          </cell>
        </row>
        <row r="3901">
          <cell r="A3901">
            <v>1811304783</v>
          </cell>
          <cell r="B3901" t="str">
            <v>תוכנית אילנות</v>
          </cell>
        </row>
        <row r="3902">
          <cell r="A3902" t="str">
            <v>#VALUE!</v>
          </cell>
          <cell r="B3902" t="str">
            <v>יוזמות גני ילדים</v>
          </cell>
          <cell r="C3902">
            <v>634800</v>
          </cell>
        </row>
        <row r="3903">
          <cell r="A3903">
            <v>18113050</v>
          </cell>
          <cell r="B3903" t="str">
            <v>יוזמות יסודי</v>
          </cell>
        </row>
        <row r="3904">
          <cell r="A3904">
            <v>1811305110</v>
          </cell>
          <cell r="B3904" t="str">
            <v>השכר הקובע-תקציבית</v>
          </cell>
        </row>
        <row r="3905">
          <cell r="A3905">
            <v>1811305118</v>
          </cell>
          <cell r="B3905" t="str">
            <v>שכר עובדי הוראה</v>
          </cell>
          <cell r="C3905">
            <v>400000</v>
          </cell>
        </row>
        <row r="3906">
          <cell r="A3906">
            <v>1811305119</v>
          </cell>
          <cell r="B3906" t="str">
            <v>השכר הקובע-צוברת</v>
          </cell>
          <cell r="C3906">
            <v>998900</v>
          </cell>
        </row>
        <row r="3907">
          <cell r="A3907">
            <v>1811305122</v>
          </cell>
          <cell r="C3907">
            <v>12000</v>
          </cell>
        </row>
        <row r="3908">
          <cell r="A3908">
            <v>1811305126</v>
          </cell>
          <cell r="C3908">
            <v>34000</v>
          </cell>
        </row>
        <row r="3909">
          <cell r="A3909">
            <v>1811305210</v>
          </cell>
          <cell r="B3909" t="str">
            <v>השכר הקובע</v>
          </cell>
        </row>
        <row r="3910">
          <cell r="A3910">
            <v>1811305263</v>
          </cell>
          <cell r="B3910" t="str">
            <v>עובדי כח - אדם</v>
          </cell>
          <cell r="C3910">
            <v>20000</v>
          </cell>
        </row>
        <row r="3911">
          <cell r="A3911">
            <v>1811305759</v>
          </cell>
          <cell r="B3911" t="str">
            <v>שרותי סייעות</v>
          </cell>
          <cell r="C3911">
            <v>1100000</v>
          </cell>
        </row>
        <row r="3912">
          <cell r="A3912">
            <v>1811305780</v>
          </cell>
          <cell r="B3912" t="str">
            <v>פעולות</v>
          </cell>
          <cell r="C3912">
            <v>625400</v>
          </cell>
        </row>
        <row r="3913">
          <cell r="A3913">
            <v>1811305781</v>
          </cell>
          <cell r="B3913" t="str">
            <v>בתי"ס מוזיקליים</v>
          </cell>
          <cell r="C3913">
            <v>918700</v>
          </cell>
        </row>
        <row r="3914">
          <cell r="A3914">
            <v>1811305782</v>
          </cell>
          <cell r="B3914" t="str">
            <v>אוריינות-בי"ס יחדיו</v>
          </cell>
          <cell r="C3914">
            <v>100000</v>
          </cell>
        </row>
        <row r="3915">
          <cell r="A3915">
            <v>1811305783</v>
          </cell>
          <cell r="B3915" t="str">
            <v>יחודיות בית ספרית</v>
          </cell>
          <cell r="C3915">
            <v>190000</v>
          </cell>
        </row>
        <row r="3916">
          <cell r="A3916">
            <v>1811305784</v>
          </cell>
          <cell r="B3916" t="str">
            <v>יוזמות-יסודי יחדיו</v>
          </cell>
          <cell r="C3916">
            <v>42000</v>
          </cell>
        </row>
        <row r="3917">
          <cell r="A3917">
            <v>1811305785</v>
          </cell>
          <cell r="B3917" t="str">
            <v>יוזמות ניהול עצמי</v>
          </cell>
          <cell r="C3917">
            <v>480000</v>
          </cell>
        </row>
        <row r="3918">
          <cell r="A3918">
            <v>1811305786</v>
          </cell>
          <cell r="B3918" t="str">
            <v>מרכז מצטיינים</v>
          </cell>
          <cell r="C3918">
            <v>500000</v>
          </cell>
        </row>
        <row r="3919">
          <cell r="A3919" t="str">
            <v>#VALUE!</v>
          </cell>
          <cell r="B3919" t="str">
            <v>יוזמות יסודי</v>
          </cell>
          <cell r="C3919">
            <v>5421000</v>
          </cell>
        </row>
        <row r="3920">
          <cell r="A3920">
            <v>18113060</v>
          </cell>
          <cell r="B3920" t="str">
            <v>יוזמות פרט</v>
          </cell>
        </row>
        <row r="3921">
          <cell r="A3921">
            <v>1811306110</v>
          </cell>
          <cell r="B3921" t="str">
            <v>השכר הקובע-תקציבית</v>
          </cell>
        </row>
        <row r="3922">
          <cell r="A3922">
            <v>1811306119</v>
          </cell>
          <cell r="B3922" t="str">
            <v>השכר הקובע-צוברת</v>
          </cell>
        </row>
        <row r="3923">
          <cell r="A3923">
            <v>1811306210</v>
          </cell>
          <cell r="B3923" t="str">
            <v>השכר הקובע</v>
          </cell>
        </row>
        <row r="3924">
          <cell r="A3924">
            <v>1811306263</v>
          </cell>
          <cell r="B3924" t="str">
            <v>עובדי כח - אדם</v>
          </cell>
        </row>
        <row r="3925">
          <cell r="A3925">
            <v>1811306759</v>
          </cell>
          <cell r="B3925" t="str">
            <v>שרותי סייעות</v>
          </cell>
        </row>
        <row r="3926">
          <cell r="A3926">
            <v>1811306780</v>
          </cell>
          <cell r="B3926" t="str">
            <v>פעולות</v>
          </cell>
          <cell r="C3926">
            <v>315900</v>
          </cell>
        </row>
        <row r="3927">
          <cell r="A3927">
            <v>1811306781</v>
          </cell>
          <cell r="B3927" t="str">
            <v>כתת התנהגות בהרצוג</v>
          </cell>
        </row>
        <row r="3928">
          <cell r="A3928" t="str">
            <v>#VALUE!</v>
          </cell>
          <cell r="B3928" t="str">
            <v>יוזמות פרט</v>
          </cell>
          <cell r="C3928">
            <v>315900</v>
          </cell>
        </row>
        <row r="3929">
          <cell r="A3929">
            <v>18113080</v>
          </cell>
          <cell r="B3929" t="str">
            <v>יוזמות רווחה חינוכית</v>
          </cell>
        </row>
        <row r="3930">
          <cell r="A3930">
            <v>1811308780</v>
          </cell>
          <cell r="B3930" t="str">
            <v>פעולות</v>
          </cell>
        </row>
        <row r="3931">
          <cell r="A3931" t="str">
            <v>#VALUE!</v>
          </cell>
          <cell r="B3931" t="str">
            <v>יוזמות רווחה חינוכית</v>
          </cell>
          <cell r="C3931">
            <v>0</v>
          </cell>
        </row>
        <row r="3932">
          <cell r="A3932">
            <v>18113090</v>
          </cell>
          <cell r="B3932" t="str">
            <v>יוזמות נוער</v>
          </cell>
        </row>
        <row r="3933">
          <cell r="A3933">
            <v>1811309110</v>
          </cell>
          <cell r="B3933" t="str">
            <v>השכר הקובע-תקציבית</v>
          </cell>
        </row>
        <row r="3934">
          <cell r="A3934">
            <v>1811309119</v>
          </cell>
          <cell r="B3934" t="str">
            <v>השכר הקובע-צוברת</v>
          </cell>
        </row>
        <row r="3935">
          <cell r="A3935">
            <v>1811309210</v>
          </cell>
          <cell r="B3935" t="str">
            <v>השכר הקובע</v>
          </cell>
        </row>
        <row r="3936">
          <cell r="A3936">
            <v>1811309263</v>
          </cell>
          <cell r="B3936" t="str">
            <v>עובדי כח - אדם</v>
          </cell>
        </row>
        <row r="3937">
          <cell r="A3937">
            <v>1811309759</v>
          </cell>
          <cell r="B3937" t="str">
            <v>שרותי סייעות</v>
          </cell>
        </row>
        <row r="3938">
          <cell r="A3938">
            <v>1811309780</v>
          </cell>
          <cell r="B3938" t="str">
            <v>פעולות</v>
          </cell>
          <cell r="C3938">
            <v>151200</v>
          </cell>
        </row>
        <row r="3939">
          <cell r="A3939" t="str">
            <v>#VALUE!</v>
          </cell>
          <cell r="B3939" t="str">
            <v>יוזמות נוער</v>
          </cell>
          <cell r="C3939">
            <v>151200</v>
          </cell>
        </row>
        <row r="3940">
          <cell r="A3940">
            <v>18114000</v>
          </cell>
          <cell r="B3940" t="str">
            <v>מניעת אלימות וסמים</v>
          </cell>
        </row>
        <row r="3941">
          <cell r="A3941">
            <v>1811400110</v>
          </cell>
          <cell r="B3941" t="str">
            <v>השכר הקובע-תקציבית</v>
          </cell>
          <cell r="C3941">
            <v>264000</v>
          </cell>
        </row>
        <row r="3942">
          <cell r="A3942">
            <v>1811400119</v>
          </cell>
          <cell r="B3942" t="str">
            <v>השכר הקובע-צוברת</v>
          </cell>
          <cell r="C3942">
            <v>508500</v>
          </cell>
        </row>
        <row r="3943">
          <cell r="A3943">
            <v>1811400122</v>
          </cell>
          <cell r="B3943" t="str">
            <v xml:space="preserve">ביגוד             </v>
          </cell>
          <cell r="C3943">
            <v>6300</v>
          </cell>
        </row>
        <row r="3944">
          <cell r="A3944">
            <v>1811400126</v>
          </cell>
          <cell r="B3944" t="str">
            <v xml:space="preserve">דמי הבראה         </v>
          </cell>
          <cell r="C3944">
            <v>13000</v>
          </cell>
        </row>
        <row r="3945">
          <cell r="A3945">
            <v>1811400130</v>
          </cell>
          <cell r="B3945" t="str">
            <v xml:space="preserve">שעות נוספות       </v>
          </cell>
          <cell r="C3945">
            <v>20000</v>
          </cell>
        </row>
        <row r="3946">
          <cell r="A3946">
            <v>1811400140</v>
          </cell>
          <cell r="B3946" t="str">
            <v>השתתפות באחזקת רכב</v>
          </cell>
          <cell r="C3946">
            <v>74300</v>
          </cell>
        </row>
        <row r="3947">
          <cell r="A3947">
            <v>1811400210</v>
          </cell>
          <cell r="B3947" t="str">
            <v>השכר הקובע - אוזן קשבת</v>
          </cell>
        </row>
        <row r="3948">
          <cell r="A3948">
            <v>1811400263</v>
          </cell>
          <cell r="B3948" t="str">
            <v>אוזן קשבת</v>
          </cell>
        </row>
        <row r="3949">
          <cell r="A3949">
            <v>1811400780</v>
          </cell>
          <cell r="B3949" t="str">
            <v>פעולות</v>
          </cell>
          <cell r="C3949">
            <v>986100</v>
          </cell>
        </row>
        <row r="3950">
          <cell r="A3950">
            <v>1811400781</v>
          </cell>
          <cell r="B3950" t="str">
            <v>עיר ללא אלימות</v>
          </cell>
          <cell r="C3950">
            <v>1610600</v>
          </cell>
        </row>
        <row r="3951">
          <cell r="A3951">
            <v>1811400782</v>
          </cell>
          <cell r="B3951" t="str">
            <v>סמים - משרד החינוך</v>
          </cell>
        </row>
        <row r="3952">
          <cell r="A3952">
            <v>1811400783</v>
          </cell>
          <cell r="B3952" t="str">
            <v>אפוטרופוס כללי</v>
          </cell>
        </row>
        <row r="3953">
          <cell r="A3953" t="str">
            <v>#VALUE!</v>
          </cell>
          <cell r="B3953" t="str">
            <v>מניעת אלימות וסמים</v>
          </cell>
          <cell r="C3953">
            <v>3482800</v>
          </cell>
        </row>
        <row r="3954">
          <cell r="A3954">
            <v>18120000</v>
          </cell>
          <cell r="B3954" t="str">
            <v xml:space="preserve">חינוך קדם יסודי   </v>
          </cell>
        </row>
        <row r="3955">
          <cell r="A3955">
            <v>18122000</v>
          </cell>
          <cell r="B3955" t="str">
            <v xml:space="preserve">גני ילדים         </v>
          </cell>
        </row>
        <row r="3956">
          <cell r="A3956">
            <v>1812200100</v>
          </cell>
          <cell r="B3956" t="str">
            <v>שכר עובדים לפי תקן</v>
          </cell>
        </row>
        <row r="3957">
          <cell r="A3957">
            <v>1812200110</v>
          </cell>
          <cell r="B3957" t="str">
            <v>השכר הקובע-תקציבית</v>
          </cell>
          <cell r="C3957">
            <v>1153600</v>
          </cell>
        </row>
        <row r="3958">
          <cell r="A3958">
            <v>1812200119</v>
          </cell>
          <cell r="B3958" t="str">
            <v xml:space="preserve">השכר הקובע-צוברת  </v>
          </cell>
          <cell r="C3958">
            <v>517200</v>
          </cell>
        </row>
        <row r="3959">
          <cell r="A3959">
            <v>1812200122</v>
          </cell>
          <cell r="B3959" t="str">
            <v xml:space="preserve">ביגוד             </v>
          </cell>
          <cell r="C3959">
            <v>14400</v>
          </cell>
        </row>
        <row r="3960">
          <cell r="A3960">
            <v>1812200126</v>
          </cell>
          <cell r="B3960" t="str">
            <v xml:space="preserve">דמי הבראה         </v>
          </cell>
          <cell r="C3960">
            <v>56000</v>
          </cell>
        </row>
        <row r="3961">
          <cell r="A3961">
            <v>1812200130</v>
          </cell>
          <cell r="B3961" t="str">
            <v xml:space="preserve">שעות נוספות       </v>
          </cell>
          <cell r="C3961">
            <v>0</v>
          </cell>
        </row>
        <row r="3962">
          <cell r="A3962">
            <v>1812200200</v>
          </cell>
          <cell r="B3962" t="str">
            <v>שכר עובדים ללא תקן</v>
          </cell>
        </row>
        <row r="3963">
          <cell r="A3963">
            <v>1812200210</v>
          </cell>
          <cell r="B3963" t="str">
            <v xml:space="preserve">השכר הקובע        </v>
          </cell>
        </row>
        <row r="3964">
          <cell r="A3964">
            <v>1812200253</v>
          </cell>
          <cell r="B3964" t="str">
            <v xml:space="preserve">סייעות - קבלן     </v>
          </cell>
        </row>
        <row r="3965">
          <cell r="A3965">
            <v>1812200255</v>
          </cell>
          <cell r="B3965" t="str">
            <v xml:space="preserve">מילוי מקום        </v>
          </cell>
        </row>
        <row r="3966">
          <cell r="A3966">
            <v>1812200261</v>
          </cell>
          <cell r="B3966" t="str">
            <v xml:space="preserve">משכורות לגננות    </v>
          </cell>
        </row>
        <row r="3967">
          <cell r="A3967">
            <v>1812200263</v>
          </cell>
          <cell r="B3967" t="str">
            <v xml:space="preserve">משלימות ימי ו'    </v>
          </cell>
        </row>
        <row r="3968">
          <cell r="A3968">
            <v>1812200264</v>
          </cell>
          <cell r="B3968" t="str">
            <v>תקן קבועים ממוסדות</v>
          </cell>
        </row>
        <row r="3969">
          <cell r="A3969">
            <v>1812200400</v>
          </cell>
          <cell r="B3969" t="str">
            <v>אחזקת בנינים וציוד</v>
          </cell>
        </row>
        <row r="3970">
          <cell r="A3970">
            <v>1812200420</v>
          </cell>
          <cell r="B3970" t="str">
            <v xml:space="preserve">כיבוי אש          </v>
          </cell>
          <cell r="C3970">
            <v>85000</v>
          </cell>
        </row>
        <row r="3971">
          <cell r="A3971">
            <v>1812200423</v>
          </cell>
          <cell r="B3971" t="str">
            <v xml:space="preserve">תחזוקת מבנה       </v>
          </cell>
        </row>
        <row r="3972">
          <cell r="A3972">
            <v>1812200430</v>
          </cell>
          <cell r="B3972" t="str">
            <v xml:space="preserve">גז לגנים          </v>
          </cell>
        </row>
        <row r="3973">
          <cell r="A3973">
            <v>1812200431</v>
          </cell>
          <cell r="B3973" t="str">
            <v xml:space="preserve">חשמל              </v>
          </cell>
          <cell r="C3973">
            <v>1782000</v>
          </cell>
        </row>
        <row r="3974">
          <cell r="A3974">
            <v>1812200432</v>
          </cell>
          <cell r="B3974" t="str">
            <v xml:space="preserve">מים               </v>
          </cell>
          <cell r="C3974">
            <v>765000</v>
          </cell>
        </row>
        <row r="3975">
          <cell r="A3975">
            <v>1812200433</v>
          </cell>
          <cell r="B3975" t="str">
            <v xml:space="preserve">חומרי נקיון       </v>
          </cell>
          <cell r="C3975">
            <v>193000</v>
          </cell>
        </row>
        <row r="3976">
          <cell r="A3976">
            <v>1812200434</v>
          </cell>
          <cell r="B3976" t="str">
            <v xml:space="preserve">חיטוי והדברה      </v>
          </cell>
          <cell r="C3976">
            <v>27000</v>
          </cell>
        </row>
        <row r="3977">
          <cell r="A3977">
            <v>1812200437</v>
          </cell>
          <cell r="B3977" t="str">
            <v xml:space="preserve">אחזקת אזעקה       </v>
          </cell>
          <cell r="C3977">
            <v>21000</v>
          </cell>
        </row>
        <row r="3978">
          <cell r="A3978">
            <v>1812200441</v>
          </cell>
          <cell r="B3978" t="str">
            <v xml:space="preserve">ביטוח             </v>
          </cell>
        </row>
        <row r="3979">
          <cell r="A3979">
            <v>1812200450</v>
          </cell>
          <cell r="B3979" t="str">
            <v xml:space="preserve">ריהוט ואחזקתו     </v>
          </cell>
          <cell r="C3979">
            <v>0</v>
          </cell>
        </row>
        <row r="3980">
          <cell r="A3980">
            <v>1812200471</v>
          </cell>
          <cell r="B3980" t="str">
            <v>מכשרי כתיבה</v>
          </cell>
          <cell r="C3980">
            <v>5700</v>
          </cell>
        </row>
        <row r="3981">
          <cell r="A3981">
            <v>1812200500</v>
          </cell>
          <cell r="B3981" t="str">
            <v xml:space="preserve">הוצאות מינהליות   </v>
          </cell>
        </row>
        <row r="3982">
          <cell r="A3982">
            <v>1812200521</v>
          </cell>
          <cell r="B3982" t="str">
            <v>השת' השתלמות ע'לגנ</v>
          </cell>
        </row>
        <row r="3983">
          <cell r="A3983">
            <v>1812200540</v>
          </cell>
          <cell r="B3983" t="str">
            <v xml:space="preserve">הוצאות טלפון      </v>
          </cell>
          <cell r="C3983">
            <v>132000</v>
          </cell>
        </row>
        <row r="3984">
          <cell r="A3984">
            <v>1812200541</v>
          </cell>
          <cell r="B3984" t="str">
            <v xml:space="preserve">משלוח דאר         </v>
          </cell>
        </row>
        <row r="3985">
          <cell r="A3985">
            <v>1812200544</v>
          </cell>
          <cell r="B3985" t="str">
            <v xml:space="preserve">הוצאות דאר        </v>
          </cell>
          <cell r="C3985">
            <v>5000</v>
          </cell>
        </row>
        <row r="3986">
          <cell r="A3986">
            <v>1812200551</v>
          </cell>
          <cell r="B3986" t="str">
            <v xml:space="preserve">מודעות והדבקתן    </v>
          </cell>
        </row>
        <row r="3987">
          <cell r="A3987">
            <v>1812200561</v>
          </cell>
          <cell r="B3987" t="str">
            <v xml:space="preserve">שיכפולים          </v>
          </cell>
        </row>
        <row r="3988">
          <cell r="A3988">
            <v>1812200562</v>
          </cell>
          <cell r="B3988" t="str">
            <v>הדפסות לרישום גנים</v>
          </cell>
          <cell r="C3988">
            <v>57000</v>
          </cell>
        </row>
        <row r="3989">
          <cell r="A3989">
            <v>1812200563</v>
          </cell>
          <cell r="B3989" t="str">
            <v xml:space="preserve">הדפסות  אוטומציה  </v>
          </cell>
          <cell r="C3989">
            <v>370500</v>
          </cell>
        </row>
        <row r="3990">
          <cell r="A3990">
            <v>1812200571</v>
          </cell>
          <cell r="B3990" t="str">
            <v xml:space="preserve">מיכון וענ"א       </v>
          </cell>
        </row>
        <row r="3991">
          <cell r="A3991">
            <v>1812200700</v>
          </cell>
          <cell r="B3991" t="str">
            <v xml:space="preserve">הוצאות לפעולות    </v>
          </cell>
        </row>
        <row r="3992">
          <cell r="A3992">
            <v>1812200710</v>
          </cell>
          <cell r="B3992" t="str">
            <v xml:space="preserve">הובלות  והסעות    </v>
          </cell>
        </row>
        <row r="3993">
          <cell r="A3993">
            <v>1812200721</v>
          </cell>
          <cell r="B3993" t="str">
            <v>חמרים-תחזוקת מבנים</v>
          </cell>
        </row>
        <row r="3994">
          <cell r="A3994">
            <v>1812200722</v>
          </cell>
          <cell r="B3994" t="str">
            <v>חמרים-תחזוקה עצמית</v>
          </cell>
        </row>
        <row r="3995">
          <cell r="A3995">
            <v>1812200723</v>
          </cell>
          <cell r="B3995" t="str">
            <v xml:space="preserve">חומרים לגנים      </v>
          </cell>
          <cell r="C3995">
            <v>512000</v>
          </cell>
        </row>
        <row r="3996">
          <cell r="A3996">
            <v>1812200724</v>
          </cell>
          <cell r="B3996" t="str">
            <v xml:space="preserve">חול לגנים         </v>
          </cell>
        </row>
        <row r="3997">
          <cell r="A3997">
            <v>1812200742</v>
          </cell>
          <cell r="B3997" t="str">
            <v xml:space="preserve">כלים וציוד        </v>
          </cell>
        </row>
        <row r="3998">
          <cell r="A3998">
            <v>1812200743</v>
          </cell>
          <cell r="B3998" t="str">
            <v>תחזוקת ציוד מחשבים</v>
          </cell>
        </row>
        <row r="3999">
          <cell r="A3999">
            <v>1812200745</v>
          </cell>
          <cell r="B3999" t="str">
            <v xml:space="preserve">דמי פריצה - תכולה </v>
          </cell>
        </row>
        <row r="4000">
          <cell r="A4000">
            <v>1812200746</v>
          </cell>
          <cell r="B4000" t="str">
            <v xml:space="preserve">דמי פריצה - מבנה  </v>
          </cell>
        </row>
        <row r="4001">
          <cell r="A4001">
            <v>1812200750</v>
          </cell>
          <cell r="B4001" t="str">
            <v>אחזקת מוסדות</v>
          </cell>
          <cell r="C4001">
            <v>4763000</v>
          </cell>
        </row>
        <row r="4002">
          <cell r="A4002">
            <v>1812200751</v>
          </cell>
          <cell r="B4002" t="str">
            <v xml:space="preserve">עבודות קבלניות    </v>
          </cell>
        </row>
        <row r="4003">
          <cell r="A4003">
            <v>1812200752</v>
          </cell>
          <cell r="B4003" t="str">
            <v xml:space="preserve">נקיון בקבלנות     </v>
          </cell>
          <cell r="C4003">
            <v>41796</v>
          </cell>
        </row>
        <row r="4004">
          <cell r="A4004">
            <v>1812200753</v>
          </cell>
          <cell r="B4004" t="str">
            <v xml:space="preserve">סייעות - קבלן     </v>
          </cell>
        </row>
        <row r="4005">
          <cell r="A4005">
            <v>1812200755</v>
          </cell>
          <cell r="B4005" t="str">
            <v xml:space="preserve">מילוי מקום        </v>
          </cell>
        </row>
        <row r="4006">
          <cell r="A4006">
            <v>1812200756</v>
          </cell>
          <cell r="B4006" t="str">
            <v xml:space="preserve">שמירה וסדרנות     </v>
          </cell>
          <cell r="C4006">
            <v>35000</v>
          </cell>
        </row>
        <row r="4007">
          <cell r="A4007">
            <v>1812200757</v>
          </cell>
          <cell r="B4007" t="str">
            <v>ע' לגננות+משלימות</v>
          </cell>
          <cell r="C4007">
            <v>54700000</v>
          </cell>
        </row>
        <row r="4008">
          <cell r="A4008">
            <v>1812200758</v>
          </cell>
          <cell r="B4008" t="str">
            <v>תחזוקת מתקני חצר</v>
          </cell>
        </row>
        <row r="4009">
          <cell r="A4009">
            <v>1812200759</v>
          </cell>
          <cell r="B4009" t="str">
            <v>שרותי סייעות</v>
          </cell>
          <cell r="C4009">
            <v>22514000</v>
          </cell>
        </row>
        <row r="4010">
          <cell r="A4010">
            <v>1812200761</v>
          </cell>
          <cell r="B4010" t="str">
            <v xml:space="preserve">משכורות לגננות    </v>
          </cell>
          <cell r="C4010">
            <v>29185400</v>
          </cell>
        </row>
        <row r="4011">
          <cell r="A4011">
            <v>1812200763</v>
          </cell>
          <cell r="B4011" t="str">
            <v xml:space="preserve">משלימות ימי ו'    </v>
          </cell>
        </row>
        <row r="4012">
          <cell r="A4012">
            <v>1812200764</v>
          </cell>
          <cell r="B4012" t="str">
            <v>תקן קבועים ממוסדות</v>
          </cell>
        </row>
        <row r="4013">
          <cell r="A4013">
            <v>1812200765</v>
          </cell>
          <cell r="B4013" t="str">
            <v>גננות  מדינה בתקן</v>
          </cell>
        </row>
        <row r="4014">
          <cell r="A4014">
            <v>1812200780</v>
          </cell>
          <cell r="B4014" t="str">
            <v xml:space="preserve">השתתפות במרפ"ד    </v>
          </cell>
        </row>
        <row r="4015">
          <cell r="A4015">
            <v>1812200781</v>
          </cell>
          <cell r="B4015" t="str">
            <v xml:space="preserve">ארועים            </v>
          </cell>
          <cell r="C4015">
            <v>544800</v>
          </cell>
        </row>
        <row r="4016">
          <cell r="A4016">
            <v>1812200782</v>
          </cell>
          <cell r="B4016" t="str">
            <v>הזנת גני ג'סי</v>
          </cell>
        </row>
        <row r="4017">
          <cell r="A4017">
            <v>1812200784</v>
          </cell>
          <cell r="B4017" t="str">
            <v>שחמט בגנ"י בג'סי כהן ובת"ג</v>
          </cell>
          <cell r="C4017">
            <v>343300</v>
          </cell>
        </row>
        <row r="4018">
          <cell r="A4018">
            <v>1812200794</v>
          </cell>
          <cell r="B4018" t="str">
            <v xml:space="preserve">השתתפות בעזר 094  </v>
          </cell>
        </row>
        <row r="4019">
          <cell r="A4019">
            <v>1812200800</v>
          </cell>
          <cell r="B4019" t="str">
            <v>השת' תמיכות תרומות</v>
          </cell>
        </row>
        <row r="4020">
          <cell r="A4020">
            <v>1812200785</v>
          </cell>
          <cell r="B4020" t="str">
            <v>תכנית פאזל</v>
          </cell>
        </row>
        <row r="4021">
          <cell r="A4021">
            <v>1812200900</v>
          </cell>
          <cell r="B4021" t="str">
            <v xml:space="preserve">הוצאות חד פעמיות  </v>
          </cell>
        </row>
        <row r="4022">
          <cell r="A4022">
            <v>1812200931</v>
          </cell>
          <cell r="B4022" t="str">
            <v>רכ' כנגד מש' חינוך</v>
          </cell>
          <cell r="C4022">
            <v>25000</v>
          </cell>
        </row>
        <row r="4023">
          <cell r="A4023">
            <v>1812200932</v>
          </cell>
          <cell r="B4023" t="str">
            <v>העשרת הסביבה (מהמשרד)</v>
          </cell>
          <cell r="C4023">
            <v>142000</v>
          </cell>
        </row>
        <row r="4024">
          <cell r="A4024">
            <v>1812200933</v>
          </cell>
          <cell r="B4024" t="str">
            <v xml:space="preserve">מתקני חצר         </v>
          </cell>
        </row>
        <row r="4025">
          <cell r="A4025">
            <v>1812200934</v>
          </cell>
          <cell r="B4025" t="str">
            <v xml:space="preserve">חומרים-ח"מ חופשות </v>
          </cell>
        </row>
        <row r="4026">
          <cell r="A4026">
            <v>1812200961</v>
          </cell>
          <cell r="B4026" t="str">
            <v>רז' פעולות ורכישות</v>
          </cell>
        </row>
        <row r="4027">
          <cell r="A4027">
            <v>1812200980</v>
          </cell>
          <cell r="B4027" t="str">
            <v xml:space="preserve">כנגד קייטנות      </v>
          </cell>
        </row>
        <row r="4028">
          <cell r="A4028" t="str">
            <v>#VALUE!</v>
          </cell>
          <cell r="B4028" t="str">
            <v xml:space="preserve">גני ילדים         </v>
          </cell>
          <cell r="C4028">
            <v>117990696</v>
          </cell>
        </row>
        <row r="4029">
          <cell r="A4029">
            <v>18122100</v>
          </cell>
          <cell r="B4029" t="str">
            <v>גנ"י - חינוך מיוחד</v>
          </cell>
        </row>
        <row r="4030">
          <cell r="A4030">
            <v>1812210110</v>
          </cell>
          <cell r="B4030" t="str">
            <v>השכר הקובע-תקציבית</v>
          </cell>
        </row>
        <row r="4031">
          <cell r="A4031">
            <v>1812210119</v>
          </cell>
          <cell r="B4031" t="str">
            <v xml:space="preserve">השכר הקובע-צוברת  </v>
          </cell>
        </row>
        <row r="4032">
          <cell r="A4032">
            <v>1812210122</v>
          </cell>
          <cell r="B4032" t="str">
            <v xml:space="preserve">ביגוד             </v>
          </cell>
          <cell r="C4032">
            <v>3000</v>
          </cell>
        </row>
        <row r="4033">
          <cell r="A4033">
            <v>1812210126</v>
          </cell>
          <cell r="B4033" t="str">
            <v xml:space="preserve">דמי הבראה         </v>
          </cell>
          <cell r="C4033">
            <v>0</v>
          </cell>
        </row>
        <row r="4034">
          <cell r="A4034">
            <v>1812210130</v>
          </cell>
          <cell r="B4034" t="str">
            <v xml:space="preserve">שעות נוספות       </v>
          </cell>
          <cell r="C4034">
            <v>0</v>
          </cell>
        </row>
        <row r="4035">
          <cell r="A4035">
            <v>1812210210</v>
          </cell>
          <cell r="B4035" t="str">
            <v>השכר הקובע</v>
          </cell>
        </row>
        <row r="4036">
          <cell r="A4036">
            <v>1812210253</v>
          </cell>
          <cell r="B4036" t="str">
            <v xml:space="preserve">סייעות - קבלן     </v>
          </cell>
        </row>
        <row r="4037">
          <cell r="A4037">
            <v>1812210255</v>
          </cell>
          <cell r="B4037" t="str">
            <v xml:space="preserve">מילוי מקום        </v>
          </cell>
        </row>
        <row r="4038">
          <cell r="A4038">
            <v>1812210263</v>
          </cell>
          <cell r="B4038" t="str">
            <v xml:space="preserve">משלימות ימי ו'    </v>
          </cell>
        </row>
        <row r="4039">
          <cell r="A4039">
            <v>1812210264</v>
          </cell>
          <cell r="B4039" t="str">
            <v xml:space="preserve">תקן מחברת מוסדות  </v>
          </cell>
        </row>
        <row r="4040">
          <cell r="A4040">
            <v>1812210420</v>
          </cell>
          <cell r="B4040" t="str">
            <v xml:space="preserve">כיבוי אש          </v>
          </cell>
          <cell r="C4040">
            <v>3000</v>
          </cell>
        </row>
        <row r="4041">
          <cell r="A4041">
            <v>1812210430</v>
          </cell>
          <cell r="B4041" t="str">
            <v xml:space="preserve">גז לגנים          </v>
          </cell>
        </row>
        <row r="4042">
          <cell r="A4042">
            <v>1812210431</v>
          </cell>
          <cell r="B4042" t="str">
            <v xml:space="preserve">חשמל              </v>
          </cell>
        </row>
        <row r="4043">
          <cell r="A4043">
            <v>1812210432</v>
          </cell>
          <cell r="B4043" t="str">
            <v xml:space="preserve">מים               </v>
          </cell>
          <cell r="C4043">
            <v>0</v>
          </cell>
        </row>
        <row r="4044">
          <cell r="A4044">
            <v>1812210433</v>
          </cell>
          <cell r="B4044" t="str">
            <v xml:space="preserve">חומרי ניקיון      </v>
          </cell>
          <cell r="C4044">
            <v>25000</v>
          </cell>
        </row>
        <row r="4045">
          <cell r="A4045">
            <v>1812210434</v>
          </cell>
          <cell r="B4045" t="str">
            <v xml:space="preserve">חיטוי והדברה      </v>
          </cell>
          <cell r="C4045">
            <v>2000</v>
          </cell>
        </row>
        <row r="4046">
          <cell r="A4046">
            <v>1812210437</v>
          </cell>
          <cell r="B4046" t="str">
            <v xml:space="preserve">אחזקת אזעקה       </v>
          </cell>
        </row>
        <row r="4047">
          <cell r="A4047">
            <v>1812210441</v>
          </cell>
          <cell r="B4047" t="str">
            <v xml:space="preserve">ביטוח             </v>
          </cell>
        </row>
        <row r="4048">
          <cell r="A4048">
            <v>1812210450</v>
          </cell>
          <cell r="B4048" t="str">
            <v xml:space="preserve">ריהוט ואחזקתו     </v>
          </cell>
          <cell r="C4048">
            <v>0</v>
          </cell>
        </row>
        <row r="4049">
          <cell r="A4049">
            <v>1812210540</v>
          </cell>
          <cell r="B4049" t="str">
            <v xml:space="preserve">הוצאות טלפון      </v>
          </cell>
          <cell r="C4049">
            <v>20000</v>
          </cell>
        </row>
        <row r="4050">
          <cell r="A4050">
            <v>1812210544</v>
          </cell>
          <cell r="B4050" t="str">
            <v xml:space="preserve">הוצאות דאר        </v>
          </cell>
          <cell r="C4050">
            <v>0</v>
          </cell>
        </row>
        <row r="4051">
          <cell r="A4051">
            <v>1812210561</v>
          </cell>
          <cell r="B4051" t="str">
            <v xml:space="preserve">שיכפולים          </v>
          </cell>
        </row>
        <row r="4052">
          <cell r="A4052">
            <v>1812210710</v>
          </cell>
          <cell r="B4052" t="str">
            <v xml:space="preserve">הובלות והסעות     </v>
          </cell>
        </row>
        <row r="4053">
          <cell r="A4053">
            <v>1812210721</v>
          </cell>
          <cell r="B4053" t="str">
            <v>חמרים-תחזוקת מבנים</v>
          </cell>
        </row>
        <row r="4054">
          <cell r="A4054">
            <v>1812210723</v>
          </cell>
          <cell r="B4054" t="str">
            <v xml:space="preserve">חומרים לגנים      </v>
          </cell>
          <cell r="C4054">
            <v>115000</v>
          </cell>
        </row>
        <row r="4055">
          <cell r="A4055">
            <v>1812210724</v>
          </cell>
          <cell r="B4055" t="str">
            <v xml:space="preserve">חול לגנים         </v>
          </cell>
        </row>
        <row r="4056">
          <cell r="A4056">
            <v>1812210742</v>
          </cell>
          <cell r="B4056" t="str">
            <v xml:space="preserve">כלים וציוד        </v>
          </cell>
        </row>
        <row r="4057">
          <cell r="A4057">
            <v>1812210745</v>
          </cell>
          <cell r="B4057" t="str">
            <v xml:space="preserve">דמי פריצה - תכולה </v>
          </cell>
        </row>
        <row r="4058">
          <cell r="A4058">
            <v>1812210751</v>
          </cell>
          <cell r="B4058" t="str">
            <v xml:space="preserve">עבודות קבלניות    </v>
          </cell>
        </row>
        <row r="4059">
          <cell r="A4059">
            <v>1812210753</v>
          </cell>
          <cell r="B4059" t="str">
            <v xml:space="preserve">סייעות - קבלן     </v>
          </cell>
        </row>
        <row r="4060">
          <cell r="A4060">
            <v>1812210755</v>
          </cell>
          <cell r="B4060" t="str">
            <v xml:space="preserve">מילוי מקום        </v>
          </cell>
        </row>
        <row r="4061">
          <cell r="A4061">
            <v>1812210757</v>
          </cell>
          <cell r="B4061" t="str">
            <v>ע' לגננות+משלימות</v>
          </cell>
          <cell r="C4061">
            <v>8100000</v>
          </cell>
        </row>
        <row r="4062">
          <cell r="A4062">
            <v>1812210759</v>
          </cell>
          <cell r="B4062" t="str">
            <v>שרותי סייעות</v>
          </cell>
          <cell r="C4062">
            <v>5900000</v>
          </cell>
        </row>
        <row r="4063">
          <cell r="A4063">
            <v>1812210763</v>
          </cell>
          <cell r="B4063" t="str">
            <v xml:space="preserve">משלימות ימי ו'    </v>
          </cell>
        </row>
        <row r="4064">
          <cell r="A4064">
            <v>1812210764</v>
          </cell>
          <cell r="B4064" t="str">
            <v xml:space="preserve">תקן מחברת מוסדות  </v>
          </cell>
        </row>
        <row r="4065">
          <cell r="A4065">
            <v>1812210781</v>
          </cell>
          <cell r="B4065" t="str">
            <v xml:space="preserve">ארועים מהכנסות    </v>
          </cell>
        </row>
        <row r="4066">
          <cell r="A4066">
            <v>1812210782</v>
          </cell>
          <cell r="B4066" t="str">
            <v xml:space="preserve">השתתפות בהזנה     </v>
          </cell>
          <cell r="C4066">
            <v>897200</v>
          </cell>
        </row>
        <row r="4067">
          <cell r="A4067">
            <v>1812210783</v>
          </cell>
          <cell r="B4067" t="str">
            <v>גן אחי"ה</v>
          </cell>
        </row>
        <row r="4068">
          <cell r="A4068">
            <v>1812210931</v>
          </cell>
          <cell r="B4068" t="str">
            <v>רכ' כנגד מש' חינוך</v>
          </cell>
          <cell r="C4068">
            <v>30000</v>
          </cell>
        </row>
        <row r="4069">
          <cell r="A4069">
            <v>1812210933</v>
          </cell>
          <cell r="B4069" t="str">
            <v xml:space="preserve">מתקני חצר         </v>
          </cell>
        </row>
        <row r="4070">
          <cell r="A4070">
            <v>1812210934</v>
          </cell>
          <cell r="B4070" t="str">
            <v xml:space="preserve">חומרים-ח"מ חופשות </v>
          </cell>
          <cell r="C4070">
            <v>223000</v>
          </cell>
        </row>
        <row r="4071">
          <cell r="A4071">
            <v>1812210935</v>
          </cell>
          <cell r="B4071" t="str">
            <v>גן לכיש - איל"ן</v>
          </cell>
        </row>
        <row r="4072">
          <cell r="A4072">
            <v>1812210961</v>
          </cell>
          <cell r="B4072" t="str">
            <v>רז' פעולות ורכישות</v>
          </cell>
        </row>
        <row r="4073">
          <cell r="A4073" t="str">
            <v>#VALUE!</v>
          </cell>
          <cell r="B4073" t="str">
            <v>גנ"י - חינוך מיוחד</v>
          </cell>
          <cell r="C4073">
            <v>15318200</v>
          </cell>
        </row>
        <row r="4074">
          <cell r="A4074">
            <v>18123000</v>
          </cell>
          <cell r="B4074" t="str">
            <v xml:space="preserve">יוזמות גני ילדים  </v>
          </cell>
        </row>
        <row r="4075">
          <cell r="A4075">
            <v>1812300110</v>
          </cell>
          <cell r="B4075" t="str">
            <v>יוזמות גנים-תקציב'</v>
          </cell>
        </row>
        <row r="4076">
          <cell r="A4076">
            <v>1812300782</v>
          </cell>
          <cell r="B4076" t="str">
            <v xml:space="preserve">העשרה אשכול       </v>
          </cell>
        </row>
        <row r="4077">
          <cell r="A4077">
            <v>1812300783</v>
          </cell>
          <cell r="B4077" t="str">
            <v>גן דיגיטף</v>
          </cell>
        </row>
        <row r="4078">
          <cell r="A4078">
            <v>1812300784</v>
          </cell>
          <cell r="B4078" t="str">
            <v>מרכז לגיל הרך - ספ' טיפולי</v>
          </cell>
          <cell r="C4078">
            <v>1313600</v>
          </cell>
        </row>
        <row r="4079">
          <cell r="A4079">
            <v>1812300785</v>
          </cell>
          <cell r="B4079" t="str">
            <v>מעג"ן-קרן שטיינמינץ</v>
          </cell>
        </row>
        <row r="4080">
          <cell r="A4080" t="str">
            <v>#VALUE!</v>
          </cell>
          <cell r="B4080" t="str">
            <v xml:space="preserve">יוזמות גני ילדים  </v>
          </cell>
          <cell r="C4080">
            <v>1313600</v>
          </cell>
        </row>
        <row r="4081">
          <cell r="A4081">
            <v>18123100</v>
          </cell>
          <cell r="B4081" t="str">
            <v xml:space="preserve">מרפ"ד הרצוג       </v>
          </cell>
        </row>
        <row r="4082">
          <cell r="A4082">
            <v>1812310110</v>
          </cell>
          <cell r="B4082" t="str">
            <v>השכר הקובע-תקציבית</v>
          </cell>
          <cell r="C4082">
            <v>83600</v>
          </cell>
        </row>
        <row r="4083">
          <cell r="A4083">
            <v>1812310119</v>
          </cell>
          <cell r="B4083" t="str">
            <v xml:space="preserve">השכר הקובע-צוברת  </v>
          </cell>
          <cell r="C4083">
            <v>90900</v>
          </cell>
        </row>
        <row r="4084">
          <cell r="A4084">
            <v>1812310122</v>
          </cell>
          <cell r="B4084" t="str">
            <v xml:space="preserve">ביגוד             </v>
          </cell>
          <cell r="C4084">
            <v>2500</v>
          </cell>
        </row>
        <row r="4085">
          <cell r="A4085">
            <v>1812310126</v>
          </cell>
          <cell r="B4085" t="str">
            <v xml:space="preserve">דמי הבראה         </v>
          </cell>
          <cell r="C4085">
            <v>7000</v>
          </cell>
        </row>
        <row r="4086">
          <cell r="A4086">
            <v>1812310210</v>
          </cell>
          <cell r="B4086" t="str">
            <v xml:space="preserve">השכר הקובע        </v>
          </cell>
        </row>
        <row r="4087">
          <cell r="A4087">
            <v>1812310263</v>
          </cell>
          <cell r="B4087" t="str">
            <v xml:space="preserve">עובדי חברת מוסדות </v>
          </cell>
        </row>
        <row r="4088">
          <cell r="A4088">
            <v>1812310763</v>
          </cell>
          <cell r="B4088" t="str">
            <v xml:space="preserve">עובדי חברת מוסדות </v>
          </cell>
        </row>
        <row r="4089">
          <cell r="A4089">
            <v>1812310781</v>
          </cell>
          <cell r="B4089" t="str">
            <v xml:space="preserve">פעולות            </v>
          </cell>
          <cell r="C4089">
            <v>38000</v>
          </cell>
        </row>
        <row r="4090">
          <cell r="A4090">
            <v>1812310784</v>
          </cell>
          <cell r="B4090" t="str">
            <v xml:space="preserve">חוגים והרצאות     </v>
          </cell>
        </row>
        <row r="4091">
          <cell r="A4091">
            <v>1812310961</v>
          </cell>
          <cell r="B4091" t="str">
            <v>רז' פעולות ורכישות</v>
          </cell>
        </row>
        <row r="4092">
          <cell r="A4092" t="str">
            <v>#VALUE!</v>
          </cell>
          <cell r="B4092" t="str">
            <v xml:space="preserve">מרפ"ד הרצוג       </v>
          </cell>
          <cell r="C4092">
            <v>222000</v>
          </cell>
        </row>
        <row r="4093">
          <cell r="A4093">
            <v>18123300</v>
          </cell>
          <cell r="B4093" t="str">
            <v>גובה עינים-אוסישקין</v>
          </cell>
        </row>
        <row r="4094">
          <cell r="A4094">
            <v>1812330110</v>
          </cell>
          <cell r="B4094" t="str">
            <v>השכר הקובע-תקציבית</v>
          </cell>
        </row>
        <row r="4095">
          <cell r="A4095">
            <v>1812330119</v>
          </cell>
          <cell r="B4095" t="str">
            <v xml:space="preserve">השכר הקובע-צוברת  </v>
          </cell>
        </row>
        <row r="4096">
          <cell r="A4096">
            <v>1812330122</v>
          </cell>
          <cell r="B4096" t="str">
            <v xml:space="preserve">ביגוד             </v>
          </cell>
          <cell r="C4096">
            <v>0</v>
          </cell>
        </row>
        <row r="4097">
          <cell r="A4097">
            <v>1812330126</v>
          </cell>
          <cell r="B4097" t="str">
            <v xml:space="preserve">דמי הבראה         </v>
          </cell>
        </row>
        <row r="4098">
          <cell r="A4098">
            <v>1812330263</v>
          </cell>
          <cell r="B4098" t="str">
            <v xml:space="preserve">עובדי חברת מוסדות </v>
          </cell>
        </row>
        <row r="4099">
          <cell r="A4099">
            <v>1812330763</v>
          </cell>
          <cell r="B4099" t="str">
            <v xml:space="preserve">עובדי חברת מוסדות </v>
          </cell>
        </row>
        <row r="4100">
          <cell r="A4100">
            <v>1812330783</v>
          </cell>
          <cell r="B4100" t="str">
            <v>אוסישקין - מוזיאון</v>
          </cell>
        </row>
        <row r="4101">
          <cell r="A4101">
            <v>1812330870</v>
          </cell>
          <cell r="B4101" t="str">
            <v>אוסישקין - הפעלה</v>
          </cell>
        </row>
        <row r="4102">
          <cell r="A4102">
            <v>1812330872</v>
          </cell>
          <cell r="B4102" t="str">
            <v xml:space="preserve">בגובה העיניים ( הורים )    </v>
          </cell>
          <cell r="C4102">
            <v>250000</v>
          </cell>
        </row>
        <row r="4103">
          <cell r="A4103" t="str">
            <v>#VALUE!</v>
          </cell>
          <cell r="B4103" t="str">
            <v>גובה עינים-אוסישקין</v>
          </cell>
          <cell r="C4103">
            <v>250000</v>
          </cell>
        </row>
        <row r="4104">
          <cell r="A4104">
            <v>18123600</v>
          </cell>
          <cell r="B4104" t="str">
            <v xml:space="preserve">ריתמוסיקה         </v>
          </cell>
        </row>
        <row r="4105">
          <cell r="A4105">
            <v>1812360210</v>
          </cell>
          <cell r="B4105" t="str">
            <v xml:space="preserve">השכר הקובע        </v>
          </cell>
        </row>
        <row r="4106">
          <cell r="A4106">
            <v>1812360263</v>
          </cell>
          <cell r="B4106" t="str">
            <v xml:space="preserve">עובדי חברת מוסדות </v>
          </cell>
        </row>
        <row r="4107">
          <cell r="A4107">
            <v>1812360763</v>
          </cell>
          <cell r="B4107" t="str">
            <v xml:space="preserve">עובדי חברת מוסדות </v>
          </cell>
        </row>
        <row r="4108">
          <cell r="A4108">
            <v>1812360785</v>
          </cell>
          <cell r="B4108" t="str">
            <v>ריתמ' בילוי ובידור</v>
          </cell>
        </row>
        <row r="4109">
          <cell r="A4109">
            <v>1812360872</v>
          </cell>
          <cell r="B4109" t="str">
            <v xml:space="preserve">ריתמוסיקה ( הורים )    </v>
          </cell>
          <cell r="C4109">
            <v>3500000</v>
          </cell>
        </row>
        <row r="4110">
          <cell r="A4110" t="str">
            <v>#VALUE!</v>
          </cell>
          <cell r="B4110" t="str">
            <v xml:space="preserve">ריתמוסיקה         </v>
          </cell>
          <cell r="C4110">
            <v>3500000</v>
          </cell>
        </row>
        <row r="4111">
          <cell r="A4111">
            <v>18123700</v>
          </cell>
          <cell r="B4111" t="str">
            <v>תיאטרון בובות</v>
          </cell>
        </row>
        <row r="4112">
          <cell r="A4112">
            <v>1812370782</v>
          </cell>
          <cell r="B4112" t="str">
            <v>תיאטרון בובות</v>
          </cell>
        </row>
        <row r="4113">
          <cell r="A4113">
            <v>1812370870</v>
          </cell>
          <cell r="B4113" t="str">
            <v>תיאטרון בובות</v>
          </cell>
          <cell r="C4113">
            <v>193300</v>
          </cell>
        </row>
        <row r="4114">
          <cell r="A4114">
            <v>1812370871</v>
          </cell>
          <cell r="B4114" t="str">
            <v>תיאטרון בובות-הכנס' מש'</v>
          </cell>
        </row>
        <row r="4115">
          <cell r="A4115">
            <v>1812370872</v>
          </cell>
          <cell r="B4115" t="str">
            <v xml:space="preserve">תיאטרון בובות ( הורים )    </v>
          </cell>
          <cell r="C4115">
            <v>250000</v>
          </cell>
        </row>
        <row r="4116">
          <cell r="A4116" t="str">
            <v>#VALUE!</v>
          </cell>
          <cell r="B4116" t="str">
            <v>תיאטרון בובות</v>
          </cell>
          <cell r="C4116">
            <v>443300</v>
          </cell>
        </row>
        <row r="4117">
          <cell r="A4117">
            <v>18125000</v>
          </cell>
          <cell r="B4117" t="str">
            <v xml:space="preserve">יול"א בגני ילדים  </v>
          </cell>
        </row>
        <row r="4118">
          <cell r="A4118">
            <v>1812500110</v>
          </cell>
          <cell r="B4118" t="str">
            <v>השכר הקובע-תקציבית</v>
          </cell>
        </row>
        <row r="4119">
          <cell r="A4119">
            <v>1812500119</v>
          </cell>
          <cell r="B4119" t="str">
            <v xml:space="preserve">השכר הקובע-צוברת  </v>
          </cell>
        </row>
        <row r="4120">
          <cell r="A4120">
            <v>1812500122</v>
          </cell>
          <cell r="B4120" t="str">
            <v xml:space="preserve">ביגוד             </v>
          </cell>
          <cell r="C4120">
            <v>0</v>
          </cell>
        </row>
        <row r="4121">
          <cell r="A4121">
            <v>1812500126</v>
          </cell>
          <cell r="B4121" t="str">
            <v xml:space="preserve">דמי הבראה         </v>
          </cell>
        </row>
        <row r="4122">
          <cell r="A4122">
            <v>1812500264</v>
          </cell>
          <cell r="B4122" t="str">
            <v xml:space="preserve">יול"א-חברת מוסדות </v>
          </cell>
        </row>
        <row r="4123">
          <cell r="A4123">
            <v>1812500723</v>
          </cell>
          <cell r="B4123" t="str">
            <v xml:space="preserve">חומרי עבודה       </v>
          </cell>
        </row>
        <row r="4124">
          <cell r="A4124">
            <v>1812500724</v>
          </cell>
          <cell r="B4124" t="str">
            <v>מזון ליום לימ'ארוך</v>
          </cell>
        </row>
        <row r="4125">
          <cell r="A4125">
            <v>1812500744</v>
          </cell>
          <cell r="B4125" t="str">
            <v xml:space="preserve">ביגוד קייטנה      </v>
          </cell>
        </row>
        <row r="4126">
          <cell r="A4126">
            <v>1812500755</v>
          </cell>
          <cell r="B4126" t="str">
            <v>עוזרות לגננות-קבלן</v>
          </cell>
        </row>
        <row r="4127">
          <cell r="A4127">
            <v>1812500756</v>
          </cell>
          <cell r="B4127" t="str">
            <v>שמירה-קיטנות יול"א</v>
          </cell>
        </row>
        <row r="4128">
          <cell r="A4128">
            <v>1812500764</v>
          </cell>
          <cell r="B4128" t="str">
            <v xml:space="preserve">יול"א-חברת מוסדות </v>
          </cell>
        </row>
        <row r="4129">
          <cell r="A4129">
            <v>1812500780</v>
          </cell>
          <cell r="B4129" t="str">
            <v xml:space="preserve">תקורה             </v>
          </cell>
        </row>
        <row r="4130">
          <cell r="A4130">
            <v>1812500789</v>
          </cell>
          <cell r="B4130" t="str">
            <v xml:space="preserve">פעולות העשרה      </v>
          </cell>
        </row>
        <row r="4131">
          <cell r="A4131">
            <v>1812500794</v>
          </cell>
          <cell r="B4131" t="str">
            <v xml:space="preserve">השתתפות בעזר 094  </v>
          </cell>
        </row>
        <row r="4132">
          <cell r="A4132">
            <v>1812500871</v>
          </cell>
          <cell r="B4132" t="str">
            <v>צהרונים - פרוייקט ניצנים</v>
          </cell>
        </row>
        <row r="4133">
          <cell r="A4133">
            <v>1812500872</v>
          </cell>
          <cell r="B4133" t="str">
            <v xml:space="preserve">יול"א ( הורים )    </v>
          </cell>
        </row>
        <row r="4134">
          <cell r="A4134" t="str">
            <v>#VALUE!</v>
          </cell>
          <cell r="B4134" t="str">
            <v xml:space="preserve">יול"א בגני ילדים  </v>
          </cell>
          <cell r="C4134">
            <v>0</v>
          </cell>
        </row>
        <row r="4135">
          <cell r="A4135">
            <v>18130000</v>
          </cell>
          <cell r="B4135" t="str">
            <v xml:space="preserve">חינוך יסודי       </v>
          </cell>
        </row>
        <row r="4136">
          <cell r="A4136">
            <v>18132000</v>
          </cell>
          <cell r="B4136" t="str">
            <v xml:space="preserve">בתי ספר יסודיים   </v>
          </cell>
        </row>
        <row r="4137">
          <cell r="A4137">
            <v>1813200100</v>
          </cell>
          <cell r="B4137" t="str">
            <v>שכר עובדים לפי תקן</v>
          </cell>
        </row>
        <row r="4138">
          <cell r="A4138">
            <v>1813200110</v>
          </cell>
          <cell r="B4138" t="str">
            <v>השכר הקובע-תקציבית</v>
          </cell>
          <cell r="C4138">
            <v>1520800</v>
          </cell>
        </row>
        <row r="4139">
          <cell r="A4139">
            <v>1813200119</v>
          </cell>
          <cell r="B4139" t="str">
            <v xml:space="preserve">השכר הקובע-צוברת  </v>
          </cell>
          <cell r="C4139">
            <v>9317300</v>
          </cell>
        </row>
        <row r="4140">
          <cell r="A4140">
            <v>1813200122</v>
          </cell>
          <cell r="B4140" t="str">
            <v xml:space="preserve">ביגוד             </v>
          </cell>
          <cell r="C4140">
            <v>136200</v>
          </cell>
        </row>
        <row r="4141">
          <cell r="A4141">
            <v>1813200126</v>
          </cell>
          <cell r="B4141" t="str">
            <v xml:space="preserve">דמי הבראה         </v>
          </cell>
          <cell r="C4141">
            <v>281000</v>
          </cell>
        </row>
        <row r="4142">
          <cell r="A4142">
            <v>1813200130</v>
          </cell>
          <cell r="B4142" t="str">
            <v xml:space="preserve">שעות נוספות       </v>
          </cell>
          <cell r="C4142">
            <v>179200</v>
          </cell>
        </row>
        <row r="4143">
          <cell r="A4143">
            <v>1813200140</v>
          </cell>
          <cell r="B4143" t="str">
            <v>השתתפות באחזקת רכב</v>
          </cell>
          <cell r="C4143">
            <v>32600</v>
          </cell>
        </row>
        <row r="4144">
          <cell r="A4144">
            <v>1813200200</v>
          </cell>
          <cell r="B4144" t="str">
            <v>שכר עובדים ללא תקן</v>
          </cell>
        </row>
        <row r="4145">
          <cell r="A4145">
            <v>1813200210</v>
          </cell>
          <cell r="B4145" t="str">
            <v xml:space="preserve">השכר הקובע        </v>
          </cell>
        </row>
        <row r="4146">
          <cell r="A4146">
            <v>1813200213</v>
          </cell>
          <cell r="B4146" t="str">
            <v xml:space="preserve">קבוצות טיפוליות   </v>
          </cell>
          <cell r="C4146">
            <v>85000</v>
          </cell>
        </row>
        <row r="4147">
          <cell r="A4147">
            <v>1813200214</v>
          </cell>
          <cell r="B4147" t="str">
            <v>תל"ן דביר</v>
          </cell>
        </row>
        <row r="4148">
          <cell r="A4148">
            <v>1813200215</v>
          </cell>
          <cell r="B4148" t="str">
            <v>קייטנת קיץ בחט"ב ובתיכוניים</v>
          </cell>
        </row>
        <row r="4149">
          <cell r="A4149">
            <v>1813200255</v>
          </cell>
          <cell r="B4149" t="str">
            <v xml:space="preserve">מ"מ מזכירה ושרתים </v>
          </cell>
          <cell r="C4149">
            <v>90000</v>
          </cell>
        </row>
        <row r="4150">
          <cell r="A4150">
            <v>1813200257</v>
          </cell>
          <cell r="B4150" t="str">
            <v>שרתים ו'-ח' כלכלית</v>
          </cell>
        </row>
        <row r="4151">
          <cell r="A4151">
            <v>1813200263</v>
          </cell>
          <cell r="B4151" t="str">
            <v xml:space="preserve">עובדי חב' מוסדות  </v>
          </cell>
          <cell r="C4151">
            <v>200000</v>
          </cell>
        </row>
        <row r="4152">
          <cell r="A4152">
            <v>1813200264</v>
          </cell>
          <cell r="B4152" t="str">
            <v>סייעות-מוסדות+חברה</v>
          </cell>
        </row>
        <row r="4153">
          <cell r="A4153">
            <v>1813200400</v>
          </cell>
          <cell r="B4153" t="str">
            <v>אחזקת בנינים וציוד</v>
          </cell>
        </row>
        <row r="4154">
          <cell r="A4154">
            <v>1813200411</v>
          </cell>
          <cell r="B4154" t="str">
            <v xml:space="preserve">שכירת אולמות      </v>
          </cell>
        </row>
        <row r="4155">
          <cell r="A4155">
            <v>1813200413</v>
          </cell>
          <cell r="B4155" t="str">
            <v>דמי שימוש אולם שמיר</v>
          </cell>
          <cell r="C4155">
            <v>125000</v>
          </cell>
        </row>
        <row r="4156">
          <cell r="A4156">
            <v>1813200420</v>
          </cell>
          <cell r="B4156" t="str">
            <v xml:space="preserve">כיבוי אש          </v>
          </cell>
          <cell r="C4156">
            <v>110000</v>
          </cell>
        </row>
        <row r="4157">
          <cell r="A4157">
            <v>1813200423</v>
          </cell>
          <cell r="B4157" t="str">
            <v xml:space="preserve">תחזוקת מבנה       </v>
          </cell>
          <cell r="C4157">
            <v>684900</v>
          </cell>
        </row>
        <row r="4158">
          <cell r="A4158">
            <v>1813200430</v>
          </cell>
          <cell r="B4158" t="str">
            <v xml:space="preserve">גז לכלכלת  בית    </v>
          </cell>
        </row>
        <row r="4159">
          <cell r="A4159">
            <v>1813200431</v>
          </cell>
          <cell r="B4159" t="str">
            <v xml:space="preserve">חשמל              </v>
          </cell>
          <cell r="C4159">
            <v>2317400</v>
          </cell>
        </row>
        <row r="4160">
          <cell r="A4160">
            <v>1813200432</v>
          </cell>
          <cell r="B4160" t="str">
            <v xml:space="preserve">מים               </v>
          </cell>
          <cell r="C4160">
            <v>932700</v>
          </cell>
        </row>
        <row r="4161">
          <cell r="A4161">
            <v>1813200433</v>
          </cell>
          <cell r="B4161" t="str">
            <v xml:space="preserve">חומרי נקיון       </v>
          </cell>
        </row>
        <row r="4162">
          <cell r="A4162">
            <v>1813200434</v>
          </cell>
          <cell r="B4162" t="str">
            <v xml:space="preserve">חיטוי והדברה      </v>
          </cell>
        </row>
        <row r="4163">
          <cell r="A4163">
            <v>1813200437</v>
          </cell>
          <cell r="B4163" t="str">
            <v xml:space="preserve">אחזקת אזעקה       </v>
          </cell>
          <cell r="C4163">
            <v>58800</v>
          </cell>
        </row>
        <row r="4164">
          <cell r="A4164">
            <v>1813200438</v>
          </cell>
          <cell r="B4164" t="str">
            <v>הש'באח' מחשב ויצמן</v>
          </cell>
        </row>
        <row r="4165">
          <cell r="A4165">
            <v>1813200441</v>
          </cell>
          <cell r="B4165" t="str">
            <v xml:space="preserve">ביטוח             </v>
          </cell>
        </row>
        <row r="4166">
          <cell r="A4166">
            <v>1813200450</v>
          </cell>
          <cell r="B4166" t="str">
            <v xml:space="preserve">ריהוט ואחזקתו     </v>
          </cell>
          <cell r="C4166">
            <v>0</v>
          </cell>
        </row>
        <row r="4167">
          <cell r="A4167">
            <v>1813200451</v>
          </cell>
          <cell r="B4167" t="str">
            <v xml:space="preserve">תיקוני ריהוט      </v>
          </cell>
          <cell r="C4167">
            <v>450000</v>
          </cell>
        </row>
        <row r="4168">
          <cell r="A4168">
            <v>1813200471</v>
          </cell>
          <cell r="B4168" t="str">
            <v xml:space="preserve">מכשירי כתיבה      </v>
          </cell>
        </row>
        <row r="4169">
          <cell r="A4169">
            <v>1813200473</v>
          </cell>
          <cell r="B4169" t="str">
            <v xml:space="preserve">אחזקת מכשירים     </v>
          </cell>
        </row>
        <row r="4170">
          <cell r="A4170">
            <v>1813200500</v>
          </cell>
          <cell r="B4170" t="str">
            <v xml:space="preserve">הוצאות מינהליות   </v>
          </cell>
        </row>
        <row r="4171">
          <cell r="A4171">
            <v>1813200511</v>
          </cell>
          <cell r="B4171" t="str">
            <v xml:space="preserve">אירוח וכיבוד      </v>
          </cell>
          <cell r="C4171">
            <v>90300</v>
          </cell>
        </row>
        <row r="4172">
          <cell r="A4172">
            <v>1813200512</v>
          </cell>
          <cell r="B4172" t="str">
            <v xml:space="preserve">נסיעות ואש"ל      </v>
          </cell>
        </row>
        <row r="4173">
          <cell r="A4173">
            <v>1813200517</v>
          </cell>
          <cell r="B4173" t="str">
            <v xml:space="preserve">מסיבות מפקדים ושי </v>
          </cell>
        </row>
        <row r="4174">
          <cell r="A4174">
            <v>1813200530</v>
          </cell>
          <cell r="B4174" t="str">
            <v xml:space="preserve">אופניים לעובדים   </v>
          </cell>
        </row>
        <row r="4175">
          <cell r="A4175">
            <v>1813200540</v>
          </cell>
          <cell r="B4175" t="str">
            <v xml:space="preserve">הוצאות טלפון      </v>
          </cell>
        </row>
        <row r="4176">
          <cell r="A4176">
            <v>1813200544</v>
          </cell>
          <cell r="B4176" t="str">
            <v xml:space="preserve">הוצאות דאר        </v>
          </cell>
          <cell r="C4176">
            <v>0</v>
          </cell>
        </row>
        <row r="4177">
          <cell r="A4177">
            <v>1813200551</v>
          </cell>
          <cell r="B4177" t="str">
            <v xml:space="preserve">פירסומים          </v>
          </cell>
          <cell r="C4177">
            <v>5000</v>
          </cell>
        </row>
        <row r="4178">
          <cell r="A4178">
            <v>1813200561</v>
          </cell>
          <cell r="B4178" t="str">
            <v xml:space="preserve">שיכפולים          </v>
          </cell>
        </row>
        <row r="4179">
          <cell r="A4179">
            <v>1813200562</v>
          </cell>
          <cell r="B4179" t="str">
            <v xml:space="preserve">הדפסות            </v>
          </cell>
          <cell r="C4179">
            <v>13800</v>
          </cell>
        </row>
        <row r="4180">
          <cell r="A4180">
            <v>1813200563</v>
          </cell>
          <cell r="B4180" t="str">
            <v xml:space="preserve">הדפסות אוטומציה   </v>
          </cell>
        </row>
        <row r="4181">
          <cell r="A4181">
            <v>1813200570</v>
          </cell>
          <cell r="B4181" t="str">
            <v xml:space="preserve">שרות מערכת מנב"ס  </v>
          </cell>
          <cell r="C4181">
            <v>250000</v>
          </cell>
        </row>
        <row r="4182">
          <cell r="A4182">
            <v>1813200571</v>
          </cell>
          <cell r="B4182" t="str">
            <v xml:space="preserve">מיכון וענ"א       </v>
          </cell>
        </row>
        <row r="4183">
          <cell r="A4183">
            <v>1813200580</v>
          </cell>
          <cell r="B4183" t="str">
            <v>יעוץ נהול עצמי</v>
          </cell>
          <cell r="C4183">
            <v>200000</v>
          </cell>
        </row>
        <row r="4184">
          <cell r="A4184">
            <v>1813200700</v>
          </cell>
          <cell r="B4184" t="str">
            <v xml:space="preserve">הוצאות לפעולות    </v>
          </cell>
        </row>
        <row r="4185">
          <cell r="A4185">
            <v>1813200710</v>
          </cell>
          <cell r="B4185" t="str">
            <v xml:space="preserve">הובלות והסעות     </v>
          </cell>
          <cell r="C4185">
            <v>47500</v>
          </cell>
        </row>
        <row r="4186">
          <cell r="A4186">
            <v>1813200721</v>
          </cell>
          <cell r="B4186" t="str">
            <v>חמרים-תחזוקת מבנים</v>
          </cell>
          <cell r="C4186">
            <v>90000</v>
          </cell>
        </row>
        <row r="4187">
          <cell r="A4187">
            <v>1813200722</v>
          </cell>
          <cell r="B4187" t="str">
            <v>חמרים-תחזוקה עצמית</v>
          </cell>
        </row>
        <row r="4188">
          <cell r="A4188">
            <v>1813200723</v>
          </cell>
          <cell r="B4188" t="str">
            <v xml:space="preserve">אספקת חול וכורכר  </v>
          </cell>
        </row>
        <row r="4189">
          <cell r="A4189">
            <v>1813200727</v>
          </cell>
          <cell r="B4189" t="str">
            <v>הוצאות אפיק (הכנ')</v>
          </cell>
        </row>
        <row r="4190">
          <cell r="A4190">
            <v>1813200728</v>
          </cell>
          <cell r="B4190" t="str">
            <v xml:space="preserve">מרכז טיפולי אפיק  </v>
          </cell>
        </row>
        <row r="4191">
          <cell r="A4191">
            <v>1813200729</v>
          </cell>
          <cell r="B4191" t="str">
            <v xml:space="preserve">החלפת נורות       </v>
          </cell>
        </row>
        <row r="4192">
          <cell r="A4192">
            <v>1813200741</v>
          </cell>
          <cell r="B4192" t="str">
            <v xml:space="preserve">ציוד ספורט        </v>
          </cell>
        </row>
        <row r="4193">
          <cell r="A4193">
            <v>1813200742</v>
          </cell>
          <cell r="B4193" t="str">
            <v xml:space="preserve">עזרי לימוד        </v>
          </cell>
        </row>
        <row r="4194">
          <cell r="A4194">
            <v>1813200743</v>
          </cell>
          <cell r="B4194" t="str">
            <v xml:space="preserve">ציוד למרכז לטבע   </v>
          </cell>
        </row>
        <row r="4195">
          <cell r="A4195">
            <v>1813200744</v>
          </cell>
          <cell r="B4195" t="str">
            <v xml:space="preserve">חקלאות            </v>
          </cell>
        </row>
        <row r="4196">
          <cell r="A4196">
            <v>1813200745</v>
          </cell>
          <cell r="B4196" t="str">
            <v xml:space="preserve">דמי פריצה - תכולה </v>
          </cell>
        </row>
        <row r="4197">
          <cell r="A4197">
            <v>1813200746</v>
          </cell>
          <cell r="B4197" t="str">
            <v xml:space="preserve">דמי פריצה - מבנה  </v>
          </cell>
        </row>
        <row r="4198">
          <cell r="A4198">
            <v>1813200747</v>
          </cell>
          <cell r="B4198" t="str">
            <v>ציוד בטיחות</v>
          </cell>
        </row>
        <row r="4199">
          <cell r="A4199">
            <v>1813200750</v>
          </cell>
          <cell r="B4199" t="str">
            <v>אחזקת מוסדות</v>
          </cell>
          <cell r="C4199">
            <v>7851700</v>
          </cell>
        </row>
        <row r="4200">
          <cell r="A4200">
            <v>1813200751</v>
          </cell>
          <cell r="B4200" t="str">
            <v xml:space="preserve">עבודות קבלניות    </v>
          </cell>
        </row>
        <row r="4201">
          <cell r="A4201">
            <v>1813200752</v>
          </cell>
          <cell r="B4201" t="str">
            <v xml:space="preserve">נקיון בקבלנות     </v>
          </cell>
          <cell r="C4201">
            <v>11038400</v>
          </cell>
        </row>
        <row r="4202">
          <cell r="A4202">
            <v>1813200753</v>
          </cell>
          <cell r="B4202" t="str">
            <v>מועדוניות שכונתיות</v>
          </cell>
          <cell r="C4202">
            <v>1247600</v>
          </cell>
        </row>
        <row r="4203">
          <cell r="A4203">
            <v>1813200755</v>
          </cell>
          <cell r="B4203" t="str">
            <v xml:space="preserve">מ"מ מזכירה ושרתים </v>
          </cell>
          <cell r="C4203">
            <v>100000</v>
          </cell>
        </row>
        <row r="4204">
          <cell r="A4204">
            <v>1813200757</v>
          </cell>
          <cell r="B4204" t="str">
            <v>שרתים ו'-ח' כלכלית</v>
          </cell>
        </row>
        <row r="4205">
          <cell r="A4205">
            <v>1813200759</v>
          </cell>
          <cell r="B4205" t="str">
            <v>שרותי סייעות</v>
          </cell>
          <cell r="C4205">
            <v>41412000</v>
          </cell>
        </row>
        <row r="4206">
          <cell r="A4206">
            <v>1813200763</v>
          </cell>
          <cell r="B4206" t="str">
            <v xml:space="preserve">עובדי חב' מוסדות  </v>
          </cell>
        </row>
        <row r="4207">
          <cell r="A4207">
            <v>1813200764</v>
          </cell>
          <cell r="B4207" t="str">
            <v>סייעות-מוסדות+חברה</v>
          </cell>
        </row>
        <row r="4208">
          <cell r="A4208">
            <v>1813200780</v>
          </cell>
          <cell r="B4208" t="str">
            <v xml:space="preserve">השת' בניצן ובסרטן     </v>
          </cell>
        </row>
        <row r="4209">
          <cell r="A4209">
            <v>1813200781</v>
          </cell>
          <cell r="B4209" t="str">
            <v>הזנה</v>
          </cell>
        </row>
        <row r="4210">
          <cell r="A4210">
            <v>1813200783</v>
          </cell>
          <cell r="B4210" t="str">
            <v>תגבור יהדות</v>
          </cell>
        </row>
        <row r="4211">
          <cell r="A4211">
            <v>1813200784</v>
          </cell>
          <cell r="B4211" t="str">
            <v>רכז קהילה - יחד</v>
          </cell>
          <cell r="C4211">
            <v>66500</v>
          </cell>
        </row>
        <row r="4212">
          <cell r="A4212">
            <v>1813200788</v>
          </cell>
          <cell r="B4212" t="str">
            <v xml:space="preserve">פרויקט פר"ח       </v>
          </cell>
          <cell r="C4212">
            <v>149000</v>
          </cell>
        </row>
        <row r="4213">
          <cell r="A4213">
            <v>1813200789</v>
          </cell>
          <cell r="B4213" t="str">
            <v>תרומה - קרן אריסון</v>
          </cell>
        </row>
        <row r="4214">
          <cell r="A4214">
            <v>1813200794</v>
          </cell>
          <cell r="B4214" t="str">
            <v xml:space="preserve">השתתפות בעזר 094  </v>
          </cell>
        </row>
        <row r="4215">
          <cell r="A4215">
            <v>1813200810</v>
          </cell>
          <cell r="B4215" t="str">
            <v xml:space="preserve">הקצבות מינהל עצמי </v>
          </cell>
          <cell r="C4215">
            <v>669400</v>
          </cell>
        </row>
        <row r="4216">
          <cell r="A4216">
            <v>1813200811</v>
          </cell>
          <cell r="B4216" t="str">
            <v>העשרה למחוננים (מ' החינוך)</v>
          </cell>
          <cell r="C4216">
            <v>120000</v>
          </cell>
        </row>
        <row r="4217">
          <cell r="A4217">
            <v>1813200812</v>
          </cell>
          <cell r="B4217" t="str">
            <v>מסיבות כיתתיות</v>
          </cell>
          <cell r="C4217">
            <v>300000</v>
          </cell>
        </row>
        <row r="4218">
          <cell r="A4218">
            <v>1813200816</v>
          </cell>
          <cell r="B4218" t="str">
            <v>יסודי - הכלה והשתלבות</v>
          </cell>
        </row>
        <row r="4219">
          <cell r="A4219">
            <v>1813200838</v>
          </cell>
          <cell r="B4219" t="str">
            <v>העברה כנגד הכנסות מש' החינוך</v>
          </cell>
        </row>
        <row r="4220">
          <cell r="A4220">
            <v>1813200870</v>
          </cell>
          <cell r="B4220" t="str">
            <v>בני מנחם חב"ד</v>
          </cell>
        </row>
        <row r="4221">
          <cell r="A4221">
            <v>1813200871</v>
          </cell>
          <cell r="B4221" t="str">
            <v>בנות מנחם חב"ד</v>
          </cell>
        </row>
        <row r="4222">
          <cell r="A4222">
            <v>1813200872</v>
          </cell>
          <cell r="B4222" t="str">
            <v xml:space="preserve">מפי עוללים-חינוך  </v>
          </cell>
          <cell r="C4222">
            <v>207100</v>
          </cell>
        </row>
        <row r="4223">
          <cell r="A4223">
            <v>1813200873</v>
          </cell>
          <cell r="B4223" t="str">
            <v xml:space="preserve">בית יוסף          </v>
          </cell>
          <cell r="C4223">
            <v>369100</v>
          </cell>
        </row>
        <row r="4224">
          <cell r="A4224">
            <v>1813200874</v>
          </cell>
          <cell r="B4224" t="str">
            <v>בית דוד תיכון ט'</v>
          </cell>
          <cell r="C4224">
            <v>37600</v>
          </cell>
        </row>
        <row r="4225">
          <cell r="A4225">
            <v>1813200875</v>
          </cell>
          <cell r="B4225" t="str">
            <v>בית דוד בנות</v>
          </cell>
          <cell r="C4225">
            <v>507100</v>
          </cell>
        </row>
        <row r="4226">
          <cell r="A4226">
            <v>1813200876</v>
          </cell>
          <cell r="B4226" t="str">
            <v>בית דוד בנים</v>
          </cell>
          <cell r="C4226">
            <v>120000</v>
          </cell>
        </row>
        <row r="4227">
          <cell r="A4227">
            <v>1813200877</v>
          </cell>
          <cell r="B4227" t="str">
            <v>בנות ציון</v>
          </cell>
          <cell r="C4227">
            <v>120000</v>
          </cell>
        </row>
        <row r="4228">
          <cell r="A4228">
            <v>1813200900</v>
          </cell>
          <cell r="B4228" t="str">
            <v xml:space="preserve">הוצאות חד פעמיות  </v>
          </cell>
        </row>
        <row r="4229">
          <cell r="A4229">
            <v>1813200911</v>
          </cell>
          <cell r="B4229" t="str">
            <v>פעילות חוויתית יהדות</v>
          </cell>
        </row>
        <row r="4230">
          <cell r="A4230">
            <v>1813200923</v>
          </cell>
          <cell r="B4230" t="str">
            <v>לימודי יהדות</v>
          </cell>
        </row>
        <row r="4231">
          <cell r="A4231">
            <v>1813200931</v>
          </cell>
          <cell r="B4231" t="str">
            <v xml:space="preserve">שלטים לבי"ס       </v>
          </cell>
          <cell r="C4231">
            <v>9000</v>
          </cell>
        </row>
        <row r="4232">
          <cell r="A4232">
            <v>1813200932</v>
          </cell>
          <cell r="B4232" t="str">
            <v>תוס' דיפרנצ' נהול עצמי-מהכ'</v>
          </cell>
          <cell r="C4232">
            <v>771600</v>
          </cell>
        </row>
        <row r="4233">
          <cell r="A4233">
            <v>1813200933</v>
          </cell>
          <cell r="B4233" t="str">
            <v>פרויקטים בהשת.מ.חנ</v>
          </cell>
          <cell r="C4233">
            <v>250000</v>
          </cell>
        </row>
        <row r="4234">
          <cell r="A4234">
            <v>1813200934</v>
          </cell>
          <cell r="B4234" t="str">
            <v>עוזרי חינוך - קורונה</v>
          </cell>
        </row>
        <row r="4235">
          <cell r="A4235">
            <v>1813200935</v>
          </cell>
          <cell r="B4235" t="str">
            <v>שגרירי הל"ב מפתח הל"ב</v>
          </cell>
          <cell r="C4235">
            <v>30000</v>
          </cell>
        </row>
        <row r="4236">
          <cell r="A4236">
            <v>1813200936</v>
          </cell>
          <cell r="B4236" t="str">
            <v xml:space="preserve">רכישות דרך מחסן   </v>
          </cell>
        </row>
        <row r="4237">
          <cell r="A4237">
            <v>1813200937</v>
          </cell>
          <cell r="B4237" t="str">
            <v>סיוע לניהול עצמי</v>
          </cell>
        </row>
        <row r="4238">
          <cell r="A4238">
            <v>1813200951</v>
          </cell>
          <cell r="B4238" t="str">
            <v>ציוד ומכ' חנ"ג (כנגד הכנס')</v>
          </cell>
        </row>
        <row r="4239">
          <cell r="A4239">
            <v>1813200953</v>
          </cell>
          <cell r="B4239" t="str">
            <v>מערכת גפ"ן</v>
          </cell>
          <cell r="C4239">
            <v>4200000</v>
          </cell>
        </row>
        <row r="4240">
          <cell r="A4240">
            <v>1813200960</v>
          </cell>
          <cell r="B4240" t="str">
            <v>השלמה לתקן ניהול עצמי</v>
          </cell>
        </row>
        <row r="4241">
          <cell r="A4241">
            <v>1813200961</v>
          </cell>
          <cell r="B4241" t="str">
            <v>רז' פעולות ורכישות</v>
          </cell>
          <cell r="C4241">
            <v>57000</v>
          </cell>
        </row>
        <row r="4242">
          <cell r="A4242" t="str">
            <v>#VALUE!</v>
          </cell>
          <cell r="B4242" t="str">
            <v xml:space="preserve">בתי ספר יסודיים   </v>
          </cell>
          <cell r="C4242">
            <v>86850600</v>
          </cell>
        </row>
        <row r="4243">
          <cell r="A4243">
            <v>18132010</v>
          </cell>
          <cell r="B4243" t="str">
            <v>בתי ספר של קיץ + ניצנים</v>
          </cell>
        </row>
        <row r="4244">
          <cell r="A4244">
            <v>1813201761</v>
          </cell>
          <cell r="B4244" t="str">
            <v>ניצנים יסודי - גביה מהורים</v>
          </cell>
          <cell r="C4244">
            <v>13000000</v>
          </cell>
        </row>
        <row r="4245">
          <cell r="A4245">
            <v>1813201780</v>
          </cell>
          <cell r="B4245" t="str">
            <v>פע' ביה"ס בחופשה הגדולה</v>
          </cell>
          <cell r="C4245">
            <v>700000</v>
          </cell>
        </row>
        <row r="4246">
          <cell r="A4246">
            <v>1813201810</v>
          </cell>
          <cell r="B4246" t="str">
            <v>צהרונים - ניצנים  ממשה"ח</v>
          </cell>
          <cell r="C4246">
            <v>8500000</v>
          </cell>
        </row>
        <row r="4247">
          <cell r="A4247">
            <v>1813201840</v>
          </cell>
          <cell r="B4247" t="str">
            <v>השתתפות עירונית</v>
          </cell>
          <cell r="C4247">
            <v>5351000</v>
          </cell>
        </row>
        <row r="4248">
          <cell r="A4248">
            <v>1813201841</v>
          </cell>
          <cell r="B4248" t="str">
            <v>מסגרות קיץ (לרשת) ממשה"ח</v>
          </cell>
          <cell r="C4248">
            <v>4878000</v>
          </cell>
        </row>
        <row r="4249">
          <cell r="A4249">
            <v>1813201842</v>
          </cell>
          <cell r="B4249" t="str">
            <v>מסגרות קיץ - מוכש"ר</v>
          </cell>
          <cell r="C4249">
            <v>150000</v>
          </cell>
        </row>
        <row r="4250">
          <cell r="A4250" t="str">
            <v>#VALUE!</v>
          </cell>
          <cell r="B4250" t="str">
            <v>בתי ספר של הקיץ</v>
          </cell>
          <cell r="C4250">
            <v>32579000</v>
          </cell>
        </row>
        <row r="4251">
          <cell r="A4251">
            <v>18133000</v>
          </cell>
          <cell r="B4251" t="str">
            <v xml:space="preserve">חינוך מיוחד       </v>
          </cell>
        </row>
        <row r="4252">
          <cell r="A4252">
            <v>1813300100</v>
          </cell>
          <cell r="B4252" t="str">
            <v>שכר עובדים לפי תקן</v>
          </cell>
        </row>
        <row r="4253">
          <cell r="A4253">
            <v>1813300110</v>
          </cell>
          <cell r="B4253" t="str">
            <v>השכר הקובע-תקציבית</v>
          </cell>
          <cell r="C4253">
            <v>396300</v>
          </cell>
        </row>
        <row r="4254">
          <cell r="A4254">
            <v>1813300119</v>
          </cell>
          <cell r="B4254" t="str">
            <v xml:space="preserve">השכר הקובע-צוברת  </v>
          </cell>
          <cell r="C4254">
            <v>1432600</v>
          </cell>
        </row>
        <row r="4255">
          <cell r="A4255">
            <v>1813300122</v>
          </cell>
          <cell r="B4255" t="str">
            <v xml:space="preserve">ביגוד             </v>
          </cell>
          <cell r="C4255">
            <v>23400</v>
          </cell>
        </row>
        <row r="4256">
          <cell r="A4256">
            <v>1813300126</v>
          </cell>
          <cell r="B4256" t="str">
            <v xml:space="preserve">דמי הבראה         </v>
          </cell>
          <cell r="C4256">
            <v>47000</v>
          </cell>
        </row>
        <row r="4257">
          <cell r="A4257">
            <v>1813300130</v>
          </cell>
          <cell r="B4257" t="str">
            <v xml:space="preserve">שעות נוספות       </v>
          </cell>
          <cell r="C4257">
            <v>5000</v>
          </cell>
        </row>
        <row r="4258">
          <cell r="A4258">
            <v>1813300140</v>
          </cell>
          <cell r="B4258" t="str">
            <v>השתתפות באחזקת רכב</v>
          </cell>
          <cell r="C4258">
            <v>116100</v>
          </cell>
        </row>
        <row r="4259">
          <cell r="A4259">
            <v>1813300200</v>
          </cell>
          <cell r="B4259" t="str">
            <v>שכר עובדים ללא תקן</v>
          </cell>
        </row>
        <row r="4260">
          <cell r="A4260">
            <v>1813300210</v>
          </cell>
          <cell r="B4260" t="str">
            <v xml:space="preserve">השכר הקובע        </v>
          </cell>
        </row>
        <row r="4261">
          <cell r="A4261">
            <v>1813300212</v>
          </cell>
          <cell r="B4261" t="str">
            <v>חינוך תעבורתי - חלץ</v>
          </cell>
        </row>
        <row r="4262">
          <cell r="A4262">
            <v>1813300253</v>
          </cell>
          <cell r="B4262" t="str">
            <v xml:space="preserve">עובדי מתי"א       </v>
          </cell>
        </row>
        <row r="4263">
          <cell r="A4263">
            <v>1813300263</v>
          </cell>
          <cell r="B4263" t="str">
            <v xml:space="preserve">עובדי מינהלה      </v>
          </cell>
        </row>
        <row r="4264">
          <cell r="A4264">
            <v>1813300264</v>
          </cell>
          <cell r="B4264" t="str">
            <v>סייעות-מוסדות+חברה</v>
          </cell>
        </row>
        <row r="4265">
          <cell r="A4265">
            <v>1813300400</v>
          </cell>
          <cell r="B4265" t="str">
            <v>אחזקת בנינים וציוד</v>
          </cell>
        </row>
        <row r="4266">
          <cell r="A4266">
            <v>1813300411</v>
          </cell>
          <cell r="B4266" t="str">
            <v xml:space="preserve">שכירת אולמות      </v>
          </cell>
        </row>
        <row r="4267">
          <cell r="A4267">
            <v>1813300420</v>
          </cell>
          <cell r="B4267" t="str">
            <v xml:space="preserve">כיבוי אש          </v>
          </cell>
          <cell r="C4267">
            <v>16000</v>
          </cell>
        </row>
        <row r="4268">
          <cell r="A4268">
            <v>1813300423</v>
          </cell>
          <cell r="B4268" t="str">
            <v xml:space="preserve">תחזוקת מבנה       </v>
          </cell>
          <cell r="C4268">
            <v>114000</v>
          </cell>
        </row>
        <row r="4269">
          <cell r="A4269">
            <v>1813300431</v>
          </cell>
          <cell r="B4269" t="str">
            <v xml:space="preserve">חשמל              </v>
          </cell>
          <cell r="C4269">
            <v>220000</v>
          </cell>
        </row>
        <row r="4270">
          <cell r="A4270">
            <v>1813300432</v>
          </cell>
          <cell r="B4270" t="str">
            <v xml:space="preserve">מים               </v>
          </cell>
          <cell r="C4270">
            <v>122400</v>
          </cell>
        </row>
        <row r="4271">
          <cell r="A4271">
            <v>1813300433</v>
          </cell>
          <cell r="B4271" t="str">
            <v xml:space="preserve">חומרי נקיון       </v>
          </cell>
        </row>
        <row r="4272">
          <cell r="A4272">
            <v>1813300434</v>
          </cell>
          <cell r="B4272" t="str">
            <v xml:space="preserve">חיטוי והדברה      </v>
          </cell>
          <cell r="C4272">
            <v>500</v>
          </cell>
        </row>
        <row r="4273">
          <cell r="A4273">
            <v>1813300437</v>
          </cell>
          <cell r="B4273" t="str">
            <v xml:space="preserve">אחזקת אזעקה       </v>
          </cell>
          <cell r="C4273">
            <v>8400</v>
          </cell>
        </row>
        <row r="4274">
          <cell r="A4274">
            <v>1813300441</v>
          </cell>
          <cell r="B4274" t="str">
            <v xml:space="preserve">ביטוח             </v>
          </cell>
        </row>
        <row r="4275">
          <cell r="A4275">
            <v>1813300450</v>
          </cell>
          <cell r="B4275" t="str">
            <v>אחזקת תמי 4</v>
          </cell>
          <cell r="C4275">
            <v>1200</v>
          </cell>
        </row>
        <row r="4276">
          <cell r="A4276">
            <v>1813300470</v>
          </cell>
          <cell r="B4276" t="str">
            <v xml:space="preserve">אחזקת מכונות משרד </v>
          </cell>
        </row>
        <row r="4277">
          <cell r="A4277">
            <v>1813300471</v>
          </cell>
          <cell r="B4277" t="str">
            <v xml:space="preserve">מכשירי כתיבה      </v>
          </cell>
        </row>
        <row r="4278">
          <cell r="A4278">
            <v>1813300500</v>
          </cell>
          <cell r="B4278" t="str">
            <v xml:space="preserve">הוצאות מינהליות   </v>
          </cell>
        </row>
        <row r="4279">
          <cell r="A4279">
            <v>1813300511</v>
          </cell>
          <cell r="B4279" t="str">
            <v xml:space="preserve">אירוח וכיבוד      </v>
          </cell>
          <cell r="C4279">
            <v>30000</v>
          </cell>
        </row>
        <row r="4280">
          <cell r="A4280">
            <v>1813300512</v>
          </cell>
          <cell r="B4280" t="str">
            <v xml:space="preserve">נסיעות ואש"ל      </v>
          </cell>
        </row>
        <row r="4281">
          <cell r="A4281">
            <v>1813300530</v>
          </cell>
          <cell r="B4281" t="str">
            <v xml:space="preserve">אופניים לעובדים   </v>
          </cell>
        </row>
        <row r="4282">
          <cell r="A4282">
            <v>1813300540</v>
          </cell>
          <cell r="B4282" t="str">
            <v xml:space="preserve">הוצאות טלפון      </v>
          </cell>
        </row>
        <row r="4283">
          <cell r="A4283">
            <v>1813300544</v>
          </cell>
          <cell r="B4283" t="str">
            <v xml:space="preserve">הוצאות דאר        </v>
          </cell>
          <cell r="C4283">
            <v>0</v>
          </cell>
        </row>
        <row r="4284">
          <cell r="A4284">
            <v>1813300561</v>
          </cell>
          <cell r="B4284" t="str">
            <v xml:space="preserve">שיכפולים          </v>
          </cell>
        </row>
        <row r="4285">
          <cell r="A4285">
            <v>1813300563</v>
          </cell>
          <cell r="B4285" t="str">
            <v xml:space="preserve">תשלום לאוטומציה   </v>
          </cell>
        </row>
        <row r="4286">
          <cell r="A4286">
            <v>1813300580</v>
          </cell>
          <cell r="B4286" t="str">
            <v>בי"ס לבעיות התנהגות</v>
          </cell>
          <cell r="C4286">
            <v>100000</v>
          </cell>
        </row>
        <row r="4287">
          <cell r="A4287">
            <v>1813300585</v>
          </cell>
          <cell r="B4287" t="str">
            <v xml:space="preserve">אחות לבי"ס חלץ    </v>
          </cell>
        </row>
        <row r="4288">
          <cell r="A4288">
            <v>1813300700</v>
          </cell>
          <cell r="B4288" t="str">
            <v xml:space="preserve">הוצאות לפעולות    </v>
          </cell>
        </row>
        <row r="4289">
          <cell r="A4289">
            <v>1813300721</v>
          </cell>
          <cell r="B4289" t="str">
            <v>חמרים-תחזוקת מבנים</v>
          </cell>
          <cell r="C4289">
            <v>7000</v>
          </cell>
        </row>
        <row r="4290">
          <cell r="A4290">
            <v>1813300722</v>
          </cell>
          <cell r="B4290" t="str">
            <v>חמרים-תחזוקה עצמית</v>
          </cell>
        </row>
        <row r="4291">
          <cell r="A4291">
            <v>1813300723</v>
          </cell>
          <cell r="B4291" t="str">
            <v xml:space="preserve">חומרים למלאכה     </v>
          </cell>
        </row>
        <row r="4292">
          <cell r="A4292">
            <v>1813300724</v>
          </cell>
          <cell r="B4292" t="str">
            <v xml:space="preserve">הוצאות ייצור חלץ  </v>
          </cell>
          <cell r="C4292">
            <v>110000</v>
          </cell>
        </row>
        <row r="4293">
          <cell r="A4293">
            <v>1813300725</v>
          </cell>
          <cell r="B4293" t="str">
            <v xml:space="preserve">סדנאות חלץ        </v>
          </cell>
        </row>
        <row r="4294">
          <cell r="A4294">
            <v>1813300726</v>
          </cell>
          <cell r="B4294" t="str">
            <v xml:space="preserve">מועדון טיפולי חלץ </v>
          </cell>
        </row>
        <row r="4295">
          <cell r="A4295">
            <v>1813300727</v>
          </cell>
          <cell r="B4295" t="str">
            <v>הוצאות אפיק (הכנ')</v>
          </cell>
        </row>
        <row r="4296">
          <cell r="A4296">
            <v>1813300728</v>
          </cell>
          <cell r="B4296" t="str">
            <v xml:space="preserve">מרכז טיפולי אפיק  </v>
          </cell>
          <cell r="C4296">
            <v>15000</v>
          </cell>
        </row>
        <row r="4297">
          <cell r="A4297">
            <v>1813300729</v>
          </cell>
          <cell r="B4297" t="str">
            <v xml:space="preserve">נורות             </v>
          </cell>
        </row>
        <row r="4298">
          <cell r="A4298">
            <v>1813300741</v>
          </cell>
          <cell r="B4298" t="str">
            <v xml:space="preserve">ציוד ספורט        </v>
          </cell>
          <cell r="C4298">
            <v>4800</v>
          </cell>
        </row>
        <row r="4299">
          <cell r="A4299">
            <v>1813300742</v>
          </cell>
          <cell r="B4299" t="str">
            <v xml:space="preserve">כלים וציוד        </v>
          </cell>
          <cell r="C4299">
            <v>40000</v>
          </cell>
        </row>
        <row r="4300">
          <cell r="A4300">
            <v>1813300743</v>
          </cell>
          <cell r="B4300" t="str">
            <v xml:space="preserve">תחזוקת ציוד       </v>
          </cell>
        </row>
        <row r="4301">
          <cell r="A4301">
            <v>1813300745</v>
          </cell>
          <cell r="B4301" t="str">
            <v xml:space="preserve">דמי פריצה - תכולה </v>
          </cell>
        </row>
        <row r="4302">
          <cell r="A4302">
            <v>1813300746</v>
          </cell>
          <cell r="B4302" t="str">
            <v xml:space="preserve">דמי פריצה - מבנה  </v>
          </cell>
        </row>
        <row r="4303">
          <cell r="A4303">
            <v>1813300750</v>
          </cell>
          <cell r="B4303" t="str">
            <v>אחזקת מוסדות</v>
          </cell>
          <cell r="C4303">
            <v>1480000</v>
          </cell>
        </row>
        <row r="4304">
          <cell r="A4304">
            <v>1813300751</v>
          </cell>
          <cell r="B4304" t="str">
            <v xml:space="preserve">עבודות קבלניות    </v>
          </cell>
          <cell r="C4304">
            <v>30000</v>
          </cell>
        </row>
        <row r="4305">
          <cell r="A4305">
            <v>1813300752</v>
          </cell>
          <cell r="B4305" t="str">
            <v xml:space="preserve">נקיון בקבלנות     </v>
          </cell>
          <cell r="C4305">
            <v>1423300</v>
          </cell>
        </row>
        <row r="4306">
          <cell r="A4306">
            <v>1813300753</v>
          </cell>
          <cell r="B4306" t="str">
            <v xml:space="preserve">עובדי מתי"א       </v>
          </cell>
        </row>
        <row r="4307">
          <cell r="A4307">
            <v>1813300755</v>
          </cell>
          <cell r="B4307" t="str">
            <v xml:space="preserve">אחות לבי"ס חלץ    </v>
          </cell>
        </row>
        <row r="4308">
          <cell r="A4308">
            <v>1813300756</v>
          </cell>
          <cell r="B4308" t="str">
            <v>שמירה מרכז אפיק</v>
          </cell>
        </row>
        <row r="4309">
          <cell r="A4309">
            <v>1813300759</v>
          </cell>
          <cell r="B4309" t="str">
            <v>שרותי סייעות</v>
          </cell>
          <cell r="C4309">
            <v>13200000</v>
          </cell>
        </row>
        <row r="4310">
          <cell r="A4310">
            <v>1813300763</v>
          </cell>
          <cell r="B4310" t="str">
            <v xml:space="preserve">עובדי מינהלה      </v>
          </cell>
        </row>
        <row r="4311">
          <cell r="A4311">
            <v>1813300764</v>
          </cell>
          <cell r="B4311" t="str">
            <v>סייעות-מוסדות+חברה</v>
          </cell>
        </row>
        <row r="4312">
          <cell r="A4312">
            <v>1813300780</v>
          </cell>
          <cell r="B4312" t="str">
            <v>השתת' בהסעה-ניצן</v>
          </cell>
        </row>
        <row r="4313">
          <cell r="A4313">
            <v>1813300781</v>
          </cell>
          <cell r="B4313" t="str">
            <v xml:space="preserve">השת' בהזנה        </v>
          </cell>
          <cell r="C4313">
            <v>2532900</v>
          </cell>
        </row>
        <row r="4314">
          <cell r="A4314">
            <v>1813300782</v>
          </cell>
          <cell r="B4314" t="str">
            <v>אתגרים</v>
          </cell>
          <cell r="C4314">
            <v>75000</v>
          </cell>
        </row>
        <row r="4315">
          <cell r="A4315">
            <v>1813300794</v>
          </cell>
          <cell r="B4315" t="str">
            <v xml:space="preserve">השתתפות בעזר 094  </v>
          </cell>
        </row>
        <row r="4316">
          <cell r="A4316">
            <v>1813300810</v>
          </cell>
          <cell r="B4316" t="str">
            <v xml:space="preserve">הקצבה-מינהל עצמי  </v>
          </cell>
          <cell r="C4316">
            <v>300000</v>
          </cell>
        </row>
        <row r="4317">
          <cell r="A4317">
            <v>1813300812</v>
          </cell>
          <cell r="B4317" t="str">
            <v>מסיבות כיתתיות</v>
          </cell>
          <cell r="C4317">
            <v>10000</v>
          </cell>
        </row>
        <row r="4318">
          <cell r="A4318">
            <v>1813300838</v>
          </cell>
          <cell r="B4318" t="str">
            <v>העברה כנגד הכנסות מש' החינוך</v>
          </cell>
        </row>
        <row r="4319">
          <cell r="A4319">
            <v>1813300900</v>
          </cell>
          <cell r="B4319" t="str">
            <v xml:space="preserve">הוצאות חד פעמיות  </v>
          </cell>
        </row>
        <row r="4320">
          <cell r="A4320">
            <v>1813300911</v>
          </cell>
          <cell r="B4320" t="str">
            <v>פעילות חוויתית יהדות</v>
          </cell>
        </row>
        <row r="4321">
          <cell r="A4321">
            <v>1813300933</v>
          </cell>
          <cell r="B4321" t="str">
            <v xml:space="preserve">השתת.משרד החינוך  </v>
          </cell>
          <cell r="C4321">
            <v>200000</v>
          </cell>
        </row>
        <row r="4322">
          <cell r="A4322">
            <v>1813300934</v>
          </cell>
          <cell r="B4322" t="str">
            <v xml:space="preserve">חומרים-ח"מ חופשות </v>
          </cell>
          <cell r="C4322">
            <v>511000</v>
          </cell>
        </row>
        <row r="4323">
          <cell r="A4323">
            <v>1813300937</v>
          </cell>
          <cell r="B4323" t="str">
            <v>התבור - בטל"א</v>
          </cell>
        </row>
        <row r="4324">
          <cell r="A4324">
            <v>1813300953</v>
          </cell>
          <cell r="B4324" t="str">
            <v>מערכת גפ"ן</v>
          </cell>
        </row>
        <row r="4325">
          <cell r="A4325">
            <v>1813300961</v>
          </cell>
          <cell r="B4325" t="str">
            <v>רז' פעולות ורכישות</v>
          </cell>
        </row>
        <row r="4326">
          <cell r="A4326" t="str">
            <v>#VALUE!</v>
          </cell>
          <cell r="B4326" t="str">
            <v xml:space="preserve">חינוך מיוחד       </v>
          </cell>
          <cell r="C4326">
            <v>22571900</v>
          </cell>
        </row>
        <row r="4327">
          <cell r="A4327">
            <v>18133100</v>
          </cell>
          <cell r="B4327" t="str">
            <v xml:space="preserve">בי"ס ע"ש הרצפלד   </v>
          </cell>
        </row>
        <row r="4328">
          <cell r="A4328">
            <v>1813310100</v>
          </cell>
          <cell r="B4328" t="str">
            <v>שכר עובדים לפי תקן</v>
          </cell>
        </row>
        <row r="4329">
          <cell r="A4329">
            <v>1813310110</v>
          </cell>
          <cell r="B4329" t="str">
            <v>השכר הקובע-תקציבית</v>
          </cell>
          <cell r="C4329">
            <v>169100</v>
          </cell>
        </row>
        <row r="4330">
          <cell r="A4330">
            <v>1813310119</v>
          </cell>
          <cell r="B4330" t="str">
            <v xml:space="preserve">השכר הקובע-צוברת  </v>
          </cell>
          <cell r="C4330">
            <v>682200</v>
          </cell>
        </row>
        <row r="4331">
          <cell r="A4331">
            <v>1813310122</v>
          </cell>
          <cell r="B4331" t="str">
            <v xml:space="preserve">ביגוד             </v>
          </cell>
          <cell r="C4331">
            <v>7500</v>
          </cell>
        </row>
        <row r="4332">
          <cell r="A4332">
            <v>1813310126</v>
          </cell>
          <cell r="B4332" t="str">
            <v xml:space="preserve">דמי הבראה         </v>
          </cell>
          <cell r="C4332">
            <v>13000</v>
          </cell>
        </row>
        <row r="4333">
          <cell r="A4333">
            <v>1813310140</v>
          </cell>
          <cell r="B4333" t="str">
            <v>השתתפות באחזקת רכב</v>
          </cell>
          <cell r="C4333">
            <v>6000</v>
          </cell>
        </row>
        <row r="4334">
          <cell r="A4334">
            <v>1813310200</v>
          </cell>
          <cell r="B4334" t="str">
            <v>שכר עובדים ללא תקן</v>
          </cell>
        </row>
        <row r="4335">
          <cell r="A4335">
            <v>1813310210</v>
          </cell>
          <cell r="B4335" t="str">
            <v xml:space="preserve">השכר הקובע        </v>
          </cell>
        </row>
        <row r="4336">
          <cell r="A4336">
            <v>1813310263</v>
          </cell>
          <cell r="B4336" t="str">
            <v xml:space="preserve">עובדי מינהלה      </v>
          </cell>
        </row>
        <row r="4337">
          <cell r="A4337">
            <v>1813310264</v>
          </cell>
          <cell r="B4337" t="str">
            <v>סייעות-שירות לאומי</v>
          </cell>
        </row>
        <row r="4338">
          <cell r="A4338">
            <v>1813310400</v>
          </cell>
          <cell r="B4338" t="str">
            <v>אחזקת בנינים וציוד</v>
          </cell>
        </row>
        <row r="4339">
          <cell r="A4339">
            <v>1813310412</v>
          </cell>
          <cell r="B4339" t="str">
            <v xml:space="preserve">ארנונה            </v>
          </cell>
        </row>
        <row r="4340">
          <cell r="A4340">
            <v>1813310420</v>
          </cell>
          <cell r="B4340" t="str">
            <v xml:space="preserve">כיבוי אש          </v>
          </cell>
          <cell r="C4340">
            <v>7000</v>
          </cell>
        </row>
        <row r="4341">
          <cell r="A4341">
            <v>1813310423</v>
          </cell>
          <cell r="B4341" t="str">
            <v xml:space="preserve">תחזוקת מבנה       </v>
          </cell>
        </row>
        <row r="4342">
          <cell r="A4342">
            <v>1813310431</v>
          </cell>
          <cell r="B4342" t="str">
            <v xml:space="preserve">חשמל              </v>
          </cell>
          <cell r="C4342">
            <v>143000</v>
          </cell>
        </row>
        <row r="4343">
          <cell r="A4343">
            <v>1813310432</v>
          </cell>
          <cell r="B4343" t="str">
            <v xml:space="preserve">מים               </v>
          </cell>
          <cell r="C4343">
            <v>70300</v>
          </cell>
        </row>
        <row r="4344">
          <cell r="A4344">
            <v>1813310433</v>
          </cell>
          <cell r="B4344" t="str">
            <v xml:space="preserve">חומרי נקיון       </v>
          </cell>
        </row>
        <row r="4345">
          <cell r="A4345">
            <v>1813310434</v>
          </cell>
          <cell r="B4345" t="str">
            <v xml:space="preserve">חיטוי והדברה      </v>
          </cell>
        </row>
        <row r="4346">
          <cell r="A4346">
            <v>1813310437</v>
          </cell>
          <cell r="B4346" t="str">
            <v xml:space="preserve">אחזקת אזעקה       </v>
          </cell>
          <cell r="C4346">
            <v>2800</v>
          </cell>
        </row>
        <row r="4347">
          <cell r="A4347">
            <v>1813310441</v>
          </cell>
          <cell r="B4347" t="str">
            <v xml:space="preserve">ביטוח             </v>
          </cell>
        </row>
        <row r="4348">
          <cell r="A4348">
            <v>1813310450</v>
          </cell>
          <cell r="B4348" t="str">
            <v xml:space="preserve">ריהוט ואחזקתו     </v>
          </cell>
          <cell r="C4348">
            <v>0</v>
          </cell>
        </row>
        <row r="4349">
          <cell r="A4349">
            <v>1813310470</v>
          </cell>
          <cell r="B4349" t="str">
            <v xml:space="preserve">אחזקת מכונות משרד </v>
          </cell>
        </row>
        <row r="4350">
          <cell r="A4350">
            <v>1813310471</v>
          </cell>
          <cell r="B4350" t="str">
            <v xml:space="preserve">מכשירי כתיבה      </v>
          </cell>
        </row>
        <row r="4351">
          <cell r="A4351">
            <v>1813310500</v>
          </cell>
          <cell r="B4351" t="str">
            <v xml:space="preserve">הוצאות מינהליות   </v>
          </cell>
        </row>
        <row r="4352">
          <cell r="A4352">
            <v>1813310511</v>
          </cell>
          <cell r="B4352" t="str">
            <v xml:space="preserve">אירוח וכיבוד      </v>
          </cell>
          <cell r="C4352">
            <v>8000</v>
          </cell>
        </row>
        <row r="4353">
          <cell r="A4353">
            <v>1813310512</v>
          </cell>
          <cell r="B4353" t="str">
            <v xml:space="preserve">נסיעות ואש"ל      </v>
          </cell>
        </row>
        <row r="4354">
          <cell r="A4354">
            <v>1813310530</v>
          </cell>
          <cell r="B4354" t="str">
            <v xml:space="preserve">אופניים לעובדים   </v>
          </cell>
        </row>
        <row r="4355">
          <cell r="A4355">
            <v>1813310540</v>
          </cell>
          <cell r="B4355" t="str">
            <v xml:space="preserve">הוצאות טלפון      </v>
          </cell>
        </row>
        <row r="4356">
          <cell r="A4356">
            <v>1813310544</v>
          </cell>
          <cell r="B4356" t="str">
            <v xml:space="preserve">הוצאות דאר        </v>
          </cell>
          <cell r="C4356">
            <v>0</v>
          </cell>
        </row>
        <row r="4357">
          <cell r="A4357">
            <v>1813310561</v>
          </cell>
          <cell r="B4357" t="str">
            <v xml:space="preserve">שיכפולים          </v>
          </cell>
        </row>
        <row r="4358">
          <cell r="A4358">
            <v>1813310596</v>
          </cell>
          <cell r="B4358" t="str">
            <v xml:space="preserve">טיולים            </v>
          </cell>
        </row>
        <row r="4359">
          <cell r="A4359">
            <v>1813310700</v>
          </cell>
          <cell r="B4359" t="str">
            <v xml:space="preserve">הוצאות לפעולות    </v>
          </cell>
        </row>
        <row r="4360">
          <cell r="A4360">
            <v>1813310710</v>
          </cell>
          <cell r="B4360" t="str">
            <v xml:space="preserve">הובלות  והסעות    </v>
          </cell>
        </row>
        <row r="4361">
          <cell r="A4361">
            <v>1813310721</v>
          </cell>
          <cell r="B4361" t="str">
            <v>חמרים-תחזוקת מבנים</v>
          </cell>
        </row>
        <row r="4362">
          <cell r="A4362">
            <v>1813310723</v>
          </cell>
          <cell r="B4362" t="str">
            <v xml:space="preserve">חומרים    </v>
          </cell>
          <cell r="C4362">
            <v>7000</v>
          </cell>
        </row>
        <row r="4363">
          <cell r="A4363">
            <v>1813310742</v>
          </cell>
          <cell r="B4363" t="str">
            <v xml:space="preserve">עזרי לימוד וספורט </v>
          </cell>
          <cell r="C4363">
            <v>10000</v>
          </cell>
        </row>
        <row r="4364">
          <cell r="A4364">
            <v>1813310743</v>
          </cell>
          <cell r="B4364" t="str">
            <v xml:space="preserve">תחזוקת ציוד       </v>
          </cell>
        </row>
        <row r="4365">
          <cell r="A4365">
            <v>1813310745</v>
          </cell>
          <cell r="B4365" t="str">
            <v xml:space="preserve">דמי פריצה - תכולה </v>
          </cell>
        </row>
        <row r="4366">
          <cell r="A4366">
            <v>1813310746</v>
          </cell>
          <cell r="B4366" t="str">
            <v xml:space="preserve">דמי פריצה - מבנה  </v>
          </cell>
        </row>
        <row r="4367">
          <cell r="A4367">
            <v>1813310750</v>
          </cell>
          <cell r="B4367" t="str">
            <v>אחזקת מוסדות</v>
          </cell>
          <cell r="C4367">
            <v>291600</v>
          </cell>
        </row>
        <row r="4368">
          <cell r="A4368">
            <v>1813310751</v>
          </cell>
          <cell r="B4368" t="str">
            <v xml:space="preserve">עבודות קבלניות    </v>
          </cell>
        </row>
        <row r="4369">
          <cell r="A4369">
            <v>1813310752</v>
          </cell>
          <cell r="B4369" t="str">
            <v xml:space="preserve">נקיון בקבלנות     </v>
          </cell>
          <cell r="C4369">
            <v>285300</v>
          </cell>
        </row>
        <row r="4370">
          <cell r="A4370">
            <v>1813310753</v>
          </cell>
          <cell r="B4370" t="str">
            <v xml:space="preserve">שרות לאומי הרצפלד </v>
          </cell>
        </row>
        <row r="4371">
          <cell r="A4371">
            <v>1813310755</v>
          </cell>
          <cell r="B4371" t="str">
            <v xml:space="preserve">עובדים חיצוניים   </v>
          </cell>
        </row>
        <row r="4372">
          <cell r="A4372">
            <v>1813310758</v>
          </cell>
          <cell r="B4372" t="str">
            <v xml:space="preserve">גינון             </v>
          </cell>
        </row>
        <row r="4373">
          <cell r="A4373">
            <v>1813310759</v>
          </cell>
          <cell r="B4373" t="str">
            <v>שרותי סייעות</v>
          </cell>
          <cell r="C4373">
            <v>3012700</v>
          </cell>
        </row>
        <row r="4374">
          <cell r="A4374">
            <v>1813310763</v>
          </cell>
          <cell r="B4374" t="str">
            <v xml:space="preserve">עובדי מינהלה      </v>
          </cell>
        </row>
        <row r="4375">
          <cell r="A4375">
            <v>1813310764</v>
          </cell>
          <cell r="B4375" t="str">
            <v>סייעות-מוסדות+חברה</v>
          </cell>
        </row>
        <row r="4376">
          <cell r="A4376">
            <v>1813310780</v>
          </cell>
          <cell r="B4376" t="str">
            <v xml:space="preserve">השתתפות בנקיון    </v>
          </cell>
        </row>
        <row r="4377">
          <cell r="A4377">
            <v>1813310781</v>
          </cell>
          <cell r="B4377" t="str">
            <v xml:space="preserve">השת' בהזנה        </v>
          </cell>
          <cell r="C4377">
            <v>310000</v>
          </cell>
        </row>
        <row r="4378">
          <cell r="A4378">
            <v>1813310782</v>
          </cell>
          <cell r="B4378" t="str">
            <v xml:space="preserve">שרות לאומי        </v>
          </cell>
        </row>
        <row r="4379">
          <cell r="A4379">
            <v>1813310794</v>
          </cell>
          <cell r="B4379" t="str">
            <v xml:space="preserve">השתתפות בעזר 094  </v>
          </cell>
        </row>
        <row r="4380">
          <cell r="A4380">
            <v>1813310810</v>
          </cell>
          <cell r="B4380" t="str">
            <v xml:space="preserve">הקצבה-מינהל עצמי  </v>
          </cell>
          <cell r="C4380">
            <v>100000</v>
          </cell>
        </row>
        <row r="4381">
          <cell r="A4381">
            <v>1813310812</v>
          </cell>
          <cell r="B4381" t="str">
            <v>מסיבות כיתתיות</v>
          </cell>
          <cell r="C4381">
            <v>2000</v>
          </cell>
        </row>
        <row r="4382">
          <cell r="A4382">
            <v>1813310838</v>
          </cell>
          <cell r="B4382" t="str">
            <v>העברה כנגד הכנסות מש' החינוך</v>
          </cell>
        </row>
        <row r="4383">
          <cell r="A4383">
            <v>1813310811</v>
          </cell>
          <cell r="B4383" t="str">
            <v>מלגות - שרות לאומי</v>
          </cell>
        </row>
        <row r="4384">
          <cell r="A4384">
            <v>1813310931</v>
          </cell>
          <cell r="B4384" t="str">
            <v xml:space="preserve">ציוד וריהוט       </v>
          </cell>
          <cell r="C4384">
            <v>24000</v>
          </cell>
        </row>
        <row r="4385">
          <cell r="A4385">
            <v>1813310934</v>
          </cell>
          <cell r="B4385" t="str">
            <v xml:space="preserve">חומרים-ח"מ חופשות </v>
          </cell>
          <cell r="C4385">
            <v>59000</v>
          </cell>
        </row>
        <row r="4386">
          <cell r="A4386">
            <v>1813310953</v>
          </cell>
          <cell r="B4386" t="str">
            <v>מערכת גפ"ן</v>
          </cell>
        </row>
        <row r="4387">
          <cell r="A4387">
            <v>1813310961</v>
          </cell>
          <cell r="B4387" t="str">
            <v>רז' פעולות ורכישות</v>
          </cell>
        </row>
        <row r="4388">
          <cell r="A4388" t="str">
            <v>#VALUE!</v>
          </cell>
          <cell r="B4388" t="str">
            <v xml:space="preserve">בי"ס ע"ש הרצפלד   </v>
          </cell>
          <cell r="C4388">
            <v>5210500</v>
          </cell>
        </row>
        <row r="4389">
          <cell r="A4389">
            <v>18137000</v>
          </cell>
          <cell r="B4389" t="str">
            <v xml:space="preserve">החווה החקלאית     </v>
          </cell>
        </row>
        <row r="4390">
          <cell r="A4390">
            <v>1813700100</v>
          </cell>
          <cell r="B4390" t="str">
            <v>שכר עובדים לפי תקן</v>
          </cell>
        </row>
        <row r="4391">
          <cell r="A4391">
            <v>1813700110</v>
          </cell>
          <cell r="B4391" t="str">
            <v>השכר הקובע-תקציבית</v>
          </cell>
          <cell r="C4391">
            <v>141900</v>
          </cell>
        </row>
        <row r="4392">
          <cell r="A4392">
            <v>1813700119</v>
          </cell>
          <cell r="B4392" t="str">
            <v xml:space="preserve">השכר הקובע-צוברת  </v>
          </cell>
          <cell r="C4392">
            <v>234800</v>
          </cell>
        </row>
        <row r="4393">
          <cell r="A4393">
            <v>1813700122</v>
          </cell>
          <cell r="B4393" t="str">
            <v xml:space="preserve">ביגוד             </v>
          </cell>
          <cell r="C4393">
            <v>6000</v>
          </cell>
        </row>
        <row r="4394">
          <cell r="A4394">
            <v>1813700126</v>
          </cell>
          <cell r="B4394" t="str">
            <v xml:space="preserve">דמי הבראה         </v>
          </cell>
          <cell r="C4394">
            <v>9000</v>
          </cell>
        </row>
        <row r="4395">
          <cell r="A4395">
            <v>1813700130</v>
          </cell>
          <cell r="B4395" t="str">
            <v xml:space="preserve">שעות נוספות       </v>
          </cell>
          <cell r="C4395">
            <v>5000</v>
          </cell>
        </row>
        <row r="4396">
          <cell r="A4396">
            <v>1813700140</v>
          </cell>
          <cell r="B4396" t="str">
            <v>השתתפות באחזקת רכב</v>
          </cell>
          <cell r="C4396">
            <v>1500</v>
          </cell>
        </row>
        <row r="4397">
          <cell r="A4397">
            <v>1813700200</v>
          </cell>
          <cell r="B4397" t="str">
            <v>שכר עובדים ללא תקן</v>
          </cell>
        </row>
        <row r="4398">
          <cell r="A4398">
            <v>1813700210</v>
          </cell>
          <cell r="B4398" t="str">
            <v xml:space="preserve">השכר הקובע        </v>
          </cell>
        </row>
        <row r="4399">
          <cell r="A4399">
            <v>1813700263</v>
          </cell>
          <cell r="B4399" t="str">
            <v xml:space="preserve">עובדי חברת מוסדות </v>
          </cell>
        </row>
        <row r="4400">
          <cell r="A4400">
            <v>1813700400</v>
          </cell>
          <cell r="B4400" t="str">
            <v>אחזקת בנינים וציוד</v>
          </cell>
        </row>
        <row r="4401">
          <cell r="A4401">
            <v>1813700420</v>
          </cell>
          <cell r="B4401" t="str">
            <v xml:space="preserve">כיבוי אש          </v>
          </cell>
          <cell r="C4401">
            <v>2000</v>
          </cell>
        </row>
        <row r="4402">
          <cell r="A4402">
            <v>1813700423</v>
          </cell>
          <cell r="B4402" t="str">
            <v xml:space="preserve">תחזוקת מבנה       </v>
          </cell>
          <cell r="C4402">
            <v>4800</v>
          </cell>
        </row>
        <row r="4403">
          <cell r="A4403">
            <v>1813700431</v>
          </cell>
          <cell r="B4403" t="str">
            <v xml:space="preserve">חשמל              </v>
          </cell>
          <cell r="C4403">
            <v>16500</v>
          </cell>
        </row>
        <row r="4404">
          <cell r="A4404">
            <v>1813700432</v>
          </cell>
          <cell r="B4404" t="str">
            <v xml:space="preserve">מים               </v>
          </cell>
          <cell r="C4404">
            <v>0</v>
          </cell>
        </row>
        <row r="4405">
          <cell r="A4405">
            <v>1813700433</v>
          </cell>
          <cell r="B4405" t="str">
            <v xml:space="preserve">חומרי נקיון       </v>
          </cell>
        </row>
        <row r="4406">
          <cell r="A4406">
            <v>1813700434</v>
          </cell>
          <cell r="B4406" t="str">
            <v xml:space="preserve">חיטוי והדברה      </v>
          </cell>
          <cell r="C4406">
            <v>800</v>
          </cell>
        </row>
        <row r="4407">
          <cell r="A4407">
            <v>1813700437</v>
          </cell>
          <cell r="B4407" t="str">
            <v xml:space="preserve">אחזקת אזעקה       </v>
          </cell>
          <cell r="C4407">
            <v>1400</v>
          </cell>
        </row>
        <row r="4408">
          <cell r="A4408">
            <v>1813700441</v>
          </cell>
          <cell r="B4408" t="str">
            <v xml:space="preserve">ביטוח             </v>
          </cell>
        </row>
        <row r="4409">
          <cell r="A4409">
            <v>1813700471</v>
          </cell>
          <cell r="B4409" t="str">
            <v xml:space="preserve">מכשירי כתיבה      </v>
          </cell>
        </row>
        <row r="4410">
          <cell r="A4410">
            <v>1813700500</v>
          </cell>
          <cell r="B4410" t="str">
            <v xml:space="preserve">הוצאות מינהליות   </v>
          </cell>
        </row>
        <row r="4411">
          <cell r="A4411">
            <v>1813700511</v>
          </cell>
          <cell r="B4411" t="str">
            <v xml:space="preserve">אירוח וכיבוד      </v>
          </cell>
          <cell r="C4411">
            <v>900</v>
          </cell>
        </row>
        <row r="4412">
          <cell r="A4412">
            <v>1813700512</v>
          </cell>
          <cell r="B4412" t="str">
            <v xml:space="preserve">נסיעות ואש"ל      </v>
          </cell>
        </row>
        <row r="4413">
          <cell r="A4413">
            <v>1813700540</v>
          </cell>
          <cell r="B4413" t="str">
            <v xml:space="preserve">הוצאות טלפון      </v>
          </cell>
        </row>
        <row r="4414">
          <cell r="A4414">
            <v>1813700544</v>
          </cell>
          <cell r="B4414" t="str">
            <v xml:space="preserve">הוצאות דאר        </v>
          </cell>
          <cell r="C4414">
            <v>0</v>
          </cell>
        </row>
        <row r="4415">
          <cell r="A4415">
            <v>1813700596</v>
          </cell>
          <cell r="B4415" t="str">
            <v xml:space="preserve">השתתפות בעזר 096  </v>
          </cell>
        </row>
        <row r="4416">
          <cell r="A4416">
            <v>1813700700</v>
          </cell>
          <cell r="B4416" t="str">
            <v xml:space="preserve">הוצאות לפעולות    </v>
          </cell>
        </row>
        <row r="4417">
          <cell r="A4417">
            <v>1813700710</v>
          </cell>
          <cell r="B4417" t="str">
            <v xml:space="preserve">הסעת ילדים        </v>
          </cell>
          <cell r="C4417">
            <v>600000</v>
          </cell>
        </row>
        <row r="4418">
          <cell r="A4418">
            <v>1813700721</v>
          </cell>
          <cell r="B4418" t="str">
            <v>חמרים-תחזוקת מבנים</v>
          </cell>
        </row>
        <row r="4419">
          <cell r="A4419">
            <v>1813700722</v>
          </cell>
          <cell r="B4419" t="str">
            <v>חמרים-תחזוקה עצמית</v>
          </cell>
        </row>
        <row r="4420">
          <cell r="A4420">
            <v>1813700723</v>
          </cell>
          <cell r="B4420" t="str">
            <v xml:space="preserve">חומרים חקלאיים    </v>
          </cell>
        </row>
        <row r="4421">
          <cell r="A4421">
            <v>1813700728</v>
          </cell>
          <cell r="B4421" t="str">
            <v xml:space="preserve">כלכלת בית         </v>
          </cell>
        </row>
        <row r="4422">
          <cell r="A4422">
            <v>1813700742</v>
          </cell>
          <cell r="B4422" t="str">
            <v xml:space="preserve">כלים וציוד        </v>
          </cell>
          <cell r="C4422">
            <v>1000</v>
          </cell>
        </row>
        <row r="4423">
          <cell r="A4423">
            <v>1813700743</v>
          </cell>
          <cell r="B4423" t="str">
            <v>תחזוקת בועה</v>
          </cell>
        </row>
        <row r="4424">
          <cell r="A4424">
            <v>1813700750</v>
          </cell>
          <cell r="B4424" t="str">
            <v>אחזקת מוסדות</v>
          </cell>
          <cell r="C4424">
            <v>226700</v>
          </cell>
        </row>
        <row r="4425">
          <cell r="A4425">
            <v>1813700751</v>
          </cell>
          <cell r="B4425" t="str">
            <v xml:space="preserve">עבודות קבלניות    </v>
          </cell>
        </row>
        <row r="4426">
          <cell r="A4426">
            <v>1813700752</v>
          </cell>
          <cell r="B4426" t="str">
            <v xml:space="preserve">נקיון בקבלנות     </v>
          </cell>
          <cell r="C4426">
            <v>37800</v>
          </cell>
        </row>
        <row r="4427">
          <cell r="A4427">
            <v>1813700753</v>
          </cell>
          <cell r="B4427" t="str">
            <v xml:space="preserve">עובדים חיצוניים   </v>
          </cell>
        </row>
        <row r="4428">
          <cell r="A4428">
            <v>1813700763</v>
          </cell>
          <cell r="B4428" t="str">
            <v xml:space="preserve">עובדי חברת מוסדות </v>
          </cell>
        </row>
        <row r="4429">
          <cell r="A4429">
            <v>1813700794</v>
          </cell>
          <cell r="B4429" t="str">
            <v xml:space="preserve">השתתפות בעזר 094  </v>
          </cell>
        </row>
        <row r="4430">
          <cell r="A4430">
            <v>1813700810</v>
          </cell>
          <cell r="B4430" t="str">
            <v>הקצבה שוטפת</v>
          </cell>
          <cell r="C4430">
            <v>57000</v>
          </cell>
        </row>
        <row r="4431">
          <cell r="A4431">
            <v>1813700931</v>
          </cell>
          <cell r="B4431" t="str">
            <v xml:space="preserve">הצטיידות-הכנסה משה"ח      </v>
          </cell>
          <cell r="C4431">
            <v>150000</v>
          </cell>
        </row>
        <row r="4432">
          <cell r="A4432">
            <v>1813700961</v>
          </cell>
          <cell r="B4432" t="str">
            <v>רז' פעולות ורכישות</v>
          </cell>
        </row>
        <row r="4433">
          <cell r="A4433" t="str">
            <v>#VALUE!</v>
          </cell>
          <cell r="B4433" t="str">
            <v xml:space="preserve">החווה החקלאית     </v>
          </cell>
          <cell r="C4433">
            <v>1497100</v>
          </cell>
        </row>
        <row r="4434">
          <cell r="A4434">
            <v>18139000</v>
          </cell>
          <cell r="B4434" t="str">
            <v xml:space="preserve">השתת' בלימודי חוץ </v>
          </cell>
        </row>
        <row r="4435">
          <cell r="A4435">
            <v>1813900800</v>
          </cell>
          <cell r="B4435" t="str">
            <v>השת' תמיכות תרומות</v>
          </cell>
        </row>
        <row r="4436">
          <cell r="A4436">
            <v>1813900810</v>
          </cell>
          <cell r="B4436" t="str">
            <v>הש' לימודי חוץ - רגיל</v>
          </cell>
          <cell r="C4436">
            <v>550000</v>
          </cell>
        </row>
        <row r="4437">
          <cell r="A4437">
            <v>1813900811</v>
          </cell>
          <cell r="B4437" t="str">
            <v xml:space="preserve">השת' בלימודי חוץ  </v>
          </cell>
          <cell r="C4437">
            <v>5500000</v>
          </cell>
        </row>
        <row r="4438">
          <cell r="A4438" t="str">
            <v>#VALUE!</v>
          </cell>
          <cell r="B4438" t="str">
            <v xml:space="preserve">השתת' בלימודי חוץ </v>
          </cell>
          <cell r="C4438">
            <v>6050000</v>
          </cell>
        </row>
        <row r="4439">
          <cell r="A4439">
            <v>18141000</v>
          </cell>
          <cell r="B4439" t="str">
            <v>חטיבות ביניים</v>
          </cell>
        </row>
        <row r="4440">
          <cell r="A4440">
            <v>1814100119</v>
          </cell>
          <cell r="B4440" t="str">
            <v xml:space="preserve">השכר הקובע-צוברת  </v>
          </cell>
        </row>
        <row r="4441">
          <cell r="A4441">
            <v>1814100780</v>
          </cell>
          <cell r="B4441" t="str">
            <v>רכזי מהו"ת - קו"פ</v>
          </cell>
          <cell r="C4441">
            <v>1400000</v>
          </cell>
        </row>
        <row r="4442">
          <cell r="A4442">
            <v>1814100781</v>
          </cell>
          <cell r="B4442" t="str">
            <v>מהו"ת - סמינר הקבוצים</v>
          </cell>
        </row>
        <row r="4443">
          <cell r="A4443" t="str">
            <v>#VALUE!</v>
          </cell>
          <cell r="B4443" t="str">
            <v>חטיבות ביניים</v>
          </cell>
          <cell r="C4443">
            <v>1400000</v>
          </cell>
        </row>
        <row r="4444">
          <cell r="A4444">
            <v>18150000</v>
          </cell>
          <cell r="B4444" t="str">
            <v xml:space="preserve">חינוך על-יסודי    </v>
          </cell>
        </row>
        <row r="4445">
          <cell r="A4445">
            <v>18151000</v>
          </cell>
          <cell r="B4445" t="str">
            <v xml:space="preserve">השתתפויות במוסדות </v>
          </cell>
        </row>
        <row r="4446">
          <cell r="A4446">
            <v>1815100110</v>
          </cell>
          <cell r="B4446" t="str">
            <v>השכר הקובע-תקציבית</v>
          </cell>
        </row>
        <row r="4447">
          <cell r="A4447">
            <v>1815100111</v>
          </cell>
          <cell r="B4447" t="str">
            <v xml:space="preserve">שעות תיגבור-נבון  </v>
          </cell>
        </row>
        <row r="4448">
          <cell r="A4448">
            <v>1815100112</v>
          </cell>
          <cell r="B4448" t="str">
            <v xml:space="preserve">שעות תיגבור-בגין  </v>
          </cell>
        </row>
        <row r="4449">
          <cell r="A4449">
            <v>1815100113</v>
          </cell>
          <cell r="B4449" t="str">
            <v xml:space="preserve">שעות תיגבור-הרצוג </v>
          </cell>
        </row>
        <row r="4450">
          <cell r="A4450">
            <v>1815100114</v>
          </cell>
          <cell r="B4450" t="str">
            <v xml:space="preserve">שעות תיגבור-ק"ש   </v>
          </cell>
        </row>
        <row r="4451">
          <cell r="A4451">
            <v>1815100115</v>
          </cell>
          <cell r="B4451" t="str">
            <v xml:space="preserve">שעות תיגבור-אילון </v>
          </cell>
        </row>
        <row r="4452">
          <cell r="A4452">
            <v>1815100116</v>
          </cell>
          <cell r="B4452" t="str">
            <v xml:space="preserve">שעות תיגבור-יבנה  </v>
          </cell>
        </row>
        <row r="4453">
          <cell r="A4453">
            <v>1815100117</v>
          </cell>
          <cell r="B4453" t="str">
            <v xml:space="preserve">שעות תיגבור-קציר  </v>
          </cell>
        </row>
        <row r="4454">
          <cell r="A4454">
            <v>1815100118</v>
          </cell>
          <cell r="B4454" t="str">
            <v>שע' תיגבור-הייטק היי</v>
          </cell>
        </row>
        <row r="4455">
          <cell r="A4455">
            <v>1815100119</v>
          </cell>
          <cell r="B4455" t="str">
            <v>שעות תיגבור-עתידים</v>
          </cell>
        </row>
        <row r="4456">
          <cell r="A4456">
            <v>1815100120</v>
          </cell>
          <cell r="B4456" t="str">
            <v>שעות תיגבור-ליוות חן</v>
          </cell>
        </row>
        <row r="4457">
          <cell r="A4457">
            <v>1815100122</v>
          </cell>
          <cell r="B4457" t="str">
            <v xml:space="preserve">ביגוד             </v>
          </cell>
          <cell r="C4457">
            <v>0</v>
          </cell>
        </row>
        <row r="4458">
          <cell r="A4458">
            <v>1815100126</v>
          </cell>
          <cell r="B4458" t="str">
            <v xml:space="preserve">דמי הבראה         </v>
          </cell>
        </row>
        <row r="4459">
          <cell r="A4459">
            <v>1815100210</v>
          </cell>
          <cell r="B4459" t="str">
            <v>שעות תיגבור בגרויות</v>
          </cell>
          <cell r="C4459">
            <v>750000</v>
          </cell>
        </row>
        <row r="4460">
          <cell r="A4460">
            <v>1815100211</v>
          </cell>
          <cell r="B4460" t="str">
            <v>יוזמות על יסודי</v>
          </cell>
        </row>
        <row r="4461">
          <cell r="A4461">
            <v>1815100213</v>
          </cell>
          <cell r="B4461" t="str">
            <v>השאלת ספרים חט"ב</v>
          </cell>
          <cell r="C4461">
            <v>60000</v>
          </cell>
        </row>
        <row r="4462">
          <cell r="A4462">
            <v>1815100220</v>
          </cell>
          <cell r="B4462" t="str">
            <v>מורות חיילות</v>
          </cell>
        </row>
        <row r="4463">
          <cell r="A4463">
            <v>1815100253</v>
          </cell>
          <cell r="B4463" t="str">
            <v xml:space="preserve">מ"מ תיכוניים      </v>
          </cell>
          <cell r="C4463">
            <v>100000</v>
          </cell>
        </row>
        <row r="4464">
          <cell r="A4464">
            <v>1815100263</v>
          </cell>
          <cell r="B4464" t="str">
            <v>אומ"ץ - מרכז</v>
          </cell>
        </row>
        <row r="4465">
          <cell r="A4465">
            <v>1815100410</v>
          </cell>
          <cell r="B4465" t="str">
            <v xml:space="preserve">שכירת אולם        </v>
          </cell>
          <cell r="C4465">
            <v>4800</v>
          </cell>
        </row>
        <row r="4466">
          <cell r="A4466">
            <v>1815100411</v>
          </cell>
          <cell r="B4466" t="str">
            <v xml:space="preserve">שכירת אולם קוגל   </v>
          </cell>
        </row>
        <row r="4467">
          <cell r="A4467">
            <v>1815100420</v>
          </cell>
          <cell r="B4467" t="str">
            <v xml:space="preserve">כיבוי אש          </v>
          </cell>
          <cell r="C4467">
            <v>5000</v>
          </cell>
        </row>
        <row r="4468">
          <cell r="A4468">
            <v>1815100431</v>
          </cell>
          <cell r="B4468" t="str">
            <v>רזרבה לחשמל-חט"ע</v>
          </cell>
          <cell r="C4468">
            <v>100000</v>
          </cell>
        </row>
        <row r="4469">
          <cell r="A4469">
            <v>1815100432</v>
          </cell>
          <cell r="B4469" t="str">
            <v>רזרבה למים-חט"ע</v>
          </cell>
          <cell r="C4469">
            <v>100000</v>
          </cell>
        </row>
        <row r="4470">
          <cell r="A4470">
            <v>1815100438</v>
          </cell>
          <cell r="B4470" t="str">
            <v xml:space="preserve">אחזקת  מעבדות     </v>
          </cell>
        </row>
        <row r="4471">
          <cell r="A4471">
            <v>1815100441</v>
          </cell>
          <cell r="B4471" t="str">
            <v>ביטוח אורט</v>
          </cell>
        </row>
        <row r="4472">
          <cell r="A4472">
            <v>1815100471</v>
          </cell>
          <cell r="B4472" t="str">
            <v xml:space="preserve">מכשירי כתיבה      </v>
          </cell>
        </row>
        <row r="4473">
          <cell r="A4473">
            <v>1815100521</v>
          </cell>
          <cell r="B4473" t="str">
            <v xml:space="preserve">השתלמויות         </v>
          </cell>
          <cell r="C4473">
            <v>9000</v>
          </cell>
        </row>
        <row r="4474">
          <cell r="A4474">
            <v>1815100550</v>
          </cell>
          <cell r="B4474" t="str">
            <v>פירסומים</v>
          </cell>
          <cell r="C4474">
            <v>19000</v>
          </cell>
        </row>
        <row r="4475">
          <cell r="A4475">
            <v>1815100562</v>
          </cell>
          <cell r="B4475" t="str">
            <v xml:space="preserve">הדפסות            </v>
          </cell>
          <cell r="C4475">
            <v>23800</v>
          </cell>
        </row>
        <row r="4476">
          <cell r="A4476">
            <v>1815100710</v>
          </cell>
          <cell r="B4476" t="str">
            <v xml:space="preserve">הובלות והסעות     </v>
          </cell>
        </row>
        <row r="4477">
          <cell r="A4477">
            <v>1815100711</v>
          </cell>
          <cell r="B4477" t="str">
            <v>הסעת מחויבות אישית</v>
          </cell>
        </row>
        <row r="4478">
          <cell r="A4478">
            <v>1815100723</v>
          </cell>
          <cell r="B4478" t="str">
            <v>הוצאות מיוחדות</v>
          </cell>
          <cell r="C4478">
            <v>10000</v>
          </cell>
        </row>
        <row r="4479">
          <cell r="A4479">
            <v>1815100751</v>
          </cell>
          <cell r="B4479" t="str">
            <v xml:space="preserve">עב' קבלניות מענה  </v>
          </cell>
        </row>
        <row r="4480">
          <cell r="A4480">
            <v>1815100753</v>
          </cell>
          <cell r="B4480" t="str">
            <v xml:space="preserve">מ"מ תיכוניים      </v>
          </cell>
          <cell r="C4480">
            <v>100000</v>
          </cell>
        </row>
        <row r="4481">
          <cell r="A4481">
            <v>1815100759</v>
          </cell>
          <cell r="B4481" t="str">
            <v>מ"מ סייעות</v>
          </cell>
        </row>
        <row r="4482">
          <cell r="A4482">
            <v>1815100763</v>
          </cell>
          <cell r="B4482" t="str">
            <v>שכר על-יסודי מרפ"ד</v>
          </cell>
        </row>
        <row r="4483">
          <cell r="A4483">
            <v>1815100764</v>
          </cell>
          <cell r="B4483" t="str">
            <v>פרוייקט בגרות 2001</v>
          </cell>
        </row>
        <row r="4484">
          <cell r="A4484">
            <v>1815100780</v>
          </cell>
          <cell r="B4484" t="str">
            <v>חוגי טכנולוגיה-משרד המדע</v>
          </cell>
        </row>
        <row r="4485">
          <cell r="A4485">
            <v>1815100781</v>
          </cell>
          <cell r="B4485" t="str">
            <v>שביתה - הכנ' משה"ח</v>
          </cell>
        </row>
        <row r="4486">
          <cell r="A4486">
            <v>1815100782</v>
          </cell>
          <cell r="B4486" t="str">
            <v>השת' בג' מוס' חוץ</v>
          </cell>
          <cell r="C4486">
            <v>550000</v>
          </cell>
        </row>
        <row r="4487">
          <cell r="A4487">
            <v>1815100783</v>
          </cell>
          <cell r="B4487" t="str">
            <v>מהו"ת תשע"ב</v>
          </cell>
        </row>
        <row r="4488">
          <cell r="A4488">
            <v>1815100784</v>
          </cell>
          <cell r="B4488" t="str">
            <v xml:space="preserve">השתלמויות מורים    </v>
          </cell>
        </row>
        <row r="4489">
          <cell r="A4489">
            <v>1815100785</v>
          </cell>
          <cell r="B4489" t="str">
            <v>דירת חיילים</v>
          </cell>
        </row>
        <row r="4490">
          <cell r="A4490">
            <v>1815100786</v>
          </cell>
          <cell r="B4490" t="str">
            <v>מענק רה"ע לבגרויות</v>
          </cell>
          <cell r="C4490">
            <v>120000</v>
          </cell>
        </row>
        <row r="4491">
          <cell r="A4491">
            <v>1815100787</v>
          </cell>
          <cell r="B4491" t="str">
            <v>פרוייקטים עי"ס</v>
          </cell>
        </row>
        <row r="4492">
          <cell r="A4492">
            <v>1815100788</v>
          </cell>
          <cell r="B4492" t="str">
            <v>פרוייקטים מערכתיים</v>
          </cell>
          <cell r="C4492">
            <v>651700</v>
          </cell>
        </row>
        <row r="4493">
          <cell r="A4493">
            <v>1815100789</v>
          </cell>
          <cell r="B4493" t="str">
            <v>פרוייקט החלל - עתידים</v>
          </cell>
        </row>
        <row r="4494">
          <cell r="A4494">
            <v>1815100790</v>
          </cell>
          <cell r="B4494" t="str">
            <v>השתת' ע"ח בגרויות</v>
          </cell>
        </row>
        <row r="4495">
          <cell r="A4495">
            <v>1815100791</v>
          </cell>
          <cell r="B4495" t="str">
            <v>קשישים - שיוויון חברתי</v>
          </cell>
        </row>
        <row r="4496">
          <cell r="A4496">
            <v>1815100800</v>
          </cell>
          <cell r="B4496" t="str">
            <v>השת' תמיכות תרומות</v>
          </cell>
        </row>
        <row r="4497">
          <cell r="A4497">
            <v>1815100812</v>
          </cell>
          <cell r="B4497" t="str">
            <v xml:space="preserve">השתת' לבי"ס אורט  </v>
          </cell>
        </row>
        <row r="4498">
          <cell r="A4498">
            <v>1815100813</v>
          </cell>
          <cell r="B4498" t="str">
            <v>אחז' מע' טכנולוגיה</v>
          </cell>
        </row>
        <row r="4499">
          <cell r="A4499">
            <v>1815100814</v>
          </cell>
          <cell r="B4499" t="str">
            <v>השת' המכללה למינהל</v>
          </cell>
        </row>
        <row r="4500">
          <cell r="A4500">
            <v>1815100815</v>
          </cell>
          <cell r="B4500" t="str">
            <v xml:space="preserve">השתת' שעות  נעמ"ת </v>
          </cell>
        </row>
        <row r="4501">
          <cell r="A4501">
            <v>1815100817</v>
          </cell>
          <cell r="B4501" t="str">
            <v xml:space="preserve">השתת' שעות  מלט"ב </v>
          </cell>
        </row>
        <row r="4502">
          <cell r="A4502">
            <v>1815100818</v>
          </cell>
          <cell r="B4502" t="str">
            <v>השת' שעות מקוה-ישר</v>
          </cell>
        </row>
        <row r="4503">
          <cell r="A4503">
            <v>1815100930</v>
          </cell>
          <cell r="B4503" t="str">
            <v>צ' חד-פעמי ( מזוזות )</v>
          </cell>
          <cell r="C4503">
            <v>10000</v>
          </cell>
        </row>
        <row r="4504">
          <cell r="A4504">
            <v>1815100960</v>
          </cell>
          <cell r="B4504" t="str">
            <v>פרויקטים בהשתתפות משה"ח</v>
          </cell>
          <cell r="C4504">
            <v>300000</v>
          </cell>
        </row>
        <row r="4505">
          <cell r="A4505">
            <v>1815100961</v>
          </cell>
          <cell r="B4505" t="str">
            <v>רזרבה לשעות תיגבור</v>
          </cell>
          <cell r="C4505">
            <v>2222000</v>
          </cell>
        </row>
        <row r="4506">
          <cell r="A4506">
            <v>1815100962</v>
          </cell>
          <cell r="B4506" t="str">
            <v>רז' פעולות ורכישות</v>
          </cell>
        </row>
        <row r="4507">
          <cell r="A4507">
            <v>1815100980</v>
          </cell>
          <cell r="B4507" t="str">
            <v>בית להיות - מרכז השואה</v>
          </cell>
          <cell r="C4507">
            <v>293400</v>
          </cell>
        </row>
        <row r="4508">
          <cell r="A4508">
            <v>1815100981</v>
          </cell>
          <cell r="B4508" t="str">
            <v>פעילות לחיילים</v>
          </cell>
          <cell r="C4508">
            <v>90300</v>
          </cell>
        </row>
        <row r="4509">
          <cell r="A4509">
            <v>1815100982</v>
          </cell>
          <cell r="B4509" t="str">
            <v>משלחות בתי ספר</v>
          </cell>
          <cell r="C4509">
            <v>119100</v>
          </cell>
        </row>
        <row r="4510">
          <cell r="A4510">
            <v>1815100983</v>
          </cell>
          <cell r="B4510" t="str">
            <v>הכשרת מזכירות</v>
          </cell>
        </row>
        <row r="4511">
          <cell r="A4511">
            <v>1815100988</v>
          </cell>
          <cell r="B4511" t="str">
            <v>הכנה לצה"ל</v>
          </cell>
        </row>
        <row r="4512">
          <cell r="A4512" t="str">
            <v>#VALUE!</v>
          </cell>
          <cell r="B4512" t="str">
            <v xml:space="preserve">השתתפויות במוסדות </v>
          </cell>
          <cell r="C4512">
            <v>5638100</v>
          </cell>
        </row>
        <row r="4513">
          <cell r="A4513">
            <v>18151100</v>
          </cell>
          <cell r="B4513" t="str">
            <v>יוזמות - נבון</v>
          </cell>
        </row>
        <row r="4514">
          <cell r="A4514">
            <v>1815110118</v>
          </cell>
          <cell r="B4514" t="str">
            <v>אומ"ץ - מורים</v>
          </cell>
        </row>
        <row r="4515">
          <cell r="A4515">
            <v>1815110211</v>
          </cell>
          <cell r="B4515" t="str">
            <v>מענה</v>
          </cell>
        </row>
        <row r="4516">
          <cell r="A4516">
            <v>1815110212</v>
          </cell>
          <cell r="B4516" t="str">
            <v>יזמים צעירים</v>
          </cell>
        </row>
        <row r="4517">
          <cell r="A4517">
            <v>1815110213</v>
          </cell>
          <cell r="B4517" t="str">
            <v>אומ"ץ - מדריכים</v>
          </cell>
          <cell r="C4517">
            <v>100000</v>
          </cell>
        </row>
        <row r="4518">
          <cell r="A4518">
            <v>1815110214</v>
          </cell>
          <cell r="B4518" t="str">
            <v>מהות</v>
          </cell>
        </row>
        <row r="4519">
          <cell r="A4519">
            <v>1815110215</v>
          </cell>
          <cell r="B4519" t="str">
            <v>יעד</v>
          </cell>
        </row>
        <row r="4520">
          <cell r="A4520">
            <v>1815110216</v>
          </cell>
          <cell r="B4520" t="str">
            <v>תפ"ן</v>
          </cell>
        </row>
        <row r="4521">
          <cell r="A4521">
            <v>1815110780</v>
          </cell>
          <cell r="B4521" t="str">
            <v>פעולות - אומ"ץ</v>
          </cell>
          <cell r="C4521">
            <v>20000</v>
          </cell>
        </row>
        <row r="4522">
          <cell r="A4522">
            <v>1815110788</v>
          </cell>
          <cell r="B4522" t="str">
            <v>פרוייקטים</v>
          </cell>
        </row>
        <row r="4523">
          <cell r="A4523" t="str">
            <v>#VALUE!</v>
          </cell>
          <cell r="B4523" t="str">
            <v>יוזמות - נבון</v>
          </cell>
          <cell r="C4523">
            <v>120000</v>
          </cell>
        </row>
        <row r="4524">
          <cell r="A4524">
            <v>18151200</v>
          </cell>
          <cell r="B4524" t="str">
            <v>יוזמות - קוגל</v>
          </cell>
        </row>
        <row r="4525">
          <cell r="A4525">
            <v>1815120118</v>
          </cell>
          <cell r="B4525" t="str">
            <v>אומ"ץ - מורים</v>
          </cell>
        </row>
        <row r="4526">
          <cell r="A4526">
            <v>1815120211</v>
          </cell>
          <cell r="B4526" t="str">
            <v>מענה</v>
          </cell>
        </row>
        <row r="4527">
          <cell r="A4527">
            <v>1815120212</v>
          </cell>
          <cell r="B4527" t="str">
            <v>יזמים צעירים</v>
          </cell>
        </row>
        <row r="4528">
          <cell r="A4528">
            <v>1815120213</v>
          </cell>
          <cell r="B4528" t="str">
            <v>אומ"ץ - מדריכים</v>
          </cell>
          <cell r="C4528">
            <v>110000</v>
          </cell>
        </row>
        <row r="4529">
          <cell r="A4529">
            <v>1815120214</v>
          </cell>
          <cell r="B4529" t="str">
            <v>מהות</v>
          </cell>
        </row>
        <row r="4530">
          <cell r="A4530">
            <v>1815120215</v>
          </cell>
          <cell r="B4530" t="str">
            <v>יעד</v>
          </cell>
        </row>
        <row r="4531">
          <cell r="A4531">
            <v>1815120216</v>
          </cell>
          <cell r="B4531" t="str">
            <v>תפ"ן</v>
          </cell>
        </row>
        <row r="4532">
          <cell r="A4532">
            <v>1815120780</v>
          </cell>
          <cell r="B4532" t="str">
            <v>פעולות - אומ"ץ</v>
          </cell>
          <cell r="C4532">
            <v>20000</v>
          </cell>
        </row>
        <row r="4533">
          <cell r="A4533">
            <v>1815120788</v>
          </cell>
          <cell r="B4533" t="str">
            <v>פרוייקטים</v>
          </cell>
        </row>
        <row r="4534">
          <cell r="A4534" t="str">
            <v>#VALUE!</v>
          </cell>
          <cell r="B4534" t="str">
            <v>יוזמות - קוגל</v>
          </cell>
          <cell r="C4534">
            <v>130000</v>
          </cell>
        </row>
        <row r="4535">
          <cell r="A4535">
            <v>18151300</v>
          </cell>
          <cell r="B4535" t="str">
            <v>יוזמות - הרצוג</v>
          </cell>
        </row>
        <row r="4536">
          <cell r="A4536">
            <v>1815130118</v>
          </cell>
          <cell r="B4536" t="str">
            <v>אומ"ץ - מורים</v>
          </cell>
        </row>
        <row r="4537">
          <cell r="A4537">
            <v>1815130211</v>
          </cell>
          <cell r="B4537" t="str">
            <v>מענה</v>
          </cell>
        </row>
        <row r="4538">
          <cell r="A4538">
            <v>1815130212</v>
          </cell>
          <cell r="B4538" t="str">
            <v>יזמים צעירים</v>
          </cell>
        </row>
        <row r="4539">
          <cell r="A4539">
            <v>1815130213</v>
          </cell>
          <cell r="B4539" t="str">
            <v>אומ"ץ - מדריכים</v>
          </cell>
          <cell r="C4539">
            <v>370000</v>
          </cell>
        </row>
        <row r="4540">
          <cell r="A4540">
            <v>1815130214</v>
          </cell>
          <cell r="B4540" t="str">
            <v>מהות</v>
          </cell>
        </row>
        <row r="4541">
          <cell r="A4541">
            <v>1815130215</v>
          </cell>
          <cell r="B4541" t="str">
            <v>יעד</v>
          </cell>
        </row>
        <row r="4542">
          <cell r="A4542">
            <v>1815130216</v>
          </cell>
          <cell r="B4542" t="str">
            <v>תפ"ן</v>
          </cell>
        </row>
        <row r="4543">
          <cell r="A4543">
            <v>1815130780</v>
          </cell>
          <cell r="B4543" t="str">
            <v>פעולות - אומ"ץ</v>
          </cell>
          <cell r="C4543">
            <v>20000</v>
          </cell>
        </row>
        <row r="4544">
          <cell r="A4544">
            <v>1815130788</v>
          </cell>
          <cell r="B4544" t="str">
            <v>פרוייקטים</v>
          </cell>
        </row>
        <row r="4545">
          <cell r="A4545" t="str">
            <v>#VALUE!</v>
          </cell>
          <cell r="B4545" t="str">
            <v>יוזמות - הרצוג</v>
          </cell>
          <cell r="C4545">
            <v>390000</v>
          </cell>
        </row>
        <row r="4546">
          <cell r="A4546">
            <v>18151400</v>
          </cell>
          <cell r="B4546" t="str">
            <v>יוזמות - ק"ש</v>
          </cell>
        </row>
        <row r="4547">
          <cell r="A4547">
            <v>1815140118</v>
          </cell>
          <cell r="B4547" t="str">
            <v>אומ"ץ - מורים</v>
          </cell>
        </row>
        <row r="4548">
          <cell r="A4548">
            <v>1815140211</v>
          </cell>
          <cell r="B4548" t="str">
            <v>מענה</v>
          </cell>
        </row>
        <row r="4549">
          <cell r="A4549">
            <v>1815140212</v>
          </cell>
          <cell r="B4549" t="str">
            <v>יזמים צעירים</v>
          </cell>
        </row>
        <row r="4550">
          <cell r="A4550">
            <v>1815140213</v>
          </cell>
          <cell r="B4550" t="str">
            <v>אומ"ץ - מדריכים</v>
          </cell>
          <cell r="C4550">
            <v>280000</v>
          </cell>
        </row>
        <row r="4551">
          <cell r="A4551">
            <v>1815140214</v>
          </cell>
          <cell r="B4551" t="str">
            <v>מהות</v>
          </cell>
        </row>
        <row r="4552">
          <cell r="A4552">
            <v>1815140215</v>
          </cell>
          <cell r="B4552" t="str">
            <v>יעד</v>
          </cell>
        </row>
        <row r="4553">
          <cell r="A4553">
            <v>1815140216</v>
          </cell>
          <cell r="B4553" t="str">
            <v>תפ"ן</v>
          </cell>
        </row>
        <row r="4554">
          <cell r="A4554">
            <v>1815140780</v>
          </cell>
          <cell r="B4554" t="str">
            <v>פעולות - אומ"ץ</v>
          </cell>
          <cell r="C4554">
            <v>20000</v>
          </cell>
        </row>
        <row r="4555">
          <cell r="A4555">
            <v>1815140788</v>
          </cell>
          <cell r="B4555" t="str">
            <v>פרוייקטים</v>
          </cell>
        </row>
        <row r="4556">
          <cell r="A4556" t="str">
            <v>#VALUE!</v>
          </cell>
          <cell r="B4556" t="str">
            <v>יוזמות - ק"ש</v>
          </cell>
          <cell r="C4556">
            <v>300000</v>
          </cell>
        </row>
        <row r="4557">
          <cell r="A4557">
            <v>18151500</v>
          </cell>
          <cell r="B4557" t="str">
            <v>יוזמות - איילון</v>
          </cell>
        </row>
        <row r="4558">
          <cell r="A4558">
            <v>1815150118</v>
          </cell>
          <cell r="B4558" t="str">
            <v>אומ"ץ - מורים</v>
          </cell>
        </row>
        <row r="4559">
          <cell r="A4559">
            <v>1815150211</v>
          </cell>
          <cell r="B4559" t="str">
            <v>מענה</v>
          </cell>
        </row>
        <row r="4560">
          <cell r="A4560">
            <v>1815150212</v>
          </cell>
          <cell r="B4560" t="str">
            <v>יזמים צעירים</v>
          </cell>
        </row>
        <row r="4561">
          <cell r="A4561">
            <v>1815150213</v>
          </cell>
          <cell r="B4561" t="str">
            <v>אומ"ץ - מדריכים</v>
          </cell>
          <cell r="C4561">
            <v>235000</v>
          </cell>
        </row>
        <row r="4562">
          <cell r="A4562">
            <v>1815150214</v>
          </cell>
          <cell r="B4562" t="str">
            <v>מהות</v>
          </cell>
        </row>
        <row r="4563">
          <cell r="A4563">
            <v>1815150215</v>
          </cell>
          <cell r="B4563" t="str">
            <v>יעד</v>
          </cell>
        </row>
        <row r="4564">
          <cell r="A4564">
            <v>1815150216</v>
          </cell>
          <cell r="B4564" t="str">
            <v>תפ"ן</v>
          </cell>
        </row>
        <row r="4565">
          <cell r="A4565">
            <v>1815150780</v>
          </cell>
          <cell r="B4565" t="str">
            <v>פעולות - אומ"ץ</v>
          </cell>
          <cell r="C4565">
            <v>20000</v>
          </cell>
        </row>
        <row r="4566">
          <cell r="A4566">
            <v>1815150788</v>
          </cell>
          <cell r="B4566" t="str">
            <v>פרוייקטים</v>
          </cell>
        </row>
        <row r="4567">
          <cell r="A4567" t="str">
            <v>#VALUE!</v>
          </cell>
          <cell r="B4567" t="str">
            <v>יוזמות - איילון</v>
          </cell>
          <cell r="C4567">
            <v>255000</v>
          </cell>
        </row>
        <row r="4568">
          <cell r="A4568">
            <v>18151600</v>
          </cell>
          <cell r="B4568" t="str">
            <v>יוזמות - יבנה</v>
          </cell>
        </row>
        <row r="4569">
          <cell r="A4569">
            <v>1815160118</v>
          </cell>
          <cell r="B4569" t="str">
            <v>אומ"ץ - מורים</v>
          </cell>
        </row>
        <row r="4570">
          <cell r="A4570">
            <v>1815160211</v>
          </cell>
          <cell r="B4570" t="str">
            <v>מענה</v>
          </cell>
        </row>
        <row r="4571">
          <cell r="A4571">
            <v>1815160212</v>
          </cell>
          <cell r="B4571" t="str">
            <v>יזמים צעירים</v>
          </cell>
        </row>
        <row r="4572">
          <cell r="A4572">
            <v>1815160213</v>
          </cell>
          <cell r="B4572" t="str">
            <v>אומ"ץ - מדריכים</v>
          </cell>
          <cell r="C4572">
            <v>190000</v>
          </cell>
        </row>
        <row r="4573">
          <cell r="A4573">
            <v>1815160214</v>
          </cell>
          <cell r="B4573" t="str">
            <v>מהות</v>
          </cell>
        </row>
        <row r="4574">
          <cell r="A4574">
            <v>1815160215</v>
          </cell>
          <cell r="B4574" t="str">
            <v>יעד</v>
          </cell>
        </row>
        <row r="4575">
          <cell r="A4575">
            <v>1815160216</v>
          </cell>
          <cell r="B4575" t="str">
            <v>תפ"ן</v>
          </cell>
        </row>
        <row r="4576">
          <cell r="A4576">
            <v>1815160780</v>
          </cell>
          <cell r="B4576" t="str">
            <v>פעולות - אומ"ץ</v>
          </cell>
          <cell r="C4576">
            <v>20000</v>
          </cell>
        </row>
        <row r="4577">
          <cell r="A4577">
            <v>1815160788</v>
          </cell>
          <cell r="B4577" t="str">
            <v>פרוייקטים</v>
          </cell>
        </row>
        <row r="4578">
          <cell r="A4578" t="str">
            <v>#VALUE!</v>
          </cell>
          <cell r="B4578" t="str">
            <v>יוזמות - יבנה</v>
          </cell>
          <cell r="C4578">
            <v>210000</v>
          </cell>
        </row>
        <row r="4579">
          <cell r="A4579">
            <v>18151700</v>
          </cell>
          <cell r="B4579" t="str">
            <v>יוזמות - קציר</v>
          </cell>
        </row>
        <row r="4580">
          <cell r="A4580">
            <v>1815170118</v>
          </cell>
          <cell r="B4580" t="str">
            <v>אומ"ץ - מורים</v>
          </cell>
        </row>
        <row r="4581">
          <cell r="A4581">
            <v>1815170211</v>
          </cell>
          <cell r="B4581" t="str">
            <v>מענה</v>
          </cell>
        </row>
        <row r="4582">
          <cell r="A4582">
            <v>1815170212</v>
          </cell>
          <cell r="B4582" t="str">
            <v>יזמים צעירים</v>
          </cell>
        </row>
        <row r="4583">
          <cell r="A4583">
            <v>1815170213</v>
          </cell>
          <cell r="B4583" t="str">
            <v>אומ"ץ - מדריכים</v>
          </cell>
          <cell r="C4583">
            <v>250000</v>
          </cell>
        </row>
        <row r="4584">
          <cell r="A4584">
            <v>1815170214</v>
          </cell>
          <cell r="B4584" t="str">
            <v>מהות</v>
          </cell>
        </row>
        <row r="4585">
          <cell r="A4585">
            <v>1815170215</v>
          </cell>
          <cell r="B4585" t="str">
            <v>יעד</v>
          </cell>
        </row>
        <row r="4586">
          <cell r="A4586">
            <v>1815170216</v>
          </cell>
          <cell r="B4586" t="str">
            <v>תפ"ן</v>
          </cell>
        </row>
        <row r="4587">
          <cell r="A4587">
            <v>1815170780</v>
          </cell>
          <cell r="B4587" t="str">
            <v>פעולות - אומ"ץ</v>
          </cell>
          <cell r="C4587">
            <v>20000</v>
          </cell>
        </row>
        <row r="4588">
          <cell r="A4588">
            <v>1815170788</v>
          </cell>
          <cell r="B4588" t="str">
            <v>פרוייקטים</v>
          </cell>
        </row>
        <row r="4589">
          <cell r="A4589" t="str">
            <v>#VALUE!</v>
          </cell>
          <cell r="B4589" t="str">
            <v>יוזמות - קציר</v>
          </cell>
          <cell r="C4589">
            <v>270000</v>
          </cell>
        </row>
        <row r="4590">
          <cell r="A4590">
            <v>18151800</v>
          </cell>
          <cell r="B4590" t="str">
            <v>יוזמות - כרם שלמה</v>
          </cell>
        </row>
        <row r="4591">
          <cell r="A4591">
            <v>1815180118</v>
          </cell>
          <cell r="B4591" t="str">
            <v>אומ"ץ - מורים</v>
          </cell>
        </row>
        <row r="4592">
          <cell r="A4592">
            <v>1815180211</v>
          </cell>
          <cell r="B4592" t="str">
            <v>מענה</v>
          </cell>
        </row>
        <row r="4593">
          <cell r="A4593">
            <v>1815180212</v>
          </cell>
          <cell r="B4593" t="str">
            <v>יזמים צעירים</v>
          </cell>
        </row>
        <row r="4594">
          <cell r="A4594">
            <v>1815180213</v>
          </cell>
          <cell r="B4594" t="str">
            <v>אומ"ץ - מדריכים</v>
          </cell>
        </row>
        <row r="4595">
          <cell r="A4595">
            <v>1815180214</v>
          </cell>
          <cell r="B4595" t="str">
            <v>מהות</v>
          </cell>
        </row>
        <row r="4596">
          <cell r="A4596">
            <v>1815180215</v>
          </cell>
          <cell r="B4596" t="str">
            <v>יעד</v>
          </cell>
        </row>
        <row r="4597">
          <cell r="A4597">
            <v>1815180216</v>
          </cell>
          <cell r="B4597" t="str">
            <v>תפ"ן</v>
          </cell>
        </row>
        <row r="4598">
          <cell r="A4598">
            <v>1815180780</v>
          </cell>
          <cell r="B4598" t="str">
            <v>פעולות - אומ"ץ</v>
          </cell>
        </row>
        <row r="4599">
          <cell r="A4599">
            <v>1815180788</v>
          </cell>
          <cell r="B4599" t="str">
            <v>פרוייקטים</v>
          </cell>
        </row>
        <row r="4600">
          <cell r="A4600" t="str">
            <v>#VALUE!</v>
          </cell>
          <cell r="B4600" t="str">
            <v>יוזמות - כרם שלמה</v>
          </cell>
          <cell r="C4600">
            <v>0</v>
          </cell>
        </row>
        <row r="4601">
          <cell r="A4601">
            <v>18151900</v>
          </cell>
          <cell r="B4601" t="str">
            <v>יוזמות - עתידים</v>
          </cell>
        </row>
        <row r="4602">
          <cell r="A4602">
            <v>1815190118</v>
          </cell>
          <cell r="B4602" t="str">
            <v>אומ"ץ - מורים</v>
          </cell>
        </row>
        <row r="4603">
          <cell r="A4603">
            <v>1815190211</v>
          </cell>
          <cell r="B4603" t="str">
            <v>מענה</v>
          </cell>
        </row>
        <row r="4604">
          <cell r="A4604">
            <v>1815190212</v>
          </cell>
          <cell r="B4604" t="str">
            <v>יזמים צעירים</v>
          </cell>
        </row>
        <row r="4605">
          <cell r="A4605">
            <v>1815190213</v>
          </cell>
          <cell r="B4605" t="str">
            <v>אומ"ץ - מדריכים</v>
          </cell>
          <cell r="C4605">
            <v>190000</v>
          </cell>
        </row>
        <row r="4606">
          <cell r="A4606">
            <v>1815190214</v>
          </cell>
          <cell r="B4606" t="str">
            <v>מהות</v>
          </cell>
        </row>
        <row r="4607">
          <cell r="A4607">
            <v>1815190215</v>
          </cell>
          <cell r="B4607" t="str">
            <v>יעד</v>
          </cell>
        </row>
        <row r="4608">
          <cell r="A4608">
            <v>1815190216</v>
          </cell>
          <cell r="B4608" t="str">
            <v>תפ"ן</v>
          </cell>
        </row>
        <row r="4609">
          <cell r="A4609">
            <v>1815190780</v>
          </cell>
          <cell r="B4609" t="str">
            <v>פעולות - אומ"ץ</v>
          </cell>
          <cell r="C4609">
            <v>20000</v>
          </cell>
        </row>
        <row r="4610">
          <cell r="A4610">
            <v>1815190788</v>
          </cell>
          <cell r="B4610" t="str">
            <v>פרוייקטים</v>
          </cell>
        </row>
        <row r="4611">
          <cell r="A4611" t="str">
            <v>#VALUE!</v>
          </cell>
          <cell r="B4611" t="str">
            <v>יוזמות - עתידים</v>
          </cell>
          <cell r="C4611">
            <v>210000</v>
          </cell>
        </row>
        <row r="4612">
          <cell r="A4612">
            <v>18157000</v>
          </cell>
          <cell r="B4612" t="str">
            <v xml:space="preserve">בי"ס ע"י ומקיפים  </v>
          </cell>
        </row>
        <row r="4613">
          <cell r="A4613">
            <v>18157100</v>
          </cell>
          <cell r="B4613" t="str">
            <v xml:space="preserve">תיכון נבון </v>
          </cell>
        </row>
        <row r="4614">
          <cell r="A4614">
            <v>1815710110</v>
          </cell>
          <cell r="B4614" t="str">
            <v>השכר הקובע-תקציבית</v>
          </cell>
        </row>
        <row r="4615">
          <cell r="A4615">
            <v>1815710118</v>
          </cell>
          <cell r="B4615" t="str">
            <v xml:space="preserve">שכר עובדי הוראה   </v>
          </cell>
          <cell r="C4615">
            <v>14095000</v>
          </cell>
        </row>
        <row r="4616">
          <cell r="A4616">
            <v>1815710119</v>
          </cell>
          <cell r="B4616" t="str">
            <v xml:space="preserve">השכר הקובע-צוברת  </v>
          </cell>
          <cell r="C4616">
            <v>1301600</v>
          </cell>
        </row>
        <row r="4617">
          <cell r="A4617">
            <v>1815710122</v>
          </cell>
          <cell r="B4617" t="str">
            <v xml:space="preserve">ביגוד             </v>
          </cell>
          <cell r="C4617">
            <v>119700</v>
          </cell>
        </row>
        <row r="4618">
          <cell r="A4618">
            <v>1815710126</v>
          </cell>
          <cell r="B4618" t="str">
            <v xml:space="preserve">דמי הבראה         </v>
          </cell>
          <cell r="C4618">
            <v>248000</v>
          </cell>
        </row>
        <row r="4619">
          <cell r="A4619">
            <v>1815710130</v>
          </cell>
          <cell r="B4619" t="str">
            <v xml:space="preserve">שעות נוספות       </v>
          </cell>
          <cell r="C4619">
            <v>13000</v>
          </cell>
        </row>
        <row r="4620">
          <cell r="A4620">
            <v>1815710140</v>
          </cell>
          <cell r="B4620" t="str">
            <v>השתתפות באחזקת רכב</v>
          </cell>
          <cell r="C4620">
            <v>124000</v>
          </cell>
        </row>
        <row r="4621">
          <cell r="A4621">
            <v>1815710181</v>
          </cell>
          <cell r="B4621" t="str">
            <v>ק'השתל'מורים-מעביד</v>
          </cell>
        </row>
        <row r="4622">
          <cell r="A4622">
            <v>1815710210</v>
          </cell>
          <cell r="B4622" t="str">
            <v>השכר הקובע</v>
          </cell>
        </row>
        <row r="4623">
          <cell r="A4623">
            <v>1815710212</v>
          </cell>
          <cell r="B4623" t="str">
            <v xml:space="preserve">שעורי עזר לעולים  </v>
          </cell>
        </row>
        <row r="4624">
          <cell r="A4624">
            <v>1815710213</v>
          </cell>
          <cell r="B4624" t="str">
            <v xml:space="preserve">שעורי עזר לנכים   </v>
          </cell>
        </row>
        <row r="4625">
          <cell r="A4625">
            <v>1815710214</v>
          </cell>
          <cell r="B4625" t="str">
            <v>שעורי עזר לתלמידים</v>
          </cell>
        </row>
        <row r="4626">
          <cell r="A4626">
            <v>1815710215</v>
          </cell>
          <cell r="B4626" t="str">
            <v>קייטנת קיץ בחט"ב ובתיכוניים</v>
          </cell>
        </row>
        <row r="4627">
          <cell r="A4627">
            <v>1815710216</v>
          </cell>
          <cell r="B4627" t="str">
            <v>פרוייקט קשישים</v>
          </cell>
          <cell r="C4627">
            <v>10000</v>
          </cell>
        </row>
        <row r="4628">
          <cell r="A4628">
            <v>1815710250</v>
          </cell>
          <cell r="B4628" t="str">
            <v>שעות השאלה למשה"ח</v>
          </cell>
          <cell r="C4628">
            <v>35400</v>
          </cell>
        </row>
        <row r="4629">
          <cell r="A4629">
            <v>1815710261</v>
          </cell>
          <cell r="B4629" t="str">
            <v>תכנית גי"א / מש"ב</v>
          </cell>
        </row>
        <row r="4630">
          <cell r="A4630">
            <v>1815710262</v>
          </cell>
          <cell r="B4630" t="str">
            <v>שע' שאילה-מ' חינוך</v>
          </cell>
        </row>
        <row r="4631">
          <cell r="A4631">
            <v>1815710263</v>
          </cell>
          <cell r="B4631" t="str">
            <v xml:space="preserve">עובדי מינהלה      </v>
          </cell>
        </row>
        <row r="4632">
          <cell r="A4632">
            <v>1815710264</v>
          </cell>
          <cell r="B4632" t="str">
            <v>סייעות-מוסדות+חברה</v>
          </cell>
        </row>
        <row r="4633">
          <cell r="A4633">
            <v>1815710420</v>
          </cell>
          <cell r="B4633" t="str">
            <v xml:space="preserve">כיבוי אש          </v>
          </cell>
          <cell r="C4633">
            <v>11000</v>
          </cell>
        </row>
        <row r="4634">
          <cell r="A4634">
            <v>1815710423</v>
          </cell>
          <cell r="B4634" t="str">
            <v xml:space="preserve">תחזוקת מבנה       </v>
          </cell>
        </row>
        <row r="4635">
          <cell r="A4635">
            <v>1815710431</v>
          </cell>
          <cell r="B4635" t="str">
            <v xml:space="preserve">חשמל              </v>
          </cell>
          <cell r="C4635">
            <v>142400</v>
          </cell>
        </row>
        <row r="4636">
          <cell r="A4636">
            <v>1815710432</v>
          </cell>
          <cell r="B4636" t="str">
            <v xml:space="preserve">מים               </v>
          </cell>
          <cell r="C4636">
            <v>82100</v>
          </cell>
        </row>
        <row r="4637">
          <cell r="A4637">
            <v>1815710433</v>
          </cell>
          <cell r="B4637" t="str">
            <v xml:space="preserve">חומרי נקיון       </v>
          </cell>
        </row>
        <row r="4638">
          <cell r="A4638">
            <v>1815710434</v>
          </cell>
          <cell r="B4638" t="str">
            <v xml:space="preserve">חיטוי והדברה      </v>
          </cell>
        </row>
        <row r="4639">
          <cell r="A4639">
            <v>1815710437</v>
          </cell>
          <cell r="B4639" t="str">
            <v xml:space="preserve">אחזקת אזעקה       </v>
          </cell>
          <cell r="C4639">
            <v>2800</v>
          </cell>
        </row>
        <row r="4640">
          <cell r="A4640">
            <v>1815710441</v>
          </cell>
          <cell r="B4640" t="str">
            <v xml:space="preserve">ביטוח             </v>
          </cell>
        </row>
        <row r="4641">
          <cell r="A4641">
            <v>1815710450</v>
          </cell>
          <cell r="B4641" t="str">
            <v xml:space="preserve">ריהוט ואחזקתו     </v>
          </cell>
          <cell r="C4641">
            <v>14100</v>
          </cell>
        </row>
        <row r="4642">
          <cell r="A4642">
            <v>1815710470</v>
          </cell>
          <cell r="B4642" t="str">
            <v xml:space="preserve">אחזקת מכונות משרד </v>
          </cell>
        </row>
        <row r="4643">
          <cell r="A4643">
            <v>1815710471</v>
          </cell>
          <cell r="B4643" t="str">
            <v xml:space="preserve">מכשירי כתיבה      </v>
          </cell>
        </row>
        <row r="4644">
          <cell r="A4644">
            <v>1815710511</v>
          </cell>
          <cell r="B4644" t="str">
            <v xml:space="preserve">אירוח וכיבוד      </v>
          </cell>
          <cell r="C4644">
            <v>13000</v>
          </cell>
        </row>
        <row r="4645">
          <cell r="A4645">
            <v>1815710512</v>
          </cell>
          <cell r="B4645" t="str">
            <v xml:space="preserve">נסיעות ואש"ל      </v>
          </cell>
        </row>
        <row r="4646">
          <cell r="A4646">
            <v>1815710517</v>
          </cell>
          <cell r="B4646" t="str">
            <v xml:space="preserve">מסיבות מפקדים ושי </v>
          </cell>
        </row>
        <row r="4647">
          <cell r="A4647">
            <v>1815710522</v>
          </cell>
          <cell r="B4647" t="str">
            <v xml:space="preserve">ספרים ועיתונים    </v>
          </cell>
        </row>
        <row r="4648">
          <cell r="A4648">
            <v>1815710530</v>
          </cell>
          <cell r="B4648" t="str">
            <v xml:space="preserve">אופניים לעובדים   </v>
          </cell>
        </row>
        <row r="4649">
          <cell r="A4649">
            <v>1815710540</v>
          </cell>
          <cell r="B4649" t="str">
            <v xml:space="preserve">הוצאות טלפון      </v>
          </cell>
        </row>
        <row r="4650">
          <cell r="A4650">
            <v>1815710544</v>
          </cell>
          <cell r="B4650" t="str">
            <v xml:space="preserve">הוצאות דאר        </v>
          </cell>
          <cell r="C4650">
            <v>0</v>
          </cell>
        </row>
        <row r="4651">
          <cell r="A4651">
            <v>1815710562</v>
          </cell>
          <cell r="B4651" t="str">
            <v xml:space="preserve">הדפסות            </v>
          </cell>
        </row>
        <row r="4652">
          <cell r="A4652">
            <v>1815710583</v>
          </cell>
          <cell r="B4652" t="str">
            <v xml:space="preserve">שרות רפואי        </v>
          </cell>
        </row>
        <row r="4653">
          <cell r="A4653">
            <v>1815710585</v>
          </cell>
          <cell r="B4653" t="str">
            <v xml:space="preserve">שרות אחות         </v>
          </cell>
        </row>
        <row r="4654">
          <cell r="A4654">
            <v>1815710721</v>
          </cell>
          <cell r="B4654" t="str">
            <v>חמרים-תחזוקת מבנים</v>
          </cell>
        </row>
        <row r="4655">
          <cell r="A4655">
            <v>1815710722</v>
          </cell>
          <cell r="B4655" t="str">
            <v>חמרים-תחזוקה עצמית</v>
          </cell>
        </row>
        <row r="4656">
          <cell r="A4656">
            <v>1815710724</v>
          </cell>
          <cell r="B4656" t="str">
            <v>ציוד למגמות</v>
          </cell>
        </row>
        <row r="4657">
          <cell r="A4657">
            <v>1815710742</v>
          </cell>
          <cell r="B4657" t="str">
            <v xml:space="preserve">כלים וציוד        </v>
          </cell>
          <cell r="C4657">
            <v>66700</v>
          </cell>
        </row>
        <row r="4658">
          <cell r="A4658">
            <v>1815710745</v>
          </cell>
          <cell r="B4658" t="str">
            <v xml:space="preserve">דמי פריצה - תכולה </v>
          </cell>
        </row>
        <row r="4659">
          <cell r="A4659">
            <v>1815710746</v>
          </cell>
          <cell r="B4659" t="str">
            <v xml:space="preserve">דמי פריצה - מבנה  </v>
          </cell>
        </row>
        <row r="4660">
          <cell r="A4660">
            <v>1815710750</v>
          </cell>
          <cell r="B4660" t="str">
            <v>אחזקת מוסדות</v>
          </cell>
          <cell r="C4660">
            <v>443700</v>
          </cell>
        </row>
        <row r="4661">
          <cell r="A4661">
            <v>1815710751</v>
          </cell>
          <cell r="B4661" t="str">
            <v xml:space="preserve">עבודות קבלניות    </v>
          </cell>
        </row>
        <row r="4662">
          <cell r="A4662">
            <v>1815710752</v>
          </cell>
          <cell r="B4662" t="str">
            <v xml:space="preserve">נקיון בקבלנות     </v>
          </cell>
          <cell r="C4662">
            <v>819200</v>
          </cell>
        </row>
        <row r="4663">
          <cell r="A4663">
            <v>1815710753</v>
          </cell>
          <cell r="B4663" t="str">
            <v xml:space="preserve">עובדים חיצוניים   </v>
          </cell>
        </row>
        <row r="4664">
          <cell r="A4664">
            <v>1815710755</v>
          </cell>
          <cell r="B4664" t="str">
            <v xml:space="preserve">אחות              </v>
          </cell>
        </row>
        <row r="4665">
          <cell r="A4665">
            <v>1815710759</v>
          </cell>
          <cell r="B4665" t="str">
            <v>שרותי סייעות</v>
          </cell>
          <cell r="C4665">
            <v>318000</v>
          </cell>
        </row>
        <row r="4666">
          <cell r="A4666">
            <v>1815710762</v>
          </cell>
          <cell r="B4666" t="str">
            <v>שע' שאילה-מ' חינוך</v>
          </cell>
          <cell r="C4666">
            <v>1635700</v>
          </cell>
        </row>
        <row r="4667">
          <cell r="A4667">
            <v>1815710763</v>
          </cell>
          <cell r="B4667" t="str">
            <v xml:space="preserve">עובדי מינהלה      </v>
          </cell>
        </row>
        <row r="4668">
          <cell r="A4668">
            <v>1815710764</v>
          </cell>
          <cell r="B4668" t="str">
            <v>סייעות-מוסדות+חברה</v>
          </cell>
        </row>
        <row r="4669">
          <cell r="A4669">
            <v>1815710765</v>
          </cell>
          <cell r="B4669" t="str">
            <v xml:space="preserve">רכז חברתי - חט"ב  </v>
          </cell>
        </row>
        <row r="4670">
          <cell r="A4670">
            <v>1815710780</v>
          </cell>
          <cell r="B4670" t="str">
            <v xml:space="preserve">חינוך חברתי       </v>
          </cell>
          <cell r="C4670">
            <v>18900</v>
          </cell>
        </row>
        <row r="4671">
          <cell r="A4671">
            <v>1815710781</v>
          </cell>
          <cell r="B4671" t="str">
            <v xml:space="preserve">אחזקת מכשירים     </v>
          </cell>
        </row>
        <row r="4672">
          <cell r="A4672">
            <v>1815710794</v>
          </cell>
          <cell r="B4672" t="str">
            <v xml:space="preserve">השתתפות בעזר 094  </v>
          </cell>
        </row>
        <row r="4673">
          <cell r="A4673">
            <v>1815710810</v>
          </cell>
          <cell r="B4673" t="str">
            <v>הקצבה לניהול עצמי</v>
          </cell>
          <cell r="C4673">
            <v>142400</v>
          </cell>
        </row>
        <row r="4674">
          <cell r="A4674">
            <v>1815710812</v>
          </cell>
          <cell r="B4674" t="str">
            <v>מסיבות כיתתיות</v>
          </cell>
          <cell r="C4674">
            <v>23000</v>
          </cell>
        </row>
        <row r="4675">
          <cell r="A4675">
            <v>1815710816</v>
          </cell>
          <cell r="B4675" t="str">
            <v>חט"ב - הכלה והשתלבות</v>
          </cell>
        </row>
        <row r="4676">
          <cell r="A4676">
            <v>1815710838</v>
          </cell>
          <cell r="B4676" t="str">
            <v>תכנית לאומית-קידום אנגלית</v>
          </cell>
        </row>
        <row r="4677">
          <cell r="A4677">
            <v>1815710911</v>
          </cell>
          <cell r="B4677" t="str">
            <v>פעילות חוויתית יהדות</v>
          </cell>
        </row>
        <row r="4678">
          <cell r="A4678">
            <v>1815710953</v>
          </cell>
          <cell r="B4678" t="str">
            <v>מערכת גפ"ן</v>
          </cell>
          <cell r="C4678">
            <v>1440000</v>
          </cell>
        </row>
        <row r="4679">
          <cell r="A4679">
            <v>1815710961</v>
          </cell>
          <cell r="B4679" t="str">
            <v>רז' פעולות ורכישות</v>
          </cell>
        </row>
        <row r="4680">
          <cell r="A4680">
            <v>1815710989</v>
          </cell>
          <cell r="B4680" t="str">
            <v xml:space="preserve">תקורה             </v>
          </cell>
        </row>
        <row r="4681">
          <cell r="A4681" t="str">
            <v>#VALUE!</v>
          </cell>
          <cell r="B4681" t="str">
            <v xml:space="preserve">תיכון נבון </v>
          </cell>
          <cell r="C4681">
            <v>21119700</v>
          </cell>
        </row>
        <row r="4682">
          <cell r="A4682">
            <v>18157200</v>
          </cell>
          <cell r="B4682" t="str">
            <v xml:space="preserve">בי"ס תיכון קוגל   </v>
          </cell>
        </row>
        <row r="4683">
          <cell r="A4683">
            <v>1815720100</v>
          </cell>
          <cell r="B4683" t="str">
            <v>שכר עובדים לפי תקן</v>
          </cell>
        </row>
        <row r="4684">
          <cell r="A4684">
            <v>1815720110</v>
          </cell>
          <cell r="B4684" t="str">
            <v>השכר הקובע-תקציבית</v>
          </cell>
          <cell r="C4684">
            <v>234100</v>
          </cell>
        </row>
        <row r="4685">
          <cell r="A4685">
            <v>1815720118</v>
          </cell>
          <cell r="B4685" t="str">
            <v xml:space="preserve">שכר עובדי הוראה   </v>
          </cell>
          <cell r="C4685">
            <v>17029000</v>
          </cell>
        </row>
        <row r="4686">
          <cell r="A4686">
            <v>1815720119</v>
          </cell>
          <cell r="B4686" t="str">
            <v xml:space="preserve">השכר הקובע-צוברת  </v>
          </cell>
          <cell r="C4686">
            <v>1528000</v>
          </cell>
        </row>
        <row r="4687">
          <cell r="A4687">
            <v>1815720122</v>
          </cell>
          <cell r="B4687" t="str">
            <v xml:space="preserve">ביגוד             </v>
          </cell>
          <cell r="C4687">
            <v>171600</v>
          </cell>
        </row>
        <row r="4688">
          <cell r="A4688">
            <v>1815720126</v>
          </cell>
          <cell r="B4688" t="str">
            <v xml:space="preserve">דמי הבראה         </v>
          </cell>
          <cell r="C4688">
            <v>346000</v>
          </cell>
        </row>
        <row r="4689">
          <cell r="A4689">
            <v>1815720130</v>
          </cell>
          <cell r="B4689" t="str">
            <v xml:space="preserve">שעות נוספות       </v>
          </cell>
          <cell r="C4689">
            <v>11000</v>
          </cell>
        </row>
        <row r="4690">
          <cell r="A4690">
            <v>1815720140</v>
          </cell>
          <cell r="B4690" t="str">
            <v>השתתפות באחזקת רכב</v>
          </cell>
          <cell r="C4690">
            <v>144400</v>
          </cell>
        </row>
        <row r="4691">
          <cell r="A4691">
            <v>1815720181</v>
          </cell>
          <cell r="B4691" t="str">
            <v>ק'השתל'מורים-מעביד</v>
          </cell>
        </row>
        <row r="4692">
          <cell r="A4692">
            <v>1815720200</v>
          </cell>
          <cell r="B4692" t="str">
            <v>שכר עובדים ללא תקן</v>
          </cell>
        </row>
        <row r="4693">
          <cell r="A4693">
            <v>1815720210</v>
          </cell>
          <cell r="B4693" t="str">
            <v xml:space="preserve">השכר הקובע        </v>
          </cell>
        </row>
        <row r="4694">
          <cell r="A4694">
            <v>1815720212</v>
          </cell>
          <cell r="B4694" t="str">
            <v xml:space="preserve">שעורי עזר לעולים  </v>
          </cell>
        </row>
        <row r="4695">
          <cell r="A4695">
            <v>1815720213</v>
          </cell>
          <cell r="B4695" t="str">
            <v xml:space="preserve">שעורי עזר לנכים   </v>
          </cell>
        </row>
        <row r="4696">
          <cell r="A4696">
            <v>1815720214</v>
          </cell>
          <cell r="B4696" t="str">
            <v>שעורי עזר לתלמידים</v>
          </cell>
        </row>
        <row r="4697">
          <cell r="A4697">
            <v>1815720215</v>
          </cell>
          <cell r="B4697" t="str">
            <v>קייטנת קיץ בחט"ב ובתיכוניים</v>
          </cell>
        </row>
        <row r="4698">
          <cell r="A4698">
            <v>1815720216</v>
          </cell>
          <cell r="B4698" t="str">
            <v>פרוייקט לקשיש-קוגל</v>
          </cell>
          <cell r="C4698">
            <v>60000</v>
          </cell>
        </row>
        <row r="4699">
          <cell r="A4699">
            <v>1815720250</v>
          </cell>
          <cell r="B4699" t="str">
            <v>שעות השאלה למשה"ח</v>
          </cell>
          <cell r="C4699">
            <v>35000</v>
          </cell>
        </row>
        <row r="4700">
          <cell r="A4700">
            <v>1815720261</v>
          </cell>
          <cell r="B4700" t="str">
            <v>תכנית גי"א / מש"ב</v>
          </cell>
        </row>
        <row r="4701">
          <cell r="A4701">
            <v>1815720262</v>
          </cell>
          <cell r="B4701" t="str">
            <v xml:space="preserve">שאילת מורים       </v>
          </cell>
        </row>
        <row r="4702">
          <cell r="A4702">
            <v>1815720263</v>
          </cell>
          <cell r="B4702" t="str">
            <v xml:space="preserve">עובדי חברת מוסדות </v>
          </cell>
        </row>
        <row r="4703">
          <cell r="A4703">
            <v>1815720400</v>
          </cell>
          <cell r="B4703" t="str">
            <v>אחזקת בנינים וציוד</v>
          </cell>
        </row>
        <row r="4704">
          <cell r="A4704">
            <v>1815720410</v>
          </cell>
          <cell r="B4704" t="str">
            <v xml:space="preserve">שכ"ד להפועל חולון </v>
          </cell>
        </row>
        <row r="4705">
          <cell r="A4705">
            <v>1815720411</v>
          </cell>
          <cell r="B4705" t="str">
            <v xml:space="preserve">שכירת אולמות      </v>
          </cell>
        </row>
        <row r="4706">
          <cell r="A4706">
            <v>1815720413</v>
          </cell>
          <cell r="B4706" t="str">
            <v xml:space="preserve">דמי שימוש באולם   </v>
          </cell>
          <cell r="C4706">
            <v>250000</v>
          </cell>
        </row>
        <row r="4707">
          <cell r="A4707">
            <v>1815720420</v>
          </cell>
          <cell r="B4707" t="str">
            <v xml:space="preserve">כיבוי אש          </v>
          </cell>
          <cell r="C4707">
            <v>12000</v>
          </cell>
        </row>
        <row r="4708">
          <cell r="A4708">
            <v>1815720423</v>
          </cell>
          <cell r="B4708" t="str">
            <v xml:space="preserve">תחזוקת מבנה       </v>
          </cell>
        </row>
        <row r="4709">
          <cell r="A4709">
            <v>1815720431</v>
          </cell>
          <cell r="B4709" t="str">
            <v xml:space="preserve">חשמל              </v>
          </cell>
          <cell r="C4709">
            <v>266600</v>
          </cell>
        </row>
        <row r="4710">
          <cell r="A4710">
            <v>1815720432</v>
          </cell>
          <cell r="B4710" t="str">
            <v xml:space="preserve">מים               </v>
          </cell>
          <cell r="C4710">
            <v>131600</v>
          </cell>
        </row>
        <row r="4711">
          <cell r="A4711">
            <v>1815720433</v>
          </cell>
          <cell r="B4711" t="str">
            <v xml:space="preserve">חומרי נקיון       </v>
          </cell>
        </row>
        <row r="4712">
          <cell r="A4712">
            <v>1815720434</v>
          </cell>
          <cell r="B4712" t="str">
            <v xml:space="preserve">חיטוי והדברה      </v>
          </cell>
        </row>
        <row r="4713">
          <cell r="A4713">
            <v>1815720437</v>
          </cell>
          <cell r="B4713" t="str">
            <v xml:space="preserve">אחזקת אזעקה       </v>
          </cell>
          <cell r="C4713">
            <v>2800</v>
          </cell>
        </row>
        <row r="4714">
          <cell r="A4714">
            <v>1815720441</v>
          </cell>
          <cell r="B4714" t="str">
            <v xml:space="preserve">ביטוח             </v>
          </cell>
        </row>
        <row r="4715">
          <cell r="A4715">
            <v>1815720450</v>
          </cell>
          <cell r="B4715" t="str">
            <v xml:space="preserve">ריהוט ואחזקתו     </v>
          </cell>
          <cell r="C4715">
            <v>10700</v>
          </cell>
        </row>
        <row r="4716">
          <cell r="A4716">
            <v>1815720470</v>
          </cell>
          <cell r="B4716" t="str">
            <v xml:space="preserve">אחזקת מכונות משרד </v>
          </cell>
        </row>
        <row r="4717">
          <cell r="A4717">
            <v>1815720471</v>
          </cell>
          <cell r="B4717" t="str">
            <v xml:space="preserve">מכשירי כתיבה      </v>
          </cell>
        </row>
        <row r="4718">
          <cell r="A4718">
            <v>1815720500</v>
          </cell>
          <cell r="B4718" t="str">
            <v xml:space="preserve">הוצאות מינהליות   </v>
          </cell>
        </row>
        <row r="4719">
          <cell r="A4719">
            <v>1815720511</v>
          </cell>
          <cell r="B4719" t="str">
            <v xml:space="preserve">אירוח וכיבוד      </v>
          </cell>
          <cell r="C4719">
            <v>14000</v>
          </cell>
        </row>
        <row r="4720">
          <cell r="A4720">
            <v>1815720512</v>
          </cell>
          <cell r="B4720" t="str">
            <v xml:space="preserve">נסיעות ואש"ל      </v>
          </cell>
        </row>
        <row r="4721">
          <cell r="A4721">
            <v>1815720517</v>
          </cell>
          <cell r="B4721" t="str">
            <v xml:space="preserve">מסיבות מפקדים ושי </v>
          </cell>
        </row>
        <row r="4722">
          <cell r="A4722">
            <v>1815720522</v>
          </cell>
          <cell r="B4722" t="str">
            <v xml:space="preserve">ספרים             </v>
          </cell>
        </row>
        <row r="4723">
          <cell r="A4723">
            <v>1815720530</v>
          </cell>
          <cell r="B4723" t="str">
            <v xml:space="preserve">אופניים לעובדים   </v>
          </cell>
        </row>
        <row r="4724">
          <cell r="A4724">
            <v>1815720540</v>
          </cell>
          <cell r="B4724" t="str">
            <v xml:space="preserve">הוצאות טלפון      </v>
          </cell>
        </row>
        <row r="4725">
          <cell r="A4725">
            <v>1815720544</v>
          </cell>
          <cell r="B4725" t="str">
            <v xml:space="preserve">הוצאות דאר        </v>
          </cell>
          <cell r="C4725">
            <v>0</v>
          </cell>
        </row>
        <row r="4726">
          <cell r="A4726">
            <v>1815720562</v>
          </cell>
          <cell r="B4726" t="str">
            <v xml:space="preserve">הדפסות            </v>
          </cell>
        </row>
        <row r="4727">
          <cell r="A4727">
            <v>1815720583</v>
          </cell>
          <cell r="B4727" t="str">
            <v xml:space="preserve">שרות רפואי        </v>
          </cell>
        </row>
        <row r="4728">
          <cell r="A4728">
            <v>1815720584</v>
          </cell>
          <cell r="B4728" t="str">
            <v xml:space="preserve">שרות פסיכולוגי    </v>
          </cell>
        </row>
        <row r="4729">
          <cell r="A4729">
            <v>1815720585</v>
          </cell>
          <cell r="B4729" t="str">
            <v xml:space="preserve">שרות אחות         </v>
          </cell>
        </row>
        <row r="4730">
          <cell r="A4730">
            <v>1815720700</v>
          </cell>
          <cell r="B4730" t="str">
            <v xml:space="preserve">הוצאות לפעולות    </v>
          </cell>
        </row>
        <row r="4731">
          <cell r="A4731">
            <v>1815720721</v>
          </cell>
          <cell r="B4731" t="str">
            <v>חמרים-תחזוקת מבנים</v>
          </cell>
        </row>
        <row r="4732">
          <cell r="A4732">
            <v>1815720722</v>
          </cell>
          <cell r="B4732" t="str">
            <v>חמרים-תחזוקה עצמית</v>
          </cell>
        </row>
        <row r="4733">
          <cell r="A4733">
            <v>1815720724</v>
          </cell>
          <cell r="B4733" t="str">
            <v>ציוד למגמות</v>
          </cell>
        </row>
        <row r="4734">
          <cell r="A4734">
            <v>1815720742</v>
          </cell>
          <cell r="B4734" t="str">
            <v xml:space="preserve">כלים וציוד        </v>
          </cell>
          <cell r="C4734">
            <v>55500</v>
          </cell>
        </row>
        <row r="4735">
          <cell r="A4735">
            <v>1815720745</v>
          </cell>
          <cell r="B4735" t="str">
            <v xml:space="preserve">דמי פריצה - תכולה </v>
          </cell>
        </row>
        <row r="4736">
          <cell r="A4736">
            <v>1815720746</v>
          </cell>
          <cell r="B4736" t="str">
            <v xml:space="preserve">דמי פריצה - מבנה  </v>
          </cell>
        </row>
        <row r="4737">
          <cell r="A4737">
            <v>1815720750</v>
          </cell>
          <cell r="B4737" t="str">
            <v>אחזקת מוסדות</v>
          </cell>
          <cell r="C4737">
            <v>508700</v>
          </cell>
        </row>
        <row r="4738">
          <cell r="A4738">
            <v>1815720751</v>
          </cell>
          <cell r="B4738" t="str">
            <v xml:space="preserve">עבודות קבלניות    </v>
          </cell>
        </row>
        <row r="4739">
          <cell r="A4739">
            <v>1815720752</v>
          </cell>
          <cell r="B4739" t="str">
            <v xml:space="preserve">נקיון בקבלנות     </v>
          </cell>
          <cell r="C4739">
            <v>899500</v>
          </cell>
        </row>
        <row r="4740">
          <cell r="A4740">
            <v>1815720753</v>
          </cell>
          <cell r="B4740" t="str">
            <v xml:space="preserve">עובדים חיצוניים   </v>
          </cell>
        </row>
        <row r="4741">
          <cell r="A4741">
            <v>1815720755</v>
          </cell>
          <cell r="B4741" t="str">
            <v xml:space="preserve">אחות              </v>
          </cell>
        </row>
        <row r="4742">
          <cell r="A4742">
            <v>1815720759</v>
          </cell>
          <cell r="B4742" t="str">
            <v>שרותי סייעות</v>
          </cell>
          <cell r="C4742">
            <v>558000</v>
          </cell>
        </row>
        <row r="4743">
          <cell r="A4743">
            <v>1815720762</v>
          </cell>
          <cell r="B4743" t="str">
            <v xml:space="preserve">שאילת מורים       </v>
          </cell>
          <cell r="C4743">
            <v>1039600</v>
          </cell>
        </row>
        <row r="4744">
          <cell r="A4744">
            <v>1815720763</v>
          </cell>
          <cell r="B4744" t="str">
            <v xml:space="preserve">עובדי חברת מוסדות </v>
          </cell>
        </row>
        <row r="4745">
          <cell r="A4745">
            <v>1815720765</v>
          </cell>
          <cell r="B4745" t="str">
            <v xml:space="preserve">רכז חברתי - חט"ב  </v>
          </cell>
        </row>
        <row r="4746">
          <cell r="A4746">
            <v>1815720780</v>
          </cell>
          <cell r="B4746" t="str">
            <v xml:space="preserve">חינוך חברתי       </v>
          </cell>
          <cell r="C4746">
            <v>20900</v>
          </cell>
        </row>
        <row r="4747">
          <cell r="A4747">
            <v>1815720782</v>
          </cell>
          <cell r="B4747" t="str">
            <v>המרת שעות</v>
          </cell>
        </row>
        <row r="4748">
          <cell r="A4748">
            <v>1815720786</v>
          </cell>
          <cell r="B4748" t="str">
            <v>העברה מקפה גן סיפור</v>
          </cell>
          <cell r="C4748">
            <v>35000</v>
          </cell>
        </row>
        <row r="4749">
          <cell r="A4749">
            <v>1815720794</v>
          </cell>
          <cell r="B4749" t="str">
            <v xml:space="preserve">השתתפות בעזר 094  </v>
          </cell>
        </row>
        <row r="4750">
          <cell r="A4750">
            <v>1815720800</v>
          </cell>
          <cell r="B4750" t="str">
            <v>השת' תמיכות תרומות</v>
          </cell>
        </row>
        <row r="4751">
          <cell r="A4751">
            <v>1815720810</v>
          </cell>
          <cell r="B4751" t="str">
            <v>הקצבה לניהול עצמי</v>
          </cell>
          <cell r="C4751">
            <v>85900</v>
          </cell>
        </row>
        <row r="4752">
          <cell r="A4752">
            <v>1815720812</v>
          </cell>
          <cell r="B4752" t="str">
            <v>מסיבות כיתתיות</v>
          </cell>
          <cell r="C4752">
            <v>29000</v>
          </cell>
        </row>
        <row r="4753">
          <cell r="A4753">
            <v>1815720816</v>
          </cell>
          <cell r="B4753" t="str">
            <v>חט"ב - הכלה והשתלבות</v>
          </cell>
        </row>
        <row r="4754">
          <cell r="A4754">
            <v>1815720838</v>
          </cell>
          <cell r="B4754" t="str">
            <v>תכנית לאומית-קידום אנגלית</v>
          </cell>
        </row>
        <row r="4755">
          <cell r="A4755">
            <v>1815720911</v>
          </cell>
          <cell r="B4755" t="str">
            <v>פעילות חוויתית יהדות</v>
          </cell>
        </row>
        <row r="4756">
          <cell r="A4756">
            <v>1815720953</v>
          </cell>
          <cell r="B4756" t="str">
            <v>מערכת גפ"ן</v>
          </cell>
          <cell r="C4756">
            <v>1586400</v>
          </cell>
        </row>
        <row r="4757">
          <cell r="A4757">
            <v>1815720961</v>
          </cell>
          <cell r="B4757" t="str">
            <v>רז' פעולות ורכישות</v>
          </cell>
        </row>
        <row r="4758">
          <cell r="A4758">
            <v>1815720989</v>
          </cell>
          <cell r="B4758" t="str">
            <v xml:space="preserve">תקורה             </v>
          </cell>
        </row>
        <row r="4759">
          <cell r="A4759" t="str">
            <v>#VALUE!</v>
          </cell>
          <cell r="B4759" t="str">
            <v xml:space="preserve">בי"ס תיכון קוגל   </v>
          </cell>
          <cell r="C4759">
            <v>25065300</v>
          </cell>
        </row>
        <row r="4760">
          <cell r="A4760">
            <v>18157300</v>
          </cell>
          <cell r="B4760" t="str">
            <v xml:space="preserve">גמנסיה ע"ש הרצוג  </v>
          </cell>
        </row>
        <row r="4761">
          <cell r="A4761">
            <v>1815730110</v>
          </cell>
          <cell r="B4761" t="str">
            <v>השכר הקובע-תקציבית</v>
          </cell>
          <cell r="C4761">
            <v>459700</v>
          </cell>
        </row>
        <row r="4762">
          <cell r="A4762">
            <v>1815730118</v>
          </cell>
          <cell r="B4762" t="str">
            <v xml:space="preserve">שכר עובדי הוראה   </v>
          </cell>
          <cell r="C4762">
            <v>12433000</v>
          </cell>
        </row>
        <row r="4763">
          <cell r="A4763">
            <v>1815730119</v>
          </cell>
          <cell r="B4763" t="str">
            <v xml:space="preserve">השכר הקובע-צוברת  </v>
          </cell>
          <cell r="C4763">
            <v>1444800</v>
          </cell>
        </row>
        <row r="4764">
          <cell r="A4764">
            <v>1815730122</v>
          </cell>
          <cell r="B4764" t="str">
            <v xml:space="preserve">ביגוד             </v>
          </cell>
          <cell r="C4764">
            <v>154400</v>
          </cell>
        </row>
        <row r="4765">
          <cell r="A4765">
            <v>1815730126</v>
          </cell>
          <cell r="B4765" t="str">
            <v xml:space="preserve">דמי הבראה         </v>
          </cell>
          <cell r="C4765">
            <v>304500</v>
          </cell>
        </row>
        <row r="4766">
          <cell r="A4766">
            <v>1815730130</v>
          </cell>
          <cell r="B4766" t="str">
            <v xml:space="preserve">שעות נוספות       </v>
          </cell>
          <cell r="C4766">
            <v>50000</v>
          </cell>
        </row>
        <row r="4767">
          <cell r="A4767">
            <v>1815730140</v>
          </cell>
          <cell r="B4767" t="str">
            <v>השתתפות באחזקת רכב</v>
          </cell>
          <cell r="C4767">
            <v>117000</v>
          </cell>
        </row>
        <row r="4768">
          <cell r="A4768">
            <v>1815730181</v>
          </cell>
          <cell r="B4768" t="str">
            <v>ק'השתל'מורים-מעביד</v>
          </cell>
        </row>
        <row r="4769">
          <cell r="A4769">
            <v>1815730200</v>
          </cell>
          <cell r="B4769" t="str">
            <v>שכר עובדים ללא תקן</v>
          </cell>
        </row>
        <row r="4770">
          <cell r="A4770">
            <v>1815730210</v>
          </cell>
          <cell r="B4770" t="str">
            <v xml:space="preserve">השכר הקובע        </v>
          </cell>
        </row>
        <row r="4771">
          <cell r="A4771">
            <v>1815730211</v>
          </cell>
          <cell r="B4771" t="str">
            <v>הזדמנות ראשונה</v>
          </cell>
        </row>
        <row r="4772">
          <cell r="A4772">
            <v>1815730212</v>
          </cell>
          <cell r="B4772" t="str">
            <v xml:space="preserve">שעורי עזר לעולים  </v>
          </cell>
        </row>
        <row r="4773">
          <cell r="A4773">
            <v>1815730213</v>
          </cell>
          <cell r="B4773" t="str">
            <v xml:space="preserve">שעורי עזר לנכים   </v>
          </cell>
        </row>
        <row r="4774">
          <cell r="A4774">
            <v>1815730214</v>
          </cell>
          <cell r="B4774" t="str">
            <v>שעורי עזר לתלמידים</v>
          </cell>
        </row>
        <row r="4775">
          <cell r="A4775">
            <v>1815730215</v>
          </cell>
          <cell r="B4775" t="str">
            <v>קייטנת קיץ בחט"ב ובתיכוניים</v>
          </cell>
        </row>
        <row r="4776">
          <cell r="A4776">
            <v>1815730216</v>
          </cell>
          <cell r="B4776" t="str">
            <v>פרוייקט גימלאים</v>
          </cell>
          <cell r="C4776">
            <v>20000</v>
          </cell>
        </row>
        <row r="4777">
          <cell r="A4777">
            <v>1815730250</v>
          </cell>
          <cell r="B4777" t="str">
            <v>שעות השאלה למשה"ח</v>
          </cell>
          <cell r="C4777">
            <v>449300</v>
          </cell>
        </row>
        <row r="4778">
          <cell r="A4778">
            <v>1815730261</v>
          </cell>
          <cell r="B4778" t="str">
            <v>תכנית גי"א / מש"ב</v>
          </cell>
        </row>
        <row r="4779">
          <cell r="A4779">
            <v>1815730262</v>
          </cell>
          <cell r="B4779" t="str">
            <v xml:space="preserve">שאילת מורים       </v>
          </cell>
        </row>
        <row r="4780">
          <cell r="A4780">
            <v>1815730263</v>
          </cell>
          <cell r="B4780" t="str">
            <v xml:space="preserve">עובדי מינהלה      </v>
          </cell>
        </row>
        <row r="4781">
          <cell r="A4781">
            <v>1815730400</v>
          </cell>
          <cell r="B4781" t="str">
            <v>אחזקת בנינים וציוד</v>
          </cell>
        </row>
        <row r="4782">
          <cell r="A4782">
            <v>1815730411</v>
          </cell>
          <cell r="B4782" t="str">
            <v xml:space="preserve">שכירת אולמות      </v>
          </cell>
        </row>
        <row r="4783">
          <cell r="A4783">
            <v>1815730420</v>
          </cell>
          <cell r="B4783" t="str">
            <v xml:space="preserve">כיבוי אש          </v>
          </cell>
          <cell r="C4783">
            <v>15000</v>
          </cell>
        </row>
        <row r="4784">
          <cell r="A4784">
            <v>1815730423</v>
          </cell>
          <cell r="B4784" t="str">
            <v xml:space="preserve">תחזוקת מבנה       </v>
          </cell>
          <cell r="C4784">
            <v>48000</v>
          </cell>
        </row>
        <row r="4785">
          <cell r="A4785">
            <v>1815730431</v>
          </cell>
          <cell r="B4785" t="str">
            <v xml:space="preserve">חשמל              </v>
          </cell>
          <cell r="C4785">
            <v>147000</v>
          </cell>
        </row>
        <row r="4786">
          <cell r="A4786">
            <v>1815730432</v>
          </cell>
          <cell r="B4786" t="str">
            <v xml:space="preserve">מים               </v>
          </cell>
          <cell r="C4786">
            <v>36500</v>
          </cell>
        </row>
        <row r="4787">
          <cell r="A4787">
            <v>1815730433</v>
          </cell>
          <cell r="B4787" t="str">
            <v xml:space="preserve">חומרי נקיון       </v>
          </cell>
        </row>
        <row r="4788">
          <cell r="A4788">
            <v>1815730434</v>
          </cell>
          <cell r="B4788" t="str">
            <v xml:space="preserve">חיטוי והדברה      </v>
          </cell>
        </row>
        <row r="4789">
          <cell r="A4789">
            <v>1815730437</v>
          </cell>
          <cell r="B4789" t="str">
            <v xml:space="preserve">אחזקת אזעקה       </v>
          </cell>
          <cell r="C4789">
            <v>2800</v>
          </cell>
        </row>
        <row r="4790">
          <cell r="A4790">
            <v>1815730441</v>
          </cell>
          <cell r="B4790" t="str">
            <v xml:space="preserve">ביטוח             </v>
          </cell>
        </row>
        <row r="4791">
          <cell r="A4791">
            <v>1815730450</v>
          </cell>
          <cell r="B4791" t="str">
            <v xml:space="preserve">ריהוט ואחזקתו     </v>
          </cell>
          <cell r="C4791">
            <v>13000</v>
          </cell>
        </row>
        <row r="4792">
          <cell r="A4792">
            <v>1815730470</v>
          </cell>
          <cell r="B4792" t="str">
            <v xml:space="preserve">אחזקת מכונות משרד </v>
          </cell>
        </row>
        <row r="4793">
          <cell r="A4793">
            <v>1815730471</v>
          </cell>
          <cell r="B4793" t="str">
            <v xml:space="preserve">מכשירי כתיבה      </v>
          </cell>
        </row>
        <row r="4794">
          <cell r="A4794">
            <v>1815730500</v>
          </cell>
          <cell r="B4794" t="str">
            <v xml:space="preserve">הוצאות מינהליות   </v>
          </cell>
        </row>
        <row r="4795">
          <cell r="A4795">
            <v>1815730511</v>
          </cell>
          <cell r="B4795" t="str">
            <v xml:space="preserve">אירוח וכיבוד      </v>
          </cell>
          <cell r="C4795">
            <v>13000</v>
          </cell>
        </row>
        <row r="4796">
          <cell r="A4796">
            <v>1815730512</v>
          </cell>
          <cell r="B4796" t="str">
            <v xml:space="preserve">נסיעות ואש"ל      </v>
          </cell>
        </row>
        <row r="4797">
          <cell r="A4797">
            <v>1815730517</v>
          </cell>
          <cell r="B4797" t="str">
            <v xml:space="preserve">מסיבות מפקדים ושי </v>
          </cell>
        </row>
        <row r="4798">
          <cell r="A4798">
            <v>1815730522</v>
          </cell>
          <cell r="B4798" t="str">
            <v xml:space="preserve">ספריות            </v>
          </cell>
        </row>
        <row r="4799">
          <cell r="A4799">
            <v>1815730530</v>
          </cell>
          <cell r="B4799" t="str">
            <v xml:space="preserve">אופניים לעובדים   </v>
          </cell>
        </row>
        <row r="4800">
          <cell r="A4800">
            <v>1815730540</v>
          </cell>
          <cell r="B4800" t="str">
            <v xml:space="preserve">הוצאות טלפון      </v>
          </cell>
        </row>
        <row r="4801">
          <cell r="A4801">
            <v>1815730544</v>
          </cell>
          <cell r="B4801" t="str">
            <v xml:space="preserve">הוצאות דאר        </v>
          </cell>
          <cell r="C4801">
            <v>0</v>
          </cell>
        </row>
        <row r="4802">
          <cell r="A4802">
            <v>1815730562</v>
          </cell>
          <cell r="B4802" t="str">
            <v xml:space="preserve">הדפסות            </v>
          </cell>
        </row>
        <row r="4803">
          <cell r="A4803">
            <v>1815730583</v>
          </cell>
          <cell r="B4803" t="str">
            <v xml:space="preserve">שרות רפואי        </v>
          </cell>
        </row>
        <row r="4804">
          <cell r="A4804">
            <v>1815730584</v>
          </cell>
          <cell r="B4804" t="str">
            <v xml:space="preserve">שרות פסיכולוגי    </v>
          </cell>
        </row>
        <row r="4805">
          <cell r="A4805">
            <v>1815730585</v>
          </cell>
          <cell r="B4805" t="str">
            <v xml:space="preserve">שרות אחות         </v>
          </cell>
        </row>
        <row r="4806">
          <cell r="A4806">
            <v>1815730700</v>
          </cell>
          <cell r="B4806" t="str">
            <v xml:space="preserve">הוצאות לפעולות    </v>
          </cell>
        </row>
        <row r="4807">
          <cell r="A4807">
            <v>1815730721</v>
          </cell>
          <cell r="B4807" t="str">
            <v>חמרים-תחזוקת מבנים</v>
          </cell>
          <cell r="C4807">
            <v>5000</v>
          </cell>
        </row>
        <row r="4808">
          <cell r="A4808">
            <v>1815730722</v>
          </cell>
          <cell r="B4808" t="str">
            <v>חמרים-תחזוקה עצמית</v>
          </cell>
        </row>
        <row r="4809">
          <cell r="A4809">
            <v>1815730723</v>
          </cell>
          <cell r="B4809" t="str">
            <v xml:space="preserve">חומרים אוזלים     </v>
          </cell>
        </row>
        <row r="4810">
          <cell r="A4810">
            <v>1815730724</v>
          </cell>
          <cell r="B4810" t="str">
            <v>ציוד למגמות</v>
          </cell>
        </row>
        <row r="4811">
          <cell r="A4811">
            <v>1815730742</v>
          </cell>
          <cell r="B4811" t="str">
            <v xml:space="preserve">כלים וציוד        </v>
          </cell>
          <cell r="C4811">
            <v>65200</v>
          </cell>
        </row>
        <row r="4812">
          <cell r="A4812">
            <v>1815730743</v>
          </cell>
          <cell r="B4812" t="str">
            <v>תחז' ציוד אלקטרוני</v>
          </cell>
        </row>
        <row r="4813">
          <cell r="A4813">
            <v>1815730744</v>
          </cell>
          <cell r="B4813" t="str">
            <v>ציוד מגמה טכנולוגי</v>
          </cell>
        </row>
        <row r="4814">
          <cell r="A4814">
            <v>1815730745</v>
          </cell>
          <cell r="B4814" t="str">
            <v xml:space="preserve">דמי פריצה - תכולה </v>
          </cell>
        </row>
        <row r="4815">
          <cell r="A4815">
            <v>1815730746</v>
          </cell>
          <cell r="B4815" t="str">
            <v xml:space="preserve">דמי פריצה - מבנה  </v>
          </cell>
        </row>
        <row r="4816">
          <cell r="A4816">
            <v>1815730750</v>
          </cell>
          <cell r="B4816" t="str">
            <v>אחזקת מוסדות</v>
          </cell>
          <cell r="C4816">
            <v>378800</v>
          </cell>
        </row>
        <row r="4817">
          <cell r="A4817">
            <v>1815730751</v>
          </cell>
          <cell r="B4817" t="str">
            <v xml:space="preserve">עבודות קבלניות    </v>
          </cell>
        </row>
        <row r="4818">
          <cell r="A4818">
            <v>1815730752</v>
          </cell>
          <cell r="B4818" t="str">
            <v xml:space="preserve">נקיון בקבלנות     </v>
          </cell>
          <cell r="C4818">
            <v>797500</v>
          </cell>
        </row>
        <row r="4819">
          <cell r="A4819">
            <v>1815730753</v>
          </cell>
          <cell r="B4819" t="str">
            <v xml:space="preserve">עובדים חיצוניים   </v>
          </cell>
        </row>
        <row r="4820">
          <cell r="A4820">
            <v>1815730755</v>
          </cell>
          <cell r="B4820" t="str">
            <v xml:space="preserve">אחות-חברת כ"א     </v>
          </cell>
        </row>
        <row r="4821">
          <cell r="A4821">
            <v>1815730757</v>
          </cell>
          <cell r="B4821" t="str">
            <v xml:space="preserve">פעילות מנ"ע       </v>
          </cell>
        </row>
        <row r="4822">
          <cell r="A4822">
            <v>1815730759</v>
          </cell>
          <cell r="B4822" t="str">
            <v>שרותי סייעות</v>
          </cell>
          <cell r="C4822">
            <v>85000</v>
          </cell>
        </row>
        <row r="4823">
          <cell r="A4823">
            <v>1815730762</v>
          </cell>
          <cell r="B4823" t="str">
            <v xml:space="preserve">שאילת מורים       </v>
          </cell>
          <cell r="C4823">
            <v>919900</v>
          </cell>
        </row>
        <row r="4824">
          <cell r="A4824">
            <v>1815730763</v>
          </cell>
          <cell r="B4824" t="str">
            <v xml:space="preserve">עובדי מינהלה      </v>
          </cell>
        </row>
        <row r="4825">
          <cell r="A4825">
            <v>1815730764</v>
          </cell>
          <cell r="B4825" t="str">
            <v xml:space="preserve">מוסדות מנ"ע       </v>
          </cell>
        </row>
        <row r="4826">
          <cell r="A4826">
            <v>1815730765</v>
          </cell>
          <cell r="B4826" t="str">
            <v xml:space="preserve">רכז חברתי - חט"ב  </v>
          </cell>
        </row>
        <row r="4827">
          <cell r="A4827">
            <v>1815730780</v>
          </cell>
          <cell r="B4827" t="str">
            <v xml:space="preserve">חינוך חברתי       </v>
          </cell>
          <cell r="C4827">
            <v>12500</v>
          </cell>
        </row>
        <row r="4828">
          <cell r="A4828">
            <v>1815730781</v>
          </cell>
          <cell r="B4828" t="str">
            <v xml:space="preserve">סיון מחשבים       </v>
          </cell>
        </row>
        <row r="4829">
          <cell r="A4829">
            <v>1815730794</v>
          </cell>
          <cell r="B4829" t="str">
            <v xml:space="preserve">השתתפות בעזר 094  </v>
          </cell>
        </row>
        <row r="4830">
          <cell r="A4830">
            <v>1815730810</v>
          </cell>
          <cell r="B4830" t="str">
            <v>הקצבה לניהול עצמי</v>
          </cell>
          <cell r="C4830">
            <v>124300</v>
          </cell>
        </row>
        <row r="4831">
          <cell r="A4831">
            <v>1815730812</v>
          </cell>
          <cell r="B4831" t="str">
            <v>מסיבות כיתתיות</v>
          </cell>
          <cell r="C4831">
            <v>18500</v>
          </cell>
        </row>
        <row r="4832">
          <cell r="A4832">
            <v>1815730816</v>
          </cell>
          <cell r="B4832" t="str">
            <v>חט"ב - הכלה והשתלבות</v>
          </cell>
        </row>
        <row r="4833">
          <cell r="A4833">
            <v>1815730838</v>
          </cell>
          <cell r="B4833" t="str">
            <v>תכנית לאומית-קידום אנגלית</v>
          </cell>
        </row>
        <row r="4834">
          <cell r="A4834">
            <v>1815730839</v>
          </cell>
          <cell r="B4834" t="str">
            <v>פרוייקט "מניפה"</v>
          </cell>
        </row>
        <row r="4835">
          <cell r="A4835">
            <v>1815730911</v>
          </cell>
          <cell r="B4835" t="str">
            <v>פעילות חוויתית יהדות</v>
          </cell>
        </row>
        <row r="4836">
          <cell r="A4836">
            <v>1815730953</v>
          </cell>
          <cell r="B4836" t="str">
            <v>מערכת גפ"ן</v>
          </cell>
          <cell r="C4836">
            <v>1305200</v>
          </cell>
        </row>
        <row r="4837">
          <cell r="A4837">
            <v>1815730961</v>
          </cell>
          <cell r="B4837" t="str">
            <v>רז' פעולות ורכישות</v>
          </cell>
        </row>
        <row r="4838">
          <cell r="A4838">
            <v>1815730989</v>
          </cell>
          <cell r="B4838" t="str">
            <v xml:space="preserve">תקורה             </v>
          </cell>
        </row>
        <row r="4839">
          <cell r="A4839" t="str">
            <v>#VALUE!</v>
          </cell>
          <cell r="B4839" t="str">
            <v xml:space="preserve">גמנסיה ע"ש הרצוג  </v>
          </cell>
          <cell r="C4839">
            <v>19419900</v>
          </cell>
        </row>
        <row r="4840">
          <cell r="A4840">
            <v>18157400</v>
          </cell>
          <cell r="B4840" t="str">
            <v xml:space="preserve">בי"ס מקיף ק' שרת  </v>
          </cell>
        </row>
        <row r="4841">
          <cell r="A4841">
            <v>1815740100</v>
          </cell>
          <cell r="B4841" t="str">
            <v>שכר עובדים לפי תקן</v>
          </cell>
        </row>
        <row r="4842">
          <cell r="A4842">
            <v>1815740110</v>
          </cell>
          <cell r="B4842" t="str">
            <v>השכר הקובע-תקציבית</v>
          </cell>
          <cell r="C4842">
            <v>412100</v>
          </cell>
        </row>
        <row r="4843">
          <cell r="A4843">
            <v>1815740118</v>
          </cell>
          <cell r="B4843" t="str">
            <v xml:space="preserve">שכר עובדי הוראה   </v>
          </cell>
          <cell r="C4843">
            <v>29161000</v>
          </cell>
        </row>
        <row r="4844">
          <cell r="A4844">
            <v>1815740119</v>
          </cell>
          <cell r="B4844" t="str">
            <v xml:space="preserve">השכר הקובע-צוברת  </v>
          </cell>
          <cell r="C4844">
            <v>2690100</v>
          </cell>
        </row>
        <row r="4845">
          <cell r="A4845">
            <v>1815740122</v>
          </cell>
          <cell r="B4845" t="str">
            <v xml:space="preserve">ביגוד             </v>
          </cell>
          <cell r="C4845">
            <v>300300</v>
          </cell>
        </row>
        <row r="4846">
          <cell r="A4846">
            <v>1815740126</v>
          </cell>
          <cell r="B4846" t="str">
            <v xml:space="preserve">דמי הבראה         </v>
          </cell>
          <cell r="C4846">
            <v>605500</v>
          </cell>
        </row>
        <row r="4847">
          <cell r="A4847">
            <v>1815740130</v>
          </cell>
          <cell r="B4847" t="str">
            <v xml:space="preserve">שעות נוספות       </v>
          </cell>
          <cell r="C4847">
            <v>12400</v>
          </cell>
        </row>
        <row r="4848">
          <cell r="A4848">
            <v>1815740140</v>
          </cell>
          <cell r="B4848" t="str">
            <v>השתתפות באחזקת רכב</v>
          </cell>
          <cell r="C4848">
            <v>130900</v>
          </cell>
        </row>
        <row r="4849">
          <cell r="A4849">
            <v>1815740181</v>
          </cell>
          <cell r="B4849" t="str">
            <v>ק'השתל'מורים-מעביד</v>
          </cell>
        </row>
        <row r="4850">
          <cell r="A4850">
            <v>1815740210</v>
          </cell>
          <cell r="B4850" t="str">
            <v xml:space="preserve">השכר הקובע        </v>
          </cell>
        </row>
        <row r="4851">
          <cell r="A4851">
            <v>1815740212</v>
          </cell>
          <cell r="B4851" t="str">
            <v xml:space="preserve">שעורי עזר לעולים  </v>
          </cell>
        </row>
        <row r="4852">
          <cell r="A4852">
            <v>1815740213</v>
          </cell>
          <cell r="B4852" t="str">
            <v xml:space="preserve">שעורי עזר לנכים   </v>
          </cell>
        </row>
        <row r="4853">
          <cell r="A4853">
            <v>1815740214</v>
          </cell>
          <cell r="B4853" t="str">
            <v>שעורי עזר לתלמידים</v>
          </cell>
        </row>
        <row r="4854">
          <cell r="A4854">
            <v>1815740216</v>
          </cell>
          <cell r="B4854" t="str">
            <v>פרוייקט קשישים-ק"ש</v>
          </cell>
          <cell r="C4854">
            <v>70000</v>
          </cell>
        </row>
        <row r="4855">
          <cell r="A4855">
            <v>1815740215</v>
          </cell>
          <cell r="B4855" t="str">
            <v>קייטנת קיץ בחט"ב ובתיכוניים</v>
          </cell>
        </row>
        <row r="4856">
          <cell r="A4856">
            <v>1815740250</v>
          </cell>
          <cell r="B4856" t="str">
            <v>שעות השאלה למשה"ח</v>
          </cell>
          <cell r="C4856">
            <v>198500</v>
          </cell>
        </row>
        <row r="4857">
          <cell r="A4857">
            <v>1815740262</v>
          </cell>
          <cell r="B4857" t="str">
            <v xml:space="preserve">שאילת מורים       </v>
          </cell>
        </row>
        <row r="4858">
          <cell r="A4858">
            <v>1815740261</v>
          </cell>
          <cell r="B4858" t="str">
            <v>תכנית גי"א / מש"ב</v>
          </cell>
        </row>
        <row r="4859">
          <cell r="A4859">
            <v>1815740263</v>
          </cell>
          <cell r="B4859" t="str">
            <v xml:space="preserve">עובדי חברת מוסדות </v>
          </cell>
        </row>
        <row r="4860">
          <cell r="A4860">
            <v>1815740264</v>
          </cell>
          <cell r="B4860" t="str">
            <v>ימי מחלה לא מנוצלים-מורים</v>
          </cell>
        </row>
        <row r="4861">
          <cell r="A4861">
            <v>1815740320</v>
          </cell>
          <cell r="B4861" t="str">
            <v>תשלומי פיצויים</v>
          </cell>
        </row>
        <row r="4862">
          <cell r="A4862">
            <v>1815740400</v>
          </cell>
          <cell r="B4862" t="str">
            <v>אחזקת בנינים וציוד</v>
          </cell>
        </row>
        <row r="4863">
          <cell r="A4863">
            <v>1815740411</v>
          </cell>
          <cell r="B4863" t="str">
            <v xml:space="preserve">שכירת אולמות      </v>
          </cell>
        </row>
        <row r="4864">
          <cell r="A4864">
            <v>1815740413</v>
          </cell>
          <cell r="B4864" t="str">
            <v xml:space="preserve">דמי שימוש באולם   </v>
          </cell>
          <cell r="C4864">
            <v>210000</v>
          </cell>
        </row>
        <row r="4865">
          <cell r="A4865">
            <v>1815740420</v>
          </cell>
          <cell r="B4865" t="str">
            <v xml:space="preserve">כיבוי אש          </v>
          </cell>
          <cell r="C4865">
            <v>20000</v>
          </cell>
        </row>
        <row r="4866">
          <cell r="A4866">
            <v>1815740423</v>
          </cell>
          <cell r="B4866" t="str">
            <v xml:space="preserve">תחזוקת מבנה       </v>
          </cell>
        </row>
        <row r="4867">
          <cell r="A4867">
            <v>1815740431</v>
          </cell>
          <cell r="B4867" t="str">
            <v xml:space="preserve">חשמל              </v>
          </cell>
          <cell r="C4867">
            <v>405300</v>
          </cell>
        </row>
        <row r="4868">
          <cell r="A4868">
            <v>1815740432</v>
          </cell>
          <cell r="B4868" t="str">
            <v xml:space="preserve">מים               </v>
          </cell>
          <cell r="C4868">
            <v>100000</v>
          </cell>
        </row>
        <row r="4869">
          <cell r="A4869">
            <v>1815740433</v>
          </cell>
          <cell r="B4869" t="str">
            <v xml:space="preserve">חומרי נקיון       </v>
          </cell>
        </row>
        <row r="4870">
          <cell r="A4870">
            <v>1815740434</v>
          </cell>
          <cell r="B4870" t="str">
            <v xml:space="preserve">חיטוי והדברה      </v>
          </cell>
        </row>
        <row r="4871">
          <cell r="A4871">
            <v>1815740437</v>
          </cell>
          <cell r="B4871" t="str">
            <v xml:space="preserve">אחזקת אזעקה       </v>
          </cell>
          <cell r="C4871">
            <v>4200</v>
          </cell>
        </row>
        <row r="4872">
          <cell r="A4872">
            <v>1815740441</v>
          </cell>
          <cell r="B4872" t="str">
            <v xml:space="preserve">ביטוח             </v>
          </cell>
        </row>
        <row r="4873">
          <cell r="A4873">
            <v>1815740450</v>
          </cell>
          <cell r="B4873" t="str">
            <v xml:space="preserve">ריהוט ואחזקתו     </v>
          </cell>
          <cell r="C4873">
            <v>21800</v>
          </cell>
        </row>
        <row r="4874">
          <cell r="A4874">
            <v>1815740470</v>
          </cell>
          <cell r="B4874" t="str">
            <v xml:space="preserve">אחזקת מכונות משרד </v>
          </cell>
        </row>
        <row r="4875">
          <cell r="A4875">
            <v>1815740471</v>
          </cell>
          <cell r="B4875" t="str">
            <v xml:space="preserve">מכשירי כתיבה      </v>
          </cell>
        </row>
        <row r="4876">
          <cell r="A4876">
            <v>1815740500</v>
          </cell>
          <cell r="B4876" t="str">
            <v xml:space="preserve">הוצאות מינהליות   </v>
          </cell>
        </row>
        <row r="4877">
          <cell r="A4877">
            <v>1815740511</v>
          </cell>
          <cell r="B4877" t="str">
            <v xml:space="preserve">אירוח וכיבוד      </v>
          </cell>
          <cell r="C4877">
            <v>26000</v>
          </cell>
        </row>
        <row r="4878">
          <cell r="A4878">
            <v>1815740512</v>
          </cell>
          <cell r="B4878" t="str">
            <v xml:space="preserve">נסיעות ואש"ל      </v>
          </cell>
        </row>
        <row r="4879">
          <cell r="A4879">
            <v>1815740517</v>
          </cell>
          <cell r="B4879" t="str">
            <v xml:space="preserve">מסיבות מפקדים ושי </v>
          </cell>
        </row>
        <row r="4880">
          <cell r="A4880">
            <v>1815740522</v>
          </cell>
          <cell r="B4880" t="str">
            <v xml:space="preserve">ספריות            </v>
          </cell>
        </row>
        <row r="4881">
          <cell r="A4881">
            <v>1815740530</v>
          </cell>
          <cell r="B4881" t="str">
            <v xml:space="preserve">אופניים לעובדים   </v>
          </cell>
        </row>
        <row r="4882">
          <cell r="A4882">
            <v>1815740540</v>
          </cell>
          <cell r="B4882" t="str">
            <v xml:space="preserve">הוצאות טלפון      </v>
          </cell>
        </row>
        <row r="4883">
          <cell r="A4883">
            <v>1815740544</v>
          </cell>
          <cell r="B4883" t="str">
            <v xml:space="preserve">הוצאות דאר        </v>
          </cell>
          <cell r="C4883">
            <v>0</v>
          </cell>
        </row>
        <row r="4884">
          <cell r="A4884">
            <v>1815740562</v>
          </cell>
          <cell r="B4884" t="str">
            <v xml:space="preserve">הדפסות            </v>
          </cell>
        </row>
        <row r="4885">
          <cell r="A4885">
            <v>1815740580</v>
          </cell>
          <cell r="B4885" t="str">
            <v>ניהול חשבונאי</v>
          </cell>
          <cell r="C4885">
            <v>60000</v>
          </cell>
        </row>
        <row r="4886">
          <cell r="A4886">
            <v>1815740583</v>
          </cell>
          <cell r="B4886" t="str">
            <v xml:space="preserve">שרות רפואי        </v>
          </cell>
        </row>
        <row r="4887">
          <cell r="A4887">
            <v>1815740585</v>
          </cell>
          <cell r="B4887" t="str">
            <v xml:space="preserve">שרות אחות         </v>
          </cell>
        </row>
        <row r="4888">
          <cell r="A4888">
            <v>1815740700</v>
          </cell>
          <cell r="B4888" t="str">
            <v xml:space="preserve">הוצאות לפעולות    </v>
          </cell>
        </row>
        <row r="4889">
          <cell r="A4889">
            <v>1815740721</v>
          </cell>
          <cell r="B4889" t="str">
            <v>חמרים-תחזוקת מבנים</v>
          </cell>
        </row>
        <row r="4890">
          <cell r="A4890">
            <v>1815740722</v>
          </cell>
          <cell r="B4890" t="str">
            <v>חמרים-תחזוקה עצמית</v>
          </cell>
        </row>
        <row r="4891">
          <cell r="A4891">
            <v>1815740724</v>
          </cell>
          <cell r="B4891" t="str">
            <v>ציוד למגמות</v>
          </cell>
        </row>
        <row r="4892">
          <cell r="A4892">
            <v>1815740742</v>
          </cell>
          <cell r="B4892" t="str">
            <v xml:space="preserve">כלים וציוד        </v>
          </cell>
          <cell r="C4892">
            <v>95200</v>
          </cell>
        </row>
        <row r="4893">
          <cell r="A4893">
            <v>1815740744</v>
          </cell>
          <cell r="B4893" t="str">
            <v xml:space="preserve">ציוד מגמות        </v>
          </cell>
        </row>
        <row r="4894">
          <cell r="A4894">
            <v>1815740745</v>
          </cell>
          <cell r="B4894" t="str">
            <v xml:space="preserve">דמי פריצה - תכולה </v>
          </cell>
        </row>
        <row r="4895">
          <cell r="A4895">
            <v>1815740746</v>
          </cell>
          <cell r="B4895" t="str">
            <v xml:space="preserve">דמי פריצה - מבנה  </v>
          </cell>
        </row>
        <row r="4896">
          <cell r="A4896">
            <v>1815740750</v>
          </cell>
          <cell r="B4896" t="str">
            <v>אחזקת מוסדות</v>
          </cell>
          <cell r="C4896">
            <v>1092000</v>
          </cell>
        </row>
        <row r="4897">
          <cell r="A4897">
            <v>1815740751</v>
          </cell>
          <cell r="B4897" t="str">
            <v xml:space="preserve">עבודות קבלניות    </v>
          </cell>
        </row>
        <row r="4898">
          <cell r="A4898">
            <v>1815740752</v>
          </cell>
          <cell r="B4898" t="str">
            <v xml:space="preserve">נקיון בקבלנות     </v>
          </cell>
          <cell r="C4898">
            <v>1437000</v>
          </cell>
        </row>
        <row r="4899">
          <cell r="A4899">
            <v>1815740753</v>
          </cell>
          <cell r="B4899" t="str">
            <v xml:space="preserve">עובדים חיצוניים   </v>
          </cell>
        </row>
        <row r="4900">
          <cell r="A4900">
            <v>1815740755</v>
          </cell>
          <cell r="B4900" t="str">
            <v xml:space="preserve">אחות-חברת כ"א     </v>
          </cell>
        </row>
        <row r="4901">
          <cell r="A4901">
            <v>1815740759</v>
          </cell>
          <cell r="B4901" t="str">
            <v>שרותי סייעות</v>
          </cell>
          <cell r="C4901">
            <v>1646000</v>
          </cell>
        </row>
        <row r="4902">
          <cell r="A4902">
            <v>1815740758</v>
          </cell>
          <cell r="B4902" t="str">
            <v>אב בית-מועדונית נחשונים</v>
          </cell>
        </row>
        <row r="4903">
          <cell r="A4903">
            <v>1815740762</v>
          </cell>
          <cell r="B4903" t="str">
            <v xml:space="preserve">שאילת מורים       </v>
          </cell>
          <cell r="C4903">
            <v>276900</v>
          </cell>
        </row>
        <row r="4904">
          <cell r="A4904">
            <v>1815740763</v>
          </cell>
          <cell r="B4904" t="str">
            <v xml:space="preserve">עובדי חברת מוסדות </v>
          </cell>
        </row>
        <row r="4905">
          <cell r="A4905">
            <v>1815740764</v>
          </cell>
          <cell r="B4905" t="str">
            <v>סייעות</v>
          </cell>
        </row>
        <row r="4906">
          <cell r="A4906">
            <v>1815740765</v>
          </cell>
          <cell r="B4906" t="str">
            <v xml:space="preserve">רכז חברתי - חט"ב  </v>
          </cell>
        </row>
        <row r="4907">
          <cell r="A4907">
            <v>1815740780</v>
          </cell>
          <cell r="B4907" t="str">
            <v xml:space="preserve">חינוך חברתי       </v>
          </cell>
          <cell r="C4907">
            <v>32700</v>
          </cell>
        </row>
        <row r="4908">
          <cell r="A4908">
            <v>1815740781</v>
          </cell>
          <cell r="B4908" t="str">
            <v>השת' בהוצאות נבחרת</v>
          </cell>
        </row>
        <row r="4909">
          <cell r="A4909">
            <v>1815740782</v>
          </cell>
          <cell r="B4909" t="str">
            <v>השת' בהעסקת מאמנים</v>
          </cell>
        </row>
        <row r="4910">
          <cell r="A4910">
            <v>1815740783</v>
          </cell>
          <cell r="B4910" t="str">
            <v>תיגבור יהדות</v>
          </cell>
        </row>
        <row r="4911">
          <cell r="A4911">
            <v>1815740794</v>
          </cell>
          <cell r="B4911" t="str">
            <v xml:space="preserve">השתתפות בעזר 094  </v>
          </cell>
        </row>
        <row r="4912">
          <cell r="A4912">
            <v>1815740810</v>
          </cell>
          <cell r="B4912" t="str">
            <v>הקצבה לניהול עצמי</v>
          </cell>
          <cell r="C4912">
            <v>256300</v>
          </cell>
        </row>
        <row r="4913">
          <cell r="A4913">
            <v>1815740812</v>
          </cell>
          <cell r="B4913" t="str">
            <v>מסיבות כיתתיות</v>
          </cell>
          <cell r="C4913">
            <v>45000</v>
          </cell>
        </row>
        <row r="4914">
          <cell r="A4914">
            <v>1815740816</v>
          </cell>
          <cell r="B4914" t="str">
            <v>חט"ב - הכלה והשתלבות</v>
          </cell>
        </row>
        <row r="4915">
          <cell r="A4915">
            <v>1815740838</v>
          </cell>
          <cell r="B4915" t="str">
            <v>תכנית לאומית-קידום אנגלית</v>
          </cell>
        </row>
        <row r="4916">
          <cell r="A4916">
            <v>1815740930</v>
          </cell>
          <cell r="B4916" t="str">
            <v>רכ' כלי נגינה - מוז'</v>
          </cell>
        </row>
        <row r="4917">
          <cell r="A4917">
            <v>1815740931</v>
          </cell>
          <cell r="B4917" t="str">
            <v>הפרשים</v>
          </cell>
        </row>
        <row r="4918">
          <cell r="A4918">
            <v>1815740953</v>
          </cell>
          <cell r="B4918" t="str">
            <v>מערכת גפ"ן</v>
          </cell>
          <cell r="C4918">
            <v>2534700</v>
          </cell>
        </row>
        <row r="4919">
          <cell r="A4919">
            <v>1815740961</v>
          </cell>
          <cell r="B4919" t="str">
            <v>רז' פעולות ורכישות</v>
          </cell>
        </row>
        <row r="4920">
          <cell r="A4920">
            <v>1815740989</v>
          </cell>
          <cell r="B4920" t="str">
            <v xml:space="preserve">תקורה             </v>
          </cell>
        </row>
        <row r="4921">
          <cell r="A4921" t="str">
            <v>#VALUE!</v>
          </cell>
          <cell r="B4921" t="str">
            <v xml:space="preserve">בי"ס מקיף ק' שרת  </v>
          </cell>
          <cell r="C4921">
            <v>41843900</v>
          </cell>
        </row>
        <row r="4922">
          <cell r="A4922">
            <v>18157500</v>
          </cell>
          <cell r="B4922" t="str">
            <v xml:space="preserve">תיכון אילון       </v>
          </cell>
        </row>
        <row r="4923">
          <cell r="A4923">
            <v>1815750100</v>
          </cell>
          <cell r="B4923" t="str">
            <v>שכר עובדים לפי תקן</v>
          </cell>
        </row>
        <row r="4924">
          <cell r="A4924">
            <v>1815750110</v>
          </cell>
          <cell r="B4924" t="str">
            <v>השכר הקובע-תקציבית</v>
          </cell>
          <cell r="C4924">
            <v>256900</v>
          </cell>
        </row>
        <row r="4925">
          <cell r="A4925">
            <v>1815750118</v>
          </cell>
          <cell r="B4925" t="str">
            <v xml:space="preserve">שכר עובדי הוראה   </v>
          </cell>
          <cell r="C4925">
            <v>21096000</v>
          </cell>
        </row>
        <row r="4926">
          <cell r="A4926">
            <v>1815750119</v>
          </cell>
          <cell r="B4926" t="str">
            <v xml:space="preserve">השכר הקובע-צוברת  </v>
          </cell>
          <cell r="C4926">
            <v>1552600</v>
          </cell>
        </row>
        <row r="4927">
          <cell r="A4927">
            <v>1815750122</v>
          </cell>
          <cell r="B4927" t="str">
            <v xml:space="preserve">ביגוד             </v>
          </cell>
          <cell r="C4927">
            <v>184200</v>
          </cell>
        </row>
        <row r="4928">
          <cell r="A4928">
            <v>1815750126</v>
          </cell>
          <cell r="B4928" t="str">
            <v xml:space="preserve">דמי הבראה         </v>
          </cell>
          <cell r="C4928">
            <v>423500</v>
          </cell>
        </row>
        <row r="4929">
          <cell r="A4929">
            <v>1815750130</v>
          </cell>
          <cell r="B4929" t="str">
            <v xml:space="preserve">שעות נוספות       </v>
          </cell>
          <cell r="C4929">
            <v>15300</v>
          </cell>
        </row>
        <row r="4930">
          <cell r="A4930">
            <v>1815750140</v>
          </cell>
          <cell r="B4930" t="str">
            <v>השתתפות באחזקת רכב</v>
          </cell>
          <cell r="C4930">
            <v>127800</v>
          </cell>
        </row>
        <row r="4931">
          <cell r="A4931">
            <v>1815750181</v>
          </cell>
          <cell r="B4931" t="str">
            <v>ק'השתל'מורים-מעביד</v>
          </cell>
        </row>
        <row r="4932">
          <cell r="A4932">
            <v>1815750200</v>
          </cell>
          <cell r="B4932" t="str">
            <v>שכר עובדים ללא תקן</v>
          </cell>
        </row>
        <row r="4933">
          <cell r="A4933">
            <v>1815750210</v>
          </cell>
          <cell r="B4933" t="str">
            <v xml:space="preserve">השכר הקובע        </v>
          </cell>
        </row>
        <row r="4934">
          <cell r="A4934">
            <v>1815750212</v>
          </cell>
          <cell r="B4934" t="str">
            <v xml:space="preserve">שעורי עזר לעולים  </v>
          </cell>
        </row>
        <row r="4935">
          <cell r="A4935">
            <v>1815750213</v>
          </cell>
          <cell r="B4935" t="str">
            <v xml:space="preserve">שעורי עזר לנכים   </v>
          </cell>
        </row>
        <row r="4936">
          <cell r="A4936">
            <v>1815750214</v>
          </cell>
          <cell r="B4936" t="str">
            <v>שעורי עזר לתלמידים</v>
          </cell>
        </row>
        <row r="4937">
          <cell r="A4937">
            <v>1815750215</v>
          </cell>
          <cell r="B4937" t="str">
            <v>קייטנת קיץ בחט"ב ובתיכוניים</v>
          </cell>
        </row>
        <row r="4938">
          <cell r="A4938">
            <v>1815750216</v>
          </cell>
          <cell r="B4938" t="str">
            <v>קשישים - שוויון חברתי</v>
          </cell>
          <cell r="C4938">
            <v>30000</v>
          </cell>
        </row>
        <row r="4939">
          <cell r="A4939">
            <v>1815750250</v>
          </cell>
          <cell r="B4939" t="str">
            <v>שעות השאלה למשה"ח</v>
          </cell>
          <cell r="C4939">
            <v>167700</v>
          </cell>
        </row>
        <row r="4940">
          <cell r="A4940">
            <v>1815750261</v>
          </cell>
          <cell r="B4940" t="str">
            <v>תכנית גי"א / מש"ב</v>
          </cell>
        </row>
        <row r="4941">
          <cell r="A4941">
            <v>1815750262</v>
          </cell>
          <cell r="B4941" t="str">
            <v xml:space="preserve">שאילת מורים       </v>
          </cell>
        </row>
        <row r="4942">
          <cell r="A4942">
            <v>1815750263</v>
          </cell>
          <cell r="B4942" t="str">
            <v xml:space="preserve">עובדי חברת מוסדות </v>
          </cell>
        </row>
        <row r="4943">
          <cell r="A4943">
            <v>1815750264</v>
          </cell>
          <cell r="B4943" t="str">
            <v xml:space="preserve">עובדי חברת מוסדות </v>
          </cell>
        </row>
        <row r="4944">
          <cell r="A4944">
            <v>1815750400</v>
          </cell>
          <cell r="B4944" t="str">
            <v>אחזקת בנינים וציוד</v>
          </cell>
        </row>
        <row r="4945">
          <cell r="A4945">
            <v>1815750411</v>
          </cell>
          <cell r="B4945" t="str">
            <v xml:space="preserve">שכירת אולמות      </v>
          </cell>
        </row>
        <row r="4946">
          <cell r="A4946">
            <v>1815750420</v>
          </cell>
          <cell r="B4946" t="str">
            <v xml:space="preserve">כיבוי אש          </v>
          </cell>
          <cell r="C4946">
            <v>9000</v>
          </cell>
        </row>
        <row r="4947">
          <cell r="A4947">
            <v>1815750423</v>
          </cell>
          <cell r="B4947" t="str">
            <v xml:space="preserve">תחזוקת מבנה       </v>
          </cell>
          <cell r="C4947">
            <v>33100</v>
          </cell>
        </row>
        <row r="4948">
          <cell r="A4948">
            <v>1815750431</v>
          </cell>
          <cell r="B4948" t="str">
            <v xml:space="preserve">חשמל              </v>
          </cell>
          <cell r="C4948">
            <v>260000</v>
          </cell>
        </row>
        <row r="4949">
          <cell r="A4949">
            <v>1815750432</v>
          </cell>
          <cell r="B4949" t="str">
            <v xml:space="preserve">מים               </v>
          </cell>
          <cell r="C4949">
            <v>41500</v>
          </cell>
        </row>
        <row r="4950">
          <cell r="A4950">
            <v>1815750433</v>
          </cell>
          <cell r="B4950" t="str">
            <v xml:space="preserve">חומרי נקיון       </v>
          </cell>
        </row>
        <row r="4951">
          <cell r="A4951">
            <v>1815750434</v>
          </cell>
          <cell r="B4951" t="str">
            <v xml:space="preserve">חיטוי והדברה      </v>
          </cell>
        </row>
        <row r="4952">
          <cell r="A4952">
            <v>1815750437</v>
          </cell>
          <cell r="B4952" t="str">
            <v xml:space="preserve">אחזקת אזעקה       </v>
          </cell>
          <cell r="C4952">
            <v>4200</v>
          </cell>
        </row>
        <row r="4953">
          <cell r="A4953">
            <v>1815750441</v>
          </cell>
          <cell r="B4953" t="str">
            <v xml:space="preserve">ביטוח             </v>
          </cell>
        </row>
        <row r="4954">
          <cell r="A4954">
            <v>1815750450</v>
          </cell>
          <cell r="B4954" t="str">
            <v xml:space="preserve">ריהוט ואחזקתו     </v>
          </cell>
          <cell r="C4954">
            <v>22300</v>
          </cell>
        </row>
        <row r="4955">
          <cell r="A4955">
            <v>1815750470</v>
          </cell>
          <cell r="B4955" t="str">
            <v xml:space="preserve">אחזקת מכונות משרד </v>
          </cell>
        </row>
        <row r="4956">
          <cell r="A4956">
            <v>1815750471</v>
          </cell>
          <cell r="B4956" t="str">
            <v xml:space="preserve">מכשירי כתיבה      </v>
          </cell>
        </row>
        <row r="4957">
          <cell r="A4957">
            <v>1815750500</v>
          </cell>
          <cell r="B4957" t="str">
            <v xml:space="preserve">הוצאות מינהליות   </v>
          </cell>
        </row>
        <row r="4958">
          <cell r="A4958">
            <v>1815750511</v>
          </cell>
          <cell r="B4958" t="str">
            <v xml:space="preserve">אירוח וכיבוד      </v>
          </cell>
          <cell r="C4958">
            <v>22000</v>
          </cell>
        </row>
        <row r="4959">
          <cell r="A4959">
            <v>1815750512</v>
          </cell>
          <cell r="B4959" t="str">
            <v xml:space="preserve">נסיעות ואש"ל      </v>
          </cell>
        </row>
        <row r="4960">
          <cell r="A4960">
            <v>1815750517</v>
          </cell>
          <cell r="B4960" t="str">
            <v xml:space="preserve">מסיבות מפקדים ושי </v>
          </cell>
        </row>
        <row r="4961">
          <cell r="A4961">
            <v>1815750522</v>
          </cell>
          <cell r="B4961" t="str">
            <v xml:space="preserve">ספריות            </v>
          </cell>
        </row>
        <row r="4962">
          <cell r="A4962">
            <v>1815750530</v>
          </cell>
          <cell r="B4962" t="str">
            <v xml:space="preserve">אופניים לעובדים   </v>
          </cell>
        </row>
        <row r="4963">
          <cell r="A4963">
            <v>1815750540</v>
          </cell>
          <cell r="B4963" t="str">
            <v xml:space="preserve">הוצאות טלפון      </v>
          </cell>
        </row>
        <row r="4964">
          <cell r="A4964">
            <v>1815750544</v>
          </cell>
          <cell r="B4964" t="str">
            <v xml:space="preserve">הוצאות דאר        </v>
          </cell>
          <cell r="C4964">
            <v>0</v>
          </cell>
        </row>
        <row r="4965">
          <cell r="A4965">
            <v>1815750562</v>
          </cell>
          <cell r="B4965" t="str">
            <v xml:space="preserve">הדפסות            </v>
          </cell>
        </row>
        <row r="4966">
          <cell r="A4966">
            <v>1815750583</v>
          </cell>
          <cell r="B4966" t="str">
            <v xml:space="preserve">שרות רפואי        </v>
          </cell>
        </row>
        <row r="4967">
          <cell r="A4967">
            <v>1815750585</v>
          </cell>
          <cell r="B4967" t="str">
            <v xml:space="preserve">שרות אחות         </v>
          </cell>
        </row>
        <row r="4968">
          <cell r="A4968">
            <v>1815750700</v>
          </cell>
          <cell r="B4968" t="str">
            <v xml:space="preserve">הוצאות לפעולות    </v>
          </cell>
        </row>
        <row r="4969">
          <cell r="A4969">
            <v>1815750721</v>
          </cell>
          <cell r="B4969" t="str">
            <v>חמרים-תחזוקת מבנים</v>
          </cell>
          <cell r="C4969">
            <v>3000</v>
          </cell>
        </row>
        <row r="4970">
          <cell r="A4970">
            <v>1815750722</v>
          </cell>
          <cell r="B4970" t="str">
            <v>חמרים-תחזוקה עצמית</v>
          </cell>
        </row>
        <row r="4971">
          <cell r="A4971">
            <v>1815750724</v>
          </cell>
          <cell r="B4971" t="str">
            <v>ציוד למגמות</v>
          </cell>
        </row>
        <row r="4972">
          <cell r="A4972">
            <v>1815750742</v>
          </cell>
          <cell r="B4972" t="str">
            <v xml:space="preserve">כלים וציוד        </v>
          </cell>
          <cell r="C4972">
            <v>57900</v>
          </cell>
        </row>
        <row r="4973">
          <cell r="A4973">
            <v>1815750744</v>
          </cell>
          <cell r="B4973" t="str">
            <v>ציוד מגמת  טלויזיה</v>
          </cell>
        </row>
        <row r="4974">
          <cell r="A4974">
            <v>1815750745</v>
          </cell>
          <cell r="B4974" t="str">
            <v xml:space="preserve">דמי פריצה - תכולה </v>
          </cell>
        </row>
        <row r="4975">
          <cell r="A4975">
            <v>1815750746</v>
          </cell>
          <cell r="B4975" t="str">
            <v xml:space="preserve">דמי פריצה - מבנה  </v>
          </cell>
        </row>
        <row r="4976">
          <cell r="A4976">
            <v>1815750750</v>
          </cell>
          <cell r="B4976" t="str">
            <v>אחזקת מוסדות</v>
          </cell>
          <cell r="C4976">
            <v>508700</v>
          </cell>
        </row>
        <row r="4977">
          <cell r="A4977">
            <v>1815750751</v>
          </cell>
          <cell r="B4977" t="str">
            <v xml:space="preserve">עבודות קבלניות    </v>
          </cell>
          <cell r="C4977">
            <v>25000</v>
          </cell>
        </row>
        <row r="4978">
          <cell r="A4978">
            <v>1815750752</v>
          </cell>
          <cell r="B4978" t="str">
            <v xml:space="preserve">נקיון בקבלנות     </v>
          </cell>
          <cell r="C4978">
            <v>838200</v>
          </cell>
        </row>
        <row r="4979">
          <cell r="A4979">
            <v>1815750753</v>
          </cell>
          <cell r="B4979" t="str">
            <v xml:space="preserve">עובדים חיצוניים   </v>
          </cell>
        </row>
        <row r="4980">
          <cell r="A4980">
            <v>1815750755</v>
          </cell>
          <cell r="B4980" t="str">
            <v xml:space="preserve">אחות              </v>
          </cell>
        </row>
        <row r="4981">
          <cell r="A4981">
            <v>1815750759</v>
          </cell>
          <cell r="B4981" t="str">
            <v>שרותי סייעות</v>
          </cell>
          <cell r="C4981">
            <v>2860200</v>
          </cell>
        </row>
        <row r="4982">
          <cell r="A4982">
            <v>1815750762</v>
          </cell>
          <cell r="B4982" t="str">
            <v xml:space="preserve">שאילת מורים       </v>
          </cell>
          <cell r="C4982">
            <v>280400</v>
          </cell>
        </row>
        <row r="4983">
          <cell r="A4983">
            <v>1815750763</v>
          </cell>
          <cell r="B4983" t="str">
            <v xml:space="preserve">עובדי חברת מוסדות </v>
          </cell>
        </row>
        <row r="4984">
          <cell r="A4984">
            <v>1815750765</v>
          </cell>
          <cell r="B4984" t="str">
            <v xml:space="preserve">רכז חברתי - חט"ב  </v>
          </cell>
        </row>
        <row r="4985">
          <cell r="A4985">
            <v>1815750780</v>
          </cell>
          <cell r="B4985" t="str">
            <v xml:space="preserve">חינוך חברתי       </v>
          </cell>
          <cell r="C4985">
            <v>24000</v>
          </cell>
        </row>
        <row r="4986">
          <cell r="A4986">
            <v>1815750794</v>
          </cell>
          <cell r="B4986" t="str">
            <v xml:space="preserve">השתתפות בעזר 094  </v>
          </cell>
        </row>
        <row r="4987">
          <cell r="A4987">
            <v>1815750800</v>
          </cell>
          <cell r="B4987" t="str">
            <v>השת' תמיכות תרומות</v>
          </cell>
        </row>
        <row r="4988">
          <cell r="A4988">
            <v>1815750810</v>
          </cell>
          <cell r="B4988" t="str">
            <v>הקצבה לניהול עצמי</v>
          </cell>
          <cell r="C4988">
            <v>108560</v>
          </cell>
        </row>
        <row r="4989">
          <cell r="A4989">
            <v>1815750811</v>
          </cell>
          <cell r="B4989" t="str">
            <v>העשרת מחוננים</v>
          </cell>
          <cell r="C4989">
            <v>250000</v>
          </cell>
        </row>
        <row r="4990">
          <cell r="A4990">
            <v>1815750812</v>
          </cell>
          <cell r="B4990" t="str">
            <v>מסיבות כיתתיות</v>
          </cell>
          <cell r="C4990">
            <v>25000</v>
          </cell>
        </row>
        <row r="4991">
          <cell r="A4991">
            <v>1815750816</v>
          </cell>
          <cell r="B4991" t="str">
            <v>חט"ב - הכלה והשתלבות</v>
          </cell>
        </row>
        <row r="4992">
          <cell r="A4992">
            <v>1815750838</v>
          </cell>
          <cell r="B4992" t="str">
            <v>תכנית לאומית-קידום אנגלית</v>
          </cell>
        </row>
        <row r="4993">
          <cell r="A4993">
            <v>1815750911</v>
          </cell>
          <cell r="B4993" t="str">
            <v>פעילות חוויתית יהדות</v>
          </cell>
        </row>
        <row r="4994">
          <cell r="A4994">
            <v>1815750953</v>
          </cell>
          <cell r="B4994" t="str">
            <v>מערכת גפ"ן</v>
          </cell>
          <cell r="C4994">
            <v>1365600</v>
          </cell>
        </row>
        <row r="4995">
          <cell r="A4995">
            <v>1815750961</v>
          </cell>
          <cell r="B4995" t="str">
            <v>רז' פעולות ורכישות</v>
          </cell>
        </row>
        <row r="4996">
          <cell r="A4996">
            <v>1815750989</v>
          </cell>
          <cell r="B4996" t="str">
            <v xml:space="preserve">תקורה             </v>
          </cell>
        </row>
        <row r="4997">
          <cell r="A4997" t="str">
            <v>#VALUE!</v>
          </cell>
          <cell r="B4997" t="str">
            <v xml:space="preserve">תיכון אילון       </v>
          </cell>
          <cell r="C4997">
            <v>30592660</v>
          </cell>
        </row>
        <row r="4998">
          <cell r="A4998">
            <v>18157600</v>
          </cell>
          <cell r="B4998" t="str">
            <v xml:space="preserve">תיכון יבנה        </v>
          </cell>
        </row>
        <row r="4999">
          <cell r="A4999">
            <v>1815760100</v>
          </cell>
          <cell r="B4999" t="str">
            <v>שכר עובדים לפי תקן</v>
          </cell>
        </row>
        <row r="5000">
          <cell r="A5000">
            <v>1815760110</v>
          </cell>
          <cell r="B5000" t="str">
            <v>השכר הקובע-תקציבית</v>
          </cell>
          <cell r="C5000">
            <v>443100</v>
          </cell>
        </row>
        <row r="5001">
          <cell r="A5001">
            <v>1815760118</v>
          </cell>
          <cell r="B5001" t="str">
            <v xml:space="preserve">שכר עובדי הוראה   </v>
          </cell>
          <cell r="C5001">
            <v>3723000</v>
          </cell>
        </row>
        <row r="5002">
          <cell r="A5002">
            <v>1815760119</v>
          </cell>
          <cell r="B5002" t="str">
            <v xml:space="preserve">השכר הקובע-צוברת  </v>
          </cell>
          <cell r="C5002">
            <v>665100</v>
          </cell>
        </row>
        <row r="5003">
          <cell r="A5003">
            <v>1815760122</v>
          </cell>
          <cell r="B5003" t="str">
            <v xml:space="preserve">ביגוד             </v>
          </cell>
          <cell r="C5003">
            <v>68700</v>
          </cell>
        </row>
        <row r="5004">
          <cell r="A5004">
            <v>1815760126</v>
          </cell>
          <cell r="B5004" t="str">
            <v xml:space="preserve">דמי הבראה         </v>
          </cell>
          <cell r="C5004">
            <v>119500</v>
          </cell>
        </row>
        <row r="5005">
          <cell r="A5005">
            <v>1815760130</v>
          </cell>
          <cell r="B5005" t="str">
            <v xml:space="preserve">שעות נוספות       </v>
          </cell>
          <cell r="C5005">
            <v>27800</v>
          </cell>
        </row>
        <row r="5006">
          <cell r="A5006">
            <v>1815760140</v>
          </cell>
          <cell r="B5006" t="str">
            <v>השתתפות באחזקת רכב</v>
          </cell>
          <cell r="C5006">
            <v>92900</v>
          </cell>
        </row>
        <row r="5007">
          <cell r="A5007">
            <v>1815760181</v>
          </cell>
          <cell r="B5007" t="str">
            <v>ק'השתל'מורים-מעביד</v>
          </cell>
        </row>
        <row r="5008">
          <cell r="A5008">
            <v>1815760200</v>
          </cell>
          <cell r="B5008" t="str">
            <v>שכר עובדים ללא תקן</v>
          </cell>
        </row>
        <row r="5009">
          <cell r="A5009">
            <v>1815760210</v>
          </cell>
          <cell r="B5009" t="str">
            <v xml:space="preserve">השכר הקובע        </v>
          </cell>
        </row>
        <row r="5010">
          <cell r="A5010">
            <v>1815760212</v>
          </cell>
          <cell r="B5010" t="str">
            <v xml:space="preserve">שעורי עזר לעולים  </v>
          </cell>
        </row>
        <row r="5011">
          <cell r="A5011">
            <v>1815760213</v>
          </cell>
          <cell r="B5011" t="str">
            <v xml:space="preserve">שעורי עזר לנכים   </v>
          </cell>
        </row>
        <row r="5012">
          <cell r="A5012">
            <v>1815760214</v>
          </cell>
          <cell r="B5012" t="str">
            <v>שעורי עזר - אולפנא</v>
          </cell>
        </row>
        <row r="5013">
          <cell r="A5013">
            <v>1815760215</v>
          </cell>
          <cell r="B5013" t="str">
            <v>קייטנת קיץ בחט"ב ובתיכוניים</v>
          </cell>
        </row>
        <row r="5014">
          <cell r="A5014">
            <v>1815760216</v>
          </cell>
          <cell r="B5014" t="str">
            <v>פרוייקט גימלאים</v>
          </cell>
          <cell r="C5014">
            <v>20000</v>
          </cell>
        </row>
        <row r="5015">
          <cell r="A5015">
            <v>1815760250</v>
          </cell>
          <cell r="B5015" t="str">
            <v>שעות השאלה למשה"ח</v>
          </cell>
          <cell r="C5015">
            <v>214500</v>
          </cell>
        </row>
        <row r="5016">
          <cell r="A5016">
            <v>1815760261</v>
          </cell>
          <cell r="B5016" t="str">
            <v>תכנית גי"א / מש"ב</v>
          </cell>
        </row>
        <row r="5017">
          <cell r="A5017">
            <v>1815760262</v>
          </cell>
          <cell r="B5017" t="str">
            <v xml:space="preserve">שאילת מורים       </v>
          </cell>
        </row>
        <row r="5018">
          <cell r="A5018">
            <v>1815760263</v>
          </cell>
          <cell r="B5018" t="str">
            <v xml:space="preserve">עובדי חברת מוסדות </v>
          </cell>
        </row>
        <row r="5019">
          <cell r="A5019">
            <v>1815760400</v>
          </cell>
          <cell r="B5019" t="str">
            <v>אחזקת בנינים וציוד</v>
          </cell>
        </row>
        <row r="5020">
          <cell r="A5020">
            <v>1815760411</v>
          </cell>
          <cell r="B5020" t="str">
            <v xml:space="preserve">שכירת אולמות      </v>
          </cell>
        </row>
        <row r="5021">
          <cell r="A5021">
            <v>1815760420</v>
          </cell>
          <cell r="B5021" t="str">
            <v xml:space="preserve">כיבוי אש          </v>
          </cell>
          <cell r="C5021">
            <v>7000</v>
          </cell>
        </row>
        <row r="5022">
          <cell r="A5022">
            <v>1815760423</v>
          </cell>
          <cell r="B5022" t="str">
            <v xml:space="preserve">תחזוקת מבנה       </v>
          </cell>
          <cell r="C5022">
            <v>32400</v>
          </cell>
        </row>
        <row r="5023">
          <cell r="A5023">
            <v>1815760431</v>
          </cell>
          <cell r="B5023" t="str">
            <v xml:space="preserve">חשמל              </v>
          </cell>
          <cell r="C5023">
            <v>44900</v>
          </cell>
        </row>
        <row r="5024">
          <cell r="A5024">
            <v>1815760432</v>
          </cell>
          <cell r="B5024" t="str">
            <v xml:space="preserve">מים               </v>
          </cell>
          <cell r="C5024">
            <v>20000</v>
          </cell>
        </row>
        <row r="5025">
          <cell r="A5025">
            <v>1815760433</v>
          </cell>
          <cell r="B5025" t="str">
            <v xml:space="preserve">חומרי נקיון       </v>
          </cell>
        </row>
        <row r="5026">
          <cell r="A5026">
            <v>1815760434</v>
          </cell>
          <cell r="B5026" t="str">
            <v xml:space="preserve">חיטוי והדברה      </v>
          </cell>
        </row>
        <row r="5027">
          <cell r="A5027">
            <v>1815760437</v>
          </cell>
          <cell r="B5027" t="str">
            <v xml:space="preserve">אחזקת אזעקה       </v>
          </cell>
          <cell r="C5027">
            <v>1400</v>
          </cell>
        </row>
        <row r="5028">
          <cell r="A5028">
            <v>1815760441</v>
          </cell>
          <cell r="B5028" t="str">
            <v xml:space="preserve">ביטוח             </v>
          </cell>
        </row>
        <row r="5029">
          <cell r="A5029">
            <v>1815760450</v>
          </cell>
          <cell r="B5029" t="str">
            <v xml:space="preserve">ריהוט ואחזקתו     </v>
          </cell>
          <cell r="C5029">
            <v>9000</v>
          </cell>
        </row>
        <row r="5030">
          <cell r="A5030">
            <v>1815760470</v>
          </cell>
          <cell r="B5030" t="str">
            <v xml:space="preserve">אחזקת מכונות משרד </v>
          </cell>
        </row>
        <row r="5031">
          <cell r="A5031">
            <v>1815760471</v>
          </cell>
          <cell r="B5031" t="str">
            <v xml:space="preserve">מכשירי כתיבה      </v>
          </cell>
        </row>
        <row r="5032">
          <cell r="A5032">
            <v>1815760500</v>
          </cell>
          <cell r="B5032" t="str">
            <v xml:space="preserve">הוצאות מינהליות   </v>
          </cell>
        </row>
        <row r="5033">
          <cell r="A5033">
            <v>1815760511</v>
          </cell>
          <cell r="B5033" t="str">
            <v xml:space="preserve">אירוח וכיבוד      </v>
          </cell>
          <cell r="C5033">
            <v>8500</v>
          </cell>
        </row>
        <row r="5034">
          <cell r="A5034">
            <v>1815760512</v>
          </cell>
          <cell r="B5034" t="str">
            <v xml:space="preserve">נסיעות ואש"ל      </v>
          </cell>
        </row>
        <row r="5035">
          <cell r="A5035">
            <v>1815760517</v>
          </cell>
          <cell r="B5035" t="str">
            <v xml:space="preserve">מסיבות מפקדים ושי </v>
          </cell>
        </row>
        <row r="5036">
          <cell r="A5036">
            <v>1815760522</v>
          </cell>
          <cell r="B5036" t="str">
            <v xml:space="preserve">ספריות            </v>
          </cell>
        </row>
        <row r="5037">
          <cell r="A5037">
            <v>1815760530</v>
          </cell>
          <cell r="B5037" t="str">
            <v xml:space="preserve">אופניים לעובדים   </v>
          </cell>
        </row>
        <row r="5038">
          <cell r="A5038">
            <v>1815760540</v>
          </cell>
          <cell r="B5038" t="str">
            <v xml:space="preserve">הוצאות טלפון      </v>
          </cell>
        </row>
        <row r="5039">
          <cell r="A5039">
            <v>1815760544</v>
          </cell>
          <cell r="B5039" t="str">
            <v xml:space="preserve">הוצאות דאר        </v>
          </cell>
          <cell r="C5039">
            <v>0</v>
          </cell>
        </row>
        <row r="5040">
          <cell r="A5040">
            <v>1815760562</v>
          </cell>
          <cell r="B5040" t="str">
            <v xml:space="preserve">הדפסות            </v>
          </cell>
        </row>
        <row r="5041">
          <cell r="A5041">
            <v>1815760583</v>
          </cell>
          <cell r="B5041" t="str">
            <v xml:space="preserve">שרות רפואי        </v>
          </cell>
        </row>
        <row r="5042">
          <cell r="A5042">
            <v>1815760585</v>
          </cell>
          <cell r="B5042" t="str">
            <v xml:space="preserve">שרות אחות         </v>
          </cell>
        </row>
        <row r="5043">
          <cell r="A5043">
            <v>1815760700</v>
          </cell>
          <cell r="B5043" t="str">
            <v xml:space="preserve">הוצאות לפעולות    </v>
          </cell>
        </row>
        <row r="5044">
          <cell r="A5044">
            <v>1815760721</v>
          </cell>
          <cell r="B5044" t="str">
            <v>חמרים-תחזוקת מבנים</v>
          </cell>
          <cell r="C5044">
            <v>3000</v>
          </cell>
        </row>
        <row r="5045">
          <cell r="A5045">
            <v>1815760722</v>
          </cell>
          <cell r="B5045" t="str">
            <v>חמרים-תחזוקה עצמית</v>
          </cell>
        </row>
        <row r="5046">
          <cell r="A5046">
            <v>1815760724</v>
          </cell>
          <cell r="B5046" t="str">
            <v>ציוד למגמות</v>
          </cell>
        </row>
        <row r="5047">
          <cell r="A5047">
            <v>1815760742</v>
          </cell>
          <cell r="B5047" t="str">
            <v xml:space="preserve">כלים וציוד        </v>
          </cell>
          <cell r="C5047">
            <v>2000</v>
          </cell>
        </row>
        <row r="5048">
          <cell r="A5048">
            <v>1815760745</v>
          </cell>
          <cell r="B5048" t="str">
            <v xml:space="preserve">דמי פריצה - תכולה </v>
          </cell>
        </row>
        <row r="5049">
          <cell r="A5049">
            <v>1815760746</v>
          </cell>
          <cell r="B5049" t="str">
            <v xml:space="preserve">דמי פריצה - מבנה  </v>
          </cell>
        </row>
        <row r="5050">
          <cell r="A5050">
            <v>1815760750</v>
          </cell>
          <cell r="B5050" t="str">
            <v>אחזקת מוסדות</v>
          </cell>
          <cell r="C5050">
            <v>249500</v>
          </cell>
        </row>
        <row r="5051">
          <cell r="A5051">
            <v>1815760751</v>
          </cell>
          <cell r="B5051" t="str">
            <v xml:space="preserve">עבודות קבלניות    </v>
          </cell>
          <cell r="C5051">
            <v>23000</v>
          </cell>
        </row>
        <row r="5052">
          <cell r="A5052">
            <v>1815760752</v>
          </cell>
          <cell r="B5052" t="str">
            <v xml:space="preserve">נקיון בקבלנות     </v>
          </cell>
          <cell r="C5052">
            <v>320000</v>
          </cell>
        </row>
        <row r="5053">
          <cell r="A5053">
            <v>1815760753</v>
          </cell>
          <cell r="B5053" t="str">
            <v xml:space="preserve">עובדים חיצוניים   </v>
          </cell>
        </row>
        <row r="5054">
          <cell r="A5054">
            <v>1815760755</v>
          </cell>
          <cell r="B5054" t="str">
            <v xml:space="preserve">אחות-חברת כ"א     </v>
          </cell>
        </row>
        <row r="5055">
          <cell r="A5055">
            <v>1815760759</v>
          </cell>
          <cell r="B5055" t="str">
            <v>שרותי סייעות</v>
          </cell>
          <cell r="C5055">
            <v>120100</v>
          </cell>
        </row>
        <row r="5056">
          <cell r="A5056">
            <v>1815760762</v>
          </cell>
          <cell r="B5056" t="str">
            <v xml:space="preserve">שאילת מורים       </v>
          </cell>
          <cell r="C5056">
            <v>1683000</v>
          </cell>
        </row>
        <row r="5057">
          <cell r="A5057">
            <v>1815760763</v>
          </cell>
          <cell r="B5057" t="str">
            <v xml:space="preserve">עובדי חברת מוסדות </v>
          </cell>
        </row>
        <row r="5058">
          <cell r="A5058">
            <v>1815760765</v>
          </cell>
          <cell r="B5058" t="str">
            <v xml:space="preserve">רכז חברתי - חט"ב  </v>
          </cell>
        </row>
        <row r="5059">
          <cell r="A5059">
            <v>1815760780</v>
          </cell>
          <cell r="B5059" t="str">
            <v xml:space="preserve">חינוך חברתי       </v>
          </cell>
          <cell r="C5059">
            <v>5300</v>
          </cell>
        </row>
        <row r="5060">
          <cell r="A5060">
            <v>1815760781</v>
          </cell>
          <cell r="B5060" t="str">
            <v>יהדות המזרח</v>
          </cell>
        </row>
        <row r="5061">
          <cell r="A5061">
            <v>1815760794</v>
          </cell>
          <cell r="B5061" t="str">
            <v xml:space="preserve">השתתפות בעזר 094  </v>
          </cell>
        </row>
        <row r="5062">
          <cell r="A5062">
            <v>1815760800</v>
          </cell>
          <cell r="B5062" t="str">
            <v>השת' תמיכות תרומות</v>
          </cell>
        </row>
        <row r="5063">
          <cell r="A5063">
            <v>1815760810</v>
          </cell>
          <cell r="B5063" t="str">
            <v>הקצבה לניהול עצמי</v>
          </cell>
          <cell r="C5063">
            <v>86300</v>
          </cell>
        </row>
        <row r="5064">
          <cell r="A5064">
            <v>1815760812</v>
          </cell>
          <cell r="B5064" t="str">
            <v>מסיבות כיתתיות</v>
          </cell>
          <cell r="C5064">
            <v>9000</v>
          </cell>
        </row>
        <row r="5065">
          <cell r="A5065">
            <v>1815760816</v>
          </cell>
          <cell r="B5065" t="str">
            <v>חט"ב - הכלה והשתלבות</v>
          </cell>
        </row>
        <row r="5066">
          <cell r="A5066">
            <v>1815760838</v>
          </cell>
          <cell r="B5066" t="str">
            <v>תכנית לאומית-קידום אנגלית</v>
          </cell>
        </row>
        <row r="5067">
          <cell r="A5067">
            <v>1815760953</v>
          </cell>
          <cell r="B5067" t="str">
            <v>מערכת גפ"ן</v>
          </cell>
          <cell r="C5067">
            <v>613900</v>
          </cell>
        </row>
        <row r="5068">
          <cell r="A5068">
            <v>1815760911</v>
          </cell>
          <cell r="B5068" t="str">
            <v>פעילות חוויתית יהדות</v>
          </cell>
        </row>
        <row r="5069">
          <cell r="A5069">
            <v>1815760961</v>
          </cell>
          <cell r="B5069" t="str">
            <v>רז' פעולות ורכישות</v>
          </cell>
        </row>
        <row r="5070">
          <cell r="A5070">
            <v>1815760989</v>
          </cell>
          <cell r="B5070" t="str">
            <v xml:space="preserve">תקורה             </v>
          </cell>
        </row>
        <row r="5071">
          <cell r="A5071" t="str">
            <v>#VALUE!</v>
          </cell>
          <cell r="B5071" t="str">
            <v xml:space="preserve">תיכון יבנה        </v>
          </cell>
          <cell r="C5071">
            <v>8612900</v>
          </cell>
        </row>
        <row r="5072">
          <cell r="A5072">
            <v>18157700</v>
          </cell>
          <cell r="B5072" t="str">
            <v>גמנסיה למדעים-קציר</v>
          </cell>
        </row>
        <row r="5073">
          <cell r="A5073">
            <v>1815770100</v>
          </cell>
          <cell r="B5073" t="str">
            <v>שכר עובדים לפי תקן</v>
          </cell>
        </row>
        <row r="5074">
          <cell r="A5074">
            <v>1815770110</v>
          </cell>
          <cell r="B5074" t="str">
            <v>השכר הקובע-תקציבית</v>
          </cell>
          <cell r="C5074">
            <v>323200</v>
          </cell>
        </row>
        <row r="5075">
          <cell r="A5075">
            <v>1815770118</v>
          </cell>
          <cell r="B5075" t="str">
            <v xml:space="preserve">שכר עובדי הוראה   </v>
          </cell>
          <cell r="C5075">
            <v>16079000</v>
          </cell>
        </row>
        <row r="5076">
          <cell r="A5076">
            <v>1815770119</v>
          </cell>
          <cell r="B5076" t="str">
            <v xml:space="preserve">השכר הקובע-צוברת  </v>
          </cell>
          <cell r="C5076">
            <v>1486300</v>
          </cell>
        </row>
        <row r="5077">
          <cell r="A5077">
            <v>1815770122</v>
          </cell>
          <cell r="B5077" t="str">
            <v xml:space="preserve">ביגוד             </v>
          </cell>
          <cell r="C5077">
            <v>189300</v>
          </cell>
        </row>
        <row r="5078">
          <cell r="A5078">
            <v>1815770126</v>
          </cell>
          <cell r="B5078" t="str">
            <v xml:space="preserve">דמי הבראה         </v>
          </cell>
          <cell r="C5078">
            <v>350000</v>
          </cell>
        </row>
        <row r="5079">
          <cell r="A5079">
            <v>1815770130</v>
          </cell>
          <cell r="B5079" t="str">
            <v xml:space="preserve">שעות נוספות       </v>
          </cell>
          <cell r="C5079">
            <v>9900</v>
          </cell>
        </row>
        <row r="5080">
          <cell r="A5080">
            <v>1815770140</v>
          </cell>
          <cell r="B5080" t="str">
            <v>השתתפות באחזקת רכב</v>
          </cell>
          <cell r="C5080">
            <v>102000</v>
          </cell>
        </row>
        <row r="5081">
          <cell r="A5081">
            <v>1815770181</v>
          </cell>
          <cell r="B5081" t="str">
            <v>ק'השתל'מורים-מעביד</v>
          </cell>
        </row>
        <row r="5082">
          <cell r="A5082">
            <v>1815770200</v>
          </cell>
          <cell r="B5082" t="str">
            <v>שכר עובדים ללא תקן</v>
          </cell>
        </row>
        <row r="5083">
          <cell r="A5083">
            <v>1815770210</v>
          </cell>
          <cell r="B5083" t="str">
            <v xml:space="preserve">השכר הקובע        </v>
          </cell>
        </row>
        <row r="5084">
          <cell r="A5084">
            <v>1815770211</v>
          </cell>
          <cell r="B5084" t="str">
            <v>הזדמנות ראשונה</v>
          </cell>
        </row>
        <row r="5085">
          <cell r="A5085">
            <v>1815770212</v>
          </cell>
          <cell r="B5085" t="str">
            <v xml:space="preserve">שעורי עזר לעולים  </v>
          </cell>
        </row>
        <row r="5086">
          <cell r="A5086">
            <v>1815770213</v>
          </cell>
          <cell r="B5086" t="str">
            <v xml:space="preserve">שעורי עזר לנכים   </v>
          </cell>
        </row>
        <row r="5087">
          <cell r="A5087">
            <v>1815770214</v>
          </cell>
          <cell r="B5087" t="str">
            <v>שעורי עזר לתלמידים</v>
          </cell>
        </row>
        <row r="5088">
          <cell r="A5088">
            <v>1815770215</v>
          </cell>
          <cell r="B5088" t="str">
            <v>קייטנת קיץ בחט"ב ובתיכוניים</v>
          </cell>
        </row>
        <row r="5089">
          <cell r="A5089">
            <v>1815770250</v>
          </cell>
          <cell r="B5089" t="str">
            <v>שעות השאלה למשה"ח</v>
          </cell>
          <cell r="C5089">
            <v>78200</v>
          </cell>
        </row>
        <row r="5090">
          <cell r="A5090">
            <v>1815770261</v>
          </cell>
          <cell r="B5090" t="str">
            <v>תכנית גי"א / מש"ב</v>
          </cell>
        </row>
        <row r="5091">
          <cell r="A5091">
            <v>1815770262</v>
          </cell>
          <cell r="B5091" t="str">
            <v xml:space="preserve">שאילת מורים       </v>
          </cell>
        </row>
        <row r="5092">
          <cell r="A5092">
            <v>1815770263</v>
          </cell>
          <cell r="B5092" t="str">
            <v xml:space="preserve">עובדי חברת מוסדות </v>
          </cell>
        </row>
        <row r="5093">
          <cell r="A5093">
            <v>1815770264</v>
          </cell>
          <cell r="B5093" t="str">
            <v xml:space="preserve">מוסדות מנ"ע       </v>
          </cell>
        </row>
        <row r="5094">
          <cell r="A5094">
            <v>1815770320</v>
          </cell>
          <cell r="B5094" t="str">
            <v>תשלומי פיצויים</v>
          </cell>
        </row>
        <row r="5095">
          <cell r="A5095">
            <v>1815770400</v>
          </cell>
          <cell r="B5095" t="str">
            <v>אחזקת בנינים וציוד</v>
          </cell>
        </row>
        <row r="5096">
          <cell r="A5096">
            <v>1815770411</v>
          </cell>
          <cell r="B5096" t="str">
            <v xml:space="preserve">שכירת אולמות      </v>
          </cell>
        </row>
        <row r="5097">
          <cell r="A5097">
            <v>1815770413</v>
          </cell>
          <cell r="B5097" t="str">
            <v xml:space="preserve">דמי שימוש באולם   </v>
          </cell>
          <cell r="C5097">
            <v>210000</v>
          </cell>
        </row>
        <row r="5098">
          <cell r="A5098">
            <v>1815770420</v>
          </cell>
          <cell r="B5098" t="str">
            <v xml:space="preserve">כיבוי אש          </v>
          </cell>
          <cell r="C5098">
            <v>9000</v>
          </cell>
        </row>
        <row r="5099">
          <cell r="A5099">
            <v>1815770423</v>
          </cell>
          <cell r="B5099" t="str">
            <v xml:space="preserve">תחזוקת מבנה       </v>
          </cell>
          <cell r="C5099">
            <v>44800</v>
          </cell>
        </row>
        <row r="5100">
          <cell r="A5100">
            <v>1815770431</v>
          </cell>
          <cell r="B5100" t="str">
            <v xml:space="preserve">חשמל              </v>
          </cell>
          <cell r="C5100">
            <v>289200</v>
          </cell>
        </row>
        <row r="5101">
          <cell r="A5101">
            <v>1815770432</v>
          </cell>
          <cell r="B5101" t="str">
            <v xml:space="preserve">מים               </v>
          </cell>
          <cell r="C5101">
            <v>78300</v>
          </cell>
        </row>
        <row r="5102">
          <cell r="A5102">
            <v>1815770433</v>
          </cell>
          <cell r="B5102" t="str">
            <v xml:space="preserve">חומרי נקיון       </v>
          </cell>
        </row>
        <row r="5103">
          <cell r="A5103">
            <v>1815770434</v>
          </cell>
          <cell r="B5103" t="str">
            <v xml:space="preserve">חיטוי והדברה      </v>
          </cell>
        </row>
        <row r="5104">
          <cell r="A5104">
            <v>1815770435</v>
          </cell>
          <cell r="B5104" t="str">
            <v>השת' באחזקת מחשבים</v>
          </cell>
        </row>
        <row r="5105">
          <cell r="A5105">
            <v>1815770437</v>
          </cell>
          <cell r="B5105" t="str">
            <v xml:space="preserve">אחזקת אזעקה       </v>
          </cell>
          <cell r="C5105">
            <v>5600</v>
          </cell>
        </row>
        <row r="5106">
          <cell r="A5106">
            <v>1815770441</v>
          </cell>
          <cell r="B5106" t="str">
            <v xml:space="preserve">ביטוח             </v>
          </cell>
        </row>
        <row r="5107">
          <cell r="A5107">
            <v>1815770450</v>
          </cell>
          <cell r="B5107" t="str">
            <v xml:space="preserve">ריהוט ואחזקתו     </v>
          </cell>
          <cell r="C5107">
            <v>35000</v>
          </cell>
        </row>
        <row r="5108">
          <cell r="A5108">
            <v>1815770470</v>
          </cell>
          <cell r="B5108" t="str">
            <v xml:space="preserve">אחזקת מכונות משרד </v>
          </cell>
        </row>
        <row r="5109">
          <cell r="A5109">
            <v>1815770471</v>
          </cell>
          <cell r="B5109" t="str">
            <v xml:space="preserve">מכשירי כתיבה      </v>
          </cell>
        </row>
        <row r="5110">
          <cell r="A5110">
            <v>1815770500</v>
          </cell>
          <cell r="B5110" t="str">
            <v xml:space="preserve">הוצאות מינהליות   </v>
          </cell>
        </row>
        <row r="5111">
          <cell r="A5111">
            <v>1815770511</v>
          </cell>
          <cell r="B5111" t="str">
            <v xml:space="preserve">אירוח וכיבוד      </v>
          </cell>
          <cell r="C5111">
            <v>14000</v>
          </cell>
        </row>
        <row r="5112">
          <cell r="A5112">
            <v>1815770512</v>
          </cell>
          <cell r="B5112" t="str">
            <v xml:space="preserve">נסיעות ואש"ל      </v>
          </cell>
        </row>
        <row r="5113">
          <cell r="A5113">
            <v>1815770517</v>
          </cell>
          <cell r="B5113" t="str">
            <v xml:space="preserve">מסיבות מפקדים ושי </v>
          </cell>
        </row>
        <row r="5114">
          <cell r="A5114">
            <v>1815770522</v>
          </cell>
          <cell r="B5114" t="str">
            <v xml:space="preserve">ספריות            </v>
          </cell>
        </row>
        <row r="5115">
          <cell r="A5115">
            <v>1815770530</v>
          </cell>
          <cell r="B5115" t="str">
            <v xml:space="preserve">אופניים לעובדים   </v>
          </cell>
        </row>
        <row r="5116">
          <cell r="A5116">
            <v>1815770540</v>
          </cell>
          <cell r="B5116" t="str">
            <v xml:space="preserve">הוצאות טלפון      </v>
          </cell>
        </row>
        <row r="5117">
          <cell r="A5117">
            <v>1815770544</v>
          </cell>
          <cell r="B5117" t="str">
            <v xml:space="preserve">הוצאות דאר        </v>
          </cell>
          <cell r="C5117">
            <v>0</v>
          </cell>
        </row>
        <row r="5118">
          <cell r="A5118">
            <v>1815770562</v>
          </cell>
          <cell r="B5118" t="str">
            <v xml:space="preserve">הדפסות            </v>
          </cell>
        </row>
        <row r="5119">
          <cell r="A5119">
            <v>1815770583</v>
          </cell>
          <cell r="B5119" t="str">
            <v xml:space="preserve">שרות רפואי        </v>
          </cell>
        </row>
        <row r="5120">
          <cell r="A5120">
            <v>1815770585</v>
          </cell>
          <cell r="B5120" t="str">
            <v xml:space="preserve">שרות אחות         </v>
          </cell>
        </row>
        <row r="5121">
          <cell r="A5121">
            <v>1815770700</v>
          </cell>
          <cell r="B5121" t="str">
            <v xml:space="preserve">הוצאות לפעולות    </v>
          </cell>
        </row>
        <row r="5122">
          <cell r="A5122">
            <v>1815770721</v>
          </cell>
          <cell r="B5122" t="str">
            <v>חמרים-תחזוקת מבנים</v>
          </cell>
        </row>
        <row r="5123">
          <cell r="A5123">
            <v>1815770722</v>
          </cell>
          <cell r="B5123" t="str">
            <v>חמרים-תחזוקה עצמית</v>
          </cell>
        </row>
        <row r="5124">
          <cell r="A5124">
            <v>1815770723</v>
          </cell>
          <cell r="B5124" t="str">
            <v xml:space="preserve">חומרי לימוד       </v>
          </cell>
        </row>
        <row r="5125">
          <cell r="A5125">
            <v>1815770724</v>
          </cell>
          <cell r="B5125" t="str">
            <v>ציוד למגמות</v>
          </cell>
        </row>
        <row r="5126">
          <cell r="A5126">
            <v>1815770742</v>
          </cell>
          <cell r="B5126" t="str">
            <v xml:space="preserve">כלים וציוד        </v>
          </cell>
          <cell r="C5126">
            <v>106000</v>
          </cell>
        </row>
        <row r="5127">
          <cell r="A5127">
            <v>1815770743</v>
          </cell>
          <cell r="B5127" t="str">
            <v>תחז' ציוד אלקטרוני</v>
          </cell>
        </row>
        <row r="5128">
          <cell r="A5128">
            <v>1815770744</v>
          </cell>
          <cell r="B5128" t="str">
            <v>ציוד מגמה טכנולוגי</v>
          </cell>
        </row>
        <row r="5129">
          <cell r="A5129">
            <v>1815770745</v>
          </cell>
          <cell r="B5129" t="str">
            <v xml:space="preserve">דמי פריצה - תכולה </v>
          </cell>
        </row>
        <row r="5130">
          <cell r="A5130">
            <v>1815770746</v>
          </cell>
          <cell r="B5130" t="str">
            <v xml:space="preserve">דמי פריצה - מבנה  </v>
          </cell>
        </row>
        <row r="5131">
          <cell r="A5131">
            <v>1815770750</v>
          </cell>
          <cell r="B5131" t="str">
            <v>אחזקת מוסדות</v>
          </cell>
          <cell r="C5131">
            <v>630000</v>
          </cell>
        </row>
        <row r="5132">
          <cell r="A5132">
            <v>1815770751</v>
          </cell>
          <cell r="B5132" t="str">
            <v xml:space="preserve">עבודות קבלניות    </v>
          </cell>
        </row>
        <row r="5133">
          <cell r="A5133">
            <v>1815770752</v>
          </cell>
          <cell r="B5133" t="str">
            <v xml:space="preserve">נקיון בקבלנות     </v>
          </cell>
          <cell r="C5133">
            <v>682000</v>
          </cell>
        </row>
        <row r="5134">
          <cell r="A5134">
            <v>1815770753</v>
          </cell>
          <cell r="B5134" t="str">
            <v xml:space="preserve">עובדים חיצוניים   </v>
          </cell>
        </row>
        <row r="5135">
          <cell r="A5135">
            <v>1815770755</v>
          </cell>
          <cell r="B5135" t="str">
            <v xml:space="preserve">אחות-חברת כ"א     </v>
          </cell>
        </row>
        <row r="5136">
          <cell r="A5136">
            <v>1815770757</v>
          </cell>
          <cell r="B5136" t="str">
            <v xml:space="preserve">פעילות מנ"ע       </v>
          </cell>
        </row>
        <row r="5137">
          <cell r="A5137">
            <v>1815770759</v>
          </cell>
          <cell r="B5137" t="str">
            <v>שרותי סייעות</v>
          </cell>
          <cell r="C5137">
            <v>707700</v>
          </cell>
        </row>
        <row r="5138">
          <cell r="A5138">
            <v>1815770762</v>
          </cell>
          <cell r="B5138" t="str">
            <v xml:space="preserve">שאילת מורים       </v>
          </cell>
          <cell r="C5138">
            <v>604000</v>
          </cell>
        </row>
        <row r="5139">
          <cell r="A5139">
            <v>1815770763</v>
          </cell>
          <cell r="B5139" t="str">
            <v xml:space="preserve">עובדי חברת מוסדות </v>
          </cell>
        </row>
        <row r="5140">
          <cell r="A5140">
            <v>1815770764</v>
          </cell>
          <cell r="B5140" t="str">
            <v xml:space="preserve">מוסדות מנ"ע       </v>
          </cell>
        </row>
        <row r="5141">
          <cell r="A5141">
            <v>1815770765</v>
          </cell>
          <cell r="B5141" t="str">
            <v xml:space="preserve">רכז חברתי - חט"ב  </v>
          </cell>
        </row>
        <row r="5142">
          <cell r="A5142">
            <v>1815770780</v>
          </cell>
          <cell r="B5142" t="str">
            <v xml:space="preserve">חינוך חברתי       </v>
          </cell>
          <cell r="C5142">
            <v>20200</v>
          </cell>
        </row>
        <row r="5143">
          <cell r="A5143">
            <v>1815770781</v>
          </cell>
          <cell r="B5143" t="str">
            <v xml:space="preserve">הפעלת אשכולות פיס </v>
          </cell>
          <cell r="C5143">
            <v>150000</v>
          </cell>
        </row>
        <row r="5144">
          <cell r="A5144">
            <v>1815770782</v>
          </cell>
          <cell r="B5144" t="str">
            <v xml:space="preserve">אחזקת אשכול פיס   </v>
          </cell>
          <cell r="C5144">
            <v>40000</v>
          </cell>
        </row>
        <row r="5145">
          <cell r="A5145">
            <v>1815770783</v>
          </cell>
          <cell r="B5145" t="str">
            <v>תגבור יהדות(משה"ח)</v>
          </cell>
        </row>
        <row r="5146">
          <cell r="A5146">
            <v>1815770794</v>
          </cell>
          <cell r="B5146" t="str">
            <v xml:space="preserve">השתתפות בעזר 094  </v>
          </cell>
        </row>
        <row r="5147">
          <cell r="A5147">
            <v>1815770800</v>
          </cell>
          <cell r="B5147" t="str">
            <v>השת' תמיכות תרומות</v>
          </cell>
        </row>
        <row r="5148">
          <cell r="A5148">
            <v>1815770810</v>
          </cell>
          <cell r="B5148" t="str">
            <v>הקצבה לניהול עצמי</v>
          </cell>
          <cell r="C5148">
            <v>141500</v>
          </cell>
        </row>
        <row r="5149">
          <cell r="A5149">
            <v>1815770812</v>
          </cell>
          <cell r="B5149" t="str">
            <v>מסיבות כיתתיות</v>
          </cell>
          <cell r="C5149">
            <v>30000</v>
          </cell>
        </row>
        <row r="5150">
          <cell r="A5150">
            <v>1815770816</v>
          </cell>
          <cell r="B5150" t="str">
            <v>חט"ב - הכלה והשתלבות</v>
          </cell>
        </row>
        <row r="5151">
          <cell r="A5151">
            <v>1815770838</v>
          </cell>
          <cell r="B5151" t="str">
            <v>תכנית לאומית-קידום אנגלית</v>
          </cell>
        </row>
        <row r="5152">
          <cell r="A5152">
            <v>1815770953</v>
          </cell>
          <cell r="B5152" t="str">
            <v>מערכת גפ"ן</v>
          </cell>
          <cell r="C5152">
            <v>1693000</v>
          </cell>
        </row>
        <row r="5153">
          <cell r="A5153">
            <v>1815760911</v>
          </cell>
          <cell r="B5153" t="str">
            <v>פעילות חוויתית יהדות</v>
          </cell>
        </row>
        <row r="5154">
          <cell r="A5154">
            <v>1815770927</v>
          </cell>
          <cell r="B5154" t="str">
            <v xml:space="preserve">מנ"ע-קב' טיפוליות </v>
          </cell>
        </row>
        <row r="5155">
          <cell r="A5155">
            <v>1815770961</v>
          </cell>
          <cell r="B5155" t="str">
            <v>רז' פעולות ורכישות</v>
          </cell>
        </row>
        <row r="5156">
          <cell r="A5156">
            <v>1815770989</v>
          </cell>
          <cell r="B5156" t="str">
            <v xml:space="preserve">תקורה             </v>
          </cell>
        </row>
        <row r="5157">
          <cell r="A5157" t="str">
            <v>#VALUE!</v>
          </cell>
          <cell r="B5157" t="str">
            <v>גמנסיה למדעים-קציר</v>
          </cell>
          <cell r="C5157">
            <v>24108200</v>
          </cell>
        </row>
        <row r="5158">
          <cell r="A5158">
            <v>18157800</v>
          </cell>
          <cell r="B5158" t="str">
            <v xml:space="preserve">תיכון כרם שלמה    </v>
          </cell>
        </row>
        <row r="5159">
          <cell r="A5159">
            <v>1815780110</v>
          </cell>
          <cell r="B5159" t="str">
            <v>השכר הקובע-תקציבית</v>
          </cell>
        </row>
        <row r="5160">
          <cell r="A5160">
            <v>1815780118</v>
          </cell>
          <cell r="B5160" t="str">
            <v>שכר הוראה</v>
          </cell>
        </row>
        <row r="5161">
          <cell r="A5161">
            <v>1815780119</v>
          </cell>
          <cell r="B5161" t="str">
            <v xml:space="preserve">השכר הקובע-צוברת  </v>
          </cell>
        </row>
        <row r="5162">
          <cell r="A5162">
            <v>1815780122</v>
          </cell>
          <cell r="B5162" t="str">
            <v xml:space="preserve">ביגוד             </v>
          </cell>
          <cell r="C5162">
            <v>0</v>
          </cell>
        </row>
        <row r="5163">
          <cell r="A5163">
            <v>1815780126</v>
          </cell>
          <cell r="B5163" t="str">
            <v xml:space="preserve">דמי הבראה         </v>
          </cell>
        </row>
        <row r="5164">
          <cell r="A5164">
            <v>1815780130</v>
          </cell>
          <cell r="B5164" t="str">
            <v xml:space="preserve">שעות נוספות       </v>
          </cell>
          <cell r="C5164">
            <v>0</v>
          </cell>
        </row>
        <row r="5165">
          <cell r="A5165">
            <v>1815780140</v>
          </cell>
          <cell r="B5165" t="str">
            <v>השתתפות באחזקת רכב</v>
          </cell>
        </row>
        <row r="5166">
          <cell r="A5166">
            <v>1815780212</v>
          </cell>
          <cell r="B5166" t="str">
            <v xml:space="preserve">שעורי עזר לעולים   </v>
          </cell>
        </row>
        <row r="5167">
          <cell r="A5167">
            <v>1815780213</v>
          </cell>
          <cell r="B5167" t="str">
            <v xml:space="preserve">שעורי עזר לנכים   </v>
          </cell>
        </row>
        <row r="5168">
          <cell r="A5168">
            <v>1815780215</v>
          </cell>
          <cell r="B5168" t="str">
            <v xml:space="preserve">שכר חוגים         </v>
          </cell>
        </row>
        <row r="5169">
          <cell r="A5169">
            <v>1815780217</v>
          </cell>
          <cell r="B5169" t="str">
            <v>תגבור יהדות</v>
          </cell>
        </row>
        <row r="5170">
          <cell r="A5170">
            <v>1815780250</v>
          </cell>
          <cell r="B5170" t="str">
            <v>שעות השאלה למשה"ח</v>
          </cell>
        </row>
        <row r="5171">
          <cell r="A5171">
            <v>1815780262</v>
          </cell>
          <cell r="B5171" t="str">
            <v xml:space="preserve">שאילת מורים       </v>
          </cell>
        </row>
        <row r="5172">
          <cell r="A5172">
            <v>1815780263</v>
          </cell>
          <cell r="B5172" t="str">
            <v xml:space="preserve">עובדי חברת מוסדות </v>
          </cell>
        </row>
        <row r="5173">
          <cell r="A5173">
            <v>1815780420</v>
          </cell>
          <cell r="B5173" t="str">
            <v xml:space="preserve">כיבוי אש          </v>
          </cell>
        </row>
        <row r="5174">
          <cell r="A5174">
            <v>1815780431</v>
          </cell>
          <cell r="B5174" t="str">
            <v xml:space="preserve">חשמל              </v>
          </cell>
        </row>
        <row r="5175">
          <cell r="A5175">
            <v>1815780432</v>
          </cell>
          <cell r="B5175" t="str">
            <v xml:space="preserve">מים               </v>
          </cell>
          <cell r="C5175">
            <v>0</v>
          </cell>
        </row>
        <row r="5176">
          <cell r="A5176">
            <v>1815780441</v>
          </cell>
          <cell r="B5176" t="str">
            <v xml:space="preserve">ביטוח             </v>
          </cell>
        </row>
        <row r="5177">
          <cell r="A5177">
            <v>1815780437</v>
          </cell>
          <cell r="B5177" t="str">
            <v>אחזקת אזעקה</v>
          </cell>
        </row>
        <row r="5178">
          <cell r="A5178">
            <v>1815780450</v>
          </cell>
          <cell r="B5178" t="str">
            <v xml:space="preserve">ריהוט ואחזקתו     </v>
          </cell>
          <cell r="C5178">
            <v>0</v>
          </cell>
        </row>
        <row r="5179">
          <cell r="A5179">
            <v>1815780471</v>
          </cell>
          <cell r="B5179" t="str">
            <v xml:space="preserve">מכשירי כתיבה      </v>
          </cell>
        </row>
        <row r="5180">
          <cell r="A5180">
            <v>1815780511</v>
          </cell>
          <cell r="B5180" t="str">
            <v xml:space="preserve">אירוח וכיבוד      </v>
          </cell>
          <cell r="C5180">
            <v>0</v>
          </cell>
        </row>
        <row r="5181">
          <cell r="A5181">
            <v>1815780512</v>
          </cell>
          <cell r="B5181" t="str">
            <v xml:space="preserve">נסיעות ואש"ל      </v>
          </cell>
        </row>
        <row r="5182">
          <cell r="A5182">
            <v>1815780517</v>
          </cell>
          <cell r="B5182" t="str">
            <v xml:space="preserve">מסיבות מפקדים ושי </v>
          </cell>
        </row>
        <row r="5183">
          <cell r="A5183">
            <v>1815780522</v>
          </cell>
          <cell r="B5183" t="str">
            <v xml:space="preserve">ספריות            </v>
          </cell>
        </row>
        <row r="5184">
          <cell r="A5184">
            <v>1815780530</v>
          </cell>
          <cell r="B5184" t="str">
            <v xml:space="preserve">אופניים לעובדים   </v>
          </cell>
        </row>
        <row r="5185">
          <cell r="A5185">
            <v>1815780540</v>
          </cell>
          <cell r="B5185" t="str">
            <v xml:space="preserve">הוצאות טלפון      </v>
          </cell>
        </row>
        <row r="5186">
          <cell r="A5186">
            <v>1815780583</v>
          </cell>
          <cell r="B5186" t="str">
            <v xml:space="preserve">שרות רפואי        </v>
          </cell>
        </row>
        <row r="5187">
          <cell r="A5187">
            <v>1815780585</v>
          </cell>
          <cell r="B5187" t="str">
            <v xml:space="preserve">שרות אחות         </v>
          </cell>
        </row>
        <row r="5188">
          <cell r="A5188">
            <v>1815780721</v>
          </cell>
          <cell r="B5188" t="str">
            <v>חמרים-תחזוקת מבנים</v>
          </cell>
        </row>
        <row r="5189">
          <cell r="A5189">
            <v>1815780722</v>
          </cell>
          <cell r="B5189" t="str">
            <v>חמרים לתחזוקה עצמית</v>
          </cell>
        </row>
        <row r="5190">
          <cell r="A5190">
            <v>1815780742</v>
          </cell>
          <cell r="B5190" t="str">
            <v xml:space="preserve">כלים וציוד        </v>
          </cell>
        </row>
        <row r="5191">
          <cell r="A5191">
            <v>1815780751</v>
          </cell>
          <cell r="B5191" t="str">
            <v xml:space="preserve">עבודות קבלניות    </v>
          </cell>
        </row>
        <row r="5192">
          <cell r="A5192">
            <v>1815780752</v>
          </cell>
          <cell r="B5192" t="str">
            <v xml:space="preserve">נקיון בקבלנות     </v>
          </cell>
          <cell r="C5192">
            <v>0</v>
          </cell>
        </row>
        <row r="5193">
          <cell r="A5193">
            <v>1815780759</v>
          </cell>
          <cell r="B5193" t="str">
            <v>שרותי סייעות</v>
          </cell>
        </row>
        <row r="5194">
          <cell r="A5194">
            <v>1815780762</v>
          </cell>
          <cell r="B5194" t="str">
            <v xml:space="preserve">שאילת מורים       </v>
          </cell>
        </row>
        <row r="5195">
          <cell r="A5195">
            <v>1815780763</v>
          </cell>
          <cell r="B5195" t="str">
            <v xml:space="preserve">עובדי חברת מוסדות </v>
          </cell>
        </row>
        <row r="5196">
          <cell r="A5196">
            <v>1815780780</v>
          </cell>
          <cell r="B5196" t="str">
            <v xml:space="preserve">חינוך חברתי       </v>
          </cell>
        </row>
        <row r="5197">
          <cell r="A5197">
            <v>1815780781</v>
          </cell>
          <cell r="B5197" t="str">
            <v>ישיבת בני עקיבא</v>
          </cell>
          <cell r="C5197">
            <v>500000</v>
          </cell>
        </row>
        <row r="5198">
          <cell r="A5198">
            <v>1815780783</v>
          </cell>
          <cell r="B5198" t="str">
            <v>תיגבור יהדות (מהכנסות)</v>
          </cell>
        </row>
        <row r="5199">
          <cell r="A5199">
            <v>1815780784</v>
          </cell>
          <cell r="B5199" t="str">
            <v>חוגים  תורניים</v>
          </cell>
        </row>
        <row r="5200">
          <cell r="A5200">
            <v>1815780810</v>
          </cell>
          <cell r="B5200" t="str">
            <v>הקצבה לניהול עצמי</v>
          </cell>
        </row>
        <row r="5201">
          <cell r="A5201">
            <v>1815780811</v>
          </cell>
          <cell r="B5201" t="str">
            <v xml:space="preserve">הפעלת ביה"ס       </v>
          </cell>
        </row>
        <row r="5202">
          <cell r="A5202">
            <v>1815780961</v>
          </cell>
          <cell r="B5202" t="str">
            <v>רז' פעולות ורכישות</v>
          </cell>
        </row>
        <row r="5203">
          <cell r="A5203" t="str">
            <v>#VALUE!</v>
          </cell>
          <cell r="B5203" t="str">
            <v xml:space="preserve">תיכון כרם שלמה    </v>
          </cell>
          <cell r="C5203">
            <v>500000</v>
          </cell>
        </row>
        <row r="5204">
          <cell r="A5204">
            <v>18157900</v>
          </cell>
          <cell r="B5204" t="str">
            <v>תיכון דמוקרטי (יחד)</v>
          </cell>
        </row>
        <row r="5205">
          <cell r="A5205">
            <v>1815790110</v>
          </cell>
          <cell r="B5205" t="str">
            <v>השכר הקובע-תקציבית</v>
          </cell>
        </row>
        <row r="5206">
          <cell r="A5206">
            <v>1815790118</v>
          </cell>
          <cell r="B5206" t="str">
            <v>שכר הוראה</v>
          </cell>
        </row>
        <row r="5207">
          <cell r="A5207">
            <v>1815790119</v>
          </cell>
          <cell r="B5207" t="str">
            <v xml:space="preserve">השכר הקובע-צוברת  </v>
          </cell>
          <cell r="C5207">
            <v>170200</v>
          </cell>
        </row>
        <row r="5208">
          <cell r="A5208">
            <v>1815790122</v>
          </cell>
          <cell r="B5208" t="str">
            <v xml:space="preserve">ביגוד             </v>
          </cell>
          <cell r="C5208">
            <v>2000</v>
          </cell>
        </row>
        <row r="5209">
          <cell r="A5209">
            <v>1815790126</v>
          </cell>
          <cell r="B5209" t="str">
            <v xml:space="preserve">דמי הבראה         </v>
          </cell>
          <cell r="C5209">
            <v>2200</v>
          </cell>
        </row>
        <row r="5210">
          <cell r="A5210">
            <v>1815790130</v>
          </cell>
          <cell r="B5210" t="str">
            <v xml:space="preserve">שעות נוספות       </v>
          </cell>
          <cell r="C5210">
            <v>0</v>
          </cell>
        </row>
        <row r="5211">
          <cell r="A5211">
            <v>1815790140</v>
          </cell>
          <cell r="B5211" t="str">
            <v>השתתפות באחזקת רכב</v>
          </cell>
        </row>
        <row r="5212">
          <cell r="A5212">
            <v>1815790250</v>
          </cell>
          <cell r="B5212" t="str">
            <v>שעות השאלה למשה"ח</v>
          </cell>
        </row>
        <row r="5213">
          <cell r="A5213">
            <v>1815790262</v>
          </cell>
          <cell r="B5213" t="str">
            <v xml:space="preserve">שאילת מורים       </v>
          </cell>
        </row>
        <row r="5214">
          <cell r="A5214">
            <v>1815790263</v>
          </cell>
          <cell r="B5214" t="str">
            <v xml:space="preserve">עובדי חברת מוסדות </v>
          </cell>
        </row>
        <row r="5215">
          <cell r="A5215">
            <v>1815790431</v>
          </cell>
          <cell r="B5215" t="str">
            <v xml:space="preserve">חשמל              </v>
          </cell>
          <cell r="C5215">
            <v>0</v>
          </cell>
        </row>
        <row r="5216">
          <cell r="A5216">
            <v>1815790437</v>
          </cell>
          <cell r="B5216" t="str">
            <v>אחזקת אזעקה</v>
          </cell>
        </row>
        <row r="5217">
          <cell r="A5217">
            <v>1815790441</v>
          </cell>
          <cell r="B5217" t="str">
            <v xml:space="preserve">ביטוח             </v>
          </cell>
        </row>
        <row r="5218">
          <cell r="A5218">
            <v>1815790583</v>
          </cell>
          <cell r="B5218" t="str">
            <v xml:space="preserve">שרות רפואי         </v>
          </cell>
        </row>
        <row r="5219">
          <cell r="A5219">
            <v>1815790585</v>
          </cell>
          <cell r="B5219" t="str">
            <v xml:space="preserve">שרות אחות         </v>
          </cell>
        </row>
        <row r="5220">
          <cell r="A5220">
            <v>1815790721</v>
          </cell>
          <cell r="B5220" t="str">
            <v>חמרים-תחזוקת מבנים</v>
          </cell>
        </row>
        <row r="5221">
          <cell r="A5221">
            <v>1815790751</v>
          </cell>
          <cell r="B5221" t="str">
            <v xml:space="preserve">עבודות קבלניות    </v>
          </cell>
        </row>
        <row r="5222">
          <cell r="A5222">
            <v>1815790752</v>
          </cell>
          <cell r="B5222" t="str">
            <v xml:space="preserve">נקיון בקבלנות     </v>
          </cell>
          <cell r="C5222">
            <v>0</v>
          </cell>
        </row>
        <row r="5223">
          <cell r="A5223">
            <v>1815790759</v>
          </cell>
          <cell r="B5223" t="str">
            <v>מ"מ תיכוניים</v>
          </cell>
        </row>
        <row r="5224">
          <cell r="A5224">
            <v>1815790762</v>
          </cell>
          <cell r="B5224" t="str">
            <v xml:space="preserve">שאילת מורים       </v>
          </cell>
        </row>
        <row r="5225">
          <cell r="A5225">
            <v>1815790763</v>
          </cell>
          <cell r="B5225" t="str">
            <v xml:space="preserve">עובדי חברת מוסדות </v>
          </cell>
        </row>
        <row r="5226">
          <cell r="A5226">
            <v>1815790780</v>
          </cell>
          <cell r="B5226" t="str">
            <v xml:space="preserve">חינוך חברתי       </v>
          </cell>
        </row>
        <row r="5227">
          <cell r="A5227">
            <v>1815790810</v>
          </cell>
          <cell r="B5227" t="str">
            <v>השתת' בהפעלת ביה"ס</v>
          </cell>
        </row>
        <row r="5228">
          <cell r="A5228">
            <v>1815790811</v>
          </cell>
          <cell r="B5228" t="str">
            <v>הפעלת  ביה"ס</v>
          </cell>
        </row>
        <row r="5229">
          <cell r="A5229">
            <v>1815790812</v>
          </cell>
          <cell r="B5229" t="str">
            <v>מסיבות כיתתיות</v>
          </cell>
        </row>
        <row r="5230">
          <cell r="A5230">
            <v>1815790838</v>
          </cell>
          <cell r="B5230" t="str">
            <v>תכנית לאומית-קידום אנגלית</v>
          </cell>
        </row>
        <row r="5231">
          <cell r="A5231">
            <v>1815790911</v>
          </cell>
          <cell r="B5231" t="str">
            <v>פעילות חוויתית יהדות</v>
          </cell>
        </row>
        <row r="5232">
          <cell r="A5232" t="str">
            <v>#VALUE!</v>
          </cell>
          <cell r="B5232" t="str">
            <v>תיכון דמוקרטי (יחד)</v>
          </cell>
          <cell r="C5232">
            <v>174400</v>
          </cell>
        </row>
        <row r="5233">
          <cell r="A5233">
            <v>18158000</v>
          </cell>
          <cell r="B5233" t="str">
            <v>בי"ס תיכון עתידים</v>
          </cell>
        </row>
        <row r="5234">
          <cell r="A5234">
            <v>1815800110</v>
          </cell>
          <cell r="B5234" t="str">
            <v>השכר הקובע-תקציבית</v>
          </cell>
          <cell r="C5234">
            <v>157800</v>
          </cell>
        </row>
        <row r="5235">
          <cell r="A5235">
            <v>1815800118</v>
          </cell>
          <cell r="B5235" t="str">
            <v xml:space="preserve">שכר עובדי הוראה   </v>
          </cell>
          <cell r="C5235">
            <v>12300000</v>
          </cell>
        </row>
        <row r="5236">
          <cell r="A5236">
            <v>1815800119</v>
          </cell>
          <cell r="B5236" t="str">
            <v xml:space="preserve">השכר הקובע-צוברת  </v>
          </cell>
          <cell r="C5236">
            <v>1242900</v>
          </cell>
        </row>
        <row r="5237">
          <cell r="A5237">
            <v>1815800122</v>
          </cell>
          <cell r="B5237" t="str">
            <v xml:space="preserve">ביגוד             </v>
          </cell>
          <cell r="C5237">
            <v>140700</v>
          </cell>
        </row>
        <row r="5238">
          <cell r="A5238">
            <v>1815800126</v>
          </cell>
          <cell r="B5238" t="str">
            <v xml:space="preserve">דמי הבראה         </v>
          </cell>
          <cell r="C5238">
            <v>262000</v>
          </cell>
        </row>
        <row r="5239">
          <cell r="A5239">
            <v>1815800130</v>
          </cell>
          <cell r="B5239" t="str">
            <v xml:space="preserve">שעות נוספות       </v>
          </cell>
          <cell r="C5239">
            <v>12000</v>
          </cell>
        </row>
        <row r="5240">
          <cell r="A5240">
            <v>1815800140</v>
          </cell>
          <cell r="B5240" t="str">
            <v>השתתפות באחזקת רכב</v>
          </cell>
          <cell r="C5240">
            <v>35000</v>
          </cell>
        </row>
        <row r="5241">
          <cell r="A5241">
            <v>1815800210</v>
          </cell>
          <cell r="B5241" t="str">
            <v>השכר הקובע</v>
          </cell>
        </row>
        <row r="5242">
          <cell r="A5242">
            <v>1815800212</v>
          </cell>
          <cell r="B5242" t="str">
            <v xml:space="preserve">שעורי עזר לעולים  </v>
          </cell>
        </row>
        <row r="5243">
          <cell r="A5243">
            <v>1815800213</v>
          </cell>
          <cell r="B5243" t="str">
            <v xml:space="preserve">שעורי עזר לנכים   </v>
          </cell>
        </row>
        <row r="5244">
          <cell r="A5244">
            <v>1815800214</v>
          </cell>
          <cell r="B5244" t="str">
            <v>שעורי עזר לתלמידים</v>
          </cell>
        </row>
        <row r="5245">
          <cell r="A5245">
            <v>1815800215</v>
          </cell>
          <cell r="B5245" t="str">
            <v>קייטנת קיץ בחט"ב ובתיכוניים</v>
          </cell>
        </row>
        <row r="5246">
          <cell r="A5246">
            <v>1815800216</v>
          </cell>
          <cell r="B5246" t="str">
            <v>פרוייקט גימלאים</v>
          </cell>
          <cell r="C5246">
            <v>30000</v>
          </cell>
        </row>
        <row r="5247">
          <cell r="A5247">
            <v>1815800250</v>
          </cell>
          <cell r="B5247" t="str">
            <v>שעות השאלה למשה"ח</v>
          </cell>
          <cell r="C5247">
            <v>189400</v>
          </cell>
        </row>
        <row r="5248">
          <cell r="A5248">
            <v>1815800261</v>
          </cell>
          <cell r="B5248" t="str">
            <v>תכנית גי"א / מש"ב</v>
          </cell>
        </row>
        <row r="5249">
          <cell r="A5249">
            <v>1815800263</v>
          </cell>
          <cell r="B5249" t="str">
            <v>עובדי מינהלה</v>
          </cell>
        </row>
        <row r="5250">
          <cell r="A5250">
            <v>1815800264</v>
          </cell>
          <cell r="B5250" t="str">
            <v>סייעות-מוסדות+חברה</v>
          </cell>
        </row>
        <row r="5251">
          <cell r="A5251">
            <v>1815800350</v>
          </cell>
          <cell r="B5251" t="str">
            <v>ליסינג- 513-21-901</v>
          </cell>
          <cell r="C5251">
            <v>51000</v>
          </cell>
        </row>
        <row r="5252">
          <cell r="A5252">
            <v>1815800351</v>
          </cell>
          <cell r="B5252" t="str">
            <v>הוצאות- 513-21-901</v>
          </cell>
          <cell r="C5252">
            <v>25400</v>
          </cell>
        </row>
        <row r="5253">
          <cell r="A5253">
            <v>1815800410</v>
          </cell>
          <cell r="B5253" t="str">
            <v>השכרת אולם הפועל חולון</v>
          </cell>
        </row>
        <row r="5254">
          <cell r="A5254">
            <v>1815800420</v>
          </cell>
          <cell r="B5254" t="str">
            <v xml:space="preserve">כיבוי אש          </v>
          </cell>
          <cell r="C5254">
            <v>8000</v>
          </cell>
        </row>
        <row r="5255">
          <cell r="A5255">
            <v>1815800423</v>
          </cell>
          <cell r="B5255" t="str">
            <v xml:space="preserve">תחזוקת מבנה       </v>
          </cell>
        </row>
        <row r="5256">
          <cell r="A5256">
            <v>1815800431</v>
          </cell>
          <cell r="B5256" t="str">
            <v xml:space="preserve">חשמל              </v>
          </cell>
          <cell r="C5256">
            <v>142900</v>
          </cell>
        </row>
        <row r="5257">
          <cell r="A5257">
            <v>1815800432</v>
          </cell>
          <cell r="B5257" t="str">
            <v xml:space="preserve">מים               </v>
          </cell>
          <cell r="C5257">
            <v>84300</v>
          </cell>
        </row>
        <row r="5258">
          <cell r="A5258">
            <v>1815800433</v>
          </cell>
          <cell r="B5258" t="str">
            <v xml:space="preserve">חומרי נקיון       </v>
          </cell>
        </row>
        <row r="5259">
          <cell r="A5259">
            <v>1815800434</v>
          </cell>
          <cell r="B5259" t="str">
            <v xml:space="preserve">חיטוי והדברה      </v>
          </cell>
        </row>
        <row r="5260">
          <cell r="A5260">
            <v>1815800437</v>
          </cell>
          <cell r="B5260" t="str">
            <v>אחזקת אזעקה</v>
          </cell>
          <cell r="C5260">
            <v>1400</v>
          </cell>
        </row>
        <row r="5261">
          <cell r="A5261">
            <v>1815800441</v>
          </cell>
          <cell r="B5261" t="str">
            <v xml:space="preserve">ביטוח             </v>
          </cell>
        </row>
        <row r="5262">
          <cell r="A5262">
            <v>1815800450</v>
          </cell>
          <cell r="B5262" t="str">
            <v xml:space="preserve">ריהוט ואחזקתו     </v>
          </cell>
          <cell r="C5262">
            <v>17900</v>
          </cell>
        </row>
        <row r="5263">
          <cell r="A5263">
            <v>1815800470</v>
          </cell>
          <cell r="B5263" t="str">
            <v xml:space="preserve">אחזקת מכונות משרד </v>
          </cell>
        </row>
        <row r="5264">
          <cell r="A5264">
            <v>1815800471</v>
          </cell>
          <cell r="B5264" t="str">
            <v xml:space="preserve">מכשירי כתיבה      </v>
          </cell>
        </row>
        <row r="5265">
          <cell r="A5265">
            <v>1815800511</v>
          </cell>
          <cell r="B5265" t="str">
            <v xml:space="preserve">אירוח וכיבוד      </v>
          </cell>
          <cell r="C5265">
            <v>11000</v>
          </cell>
        </row>
        <row r="5266">
          <cell r="A5266">
            <v>1815800512</v>
          </cell>
          <cell r="B5266" t="str">
            <v xml:space="preserve">נסיעות ואש"ל      </v>
          </cell>
        </row>
        <row r="5267">
          <cell r="A5267">
            <v>1815800517</v>
          </cell>
          <cell r="B5267" t="str">
            <v xml:space="preserve">מסיבות מפקדים ושי </v>
          </cell>
        </row>
        <row r="5268">
          <cell r="A5268">
            <v>1815800522</v>
          </cell>
          <cell r="B5268" t="str">
            <v xml:space="preserve">ספרים ועיתונים    </v>
          </cell>
        </row>
        <row r="5269">
          <cell r="A5269">
            <v>1815800530</v>
          </cell>
          <cell r="B5269" t="str">
            <v xml:space="preserve">אופניים לעובדים   </v>
          </cell>
        </row>
        <row r="5270">
          <cell r="A5270">
            <v>1815800540</v>
          </cell>
          <cell r="B5270" t="str">
            <v xml:space="preserve">הוצאות טלפון      </v>
          </cell>
        </row>
        <row r="5271">
          <cell r="A5271">
            <v>1815800544</v>
          </cell>
          <cell r="B5271" t="str">
            <v xml:space="preserve">הוצאות דאר        </v>
          </cell>
          <cell r="C5271">
            <v>0</v>
          </cell>
        </row>
        <row r="5272">
          <cell r="A5272">
            <v>1815800562</v>
          </cell>
          <cell r="B5272" t="str">
            <v xml:space="preserve">הדפסות            </v>
          </cell>
        </row>
        <row r="5273">
          <cell r="A5273">
            <v>1815800583</v>
          </cell>
          <cell r="B5273" t="str">
            <v>שרות רפואי</v>
          </cell>
        </row>
        <row r="5274">
          <cell r="A5274">
            <v>1815800585</v>
          </cell>
          <cell r="B5274" t="str">
            <v xml:space="preserve">שרות אחות         </v>
          </cell>
        </row>
        <row r="5275">
          <cell r="A5275">
            <v>1815800721</v>
          </cell>
          <cell r="B5275" t="str">
            <v>חמרים-תחזוקת מבנים</v>
          </cell>
          <cell r="C5275">
            <v>2900</v>
          </cell>
        </row>
        <row r="5276">
          <cell r="A5276">
            <v>1815800722</v>
          </cell>
          <cell r="B5276" t="str">
            <v>חמרים-תחזוקה עצמית</v>
          </cell>
        </row>
        <row r="5277">
          <cell r="A5277">
            <v>1815800724</v>
          </cell>
          <cell r="B5277" t="str">
            <v>ציוד למגמות</v>
          </cell>
        </row>
        <row r="5278">
          <cell r="A5278">
            <v>1815800742</v>
          </cell>
          <cell r="B5278" t="str">
            <v xml:space="preserve">כלים וציוד        </v>
          </cell>
          <cell r="C5278">
            <v>45700</v>
          </cell>
        </row>
        <row r="5279">
          <cell r="A5279">
            <v>1815800745</v>
          </cell>
          <cell r="B5279" t="str">
            <v>דמי פריצה - ציוד</v>
          </cell>
        </row>
        <row r="5280">
          <cell r="A5280">
            <v>1815800746</v>
          </cell>
          <cell r="B5280" t="str">
            <v xml:space="preserve">דמי פריצה - מבנה  </v>
          </cell>
        </row>
        <row r="5281">
          <cell r="A5281">
            <v>1815800750</v>
          </cell>
          <cell r="B5281" t="str">
            <v>אחזקת מוסדות</v>
          </cell>
          <cell r="C5281">
            <v>378800</v>
          </cell>
        </row>
        <row r="5282">
          <cell r="A5282">
            <v>1815800751</v>
          </cell>
          <cell r="B5282" t="str">
            <v xml:space="preserve">עבודות קבלניות    </v>
          </cell>
          <cell r="C5282">
            <v>8000</v>
          </cell>
        </row>
        <row r="5283">
          <cell r="A5283">
            <v>1815800752</v>
          </cell>
          <cell r="B5283" t="str">
            <v xml:space="preserve">נקיון בקבלנות     </v>
          </cell>
          <cell r="C5283">
            <v>393800</v>
          </cell>
        </row>
        <row r="5284">
          <cell r="A5284">
            <v>1815800753</v>
          </cell>
          <cell r="B5284" t="str">
            <v xml:space="preserve">עובדים חיצוניים   </v>
          </cell>
        </row>
        <row r="5285">
          <cell r="A5285">
            <v>1815800755</v>
          </cell>
          <cell r="B5285" t="str">
            <v>אחות</v>
          </cell>
        </row>
        <row r="5286">
          <cell r="A5286">
            <v>1815800759</v>
          </cell>
          <cell r="B5286" t="str">
            <v>שרותי סייעות</v>
          </cell>
          <cell r="C5286">
            <v>223200</v>
          </cell>
        </row>
        <row r="5287">
          <cell r="A5287">
            <v>1815800762</v>
          </cell>
          <cell r="B5287" t="str">
            <v>שעות שאילה - משה"ח</v>
          </cell>
          <cell r="C5287">
            <v>222500</v>
          </cell>
        </row>
        <row r="5288">
          <cell r="A5288">
            <v>1815800763</v>
          </cell>
          <cell r="B5288" t="str">
            <v>עובדי מינהלה</v>
          </cell>
        </row>
        <row r="5289">
          <cell r="A5289">
            <v>1815800764</v>
          </cell>
          <cell r="B5289" t="str">
            <v>סייעות-מוסדות+חברה</v>
          </cell>
        </row>
        <row r="5290">
          <cell r="A5290">
            <v>1815800765</v>
          </cell>
          <cell r="B5290" t="str">
            <v xml:space="preserve">רכז חברתי - חט"ב  </v>
          </cell>
        </row>
        <row r="5291">
          <cell r="A5291">
            <v>1815800780</v>
          </cell>
          <cell r="B5291" t="str">
            <v xml:space="preserve">חינוך חברתי       </v>
          </cell>
          <cell r="C5291">
            <v>14800</v>
          </cell>
        </row>
        <row r="5292">
          <cell r="A5292">
            <v>1815800781</v>
          </cell>
          <cell r="B5292" t="str">
            <v>אחזקת מכשירים</v>
          </cell>
        </row>
        <row r="5293">
          <cell r="A5293">
            <v>1815800783</v>
          </cell>
          <cell r="B5293" t="str">
            <v>תיגבור לימודי יהדות</v>
          </cell>
        </row>
        <row r="5294">
          <cell r="A5294">
            <v>1815800794</v>
          </cell>
          <cell r="B5294" t="str">
            <v xml:space="preserve">השתתפות בעזר 094  </v>
          </cell>
        </row>
        <row r="5295">
          <cell r="A5295">
            <v>1815800810</v>
          </cell>
          <cell r="B5295" t="str">
            <v>הקצבה לניהול עצמי</v>
          </cell>
          <cell r="C5295">
            <v>113800</v>
          </cell>
        </row>
        <row r="5296">
          <cell r="A5296">
            <v>1815800812</v>
          </cell>
          <cell r="B5296" t="str">
            <v>מסיבות כיתתיות</v>
          </cell>
          <cell r="C5296">
            <v>20000</v>
          </cell>
        </row>
        <row r="5297">
          <cell r="A5297">
            <v>1815800816</v>
          </cell>
          <cell r="B5297" t="str">
            <v>חט"ב - הכלה והשתלבות</v>
          </cell>
        </row>
        <row r="5298">
          <cell r="A5298">
            <v>1815800838</v>
          </cell>
          <cell r="B5298" t="str">
            <v>תכנית לאומית-קידום אנגלית</v>
          </cell>
        </row>
        <row r="5299">
          <cell r="A5299">
            <v>1815800911</v>
          </cell>
          <cell r="B5299" t="str">
            <v>פעילות חוויתית יהדות</v>
          </cell>
        </row>
        <row r="5300">
          <cell r="A5300">
            <v>1815800953</v>
          </cell>
          <cell r="B5300" t="str">
            <v>מערכת גפ"ן</v>
          </cell>
          <cell r="C5300">
            <v>1414700</v>
          </cell>
        </row>
        <row r="5301">
          <cell r="A5301">
            <v>1815800961</v>
          </cell>
          <cell r="B5301" t="str">
            <v>רז'  לפעולות+רכישות</v>
          </cell>
        </row>
        <row r="5302">
          <cell r="A5302">
            <v>1815800989</v>
          </cell>
          <cell r="B5302" t="str">
            <v>תקורה</v>
          </cell>
        </row>
        <row r="5303">
          <cell r="A5303" t="str">
            <v>#VALUE!</v>
          </cell>
          <cell r="B5303" t="str">
            <v>בי"ס תיכון עתידים</v>
          </cell>
          <cell r="C5303">
            <v>17549900</v>
          </cell>
        </row>
        <row r="5304">
          <cell r="A5304">
            <v>18158100</v>
          </cell>
          <cell r="B5304" t="str">
            <v>תיכון הייטק - היי</v>
          </cell>
        </row>
        <row r="5305">
          <cell r="A5305">
            <v>1815810118</v>
          </cell>
          <cell r="B5305" t="str">
            <v xml:space="preserve">שכר עובדי הוראה   </v>
          </cell>
          <cell r="C5305">
            <v>9097000</v>
          </cell>
        </row>
        <row r="5306">
          <cell r="A5306">
            <v>1815810119</v>
          </cell>
          <cell r="B5306" t="str">
            <v xml:space="preserve">השכר הקובע-צוברת  </v>
          </cell>
          <cell r="C5306">
            <v>630400</v>
          </cell>
        </row>
        <row r="5307">
          <cell r="A5307">
            <v>1815810122</v>
          </cell>
          <cell r="B5307" t="str">
            <v xml:space="preserve">ביגוד             </v>
          </cell>
          <cell r="C5307">
            <v>70000</v>
          </cell>
        </row>
        <row r="5308">
          <cell r="A5308">
            <v>1815810126</v>
          </cell>
          <cell r="B5308" t="str">
            <v xml:space="preserve">דמי הבראה         </v>
          </cell>
          <cell r="C5308">
            <v>187000</v>
          </cell>
        </row>
        <row r="5309">
          <cell r="A5309">
            <v>1815810140</v>
          </cell>
          <cell r="B5309" t="str">
            <v>השתתפות באחזקת רכב</v>
          </cell>
          <cell r="C5309">
            <v>59500</v>
          </cell>
        </row>
        <row r="5310">
          <cell r="A5310">
            <v>1815810210</v>
          </cell>
          <cell r="B5310" t="str">
            <v>השכר הקובע</v>
          </cell>
        </row>
        <row r="5311">
          <cell r="A5311">
            <v>1815810214</v>
          </cell>
          <cell r="B5311" t="str">
            <v>שעורי עזר לתלמידים</v>
          </cell>
        </row>
        <row r="5312">
          <cell r="A5312">
            <v>1815810215</v>
          </cell>
          <cell r="B5312" t="str">
            <v>קייטנת קיץ בחט"ב ובתיכוניים</v>
          </cell>
        </row>
        <row r="5313">
          <cell r="A5313">
            <v>1815810250</v>
          </cell>
          <cell r="B5313" t="str">
            <v>שעות השאלה למשה"ח</v>
          </cell>
        </row>
        <row r="5314">
          <cell r="A5314">
            <v>1815810261</v>
          </cell>
          <cell r="B5314" t="str">
            <v>תכנית גי"א / מש"ב</v>
          </cell>
        </row>
        <row r="5315">
          <cell r="A5315">
            <v>1815810263</v>
          </cell>
          <cell r="B5315" t="str">
            <v>עובדי מינהלה</v>
          </cell>
        </row>
        <row r="5316">
          <cell r="A5316">
            <v>1815810420</v>
          </cell>
          <cell r="B5316" t="str">
            <v xml:space="preserve">כיבוי אש          </v>
          </cell>
          <cell r="C5316">
            <v>7000</v>
          </cell>
        </row>
        <row r="5317">
          <cell r="A5317">
            <v>1815810431</v>
          </cell>
          <cell r="B5317" t="str">
            <v xml:space="preserve">חשמל              </v>
          </cell>
          <cell r="C5317">
            <v>84200</v>
          </cell>
        </row>
        <row r="5318">
          <cell r="A5318">
            <v>1815810432</v>
          </cell>
          <cell r="B5318" t="str">
            <v xml:space="preserve">מים               </v>
          </cell>
          <cell r="C5318">
            <v>39500</v>
          </cell>
        </row>
        <row r="5319">
          <cell r="A5319">
            <v>1815810437</v>
          </cell>
          <cell r="B5319" t="str">
            <v>אחזקת אזעקה</v>
          </cell>
          <cell r="C5319">
            <v>5600</v>
          </cell>
        </row>
        <row r="5320">
          <cell r="A5320">
            <v>1815810450</v>
          </cell>
          <cell r="B5320" t="str">
            <v xml:space="preserve">ריהוט ואחזקתו     </v>
          </cell>
          <cell r="C5320">
            <v>15800</v>
          </cell>
        </row>
        <row r="5321">
          <cell r="A5321">
            <v>1815810511</v>
          </cell>
          <cell r="B5321" t="str">
            <v xml:space="preserve">אירוח וכיבוד      </v>
          </cell>
          <cell r="C5321">
            <v>10000</v>
          </cell>
        </row>
        <row r="5322">
          <cell r="A5322">
            <v>1815810583</v>
          </cell>
          <cell r="B5322" t="str">
            <v>שרות רפואי</v>
          </cell>
        </row>
        <row r="5323">
          <cell r="A5323">
            <v>1815810585</v>
          </cell>
          <cell r="B5323" t="str">
            <v xml:space="preserve">שרות אחות         </v>
          </cell>
        </row>
        <row r="5324">
          <cell r="A5324">
            <v>1815810742</v>
          </cell>
          <cell r="B5324" t="str">
            <v xml:space="preserve">כלים וציוד        </v>
          </cell>
          <cell r="C5324">
            <v>41700</v>
          </cell>
        </row>
        <row r="5325">
          <cell r="A5325">
            <v>1815810750</v>
          </cell>
          <cell r="B5325" t="str">
            <v>אחזקת מוסדות</v>
          </cell>
          <cell r="C5325">
            <v>505000</v>
          </cell>
        </row>
        <row r="5326">
          <cell r="A5326">
            <v>1815810752</v>
          </cell>
          <cell r="B5326" t="str">
            <v xml:space="preserve">נקיון בקבלנות     </v>
          </cell>
          <cell r="C5326">
            <v>674500</v>
          </cell>
        </row>
        <row r="5327">
          <cell r="A5327">
            <v>1815810759</v>
          </cell>
          <cell r="B5327" t="str">
            <v>שרותי סייעות</v>
          </cell>
          <cell r="C5327">
            <v>1861600</v>
          </cell>
        </row>
        <row r="5328">
          <cell r="A5328">
            <v>1815810762</v>
          </cell>
          <cell r="B5328" t="str">
            <v xml:space="preserve">שאילת מורים       </v>
          </cell>
          <cell r="C5328">
            <v>112900</v>
          </cell>
        </row>
        <row r="5329">
          <cell r="A5329">
            <v>1815810780</v>
          </cell>
          <cell r="B5329" t="str">
            <v xml:space="preserve">חינוך חברתי       </v>
          </cell>
          <cell r="C5329">
            <v>10500</v>
          </cell>
        </row>
        <row r="5330">
          <cell r="A5330">
            <v>1815810781</v>
          </cell>
          <cell r="B5330" t="str">
            <v xml:space="preserve">הפעלת ביה"ס       </v>
          </cell>
        </row>
        <row r="5331">
          <cell r="A5331">
            <v>1815810810</v>
          </cell>
          <cell r="B5331" t="str">
            <v>הקצבה לניהול עצמי</v>
          </cell>
          <cell r="C5331">
            <v>94800</v>
          </cell>
        </row>
        <row r="5332">
          <cell r="A5332">
            <v>1815810812</v>
          </cell>
          <cell r="B5332" t="str">
            <v>מסיבות כיתתיות</v>
          </cell>
          <cell r="C5332">
            <v>12500</v>
          </cell>
        </row>
        <row r="5333">
          <cell r="A5333">
            <v>1815810816</v>
          </cell>
          <cell r="B5333" t="str">
            <v>חט"ב - הכלה והשתלבות</v>
          </cell>
        </row>
        <row r="5334">
          <cell r="A5334">
            <v>1815810838</v>
          </cell>
          <cell r="B5334" t="str">
            <v>תכנית לאומית-קידום אנגלית</v>
          </cell>
        </row>
        <row r="5335">
          <cell r="A5335">
            <v>1815810953</v>
          </cell>
          <cell r="B5335" t="str">
            <v>מערכת גפ"ן</v>
          </cell>
          <cell r="C5335">
            <v>690600</v>
          </cell>
        </row>
        <row r="5336">
          <cell r="A5336">
            <v>1815810911</v>
          </cell>
          <cell r="B5336" t="str">
            <v>פעילות חוויתית יהדות</v>
          </cell>
        </row>
        <row r="5337">
          <cell r="A5337">
            <v>1815810989</v>
          </cell>
          <cell r="B5337" t="str">
            <v>תקורה</v>
          </cell>
        </row>
        <row r="5338">
          <cell r="A5338" t="str">
            <v>#VALUE!</v>
          </cell>
          <cell r="B5338" t="str">
            <v>תיכון הייטק - היי</v>
          </cell>
          <cell r="C5338">
            <v>14210100</v>
          </cell>
        </row>
        <row r="5339">
          <cell r="A5339">
            <v>18158200</v>
          </cell>
          <cell r="B5339" t="str">
            <v>תיכון חרדי לווית  חן</v>
          </cell>
        </row>
        <row r="5340">
          <cell r="A5340">
            <v>1815820100</v>
          </cell>
          <cell r="B5340" t="str">
            <v>שכר עובדים לפי תקן</v>
          </cell>
        </row>
        <row r="5341">
          <cell r="A5341">
            <v>1815820118</v>
          </cell>
          <cell r="B5341" t="str">
            <v xml:space="preserve">שכר עובדי הוראה   </v>
          </cell>
          <cell r="C5341">
            <v>6296000</v>
          </cell>
        </row>
        <row r="5342">
          <cell r="A5342">
            <v>1815820119</v>
          </cell>
          <cell r="B5342" t="str">
            <v xml:space="preserve">השכר הקובע-צוברת  </v>
          </cell>
          <cell r="C5342">
            <v>214000</v>
          </cell>
        </row>
        <row r="5343">
          <cell r="A5343">
            <v>1815820122</v>
          </cell>
          <cell r="B5343" t="str">
            <v xml:space="preserve">ביגוד             </v>
          </cell>
          <cell r="C5343">
            <v>55000</v>
          </cell>
        </row>
        <row r="5344">
          <cell r="A5344">
            <v>1815820126</v>
          </cell>
          <cell r="B5344" t="str">
            <v xml:space="preserve">דמי הבראה         </v>
          </cell>
          <cell r="C5344">
            <v>128000</v>
          </cell>
        </row>
        <row r="5345">
          <cell r="A5345">
            <v>1815820130</v>
          </cell>
          <cell r="B5345" t="str">
            <v xml:space="preserve">שעות נוספות       </v>
          </cell>
          <cell r="C5345">
            <v>0</v>
          </cell>
        </row>
        <row r="5346">
          <cell r="A5346">
            <v>1815820140</v>
          </cell>
          <cell r="B5346" t="str">
            <v>השתתפות באחזקת רכב</v>
          </cell>
        </row>
        <row r="5347">
          <cell r="A5347">
            <v>1815820210</v>
          </cell>
          <cell r="B5347" t="str">
            <v>השכר הקובע</v>
          </cell>
        </row>
        <row r="5348">
          <cell r="A5348">
            <v>1815820212</v>
          </cell>
          <cell r="B5348" t="str">
            <v xml:space="preserve">שעורי עזר לעולים  </v>
          </cell>
        </row>
        <row r="5349">
          <cell r="A5349">
            <v>1815820213</v>
          </cell>
          <cell r="B5349" t="str">
            <v xml:space="preserve">שעורי עזר לנכים   </v>
          </cell>
        </row>
        <row r="5350">
          <cell r="A5350">
            <v>1815820214</v>
          </cell>
          <cell r="B5350" t="str">
            <v>שעורי עזר לתלמידים</v>
          </cell>
        </row>
        <row r="5351">
          <cell r="A5351">
            <v>1815820215</v>
          </cell>
          <cell r="B5351" t="str">
            <v>קייטנת קיץ בחט"ב ובתיכוניים</v>
          </cell>
        </row>
        <row r="5352">
          <cell r="A5352">
            <v>1815820216</v>
          </cell>
          <cell r="B5352" t="str">
            <v>פרויקט גימלאים</v>
          </cell>
        </row>
        <row r="5353">
          <cell r="A5353">
            <v>1815820261</v>
          </cell>
          <cell r="B5353" t="str">
            <v>תכנית גי"א / מש"ב</v>
          </cell>
        </row>
        <row r="5354">
          <cell r="A5354">
            <v>1815820263</v>
          </cell>
          <cell r="B5354" t="str">
            <v>עובדי חברה</v>
          </cell>
        </row>
        <row r="5355">
          <cell r="A5355">
            <v>1815820420</v>
          </cell>
          <cell r="B5355" t="str">
            <v xml:space="preserve">כיבוי אש          </v>
          </cell>
          <cell r="C5355">
            <v>2000</v>
          </cell>
        </row>
        <row r="5356">
          <cell r="A5356">
            <v>1815820423</v>
          </cell>
          <cell r="B5356" t="str">
            <v xml:space="preserve">תחזוקת מבנה       </v>
          </cell>
        </row>
        <row r="5357">
          <cell r="A5357">
            <v>1815820431</v>
          </cell>
          <cell r="B5357" t="str">
            <v xml:space="preserve">חשמל              </v>
          </cell>
          <cell r="C5357">
            <v>31400</v>
          </cell>
        </row>
        <row r="5358">
          <cell r="A5358">
            <v>1815820432</v>
          </cell>
          <cell r="B5358" t="str">
            <v xml:space="preserve">מים               </v>
          </cell>
          <cell r="C5358">
            <v>14000</v>
          </cell>
        </row>
        <row r="5359">
          <cell r="A5359">
            <v>1815820437</v>
          </cell>
          <cell r="B5359" t="str">
            <v xml:space="preserve">אחזקת אזעקה       </v>
          </cell>
          <cell r="C5359">
            <v>1400</v>
          </cell>
        </row>
        <row r="5360">
          <cell r="A5360">
            <v>1815820450</v>
          </cell>
          <cell r="B5360" t="str">
            <v xml:space="preserve">ריהוט ואחזקתו     </v>
          </cell>
          <cell r="C5360">
            <v>6300</v>
          </cell>
        </row>
        <row r="5361">
          <cell r="A5361">
            <v>1815820500</v>
          </cell>
          <cell r="B5361" t="str">
            <v xml:space="preserve">הוצאות מינהליות   </v>
          </cell>
        </row>
        <row r="5362">
          <cell r="A5362">
            <v>1815820511</v>
          </cell>
          <cell r="B5362" t="str">
            <v xml:space="preserve">אירוח וכיבוד      </v>
          </cell>
          <cell r="C5362">
            <v>4500</v>
          </cell>
        </row>
        <row r="5363">
          <cell r="A5363">
            <v>1815820530</v>
          </cell>
          <cell r="B5363" t="str">
            <v xml:space="preserve">אופניים לעובדים   </v>
          </cell>
        </row>
        <row r="5364">
          <cell r="A5364">
            <v>1815820583</v>
          </cell>
          <cell r="B5364" t="str">
            <v xml:space="preserve">שרות רפואי        </v>
          </cell>
        </row>
        <row r="5365">
          <cell r="A5365">
            <v>1815820585</v>
          </cell>
          <cell r="B5365" t="str">
            <v xml:space="preserve">שרות אחות         </v>
          </cell>
        </row>
        <row r="5366">
          <cell r="A5366">
            <v>1815820700</v>
          </cell>
          <cell r="B5366" t="str">
            <v xml:space="preserve">הוצאות לפעולות    </v>
          </cell>
        </row>
        <row r="5367">
          <cell r="A5367">
            <v>1815820721</v>
          </cell>
          <cell r="B5367" t="str">
            <v>חמרים-תחזוקת מבנים</v>
          </cell>
        </row>
        <row r="5368">
          <cell r="A5368">
            <v>1815820742</v>
          </cell>
          <cell r="B5368" t="str">
            <v xml:space="preserve">כלים וציוד        </v>
          </cell>
          <cell r="C5368">
            <v>56700</v>
          </cell>
        </row>
        <row r="5369">
          <cell r="A5369">
            <v>1815820750</v>
          </cell>
          <cell r="B5369" t="str">
            <v>אחזקת מוסדות</v>
          </cell>
          <cell r="C5369">
            <v>226800</v>
          </cell>
        </row>
        <row r="5370">
          <cell r="A5370">
            <v>1815820751</v>
          </cell>
          <cell r="B5370" t="str">
            <v xml:space="preserve">עבודות קבלניות    </v>
          </cell>
        </row>
        <row r="5371">
          <cell r="A5371">
            <v>1815820752</v>
          </cell>
          <cell r="B5371" t="str">
            <v xml:space="preserve">נקיון בקבלנות     </v>
          </cell>
          <cell r="C5371">
            <v>333500</v>
          </cell>
        </row>
        <row r="5372">
          <cell r="A5372">
            <v>1815820780</v>
          </cell>
          <cell r="B5372" t="str">
            <v xml:space="preserve">חינוך חברתי       </v>
          </cell>
          <cell r="C5372">
            <v>8300</v>
          </cell>
        </row>
        <row r="5373">
          <cell r="A5373">
            <v>1815820794</v>
          </cell>
          <cell r="B5373" t="str">
            <v xml:space="preserve">השתתפות בעזר 094  </v>
          </cell>
        </row>
        <row r="5374">
          <cell r="A5374">
            <v>1815820800</v>
          </cell>
          <cell r="B5374" t="str">
            <v>השת' תמיכות תרומות</v>
          </cell>
        </row>
        <row r="5375">
          <cell r="A5375">
            <v>1815820810</v>
          </cell>
          <cell r="B5375" t="str">
            <v>הקצבה לניהול עצמי</v>
          </cell>
          <cell r="C5375">
            <v>60500</v>
          </cell>
        </row>
        <row r="5376">
          <cell r="A5376">
            <v>1815820812</v>
          </cell>
          <cell r="B5376" t="str">
            <v>מסיבות כיתתיות</v>
          </cell>
          <cell r="C5376">
            <v>9000</v>
          </cell>
        </row>
        <row r="5377">
          <cell r="A5377">
            <v>1815820838</v>
          </cell>
          <cell r="B5377" t="str">
            <v>תכנית לאומית-קידום אנגלית</v>
          </cell>
        </row>
        <row r="5378">
          <cell r="A5378">
            <v>1815820911</v>
          </cell>
          <cell r="B5378" t="str">
            <v>פעילות חוויתית יהדות</v>
          </cell>
        </row>
        <row r="5379">
          <cell r="A5379">
            <v>1815820924</v>
          </cell>
          <cell r="B5379" t="str">
            <v>לימודי יהדות</v>
          </cell>
        </row>
        <row r="5380">
          <cell r="A5380">
            <v>1815820953</v>
          </cell>
          <cell r="B5380" t="str">
            <v>מערכת גפ"ן</v>
          </cell>
          <cell r="C5380">
            <v>372000</v>
          </cell>
        </row>
        <row r="5381">
          <cell r="A5381">
            <v>1815820989</v>
          </cell>
          <cell r="B5381" t="str">
            <v xml:space="preserve">תקורה             </v>
          </cell>
        </row>
        <row r="5382">
          <cell r="A5382" t="str">
            <v>#VALUE!</v>
          </cell>
          <cell r="B5382" t="str">
            <v>תיכון חרדי לווית  חן</v>
          </cell>
          <cell r="C5382">
            <v>7819400</v>
          </cell>
        </row>
        <row r="5383">
          <cell r="A5383">
            <v>18158300</v>
          </cell>
          <cell r="B5383" t="str">
            <v>תיכון חנקין</v>
          </cell>
        </row>
        <row r="5384">
          <cell r="A5384">
            <v>1815830100</v>
          </cell>
          <cell r="B5384" t="str">
            <v>שכר עובדים לפי תקן</v>
          </cell>
        </row>
        <row r="5385">
          <cell r="A5385">
            <v>1815830118</v>
          </cell>
          <cell r="B5385" t="str">
            <v xml:space="preserve">שכר עובדי הוראה   </v>
          </cell>
        </row>
        <row r="5386">
          <cell r="A5386">
            <v>1815830119</v>
          </cell>
          <cell r="B5386" t="str">
            <v xml:space="preserve">השכר הקובע-צוברת  </v>
          </cell>
          <cell r="C5386">
            <v>107600</v>
          </cell>
        </row>
        <row r="5387">
          <cell r="A5387">
            <v>1815830122</v>
          </cell>
          <cell r="B5387" t="str">
            <v xml:space="preserve">ביגוד             </v>
          </cell>
          <cell r="C5387">
            <v>0</v>
          </cell>
        </row>
        <row r="5388">
          <cell r="A5388">
            <v>1815830126</v>
          </cell>
          <cell r="B5388" t="str">
            <v xml:space="preserve">דמי הבראה         </v>
          </cell>
        </row>
        <row r="5389">
          <cell r="A5389">
            <v>1815830140</v>
          </cell>
          <cell r="B5389" t="str">
            <v>השתתפות באחזקת רכב</v>
          </cell>
        </row>
        <row r="5390">
          <cell r="A5390">
            <v>1815830210</v>
          </cell>
          <cell r="B5390" t="str">
            <v>השכר הקובע</v>
          </cell>
        </row>
        <row r="5391">
          <cell r="A5391">
            <v>1815830215</v>
          </cell>
          <cell r="B5391" t="str">
            <v>שעורי עזר לתלמידים</v>
          </cell>
        </row>
        <row r="5392">
          <cell r="A5392">
            <v>1815830263</v>
          </cell>
          <cell r="B5392" t="str">
            <v>עובדי מנהלה</v>
          </cell>
        </row>
        <row r="5393">
          <cell r="A5393">
            <v>1815830420</v>
          </cell>
          <cell r="B5393" t="str">
            <v xml:space="preserve">כיבוי אש          </v>
          </cell>
          <cell r="C5393">
            <v>1000</v>
          </cell>
        </row>
        <row r="5394">
          <cell r="A5394">
            <v>1815830431</v>
          </cell>
          <cell r="B5394" t="str">
            <v xml:space="preserve">חשמל              </v>
          </cell>
          <cell r="C5394">
            <v>30300</v>
          </cell>
        </row>
        <row r="5395">
          <cell r="A5395">
            <v>1815830432</v>
          </cell>
          <cell r="B5395" t="str">
            <v xml:space="preserve">מים               </v>
          </cell>
          <cell r="C5395">
            <v>13400</v>
          </cell>
        </row>
        <row r="5396">
          <cell r="A5396">
            <v>1815830437</v>
          </cell>
          <cell r="B5396" t="str">
            <v xml:space="preserve">אחזקת אזעקה       </v>
          </cell>
        </row>
        <row r="5397">
          <cell r="A5397">
            <v>1815830450</v>
          </cell>
          <cell r="B5397" t="str">
            <v xml:space="preserve">ריהוט ואחזקתו     </v>
          </cell>
          <cell r="C5397">
            <v>6100</v>
          </cell>
        </row>
        <row r="5398">
          <cell r="A5398">
            <v>1815830511</v>
          </cell>
          <cell r="B5398" t="str">
            <v xml:space="preserve">אירוח וכיבוד      </v>
          </cell>
          <cell r="C5398">
            <v>1000</v>
          </cell>
        </row>
        <row r="5399">
          <cell r="A5399">
            <v>1815830742</v>
          </cell>
          <cell r="B5399" t="str">
            <v xml:space="preserve">כלים וציוד        </v>
          </cell>
        </row>
        <row r="5400">
          <cell r="A5400">
            <v>1815830750</v>
          </cell>
          <cell r="B5400" t="str">
            <v>אחזקת מוסדות</v>
          </cell>
          <cell r="C5400">
            <v>226800</v>
          </cell>
        </row>
        <row r="5401">
          <cell r="A5401">
            <v>1815830752</v>
          </cell>
          <cell r="B5401" t="str">
            <v xml:space="preserve">נקיון בקבלנות     </v>
          </cell>
          <cell r="C5401">
            <v>333700</v>
          </cell>
        </row>
        <row r="5402">
          <cell r="A5402">
            <v>1815830759</v>
          </cell>
          <cell r="B5402" t="str">
            <v>שרותי סייעות</v>
          </cell>
          <cell r="C5402">
            <v>385800</v>
          </cell>
        </row>
        <row r="5403">
          <cell r="A5403">
            <v>1815830762</v>
          </cell>
          <cell r="B5403" t="str">
            <v xml:space="preserve">שאילת מורים       </v>
          </cell>
        </row>
        <row r="5404">
          <cell r="A5404">
            <v>1815830780</v>
          </cell>
          <cell r="B5404" t="str">
            <v xml:space="preserve">חינוך חברתי       </v>
          </cell>
        </row>
        <row r="5405">
          <cell r="A5405">
            <v>1815830781</v>
          </cell>
          <cell r="B5405" t="str">
            <v xml:space="preserve">הפעלת ביה"ס       </v>
          </cell>
        </row>
        <row r="5406">
          <cell r="A5406">
            <v>1815830810</v>
          </cell>
          <cell r="B5406" t="str">
            <v>הקצבה לניהול עצמי</v>
          </cell>
          <cell r="C5406">
            <v>58200</v>
          </cell>
        </row>
        <row r="5407">
          <cell r="A5407">
            <v>1815830812</v>
          </cell>
          <cell r="B5407" t="str">
            <v>מסיבות כיתתיות</v>
          </cell>
          <cell r="C5407">
            <v>8600</v>
          </cell>
        </row>
        <row r="5408">
          <cell r="A5408">
            <v>1815830816</v>
          </cell>
          <cell r="B5408" t="str">
            <v>חט"ב-הכלה והשתלבות</v>
          </cell>
        </row>
        <row r="5409">
          <cell r="A5409">
            <v>1815830953</v>
          </cell>
          <cell r="B5409" t="str">
            <v>מערכת גפ"ן</v>
          </cell>
        </row>
        <row r="5410">
          <cell r="A5410">
            <v>1815830989</v>
          </cell>
          <cell r="B5410" t="str">
            <v xml:space="preserve">תקורה             </v>
          </cell>
        </row>
        <row r="5411">
          <cell r="A5411" t="str">
            <v>#VALUE!</v>
          </cell>
          <cell r="B5411" t="str">
            <v>תיכון חנקין</v>
          </cell>
          <cell r="C5411">
            <v>1172500</v>
          </cell>
        </row>
        <row r="5412">
          <cell r="A5412">
            <v>18170000</v>
          </cell>
          <cell r="B5412" t="str">
            <v>שרותים נוספים למוס' חינוך</v>
          </cell>
        </row>
        <row r="5413">
          <cell r="A5413">
            <v>18172000</v>
          </cell>
          <cell r="B5413" t="str">
            <v xml:space="preserve">מכללת חנקין       </v>
          </cell>
        </row>
        <row r="5414">
          <cell r="A5414">
            <v>1817200110</v>
          </cell>
          <cell r="B5414" t="str">
            <v>השכר הקובע-תקציבית</v>
          </cell>
        </row>
        <row r="5415">
          <cell r="A5415">
            <v>1817200119</v>
          </cell>
          <cell r="B5415" t="str">
            <v xml:space="preserve">השכר הקובע-צוברת  </v>
          </cell>
        </row>
        <row r="5416">
          <cell r="A5416">
            <v>1817200122</v>
          </cell>
          <cell r="B5416" t="str">
            <v xml:space="preserve">ביגוד             </v>
          </cell>
          <cell r="C5416">
            <v>0</v>
          </cell>
        </row>
        <row r="5417">
          <cell r="A5417">
            <v>1817200126</v>
          </cell>
          <cell r="B5417" t="str">
            <v xml:space="preserve">דמי הבראה         </v>
          </cell>
        </row>
        <row r="5418">
          <cell r="A5418">
            <v>1817200130</v>
          </cell>
          <cell r="B5418" t="str">
            <v xml:space="preserve">שעות נוספות       </v>
          </cell>
          <cell r="C5418">
            <v>0</v>
          </cell>
        </row>
        <row r="5419">
          <cell r="A5419">
            <v>1817200140</v>
          </cell>
          <cell r="B5419" t="str">
            <v>השתתפות באחזקת רכב</v>
          </cell>
        </row>
        <row r="5420">
          <cell r="A5420">
            <v>1817200210</v>
          </cell>
          <cell r="B5420" t="str">
            <v xml:space="preserve">השכר הקובע        </v>
          </cell>
        </row>
        <row r="5421">
          <cell r="A5421">
            <v>1817200263</v>
          </cell>
          <cell r="B5421" t="str">
            <v xml:space="preserve">עובדים חיצוניים   </v>
          </cell>
        </row>
        <row r="5422">
          <cell r="A5422">
            <v>1817200420</v>
          </cell>
          <cell r="B5422" t="str">
            <v xml:space="preserve">כיבוי אש          </v>
          </cell>
        </row>
        <row r="5423">
          <cell r="A5423">
            <v>1817200423</v>
          </cell>
          <cell r="B5423" t="str">
            <v xml:space="preserve">תחזוקת מבנה       </v>
          </cell>
        </row>
        <row r="5424">
          <cell r="A5424">
            <v>1817200431</v>
          </cell>
          <cell r="B5424" t="str">
            <v xml:space="preserve">חשמל              </v>
          </cell>
          <cell r="C5424">
            <v>0</v>
          </cell>
        </row>
        <row r="5425">
          <cell r="A5425">
            <v>1817200432</v>
          </cell>
          <cell r="B5425" t="str">
            <v xml:space="preserve">מים               </v>
          </cell>
          <cell r="C5425">
            <v>0</v>
          </cell>
        </row>
        <row r="5426">
          <cell r="A5426">
            <v>1817200433</v>
          </cell>
          <cell r="B5426" t="str">
            <v xml:space="preserve">חומרי נקיון       </v>
          </cell>
        </row>
        <row r="5427">
          <cell r="A5427">
            <v>1817200434</v>
          </cell>
          <cell r="B5427" t="str">
            <v xml:space="preserve">חיטוי והדברה      </v>
          </cell>
        </row>
        <row r="5428">
          <cell r="A5428">
            <v>1817200436</v>
          </cell>
          <cell r="B5428" t="str">
            <v xml:space="preserve">אחזקת מזגנים      </v>
          </cell>
        </row>
        <row r="5429">
          <cell r="A5429">
            <v>1817200437</v>
          </cell>
          <cell r="B5429" t="str">
            <v xml:space="preserve">אחזקת אזעקה       </v>
          </cell>
        </row>
        <row r="5430">
          <cell r="A5430">
            <v>1817200438</v>
          </cell>
          <cell r="B5430" t="str">
            <v xml:space="preserve">תחזוקת אינטרנט    </v>
          </cell>
        </row>
        <row r="5431">
          <cell r="A5431">
            <v>1817200441</v>
          </cell>
          <cell r="B5431" t="str">
            <v xml:space="preserve">ביטוח             </v>
          </cell>
        </row>
        <row r="5432">
          <cell r="A5432">
            <v>1817200450</v>
          </cell>
          <cell r="B5432" t="str">
            <v xml:space="preserve">ריהוט ואחזקתו     </v>
          </cell>
          <cell r="C5432">
            <v>0</v>
          </cell>
        </row>
        <row r="5433">
          <cell r="A5433">
            <v>1817200470</v>
          </cell>
          <cell r="B5433" t="str">
            <v xml:space="preserve">אחזקת מכונות משרד </v>
          </cell>
        </row>
        <row r="5434">
          <cell r="A5434">
            <v>1817200471</v>
          </cell>
          <cell r="B5434" t="str">
            <v xml:space="preserve">מכשירי כתיבה      </v>
          </cell>
        </row>
        <row r="5435">
          <cell r="A5435">
            <v>1817200511</v>
          </cell>
          <cell r="B5435" t="str">
            <v xml:space="preserve">אירוח וכיבוד      </v>
          </cell>
          <cell r="C5435">
            <v>0</v>
          </cell>
        </row>
        <row r="5436">
          <cell r="A5436">
            <v>1817200512</v>
          </cell>
          <cell r="B5436" t="str">
            <v xml:space="preserve">נסיעות ואש"ל      </v>
          </cell>
        </row>
        <row r="5437">
          <cell r="A5437">
            <v>1817200522</v>
          </cell>
          <cell r="B5437" t="str">
            <v xml:space="preserve">ספרים ועיתונים    </v>
          </cell>
        </row>
        <row r="5438">
          <cell r="A5438">
            <v>1817200540</v>
          </cell>
          <cell r="B5438" t="str">
            <v xml:space="preserve">הוצאות טלפון      </v>
          </cell>
        </row>
        <row r="5439">
          <cell r="A5439">
            <v>1817200544</v>
          </cell>
          <cell r="B5439" t="str">
            <v xml:space="preserve">הוצאות דאר        </v>
          </cell>
          <cell r="C5439">
            <v>0</v>
          </cell>
        </row>
        <row r="5440">
          <cell r="A5440">
            <v>1817200550</v>
          </cell>
          <cell r="B5440" t="str">
            <v xml:space="preserve">פירסומים          </v>
          </cell>
        </row>
        <row r="5441">
          <cell r="A5441">
            <v>1817200551</v>
          </cell>
          <cell r="B5441" t="str">
            <v xml:space="preserve">הדבקת מודעות      </v>
          </cell>
        </row>
        <row r="5442">
          <cell r="A5442">
            <v>1817200561</v>
          </cell>
          <cell r="B5442" t="str">
            <v xml:space="preserve">שיכפולים          </v>
          </cell>
        </row>
        <row r="5443">
          <cell r="A5443">
            <v>1817200562</v>
          </cell>
          <cell r="B5443" t="str">
            <v xml:space="preserve">הדפסות            </v>
          </cell>
        </row>
        <row r="5444">
          <cell r="A5444">
            <v>1817200571</v>
          </cell>
          <cell r="B5444" t="str">
            <v xml:space="preserve">מיכון וענ"א       </v>
          </cell>
        </row>
        <row r="5445">
          <cell r="A5445">
            <v>1817200583</v>
          </cell>
          <cell r="B5445" t="str">
            <v xml:space="preserve">שכר מרצים         </v>
          </cell>
        </row>
        <row r="5446">
          <cell r="A5446">
            <v>1817200710</v>
          </cell>
          <cell r="B5446" t="str">
            <v xml:space="preserve">הובלות            </v>
          </cell>
        </row>
        <row r="5447">
          <cell r="A5447">
            <v>1817200722</v>
          </cell>
          <cell r="B5447" t="str">
            <v>חמרים-תחזוקה עצמית</v>
          </cell>
        </row>
        <row r="5448">
          <cell r="A5448">
            <v>1817200723</v>
          </cell>
          <cell r="B5448" t="str">
            <v xml:space="preserve">חומרים            </v>
          </cell>
        </row>
        <row r="5449">
          <cell r="A5449">
            <v>1817200742</v>
          </cell>
          <cell r="B5449" t="str">
            <v xml:space="preserve">כלים וציוד        </v>
          </cell>
        </row>
        <row r="5450">
          <cell r="A5450">
            <v>1817200743</v>
          </cell>
          <cell r="B5450" t="str">
            <v xml:space="preserve">תחזוקת ציוד       </v>
          </cell>
        </row>
        <row r="5451">
          <cell r="A5451">
            <v>1817200745</v>
          </cell>
          <cell r="B5451" t="str">
            <v xml:space="preserve">דמי פריצה - תכולה  </v>
          </cell>
        </row>
        <row r="5452">
          <cell r="A5452">
            <v>1817200746</v>
          </cell>
          <cell r="B5452" t="str">
            <v xml:space="preserve">דמי פריצה - מבנה  </v>
          </cell>
        </row>
        <row r="5453">
          <cell r="A5453">
            <v>1817200752</v>
          </cell>
          <cell r="B5453" t="str">
            <v xml:space="preserve">נקיון בקבלנות     </v>
          </cell>
          <cell r="C5453">
            <v>0</v>
          </cell>
        </row>
        <row r="5454">
          <cell r="A5454">
            <v>1817200753</v>
          </cell>
          <cell r="B5454" t="str">
            <v xml:space="preserve">כ"א - מתי"א       </v>
          </cell>
        </row>
        <row r="5455">
          <cell r="A5455">
            <v>1817200763</v>
          </cell>
          <cell r="B5455" t="str">
            <v xml:space="preserve">עובדים חיצוניים   </v>
          </cell>
        </row>
        <row r="5456">
          <cell r="A5456">
            <v>1817200780</v>
          </cell>
          <cell r="B5456" t="str">
            <v xml:space="preserve">סיורים            </v>
          </cell>
        </row>
        <row r="5457">
          <cell r="A5457">
            <v>1817200782</v>
          </cell>
          <cell r="B5457" t="str">
            <v>מרכז מחשבים (הכנ')</v>
          </cell>
        </row>
        <row r="5458">
          <cell r="A5458">
            <v>1817200784</v>
          </cell>
          <cell r="B5458" t="str">
            <v>הפעלת חנקין</v>
          </cell>
        </row>
        <row r="5459">
          <cell r="A5459">
            <v>1817200794</v>
          </cell>
          <cell r="B5459" t="str">
            <v xml:space="preserve">השתתפות בעזר 094  </v>
          </cell>
        </row>
        <row r="5460">
          <cell r="A5460">
            <v>1817200872</v>
          </cell>
          <cell r="B5460" t="str">
            <v>הפעלת חנקין</v>
          </cell>
          <cell r="C5460">
            <v>0</v>
          </cell>
        </row>
        <row r="5461">
          <cell r="A5461">
            <v>1817200879</v>
          </cell>
          <cell r="B5461" t="str">
            <v>ביטוח-כנגד הכנסות</v>
          </cell>
        </row>
        <row r="5462">
          <cell r="A5462">
            <v>1817200931</v>
          </cell>
          <cell r="B5462" t="str">
            <v>פעולות כנגד הכנסות</v>
          </cell>
        </row>
        <row r="5463">
          <cell r="A5463">
            <v>1817200932</v>
          </cell>
          <cell r="B5463" t="str">
            <v>העברה חד - פעמית</v>
          </cell>
        </row>
        <row r="5464">
          <cell r="A5464">
            <v>1817200961</v>
          </cell>
          <cell r="B5464" t="str">
            <v>רז' פעולות ורכישות</v>
          </cell>
        </row>
        <row r="5465">
          <cell r="A5465">
            <v>1817200980</v>
          </cell>
          <cell r="B5465" t="str">
            <v xml:space="preserve">תקורה - מרפ"ד     </v>
          </cell>
        </row>
        <row r="5466">
          <cell r="A5466" t="str">
            <v>#VALUE!</v>
          </cell>
          <cell r="B5466" t="str">
            <v xml:space="preserve">מכללת חנקין       </v>
          </cell>
          <cell r="C5466">
            <v>0</v>
          </cell>
        </row>
        <row r="5467">
          <cell r="A5467">
            <v>18172100</v>
          </cell>
          <cell r="B5467" t="str">
            <v xml:space="preserve">מרכזיה פדגוגית    </v>
          </cell>
        </row>
        <row r="5468">
          <cell r="A5468">
            <v>1817210100</v>
          </cell>
          <cell r="B5468" t="str">
            <v>שכר עובדים לפי תקן</v>
          </cell>
        </row>
        <row r="5469">
          <cell r="A5469">
            <v>1817210110</v>
          </cell>
          <cell r="B5469" t="str">
            <v>השכר הקובע-תקציבית</v>
          </cell>
          <cell r="C5469">
            <v>121400</v>
          </cell>
        </row>
        <row r="5470">
          <cell r="A5470">
            <v>1817210119</v>
          </cell>
          <cell r="B5470" t="str">
            <v xml:space="preserve">השכר הקובע-צוברת  </v>
          </cell>
          <cell r="C5470">
            <v>320600</v>
          </cell>
        </row>
        <row r="5471">
          <cell r="A5471">
            <v>1817210122</v>
          </cell>
          <cell r="B5471" t="str">
            <v xml:space="preserve">ביגוד             </v>
          </cell>
          <cell r="C5471">
            <v>8000</v>
          </cell>
        </row>
        <row r="5472">
          <cell r="A5472">
            <v>1817210126</v>
          </cell>
          <cell r="B5472" t="str">
            <v xml:space="preserve">דמי הבראה         </v>
          </cell>
          <cell r="C5472">
            <v>21500</v>
          </cell>
        </row>
        <row r="5473">
          <cell r="A5473">
            <v>1817210130</v>
          </cell>
          <cell r="B5473" t="str">
            <v xml:space="preserve">שעות נוספות       </v>
          </cell>
          <cell r="C5473">
            <v>2000</v>
          </cell>
        </row>
        <row r="5474">
          <cell r="A5474">
            <v>1817210140</v>
          </cell>
          <cell r="B5474" t="str">
            <v>השתתפות באחזקת רכב</v>
          </cell>
          <cell r="C5474">
            <v>15700</v>
          </cell>
        </row>
        <row r="5475">
          <cell r="A5475">
            <v>1817210210</v>
          </cell>
          <cell r="B5475" t="str">
            <v xml:space="preserve">השכר הקובע        </v>
          </cell>
        </row>
        <row r="5476">
          <cell r="A5476">
            <v>1817210263</v>
          </cell>
          <cell r="B5476" t="str">
            <v xml:space="preserve">עובדי חברת מוסדות </v>
          </cell>
        </row>
        <row r="5477">
          <cell r="A5477">
            <v>1817210264</v>
          </cell>
          <cell r="B5477" t="str">
            <v>מפעילת  מחשבים (הכנ')</v>
          </cell>
        </row>
        <row r="5478">
          <cell r="A5478">
            <v>1817210400</v>
          </cell>
          <cell r="B5478" t="str">
            <v>אחזקת בנינים וציוד</v>
          </cell>
        </row>
        <row r="5479">
          <cell r="A5479">
            <v>1817210410</v>
          </cell>
          <cell r="B5479" t="str">
            <v>שכירות פסג"ה</v>
          </cell>
        </row>
        <row r="5480">
          <cell r="A5480">
            <v>1817210423</v>
          </cell>
          <cell r="B5480" t="str">
            <v xml:space="preserve">תחזוקת מבנה       </v>
          </cell>
          <cell r="C5480">
            <v>1000</v>
          </cell>
        </row>
        <row r="5481">
          <cell r="A5481">
            <v>1817210431</v>
          </cell>
          <cell r="B5481" t="str">
            <v xml:space="preserve">חשמל              </v>
          </cell>
        </row>
        <row r="5482">
          <cell r="A5482">
            <v>1817210432</v>
          </cell>
          <cell r="B5482" t="str">
            <v xml:space="preserve">מים               </v>
          </cell>
          <cell r="C5482">
            <v>0</v>
          </cell>
        </row>
        <row r="5483">
          <cell r="A5483">
            <v>1817210433</v>
          </cell>
          <cell r="B5483" t="str">
            <v xml:space="preserve">חומרי נקיון       </v>
          </cell>
        </row>
        <row r="5484">
          <cell r="A5484">
            <v>1817210441</v>
          </cell>
          <cell r="B5484" t="str">
            <v xml:space="preserve">ביטוח             </v>
          </cell>
        </row>
        <row r="5485">
          <cell r="A5485">
            <v>1817210470</v>
          </cell>
          <cell r="B5485" t="str">
            <v xml:space="preserve">אחזקת מכונות משרד </v>
          </cell>
        </row>
        <row r="5486">
          <cell r="A5486">
            <v>1817210471</v>
          </cell>
          <cell r="B5486" t="str">
            <v xml:space="preserve">מכשירי כתיבה      </v>
          </cell>
        </row>
        <row r="5487">
          <cell r="A5487">
            <v>1817210500</v>
          </cell>
          <cell r="B5487" t="str">
            <v xml:space="preserve">הוצאות מינהליות   </v>
          </cell>
        </row>
        <row r="5488">
          <cell r="A5488">
            <v>1817210511</v>
          </cell>
          <cell r="B5488" t="str">
            <v xml:space="preserve">אירוח וכיבוד      </v>
          </cell>
          <cell r="C5488">
            <v>0</v>
          </cell>
        </row>
        <row r="5489">
          <cell r="A5489">
            <v>1817210512</v>
          </cell>
          <cell r="B5489" t="str">
            <v xml:space="preserve">נסיעות ואש"ל      </v>
          </cell>
        </row>
        <row r="5490">
          <cell r="A5490">
            <v>1817210522</v>
          </cell>
          <cell r="B5490" t="str">
            <v xml:space="preserve">עיתונים ופירסומים </v>
          </cell>
        </row>
        <row r="5491">
          <cell r="A5491">
            <v>1817210540</v>
          </cell>
          <cell r="B5491" t="str">
            <v xml:space="preserve">הוצאות טלפון      </v>
          </cell>
        </row>
        <row r="5492">
          <cell r="A5492">
            <v>1817210544</v>
          </cell>
          <cell r="B5492" t="str">
            <v xml:space="preserve">הוצאות דאר        </v>
          </cell>
          <cell r="C5492">
            <v>0</v>
          </cell>
        </row>
        <row r="5493">
          <cell r="A5493">
            <v>1817210561</v>
          </cell>
          <cell r="B5493" t="str">
            <v xml:space="preserve">שיכפולים          </v>
          </cell>
        </row>
        <row r="5494">
          <cell r="A5494">
            <v>1817210562</v>
          </cell>
          <cell r="B5494" t="str">
            <v xml:space="preserve">הדפסות            </v>
          </cell>
        </row>
        <row r="5495">
          <cell r="A5495">
            <v>1817210700</v>
          </cell>
          <cell r="B5495" t="str">
            <v xml:space="preserve">הוצאות לפעולות    </v>
          </cell>
        </row>
        <row r="5496">
          <cell r="A5496">
            <v>1817210721</v>
          </cell>
          <cell r="B5496" t="str">
            <v>חמרים-תחזוקת מבנים</v>
          </cell>
          <cell r="C5496">
            <v>900</v>
          </cell>
        </row>
        <row r="5497">
          <cell r="A5497">
            <v>1817210723</v>
          </cell>
          <cell r="B5497" t="str">
            <v xml:space="preserve">חומרים למרפ"ד     </v>
          </cell>
        </row>
        <row r="5498">
          <cell r="A5498">
            <v>1817210724</v>
          </cell>
          <cell r="B5498" t="str">
            <v>רכישות(הכ'מ'חינוך)</v>
          </cell>
        </row>
        <row r="5499">
          <cell r="A5499">
            <v>1817210741</v>
          </cell>
          <cell r="B5499" t="str">
            <v xml:space="preserve">כריכת ספרים       </v>
          </cell>
        </row>
        <row r="5500">
          <cell r="A5500">
            <v>1817210742</v>
          </cell>
          <cell r="B5500" t="str">
            <v xml:space="preserve">כלים וציוד        </v>
          </cell>
        </row>
        <row r="5501">
          <cell r="A5501">
            <v>1817210745</v>
          </cell>
          <cell r="B5501" t="str">
            <v xml:space="preserve">דמי פריצה - תכולה </v>
          </cell>
        </row>
        <row r="5502">
          <cell r="A5502">
            <v>1817210750</v>
          </cell>
          <cell r="B5502" t="str">
            <v>אחזקת מוסדות</v>
          </cell>
          <cell r="C5502">
            <v>129800</v>
          </cell>
        </row>
        <row r="5503">
          <cell r="A5503">
            <v>1817210751</v>
          </cell>
          <cell r="B5503" t="str">
            <v xml:space="preserve">עבודות קבלניות    </v>
          </cell>
          <cell r="C5503">
            <v>12600</v>
          </cell>
        </row>
        <row r="5504">
          <cell r="A5504">
            <v>1817210752</v>
          </cell>
          <cell r="B5504" t="str">
            <v xml:space="preserve">נקיון בקבלנות     </v>
          </cell>
          <cell r="C5504">
            <v>421200</v>
          </cell>
        </row>
        <row r="5505">
          <cell r="A5505">
            <v>1817210753</v>
          </cell>
          <cell r="B5505" t="str">
            <v xml:space="preserve">עובדים חיצוניים   </v>
          </cell>
        </row>
        <row r="5506">
          <cell r="A5506">
            <v>1817210763</v>
          </cell>
          <cell r="B5506" t="str">
            <v xml:space="preserve">עובדי חברת מוסדות </v>
          </cell>
        </row>
        <row r="5507">
          <cell r="A5507">
            <v>1817210780</v>
          </cell>
          <cell r="B5507" t="str">
            <v>הפעלת פסג"ה</v>
          </cell>
          <cell r="C5507">
            <v>77700</v>
          </cell>
        </row>
        <row r="5508">
          <cell r="A5508">
            <v>1817210782</v>
          </cell>
          <cell r="B5508" t="str">
            <v>מרכז מחשבים (הכנ')</v>
          </cell>
        </row>
        <row r="5509">
          <cell r="A5509">
            <v>1817210783</v>
          </cell>
          <cell r="B5509" t="str">
            <v>פסג"ה-הכנ' משרד</v>
          </cell>
          <cell r="C5509">
            <v>80000</v>
          </cell>
        </row>
        <row r="5510">
          <cell r="A5510">
            <v>1817210961</v>
          </cell>
          <cell r="B5510" t="str">
            <v>רז' פעולות ורכישות</v>
          </cell>
        </row>
        <row r="5511">
          <cell r="A5511">
            <v>1817210980</v>
          </cell>
          <cell r="B5511" t="str">
            <v xml:space="preserve">העמסת תקורה       </v>
          </cell>
        </row>
        <row r="5512">
          <cell r="A5512" t="str">
            <v>#VALUE!</v>
          </cell>
          <cell r="B5512" t="str">
            <v xml:space="preserve">מרכזיה פדגוגית    </v>
          </cell>
          <cell r="C5512">
            <v>1212400</v>
          </cell>
        </row>
        <row r="5513">
          <cell r="A5513">
            <v>18173000</v>
          </cell>
          <cell r="B5513" t="str">
            <v>שרותים פסיכולוגיים</v>
          </cell>
        </row>
        <row r="5514">
          <cell r="A5514">
            <v>1817300100</v>
          </cell>
          <cell r="B5514" t="str">
            <v>שכר עובדים לפי תקן</v>
          </cell>
        </row>
        <row r="5515">
          <cell r="A5515">
            <v>1817300110</v>
          </cell>
          <cell r="B5515" t="str">
            <v>השכר הקובע-תקציבית</v>
          </cell>
          <cell r="C5515">
            <v>344200</v>
          </cell>
        </row>
        <row r="5516">
          <cell r="A5516">
            <v>1817300119</v>
          </cell>
          <cell r="B5516" t="str">
            <v xml:space="preserve">השכר הקובע-צוברת  </v>
          </cell>
          <cell r="C5516">
            <v>9251100</v>
          </cell>
        </row>
        <row r="5517">
          <cell r="A5517">
            <v>1817300122</v>
          </cell>
          <cell r="B5517" t="str">
            <v xml:space="preserve">ביגוד             </v>
          </cell>
          <cell r="C5517">
            <v>95600</v>
          </cell>
        </row>
        <row r="5518">
          <cell r="A5518">
            <v>1817300126</v>
          </cell>
          <cell r="B5518" t="str">
            <v xml:space="preserve">דמי הבראה         </v>
          </cell>
          <cell r="C5518">
            <v>240000</v>
          </cell>
        </row>
        <row r="5519">
          <cell r="A5519">
            <v>1817300130</v>
          </cell>
          <cell r="B5519" t="str">
            <v xml:space="preserve">שעות נוספות       </v>
          </cell>
          <cell r="C5519">
            <v>20000</v>
          </cell>
        </row>
        <row r="5520">
          <cell r="A5520">
            <v>1817300140</v>
          </cell>
          <cell r="B5520" t="str">
            <v>השתתפות באחזקת רכב</v>
          </cell>
          <cell r="C5520">
            <v>739400</v>
          </cell>
        </row>
        <row r="5521">
          <cell r="A5521">
            <v>1817300210</v>
          </cell>
          <cell r="B5521" t="str">
            <v>שפ"מ</v>
          </cell>
        </row>
        <row r="5522">
          <cell r="A5522">
            <v>1817300211</v>
          </cell>
          <cell r="B5522" t="str">
            <v>איבחונים חט"ע</v>
          </cell>
        </row>
        <row r="5523">
          <cell r="A5523">
            <v>1817300212</v>
          </cell>
          <cell r="B5523" t="str">
            <v>יוזמות כנגד הכנסות</v>
          </cell>
          <cell r="C5523">
            <v>30000</v>
          </cell>
        </row>
        <row r="5524">
          <cell r="A5524">
            <v>1817300263</v>
          </cell>
          <cell r="B5524" t="str">
            <v xml:space="preserve">עובדי חברת מוסדות </v>
          </cell>
        </row>
        <row r="5525">
          <cell r="A5525">
            <v>1817300400</v>
          </cell>
          <cell r="B5525" t="str">
            <v>אחזקת בנינים וציוד</v>
          </cell>
        </row>
        <row r="5526">
          <cell r="A5526">
            <v>1817300410</v>
          </cell>
          <cell r="B5526" t="str">
            <v xml:space="preserve">השתתפות בועד בית  </v>
          </cell>
        </row>
        <row r="5527">
          <cell r="A5527">
            <v>1817300420</v>
          </cell>
          <cell r="B5527" t="str">
            <v xml:space="preserve">כיבוי אש          </v>
          </cell>
          <cell r="C5527">
            <v>3000</v>
          </cell>
        </row>
        <row r="5528">
          <cell r="A5528">
            <v>1817300423</v>
          </cell>
          <cell r="B5528" t="str">
            <v xml:space="preserve">תחזוקת מבנה       </v>
          </cell>
          <cell r="C5528">
            <v>5100</v>
          </cell>
        </row>
        <row r="5529">
          <cell r="A5529">
            <v>1817300431</v>
          </cell>
          <cell r="B5529" t="str">
            <v xml:space="preserve">חשמל              </v>
          </cell>
          <cell r="C5529">
            <v>6600</v>
          </cell>
        </row>
        <row r="5530">
          <cell r="A5530">
            <v>1817300432</v>
          </cell>
          <cell r="B5530" t="str">
            <v xml:space="preserve">מים               </v>
          </cell>
          <cell r="C5530">
            <v>0</v>
          </cell>
        </row>
        <row r="5531">
          <cell r="A5531">
            <v>1817300433</v>
          </cell>
          <cell r="B5531" t="str">
            <v xml:space="preserve">חומרי נקיון       </v>
          </cell>
          <cell r="C5531">
            <v>4800</v>
          </cell>
        </row>
        <row r="5532">
          <cell r="A5532">
            <v>1817300437</v>
          </cell>
          <cell r="B5532" t="str">
            <v xml:space="preserve">אחזקת אזעקה       </v>
          </cell>
          <cell r="C5532">
            <v>2800</v>
          </cell>
        </row>
        <row r="5533">
          <cell r="A5533">
            <v>1817300441</v>
          </cell>
          <cell r="B5533" t="str">
            <v xml:space="preserve">ביטוח             </v>
          </cell>
        </row>
        <row r="5534">
          <cell r="A5534">
            <v>1817300450</v>
          </cell>
          <cell r="B5534" t="str">
            <v>אחזקת תמי 4</v>
          </cell>
          <cell r="C5534">
            <v>1400</v>
          </cell>
        </row>
        <row r="5535">
          <cell r="A5535">
            <v>1817300470</v>
          </cell>
          <cell r="B5535" t="str">
            <v xml:space="preserve">אחזקת מכונות משרד </v>
          </cell>
          <cell r="C5535">
            <v>3800</v>
          </cell>
        </row>
        <row r="5536">
          <cell r="A5536">
            <v>1817300471</v>
          </cell>
          <cell r="B5536" t="str">
            <v xml:space="preserve">מכשירי כתיבה      </v>
          </cell>
          <cell r="C5536">
            <v>26000</v>
          </cell>
        </row>
        <row r="5537">
          <cell r="A5537">
            <v>1817300500</v>
          </cell>
          <cell r="B5537" t="str">
            <v xml:space="preserve">הוצאות מינהליות   </v>
          </cell>
        </row>
        <row r="5538">
          <cell r="A5538">
            <v>1817300511</v>
          </cell>
          <cell r="B5538" t="str">
            <v xml:space="preserve">אירוח וכיבוד      </v>
          </cell>
          <cell r="C5538">
            <v>18100</v>
          </cell>
        </row>
        <row r="5539">
          <cell r="A5539">
            <v>1817300522</v>
          </cell>
          <cell r="B5539" t="str">
            <v xml:space="preserve">ספרים ועיתונים    </v>
          </cell>
          <cell r="C5539">
            <v>9500</v>
          </cell>
        </row>
        <row r="5540">
          <cell r="A5540">
            <v>1817300540</v>
          </cell>
          <cell r="B5540" t="str">
            <v xml:space="preserve">הוצאות טלפון      </v>
          </cell>
          <cell r="C5540">
            <v>3000</v>
          </cell>
        </row>
        <row r="5541">
          <cell r="A5541">
            <v>1817300544</v>
          </cell>
          <cell r="B5541" t="str">
            <v xml:space="preserve">הוצאות דאר        </v>
          </cell>
          <cell r="C5541">
            <v>0</v>
          </cell>
        </row>
        <row r="5542">
          <cell r="A5542">
            <v>1817300561</v>
          </cell>
          <cell r="B5542" t="str">
            <v xml:space="preserve">שיכפולים          </v>
          </cell>
        </row>
        <row r="5543">
          <cell r="A5543">
            <v>1817300562</v>
          </cell>
          <cell r="B5543" t="str">
            <v xml:space="preserve">הדפסות            </v>
          </cell>
          <cell r="C5543">
            <v>3800</v>
          </cell>
        </row>
        <row r="5544">
          <cell r="A5544">
            <v>1817300571</v>
          </cell>
          <cell r="B5544" t="str">
            <v xml:space="preserve">מיכון וענ"א       </v>
          </cell>
        </row>
        <row r="5545">
          <cell r="A5545">
            <v>1817300583</v>
          </cell>
          <cell r="B5545" t="str">
            <v xml:space="preserve">השתלמויות והדרכות </v>
          </cell>
          <cell r="C5545">
            <v>173700</v>
          </cell>
        </row>
        <row r="5546">
          <cell r="A5546">
            <v>1817300700</v>
          </cell>
          <cell r="B5546" t="str">
            <v xml:space="preserve">הוצאות לפעולות    </v>
          </cell>
        </row>
        <row r="5547">
          <cell r="A5547">
            <v>1817300721</v>
          </cell>
          <cell r="B5547" t="str">
            <v>חמרים-תחזוקת מבנים</v>
          </cell>
          <cell r="C5547">
            <v>1000</v>
          </cell>
        </row>
        <row r="5548">
          <cell r="A5548">
            <v>1817300742</v>
          </cell>
          <cell r="B5548" t="str">
            <v xml:space="preserve">כלים וציוד        </v>
          </cell>
          <cell r="C5548">
            <v>3900</v>
          </cell>
        </row>
        <row r="5549">
          <cell r="A5549">
            <v>1817300751</v>
          </cell>
          <cell r="B5549" t="str">
            <v xml:space="preserve">עבודות קבלניות    </v>
          </cell>
          <cell r="C5549">
            <v>2400</v>
          </cell>
        </row>
        <row r="5550">
          <cell r="A5550">
            <v>1817300752</v>
          </cell>
          <cell r="B5550" t="str">
            <v xml:space="preserve">נקיון בקבלנות     </v>
          </cell>
          <cell r="C5550">
            <v>64000</v>
          </cell>
        </row>
        <row r="5551">
          <cell r="A5551">
            <v>1817300753</v>
          </cell>
          <cell r="B5551" t="str">
            <v xml:space="preserve">עובדי קבלן        </v>
          </cell>
        </row>
        <row r="5552">
          <cell r="A5552">
            <v>1817300756</v>
          </cell>
          <cell r="B5552" t="str">
            <v>שמירה בקבלנות</v>
          </cell>
          <cell r="C5552">
            <v>140000</v>
          </cell>
        </row>
        <row r="5553">
          <cell r="A5553">
            <v>1817300763</v>
          </cell>
          <cell r="B5553" t="str">
            <v xml:space="preserve">עובדי חברת מוסדות </v>
          </cell>
        </row>
        <row r="5554">
          <cell r="A5554">
            <v>1817300782</v>
          </cell>
          <cell r="B5554" t="str">
            <v xml:space="preserve">יוזמות (מהכנסות)  </v>
          </cell>
          <cell r="C5554">
            <v>30000</v>
          </cell>
        </row>
        <row r="5555">
          <cell r="A5555">
            <v>1817300783</v>
          </cell>
          <cell r="B5555" t="str">
            <v>שרות משלים(הכנסות)</v>
          </cell>
          <cell r="C5555">
            <v>300000</v>
          </cell>
        </row>
        <row r="5556">
          <cell r="A5556">
            <v>1817300784</v>
          </cell>
          <cell r="B5556" t="str">
            <v>הכלה שפ"מ</v>
          </cell>
          <cell r="C5556">
            <v>470000</v>
          </cell>
        </row>
        <row r="5557">
          <cell r="A5557">
            <v>1817300785</v>
          </cell>
          <cell r="B5557" t="str">
            <v>מניעת אובדנות-פסיכיאטר</v>
          </cell>
          <cell r="C5557">
            <v>280000</v>
          </cell>
        </row>
        <row r="5558">
          <cell r="A5558">
            <v>1817300786</v>
          </cell>
          <cell r="B5558" t="str">
            <v>אבחונים ואפיונים</v>
          </cell>
          <cell r="C5558">
            <v>60000</v>
          </cell>
        </row>
        <row r="5559">
          <cell r="A5559">
            <v>1817300787</v>
          </cell>
          <cell r="B5559" t="str">
            <v>גני ASD פסיכולוגים</v>
          </cell>
        </row>
        <row r="5560">
          <cell r="A5560">
            <v>1817300931</v>
          </cell>
          <cell r="B5560" t="str">
            <v>פעולות ורכישות שונות</v>
          </cell>
          <cell r="C5560">
            <v>30000</v>
          </cell>
        </row>
        <row r="5561">
          <cell r="A5561">
            <v>1817300961</v>
          </cell>
          <cell r="B5561" t="str">
            <v>שירות פסיכולוגי-משרו</v>
          </cell>
          <cell r="C5561">
            <v>610000</v>
          </cell>
        </row>
        <row r="5562">
          <cell r="A5562" t="str">
            <v>#VALUE!</v>
          </cell>
          <cell r="B5562" t="str">
            <v>שרותים פסיכולוגיים</v>
          </cell>
          <cell r="C5562">
            <v>12973200</v>
          </cell>
        </row>
        <row r="5563">
          <cell r="A5563">
            <v>18176000</v>
          </cell>
          <cell r="B5563" t="str">
            <v xml:space="preserve">רווחה חינוכית     </v>
          </cell>
        </row>
        <row r="5564">
          <cell r="A5564">
            <v>1817600110</v>
          </cell>
          <cell r="B5564" t="str">
            <v>השכר הקובע-תקציבית</v>
          </cell>
        </row>
        <row r="5565">
          <cell r="A5565">
            <v>1817600119</v>
          </cell>
          <cell r="B5565" t="str">
            <v xml:space="preserve">השכר הקובע-צוברת  </v>
          </cell>
          <cell r="C5565">
            <v>603600</v>
          </cell>
        </row>
        <row r="5566">
          <cell r="A5566">
            <v>1817600122</v>
          </cell>
          <cell r="B5566" t="str">
            <v xml:space="preserve">ביגוד             </v>
          </cell>
          <cell r="C5566">
            <v>6100</v>
          </cell>
        </row>
        <row r="5567">
          <cell r="A5567">
            <v>1817600126</v>
          </cell>
          <cell r="B5567" t="str">
            <v xml:space="preserve">דמי הבראה         </v>
          </cell>
          <cell r="C5567">
            <v>5000</v>
          </cell>
        </row>
        <row r="5568">
          <cell r="A5568">
            <v>1817600130</v>
          </cell>
          <cell r="B5568" t="str">
            <v xml:space="preserve">שעות נוספות       </v>
          </cell>
          <cell r="C5568">
            <v>16000</v>
          </cell>
        </row>
        <row r="5569">
          <cell r="A5569">
            <v>1817600140</v>
          </cell>
          <cell r="B5569" t="str">
            <v>השתתפות באחזקת רכב</v>
          </cell>
          <cell r="C5569">
            <v>38500</v>
          </cell>
        </row>
        <row r="5570">
          <cell r="A5570">
            <v>1817600210</v>
          </cell>
          <cell r="B5570" t="str">
            <v xml:space="preserve">השכר הקובע        </v>
          </cell>
        </row>
        <row r="5571">
          <cell r="A5571">
            <v>1817600216</v>
          </cell>
          <cell r="B5571" t="str">
            <v xml:space="preserve">רווחה חינוכית     </v>
          </cell>
        </row>
        <row r="5572">
          <cell r="A5572">
            <v>1817600219</v>
          </cell>
          <cell r="B5572" t="str">
            <v xml:space="preserve">שכר קייטנת קיץ    </v>
          </cell>
        </row>
        <row r="5573">
          <cell r="A5573">
            <v>1817600253</v>
          </cell>
          <cell r="B5573" t="str">
            <v>שכר רכזת הורים</v>
          </cell>
        </row>
        <row r="5574">
          <cell r="A5574">
            <v>1817600263</v>
          </cell>
          <cell r="B5574" t="str">
            <v>מגשרת בוכרית</v>
          </cell>
        </row>
        <row r="5575">
          <cell r="A5575">
            <v>1817600561</v>
          </cell>
          <cell r="B5575" t="str">
            <v xml:space="preserve">שיכפולים          </v>
          </cell>
        </row>
        <row r="5576">
          <cell r="A5576">
            <v>1817600571</v>
          </cell>
          <cell r="B5576" t="str">
            <v xml:space="preserve">מיכון וענ"א       </v>
          </cell>
        </row>
        <row r="5577">
          <cell r="A5577">
            <v>1817600583</v>
          </cell>
          <cell r="B5577" t="str">
            <v>שכר טיפוח על יסודי</v>
          </cell>
        </row>
        <row r="5578">
          <cell r="A5578">
            <v>1817600700</v>
          </cell>
          <cell r="B5578" t="str">
            <v xml:space="preserve">הוצאות לפעולות    </v>
          </cell>
        </row>
        <row r="5579">
          <cell r="A5579">
            <v>1817600723</v>
          </cell>
          <cell r="B5579" t="str">
            <v>חומרים לאתג"ר וט"ף</v>
          </cell>
        </row>
        <row r="5580">
          <cell r="A5580">
            <v>1817600742</v>
          </cell>
          <cell r="B5580" t="str">
            <v xml:space="preserve">כלים וציוד        </v>
          </cell>
        </row>
        <row r="5581">
          <cell r="A5581">
            <v>1817600753</v>
          </cell>
          <cell r="B5581" t="str">
            <v>שכר רכזת הורים</v>
          </cell>
        </row>
        <row r="5582">
          <cell r="A5582">
            <v>1817600759</v>
          </cell>
          <cell r="B5582" t="str">
            <v>שרותי סייעות</v>
          </cell>
        </row>
        <row r="5583">
          <cell r="A5583">
            <v>1817600763</v>
          </cell>
          <cell r="B5583" t="str">
            <v>מגשרת בוכרית</v>
          </cell>
        </row>
        <row r="5584">
          <cell r="A5584">
            <v>1817600781</v>
          </cell>
          <cell r="B5584" t="str">
            <v>ארועים ופע' תיגבור</v>
          </cell>
          <cell r="C5584">
            <v>100000</v>
          </cell>
        </row>
        <row r="5585">
          <cell r="A5585">
            <v>1817600782</v>
          </cell>
          <cell r="B5585" t="str">
            <v>פעולות רווחה חינוכית</v>
          </cell>
          <cell r="C5585">
            <v>50000</v>
          </cell>
        </row>
        <row r="5586">
          <cell r="A5586">
            <v>1817600783</v>
          </cell>
          <cell r="B5586" t="str">
            <v>אם לאם בקהילה</v>
          </cell>
        </row>
        <row r="5587">
          <cell r="A5587">
            <v>1817600784</v>
          </cell>
          <cell r="B5587" t="str">
            <v>הזנה בלתי פורמלי</v>
          </cell>
        </row>
        <row r="5588">
          <cell r="A5588">
            <v>1817600961</v>
          </cell>
          <cell r="B5588" t="str">
            <v>רז' פעולות ורכישות</v>
          </cell>
        </row>
        <row r="5589">
          <cell r="A5589" t="str">
            <v>#VALUE!</v>
          </cell>
          <cell r="B5589" t="str">
            <v xml:space="preserve">רווחה חינוכית     </v>
          </cell>
          <cell r="C5589">
            <v>819200</v>
          </cell>
        </row>
        <row r="5590">
          <cell r="A5590">
            <v>18178000</v>
          </cell>
          <cell r="B5590" t="str">
            <v xml:space="preserve">הסעת ילדים        </v>
          </cell>
        </row>
        <row r="5591">
          <cell r="A5591">
            <v>1817800210</v>
          </cell>
          <cell r="B5591" t="str">
            <v>השכר הקובע</v>
          </cell>
        </row>
        <row r="5592">
          <cell r="A5592">
            <v>1817800500</v>
          </cell>
          <cell r="B5592" t="str">
            <v xml:space="preserve">הוצאות מינהליות   </v>
          </cell>
        </row>
        <row r="5593">
          <cell r="A5593">
            <v>1817800596</v>
          </cell>
          <cell r="B5593" t="str">
            <v xml:space="preserve">הסעות             </v>
          </cell>
        </row>
        <row r="5594">
          <cell r="A5594">
            <v>1817800700</v>
          </cell>
          <cell r="B5594" t="str">
            <v xml:space="preserve">הוצאות לפעולות    </v>
          </cell>
        </row>
        <row r="5595">
          <cell r="A5595">
            <v>1817800710</v>
          </cell>
          <cell r="B5595" t="str">
            <v xml:space="preserve">הסעת תלמידים      </v>
          </cell>
          <cell r="C5595">
            <v>41000000</v>
          </cell>
        </row>
        <row r="5596">
          <cell r="A5596">
            <v>1817800711</v>
          </cell>
          <cell r="B5596" t="str">
            <v xml:space="preserve">השתתפות בכרטיסיות </v>
          </cell>
          <cell r="C5596">
            <v>550000</v>
          </cell>
        </row>
        <row r="5597">
          <cell r="A5597">
            <v>1817800712</v>
          </cell>
          <cell r="B5597" t="str">
            <v>הסעות צרכים מיוחדים</v>
          </cell>
          <cell r="C5597">
            <v>22000</v>
          </cell>
        </row>
        <row r="5598">
          <cell r="A5598">
            <v>1817800713</v>
          </cell>
          <cell r="B5598" t="str">
            <v>תוכנת בקרת היסעים</v>
          </cell>
          <cell r="C5598">
            <v>1500000</v>
          </cell>
        </row>
        <row r="5599">
          <cell r="A5599">
            <v>1817800759</v>
          </cell>
          <cell r="B5599" t="str">
            <v xml:space="preserve">מלווים בהסעים     </v>
          </cell>
          <cell r="C5599">
            <v>31400000</v>
          </cell>
        </row>
        <row r="5600">
          <cell r="A5600">
            <v>1817800763</v>
          </cell>
          <cell r="B5600" t="str">
            <v xml:space="preserve">מלווים בהסעים     </v>
          </cell>
        </row>
        <row r="5601">
          <cell r="A5601">
            <v>1817800764</v>
          </cell>
          <cell r="B5601" t="str">
            <v xml:space="preserve">מלווים בהסעים     </v>
          </cell>
        </row>
        <row r="5602">
          <cell r="A5602" t="str">
            <v>#VALUE!</v>
          </cell>
          <cell r="B5602" t="str">
            <v xml:space="preserve">הסעת ילדים        </v>
          </cell>
          <cell r="C5602">
            <v>74472000</v>
          </cell>
        </row>
        <row r="5603">
          <cell r="A5603">
            <v>18179100</v>
          </cell>
          <cell r="B5603" t="str">
            <v xml:space="preserve">אספקת ספרים וציוד </v>
          </cell>
        </row>
        <row r="5604">
          <cell r="A5604">
            <v>1817910119</v>
          </cell>
          <cell r="B5604" t="str">
            <v xml:space="preserve">השכר הקובע-צוברת  </v>
          </cell>
        </row>
        <row r="5605">
          <cell r="A5605">
            <v>1817910263</v>
          </cell>
          <cell r="B5605" t="str">
            <v xml:space="preserve">שכר בריאות השן    </v>
          </cell>
        </row>
        <row r="5606">
          <cell r="A5606">
            <v>1817910400</v>
          </cell>
          <cell r="B5606" t="str">
            <v>אחזקת בנינים וציוד</v>
          </cell>
        </row>
        <row r="5607">
          <cell r="A5607">
            <v>1817910441</v>
          </cell>
          <cell r="B5607" t="str">
            <v>ביטוח תאונות לתלמ'</v>
          </cell>
          <cell r="C5607">
            <v>2300000</v>
          </cell>
        </row>
        <row r="5608">
          <cell r="A5608">
            <v>1817910700</v>
          </cell>
          <cell r="B5608" t="str">
            <v xml:space="preserve">הוצאות לפעולות    </v>
          </cell>
        </row>
        <row r="5609">
          <cell r="A5609">
            <v>1817910723</v>
          </cell>
          <cell r="B5609" t="str">
            <v xml:space="preserve">אספקת חומרי מלאכה </v>
          </cell>
          <cell r="C5609">
            <v>135000</v>
          </cell>
        </row>
        <row r="5610">
          <cell r="A5610">
            <v>1817910725</v>
          </cell>
          <cell r="B5610" t="str">
            <v xml:space="preserve">ח' מלאכה על-יסודי </v>
          </cell>
        </row>
        <row r="5611">
          <cell r="A5611">
            <v>1817910741</v>
          </cell>
          <cell r="B5611" t="str">
            <v xml:space="preserve">כריכת ספרים       </v>
          </cell>
        </row>
        <row r="5612">
          <cell r="A5612">
            <v>1817910742</v>
          </cell>
          <cell r="B5612" t="str">
            <v xml:space="preserve">אספקת ספרים       </v>
          </cell>
          <cell r="C5612">
            <v>4300000</v>
          </cell>
        </row>
        <row r="5613">
          <cell r="A5613">
            <v>1817910756</v>
          </cell>
          <cell r="B5613" t="str">
            <v>אבטחת מוסדות חינוך</v>
          </cell>
          <cell r="C5613">
            <v>17500000</v>
          </cell>
        </row>
        <row r="5614">
          <cell r="A5614">
            <v>1817910763</v>
          </cell>
          <cell r="B5614" t="str">
            <v xml:space="preserve">שכר בריאות השן    </v>
          </cell>
        </row>
        <row r="5615">
          <cell r="A5615">
            <v>1817910780</v>
          </cell>
          <cell r="B5615" t="str">
            <v xml:space="preserve">תשל' שרותי בריאות </v>
          </cell>
          <cell r="C5615">
            <v>0</v>
          </cell>
        </row>
        <row r="5616">
          <cell r="A5616">
            <v>1817910781</v>
          </cell>
          <cell r="B5616" t="str">
            <v xml:space="preserve">בריאות השן        </v>
          </cell>
        </row>
        <row r="5617">
          <cell r="A5617">
            <v>1817910782</v>
          </cell>
          <cell r="B5617" t="str">
            <v xml:space="preserve">סל לעולים         </v>
          </cell>
          <cell r="C5617">
            <v>140000</v>
          </cell>
        </row>
        <row r="5618">
          <cell r="A5618">
            <v>1817910783</v>
          </cell>
          <cell r="B5618" t="str">
            <v xml:space="preserve">הקצבת שיכפול      </v>
          </cell>
        </row>
        <row r="5619">
          <cell r="A5619">
            <v>1817910784</v>
          </cell>
          <cell r="B5619" t="str">
            <v>בט' ושיפוץ קיץ</v>
          </cell>
        </row>
        <row r="5620">
          <cell r="A5620">
            <v>1817910785</v>
          </cell>
          <cell r="B5620" t="str">
            <v>תשלום ועד הורים</v>
          </cell>
          <cell r="C5620">
            <v>35000</v>
          </cell>
        </row>
        <row r="5621">
          <cell r="A5621">
            <v>1817910794</v>
          </cell>
          <cell r="B5621" t="str">
            <v xml:space="preserve">השתתפות בעזר 094  </v>
          </cell>
        </row>
        <row r="5622">
          <cell r="A5622">
            <v>1817910931</v>
          </cell>
          <cell r="B5622" t="str">
            <v xml:space="preserve">רכישות חד-פעמיות  </v>
          </cell>
        </row>
        <row r="5623">
          <cell r="A5623">
            <v>1817910960</v>
          </cell>
          <cell r="B5623" t="str">
            <v>השאלת ספרים מש' החינוך</v>
          </cell>
        </row>
        <row r="5624">
          <cell r="A5624" t="str">
            <v>#VALUE!</v>
          </cell>
          <cell r="B5624" t="str">
            <v xml:space="preserve">אספקת ספרים וציוד </v>
          </cell>
          <cell r="C5624">
            <v>24410000</v>
          </cell>
        </row>
        <row r="5625">
          <cell r="A5625">
            <v>18179200</v>
          </cell>
          <cell r="B5625" t="str">
            <v>תחנה לטיפול בדיבור</v>
          </cell>
        </row>
        <row r="5626">
          <cell r="A5626">
            <v>1817920110</v>
          </cell>
          <cell r="B5626" t="str">
            <v>השכר הקובע-תקציבית</v>
          </cell>
        </row>
        <row r="5627">
          <cell r="A5627">
            <v>1817920119</v>
          </cell>
          <cell r="B5627" t="str">
            <v xml:space="preserve">השכר הקובע-צוברת  </v>
          </cell>
          <cell r="C5627">
            <v>3300</v>
          </cell>
        </row>
        <row r="5628">
          <cell r="A5628">
            <v>1817920122</v>
          </cell>
          <cell r="B5628" t="str">
            <v xml:space="preserve">ביגוד             </v>
          </cell>
          <cell r="C5628">
            <v>3700</v>
          </cell>
        </row>
        <row r="5629">
          <cell r="A5629">
            <v>1817920126</v>
          </cell>
          <cell r="B5629" t="str">
            <v xml:space="preserve">דמי הבראה         </v>
          </cell>
          <cell r="C5629">
            <v>1000</v>
          </cell>
        </row>
        <row r="5630">
          <cell r="A5630">
            <v>1817920130</v>
          </cell>
          <cell r="B5630" t="str">
            <v xml:space="preserve">שעות נוספות       </v>
          </cell>
          <cell r="C5630">
            <v>0</v>
          </cell>
        </row>
        <row r="5631">
          <cell r="A5631">
            <v>1817920140</v>
          </cell>
          <cell r="B5631" t="str">
            <v>השתתפות באחזקת רכב</v>
          </cell>
        </row>
        <row r="5632">
          <cell r="A5632">
            <v>1817920420</v>
          </cell>
          <cell r="B5632" t="str">
            <v xml:space="preserve">כיבוי אש          </v>
          </cell>
        </row>
        <row r="5633">
          <cell r="A5633">
            <v>1817920431</v>
          </cell>
          <cell r="B5633" t="str">
            <v xml:space="preserve">חשמל              </v>
          </cell>
          <cell r="C5633">
            <v>0</v>
          </cell>
        </row>
        <row r="5634">
          <cell r="A5634">
            <v>1817920433</v>
          </cell>
          <cell r="B5634" t="str">
            <v xml:space="preserve">חומרי נקיון       </v>
          </cell>
        </row>
        <row r="5635">
          <cell r="A5635">
            <v>1817920434</v>
          </cell>
          <cell r="B5635" t="str">
            <v xml:space="preserve">חיטוי והדברה      </v>
          </cell>
        </row>
        <row r="5636">
          <cell r="A5636">
            <v>1817920450</v>
          </cell>
          <cell r="B5636" t="str">
            <v xml:space="preserve">ריהוט ואחזקתו     </v>
          </cell>
          <cell r="C5636">
            <v>0</v>
          </cell>
        </row>
        <row r="5637">
          <cell r="A5637">
            <v>1817920470</v>
          </cell>
          <cell r="B5637" t="str">
            <v xml:space="preserve">אחזקת מכונות משרד </v>
          </cell>
        </row>
        <row r="5638">
          <cell r="A5638">
            <v>1817920471</v>
          </cell>
          <cell r="B5638" t="str">
            <v xml:space="preserve">מכשירי כתיבה      </v>
          </cell>
        </row>
        <row r="5639">
          <cell r="A5639">
            <v>1817920511</v>
          </cell>
          <cell r="B5639" t="str">
            <v xml:space="preserve">אירוח וכיבוד      </v>
          </cell>
          <cell r="C5639">
            <v>0</v>
          </cell>
        </row>
        <row r="5640">
          <cell r="A5640">
            <v>1817920561</v>
          </cell>
          <cell r="B5640" t="str">
            <v xml:space="preserve">שיכפולים          </v>
          </cell>
        </row>
        <row r="5641">
          <cell r="A5641">
            <v>1817920721</v>
          </cell>
          <cell r="B5641" t="str">
            <v>חמרים-תחזוקת מבנים</v>
          </cell>
        </row>
        <row r="5642">
          <cell r="A5642">
            <v>1817920742</v>
          </cell>
          <cell r="B5642" t="str">
            <v xml:space="preserve">כלים וציוד        </v>
          </cell>
        </row>
        <row r="5643">
          <cell r="A5643">
            <v>1817920751</v>
          </cell>
          <cell r="B5643" t="str">
            <v xml:space="preserve">עבודות קבלניות    </v>
          </cell>
        </row>
        <row r="5644">
          <cell r="A5644">
            <v>1817920763</v>
          </cell>
          <cell r="B5644" t="str">
            <v xml:space="preserve">עובדי חברת מוסדות </v>
          </cell>
        </row>
        <row r="5645">
          <cell r="A5645">
            <v>1817920781</v>
          </cell>
          <cell r="B5645" t="str">
            <v>תפעול המרכז</v>
          </cell>
        </row>
        <row r="5646">
          <cell r="A5646">
            <v>1817920931</v>
          </cell>
          <cell r="B5646" t="str">
            <v xml:space="preserve">רכישות חד-פעמיות  </v>
          </cell>
        </row>
        <row r="5647">
          <cell r="A5647">
            <v>1817920961</v>
          </cell>
          <cell r="B5647" t="str">
            <v>רז' פעולות ורכישות</v>
          </cell>
        </row>
        <row r="5648">
          <cell r="A5648" t="str">
            <v>#VALUE!</v>
          </cell>
          <cell r="B5648" t="str">
            <v>תחנה לטיפול בדיבור</v>
          </cell>
          <cell r="C5648">
            <v>8000</v>
          </cell>
        </row>
        <row r="5649">
          <cell r="A5649">
            <v>18179300</v>
          </cell>
          <cell r="B5649" t="str">
            <v xml:space="preserve">תיאטרון סל-תרבות  </v>
          </cell>
        </row>
        <row r="5650">
          <cell r="A5650">
            <v>1817930100</v>
          </cell>
          <cell r="B5650" t="str">
            <v>שכר עובדים לפי תקן</v>
          </cell>
        </row>
        <row r="5651">
          <cell r="A5651">
            <v>1817930110</v>
          </cell>
          <cell r="B5651" t="str">
            <v>השכר הקובע-תקציבית</v>
          </cell>
        </row>
        <row r="5652">
          <cell r="A5652">
            <v>1817930119</v>
          </cell>
          <cell r="B5652" t="str">
            <v xml:space="preserve">השכר הקובע-צוברת  </v>
          </cell>
          <cell r="C5652">
            <v>426000</v>
          </cell>
        </row>
        <row r="5653">
          <cell r="A5653">
            <v>1817930122</v>
          </cell>
          <cell r="B5653" t="str">
            <v xml:space="preserve">ביגוד             </v>
          </cell>
          <cell r="C5653">
            <v>5600</v>
          </cell>
        </row>
        <row r="5654">
          <cell r="A5654">
            <v>1817930126</v>
          </cell>
          <cell r="B5654" t="str">
            <v xml:space="preserve">דמי הבראה         </v>
          </cell>
          <cell r="C5654">
            <v>6000</v>
          </cell>
        </row>
        <row r="5655">
          <cell r="A5655">
            <v>1817930130</v>
          </cell>
          <cell r="B5655" t="str">
            <v xml:space="preserve">שעות נוספות       </v>
          </cell>
          <cell r="C5655">
            <v>4000</v>
          </cell>
        </row>
        <row r="5656">
          <cell r="A5656">
            <v>1817930140</v>
          </cell>
          <cell r="B5656" t="str">
            <v>השתתפות באחזקת רכב</v>
          </cell>
          <cell r="C5656">
            <v>43700</v>
          </cell>
        </row>
        <row r="5657">
          <cell r="A5657">
            <v>1817930263</v>
          </cell>
          <cell r="B5657" t="str">
            <v>שכר חב' כ"א</v>
          </cell>
        </row>
        <row r="5658">
          <cell r="A5658">
            <v>1817930410</v>
          </cell>
          <cell r="B5658" t="str">
            <v xml:space="preserve">השכרת אולם        </v>
          </cell>
        </row>
        <row r="5659">
          <cell r="A5659">
            <v>1817930471</v>
          </cell>
          <cell r="B5659" t="str">
            <v xml:space="preserve">מכשירי כתיבה      </v>
          </cell>
          <cell r="C5659">
            <v>4500</v>
          </cell>
        </row>
        <row r="5660">
          <cell r="A5660">
            <v>1817930511</v>
          </cell>
          <cell r="B5660" t="str">
            <v xml:space="preserve">אירוח וכיבוד      </v>
          </cell>
          <cell r="C5660">
            <v>0</v>
          </cell>
        </row>
        <row r="5661">
          <cell r="A5661">
            <v>1817930561</v>
          </cell>
          <cell r="B5661" t="str">
            <v xml:space="preserve">שיכפולים          </v>
          </cell>
        </row>
        <row r="5662">
          <cell r="A5662">
            <v>1817930562</v>
          </cell>
          <cell r="B5662" t="str">
            <v xml:space="preserve">הדפסות            </v>
          </cell>
        </row>
        <row r="5663">
          <cell r="A5663">
            <v>1817930571</v>
          </cell>
          <cell r="B5663" t="str">
            <v xml:space="preserve">מיכון וענ"א       </v>
          </cell>
        </row>
        <row r="5664">
          <cell r="A5664">
            <v>1817930700</v>
          </cell>
          <cell r="B5664" t="str">
            <v xml:space="preserve">הוצאות לפעולות    </v>
          </cell>
        </row>
        <row r="5665">
          <cell r="A5665">
            <v>1817930710</v>
          </cell>
          <cell r="B5665" t="str">
            <v xml:space="preserve">הובלות  והסעות    </v>
          </cell>
        </row>
        <row r="5666">
          <cell r="A5666">
            <v>1817930782</v>
          </cell>
          <cell r="B5666" t="str">
            <v>השת' כרט' למוזיאון</v>
          </cell>
          <cell r="C5666">
            <v>90300</v>
          </cell>
        </row>
        <row r="5667">
          <cell r="A5667">
            <v>1817930783</v>
          </cell>
          <cell r="B5667" t="str">
            <v xml:space="preserve">תיאטרון ילדים  </v>
          </cell>
          <cell r="C5667">
            <v>2000000</v>
          </cell>
        </row>
        <row r="5668">
          <cell r="A5668">
            <v>1817930961</v>
          </cell>
          <cell r="B5668" t="str">
            <v>רז' פעולות ורכישות</v>
          </cell>
        </row>
        <row r="5669">
          <cell r="A5669" t="str">
            <v>#VALUE!</v>
          </cell>
          <cell r="B5669" t="str">
            <v xml:space="preserve">תיאטרון סל-תרבות  </v>
          </cell>
          <cell r="C5669">
            <v>2580100</v>
          </cell>
        </row>
        <row r="5670">
          <cell r="A5670">
            <v>18180000</v>
          </cell>
          <cell r="B5670" t="str">
            <v xml:space="preserve">חינוך מבוגרים     </v>
          </cell>
        </row>
        <row r="5671">
          <cell r="A5671">
            <v>18182000</v>
          </cell>
          <cell r="B5671" t="str">
            <v xml:space="preserve">מרכז למידה תהיל"ה </v>
          </cell>
        </row>
        <row r="5672">
          <cell r="A5672">
            <v>1818200100</v>
          </cell>
          <cell r="B5672" t="str">
            <v>שכר עובדים לפי תקן</v>
          </cell>
        </row>
        <row r="5673">
          <cell r="A5673">
            <v>1818200110</v>
          </cell>
          <cell r="B5673" t="str">
            <v>השכר הקובע-תקציבית</v>
          </cell>
        </row>
        <row r="5674">
          <cell r="A5674">
            <v>1818200119</v>
          </cell>
          <cell r="B5674" t="str">
            <v xml:space="preserve">השכר הקובע-צוברת  </v>
          </cell>
        </row>
        <row r="5675">
          <cell r="A5675">
            <v>1818200122</v>
          </cell>
          <cell r="B5675" t="str">
            <v xml:space="preserve">ביגוד             </v>
          </cell>
          <cell r="C5675">
            <v>0</v>
          </cell>
        </row>
        <row r="5676">
          <cell r="A5676">
            <v>1818200126</v>
          </cell>
          <cell r="B5676" t="str">
            <v xml:space="preserve">דמי הבראה         </v>
          </cell>
        </row>
        <row r="5677">
          <cell r="A5677">
            <v>1818200130</v>
          </cell>
          <cell r="B5677" t="str">
            <v xml:space="preserve">שעות נוספות       </v>
          </cell>
          <cell r="C5677">
            <v>0</v>
          </cell>
        </row>
        <row r="5678">
          <cell r="A5678">
            <v>1818200140</v>
          </cell>
          <cell r="B5678" t="str">
            <v>השתתפות באחזקת רכב</v>
          </cell>
        </row>
        <row r="5679">
          <cell r="A5679">
            <v>1818200200</v>
          </cell>
          <cell r="B5679" t="str">
            <v>שכר עובדים ללא תקן</v>
          </cell>
        </row>
        <row r="5680">
          <cell r="A5680">
            <v>1818200210</v>
          </cell>
          <cell r="B5680" t="str">
            <v xml:space="preserve">השכר הקובע        </v>
          </cell>
        </row>
        <row r="5681">
          <cell r="A5681">
            <v>1818200263</v>
          </cell>
          <cell r="B5681" t="str">
            <v xml:space="preserve">עובדים חיצוניים   </v>
          </cell>
        </row>
        <row r="5682">
          <cell r="A5682">
            <v>1818200400</v>
          </cell>
          <cell r="B5682" t="str">
            <v>אחזקת בנינים וציוד</v>
          </cell>
        </row>
        <row r="5683">
          <cell r="A5683">
            <v>1818200420</v>
          </cell>
          <cell r="B5683" t="str">
            <v xml:space="preserve">כיבוי אש          </v>
          </cell>
        </row>
        <row r="5684">
          <cell r="A5684">
            <v>1818200431</v>
          </cell>
          <cell r="B5684" t="str">
            <v xml:space="preserve">חשמל              </v>
          </cell>
          <cell r="C5684">
            <v>0</v>
          </cell>
        </row>
        <row r="5685">
          <cell r="A5685">
            <v>1818200433</v>
          </cell>
          <cell r="B5685" t="str">
            <v xml:space="preserve">חומרי נקיון       </v>
          </cell>
        </row>
        <row r="5686">
          <cell r="A5686">
            <v>1818200434</v>
          </cell>
          <cell r="B5686" t="str">
            <v xml:space="preserve">חיטוי והדברה      </v>
          </cell>
        </row>
        <row r="5687">
          <cell r="A5687">
            <v>1818200441</v>
          </cell>
          <cell r="B5687" t="str">
            <v xml:space="preserve">ביטוח             </v>
          </cell>
        </row>
        <row r="5688">
          <cell r="A5688">
            <v>1818200450</v>
          </cell>
          <cell r="B5688" t="str">
            <v xml:space="preserve">ריהוט ואחזקתו     </v>
          </cell>
          <cell r="C5688">
            <v>0</v>
          </cell>
        </row>
        <row r="5689">
          <cell r="A5689">
            <v>1818200470</v>
          </cell>
          <cell r="B5689" t="str">
            <v xml:space="preserve">אחזקת מכונות משרד </v>
          </cell>
        </row>
        <row r="5690">
          <cell r="A5690">
            <v>1818200471</v>
          </cell>
          <cell r="B5690" t="str">
            <v xml:space="preserve">מכשירי כתיבה      </v>
          </cell>
        </row>
        <row r="5691">
          <cell r="A5691">
            <v>1818200472</v>
          </cell>
          <cell r="B5691" t="str">
            <v>אחזקת מכונת שיכפול</v>
          </cell>
        </row>
        <row r="5692">
          <cell r="A5692">
            <v>1818200500</v>
          </cell>
          <cell r="B5692" t="str">
            <v xml:space="preserve">הוצאות מינהליות   </v>
          </cell>
        </row>
        <row r="5693">
          <cell r="A5693">
            <v>1818200511</v>
          </cell>
          <cell r="B5693" t="str">
            <v xml:space="preserve">אירוח וכיבוד      </v>
          </cell>
          <cell r="C5693">
            <v>0</v>
          </cell>
        </row>
        <row r="5694">
          <cell r="A5694">
            <v>1818200522</v>
          </cell>
          <cell r="B5694" t="str">
            <v xml:space="preserve">ספרים             </v>
          </cell>
        </row>
        <row r="5695">
          <cell r="A5695">
            <v>1818200540</v>
          </cell>
          <cell r="B5695" t="str">
            <v xml:space="preserve">הוצאות טלפון      </v>
          </cell>
        </row>
        <row r="5696">
          <cell r="A5696">
            <v>1818200544</v>
          </cell>
          <cell r="B5696" t="str">
            <v xml:space="preserve">הוצאות דאר        </v>
          </cell>
          <cell r="C5696">
            <v>0</v>
          </cell>
        </row>
        <row r="5697">
          <cell r="A5697">
            <v>1818200550</v>
          </cell>
          <cell r="B5697" t="str">
            <v xml:space="preserve">פירסומים          </v>
          </cell>
        </row>
        <row r="5698">
          <cell r="A5698">
            <v>1818200561</v>
          </cell>
          <cell r="B5698" t="str">
            <v xml:space="preserve">שיכפולים          </v>
          </cell>
        </row>
        <row r="5699">
          <cell r="A5699">
            <v>1818200700</v>
          </cell>
          <cell r="B5699" t="str">
            <v xml:space="preserve">הוצאות לפעולות    </v>
          </cell>
        </row>
        <row r="5700">
          <cell r="A5700">
            <v>1818200721</v>
          </cell>
          <cell r="B5700" t="str">
            <v>חמרים-תחזוקת מבנים</v>
          </cell>
        </row>
        <row r="5701">
          <cell r="A5701">
            <v>1818200722</v>
          </cell>
          <cell r="B5701" t="str">
            <v>חמרים-תחזוקה עצמית</v>
          </cell>
        </row>
        <row r="5702">
          <cell r="A5702">
            <v>1818200723</v>
          </cell>
          <cell r="B5702" t="str">
            <v xml:space="preserve">חומרים לעב' עצמית </v>
          </cell>
        </row>
        <row r="5703">
          <cell r="A5703">
            <v>1818200742</v>
          </cell>
          <cell r="B5703" t="str">
            <v xml:space="preserve">כלים וציוד        </v>
          </cell>
        </row>
        <row r="5704">
          <cell r="A5704">
            <v>1818200745</v>
          </cell>
          <cell r="B5704" t="str">
            <v>דמי פריצה - תכולה</v>
          </cell>
        </row>
        <row r="5705">
          <cell r="A5705">
            <v>1818200751</v>
          </cell>
          <cell r="B5705" t="str">
            <v xml:space="preserve">עבודות קבלניות    </v>
          </cell>
        </row>
        <row r="5706">
          <cell r="A5706">
            <v>1818200763</v>
          </cell>
          <cell r="B5706" t="str">
            <v xml:space="preserve">עובדים חיצוניים   </v>
          </cell>
        </row>
        <row r="5707">
          <cell r="A5707">
            <v>1818200781</v>
          </cell>
          <cell r="B5707" t="str">
            <v>הפעלת המרכז</v>
          </cell>
        </row>
        <row r="5708">
          <cell r="A5708">
            <v>1818200794</v>
          </cell>
          <cell r="B5708" t="str">
            <v xml:space="preserve">השתתפות בעזר 094  </v>
          </cell>
        </row>
        <row r="5709">
          <cell r="A5709">
            <v>1818200932</v>
          </cell>
          <cell r="B5709" t="str">
            <v>פעולות ( מהכנסות )</v>
          </cell>
        </row>
        <row r="5710">
          <cell r="A5710">
            <v>1818200961</v>
          </cell>
          <cell r="B5710" t="str">
            <v>רז' פעולות ורכישות</v>
          </cell>
        </row>
        <row r="5711">
          <cell r="A5711" t="str">
            <v>#VALUE!</v>
          </cell>
          <cell r="B5711" t="str">
            <v xml:space="preserve">מרכז למידה תהיל"ה </v>
          </cell>
          <cell r="C5711">
            <v>0</v>
          </cell>
        </row>
        <row r="5712">
          <cell r="A5712">
            <v>1819999989</v>
          </cell>
          <cell r="B5712" t="str">
            <v>קיזוז תקורות חינוך</v>
          </cell>
        </row>
        <row r="5713">
          <cell r="A5713" t="str">
            <v>#VALUE!</v>
          </cell>
          <cell r="B5713" t="str">
            <v>קיזוז תקורות חינוך</v>
          </cell>
          <cell r="C5713">
            <v>0</v>
          </cell>
        </row>
        <row r="5714">
          <cell r="A5714">
            <v>18200000</v>
          </cell>
          <cell r="B5714" t="str">
            <v xml:space="preserve">תרבות             </v>
          </cell>
        </row>
        <row r="5715">
          <cell r="A5715">
            <v>18220000</v>
          </cell>
          <cell r="B5715" t="str">
            <v xml:space="preserve">מחלקת תרבות       </v>
          </cell>
        </row>
        <row r="5716">
          <cell r="A5716">
            <v>18222000</v>
          </cell>
          <cell r="B5716" t="str">
            <v xml:space="preserve">פעולות תרבותיות   </v>
          </cell>
        </row>
        <row r="5717">
          <cell r="A5717">
            <v>1822200100</v>
          </cell>
          <cell r="B5717" t="str">
            <v>שכר עובדים לפי תקן</v>
          </cell>
        </row>
        <row r="5718">
          <cell r="A5718">
            <v>1822200110</v>
          </cell>
          <cell r="B5718" t="str">
            <v>השכר הקובע-תקציבית</v>
          </cell>
          <cell r="C5718">
            <v>0</v>
          </cell>
        </row>
        <row r="5719">
          <cell r="A5719">
            <v>1822200119</v>
          </cell>
          <cell r="B5719" t="str">
            <v xml:space="preserve">השכר הקובע-צוברת  </v>
          </cell>
          <cell r="C5719">
            <v>196000</v>
          </cell>
        </row>
        <row r="5720">
          <cell r="A5720">
            <v>1822200122</v>
          </cell>
          <cell r="B5720" t="str">
            <v xml:space="preserve">ביגוד             </v>
          </cell>
          <cell r="C5720">
            <v>700</v>
          </cell>
        </row>
        <row r="5721">
          <cell r="A5721">
            <v>1822200126</v>
          </cell>
          <cell r="B5721" t="str">
            <v xml:space="preserve">דמי הבראה         </v>
          </cell>
          <cell r="C5721">
            <v>11000</v>
          </cell>
        </row>
        <row r="5722">
          <cell r="A5722">
            <v>1822200130</v>
          </cell>
          <cell r="B5722" t="str">
            <v xml:space="preserve">שעות נוספות       </v>
          </cell>
          <cell r="C5722">
            <v>17000</v>
          </cell>
        </row>
        <row r="5723">
          <cell r="A5723">
            <v>1822200140</v>
          </cell>
          <cell r="B5723" t="str">
            <v>השתתפות באחזקת רכב</v>
          </cell>
          <cell r="C5723">
            <v>33700</v>
          </cell>
        </row>
        <row r="5724">
          <cell r="A5724">
            <v>1822200210</v>
          </cell>
          <cell r="B5724" t="str">
            <v xml:space="preserve">השכר הקובע        </v>
          </cell>
        </row>
        <row r="5725">
          <cell r="A5725">
            <v>1822200215</v>
          </cell>
          <cell r="B5725" t="str">
            <v>ע' בית דבורה ועמנו</v>
          </cell>
        </row>
        <row r="5726">
          <cell r="A5726">
            <v>1822200263</v>
          </cell>
          <cell r="B5726" t="str">
            <v>עובדי חברה כ"א</v>
          </cell>
        </row>
        <row r="5727">
          <cell r="A5727">
            <v>1822200400</v>
          </cell>
          <cell r="B5727" t="str">
            <v>אחזקת בנינים וציוד</v>
          </cell>
        </row>
        <row r="5728">
          <cell r="A5728">
            <v>1822200420</v>
          </cell>
          <cell r="B5728" t="str">
            <v xml:space="preserve">כיבוי אש          </v>
          </cell>
        </row>
        <row r="5729">
          <cell r="A5729">
            <v>1822200423</v>
          </cell>
          <cell r="B5729" t="str">
            <v xml:space="preserve">תחזוקת מבנה       </v>
          </cell>
          <cell r="C5729">
            <v>1000</v>
          </cell>
        </row>
        <row r="5730">
          <cell r="A5730">
            <v>1822200431</v>
          </cell>
          <cell r="B5730" t="str">
            <v xml:space="preserve">חשמל              </v>
          </cell>
          <cell r="C5730">
            <v>8580</v>
          </cell>
        </row>
        <row r="5731">
          <cell r="A5731">
            <v>1822200432</v>
          </cell>
          <cell r="B5731" t="str">
            <v xml:space="preserve">מים               </v>
          </cell>
          <cell r="C5731">
            <v>0</v>
          </cell>
        </row>
        <row r="5732">
          <cell r="A5732">
            <v>1822200433</v>
          </cell>
          <cell r="B5732" t="str">
            <v xml:space="preserve">חומרי נקיון       </v>
          </cell>
        </row>
        <row r="5733">
          <cell r="A5733">
            <v>1822200434</v>
          </cell>
          <cell r="B5733" t="str">
            <v xml:space="preserve">חיטוי והדברה      </v>
          </cell>
        </row>
        <row r="5734">
          <cell r="A5734">
            <v>1822200436</v>
          </cell>
          <cell r="B5734" t="str">
            <v xml:space="preserve">אחזקת מזגנים      </v>
          </cell>
        </row>
        <row r="5735">
          <cell r="A5735">
            <v>1822200437</v>
          </cell>
          <cell r="B5735" t="str">
            <v xml:space="preserve">אחזקת אזעקה       </v>
          </cell>
        </row>
        <row r="5736">
          <cell r="A5736">
            <v>1822200441</v>
          </cell>
          <cell r="B5736" t="str">
            <v xml:space="preserve">ביטוח             </v>
          </cell>
        </row>
        <row r="5737">
          <cell r="A5737">
            <v>1822200450</v>
          </cell>
          <cell r="B5737" t="str">
            <v xml:space="preserve">ריהוט והחזקתו     </v>
          </cell>
          <cell r="C5737">
            <v>0</v>
          </cell>
        </row>
        <row r="5738">
          <cell r="A5738">
            <v>1822200471</v>
          </cell>
          <cell r="B5738" t="str">
            <v xml:space="preserve">מכשירי כתיבה      </v>
          </cell>
        </row>
        <row r="5739">
          <cell r="A5739">
            <v>1822200500</v>
          </cell>
          <cell r="B5739" t="str">
            <v xml:space="preserve">הוצאות מינהליות   </v>
          </cell>
        </row>
        <row r="5740">
          <cell r="A5740">
            <v>1822200511</v>
          </cell>
          <cell r="B5740" t="str">
            <v xml:space="preserve">אירוח וכיבוד      </v>
          </cell>
          <cell r="C5740">
            <v>0</v>
          </cell>
        </row>
        <row r="5741">
          <cell r="A5741">
            <v>1822200512</v>
          </cell>
          <cell r="B5741" t="str">
            <v xml:space="preserve">נסיעות ואש"ל      </v>
          </cell>
        </row>
        <row r="5742">
          <cell r="A5742">
            <v>1822200514</v>
          </cell>
          <cell r="B5742" t="str">
            <v xml:space="preserve">פרס לספרות ואמנות </v>
          </cell>
        </row>
        <row r="5743">
          <cell r="A5743">
            <v>1822200522</v>
          </cell>
          <cell r="B5743" t="str">
            <v xml:space="preserve">ספרים             </v>
          </cell>
        </row>
        <row r="5744">
          <cell r="A5744">
            <v>1822200540</v>
          </cell>
          <cell r="B5744" t="str">
            <v xml:space="preserve">הוצאות טלפון      </v>
          </cell>
          <cell r="C5744">
            <v>2000</v>
          </cell>
        </row>
        <row r="5745">
          <cell r="A5745">
            <v>1822200544</v>
          </cell>
          <cell r="B5745" t="str">
            <v xml:space="preserve">הוצאות דאר        </v>
          </cell>
          <cell r="C5745">
            <v>0</v>
          </cell>
        </row>
        <row r="5746">
          <cell r="A5746">
            <v>1822200550</v>
          </cell>
          <cell r="B5746" t="str">
            <v xml:space="preserve">פירסומים          </v>
          </cell>
        </row>
        <row r="5747">
          <cell r="A5747">
            <v>1822200551</v>
          </cell>
          <cell r="B5747" t="str">
            <v xml:space="preserve">מודעות והדבקתן    </v>
          </cell>
        </row>
        <row r="5748">
          <cell r="A5748">
            <v>1822200561</v>
          </cell>
          <cell r="B5748" t="str">
            <v xml:space="preserve">שיכפולים          </v>
          </cell>
        </row>
        <row r="5749">
          <cell r="A5749">
            <v>1822200562</v>
          </cell>
          <cell r="B5749" t="str">
            <v xml:space="preserve">הדפסות            </v>
          </cell>
        </row>
        <row r="5750">
          <cell r="A5750">
            <v>1822200571</v>
          </cell>
          <cell r="B5750" t="str">
            <v xml:space="preserve">מיכון וענ"א       </v>
          </cell>
        </row>
        <row r="5751">
          <cell r="A5751">
            <v>1822200583</v>
          </cell>
          <cell r="B5751" t="str">
            <v xml:space="preserve">מנהל אתר חוסמסה   </v>
          </cell>
        </row>
        <row r="5752">
          <cell r="A5752">
            <v>1822200700</v>
          </cell>
          <cell r="B5752" t="str">
            <v xml:space="preserve">הוצאות לפעולות    </v>
          </cell>
        </row>
        <row r="5753">
          <cell r="A5753">
            <v>1822200710</v>
          </cell>
          <cell r="B5753" t="str">
            <v xml:space="preserve">הובלות והסעות     </v>
          </cell>
        </row>
        <row r="5754">
          <cell r="A5754">
            <v>1822200721</v>
          </cell>
          <cell r="B5754" t="str">
            <v>חמרים-תחזוקת מבנים</v>
          </cell>
          <cell r="C5754">
            <v>5000</v>
          </cell>
        </row>
        <row r="5755">
          <cell r="A5755">
            <v>1822200722</v>
          </cell>
          <cell r="B5755" t="str">
            <v>חמרים-תחזוקה עצמית</v>
          </cell>
        </row>
        <row r="5756">
          <cell r="A5756">
            <v>1822200723</v>
          </cell>
          <cell r="B5756" t="str">
            <v xml:space="preserve">חמרים למועדונים   </v>
          </cell>
        </row>
        <row r="5757">
          <cell r="A5757">
            <v>1822200742</v>
          </cell>
          <cell r="B5757" t="str">
            <v xml:space="preserve">כלים וציוד        </v>
          </cell>
        </row>
        <row r="5758">
          <cell r="A5758">
            <v>1822200743</v>
          </cell>
          <cell r="B5758" t="str">
            <v xml:space="preserve">תחזוקת ציוד       </v>
          </cell>
        </row>
        <row r="5759">
          <cell r="A5759">
            <v>1822200745</v>
          </cell>
          <cell r="B5759" t="str">
            <v xml:space="preserve">דמי פריצה - תכולה </v>
          </cell>
        </row>
        <row r="5760">
          <cell r="A5760">
            <v>1822200746</v>
          </cell>
          <cell r="B5760" t="str">
            <v xml:space="preserve">דמי פריצה - מבנה  </v>
          </cell>
        </row>
        <row r="5761">
          <cell r="A5761">
            <v>1822200751</v>
          </cell>
          <cell r="B5761" t="str">
            <v xml:space="preserve">עבודות קבלניות    </v>
          </cell>
          <cell r="C5761">
            <v>8100</v>
          </cell>
        </row>
        <row r="5762">
          <cell r="A5762">
            <v>1822200753</v>
          </cell>
          <cell r="B5762" t="str">
            <v xml:space="preserve">עובדים חיצוניים   </v>
          </cell>
        </row>
        <row r="5763">
          <cell r="A5763">
            <v>1822200763</v>
          </cell>
          <cell r="B5763" t="str">
            <v xml:space="preserve">עובדי חברת מוסדות </v>
          </cell>
        </row>
        <row r="5764">
          <cell r="A5764">
            <v>1822200780</v>
          </cell>
          <cell r="B5764" t="str">
            <v xml:space="preserve">תרבות תורנית      </v>
          </cell>
          <cell r="C5764">
            <v>1371800</v>
          </cell>
        </row>
        <row r="5765">
          <cell r="A5765">
            <v>1822200781</v>
          </cell>
          <cell r="B5765" t="str">
            <v xml:space="preserve">ארועים            </v>
          </cell>
        </row>
        <row r="5766">
          <cell r="A5766">
            <v>1822200782</v>
          </cell>
          <cell r="B5766" t="str">
            <v xml:space="preserve">יריד אומנים       </v>
          </cell>
        </row>
        <row r="5767">
          <cell r="A5767">
            <v>1822200783</v>
          </cell>
          <cell r="B5767" t="str">
            <v xml:space="preserve">חוג לתנ"ך         </v>
          </cell>
        </row>
        <row r="5768">
          <cell r="A5768">
            <v>1822200784</v>
          </cell>
          <cell r="B5768" t="str">
            <v xml:space="preserve">מורשת ישראל       </v>
          </cell>
        </row>
        <row r="5769">
          <cell r="A5769">
            <v>1822200785</v>
          </cell>
          <cell r="B5769" t="str">
            <v>מכון בר-מצוה הכנסה</v>
          </cell>
        </row>
        <row r="5770">
          <cell r="A5770">
            <v>1822200786</v>
          </cell>
          <cell r="B5770" t="str">
            <v>ספר חולון</v>
          </cell>
        </row>
        <row r="5771">
          <cell r="A5771">
            <v>1822200787</v>
          </cell>
          <cell r="B5771" t="str">
            <v xml:space="preserve">פעולות תרבותיות   </v>
          </cell>
        </row>
        <row r="5772">
          <cell r="A5772">
            <v>1822200794</v>
          </cell>
          <cell r="B5772" t="str">
            <v xml:space="preserve">השתתפות בעזר 094  </v>
          </cell>
        </row>
        <row r="5773">
          <cell r="A5773">
            <v>1822200800</v>
          </cell>
          <cell r="B5773" t="str">
            <v>השת' תמיכות תרומות</v>
          </cell>
        </row>
        <row r="5774">
          <cell r="A5774">
            <v>1822200875</v>
          </cell>
          <cell r="B5774" t="str">
            <v>הוצ' החב' לפיתוח</v>
          </cell>
        </row>
        <row r="5775">
          <cell r="A5775">
            <v>1822200961</v>
          </cell>
          <cell r="B5775" t="str">
            <v>רז' פעולות ורכישות</v>
          </cell>
        </row>
        <row r="5776">
          <cell r="A5776" t="str">
            <v>#VALUE!</v>
          </cell>
          <cell r="B5776" t="str">
            <v xml:space="preserve">פעולות תרבותיות   </v>
          </cell>
          <cell r="C5776">
            <v>1654880</v>
          </cell>
        </row>
        <row r="5777">
          <cell r="A5777">
            <v>18227000</v>
          </cell>
          <cell r="B5777" t="str">
            <v xml:space="preserve">חוגי העשרה        </v>
          </cell>
        </row>
        <row r="5778">
          <cell r="A5778">
            <v>1822700110</v>
          </cell>
          <cell r="B5778" t="str">
            <v>השכר הקובע-תקציבית</v>
          </cell>
        </row>
        <row r="5779">
          <cell r="A5779">
            <v>1822700119</v>
          </cell>
          <cell r="B5779" t="str">
            <v xml:space="preserve">השכר הקובע-צוברת  </v>
          </cell>
          <cell r="C5779">
            <v>403900</v>
          </cell>
        </row>
        <row r="5780">
          <cell r="A5780">
            <v>1822700122</v>
          </cell>
          <cell r="B5780" t="str">
            <v xml:space="preserve">ביגוד             </v>
          </cell>
          <cell r="C5780">
            <v>1200</v>
          </cell>
        </row>
        <row r="5781">
          <cell r="A5781">
            <v>1822700126</v>
          </cell>
          <cell r="B5781" t="str">
            <v xml:space="preserve">דמי הבראה         </v>
          </cell>
          <cell r="C5781">
            <v>4000</v>
          </cell>
        </row>
        <row r="5782">
          <cell r="A5782">
            <v>1822700130</v>
          </cell>
          <cell r="B5782" t="str">
            <v xml:space="preserve">שעות נוספות       </v>
          </cell>
          <cell r="C5782">
            <v>13000</v>
          </cell>
        </row>
        <row r="5783">
          <cell r="A5783">
            <v>1822700140</v>
          </cell>
          <cell r="B5783" t="str">
            <v>השתתפות באחזקת רכב</v>
          </cell>
          <cell r="C5783">
            <v>27700</v>
          </cell>
        </row>
        <row r="5784">
          <cell r="A5784">
            <v>1822700210</v>
          </cell>
          <cell r="B5784" t="str">
            <v xml:space="preserve">השכר הקובע        </v>
          </cell>
        </row>
        <row r="5785">
          <cell r="A5785">
            <v>1822700263</v>
          </cell>
          <cell r="B5785" t="str">
            <v xml:space="preserve">עובדי חברת מוסדות </v>
          </cell>
        </row>
        <row r="5786">
          <cell r="A5786">
            <v>1822700433</v>
          </cell>
          <cell r="B5786" t="str">
            <v xml:space="preserve">חומרי נקיון       </v>
          </cell>
        </row>
        <row r="5787">
          <cell r="A5787">
            <v>1822700441</v>
          </cell>
          <cell r="B5787" t="str">
            <v xml:space="preserve">ביטוח             </v>
          </cell>
        </row>
        <row r="5788">
          <cell r="A5788">
            <v>1822700470</v>
          </cell>
          <cell r="B5788" t="str">
            <v xml:space="preserve">אחזקת מכונות משרד </v>
          </cell>
        </row>
        <row r="5789">
          <cell r="A5789">
            <v>1822700471</v>
          </cell>
          <cell r="B5789" t="str">
            <v xml:space="preserve">מכשירי כתיבה      </v>
          </cell>
        </row>
        <row r="5790">
          <cell r="A5790">
            <v>1822700511</v>
          </cell>
          <cell r="B5790" t="str">
            <v xml:space="preserve">אירוח וכיבוד      </v>
          </cell>
          <cell r="C5790">
            <v>0</v>
          </cell>
        </row>
        <row r="5791">
          <cell r="A5791">
            <v>1822700522</v>
          </cell>
          <cell r="B5791" t="str">
            <v xml:space="preserve">ספרים             </v>
          </cell>
        </row>
        <row r="5792">
          <cell r="A5792">
            <v>1822700540</v>
          </cell>
          <cell r="B5792" t="str">
            <v xml:space="preserve">הוצאות טלפון      </v>
          </cell>
        </row>
        <row r="5793">
          <cell r="A5793">
            <v>1822700544</v>
          </cell>
          <cell r="B5793" t="str">
            <v xml:space="preserve">הוצאות דאר        </v>
          </cell>
          <cell r="C5793">
            <v>0</v>
          </cell>
        </row>
        <row r="5794">
          <cell r="A5794">
            <v>1822700550</v>
          </cell>
          <cell r="B5794" t="str">
            <v xml:space="preserve">פירסומים          </v>
          </cell>
        </row>
        <row r="5795">
          <cell r="A5795">
            <v>1822700561</v>
          </cell>
          <cell r="B5795" t="str">
            <v xml:space="preserve">שיכפולים          </v>
          </cell>
        </row>
        <row r="5796">
          <cell r="A5796">
            <v>1822700562</v>
          </cell>
          <cell r="B5796" t="str">
            <v xml:space="preserve">הדפסות            </v>
          </cell>
        </row>
        <row r="5797">
          <cell r="A5797">
            <v>1822700571</v>
          </cell>
          <cell r="B5797" t="str">
            <v xml:space="preserve">מיכון וענ"א       </v>
          </cell>
        </row>
        <row r="5798">
          <cell r="A5798">
            <v>1822700580</v>
          </cell>
          <cell r="B5798" t="str">
            <v xml:space="preserve">יעוץ פסיכולוגי    </v>
          </cell>
        </row>
        <row r="5799">
          <cell r="A5799">
            <v>1822700583</v>
          </cell>
          <cell r="B5799" t="str">
            <v xml:space="preserve">מדריכים בחשבונית  </v>
          </cell>
        </row>
        <row r="5800">
          <cell r="A5800">
            <v>1822700710</v>
          </cell>
          <cell r="B5800" t="str">
            <v xml:space="preserve">הובלות            </v>
          </cell>
        </row>
        <row r="5801">
          <cell r="A5801">
            <v>1822700722</v>
          </cell>
          <cell r="B5801" t="str">
            <v>חמרים-תחזוקה עצמית</v>
          </cell>
        </row>
        <row r="5802">
          <cell r="A5802">
            <v>1822700723</v>
          </cell>
          <cell r="B5802" t="str">
            <v xml:space="preserve">חומרים לחוגים     </v>
          </cell>
        </row>
        <row r="5803">
          <cell r="A5803">
            <v>1822700743</v>
          </cell>
          <cell r="B5803" t="str">
            <v xml:space="preserve">תחזוקת ציוד       </v>
          </cell>
        </row>
        <row r="5804">
          <cell r="A5804">
            <v>1822700745</v>
          </cell>
          <cell r="B5804" t="str">
            <v>דמי פריצה - תכולה</v>
          </cell>
        </row>
        <row r="5805">
          <cell r="A5805">
            <v>1822700750</v>
          </cell>
          <cell r="B5805" t="str">
            <v xml:space="preserve">עבודות קבלניות    </v>
          </cell>
        </row>
        <row r="5806">
          <cell r="A5806">
            <v>1822700752</v>
          </cell>
          <cell r="B5806" t="str">
            <v xml:space="preserve">נקיון בקבלנות     </v>
          </cell>
        </row>
        <row r="5807">
          <cell r="A5807">
            <v>1822700753</v>
          </cell>
          <cell r="B5807" t="str">
            <v>ריכוז מבחנים וסדרן</v>
          </cell>
        </row>
        <row r="5808">
          <cell r="A5808">
            <v>1822700763</v>
          </cell>
          <cell r="B5808" t="str">
            <v xml:space="preserve">עובדי חברת מוסדות </v>
          </cell>
        </row>
        <row r="5809">
          <cell r="A5809">
            <v>1822700765</v>
          </cell>
          <cell r="B5809" t="str">
            <v xml:space="preserve">שעות מחשב+שכירות  </v>
          </cell>
        </row>
        <row r="5810">
          <cell r="A5810">
            <v>1822700780</v>
          </cell>
          <cell r="B5810" t="str">
            <v>פעולות ( מהכנסות )</v>
          </cell>
        </row>
        <row r="5811">
          <cell r="A5811">
            <v>1822700781</v>
          </cell>
          <cell r="B5811" t="str">
            <v>פעולות שונות</v>
          </cell>
        </row>
        <row r="5812">
          <cell r="A5812">
            <v>1822700782</v>
          </cell>
          <cell r="B5812" t="str">
            <v xml:space="preserve">ארועים            </v>
          </cell>
        </row>
        <row r="5813">
          <cell r="A5813">
            <v>1822700794</v>
          </cell>
          <cell r="B5813" t="str">
            <v xml:space="preserve">השתתפות בעזר 094  </v>
          </cell>
        </row>
        <row r="5814">
          <cell r="A5814">
            <v>1822700900</v>
          </cell>
          <cell r="B5814" t="str">
            <v xml:space="preserve">הוצאות חד פעמיות  </v>
          </cell>
        </row>
        <row r="5815">
          <cell r="A5815">
            <v>1822700931</v>
          </cell>
          <cell r="B5815" t="str">
            <v xml:space="preserve">ציוד חד פעמי      </v>
          </cell>
        </row>
        <row r="5816">
          <cell r="A5816">
            <v>1822700961</v>
          </cell>
          <cell r="B5816" t="str">
            <v>רז' פעולות ורכישות</v>
          </cell>
        </row>
        <row r="5817">
          <cell r="A5817" t="str">
            <v>#VALUE!</v>
          </cell>
          <cell r="B5817" t="str">
            <v xml:space="preserve">חוגי העשרה        </v>
          </cell>
          <cell r="C5817">
            <v>449800</v>
          </cell>
        </row>
        <row r="5818">
          <cell r="A5818">
            <v>18230000</v>
          </cell>
          <cell r="B5818" t="str">
            <v xml:space="preserve">ספריות            </v>
          </cell>
        </row>
        <row r="5819">
          <cell r="A5819">
            <v>1823000100</v>
          </cell>
          <cell r="B5819" t="str">
            <v>שכר עובדים לפי תקן</v>
          </cell>
        </row>
        <row r="5820">
          <cell r="A5820">
            <v>1823000110</v>
          </cell>
          <cell r="B5820" t="str">
            <v>השכר הקובע-תקציבית</v>
          </cell>
          <cell r="C5820">
            <v>1080800</v>
          </cell>
        </row>
        <row r="5821">
          <cell r="A5821">
            <v>1823000119</v>
          </cell>
          <cell r="B5821" t="str">
            <v xml:space="preserve">השכר הקובע-צוברת  </v>
          </cell>
        </row>
        <row r="5822">
          <cell r="A5822">
            <v>1823000122</v>
          </cell>
          <cell r="B5822" t="str">
            <v xml:space="preserve">ביגוד             </v>
          </cell>
          <cell r="C5822">
            <v>5000</v>
          </cell>
        </row>
        <row r="5823">
          <cell r="A5823">
            <v>1823000126</v>
          </cell>
          <cell r="B5823" t="str">
            <v xml:space="preserve">דמי הבראה         </v>
          </cell>
          <cell r="C5823">
            <v>37500</v>
          </cell>
        </row>
        <row r="5824">
          <cell r="A5824">
            <v>1823000130</v>
          </cell>
          <cell r="B5824" t="str">
            <v xml:space="preserve">שעות נוספות       </v>
          </cell>
          <cell r="C5824">
            <v>100000</v>
          </cell>
        </row>
        <row r="5825">
          <cell r="A5825">
            <v>1823000140</v>
          </cell>
          <cell r="B5825" t="str">
            <v>השתתפות באחזקת רכב</v>
          </cell>
          <cell r="C5825">
            <v>19100</v>
          </cell>
        </row>
        <row r="5826">
          <cell r="A5826">
            <v>1823000200</v>
          </cell>
          <cell r="B5826" t="str">
            <v>שכר עובדים ללא תקן</v>
          </cell>
        </row>
        <row r="5827">
          <cell r="A5827">
            <v>1823000210</v>
          </cell>
          <cell r="B5827" t="str">
            <v xml:space="preserve">השכר הקובע        </v>
          </cell>
        </row>
        <row r="5828">
          <cell r="A5828">
            <v>1823000263</v>
          </cell>
          <cell r="B5828" t="str">
            <v xml:space="preserve">ספרניות מוסדות    </v>
          </cell>
        </row>
        <row r="5829">
          <cell r="A5829">
            <v>1823000400</v>
          </cell>
          <cell r="B5829" t="str">
            <v>אחזקת בנינים וציוד</v>
          </cell>
        </row>
        <row r="5830">
          <cell r="A5830">
            <v>1823000410</v>
          </cell>
          <cell r="B5830" t="str">
            <v>מדיטק - שכר דירה</v>
          </cell>
        </row>
        <row r="5831">
          <cell r="A5831">
            <v>1823000413</v>
          </cell>
          <cell r="B5831" t="str">
            <v>דמ''ש</v>
          </cell>
        </row>
        <row r="5832">
          <cell r="A5832">
            <v>1823000420</v>
          </cell>
          <cell r="B5832" t="str">
            <v xml:space="preserve">כיבוי אש          </v>
          </cell>
        </row>
        <row r="5833">
          <cell r="A5833">
            <v>1823000423</v>
          </cell>
          <cell r="B5833" t="str">
            <v xml:space="preserve">תחזוקת מבנה       </v>
          </cell>
        </row>
        <row r="5834">
          <cell r="A5834">
            <v>1823000431</v>
          </cell>
          <cell r="B5834" t="str">
            <v xml:space="preserve">חשמל              </v>
          </cell>
        </row>
        <row r="5835">
          <cell r="A5835">
            <v>1823000432</v>
          </cell>
          <cell r="B5835" t="str">
            <v xml:space="preserve">מים               </v>
          </cell>
          <cell r="C5835">
            <v>0</v>
          </cell>
        </row>
        <row r="5836">
          <cell r="A5836">
            <v>1823000433</v>
          </cell>
          <cell r="B5836" t="str">
            <v xml:space="preserve">חומרי נקיון       </v>
          </cell>
        </row>
        <row r="5837">
          <cell r="A5837">
            <v>1823000434</v>
          </cell>
          <cell r="B5837" t="str">
            <v xml:space="preserve">חיטוי והדברה      </v>
          </cell>
        </row>
        <row r="5838">
          <cell r="A5838">
            <v>1823000436</v>
          </cell>
          <cell r="B5838" t="str">
            <v xml:space="preserve">אחזקת מזגנים      </v>
          </cell>
        </row>
        <row r="5839">
          <cell r="A5839">
            <v>1823000437</v>
          </cell>
          <cell r="B5839" t="str">
            <v xml:space="preserve">אחזקת אזעקה       </v>
          </cell>
        </row>
        <row r="5840">
          <cell r="A5840">
            <v>1823000441</v>
          </cell>
          <cell r="B5840" t="str">
            <v xml:space="preserve">ביטוח             </v>
          </cell>
          <cell r="C5840">
            <v>20600</v>
          </cell>
        </row>
        <row r="5841">
          <cell r="A5841">
            <v>1823000450</v>
          </cell>
          <cell r="B5841" t="str">
            <v xml:space="preserve">ריהוט ואחזקתו     </v>
          </cell>
          <cell r="C5841">
            <v>0</v>
          </cell>
        </row>
        <row r="5842">
          <cell r="A5842">
            <v>1823000471</v>
          </cell>
          <cell r="B5842" t="str">
            <v xml:space="preserve">מכשירי כתיבה      </v>
          </cell>
        </row>
        <row r="5843">
          <cell r="A5843">
            <v>1823000472</v>
          </cell>
          <cell r="B5843" t="str">
            <v xml:space="preserve">גילוי אש בן יהודה </v>
          </cell>
        </row>
        <row r="5844">
          <cell r="A5844">
            <v>1823000474</v>
          </cell>
          <cell r="B5844" t="str">
            <v>ש' מעליות בן-יהודה</v>
          </cell>
        </row>
        <row r="5845">
          <cell r="A5845">
            <v>1823000500</v>
          </cell>
          <cell r="B5845" t="str">
            <v xml:space="preserve">הוצאות מינהליות   </v>
          </cell>
        </row>
        <row r="5846">
          <cell r="A5846">
            <v>1823000511</v>
          </cell>
          <cell r="B5846" t="str">
            <v xml:space="preserve">אירוח וכיבוד      </v>
          </cell>
          <cell r="C5846">
            <v>0</v>
          </cell>
        </row>
        <row r="5847">
          <cell r="A5847">
            <v>1823000512</v>
          </cell>
          <cell r="B5847" t="str">
            <v xml:space="preserve">נסיעות ואש"ל      </v>
          </cell>
        </row>
        <row r="5848">
          <cell r="A5848">
            <v>1823000521</v>
          </cell>
          <cell r="B5848" t="str">
            <v>השתלמויות מידאטק</v>
          </cell>
        </row>
        <row r="5849">
          <cell r="A5849">
            <v>1823000522</v>
          </cell>
          <cell r="B5849" t="str">
            <v xml:space="preserve">ספרים ועיתונים    </v>
          </cell>
        </row>
        <row r="5850">
          <cell r="A5850">
            <v>1823000540</v>
          </cell>
          <cell r="B5850" t="str">
            <v xml:space="preserve">הוצאות טלפון      </v>
          </cell>
        </row>
        <row r="5851">
          <cell r="A5851">
            <v>1823000544</v>
          </cell>
          <cell r="B5851" t="str">
            <v xml:space="preserve">הוצאות דאר        </v>
          </cell>
          <cell r="C5851">
            <v>0</v>
          </cell>
        </row>
        <row r="5852">
          <cell r="A5852">
            <v>1823000561</v>
          </cell>
          <cell r="B5852" t="str">
            <v xml:space="preserve">שיכפולים          </v>
          </cell>
        </row>
        <row r="5853">
          <cell r="A5853">
            <v>1823000562</v>
          </cell>
          <cell r="B5853" t="str">
            <v xml:space="preserve">הדפסות            </v>
          </cell>
        </row>
        <row r="5854">
          <cell r="A5854">
            <v>1823000571</v>
          </cell>
          <cell r="B5854" t="str">
            <v xml:space="preserve">מיכון וענ"א       </v>
          </cell>
        </row>
        <row r="5855">
          <cell r="A5855">
            <v>1823000700</v>
          </cell>
          <cell r="B5855" t="str">
            <v xml:space="preserve">הוצאות לפעולות    </v>
          </cell>
        </row>
        <row r="5856">
          <cell r="A5856">
            <v>1823000710</v>
          </cell>
          <cell r="B5856" t="str">
            <v xml:space="preserve">הובלות והסעות     </v>
          </cell>
        </row>
        <row r="5857">
          <cell r="A5857">
            <v>1823000721</v>
          </cell>
          <cell r="B5857" t="str">
            <v>חמרים-תחזוקת מבנים</v>
          </cell>
        </row>
        <row r="5858">
          <cell r="A5858">
            <v>1823000722</v>
          </cell>
          <cell r="B5858" t="str">
            <v>חמרים-תחזוקה עצמית</v>
          </cell>
        </row>
        <row r="5859">
          <cell r="A5859">
            <v>1823000723</v>
          </cell>
          <cell r="B5859" t="str">
            <v>חומרים לעבוד ספרים</v>
          </cell>
        </row>
        <row r="5860">
          <cell r="A5860">
            <v>1823000724</v>
          </cell>
          <cell r="B5860" t="str">
            <v>רכישות מרכז ההדרכה</v>
          </cell>
        </row>
        <row r="5861">
          <cell r="A5861">
            <v>1823000741</v>
          </cell>
          <cell r="B5861" t="str">
            <v xml:space="preserve">כריכת ספרים       </v>
          </cell>
        </row>
        <row r="5862">
          <cell r="A5862">
            <v>1823000742</v>
          </cell>
          <cell r="B5862" t="str">
            <v xml:space="preserve">כלים וציוד        </v>
          </cell>
        </row>
        <row r="5863">
          <cell r="A5863">
            <v>1823000743</v>
          </cell>
          <cell r="B5863" t="str">
            <v>תח' ספריה מוסיקלית</v>
          </cell>
        </row>
        <row r="5864">
          <cell r="A5864">
            <v>1823000745</v>
          </cell>
          <cell r="B5864" t="str">
            <v xml:space="preserve">דמי פריצה - תכולה </v>
          </cell>
        </row>
        <row r="5865">
          <cell r="A5865">
            <v>1823000750</v>
          </cell>
          <cell r="B5865" t="str">
            <v>אחזקת מוסדות</v>
          </cell>
        </row>
        <row r="5866">
          <cell r="A5866">
            <v>1823000751</v>
          </cell>
          <cell r="B5866" t="str">
            <v xml:space="preserve">עבודות קבלניות    </v>
          </cell>
        </row>
        <row r="5867">
          <cell r="A5867">
            <v>1823000752</v>
          </cell>
          <cell r="B5867" t="str">
            <v xml:space="preserve">נקיון בקבלנות     </v>
          </cell>
        </row>
        <row r="5868">
          <cell r="A5868">
            <v>1823000753</v>
          </cell>
          <cell r="B5868" t="str">
            <v xml:space="preserve">עובדים חיצוניים   </v>
          </cell>
        </row>
        <row r="5869">
          <cell r="A5869">
            <v>1823000755</v>
          </cell>
          <cell r="B5869" t="str">
            <v xml:space="preserve">עובדים חיצוניים   </v>
          </cell>
        </row>
        <row r="5870">
          <cell r="A5870">
            <v>1823000756</v>
          </cell>
          <cell r="B5870" t="str">
            <v>שמירה</v>
          </cell>
        </row>
        <row r="5871">
          <cell r="A5871">
            <v>1823000763</v>
          </cell>
          <cell r="B5871" t="str">
            <v xml:space="preserve">ספרניות מוסדות    </v>
          </cell>
        </row>
        <row r="5872">
          <cell r="A5872">
            <v>1823000780</v>
          </cell>
          <cell r="B5872" t="str">
            <v>העונה הישראלית לעיצוב</v>
          </cell>
          <cell r="C5872">
            <v>95000</v>
          </cell>
        </row>
        <row r="5873">
          <cell r="A5873">
            <v>1823000781</v>
          </cell>
          <cell r="B5873" t="str">
            <v>הפעלת רשת הספריות</v>
          </cell>
        </row>
        <row r="5874">
          <cell r="A5874">
            <v>1823000782</v>
          </cell>
          <cell r="B5874" t="str">
            <v>הפעלת המדיטק</v>
          </cell>
        </row>
        <row r="5875">
          <cell r="A5875">
            <v>1823000783</v>
          </cell>
          <cell r="B5875" t="str">
            <v>שבוע דרום קוריאה</v>
          </cell>
        </row>
        <row r="5876">
          <cell r="A5876">
            <v>1823000789</v>
          </cell>
          <cell r="B5876" t="str">
            <v xml:space="preserve">שבוע הספר         </v>
          </cell>
        </row>
        <row r="5877">
          <cell r="A5877">
            <v>1823000794</v>
          </cell>
          <cell r="B5877" t="str">
            <v xml:space="preserve">השתתפות בעזר 094  </v>
          </cell>
        </row>
        <row r="5878">
          <cell r="A5878">
            <v>1823000870</v>
          </cell>
          <cell r="B5878" t="str">
            <v>העונה הישראלית לעיצוב</v>
          </cell>
        </row>
        <row r="5879">
          <cell r="A5879">
            <v>1823000871</v>
          </cell>
          <cell r="B5879" t="str">
            <v>פסטיבל ישראל-מדיטק</v>
          </cell>
        </row>
        <row r="5880">
          <cell r="A5880">
            <v>1823000872</v>
          </cell>
          <cell r="B5880" t="str">
            <v>שבוע העיצוב</v>
          </cell>
        </row>
        <row r="5881">
          <cell r="A5881">
            <v>1823000873</v>
          </cell>
          <cell r="B5881" t="str">
            <v>כנס אופנה</v>
          </cell>
        </row>
        <row r="5882">
          <cell r="A5882">
            <v>1823000874</v>
          </cell>
          <cell r="B5882" t="str">
            <v>שכ"ד - מדיטק</v>
          </cell>
        </row>
        <row r="5883">
          <cell r="A5883">
            <v>1823000875</v>
          </cell>
          <cell r="B5883" t="str">
            <v>הפעלת רשת הספריות</v>
          </cell>
          <cell r="C5883">
            <v>7812200</v>
          </cell>
        </row>
        <row r="5884">
          <cell r="A5884">
            <v>1823000876</v>
          </cell>
          <cell r="B5884" t="str">
            <v>הפעלת המדיטק</v>
          </cell>
          <cell r="C5884">
            <v>7845400</v>
          </cell>
        </row>
        <row r="5885">
          <cell r="A5885">
            <v>1823000877</v>
          </cell>
          <cell r="B5885" t="str">
            <v>השתתפות בסינימטק</v>
          </cell>
          <cell r="C5885">
            <v>725300</v>
          </cell>
        </row>
        <row r="5886">
          <cell r="A5886">
            <v>1823000878</v>
          </cell>
          <cell r="B5886" t="str">
            <v>כנס עיצוב-מ' פיתוח אזורי</v>
          </cell>
        </row>
        <row r="5887">
          <cell r="A5887">
            <v>1823000879</v>
          </cell>
          <cell r="B5887" t="str">
            <v>ביטוח כנגד הכנסות</v>
          </cell>
          <cell r="C5887">
            <v>20600</v>
          </cell>
        </row>
        <row r="5888">
          <cell r="A5888">
            <v>1823000880</v>
          </cell>
          <cell r="B5888" t="str">
            <v>הפקת מחול</v>
          </cell>
        </row>
        <row r="5889">
          <cell r="A5889">
            <v>1823000881</v>
          </cell>
          <cell r="B5889" t="str">
            <v>נשים בעסקים</v>
          </cell>
        </row>
        <row r="5890">
          <cell r="A5890">
            <v>1823000888</v>
          </cell>
          <cell r="B5890" t="str">
            <v>טקס פרסי קולנוע ו-TV לילדים</v>
          </cell>
          <cell r="C5890">
            <v>150000</v>
          </cell>
        </row>
        <row r="5891">
          <cell r="A5891">
            <v>1823000900</v>
          </cell>
          <cell r="B5891" t="str">
            <v xml:space="preserve">הוצאות חד פעמיות  </v>
          </cell>
        </row>
        <row r="5892">
          <cell r="A5892">
            <v>1823000931</v>
          </cell>
          <cell r="B5892" t="str">
            <v>מדיטק-השלמת שכר ספרניות</v>
          </cell>
        </row>
        <row r="5893">
          <cell r="A5893">
            <v>1823000934</v>
          </cell>
          <cell r="B5893" t="str">
            <v>העברה חד פעמית</v>
          </cell>
        </row>
        <row r="5894">
          <cell r="A5894">
            <v>1823000950</v>
          </cell>
          <cell r="B5894" t="str">
            <v>הלוואה למדיטק</v>
          </cell>
        </row>
        <row r="5895">
          <cell r="A5895">
            <v>1823000960</v>
          </cell>
          <cell r="B5895" t="str">
            <v>הוצאות ח"פ-מדיטק</v>
          </cell>
        </row>
        <row r="5896">
          <cell r="A5896">
            <v>1823000961</v>
          </cell>
          <cell r="B5896" t="str">
            <v>רז' פעולות ורכישות</v>
          </cell>
        </row>
        <row r="5897">
          <cell r="A5897" t="str">
            <v>#VALUE!</v>
          </cell>
          <cell r="B5897" t="str">
            <v xml:space="preserve">ספריות            </v>
          </cell>
          <cell r="C5897">
            <v>17911500</v>
          </cell>
        </row>
        <row r="5898">
          <cell r="A5898">
            <v>18250000</v>
          </cell>
          <cell r="B5898" t="str">
            <v xml:space="preserve">מוסיקה ומחול      </v>
          </cell>
        </row>
        <row r="5899">
          <cell r="A5899">
            <v>18255000</v>
          </cell>
          <cell r="B5899" t="str">
            <v xml:space="preserve">להקות  עירוניות   </v>
          </cell>
        </row>
        <row r="5900">
          <cell r="A5900">
            <v>1825500110</v>
          </cell>
          <cell r="B5900" t="str">
            <v>השכר הקובע-תקציבית</v>
          </cell>
        </row>
        <row r="5901">
          <cell r="A5901">
            <v>1825500119</v>
          </cell>
          <cell r="B5901" t="str">
            <v xml:space="preserve">השכר הקובע-צוברת  </v>
          </cell>
        </row>
        <row r="5902">
          <cell r="A5902">
            <v>1825500122</v>
          </cell>
          <cell r="B5902" t="str">
            <v xml:space="preserve">ביגוד             </v>
          </cell>
          <cell r="C5902">
            <v>0</v>
          </cell>
        </row>
        <row r="5903">
          <cell r="A5903">
            <v>1825500126</v>
          </cell>
          <cell r="B5903" t="str">
            <v xml:space="preserve">דמי הבראה         </v>
          </cell>
        </row>
        <row r="5904">
          <cell r="A5904">
            <v>1825500130</v>
          </cell>
          <cell r="B5904" t="str">
            <v xml:space="preserve">שעות נוספות       </v>
          </cell>
        </row>
        <row r="5905">
          <cell r="A5905">
            <v>1825500140</v>
          </cell>
          <cell r="B5905" t="str">
            <v>השתתפות באחזקת רכב</v>
          </cell>
        </row>
        <row r="5906">
          <cell r="A5906">
            <v>1825500210</v>
          </cell>
          <cell r="B5906" t="str">
            <v xml:space="preserve">השכר הקובע        </v>
          </cell>
        </row>
        <row r="5907">
          <cell r="A5907">
            <v>1825500250</v>
          </cell>
          <cell r="B5907" t="str">
            <v>שכר מושאלים</v>
          </cell>
        </row>
        <row r="5908">
          <cell r="A5908">
            <v>1825500410</v>
          </cell>
          <cell r="B5908" t="str">
            <v xml:space="preserve">השכרות            </v>
          </cell>
        </row>
        <row r="5909">
          <cell r="A5909">
            <v>1825500441</v>
          </cell>
          <cell r="B5909" t="str">
            <v xml:space="preserve">ביטוח             </v>
          </cell>
        </row>
        <row r="5910">
          <cell r="A5910">
            <v>1825500511</v>
          </cell>
          <cell r="B5910" t="str">
            <v xml:space="preserve">אירוח וכיבוד      </v>
          </cell>
          <cell r="C5910">
            <v>0</v>
          </cell>
        </row>
        <row r="5911">
          <cell r="A5911">
            <v>1825500550</v>
          </cell>
          <cell r="B5911" t="str">
            <v xml:space="preserve">פירסומים          </v>
          </cell>
        </row>
        <row r="5912">
          <cell r="A5912">
            <v>1825500583</v>
          </cell>
          <cell r="B5912" t="str">
            <v>כוריאוג' אקורדיונ'</v>
          </cell>
        </row>
        <row r="5913">
          <cell r="A5913">
            <v>1825500710</v>
          </cell>
          <cell r="B5913" t="str">
            <v xml:space="preserve">הובלות  והסעות    </v>
          </cell>
        </row>
        <row r="5914">
          <cell r="A5914">
            <v>1825500742</v>
          </cell>
          <cell r="B5914" t="str">
            <v xml:space="preserve">כלים וציוד        </v>
          </cell>
        </row>
        <row r="5915">
          <cell r="A5915">
            <v>1825500744</v>
          </cell>
          <cell r="B5915" t="str">
            <v xml:space="preserve">תלבושות           </v>
          </cell>
        </row>
        <row r="5916">
          <cell r="A5916">
            <v>1825500781</v>
          </cell>
          <cell r="B5916" t="str">
            <v>פעולות להקת ורטיגו</v>
          </cell>
        </row>
        <row r="5917">
          <cell r="A5917">
            <v>1825500782</v>
          </cell>
          <cell r="B5917" t="str">
            <v xml:space="preserve">פע' דרך רשת קהילה </v>
          </cell>
          <cell r="C5917">
            <v>210100</v>
          </cell>
        </row>
        <row r="5918">
          <cell r="A5918">
            <v>1825500783</v>
          </cell>
          <cell r="B5918" t="str">
            <v>שכר מנהלת להקות</v>
          </cell>
          <cell r="C5918">
            <v>90300</v>
          </cell>
        </row>
        <row r="5919">
          <cell r="A5919">
            <v>1825500784</v>
          </cell>
          <cell r="B5919" t="str">
            <v>בי"ס למחול</v>
          </cell>
        </row>
        <row r="5920">
          <cell r="A5920">
            <v>1825500785</v>
          </cell>
          <cell r="B5920" t="str">
            <v>להקת "טררם"</v>
          </cell>
        </row>
        <row r="5921">
          <cell r="A5921">
            <v>1825500786</v>
          </cell>
          <cell r="B5921" t="str">
            <v xml:space="preserve">פעולות להקות      </v>
          </cell>
          <cell r="C5921">
            <v>86600</v>
          </cell>
        </row>
        <row r="5922">
          <cell r="A5922">
            <v>1825500787</v>
          </cell>
          <cell r="B5922" t="str">
            <v>להקת פרסקו</v>
          </cell>
        </row>
        <row r="5923">
          <cell r="A5923">
            <v>1825500788</v>
          </cell>
          <cell r="B5923" t="str">
            <v>פעולות ותחזוקה</v>
          </cell>
        </row>
        <row r="5924">
          <cell r="A5924">
            <v>1825500961</v>
          </cell>
          <cell r="B5924" t="str">
            <v>רז' פעולות ורכישות</v>
          </cell>
        </row>
        <row r="5925">
          <cell r="A5925" t="str">
            <v>#VALUE!</v>
          </cell>
          <cell r="B5925" t="str">
            <v xml:space="preserve">להקות  עירוניות   </v>
          </cell>
          <cell r="C5925">
            <v>387000</v>
          </cell>
        </row>
        <row r="5926">
          <cell r="A5926">
            <v>18260000</v>
          </cell>
          <cell r="B5926" t="str">
            <v xml:space="preserve">מוקדי תרבות       </v>
          </cell>
        </row>
        <row r="5927">
          <cell r="A5927">
            <v>18261000</v>
          </cell>
          <cell r="B5927" t="str">
            <v xml:space="preserve">תיאטרון חולון     </v>
          </cell>
        </row>
        <row r="5928">
          <cell r="A5928">
            <v>1826100119</v>
          </cell>
          <cell r="B5928" t="str">
            <v xml:space="preserve">השכר הקובע-צוברת  </v>
          </cell>
        </row>
        <row r="5929">
          <cell r="A5929">
            <v>1826100211</v>
          </cell>
          <cell r="B5929" t="str">
            <v>העסקת עובדי עירייה</v>
          </cell>
        </row>
        <row r="5930">
          <cell r="A5930">
            <v>1826100250</v>
          </cell>
          <cell r="B5930" t="str">
            <v>שכר מושאלים</v>
          </cell>
        </row>
        <row r="5931">
          <cell r="A5931">
            <v>1826100410</v>
          </cell>
          <cell r="B5931" t="str">
            <v>דמי שכירות</v>
          </cell>
        </row>
        <row r="5932">
          <cell r="A5932">
            <v>1826100413</v>
          </cell>
          <cell r="B5932" t="str">
            <v>דמ''ש</v>
          </cell>
        </row>
        <row r="5933">
          <cell r="A5933">
            <v>1826100431</v>
          </cell>
          <cell r="B5933" t="str">
            <v xml:space="preserve">חשמל              </v>
          </cell>
          <cell r="C5933">
            <v>2200</v>
          </cell>
        </row>
        <row r="5934">
          <cell r="A5934">
            <v>1826100432</v>
          </cell>
          <cell r="B5934" t="str">
            <v xml:space="preserve">מים               </v>
          </cell>
          <cell r="C5934">
            <v>0</v>
          </cell>
        </row>
        <row r="5935">
          <cell r="A5935">
            <v>1826100441</v>
          </cell>
          <cell r="B5935" t="str">
            <v xml:space="preserve">ביטוח             </v>
          </cell>
          <cell r="C5935">
            <v>29400</v>
          </cell>
        </row>
        <row r="5936">
          <cell r="A5936">
            <v>1826100870</v>
          </cell>
          <cell r="B5936" t="str">
            <v xml:space="preserve">השתתפויות         </v>
          </cell>
          <cell r="C5936">
            <v>5488700</v>
          </cell>
        </row>
        <row r="5937">
          <cell r="A5937">
            <v>1826100871</v>
          </cell>
          <cell r="B5937" t="str">
            <v>הש'-פעולות מיוחדות</v>
          </cell>
          <cell r="C5937">
            <v>1356100</v>
          </cell>
        </row>
        <row r="5938">
          <cell r="A5938">
            <v>1826100872</v>
          </cell>
          <cell r="B5938" t="str">
            <v>ספר - ברטונוב</v>
          </cell>
        </row>
        <row r="5939">
          <cell r="A5939">
            <v>1826100873</v>
          </cell>
          <cell r="B5939" t="str">
            <v>השת'-שכר מנהל אדמ'</v>
          </cell>
        </row>
        <row r="5940">
          <cell r="A5940">
            <v>1826100874</v>
          </cell>
          <cell r="B5940" t="str">
            <v>דמי שכירות</v>
          </cell>
        </row>
        <row r="5941">
          <cell r="A5941">
            <v>1826100875</v>
          </cell>
          <cell r="B5941" t="str">
            <v>פסטיבל צלילי ילדות</v>
          </cell>
          <cell r="C5941">
            <v>700000</v>
          </cell>
        </row>
        <row r="5942">
          <cell r="A5942">
            <v>1826100876</v>
          </cell>
          <cell r="B5942" t="str">
            <v>מרכז לתינוקות</v>
          </cell>
          <cell r="C5942">
            <v>722000</v>
          </cell>
        </row>
        <row r="5943">
          <cell r="A5943">
            <v>1826100877</v>
          </cell>
          <cell r="B5943" t="str">
            <v>מסלול לתיאטרון קהילתי</v>
          </cell>
        </row>
        <row r="5944">
          <cell r="A5944">
            <v>1826100879</v>
          </cell>
          <cell r="B5944" t="str">
            <v>ביטוח-כנגד הכנסות</v>
          </cell>
          <cell r="C5944">
            <v>29400</v>
          </cell>
        </row>
        <row r="5945">
          <cell r="A5945">
            <v>1826100931</v>
          </cell>
          <cell r="B5945" t="str">
            <v xml:space="preserve">הוצאות חד פעמיות  </v>
          </cell>
        </row>
        <row r="5946">
          <cell r="A5946">
            <v>1826100932</v>
          </cell>
          <cell r="B5946" t="str">
            <v>ח"פ - גמ"ח מנהל</v>
          </cell>
        </row>
        <row r="5947">
          <cell r="A5947">
            <v>1826100933</v>
          </cell>
          <cell r="B5947" t="str">
            <v>ח"פ - הסכם מס הכנסה</v>
          </cell>
        </row>
        <row r="5948">
          <cell r="A5948">
            <v>1826100935</v>
          </cell>
          <cell r="B5948" t="str">
            <v>ארועי שנת ה - 60</v>
          </cell>
        </row>
        <row r="5949">
          <cell r="A5949">
            <v>1826100950</v>
          </cell>
          <cell r="B5949" t="str">
            <v>הלוואה לתיאטרון חולון</v>
          </cell>
        </row>
        <row r="5950">
          <cell r="A5950">
            <v>1826100961</v>
          </cell>
          <cell r="B5950" t="str">
            <v>רז' פעולות ורכישות</v>
          </cell>
        </row>
        <row r="5951">
          <cell r="A5951" t="str">
            <v>#VALUE!</v>
          </cell>
          <cell r="B5951" t="str">
            <v xml:space="preserve">תיאטרון חולון     </v>
          </cell>
          <cell r="C5951">
            <v>8327800</v>
          </cell>
        </row>
        <row r="5952">
          <cell r="A5952">
            <v>18261100</v>
          </cell>
          <cell r="B5952" t="str">
            <v>הסטודיו למשחק</v>
          </cell>
        </row>
        <row r="5953">
          <cell r="A5953">
            <v>1826110872</v>
          </cell>
          <cell r="B5953" t="str">
            <v>השת' בסטודיו למשחק</v>
          </cell>
        </row>
        <row r="5954">
          <cell r="A5954">
            <v>1826110931</v>
          </cell>
          <cell r="B5954" t="str">
            <v>השתתפות ח"פ בהפקה</v>
          </cell>
        </row>
        <row r="5955">
          <cell r="A5955" t="str">
            <v>#VALUE!</v>
          </cell>
          <cell r="B5955" t="str">
            <v>הסטודיו למשחק</v>
          </cell>
          <cell r="C5955">
            <v>0</v>
          </cell>
        </row>
        <row r="5956">
          <cell r="A5956">
            <v>18261200</v>
          </cell>
          <cell r="B5956" t="str">
            <v>מוזיאון הקריקטורות</v>
          </cell>
        </row>
        <row r="5957">
          <cell r="A5957">
            <v>1826120250</v>
          </cell>
          <cell r="B5957" t="str">
            <v>שכר מושאלים</v>
          </cell>
        </row>
        <row r="5958">
          <cell r="A5958">
            <v>1826120413</v>
          </cell>
          <cell r="B5958" t="str">
            <v>דמ''ש</v>
          </cell>
        </row>
        <row r="5959">
          <cell r="A5959">
            <v>1826120872</v>
          </cell>
          <cell r="B5959" t="str">
            <v>השתתפות בהפעלה</v>
          </cell>
          <cell r="C5959">
            <v>869000</v>
          </cell>
        </row>
        <row r="5960">
          <cell r="A5960">
            <v>1826120873</v>
          </cell>
          <cell r="B5960" t="str">
            <v>חוב משנה קודמת</v>
          </cell>
        </row>
        <row r="5961">
          <cell r="A5961" t="str">
            <v>#VALUE!</v>
          </cell>
          <cell r="B5961" t="str">
            <v>מוזיאון הקריקטורות</v>
          </cell>
          <cell r="C5961">
            <v>869000</v>
          </cell>
        </row>
        <row r="5962">
          <cell r="A5962">
            <v>18262000</v>
          </cell>
          <cell r="B5962" t="str">
            <v xml:space="preserve">אומנויות ותערוכות  </v>
          </cell>
        </row>
        <row r="5963">
          <cell r="A5963">
            <v>1826200110</v>
          </cell>
          <cell r="B5963" t="str">
            <v>השכר הקובע-תקציבית</v>
          </cell>
        </row>
        <row r="5964">
          <cell r="A5964">
            <v>1826200119</v>
          </cell>
          <cell r="B5964" t="str">
            <v>השכר הקובע צוברת</v>
          </cell>
          <cell r="C5964">
            <v>122500</v>
          </cell>
        </row>
        <row r="5965">
          <cell r="A5965">
            <v>1826200122</v>
          </cell>
          <cell r="B5965" t="str">
            <v xml:space="preserve">ביגוד             </v>
          </cell>
          <cell r="C5965">
            <v>2200</v>
          </cell>
        </row>
        <row r="5966">
          <cell r="A5966">
            <v>1826200126</v>
          </cell>
          <cell r="B5966" t="str">
            <v xml:space="preserve">דמי הבראה         </v>
          </cell>
          <cell r="C5966">
            <v>1000</v>
          </cell>
        </row>
        <row r="5967">
          <cell r="A5967">
            <v>1826200130</v>
          </cell>
          <cell r="B5967" t="str">
            <v xml:space="preserve">שעות נוספות       </v>
          </cell>
        </row>
        <row r="5968">
          <cell r="A5968">
            <v>1826200140</v>
          </cell>
          <cell r="B5968" t="str">
            <v>השתתפות באחזקת רכב</v>
          </cell>
          <cell r="C5968">
            <v>10800</v>
          </cell>
        </row>
        <row r="5969">
          <cell r="A5969">
            <v>1826200210</v>
          </cell>
          <cell r="B5969" t="str">
            <v>שכר ללא תקן</v>
          </cell>
        </row>
        <row r="5970">
          <cell r="A5970">
            <v>1826200420</v>
          </cell>
          <cell r="B5970" t="str">
            <v xml:space="preserve">כיבוי אש          </v>
          </cell>
        </row>
        <row r="5971">
          <cell r="A5971">
            <v>1826200423</v>
          </cell>
          <cell r="B5971" t="str">
            <v xml:space="preserve">תחזוקת מבנה       </v>
          </cell>
          <cell r="C5971">
            <v>95000</v>
          </cell>
        </row>
        <row r="5972">
          <cell r="A5972">
            <v>1826200432</v>
          </cell>
          <cell r="B5972" t="str">
            <v xml:space="preserve">מים               </v>
          </cell>
          <cell r="C5972">
            <v>0</v>
          </cell>
        </row>
        <row r="5973">
          <cell r="A5973">
            <v>1826200433</v>
          </cell>
          <cell r="B5973" t="str">
            <v xml:space="preserve">חומרי נקיון       </v>
          </cell>
        </row>
        <row r="5974">
          <cell r="A5974">
            <v>1826200437</v>
          </cell>
          <cell r="B5974" t="str">
            <v xml:space="preserve">אחזקת אזעקה       </v>
          </cell>
          <cell r="C5974">
            <v>4200</v>
          </cell>
        </row>
        <row r="5975">
          <cell r="A5975">
            <v>1826200441</v>
          </cell>
          <cell r="B5975" t="str">
            <v>ביטוח</v>
          </cell>
          <cell r="C5975">
            <v>4700</v>
          </cell>
        </row>
        <row r="5976">
          <cell r="A5976">
            <v>1826200450</v>
          </cell>
          <cell r="B5976" t="str">
            <v>אחזקת תמי 4</v>
          </cell>
          <cell r="C5976">
            <v>1100</v>
          </cell>
        </row>
        <row r="5977">
          <cell r="A5977">
            <v>1826200470</v>
          </cell>
          <cell r="B5977" t="str">
            <v xml:space="preserve">אחזקת מכונות משרד </v>
          </cell>
        </row>
        <row r="5978">
          <cell r="A5978">
            <v>1826200471</v>
          </cell>
          <cell r="B5978" t="str">
            <v xml:space="preserve">מכשירי כתיבה      </v>
          </cell>
        </row>
        <row r="5979">
          <cell r="A5979">
            <v>1826200511</v>
          </cell>
          <cell r="B5979" t="str">
            <v xml:space="preserve">אירוח וכיבוד      </v>
          </cell>
          <cell r="C5979">
            <v>0</v>
          </cell>
        </row>
        <row r="5980">
          <cell r="A5980">
            <v>1826200512</v>
          </cell>
          <cell r="B5980" t="str">
            <v xml:space="preserve">אירוח וכיבוד      </v>
          </cell>
        </row>
        <row r="5981">
          <cell r="A5981">
            <v>1826200522</v>
          </cell>
          <cell r="B5981" t="str">
            <v xml:space="preserve">ספרים ועיתונים    </v>
          </cell>
        </row>
        <row r="5982">
          <cell r="A5982">
            <v>1826200540</v>
          </cell>
          <cell r="B5982" t="str">
            <v xml:space="preserve">הוצאות טלפון      </v>
          </cell>
        </row>
        <row r="5983">
          <cell r="A5983">
            <v>1826200544</v>
          </cell>
          <cell r="B5983" t="str">
            <v xml:space="preserve">הוצאות דאר        </v>
          </cell>
          <cell r="C5983">
            <v>0</v>
          </cell>
        </row>
        <row r="5984">
          <cell r="A5984">
            <v>1826200550</v>
          </cell>
          <cell r="B5984" t="str">
            <v xml:space="preserve">פירסומים          </v>
          </cell>
          <cell r="C5984">
            <v>180500</v>
          </cell>
        </row>
        <row r="5985">
          <cell r="A5985">
            <v>1826200562</v>
          </cell>
          <cell r="B5985" t="str">
            <v xml:space="preserve">הדפסות            </v>
          </cell>
        </row>
        <row r="5986">
          <cell r="A5986">
            <v>1826200710</v>
          </cell>
          <cell r="B5986" t="str">
            <v xml:space="preserve">הובלות והסעות     </v>
          </cell>
          <cell r="C5986">
            <v>36100</v>
          </cell>
        </row>
        <row r="5987">
          <cell r="A5987">
            <v>1826200751</v>
          </cell>
          <cell r="B5987" t="str">
            <v>אחזקה גלריית החווה</v>
          </cell>
          <cell r="C5987">
            <v>9000</v>
          </cell>
        </row>
        <row r="5988">
          <cell r="A5988">
            <v>1826200752</v>
          </cell>
          <cell r="B5988" t="str">
            <v xml:space="preserve">נקיון בקבלנות     </v>
          </cell>
          <cell r="C5988">
            <v>17000</v>
          </cell>
        </row>
        <row r="5989">
          <cell r="A5989">
            <v>1826200756</v>
          </cell>
          <cell r="B5989" t="str">
            <v>שמירה בקבלנות</v>
          </cell>
          <cell r="C5989">
            <v>130000</v>
          </cell>
        </row>
        <row r="5990">
          <cell r="A5990">
            <v>1826200763</v>
          </cell>
          <cell r="B5990" t="str">
            <v xml:space="preserve">עובדי חברת מוסדות </v>
          </cell>
        </row>
        <row r="5991">
          <cell r="A5991">
            <v>1826200780</v>
          </cell>
          <cell r="B5991" t="str">
            <v>אירוע פתיחת עונה</v>
          </cell>
          <cell r="C5991">
            <v>135400</v>
          </cell>
        </row>
        <row r="5992">
          <cell r="A5992">
            <v>1826200781</v>
          </cell>
          <cell r="B5992" t="str">
            <v xml:space="preserve">טכס יקיר חולון    </v>
          </cell>
          <cell r="C5992">
            <v>67600</v>
          </cell>
        </row>
        <row r="5993">
          <cell r="A5993">
            <v>1826200782</v>
          </cell>
          <cell r="B5993" t="str">
            <v>הפקת סרטים תיעודיים</v>
          </cell>
        </row>
        <row r="5994">
          <cell r="A5994">
            <v>1826200783</v>
          </cell>
          <cell r="B5994" t="str">
            <v>תערוכה מרכזית</v>
          </cell>
        </row>
        <row r="5995">
          <cell r="A5995">
            <v>1826200784</v>
          </cell>
          <cell r="B5995" t="str">
            <v>ספר קומיקס</v>
          </cell>
          <cell r="C5995">
            <v>41500</v>
          </cell>
        </row>
        <row r="5996">
          <cell r="A5996">
            <v>1826200785</v>
          </cell>
          <cell r="B5996" t="str">
            <v>פסטיבל הקולנוע</v>
          </cell>
        </row>
        <row r="5997">
          <cell r="A5997">
            <v>1826200786</v>
          </cell>
          <cell r="B5997" t="str">
            <v>פעולות גלריית המשכן</v>
          </cell>
          <cell r="C5997">
            <v>48700</v>
          </cell>
        </row>
        <row r="5998">
          <cell r="A5998">
            <v>1826200787</v>
          </cell>
          <cell r="B5998" t="str">
            <v>תערוכה מרכזית</v>
          </cell>
          <cell r="C5998">
            <v>9000</v>
          </cell>
        </row>
        <row r="5999">
          <cell r="A5999">
            <v>1826200791</v>
          </cell>
          <cell r="B5999" t="str">
            <v>תערוכת חוצות גן המוזיאון</v>
          </cell>
          <cell r="C5999">
            <v>55100</v>
          </cell>
        </row>
        <row r="6000">
          <cell r="A6000">
            <v>1826200792</v>
          </cell>
          <cell r="B6000" t="str">
            <v>פעולות גלריית חנקין</v>
          </cell>
          <cell r="C6000">
            <v>13500</v>
          </cell>
        </row>
        <row r="6001">
          <cell r="A6001">
            <v>1826200793</v>
          </cell>
          <cell r="B6001" t="str">
            <v>פעולות גלריית התיאטרון</v>
          </cell>
          <cell r="C6001">
            <v>4500</v>
          </cell>
        </row>
        <row r="6002">
          <cell r="A6002">
            <v>1826200796</v>
          </cell>
          <cell r="B6002" t="str">
            <v>פעולות גלריית החווה</v>
          </cell>
          <cell r="C6002">
            <v>54200</v>
          </cell>
        </row>
        <row r="6003">
          <cell r="A6003">
            <v>1826200961</v>
          </cell>
          <cell r="B6003" t="str">
            <v>רז' פעולות ורכישות</v>
          </cell>
        </row>
        <row r="6004">
          <cell r="A6004" t="str">
            <v>#VALUE!</v>
          </cell>
          <cell r="B6004" t="str">
            <v xml:space="preserve">אומנויות ותערוכות  </v>
          </cell>
          <cell r="C6004">
            <v>1043600</v>
          </cell>
        </row>
        <row r="6005">
          <cell r="A6005">
            <v>18263000</v>
          </cell>
          <cell r="B6005" t="str">
            <v>מוזיאון הילדים</v>
          </cell>
        </row>
        <row r="6006">
          <cell r="A6006">
            <v>1826300410</v>
          </cell>
          <cell r="B6006" t="str">
            <v>שכר דירה</v>
          </cell>
        </row>
        <row r="6007">
          <cell r="A6007">
            <v>1826300413</v>
          </cell>
          <cell r="B6007" t="str">
            <v>דמ''ש</v>
          </cell>
        </row>
        <row r="6008">
          <cell r="A6008">
            <v>1826300432</v>
          </cell>
          <cell r="B6008" t="str">
            <v xml:space="preserve">מים               </v>
          </cell>
          <cell r="C6008">
            <v>0</v>
          </cell>
        </row>
        <row r="6009">
          <cell r="A6009">
            <v>1826300437</v>
          </cell>
          <cell r="B6009" t="str">
            <v xml:space="preserve">אחזקת אזעקה       </v>
          </cell>
        </row>
        <row r="6010">
          <cell r="A6010">
            <v>1826300441</v>
          </cell>
          <cell r="B6010" t="str">
            <v xml:space="preserve">ביטוח             </v>
          </cell>
          <cell r="C6010">
            <v>40500</v>
          </cell>
        </row>
        <row r="6011">
          <cell r="A6011">
            <v>1826300870</v>
          </cell>
          <cell r="B6011" t="str">
            <v xml:space="preserve">הקצבה לפעולות     </v>
          </cell>
          <cell r="C6011">
            <v>5159400</v>
          </cell>
        </row>
        <row r="6012">
          <cell r="A6012">
            <v>1826300871</v>
          </cell>
          <cell r="B6012" t="str">
            <v>השת' בפסטיבלים</v>
          </cell>
        </row>
        <row r="6013">
          <cell r="A6013">
            <v>1826300872</v>
          </cell>
          <cell r="B6013" t="str">
            <v>בגובה העיניים</v>
          </cell>
          <cell r="C6013">
            <v>841100</v>
          </cell>
        </row>
        <row r="6014">
          <cell r="A6014">
            <v>1826300873</v>
          </cell>
          <cell r="B6014" t="str">
            <v>ארועים - חדש</v>
          </cell>
        </row>
        <row r="6015">
          <cell r="A6015">
            <v>1826300874</v>
          </cell>
          <cell r="B6015" t="str">
            <v>שכר דירה</v>
          </cell>
          <cell r="C6015">
            <v>40000</v>
          </cell>
        </row>
        <row r="6016">
          <cell r="A6016">
            <v>1826300875</v>
          </cell>
          <cell r="B6016" t="str">
            <v>השת'-גייס תרומות 2007</v>
          </cell>
        </row>
        <row r="6017">
          <cell r="A6017">
            <v>1826300876</v>
          </cell>
          <cell r="B6017" t="str">
            <v>השתתפות הזמנה לשקט</v>
          </cell>
          <cell r="C6017">
            <v>500000</v>
          </cell>
        </row>
        <row r="6018">
          <cell r="A6018">
            <v>1826300877</v>
          </cell>
          <cell r="B6018" t="str">
            <v>השת' עד מאה ועשרים</v>
          </cell>
          <cell r="C6018">
            <v>323100</v>
          </cell>
        </row>
        <row r="6019">
          <cell r="A6019">
            <v>1826300878</v>
          </cell>
          <cell r="B6019" t="str">
            <v>ארועי שנת ה - 20</v>
          </cell>
        </row>
        <row r="6020">
          <cell r="A6020">
            <v>1826300879</v>
          </cell>
          <cell r="B6020" t="str">
            <v>ביטוח-כנגד הכנסות</v>
          </cell>
          <cell r="C6020">
            <v>40500</v>
          </cell>
        </row>
        <row r="6021">
          <cell r="A6021">
            <v>1826300931</v>
          </cell>
          <cell r="B6021" t="str">
            <v>אחזקת ינשולים</v>
          </cell>
        </row>
        <row r="6022">
          <cell r="A6022">
            <v>1826300950</v>
          </cell>
          <cell r="B6022" t="str">
            <v>הלוואה למוזיאון הילדים</v>
          </cell>
        </row>
        <row r="6023">
          <cell r="A6023">
            <v>1826300961</v>
          </cell>
          <cell r="B6023" t="str">
            <v>רז' פעולות ורכישות</v>
          </cell>
        </row>
        <row r="6024">
          <cell r="A6024">
            <v>1826300962</v>
          </cell>
          <cell r="B6024" t="str">
            <v>רזרבה לפיתוח</v>
          </cell>
        </row>
        <row r="6025">
          <cell r="A6025" t="str">
            <v>#VALUE!</v>
          </cell>
          <cell r="B6025" t="str">
            <v>מוזיאון הילדים</v>
          </cell>
          <cell r="C6025">
            <v>6944600</v>
          </cell>
        </row>
        <row r="6026">
          <cell r="A6026">
            <v>18264000</v>
          </cell>
          <cell r="B6026" t="str">
            <v>מתנ"ס ע"ש שטיינברג</v>
          </cell>
        </row>
        <row r="6027">
          <cell r="A6027">
            <v>1826400211</v>
          </cell>
          <cell r="B6027" t="str">
            <v>העסקת עובדי עירייה</v>
          </cell>
        </row>
        <row r="6028">
          <cell r="A6028">
            <v>1826400413</v>
          </cell>
          <cell r="B6028" t="str">
            <v>דמ''ש</v>
          </cell>
        </row>
        <row r="6029">
          <cell r="A6029">
            <v>1826400431</v>
          </cell>
          <cell r="B6029" t="str">
            <v xml:space="preserve">חשמל              </v>
          </cell>
        </row>
        <row r="6030">
          <cell r="A6030">
            <v>1826400432</v>
          </cell>
          <cell r="B6030" t="str">
            <v xml:space="preserve">מים               </v>
          </cell>
          <cell r="C6030">
            <v>0</v>
          </cell>
        </row>
        <row r="6031">
          <cell r="A6031">
            <v>1826400441</v>
          </cell>
          <cell r="B6031" t="str">
            <v xml:space="preserve">ביטוח             </v>
          </cell>
          <cell r="C6031">
            <v>13500</v>
          </cell>
        </row>
        <row r="6032">
          <cell r="A6032">
            <v>1826400870</v>
          </cell>
          <cell r="B6032" t="str">
            <v xml:space="preserve">השתתפויות         </v>
          </cell>
          <cell r="C6032">
            <v>814500</v>
          </cell>
        </row>
        <row r="6033">
          <cell r="A6033">
            <v>1826400871</v>
          </cell>
          <cell r="B6033" t="str">
            <v>מופעים לצעירים 21+</v>
          </cell>
        </row>
        <row r="6034">
          <cell r="A6034">
            <v>1826400872</v>
          </cell>
          <cell r="B6034" t="str">
            <v>פרוייקטים מוסיקה</v>
          </cell>
        </row>
        <row r="6035">
          <cell r="A6035">
            <v>1826400873</v>
          </cell>
          <cell r="B6035" t="str">
            <v>תערוכות בובות</v>
          </cell>
        </row>
        <row r="6036">
          <cell r="A6036">
            <v>1826400874</v>
          </cell>
          <cell r="B6036" t="str">
            <v>פסטיבל קוסמים</v>
          </cell>
        </row>
        <row r="6037">
          <cell r="A6037">
            <v>1826400875</v>
          </cell>
          <cell r="B6037" t="str">
            <v>מנהל מוסיקלי</v>
          </cell>
          <cell r="C6037">
            <v>270800</v>
          </cell>
        </row>
        <row r="6038">
          <cell r="A6038">
            <v>1826400876</v>
          </cell>
          <cell r="B6038" t="str">
            <v>מסך הכסף</v>
          </cell>
        </row>
        <row r="6039">
          <cell r="A6039">
            <v>1826400877</v>
          </cell>
          <cell r="B6039" t="str">
            <v xml:space="preserve">חשמל              </v>
          </cell>
          <cell r="C6039">
            <v>140000</v>
          </cell>
        </row>
        <row r="6040">
          <cell r="A6040">
            <v>1826400879</v>
          </cell>
          <cell r="B6040" t="str">
            <v>ביטוח-כנגד הכנסות</v>
          </cell>
          <cell r="C6040">
            <v>13500</v>
          </cell>
        </row>
        <row r="6041">
          <cell r="A6041">
            <v>1826400961</v>
          </cell>
          <cell r="B6041" t="str">
            <v>רז' פעולות ורכישות</v>
          </cell>
        </row>
        <row r="6042">
          <cell r="A6042" t="str">
            <v>#VALUE!</v>
          </cell>
          <cell r="B6042" t="str">
            <v>מתנ"ס ע"ש שטיינברג</v>
          </cell>
          <cell r="C6042">
            <v>1252300</v>
          </cell>
        </row>
        <row r="6043">
          <cell r="A6043">
            <v>18265000</v>
          </cell>
          <cell r="B6043" t="str">
            <v xml:space="preserve">המחלקה לאירועים   </v>
          </cell>
        </row>
        <row r="6044">
          <cell r="A6044">
            <v>1826500110</v>
          </cell>
          <cell r="B6044" t="str">
            <v>השכר הקובע-תקציבית</v>
          </cell>
          <cell r="C6044">
            <v>0</v>
          </cell>
        </row>
        <row r="6045">
          <cell r="A6045">
            <v>1826500119</v>
          </cell>
          <cell r="B6045" t="str">
            <v xml:space="preserve">השכר הקובע-צוברת  </v>
          </cell>
          <cell r="C6045">
            <v>654100</v>
          </cell>
        </row>
        <row r="6046">
          <cell r="A6046">
            <v>1826500122</v>
          </cell>
          <cell r="B6046" t="str">
            <v xml:space="preserve">ביגוד             </v>
          </cell>
          <cell r="C6046">
            <v>3500</v>
          </cell>
        </row>
        <row r="6047">
          <cell r="A6047">
            <v>1826500126</v>
          </cell>
          <cell r="B6047" t="str">
            <v xml:space="preserve">דמי הבראה         </v>
          </cell>
          <cell r="C6047">
            <v>11000</v>
          </cell>
        </row>
        <row r="6048">
          <cell r="A6048">
            <v>1826500130</v>
          </cell>
          <cell r="B6048" t="str">
            <v xml:space="preserve">שעות נוספות       </v>
          </cell>
          <cell r="C6048">
            <v>29400</v>
          </cell>
        </row>
        <row r="6049">
          <cell r="A6049">
            <v>1826500140</v>
          </cell>
          <cell r="B6049" t="str">
            <v>השתתפות באחזקת רכב</v>
          </cell>
          <cell r="C6049">
            <v>40500</v>
          </cell>
        </row>
        <row r="6050">
          <cell r="A6050">
            <v>1826500210</v>
          </cell>
          <cell r="B6050" t="str">
            <v xml:space="preserve">השכר הקובע        </v>
          </cell>
          <cell r="C6050">
            <v>24000</v>
          </cell>
        </row>
        <row r="6051">
          <cell r="A6051">
            <v>1826500263</v>
          </cell>
          <cell r="B6051" t="str">
            <v>עובדי  כ"א</v>
          </cell>
        </row>
        <row r="6052">
          <cell r="A6052">
            <v>1826500350</v>
          </cell>
          <cell r="B6052" t="str">
            <v>ליסינג- 512-36-101</v>
          </cell>
          <cell r="C6052">
            <v>44000</v>
          </cell>
        </row>
        <row r="6053">
          <cell r="A6053">
            <v>1826500351</v>
          </cell>
          <cell r="B6053" t="str">
            <v>הוצאות- 512-36-101</v>
          </cell>
          <cell r="C6053">
            <v>30450</v>
          </cell>
        </row>
        <row r="6054">
          <cell r="A6054">
            <v>1826500423</v>
          </cell>
          <cell r="B6054" t="str">
            <v xml:space="preserve">תחזוקת מבנה       </v>
          </cell>
        </row>
        <row r="6055">
          <cell r="A6055">
            <v>1826500471</v>
          </cell>
          <cell r="B6055" t="str">
            <v xml:space="preserve">מכשירי כתיבה      </v>
          </cell>
          <cell r="C6055">
            <v>2700</v>
          </cell>
        </row>
        <row r="6056">
          <cell r="A6056">
            <v>1826500511</v>
          </cell>
          <cell r="B6056" t="str">
            <v xml:space="preserve">אירוח וכיבוד      </v>
          </cell>
          <cell r="C6056">
            <v>2200</v>
          </cell>
        </row>
        <row r="6057">
          <cell r="A6057">
            <v>1826500550</v>
          </cell>
          <cell r="B6057" t="str">
            <v xml:space="preserve">פירסומים          </v>
          </cell>
        </row>
        <row r="6058">
          <cell r="A6058">
            <v>1826500561</v>
          </cell>
          <cell r="B6058" t="str">
            <v xml:space="preserve">שיכפולים          </v>
          </cell>
        </row>
        <row r="6059">
          <cell r="A6059">
            <v>1826500571</v>
          </cell>
          <cell r="B6059" t="str">
            <v xml:space="preserve">מיכון וענ"א       </v>
          </cell>
        </row>
        <row r="6060">
          <cell r="A6060">
            <v>1826500710</v>
          </cell>
          <cell r="B6060" t="str">
            <v xml:space="preserve">הובלות והסעות     </v>
          </cell>
        </row>
        <row r="6061">
          <cell r="A6061">
            <v>1826500723</v>
          </cell>
          <cell r="B6061" t="str">
            <v>חמרים אביזרי קישוט</v>
          </cell>
        </row>
        <row r="6062">
          <cell r="A6062">
            <v>1826500780</v>
          </cell>
          <cell r="B6062" t="str">
            <v>אירועים מתנ"סים-הכ</v>
          </cell>
        </row>
        <row r="6063">
          <cell r="A6063">
            <v>1826500781</v>
          </cell>
          <cell r="B6063" t="str">
            <v xml:space="preserve">אומנים            </v>
          </cell>
        </row>
        <row r="6064">
          <cell r="A6064">
            <v>1826500782</v>
          </cell>
          <cell r="B6064" t="str">
            <v xml:space="preserve">הפקת ארועים       </v>
          </cell>
          <cell r="C6064">
            <v>5768000</v>
          </cell>
        </row>
        <row r="6065">
          <cell r="A6065">
            <v>1826500783</v>
          </cell>
          <cell r="B6065" t="str">
            <v>תוכנית סל"ע (כנגד הכנסות)</v>
          </cell>
        </row>
        <row r="6066">
          <cell r="A6066">
            <v>1826500784</v>
          </cell>
          <cell r="B6066" t="str">
            <v>פרס קוגל  ואיילון</v>
          </cell>
          <cell r="C6066">
            <v>72200</v>
          </cell>
        </row>
        <row r="6067">
          <cell r="A6067">
            <v>1826500785</v>
          </cell>
          <cell r="B6067" t="str">
            <v>פיסול לעדלאידע</v>
          </cell>
        </row>
        <row r="6068">
          <cell r="A6068">
            <v>1826500788</v>
          </cell>
          <cell r="B6068" t="str">
            <v>פסטיבל שירה בינלאומי</v>
          </cell>
        </row>
        <row r="6069">
          <cell r="A6069">
            <v>1826500794</v>
          </cell>
          <cell r="B6069" t="str">
            <v xml:space="preserve">השתתפות בעזר 094  </v>
          </cell>
          <cell r="C6069">
            <v>8800</v>
          </cell>
        </row>
        <row r="6070">
          <cell r="A6070">
            <v>1826500931</v>
          </cell>
          <cell r="B6070" t="str">
            <v>ארועי שנת ה - 60</v>
          </cell>
        </row>
        <row r="6071">
          <cell r="A6071">
            <v>1826500961</v>
          </cell>
          <cell r="B6071" t="str">
            <v>רז' פעולות ורכישות</v>
          </cell>
        </row>
        <row r="6072">
          <cell r="A6072">
            <v>1826500980</v>
          </cell>
          <cell r="B6072" t="str">
            <v xml:space="preserve">השכרות            </v>
          </cell>
        </row>
        <row r="6073">
          <cell r="A6073" t="str">
            <v>#VALUE!</v>
          </cell>
          <cell r="B6073" t="str">
            <v xml:space="preserve">המחלקה לאירועים   </v>
          </cell>
          <cell r="C6073">
            <v>6690850</v>
          </cell>
        </row>
        <row r="6074">
          <cell r="A6074">
            <v>18267000</v>
          </cell>
          <cell r="B6074" t="str">
            <v>מרכז  סירקין</v>
          </cell>
        </row>
        <row r="6075">
          <cell r="A6075">
            <v>1826700780</v>
          </cell>
          <cell r="B6075" t="str">
            <v>הוצאות (כנגד הכנסות)</v>
          </cell>
          <cell r="C6075">
            <v>350000</v>
          </cell>
        </row>
        <row r="6076">
          <cell r="A6076">
            <v>1826700870</v>
          </cell>
          <cell r="B6076" t="str">
            <v>הפעלת סירקין</v>
          </cell>
          <cell r="C6076">
            <v>1158300</v>
          </cell>
        </row>
        <row r="6077">
          <cell r="A6077">
            <v>1826700871</v>
          </cell>
          <cell r="B6077" t="str">
            <v xml:space="preserve">פסטיבל בובות      </v>
          </cell>
          <cell r="C6077">
            <v>498700</v>
          </cell>
        </row>
        <row r="6078">
          <cell r="A6078">
            <v>1826700872</v>
          </cell>
          <cell r="B6078" t="str">
            <v>בי"ס לבובות</v>
          </cell>
          <cell r="C6078">
            <v>369800</v>
          </cell>
        </row>
        <row r="6079">
          <cell r="A6079">
            <v>1826700873</v>
          </cell>
          <cell r="B6079" t="str">
            <v>מוזיאון בובות</v>
          </cell>
        </row>
        <row r="6080">
          <cell r="A6080">
            <v>1826700874</v>
          </cell>
          <cell r="B6080" t="str">
            <v>פסטיבל קוסמים</v>
          </cell>
          <cell r="C6080">
            <v>69100</v>
          </cell>
        </row>
        <row r="6081">
          <cell r="A6081">
            <v>1826700875</v>
          </cell>
          <cell r="B6081" t="str">
            <v>קורס אומנות הקרנבל</v>
          </cell>
          <cell r="C6081">
            <v>51400</v>
          </cell>
        </row>
        <row r="6082">
          <cell r="A6082" t="str">
            <v>#VALUE!</v>
          </cell>
          <cell r="B6082" t="str">
            <v>מרכז סירקין</v>
          </cell>
          <cell r="C6082">
            <v>2497300</v>
          </cell>
        </row>
        <row r="6083">
          <cell r="A6083">
            <v>18268000</v>
          </cell>
          <cell r="B6083" t="str">
            <v>מוזיאון העיצוב</v>
          </cell>
        </row>
        <row r="6084">
          <cell r="A6084">
            <v>1826800413</v>
          </cell>
          <cell r="B6084" t="str">
            <v>דמ''ש</v>
          </cell>
        </row>
        <row r="6085">
          <cell r="A6085">
            <v>1826800441</v>
          </cell>
          <cell r="B6085" t="str">
            <v>ביטוח</v>
          </cell>
          <cell r="C6085">
            <v>45000</v>
          </cell>
        </row>
        <row r="6086">
          <cell r="A6086">
            <v>1826800870</v>
          </cell>
          <cell r="B6086" t="str">
            <v>הפעלת מוז' העיצוב</v>
          </cell>
          <cell r="C6086">
            <v>5615300</v>
          </cell>
        </row>
        <row r="6087">
          <cell r="A6087">
            <v>1826800879</v>
          </cell>
          <cell r="B6087" t="str">
            <v>ביטוח כנגד הכנסות</v>
          </cell>
          <cell r="C6087">
            <v>45000</v>
          </cell>
        </row>
        <row r="6088">
          <cell r="A6088">
            <v>1826800930</v>
          </cell>
          <cell r="B6088" t="str">
            <v>העברה  חד  פעמית</v>
          </cell>
        </row>
        <row r="6089">
          <cell r="A6089" t="str">
            <v>#VALUE!</v>
          </cell>
          <cell r="B6089" t="str">
            <v>מוזיאון העיצוב</v>
          </cell>
          <cell r="C6089">
            <v>5705300</v>
          </cell>
        </row>
        <row r="6090">
          <cell r="A6090">
            <v>18280000</v>
          </cell>
          <cell r="B6090" t="str">
            <v>נוער ומרכז' קהילתי</v>
          </cell>
        </row>
        <row r="6091">
          <cell r="A6091">
            <v>18281000</v>
          </cell>
          <cell r="B6091" t="str">
            <v>מחלקת נוער</v>
          </cell>
        </row>
        <row r="6092">
          <cell r="A6092">
            <v>1828100100</v>
          </cell>
          <cell r="B6092" t="str">
            <v>שכר עובדים לפי תקן</v>
          </cell>
        </row>
        <row r="6093">
          <cell r="A6093">
            <v>1828100110</v>
          </cell>
          <cell r="B6093" t="str">
            <v>השכר הקובע-תקציבית</v>
          </cell>
        </row>
        <row r="6094">
          <cell r="A6094">
            <v>1828100118</v>
          </cell>
          <cell r="B6094" t="str">
            <v>מורות הכנה לצה"ל</v>
          </cell>
        </row>
        <row r="6095">
          <cell r="A6095">
            <v>1828100119</v>
          </cell>
          <cell r="B6095" t="str">
            <v xml:space="preserve">השכר הקובע-צוברת  </v>
          </cell>
          <cell r="C6095">
            <v>1555000</v>
          </cell>
        </row>
        <row r="6096">
          <cell r="A6096">
            <v>1828100122</v>
          </cell>
          <cell r="B6096" t="str">
            <v xml:space="preserve">ביגוד             </v>
          </cell>
          <cell r="C6096">
            <v>16100</v>
          </cell>
        </row>
        <row r="6097">
          <cell r="A6097">
            <v>1828100126</v>
          </cell>
          <cell r="B6097" t="str">
            <v xml:space="preserve">דמי הבראה         </v>
          </cell>
          <cell r="C6097">
            <v>53000</v>
          </cell>
        </row>
        <row r="6098">
          <cell r="A6098">
            <v>1828100130</v>
          </cell>
          <cell r="B6098" t="str">
            <v xml:space="preserve">שעות נוספות       </v>
          </cell>
          <cell r="C6098">
            <v>50200</v>
          </cell>
        </row>
        <row r="6099">
          <cell r="A6099">
            <v>1828100140</v>
          </cell>
          <cell r="B6099" t="str">
            <v>השתתפות באחזקת רכב</v>
          </cell>
          <cell r="C6099">
            <v>186600</v>
          </cell>
        </row>
        <row r="6100">
          <cell r="A6100">
            <v>1828100200</v>
          </cell>
          <cell r="B6100" t="str">
            <v>שכר עובדים ללא תקן</v>
          </cell>
        </row>
        <row r="6101">
          <cell r="A6101">
            <v>1828100210</v>
          </cell>
          <cell r="B6101" t="str">
            <v xml:space="preserve">השכר הקובע        </v>
          </cell>
        </row>
        <row r="6102">
          <cell r="A6102">
            <v>1828100220</v>
          </cell>
          <cell r="B6102" t="str">
            <v>מורות חיילות</v>
          </cell>
          <cell r="C6102">
            <v>30000</v>
          </cell>
        </row>
        <row r="6103">
          <cell r="A6103">
            <v>1828100250</v>
          </cell>
          <cell r="B6103" t="str">
            <v>שכר מושאלים</v>
          </cell>
        </row>
        <row r="6104">
          <cell r="A6104">
            <v>1828100253</v>
          </cell>
          <cell r="B6104" t="str">
            <v>אוזן קשבת</v>
          </cell>
        </row>
        <row r="6105">
          <cell r="A6105">
            <v>1828100263</v>
          </cell>
          <cell r="B6105" t="str">
            <v xml:space="preserve">עובדי חברת מוסדות </v>
          </cell>
        </row>
        <row r="6106">
          <cell r="A6106">
            <v>1828100350</v>
          </cell>
          <cell r="B6106" t="str">
            <v>ליסינג- 132-24-402</v>
          </cell>
        </row>
        <row r="6107">
          <cell r="A6107">
            <v>1828100351</v>
          </cell>
          <cell r="B6107" t="str">
            <v>הוצאות- 132-24-402</v>
          </cell>
          <cell r="C6107">
            <v>0</v>
          </cell>
        </row>
        <row r="6108">
          <cell r="A6108">
            <v>1828100400</v>
          </cell>
          <cell r="B6108" t="str">
            <v>אחזקת בנינים וציוד</v>
          </cell>
        </row>
        <row r="6109">
          <cell r="A6109">
            <v>1828100410</v>
          </cell>
          <cell r="B6109" t="str">
            <v>השתתפות בשכר דירה</v>
          </cell>
          <cell r="C6109">
            <v>288000</v>
          </cell>
        </row>
        <row r="6110">
          <cell r="A6110">
            <v>1828100420</v>
          </cell>
          <cell r="B6110" t="str">
            <v xml:space="preserve">כיבוי אש          </v>
          </cell>
          <cell r="C6110">
            <v>9000</v>
          </cell>
        </row>
        <row r="6111">
          <cell r="A6111">
            <v>1828100423</v>
          </cell>
          <cell r="B6111" t="str">
            <v xml:space="preserve">תחזוקת מבנה       </v>
          </cell>
        </row>
        <row r="6112">
          <cell r="A6112">
            <v>1828100431</v>
          </cell>
          <cell r="B6112" t="str">
            <v xml:space="preserve">חשמל              </v>
          </cell>
          <cell r="C6112">
            <v>56000</v>
          </cell>
        </row>
        <row r="6113">
          <cell r="A6113">
            <v>1828100432</v>
          </cell>
          <cell r="B6113" t="str">
            <v xml:space="preserve">מים               </v>
          </cell>
          <cell r="C6113">
            <v>3000</v>
          </cell>
        </row>
        <row r="6114">
          <cell r="A6114">
            <v>1828100433</v>
          </cell>
          <cell r="B6114" t="str">
            <v xml:space="preserve">חומרי נקיון       </v>
          </cell>
        </row>
        <row r="6115">
          <cell r="A6115">
            <v>1828100434</v>
          </cell>
          <cell r="B6115" t="str">
            <v xml:space="preserve">חיטוי והדברה      </v>
          </cell>
        </row>
        <row r="6116">
          <cell r="A6116">
            <v>1828100437</v>
          </cell>
          <cell r="B6116" t="str">
            <v xml:space="preserve">אחזקת אזעקה       </v>
          </cell>
          <cell r="C6116">
            <v>9500</v>
          </cell>
        </row>
        <row r="6117">
          <cell r="A6117">
            <v>1828100441</v>
          </cell>
          <cell r="B6117" t="str">
            <v xml:space="preserve">ביטוח             </v>
          </cell>
          <cell r="C6117">
            <v>0</v>
          </cell>
        </row>
        <row r="6118">
          <cell r="A6118">
            <v>1828100450</v>
          </cell>
          <cell r="B6118" t="str">
            <v>אחזקת תמי 4</v>
          </cell>
          <cell r="C6118">
            <v>1100</v>
          </cell>
        </row>
        <row r="6119">
          <cell r="A6119">
            <v>1828100471</v>
          </cell>
          <cell r="B6119" t="str">
            <v xml:space="preserve">מכשירי כתיבה      </v>
          </cell>
          <cell r="C6119">
            <v>1100</v>
          </cell>
        </row>
        <row r="6120">
          <cell r="A6120">
            <v>1828100500</v>
          </cell>
          <cell r="B6120" t="str">
            <v xml:space="preserve">הוצאות מינהליות   </v>
          </cell>
        </row>
        <row r="6121">
          <cell r="A6121">
            <v>1828100511</v>
          </cell>
          <cell r="B6121" t="str">
            <v xml:space="preserve">אירוח וכיבוד      </v>
          </cell>
          <cell r="C6121">
            <v>0</v>
          </cell>
        </row>
        <row r="6122">
          <cell r="A6122">
            <v>1828100512</v>
          </cell>
          <cell r="B6122" t="str">
            <v xml:space="preserve">נסיעות ואש"ל      </v>
          </cell>
        </row>
        <row r="6123">
          <cell r="A6123">
            <v>1828100522</v>
          </cell>
          <cell r="B6123" t="str">
            <v xml:space="preserve">ספרים ועיתונים    </v>
          </cell>
          <cell r="C6123">
            <v>1000</v>
          </cell>
        </row>
        <row r="6124">
          <cell r="A6124">
            <v>1828100530</v>
          </cell>
          <cell r="B6124" t="str">
            <v xml:space="preserve">אופניים לעובדים   </v>
          </cell>
        </row>
        <row r="6125">
          <cell r="A6125">
            <v>1828100540</v>
          </cell>
          <cell r="B6125" t="str">
            <v xml:space="preserve">הוצאות טלפון      </v>
          </cell>
          <cell r="C6125">
            <v>30000</v>
          </cell>
        </row>
        <row r="6126">
          <cell r="A6126">
            <v>1828100544</v>
          </cell>
          <cell r="B6126" t="str">
            <v xml:space="preserve">הוצאות דאר        </v>
          </cell>
          <cell r="C6126">
            <v>0</v>
          </cell>
        </row>
        <row r="6127">
          <cell r="A6127">
            <v>1828100550</v>
          </cell>
          <cell r="B6127" t="str">
            <v xml:space="preserve">פירסומים          </v>
          </cell>
        </row>
        <row r="6128">
          <cell r="A6128">
            <v>1828100561</v>
          </cell>
          <cell r="B6128" t="str">
            <v xml:space="preserve">שיכפולים          </v>
          </cell>
        </row>
        <row r="6129">
          <cell r="A6129">
            <v>1828100562</v>
          </cell>
          <cell r="B6129" t="str">
            <v xml:space="preserve">הדפסות            </v>
          </cell>
        </row>
        <row r="6130">
          <cell r="A6130">
            <v>1828100571</v>
          </cell>
          <cell r="B6130" t="str">
            <v xml:space="preserve">מיכון וענ"א       </v>
          </cell>
        </row>
        <row r="6131">
          <cell r="A6131">
            <v>1828100700</v>
          </cell>
          <cell r="B6131" t="str">
            <v xml:space="preserve">הוצאות לפעולות    </v>
          </cell>
        </row>
        <row r="6132">
          <cell r="A6132">
            <v>1828100710</v>
          </cell>
          <cell r="B6132" t="str">
            <v>הסעות טיולים חצ"ב</v>
          </cell>
        </row>
        <row r="6133">
          <cell r="A6133">
            <v>1828100711</v>
          </cell>
          <cell r="B6133" t="str">
            <v xml:space="preserve">הסעות מתנדבים     </v>
          </cell>
        </row>
        <row r="6134">
          <cell r="A6134">
            <v>1828100721</v>
          </cell>
          <cell r="B6134" t="str">
            <v>חמרים-תחזוקת מבנים</v>
          </cell>
        </row>
        <row r="6135">
          <cell r="A6135">
            <v>1828100722</v>
          </cell>
          <cell r="B6135" t="str">
            <v>חמרים-תחזוקה עצמית</v>
          </cell>
        </row>
        <row r="6136">
          <cell r="A6136">
            <v>1828100723</v>
          </cell>
          <cell r="B6136" t="str">
            <v xml:space="preserve">חומרים לחוגים     </v>
          </cell>
        </row>
        <row r="6137">
          <cell r="A6137">
            <v>1828100742</v>
          </cell>
          <cell r="B6137" t="str">
            <v xml:space="preserve">כלים וציוד        </v>
          </cell>
          <cell r="C6137">
            <v>10500</v>
          </cell>
        </row>
        <row r="6138">
          <cell r="A6138">
            <v>1828100743</v>
          </cell>
          <cell r="B6138" t="str">
            <v>תחז' ציוד אלקטרוני</v>
          </cell>
        </row>
        <row r="6139">
          <cell r="A6139">
            <v>1828100744</v>
          </cell>
          <cell r="B6139" t="str">
            <v xml:space="preserve">תחזוקת מחשבים     </v>
          </cell>
        </row>
        <row r="6140">
          <cell r="A6140">
            <v>1828100745</v>
          </cell>
          <cell r="B6140" t="str">
            <v xml:space="preserve">דמי פריצה - תכולה </v>
          </cell>
        </row>
        <row r="6141">
          <cell r="A6141">
            <v>1828100746</v>
          </cell>
          <cell r="B6141" t="str">
            <v xml:space="preserve">דמי פריצה - מבנה  </v>
          </cell>
        </row>
        <row r="6142">
          <cell r="A6142">
            <v>1828100750</v>
          </cell>
          <cell r="B6142" t="str">
            <v>אחזקת מוסדות</v>
          </cell>
          <cell r="C6142">
            <v>244300</v>
          </cell>
        </row>
        <row r="6143">
          <cell r="A6143">
            <v>1828100751</v>
          </cell>
          <cell r="B6143" t="str">
            <v xml:space="preserve">עבודות קבלניות    </v>
          </cell>
        </row>
        <row r="6144">
          <cell r="A6144">
            <v>1828100752</v>
          </cell>
          <cell r="B6144" t="str">
            <v xml:space="preserve">נקיון מרכז הדרכה  </v>
          </cell>
          <cell r="C6144">
            <v>7100</v>
          </cell>
        </row>
        <row r="6145">
          <cell r="A6145">
            <v>1828100763</v>
          </cell>
          <cell r="B6145" t="str">
            <v xml:space="preserve">עובדי חברת מוסדות </v>
          </cell>
        </row>
        <row r="6146">
          <cell r="A6146">
            <v>1828100780</v>
          </cell>
          <cell r="B6146" t="str">
            <v>מרכז נוער עולה</v>
          </cell>
          <cell r="C6146">
            <v>232500</v>
          </cell>
        </row>
        <row r="6147">
          <cell r="A6147">
            <v>1828100781</v>
          </cell>
          <cell r="B6147" t="str">
            <v>פרוייקטים + קיץ</v>
          </cell>
          <cell r="C6147">
            <v>342800</v>
          </cell>
        </row>
        <row r="6148">
          <cell r="A6148">
            <v>1828100782</v>
          </cell>
          <cell r="B6148" t="str">
            <v>התנדבות בקהילה</v>
          </cell>
        </row>
        <row r="6149">
          <cell r="A6149">
            <v>1828100783</v>
          </cell>
          <cell r="B6149" t="str">
            <v>תנועות נוער-ארועים עירוניים</v>
          </cell>
          <cell r="C6149">
            <v>93000</v>
          </cell>
        </row>
        <row r="6150">
          <cell r="A6150">
            <v>1828100784</v>
          </cell>
          <cell r="B6150" t="str">
            <v>מנהיגות וקשרי חוץ</v>
          </cell>
          <cell r="C6150">
            <v>27900</v>
          </cell>
        </row>
        <row r="6151">
          <cell r="A6151">
            <v>1828100785</v>
          </cell>
          <cell r="B6151" t="str">
            <v>תחום מניעה</v>
          </cell>
          <cell r="C6151">
            <v>78800</v>
          </cell>
        </row>
        <row r="6152">
          <cell r="A6152">
            <v>1828100786</v>
          </cell>
          <cell r="B6152" t="str">
            <v>ארועים</v>
          </cell>
          <cell r="C6152">
            <v>225600</v>
          </cell>
        </row>
        <row r="6153">
          <cell r="A6153">
            <v>1828100787</v>
          </cell>
          <cell r="B6153" t="str">
            <v>קווי לילה לנוער</v>
          </cell>
          <cell r="C6153">
            <v>49600</v>
          </cell>
        </row>
        <row r="6154">
          <cell r="A6154">
            <v>1828100788</v>
          </cell>
          <cell r="B6154" t="str">
            <v>כולנו ביתא ישראל</v>
          </cell>
          <cell r="C6154">
            <v>22500</v>
          </cell>
        </row>
        <row r="6155">
          <cell r="A6155">
            <v>1828100789</v>
          </cell>
          <cell r="B6155" t="str">
            <v>מרכז הדרכה</v>
          </cell>
          <cell r="C6155">
            <v>22500</v>
          </cell>
        </row>
        <row r="6156">
          <cell r="A6156">
            <v>1828100790</v>
          </cell>
          <cell r="B6156" t="str">
            <v xml:space="preserve">פעולות מהכנסות משה"ח    </v>
          </cell>
          <cell r="C6156">
            <v>369000</v>
          </cell>
        </row>
        <row r="6157">
          <cell r="A6157">
            <v>1828100791</v>
          </cell>
          <cell r="B6157" t="str">
            <v>כנפיים של קרמבו</v>
          </cell>
          <cell r="C6157">
            <v>180000</v>
          </cell>
        </row>
        <row r="6158">
          <cell r="A6158">
            <v>1828100792</v>
          </cell>
          <cell r="B6158" t="str">
            <v>יום המעשים הטובים</v>
          </cell>
          <cell r="C6158">
            <v>54200</v>
          </cell>
        </row>
        <row r="6159">
          <cell r="A6159">
            <v>1828100794</v>
          </cell>
          <cell r="B6159" t="str">
            <v xml:space="preserve">השתתפות בעזר 094  </v>
          </cell>
        </row>
        <row r="6160">
          <cell r="A6160">
            <v>1828100800</v>
          </cell>
          <cell r="B6160" t="str">
            <v>השת' תמיכות תרומות</v>
          </cell>
        </row>
        <row r="6161">
          <cell r="A6161">
            <v>1828100810</v>
          </cell>
          <cell r="B6161" t="str">
            <v xml:space="preserve">השתתפות בתנועות הנוער      </v>
          </cell>
          <cell r="C6161">
            <v>440000</v>
          </cell>
        </row>
        <row r="6162">
          <cell r="A6162">
            <v>1828100811</v>
          </cell>
          <cell r="B6162" t="str">
            <v>השתתפות בשכר רכזים</v>
          </cell>
          <cell r="C6162">
            <v>403300</v>
          </cell>
        </row>
        <row r="6163">
          <cell r="A6163">
            <v>1828100812</v>
          </cell>
          <cell r="B6163" t="str">
            <v>מרכז נוער נאות רחל</v>
          </cell>
          <cell r="C6163">
            <v>361000</v>
          </cell>
        </row>
        <row r="6164">
          <cell r="A6164">
            <v>1828100813</v>
          </cell>
          <cell r="B6164" t="str">
            <v>מרכז נוער תל גיבורים</v>
          </cell>
          <cell r="C6164">
            <v>361000</v>
          </cell>
        </row>
        <row r="6165">
          <cell r="A6165">
            <v>1828100814</v>
          </cell>
          <cell r="B6165" t="str">
            <v>מרכז הדרכה ומנהיגות</v>
          </cell>
          <cell r="C6165">
            <v>225600</v>
          </cell>
        </row>
        <row r="6166">
          <cell r="A6166">
            <v>1828100815</v>
          </cell>
          <cell r="B6166" t="str">
            <v>מועדון הגמלאים</v>
          </cell>
        </row>
        <row r="6167">
          <cell r="A6167">
            <v>1828100816</v>
          </cell>
          <cell r="B6167" t="str">
            <v xml:space="preserve">אחזקה למתנ"ס ת"ג  </v>
          </cell>
        </row>
        <row r="6168">
          <cell r="A6168">
            <v>1828100817</v>
          </cell>
          <cell r="B6168" t="str">
            <v>תמיכות באירגוני נוער</v>
          </cell>
          <cell r="C6168">
            <v>120000</v>
          </cell>
        </row>
        <row r="6169">
          <cell r="A6169">
            <v>1828100818</v>
          </cell>
          <cell r="B6169" t="str">
            <v>תמיכה במכינות קד"צ</v>
          </cell>
          <cell r="C6169">
            <v>91200</v>
          </cell>
        </row>
        <row r="6170">
          <cell r="A6170">
            <v>1828100819</v>
          </cell>
          <cell r="B6170" t="str">
            <v>פרוייקט מישמיש</v>
          </cell>
        </row>
        <row r="6171">
          <cell r="A6171">
            <v>1828100820</v>
          </cell>
          <cell r="B6171" t="str">
            <v>פרוייקט צלילי זיכרון</v>
          </cell>
          <cell r="C6171">
            <v>35000</v>
          </cell>
        </row>
        <row r="6172">
          <cell r="A6172">
            <v>1828100900</v>
          </cell>
          <cell r="B6172" t="str">
            <v xml:space="preserve">הוצאות חד פעמיות  </v>
          </cell>
        </row>
        <row r="6173">
          <cell r="A6173">
            <v>1828100931</v>
          </cell>
          <cell r="B6173" t="str">
            <v xml:space="preserve">רכישות חד-פעמיות  </v>
          </cell>
        </row>
        <row r="6174">
          <cell r="A6174">
            <v>1828100961</v>
          </cell>
          <cell r="B6174" t="str">
            <v>רז' פעולות ורכישות</v>
          </cell>
        </row>
        <row r="6175">
          <cell r="A6175">
            <v>1828100980</v>
          </cell>
          <cell r="B6175" t="str">
            <v xml:space="preserve">פעולות מרכז שואה  </v>
          </cell>
        </row>
        <row r="6176">
          <cell r="A6176">
            <v>1828100981</v>
          </cell>
          <cell r="B6176" t="str">
            <v>שבוע רוסיה</v>
          </cell>
        </row>
        <row r="6177">
          <cell r="A6177">
            <v>1828100982</v>
          </cell>
          <cell r="B6177" t="str">
            <v>ארועי צעירים</v>
          </cell>
        </row>
        <row r="6178">
          <cell r="A6178">
            <v>1828100983</v>
          </cell>
          <cell r="B6178" t="str">
            <v>השלמה - ניידת</v>
          </cell>
        </row>
        <row r="6179">
          <cell r="A6179">
            <v>1828100984</v>
          </cell>
          <cell r="B6179" t="str">
            <v>תחום צעירים</v>
          </cell>
        </row>
        <row r="6180">
          <cell r="A6180">
            <v>1828100985</v>
          </cell>
          <cell r="B6180" t="str">
            <v>היפ הופ</v>
          </cell>
        </row>
        <row r="6181">
          <cell r="A6181">
            <v>1828100986</v>
          </cell>
          <cell r="B6181" t="str">
            <v xml:space="preserve">חוסמסה,סל"תים+נוער ירוק            </v>
          </cell>
        </row>
        <row r="6182">
          <cell r="A6182">
            <v>1828100987</v>
          </cell>
          <cell r="B6182" t="str">
            <v xml:space="preserve">מרכז ייעוץ לנוער  </v>
          </cell>
          <cell r="C6182">
            <v>394300</v>
          </cell>
        </row>
        <row r="6183">
          <cell r="A6183">
            <v>1828100988</v>
          </cell>
          <cell r="B6183" t="str">
            <v>הכנה לצה"ל</v>
          </cell>
          <cell r="C6183">
            <v>399600</v>
          </cell>
        </row>
        <row r="6184">
          <cell r="A6184">
            <v>1828100989</v>
          </cell>
          <cell r="B6184" t="str">
            <v>שבוע הנוער</v>
          </cell>
        </row>
        <row r="6185">
          <cell r="A6185" t="str">
            <v>#VALUE!</v>
          </cell>
          <cell r="B6185" t="str">
            <v xml:space="preserve">מחלקת נוער        </v>
          </cell>
          <cell r="C6185">
            <v>7080900</v>
          </cell>
        </row>
        <row r="6186">
          <cell r="A6186">
            <v>18281200</v>
          </cell>
          <cell r="B6186" t="str">
            <v xml:space="preserve">קידום נוער        </v>
          </cell>
        </row>
        <row r="6187">
          <cell r="A6187">
            <v>1828120110</v>
          </cell>
          <cell r="B6187" t="str">
            <v>השכר הקובע-תקציבית</v>
          </cell>
          <cell r="C6187">
            <v>613300</v>
          </cell>
        </row>
        <row r="6188">
          <cell r="A6188">
            <v>1828120119</v>
          </cell>
          <cell r="B6188" t="str">
            <v xml:space="preserve">השכר הקובע-צוברת  </v>
          </cell>
          <cell r="C6188">
            <v>1804700</v>
          </cell>
        </row>
        <row r="6189">
          <cell r="A6189">
            <v>1828120122</v>
          </cell>
          <cell r="B6189" t="str">
            <v xml:space="preserve">ביגוד             </v>
          </cell>
          <cell r="C6189">
            <v>24500</v>
          </cell>
        </row>
        <row r="6190">
          <cell r="A6190">
            <v>1828120126</v>
          </cell>
          <cell r="B6190" t="str">
            <v xml:space="preserve">דמי הבראה         </v>
          </cell>
          <cell r="C6190">
            <v>53500</v>
          </cell>
        </row>
        <row r="6191">
          <cell r="A6191">
            <v>1828120130</v>
          </cell>
          <cell r="B6191" t="str">
            <v xml:space="preserve">שעות נוספות       </v>
          </cell>
          <cell r="C6191">
            <v>5500</v>
          </cell>
        </row>
        <row r="6192">
          <cell r="A6192">
            <v>1828120140</v>
          </cell>
          <cell r="B6192" t="str">
            <v>השתתפות באחזקת רכב</v>
          </cell>
          <cell r="C6192">
            <v>226100</v>
          </cell>
        </row>
        <row r="6193">
          <cell r="A6193">
            <v>1828120263</v>
          </cell>
          <cell r="B6193" t="str">
            <v xml:space="preserve">עובדי קידום נוער  </v>
          </cell>
        </row>
        <row r="6194">
          <cell r="A6194">
            <v>1828120420</v>
          </cell>
          <cell r="B6194" t="str">
            <v xml:space="preserve">כיבוי אש          </v>
          </cell>
        </row>
        <row r="6195">
          <cell r="A6195">
            <v>1828120432</v>
          </cell>
          <cell r="B6195" t="str">
            <v xml:space="preserve">מים               </v>
          </cell>
          <cell r="C6195">
            <v>0</v>
          </cell>
        </row>
        <row r="6196">
          <cell r="A6196">
            <v>1828120450</v>
          </cell>
          <cell r="B6196" t="str">
            <v>אחזקת תמי 4</v>
          </cell>
          <cell r="C6196">
            <v>1100</v>
          </cell>
        </row>
        <row r="6197">
          <cell r="A6197">
            <v>1828120540</v>
          </cell>
          <cell r="B6197" t="str">
            <v xml:space="preserve">הוצאות טלפון      </v>
          </cell>
        </row>
        <row r="6198">
          <cell r="A6198">
            <v>1828120571</v>
          </cell>
          <cell r="B6198" t="str">
            <v xml:space="preserve">מיכון וענ"א       </v>
          </cell>
        </row>
        <row r="6199">
          <cell r="A6199">
            <v>1828120745</v>
          </cell>
          <cell r="B6199" t="str">
            <v>דמי פריצה-תכולה</v>
          </cell>
        </row>
        <row r="6200">
          <cell r="A6200">
            <v>1828120750</v>
          </cell>
          <cell r="B6200" t="str">
            <v>אחזקת מוסדות</v>
          </cell>
          <cell r="C6200">
            <v>17500</v>
          </cell>
        </row>
        <row r="6201">
          <cell r="A6201">
            <v>1828120752</v>
          </cell>
          <cell r="B6201" t="str">
            <v xml:space="preserve">נקיון בקבלנות     </v>
          </cell>
          <cell r="C6201">
            <v>55100</v>
          </cell>
        </row>
        <row r="6202">
          <cell r="A6202">
            <v>1828120763</v>
          </cell>
          <cell r="B6202" t="str">
            <v xml:space="preserve">עובדי קידום נוער  </v>
          </cell>
        </row>
        <row r="6203">
          <cell r="A6203">
            <v>1828120780</v>
          </cell>
          <cell r="B6203" t="str">
            <v xml:space="preserve">פעולות קידום נוער </v>
          </cell>
          <cell r="C6203">
            <v>51600</v>
          </cell>
        </row>
        <row r="6204">
          <cell r="A6204">
            <v>1828120781</v>
          </cell>
          <cell r="B6204" t="str">
            <v>צ'קפוינט - תרומה</v>
          </cell>
        </row>
        <row r="6205">
          <cell r="A6205">
            <v>1828120961</v>
          </cell>
          <cell r="B6205" t="str">
            <v>רז' פעולות ורכישות</v>
          </cell>
        </row>
        <row r="6206">
          <cell r="A6206" t="str">
            <v>#VALUE!</v>
          </cell>
          <cell r="B6206" t="str">
            <v xml:space="preserve">קידום נוער        </v>
          </cell>
          <cell r="C6206">
            <v>2852900</v>
          </cell>
        </row>
        <row r="6207">
          <cell r="A6207">
            <v>18281300</v>
          </cell>
          <cell r="B6207" t="str">
            <v>אגף  קהילה</v>
          </cell>
        </row>
        <row r="6208">
          <cell r="A6208">
            <v>1828130119</v>
          </cell>
          <cell r="B6208" t="str">
            <v xml:space="preserve">השכר הקובע-צוברת  </v>
          </cell>
          <cell r="C6208">
            <v>2166700</v>
          </cell>
        </row>
        <row r="6209">
          <cell r="A6209">
            <v>1828130122</v>
          </cell>
          <cell r="B6209" t="str">
            <v xml:space="preserve">ביגוד             </v>
          </cell>
          <cell r="C6209">
            <v>14400</v>
          </cell>
        </row>
        <row r="6210">
          <cell r="A6210">
            <v>1828130126</v>
          </cell>
          <cell r="B6210" t="str">
            <v xml:space="preserve">דמי הבראה         </v>
          </cell>
          <cell r="C6210">
            <v>40000</v>
          </cell>
        </row>
        <row r="6211">
          <cell r="A6211">
            <v>1828130130</v>
          </cell>
          <cell r="B6211" t="str">
            <v xml:space="preserve">שעות נוספות       </v>
          </cell>
        </row>
        <row r="6212">
          <cell r="A6212">
            <v>1828130140</v>
          </cell>
          <cell r="B6212" t="str">
            <v>השתתפות באחזקת רכב</v>
          </cell>
          <cell r="C6212">
            <v>240500</v>
          </cell>
        </row>
        <row r="6213">
          <cell r="A6213">
            <v>1828130210</v>
          </cell>
          <cell r="B6213" t="str">
            <v>ארועי שנת ה - 20</v>
          </cell>
        </row>
        <row r="6214">
          <cell r="A6214">
            <v>1828130253</v>
          </cell>
          <cell r="B6214" t="str">
            <v xml:space="preserve">עובדים חיצוניים   </v>
          </cell>
          <cell r="C6214">
            <v>57100</v>
          </cell>
        </row>
        <row r="6215">
          <cell r="A6215">
            <v>1828130350</v>
          </cell>
          <cell r="B6215" t="str">
            <v>ליסינג- 471-67-602</v>
          </cell>
          <cell r="C6215">
            <v>50000</v>
          </cell>
        </row>
        <row r="6216">
          <cell r="A6216">
            <v>1828130351</v>
          </cell>
          <cell r="B6216" t="str">
            <v>הוצאות- 471-67-602</v>
          </cell>
          <cell r="C6216">
            <v>22050</v>
          </cell>
        </row>
        <row r="6217">
          <cell r="A6217">
            <v>1828130410</v>
          </cell>
          <cell r="B6217" t="str">
            <v>שכ"ד הורות ומשפחה</v>
          </cell>
          <cell r="C6217">
            <v>110000</v>
          </cell>
        </row>
        <row r="6218">
          <cell r="A6218">
            <v>1828130431</v>
          </cell>
          <cell r="B6218" t="str">
            <v xml:space="preserve">חשמל              </v>
          </cell>
          <cell r="C6218">
            <v>19800</v>
          </cell>
        </row>
        <row r="6219">
          <cell r="A6219">
            <v>1828130432</v>
          </cell>
          <cell r="B6219" t="str">
            <v xml:space="preserve">מים               </v>
          </cell>
          <cell r="C6219">
            <v>6200</v>
          </cell>
        </row>
        <row r="6220">
          <cell r="A6220">
            <v>1828130433</v>
          </cell>
          <cell r="B6220" t="str">
            <v xml:space="preserve">חומרי נקיון       </v>
          </cell>
          <cell r="C6220">
            <v>5000</v>
          </cell>
        </row>
        <row r="6221">
          <cell r="A6221">
            <v>1828130450</v>
          </cell>
          <cell r="B6221" t="str">
            <v>אחזקת תמי 4</v>
          </cell>
          <cell r="C6221">
            <v>1100</v>
          </cell>
        </row>
        <row r="6222">
          <cell r="A6222">
            <v>1828130470</v>
          </cell>
          <cell r="B6222" t="str">
            <v>מכונות משרד</v>
          </cell>
          <cell r="C6222">
            <v>6000</v>
          </cell>
        </row>
        <row r="6223">
          <cell r="A6223">
            <v>1828130471</v>
          </cell>
          <cell r="B6223" t="str">
            <v xml:space="preserve">מכשירי כתיבה      </v>
          </cell>
          <cell r="C6223">
            <v>7000</v>
          </cell>
        </row>
        <row r="6224">
          <cell r="A6224">
            <v>1828130511</v>
          </cell>
          <cell r="B6224" t="str">
            <v xml:space="preserve">אירוח וכיבוד      </v>
          </cell>
          <cell r="C6224">
            <v>5400</v>
          </cell>
        </row>
        <row r="6225">
          <cell r="A6225">
            <v>1828130540</v>
          </cell>
          <cell r="B6225" t="str">
            <v xml:space="preserve">הוצאות טלפון      </v>
          </cell>
          <cell r="C6225">
            <v>12000</v>
          </cell>
        </row>
        <row r="6226">
          <cell r="A6226">
            <v>1828130544</v>
          </cell>
          <cell r="B6226" t="str">
            <v xml:space="preserve">הוצאות דאר        </v>
          </cell>
          <cell r="C6226">
            <v>1000</v>
          </cell>
        </row>
        <row r="6227">
          <cell r="A6227">
            <v>1828130562</v>
          </cell>
          <cell r="B6227" t="str">
            <v xml:space="preserve">הדפסות            </v>
          </cell>
          <cell r="C6227">
            <v>2300</v>
          </cell>
        </row>
        <row r="6228">
          <cell r="A6228">
            <v>1828130580</v>
          </cell>
          <cell r="B6228" t="str">
            <v>יועצים</v>
          </cell>
          <cell r="C6228">
            <v>38000</v>
          </cell>
        </row>
        <row r="6229">
          <cell r="A6229">
            <v>1828130751</v>
          </cell>
          <cell r="B6229" t="str">
            <v xml:space="preserve">עבודות קבלניות    </v>
          </cell>
          <cell r="C6229">
            <v>26600</v>
          </cell>
        </row>
        <row r="6230">
          <cell r="A6230">
            <v>1828130752</v>
          </cell>
          <cell r="B6230" t="str">
            <v xml:space="preserve">נקיון בקבלנות     </v>
          </cell>
          <cell r="C6230">
            <v>100000</v>
          </cell>
        </row>
        <row r="6231">
          <cell r="A6231">
            <v>1828130753</v>
          </cell>
          <cell r="B6231" t="str">
            <v>עובד אחזקה</v>
          </cell>
        </row>
        <row r="6232">
          <cell r="A6232">
            <v>1828130756</v>
          </cell>
          <cell r="B6232" t="str">
            <v>שמירה בקבלנות</v>
          </cell>
        </row>
        <row r="6233">
          <cell r="A6233">
            <v>1828130780</v>
          </cell>
          <cell r="B6233" t="str">
            <v>פעילות צעירים</v>
          </cell>
          <cell r="C6233">
            <v>370000</v>
          </cell>
        </row>
        <row r="6234">
          <cell r="A6234">
            <v>1828130781</v>
          </cell>
          <cell r="B6234" t="str">
            <v>ארועים</v>
          </cell>
          <cell r="C6234">
            <v>190000</v>
          </cell>
        </row>
        <row r="6235">
          <cell r="A6235">
            <v>1828130782</v>
          </cell>
          <cell r="B6235" t="str">
            <v>חוגי הורים</v>
          </cell>
          <cell r="C6235">
            <v>23800</v>
          </cell>
        </row>
        <row r="6236">
          <cell r="A6236">
            <v>1828130783</v>
          </cell>
          <cell r="B6236" t="str">
            <v>אם לאם בקהילה</v>
          </cell>
          <cell r="C6236">
            <v>63200</v>
          </cell>
        </row>
        <row r="6237">
          <cell r="A6237">
            <v>1828130784</v>
          </cell>
          <cell r="B6237" t="str">
            <v>פעילות הורות</v>
          </cell>
          <cell r="C6237">
            <v>97500</v>
          </cell>
        </row>
        <row r="6238">
          <cell r="A6238">
            <v>1828130785</v>
          </cell>
          <cell r="B6238" t="str">
            <v>תחום התנדבות</v>
          </cell>
          <cell r="C6238">
            <v>98800</v>
          </cell>
        </row>
        <row r="6239">
          <cell r="A6239">
            <v>1828130786</v>
          </cell>
          <cell r="B6239" t="str">
            <v>ארוע שנתי למתנדבים</v>
          </cell>
          <cell r="C6239">
            <v>24300</v>
          </cell>
        </row>
        <row r="6240">
          <cell r="A6240">
            <v>1828130787</v>
          </cell>
          <cell r="B6240" t="str">
            <v>פעילות בקהילה</v>
          </cell>
          <cell r="C6240">
            <v>50000</v>
          </cell>
        </row>
        <row r="6241">
          <cell r="A6241">
            <v>1828130931</v>
          </cell>
          <cell r="B6241" t="str">
            <v xml:space="preserve">רכישות חד-פעמיות  </v>
          </cell>
          <cell r="C6241">
            <v>6000</v>
          </cell>
        </row>
        <row r="6242">
          <cell r="A6242">
            <v>1828130932</v>
          </cell>
          <cell r="B6242" t="str">
            <v>פעילות הצטיידות להט"ב</v>
          </cell>
        </row>
        <row r="6243">
          <cell r="A6243" t="str">
            <v>#VALUE!</v>
          </cell>
          <cell r="B6243" t="str">
            <v>אגף  קהילה</v>
          </cell>
          <cell r="C6243">
            <v>3854750</v>
          </cell>
        </row>
        <row r="6244">
          <cell r="A6244">
            <v>18282000</v>
          </cell>
          <cell r="B6244" t="str">
            <v xml:space="preserve">רשת קהילה ופנאי </v>
          </cell>
        </row>
        <row r="6245">
          <cell r="A6245">
            <v>1828200200</v>
          </cell>
          <cell r="B6245" t="str">
            <v>שכר עובדים ללא תקן</v>
          </cell>
        </row>
        <row r="6246">
          <cell r="A6246">
            <v>1828200210</v>
          </cell>
          <cell r="B6246" t="str">
            <v xml:space="preserve">השכר הקובע        </v>
          </cell>
        </row>
        <row r="6247">
          <cell r="A6247">
            <v>1828200250</v>
          </cell>
          <cell r="B6247" t="str">
            <v xml:space="preserve">שכר מושאלים לרשת  </v>
          </cell>
        </row>
        <row r="6248">
          <cell r="A6248">
            <v>1828200400</v>
          </cell>
          <cell r="B6248" t="str">
            <v>אחזקת בנינים וציוד</v>
          </cell>
        </row>
        <row r="6249">
          <cell r="A6249">
            <v>1828200410</v>
          </cell>
          <cell r="B6249" t="str">
            <v>דמי שכירות</v>
          </cell>
          <cell r="C6249">
            <v>723000</v>
          </cell>
        </row>
        <row r="6250">
          <cell r="A6250">
            <v>1828200413</v>
          </cell>
          <cell r="B6250" t="str">
            <v>דמ"ש</v>
          </cell>
        </row>
        <row r="6251">
          <cell r="A6251">
            <v>1828200432</v>
          </cell>
          <cell r="B6251" t="str">
            <v xml:space="preserve">מים               </v>
          </cell>
          <cell r="C6251">
            <v>0</v>
          </cell>
        </row>
        <row r="6252">
          <cell r="A6252">
            <v>1828200441</v>
          </cell>
          <cell r="B6252" t="str">
            <v xml:space="preserve">ביטוח             </v>
          </cell>
          <cell r="C6252">
            <v>35300</v>
          </cell>
        </row>
        <row r="6253">
          <cell r="A6253">
            <v>1828200780</v>
          </cell>
          <cell r="B6253" t="str">
            <v>פרוייקט למידה ת"ג</v>
          </cell>
          <cell r="C6253">
            <v>54200</v>
          </cell>
        </row>
        <row r="6254">
          <cell r="A6254">
            <v>1828200781</v>
          </cell>
          <cell r="B6254" t="str">
            <v>אחזקת גני-ילדים</v>
          </cell>
        </row>
        <row r="6255">
          <cell r="A6255">
            <v>1828200782</v>
          </cell>
          <cell r="B6255" t="str">
            <v>רכזת ספורט</v>
          </cell>
          <cell r="C6255">
            <v>63200</v>
          </cell>
        </row>
        <row r="6256">
          <cell r="A6256">
            <v>1828200783</v>
          </cell>
          <cell r="B6256" t="str">
            <v>תחום נוער</v>
          </cell>
          <cell r="C6256">
            <v>656300</v>
          </cell>
        </row>
        <row r="6257">
          <cell r="A6257">
            <v>1828200784</v>
          </cell>
          <cell r="B6257" t="str">
            <v>פרויקטים + קיץ</v>
          </cell>
          <cell r="C6257">
            <v>270800</v>
          </cell>
        </row>
        <row r="6258">
          <cell r="A6258">
            <v>1828200785</v>
          </cell>
          <cell r="B6258" t="str">
            <v xml:space="preserve">תנועות נוער       </v>
          </cell>
          <cell r="C6258">
            <v>57000</v>
          </cell>
        </row>
        <row r="6259">
          <cell r="A6259">
            <v>1828200786</v>
          </cell>
          <cell r="B6259" t="str">
            <v>היפ הופ</v>
          </cell>
          <cell r="C6259">
            <v>114000</v>
          </cell>
        </row>
        <row r="6260">
          <cell r="A6260">
            <v>1828200787</v>
          </cell>
          <cell r="B6260" t="str">
            <v>מנהיגות וקשרי חוץ</v>
          </cell>
          <cell r="C6260">
            <v>180500</v>
          </cell>
        </row>
        <row r="6261">
          <cell r="A6261">
            <v>1828200788</v>
          </cell>
          <cell r="B6261" t="str">
            <v>אומנויות לחימה קליין</v>
          </cell>
        </row>
        <row r="6262">
          <cell r="A6262">
            <v>1828200789</v>
          </cell>
          <cell r="B6262" t="str">
            <v>תחום מניעה</v>
          </cell>
          <cell r="C6262">
            <v>39900</v>
          </cell>
        </row>
        <row r="6263">
          <cell r="A6263">
            <v>1828200800</v>
          </cell>
          <cell r="B6263" t="str">
            <v>השת' תמיכות תרומות</v>
          </cell>
        </row>
        <row r="6264">
          <cell r="A6264">
            <v>1828200810</v>
          </cell>
          <cell r="B6264" t="str">
            <v xml:space="preserve">השתתפות ברשת קו"פ </v>
          </cell>
          <cell r="C6264">
            <v>8060200</v>
          </cell>
        </row>
        <row r="6265">
          <cell r="A6265">
            <v>1828200811</v>
          </cell>
          <cell r="B6265" t="str">
            <v>תרבות תורנית-מקהלות</v>
          </cell>
          <cell r="C6265">
            <v>451300</v>
          </cell>
        </row>
        <row r="6266">
          <cell r="A6266">
            <v>1828200812</v>
          </cell>
          <cell r="B6266" t="str">
            <v>למידה לזרוס</v>
          </cell>
          <cell r="C6266">
            <v>79400</v>
          </cell>
        </row>
        <row r="6267">
          <cell r="A6267">
            <v>1828200813</v>
          </cell>
          <cell r="B6267" t="str">
            <v xml:space="preserve">השתתפות בקייטנות  </v>
          </cell>
          <cell r="C6267">
            <v>65800</v>
          </cell>
        </row>
        <row r="6268">
          <cell r="A6268">
            <v>1828200814</v>
          </cell>
          <cell r="B6268" t="str">
            <v>קורס אומנות הקרנבל</v>
          </cell>
          <cell r="C6268">
            <v>129000</v>
          </cell>
        </row>
        <row r="6269">
          <cell r="A6269">
            <v>1828200815</v>
          </cell>
          <cell r="B6269" t="str">
            <v>שברולט,שטרודל,אריות</v>
          </cell>
          <cell r="C6269">
            <v>1504900</v>
          </cell>
        </row>
        <row r="6270">
          <cell r="A6270">
            <v>1828200816</v>
          </cell>
          <cell r="B6270" t="str">
            <v>רכזת מורשת</v>
          </cell>
          <cell r="C6270">
            <v>102300</v>
          </cell>
        </row>
        <row r="6271">
          <cell r="A6271">
            <v>1828200817</v>
          </cell>
          <cell r="B6271" t="str">
            <v xml:space="preserve">מועדון נכים-לזרוס </v>
          </cell>
          <cell r="C6271">
            <v>18100</v>
          </cell>
        </row>
        <row r="6272">
          <cell r="A6272">
            <v>1828200818</v>
          </cell>
          <cell r="B6272" t="str">
            <v>חוסמסה-רכז+ארכיבאי</v>
          </cell>
          <cell r="C6272">
            <v>189100</v>
          </cell>
        </row>
        <row r="6273">
          <cell r="A6273">
            <v>1828200819</v>
          </cell>
          <cell r="B6273" t="str">
            <v>ספר חולון</v>
          </cell>
        </row>
        <row r="6274">
          <cell r="A6274">
            <v>1828200820</v>
          </cell>
          <cell r="B6274" t="str">
            <v>המוזיאון העירוני</v>
          </cell>
          <cell r="C6274">
            <v>246300</v>
          </cell>
        </row>
        <row r="6275">
          <cell r="A6275">
            <v>1828200821</v>
          </cell>
          <cell r="B6275" t="str">
            <v>מועדון עולי בוכרה</v>
          </cell>
          <cell r="C6275">
            <v>27100</v>
          </cell>
        </row>
        <row r="6276">
          <cell r="A6276">
            <v>1828200822</v>
          </cell>
          <cell r="B6276" t="str">
            <v>מרכז  פסגות</v>
          </cell>
          <cell r="C6276">
            <v>180500</v>
          </cell>
        </row>
        <row r="6277">
          <cell r="A6277">
            <v>1828200823</v>
          </cell>
          <cell r="B6277" t="str">
            <v>מרכז מורשת</v>
          </cell>
          <cell r="C6277">
            <v>108300</v>
          </cell>
        </row>
        <row r="6278">
          <cell r="A6278">
            <v>1828200824</v>
          </cell>
          <cell r="B6278" t="str">
            <v>גוונים ניצנים</v>
          </cell>
          <cell r="C6278">
            <v>270800</v>
          </cell>
        </row>
        <row r="6279">
          <cell r="A6279">
            <v>1828200825</v>
          </cell>
          <cell r="B6279" t="str">
            <v>מתנ"ס חדש - ת"ג</v>
          </cell>
          <cell r="C6279">
            <v>400000</v>
          </cell>
        </row>
        <row r="6280">
          <cell r="A6280">
            <v>1828200826</v>
          </cell>
          <cell r="B6280" t="str">
            <v>הסעות טיולים חצ"ב</v>
          </cell>
          <cell r="C6280">
            <v>51700</v>
          </cell>
        </row>
        <row r="6281">
          <cell r="A6281">
            <v>1828200827</v>
          </cell>
          <cell r="B6281" t="str">
            <v>רכזים ומדריכים</v>
          </cell>
          <cell r="C6281">
            <v>417800</v>
          </cell>
        </row>
        <row r="6282">
          <cell r="A6282">
            <v>1828200832</v>
          </cell>
          <cell r="B6282" t="str">
            <v xml:space="preserve">מים               </v>
          </cell>
          <cell r="C6282">
            <v>180500</v>
          </cell>
        </row>
        <row r="6283">
          <cell r="A6283">
            <v>1828200874</v>
          </cell>
          <cell r="B6283" t="str">
            <v>דמי שכירות</v>
          </cell>
          <cell r="C6283">
            <v>236600</v>
          </cell>
        </row>
        <row r="6284">
          <cell r="A6284">
            <v>1828200879</v>
          </cell>
          <cell r="B6284" t="str">
            <v>ביטוח-כנגד הכנסות</v>
          </cell>
          <cell r="C6284">
            <v>35300</v>
          </cell>
        </row>
        <row r="6285">
          <cell r="A6285">
            <v>1828200930</v>
          </cell>
          <cell r="B6285" t="str">
            <v>השת' אולם ספורט דביר</v>
          </cell>
          <cell r="C6285">
            <v>132600</v>
          </cell>
        </row>
        <row r="6286">
          <cell r="A6286">
            <v>1828200981</v>
          </cell>
          <cell r="B6286" t="str">
            <v>התנדבות בקהילה</v>
          </cell>
          <cell r="C6286">
            <v>187700</v>
          </cell>
        </row>
        <row r="6287">
          <cell r="A6287">
            <v>1828200982</v>
          </cell>
          <cell r="B6287" t="str">
            <v>נוע"ם ח'</v>
          </cell>
          <cell r="C6287">
            <v>228000</v>
          </cell>
        </row>
        <row r="6288">
          <cell r="A6288">
            <v>1828200983</v>
          </cell>
          <cell r="B6288" t="str">
            <v>מרכז הדרכה - הכשרות</v>
          </cell>
          <cell r="C6288">
            <v>19000</v>
          </cell>
        </row>
        <row r="6289">
          <cell r="A6289">
            <v>1828200984</v>
          </cell>
          <cell r="B6289" t="str">
            <v>סיבסוד קייטנות בפריפריה</v>
          </cell>
          <cell r="C6289">
            <v>250000</v>
          </cell>
        </row>
        <row r="6290">
          <cell r="A6290">
            <v>1828200991</v>
          </cell>
          <cell r="B6290" t="str">
            <v>מפעל הפיס-נוער בסיכון</v>
          </cell>
        </row>
        <row r="6291">
          <cell r="A6291" t="str">
            <v>#VALUE!</v>
          </cell>
          <cell r="B6291" t="str">
            <v xml:space="preserve">רשת קהילה ופנאי </v>
          </cell>
          <cell r="C6291">
            <v>15766500</v>
          </cell>
        </row>
        <row r="6292">
          <cell r="A6292">
            <v>18282100</v>
          </cell>
          <cell r="B6292" t="str">
            <v xml:space="preserve">בי"ס קהילתיים     </v>
          </cell>
        </row>
        <row r="6293">
          <cell r="A6293">
            <v>1828210752</v>
          </cell>
          <cell r="B6293" t="str">
            <v xml:space="preserve">נקיון בקבלנות     </v>
          </cell>
          <cell r="C6293">
            <v>47100</v>
          </cell>
        </row>
        <row r="6294">
          <cell r="A6294">
            <v>1828210780</v>
          </cell>
          <cell r="B6294" t="str">
            <v>הקצבה לבן - גוריון</v>
          </cell>
        </row>
        <row r="6295">
          <cell r="A6295">
            <v>1828210781</v>
          </cell>
          <cell r="B6295" t="str">
            <v xml:space="preserve">הקצבה לרביבים     </v>
          </cell>
        </row>
        <row r="6296">
          <cell r="A6296">
            <v>1828210961</v>
          </cell>
          <cell r="B6296" t="str">
            <v>רז' פעולות ורכישות</v>
          </cell>
        </row>
        <row r="6297">
          <cell r="A6297" t="str">
            <v>#VALUE!</v>
          </cell>
          <cell r="B6297" t="str">
            <v xml:space="preserve">בי"ס קהילתיים     </v>
          </cell>
          <cell r="C6297">
            <v>47100</v>
          </cell>
        </row>
        <row r="6298">
          <cell r="A6298">
            <v>18282400</v>
          </cell>
          <cell r="B6298" t="str">
            <v xml:space="preserve">המרכז הבין תחומי  </v>
          </cell>
        </row>
        <row r="6299">
          <cell r="A6299">
            <v>1828240110</v>
          </cell>
          <cell r="B6299" t="str">
            <v>השכר הקובע-תקציבית</v>
          </cell>
        </row>
        <row r="6300">
          <cell r="A6300">
            <v>1828240119</v>
          </cell>
          <cell r="B6300" t="str">
            <v xml:space="preserve">השכר הקובע-צוברת  </v>
          </cell>
        </row>
        <row r="6301">
          <cell r="A6301">
            <v>1828240122</v>
          </cell>
          <cell r="B6301" t="str">
            <v xml:space="preserve">ביגוד             </v>
          </cell>
        </row>
        <row r="6302">
          <cell r="A6302">
            <v>1828240126</v>
          </cell>
          <cell r="B6302" t="str">
            <v xml:space="preserve">דמי הבראה         </v>
          </cell>
        </row>
        <row r="6303">
          <cell r="A6303">
            <v>1828240130</v>
          </cell>
          <cell r="B6303" t="str">
            <v xml:space="preserve">שעות נוספות       </v>
          </cell>
        </row>
        <row r="6304">
          <cell r="A6304">
            <v>1828240140</v>
          </cell>
          <cell r="B6304" t="str">
            <v>השתתפות באחזקת רכב</v>
          </cell>
        </row>
        <row r="6305">
          <cell r="A6305">
            <v>1828240210</v>
          </cell>
          <cell r="B6305" t="str">
            <v xml:space="preserve">השכר הקובע        </v>
          </cell>
        </row>
        <row r="6306">
          <cell r="A6306">
            <v>1828240219</v>
          </cell>
          <cell r="B6306" t="str">
            <v xml:space="preserve">שכר קייטנת קיץ    </v>
          </cell>
        </row>
        <row r="6307">
          <cell r="A6307">
            <v>1828240250</v>
          </cell>
          <cell r="B6307" t="str">
            <v>שכר מושאלים</v>
          </cell>
        </row>
        <row r="6308">
          <cell r="A6308">
            <v>1828240263</v>
          </cell>
          <cell r="B6308" t="str">
            <v xml:space="preserve">עובדי חברת מוסדות </v>
          </cell>
        </row>
        <row r="6309">
          <cell r="A6309">
            <v>1828240410</v>
          </cell>
          <cell r="B6309" t="str">
            <v xml:space="preserve">השתתפות בועד בית  </v>
          </cell>
        </row>
        <row r="6310">
          <cell r="A6310">
            <v>1828240413</v>
          </cell>
          <cell r="B6310" t="str">
            <v>דמ"ש</v>
          </cell>
        </row>
        <row r="6311">
          <cell r="A6311">
            <v>1828240420</v>
          </cell>
          <cell r="B6311" t="str">
            <v xml:space="preserve">כיבוי אש          </v>
          </cell>
        </row>
        <row r="6312">
          <cell r="A6312">
            <v>1828240423</v>
          </cell>
          <cell r="B6312" t="str">
            <v xml:space="preserve">תחזוקת מבנה       </v>
          </cell>
        </row>
        <row r="6313">
          <cell r="A6313">
            <v>1828240431</v>
          </cell>
          <cell r="B6313" t="str">
            <v xml:space="preserve">חשמל              </v>
          </cell>
          <cell r="C6313">
            <v>0</v>
          </cell>
        </row>
        <row r="6314">
          <cell r="A6314">
            <v>1828240432</v>
          </cell>
          <cell r="B6314" t="str">
            <v xml:space="preserve">מים               </v>
          </cell>
          <cell r="C6314">
            <v>0</v>
          </cell>
        </row>
        <row r="6315">
          <cell r="A6315">
            <v>1828240433</v>
          </cell>
          <cell r="B6315" t="str">
            <v xml:space="preserve">חומרי נקיון       </v>
          </cell>
        </row>
        <row r="6316">
          <cell r="A6316">
            <v>1828240434</v>
          </cell>
          <cell r="B6316" t="str">
            <v xml:space="preserve">חיטוי והדברה      </v>
          </cell>
        </row>
        <row r="6317">
          <cell r="A6317">
            <v>1828240437</v>
          </cell>
          <cell r="B6317" t="str">
            <v xml:space="preserve">אחזקת אזעקה       </v>
          </cell>
        </row>
        <row r="6318">
          <cell r="A6318">
            <v>1828240441</v>
          </cell>
          <cell r="B6318" t="str">
            <v xml:space="preserve">ביטוח             </v>
          </cell>
          <cell r="C6318">
            <v>0</v>
          </cell>
        </row>
        <row r="6319">
          <cell r="A6319">
            <v>1828240450</v>
          </cell>
          <cell r="B6319" t="str">
            <v xml:space="preserve">ריהוט ואחזקתו     </v>
          </cell>
          <cell r="C6319">
            <v>0</v>
          </cell>
        </row>
        <row r="6320">
          <cell r="A6320">
            <v>1828240471</v>
          </cell>
          <cell r="B6320" t="str">
            <v xml:space="preserve">מכשירי כתיבה      </v>
          </cell>
        </row>
        <row r="6321">
          <cell r="A6321">
            <v>1828240511</v>
          </cell>
          <cell r="B6321" t="str">
            <v xml:space="preserve">אירוח וכיבוד      </v>
          </cell>
          <cell r="C6321">
            <v>0</v>
          </cell>
        </row>
        <row r="6322">
          <cell r="A6322">
            <v>1828240512</v>
          </cell>
          <cell r="B6322" t="str">
            <v xml:space="preserve">נסיעות ואש"ל      </v>
          </cell>
        </row>
        <row r="6323">
          <cell r="A6323">
            <v>1828240522</v>
          </cell>
          <cell r="B6323" t="str">
            <v xml:space="preserve">ספרים             </v>
          </cell>
        </row>
        <row r="6324">
          <cell r="A6324">
            <v>1828240540</v>
          </cell>
          <cell r="B6324" t="str">
            <v xml:space="preserve">הוצאות טלפון      </v>
          </cell>
        </row>
        <row r="6325">
          <cell r="A6325">
            <v>1828240544</v>
          </cell>
          <cell r="B6325" t="str">
            <v xml:space="preserve">הוצאות דאר        </v>
          </cell>
          <cell r="C6325">
            <v>0</v>
          </cell>
        </row>
        <row r="6326">
          <cell r="A6326">
            <v>1828240550</v>
          </cell>
          <cell r="B6326" t="str">
            <v xml:space="preserve">פירסומים          </v>
          </cell>
        </row>
        <row r="6327">
          <cell r="A6327">
            <v>1828240561</v>
          </cell>
          <cell r="B6327" t="str">
            <v xml:space="preserve">שיכפולים          </v>
          </cell>
        </row>
        <row r="6328">
          <cell r="A6328">
            <v>1828240562</v>
          </cell>
          <cell r="B6328" t="str">
            <v xml:space="preserve">הדפסות            </v>
          </cell>
        </row>
        <row r="6329">
          <cell r="A6329">
            <v>1828240710</v>
          </cell>
          <cell r="B6329" t="str">
            <v xml:space="preserve">הובלות  והסעות    </v>
          </cell>
        </row>
        <row r="6330">
          <cell r="A6330">
            <v>1828240721</v>
          </cell>
          <cell r="B6330" t="str">
            <v>חמרים-תחזוקת מבנים</v>
          </cell>
        </row>
        <row r="6331">
          <cell r="A6331">
            <v>1828240722</v>
          </cell>
          <cell r="B6331" t="str">
            <v>חמרים-תחזוקה עצמית</v>
          </cell>
        </row>
        <row r="6332">
          <cell r="A6332">
            <v>1828240723</v>
          </cell>
          <cell r="B6332" t="str">
            <v xml:space="preserve">חומרים לחוגים     </v>
          </cell>
        </row>
        <row r="6333">
          <cell r="A6333">
            <v>1828240724</v>
          </cell>
          <cell r="B6333" t="str">
            <v xml:space="preserve">תיקים             </v>
          </cell>
        </row>
        <row r="6334">
          <cell r="A6334">
            <v>1828240742</v>
          </cell>
          <cell r="B6334" t="str">
            <v xml:space="preserve">כלים וציוד        </v>
          </cell>
        </row>
        <row r="6335">
          <cell r="A6335">
            <v>1828240743</v>
          </cell>
          <cell r="B6335" t="str">
            <v xml:space="preserve">תחזוקת ציוד       </v>
          </cell>
        </row>
        <row r="6336">
          <cell r="A6336">
            <v>1828240745</v>
          </cell>
          <cell r="B6336" t="str">
            <v xml:space="preserve">דמי פריצה - תכולה </v>
          </cell>
        </row>
        <row r="6337">
          <cell r="A6337">
            <v>1828240746</v>
          </cell>
          <cell r="B6337" t="str">
            <v xml:space="preserve">דמי פריצה - מבנה  </v>
          </cell>
        </row>
        <row r="6338">
          <cell r="A6338">
            <v>1828240751</v>
          </cell>
          <cell r="B6338" t="str">
            <v xml:space="preserve">עבודות קבלניות    </v>
          </cell>
        </row>
        <row r="6339">
          <cell r="A6339">
            <v>1828240752</v>
          </cell>
          <cell r="B6339" t="str">
            <v xml:space="preserve">נקיון בקבלנות     </v>
          </cell>
        </row>
        <row r="6340">
          <cell r="A6340">
            <v>1828240753</v>
          </cell>
          <cell r="B6340" t="str">
            <v xml:space="preserve">ע"ח חוות אומנויות </v>
          </cell>
        </row>
        <row r="6341">
          <cell r="A6341">
            <v>1828240757</v>
          </cell>
          <cell r="B6341" t="str">
            <v xml:space="preserve">חוגים בקבלנות     </v>
          </cell>
        </row>
        <row r="6342">
          <cell r="A6342">
            <v>1828240763</v>
          </cell>
          <cell r="B6342" t="str">
            <v xml:space="preserve">עובדי חברת מוסדות </v>
          </cell>
        </row>
        <row r="6343">
          <cell r="A6343">
            <v>1828240780</v>
          </cell>
          <cell r="B6343" t="str">
            <v>ירחון אינטרנט</v>
          </cell>
        </row>
        <row r="6344">
          <cell r="A6344">
            <v>1828240781</v>
          </cell>
          <cell r="B6344" t="str">
            <v xml:space="preserve">ארועים            </v>
          </cell>
        </row>
        <row r="6345">
          <cell r="A6345">
            <v>1828240782</v>
          </cell>
          <cell r="B6345" t="str">
            <v xml:space="preserve">חווידע            </v>
          </cell>
        </row>
        <row r="6346">
          <cell r="A6346">
            <v>1828240783</v>
          </cell>
          <cell r="B6346" t="str">
            <v xml:space="preserve">פע' חוות אומנויות </v>
          </cell>
        </row>
        <row r="6347">
          <cell r="A6347">
            <v>1828240784</v>
          </cell>
          <cell r="B6347" t="str">
            <v xml:space="preserve">מרכז וידאו ארט    </v>
          </cell>
        </row>
        <row r="6348">
          <cell r="A6348">
            <v>1828240785</v>
          </cell>
          <cell r="B6348" t="str">
            <v xml:space="preserve">הסעות ( מהכנסות ) </v>
          </cell>
        </row>
        <row r="6349">
          <cell r="A6349">
            <v>1828240789</v>
          </cell>
          <cell r="B6349" t="str">
            <v xml:space="preserve">קייטנת קיץ-פעולות </v>
          </cell>
        </row>
        <row r="6350">
          <cell r="A6350">
            <v>1828240794</v>
          </cell>
          <cell r="B6350" t="str">
            <v xml:space="preserve">השתתפות בעזר 094  </v>
          </cell>
        </row>
        <row r="6351">
          <cell r="A6351">
            <v>1828240870</v>
          </cell>
          <cell r="B6351" t="str">
            <v>וידאו ארט</v>
          </cell>
        </row>
        <row r="6352">
          <cell r="A6352">
            <v>1828240871</v>
          </cell>
          <cell r="B6352" t="str">
            <v xml:space="preserve">מרכז לוידאו ארט    </v>
          </cell>
        </row>
        <row r="6353">
          <cell r="A6353">
            <v>1828240872</v>
          </cell>
          <cell r="B6353" t="str">
            <v>המרכז לאומנות דיגיטלית</v>
          </cell>
          <cell r="C6353">
            <v>1388200</v>
          </cell>
        </row>
        <row r="6354">
          <cell r="A6354">
            <v>1828240873</v>
          </cell>
          <cell r="B6354" t="str">
            <v>ג'סי כהן</v>
          </cell>
        </row>
        <row r="6355">
          <cell r="A6355">
            <v>1828240874</v>
          </cell>
          <cell r="B6355" t="str">
            <v>אמנים יוצרים בקהילה</v>
          </cell>
        </row>
        <row r="6356">
          <cell r="A6356">
            <v>1828240879</v>
          </cell>
          <cell r="B6356" t="str">
            <v>ביטוח-כנגד הכנסות</v>
          </cell>
          <cell r="C6356">
            <v>4400</v>
          </cell>
        </row>
        <row r="6357">
          <cell r="A6357">
            <v>1828240931</v>
          </cell>
          <cell r="B6357" t="str">
            <v xml:space="preserve">רכישות חד-פעמיות  </v>
          </cell>
        </row>
        <row r="6358">
          <cell r="A6358">
            <v>1828240961</v>
          </cell>
          <cell r="B6358" t="str">
            <v>רז' פעולות ורכישות</v>
          </cell>
        </row>
        <row r="6359">
          <cell r="A6359" t="str">
            <v>#VALUE!</v>
          </cell>
          <cell r="B6359" t="str">
            <v xml:space="preserve">המרכז הבין תחומי  </v>
          </cell>
          <cell r="C6359">
            <v>1392600</v>
          </cell>
        </row>
        <row r="6360">
          <cell r="A6360">
            <v>18290000</v>
          </cell>
          <cell r="B6360" t="str">
            <v xml:space="preserve">ספורט             </v>
          </cell>
        </row>
        <row r="6361">
          <cell r="A6361">
            <v>18291000</v>
          </cell>
          <cell r="B6361" t="str">
            <v xml:space="preserve">מינהל הספורט      </v>
          </cell>
        </row>
        <row r="6362">
          <cell r="A6362">
            <v>1829100100</v>
          </cell>
          <cell r="B6362" t="str">
            <v>שכר עובדים לפי תקן</v>
          </cell>
        </row>
        <row r="6363">
          <cell r="A6363">
            <v>1829100110</v>
          </cell>
          <cell r="B6363" t="str">
            <v>השכר הקובע-תקציבית</v>
          </cell>
        </row>
        <row r="6364">
          <cell r="A6364">
            <v>1829100119</v>
          </cell>
          <cell r="B6364" t="str">
            <v xml:space="preserve">השכר הקובע-צוברת  </v>
          </cell>
        </row>
        <row r="6365">
          <cell r="A6365">
            <v>1829100122</v>
          </cell>
          <cell r="B6365" t="str">
            <v xml:space="preserve">ביגוד             </v>
          </cell>
        </row>
        <row r="6366">
          <cell r="A6366">
            <v>1829100126</v>
          </cell>
          <cell r="B6366" t="str">
            <v xml:space="preserve">דמי הבראה         </v>
          </cell>
        </row>
        <row r="6367">
          <cell r="A6367">
            <v>1829100130</v>
          </cell>
          <cell r="B6367" t="str">
            <v xml:space="preserve">שעות נוספות       </v>
          </cell>
        </row>
        <row r="6368">
          <cell r="A6368">
            <v>1829100140</v>
          </cell>
          <cell r="B6368" t="str">
            <v>השתתפות באחזקת רכב</v>
          </cell>
        </row>
        <row r="6369">
          <cell r="A6369">
            <v>1829100200</v>
          </cell>
          <cell r="B6369" t="str">
            <v>שכר עובדים ללא תקן</v>
          </cell>
        </row>
        <row r="6370">
          <cell r="A6370">
            <v>1829100210</v>
          </cell>
          <cell r="B6370" t="str">
            <v xml:space="preserve">השכר הקובע        </v>
          </cell>
        </row>
        <row r="6371">
          <cell r="A6371">
            <v>1829100216</v>
          </cell>
          <cell r="B6371" t="str">
            <v>שכר חוגי ספורט ע"י</v>
          </cell>
        </row>
        <row r="6372">
          <cell r="A6372">
            <v>1829100217</v>
          </cell>
          <cell r="B6372" t="str">
            <v xml:space="preserve">מועדון בית ספרי   </v>
          </cell>
        </row>
        <row r="6373">
          <cell r="A6373">
            <v>1829100218</v>
          </cell>
          <cell r="B6373" t="str">
            <v xml:space="preserve">ספורט - בתי נוער  </v>
          </cell>
        </row>
        <row r="6374">
          <cell r="A6374">
            <v>1829100250</v>
          </cell>
          <cell r="B6374" t="str">
            <v>שכר מושאלים</v>
          </cell>
        </row>
        <row r="6375">
          <cell r="A6375">
            <v>1829100400</v>
          </cell>
          <cell r="B6375" t="str">
            <v>אחזקת בנינים וציוד</v>
          </cell>
        </row>
        <row r="6376">
          <cell r="A6376">
            <v>1829100413</v>
          </cell>
          <cell r="B6376" t="str">
            <v>דמ"ש</v>
          </cell>
        </row>
        <row r="6377">
          <cell r="A6377">
            <v>1829100441</v>
          </cell>
          <cell r="B6377" t="str">
            <v xml:space="preserve">ביטוח מחלקת הספורט       </v>
          </cell>
          <cell r="C6377">
            <v>43900</v>
          </cell>
        </row>
        <row r="6378">
          <cell r="A6378">
            <v>1829100471</v>
          </cell>
          <cell r="B6378" t="str">
            <v xml:space="preserve">מכשירי כתיבה      </v>
          </cell>
        </row>
        <row r="6379">
          <cell r="A6379">
            <v>1829100500</v>
          </cell>
          <cell r="B6379" t="str">
            <v xml:space="preserve">הוצאות מינהליות   </v>
          </cell>
        </row>
        <row r="6380">
          <cell r="A6380">
            <v>1829100540</v>
          </cell>
          <cell r="B6380" t="str">
            <v xml:space="preserve">הוצאות טלפון      </v>
          </cell>
        </row>
        <row r="6381">
          <cell r="A6381">
            <v>1829100544</v>
          </cell>
          <cell r="B6381" t="str">
            <v xml:space="preserve">הוצאות דאר        </v>
          </cell>
          <cell r="C6381">
            <v>0</v>
          </cell>
        </row>
        <row r="6382">
          <cell r="A6382">
            <v>1829100550</v>
          </cell>
          <cell r="B6382" t="str">
            <v xml:space="preserve">פירסומים          </v>
          </cell>
        </row>
        <row r="6383">
          <cell r="A6383">
            <v>1829100551</v>
          </cell>
          <cell r="B6383" t="str">
            <v xml:space="preserve">מודעות והדבקתן    </v>
          </cell>
        </row>
        <row r="6384">
          <cell r="A6384">
            <v>1829100561</v>
          </cell>
          <cell r="B6384" t="str">
            <v xml:space="preserve">שיכפולים          </v>
          </cell>
        </row>
        <row r="6385">
          <cell r="A6385">
            <v>1829100562</v>
          </cell>
          <cell r="B6385" t="str">
            <v xml:space="preserve">הדפסות            </v>
          </cell>
        </row>
        <row r="6386">
          <cell r="A6386">
            <v>1829100571</v>
          </cell>
          <cell r="B6386" t="str">
            <v xml:space="preserve">מיכון וענ"א       </v>
          </cell>
        </row>
        <row r="6387">
          <cell r="A6387">
            <v>1829100700</v>
          </cell>
          <cell r="B6387" t="str">
            <v xml:space="preserve">הוצאות לפעולות    </v>
          </cell>
        </row>
        <row r="6388">
          <cell r="A6388">
            <v>1829100710</v>
          </cell>
          <cell r="B6388" t="str">
            <v xml:space="preserve">הובלות  והסעות    </v>
          </cell>
        </row>
        <row r="6389">
          <cell r="A6389">
            <v>1829100727</v>
          </cell>
          <cell r="B6389" t="str">
            <v xml:space="preserve">חול לבורות קפיצה  </v>
          </cell>
        </row>
        <row r="6390">
          <cell r="A6390">
            <v>1829100742</v>
          </cell>
          <cell r="B6390" t="str">
            <v xml:space="preserve">כלים וציוד        </v>
          </cell>
        </row>
        <row r="6391">
          <cell r="A6391">
            <v>1829100743</v>
          </cell>
          <cell r="B6391" t="str">
            <v>ח'-תח' מתקני ספורט</v>
          </cell>
        </row>
        <row r="6392">
          <cell r="A6392">
            <v>1829100744</v>
          </cell>
          <cell r="B6392" t="str">
            <v xml:space="preserve">תעודות ומדליות    </v>
          </cell>
        </row>
        <row r="6393">
          <cell r="A6393">
            <v>1829100763</v>
          </cell>
          <cell r="B6393" t="str">
            <v xml:space="preserve">עובדי חברת מוסדות </v>
          </cell>
        </row>
        <row r="6394">
          <cell r="A6394">
            <v>1829100781</v>
          </cell>
          <cell r="B6394" t="str">
            <v>מפעלי ספורט</v>
          </cell>
        </row>
        <row r="6395">
          <cell r="A6395">
            <v>1829100794</v>
          </cell>
          <cell r="B6395" t="str">
            <v xml:space="preserve">השתתפות בעזר 094  </v>
          </cell>
        </row>
        <row r="6396">
          <cell r="A6396">
            <v>1829100810</v>
          </cell>
          <cell r="B6396" t="str">
            <v>מועדון ספורט בי"ס</v>
          </cell>
        </row>
        <row r="6397">
          <cell r="A6397">
            <v>1829100811</v>
          </cell>
          <cell r="B6397" t="str">
            <v>אליפות אומנותית</v>
          </cell>
        </row>
        <row r="6398">
          <cell r="A6398">
            <v>1829100812</v>
          </cell>
          <cell r="B6398" t="str">
            <v>אליפות בינ"ל</v>
          </cell>
          <cell r="C6398">
            <v>270800</v>
          </cell>
        </row>
        <row r="6399">
          <cell r="A6399">
            <v>1829100813</v>
          </cell>
          <cell r="B6399" t="str">
            <v>תיפעול המחלקה</v>
          </cell>
          <cell r="C6399">
            <v>662400</v>
          </cell>
        </row>
        <row r="6400">
          <cell r="A6400">
            <v>1829100814</v>
          </cell>
          <cell r="B6400" t="str">
            <v>השת' אולם ספורט שמיר</v>
          </cell>
          <cell r="C6400">
            <v>96000</v>
          </cell>
        </row>
        <row r="6401">
          <cell r="A6401">
            <v>1829100815</v>
          </cell>
          <cell r="B6401" t="str">
            <v>פרחי ספורט</v>
          </cell>
        </row>
        <row r="6402">
          <cell r="A6402">
            <v>1829100816</v>
          </cell>
          <cell r="B6402" t="str">
            <v>אליפות אירופה באקרובטיקה</v>
          </cell>
        </row>
        <row r="6403">
          <cell r="A6403">
            <v>1829100817</v>
          </cell>
          <cell r="B6403" t="str">
            <v>השת' אולם ספורט שרון</v>
          </cell>
          <cell r="C6403">
            <v>159200</v>
          </cell>
        </row>
        <row r="6404">
          <cell r="A6404">
            <v>1829100818</v>
          </cell>
          <cell r="B6404" t="str">
            <v>הפעלת סקייטפארק</v>
          </cell>
          <cell r="C6404">
            <v>317700</v>
          </cell>
        </row>
        <row r="6405">
          <cell r="A6405">
            <v>1829100819</v>
          </cell>
          <cell r="B6405" t="str">
            <v>השתתפות בנופשונית</v>
          </cell>
          <cell r="C6405">
            <v>950000</v>
          </cell>
        </row>
        <row r="6406">
          <cell r="A6406">
            <v>1829100820</v>
          </cell>
          <cell r="B6406" t="str">
            <v>מרכזי מצוינות</v>
          </cell>
          <cell r="C6406">
            <v>209000</v>
          </cell>
        </row>
        <row r="6407">
          <cell r="A6407">
            <v>1829100821</v>
          </cell>
          <cell r="B6407" t="str">
            <v>השתתפות היכל הספורט</v>
          </cell>
          <cell r="C6407">
            <v>1200300</v>
          </cell>
        </row>
        <row r="6408">
          <cell r="A6408">
            <v>1829100822</v>
          </cell>
          <cell r="B6408" t="str">
            <v>ליגת הכוכבים</v>
          </cell>
          <cell r="C6408">
            <v>148900</v>
          </cell>
        </row>
        <row r="6409">
          <cell r="A6409">
            <v>1829100824</v>
          </cell>
          <cell r="B6409" t="str">
            <v xml:space="preserve">השתתפות אולם מכבי </v>
          </cell>
        </row>
        <row r="6410">
          <cell r="A6410">
            <v>1829100870</v>
          </cell>
          <cell r="B6410" t="str">
            <v>חוגי ספורט בי"ס</v>
          </cell>
        </row>
        <row r="6411">
          <cell r="A6411">
            <v>1829100871</v>
          </cell>
          <cell r="B6411" t="str">
            <v>תחזוקת מגרש אורט</v>
          </cell>
          <cell r="C6411">
            <v>100000</v>
          </cell>
        </row>
        <row r="6412">
          <cell r="A6412">
            <v>1829100872</v>
          </cell>
          <cell r="B6412" t="str">
            <v>מרכז טניס עירוני</v>
          </cell>
          <cell r="C6412">
            <v>150000</v>
          </cell>
        </row>
        <row r="6413">
          <cell r="A6413">
            <v>1829100873</v>
          </cell>
          <cell r="B6413" t="str">
            <v>פרוייקטים</v>
          </cell>
          <cell r="C6413">
            <v>358800</v>
          </cell>
        </row>
        <row r="6414">
          <cell r="A6414">
            <v>1829100874</v>
          </cell>
          <cell r="B6414" t="str">
            <v>תיגבור חט"ב ק"ש (מאגוד')</v>
          </cell>
          <cell r="C6414">
            <v>43700</v>
          </cell>
        </row>
        <row r="6415">
          <cell r="A6415">
            <v>1829100875</v>
          </cell>
          <cell r="B6415" t="str">
            <v>נבחרת כדורשת למכביה</v>
          </cell>
        </row>
        <row r="6416">
          <cell r="A6416">
            <v>1829100876</v>
          </cell>
          <cell r="B6416" t="str">
            <v>מרוץ חולון</v>
          </cell>
          <cell r="C6416">
            <v>900000</v>
          </cell>
        </row>
        <row r="6417">
          <cell r="A6417">
            <v>1829100877</v>
          </cell>
          <cell r="B6417" t="str">
            <v>מרוצי ילדים עממיים</v>
          </cell>
        </row>
        <row r="6418">
          <cell r="A6418">
            <v>1829100878</v>
          </cell>
          <cell r="B6418" t="str">
            <v>חוגי שחייה</v>
          </cell>
        </row>
        <row r="6419">
          <cell r="A6419">
            <v>1829100879</v>
          </cell>
          <cell r="B6419" t="str">
            <v>ביטוח - כנגד הכנסות</v>
          </cell>
          <cell r="C6419">
            <v>43900</v>
          </cell>
        </row>
        <row r="6420">
          <cell r="A6420">
            <v>1829100900</v>
          </cell>
          <cell r="B6420" t="str">
            <v xml:space="preserve">הוצאות חד פעמיות  </v>
          </cell>
        </row>
        <row r="6421">
          <cell r="A6421">
            <v>1829100930</v>
          </cell>
          <cell r="B6421" t="str">
            <v>חוגי ספורט בי"ס</v>
          </cell>
        </row>
        <row r="6422">
          <cell r="A6422">
            <v>1829100920</v>
          </cell>
          <cell r="B6422" t="str">
            <v>פעולות כנגד הכנסות</v>
          </cell>
        </row>
        <row r="6423">
          <cell r="A6423">
            <v>1829100931</v>
          </cell>
          <cell r="B6423" t="str">
            <v>אגודות השג (הכנס')</v>
          </cell>
        </row>
        <row r="6424">
          <cell r="A6424">
            <v>1829100932</v>
          </cell>
          <cell r="B6424" t="str">
            <v>מרכז מצוינות</v>
          </cell>
        </row>
        <row r="6425">
          <cell r="A6425">
            <v>1829100933</v>
          </cell>
          <cell r="B6425" t="str">
            <v>פרוייקטים</v>
          </cell>
        </row>
        <row r="6426">
          <cell r="A6426">
            <v>1829100934</v>
          </cell>
          <cell r="B6426" t="str">
            <v>תיגבור חט"ב ק"ש (מאגוד')</v>
          </cell>
        </row>
        <row r="6427">
          <cell r="A6427">
            <v>1829100950</v>
          </cell>
          <cell r="B6427" t="str">
            <v>הלוואה לחברה לבילוי ובידור</v>
          </cell>
        </row>
        <row r="6428">
          <cell r="A6428">
            <v>1829100961</v>
          </cell>
          <cell r="B6428" t="str">
            <v>רז' פעולות ורכישות</v>
          </cell>
        </row>
        <row r="6429">
          <cell r="A6429">
            <v>1829100980</v>
          </cell>
          <cell r="B6429" t="str">
            <v xml:space="preserve">תכנית אב לספורט   </v>
          </cell>
        </row>
        <row r="6430">
          <cell r="A6430">
            <v>1829100982</v>
          </cell>
          <cell r="B6430" t="str">
            <v>מועדון לספורט עממי</v>
          </cell>
        </row>
        <row r="6431">
          <cell r="A6431" t="str">
            <v>#VALUE!</v>
          </cell>
          <cell r="B6431" t="str">
            <v xml:space="preserve">מינהל הספורט      </v>
          </cell>
          <cell r="C6431">
            <v>5654600</v>
          </cell>
        </row>
        <row r="6432">
          <cell r="A6432">
            <v>18292000</v>
          </cell>
          <cell r="B6432" t="str">
            <v xml:space="preserve">מתקני ספורט       </v>
          </cell>
        </row>
        <row r="6433">
          <cell r="A6433">
            <v>1829200100</v>
          </cell>
          <cell r="B6433" t="str">
            <v>שכר עובדים לפי תקן</v>
          </cell>
        </row>
        <row r="6434">
          <cell r="A6434">
            <v>1829200110</v>
          </cell>
          <cell r="B6434" t="str">
            <v>השכר הקובע-תקציבית</v>
          </cell>
        </row>
        <row r="6435">
          <cell r="A6435">
            <v>1829200119</v>
          </cell>
          <cell r="B6435" t="str">
            <v xml:space="preserve">השכר הקובע-צוברת  </v>
          </cell>
        </row>
        <row r="6436">
          <cell r="A6436">
            <v>1829200122</v>
          </cell>
          <cell r="B6436" t="str">
            <v xml:space="preserve">ביגוד             </v>
          </cell>
        </row>
        <row r="6437">
          <cell r="A6437">
            <v>1829200126</v>
          </cell>
          <cell r="B6437" t="str">
            <v xml:space="preserve">דמי הבראה         </v>
          </cell>
        </row>
        <row r="6438">
          <cell r="A6438">
            <v>1829200130</v>
          </cell>
          <cell r="B6438" t="str">
            <v xml:space="preserve">שעות נוספות       </v>
          </cell>
        </row>
        <row r="6439">
          <cell r="A6439">
            <v>1829200140</v>
          </cell>
          <cell r="B6439" t="str">
            <v>השתתפות באחזקת רכב</v>
          </cell>
        </row>
        <row r="6440">
          <cell r="A6440">
            <v>1829200200</v>
          </cell>
          <cell r="B6440" t="str">
            <v>שכר עובדים ללא תקן</v>
          </cell>
        </row>
        <row r="6441">
          <cell r="A6441">
            <v>1829200210</v>
          </cell>
          <cell r="B6441" t="str">
            <v xml:space="preserve">השכר הקובע        </v>
          </cell>
        </row>
        <row r="6442">
          <cell r="A6442">
            <v>1829200217</v>
          </cell>
          <cell r="B6442" t="str">
            <v xml:space="preserve">מרכז אתלטיקה      </v>
          </cell>
        </row>
        <row r="6443">
          <cell r="A6443">
            <v>1829200250</v>
          </cell>
          <cell r="B6443" t="str">
            <v>שכר מושאלים</v>
          </cell>
        </row>
        <row r="6444">
          <cell r="A6444">
            <v>1829200400</v>
          </cell>
          <cell r="B6444" t="str">
            <v>אחזקת בנינים וציוד</v>
          </cell>
        </row>
        <row r="6445">
          <cell r="A6445">
            <v>1829200420</v>
          </cell>
          <cell r="B6445" t="str">
            <v xml:space="preserve">כיבוי אש          </v>
          </cell>
        </row>
        <row r="6446">
          <cell r="A6446">
            <v>1829200423</v>
          </cell>
          <cell r="B6446" t="str">
            <v xml:space="preserve">תחזוקת מבנה       </v>
          </cell>
        </row>
        <row r="6447">
          <cell r="A6447">
            <v>1829200430</v>
          </cell>
          <cell r="B6447" t="str">
            <v xml:space="preserve">גז                </v>
          </cell>
        </row>
        <row r="6448">
          <cell r="A6448">
            <v>1829200431</v>
          </cell>
          <cell r="B6448" t="str">
            <v xml:space="preserve">חשמל              </v>
          </cell>
          <cell r="C6448">
            <v>0</v>
          </cell>
        </row>
        <row r="6449">
          <cell r="A6449">
            <v>1829200432</v>
          </cell>
          <cell r="B6449" t="str">
            <v xml:space="preserve">מים               </v>
          </cell>
          <cell r="C6449">
            <v>0</v>
          </cell>
        </row>
        <row r="6450">
          <cell r="A6450">
            <v>1829200433</v>
          </cell>
          <cell r="B6450" t="str">
            <v xml:space="preserve">חומרי נקיון       </v>
          </cell>
        </row>
        <row r="6451">
          <cell r="A6451">
            <v>1829200437</v>
          </cell>
          <cell r="B6451" t="str">
            <v xml:space="preserve">אחזקת אזעקה       </v>
          </cell>
        </row>
        <row r="6452">
          <cell r="A6452">
            <v>1829200441</v>
          </cell>
          <cell r="B6452" t="str">
            <v xml:space="preserve">ביטוח             </v>
          </cell>
        </row>
        <row r="6453">
          <cell r="A6453">
            <v>1829200471</v>
          </cell>
          <cell r="B6453" t="str">
            <v xml:space="preserve">מכשירי כתיבה      </v>
          </cell>
        </row>
        <row r="6454">
          <cell r="A6454">
            <v>1829200500</v>
          </cell>
          <cell r="B6454" t="str">
            <v xml:space="preserve">הוצאות מינהליות   </v>
          </cell>
        </row>
        <row r="6455">
          <cell r="A6455">
            <v>1829200511</v>
          </cell>
          <cell r="B6455" t="str">
            <v xml:space="preserve">אירוח וכיבוד      </v>
          </cell>
          <cell r="C6455">
            <v>0</v>
          </cell>
        </row>
        <row r="6456">
          <cell r="A6456">
            <v>1829200512</v>
          </cell>
          <cell r="B6456" t="str">
            <v xml:space="preserve">נסיעות ואש"ל      </v>
          </cell>
        </row>
        <row r="6457">
          <cell r="A6457">
            <v>1829200540</v>
          </cell>
          <cell r="B6457" t="str">
            <v xml:space="preserve">הוצאות טלפון      </v>
          </cell>
        </row>
        <row r="6458">
          <cell r="A6458">
            <v>1829200544</v>
          </cell>
          <cell r="B6458" t="str">
            <v xml:space="preserve">הוצאות דאר        </v>
          </cell>
          <cell r="C6458">
            <v>0</v>
          </cell>
        </row>
        <row r="6459">
          <cell r="A6459">
            <v>1829200550</v>
          </cell>
          <cell r="B6459" t="str">
            <v xml:space="preserve">פירסומים          </v>
          </cell>
        </row>
        <row r="6460">
          <cell r="A6460">
            <v>1829200551</v>
          </cell>
          <cell r="B6460" t="str">
            <v xml:space="preserve">מודעות והדבקתן    </v>
          </cell>
        </row>
        <row r="6461">
          <cell r="A6461">
            <v>1829200561</v>
          </cell>
          <cell r="B6461" t="str">
            <v xml:space="preserve">שיכפולים          </v>
          </cell>
        </row>
        <row r="6462">
          <cell r="A6462">
            <v>1829200596</v>
          </cell>
          <cell r="B6462" t="str">
            <v xml:space="preserve">השתתפות בעזר 096  </v>
          </cell>
        </row>
        <row r="6463">
          <cell r="A6463">
            <v>1829200700</v>
          </cell>
          <cell r="B6463" t="str">
            <v xml:space="preserve">הוצאות לפעולות    </v>
          </cell>
        </row>
        <row r="6464">
          <cell r="A6464">
            <v>1829200710</v>
          </cell>
          <cell r="B6464" t="str">
            <v xml:space="preserve">שעות טרקטור       </v>
          </cell>
        </row>
        <row r="6465">
          <cell r="A6465">
            <v>1829200721</v>
          </cell>
          <cell r="B6465" t="str">
            <v>חמרים-תחזוקת מבנים</v>
          </cell>
        </row>
        <row r="6466">
          <cell r="A6466">
            <v>1829200722</v>
          </cell>
          <cell r="B6466" t="str">
            <v>חמרים-תחזוקה עצמית</v>
          </cell>
        </row>
        <row r="6467">
          <cell r="A6467">
            <v>1829200723</v>
          </cell>
          <cell r="B6467" t="str">
            <v>זבלים+דשנים+השקייה</v>
          </cell>
        </row>
        <row r="6468">
          <cell r="A6468">
            <v>1829200724</v>
          </cell>
          <cell r="B6468" t="str">
            <v xml:space="preserve">חלקי חילוף ואחזקה </v>
          </cell>
        </row>
        <row r="6469">
          <cell r="A6469">
            <v>1829200742</v>
          </cell>
          <cell r="B6469" t="str">
            <v xml:space="preserve">כלים וציוד        </v>
          </cell>
        </row>
        <row r="6470">
          <cell r="A6470">
            <v>1829200745</v>
          </cell>
          <cell r="B6470" t="str">
            <v xml:space="preserve">דמי פריצה - תכולה </v>
          </cell>
        </row>
        <row r="6471">
          <cell r="A6471">
            <v>1829200751</v>
          </cell>
          <cell r="B6471" t="str">
            <v xml:space="preserve">עבודות קבלניות    </v>
          </cell>
        </row>
        <row r="6472">
          <cell r="A6472">
            <v>1829200752</v>
          </cell>
          <cell r="B6472" t="str">
            <v xml:space="preserve">נקיון בקבלנות     </v>
          </cell>
        </row>
        <row r="6473">
          <cell r="A6473">
            <v>1829200753</v>
          </cell>
          <cell r="B6473" t="str">
            <v xml:space="preserve">עובדים חיצוניים   </v>
          </cell>
        </row>
        <row r="6474">
          <cell r="A6474">
            <v>1829200754</v>
          </cell>
          <cell r="B6474" t="str">
            <v xml:space="preserve">שיפוץ איצטדיונים  </v>
          </cell>
        </row>
        <row r="6475">
          <cell r="A6475">
            <v>1829200756</v>
          </cell>
          <cell r="B6475" t="str">
            <v>שמירה בקרית הספורט</v>
          </cell>
        </row>
        <row r="6476">
          <cell r="A6476">
            <v>1829200757</v>
          </cell>
          <cell r="B6476" t="str">
            <v>אחז' מגרשים בקבלנו</v>
          </cell>
        </row>
        <row r="6477">
          <cell r="A6477">
            <v>1829200763</v>
          </cell>
          <cell r="B6477" t="str">
            <v xml:space="preserve">עב' חברת מוסדות   </v>
          </cell>
        </row>
        <row r="6478">
          <cell r="A6478">
            <v>1829200794</v>
          </cell>
          <cell r="B6478" t="str">
            <v xml:space="preserve">השתתפות בעזר 094  </v>
          </cell>
        </row>
        <row r="6479">
          <cell r="A6479">
            <v>1829200810</v>
          </cell>
          <cell r="B6479" t="str">
            <v>השתתפות בתק' הפעלה</v>
          </cell>
          <cell r="C6479">
            <v>1125400</v>
          </cell>
        </row>
        <row r="6480">
          <cell r="A6480">
            <v>1829200879</v>
          </cell>
          <cell r="B6480" t="str">
            <v>ביטוח-כנגד הכנסות</v>
          </cell>
        </row>
        <row r="6481">
          <cell r="A6481">
            <v>1829200900</v>
          </cell>
          <cell r="B6481" t="str">
            <v xml:space="preserve">הוצאות חד פעמיות  </v>
          </cell>
        </row>
        <row r="6482">
          <cell r="A6482">
            <v>1829200931</v>
          </cell>
          <cell r="B6482" t="str">
            <v>ציוד חד-פעמי(הכנ')</v>
          </cell>
        </row>
        <row r="6483">
          <cell r="A6483">
            <v>1829200932</v>
          </cell>
          <cell r="B6483" t="str">
            <v>מרכז אתלטיקה (הכ')</v>
          </cell>
        </row>
        <row r="6484">
          <cell r="A6484">
            <v>1829200961</v>
          </cell>
          <cell r="B6484" t="str">
            <v>רז' פעולות ורכישות</v>
          </cell>
        </row>
        <row r="6485">
          <cell r="A6485" t="str">
            <v>#VALUE!</v>
          </cell>
          <cell r="B6485" t="str">
            <v xml:space="preserve">מתקני ספורט       </v>
          </cell>
          <cell r="C6485">
            <v>1125400</v>
          </cell>
        </row>
        <row r="6486">
          <cell r="A6486">
            <v>18294000</v>
          </cell>
          <cell r="B6486" t="str">
            <v xml:space="preserve">הבריכה הלימודית   </v>
          </cell>
        </row>
        <row r="6487">
          <cell r="A6487">
            <v>1829400410</v>
          </cell>
          <cell r="B6487" t="str">
            <v xml:space="preserve">דמי זכיון         </v>
          </cell>
        </row>
        <row r="6488">
          <cell r="A6488">
            <v>1829400800</v>
          </cell>
          <cell r="B6488" t="str">
            <v>השת' תמיכות תרומות</v>
          </cell>
        </row>
        <row r="6489">
          <cell r="A6489">
            <v>1829400810</v>
          </cell>
          <cell r="B6489" t="str">
            <v>השתתפות בחוגי שחיה</v>
          </cell>
        </row>
        <row r="6490">
          <cell r="A6490" t="str">
            <v>#VALUE!</v>
          </cell>
          <cell r="B6490" t="str">
            <v xml:space="preserve">הבריכה הלימודית   </v>
          </cell>
          <cell r="C6490">
            <v>0</v>
          </cell>
        </row>
        <row r="6491">
          <cell r="A6491">
            <v>18295000</v>
          </cell>
          <cell r="B6491" t="str">
            <v xml:space="preserve">מרכז פיס - ברקת   </v>
          </cell>
        </row>
        <row r="6492">
          <cell r="A6492">
            <v>1829500100</v>
          </cell>
          <cell r="B6492" t="str">
            <v>שכר עובדים לפי תקן</v>
          </cell>
        </row>
        <row r="6493">
          <cell r="A6493">
            <v>1829500110</v>
          </cell>
          <cell r="B6493" t="str">
            <v>השכר הקובע-תקציבית</v>
          </cell>
        </row>
        <row r="6494">
          <cell r="A6494">
            <v>1829500119</v>
          </cell>
          <cell r="B6494" t="str">
            <v xml:space="preserve">השכר הקובע-צוברת  </v>
          </cell>
        </row>
        <row r="6495">
          <cell r="A6495">
            <v>1829500122</v>
          </cell>
          <cell r="B6495" t="str">
            <v xml:space="preserve">ביגוד             </v>
          </cell>
        </row>
        <row r="6496">
          <cell r="A6496">
            <v>1829500126</v>
          </cell>
          <cell r="B6496" t="str">
            <v xml:space="preserve">דמי הבראה         </v>
          </cell>
        </row>
        <row r="6497">
          <cell r="A6497">
            <v>1829500130</v>
          </cell>
          <cell r="B6497" t="str">
            <v xml:space="preserve">שעות נוספות       </v>
          </cell>
        </row>
        <row r="6498">
          <cell r="A6498">
            <v>1829500140</v>
          </cell>
          <cell r="B6498" t="str">
            <v>השתתפות באחזקת רכב</v>
          </cell>
        </row>
        <row r="6499">
          <cell r="A6499">
            <v>1829500200</v>
          </cell>
          <cell r="B6499" t="str">
            <v>שכר עובדים ללא תקן</v>
          </cell>
        </row>
        <row r="6500">
          <cell r="A6500">
            <v>1829500210</v>
          </cell>
          <cell r="B6500" t="str">
            <v xml:space="preserve">השכר הקובע        </v>
          </cell>
        </row>
        <row r="6501">
          <cell r="A6501">
            <v>1829500216</v>
          </cell>
          <cell r="B6501" t="str">
            <v xml:space="preserve">שכר מועדוני ספורט </v>
          </cell>
        </row>
        <row r="6502">
          <cell r="A6502">
            <v>1829500219</v>
          </cell>
          <cell r="B6502" t="str">
            <v xml:space="preserve">שכר קייטנת קיץ    </v>
          </cell>
        </row>
        <row r="6503">
          <cell r="A6503">
            <v>1829500400</v>
          </cell>
          <cell r="B6503" t="str">
            <v>אחזקת בנינים וציוד</v>
          </cell>
        </row>
        <row r="6504">
          <cell r="A6504">
            <v>1829500420</v>
          </cell>
          <cell r="B6504" t="str">
            <v xml:space="preserve">כיבוי אש          </v>
          </cell>
        </row>
        <row r="6505">
          <cell r="A6505">
            <v>1829500423</v>
          </cell>
          <cell r="B6505" t="str">
            <v xml:space="preserve">תחזוקת מבנה       </v>
          </cell>
        </row>
        <row r="6506">
          <cell r="A6506">
            <v>1829500431</v>
          </cell>
          <cell r="B6506" t="str">
            <v xml:space="preserve">חשמל              </v>
          </cell>
          <cell r="C6506">
            <v>0</v>
          </cell>
        </row>
        <row r="6507">
          <cell r="A6507">
            <v>1829500432</v>
          </cell>
          <cell r="B6507" t="str">
            <v xml:space="preserve">מים               </v>
          </cell>
          <cell r="C6507">
            <v>0</v>
          </cell>
        </row>
        <row r="6508">
          <cell r="A6508">
            <v>1829500433</v>
          </cell>
          <cell r="B6508" t="str">
            <v xml:space="preserve">חומרי נקיון       </v>
          </cell>
        </row>
        <row r="6509">
          <cell r="A6509">
            <v>1829500436</v>
          </cell>
          <cell r="B6509" t="str">
            <v xml:space="preserve">אחזקת מזגנים      </v>
          </cell>
        </row>
        <row r="6510">
          <cell r="A6510">
            <v>1829500437</v>
          </cell>
          <cell r="B6510" t="str">
            <v xml:space="preserve">אחזקת אזעקה       </v>
          </cell>
        </row>
        <row r="6511">
          <cell r="A6511">
            <v>1829500441</v>
          </cell>
          <cell r="B6511" t="str">
            <v xml:space="preserve">ביטוח             </v>
          </cell>
        </row>
        <row r="6512">
          <cell r="A6512">
            <v>1829500450</v>
          </cell>
          <cell r="B6512" t="str">
            <v xml:space="preserve">ריהוט ואחזקתו     </v>
          </cell>
          <cell r="C6512">
            <v>0</v>
          </cell>
        </row>
        <row r="6513">
          <cell r="A6513">
            <v>1829500471</v>
          </cell>
          <cell r="B6513" t="str">
            <v xml:space="preserve">מכשירי כתיבה      </v>
          </cell>
        </row>
        <row r="6514">
          <cell r="A6514">
            <v>1829500500</v>
          </cell>
          <cell r="B6514" t="str">
            <v xml:space="preserve">הוצאות מינהליות   </v>
          </cell>
        </row>
        <row r="6515">
          <cell r="A6515">
            <v>1829500511</v>
          </cell>
          <cell r="B6515" t="str">
            <v xml:space="preserve">אירוח וכיבוד      </v>
          </cell>
          <cell r="C6515">
            <v>0</v>
          </cell>
        </row>
        <row r="6516">
          <cell r="A6516">
            <v>1829500540</v>
          </cell>
          <cell r="B6516" t="str">
            <v xml:space="preserve">הוצאות טלפון      </v>
          </cell>
        </row>
        <row r="6517">
          <cell r="A6517">
            <v>1829500544</v>
          </cell>
          <cell r="B6517" t="str">
            <v xml:space="preserve">הוצאות דאר        </v>
          </cell>
          <cell r="C6517">
            <v>0</v>
          </cell>
        </row>
        <row r="6518">
          <cell r="A6518">
            <v>1829500550</v>
          </cell>
          <cell r="B6518" t="str">
            <v xml:space="preserve">פירסומים          </v>
          </cell>
        </row>
        <row r="6519">
          <cell r="A6519">
            <v>1829500551</v>
          </cell>
          <cell r="B6519" t="str">
            <v xml:space="preserve">מודעות והדבקתן    </v>
          </cell>
        </row>
        <row r="6520">
          <cell r="A6520">
            <v>1829500561</v>
          </cell>
          <cell r="B6520" t="str">
            <v xml:space="preserve">שיכפולים          </v>
          </cell>
        </row>
        <row r="6521">
          <cell r="A6521">
            <v>1829500562</v>
          </cell>
          <cell r="B6521" t="str">
            <v xml:space="preserve">הדפסות            </v>
          </cell>
        </row>
        <row r="6522">
          <cell r="A6522">
            <v>1829500700</v>
          </cell>
          <cell r="B6522" t="str">
            <v xml:space="preserve">הוצאות לפעולות    </v>
          </cell>
        </row>
        <row r="6523">
          <cell r="A6523">
            <v>1829500710</v>
          </cell>
          <cell r="B6523" t="str">
            <v xml:space="preserve">הובלות והסעות     </v>
          </cell>
        </row>
        <row r="6524">
          <cell r="A6524">
            <v>1829500721</v>
          </cell>
          <cell r="B6524" t="str">
            <v>חמרים-תחזוקת מבנים</v>
          </cell>
        </row>
        <row r="6525">
          <cell r="A6525">
            <v>1829500722</v>
          </cell>
          <cell r="B6525" t="str">
            <v>חמרים-תחזוקה עצמית</v>
          </cell>
        </row>
        <row r="6526">
          <cell r="A6526">
            <v>1829500723</v>
          </cell>
          <cell r="B6526" t="str">
            <v xml:space="preserve">חומרים לחוגים     </v>
          </cell>
        </row>
        <row r="6527">
          <cell r="A6527">
            <v>1829500724</v>
          </cell>
          <cell r="B6527" t="str">
            <v xml:space="preserve">מועדונית          </v>
          </cell>
        </row>
        <row r="6528">
          <cell r="A6528">
            <v>1829500725</v>
          </cell>
          <cell r="B6528" t="str">
            <v xml:space="preserve">מזון למועדונית    </v>
          </cell>
        </row>
        <row r="6529">
          <cell r="A6529">
            <v>1829500742</v>
          </cell>
          <cell r="B6529" t="str">
            <v xml:space="preserve">כלים וציוד        </v>
          </cell>
        </row>
        <row r="6530">
          <cell r="A6530">
            <v>1829500743</v>
          </cell>
          <cell r="B6530" t="str">
            <v xml:space="preserve">תחזוקת ציוד       </v>
          </cell>
        </row>
        <row r="6531">
          <cell r="A6531">
            <v>1829500744</v>
          </cell>
          <cell r="B6531" t="str">
            <v xml:space="preserve">תלבושות וגביע     </v>
          </cell>
        </row>
        <row r="6532">
          <cell r="A6532">
            <v>1829500745</v>
          </cell>
          <cell r="B6532" t="str">
            <v xml:space="preserve">דמי פריצה - תכולה </v>
          </cell>
        </row>
        <row r="6533">
          <cell r="A6533">
            <v>1829500751</v>
          </cell>
          <cell r="B6533" t="str">
            <v xml:space="preserve">עבודות קבלניות    </v>
          </cell>
        </row>
        <row r="6534">
          <cell r="A6534">
            <v>1829500752</v>
          </cell>
          <cell r="B6534" t="str">
            <v xml:space="preserve">נקיון בקבלנות     </v>
          </cell>
        </row>
        <row r="6535">
          <cell r="A6535">
            <v>1829500757</v>
          </cell>
          <cell r="B6535" t="str">
            <v xml:space="preserve">חוגים בקבלנות     </v>
          </cell>
        </row>
        <row r="6536">
          <cell r="A6536">
            <v>1829500758</v>
          </cell>
          <cell r="B6536" t="str">
            <v xml:space="preserve">הפעלת המרכז       </v>
          </cell>
        </row>
        <row r="6537">
          <cell r="A6537">
            <v>1829500763</v>
          </cell>
          <cell r="B6537" t="str">
            <v xml:space="preserve">עובדי חברת מוסדות </v>
          </cell>
        </row>
        <row r="6538">
          <cell r="A6538">
            <v>1829500780</v>
          </cell>
          <cell r="B6538" t="str">
            <v xml:space="preserve">שכר מרקידים       </v>
          </cell>
        </row>
        <row r="6539">
          <cell r="A6539">
            <v>1829500781</v>
          </cell>
          <cell r="B6539" t="str">
            <v xml:space="preserve">ארועים (מהכנסות)  </v>
          </cell>
        </row>
        <row r="6540">
          <cell r="A6540">
            <v>1829500783</v>
          </cell>
          <cell r="B6540" t="str">
            <v xml:space="preserve">פעולות כנ"פ       </v>
          </cell>
        </row>
        <row r="6541">
          <cell r="A6541">
            <v>1829500784</v>
          </cell>
          <cell r="B6541" t="str">
            <v>פע' חצ"ב (מהכנסות)</v>
          </cell>
        </row>
        <row r="6542">
          <cell r="A6542">
            <v>1829500786</v>
          </cell>
          <cell r="B6542" t="str">
            <v xml:space="preserve">פע' מועדוני ספורט </v>
          </cell>
        </row>
        <row r="6543">
          <cell r="A6543">
            <v>1829500787</v>
          </cell>
          <cell r="B6543" t="str">
            <v xml:space="preserve">פעולות פסח        </v>
          </cell>
        </row>
        <row r="6544">
          <cell r="A6544">
            <v>1829500789</v>
          </cell>
          <cell r="B6544" t="str">
            <v xml:space="preserve">קייטנת קיץ-פעולות </v>
          </cell>
        </row>
        <row r="6545">
          <cell r="A6545">
            <v>1829500794</v>
          </cell>
          <cell r="B6545" t="str">
            <v xml:space="preserve">השתתפות בעזר 094  </v>
          </cell>
        </row>
        <row r="6546">
          <cell r="A6546">
            <v>1829500810</v>
          </cell>
          <cell r="B6546" t="str">
            <v>השתת' בתקציב הפעלה</v>
          </cell>
          <cell r="C6546">
            <v>116400</v>
          </cell>
        </row>
        <row r="6547">
          <cell r="A6547">
            <v>1829500879</v>
          </cell>
          <cell r="B6547" t="str">
            <v>ביטוח-כנגד הכנסות</v>
          </cell>
        </row>
        <row r="6548">
          <cell r="A6548">
            <v>1829500900</v>
          </cell>
          <cell r="B6548" t="str">
            <v xml:space="preserve">הוצאות חד פעמיות  </v>
          </cell>
        </row>
        <row r="6549">
          <cell r="A6549">
            <v>1829500931</v>
          </cell>
          <cell r="B6549" t="str">
            <v xml:space="preserve">רכישות חד-פעמיות  </v>
          </cell>
        </row>
        <row r="6550">
          <cell r="A6550">
            <v>1829500961</v>
          </cell>
          <cell r="B6550" t="str">
            <v>רז' פעולות ורכישות</v>
          </cell>
        </row>
        <row r="6551">
          <cell r="A6551" t="str">
            <v>#VALUE!</v>
          </cell>
          <cell r="B6551" t="str">
            <v xml:space="preserve">מרכז פיס - ברקת   </v>
          </cell>
          <cell r="C6551">
            <v>116400</v>
          </cell>
        </row>
        <row r="6552">
          <cell r="A6552">
            <v>18296000</v>
          </cell>
          <cell r="B6552" t="str">
            <v xml:space="preserve">מרכז פיס קרית שרת </v>
          </cell>
        </row>
        <row r="6553">
          <cell r="A6553">
            <v>1829600100</v>
          </cell>
          <cell r="B6553" t="str">
            <v>שכר עובדים לפי תקן</v>
          </cell>
        </row>
        <row r="6554">
          <cell r="A6554">
            <v>1829600110</v>
          </cell>
          <cell r="B6554" t="str">
            <v>השכר הקובע-תקציבית</v>
          </cell>
        </row>
        <row r="6555">
          <cell r="A6555">
            <v>1829600119</v>
          </cell>
          <cell r="B6555" t="str">
            <v xml:space="preserve">השכר הקובע-צוברת  </v>
          </cell>
        </row>
        <row r="6556">
          <cell r="A6556">
            <v>1829600122</v>
          </cell>
          <cell r="B6556" t="str">
            <v xml:space="preserve">ביגוד             </v>
          </cell>
        </row>
        <row r="6557">
          <cell r="A6557">
            <v>1829600126</v>
          </cell>
          <cell r="B6557" t="str">
            <v xml:space="preserve">דמי הבראה         </v>
          </cell>
        </row>
        <row r="6558">
          <cell r="A6558">
            <v>1829600130</v>
          </cell>
          <cell r="B6558" t="str">
            <v xml:space="preserve">שעות נוספות       </v>
          </cell>
        </row>
        <row r="6559">
          <cell r="A6559">
            <v>1829600140</v>
          </cell>
          <cell r="B6559" t="str">
            <v>השתתפות באחזקת רכב</v>
          </cell>
        </row>
        <row r="6560">
          <cell r="A6560">
            <v>1829600210</v>
          </cell>
          <cell r="B6560" t="str">
            <v xml:space="preserve">השכר הקובע        </v>
          </cell>
        </row>
        <row r="6561">
          <cell r="A6561">
            <v>1829600216</v>
          </cell>
          <cell r="B6561" t="str">
            <v xml:space="preserve">שכר מועדוני ספורט </v>
          </cell>
        </row>
        <row r="6562">
          <cell r="A6562">
            <v>1829600219</v>
          </cell>
          <cell r="B6562" t="str">
            <v xml:space="preserve">שכר קייטנת קיץ    </v>
          </cell>
        </row>
        <row r="6563">
          <cell r="A6563">
            <v>1829600250</v>
          </cell>
          <cell r="B6563" t="str">
            <v>שכר מושאלים</v>
          </cell>
        </row>
        <row r="6564">
          <cell r="A6564">
            <v>1829600420</v>
          </cell>
          <cell r="B6564" t="str">
            <v xml:space="preserve">כיבוי אש          </v>
          </cell>
        </row>
        <row r="6565">
          <cell r="A6565">
            <v>1829600423</v>
          </cell>
          <cell r="B6565" t="str">
            <v xml:space="preserve">תחזוקת מבנה       </v>
          </cell>
        </row>
        <row r="6566">
          <cell r="A6566">
            <v>1829600431</v>
          </cell>
          <cell r="B6566" t="str">
            <v xml:space="preserve">חשמל              </v>
          </cell>
          <cell r="C6566">
            <v>0</v>
          </cell>
        </row>
        <row r="6567">
          <cell r="A6567">
            <v>1829600432</v>
          </cell>
          <cell r="B6567" t="str">
            <v xml:space="preserve">מים               </v>
          </cell>
          <cell r="C6567">
            <v>0</v>
          </cell>
        </row>
        <row r="6568">
          <cell r="A6568">
            <v>1829600433</v>
          </cell>
          <cell r="B6568" t="str">
            <v xml:space="preserve">חומרי נקיון       </v>
          </cell>
        </row>
        <row r="6569">
          <cell r="A6569">
            <v>1829600434</v>
          </cell>
          <cell r="B6569" t="str">
            <v xml:space="preserve">חיטוי והדברה      </v>
          </cell>
        </row>
        <row r="6570">
          <cell r="A6570">
            <v>1829600437</v>
          </cell>
          <cell r="B6570" t="str">
            <v xml:space="preserve">אחזקת אזעקה       </v>
          </cell>
        </row>
        <row r="6571">
          <cell r="A6571">
            <v>1829600441</v>
          </cell>
          <cell r="B6571" t="str">
            <v xml:space="preserve">ביטוח             </v>
          </cell>
        </row>
        <row r="6572">
          <cell r="A6572">
            <v>1829600450</v>
          </cell>
          <cell r="B6572" t="str">
            <v xml:space="preserve">ריהוט ואחזקתו     </v>
          </cell>
          <cell r="C6572">
            <v>0</v>
          </cell>
        </row>
        <row r="6573">
          <cell r="A6573">
            <v>1829600471</v>
          </cell>
          <cell r="B6573" t="str">
            <v xml:space="preserve">מכשירי כתיבה      </v>
          </cell>
        </row>
        <row r="6574">
          <cell r="A6574">
            <v>1829600511</v>
          </cell>
          <cell r="B6574" t="str">
            <v xml:space="preserve">אירוח וכיבוד      </v>
          </cell>
          <cell r="C6574">
            <v>0</v>
          </cell>
        </row>
        <row r="6575">
          <cell r="A6575">
            <v>1829600512</v>
          </cell>
          <cell r="B6575" t="str">
            <v xml:space="preserve">נסיעות ואש"ל      </v>
          </cell>
        </row>
        <row r="6576">
          <cell r="A6576">
            <v>1829600540</v>
          </cell>
          <cell r="B6576" t="str">
            <v xml:space="preserve">הוצאות טלפון      </v>
          </cell>
        </row>
        <row r="6577">
          <cell r="A6577">
            <v>1829600544</v>
          </cell>
          <cell r="B6577" t="str">
            <v xml:space="preserve">הוצאות דאר        </v>
          </cell>
          <cell r="C6577">
            <v>0</v>
          </cell>
        </row>
        <row r="6578">
          <cell r="A6578">
            <v>1829600550</v>
          </cell>
          <cell r="B6578" t="str">
            <v xml:space="preserve">פירסומים          </v>
          </cell>
        </row>
        <row r="6579">
          <cell r="A6579">
            <v>1829600551</v>
          </cell>
          <cell r="B6579" t="str">
            <v xml:space="preserve">מודעות והדבקתן    </v>
          </cell>
        </row>
        <row r="6580">
          <cell r="A6580">
            <v>1829600561</v>
          </cell>
          <cell r="B6580" t="str">
            <v xml:space="preserve">שיכפולים          </v>
          </cell>
        </row>
        <row r="6581">
          <cell r="A6581">
            <v>1829600562</v>
          </cell>
          <cell r="B6581" t="str">
            <v xml:space="preserve">הדפסות            </v>
          </cell>
        </row>
        <row r="6582">
          <cell r="A6582">
            <v>1829600710</v>
          </cell>
          <cell r="B6582" t="str">
            <v xml:space="preserve">הובלות והסעות     </v>
          </cell>
        </row>
        <row r="6583">
          <cell r="A6583">
            <v>1829600721</v>
          </cell>
          <cell r="B6583" t="str">
            <v>חמרים-תחזוקת מבנים</v>
          </cell>
        </row>
        <row r="6584">
          <cell r="A6584">
            <v>1829600722</v>
          </cell>
          <cell r="B6584" t="str">
            <v>חמרים-תחזוקה עצמית</v>
          </cell>
        </row>
        <row r="6585">
          <cell r="A6585">
            <v>1829600742</v>
          </cell>
          <cell r="B6585" t="str">
            <v xml:space="preserve">כלים וציוד        </v>
          </cell>
        </row>
        <row r="6586">
          <cell r="A6586">
            <v>1829600743</v>
          </cell>
          <cell r="B6586" t="str">
            <v xml:space="preserve">תחזוקת ציוד       </v>
          </cell>
        </row>
        <row r="6587">
          <cell r="A6587">
            <v>1829600744</v>
          </cell>
          <cell r="B6587" t="str">
            <v xml:space="preserve">ציוד ספורט        </v>
          </cell>
        </row>
        <row r="6588">
          <cell r="A6588">
            <v>1829600745</v>
          </cell>
          <cell r="B6588" t="str">
            <v xml:space="preserve">דמי פריצה - תכולה </v>
          </cell>
        </row>
        <row r="6589">
          <cell r="A6589">
            <v>1829600746</v>
          </cell>
          <cell r="B6589" t="str">
            <v xml:space="preserve">דמי פריצה - מבנה  </v>
          </cell>
        </row>
        <row r="6590">
          <cell r="A6590">
            <v>1829600751</v>
          </cell>
          <cell r="B6590" t="str">
            <v xml:space="preserve">עבודות קבלניות    </v>
          </cell>
        </row>
        <row r="6591">
          <cell r="A6591">
            <v>1829600752</v>
          </cell>
          <cell r="B6591" t="str">
            <v xml:space="preserve">נקיון בקבלנות     </v>
          </cell>
        </row>
        <row r="6592">
          <cell r="A6592">
            <v>1829600753</v>
          </cell>
          <cell r="B6592" t="str">
            <v xml:space="preserve">עובד חברה         </v>
          </cell>
        </row>
        <row r="6593">
          <cell r="A6593">
            <v>1829600757</v>
          </cell>
          <cell r="B6593" t="str">
            <v xml:space="preserve">חוגים בקבלנות     </v>
          </cell>
        </row>
        <row r="6594">
          <cell r="A6594">
            <v>1829600758</v>
          </cell>
          <cell r="B6594" t="str">
            <v xml:space="preserve">הפעלת המרכז       </v>
          </cell>
        </row>
        <row r="6595">
          <cell r="A6595">
            <v>1829600759</v>
          </cell>
          <cell r="B6595" t="str">
            <v xml:space="preserve">פעולות יחודיות    </v>
          </cell>
        </row>
        <row r="6596">
          <cell r="A6596">
            <v>1829600763</v>
          </cell>
          <cell r="B6596" t="str">
            <v xml:space="preserve">עובדי חברת מוסדות </v>
          </cell>
        </row>
        <row r="6597">
          <cell r="A6597">
            <v>1829600780</v>
          </cell>
          <cell r="B6597" t="str">
            <v xml:space="preserve">הרקדות (מהכנסות)  </v>
          </cell>
        </row>
        <row r="6598">
          <cell r="A6598">
            <v>1829600782</v>
          </cell>
          <cell r="B6598" t="str">
            <v xml:space="preserve">הוצאות (מהכנסות)  </v>
          </cell>
        </row>
        <row r="6599">
          <cell r="A6599">
            <v>1829600783</v>
          </cell>
          <cell r="B6599" t="str">
            <v xml:space="preserve">פעולות מחנה קייץ  </v>
          </cell>
        </row>
        <row r="6600">
          <cell r="A6600">
            <v>1829600786</v>
          </cell>
          <cell r="B6600" t="str">
            <v xml:space="preserve">פע' מועדוני ספורט </v>
          </cell>
        </row>
        <row r="6601">
          <cell r="A6601">
            <v>1829600789</v>
          </cell>
          <cell r="B6601" t="str">
            <v xml:space="preserve">קייטנת קיץ-פעולות </v>
          </cell>
        </row>
        <row r="6602">
          <cell r="A6602">
            <v>1829600794</v>
          </cell>
          <cell r="B6602" t="str">
            <v xml:space="preserve">השתתפות בעזר 094  </v>
          </cell>
        </row>
        <row r="6603">
          <cell r="A6603">
            <v>1829600810</v>
          </cell>
          <cell r="B6603" t="str">
            <v>השתתפות בתק' הפעלה</v>
          </cell>
          <cell r="C6603">
            <v>160900</v>
          </cell>
        </row>
        <row r="6604">
          <cell r="A6604">
            <v>1829600821</v>
          </cell>
          <cell r="B6604" t="str">
            <v>הפעלת אולם בגין</v>
          </cell>
          <cell r="C6604">
            <v>95500</v>
          </cell>
        </row>
        <row r="6605">
          <cell r="A6605">
            <v>1829600879</v>
          </cell>
          <cell r="B6605" t="str">
            <v>ביטוח-כנגד הכנסות</v>
          </cell>
        </row>
        <row r="6606">
          <cell r="A6606">
            <v>1829600930</v>
          </cell>
          <cell r="B6606" t="str">
            <v xml:space="preserve">ציוד לכבוי אש     </v>
          </cell>
        </row>
        <row r="6607">
          <cell r="A6607">
            <v>1829600931</v>
          </cell>
          <cell r="B6607" t="str">
            <v xml:space="preserve">רכישות חד פעמיות  </v>
          </cell>
        </row>
        <row r="6608">
          <cell r="A6608">
            <v>1829600961</v>
          </cell>
          <cell r="B6608" t="str">
            <v>רז' פעולות ורכישות</v>
          </cell>
        </row>
        <row r="6609">
          <cell r="A6609" t="str">
            <v>#VALUE!</v>
          </cell>
          <cell r="B6609" t="str">
            <v xml:space="preserve">מרכז פיס קרית שרת </v>
          </cell>
          <cell r="C6609">
            <v>256400</v>
          </cell>
        </row>
        <row r="6610">
          <cell r="A6610">
            <v>18297000</v>
          </cell>
          <cell r="B6610" t="str">
            <v xml:space="preserve">מרכז ספורט טיפולי </v>
          </cell>
        </row>
        <row r="6611">
          <cell r="A6611">
            <v>1829700110</v>
          </cell>
          <cell r="B6611" t="str">
            <v>השכר הקובע-תקציבית</v>
          </cell>
        </row>
        <row r="6612">
          <cell r="A6612">
            <v>1829700119</v>
          </cell>
          <cell r="B6612" t="str">
            <v xml:space="preserve">השכר הקובע-צוברת  </v>
          </cell>
        </row>
        <row r="6613">
          <cell r="A6613">
            <v>1829700122</v>
          </cell>
          <cell r="B6613" t="str">
            <v xml:space="preserve">ביגוד             </v>
          </cell>
        </row>
        <row r="6614">
          <cell r="A6614">
            <v>1829700126</v>
          </cell>
          <cell r="B6614" t="str">
            <v xml:space="preserve">דמי הבראה         </v>
          </cell>
        </row>
        <row r="6615">
          <cell r="A6615">
            <v>1829700130</v>
          </cell>
          <cell r="B6615" t="str">
            <v xml:space="preserve">שעות נוספות       </v>
          </cell>
        </row>
        <row r="6616">
          <cell r="A6616">
            <v>1829700140</v>
          </cell>
          <cell r="B6616" t="str">
            <v>השתתפות באחזקת רכב</v>
          </cell>
        </row>
        <row r="6617">
          <cell r="A6617">
            <v>1829700200</v>
          </cell>
          <cell r="B6617" t="str">
            <v>שכר עובדים ללא תקן</v>
          </cell>
        </row>
        <row r="6618">
          <cell r="A6618">
            <v>1829700210</v>
          </cell>
          <cell r="B6618" t="str">
            <v xml:space="preserve">השכר הקובע        </v>
          </cell>
        </row>
        <row r="6619">
          <cell r="A6619">
            <v>1829700250</v>
          </cell>
          <cell r="B6619" t="str">
            <v>שכר מושאלים</v>
          </cell>
        </row>
        <row r="6620">
          <cell r="A6620">
            <v>1829700400</v>
          </cell>
          <cell r="B6620" t="str">
            <v>אחזקת בנינים וציוד</v>
          </cell>
        </row>
        <row r="6621">
          <cell r="A6621">
            <v>1829700420</v>
          </cell>
          <cell r="B6621" t="str">
            <v xml:space="preserve">כיבוי אש          </v>
          </cell>
        </row>
        <row r="6622">
          <cell r="A6622">
            <v>1829700423</v>
          </cell>
          <cell r="B6622" t="str">
            <v xml:space="preserve">תחזוקת מבנה       </v>
          </cell>
        </row>
        <row r="6623">
          <cell r="A6623">
            <v>1829700431</v>
          </cell>
          <cell r="B6623" t="str">
            <v xml:space="preserve">חשמל              </v>
          </cell>
          <cell r="C6623">
            <v>0</v>
          </cell>
        </row>
        <row r="6624">
          <cell r="A6624">
            <v>1829700432</v>
          </cell>
          <cell r="B6624" t="str">
            <v xml:space="preserve">מים               </v>
          </cell>
          <cell r="C6624">
            <v>0</v>
          </cell>
        </row>
        <row r="6625">
          <cell r="A6625">
            <v>1829700433</v>
          </cell>
          <cell r="B6625" t="str">
            <v xml:space="preserve">חומרי נקיון       </v>
          </cell>
        </row>
        <row r="6626">
          <cell r="A6626">
            <v>1829700436</v>
          </cell>
          <cell r="B6626" t="str">
            <v xml:space="preserve">אחזקת מזגנים      </v>
          </cell>
        </row>
        <row r="6627">
          <cell r="A6627">
            <v>1829700437</v>
          </cell>
          <cell r="B6627" t="str">
            <v xml:space="preserve">אחזקת אזעקה       </v>
          </cell>
        </row>
        <row r="6628">
          <cell r="A6628">
            <v>1829700441</v>
          </cell>
          <cell r="B6628" t="str">
            <v xml:space="preserve">ביטוח             </v>
          </cell>
        </row>
        <row r="6629">
          <cell r="A6629">
            <v>1829700450</v>
          </cell>
          <cell r="B6629" t="str">
            <v xml:space="preserve">ריהוט ואחזקתו     </v>
          </cell>
          <cell r="C6629">
            <v>0</v>
          </cell>
        </row>
        <row r="6630">
          <cell r="A6630">
            <v>1829700471</v>
          </cell>
          <cell r="B6630" t="str">
            <v xml:space="preserve">מכשירי כתיבה      </v>
          </cell>
        </row>
        <row r="6631">
          <cell r="A6631">
            <v>1829700511</v>
          </cell>
          <cell r="B6631" t="str">
            <v xml:space="preserve">אירוח וכיבוד      </v>
          </cell>
          <cell r="C6631">
            <v>0</v>
          </cell>
        </row>
        <row r="6632">
          <cell r="A6632">
            <v>1829700521</v>
          </cell>
          <cell r="B6632" t="str">
            <v xml:space="preserve">השתלמויות         </v>
          </cell>
        </row>
        <row r="6633">
          <cell r="A6633">
            <v>1829700522</v>
          </cell>
          <cell r="B6633" t="str">
            <v xml:space="preserve">ספרים             </v>
          </cell>
        </row>
        <row r="6634">
          <cell r="A6634">
            <v>1829700540</v>
          </cell>
          <cell r="B6634" t="str">
            <v xml:space="preserve">הוצאות טלפון      </v>
          </cell>
        </row>
        <row r="6635">
          <cell r="A6635">
            <v>1829700544</v>
          </cell>
          <cell r="B6635" t="str">
            <v xml:space="preserve">הוצאות דאר        </v>
          </cell>
          <cell r="C6635">
            <v>0</v>
          </cell>
        </row>
        <row r="6636">
          <cell r="A6636">
            <v>1829700561</v>
          </cell>
          <cell r="B6636" t="str">
            <v xml:space="preserve">שיכפולים          </v>
          </cell>
        </row>
        <row r="6637">
          <cell r="A6637">
            <v>1829700562</v>
          </cell>
          <cell r="B6637" t="str">
            <v xml:space="preserve">הדפסות            </v>
          </cell>
        </row>
        <row r="6638">
          <cell r="A6638">
            <v>1829700583</v>
          </cell>
          <cell r="B6638" t="str">
            <v xml:space="preserve">רופא              </v>
          </cell>
        </row>
        <row r="6639">
          <cell r="A6639">
            <v>1829700700</v>
          </cell>
          <cell r="B6639" t="str">
            <v xml:space="preserve">הוצאות לפעולות    </v>
          </cell>
        </row>
        <row r="6640">
          <cell r="A6640">
            <v>1829700710</v>
          </cell>
          <cell r="B6640" t="str">
            <v xml:space="preserve">הובלות והסעות     </v>
          </cell>
        </row>
        <row r="6641">
          <cell r="A6641">
            <v>1829700721</v>
          </cell>
          <cell r="B6641" t="str">
            <v>חמרים-תחזוקת מבנים</v>
          </cell>
        </row>
        <row r="6642">
          <cell r="A6642">
            <v>1829700722</v>
          </cell>
          <cell r="B6642" t="str">
            <v>חמרים-תחזוקה עצמית</v>
          </cell>
        </row>
        <row r="6643">
          <cell r="A6643">
            <v>1829700742</v>
          </cell>
          <cell r="B6643" t="str">
            <v xml:space="preserve">כלים וציוד        </v>
          </cell>
        </row>
        <row r="6644">
          <cell r="A6644">
            <v>1829700745</v>
          </cell>
          <cell r="B6644" t="str">
            <v xml:space="preserve">דמי פריצה - תכולה </v>
          </cell>
        </row>
        <row r="6645">
          <cell r="A6645">
            <v>1829700751</v>
          </cell>
          <cell r="B6645" t="str">
            <v xml:space="preserve">עבודות קבלניות    </v>
          </cell>
        </row>
        <row r="6646">
          <cell r="A6646">
            <v>1829700752</v>
          </cell>
          <cell r="B6646" t="str">
            <v xml:space="preserve">נקיון בקבלנות     </v>
          </cell>
        </row>
        <row r="6647">
          <cell r="A6647">
            <v>1829700757</v>
          </cell>
          <cell r="B6647" t="str">
            <v xml:space="preserve">חוגים בקבלנות     </v>
          </cell>
        </row>
        <row r="6648">
          <cell r="A6648">
            <v>1829700758</v>
          </cell>
          <cell r="B6648" t="str">
            <v xml:space="preserve">הפעלת המרכז       </v>
          </cell>
        </row>
        <row r="6649">
          <cell r="A6649">
            <v>1829700763</v>
          </cell>
          <cell r="B6649" t="str">
            <v xml:space="preserve">עובדי חברת מוסדות </v>
          </cell>
        </row>
        <row r="6650">
          <cell r="A6650">
            <v>1829700780</v>
          </cell>
          <cell r="B6650" t="str">
            <v xml:space="preserve">ארועים            </v>
          </cell>
        </row>
        <row r="6651">
          <cell r="A6651">
            <v>1829700794</v>
          </cell>
          <cell r="B6651" t="str">
            <v xml:space="preserve">השתתפות בעזר 094  </v>
          </cell>
        </row>
        <row r="6652">
          <cell r="A6652">
            <v>1829700810</v>
          </cell>
          <cell r="B6652" t="str">
            <v xml:space="preserve">הפעלת המרכז       </v>
          </cell>
          <cell r="C6652">
            <v>736800</v>
          </cell>
        </row>
        <row r="6653">
          <cell r="A6653">
            <v>0</v>
          </cell>
          <cell r="B6653" t="str">
            <v>איבחון - ספורט טיפולי</v>
          </cell>
          <cell r="C6653">
            <v>288800</v>
          </cell>
        </row>
        <row r="6654">
          <cell r="A6654">
            <v>1829700879</v>
          </cell>
          <cell r="B6654" t="str">
            <v>ביטוח-כנגד הכנסות</v>
          </cell>
        </row>
        <row r="6655">
          <cell r="A6655">
            <v>1829700931</v>
          </cell>
          <cell r="B6655" t="str">
            <v>מרכז איבחון</v>
          </cell>
        </row>
        <row r="6656">
          <cell r="A6656">
            <v>1829700961</v>
          </cell>
          <cell r="B6656" t="str">
            <v>רז' פעולות ורכישות</v>
          </cell>
        </row>
        <row r="6657">
          <cell r="A6657" t="str">
            <v>#VALUE!</v>
          </cell>
          <cell r="B6657" t="str">
            <v xml:space="preserve">מרכז ספורט טיפולי </v>
          </cell>
          <cell r="C6657">
            <v>1025600</v>
          </cell>
        </row>
        <row r="6658">
          <cell r="A6658">
            <v>18298000</v>
          </cell>
          <cell r="B6658" t="str">
            <v xml:space="preserve">מרכז ספורט קציר   </v>
          </cell>
        </row>
        <row r="6659">
          <cell r="A6659">
            <v>1829800110</v>
          </cell>
          <cell r="B6659" t="str">
            <v>השכר הקובע-תקציבית</v>
          </cell>
        </row>
        <row r="6660">
          <cell r="A6660">
            <v>1829800119</v>
          </cell>
          <cell r="B6660" t="str">
            <v xml:space="preserve">השכר הקובע-צוברת  </v>
          </cell>
        </row>
        <row r="6661">
          <cell r="A6661">
            <v>1829800122</v>
          </cell>
          <cell r="B6661" t="str">
            <v xml:space="preserve">ביגוד             </v>
          </cell>
        </row>
        <row r="6662">
          <cell r="A6662">
            <v>1829800126</v>
          </cell>
          <cell r="B6662" t="str">
            <v xml:space="preserve">דמי הבראה         </v>
          </cell>
        </row>
        <row r="6663">
          <cell r="A6663">
            <v>1829800130</v>
          </cell>
          <cell r="B6663" t="str">
            <v xml:space="preserve">שעות נוספות       </v>
          </cell>
        </row>
        <row r="6664">
          <cell r="A6664">
            <v>1829800140</v>
          </cell>
          <cell r="B6664" t="str">
            <v>השתתפות באחזקת רכב</v>
          </cell>
        </row>
        <row r="6665">
          <cell r="A6665">
            <v>1829800210</v>
          </cell>
          <cell r="B6665" t="str">
            <v xml:space="preserve">השכר הקובע        </v>
          </cell>
        </row>
        <row r="6666">
          <cell r="A6666">
            <v>1829800216</v>
          </cell>
          <cell r="B6666" t="str">
            <v xml:space="preserve">שכר מועדוני ספורט </v>
          </cell>
        </row>
        <row r="6667">
          <cell r="A6667">
            <v>1829800420</v>
          </cell>
          <cell r="B6667" t="str">
            <v xml:space="preserve">כיבוי אש          </v>
          </cell>
        </row>
        <row r="6668">
          <cell r="A6668">
            <v>1829800431</v>
          </cell>
          <cell r="B6668" t="str">
            <v xml:space="preserve">חשמל              </v>
          </cell>
        </row>
        <row r="6669">
          <cell r="A6669">
            <v>1829800432</v>
          </cell>
          <cell r="B6669" t="str">
            <v xml:space="preserve">מים               </v>
          </cell>
          <cell r="C6669">
            <v>0</v>
          </cell>
        </row>
        <row r="6670">
          <cell r="A6670">
            <v>1829800433</v>
          </cell>
          <cell r="B6670" t="str">
            <v xml:space="preserve">חומרי נקיון       </v>
          </cell>
        </row>
        <row r="6671">
          <cell r="A6671">
            <v>1829800436</v>
          </cell>
          <cell r="B6671" t="str">
            <v xml:space="preserve">אחזקת מזגנים      </v>
          </cell>
        </row>
        <row r="6672">
          <cell r="A6672">
            <v>1829800437</v>
          </cell>
          <cell r="B6672" t="str">
            <v xml:space="preserve">אחזקת אזעקה       </v>
          </cell>
        </row>
        <row r="6673">
          <cell r="A6673">
            <v>1829800441</v>
          </cell>
          <cell r="B6673" t="str">
            <v xml:space="preserve">ביטוח             </v>
          </cell>
        </row>
        <row r="6674">
          <cell r="A6674">
            <v>1829800450</v>
          </cell>
          <cell r="B6674" t="str">
            <v xml:space="preserve">ריהוט ואחזקתו     </v>
          </cell>
          <cell r="C6674">
            <v>0</v>
          </cell>
        </row>
        <row r="6675">
          <cell r="A6675">
            <v>1829800471</v>
          </cell>
          <cell r="B6675" t="str">
            <v xml:space="preserve">מכשירי כתיבה      </v>
          </cell>
        </row>
        <row r="6676">
          <cell r="A6676">
            <v>1829800511</v>
          </cell>
          <cell r="B6676" t="str">
            <v xml:space="preserve">אירוח וכיבוד      </v>
          </cell>
          <cell r="C6676">
            <v>0</v>
          </cell>
        </row>
        <row r="6677">
          <cell r="A6677">
            <v>1829800540</v>
          </cell>
          <cell r="B6677" t="str">
            <v xml:space="preserve">הוצאות טלפון      </v>
          </cell>
        </row>
        <row r="6678">
          <cell r="A6678">
            <v>1829800544</v>
          </cell>
          <cell r="B6678" t="str">
            <v xml:space="preserve">הוצאות דאר        </v>
          </cell>
          <cell r="C6678">
            <v>0</v>
          </cell>
        </row>
        <row r="6679">
          <cell r="A6679">
            <v>1829800562</v>
          </cell>
          <cell r="B6679" t="str">
            <v xml:space="preserve">הדפסות            </v>
          </cell>
        </row>
        <row r="6680">
          <cell r="A6680">
            <v>1829800710</v>
          </cell>
          <cell r="B6680" t="str">
            <v xml:space="preserve">הובלות והסעות     </v>
          </cell>
        </row>
        <row r="6681">
          <cell r="A6681">
            <v>1829800721</v>
          </cell>
          <cell r="B6681" t="str">
            <v>חמרים-תחזוקת מבנים</v>
          </cell>
        </row>
        <row r="6682">
          <cell r="A6682">
            <v>1829800722</v>
          </cell>
          <cell r="B6682" t="str">
            <v>חמרים-תחזוקה עצמית</v>
          </cell>
        </row>
        <row r="6683">
          <cell r="A6683">
            <v>1829800723</v>
          </cell>
          <cell r="B6683" t="str">
            <v xml:space="preserve">חומרים לחוגים     </v>
          </cell>
        </row>
        <row r="6684">
          <cell r="A6684">
            <v>1829800742</v>
          </cell>
          <cell r="B6684" t="str">
            <v xml:space="preserve">כלים וציוד        </v>
          </cell>
        </row>
        <row r="6685">
          <cell r="A6685">
            <v>1829800745</v>
          </cell>
          <cell r="B6685" t="str">
            <v xml:space="preserve">דמי פריצה - תכולה </v>
          </cell>
        </row>
        <row r="6686">
          <cell r="A6686">
            <v>1829800751</v>
          </cell>
          <cell r="B6686" t="str">
            <v xml:space="preserve">עבודות קבלניות    </v>
          </cell>
        </row>
        <row r="6687">
          <cell r="A6687">
            <v>1829800752</v>
          </cell>
          <cell r="B6687" t="str">
            <v xml:space="preserve">נקיון בקבלנות     </v>
          </cell>
        </row>
        <row r="6688">
          <cell r="A6688">
            <v>1829800753</v>
          </cell>
          <cell r="B6688" t="str">
            <v xml:space="preserve">עובדי חב' כ"א     </v>
          </cell>
        </row>
        <row r="6689">
          <cell r="A6689">
            <v>1829800757</v>
          </cell>
          <cell r="B6689" t="str">
            <v xml:space="preserve">חוגים בקבלנות     </v>
          </cell>
        </row>
        <row r="6690">
          <cell r="A6690">
            <v>1829800758</v>
          </cell>
          <cell r="B6690" t="str">
            <v xml:space="preserve">הפעלת המרכז       </v>
          </cell>
        </row>
        <row r="6691">
          <cell r="A6691">
            <v>1829800763</v>
          </cell>
          <cell r="B6691" t="str">
            <v xml:space="preserve">עובדי חברת מוסדות </v>
          </cell>
        </row>
        <row r="6692">
          <cell r="A6692">
            <v>1829800780</v>
          </cell>
          <cell r="B6692" t="str">
            <v xml:space="preserve">שכר מרקידים       </v>
          </cell>
        </row>
        <row r="6693">
          <cell r="A6693">
            <v>1829800781</v>
          </cell>
          <cell r="B6693" t="str">
            <v xml:space="preserve">ארועים            </v>
          </cell>
        </row>
        <row r="6694">
          <cell r="A6694">
            <v>1829800786</v>
          </cell>
          <cell r="B6694" t="str">
            <v xml:space="preserve">פע' מועדוני ספורט </v>
          </cell>
        </row>
        <row r="6695">
          <cell r="A6695">
            <v>1829800789</v>
          </cell>
          <cell r="B6695" t="str">
            <v xml:space="preserve">קייטנת קיץ        </v>
          </cell>
        </row>
        <row r="6696">
          <cell r="A6696">
            <v>1829800810</v>
          </cell>
          <cell r="B6696" t="str">
            <v>השתתפות בתק' הפעלה</v>
          </cell>
          <cell r="C6696">
            <v>161100</v>
          </cell>
        </row>
        <row r="6697">
          <cell r="A6697">
            <v>1829800879</v>
          </cell>
          <cell r="B6697" t="str">
            <v>ביטוח-כנגד הכנסות</v>
          </cell>
        </row>
        <row r="6698">
          <cell r="A6698">
            <v>1829800961</v>
          </cell>
          <cell r="B6698" t="str">
            <v>רז' פעולות ורכישות</v>
          </cell>
        </row>
        <row r="6699">
          <cell r="A6699" t="str">
            <v>#VALUE!</v>
          </cell>
          <cell r="B6699" t="str">
            <v xml:space="preserve">מרכז ספורט קציר   </v>
          </cell>
          <cell r="C6699">
            <v>161100</v>
          </cell>
        </row>
        <row r="6700">
          <cell r="A6700">
            <v>18299000</v>
          </cell>
          <cell r="B6700" t="str">
            <v>תמיכות לאגודות ספורט</v>
          </cell>
        </row>
        <row r="6701">
          <cell r="A6701">
            <v>1829900431</v>
          </cell>
          <cell r="B6701" t="str">
            <v>חשמל-לזרוס</v>
          </cell>
        </row>
        <row r="6702">
          <cell r="A6702">
            <v>1829900580</v>
          </cell>
          <cell r="B6702" t="str">
            <v xml:space="preserve">בקרה תקציבית      </v>
          </cell>
          <cell r="C6702">
            <v>91600</v>
          </cell>
        </row>
        <row r="6703">
          <cell r="A6703">
            <v>1829900690</v>
          </cell>
          <cell r="B6703" t="str">
            <v>פרעון הלוואות</v>
          </cell>
        </row>
        <row r="6704">
          <cell r="A6704">
            <v>1829900800</v>
          </cell>
          <cell r="B6704" t="str">
            <v>השת' תמיכות תרומות</v>
          </cell>
        </row>
        <row r="6705">
          <cell r="A6705">
            <v>1829900810</v>
          </cell>
          <cell r="B6705" t="str">
            <v>פרוייקטים</v>
          </cell>
        </row>
        <row r="6706">
          <cell r="A6706">
            <v>1829900811</v>
          </cell>
          <cell r="B6706" t="str">
            <v>מרכזי מצוינות</v>
          </cell>
        </row>
        <row r="6707">
          <cell r="A6707">
            <v>1829900820</v>
          </cell>
          <cell r="B6707" t="str">
            <v>קמפוס קציר כ"י נוער</v>
          </cell>
        </row>
        <row r="6708">
          <cell r="A6708">
            <v>1829900821</v>
          </cell>
          <cell r="B6708" t="str">
            <v>עמותת ספורט בגין חולון</v>
          </cell>
        </row>
        <row r="6709">
          <cell r="A6709">
            <v>1829900822</v>
          </cell>
          <cell r="B6709" t="str">
            <v xml:space="preserve">פעולות  ספורט     </v>
          </cell>
          <cell r="C6709">
            <v>5400000</v>
          </cell>
        </row>
        <row r="6710">
          <cell r="A6710">
            <v>1829900823</v>
          </cell>
          <cell r="B6710" t="str">
            <v xml:space="preserve">מענקים מיוחדים    </v>
          </cell>
          <cell r="C6710">
            <v>1600000</v>
          </cell>
        </row>
        <row r="6711">
          <cell r="A6711">
            <v>1829900824</v>
          </cell>
          <cell r="B6711" t="str">
            <v xml:space="preserve">דמי שימוש         </v>
          </cell>
        </row>
        <row r="6712">
          <cell r="A6712">
            <v>1829900825</v>
          </cell>
          <cell r="B6712" t="str">
            <v xml:space="preserve">יתרות משנה קודמת  </v>
          </cell>
        </row>
        <row r="6713">
          <cell r="A6713">
            <v>1829900826</v>
          </cell>
          <cell r="B6713" t="str">
            <v>כוכב עולה נוער</v>
          </cell>
        </row>
        <row r="6714">
          <cell r="A6714">
            <v>1829900827</v>
          </cell>
          <cell r="B6714" t="str">
            <v>צפרירים  נוער</v>
          </cell>
        </row>
        <row r="6715">
          <cell r="A6715">
            <v>1829900828</v>
          </cell>
          <cell r="B6715" t="str">
            <v>ראונד איגרוף</v>
          </cell>
        </row>
        <row r="6716">
          <cell r="A6716">
            <v>1829900880</v>
          </cell>
          <cell r="B6716" t="str">
            <v xml:space="preserve">צפרירים           </v>
          </cell>
        </row>
        <row r="6717">
          <cell r="A6717">
            <v>1829900881</v>
          </cell>
          <cell r="B6717" t="str">
            <v>פיסגה - אומנויות לחימה</v>
          </cell>
        </row>
        <row r="6718">
          <cell r="A6718">
            <v>1829900882</v>
          </cell>
          <cell r="B6718" t="str">
            <v>כדוריד חולון בוגרים</v>
          </cell>
        </row>
        <row r="6719">
          <cell r="A6719">
            <v>1829900883</v>
          </cell>
          <cell r="B6719" t="str">
            <v xml:space="preserve">אליצור כדורסל     </v>
          </cell>
        </row>
        <row r="6720">
          <cell r="A6720">
            <v>1829900884</v>
          </cell>
          <cell r="B6720" t="str">
            <v>סלעים איתנים-כדורסל בוגרים</v>
          </cell>
        </row>
        <row r="6721">
          <cell r="A6721">
            <v>1829900885</v>
          </cell>
          <cell r="B6721" t="str">
            <v>מועדון הנוער בכדורגל</v>
          </cell>
        </row>
        <row r="6722">
          <cell r="A6722">
            <v>1829900886</v>
          </cell>
          <cell r="B6722" t="str">
            <v>מכבי הת' אומנותית</v>
          </cell>
        </row>
        <row r="6723">
          <cell r="A6723">
            <v>1829900887</v>
          </cell>
          <cell r="B6723" t="str">
            <v>כוכב עולה-כדורסל בוגרים</v>
          </cell>
        </row>
        <row r="6724">
          <cell r="A6724">
            <v>1829900888</v>
          </cell>
          <cell r="B6724" t="str">
            <v xml:space="preserve">מכבי חולון-כדורגל </v>
          </cell>
        </row>
        <row r="6725">
          <cell r="A6725">
            <v>1829900889</v>
          </cell>
          <cell r="B6725" t="str">
            <v>כדוריד חולון נוער</v>
          </cell>
        </row>
        <row r="6726">
          <cell r="A6726">
            <v>1829900890</v>
          </cell>
          <cell r="B6726" t="str">
            <v>אליצור-נער כוכבי על</v>
          </cell>
        </row>
        <row r="6727">
          <cell r="A6727">
            <v>1829900891</v>
          </cell>
          <cell r="B6727" t="str">
            <v xml:space="preserve">הפועל חולון-ענפים </v>
          </cell>
        </row>
        <row r="6728">
          <cell r="A6728">
            <v>1829900892</v>
          </cell>
          <cell r="B6728" t="str">
            <v>א.ס.מור-עמותה לנוער בכדורגל</v>
          </cell>
        </row>
        <row r="6729">
          <cell r="A6729">
            <v>1829900893</v>
          </cell>
          <cell r="B6729" t="str">
            <v>אייס חולון ע"ר</v>
          </cell>
        </row>
        <row r="6730">
          <cell r="A6730">
            <v>1829900894</v>
          </cell>
          <cell r="B6730" t="str">
            <v>באול 300 חולון</v>
          </cell>
        </row>
        <row r="6731">
          <cell r="A6731">
            <v>1829900895</v>
          </cell>
          <cell r="B6731" t="str">
            <v>עמותת הוקי חולון</v>
          </cell>
        </row>
        <row r="6732">
          <cell r="A6732">
            <v>1829900896</v>
          </cell>
          <cell r="B6732" t="str">
            <v>ירמיהו-עמותה לקידום כדורגל</v>
          </cell>
        </row>
        <row r="6733">
          <cell r="A6733">
            <v>1829900897</v>
          </cell>
          <cell r="B6733" t="str">
            <v xml:space="preserve">עמותת גלגיליות   </v>
          </cell>
        </row>
        <row r="6734">
          <cell r="A6734">
            <v>1829900898</v>
          </cell>
          <cell r="B6734" t="str">
            <v xml:space="preserve">עוצמה (ארזים) כדורגל      </v>
          </cell>
        </row>
        <row r="6735">
          <cell r="A6735">
            <v>1829900899</v>
          </cell>
          <cell r="B6735" t="str">
            <v>א.ס.מור-מועדון נווה</v>
          </cell>
        </row>
        <row r="6736">
          <cell r="A6736">
            <v>1829900931</v>
          </cell>
          <cell r="B6736" t="str">
            <v xml:space="preserve">צפרירים-מענק+שכ"ד </v>
          </cell>
        </row>
        <row r="6737">
          <cell r="A6737">
            <v>1829900961</v>
          </cell>
          <cell r="B6737" t="str">
            <v>רז' פעולות ורכישות</v>
          </cell>
        </row>
        <row r="6738">
          <cell r="A6738" t="str">
            <v>#VALUE!</v>
          </cell>
          <cell r="B6738" t="str">
            <v>תמיכות לאגודות ספורט</v>
          </cell>
          <cell r="C6738">
            <v>7091600</v>
          </cell>
        </row>
        <row r="6739">
          <cell r="A6739">
            <v>18300000</v>
          </cell>
          <cell r="B6739" t="str">
            <v xml:space="preserve">בריאות            </v>
          </cell>
        </row>
        <row r="6740">
          <cell r="A6740">
            <v>18324000</v>
          </cell>
          <cell r="B6740" t="str">
            <v xml:space="preserve">תחנות לאם ולילד   </v>
          </cell>
        </row>
        <row r="6741">
          <cell r="A6741">
            <v>1832400100</v>
          </cell>
          <cell r="B6741" t="str">
            <v>שכר עובדים לפי תקן</v>
          </cell>
        </row>
        <row r="6742">
          <cell r="A6742">
            <v>1832400110</v>
          </cell>
          <cell r="B6742" t="str">
            <v>השכר הקובע-תקציבית</v>
          </cell>
        </row>
        <row r="6743">
          <cell r="A6743">
            <v>1832400122</v>
          </cell>
          <cell r="B6743" t="str">
            <v xml:space="preserve">ביגוד             </v>
          </cell>
        </row>
        <row r="6744">
          <cell r="A6744">
            <v>1832400126</v>
          </cell>
          <cell r="B6744" t="str">
            <v xml:space="preserve">דמי הבראה         </v>
          </cell>
        </row>
        <row r="6745">
          <cell r="A6745">
            <v>1832400400</v>
          </cell>
          <cell r="B6745" t="str">
            <v>אחזקת בנינים וציוד</v>
          </cell>
        </row>
        <row r="6746">
          <cell r="A6746">
            <v>1832400412</v>
          </cell>
          <cell r="B6746" t="str">
            <v xml:space="preserve">ארנונה            </v>
          </cell>
        </row>
        <row r="6747">
          <cell r="A6747">
            <v>1832400420</v>
          </cell>
          <cell r="B6747" t="str">
            <v xml:space="preserve">כיבוי אש          </v>
          </cell>
        </row>
        <row r="6748">
          <cell r="A6748">
            <v>1832400423</v>
          </cell>
          <cell r="B6748" t="str">
            <v xml:space="preserve">תחזוקת מבנה       </v>
          </cell>
          <cell r="C6748">
            <v>55900</v>
          </cell>
        </row>
        <row r="6749">
          <cell r="A6749">
            <v>1832400431</v>
          </cell>
          <cell r="B6749" t="str">
            <v xml:space="preserve">חשמל              </v>
          </cell>
          <cell r="C6749">
            <v>115500</v>
          </cell>
        </row>
        <row r="6750">
          <cell r="A6750">
            <v>1832400432</v>
          </cell>
          <cell r="B6750" t="str">
            <v xml:space="preserve">מים               </v>
          </cell>
          <cell r="C6750">
            <v>0</v>
          </cell>
        </row>
        <row r="6751">
          <cell r="A6751">
            <v>1832400433</v>
          </cell>
          <cell r="B6751" t="str">
            <v xml:space="preserve">חומרי נקיון       </v>
          </cell>
        </row>
        <row r="6752">
          <cell r="A6752">
            <v>1832400436</v>
          </cell>
          <cell r="B6752" t="str">
            <v xml:space="preserve">אחזקת מזגנים      </v>
          </cell>
        </row>
        <row r="6753">
          <cell r="A6753">
            <v>1832400437</v>
          </cell>
          <cell r="B6753" t="str">
            <v xml:space="preserve">אחזקת אזעקה       </v>
          </cell>
          <cell r="C6753">
            <v>2800</v>
          </cell>
        </row>
        <row r="6754">
          <cell r="A6754">
            <v>1832400441</v>
          </cell>
          <cell r="B6754" t="str">
            <v xml:space="preserve">ביטוח             </v>
          </cell>
        </row>
        <row r="6755">
          <cell r="A6755">
            <v>1832400470</v>
          </cell>
          <cell r="B6755" t="str">
            <v xml:space="preserve">אחזקת מכונות משרד </v>
          </cell>
        </row>
        <row r="6756">
          <cell r="A6756">
            <v>1832400540</v>
          </cell>
          <cell r="B6756" t="str">
            <v xml:space="preserve">הוצאות טלפון      </v>
          </cell>
          <cell r="C6756">
            <v>3000</v>
          </cell>
        </row>
        <row r="6757">
          <cell r="A6757">
            <v>1832400550</v>
          </cell>
          <cell r="B6757" t="str">
            <v xml:space="preserve">פירסומים          </v>
          </cell>
        </row>
        <row r="6758">
          <cell r="A6758">
            <v>1832400561</v>
          </cell>
          <cell r="B6758" t="str">
            <v xml:space="preserve">שיכפולים          </v>
          </cell>
        </row>
        <row r="6759">
          <cell r="A6759">
            <v>1832400562</v>
          </cell>
          <cell r="B6759" t="str">
            <v xml:space="preserve">הדפסות            </v>
          </cell>
        </row>
        <row r="6760">
          <cell r="A6760">
            <v>1832400700</v>
          </cell>
          <cell r="B6760" t="str">
            <v xml:space="preserve">הוצאות לפעולות    </v>
          </cell>
        </row>
        <row r="6761">
          <cell r="A6761">
            <v>1832400710</v>
          </cell>
          <cell r="B6761" t="str">
            <v xml:space="preserve">הובלות            </v>
          </cell>
        </row>
        <row r="6762">
          <cell r="A6762">
            <v>1832400721</v>
          </cell>
          <cell r="B6762" t="str">
            <v>חמרים-תחזוקת מבנים</v>
          </cell>
          <cell r="C6762">
            <v>4000</v>
          </cell>
        </row>
        <row r="6763">
          <cell r="A6763">
            <v>1832400742</v>
          </cell>
          <cell r="B6763" t="str">
            <v xml:space="preserve">כלים וציוד        </v>
          </cell>
        </row>
        <row r="6764">
          <cell r="A6764">
            <v>1832400745</v>
          </cell>
          <cell r="B6764" t="str">
            <v xml:space="preserve">דמי פריצה - תכולה </v>
          </cell>
        </row>
        <row r="6765">
          <cell r="A6765">
            <v>1832400746</v>
          </cell>
          <cell r="B6765" t="str">
            <v xml:space="preserve">דמי פריצה - מבנה  </v>
          </cell>
        </row>
        <row r="6766">
          <cell r="A6766">
            <v>1832400751</v>
          </cell>
          <cell r="B6766" t="str">
            <v xml:space="preserve">עבודות קבלניות    </v>
          </cell>
          <cell r="C6766">
            <v>46000</v>
          </cell>
        </row>
        <row r="6767">
          <cell r="A6767">
            <v>1832400752</v>
          </cell>
          <cell r="B6767" t="str">
            <v xml:space="preserve">נקיון בקבלנות     </v>
          </cell>
          <cell r="C6767">
            <v>160000</v>
          </cell>
        </row>
        <row r="6768">
          <cell r="A6768">
            <v>1832400758</v>
          </cell>
          <cell r="B6768" t="str">
            <v xml:space="preserve">גינון טיפות חלב   </v>
          </cell>
        </row>
        <row r="6769">
          <cell r="A6769">
            <v>1832400789</v>
          </cell>
          <cell r="B6769" t="str">
            <v xml:space="preserve">כביסה             </v>
          </cell>
        </row>
        <row r="6770">
          <cell r="A6770">
            <v>1832400794</v>
          </cell>
          <cell r="B6770" t="str">
            <v xml:space="preserve">השתתפות בעזר 094  </v>
          </cell>
        </row>
        <row r="6771">
          <cell r="A6771">
            <v>1832400800</v>
          </cell>
          <cell r="B6771" t="str">
            <v>השת' תמיכות תרומות</v>
          </cell>
        </row>
        <row r="6772">
          <cell r="A6772">
            <v>1832400810</v>
          </cell>
          <cell r="B6772" t="str">
            <v xml:space="preserve">תשלום למשרד הבר   </v>
          </cell>
        </row>
        <row r="6773">
          <cell r="A6773">
            <v>1832400932</v>
          </cell>
          <cell r="B6773" t="str">
            <v xml:space="preserve">רכישות חד פעמיות  </v>
          </cell>
        </row>
        <row r="6774">
          <cell r="A6774">
            <v>1832400961</v>
          </cell>
          <cell r="B6774" t="str">
            <v>רז' פעולות ורכישות</v>
          </cell>
        </row>
        <row r="6775">
          <cell r="A6775" t="str">
            <v>#VALUE!</v>
          </cell>
          <cell r="B6775" t="str">
            <v xml:space="preserve">תחנות לאם ולילד   </v>
          </cell>
          <cell r="C6775">
            <v>387200</v>
          </cell>
        </row>
        <row r="6776">
          <cell r="A6776">
            <v>18350000</v>
          </cell>
          <cell r="B6776" t="str">
            <v>מוסד' בריאות אחרים</v>
          </cell>
        </row>
        <row r="6777">
          <cell r="A6777">
            <v>18351000</v>
          </cell>
          <cell r="B6777" t="str">
            <v>איבחון ושיקום הילד</v>
          </cell>
        </row>
        <row r="6778">
          <cell r="A6778">
            <v>1835100100</v>
          </cell>
          <cell r="B6778" t="str">
            <v>שכר עובדים לפי תקן</v>
          </cell>
        </row>
        <row r="6779">
          <cell r="A6779">
            <v>1835100110</v>
          </cell>
          <cell r="B6779" t="str">
            <v>השכר הקובע-תקציבית</v>
          </cell>
        </row>
        <row r="6780">
          <cell r="A6780">
            <v>1835100122</v>
          </cell>
          <cell r="B6780" t="str">
            <v xml:space="preserve">ביגוד             </v>
          </cell>
        </row>
        <row r="6781">
          <cell r="A6781">
            <v>1835100126</v>
          </cell>
          <cell r="B6781" t="str">
            <v xml:space="preserve">דמי הבראה         </v>
          </cell>
        </row>
        <row r="6782">
          <cell r="A6782">
            <v>1835100140</v>
          </cell>
          <cell r="B6782" t="str">
            <v>השתתפות באחזקת רכב</v>
          </cell>
        </row>
        <row r="6783">
          <cell r="A6783">
            <v>1835100400</v>
          </cell>
          <cell r="B6783" t="str">
            <v>אחזקת בנינים וציוד</v>
          </cell>
        </row>
        <row r="6784">
          <cell r="A6784">
            <v>1835100412</v>
          </cell>
          <cell r="B6784" t="str">
            <v xml:space="preserve">ארנונה            </v>
          </cell>
        </row>
        <row r="6785">
          <cell r="A6785">
            <v>1835100423</v>
          </cell>
          <cell r="B6785" t="str">
            <v xml:space="preserve">תחזוקת מבנה       </v>
          </cell>
        </row>
        <row r="6786">
          <cell r="A6786">
            <v>1835100431</v>
          </cell>
          <cell r="B6786" t="str">
            <v xml:space="preserve">חשמל              </v>
          </cell>
          <cell r="C6786">
            <v>0</v>
          </cell>
        </row>
        <row r="6787">
          <cell r="A6787">
            <v>1835100432</v>
          </cell>
          <cell r="B6787" t="str">
            <v xml:space="preserve">מים               </v>
          </cell>
          <cell r="C6787">
            <v>0</v>
          </cell>
        </row>
        <row r="6788">
          <cell r="A6788">
            <v>1835100433</v>
          </cell>
          <cell r="B6788" t="str">
            <v xml:space="preserve">חומרי נקיון       </v>
          </cell>
        </row>
        <row r="6789">
          <cell r="A6789">
            <v>1835100441</v>
          </cell>
          <cell r="B6789" t="str">
            <v xml:space="preserve">ביטוח             </v>
          </cell>
        </row>
        <row r="6790">
          <cell r="A6790">
            <v>1835100450</v>
          </cell>
          <cell r="B6790" t="str">
            <v xml:space="preserve">ריהוט ואחזקתו     </v>
          </cell>
          <cell r="C6790">
            <v>0</v>
          </cell>
        </row>
        <row r="6791">
          <cell r="A6791">
            <v>1835100470</v>
          </cell>
          <cell r="B6791" t="str">
            <v xml:space="preserve">אחזקת מכונות משרד </v>
          </cell>
        </row>
        <row r="6792">
          <cell r="A6792">
            <v>1835100471</v>
          </cell>
          <cell r="B6792" t="str">
            <v xml:space="preserve">מכשירי כתיבה      </v>
          </cell>
        </row>
        <row r="6793">
          <cell r="A6793">
            <v>1835100476</v>
          </cell>
          <cell r="B6793" t="str">
            <v xml:space="preserve">אחזקת מזגנים      </v>
          </cell>
        </row>
        <row r="6794">
          <cell r="A6794">
            <v>1835100500</v>
          </cell>
          <cell r="B6794" t="str">
            <v xml:space="preserve">הוצאות מינהליות   </v>
          </cell>
        </row>
        <row r="6795">
          <cell r="A6795">
            <v>1835100511</v>
          </cell>
          <cell r="B6795" t="str">
            <v xml:space="preserve">אירוח וכיבוד      </v>
          </cell>
          <cell r="C6795">
            <v>0</v>
          </cell>
        </row>
        <row r="6796">
          <cell r="A6796">
            <v>1835100512</v>
          </cell>
          <cell r="B6796" t="str">
            <v xml:space="preserve">נסיעות ואש"ל      </v>
          </cell>
        </row>
        <row r="6797">
          <cell r="A6797">
            <v>1835100521</v>
          </cell>
          <cell r="B6797" t="str">
            <v xml:space="preserve">השתלמויות והרצאות </v>
          </cell>
        </row>
        <row r="6798">
          <cell r="A6798">
            <v>1835100522</v>
          </cell>
          <cell r="B6798" t="str">
            <v xml:space="preserve">ספרים             </v>
          </cell>
        </row>
        <row r="6799">
          <cell r="A6799">
            <v>1835100540</v>
          </cell>
          <cell r="B6799" t="str">
            <v xml:space="preserve">הוצאות טלפון      </v>
          </cell>
        </row>
        <row r="6800">
          <cell r="A6800">
            <v>1835100544</v>
          </cell>
          <cell r="B6800" t="str">
            <v xml:space="preserve">הוצאות דאר        </v>
          </cell>
          <cell r="C6800">
            <v>0</v>
          </cell>
        </row>
        <row r="6801">
          <cell r="A6801">
            <v>1835100561</v>
          </cell>
          <cell r="B6801" t="str">
            <v xml:space="preserve">שיכפולים          </v>
          </cell>
        </row>
        <row r="6802">
          <cell r="A6802">
            <v>1835100571</v>
          </cell>
          <cell r="B6802" t="str">
            <v xml:space="preserve">מיכון וענ"א       </v>
          </cell>
        </row>
        <row r="6803">
          <cell r="A6803">
            <v>1835100721</v>
          </cell>
          <cell r="B6803" t="str">
            <v>חמרים-תחזוקת מבנים</v>
          </cell>
        </row>
        <row r="6804">
          <cell r="A6804">
            <v>1835100722</v>
          </cell>
          <cell r="B6804" t="str">
            <v>חמרים-תחזוקה עצמית</v>
          </cell>
        </row>
        <row r="6805">
          <cell r="A6805">
            <v>1835100723</v>
          </cell>
          <cell r="B6805" t="str">
            <v xml:space="preserve">חומרים לילדים     </v>
          </cell>
        </row>
        <row r="6806">
          <cell r="A6806">
            <v>1835100745</v>
          </cell>
          <cell r="B6806" t="str">
            <v xml:space="preserve">דמי פריצה - תכולה </v>
          </cell>
        </row>
        <row r="6807">
          <cell r="A6807">
            <v>1835100751</v>
          </cell>
          <cell r="B6807" t="str">
            <v xml:space="preserve">עבודות קבלניות    </v>
          </cell>
        </row>
        <row r="6808">
          <cell r="A6808">
            <v>1835100752</v>
          </cell>
          <cell r="B6808" t="str">
            <v xml:space="preserve">נקיון בקבלנות     </v>
          </cell>
        </row>
        <row r="6809">
          <cell r="A6809">
            <v>1835100753</v>
          </cell>
          <cell r="B6809" t="str">
            <v xml:space="preserve">עובדת חיצונית     </v>
          </cell>
        </row>
        <row r="6810">
          <cell r="A6810">
            <v>1835100758</v>
          </cell>
          <cell r="B6810" t="str">
            <v xml:space="preserve">גינון במרכז       </v>
          </cell>
        </row>
        <row r="6811">
          <cell r="A6811">
            <v>1835100789</v>
          </cell>
          <cell r="B6811" t="str">
            <v xml:space="preserve">כביסה             </v>
          </cell>
        </row>
        <row r="6812">
          <cell r="A6812">
            <v>1835100794</v>
          </cell>
          <cell r="B6812" t="str">
            <v xml:space="preserve">השתתפות בעזר 094  </v>
          </cell>
        </row>
        <row r="6813">
          <cell r="A6813">
            <v>1835100810</v>
          </cell>
          <cell r="B6813" t="str">
            <v>השתתפות בשכר פקידה</v>
          </cell>
        </row>
        <row r="6814">
          <cell r="A6814">
            <v>1835100900</v>
          </cell>
          <cell r="B6814" t="str">
            <v xml:space="preserve">הוצאות חד פעמיות  </v>
          </cell>
        </row>
        <row r="6815">
          <cell r="A6815">
            <v>1835100980</v>
          </cell>
          <cell r="B6815" t="str">
            <v xml:space="preserve">בדיקת ראדון-בטל"א </v>
          </cell>
        </row>
        <row r="6816">
          <cell r="A6816" t="str">
            <v>#VALUE!</v>
          </cell>
          <cell r="B6816" t="str">
            <v>איבחון ושיקום הילד</v>
          </cell>
          <cell r="C6816">
            <v>0</v>
          </cell>
        </row>
        <row r="6817">
          <cell r="A6817">
            <v>18352000</v>
          </cell>
          <cell r="B6817" t="str">
            <v>התחנה לבריאות הנפש</v>
          </cell>
        </row>
        <row r="6818">
          <cell r="A6818">
            <v>1835200100</v>
          </cell>
          <cell r="B6818" t="str">
            <v>שכר עובדים לפי תקן</v>
          </cell>
        </row>
        <row r="6819">
          <cell r="A6819">
            <v>1835200110</v>
          </cell>
          <cell r="B6819" t="str">
            <v>השכר הקובע-תקציבית</v>
          </cell>
        </row>
        <row r="6820">
          <cell r="A6820">
            <v>1835200122</v>
          </cell>
          <cell r="B6820" t="str">
            <v xml:space="preserve">ביגוד             </v>
          </cell>
        </row>
        <row r="6821">
          <cell r="A6821">
            <v>1835200126</v>
          </cell>
          <cell r="B6821" t="str">
            <v xml:space="preserve">דמי הבראה         </v>
          </cell>
        </row>
        <row r="6822">
          <cell r="A6822">
            <v>1835200140</v>
          </cell>
          <cell r="B6822" t="str">
            <v>השתתפות באחזקת רכב</v>
          </cell>
        </row>
        <row r="6823">
          <cell r="A6823">
            <v>1835200200</v>
          </cell>
          <cell r="B6823" t="str">
            <v>שכר עובדים ללא תקן</v>
          </cell>
        </row>
        <row r="6824">
          <cell r="A6824">
            <v>1835200210</v>
          </cell>
          <cell r="B6824" t="str">
            <v xml:space="preserve">השכר הקובע        </v>
          </cell>
        </row>
        <row r="6825">
          <cell r="A6825">
            <v>1835200400</v>
          </cell>
          <cell r="B6825" t="str">
            <v>אחזקת בנינים וציוד</v>
          </cell>
        </row>
        <row r="6826">
          <cell r="A6826">
            <v>1835200412</v>
          </cell>
          <cell r="B6826" t="str">
            <v xml:space="preserve">ארנונה            </v>
          </cell>
        </row>
        <row r="6827">
          <cell r="A6827">
            <v>1835200423</v>
          </cell>
          <cell r="B6827" t="str">
            <v xml:space="preserve">תחזוקת מבנה       </v>
          </cell>
        </row>
        <row r="6828">
          <cell r="A6828">
            <v>1835200431</v>
          </cell>
          <cell r="B6828" t="str">
            <v xml:space="preserve">חשמל              </v>
          </cell>
          <cell r="C6828">
            <v>0</v>
          </cell>
        </row>
        <row r="6829">
          <cell r="A6829">
            <v>1835200432</v>
          </cell>
          <cell r="B6829" t="str">
            <v xml:space="preserve">מים               </v>
          </cell>
          <cell r="C6829">
            <v>0</v>
          </cell>
        </row>
        <row r="6830">
          <cell r="A6830">
            <v>1835200433</v>
          </cell>
          <cell r="B6830" t="str">
            <v xml:space="preserve">חומרי נקיון       </v>
          </cell>
        </row>
        <row r="6831">
          <cell r="A6831">
            <v>1835200436</v>
          </cell>
          <cell r="B6831" t="str">
            <v xml:space="preserve">אחזקת מזגנים      </v>
          </cell>
        </row>
        <row r="6832">
          <cell r="A6832">
            <v>1835200441</v>
          </cell>
          <cell r="B6832" t="str">
            <v xml:space="preserve">ביטוח             </v>
          </cell>
        </row>
        <row r="6833">
          <cell r="A6833">
            <v>1835200450</v>
          </cell>
          <cell r="B6833" t="str">
            <v xml:space="preserve">ריהוט ואחזקתו     </v>
          </cell>
          <cell r="C6833">
            <v>0</v>
          </cell>
        </row>
        <row r="6834">
          <cell r="A6834">
            <v>1835200470</v>
          </cell>
          <cell r="B6834" t="str">
            <v xml:space="preserve">אחזקת מכונות משרד </v>
          </cell>
        </row>
        <row r="6835">
          <cell r="A6835">
            <v>1835200471</v>
          </cell>
          <cell r="B6835" t="str">
            <v xml:space="preserve">מכשירי כתיבה      </v>
          </cell>
        </row>
        <row r="6836">
          <cell r="A6836">
            <v>1835200500</v>
          </cell>
          <cell r="B6836" t="str">
            <v xml:space="preserve">הוצאות מינהליות   </v>
          </cell>
        </row>
        <row r="6837">
          <cell r="A6837">
            <v>1835200511</v>
          </cell>
          <cell r="B6837" t="str">
            <v xml:space="preserve">אירוח וכיבוד      </v>
          </cell>
          <cell r="C6837">
            <v>0</v>
          </cell>
        </row>
        <row r="6838">
          <cell r="A6838">
            <v>1835200540</v>
          </cell>
          <cell r="B6838" t="str">
            <v xml:space="preserve">הוצאות טלפון      </v>
          </cell>
        </row>
        <row r="6839">
          <cell r="A6839">
            <v>1835200544</v>
          </cell>
          <cell r="B6839" t="str">
            <v xml:space="preserve">הוצאות דאר        </v>
          </cell>
          <cell r="C6839">
            <v>0</v>
          </cell>
        </row>
        <row r="6840">
          <cell r="A6840">
            <v>1835200561</v>
          </cell>
          <cell r="B6840" t="str">
            <v xml:space="preserve">שיכפולים          </v>
          </cell>
        </row>
        <row r="6841">
          <cell r="A6841">
            <v>1835200571</v>
          </cell>
          <cell r="B6841" t="str">
            <v xml:space="preserve">מיכון וענ"א       </v>
          </cell>
        </row>
        <row r="6842">
          <cell r="A6842">
            <v>1835200700</v>
          </cell>
          <cell r="B6842" t="str">
            <v xml:space="preserve">הוצאות לפעולות    </v>
          </cell>
        </row>
        <row r="6843">
          <cell r="A6843">
            <v>1835200721</v>
          </cell>
          <cell r="B6843" t="str">
            <v>חמרים-תחזוקת מבנים</v>
          </cell>
        </row>
        <row r="6844">
          <cell r="A6844">
            <v>1835200722</v>
          </cell>
          <cell r="B6844" t="str">
            <v>חמרים-תחזוקה עצמית</v>
          </cell>
        </row>
        <row r="6845">
          <cell r="A6845">
            <v>1835200742</v>
          </cell>
          <cell r="B6845" t="str">
            <v xml:space="preserve">ציוד טיפולי       </v>
          </cell>
        </row>
        <row r="6846">
          <cell r="A6846">
            <v>1835200745</v>
          </cell>
          <cell r="B6846" t="str">
            <v xml:space="preserve">דמי פריצה - תכולה </v>
          </cell>
        </row>
        <row r="6847">
          <cell r="A6847">
            <v>1835200751</v>
          </cell>
          <cell r="B6847" t="str">
            <v xml:space="preserve">עבודות קבלניות    </v>
          </cell>
        </row>
        <row r="6848">
          <cell r="A6848">
            <v>1835200752</v>
          </cell>
          <cell r="B6848" t="str">
            <v xml:space="preserve">נקיון בקבלנות     </v>
          </cell>
        </row>
        <row r="6849">
          <cell r="A6849">
            <v>1835200758</v>
          </cell>
          <cell r="B6849" t="str">
            <v xml:space="preserve">גינון התחנה       </v>
          </cell>
        </row>
        <row r="6850">
          <cell r="A6850">
            <v>1835200763</v>
          </cell>
          <cell r="B6850" t="str">
            <v xml:space="preserve">עובדי חברת מוסדות </v>
          </cell>
        </row>
        <row r="6851">
          <cell r="A6851">
            <v>1835200789</v>
          </cell>
          <cell r="B6851" t="str">
            <v xml:space="preserve">כביסה             </v>
          </cell>
        </row>
        <row r="6852">
          <cell r="A6852">
            <v>1835200794</v>
          </cell>
          <cell r="B6852" t="str">
            <v xml:space="preserve">השתתפות בעזר 094  </v>
          </cell>
        </row>
        <row r="6853">
          <cell r="A6853">
            <v>1835200810</v>
          </cell>
          <cell r="B6853" t="str">
            <v>השתתפות בשכר פקידה</v>
          </cell>
        </row>
        <row r="6854">
          <cell r="A6854">
            <v>1835200811</v>
          </cell>
          <cell r="B6854" t="str">
            <v xml:space="preserve">השתתפות במרפאה    </v>
          </cell>
        </row>
        <row r="6855">
          <cell r="A6855">
            <v>1835200900</v>
          </cell>
          <cell r="B6855" t="str">
            <v xml:space="preserve">הוצאות חד פעמיות  </v>
          </cell>
        </row>
        <row r="6856">
          <cell r="A6856">
            <v>1835200931</v>
          </cell>
          <cell r="B6856" t="str">
            <v xml:space="preserve">רכישות            </v>
          </cell>
        </row>
        <row r="6857">
          <cell r="A6857" t="str">
            <v>#VALUE!</v>
          </cell>
          <cell r="B6857" t="str">
            <v>התחנה לבריאות הנפש</v>
          </cell>
          <cell r="C6857">
            <v>0</v>
          </cell>
        </row>
        <row r="6858">
          <cell r="A6858">
            <v>18360000</v>
          </cell>
          <cell r="B6858" t="str">
            <v xml:space="preserve">מגן דוד אדום      </v>
          </cell>
        </row>
        <row r="6859">
          <cell r="A6859">
            <v>18361000</v>
          </cell>
          <cell r="B6859" t="str">
            <v xml:space="preserve">מגן דוד אדום      </v>
          </cell>
        </row>
        <row r="6860">
          <cell r="A6860">
            <v>1836100441</v>
          </cell>
          <cell r="B6860" t="str">
            <v>בטוח תאונות אישיות</v>
          </cell>
        </row>
        <row r="6861">
          <cell r="A6861">
            <v>1836100753</v>
          </cell>
          <cell r="B6861" t="str">
            <v xml:space="preserve">עובדים חיצוניים   </v>
          </cell>
        </row>
        <row r="6862">
          <cell r="A6862">
            <v>1836100800</v>
          </cell>
          <cell r="B6862" t="str">
            <v>השת' תמיכות תרומות</v>
          </cell>
        </row>
        <row r="6863">
          <cell r="A6863">
            <v>1836100811</v>
          </cell>
          <cell r="B6863" t="str">
            <v xml:space="preserve">השת'-בתורנות לילה </v>
          </cell>
        </row>
        <row r="6864">
          <cell r="A6864">
            <v>1836100812</v>
          </cell>
          <cell r="B6864" t="str">
            <v xml:space="preserve">ניידת נט"נ        </v>
          </cell>
        </row>
        <row r="6865">
          <cell r="A6865">
            <v>1836100961</v>
          </cell>
          <cell r="B6865" t="str">
            <v>רז' פעולות ורכישות</v>
          </cell>
        </row>
        <row r="6866">
          <cell r="A6866" t="str">
            <v>#VALUE!</v>
          </cell>
          <cell r="B6866" t="str">
            <v xml:space="preserve">מגן דוד אדום      </v>
          </cell>
          <cell r="C6866">
            <v>0</v>
          </cell>
        </row>
        <row r="6867">
          <cell r="A6867">
            <v>18400000</v>
          </cell>
          <cell r="B6867" t="str">
            <v xml:space="preserve">רווחה             </v>
          </cell>
        </row>
        <row r="6868">
          <cell r="A6868">
            <v>18410000</v>
          </cell>
          <cell r="B6868" t="str">
            <v xml:space="preserve">מינהל הרווחה      </v>
          </cell>
        </row>
        <row r="6869">
          <cell r="A6869">
            <v>1841000100</v>
          </cell>
          <cell r="B6869" t="str">
            <v>שכר עובדים לפי תקן</v>
          </cell>
        </row>
        <row r="6870">
          <cell r="A6870">
            <v>1841000110</v>
          </cell>
          <cell r="B6870" t="str">
            <v>השכר הקובע-תקציבית</v>
          </cell>
          <cell r="C6870">
            <v>537800</v>
          </cell>
        </row>
        <row r="6871">
          <cell r="A6871">
            <v>1841000119</v>
          </cell>
          <cell r="B6871" t="str">
            <v xml:space="preserve">השכר הקובע-צוברת  </v>
          </cell>
          <cell r="C6871">
            <v>5784300</v>
          </cell>
        </row>
        <row r="6872">
          <cell r="A6872">
            <v>1841000122</v>
          </cell>
          <cell r="B6872" t="str">
            <v xml:space="preserve">ביגוד             </v>
          </cell>
          <cell r="C6872">
            <v>70900</v>
          </cell>
        </row>
        <row r="6873">
          <cell r="A6873">
            <v>1841000126</v>
          </cell>
          <cell r="B6873" t="str">
            <v xml:space="preserve">דמי הבראה         </v>
          </cell>
          <cell r="C6873">
            <v>148000</v>
          </cell>
        </row>
        <row r="6874">
          <cell r="A6874">
            <v>1841000130</v>
          </cell>
          <cell r="B6874" t="str">
            <v xml:space="preserve">שעות נוספות       </v>
          </cell>
          <cell r="C6874">
            <v>55000</v>
          </cell>
        </row>
        <row r="6875">
          <cell r="A6875">
            <v>1841000140</v>
          </cell>
          <cell r="B6875" t="str">
            <v>השתתפות באחזקת רכב</v>
          </cell>
          <cell r="C6875">
            <v>367000</v>
          </cell>
        </row>
        <row r="6876">
          <cell r="A6876">
            <v>1841000200</v>
          </cell>
          <cell r="B6876" t="str">
            <v>שכר עובדים ללא תקן</v>
          </cell>
        </row>
        <row r="6877">
          <cell r="A6877">
            <v>1841000210</v>
          </cell>
          <cell r="B6877" t="str">
            <v xml:space="preserve">השכר הקובע        </v>
          </cell>
        </row>
        <row r="6878">
          <cell r="A6878">
            <v>1841000253</v>
          </cell>
          <cell r="B6878" t="str">
            <v xml:space="preserve">עובד חיצוני       </v>
          </cell>
        </row>
        <row r="6879">
          <cell r="A6879">
            <v>1841000350</v>
          </cell>
          <cell r="B6879" t="str">
            <v>ליסינג - 516-13-301</v>
          </cell>
        </row>
        <row r="6880">
          <cell r="A6880">
            <v>1841000351</v>
          </cell>
          <cell r="B6880" t="str">
            <v>הוצאות - 516-13-301</v>
          </cell>
          <cell r="C6880">
            <v>0</v>
          </cell>
        </row>
        <row r="6881">
          <cell r="A6881">
            <v>1841000400</v>
          </cell>
          <cell r="B6881" t="str">
            <v>אחזקת בנינים וציוד</v>
          </cell>
        </row>
        <row r="6882">
          <cell r="A6882">
            <v>1841000410</v>
          </cell>
          <cell r="B6882" t="str">
            <v>שכירות רווחה</v>
          </cell>
          <cell r="C6882">
            <v>1024920</v>
          </cell>
        </row>
        <row r="6883">
          <cell r="A6883">
            <v>1841000420</v>
          </cell>
          <cell r="B6883" t="str">
            <v xml:space="preserve">כיבוי אש          </v>
          </cell>
        </row>
        <row r="6884">
          <cell r="A6884">
            <v>1841000423</v>
          </cell>
          <cell r="B6884" t="str">
            <v xml:space="preserve">תחזוקת מבנה       </v>
          </cell>
          <cell r="C6884">
            <v>5000</v>
          </cell>
        </row>
        <row r="6885">
          <cell r="A6885">
            <v>1841000431</v>
          </cell>
          <cell r="B6885" t="str">
            <v xml:space="preserve">חשמל              </v>
          </cell>
          <cell r="C6885">
            <v>330000</v>
          </cell>
        </row>
        <row r="6886">
          <cell r="A6886">
            <v>1841000432</v>
          </cell>
          <cell r="B6886" t="str">
            <v xml:space="preserve">מים               </v>
          </cell>
          <cell r="C6886">
            <v>22000</v>
          </cell>
        </row>
        <row r="6887">
          <cell r="A6887">
            <v>1841000437</v>
          </cell>
          <cell r="B6887" t="str">
            <v xml:space="preserve">אחזקת אזעקה       </v>
          </cell>
          <cell r="C6887">
            <v>5600</v>
          </cell>
        </row>
        <row r="6888">
          <cell r="A6888">
            <v>1841000450</v>
          </cell>
          <cell r="B6888" t="str">
            <v>אחזקת תמי 4</v>
          </cell>
          <cell r="C6888">
            <v>7600</v>
          </cell>
        </row>
        <row r="6889">
          <cell r="A6889">
            <v>1841000451</v>
          </cell>
          <cell r="B6889" t="str">
            <v>אחזקת דפיברילטור</v>
          </cell>
          <cell r="C6889">
            <v>3000</v>
          </cell>
        </row>
        <row r="6890">
          <cell r="A6890">
            <v>1841000470</v>
          </cell>
          <cell r="B6890" t="str">
            <v xml:space="preserve">אחזקת מכונות משרד </v>
          </cell>
          <cell r="C6890">
            <v>6400</v>
          </cell>
        </row>
        <row r="6891">
          <cell r="A6891">
            <v>1841000471</v>
          </cell>
          <cell r="B6891" t="str">
            <v xml:space="preserve">מכשירי כתיבה      </v>
          </cell>
          <cell r="C6891">
            <v>95000</v>
          </cell>
        </row>
        <row r="6892">
          <cell r="A6892">
            <v>1841000474</v>
          </cell>
          <cell r="B6892" t="str">
            <v xml:space="preserve">אחזקת מעלית       </v>
          </cell>
          <cell r="C6892">
            <v>23000</v>
          </cell>
        </row>
        <row r="6893">
          <cell r="A6893">
            <v>1841000492</v>
          </cell>
          <cell r="B6893" t="str">
            <v xml:space="preserve">השתתפות בעזר 092  </v>
          </cell>
        </row>
        <row r="6894">
          <cell r="A6894">
            <v>1841000500</v>
          </cell>
          <cell r="B6894" t="str">
            <v xml:space="preserve">הוצאות מינהליות   </v>
          </cell>
        </row>
        <row r="6895">
          <cell r="A6895">
            <v>1841000511</v>
          </cell>
          <cell r="B6895" t="str">
            <v xml:space="preserve">אירוח וכיבוד      </v>
          </cell>
          <cell r="C6895">
            <v>6480</v>
          </cell>
        </row>
        <row r="6896">
          <cell r="A6896">
            <v>1841000512</v>
          </cell>
          <cell r="B6896" t="str">
            <v xml:space="preserve">נסיעות ואש"ל      </v>
          </cell>
          <cell r="C6896">
            <v>4900</v>
          </cell>
        </row>
        <row r="6897">
          <cell r="A6897">
            <v>1841000521</v>
          </cell>
          <cell r="B6897" t="str">
            <v xml:space="preserve">השתלמות קבוצתית   </v>
          </cell>
        </row>
        <row r="6898">
          <cell r="A6898">
            <v>1841000522</v>
          </cell>
          <cell r="B6898" t="str">
            <v xml:space="preserve">ספרים ועיתונים    </v>
          </cell>
          <cell r="C6898">
            <v>2900</v>
          </cell>
        </row>
        <row r="6899">
          <cell r="A6899">
            <v>1841000524</v>
          </cell>
          <cell r="B6899" t="str">
            <v xml:space="preserve">השתלמות מרוכזת    </v>
          </cell>
        </row>
        <row r="6900">
          <cell r="A6900">
            <v>1841000540</v>
          </cell>
          <cell r="B6900" t="str">
            <v xml:space="preserve">הוצאות טלפון      </v>
          </cell>
        </row>
        <row r="6901">
          <cell r="A6901">
            <v>1841000544</v>
          </cell>
          <cell r="B6901" t="str">
            <v xml:space="preserve">הוצאות דאר        </v>
          </cell>
          <cell r="C6901">
            <v>29500</v>
          </cell>
        </row>
        <row r="6902">
          <cell r="A6902">
            <v>1841000550</v>
          </cell>
          <cell r="B6902" t="str">
            <v xml:space="preserve">פירסומים          </v>
          </cell>
          <cell r="C6902">
            <v>9000</v>
          </cell>
        </row>
        <row r="6903">
          <cell r="A6903">
            <v>1841000561</v>
          </cell>
          <cell r="B6903" t="str">
            <v xml:space="preserve">שיכפולים          </v>
          </cell>
        </row>
        <row r="6904">
          <cell r="A6904">
            <v>1841000562</v>
          </cell>
          <cell r="B6904" t="str">
            <v xml:space="preserve">הדפסות            </v>
          </cell>
          <cell r="C6904">
            <v>5700</v>
          </cell>
        </row>
        <row r="6905">
          <cell r="A6905">
            <v>1841000570</v>
          </cell>
          <cell r="B6905" t="str">
            <v xml:space="preserve">תשלום לאוטומציה   </v>
          </cell>
        </row>
        <row r="6906">
          <cell r="A6906">
            <v>1841000571</v>
          </cell>
          <cell r="B6906" t="str">
            <v xml:space="preserve">מיכון וענ"א       </v>
          </cell>
          <cell r="C6906">
            <v>425100</v>
          </cell>
        </row>
        <row r="6907">
          <cell r="A6907">
            <v>1841000572</v>
          </cell>
          <cell r="B6907" t="str">
            <v>מיחשוב אי . פי . אר</v>
          </cell>
          <cell r="C6907">
            <v>292700</v>
          </cell>
        </row>
        <row r="6908">
          <cell r="A6908">
            <v>1841000580</v>
          </cell>
          <cell r="B6908" t="str">
            <v xml:space="preserve">יעוץ משפטי        </v>
          </cell>
          <cell r="C6908">
            <v>900</v>
          </cell>
        </row>
        <row r="6909">
          <cell r="A6909">
            <v>1841000700</v>
          </cell>
          <cell r="B6909" t="str">
            <v xml:space="preserve">הוצאות לפעולות    </v>
          </cell>
        </row>
        <row r="6910">
          <cell r="A6910">
            <v>1841000721</v>
          </cell>
          <cell r="B6910" t="str">
            <v>חמרים-תחזוקת מבנים</v>
          </cell>
          <cell r="C6910">
            <v>7000</v>
          </cell>
        </row>
        <row r="6911">
          <cell r="A6911">
            <v>1841000745</v>
          </cell>
          <cell r="B6911" t="str">
            <v xml:space="preserve">דמי פריצה - תכולה </v>
          </cell>
        </row>
        <row r="6912">
          <cell r="A6912">
            <v>1841000746</v>
          </cell>
          <cell r="B6912" t="str">
            <v xml:space="preserve">דמי פריצה - מבנה  </v>
          </cell>
        </row>
        <row r="6913">
          <cell r="A6913">
            <v>1841000750</v>
          </cell>
          <cell r="B6913" t="str">
            <v>אחזקת מוסדות</v>
          </cell>
          <cell r="C6913">
            <v>450000</v>
          </cell>
        </row>
        <row r="6914">
          <cell r="A6914">
            <v>1841000751</v>
          </cell>
          <cell r="B6914" t="str">
            <v xml:space="preserve">עבודות קבלניות    </v>
          </cell>
          <cell r="C6914">
            <v>140000</v>
          </cell>
        </row>
        <row r="6915">
          <cell r="A6915">
            <v>1841000752</v>
          </cell>
          <cell r="B6915" t="str">
            <v xml:space="preserve">נקיון בקבלנות     </v>
          </cell>
          <cell r="C6915">
            <v>583400</v>
          </cell>
        </row>
        <row r="6916">
          <cell r="A6916">
            <v>1841000753</v>
          </cell>
          <cell r="B6916" t="str">
            <v xml:space="preserve">עובד חיצוני       </v>
          </cell>
        </row>
        <row r="6917">
          <cell r="A6917">
            <v>1841000754</v>
          </cell>
          <cell r="B6917" t="str">
            <v>לא פעיל</v>
          </cell>
        </row>
        <row r="6918">
          <cell r="A6918">
            <v>1841000756</v>
          </cell>
          <cell r="B6918" t="str">
            <v xml:space="preserve">שמירה             </v>
          </cell>
          <cell r="C6918">
            <v>670000</v>
          </cell>
        </row>
        <row r="6919">
          <cell r="A6919">
            <v>1841000758</v>
          </cell>
          <cell r="B6919" t="str">
            <v>גינון מוסדות רווחה</v>
          </cell>
        </row>
        <row r="6920">
          <cell r="A6920">
            <v>1841000780</v>
          </cell>
          <cell r="B6920" t="str">
            <v xml:space="preserve">ארועים            </v>
          </cell>
          <cell r="C6920">
            <v>82500</v>
          </cell>
        </row>
        <row r="6921">
          <cell r="A6921">
            <v>1841000781</v>
          </cell>
          <cell r="B6921" t="str">
            <v>פעולות סמנכ"ל</v>
          </cell>
          <cell r="C6921">
            <v>40000</v>
          </cell>
        </row>
        <row r="6922">
          <cell r="A6922">
            <v>1841000782</v>
          </cell>
          <cell r="B6922" t="str">
            <v>ארוע מועדוני קשישים</v>
          </cell>
          <cell r="C6922">
            <v>93100</v>
          </cell>
        </row>
        <row r="6923">
          <cell r="A6923">
            <v>1841000783</v>
          </cell>
          <cell r="B6923" t="str">
            <v>עיתון "כיוון חדש"</v>
          </cell>
          <cell r="C6923">
            <v>63300</v>
          </cell>
        </row>
        <row r="6924">
          <cell r="A6924">
            <v>1841000784</v>
          </cell>
          <cell r="B6924" t="str">
            <v xml:space="preserve">הרצאות            </v>
          </cell>
          <cell r="C6924">
            <v>1800</v>
          </cell>
        </row>
        <row r="6925">
          <cell r="A6925">
            <v>1841000785</v>
          </cell>
          <cell r="B6925" t="str">
            <v xml:space="preserve">הוצאות אירגוניות  </v>
          </cell>
          <cell r="C6925">
            <v>5000</v>
          </cell>
        </row>
        <row r="6926">
          <cell r="A6926">
            <v>1841000794</v>
          </cell>
          <cell r="B6926" t="str">
            <v xml:space="preserve">השתתפות בעזר 094  </v>
          </cell>
        </row>
        <row r="6927">
          <cell r="A6927">
            <v>1841000800</v>
          </cell>
          <cell r="B6927" t="str">
            <v>השת' תמיכות תרומות</v>
          </cell>
        </row>
        <row r="6928">
          <cell r="A6928">
            <v>1841000815</v>
          </cell>
          <cell r="B6928" t="str">
            <v>מאבטחים - רווחה</v>
          </cell>
          <cell r="C6928">
            <v>338300</v>
          </cell>
        </row>
        <row r="6929">
          <cell r="A6929">
            <v>1841000817</v>
          </cell>
          <cell r="B6929" t="str">
            <v>הערכות לחירום</v>
          </cell>
          <cell r="C6929">
            <v>76000</v>
          </cell>
        </row>
        <row r="6930">
          <cell r="A6930">
            <v>1841000931</v>
          </cell>
          <cell r="B6930" t="str">
            <v xml:space="preserve">רכישות חד פעמיות  </v>
          </cell>
          <cell r="C6930">
            <v>42800</v>
          </cell>
        </row>
        <row r="6931">
          <cell r="A6931">
            <v>1841000932</v>
          </cell>
          <cell r="B6931" t="str">
            <v>הצטיידות מועדונית</v>
          </cell>
        </row>
        <row r="6932">
          <cell r="A6932">
            <v>1841000933</v>
          </cell>
          <cell r="B6932" t="str">
            <v>תכנית תמ"ר</v>
          </cell>
        </row>
        <row r="6933">
          <cell r="A6933">
            <v>1841000960</v>
          </cell>
          <cell r="B6933" t="str">
            <v xml:space="preserve">רזרבה משנה קודמת  </v>
          </cell>
        </row>
        <row r="6934">
          <cell r="A6934">
            <v>1841000961</v>
          </cell>
          <cell r="B6934" t="str">
            <v>רז' פעולות ורכישות</v>
          </cell>
          <cell r="C6934">
            <v>21700</v>
          </cell>
        </row>
        <row r="6935">
          <cell r="A6935">
            <v>1841000980</v>
          </cell>
          <cell r="B6935" t="str">
            <v>הוצ' שונות (הכנסה)</v>
          </cell>
        </row>
        <row r="6936">
          <cell r="A6936" t="str">
            <v>#VALUE!</v>
          </cell>
          <cell r="B6936" t="str">
            <v xml:space="preserve">מינהל הרווחה      </v>
          </cell>
          <cell r="C6936">
            <v>11877600</v>
          </cell>
        </row>
        <row r="6937">
          <cell r="A6937">
            <v>18420000</v>
          </cell>
          <cell r="B6937" t="str">
            <v>רווחת הפרט והמשפחה</v>
          </cell>
        </row>
        <row r="6938">
          <cell r="A6938">
            <v>18425000</v>
          </cell>
          <cell r="B6938" t="str">
            <v xml:space="preserve">טיפול במשפחה      </v>
          </cell>
        </row>
        <row r="6939">
          <cell r="A6939">
            <v>1842500100</v>
          </cell>
          <cell r="B6939" t="str">
            <v>שכר עובדים לפי תקן</v>
          </cell>
        </row>
        <row r="6940">
          <cell r="A6940">
            <v>1842500110</v>
          </cell>
          <cell r="B6940" t="str">
            <v>השכר הקובע-תקציבית</v>
          </cell>
          <cell r="C6940">
            <v>5039600</v>
          </cell>
        </row>
        <row r="6941">
          <cell r="A6941">
            <v>1842500119</v>
          </cell>
          <cell r="B6941" t="str">
            <v xml:space="preserve">השכר הקובע-צוברת  </v>
          </cell>
          <cell r="C6941">
            <v>24867700</v>
          </cell>
        </row>
        <row r="6942">
          <cell r="A6942">
            <v>1842500122</v>
          </cell>
          <cell r="B6942" t="str">
            <v xml:space="preserve">ביגוד             </v>
          </cell>
          <cell r="C6942">
            <v>210000</v>
          </cell>
        </row>
        <row r="6943">
          <cell r="A6943">
            <v>1842500126</v>
          </cell>
          <cell r="B6943" t="str">
            <v xml:space="preserve">דמי הבראה         </v>
          </cell>
          <cell r="C6943">
            <v>601000</v>
          </cell>
        </row>
        <row r="6944">
          <cell r="A6944">
            <v>1842500130</v>
          </cell>
          <cell r="B6944" t="str">
            <v xml:space="preserve">שעות נוספות       </v>
          </cell>
          <cell r="C6944">
            <v>751200</v>
          </cell>
        </row>
        <row r="6945">
          <cell r="A6945">
            <v>1842500140</v>
          </cell>
          <cell r="B6945" t="str">
            <v>השתתפות באחזקת רכב</v>
          </cell>
          <cell r="C6945">
            <v>2297300</v>
          </cell>
        </row>
        <row r="6946">
          <cell r="A6946">
            <v>1842500253</v>
          </cell>
          <cell r="B6946" t="str">
            <v xml:space="preserve">עובדים חיצוניים   </v>
          </cell>
        </row>
        <row r="6947">
          <cell r="A6947">
            <v>1842500263</v>
          </cell>
          <cell r="B6947" t="str">
            <v>מ"מ עו"ס</v>
          </cell>
        </row>
        <row r="6948">
          <cell r="A6948">
            <v>1842500400</v>
          </cell>
          <cell r="B6948" t="str">
            <v>אחזקת בנינים וציוד</v>
          </cell>
        </row>
        <row r="6949">
          <cell r="A6949">
            <v>1842500512</v>
          </cell>
          <cell r="B6949" t="str">
            <v>הסעות למטופלים</v>
          </cell>
          <cell r="C6949">
            <v>95000</v>
          </cell>
        </row>
        <row r="6950">
          <cell r="A6950">
            <v>1842500571</v>
          </cell>
          <cell r="B6950" t="str">
            <v xml:space="preserve">מיכון וענ"א       </v>
          </cell>
        </row>
        <row r="6951">
          <cell r="A6951">
            <v>1842500753</v>
          </cell>
          <cell r="B6951" t="str">
            <v xml:space="preserve">עובדים חיצוניים   </v>
          </cell>
        </row>
        <row r="6952">
          <cell r="A6952">
            <v>1842500725</v>
          </cell>
          <cell r="B6952" t="str">
            <v>מזון למטופלים</v>
          </cell>
        </row>
        <row r="6953">
          <cell r="A6953">
            <v>1842500781</v>
          </cell>
          <cell r="B6953" t="str">
            <v>פעילות במרכז למשפחה</v>
          </cell>
          <cell r="C6953">
            <v>80000</v>
          </cell>
        </row>
        <row r="6954">
          <cell r="A6954">
            <v>1842500782</v>
          </cell>
          <cell r="B6954" t="str">
            <v>תאום הורי</v>
          </cell>
        </row>
        <row r="6955">
          <cell r="A6955">
            <v>1842500783</v>
          </cell>
          <cell r="B6955" t="str">
            <v>פע'-טיפול באלימות</v>
          </cell>
          <cell r="C6955">
            <v>17000</v>
          </cell>
        </row>
        <row r="6956">
          <cell r="A6956">
            <v>1842500784</v>
          </cell>
          <cell r="B6956" t="str">
            <v xml:space="preserve">פנוי בתים         </v>
          </cell>
          <cell r="C6956">
            <v>2000</v>
          </cell>
        </row>
        <row r="6957">
          <cell r="A6957">
            <v>1842500785</v>
          </cell>
          <cell r="B6957" t="str">
            <v>קס"ם חברתי</v>
          </cell>
        </row>
        <row r="6958">
          <cell r="A6958">
            <v>1842500786</v>
          </cell>
          <cell r="B6958" t="str">
            <v>מטופלי  גרושין</v>
          </cell>
          <cell r="C6958">
            <v>260000</v>
          </cell>
        </row>
        <row r="6959">
          <cell r="A6959">
            <v>1842500787</v>
          </cell>
          <cell r="B6959" t="str">
            <v>מרפאת שיניים קהילתית</v>
          </cell>
          <cell r="C6959">
            <v>60000</v>
          </cell>
        </row>
        <row r="6960">
          <cell r="A6960">
            <v>1842500800</v>
          </cell>
          <cell r="B6960" t="str">
            <v>השת' תמיכות תרומות</v>
          </cell>
        </row>
        <row r="6961">
          <cell r="A6961">
            <v>1842500811</v>
          </cell>
          <cell r="B6961" t="str">
            <v>משפ'במצוקהד1025410</v>
          </cell>
          <cell r="C6961">
            <v>500000</v>
          </cell>
        </row>
        <row r="6962">
          <cell r="A6962">
            <v>1842500812</v>
          </cell>
          <cell r="B6962" t="str">
            <v>עולים-מצוקה1073180</v>
          </cell>
          <cell r="C6962">
            <v>80000</v>
          </cell>
        </row>
        <row r="6963">
          <cell r="A6963">
            <v>1842500813</v>
          </cell>
          <cell r="B6963" t="str">
            <v>פגיעות מיניות</v>
          </cell>
          <cell r="C6963">
            <v>200000</v>
          </cell>
        </row>
        <row r="6964">
          <cell r="A6964">
            <v>1842500814</v>
          </cell>
          <cell r="B6964" t="str">
            <v>תכנית קהילה למשפחות</v>
          </cell>
          <cell r="C6964">
            <v>757066</v>
          </cell>
        </row>
        <row r="6965">
          <cell r="A6965">
            <v>1842500815</v>
          </cell>
          <cell r="B6965" t="str">
            <v>תרגום שפה-פגישות חוק נוער</v>
          </cell>
          <cell r="C6965">
            <v>50000</v>
          </cell>
        </row>
        <row r="6966">
          <cell r="A6966">
            <v>1842500816</v>
          </cell>
          <cell r="B6966" t="str">
            <v>חומש אתיופים-פעולות</v>
          </cell>
          <cell r="C6966">
            <v>184000</v>
          </cell>
        </row>
        <row r="6967">
          <cell r="A6967">
            <v>1842500817</v>
          </cell>
          <cell r="B6967" t="str">
            <v>טיפול בשורדות ז'</v>
          </cell>
          <cell r="C6967">
            <v>140000</v>
          </cell>
        </row>
        <row r="6968">
          <cell r="A6968">
            <v>1842500818</v>
          </cell>
          <cell r="B6968" t="str">
            <v xml:space="preserve">מקלט לנשים מוכות  </v>
          </cell>
          <cell r="C6968">
            <v>1000000</v>
          </cell>
        </row>
        <row r="6969">
          <cell r="A6969">
            <v>1842500819</v>
          </cell>
          <cell r="B6969" t="str">
            <v>טיפול באובדן ושכול</v>
          </cell>
          <cell r="C6969">
            <v>71000</v>
          </cell>
        </row>
        <row r="6970">
          <cell r="A6970">
            <v>1842500841</v>
          </cell>
          <cell r="B6970" t="str">
            <v>שירותים בקהילה</v>
          </cell>
          <cell r="C6970">
            <v>462200</v>
          </cell>
        </row>
        <row r="6971">
          <cell r="A6971">
            <v>1842500842</v>
          </cell>
          <cell r="B6971" t="str">
            <v>ביטחון תזונתי</v>
          </cell>
          <cell r="C6971">
            <v>465200</v>
          </cell>
        </row>
        <row r="6972">
          <cell r="A6972">
            <v>1842500843</v>
          </cell>
          <cell r="B6972" t="str">
            <v xml:space="preserve">בית הויס          </v>
          </cell>
        </row>
        <row r="6973">
          <cell r="A6973">
            <v>1842500844</v>
          </cell>
          <cell r="B6973" t="str">
            <v xml:space="preserve">דרי רחוב 1025510  </v>
          </cell>
          <cell r="C6973">
            <v>500000</v>
          </cell>
        </row>
        <row r="6974">
          <cell r="A6974">
            <v>1842500845</v>
          </cell>
          <cell r="B6974" t="str">
            <v>סיוע למשפחות + ילדים</v>
          </cell>
          <cell r="C6974">
            <v>0</v>
          </cell>
        </row>
        <row r="6975">
          <cell r="A6975">
            <v>1842500961</v>
          </cell>
          <cell r="B6975" t="str">
            <v>רז' פעולות ורכישות</v>
          </cell>
          <cell r="C6975">
            <v>0</v>
          </cell>
        </row>
        <row r="6976">
          <cell r="A6976" t="str">
            <v>#VALUE!</v>
          </cell>
          <cell r="B6976" t="str">
            <v xml:space="preserve">טיפול במשפחה      </v>
          </cell>
          <cell r="C6976">
            <v>38690266</v>
          </cell>
        </row>
        <row r="6977">
          <cell r="A6977">
            <v>18426000</v>
          </cell>
          <cell r="B6977" t="str">
            <v xml:space="preserve">המרכז למשפחה      </v>
          </cell>
        </row>
        <row r="6978">
          <cell r="A6978">
            <v>1842600100</v>
          </cell>
          <cell r="B6978" t="str">
            <v>שכר עובדים לפי תקן</v>
          </cell>
        </row>
        <row r="6979">
          <cell r="A6979">
            <v>1842600110</v>
          </cell>
          <cell r="B6979" t="str">
            <v>השכר הקובע-תקציבית</v>
          </cell>
        </row>
        <row r="6980">
          <cell r="A6980">
            <v>1842600119</v>
          </cell>
          <cell r="B6980" t="str">
            <v xml:space="preserve">השכר הקובע-צוברת  </v>
          </cell>
        </row>
        <row r="6981">
          <cell r="A6981">
            <v>1842600122</v>
          </cell>
          <cell r="B6981" t="str">
            <v xml:space="preserve">ביגוד             </v>
          </cell>
        </row>
        <row r="6982">
          <cell r="A6982">
            <v>1842600126</v>
          </cell>
          <cell r="B6982" t="str">
            <v xml:space="preserve">דמי הבראה         </v>
          </cell>
        </row>
        <row r="6983">
          <cell r="A6983">
            <v>1842600130</v>
          </cell>
          <cell r="B6983" t="str">
            <v xml:space="preserve">שעות נוספות       </v>
          </cell>
        </row>
        <row r="6984">
          <cell r="A6984">
            <v>1842600140</v>
          </cell>
          <cell r="B6984" t="str">
            <v>השתתפות באחזקת רכב</v>
          </cell>
        </row>
        <row r="6985">
          <cell r="A6985">
            <v>1842600253</v>
          </cell>
          <cell r="B6985" t="str">
            <v xml:space="preserve">עובדים חיצוניים   </v>
          </cell>
        </row>
        <row r="6986">
          <cell r="A6986">
            <v>1842600400</v>
          </cell>
          <cell r="B6986" t="str">
            <v>אחזקת בנינים וציוד</v>
          </cell>
        </row>
        <row r="6987">
          <cell r="A6987">
            <v>1842600423</v>
          </cell>
          <cell r="B6987" t="str">
            <v xml:space="preserve">תחזוקת מבנה       </v>
          </cell>
        </row>
        <row r="6988">
          <cell r="A6988">
            <v>1842600431</v>
          </cell>
          <cell r="B6988" t="str">
            <v xml:space="preserve">חשמל              </v>
          </cell>
          <cell r="C6988">
            <v>0</v>
          </cell>
        </row>
        <row r="6989">
          <cell r="A6989">
            <v>1842600433</v>
          </cell>
          <cell r="B6989" t="str">
            <v xml:space="preserve">חומרי נקיון       </v>
          </cell>
        </row>
        <row r="6990">
          <cell r="A6990">
            <v>1842600437</v>
          </cell>
          <cell r="B6990" t="str">
            <v xml:space="preserve">אחזקת אזעקה       </v>
          </cell>
        </row>
        <row r="6991">
          <cell r="A6991">
            <v>1842600450</v>
          </cell>
          <cell r="B6991" t="str">
            <v xml:space="preserve">ריהוט ואחזקתו     </v>
          </cell>
          <cell r="C6991">
            <v>0</v>
          </cell>
        </row>
        <row r="6992">
          <cell r="A6992">
            <v>1842600470</v>
          </cell>
          <cell r="B6992" t="str">
            <v xml:space="preserve">אחזקת מכונות משרד </v>
          </cell>
        </row>
        <row r="6993">
          <cell r="A6993">
            <v>1842600471</v>
          </cell>
          <cell r="B6993" t="str">
            <v xml:space="preserve">מכשירי כתיבה      </v>
          </cell>
        </row>
        <row r="6994">
          <cell r="A6994">
            <v>1842600500</v>
          </cell>
          <cell r="B6994" t="str">
            <v xml:space="preserve">הוצאות מינהליות   </v>
          </cell>
        </row>
        <row r="6995">
          <cell r="A6995">
            <v>1842600511</v>
          </cell>
          <cell r="B6995" t="str">
            <v xml:space="preserve">אירוח וכיבוד      </v>
          </cell>
          <cell r="C6995">
            <v>0</v>
          </cell>
        </row>
        <row r="6996">
          <cell r="A6996">
            <v>1842600521</v>
          </cell>
          <cell r="B6996" t="str">
            <v xml:space="preserve">הרצאות            </v>
          </cell>
        </row>
        <row r="6997">
          <cell r="A6997">
            <v>1842600540</v>
          </cell>
          <cell r="B6997" t="str">
            <v xml:space="preserve">הוצאות טלפון      </v>
          </cell>
        </row>
        <row r="6998">
          <cell r="A6998">
            <v>1842600544</v>
          </cell>
          <cell r="B6998" t="str">
            <v xml:space="preserve">הוצאות דאר        </v>
          </cell>
          <cell r="C6998">
            <v>0</v>
          </cell>
        </row>
        <row r="6999">
          <cell r="A6999">
            <v>1842600561</v>
          </cell>
          <cell r="B6999" t="str">
            <v xml:space="preserve">שיכפולים          </v>
          </cell>
        </row>
        <row r="7000">
          <cell r="A7000">
            <v>1842600700</v>
          </cell>
          <cell r="B7000" t="str">
            <v xml:space="preserve">הוצאות לפעולות    </v>
          </cell>
        </row>
        <row r="7001">
          <cell r="A7001">
            <v>1842600721</v>
          </cell>
          <cell r="B7001" t="str">
            <v>חמרים-תחזוקת מבנים</v>
          </cell>
        </row>
        <row r="7002">
          <cell r="A7002">
            <v>1842600745</v>
          </cell>
          <cell r="B7002" t="str">
            <v xml:space="preserve">דמי פריצה - תכולה </v>
          </cell>
        </row>
        <row r="7003">
          <cell r="A7003">
            <v>1842600751</v>
          </cell>
          <cell r="B7003" t="str">
            <v xml:space="preserve">עבודות קבלניות    </v>
          </cell>
        </row>
        <row r="7004">
          <cell r="A7004">
            <v>1842600752</v>
          </cell>
          <cell r="B7004" t="str">
            <v xml:space="preserve">נקיון בקבלנות     </v>
          </cell>
        </row>
        <row r="7005">
          <cell r="A7005">
            <v>1842600753</v>
          </cell>
          <cell r="B7005" t="str">
            <v xml:space="preserve">עובדים חיצוניים   </v>
          </cell>
        </row>
        <row r="7006">
          <cell r="A7006">
            <v>1842600811</v>
          </cell>
          <cell r="B7006" t="str">
            <v>מר' אלימות 1026090</v>
          </cell>
        </row>
        <row r="7007">
          <cell r="A7007">
            <v>1842600812</v>
          </cell>
          <cell r="B7007" t="str">
            <v xml:space="preserve">מקלט לנשים מוכות  </v>
          </cell>
        </row>
        <row r="7008">
          <cell r="A7008">
            <v>1842600930</v>
          </cell>
          <cell r="B7008" t="str">
            <v xml:space="preserve">רכישות            </v>
          </cell>
        </row>
        <row r="7009">
          <cell r="A7009">
            <v>1842600961</v>
          </cell>
          <cell r="B7009" t="str">
            <v>רז' פעולות ורכישות</v>
          </cell>
        </row>
        <row r="7010">
          <cell r="A7010" t="str">
            <v>#VALUE!</v>
          </cell>
          <cell r="B7010" t="str">
            <v xml:space="preserve">המרכז למשפחה      </v>
          </cell>
          <cell r="C7010">
            <v>0</v>
          </cell>
        </row>
        <row r="7011">
          <cell r="A7011">
            <v>18430000</v>
          </cell>
          <cell r="B7011" t="str">
            <v>שרותים לילד ולנוער</v>
          </cell>
        </row>
        <row r="7012">
          <cell r="A7012">
            <v>18438000</v>
          </cell>
          <cell r="B7012" t="str">
            <v xml:space="preserve">טיפול בילד ובנוער </v>
          </cell>
        </row>
        <row r="7013">
          <cell r="A7013">
            <v>1843800100</v>
          </cell>
          <cell r="B7013" t="str">
            <v>שכר עובדים לפי תקן</v>
          </cell>
          <cell r="C7013">
            <v>0</v>
          </cell>
        </row>
        <row r="7014">
          <cell r="A7014">
            <v>1843800110</v>
          </cell>
          <cell r="B7014" t="str">
            <v>השכר הקובע-תקציבית</v>
          </cell>
          <cell r="C7014">
            <v>0</v>
          </cell>
        </row>
        <row r="7015">
          <cell r="A7015">
            <v>1843800122</v>
          </cell>
          <cell r="B7015" t="str">
            <v xml:space="preserve">ביגוד             </v>
          </cell>
          <cell r="C7015">
            <v>0</v>
          </cell>
        </row>
        <row r="7016">
          <cell r="A7016">
            <v>1843800126</v>
          </cell>
          <cell r="B7016" t="str">
            <v xml:space="preserve">דמי הבראה         </v>
          </cell>
          <cell r="C7016">
            <v>0</v>
          </cell>
        </row>
        <row r="7017">
          <cell r="A7017">
            <v>1843800130</v>
          </cell>
          <cell r="B7017" t="str">
            <v xml:space="preserve">שעות נוספות       </v>
          </cell>
          <cell r="C7017">
            <v>0</v>
          </cell>
        </row>
        <row r="7018">
          <cell r="A7018">
            <v>1843800140</v>
          </cell>
          <cell r="B7018" t="str">
            <v>השתתפות באחזקת רכב</v>
          </cell>
          <cell r="C7018">
            <v>0</v>
          </cell>
        </row>
        <row r="7019">
          <cell r="A7019">
            <v>1843800400</v>
          </cell>
          <cell r="B7019" t="str">
            <v>אחזקת בנינים וציוד</v>
          </cell>
          <cell r="C7019">
            <v>0</v>
          </cell>
        </row>
        <row r="7020">
          <cell r="A7020">
            <v>1843800420</v>
          </cell>
          <cell r="B7020" t="str">
            <v xml:space="preserve">כיבוי אש          </v>
          </cell>
          <cell r="C7020">
            <v>10000</v>
          </cell>
        </row>
        <row r="7021">
          <cell r="A7021">
            <v>1843800421</v>
          </cell>
          <cell r="B7021" t="str">
            <v>שכ"ד חכ"ם</v>
          </cell>
        </row>
        <row r="7022">
          <cell r="A7022">
            <v>1843800431</v>
          </cell>
          <cell r="B7022" t="str">
            <v xml:space="preserve">חשמל              </v>
          </cell>
          <cell r="C7022">
            <v>58850</v>
          </cell>
        </row>
        <row r="7023">
          <cell r="A7023">
            <v>1843800432</v>
          </cell>
          <cell r="B7023" t="str">
            <v xml:space="preserve">מים               </v>
          </cell>
          <cell r="C7023">
            <v>0</v>
          </cell>
        </row>
        <row r="7024">
          <cell r="A7024">
            <v>1843800437</v>
          </cell>
          <cell r="B7024" t="str">
            <v xml:space="preserve">אחזקת אזעקה       </v>
          </cell>
          <cell r="C7024">
            <v>8400</v>
          </cell>
        </row>
        <row r="7025">
          <cell r="A7025">
            <v>1843800540</v>
          </cell>
          <cell r="B7025" t="str">
            <v xml:space="preserve">הוצאות טלפון      </v>
          </cell>
        </row>
        <row r="7026">
          <cell r="A7026">
            <v>1843800723</v>
          </cell>
          <cell r="B7026" t="str">
            <v>חומרים לילד ולנוער</v>
          </cell>
        </row>
        <row r="7027">
          <cell r="A7027">
            <v>1843800745</v>
          </cell>
          <cell r="B7027" t="str">
            <v xml:space="preserve">דמי פריצה - תכולה </v>
          </cell>
        </row>
        <row r="7028">
          <cell r="A7028">
            <v>1843800750</v>
          </cell>
          <cell r="B7028" t="str">
            <v xml:space="preserve">תחזוקת מועדוניות       </v>
          </cell>
          <cell r="C7028">
            <v>208500</v>
          </cell>
        </row>
        <row r="7029">
          <cell r="A7029">
            <v>1843800752</v>
          </cell>
          <cell r="B7029" t="str">
            <v>נקיון מרכז אורים</v>
          </cell>
          <cell r="C7029">
            <v>20000</v>
          </cell>
        </row>
        <row r="7030">
          <cell r="A7030">
            <v>1843800754</v>
          </cell>
          <cell r="B7030" t="str">
            <v>שיפוץ מרכז חכ"ם</v>
          </cell>
        </row>
        <row r="7031">
          <cell r="A7031">
            <v>1843800781</v>
          </cell>
          <cell r="B7031" t="str">
            <v xml:space="preserve">איבחון חיצוני     </v>
          </cell>
          <cell r="C7031">
            <v>8100</v>
          </cell>
        </row>
        <row r="7032">
          <cell r="A7032">
            <v>1843800800</v>
          </cell>
          <cell r="B7032" t="str">
            <v>השת' תמיכות תרומות</v>
          </cell>
        </row>
        <row r="7033">
          <cell r="A7033">
            <v>1843800811</v>
          </cell>
          <cell r="B7033" t="str">
            <v>ילד פנימ גז1038413</v>
          </cell>
          <cell r="C7033">
            <v>18795000</v>
          </cell>
        </row>
        <row r="7034">
          <cell r="A7034">
            <v>1843800812</v>
          </cell>
          <cell r="B7034" t="str">
            <v>ילד' פנימי' 038411</v>
          </cell>
          <cell r="C7034">
            <v>2400000</v>
          </cell>
        </row>
        <row r="7035">
          <cell r="A7035">
            <v>1843800813</v>
          </cell>
          <cell r="B7035" t="str">
            <v>מעונות יום 0422143</v>
          </cell>
        </row>
        <row r="7036">
          <cell r="A7036">
            <v>1843800815</v>
          </cell>
          <cell r="B7036" t="str">
            <v>ילד במעונות0442140</v>
          </cell>
          <cell r="C7036">
            <v>6454800</v>
          </cell>
        </row>
        <row r="7037">
          <cell r="A7037">
            <v>1843800817</v>
          </cell>
          <cell r="B7037" t="str">
            <v xml:space="preserve">פ. קהילת 1039440  </v>
          </cell>
          <cell r="C7037">
            <v>1696000</v>
          </cell>
        </row>
        <row r="7038">
          <cell r="A7038">
            <v>1843800818</v>
          </cell>
          <cell r="B7038" t="str">
            <v>מפתן ממשלתי</v>
          </cell>
        </row>
        <row r="7039">
          <cell r="A7039">
            <v>1843800819</v>
          </cell>
          <cell r="B7039" t="str">
            <v>מפתן מקומי 1134410</v>
          </cell>
          <cell r="C7039">
            <v>280000</v>
          </cell>
        </row>
        <row r="7040">
          <cell r="A7040">
            <v>1843800820</v>
          </cell>
          <cell r="B7040" t="str">
            <v>נוער חרדי</v>
          </cell>
          <cell r="C7040">
            <v>626700</v>
          </cell>
        </row>
        <row r="7041">
          <cell r="A7041">
            <v>1843800841</v>
          </cell>
          <cell r="B7041" t="str">
            <v>תכנית לילדים בסיכון</v>
          </cell>
          <cell r="C7041">
            <v>5932000</v>
          </cell>
        </row>
        <row r="7042">
          <cell r="A7042">
            <v>1843800842</v>
          </cell>
          <cell r="B7042" t="str">
            <v>מרכז חכ"ם</v>
          </cell>
          <cell r="C7042">
            <v>900000</v>
          </cell>
        </row>
        <row r="7043">
          <cell r="A7043">
            <v>1843800843</v>
          </cell>
          <cell r="B7043" t="str">
            <v>מרכז אורים-עירייה</v>
          </cell>
        </row>
        <row r="7044">
          <cell r="A7044">
            <v>1843800846</v>
          </cell>
          <cell r="B7044" t="str">
            <v>מועד' משותפות</v>
          </cell>
          <cell r="C7044">
            <v>1300000</v>
          </cell>
        </row>
        <row r="7045">
          <cell r="A7045">
            <v>1843800880</v>
          </cell>
          <cell r="B7045" t="str">
            <v>חסות ארצי  1166030</v>
          </cell>
        </row>
        <row r="7046">
          <cell r="A7046">
            <v>1843800881</v>
          </cell>
          <cell r="B7046" t="str">
            <v>שכר משפחת' 0422140</v>
          </cell>
        </row>
        <row r="7047">
          <cell r="A7047">
            <v>1843800882</v>
          </cell>
          <cell r="B7047" t="str">
            <v>ילדים סיכון1039480</v>
          </cell>
          <cell r="C7047">
            <v>18000</v>
          </cell>
        </row>
        <row r="7048">
          <cell r="A7048">
            <v>1843800883</v>
          </cell>
          <cell r="B7048" t="str">
            <v>ילד במצוקה 1073160</v>
          </cell>
          <cell r="C7048">
            <v>90000</v>
          </cell>
        </row>
        <row r="7049">
          <cell r="A7049">
            <v>1843800885</v>
          </cell>
          <cell r="B7049" t="str">
            <v>הפנים לקהי' 1038417</v>
          </cell>
          <cell r="C7049">
            <v>2015300</v>
          </cell>
        </row>
        <row r="7050">
          <cell r="A7050">
            <v>1843800886</v>
          </cell>
          <cell r="B7050" t="str">
            <v>ט'משפ'אומנה1038051</v>
          </cell>
          <cell r="C7050">
            <v>1764000</v>
          </cell>
        </row>
        <row r="7051">
          <cell r="A7051">
            <v>1843800887</v>
          </cell>
          <cell r="B7051" t="str">
            <v>מרכז אורים</v>
          </cell>
          <cell r="C7051">
            <v>841200</v>
          </cell>
        </row>
        <row r="7052">
          <cell r="A7052">
            <v>1843800888</v>
          </cell>
          <cell r="B7052" t="str">
            <v>טיפול בפגיעות מיניות</v>
          </cell>
          <cell r="C7052">
            <v>880000</v>
          </cell>
        </row>
        <row r="7053">
          <cell r="A7053">
            <v>1843800892</v>
          </cell>
          <cell r="B7053" t="str">
            <v>הזנה לנחשונים ובתי דרור</v>
          </cell>
          <cell r="C7053">
            <v>95000</v>
          </cell>
        </row>
        <row r="7054">
          <cell r="A7054">
            <v>1843800893</v>
          </cell>
          <cell r="B7054" t="str">
            <v>מרכז אורים</v>
          </cell>
          <cell r="C7054">
            <v>4700</v>
          </cell>
        </row>
        <row r="7055">
          <cell r="A7055">
            <v>1843800961</v>
          </cell>
          <cell r="B7055" t="str">
            <v>רז' פעולות ורכישות</v>
          </cell>
        </row>
        <row r="7056">
          <cell r="A7056">
            <v>1843800980</v>
          </cell>
          <cell r="B7056" t="str">
            <v>פרוייקט "אח בוגר"</v>
          </cell>
          <cell r="C7056">
            <v>30000</v>
          </cell>
        </row>
        <row r="7057">
          <cell r="A7057">
            <v>1843800981</v>
          </cell>
          <cell r="B7057" t="str">
            <v>מועדונית חוסן</v>
          </cell>
          <cell r="C7057">
            <v>100000</v>
          </cell>
        </row>
        <row r="7058">
          <cell r="A7058">
            <v>1843800982</v>
          </cell>
          <cell r="B7058" t="str">
            <v>מרכז להתפתחות הילד</v>
          </cell>
          <cell r="C7058">
            <v>412000</v>
          </cell>
        </row>
        <row r="7059">
          <cell r="A7059">
            <v>1843800983</v>
          </cell>
          <cell r="B7059" t="str">
            <v>מועדונית מקווה ישראל</v>
          </cell>
          <cell r="C7059">
            <v>176000</v>
          </cell>
        </row>
        <row r="7060">
          <cell r="A7060">
            <v>1843800984</v>
          </cell>
          <cell r="B7060" t="str">
            <v>צהרוני רשת</v>
          </cell>
          <cell r="C7060">
            <v>99700</v>
          </cell>
        </row>
        <row r="7061">
          <cell r="A7061">
            <v>1843800985</v>
          </cell>
          <cell r="B7061" t="str">
            <v>העשרה שפתית</v>
          </cell>
          <cell r="C7061">
            <v>119000</v>
          </cell>
        </row>
        <row r="7062">
          <cell r="A7062">
            <v>1843800986</v>
          </cell>
          <cell r="B7062" t="str">
            <v xml:space="preserve">עמותת חמניות </v>
          </cell>
          <cell r="C7062">
            <v>70000</v>
          </cell>
        </row>
        <row r="7063">
          <cell r="A7063">
            <v>1843800987</v>
          </cell>
          <cell r="B7063" t="str">
            <v>מועדוניות במתנסים</v>
          </cell>
          <cell r="C7063">
            <v>80000</v>
          </cell>
        </row>
        <row r="7064">
          <cell r="A7064" t="str">
            <v>#VALUE!</v>
          </cell>
          <cell r="B7064" t="str">
            <v xml:space="preserve">טיפול בילד ובנוער </v>
          </cell>
          <cell r="C7064">
            <v>45493250</v>
          </cell>
        </row>
        <row r="7065">
          <cell r="A7065">
            <v>18440000</v>
          </cell>
          <cell r="B7065" t="str">
            <v xml:space="preserve">שרותים לקשיש      </v>
          </cell>
        </row>
        <row r="7066">
          <cell r="A7066">
            <v>18443000</v>
          </cell>
          <cell r="B7066" t="str">
            <v xml:space="preserve">שרות לקשישים      </v>
          </cell>
        </row>
        <row r="7067">
          <cell r="A7067">
            <v>1844300100</v>
          </cell>
          <cell r="B7067" t="str">
            <v>שכר עובדים לפי תקן</v>
          </cell>
          <cell r="C7067">
            <v>0</v>
          </cell>
        </row>
        <row r="7068">
          <cell r="A7068">
            <v>1844300110</v>
          </cell>
          <cell r="B7068" t="str">
            <v>השכר הקובע-תקציבית</v>
          </cell>
          <cell r="C7068">
            <v>0</v>
          </cell>
        </row>
        <row r="7069">
          <cell r="A7069">
            <v>1844300122</v>
          </cell>
          <cell r="B7069" t="str">
            <v xml:space="preserve">ביגוד             </v>
          </cell>
          <cell r="C7069">
            <v>0</v>
          </cell>
        </row>
        <row r="7070">
          <cell r="A7070">
            <v>1844300126</v>
          </cell>
          <cell r="B7070" t="str">
            <v xml:space="preserve">דמי הבראה         </v>
          </cell>
          <cell r="C7070">
            <v>0</v>
          </cell>
        </row>
        <row r="7071">
          <cell r="A7071">
            <v>1844300130</v>
          </cell>
          <cell r="B7071" t="str">
            <v xml:space="preserve">שעות נוספות       </v>
          </cell>
          <cell r="C7071">
            <v>0</v>
          </cell>
        </row>
        <row r="7072">
          <cell r="A7072">
            <v>1844300140</v>
          </cell>
          <cell r="B7072" t="str">
            <v>השתתפות באחזקת רכב</v>
          </cell>
          <cell r="C7072">
            <v>0</v>
          </cell>
        </row>
        <row r="7073">
          <cell r="A7073">
            <v>1844300216</v>
          </cell>
          <cell r="B7073" t="str">
            <v>פרוייקט קשישים ק"ש</v>
          </cell>
          <cell r="C7073">
            <v>0</v>
          </cell>
        </row>
        <row r="7074">
          <cell r="A7074">
            <v>1844300217</v>
          </cell>
          <cell r="B7074" t="str">
            <v xml:space="preserve">פרוייקט קוגל      </v>
          </cell>
          <cell r="C7074">
            <v>0</v>
          </cell>
        </row>
        <row r="7075">
          <cell r="A7075">
            <v>1844300253</v>
          </cell>
          <cell r="B7075" t="str">
            <v>עובדי חברה</v>
          </cell>
        </row>
        <row r="7076">
          <cell r="A7076">
            <v>1844300400</v>
          </cell>
          <cell r="B7076" t="str">
            <v>אחזקת בנינים וציוד</v>
          </cell>
        </row>
        <row r="7077">
          <cell r="A7077">
            <v>1844300511</v>
          </cell>
          <cell r="B7077" t="str">
            <v xml:space="preserve">אירוח וכיבוד      </v>
          </cell>
          <cell r="C7077">
            <v>2700</v>
          </cell>
        </row>
        <row r="7078">
          <cell r="A7078">
            <v>1844300763</v>
          </cell>
          <cell r="B7078" t="str">
            <v xml:space="preserve">עובדי חברת מוסדות </v>
          </cell>
        </row>
        <row r="7079">
          <cell r="A7079">
            <v>1844300800</v>
          </cell>
          <cell r="B7079" t="str">
            <v>השת' תמיכות תרומות</v>
          </cell>
        </row>
        <row r="7080">
          <cell r="A7080">
            <v>1844300810</v>
          </cell>
          <cell r="B7080" t="str">
            <v>עמותה לקשיש לעולים</v>
          </cell>
        </row>
        <row r="7081">
          <cell r="A7081">
            <v>1844300811</v>
          </cell>
          <cell r="B7081" t="str">
            <v>עמ'מרפאת שינים 25%</v>
          </cell>
        </row>
        <row r="7082">
          <cell r="A7082">
            <v>1844300812</v>
          </cell>
          <cell r="B7082" t="str">
            <v xml:space="preserve">החזר שכר לעמותה   </v>
          </cell>
        </row>
        <row r="7083">
          <cell r="A7083">
            <v>1844300813</v>
          </cell>
          <cell r="B7083" t="str">
            <v xml:space="preserve">טיפול שיניים      </v>
          </cell>
        </row>
        <row r="7084">
          <cell r="A7084">
            <v>1844300814</v>
          </cell>
          <cell r="B7084" t="str">
            <v>מועדונים משודרגים</v>
          </cell>
        </row>
        <row r="7085">
          <cell r="A7085">
            <v>1844300815</v>
          </cell>
          <cell r="B7085" t="str">
            <v>צרכ' מיוחדים 43440</v>
          </cell>
          <cell r="C7085">
            <v>300000</v>
          </cell>
        </row>
        <row r="7086">
          <cell r="A7086">
            <v>1844300817</v>
          </cell>
          <cell r="B7086" t="str">
            <v>אח במעונות 1042410</v>
          </cell>
          <cell r="C7086">
            <v>9500000</v>
          </cell>
        </row>
        <row r="7087">
          <cell r="A7087">
            <v>1844300818</v>
          </cell>
          <cell r="B7087" t="str">
            <v>הזדקנות מיטבית בקהילה</v>
          </cell>
          <cell r="C7087">
            <v>1800000</v>
          </cell>
        </row>
        <row r="7088">
          <cell r="A7088">
            <v>1844300819</v>
          </cell>
          <cell r="B7088" t="str">
            <v>טפול בזקנים1043600</v>
          </cell>
        </row>
        <row r="7089">
          <cell r="A7089">
            <v>1844300820</v>
          </cell>
          <cell r="B7089" t="str">
            <v xml:space="preserve">שכונה תומכת       </v>
          </cell>
        </row>
        <row r="7090">
          <cell r="A7090">
            <v>1844300840</v>
          </cell>
          <cell r="B7090" t="str">
            <v>שרותים לניצולי שואה</v>
          </cell>
          <cell r="C7090">
            <v>1100000</v>
          </cell>
        </row>
        <row r="7091">
          <cell r="A7091">
            <v>1844300845</v>
          </cell>
          <cell r="B7091" t="str">
            <v>מניעת התעללות בזקן</v>
          </cell>
        </row>
        <row r="7092">
          <cell r="A7092">
            <v>1844300891</v>
          </cell>
          <cell r="B7092" t="str">
            <v>פרויקט שכונה תומכת</v>
          </cell>
          <cell r="C7092">
            <v>45000</v>
          </cell>
        </row>
        <row r="7093">
          <cell r="A7093">
            <v>1844300931</v>
          </cell>
          <cell r="B7093" t="str">
            <v>פרויקט שכונה תומכת</v>
          </cell>
        </row>
        <row r="7094">
          <cell r="A7094">
            <v>1844300961</v>
          </cell>
          <cell r="B7094" t="str">
            <v>רז' פעולות ורכישות</v>
          </cell>
        </row>
        <row r="7095">
          <cell r="A7095">
            <v>1844300980</v>
          </cell>
          <cell r="B7095" t="str">
            <v>תכנית אב לאזרחים ותיקים</v>
          </cell>
          <cell r="C7095">
            <v>100200</v>
          </cell>
        </row>
        <row r="7096">
          <cell r="A7096">
            <v>1844300981</v>
          </cell>
          <cell r="B7096" t="str">
            <v>muni 100</v>
          </cell>
        </row>
        <row r="7097">
          <cell r="A7097">
            <v>1844300982</v>
          </cell>
          <cell r="B7097" t="str">
            <v>עמותת עמדא</v>
          </cell>
        </row>
        <row r="7098">
          <cell r="A7098">
            <v>1844300983</v>
          </cell>
          <cell r="B7098" t="str">
            <v>קול קורא תכנית ש' חברתי</v>
          </cell>
        </row>
        <row r="7099">
          <cell r="A7099" t="str">
            <v>#VALUE!</v>
          </cell>
          <cell r="B7099" t="str">
            <v xml:space="preserve">שרות לקשישים      </v>
          </cell>
          <cell r="C7099">
            <v>12847900</v>
          </cell>
        </row>
        <row r="7100">
          <cell r="A7100">
            <v>18445000</v>
          </cell>
          <cell r="B7100" t="str">
            <v>תעס'+מרכז יום קשיש</v>
          </cell>
        </row>
        <row r="7101">
          <cell r="A7101">
            <v>1844500100</v>
          </cell>
          <cell r="B7101" t="str">
            <v>שכר עובדים לפי תקן</v>
          </cell>
        </row>
        <row r="7102">
          <cell r="A7102">
            <v>1844500110</v>
          </cell>
          <cell r="B7102" t="str">
            <v>השכר הקובע-תקציבית</v>
          </cell>
        </row>
        <row r="7103">
          <cell r="A7103">
            <v>1844500119</v>
          </cell>
          <cell r="B7103" t="str">
            <v xml:space="preserve">השכר הקובע-צוברת  </v>
          </cell>
        </row>
        <row r="7104">
          <cell r="A7104">
            <v>1844500122</v>
          </cell>
          <cell r="B7104" t="str">
            <v xml:space="preserve">ביגוד             </v>
          </cell>
        </row>
        <row r="7105">
          <cell r="A7105">
            <v>1844500126</v>
          </cell>
          <cell r="B7105" t="str">
            <v xml:space="preserve">דמי הבראה         </v>
          </cell>
        </row>
        <row r="7106">
          <cell r="A7106">
            <v>1844500130</v>
          </cell>
          <cell r="B7106" t="str">
            <v xml:space="preserve">שעות נוספות       </v>
          </cell>
        </row>
        <row r="7107">
          <cell r="A7107">
            <v>1844500200</v>
          </cell>
          <cell r="B7107" t="str">
            <v>שכר עובדים ללא תקן</v>
          </cell>
        </row>
        <row r="7108">
          <cell r="A7108">
            <v>1844500210</v>
          </cell>
          <cell r="B7108" t="str">
            <v xml:space="preserve">השכר הקובע        </v>
          </cell>
        </row>
        <row r="7109">
          <cell r="A7109">
            <v>1844500263</v>
          </cell>
          <cell r="B7109" t="str">
            <v xml:space="preserve">רכזות חב' מוסדות  </v>
          </cell>
        </row>
        <row r="7110">
          <cell r="A7110">
            <v>1844500264</v>
          </cell>
          <cell r="B7110" t="str">
            <v>הדרכת חוגים מוסדות</v>
          </cell>
        </row>
        <row r="7111">
          <cell r="A7111">
            <v>1844500400</v>
          </cell>
          <cell r="B7111" t="str">
            <v>אחזקת בנינים וציוד</v>
          </cell>
        </row>
        <row r="7112">
          <cell r="A7112">
            <v>1844500410</v>
          </cell>
          <cell r="B7112" t="str">
            <v xml:space="preserve">השתתפות בועד בית  </v>
          </cell>
        </row>
        <row r="7113">
          <cell r="A7113">
            <v>1844500423</v>
          </cell>
          <cell r="B7113" t="str">
            <v xml:space="preserve">תחזוקת מבנה       </v>
          </cell>
        </row>
        <row r="7114">
          <cell r="A7114">
            <v>1844500431</v>
          </cell>
          <cell r="B7114" t="str">
            <v xml:space="preserve">חשמל              </v>
          </cell>
          <cell r="C7114">
            <v>0</v>
          </cell>
        </row>
        <row r="7115">
          <cell r="A7115">
            <v>1844500432</v>
          </cell>
          <cell r="B7115" t="str">
            <v xml:space="preserve">מים               </v>
          </cell>
          <cell r="C7115">
            <v>0</v>
          </cell>
        </row>
        <row r="7116">
          <cell r="A7116">
            <v>1844500433</v>
          </cell>
          <cell r="B7116" t="str">
            <v xml:space="preserve">חומרי נקיון       </v>
          </cell>
        </row>
        <row r="7117">
          <cell r="A7117">
            <v>1844500434</v>
          </cell>
          <cell r="B7117" t="str">
            <v xml:space="preserve">חיטוי והדברה      </v>
          </cell>
        </row>
        <row r="7118">
          <cell r="A7118">
            <v>1844500437</v>
          </cell>
          <cell r="B7118" t="str">
            <v xml:space="preserve">אחזקת אזעקה       </v>
          </cell>
        </row>
        <row r="7119">
          <cell r="A7119">
            <v>1844500471</v>
          </cell>
          <cell r="B7119" t="str">
            <v xml:space="preserve">מכשירי כתיבה      </v>
          </cell>
        </row>
        <row r="7120">
          <cell r="A7120">
            <v>1844500500</v>
          </cell>
          <cell r="B7120" t="str">
            <v xml:space="preserve">הוצאות מינהליות   </v>
          </cell>
        </row>
        <row r="7121">
          <cell r="A7121">
            <v>1844500511</v>
          </cell>
          <cell r="B7121" t="str">
            <v xml:space="preserve">אירוח וכיבוד      </v>
          </cell>
          <cell r="C7121">
            <v>0</v>
          </cell>
        </row>
        <row r="7122">
          <cell r="A7122">
            <v>1844500522</v>
          </cell>
          <cell r="B7122" t="str">
            <v xml:space="preserve">ספרים ועיתונים    </v>
          </cell>
        </row>
        <row r="7123">
          <cell r="A7123">
            <v>1844500540</v>
          </cell>
          <cell r="B7123" t="str">
            <v xml:space="preserve">הוצאות טלפון      </v>
          </cell>
        </row>
        <row r="7124">
          <cell r="A7124">
            <v>1844500544</v>
          </cell>
          <cell r="B7124" t="str">
            <v xml:space="preserve">הוצאות דאר        </v>
          </cell>
          <cell r="C7124">
            <v>0</v>
          </cell>
        </row>
        <row r="7125">
          <cell r="A7125">
            <v>1844500561</v>
          </cell>
          <cell r="B7125" t="str">
            <v xml:space="preserve">שיכפולים          </v>
          </cell>
        </row>
        <row r="7126">
          <cell r="A7126">
            <v>1844500700</v>
          </cell>
          <cell r="B7126" t="str">
            <v xml:space="preserve">הוצאות לפעולות    </v>
          </cell>
        </row>
        <row r="7127">
          <cell r="A7127">
            <v>1844500710</v>
          </cell>
          <cell r="B7127" t="str">
            <v xml:space="preserve">הובלות והסעות     </v>
          </cell>
        </row>
        <row r="7128">
          <cell r="A7128">
            <v>1844500721</v>
          </cell>
          <cell r="B7128" t="str">
            <v>חמרים-תחזוקת מבנים</v>
          </cell>
        </row>
        <row r="7129">
          <cell r="A7129">
            <v>1844500723</v>
          </cell>
          <cell r="B7129" t="str">
            <v xml:space="preserve">חומרים למועדונים  </v>
          </cell>
        </row>
        <row r="7130">
          <cell r="A7130">
            <v>1844500742</v>
          </cell>
          <cell r="B7130" t="str">
            <v xml:space="preserve">כלים וציוד        </v>
          </cell>
        </row>
        <row r="7131">
          <cell r="A7131">
            <v>1844500745</v>
          </cell>
          <cell r="B7131" t="str">
            <v xml:space="preserve">דמי פריצה - תכולה </v>
          </cell>
        </row>
        <row r="7132">
          <cell r="A7132">
            <v>1844500751</v>
          </cell>
          <cell r="B7132" t="str">
            <v xml:space="preserve">עבודות קבלניות    </v>
          </cell>
        </row>
        <row r="7133">
          <cell r="A7133">
            <v>1844500752</v>
          </cell>
          <cell r="B7133" t="str">
            <v xml:space="preserve">נקיון בקבלנות     </v>
          </cell>
        </row>
        <row r="7134">
          <cell r="A7134">
            <v>1844500753</v>
          </cell>
          <cell r="B7134" t="str">
            <v xml:space="preserve">עובד חיצוני       </v>
          </cell>
        </row>
        <row r="7135">
          <cell r="A7135">
            <v>1844500763</v>
          </cell>
          <cell r="B7135" t="str">
            <v xml:space="preserve">רכזות חב' מוסדות  </v>
          </cell>
        </row>
        <row r="7136">
          <cell r="A7136">
            <v>1844500764</v>
          </cell>
          <cell r="B7136" t="str">
            <v>הדרכת חוגים מוסדות</v>
          </cell>
        </row>
        <row r="7137">
          <cell r="A7137">
            <v>1844500781</v>
          </cell>
          <cell r="B7137" t="str">
            <v>הפעלת מוע' קשישים</v>
          </cell>
          <cell r="C7137">
            <v>1293500</v>
          </cell>
        </row>
        <row r="7138">
          <cell r="A7138">
            <v>1844500782</v>
          </cell>
          <cell r="B7138" t="str">
            <v>רכזת מועדונים</v>
          </cell>
          <cell r="C7138">
            <v>63000</v>
          </cell>
        </row>
        <row r="7139">
          <cell r="A7139">
            <v>1844500931</v>
          </cell>
          <cell r="B7139" t="str">
            <v>גינון מועד' קשישים</v>
          </cell>
        </row>
        <row r="7140">
          <cell r="A7140">
            <v>1844500932</v>
          </cell>
          <cell r="B7140" t="str">
            <v xml:space="preserve">רכישות            </v>
          </cell>
        </row>
        <row r="7141">
          <cell r="A7141">
            <v>1844500960</v>
          </cell>
          <cell r="B7141" t="str">
            <v xml:space="preserve">מועדוני עולים     </v>
          </cell>
        </row>
        <row r="7142">
          <cell r="A7142">
            <v>1844500961</v>
          </cell>
          <cell r="B7142" t="str">
            <v>רז' פעולות ורכישות</v>
          </cell>
        </row>
        <row r="7143">
          <cell r="A7143" t="str">
            <v>#VALUE!</v>
          </cell>
          <cell r="B7143" t="str">
            <v>תעס'+מרכז יום קשיש</v>
          </cell>
          <cell r="C7143">
            <v>1356500</v>
          </cell>
        </row>
        <row r="7144">
          <cell r="A7144">
            <v>18453000</v>
          </cell>
          <cell r="B7144" t="str">
            <v xml:space="preserve">שרות למוגבלים שכה"ת-קהילתי </v>
          </cell>
        </row>
        <row r="7145">
          <cell r="A7145">
            <v>1845300710</v>
          </cell>
          <cell r="B7145" t="str">
            <v xml:space="preserve">שכר מטפלת         </v>
          </cell>
        </row>
        <row r="7146">
          <cell r="A7146">
            <v>1845300753</v>
          </cell>
          <cell r="B7146" t="str">
            <v xml:space="preserve">מ"מ עוז           </v>
          </cell>
        </row>
        <row r="7147">
          <cell r="A7147">
            <v>1845300800</v>
          </cell>
          <cell r="B7147" t="str">
            <v>השת' תמיכות תרומות</v>
          </cell>
        </row>
        <row r="7148">
          <cell r="A7148">
            <v>1845300811</v>
          </cell>
          <cell r="B7148" t="str">
            <v>מעונות יום 0855410</v>
          </cell>
          <cell r="C7148">
            <v>100000</v>
          </cell>
        </row>
        <row r="7149">
          <cell r="A7149">
            <v>1845300812</v>
          </cell>
          <cell r="B7149" t="str">
            <v>מע יום טפול0855420</v>
          </cell>
          <cell r="C7149">
            <v>6611200</v>
          </cell>
        </row>
        <row r="7150">
          <cell r="A7150">
            <v>1845300813</v>
          </cell>
          <cell r="B7150" t="str">
            <v xml:space="preserve">שר תומכים 0855430 </v>
          </cell>
        </row>
        <row r="7151">
          <cell r="A7151">
            <v>1845300814</v>
          </cell>
          <cell r="B7151" t="str">
            <v>סידור במוסד0856410</v>
          </cell>
          <cell r="C7151">
            <v>46000000</v>
          </cell>
        </row>
        <row r="7152">
          <cell r="A7152">
            <v>1845300815</v>
          </cell>
          <cell r="B7152" t="str">
            <v>מוסדות ממשל0872900</v>
          </cell>
          <cell r="C7152">
            <v>8166700</v>
          </cell>
        </row>
        <row r="7153">
          <cell r="A7153">
            <v>1845300816</v>
          </cell>
          <cell r="B7153" t="str">
            <v>הסעות למוגבלים שכה"ת</v>
          </cell>
          <cell r="C7153">
            <v>1761700</v>
          </cell>
        </row>
        <row r="7154">
          <cell r="A7154">
            <v>1845300817</v>
          </cell>
          <cell r="B7154" t="str">
            <v>סביבה תומכת לבוגרים</v>
          </cell>
          <cell r="C7154">
            <v>33100</v>
          </cell>
        </row>
        <row r="7155">
          <cell r="A7155">
            <v>1845300841</v>
          </cell>
          <cell r="B7155" t="str">
            <v xml:space="preserve">הקצבה-מועדון אחי"ם      </v>
          </cell>
        </row>
        <row r="7156">
          <cell r="A7156">
            <v>1845300842</v>
          </cell>
          <cell r="B7156" t="str">
            <v xml:space="preserve">נופשון            </v>
          </cell>
        </row>
        <row r="7157">
          <cell r="A7157">
            <v>1845300843</v>
          </cell>
          <cell r="B7157" t="str">
            <v xml:space="preserve">נופשון            </v>
          </cell>
        </row>
        <row r="7158">
          <cell r="A7158">
            <v>1845300844</v>
          </cell>
          <cell r="B7158" t="str">
            <v xml:space="preserve">פרוייקט ניסויי    </v>
          </cell>
        </row>
        <row r="7159">
          <cell r="A7159">
            <v>1845300891</v>
          </cell>
          <cell r="B7159" t="str">
            <v>הקצבה לאחי"ם</v>
          </cell>
          <cell r="C7159">
            <v>2700</v>
          </cell>
        </row>
        <row r="7160">
          <cell r="A7160">
            <v>1845300892</v>
          </cell>
          <cell r="B7160" t="str">
            <v xml:space="preserve">נופשון            </v>
          </cell>
          <cell r="C7160">
            <v>1000</v>
          </cell>
        </row>
        <row r="7161">
          <cell r="A7161">
            <v>1845300932</v>
          </cell>
          <cell r="B7161" t="str">
            <v>קרן שלם</v>
          </cell>
          <cell r="C7161">
            <v>0</v>
          </cell>
        </row>
        <row r="7162">
          <cell r="A7162">
            <v>1845300933</v>
          </cell>
          <cell r="B7162" t="str">
            <v>"אחים"-קרן שלם</v>
          </cell>
          <cell r="C7162">
            <v>0</v>
          </cell>
        </row>
        <row r="7163">
          <cell r="A7163">
            <v>1845300961</v>
          </cell>
          <cell r="B7163" t="str">
            <v>רז' פעולות ורכישות</v>
          </cell>
          <cell r="C7163">
            <v>0</v>
          </cell>
        </row>
        <row r="7164">
          <cell r="A7164" t="str">
            <v>#VALUE!</v>
          </cell>
          <cell r="B7164" t="str">
            <v xml:space="preserve">שרות למוגבלים שכה"ת-קהילתי </v>
          </cell>
          <cell r="C7164">
            <v>62676400</v>
          </cell>
        </row>
        <row r="7165">
          <cell r="A7165">
            <v>18454000</v>
          </cell>
          <cell r="B7165" t="str">
            <v>מרכז קש"ת</v>
          </cell>
        </row>
        <row r="7166">
          <cell r="A7166">
            <v>1845400100</v>
          </cell>
          <cell r="B7166" t="str">
            <v>שכר עובדים לפי תקן</v>
          </cell>
          <cell r="C7166">
            <v>0</v>
          </cell>
        </row>
        <row r="7167">
          <cell r="A7167">
            <v>1845400110</v>
          </cell>
          <cell r="B7167" t="str">
            <v>השכר הקובע-תקציבית</v>
          </cell>
          <cell r="C7167">
            <v>0</v>
          </cell>
        </row>
        <row r="7168">
          <cell r="A7168">
            <v>1845400119</v>
          </cell>
          <cell r="B7168" t="str">
            <v xml:space="preserve">השכר הקובע-צוברת  </v>
          </cell>
          <cell r="C7168">
            <v>0</v>
          </cell>
        </row>
        <row r="7169">
          <cell r="A7169">
            <v>1845400122</v>
          </cell>
          <cell r="B7169" t="str">
            <v xml:space="preserve">ביגוד             </v>
          </cell>
          <cell r="C7169">
            <v>0</v>
          </cell>
        </row>
        <row r="7170">
          <cell r="A7170">
            <v>1845400126</v>
          </cell>
          <cell r="B7170" t="str">
            <v xml:space="preserve">דמי הבראה         </v>
          </cell>
        </row>
        <row r="7171">
          <cell r="A7171">
            <v>1845400130</v>
          </cell>
          <cell r="B7171" t="str">
            <v xml:space="preserve">שעות נוספות       </v>
          </cell>
        </row>
        <row r="7172">
          <cell r="A7172">
            <v>1845400140</v>
          </cell>
          <cell r="B7172" t="str">
            <v>השתתפות באחזקת רכב</v>
          </cell>
        </row>
        <row r="7173">
          <cell r="A7173">
            <v>1845400210</v>
          </cell>
          <cell r="B7173" t="str">
            <v xml:space="preserve">השכר הקובע        </v>
          </cell>
        </row>
        <row r="7174">
          <cell r="A7174">
            <v>1845400253</v>
          </cell>
          <cell r="B7174" t="str">
            <v xml:space="preserve">עובד חברה + מ"מ   </v>
          </cell>
        </row>
        <row r="7175">
          <cell r="A7175">
            <v>1845400400</v>
          </cell>
          <cell r="B7175" t="str">
            <v>אחזקת בנינים וציוד</v>
          </cell>
        </row>
        <row r="7176">
          <cell r="A7176">
            <v>1845400410</v>
          </cell>
          <cell r="B7176" t="str">
            <v>דמי שכירות</v>
          </cell>
        </row>
        <row r="7177">
          <cell r="A7177">
            <v>1845400420</v>
          </cell>
          <cell r="B7177" t="str">
            <v>כבוי אש</v>
          </cell>
        </row>
        <row r="7178">
          <cell r="A7178">
            <v>1845400423</v>
          </cell>
          <cell r="B7178" t="str">
            <v xml:space="preserve">תחזוקת מבנה       </v>
          </cell>
        </row>
        <row r="7179">
          <cell r="A7179">
            <v>1845400430</v>
          </cell>
          <cell r="B7179" t="str">
            <v xml:space="preserve">גז                </v>
          </cell>
        </row>
        <row r="7180">
          <cell r="A7180">
            <v>1845400431</v>
          </cell>
          <cell r="B7180" t="str">
            <v xml:space="preserve">חשמל              </v>
          </cell>
          <cell r="C7180">
            <v>0</v>
          </cell>
        </row>
        <row r="7181">
          <cell r="A7181">
            <v>1845400432</v>
          </cell>
          <cell r="B7181" t="str">
            <v xml:space="preserve">מים               </v>
          </cell>
          <cell r="C7181">
            <v>0</v>
          </cell>
        </row>
        <row r="7182">
          <cell r="A7182">
            <v>1845400433</v>
          </cell>
          <cell r="B7182" t="str">
            <v xml:space="preserve">חומרי נקיון       </v>
          </cell>
        </row>
        <row r="7183">
          <cell r="A7183">
            <v>1845400437</v>
          </cell>
          <cell r="B7183" t="str">
            <v xml:space="preserve">אחזקת אזעקה       </v>
          </cell>
        </row>
        <row r="7184">
          <cell r="A7184">
            <v>1845400441</v>
          </cell>
          <cell r="B7184" t="str">
            <v xml:space="preserve">ביטוח             </v>
          </cell>
        </row>
        <row r="7185">
          <cell r="A7185">
            <v>1845400470</v>
          </cell>
          <cell r="B7185" t="str">
            <v xml:space="preserve">אחזקת מכונות משרד </v>
          </cell>
        </row>
        <row r="7186">
          <cell r="A7186">
            <v>1845400471</v>
          </cell>
          <cell r="B7186" t="str">
            <v xml:space="preserve">מכשירי כתיבה      </v>
          </cell>
        </row>
        <row r="7187">
          <cell r="A7187">
            <v>1845400474</v>
          </cell>
          <cell r="B7187" t="str">
            <v xml:space="preserve">אחזקת מעלית       </v>
          </cell>
        </row>
        <row r="7188">
          <cell r="A7188">
            <v>1845400512</v>
          </cell>
          <cell r="B7188" t="str">
            <v xml:space="preserve">נסיעות ואש"ל      </v>
          </cell>
        </row>
        <row r="7189">
          <cell r="A7189">
            <v>1845400540</v>
          </cell>
          <cell r="B7189" t="str">
            <v xml:space="preserve">הוצאות טלפון      </v>
          </cell>
        </row>
        <row r="7190">
          <cell r="A7190">
            <v>1845400544</v>
          </cell>
          <cell r="B7190" t="str">
            <v xml:space="preserve">הוצאות דאר        </v>
          </cell>
          <cell r="C7190">
            <v>0</v>
          </cell>
        </row>
        <row r="7191">
          <cell r="A7191">
            <v>1845400700</v>
          </cell>
          <cell r="B7191" t="str">
            <v xml:space="preserve">הוצאות לפעולות    </v>
          </cell>
        </row>
        <row r="7192">
          <cell r="A7192">
            <v>1845400710</v>
          </cell>
          <cell r="B7192" t="str">
            <v xml:space="preserve">הסעות מע"ש        </v>
          </cell>
        </row>
        <row r="7193">
          <cell r="A7193">
            <v>1845400721</v>
          </cell>
          <cell r="B7193" t="str">
            <v>חמרים-תחזוקת מבנים</v>
          </cell>
        </row>
        <row r="7194">
          <cell r="A7194">
            <v>1845400722</v>
          </cell>
          <cell r="B7194" t="str">
            <v>חמרים-תחזוקה עצמית</v>
          </cell>
        </row>
        <row r="7195">
          <cell r="A7195">
            <v>1845400742</v>
          </cell>
          <cell r="B7195" t="str">
            <v xml:space="preserve">כלים וציוד        </v>
          </cell>
        </row>
        <row r="7196">
          <cell r="A7196">
            <v>1845400745</v>
          </cell>
          <cell r="B7196" t="str">
            <v xml:space="preserve">דמי פריצה - תכולה </v>
          </cell>
        </row>
        <row r="7197">
          <cell r="A7197">
            <v>1845400746</v>
          </cell>
          <cell r="B7197" t="str">
            <v xml:space="preserve">דמי פריצה - מבנה  </v>
          </cell>
        </row>
        <row r="7198">
          <cell r="A7198">
            <v>1845400750</v>
          </cell>
          <cell r="B7198" t="str">
            <v>אחזקת מוסדות</v>
          </cell>
        </row>
        <row r="7199">
          <cell r="A7199">
            <v>1845400751</v>
          </cell>
          <cell r="B7199" t="str">
            <v xml:space="preserve">עבודות קבלניות    </v>
          </cell>
        </row>
        <row r="7200">
          <cell r="A7200">
            <v>1845400752</v>
          </cell>
          <cell r="B7200" t="str">
            <v xml:space="preserve">נקיון בקבלנות     </v>
          </cell>
        </row>
        <row r="7201">
          <cell r="A7201">
            <v>1845400753</v>
          </cell>
          <cell r="B7201" t="str">
            <v xml:space="preserve">עובד חברה + מ"מ   </v>
          </cell>
        </row>
        <row r="7202">
          <cell r="A7202">
            <v>1845400756</v>
          </cell>
          <cell r="B7202" t="str">
            <v xml:space="preserve">שמירה במע"ש       </v>
          </cell>
        </row>
        <row r="7203">
          <cell r="A7203">
            <v>1845400759</v>
          </cell>
          <cell r="B7203" t="str">
            <v>מלווים בהסעים</v>
          </cell>
          <cell r="C7203">
            <v>45000</v>
          </cell>
        </row>
        <row r="7204">
          <cell r="A7204">
            <v>1845400782</v>
          </cell>
          <cell r="B7204" t="str">
            <v xml:space="preserve">טיולים וארועים    </v>
          </cell>
        </row>
        <row r="7205">
          <cell r="A7205">
            <v>1845400811</v>
          </cell>
          <cell r="B7205" t="str">
            <v xml:space="preserve">ארוחות לחניכים    </v>
          </cell>
        </row>
        <row r="7206">
          <cell r="A7206">
            <v>1845400812</v>
          </cell>
          <cell r="B7206" t="str">
            <v xml:space="preserve">מוסדות חוץ0855470 </v>
          </cell>
          <cell r="C7206">
            <v>2185000</v>
          </cell>
        </row>
        <row r="7207">
          <cell r="A7207">
            <v>1845400841</v>
          </cell>
          <cell r="B7207" t="str">
            <v xml:space="preserve">בטל"א לחניכים     </v>
          </cell>
          <cell r="C7207">
            <v>0</v>
          </cell>
        </row>
        <row r="7208">
          <cell r="A7208">
            <v>1845400842</v>
          </cell>
          <cell r="B7208" t="str">
            <v>תשלום לחניכים(הכנ)</v>
          </cell>
          <cell r="C7208">
            <v>0</v>
          </cell>
        </row>
        <row r="7209">
          <cell r="A7209">
            <v>1845400843</v>
          </cell>
          <cell r="B7209" t="str">
            <v xml:space="preserve">רווחת החניך       </v>
          </cell>
          <cell r="C7209">
            <v>0</v>
          </cell>
        </row>
        <row r="7210">
          <cell r="A7210">
            <v>1845400844</v>
          </cell>
          <cell r="B7210" t="str">
            <v>מע"ש - אלווין</v>
          </cell>
          <cell r="C7210">
            <v>0</v>
          </cell>
        </row>
        <row r="7211">
          <cell r="A7211">
            <v>1845400891</v>
          </cell>
          <cell r="B7211" t="str">
            <v xml:space="preserve">בטל"א לחניכים     </v>
          </cell>
          <cell r="C7211">
            <v>0</v>
          </cell>
        </row>
        <row r="7212">
          <cell r="A7212">
            <v>1845400892</v>
          </cell>
          <cell r="B7212" t="str">
            <v>תשלום לחניכים(הכנ)</v>
          </cell>
          <cell r="C7212">
            <v>0</v>
          </cell>
        </row>
        <row r="7213">
          <cell r="A7213">
            <v>1845400893</v>
          </cell>
          <cell r="B7213" t="str">
            <v xml:space="preserve">רווחת החניך       </v>
          </cell>
          <cell r="C7213">
            <v>0</v>
          </cell>
        </row>
        <row r="7214">
          <cell r="A7214">
            <v>1845400931</v>
          </cell>
          <cell r="B7214" t="str">
            <v xml:space="preserve">רכישות חד-פעמיות  </v>
          </cell>
          <cell r="C7214">
            <v>0</v>
          </cell>
        </row>
        <row r="7215">
          <cell r="A7215">
            <v>1845400932</v>
          </cell>
          <cell r="B7215" t="str">
            <v>הצטיידות מהכנסות</v>
          </cell>
          <cell r="C7215">
            <v>0</v>
          </cell>
        </row>
        <row r="7216">
          <cell r="A7216">
            <v>1845400961</v>
          </cell>
          <cell r="B7216" t="str">
            <v>רז' פעולות ורכישות</v>
          </cell>
          <cell r="C7216">
            <v>0</v>
          </cell>
        </row>
        <row r="7217">
          <cell r="A7217" t="str">
            <v>#VALUE!</v>
          </cell>
          <cell r="B7217" t="str">
            <v>מרכז קש"ת</v>
          </cell>
          <cell r="C7217">
            <v>2230000</v>
          </cell>
        </row>
        <row r="7218">
          <cell r="A7218">
            <v>18460000</v>
          </cell>
          <cell r="B7218" t="str">
            <v xml:space="preserve">שירותי שיקום      </v>
          </cell>
        </row>
        <row r="7219">
          <cell r="A7219">
            <v>18462000</v>
          </cell>
          <cell r="B7219" t="str">
            <v xml:space="preserve">שיקום העיוור      </v>
          </cell>
        </row>
        <row r="7220">
          <cell r="A7220">
            <v>1846200800</v>
          </cell>
          <cell r="B7220" t="str">
            <v>השת' תמיכות תרומות</v>
          </cell>
          <cell r="C7220">
            <v>0</v>
          </cell>
        </row>
        <row r="7221">
          <cell r="A7221">
            <v>1846200811</v>
          </cell>
          <cell r="B7221" t="str">
            <v>מ.שיקום לעו0662080</v>
          </cell>
          <cell r="C7221">
            <v>0</v>
          </cell>
        </row>
        <row r="7222">
          <cell r="A7222">
            <v>1846200812</v>
          </cell>
          <cell r="B7222" t="str">
            <v>מועדון חברתי לבוגרים</v>
          </cell>
          <cell r="C7222">
            <v>700000</v>
          </cell>
        </row>
        <row r="7223">
          <cell r="A7223">
            <v>1846200813</v>
          </cell>
          <cell r="B7223" t="str">
            <v>הכש.מקצוע  0662150</v>
          </cell>
        </row>
        <row r="7224">
          <cell r="A7224">
            <v>1846200814</v>
          </cell>
          <cell r="B7224" t="str">
            <v>דמי לווי   0662300</v>
          </cell>
        </row>
        <row r="7225">
          <cell r="A7225">
            <v>1846200815</v>
          </cell>
          <cell r="B7225" t="str">
            <v>ילדים במוס 0662410</v>
          </cell>
          <cell r="C7225">
            <v>560000</v>
          </cell>
        </row>
        <row r="7226">
          <cell r="A7226">
            <v>1846200816</v>
          </cell>
          <cell r="B7226" t="str">
            <v>הדרכת עוור 0662430</v>
          </cell>
          <cell r="C7226">
            <v>280000</v>
          </cell>
        </row>
        <row r="7227">
          <cell r="A7227">
            <v>1846200841</v>
          </cell>
          <cell r="B7227" t="str">
            <v>מ' עיוורים 0662510</v>
          </cell>
          <cell r="C7227">
            <v>0</v>
          </cell>
        </row>
        <row r="7228">
          <cell r="A7228">
            <v>1846200842</v>
          </cell>
          <cell r="B7228" t="str">
            <v>אגודה למען העיוור</v>
          </cell>
          <cell r="C7228">
            <v>0</v>
          </cell>
        </row>
        <row r="7229">
          <cell r="A7229">
            <v>1846200892</v>
          </cell>
          <cell r="B7229" t="str">
            <v>אגודה למען העיוור</v>
          </cell>
          <cell r="C7229">
            <v>0</v>
          </cell>
        </row>
        <row r="7230">
          <cell r="A7230">
            <v>1846200961</v>
          </cell>
          <cell r="B7230" t="str">
            <v>רז' פעולות ורכישות</v>
          </cell>
          <cell r="C7230">
            <v>0</v>
          </cell>
        </row>
        <row r="7231">
          <cell r="A7231" t="str">
            <v>#VALUE!</v>
          </cell>
          <cell r="B7231" t="str">
            <v xml:space="preserve">שיקום העיוור      </v>
          </cell>
          <cell r="C7231">
            <v>1540000</v>
          </cell>
        </row>
        <row r="7232">
          <cell r="A7232">
            <v>18465000</v>
          </cell>
          <cell r="B7232" t="str">
            <v xml:space="preserve">שיקום נכים        </v>
          </cell>
        </row>
        <row r="7233">
          <cell r="A7233">
            <v>1846500431</v>
          </cell>
          <cell r="B7233" t="str">
            <v xml:space="preserve">חשמל              </v>
          </cell>
          <cell r="C7233">
            <v>0</v>
          </cell>
        </row>
        <row r="7234">
          <cell r="A7234">
            <v>1846500781</v>
          </cell>
          <cell r="B7234" t="str">
            <v xml:space="preserve">שקום מיוחד מקומי  </v>
          </cell>
          <cell r="C7234">
            <v>30000</v>
          </cell>
        </row>
        <row r="7235">
          <cell r="A7235">
            <v>1846500782</v>
          </cell>
          <cell r="B7235" t="str">
            <v>תרגום לשפת החרשים</v>
          </cell>
          <cell r="C7235">
            <v>17000</v>
          </cell>
        </row>
        <row r="7236">
          <cell r="A7236">
            <v>1846500800</v>
          </cell>
          <cell r="B7236" t="str">
            <v>השת' תמיכות תרומות</v>
          </cell>
        </row>
        <row r="7237">
          <cell r="A7237">
            <v>1846500811</v>
          </cell>
          <cell r="B7237" t="str">
            <v>מרכזי איבחון ושיקום</v>
          </cell>
          <cell r="C7237">
            <v>320000</v>
          </cell>
        </row>
        <row r="7238">
          <cell r="A7238">
            <v>1846500812</v>
          </cell>
          <cell r="B7238" t="str">
            <v>הסעות נכים 0622100</v>
          </cell>
          <cell r="C7238">
            <v>50000</v>
          </cell>
        </row>
        <row r="7239">
          <cell r="A7239">
            <v>1846500813</v>
          </cell>
          <cell r="B7239" t="str">
            <v>שיקום מוגבלויות</v>
          </cell>
          <cell r="C7239">
            <v>700000</v>
          </cell>
        </row>
        <row r="7240">
          <cell r="A7240">
            <v>1846500814</v>
          </cell>
          <cell r="B7240" t="str">
            <v>מרכז למשפחה</v>
          </cell>
          <cell r="C7240">
            <v>111900</v>
          </cell>
        </row>
        <row r="7241">
          <cell r="A7241">
            <v>1846500815</v>
          </cell>
          <cell r="B7241" t="str">
            <v>נכים בפנימ 0621040</v>
          </cell>
          <cell r="C7241">
            <v>15550000</v>
          </cell>
        </row>
        <row r="7242">
          <cell r="A7242">
            <v>1846500816</v>
          </cell>
          <cell r="B7242" t="str">
            <v>נכה באומנה 0621050</v>
          </cell>
          <cell r="C7242">
            <v>540000</v>
          </cell>
        </row>
        <row r="7243">
          <cell r="A7243">
            <v>1846500817</v>
          </cell>
          <cell r="B7243" t="str">
            <v>נכה פנימ גז0621041</v>
          </cell>
          <cell r="C7243">
            <v>220000</v>
          </cell>
        </row>
        <row r="7244">
          <cell r="A7244">
            <v>1846500818</v>
          </cell>
          <cell r="B7244" t="str">
            <v>תעסוקה מוגנת למוגבל</v>
          </cell>
          <cell r="C7244">
            <v>1528000</v>
          </cell>
        </row>
        <row r="7245">
          <cell r="A7245">
            <v>1846500819</v>
          </cell>
          <cell r="B7245" t="str">
            <v>מרכז נוער לשיקום</v>
          </cell>
          <cell r="C7245">
            <v>475000</v>
          </cell>
        </row>
        <row r="7246">
          <cell r="A7246">
            <v>1846500841</v>
          </cell>
          <cell r="B7246" t="str">
            <v>קהילה תומכת</v>
          </cell>
          <cell r="C7246">
            <v>320000</v>
          </cell>
        </row>
        <row r="7247">
          <cell r="A7247">
            <v>1846500842</v>
          </cell>
          <cell r="B7247" t="str">
            <v>מרכז יום לנפגעי ראש</v>
          </cell>
          <cell r="C7247">
            <v>1400000</v>
          </cell>
        </row>
        <row r="7248">
          <cell r="A7248">
            <v>1846500843</v>
          </cell>
          <cell r="B7248" t="str">
            <v>נופשונים מש"ה ושיקום</v>
          </cell>
          <cell r="C7248">
            <v>260000</v>
          </cell>
        </row>
        <row r="7249">
          <cell r="A7249">
            <v>1846500844</v>
          </cell>
          <cell r="B7249" t="str">
            <v>הסעות למעונות יום</v>
          </cell>
          <cell r="C7249">
            <v>2792000</v>
          </cell>
        </row>
        <row r="7250">
          <cell r="A7250">
            <v>1846500845</v>
          </cell>
          <cell r="B7250" t="str">
            <v>מלווים למעונות יום</v>
          </cell>
          <cell r="C7250">
            <v>2400000</v>
          </cell>
        </row>
        <row r="7251">
          <cell r="A7251">
            <v>1846500846</v>
          </cell>
          <cell r="B7251" t="str">
            <v>מועדונית חינוך מיוחד</v>
          </cell>
        </row>
        <row r="7252">
          <cell r="A7252">
            <v>1846500847</v>
          </cell>
          <cell r="B7252" t="str">
            <v>תכניות תעסוקה</v>
          </cell>
          <cell r="C7252">
            <v>600000</v>
          </cell>
        </row>
        <row r="7253">
          <cell r="A7253">
            <v>1846500880</v>
          </cell>
          <cell r="B7253" t="str">
            <v>של'ילד חריג0855650</v>
          </cell>
          <cell r="C7253">
            <v>480000</v>
          </cell>
        </row>
        <row r="7254">
          <cell r="A7254">
            <v>1846500881</v>
          </cell>
          <cell r="B7254" t="str">
            <v>מע' ממש'שיק0682950</v>
          </cell>
          <cell r="C7254">
            <v>551600</v>
          </cell>
        </row>
        <row r="7255">
          <cell r="A7255">
            <v>1846500882</v>
          </cell>
          <cell r="B7255" t="str">
            <v>הסעות לאוטיסטים</v>
          </cell>
          <cell r="C7255">
            <v>300000</v>
          </cell>
        </row>
        <row r="7256">
          <cell r="A7256">
            <v>1846500883</v>
          </cell>
          <cell r="B7256" t="str">
            <v>מועדונית שיקום</v>
          </cell>
        </row>
        <row r="7257">
          <cell r="A7257">
            <v>1846500884</v>
          </cell>
          <cell r="B7257" t="str">
            <v>אוטיסטים</v>
          </cell>
          <cell r="C7257">
            <v>23700000</v>
          </cell>
        </row>
        <row r="7258">
          <cell r="A7258">
            <v>1846500885</v>
          </cell>
          <cell r="B7258" t="str">
            <v>פעולות קיץ לאוטיסטים</v>
          </cell>
          <cell r="C7258">
            <v>156000</v>
          </cell>
        </row>
        <row r="7259">
          <cell r="A7259">
            <v>1846500886</v>
          </cell>
          <cell r="B7259" t="str">
            <v xml:space="preserve">מועדון הדרים      </v>
          </cell>
        </row>
        <row r="7260">
          <cell r="A7260">
            <v>1846500887</v>
          </cell>
          <cell r="B7260" t="str">
            <v>מ.יום שיקומי622110</v>
          </cell>
          <cell r="C7260">
            <v>8200000</v>
          </cell>
        </row>
        <row r="7261">
          <cell r="A7261">
            <v>1846500891</v>
          </cell>
          <cell r="B7261" t="str">
            <v>מועדוניות רשת</v>
          </cell>
          <cell r="C7261">
            <v>80900</v>
          </cell>
        </row>
        <row r="7262">
          <cell r="A7262">
            <v>1846500895</v>
          </cell>
          <cell r="B7262" t="str">
            <v xml:space="preserve">השתתפות באיל"ן    </v>
          </cell>
          <cell r="C7262">
            <v>0</v>
          </cell>
        </row>
        <row r="7263">
          <cell r="A7263">
            <v>1846500961</v>
          </cell>
          <cell r="B7263" t="str">
            <v>רז' פעולות ורכישות</v>
          </cell>
          <cell r="C7263">
            <v>0</v>
          </cell>
        </row>
        <row r="7264">
          <cell r="A7264" t="str">
            <v>#VALUE!</v>
          </cell>
          <cell r="B7264" t="str">
            <v xml:space="preserve">שיקום נכים        </v>
          </cell>
          <cell r="C7264">
            <v>60782400</v>
          </cell>
        </row>
        <row r="7265">
          <cell r="A7265">
            <v>18470000</v>
          </cell>
          <cell r="B7265" t="str">
            <v xml:space="preserve">שרותי תקון        </v>
          </cell>
        </row>
        <row r="7266">
          <cell r="A7266">
            <v>18471000</v>
          </cell>
          <cell r="B7266" t="str">
            <v xml:space="preserve">נוער מצוקה        </v>
          </cell>
        </row>
        <row r="7267">
          <cell r="A7267">
            <v>1847100400</v>
          </cell>
          <cell r="B7267" t="str">
            <v>אחזקת בנינים וציוד</v>
          </cell>
        </row>
        <row r="7268">
          <cell r="A7268">
            <v>1847100431</v>
          </cell>
          <cell r="B7268" t="str">
            <v xml:space="preserve">חשמל              </v>
          </cell>
          <cell r="C7268">
            <v>8250</v>
          </cell>
        </row>
        <row r="7269">
          <cell r="A7269">
            <v>1847100437</v>
          </cell>
          <cell r="B7269" t="str">
            <v xml:space="preserve">אחזקת אזעקה       </v>
          </cell>
          <cell r="C7269">
            <v>1400</v>
          </cell>
        </row>
        <row r="7270">
          <cell r="A7270">
            <v>1847100540</v>
          </cell>
          <cell r="B7270" t="str">
            <v xml:space="preserve">הוצאות טלפון      </v>
          </cell>
        </row>
        <row r="7271">
          <cell r="A7271">
            <v>1847100544</v>
          </cell>
          <cell r="B7271" t="str">
            <v xml:space="preserve">הוצאות דאר        </v>
          </cell>
          <cell r="C7271">
            <v>0</v>
          </cell>
        </row>
        <row r="7272">
          <cell r="A7272">
            <v>1847100700</v>
          </cell>
          <cell r="B7272" t="str">
            <v xml:space="preserve">הוצאות לפעולות    </v>
          </cell>
        </row>
        <row r="7273">
          <cell r="A7273">
            <v>1847100752</v>
          </cell>
          <cell r="B7273" t="str">
            <v>נקיון מועדון נערות</v>
          </cell>
          <cell r="C7273">
            <v>35000</v>
          </cell>
        </row>
        <row r="7274">
          <cell r="A7274">
            <v>1847100782</v>
          </cell>
          <cell r="B7274" t="str">
            <v>פעילות מועד' נערות</v>
          </cell>
          <cell r="C7274">
            <v>7000</v>
          </cell>
        </row>
        <row r="7275">
          <cell r="A7275">
            <v>1847100800</v>
          </cell>
          <cell r="B7275" t="str">
            <v>השת' תמיכות תרומות</v>
          </cell>
        </row>
        <row r="7276">
          <cell r="A7276">
            <v>1847100811</v>
          </cell>
          <cell r="B7276" t="str">
            <v>מט"ל</v>
          </cell>
        </row>
        <row r="7277">
          <cell r="A7277">
            <v>1847100812</v>
          </cell>
          <cell r="B7277" t="str">
            <v>בתים חמים לנערות</v>
          </cell>
        </row>
        <row r="7278">
          <cell r="A7278">
            <v>1847100813</v>
          </cell>
          <cell r="B7278" t="str">
            <v>מעונות חסות 166030</v>
          </cell>
          <cell r="C7278">
            <v>720000</v>
          </cell>
        </row>
        <row r="7279">
          <cell r="A7279">
            <v>1847100814</v>
          </cell>
          <cell r="B7279" t="str">
            <v>נערות מצוקה 165510</v>
          </cell>
          <cell r="C7279">
            <v>1783000</v>
          </cell>
        </row>
        <row r="7280">
          <cell r="A7280">
            <v>1847100815</v>
          </cell>
          <cell r="B7280" t="str">
            <v>תכנית צל"ש</v>
          </cell>
        </row>
        <row r="7281">
          <cell r="A7281">
            <v>1847100816</v>
          </cell>
          <cell r="B7281" t="str">
            <v>נוער וצעירים 1164023</v>
          </cell>
        </row>
        <row r="7282">
          <cell r="A7282">
            <v>1847100817</v>
          </cell>
          <cell r="B7282" t="str">
            <v>תכנית מית"ר</v>
          </cell>
          <cell r="C7282">
            <v>600000</v>
          </cell>
        </row>
        <row r="7283">
          <cell r="A7283">
            <v>1847100818</v>
          </cell>
          <cell r="B7283" t="str">
            <v>חוץ ביתי נוצץ</v>
          </cell>
          <cell r="C7283">
            <v>250000</v>
          </cell>
        </row>
        <row r="7284">
          <cell r="A7284">
            <v>1847100841</v>
          </cell>
          <cell r="B7284" t="str">
            <v>תכנית "אפיקים"</v>
          </cell>
        </row>
        <row r="7285">
          <cell r="A7285">
            <v>1847100842</v>
          </cell>
          <cell r="B7285" t="str">
            <v>תכנית "יתד"</v>
          </cell>
          <cell r="C7285">
            <v>560000</v>
          </cell>
        </row>
        <row r="7286">
          <cell r="A7286">
            <v>1847100843</v>
          </cell>
          <cell r="B7286" t="str">
            <v>צעירים חוץ ביתי</v>
          </cell>
          <cell r="C7286">
            <v>400000</v>
          </cell>
        </row>
        <row r="7287">
          <cell r="A7287">
            <v>1847100891</v>
          </cell>
          <cell r="B7287" t="str">
            <v xml:space="preserve">מרכז ליעוץ מיני   </v>
          </cell>
          <cell r="C7287">
            <v>24000</v>
          </cell>
        </row>
        <row r="7288">
          <cell r="A7288">
            <v>1847100892</v>
          </cell>
          <cell r="B7288" t="str">
            <v>פרוייקט גחליליות</v>
          </cell>
          <cell r="C7288">
            <v>65000</v>
          </cell>
        </row>
        <row r="7289">
          <cell r="A7289">
            <v>1847100961</v>
          </cell>
          <cell r="B7289" t="str">
            <v>רז' פעולות ורכישות</v>
          </cell>
          <cell r="C7289">
            <v>0</v>
          </cell>
        </row>
        <row r="7290">
          <cell r="A7290" t="str">
            <v>#VALUE!</v>
          </cell>
          <cell r="B7290" t="str">
            <v xml:space="preserve">נוער מצוקה        </v>
          </cell>
          <cell r="C7290">
            <v>4453650</v>
          </cell>
        </row>
        <row r="7291">
          <cell r="A7291">
            <v>18473000</v>
          </cell>
          <cell r="B7291" t="str">
            <v xml:space="preserve">סמים              </v>
          </cell>
        </row>
        <row r="7292">
          <cell r="A7292">
            <v>1847300110</v>
          </cell>
          <cell r="B7292" t="str">
            <v>השכר הקובע-תקציבית</v>
          </cell>
          <cell r="C7292">
            <v>0</v>
          </cell>
        </row>
        <row r="7293">
          <cell r="A7293">
            <v>1847300122</v>
          </cell>
          <cell r="B7293" t="str">
            <v xml:space="preserve">ביגוד             </v>
          </cell>
          <cell r="C7293">
            <v>0</v>
          </cell>
        </row>
        <row r="7294">
          <cell r="A7294">
            <v>1847300126</v>
          </cell>
          <cell r="B7294" t="str">
            <v xml:space="preserve">דמי הבראה         </v>
          </cell>
          <cell r="C7294">
            <v>0</v>
          </cell>
        </row>
        <row r="7295">
          <cell r="A7295">
            <v>1847300130</v>
          </cell>
          <cell r="B7295" t="str">
            <v xml:space="preserve">שעות נוספות       </v>
          </cell>
          <cell r="C7295">
            <v>0</v>
          </cell>
        </row>
        <row r="7296">
          <cell r="A7296">
            <v>1847300140</v>
          </cell>
          <cell r="B7296" t="str">
            <v>השתתפות באחזקת רכב</v>
          </cell>
          <cell r="C7296">
            <v>0</v>
          </cell>
        </row>
        <row r="7297">
          <cell r="A7297">
            <v>1847300431</v>
          </cell>
          <cell r="B7297" t="str">
            <v xml:space="preserve">חשמל              </v>
          </cell>
          <cell r="C7297">
            <v>0</v>
          </cell>
        </row>
        <row r="7298">
          <cell r="A7298">
            <v>1847300540</v>
          </cell>
          <cell r="B7298" t="str">
            <v xml:space="preserve">הוצאות טלפון      </v>
          </cell>
          <cell r="C7298">
            <v>0</v>
          </cell>
        </row>
        <row r="7299">
          <cell r="A7299">
            <v>1847300544</v>
          </cell>
          <cell r="B7299" t="str">
            <v xml:space="preserve">הוצאות דאר        </v>
          </cell>
          <cell r="C7299">
            <v>0</v>
          </cell>
        </row>
        <row r="7300">
          <cell r="A7300">
            <v>1847300723</v>
          </cell>
          <cell r="B7300" t="str">
            <v xml:space="preserve">חומרים            </v>
          </cell>
          <cell r="C7300">
            <v>0</v>
          </cell>
        </row>
        <row r="7301">
          <cell r="A7301">
            <v>1847300751</v>
          </cell>
          <cell r="B7301" t="str">
            <v xml:space="preserve">עבודות קבלניות    </v>
          </cell>
          <cell r="C7301">
            <v>0</v>
          </cell>
        </row>
        <row r="7302">
          <cell r="A7302">
            <v>1847300752</v>
          </cell>
          <cell r="B7302" t="str">
            <v xml:space="preserve">נקיון בקבלנות     </v>
          </cell>
          <cell r="C7302">
            <v>32000</v>
          </cell>
        </row>
        <row r="7303">
          <cell r="A7303">
            <v>1847300753</v>
          </cell>
          <cell r="B7303" t="str">
            <v xml:space="preserve">עובד חיצוני       </v>
          </cell>
        </row>
        <row r="7304">
          <cell r="A7304">
            <v>1847300781</v>
          </cell>
          <cell r="B7304" t="str">
            <v xml:space="preserve">צרכים מיוחדים     </v>
          </cell>
          <cell r="C7304">
            <v>110000</v>
          </cell>
        </row>
        <row r="7305">
          <cell r="A7305">
            <v>1847300782</v>
          </cell>
          <cell r="B7305" t="str">
            <v>טיפול במשפחות מכורים</v>
          </cell>
          <cell r="C7305">
            <v>30000</v>
          </cell>
        </row>
        <row r="7306">
          <cell r="A7306">
            <v>1847300811</v>
          </cell>
          <cell r="B7306" t="str">
            <v>בדיקות שתן 1125070</v>
          </cell>
        </row>
        <row r="7307">
          <cell r="A7307">
            <v>1847300812</v>
          </cell>
          <cell r="B7307" t="str">
            <v xml:space="preserve">מרכז יום 1225061  </v>
          </cell>
        </row>
        <row r="7308">
          <cell r="A7308">
            <v>1847300813</v>
          </cell>
          <cell r="B7308" t="str">
            <v>ט'אלכהוליס'0405201</v>
          </cell>
          <cell r="C7308">
            <v>480000</v>
          </cell>
        </row>
        <row r="7309">
          <cell r="A7309">
            <v>1847300815</v>
          </cell>
          <cell r="B7309" t="str">
            <v>גמילת נוער</v>
          </cell>
        </row>
        <row r="7310">
          <cell r="A7310">
            <v>1847300816</v>
          </cell>
          <cell r="B7310" t="str">
            <v>פרוייקטים לנגמלים</v>
          </cell>
        </row>
        <row r="7311">
          <cell r="A7311">
            <v>1847300841</v>
          </cell>
          <cell r="B7311" t="str">
            <v>טיפול בעולים נפגעי סמים</v>
          </cell>
          <cell r="C7311">
            <v>0</v>
          </cell>
        </row>
        <row r="7312">
          <cell r="A7312">
            <v>1847300961</v>
          </cell>
          <cell r="B7312" t="str">
            <v>רז' פעולות ורכישות</v>
          </cell>
          <cell r="C7312">
            <v>0</v>
          </cell>
        </row>
        <row r="7313">
          <cell r="A7313" t="str">
            <v>#VALUE!</v>
          </cell>
          <cell r="B7313" t="str">
            <v xml:space="preserve">סמים              </v>
          </cell>
          <cell r="C7313">
            <v>652000</v>
          </cell>
        </row>
        <row r="7314">
          <cell r="A7314">
            <v>18480000</v>
          </cell>
          <cell r="B7314" t="str">
            <v xml:space="preserve">עבודה קהילתית     </v>
          </cell>
        </row>
        <row r="7315">
          <cell r="A7315">
            <v>18481000</v>
          </cell>
          <cell r="B7315" t="str">
            <v xml:space="preserve">עבודה קהילתית     </v>
          </cell>
        </row>
        <row r="7316">
          <cell r="A7316">
            <v>1848100400</v>
          </cell>
          <cell r="B7316" t="str">
            <v>אחזקת בנינים וציוד</v>
          </cell>
        </row>
        <row r="7317">
          <cell r="A7317">
            <v>1848100410</v>
          </cell>
          <cell r="B7317" t="str">
            <v xml:space="preserve">שכר דירה          </v>
          </cell>
        </row>
        <row r="7318">
          <cell r="A7318">
            <v>1848100423</v>
          </cell>
          <cell r="B7318" t="str">
            <v xml:space="preserve">תחזוקת מבנה       </v>
          </cell>
        </row>
        <row r="7319">
          <cell r="A7319">
            <v>1848100431</v>
          </cell>
          <cell r="B7319" t="str">
            <v xml:space="preserve">חשמל              </v>
          </cell>
          <cell r="C7319">
            <v>3300</v>
          </cell>
        </row>
        <row r="7320">
          <cell r="A7320">
            <v>1848100437</v>
          </cell>
          <cell r="B7320" t="str">
            <v xml:space="preserve">אחזקת אזעקה       </v>
          </cell>
          <cell r="C7320">
            <v>2800</v>
          </cell>
        </row>
        <row r="7321">
          <cell r="A7321">
            <v>1848100500</v>
          </cell>
          <cell r="B7321" t="str">
            <v xml:space="preserve">הוצאות מינהליות   </v>
          </cell>
        </row>
        <row r="7322">
          <cell r="A7322">
            <v>1848100511</v>
          </cell>
          <cell r="B7322" t="str">
            <v xml:space="preserve">אירוח וכיבוד      </v>
          </cell>
          <cell r="C7322">
            <v>1900</v>
          </cell>
        </row>
        <row r="7323">
          <cell r="A7323">
            <v>1848100540</v>
          </cell>
          <cell r="B7323" t="str">
            <v xml:space="preserve">הוצאות טלפון      </v>
          </cell>
        </row>
        <row r="7324">
          <cell r="A7324">
            <v>1848100544</v>
          </cell>
          <cell r="B7324" t="str">
            <v xml:space="preserve">הוצאות דאר        </v>
          </cell>
          <cell r="C7324">
            <v>0</v>
          </cell>
        </row>
        <row r="7325">
          <cell r="A7325">
            <v>1848100561</v>
          </cell>
          <cell r="B7325" t="str">
            <v xml:space="preserve">שיכפולים          </v>
          </cell>
        </row>
        <row r="7326">
          <cell r="A7326">
            <v>1848100700</v>
          </cell>
          <cell r="B7326" t="str">
            <v xml:space="preserve">הוצאות לפעולות    </v>
          </cell>
        </row>
        <row r="7327">
          <cell r="A7327">
            <v>1848100742</v>
          </cell>
          <cell r="B7327" t="str">
            <v xml:space="preserve">כלים וציוד        </v>
          </cell>
        </row>
        <row r="7328">
          <cell r="A7328">
            <v>1848100745</v>
          </cell>
          <cell r="B7328" t="str">
            <v xml:space="preserve">דמי פריצה - תכולה </v>
          </cell>
        </row>
        <row r="7329">
          <cell r="A7329">
            <v>1848100751</v>
          </cell>
          <cell r="B7329" t="str">
            <v xml:space="preserve">עבודות קבלניות    </v>
          </cell>
        </row>
        <row r="7330">
          <cell r="A7330">
            <v>1848100752</v>
          </cell>
          <cell r="B7330" t="str">
            <v xml:space="preserve">נקיון בקבלנות     </v>
          </cell>
          <cell r="C7330">
            <v>15000</v>
          </cell>
        </row>
        <row r="7331">
          <cell r="A7331">
            <v>1848100753</v>
          </cell>
          <cell r="B7331" t="str">
            <v xml:space="preserve">קידום נוער        </v>
          </cell>
        </row>
        <row r="7332">
          <cell r="A7332">
            <v>1848100781</v>
          </cell>
          <cell r="B7332" t="str">
            <v>פע' משפ' חד-הוריות</v>
          </cell>
          <cell r="C7332">
            <v>7000</v>
          </cell>
        </row>
        <row r="7333">
          <cell r="A7333">
            <v>1848100782</v>
          </cell>
          <cell r="B7333" t="str">
            <v>טקס מגן רה"ע-מתנדב</v>
          </cell>
        </row>
        <row r="7334">
          <cell r="A7334">
            <v>1848100783</v>
          </cell>
          <cell r="B7334" t="str">
            <v>ארוע שנתי למתנדבים</v>
          </cell>
        </row>
        <row r="7335">
          <cell r="A7335">
            <v>1848100784</v>
          </cell>
          <cell r="B7335" t="str">
            <v>פע' בקהילה+התנדבות</v>
          </cell>
          <cell r="C7335">
            <v>16000</v>
          </cell>
        </row>
        <row r="7336">
          <cell r="A7336">
            <v>1848100785</v>
          </cell>
          <cell r="B7336" t="str">
            <v>מוטב יחדיו</v>
          </cell>
        </row>
        <row r="7337">
          <cell r="A7337">
            <v>1848100786</v>
          </cell>
          <cell r="B7337" t="str">
            <v>פעילות לקהילה האתיופית</v>
          </cell>
        </row>
        <row r="7338">
          <cell r="A7338">
            <v>1848100800</v>
          </cell>
          <cell r="B7338" t="str">
            <v>השת' תמיכות תרומות</v>
          </cell>
        </row>
        <row r="7339">
          <cell r="A7339">
            <v>1848100811</v>
          </cell>
          <cell r="B7339" t="str">
            <v>פע'התנדבות 1094031</v>
          </cell>
          <cell r="C7339">
            <v>50000</v>
          </cell>
        </row>
        <row r="7340">
          <cell r="A7340">
            <v>1848100812</v>
          </cell>
          <cell r="B7340" t="str">
            <v>פרוייקט עוצמה</v>
          </cell>
          <cell r="C7340">
            <v>255000</v>
          </cell>
        </row>
        <row r="7341">
          <cell r="A7341">
            <v>1848100813</v>
          </cell>
          <cell r="B7341" t="str">
            <v>אחזקת מרכז'קהילתים</v>
          </cell>
          <cell r="C7341">
            <v>19000</v>
          </cell>
        </row>
        <row r="7342">
          <cell r="A7342">
            <v>1848100814</v>
          </cell>
          <cell r="B7342" t="str">
            <v>סל תכניות התנדבות</v>
          </cell>
        </row>
        <row r="7343">
          <cell r="A7343">
            <v>1848100815</v>
          </cell>
          <cell r="B7343" t="str">
            <v xml:space="preserve">טיפול נשים בקהילה </v>
          </cell>
        </row>
        <row r="7344">
          <cell r="A7344">
            <v>1848100816</v>
          </cell>
          <cell r="B7344" t="str">
            <v>לשכת ייעוץ לאזרח</v>
          </cell>
          <cell r="C7344">
            <v>20000</v>
          </cell>
        </row>
        <row r="7345">
          <cell r="A7345">
            <v>1848100817</v>
          </cell>
          <cell r="B7345" t="str">
            <v>פ.קהילתי גאוגרפי</v>
          </cell>
          <cell r="C7345">
            <v>4000</v>
          </cell>
        </row>
        <row r="7346">
          <cell r="A7346">
            <v>1848100841</v>
          </cell>
          <cell r="B7346" t="str">
            <v>מוטב יחדיו</v>
          </cell>
        </row>
        <row r="7347">
          <cell r="A7347">
            <v>1848100842</v>
          </cell>
          <cell r="B7347" t="str">
            <v xml:space="preserve">מוקד חברתי קהילתי </v>
          </cell>
        </row>
        <row r="7348">
          <cell r="A7348">
            <v>1848100843</v>
          </cell>
          <cell r="B7348" t="str">
            <v>פע' בקהילה+התנדבות</v>
          </cell>
        </row>
        <row r="7349">
          <cell r="A7349">
            <v>1848100844</v>
          </cell>
          <cell r="B7349" t="str">
            <v xml:space="preserve">בית מתנדב         </v>
          </cell>
        </row>
        <row r="7350">
          <cell r="A7350">
            <v>1848100845</v>
          </cell>
          <cell r="B7350" t="str">
            <v>טקס מגן רה"ע-מתנדב</v>
          </cell>
        </row>
        <row r="7351">
          <cell r="A7351">
            <v>1848100846</v>
          </cell>
          <cell r="B7351" t="str">
            <v>ארוע שנתי למתנדבים</v>
          </cell>
        </row>
        <row r="7352">
          <cell r="A7352">
            <v>1848100847</v>
          </cell>
          <cell r="B7352" t="str">
            <v xml:space="preserve">מועדון עולי סוריה </v>
          </cell>
        </row>
        <row r="7353">
          <cell r="A7353">
            <v>1848100850</v>
          </cell>
          <cell r="B7353" t="str">
            <v>שירות לאומי</v>
          </cell>
        </row>
        <row r="7354">
          <cell r="A7354">
            <v>1848100931</v>
          </cell>
          <cell r="B7354" t="str">
            <v xml:space="preserve">רכישות חד-פעמיות  </v>
          </cell>
          <cell r="C7354">
            <v>16000</v>
          </cell>
        </row>
        <row r="7355">
          <cell r="A7355">
            <v>1848100961</v>
          </cell>
          <cell r="B7355" t="str">
            <v>רז' פעולות ורכישות</v>
          </cell>
          <cell r="C7355">
            <v>0</v>
          </cell>
        </row>
        <row r="7356">
          <cell r="A7356" t="str">
            <v>#VALUE!</v>
          </cell>
          <cell r="B7356" t="str">
            <v xml:space="preserve">עבודה קהילתית     </v>
          </cell>
          <cell r="C7356">
            <v>410000</v>
          </cell>
        </row>
        <row r="7357">
          <cell r="A7357">
            <v>18500000</v>
          </cell>
          <cell r="B7357" t="str">
            <v xml:space="preserve">דת                </v>
          </cell>
        </row>
        <row r="7358">
          <cell r="A7358">
            <v>18510000</v>
          </cell>
          <cell r="B7358" t="str">
            <v xml:space="preserve">המועצה הדתית      </v>
          </cell>
        </row>
        <row r="7359">
          <cell r="A7359">
            <v>1851000412</v>
          </cell>
          <cell r="B7359" t="str">
            <v xml:space="preserve">ארנונה-מועצה דתית </v>
          </cell>
        </row>
        <row r="7360">
          <cell r="A7360">
            <v>1851000432</v>
          </cell>
          <cell r="B7360" t="str">
            <v xml:space="preserve">מים-המועצה הדתית  </v>
          </cell>
          <cell r="C7360">
            <v>0</v>
          </cell>
        </row>
        <row r="7361">
          <cell r="A7361">
            <v>1851000691</v>
          </cell>
          <cell r="B7361" t="str">
            <v xml:space="preserve">החזר מלוות        </v>
          </cell>
        </row>
        <row r="7362">
          <cell r="A7362">
            <v>1851000800</v>
          </cell>
          <cell r="B7362" t="str">
            <v>השת' תמיכות תרומות</v>
          </cell>
        </row>
        <row r="7363">
          <cell r="A7363">
            <v>1851000811</v>
          </cell>
          <cell r="B7363" t="str">
            <v>השתת'בתקציב המועצה</v>
          </cell>
          <cell r="C7363">
            <v>8500000</v>
          </cell>
        </row>
        <row r="7364">
          <cell r="A7364">
            <v>1851000812</v>
          </cell>
          <cell r="B7364" t="str">
            <v>השתתפויות חד-פעמיות</v>
          </cell>
        </row>
        <row r="7365">
          <cell r="A7365">
            <v>1851000813</v>
          </cell>
          <cell r="B7365" t="str">
            <v xml:space="preserve">ארנונה-מועצה דתית </v>
          </cell>
          <cell r="C7365">
            <v>40000</v>
          </cell>
        </row>
        <row r="7366">
          <cell r="A7366">
            <v>1851000814</v>
          </cell>
          <cell r="B7366" t="str">
            <v xml:space="preserve">מים - מועצה דתית               </v>
          </cell>
        </row>
        <row r="7367">
          <cell r="A7367">
            <v>1851000961</v>
          </cell>
          <cell r="B7367" t="str">
            <v>רז' פעולות ורכישות</v>
          </cell>
        </row>
        <row r="7368">
          <cell r="A7368">
            <v>1851000981</v>
          </cell>
          <cell r="B7368" t="str">
            <v>הוצ' שנים קודמות</v>
          </cell>
        </row>
        <row r="7369">
          <cell r="A7369" t="str">
            <v>#VALUE!</v>
          </cell>
          <cell r="B7369" t="str">
            <v xml:space="preserve">המועצה הדתית      </v>
          </cell>
          <cell r="C7369">
            <v>8540000</v>
          </cell>
        </row>
        <row r="7370">
          <cell r="A7370">
            <v>18590000</v>
          </cell>
          <cell r="B7370" t="str">
            <v xml:space="preserve">העדה השומרונית    </v>
          </cell>
        </row>
        <row r="7371">
          <cell r="A7371">
            <v>1859000800</v>
          </cell>
          <cell r="B7371" t="str">
            <v>השת' תמיכות תרומות</v>
          </cell>
        </row>
        <row r="7372">
          <cell r="A7372">
            <v>1859000810</v>
          </cell>
          <cell r="B7372" t="str">
            <v>השת'-עדה השומרונית</v>
          </cell>
          <cell r="C7372">
            <v>41000</v>
          </cell>
        </row>
        <row r="7373">
          <cell r="A7373">
            <v>1859000811</v>
          </cell>
          <cell r="B7373" t="str">
            <v>א.ב. חדשות השומרונים</v>
          </cell>
          <cell r="C7373">
            <v>20000</v>
          </cell>
        </row>
        <row r="7374">
          <cell r="A7374">
            <v>1859000961</v>
          </cell>
          <cell r="B7374" t="str">
            <v>רז' פעולות ורכישות</v>
          </cell>
        </row>
        <row r="7375">
          <cell r="A7375" t="str">
            <v>#VALUE!</v>
          </cell>
          <cell r="B7375" t="str">
            <v xml:space="preserve">העדה השומרונית    </v>
          </cell>
          <cell r="C7375">
            <v>61000</v>
          </cell>
        </row>
        <row r="7376">
          <cell r="A7376">
            <v>18600000</v>
          </cell>
          <cell r="B7376" t="str">
            <v xml:space="preserve">קליטת עליה        </v>
          </cell>
        </row>
        <row r="7377">
          <cell r="A7377">
            <v>18680000</v>
          </cell>
          <cell r="B7377" t="str">
            <v>מחלקת קליטה ועליה</v>
          </cell>
        </row>
        <row r="7378">
          <cell r="A7378">
            <v>1868000110</v>
          </cell>
          <cell r="B7378" t="str">
            <v>השכר הקובע-תקציבית</v>
          </cell>
        </row>
        <row r="7379">
          <cell r="A7379">
            <v>1868000119</v>
          </cell>
          <cell r="B7379" t="str">
            <v xml:space="preserve">השכר הקובע-צוברת  </v>
          </cell>
          <cell r="C7379">
            <v>1228700</v>
          </cell>
        </row>
        <row r="7380">
          <cell r="A7380">
            <v>1868000122</v>
          </cell>
          <cell r="B7380" t="str">
            <v xml:space="preserve">ביגוד             </v>
          </cell>
        </row>
        <row r="7381">
          <cell r="A7381">
            <v>1868000126</v>
          </cell>
          <cell r="B7381" t="str">
            <v xml:space="preserve">דמי הבראה         </v>
          </cell>
          <cell r="C7381">
            <v>44000</v>
          </cell>
        </row>
        <row r="7382">
          <cell r="A7382">
            <v>1868000130</v>
          </cell>
          <cell r="B7382" t="str">
            <v xml:space="preserve">שעות נוספות       </v>
          </cell>
        </row>
        <row r="7383">
          <cell r="A7383">
            <v>1868000140</v>
          </cell>
          <cell r="B7383" t="str">
            <v>השתתפות באחזקת רכב</v>
          </cell>
          <cell r="C7383">
            <v>60000</v>
          </cell>
        </row>
        <row r="7384">
          <cell r="A7384">
            <v>1868000253</v>
          </cell>
          <cell r="B7384" t="str">
            <v xml:space="preserve">עובדים חיצוניים   </v>
          </cell>
        </row>
        <row r="7385">
          <cell r="A7385">
            <v>1868000263</v>
          </cell>
          <cell r="B7385" t="str">
            <v xml:space="preserve">עובדי חברת מוסדות </v>
          </cell>
        </row>
        <row r="7386">
          <cell r="A7386">
            <v>1868000410</v>
          </cell>
          <cell r="B7386" t="str">
            <v xml:space="preserve">שכירת חדרים       </v>
          </cell>
        </row>
        <row r="7387">
          <cell r="A7387">
            <v>1868000423</v>
          </cell>
          <cell r="B7387" t="str">
            <v xml:space="preserve">תחזוקת מבנה       </v>
          </cell>
          <cell r="C7387">
            <v>20500</v>
          </cell>
        </row>
        <row r="7388">
          <cell r="A7388">
            <v>1868000431</v>
          </cell>
          <cell r="B7388" t="str">
            <v xml:space="preserve">חשמל              </v>
          </cell>
          <cell r="C7388">
            <v>27500</v>
          </cell>
        </row>
        <row r="7389">
          <cell r="A7389">
            <v>1868000432</v>
          </cell>
          <cell r="B7389" t="str">
            <v xml:space="preserve">מים               </v>
          </cell>
          <cell r="C7389">
            <v>15000</v>
          </cell>
        </row>
        <row r="7390">
          <cell r="A7390">
            <v>1868000433</v>
          </cell>
          <cell r="B7390" t="str">
            <v xml:space="preserve">חומרי נקיון       </v>
          </cell>
        </row>
        <row r="7391">
          <cell r="A7391">
            <v>1868000437</v>
          </cell>
          <cell r="B7391" t="str">
            <v xml:space="preserve">אחזקת אזעקה       </v>
          </cell>
          <cell r="C7391">
            <v>2800</v>
          </cell>
        </row>
        <row r="7392">
          <cell r="A7392">
            <v>1868000471</v>
          </cell>
          <cell r="B7392" t="str">
            <v xml:space="preserve">מכשירי כתיבה      </v>
          </cell>
          <cell r="C7392">
            <v>1000</v>
          </cell>
        </row>
        <row r="7393">
          <cell r="A7393">
            <v>1868000511</v>
          </cell>
          <cell r="B7393" t="str">
            <v xml:space="preserve">אירוח וכיבוד      </v>
          </cell>
          <cell r="C7393">
            <v>0</v>
          </cell>
        </row>
        <row r="7394">
          <cell r="A7394">
            <v>1868000522</v>
          </cell>
          <cell r="B7394" t="str">
            <v xml:space="preserve">ספרים             </v>
          </cell>
        </row>
        <row r="7395">
          <cell r="A7395">
            <v>1868000540</v>
          </cell>
          <cell r="B7395" t="str">
            <v xml:space="preserve">הוצאות טלפון      </v>
          </cell>
        </row>
        <row r="7396">
          <cell r="A7396">
            <v>1868000544</v>
          </cell>
          <cell r="B7396" t="str">
            <v xml:space="preserve">הוצאות דאר        </v>
          </cell>
          <cell r="C7396">
            <v>0</v>
          </cell>
        </row>
        <row r="7397">
          <cell r="A7397">
            <v>1868000561</v>
          </cell>
          <cell r="B7397" t="str">
            <v xml:space="preserve">שיכפולים          </v>
          </cell>
        </row>
        <row r="7398">
          <cell r="A7398">
            <v>1868000721</v>
          </cell>
          <cell r="B7398" t="str">
            <v>חמרים-תחזוקת מבנים</v>
          </cell>
        </row>
        <row r="7399">
          <cell r="A7399">
            <v>1868000722</v>
          </cell>
          <cell r="B7399" t="str">
            <v>חמרים-תחזוקה עצמית</v>
          </cell>
        </row>
        <row r="7400">
          <cell r="A7400">
            <v>1868000743</v>
          </cell>
          <cell r="B7400" t="str">
            <v xml:space="preserve">תחזוקת ציוד       </v>
          </cell>
        </row>
        <row r="7401">
          <cell r="A7401">
            <v>1868000751</v>
          </cell>
          <cell r="B7401" t="str">
            <v xml:space="preserve">עבודות קבלניות    </v>
          </cell>
        </row>
        <row r="7402">
          <cell r="A7402">
            <v>1868000752</v>
          </cell>
          <cell r="B7402" t="str">
            <v xml:space="preserve">נקיון בקבלנות     </v>
          </cell>
          <cell r="C7402">
            <v>68000</v>
          </cell>
        </row>
        <row r="7403">
          <cell r="A7403">
            <v>1868000753</v>
          </cell>
          <cell r="B7403" t="str">
            <v xml:space="preserve">עובדים חיצוניים   </v>
          </cell>
        </row>
        <row r="7404">
          <cell r="A7404">
            <v>1868000756</v>
          </cell>
          <cell r="B7404" t="str">
            <v>שמירה</v>
          </cell>
          <cell r="C7404">
            <v>140000</v>
          </cell>
        </row>
        <row r="7405">
          <cell r="A7405">
            <v>1868000763</v>
          </cell>
          <cell r="B7405" t="str">
            <v xml:space="preserve">עובדי חברת מוסדות </v>
          </cell>
        </row>
        <row r="7406">
          <cell r="A7406">
            <v>1868000781</v>
          </cell>
          <cell r="B7406" t="str">
            <v>קייטנות עולים,וטרנים,פרוייקטים</v>
          </cell>
          <cell r="C7406">
            <v>124500</v>
          </cell>
        </row>
        <row r="7407">
          <cell r="A7407">
            <v>1868000782</v>
          </cell>
          <cell r="B7407" t="str">
            <v>פסטיבל ( כנגד הכנסות )</v>
          </cell>
        </row>
        <row r="7408">
          <cell r="A7408">
            <v>1868000784</v>
          </cell>
          <cell r="B7408" t="str">
            <v>פעולות שונות</v>
          </cell>
          <cell r="C7408">
            <v>198600</v>
          </cell>
        </row>
        <row r="7409">
          <cell r="A7409">
            <v>1868000794</v>
          </cell>
          <cell r="B7409" t="str">
            <v xml:space="preserve">השתתפות בעזר 094  </v>
          </cell>
        </row>
        <row r="7410">
          <cell r="A7410">
            <v>1868000810</v>
          </cell>
          <cell r="B7410" t="str">
            <v>משרד הקליטה - מהכנסה</v>
          </cell>
          <cell r="C7410">
            <v>755700</v>
          </cell>
        </row>
        <row r="7411">
          <cell r="A7411">
            <v>1868000930</v>
          </cell>
          <cell r="B7411" t="str">
            <v>שילוב יוצאי אתיופיה וונדמה</v>
          </cell>
          <cell r="C7411">
            <v>150000</v>
          </cell>
        </row>
        <row r="7412">
          <cell r="A7412">
            <v>1868000931</v>
          </cell>
          <cell r="B7412" t="str">
            <v xml:space="preserve">ציוד חד - פעמי    </v>
          </cell>
        </row>
        <row r="7413">
          <cell r="A7413">
            <v>1868000932</v>
          </cell>
          <cell r="B7413" t="str">
            <v xml:space="preserve">רכישות (מהכנסות)  </v>
          </cell>
        </row>
        <row r="7414">
          <cell r="A7414">
            <v>1868000961</v>
          </cell>
          <cell r="B7414" t="str">
            <v>רז' פעולות ורכישות</v>
          </cell>
        </row>
        <row r="7415">
          <cell r="A7415" t="str">
            <v>#VALUE!</v>
          </cell>
          <cell r="B7415" t="str">
            <v>מחלקת קליטה ועליה</v>
          </cell>
          <cell r="C7415">
            <v>2836300</v>
          </cell>
        </row>
        <row r="7416">
          <cell r="A7416">
            <v>18690000</v>
          </cell>
          <cell r="B7416" t="str">
            <v>שרותים לקליטת עליה</v>
          </cell>
        </row>
        <row r="7417">
          <cell r="A7417">
            <v>1869000110</v>
          </cell>
          <cell r="B7417" t="str">
            <v>השכר הקובע-תקציבית</v>
          </cell>
        </row>
        <row r="7418">
          <cell r="A7418">
            <v>1869000119</v>
          </cell>
          <cell r="B7418" t="str">
            <v xml:space="preserve">השכר הקובע-צוברת  </v>
          </cell>
        </row>
        <row r="7419">
          <cell r="A7419">
            <v>1869000122</v>
          </cell>
          <cell r="B7419" t="str">
            <v xml:space="preserve">ביגוד             </v>
          </cell>
        </row>
        <row r="7420">
          <cell r="A7420">
            <v>1869000126</v>
          </cell>
          <cell r="B7420" t="str">
            <v xml:space="preserve">דמי הבראה         </v>
          </cell>
        </row>
        <row r="7421">
          <cell r="A7421">
            <v>1869000130</v>
          </cell>
          <cell r="B7421" t="str">
            <v xml:space="preserve">שעות נוספות       </v>
          </cell>
        </row>
        <row r="7422">
          <cell r="A7422">
            <v>1869000140</v>
          </cell>
          <cell r="B7422" t="str">
            <v>השתתפות באחזקת רכב</v>
          </cell>
        </row>
        <row r="7423">
          <cell r="A7423">
            <v>1869000219</v>
          </cell>
          <cell r="B7423" t="str">
            <v xml:space="preserve">שכר קייטנת קיץ    </v>
          </cell>
        </row>
        <row r="7424">
          <cell r="A7424">
            <v>1869000253</v>
          </cell>
          <cell r="B7424" t="str">
            <v xml:space="preserve">עובדים חיצוניים   </v>
          </cell>
        </row>
        <row r="7425">
          <cell r="A7425">
            <v>1869000264</v>
          </cell>
          <cell r="B7425" t="str">
            <v>עובדי הוראה (מהכנסות)</v>
          </cell>
        </row>
        <row r="7426">
          <cell r="A7426">
            <v>1869000420</v>
          </cell>
          <cell r="B7426" t="str">
            <v xml:space="preserve">כיבוי אש          </v>
          </cell>
        </row>
        <row r="7427">
          <cell r="A7427">
            <v>1869000431</v>
          </cell>
          <cell r="B7427" t="str">
            <v xml:space="preserve">חשמל              </v>
          </cell>
          <cell r="C7427">
            <v>0</v>
          </cell>
        </row>
        <row r="7428">
          <cell r="A7428">
            <v>1869000437</v>
          </cell>
          <cell r="B7428" t="str">
            <v xml:space="preserve">אחזקת אזעקה       </v>
          </cell>
        </row>
        <row r="7429">
          <cell r="A7429">
            <v>1869000441</v>
          </cell>
          <cell r="B7429" t="str">
            <v xml:space="preserve">ביטוח             </v>
          </cell>
        </row>
        <row r="7430">
          <cell r="A7430">
            <v>1869000471</v>
          </cell>
          <cell r="B7430" t="str">
            <v xml:space="preserve">מכשירי כתיבה      </v>
          </cell>
        </row>
        <row r="7431">
          <cell r="A7431">
            <v>1869000511</v>
          </cell>
          <cell r="B7431" t="str">
            <v xml:space="preserve">כיבוד למתנדבים    </v>
          </cell>
          <cell r="C7431">
            <v>0</v>
          </cell>
        </row>
        <row r="7432">
          <cell r="A7432">
            <v>1869000512</v>
          </cell>
          <cell r="B7432" t="str">
            <v xml:space="preserve">נסיעות ואש"ל      </v>
          </cell>
        </row>
        <row r="7433">
          <cell r="A7433">
            <v>1869000522</v>
          </cell>
          <cell r="B7433" t="str">
            <v xml:space="preserve">ספרים ועיתונים    </v>
          </cell>
        </row>
        <row r="7434">
          <cell r="A7434">
            <v>1869000540</v>
          </cell>
          <cell r="B7434" t="str">
            <v xml:space="preserve">הוצאות טלפון      </v>
          </cell>
        </row>
        <row r="7435">
          <cell r="A7435">
            <v>1869000544</v>
          </cell>
          <cell r="B7435" t="str">
            <v xml:space="preserve">הוצאות דאר        </v>
          </cell>
          <cell r="C7435">
            <v>0</v>
          </cell>
        </row>
        <row r="7436">
          <cell r="A7436">
            <v>1869000550</v>
          </cell>
          <cell r="B7436" t="str">
            <v xml:space="preserve">פירסומים          </v>
          </cell>
        </row>
        <row r="7437">
          <cell r="A7437">
            <v>1869000561</v>
          </cell>
          <cell r="B7437" t="str">
            <v xml:space="preserve">שיכפולים          </v>
          </cell>
        </row>
        <row r="7438">
          <cell r="A7438">
            <v>1869000562</v>
          </cell>
          <cell r="B7438" t="str">
            <v xml:space="preserve">הדפסות            </v>
          </cell>
        </row>
        <row r="7439">
          <cell r="A7439">
            <v>1869000571</v>
          </cell>
          <cell r="B7439" t="str">
            <v xml:space="preserve">מיכון וענ"א       </v>
          </cell>
        </row>
        <row r="7440">
          <cell r="A7440">
            <v>1869000710</v>
          </cell>
          <cell r="B7440" t="str">
            <v xml:space="preserve">הובלות והסעות     </v>
          </cell>
        </row>
        <row r="7441">
          <cell r="A7441">
            <v>1869000742</v>
          </cell>
          <cell r="B7441" t="str">
            <v xml:space="preserve">ציוד              </v>
          </cell>
        </row>
        <row r="7442">
          <cell r="A7442">
            <v>1869000745</v>
          </cell>
          <cell r="B7442" t="str">
            <v xml:space="preserve">דמי פריצה - תכולה </v>
          </cell>
        </row>
        <row r="7443">
          <cell r="A7443">
            <v>1869000753</v>
          </cell>
          <cell r="B7443" t="str">
            <v xml:space="preserve">עובדים חיצוניים   </v>
          </cell>
        </row>
        <row r="7444">
          <cell r="A7444">
            <v>1869000756</v>
          </cell>
          <cell r="B7444" t="str">
            <v>שמירה בקבלנות</v>
          </cell>
        </row>
        <row r="7445">
          <cell r="A7445">
            <v>1869000780</v>
          </cell>
          <cell r="B7445" t="str">
            <v xml:space="preserve">ארועים            </v>
          </cell>
        </row>
        <row r="7446">
          <cell r="A7446">
            <v>1869000781</v>
          </cell>
          <cell r="B7446" t="str">
            <v>קייטנות עולים,וטרנים,פרוייקטים</v>
          </cell>
        </row>
        <row r="7447">
          <cell r="A7447">
            <v>1869000782</v>
          </cell>
          <cell r="B7447" t="str">
            <v>משרד הקליטה-מהכנסה</v>
          </cell>
        </row>
        <row r="7448">
          <cell r="A7448">
            <v>1869000794</v>
          </cell>
          <cell r="B7448" t="str">
            <v xml:space="preserve">השתתפות בעזר 094  </v>
          </cell>
        </row>
        <row r="7449">
          <cell r="A7449">
            <v>1869000810</v>
          </cell>
          <cell r="B7449" t="str">
            <v xml:space="preserve">קמחא דפסחא        </v>
          </cell>
        </row>
        <row r="7450">
          <cell r="A7450">
            <v>1869000811</v>
          </cell>
          <cell r="B7450" t="str">
            <v>רכזת קליטה</v>
          </cell>
        </row>
        <row r="7451">
          <cell r="A7451">
            <v>1869000812</v>
          </cell>
          <cell r="B7451" t="str">
            <v>השתתפות בקליטת עליה</v>
          </cell>
        </row>
        <row r="7452">
          <cell r="A7452">
            <v>1869000961</v>
          </cell>
          <cell r="B7452" t="str">
            <v>רז' פעולות ורכישות</v>
          </cell>
        </row>
        <row r="7453">
          <cell r="A7453">
            <v>1869000980</v>
          </cell>
          <cell r="B7453" t="str">
            <v xml:space="preserve">קליטת יהדות סוריה </v>
          </cell>
        </row>
        <row r="7454">
          <cell r="A7454" t="str">
            <v>#VALUE!</v>
          </cell>
          <cell r="B7454" t="str">
            <v>שרותים לקליטת עליה</v>
          </cell>
          <cell r="C7454">
            <v>0</v>
          </cell>
        </row>
        <row r="7455">
          <cell r="A7455">
            <v>18700000</v>
          </cell>
          <cell r="B7455" t="str">
            <v xml:space="preserve">איכות הסביבה      </v>
          </cell>
        </row>
        <row r="7456">
          <cell r="A7456">
            <v>18790000</v>
          </cell>
          <cell r="B7456" t="str">
            <v>מערך איכות הסביבה</v>
          </cell>
        </row>
        <row r="7457">
          <cell r="A7457">
            <v>1879000110</v>
          </cell>
          <cell r="B7457" t="str">
            <v>השכר הקובע-תקציבית</v>
          </cell>
          <cell r="C7457">
            <v>296800</v>
          </cell>
        </row>
        <row r="7458">
          <cell r="A7458">
            <v>1879000119</v>
          </cell>
          <cell r="B7458" t="str">
            <v xml:space="preserve">השכר הקובע-צוברת  </v>
          </cell>
          <cell r="C7458">
            <v>1139600</v>
          </cell>
        </row>
        <row r="7459">
          <cell r="A7459">
            <v>1879000122</v>
          </cell>
          <cell r="B7459" t="str">
            <v xml:space="preserve">ביגוד             </v>
          </cell>
          <cell r="C7459">
            <v>15800</v>
          </cell>
        </row>
        <row r="7460">
          <cell r="A7460">
            <v>1879000126</v>
          </cell>
          <cell r="B7460" t="str">
            <v xml:space="preserve">דמי הבראה         </v>
          </cell>
          <cell r="C7460">
            <v>28000</v>
          </cell>
        </row>
        <row r="7461">
          <cell r="A7461">
            <v>1879000130</v>
          </cell>
          <cell r="B7461" t="str">
            <v xml:space="preserve">שעות נוספות       </v>
          </cell>
        </row>
        <row r="7462">
          <cell r="A7462">
            <v>1879000140</v>
          </cell>
          <cell r="B7462" t="str">
            <v>השתתפות באחזקת רכב</v>
          </cell>
          <cell r="C7462">
            <v>168100</v>
          </cell>
        </row>
        <row r="7463">
          <cell r="A7463">
            <v>1879000253</v>
          </cell>
          <cell r="B7463" t="str">
            <v xml:space="preserve">עובדים חיצוניים   </v>
          </cell>
        </row>
        <row r="7464">
          <cell r="A7464">
            <v>1879000420</v>
          </cell>
          <cell r="B7464" t="str">
            <v xml:space="preserve">כיבוי אש          </v>
          </cell>
        </row>
        <row r="7465">
          <cell r="A7465">
            <v>1879000433</v>
          </cell>
          <cell r="B7465" t="str">
            <v xml:space="preserve">חומרי נקיון       </v>
          </cell>
          <cell r="C7465">
            <v>2600</v>
          </cell>
        </row>
        <row r="7466">
          <cell r="A7466">
            <v>1879000437</v>
          </cell>
          <cell r="B7466" t="str">
            <v xml:space="preserve">אחזקת אזעקה       </v>
          </cell>
        </row>
        <row r="7467">
          <cell r="A7467">
            <v>1879000441</v>
          </cell>
          <cell r="B7467" t="str">
            <v xml:space="preserve">ביטוח             </v>
          </cell>
        </row>
        <row r="7468">
          <cell r="A7468">
            <v>1879000450</v>
          </cell>
          <cell r="B7468" t="str">
            <v>אחזקת תמי 4</v>
          </cell>
          <cell r="C7468">
            <v>600</v>
          </cell>
        </row>
        <row r="7469">
          <cell r="A7469">
            <v>1879000470</v>
          </cell>
          <cell r="B7469" t="str">
            <v xml:space="preserve">אחזקת מכונות משרד </v>
          </cell>
          <cell r="C7469">
            <v>1200</v>
          </cell>
        </row>
        <row r="7470">
          <cell r="A7470">
            <v>1879000471</v>
          </cell>
          <cell r="B7470" t="str">
            <v xml:space="preserve">מכשירי כתיבה      </v>
          </cell>
          <cell r="C7470">
            <v>13500</v>
          </cell>
        </row>
        <row r="7471">
          <cell r="A7471">
            <v>1879000492</v>
          </cell>
          <cell r="B7471" t="str">
            <v xml:space="preserve">השתתפות בעזר 092  </v>
          </cell>
        </row>
        <row r="7472">
          <cell r="A7472">
            <v>1879000511</v>
          </cell>
          <cell r="B7472" t="str">
            <v xml:space="preserve">אירוח וכיבוד      </v>
          </cell>
          <cell r="C7472">
            <v>6625</v>
          </cell>
        </row>
        <row r="7473">
          <cell r="A7473">
            <v>1879000522</v>
          </cell>
          <cell r="B7473" t="str">
            <v xml:space="preserve">ספרים ועיתונים    </v>
          </cell>
          <cell r="C7473">
            <v>1300</v>
          </cell>
        </row>
        <row r="7474">
          <cell r="A7474">
            <v>1879000540</v>
          </cell>
          <cell r="B7474" t="str">
            <v xml:space="preserve">הוצאות טלפון      </v>
          </cell>
        </row>
        <row r="7475">
          <cell r="A7475">
            <v>1879000544</v>
          </cell>
          <cell r="B7475" t="str">
            <v xml:space="preserve">הוצאות דאר        </v>
          </cell>
          <cell r="C7475">
            <v>500</v>
          </cell>
        </row>
        <row r="7476">
          <cell r="A7476">
            <v>1879000550</v>
          </cell>
          <cell r="B7476" t="str">
            <v xml:space="preserve">פירסומים          </v>
          </cell>
        </row>
        <row r="7477">
          <cell r="A7477">
            <v>1879000561</v>
          </cell>
          <cell r="B7477" t="str">
            <v xml:space="preserve">שיכפולים          </v>
          </cell>
          <cell r="C7477">
            <v>1300</v>
          </cell>
        </row>
        <row r="7478">
          <cell r="A7478">
            <v>1879000562</v>
          </cell>
          <cell r="B7478" t="str">
            <v xml:space="preserve">הדפסות            </v>
          </cell>
          <cell r="C7478">
            <v>2700</v>
          </cell>
        </row>
        <row r="7479">
          <cell r="A7479">
            <v>1879000571</v>
          </cell>
          <cell r="B7479" t="str">
            <v xml:space="preserve">מיכון וענ"א       </v>
          </cell>
        </row>
        <row r="7480">
          <cell r="A7480">
            <v>1879000580</v>
          </cell>
          <cell r="B7480" t="str">
            <v xml:space="preserve">סקרים             </v>
          </cell>
          <cell r="C7480">
            <v>60000</v>
          </cell>
        </row>
        <row r="7481">
          <cell r="A7481">
            <v>1879000710</v>
          </cell>
          <cell r="B7481" t="str">
            <v xml:space="preserve">הובלות והסעות     </v>
          </cell>
          <cell r="C7481">
            <v>9500</v>
          </cell>
        </row>
        <row r="7482">
          <cell r="A7482">
            <v>1879000722</v>
          </cell>
          <cell r="B7482" t="str">
            <v>חמרים-תחזוקה עצמית</v>
          </cell>
        </row>
        <row r="7483">
          <cell r="A7483">
            <v>1879000743</v>
          </cell>
          <cell r="B7483" t="str">
            <v xml:space="preserve">אחזקת ציוד        </v>
          </cell>
          <cell r="C7483">
            <v>9500</v>
          </cell>
        </row>
        <row r="7484">
          <cell r="A7484">
            <v>1879000752</v>
          </cell>
          <cell r="B7484" t="str">
            <v xml:space="preserve">נקיון בקבלנות     </v>
          </cell>
          <cell r="C7484">
            <v>18100</v>
          </cell>
        </row>
        <row r="7485">
          <cell r="A7485">
            <v>1879000753</v>
          </cell>
          <cell r="B7485" t="str">
            <v xml:space="preserve">עובדים חיצוניים   </v>
          </cell>
        </row>
        <row r="7486">
          <cell r="A7486">
            <v>1879000754</v>
          </cell>
          <cell r="B7486" t="str">
            <v>גינות קהילתיות</v>
          </cell>
          <cell r="C7486">
            <v>80000</v>
          </cell>
        </row>
        <row r="7487">
          <cell r="A7487">
            <v>1879000757</v>
          </cell>
          <cell r="B7487" t="str">
            <v>טיפול בזיהום אויר</v>
          </cell>
          <cell r="C7487">
            <v>13800</v>
          </cell>
        </row>
        <row r="7488">
          <cell r="A7488">
            <v>1879000764</v>
          </cell>
          <cell r="B7488" t="str">
            <v xml:space="preserve">עובדי חברת מוסדות </v>
          </cell>
        </row>
        <row r="7489">
          <cell r="A7489">
            <v>1879000780</v>
          </cell>
          <cell r="B7489" t="str">
            <v xml:space="preserve">ארועים            </v>
          </cell>
        </row>
        <row r="7490">
          <cell r="A7490">
            <v>1879000781</v>
          </cell>
          <cell r="B7490" t="str">
            <v>קיימות</v>
          </cell>
          <cell r="C7490">
            <v>40000</v>
          </cell>
        </row>
        <row r="7491">
          <cell r="A7491">
            <v>1879000794</v>
          </cell>
          <cell r="B7491" t="str">
            <v xml:space="preserve">השתתפות בעזר 094  </v>
          </cell>
        </row>
        <row r="7492">
          <cell r="A7492">
            <v>1879000931</v>
          </cell>
          <cell r="B7492" t="str">
            <v xml:space="preserve">רכישות חד פעמיות  </v>
          </cell>
          <cell r="C7492">
            <v>8100</v>
          </cell>
        </row>
        <row r="7493">
          <cell r="A7493">
            <v>1879000961</v>
          </cell>
          <cell r="B7493" t="str">
            <v>רז' פעולות ורכישות</v>
          </cell>
        </row>
        <row r="7494">
          <cell r="A7494" t="str">
            <v>#VALUE!</v>
          </cell>
          <cell r="B7494" t="str">
            <v>מערך איכות הסביבה</v>
          </cell>
          <cell r="C7494">
            <v>1917625</v>
          </cell>
        </row>
        <row r="7495">
          <cell r="A7495">
            <v>19000000</v>
          </cell>
          <cell r="B7495" t="str">
            <v xml:space="preserve">מפעלים ותשלומים   </v>
          </cell>
        </row>
        <row r="7496">
          <cell r="A7496">
            <v>19100000</v>
          </cell>
          <cell r="B7496" t="str">
            <v xml:space="preserve">מים               </v>
          </cell>
        </row>
        <row r="7497">
          <cell r="A7497">
            <v>19120000</v>
          </cell>
          <cell r="B7497" t="str">
            <v xml:space="preserve">גביה              </v>
          </cell>
        </row>
        <row r="7498">
          <cell r="A7498">
            <v>1912000100</v>
          </cell>
          <cell r="B7498" t="str">
            <v>שכר עובדים לפי תקן</v>
          </cell>
        </row>
        <row r="7499">
          <cell r="A7499">
            <v>1912000110</v>
          </cell>
          <cell r="B7499" t="str">
            <v>השכר הקובע-תקציבית</v>
          </cell>
        </row>
        <row r="7500">
          <cell r="A7500">
            <v>1912000119</v>
          </cell>
          <cell r="B7500" t="str">
            <v xml:space="preserve">השכר הקובע-צוברת  </v>
          </cell>
        </row>
        <row r="7501">
          <cell r="A7501">
            <v>1912000122</v>
          </cell>
          <cell r="B7501" t="str">
            <v xml:space="preserve">ביגוד             </v>
          </cell>
        </row>
        <row r="7502">
          <cell r="A7502">
            <v>1912000126</v>
          </cell>
          <cell r="B7502" t="str">
            <v xml:space="preserve">דמי הבראה         </v>
          </cell>
        </row>
        <row r="7503">
          <cell r="A7503">
            <v>1912000130</v>
          </cell>
          <cell r="B7503" t="str">
            <v xml:space="preserve">שעות נוספות       </v>
          </cell>
        </row>
        <row r="7504">
          <cell r="A7504">
            <v>1912000140</v>
          </cell>
          <cell r="B7504" t="str">
            <v>השתתפות באחזקת רכב</v>
          </cell>
        </row>
        <row r="7505">
          <cell r="A7505">
            <v>1912000250</v>
          </cell>
          <cell r="B7505" t="str">
            <v>עובדים תיצוניים</v>
          </cell>
        </row>
        <row r="7506">
          <cell r="A7506">
            <v>1912000253</v>
          </cell>
          <cell r="B7506" t="str">
            <v xml:space="preserve">עובד חיצוני       </v>
          </cell>
        </row>
        <row r="7507">
          <cell r="A7507">
            <v>1912000400</v>
          </cell>
          <cell r="B7507" t="str">
            <v>אחזקת בנינים וציוד</v>
          </cell>
        </row>
        <row r="7508">
          <cell r="A7508">
            <v>1912000471</v>
          </cell>
          <cell r="B7508" t="str">
            <v xml:space="preserve">מכשירי כתיבה      </v>
          </cell>
        </row>
        <row r="7509">
          <cell r="A7509">
            <v>1912000492</v>
          </cell>
          <cell r="B7509" t="str">
            <v xml:space="preserve">השתתפות בעזר 092  </v>
          </cell>
        </row>
        <row r="7510">
          <cell r="A7510">
            <v>1912000500</v>
          </cell>
          <cell r="B7510" t="str">
            <v xml:space="preserve">הוצאות מינהליות   </v>
          </cell>
        </row>
        <row r="7511">
          <cell r="A7511">
            <v>1912000541</v>
          </cell>
          <cell r="B7511" t="str">
            <v xml:space="preserve">משלוחים           </v>
          </cell>
        </row>
        <row r="7512">
          <cell r="A7512">
            <v>1912000544</v>
          </cell>
          <cell r="B7512" t="str">
            <v xml:space="preserve">הוצאות דאר        </v>
          </cell>
          <cell r="C7512">
            <v>0</v>
          </cell>
        </row>
        <row r="7513">
          <cell r="A7513">
            <v>1912000561</v>
          </cell>
          <cell r="B7513" t="str">
            <v xml:space="preserve">שיכפולים          </v>
          </cell>
        </row>
        <row r="7514">
          <cell r="A7514">
            <v>1912000562</v>
          </cell>
          <cell r="B7514" t="str">
            <v xml:space="preserve">הדפסות            </v>
          </cell>
        </row>
        <row r="7515">
          <cell r="A7515">
            <v>1912000571</v>
          </cell>
          <cell r="B7515" t="str">
            <v xml:space="preserve">מיכון וענ"א       </v>
          </cell>
        </row>
        <row r="7516">
          <cell r="A7516">
            <v>1912000700</v>
          </cell>
          <cell r="B7516" t="str">
            <v xml:space="preserve">הוצאות לפעולות    </v>
          </cell>
        </row>
        <row r="7517">
          <cell r="A7517">
            <v>1912000715</v>
          </cell>
          <cell r="B7517" t="str">
            <v>עבודות קבלניות-רכב</v>
          </cell>
        </row>
        <row r="7518">
          <cell r="A7518">
            <v>1912000722</v>
          </cell>
          <cell r="B7518" t="str">
            <v>חמרים-תחזוקה עצמית</v>
          </cell>
        </row>
        <row r="7519">
          <cell r="A7519">
            <v>1912000753</v>
          </cell>
          <cell r="B7519" t="str">
            <v xml:space="preserve">עובד חיצוני       </v>
          </cell>
        </row>
        <row r="7520">
          <cell r="A7520">
            <v>1912000757</v>
          </cell>
          <cell r="B7520" t="str">
            <v>שרותים מהתאגיד</v>
          </cell>
        </row>
        <row r="7521">
          <cell r="A7521">
            <v>1912000758</v>
          </cell>
          <cell r="B7521" t="str">
            <v>אכיפת גביה - מים</v>
          </cell>
        </row>
        <row r="7522">
          <cell r="A7522">
            <v>1912000794</v>
          </cell>
          <cell r="B7522" t="str">
            <v xml:space="preserve">השתתפות בעזר 094  </v>
          </cell>
        </row>
        <row r="7523">
          <cell r="A7523">
            <v>1912000961</v>
          </cell>
          <cell r="B7523" t="str">
            <v>רז' פעולות ורכישות</v>
          </cell>
        </row>
        <row r="7524">
          <cell r="A7524" t="str">
            <v>#VALUE!</v>
          </cell>
          <cell r="B7524" t="str">
            <v xml:space="preserve">גביה              </v>
          </cell>
          <cell r="C7524">
            <v>0</v>
          </cell>
        </row>
        <row r="7525">
          <cell r="A7525">
            <v>19130000</v>
          </cell>
          <cell r="B7525" t="str">
            <v>מי שיקמה חולון / אזור</v>
          </cell>
        </row>
        <row r="7526">
          <cell r="A7526">
            <v>1913000100</v>
          </cell>
          <cell r="B7526" t="str">
            <v>שכר עובדים לפי תקן</v>
          </cell>
        </row>
        <row r="7527">
          <cell r="A7527">
            <v>1913000119</v>
          </cell>
          <cell r="B7527" t="str">
            <v xml:space="preserve">השכר הקובע-צוברת  </v>
          </cell>
        </row>
        <row r="7528">
          <cell r="A7528">
            <v>1913000122</v>
          </cell>
          <cell r="B7528" t="str">
            <v xml:space="preserve">ביגוד             </v>
          </cell>
        </row>
        <row r="7529">
          <cell r="A7529">
            <v>1913000126</v>
          </cell>
          <cell r="B7529" t="str">
            <v xml:space="preserve">דמי הבראה         </v>
          </cell>
        </row>
        <row r="7530">
          <cell r="A7530">
            <v>1913000130</v>
          </cell>
          <cell r="B7530" t="str">
            <v xml:space="preserve">שעות נוספות       </v>
          </cell>
        </row>
        <row r="7531">
          <cell r="A7531">
            <v>1913000140</v>
          </cell>
          <cell r="B7531" t="str">
            <v>השתתפות באחזקת רכב</v>
          </cell>
        </row>
        <row r="7532">
          <cell r="A7532">
            <v>1913000250</v>
          </cell>
          <cell r="B7532" t="str">
            <v>שכר מושאלים</v>
          </cell>
        </row>
        <row r="7533">
          <cell r="A7533" t="str">
            <v>#VALUE!</v>
          </cell>
          <cell r="B7533" t="str">
            <v>מי נביעות חולון / אזור</v>
          </cell>
          <cell r="C7533">
            <v>0</v>
          </cell>
        </row>
        <row r="7534">
          <cell r="A7534">
            <v>19300000</v>
          </cell>
          <cell r="B7534" t="str">
            <v xml:space="preserve">נכסים             </v>
          </cell>
        </row>
        <row r="7535">
          <cell r="A7535">
            <v>19330000</v>
          </cell>
          <cell r="B7535" t="str">
            <v xml:space="preserve">החברה הכלכלית     </v>
          </cell>
        </row>
        <row r="7536">
          <cell r="A7536">
            <v>1933000610</v>
          </cell>
          <cell r="B7536" t="str">
            <v>עמלה לחברה הכלכלית</v>
          </cell>
        </row>
        <row r="7537">
          <cell r="A7537" t="str">
            <v>#VALUE!</v>
          </cell>
          <cell r="B7537" t="str">
            <v xml:space="preserve">החברה הכלכלית     </v>
          </cell>
          <cell r="C7537">
            <v>0</v>
          </cell>
        </row>
        <row r="7538">
          <cell r="A7538">
            <v>19390000</v>
          </cell>
          <cell r="B7538" t="str">
            <v xml:space="preserve">נכסים אחרים       </v>
          </cell>
        </row>
        <row r="7539">
          <cell r="A7539">
            <v>1939000410</v>
          </cell>
          <cell r="B7539" t="str">
            <v xml:space="preserve">דמי חכירה         </v>
          </cell>
          <cell r="C7539">
            <v>15000</v>
          </cell>
        </row>
        <row r="7540">
          <cell r="A7540">
            <v>1939000411</v>
          </cell>
          <cell r="B7540" t="str">
            <v>ארנונה-נכסי העירייה</v>
          </cell>
        </row>
        <row r="7541">
          <cell r="A7541">
            <v>1939000412</v>
          </cell>
          <cell r="B7541" t="str">
            <v xml:space="preserve">מס רכישה          </v>
          </cell>
          <cell r="C7541">
            <v>10000</v>
          </cell>
        </row>
        <row r="7542">
          <cell r="A7542">
            <v>1939000413</v>
          </cell>
          <cell r="B7542" t="str">
            <v>דמ"ש נכסי חברות הבת</v>
          </cell>
        </row>
        <row r="7543">
          <cell r="A7543">
            <v>1939000432</v>
          </cell>
          <cell r="B7543" t="str">
            <v>מים - נכסים</v>
          </cell>
          <cell r="C7543">
            <v>50000</v>
          </cell>
        </row>
        <row r="7544">
          <cell r="A7544">
            <v>1939000441</v>
          </cell>
          <cell r="B7544" t="str">
            <v xml:space="preserve">ביטוח דירות       </v>
          </cell>
        </row>
        <row r="7545">
          <cell r="A7545">
            <v>1939000477</v>
          </cell>
          <cell r="B7545" t="str">
            <v xml:space="preserve">אחזקת נכסים       </v>
          </cell>
        </row>
        <row r="7546">
          <cell r="A7546">
            <v>1939000550</v>
          </cell>
          <cell r="B7546" t="str">
            <v xml:space="preserve">פירסומים          </v>
          </cell>
          <cell r="C7546">
            <v>1000</v>
          </cell>
        </row>
        <row r="7547">
          <cell r="A7547">
            <v>1939000570</v>
          </cell>
          <cell r="B7547" t="str">
            <v>תוכנת ניהול נכסים</v>
          </cell>
          <cell r="C7547">
            <v>6200</v>
          </cell>
        </row>
        <row r="7548">
          <cell r="A7548">
            <v>1939000580</v>
          </cell>
          <cell r="B7548" t="str">
            <v xml:space="preserve">ייעוץ חיצוני      </v>
          </cell>
        </row>
        <row r="7549">
          <cell r="A7549">
            <v>1939000801</v>
          </cell>
          <cell r="B7549" t="str">
            <v>דמי זיכיון רשת קהילה ופנאי</v>
          </cell>
          <cell r="C7549">
            <v>0</v>
          </cell>
        </row>
        <row r="7550">
          <cell r="A7550">
            <v>1939000802</v>
          </cell>
          <cell r="B7550" t="str">
            <v>דמ"ז החברה לפיתוח תאטרון</v>
          </cell>
          <cell r="C7550">
            <v>0</v>
          </cell>
        </row>
        <row r="7551">
          <cell r="A7551">
            <v>1939000803</v>
          </cell>
          <cell r="B7551" t="str">
            <v>זכות הפעלה החב' לפיתוח תאטרון</v>
          </cell>
        </row>
        <row r="7552">
          <cell r="A7552">
            <v>1939000810</v>
          </cell>
          <cell r="B7552" t="str">
            <v>ארנונה נכסי העירייה</v>
          </cell>
        </row>
        <row r="7553">
          <cell r="A7553" t="str">
            <v>#VALUE!</v>
          </cell>
          <cell r="B7553" t="str">
            <v xml:space="preserve">נכסים אחרים       </v>
          </cell>
          <cell r="C7553">
            <v>82200</v>
          </cell>
        </row>
        <row r="7554">
          <cell r="A7554">
            <v>19700000</v>
          </cell>
          <cell r="B7554" t="str">
            <v xml:space="preserve">מפעל הביוב        </v>
          </cell>
        </row>
        <row r="7555">
          <cell r="A7555">
            <v>19720000</v>
          </cell>
          <cell r="B7555" t="str">
            <v xml:space="preserve">ביוב  עירוני      </v>
          </cell>
        </row>
        <row r="7556">
          <cell r="A7556">
            <v>1972000100</v>
          </cell>
          <cell r="B7556" t="str">
            <v>שכר עובדים לפי תקן</v>
          </cell>
        </row>
        <row r="7557">
          <cell r="A7557">
            <v>1972000119</v>
          </cell>
          <cell r="B7557" t="str">
            <v xml:space="preserve">השכר הקובע-צוברת  </v>
          </cell>
        </row>
        <row r="7558">
          <cell r="A7558">
            <v>1972000140</v>
          </cell>
          <cell r="B7558" t="str">
            <v>השתתפות באחזקת רכב</v>
          </cell>
        </row>
        <row r="7559">
          <cell r="A7559" t="str">
            <v>#VALUE!</v>
          </cell>
          <cell r="B7559" t="str">
            <v xml:space="preserve">ביוב  עירוני      </v>
          </cell>
          <cell r="C7559">
            <v>0</v>
          </cell>
        </row>
        <row r="7560">
          <cell r="A7560">
            <v>19900000</v>
          </cell>
          <cell r="B7560" t="str">
            <v xml:space="preserve">תשלומים לא רגילים </v>
          </cell>
        </row>
        <row r="7561">
          <cell r="A7561">
            <v>19910000</v>
          </cell>
          <cell r="B7561" t="str">
            <v>הפרשות לקרנות תקציביות</v>
          </cell>
        </row>
        <row r="7562">
          <cell r="A7562">
            <v>19911000</v>
          </cell>
          <cell r="B7562" t="str">
            <v xml:space="preserve">קרן מחסנים        </v>
          </cell>
        </row>
        <row r="7563">
          <cell r="A7563">
            <v>1991100986</v>
          </cell>
          <cell r="B7563" t="str">
            <v>התאם מלאי מחסן ודלק</v>
          </cell>
          <cell r="C7563">
            <v>50000</v>
          </cell>
        </row>
        <row r="7564">
          <cell r="A7564" t="str">
            <v>#VALUE!</v>
          </cell>
          <cell r="B7564" t="str">
            <v xml:space="preserve">קרן מחסנים        </v>
          </cell>
          <cell r="C7564">
            <v>50000</v>
          </cell>
        </row>
        <row r="7565">
          <cell r="A7565">
            <v>19913000</v>
          </cell>
          <cell r="B7565" t="str">
            <v>קרן הלואות לעובדים</v>
          </cell>
        </row>
        <row r="7566">
          <cell r="A7566">
            <v>1991300981</v>
          </cell>
          <cell r="B7566" t="str">
            <v xml:space="preserve">קרן להלואות לרכב  </v>
          </cell>
        </row>
        <row r="7567">
          <cell r="A7567" t="str">
            <v>#VALUE!</v>
          </cell>
          <cell r="B7567" t="str">
            <v>קרן הלואות לעובדים</v>
          </cell>
          <cell r="C7567">
            <v>0</v>
          </cell>
        </row>
        <row r="7568">
          <cell r="A7568">
            <v>19917000</v>
          </cell>
          <cell r="B7568" t="str">
            <v>העברה לתק' פיתוח</v>
          </cell>
        </row>
        <row r="7569">
          <cell r="A7569">
            <v>1991700930</v>
          </cell>
          <cell r="B7569" t="str">
            <v>העברה לתב"רים</v>
          </cell>
        </row>
        <row r="7570">
          <cell r="A7570">
            <v>1991700931</v>
          </cell>
          <cell r="B7570" t="str">
            <v>לתב"ר השקעה בחכ"ל</v>
          </cell>
        </row>
        <row r="7571">
          <cell r="A7571" t="str">
            <v>#VALUE!</v>
          </cell>
          <cell r="B7571" t="str">
            <v>הפרשות לתק' פיתוח</v>
          </cell>
          <cell r="C7571">
            <v>0</v>
          </cell>
        </row>
        <row r="7572">
          <cell r="A7572">
            <v>19918000</v>
          </cell>
          <cell r="B7572" t="str">
            <v>תשלומים סוציאליים</v>
          </cell>
        </row>
        <row r="7573">
          <cell r="A7573">
            <v>1991800126</v>
          </cell>
          <cell r="B7573" t="str">
            <v>הפרשה לדמי הבראה</v>
          </cell>
        </row>
        <row r="7574">
          <cell r="A7574">
            <v>1991800181</v>
          </cell>
          <cell r="B7574" t="str">
            <v>הסכם ינואר 2011</v>
          </cell>
        </row>
        <row r="7575">
          <cell r="A7575">
            <v>1991800360</v>
          </cell>
          <cell r="B7575" t="str">
            <v>שי לעובדים</v>
          </cell>
          <cell r="C7575">
            <v>2078000</v>
          </cell>
        </row>
        <row r="7576">
          <cell r="A7576">
            <v>1991800361</v>
          </cell>
          <cell r="B7576" t="str">
            <v>שי לעובדים ארעיים</v>
          </cell>
          <cell r="C7576">
            <v>5000</v>
          </cell>
        </row>
        <row r="7577">
          <cell r="A7577">
            <v>1991800362</v>
          </cell>
          <cell r="B7577" t="str">
            <v>ביטוח בריאות לעובדים</v>
          </cell>
        </row>
        <row r="7578">
          <cell r="A7578" t="str">
            <v>#VALUE!</v>
          </cell>
          <cell r="B7578" t="str">
            <v>תשלומים סוציאליים</v>
          </cell>
          <cell r="C7578">
            <v>2083000</v>
          </cell>
        </row>
        <row r="7579">
          <cell r="A7579">
            <v>19919000</v>
          </cell>
          <cell r="B7579" t="str">
            <v xml:space="preserve">גימלאות ופיצויים  </v>
          </cell>
        </row>
        <row r="7580">
          <cell r="A7580">
            <v>1991900100</v>
          </cell>
          <cell r="B7580" t="str">
            <v>שכר עובדים לפי תקן</v>
          </cell>
        </row>
        <row r="7581">
          <cell r="A7581">
            <v>1991900310</v>
          </cell>
          <cell r="B7581" t="str">
            <v xml:space="preserve">תשלומי פנסיות     </v>
          </cell>
          <cell r="C7581">
            <v>71830000</v>
          </cell>
        </row>
        <row r="7582">
          <cell r="A7582">
            <v>1991900311</v>
          </cell>
          <cell r="B7582" t="str">
            <v xml:space="preserve">פנסיות לשארים     </v>
          </cell>
          <cell r="C7582">
            <v>10200000</v>
          </cell>
        </row>
        <row r="7583">
          <cell r="A7583">
            <v>1991900320</v>
          </cell>
          <cell r="B7583" t="str">
            <v xml:space="preserve">תשלומי פיצויים    </v>
          </cell>
          <cell r="C7583">
            <v>1000000</v>
          </cell>
        </row>
        <row r="7584">
          <cell r="A7584">
            <v>1991900321</v>
          </cell>
          <cell r="B7584" t="str">
            <v>תשלומי גמר חשבון</v>
          </cell>
          <cell r="C7584">
            <v>3700000</v>
          </cell>
        </row>
        <row r="7585">
          <cell r="A7585">
            <v>1991900330</v>
          </cell>
          <cell r="B7585" t="str">
            <v xml:space="preserve">פנסיות לאחרים     </v>
          </cell>
          <cell r="C7585">
            <v>1000000</v>
          </cell>
        </row>
        <row r="7586">
          <cell r="A7586">
            <v>1991900340</v>
          </cell>
          <cell r="B7586" t="str">
            <v>רווחת גימלאי העירייה</v>
          </cell>
          <cell r="C7586">
            <v>540000</v>
          </cell>
        </row>
        <row r="7587">
          <cell r="A7587" t="str">
            <v>#VALUE!</v>
          </cell>
          <cell r="B7587" t="str">
            <v xml:space="preserve">גימלאות ופיצויים  </v>
          </cell>
          <cell r="C7587">
            <v>88270000</v>
          </cell>
        </row>
        <row r="7588">
          <cell r="A7588">
            <v>19919100</v>
          </cell>
          <cell r="B7588" t="str">
            <v>השת' בהפרשה לפנסיה</v>
          </cell>
        </row>
        <row r="7589">
          <cell r="A7589">
            <v>1991910391</v>
          </cell>
          <cell r="B7589" t="str">
            <v>השת' בהפרשה לפנסיה</v>
          </cell>
        </row>
        <row r="7590">
          <cell r="A7590" t="str">
            <v>#VALUE!</v>
          </cell>
          <cell r="B7590" t="str">
            <v>השת' בהפרשה לפנסיה</v>
          </cell>
          <cell r="C7590">
            <v>0</v>
          </cell>
        </row>
        <row r="7591">
          <cell r="A7591">
            <v>19920000</v>
          </cell>
          <cell r="B7591" t="str">
            <v xml:space="preserve">רזרבה תקציבית     </v>
          </cell>
        </row>
        <row r="7592">
          <cell r="A7592">
            <v>1992000960</v>
          </cell>
          <cell r="B7592" t="str">
            <v xml:space="preserve">פעולות מיוחדות    </v>
          </cell>
        </row>
        <row r="7593">
          <cell r="A7593">
            <v>1992000961</v>
          </cell>
          <cell r="B7593" t="str">
            <v>רזרבת שכר לועדות תקינה</v>
          </cell>
        </row>
        <row r="7594">
          <cell r="A7594">
            <v>1992000963</v>
          </cell>
          <cell r="B7594" t="str">
            <v>רזרבה לרכבי ליסינג</v>
          </cell>
        </row>
        <row r="7595">
          <cell r="A7595" t="str">
            <v>#VALUE!</v>
          </cell>
          <cell r="B7595" t="str">
            <v xml:space="preserve">רזרבה תקציבית     </v>
          </cell>
          <cell r="C7595">
            <v>0</v>
          </cell>
        </row>
        <row r="7596">
          <cell r="A7596">
            <v>19940000</v>
          </cell>
          <cell r="B7596" t="str">
            <v>מיוחדות+בלתי נצפות</v>
          </cell>
        </row>
        <row r="7597">
          <cell r="A7597">
            <v>1994000970</v>
          </cell>
          <cell r="B7597" t="str">
            <v xml:space="preserve">מ"ה הוצאות עודפות </v>
          </cell>
          <cell r="C7597">
            <v>400000</v>
          </cell>
        </row>
        <row r="7598">
          <cell r="A7598">
            <v>1994000981</v>
          </cell>
          <cell r="B7598" t="str">
            <v xml:space="preserve">הוצ' משנים קודמות </v>
          </cell>
          <cell r="C7598">
            <v>1000000</v>
          </cell>
        </row>
        <row r="7599">
          <cell r="A7599">
            <v>1994000982</v>
          </cell>
          <cell r="B7599" t="str">
            <v>העברה לקרן עודפים</v>
          </cell>
        </row>
        <row r="7600">
          <cell r="A7600" t="str">
            <v>#VALUE!</v>
          </cell>
          <cell r="B7600" t="str">
            <v>מיוחדות+בלתי נצפות</v>
          </cell>
          <cell r="C7600">
            <v>1400000</v>
          </cell>
        </row>
        <row r="7601">
          <cell r="A7601">
            <v>19950000</v>
          </cell>
          <cell r="B7601" t="str">
            <v xml:space="preserve">הנחות במיסים      </v>
          </cell>
        </row>
        <row r="7602">
          <cell r="A7602">
            <v>1995000860</v>
          </cell>
          <cell r="B7602" t="str">
            <v xml:space="preserve">הנחות סוציאליות   </v>
          </cell>
        </row>
        <row r="7603">
          <cell r="A7603">
            <v>1995000861</v>
          </cell>
          <cell r="B7603" t="str">
            <v xml:space="preserve">הנחות במסים       </v>
          </cell>
          <cell r="C7603">
            <v>98000000</v>
          </cell>
        </row>
        <row r="7604">
          <cell r="A7604">
            <v>1995000862</v>
          </cell>
          <cell r="B7604" t="str">
            <v xml:space="preserve">הנחות לגימלאים    </v>
          </cell>
        </row>
        <row r="7605">
          <cell r="A7605">
            <v>1995000863</v>
          </cell>
          <cell r="B7605" t="str">
            <v>פטורים מארנונה</v>
          </cell>
          <cell r="C7605">
            <v>23000000</v>
          </cell>
        </row>
        <row r="7606">
          <cell r="A7606">
            <v>1995000864</v>
          </cell>
          <cell r="B7606" t="str">
            <v>פטורים - מוסדות</v>
          </cell>
          <cell r="C7606">
            <v>22000000</v>
          </cell>
        </row>
        <row r="7607">
          <cell r="A7607">
            <v>1995000865</v>
          </cell>
          <cell r="B7607" t="str">
            <v>הנחות פטור קורונה</v>
          </cell>
        </row>
        <row r="7608">
          <cell r="A7608">
            <v>0</v>
          </cell>
          <cell r="B7608" t="str">
            <v xml:space="preserve">הנחות במיסים      </v>
          </cell>
          <cell r="C7608">
            <v>0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"/>
    </sheetNames>
    <sheetDataSet>
      <sheetData sheetId="0">
        <row r="9">
          <cell r="A9">
            <v>1092000110</v>
          </cell>
          <cell r="B9">
            <v>110</v>
          </cell>
          <cell r="C9" t="str">
            <v>092000</v>
          </cell>
          <cell r="D9">
            <v>1</v>
          </cell>
          <cell r="E9">
            <v>0</v>
          </cell>
          <cell r="F9" t="str">
            <v>השכר הקובע-תקציבית</v>
          </cell>
          <cell r="G9" t="str">
            <v>שכר</v>
          </cell>
          <cell r="H9">
            <v>1.5092230296254838E-2</v>
          </cell>
          <cell r="I9">
            <v>181600</v>
          </cell>
        </row>
        <row r="10">
          <cell r="A10">
            <v>1092000119</v>
          </cell>
          <cell r="B10">
            <v>119</v>
          </cell>
          <cell r="C10" t="str">
            <v>092000</v>
          </cell>
          <cell r="D10">
            <v>1</v>
          </cell>
          <cell r="E10">
            <v>0</v>
          </cell>
          <cell r="F10" t="str">
            <v xml:space="preserve">השכר הקובע-צוברת  </v>
          </cell>
          <cell r="G10" t="str">
            <v>שכר</v>
          </cell>
          <cell r="H10">
            <v>1.5047291487532144E-2</v>
          </cell>
          <cell r="I10">
            <v>236100</v>
          </cell>
        </row>
        <row r="11">
          <cell r="A11">
            <v>1092000122</v>
          </cell>
          <cell r="B11">
            <v>122</v>
          </cell>
          <cell r="C11" t="str">
            <v>092000</v>
          </cell>
          <cell r="D11">
            <v>1</v>
          </cell>
          <cell r="E11">
            <v>0</v>
          </cell>
          <cell r="F11" t="str">
            <v xml:space="preserve">ביגוד             </v>
          </cell>
          <cell r="G11" t="str">
            <v>שכר</v>
          </cell>
          <cell r="H11">
            <v>0</v>
          </cell>
          <cell r="I11">
            <v>6900</v>
          </cell>
        </row>
        <row r="12">
          <cell r="A12">
            <v>1092000126</v>
          </cell>
          <cell r="B12">
            <v>126</v>
          </cell>
          <cell r="C12" t="str">
            <v>092000</v>
          </cell>
          <cell r="D12">
            <v>1</v>
          </cell>
          <cell r="E12">
            <v>0</v>
          </cell>
          <cell r="F12" t="str">
            <v xml:space="preserve">דמי הבראה         </v>
          </cell>
          <cell r="G12" t="str">
            <v>שכר</v>
          </cell>
          <cell r="H12">
            <v>0.18518518518518512</v>
          </cell>
          <cell r="I12">
            <v>16000</v>
          </cell>
        </row>
        <row r="13">
          <cell r="A13">
            <v>1092000130</v>
          </cell>
          <cell r="B13">
            <v>130</v>
          </cell>
          <cell r="C13" t="str">
            <v>092000</v>
          </cell>
          <cell r="D13">
            <v>1</v>
          </cell>
          <cell r="E13">
            <v>0</v>
          </cell>
          <cell r="F13" t="str">
            <v xml:space="preserve">שעות נוספות       </v>
          </cell>
          <cell r="G13" t="str">
            <v>שכר</v>
          </cell>
          <cell r="H13">
            <v>0</v>
          </cell>
          <cell r="I13">
            <v>63600</v>
          </cell>
        </row>
        <row r="14">
          <cell r="A14">
            <v>1092000140</v>
          </cell>
          <cell r="B14">
            <v>140</v>
          </cell>
          <cell r="C14" t="str">
            <v>092000</v>
          </cell>
          <cell r="D14">
            <v>1</v>
          </cell>
          <cell r="E14">
            <v>0</v>
          </cell>
          <cell r="F14" t="str">
            <v>השתתפות באחזקת רכב</v>
          </cell>
          <cell r="G14" t="str">
            <v>שכר</v>
          </cell>
          <cell r="H14">
            <v>0</v>
          </cell>
          <cell r="I14">
            <v>79600</v>
          </cell>
        </row>
        <row r="15">
          <cell r="A15">
            <v>1092000200</v>
          </cell>
          <cell r="B15">
            <v>200</v>
          </cell>
          <cell r="C15" t="str">
            <v>092000</v>
          </cell>
          <cell r="D15">
            <v>1</v>
          </cell>
          <cell r="E15">
            <v>0</v>
          </cell>
          <cell r="F15" t="str">
            <v>שכר עובדים ללא תקן</v>
          </cell>
          <cell r="G15" t="str">
            <v xml:space="preserve"> </v>
          </cell>
          <cell r="H15">
            <v>0</v>
          </cell>
          <cell r="I15">
            <v>0</v>
          </cell>
        </row>
        <row r="16">
          <cell r="A16">
            <v>1092000210</v>
          </cell>
          <cell r="B16">
            <v>210</v>
          </cell>
          <cell r="C16" t="str">
            <v>092000</v>
          </cell>
          <cell r="D16">
            <v>1</v>
          </cell>
          <cell r="E16">
            <v>0</v>
          </cell>
          <cell r="F16" t="str">
            <v xml:space="preserve">השכר הקובע        </v>
          </cell>
          <cell r="G16" t="str">
            <v>שכר</v>
          </cell>
          <cell r="H16">
            <v>0</v>
          </cell>
          <cell r="I16">
            <v>0</v>
          </cell>
        </row>
        <row r="17">
          <cell r="A17">
            <v>1092000253</v>
          </cell>
          <cell r="B17">
            <v>253</v>
          </cell>
          <cell r="C17" t="str">
            <v>092000</v>
          </cell>
          <cell r="D17">
            <v>1</v>
          </cell>
          <cell r="E17">
            <v>0</v>
          </cell>
          <cell r="F17" t="str">
            <v xml:space="preserve">עובדים חיצוניים   </v>
          </cell>
          <cell r="G17" t="str">
            <v>שכר</v>
          </cell>
          <cell r="H17">
            <v>0</v>
          </cell>
          <cell r="I17">
            <v>0</v>
          </cell>
        </row>
        <row r="18">
          <cell r="A18">
            <v>1092000400</v>
          </cell>
          <cell r="B18">
            <v>400</v>
          </cell>
          <cell r="C18" t="str">
            <v>092000</v>
          </cell>
          <cell r="D18">
            <v>1</v>
          </cell>
          <cell r="E18">
            <v>0</v>
          </cell>
          <cell r="F18" t="str">
            <v>אחזקת בנינים וציוד</v>
          </cell>
          <cell r="G18" t="str">
            <v xml:space="preserve"> </v>
          </cell>
          <cell r="H18">
            <v>0</v>
          </cell>
          <cell r="I18">
            <v>0</v>
          </cell>
        </row>
        <row r="19">
          <cell r="A19">
            <v>1092000410</v>
          </cell>
          <cell r="B19">
            <v>410</v>
          </cell>
          <cell r="C19" t="str">
            <v>092000</v>
          </cell>
          <cell r="D19">
            <v>1</v>
          </cell>
          <cell r="E19">
            <v>0</v>
          </cell>
          <cell r="F19" t="str">
            <v xml:space="preserve">השתתפות בועד בית  </v>
          </cell>
          <cell r="G19" t="str">
            <v>קשיח</v>
          </cell>
          <cell r="H19">
            <v>0.16279069767441867</v>
          </cell>
          <cell r="I19">
            <v>10000</v>
          </cell>
        </row>
        <row r="20">
          <cell r="A20">
            <v>1092000411</v>
          </cell>
          <cell r="B20">
            <v>411</v>
          </cell>
          <cell r="C20" t="str">
            <v>092000</v>
          </cell>
          <cell r="D20">
            <v>1</v>
          </cell>
          <cell r="E20">
            <v>0</v>
          </cell>
          <cell r="F20" t="str">
            <v>דמי שכירות</v>
          </cell>
          <cell r="G20" t="str">
            <v>קשיח</v>
          </cell>
          <cell r="H20">
            <v>0</v>
          </cell>
          <cell r="I20">
            <v>0</v>
          </cell>
        </row>
        <row r="21">
          <cell r="A21">
            <v>1092000420</v>
          </cell>
          <cell r="B21">
            <v>420</v>
          </cell>
          <cell r="C21" t="str">
            <v>092000</v>
          </cell>
          <cell r="D21">
            <v>1</v>
          </cell>
          <cell r="E21">
            <v>0</v>
          </cell>
          <cell r="F21" t="str">
            <v xml:space="preserve">כיבוי אש          </v>
          </cell>
          <cell r="G21" t="str">
            <v>גמיש</v>
          </cell>
          <cell r="H21">
            <v>8.1081081081081141E-2</v>
          </cell>
          <cell r="I21">
            <v>40000</v>
          </cell>
        </row>
        <row r="22">
          <cell r="A22">
            <v>1092000423</v>
          </cell>
          <cell r="B22">
            <v>423</v>
          </cell>
          <cell r="C22" t="str">
            <v>092000</v>
          </cell>
          <cell r="D22">
            <v>1</v>
          </cell>
          <cell r="E22">
            <v>0</v>
          </cell>
          <cell r="F22" t="str">
            <v xml:space="preserve">תחזוקת מבנה       </v>
          </cell>
          <cell r="G22" t="str">
            <v>קשיח</v>
          </cell>
          <cell r="H22">
            <v>5.2631578947368363E-2</v>
          </cell>
          <cell r="I22">
            <v>34000</v>
          </cell>
        </row>
        <row r="23">
          <cell r="A23">
            <v>1092000431</v>
          </cell>
          <cell r="B23">
            <v>431</v>
          </cell>
          <cell r="C23" t="str">
            <v>092000</v>
          </cell>
          <cell r="D23">
            <v>1</v>
          </cell>
          <cell r="E23">
            <v>0</v>
          </cell>
          <cell r="F23" t="str">
            <v xml:space="preserve">חשמל              </v>
          </cell>
          <cell r="G23" t="str">
            <v>קשיח</v>
          </cell>
          <cell r="H23">
            <v>0.10000000000000009</v>
          </cell>
          <cell r="I23">
            <v>1303500</v>
          </cell>
        </row>
        <row r="24">
          <cell r="A24">
            <v>1092000432</v>
          </cell>
          <cell r="B24">
            <v>432</v>
          </cell>
          <cell r="C24" t="str">
            <v>092000</v>
          </cell>
          <cell r="D24">
            <v>1</v>
          </cell>
          <cell r="E24">
            <v>0</v>
          </cell>
          <cell r="F24" t="str">
            <v xml:space="preserve">מים               </v>
          </cell>
          <cell r="G24" t="str">
            <v>קשיח</v>
          </cell>
          <cell r="H24">
            <v>0</v>
          </cell>
          <cell r="I24">
            <v>300000</v>
          </cell>
        </row>
        <row r="25">
          <cell r="A25">
            <v>1092000433</v>
          </cell>
          <cell r="B25">
            <v>433</v>
          </cell>
          <cell r="C25" t="str">
            <v>092000</v>
          </cell>
          <cell r="D25">
            <v>1</v>
          </cell>
          <cell r="E25">
            <v>0</v>
          </cell>
          <cell r="F25" t="str">
            <v xml:space="preserve">חומרי נקיון       </v>
          </cell>
          <cell r="G25" t="str">
            <v>גמיש</v>
          </cell>
          <cell r="H25">
            <v>0</v>
          </cell>
          <cell r="I25">
            <v>26600</v>
          </cell>
        </row>
        <row r="26">
          <cell r="A26">
            <v>1092000434</v>
          </cell>
          <cell r="B26">
            <v>434</v>
          </cell>
          <cell r="C26" t="str">
            <v>092000</v>
          </cell>
          <cell r="D26">
            <v>1</v>
          </cell>
          <cell r="E26">
            <v>0</v>
          </cell>
          <cell r="F26" t="str">
            <v xml:space="preserve">חיטוי והדברה      </v>
          </cell>
          <cell r="G26" t="str">
            <v>גמיש</v>
          </cell>
          <cell r="H26">
            <v>0</v>
          </cell>
          <cell r="I26">
            <v>2300</v>
          </cell>
        </row>
        <row r="27">
          <cell r="A27">
            <v>1092000435</v>
          </cell>
          <cell r="B27">
            <v>435</v>
          </cell>
          <cell r="C27" t="str">
            <v>092000</v>
          </cell>
          <cell r="D27">
            <v>1</v>
          </cell>
          <cell r="E27">
            <v>0</v>
          </cell>
          <cell r="F27" t="str">
            <v>אחזקת מרכזיות</v>
          </cell>
          <cell r="G27" t="str">
            <v>קשיח</v>
          </cell>
          <cell r="H27">
            <v>0</v>
          </cell>
          <cell r="I27">
            <v>0</v>
          </cell>
        </row>
        <row r="28">
          <cell r="A28">
            <v>1092000436</v>
          </cell>
          <cell r="B28">
            <v>436</v>
          </cell>
          <cell r="C28" t="str">
            <v>092000</v>
          </cell>
          <cell r="D28">
            <v>1</v>
          </cell>
          <cell r="E28">
            <v>0</v>
          </cell>
          <cell r="F28" t="str">
            <v xml:space="preserve">אחזקת מזגנים      </v>
          </cell>
          <cell r="G28" t="str">
            <v>גמיש</v>
          </cell>
          <cell r="H28">
            <v>0</v>
          </cell>
          <cell r="I28">
            <v>76000</v>
          </cell>
        </row>
        <row r="29">
          <cell r="A29">
            <v>1092000437</v>
          </cell>
          <cell r="B29">
            <v>437</v>
          </cell>
          <cell r="C29" t="str">
            <v>092000</v>
          </cell>
          <cell r="D29">
            <v>1</v>
          </cell>
          <cell r="E29">
            <v>0</v>
          </cell>
          <cell r="F29" t="str">
            <v xml:space="preserve">אחזקת אזעקה       </v>
          </cell>
          <cell r="G29" t="str">
            <v>קשיח</v>
          </cell>
          <cell r="H29">
            <v>0</v>
          </cell>
          <cell r="I29">
            <v>5300</v>
          </cell>
        </row>
        <row r="30">
          <cell r="A30">
            <v>1092000438</v>
          </cell>
          <cell r="B30">
            <v>438</v>
          </cell>
          <cell r="C30" t="str">
            <v>092000</v>
          </cell>
          <cell r="D30">
            <v>1</v>
          </cell>
          <cell r="E30">
            <v>0</v>
          </cell>
          <cell r="F30" t="str">
            <v xml:space="preserve">בטוח ורשוי קשר    </v>
          </cell>
          <cell r="G30" t="str">
            <v>קשיח</v>
          </cell>
          <cell r="H30">
            <v>0</v>
          </cell>
          <cell r="I30">
            <v>247000</v>
          </cell>
        </row>
        <row r="31">
          <cell r="A31">
            <v>1092000439</v>
          </cell>
          <cell r="B31">
            <v>439</v>
          </cell>
          <cell r="C31" t="str">
            <v>092000</v>
          </cell>
          <cell r="D31">
            <v>1</v>
          </cell>
          <cell r="E31">
            <v>0</v>
          </cell>
          <cell r="F31" t="str">
            <v xml:space="preserve">השכרת איתוריות    </v>
          </cell>
          <cell r="G31" t="str">
            <v>קשיח</v>
          </cell>
          <cell r="H31">
            <v>0</v>
          </cell>
          <cell r="I31">
            <v>1700</v>
          </cell>
        </row>
        <row r="32">
          <cell r="A32">
            <v>1092000441</v>
          </cell>
          <cell r="B32">
            <v>441</v>
          </cell>
          <cell r="C32" t="str">
            <v>092000</v>
          </cell>
          <cell r="D32">
            <v>1</v>
          </cell>
          <cell r="E32">
            <v>0</v>
          </cell>
          <cell r="F32" t="str">
            <v xml:space="preserve">ביטוח             </v>
          </cell>
          <cell r="G32" t="str">
            <v>קשיח</v>
          </cell>
          <cell r="H32">
            <v>0</v>
          </cell>
          <cell r="I32">
            <v>0</v>
          </cell>
        </row>
        <row r="33">
          <cell r="A33">
            <v>1092000450</v>
          </cell>
          <cell r="B33">
            <v>450</v>
          </cell>
          <cell r="C33" t="str">
            <v>092000</v>
          </cell>
          <cell r="D33">
            <v>1</v>
          </cell>
          <cell r="E33">
            <v>0</v>
          </cell>
          <cell r="F33" t="str">
            <v>אחזקת תמי 4</v>
          </cell>
          <cell r="G33" t="str">
            <v>קשיח</v>
          </cell>
          <cell r="H33">
            <v>1.192982456140351</v>
          </cell>
          <cell r="I33">
            <v>50000</v>
          </cell>
        </row>
        <row r="34">
          <cell r="A34">
            <v>1092000451</v>
          </cell>
          <cell r="B34">
            <v>451</v>
          </cell>
          <cell r="C34" t="str">
            <v>092000</v>
          </cell>
          <cell r="D34">
            <v>1</v>
          </cell>
          <cell r="E34">
            <v>0</v>
          </cell>
          <cell r="F34" t="str">
            <v>אחזקת דפיברילטור</v>
          </cell>
          <cell r="G34" t="str">
            <v>גמיש</v>
          </cell>
          <cell r="H34">
            <v>0</v>
          </cell>
          <cell r="I34">
            <v>0</v>
          </cell>
        </row>
        <row r="35">
          <cell r="A35">
            <v>1092000470</v>
          </cell>
          <cell r="B35">
            <v>470</v>
          </cell>
          <cell r="C35" t="str">
            <v>092000</v>
          </cell>
          <cell r="D35">
            <v>1</v>
          </cell>
          <cell r="E35">
            <v>0</v>
          </cell>
          <cell r="F35" t="str">
            <v xml:space="preserve">אחזקת מכונות משרד </v>
          </cell>
          <cell r="G35" t="str">
            <v>גמיש</v>
          </cell>
          <cell r="H35">
            <v>0</v>
          </cell>
          <cell r="I35">
            <v>7600</v>
          </cell>
        </row>
        <row r="36">
          <cell r="A36">
            <v>1092000474</v>
          </cell>
          <cell r="B36">
            <v>474</v>
          </cell>
          <cell r="C36" t="str">
            <v>092000</v>
          </cell>
          <cell r="D36">
            <v>1</v>
          </cell>
          <cell r="E36">
            <v>0</v>
          </cell>
          <cell r="F36" t="str">
            <v xml:space="preserve">שרות למעליות      </v>
          </cell>
          <cell r="G36" t="str">
            <v>קשיח</v>
          </cell>
          <cell r="H36">
            <v>5.2631578947368363E-2</v>
          </cell>
          <cell r="I36">
            <v>42000</v>
          </cell>
        </row>
        <row r="37">
          <cell r="A37">
            <v>1092000476</v>
          </cell>
          <cell r="B37">
            <v>476</v>
          </cell>
          <cell r="C37" t="str">
            <v>092000</v>
          </cell>
          <cell r="D37">
            <v>1</v>
          </cell>
          <cell r="E37">
            <v>0</v>
          </cell>
          <cell r="F37" t="str">
            <v xml:space="preserve">אחזקת גנרטור      </v>
          </cell>
          <cell r="G37" t="str">
            <v>קשיח</v>
          </cell>
          <cell r="H37">
            <v>0</v>
          </cell>
          <cell r="I37">
            <v>13300</v>
          </cell>
        </row>
        <row r="38">
          <cell r="A38">
            <v>1092000500</v>
          </cell>
          <cell r="B38">
            <v>500</v>
          </cell>
          <cell r="C38" t="str">
            <v>092000</v>
          </cell>
          <cell r="D38">
            <v>1</v>
          </cell>
          <cell r="E38">
            <v>0</v>
          </cell>
          <cell r="F38" t="str">
            <v xml:space="preserve">הוצאות מינהליות   </v>
          </cell>
          <cell r="G38" t="str">
            <v xml:space="preserve"> </v>
          </cell>
          <cell r="H38">
            <v>0</v>
          </cell>
          <cell r="I38">
            <v>0</v>
          </cell>
        </row>
        <row r="39">
          <cell r="A39">
            <v>1092000511</v>
          </cell>
          <cell r="B39">
            <v>511</v>
          </cell>
          <cell r="C39" t="str">
            <v>092000</v>
          </cell>
          <cell r="D39">
            <v>1</v>
          </cell>
          <cell r="E39">
            <v>0</v>
          </cell>
          <cell r="F39" t="str">
            <v xml:space="preserve">שתיה לעובדים      </v>
          </cell>
          <cell r="G39" t="str">
            <v>גמיש</v>
          </cell>
          <cell r="H39">
            <v>9.7560975609756184E-2</v>
          </cell>
          <cell r="I39">
            <v>450000</v>
          </cell>
        </row>
        <row r="40">
          <cell r="A40">
            <v>1092000540</v>
          </cell>
          <cell r="B40">
            <v>540</v>
          </cell>
          <cell r="C40" t="str">
            <v>092000</v>
          </cell>
          <cell r="D40">
            <v>1</v>
          </cell>
          <cell r="E40">
            <v>0</v>
          </cell>
          <cell r="F40" t="str">
            <v xml:space="preserve">הוצאות טלפון      </v>
          </cell>
          <cell r="G40" t="str">
            <v>קשיח</v>
          </cell>
          <cell r="H40">
            <v>3.8961038961038863E-2</v>
          </cell>
          <cell r="I40">
            <v>800000</v>
          </cell>
        </row>
        <row r="41">
          <cell r="A41">
            <v>1092000542</v>
          </cell>
          <cell r="B41">
            <v>542</v>
          </cell>
          <cell r="C41" t="str">
            <v>092000</v>
          </cell>
          <cell r="D41">
            <v>1</v>
          </cell>
          <cell r="E41">
            <v>0</v>
          </cell>
          <cell r="F41" t="str">
            <v>מרכזיה טלולרית</v>
          </cell>
          <cell r="G41" t="str">
            <v>גמיש</v>
          </cell>
          <cell r="H41">
            <v>0</v>
          </cell>
          <cell r="I41">
            <v>0</v>
          </cell>
        </row>
        <row r="42">
          <cell r="A42">
            <v>1092000543</v>
          </cell>
          <cell r="B42">
            <v>543</v>
          </cell>
          <cell r="C42" t="str">
            <v>092000</v>
          </cell>
          <cell r="D42">
            <v>1</v>
          </cell>
          <cell r="E42">
            <v>0</v>
          </cell>
          <cell r="F42" t="str">
            <v xml:space="preserve">טלפונים סלולריים  </v>
          </cell>
          <cell r="G42" t="str">
            <v>גמיש</v>
          </cell>
          <cell r="H42">
            <v>0.10803324099723</v>
          </cell>
          <cell r="I42">
            <v>400000</v>
          </cell>
        </row>
        <row r="43">
          <cell r="A43">
            <v>1092000544</v>
          </cell>
          <cell r="B43">
            <v>544</v>
          </cell>
          <cell r="C43" t="str">
            <v>092000</v>
          </cell>
          <cell r="D43">
            <v>1</v>
          </cell>
          <cell r="E43">
            <v>0</v>
          </cell>
          <cell r="F43" t="str">
            <v xml:space="preserve">הוצאות דאר        </v>
          </cell>
          <cell r="G43" t="str">
            <v>קשיח</v>
          </cell>
          <cell r="H43">
            <v>0</v>
          </cell>
          <cell r="I43">
            <v>0</v>
          </cell>
        </row>
        <row r="44">
          <cell r="A44">
            <v>1092000545</v>
          </cell>
          <cell r="B44">
            <v>545</v>
          </cell>
          <cell r="C44" t="str">
            <v>092000</v>
          </cell>
          <cell r="D44">
            <v>1</v>
          </cell>
          <cell r="E44">
            <v>0</v>
          </cell>
          <cell r="F44" t="str">
            <v>סלולריים - עובדים</v>
          </cell>
          <cell r="G44" t="str">
            <v>גמיש</v>
          </cell>
          <cell r="H44">
            <v>0</v>
          </cell>
          <cell r="I44">
            <v>0</v>
          </cell>
        </row>
        <row r="45">
          <cell r="A45">
            <v>1092000550</v>
          </cell>
          <cell r="B45">
            <v>550</v>
          </cell>
          <cell r="C45" t="str">
            <v>092000</v>
          </cell>
          <cell r="D45">
            <v>1</v>
          </cell>
          <cell r="E45">
            <v>0</v>
          </cell>
          <cell r="F45" t="str">
            <v xml:space="preserve">פירסומים          </v>
          </cell>
          <cell r="G45" t="str">
            <v>גמיש</v>
          </cell>
          <cell r="H45">
            <v>0</v>
          </cell>
          <cell r="I45">
            <v>0</v>
          </cell>
        </row>
        <row r="46">
          <cell r="A46">
            <v>1092000561</v>
          </cell>
          <cell r="B46">
            <v>561</v>
          </cell>
          <cell r="C46" t="str">
            <v>092000</v>
          </cell>
          <cell r="D46">
            <v>1</v>
          </cell>
          <cell r="E46">
            <v>0</v>
          </cell>
          <cell r="F46" t="str">
            <v xml:space="preserve">שיכפולים          </v>
          </cell>
          <cell r="G46" t="str">
            <v>גמיש</v>
          </cell>
          <cell r="H46">
            <v>0</v>
          </cell>
          <cell r="I46">
            <v>800</v>
          </cell>
        </row>
        <row r="47">
          <cell r="A47">
            <v>1092000562</v>
          </cell>
          <cell r="B47">
            <v>562</v>
          </cell>
          <cell r="C47" t="str">
            <v>092000</v>
          </cell>
          <cell r="D47">
            <v>1</v>
          </cell>
          <cell r="E47">
            <v>0</v>
          </cell>
          <cell r="F47" t="str">
            <v xml:space="preserve">הדפסות            </v>
          </cell>
          <cell r="G47" t="str">
            <v>גמיש</v>
          </cell>
          <cell r="H47">
            <v>0</v>
          </cell>
          <cell r="I47">
            <v>0</v>
          </cell>
        </row>
        <row r="48">
          <cell r="A48">
            <v>1092000700</v>
          </cell>
          <cell r="B48">
            <v>700</v>
          </cell>
          <cell r="C48" t="str">
            <v>092000</v>
          </cell>
          <cell r="D48">
            <v>1</v>
          </cell>
          <cell r="E48">
            <v>0</v>
          </cell>
          <cell r="F48" t="str">
            <v xml:space="preserve">הוצאות לפעולות    </v>
          </cell>
          <cell r="G48" t="str">
            <v xml:space="preserve"> </v>
          </cell>
          <cell r="H48">
            <v>0</v>
          </cell>
          <cell r="I48">
            <v>0</v>
          </cell>
        </row>
        <row r="49">
          <cell r="A49">
            <v>1092000710</v>
          </cell>
          <cell r="B49">
            <v>710</v>
          </cell>
          <cell r="C49" t="str">
            <v>092000</v>
          </cell>
          <cell r="D49">
            <v>1</v>
          </cell>
          <cell r="E49">
            <v>0</v>
          </cell>
          <cell r="F49" t="str">
            <v xml:space="preserve">הובלות והסעות     </v>
          </cell>
          <cell r="G49" t="str">
            <v>גמיש</v>
          </cell>
          <cell r="H49">
            <v>1.6315789473684212</v>
          </cell>
          <cell r="I49">
            <v>5000</v>
          </cell>
        </row>
        <row r="50">
          <cell r="A50">
            <v>1092000721</v>
          </cell>
          <cell r="B50">
            <v>721</v>
          </cell>
          <cell r="C50" t="str">
            <v>092000</v>
          </cell>
          <cell r="D50">
            <v>1</v>
          </cell>
          <cell r="E50">
            <v>0</v>
          </cell>
          <cell r="F50" t="str">
            <v>חמרים-תחזוקת מבנים</v>
          </cell>
          <cell r="G50" t="str">
            <v>גמיש</v>
          </cell>
          <cell r="H50">
            <v>0</v>
          </cell>
          <cell r="I50">
            <v>3800</v>
          </cell>
        </row>
        <row r="51">
          <cell r="A51">
            <v>1092000722</v>
          </cell>
          <cell r="B51">
            <v>722</v>
          </cell>
          <cell r="C51" t="str">
            <v>092000</v>
          </cell>
          <cell r="D51">
            <v>1</v>
          </cell>
          <cell r="E51">
            <v>0</v>
          </cell>
          <cell r="F51" t="str">
            <v>חמרים-תחזוקה עצמית</v>
          </cell>
          <cell r="G51" t="str">
            <v>גמיש</v>
          </cell>
          <cell r="H51">
            <v>0</v>
          </cell>
          <cell r="I51">
            <v>22800</v>
          </cell>
        </row>
        <row r="52">
          <cell r="A52">
            <v>1092000742</v>
          </cell>
          <cell r="B52">
            <v>742</v>
          </cell>
          <cell r="C52" t="str">
            <v>092000</v>
          </cell>
          <cell r="D52">
            <v>1</v>
          </cell>
          <cell r="E52">
            <v>0</v>
          </cell>
          <cell r="F52" t="str">
            <v xml:space="preserve">כלים וציוד        </v>
          </cell>
          <cell r="G52" t="str">
            <v>גמיש</v>
          </cell>
          <cell r="H52">
            <v>0</v>
          </cell>
          <cell r="I52">
            <v>2300</v>
          </cell>
        </row>
        <row r="53">
          <cell r="A53">
            <v>1092000745</v>
          </cell>
          <cell r="B53">
            <v>745</v>
          </cell>
          <cell r="C53" t="str">
            <v>092000</v>
          </cell>
          <cell r="D53">
            <v>1</v>
          </cell>
          <cell r="E53">
            <v>0</v>
          </cell>
          <cell r="F53" t="str">
            <v xml:space="preserve">דמי פריצה - תכולה </v>
          </cell>
          <cell r="G53" t="str">
            <v>קשיח</v>
          </cell>
          <cell r="H53">
            <v>0</v>
          </cell>
          <cell r="I53">
            <v>0</v>
          </cell>
        </row>
        <row r="54">
          <cell r="A54">
            <v>1092000746</v>
          </cell>
          <cell r="B54">
            <v>746</v>
          </cell>
          <cell r="C54" t="str">
            <v>092000</v>
          </cell>
          <cell r="D54">
            <v>1</v>
          </cell>
          <cell r="E54">
            <v>0</v>
          </cell>
          <cell r="F54" t="str">
            <v xml:space="preserve">דמי פריצה - מבנה  </v>
          </cell>
          <cell r="G54" t="str">
            <v>קשיח</v>
          </cell>
          <cell r="H54">
            <v>0</v>
          </cell>
          <cell r="I54">
            <v>0</v>
          </cell>
        </row>
        <row r="55">
          <cell r="A55">
            <v>1092000751</v>
          </cell>
          <cell r="B55">
            <v>751</v>
          </cell>
          <cell r="C55" t="str">
            <v>092000</v>
          </cell>
          <cell r="D55">
            <v>1</v>
          </cell>
          <cell r="E55">
            <v>0</v>
          </cell>
          <cell r="F55" t="str">
            <v xml:space="preserve">עבודות קבלניות    </v>
          </cell>
          <cell r="G55" t="str">
            <v>גמיש</v>
          </cell>
          <cell r="H55">
            <v>5.2631578947368363E-2</v>
          </cell>
          <cell r="I55">
            <v>110000</v>
          </cell>
        </row>
        <row r="56">
          <cell r="A56">
            <v>1092000752</v>
          </cell>
          <cell r="B56">
            <v>752</v>
          </cell>
          <cell r="C56" t="str">
            <v>092000</v>
          </cell>
          <cell r="D56">
            <v>1</v>
          </cell>
          <cell r="E56">
            <v>0</v>
          </cell>
          <cell r="F56" t="str">
            <v xml:space="preserve">נקיון בקבלנות     </v>
          </cell>
          <cell r="G56" t="str">
            <v>קשיח</v>
          </cell>
          <cell r="H56">
            <v>0.12244897959183665</v>
          </cell>
          <cell r="I56">
            <v>1100000</v>
          </cell>
        </row>
        <row r="57">
          <cell r="A57">
            <v>1092000753</v>
          </cell>
          <cell r="B57">
            <v>753</v>
          </cell>
          <cell r="C57" t="str">
            <v>092000</v>
          </cell>
          <cell r="D57">
            <v>1</v>
          </cell>
          <cell r="E57">
            <v>0</v>
          </cell>
          <cell r="F57" t="str">
            <v xml:space="preserve">עובדים חיצוניים   </v>
          </cell>
          <cell r="G57" t="str">
            <v>קשיח</v>
          </cell>
          <cell r="H57">
            <v>0</v>
          </cell>
          <cell r="I57">
            <v>0</v>
          </cell>
        </row>
        <row r="58">
          <cell r="A58">
            <v>1092000756</v>
          </cell>
          <cell r="B58">
            <v>756</v>
          </cell>
          <cell r="C58" t="str">
            <v>092000</v>
          </cell>
          <cell r="D58">
            <v>1</v>
          </cell>
          <cell r="E58">
            <v>0</v>
          </cell>
          <cell r="F58" t="str">
            <v xml:space="preserve">שמירה בקבלנות     </v>
          </cell>
          <cell r="G58" t="str">
            <v>קשיח</v>
          </cell>
          <cell r="H58">
            <v>0.77777777777777768</v>
          </cell>
          <cell r="I58">
            <v>800000</v>
          </cell>
        </row>
        <row r="59">
          <cell r="A59">
            <v>1092000757</v>
          </cell>
          <cell r="B59">
            <v>757</v>
          </cell>
          <cell r="C59" t="str">
            <v>092000</v>
          </cell>
          <cell r="D59">
            <v>1</v>
          </cell>
          <cell r="E59">
            <v>0</v>
          </cell>
          <cell r="F59" t="str">
            <v xml:space="preserve">שרותי גניזה       </v>
          </cell>
          <cell r="G59" t="str">
            <v>גמיש</v>
          </cell>
          <cell r="H59">
            <v>0</v>
          </cell>
          <cell r="I59">
            <v>0</v>
          </cell>
        </row>
        <row r="60">
          <cell r="A60">
            <v>1092000780</v>
          </cell>
          <cell r="B60">
            <v>780</v>
          </cell>
          <cell r="C60" t="str">
            <v>092000</v>
          </cell>
          <cell r="D60">
            <v>1</v>
          </cell>
          <cell r="E60">
            <v>0</v>
          </cell>
          <cell r="F60" t="str">
            <v xml:space="preserve">שלוט וגינון       </v>
          </cell>
          <cell r="G60" t="str">
            <v>גמיש</v>
          </cell>
          <cell r="H60">
            <v>0</v>
          </cell>
          <cell r="I60">
            <v>0</v>
          </cell>
        </row>
        <row r="61">
          <cell r="A61">
            <v>1092000789</v>
          </cell>
          <cell r="B61">
            <v>789</v>
          </cell>
          <cell r="C61" t="str">
            <v>092000</v>
          </cell>
          <cell r="D61">
            <v>1</v>
          </cell>
          <cell r="E61">
            <v>0</v>
          </cell>
          <cell r="F61" t="str">
            <v xml:space="preserve">כביסה             </v>
          </cell>
          <cell r="G61" t="str">
            <v>גמיש</v>
          </cell>
          <cell r="H61">
            <v>0</v>
          </cell>
          <cell r="I61">
            <v>0</v>
          </cell>
        </row>
        <row r="62">
          <cell r="A62">
            <v>1092000794</v>
          </cell>
          <cell r="B62">
            <v>794</v>
          </cell>
          <cell r="C62" t="str">
            <v>092000</v>
          </cell>
          <cell r="D62">
            <v>1</v>
          </cell>
          <cell r="E62">
            <v>0</v>
          </cell>
          <cell r="F62" t="str">
            <v xml:space="preserve">השתתפות בעזר 094  </v>
          </cell>
          <cell r="G62" t="str">
            <v>קשיח</v>
          </cell>
          <cell r="H62">
            <v>0</v>
          </cell>
          <cell r="I62">
            <v>50000</v>
          </cell>
        </row>
        <row r="63">
          <cell r="A63">
            <v>1092000931</v>
          </cell>
          <cell r="B63">
            <v>931</v>
          </cell>
          <cell r="C63" t="str">
            <v>092000</v>
          </cell>
          <cell r="D63">
            <v>1</v>
          </cell>
          <cell r="E63">
            <v>0</v>
          </cell>
          <cell r="F63" t="str">
            <v xml:space="preserve">רכישת ציוד        </v>
          </cell>
          <cell r="G63" t="str">
            <v>גמיש</v>
          </cell>
          <cell r="H63">
            <v>0</v>
          </cell>
          <cell r="I63">
            <v>22800</v>
          </cell>
        </row>
        <row r="64">
          <cell r="A64">
            <v>1092000932</v>
          </cell>
          <cell r="B64">
            <v>932</v>
          </cell>
          <cell r="C64" t="str">
            <v>092000</v>
          </cell>
          <cell r="D64">
            <v>1</v>
          </cell>
          <cell r="E64">
            <v>0</v>
          </cell>
          <cell r="F64" t="str">
            <v>אג' טלוויזיה וכבלים</v>
          </cell>
          <cell r="G64" t="str">
            <v>קשיח</v>
          </cell>
          <cell r="H64">
            <v>0.63043478260869557</v>
          </cell>
          <cell r="I64">
            <v>15000</v>
          </cell>
        </row>
        <row r="65">
          <cell r="A65">
            <v>1092000933</v>
          </cell>
          <cell r="B65">
            <v>933</v>
          </cell>
          <cell r="C65" t="str">
            <v>092000</v>
          </cell>
          <cell r="D65">
            <v>1</v>
          </cell>
          <cell r="E65">
            <v>0</v>
          </cell>
          <cell r="F65" t="str">
            <v xml:space="preserve">התקנה ואחזקת טלפון     </v>
          </cell>
          <cell r="G65" t="str">
            <v>גמיש</v>
          </cell>
          <cell r="H65">
            <v>0</v>
          </cell>
          <cell r="I65">
            <v>0</v>
          </cell>
        </row>
        <row r="66">
          <cell r="A66">
            <v>1092000934</v>
          </cell>
          <cell r="B66">
            <v>934</v>
          </cell>
          <cell r="C66" t="str">
            <v>092000</v>
          </cell>
          <cell r="D66">
            <v>1</v>
          </cell>
          <cell r="E66">
            <v>0</v>
          </cell>
          <cell r="F66" t="str">
            <v>רכישות/פע' חד-פעמי</v>
          </cell>
          <cell r="G66" t="str">
            <v>גמיש</v>
          </cell>
          <cell r="H66">
            <v>9.6491228070175517E-2</v>
          </cell>
          <cell r="I66">
            <v>25000</v>
          </cell>
        </row>
        <row r="67">
          <cell r="A67">
            <v>1092000961</v>
          </cell>
          <cell r="B67">
            <v>961</v>
          </cell>
          <cell r="C67" t="str">
            <v>092000</v>
          </cell>
          <cell r="D67">
            <v>1</v>
          </cell>
          <cell r="E67">
            <v>0</v>
          </cell>
          <cell r="F67" t="str">
            <v>רז' פעולות ורכישות</v>
          </cell>
          <cell r="G67" t="str">
            <v>גמיש</v>
          </cell>
          <cell r="H67">
            <v>0</v>
          </cell>
          <cell r="I67">
            <v>0</v>
          </cell>
        </row>
        <row r="68">
          <cell r="A68" t="e">
            <v>#VALUE!</v>
          </cell>
          <cell r="B68" t="str">
            <v>092000  סך הכל</v>
          </cell>
          <cell r="C68">
            <v>0</v>
          </cell>
          <cell r="D68">
            <v>0</v>
          </cell>
          <cell r="E68">
            <v>0</v>
          </cell>
          <cell r="F68" t="str">
            <v>משרד הרשות ושרותים</v>
          </cell>
          <cell r="G68">
            <v>0</v>
          </cell>
          <cell r="H68">
            <v>0.13089565637732203</v>
          </cell>
          <cell r="I68">
            <v>6550600</v>
          </cell>
        </row>
        <row r="69">
          <cell r="A69">
            <v>10921000</v>
          </cell>
          <cell r="B69">
            <v>0</v>
          </cell>
          <cell r="C69" t="str">
            <v>092100</v>
          </cell>
          <cell r="D69">
            <v>1</v>
          </cell>
          <cell r="E69">
            <v>0</v>
          </cell>
          <cell r="F69" t="str">
            <v xml:space="preserve">העמסת בית העירייה </v>
          </cell>
          <cell r="G69" t="str">
            <v xml:space="preserve"> </v>
          </cell>
          <cell r="H69">
            <v>0</v>
          </cell>
          <cell r="I69">
            <v>0</v>
          </cell>
        </row>
        <row r="70">
          <cell r="A70">
            <v>1092100492</v>
          </cell>
          <cell r="B70">
            <v>492</v>
          </cell>
          <cell r="C70" t="str">
            <v>092100</v>
          </cell>
          <cell r="D70">
            <v>1</v>
          </cell>
          <cell r="E70">
            <v>0</v>
          </cell>
          <cell r="F70" t="str">
            <v xml:space="preserve">השתתפות בעזר 092  </v>
          </cell>
          <cell r="G70" t="str">
            <v>קשיח</v>
          </cell>
          <cell r="H70">
            <v>0.13089565637732203</v>
          </cell>
          <cell r="I70">
            <v>-6550600</v>
          </cell>
        </row>
        <row r="71">
          <cell r="A71" t="e">
            <v>#VALUE!</v>
          </cell>
          <cell r="B71" t="str">
            <v>092100  סך הכל</v>
          </cell>
          <cell r="C71">
            <v>0</v>
          </cell>
          <cell r="D71">
            <v>0</v>
          </cell>
          <cell r="E71">
            <v>0</v>
          </cell>
          <cell r="F71" t="str">
            <v xml:space="preserve">העמסת בית העירייה </v>
          </cell>
          <cell r="G71">
            <v>0</v>
          </cell>
          <cell r="H71">
            <v>0.13089565637732203</v>
          </cell>
          <cell r="I71">
            <v>-6550600</v>
          </cell>
        </row>
        <row r="72">
          <cell r="A72">
            <v>10940000</v>
          </cell>
          <cell r="B72">
            <v>0</v>
          </cell>
          <cell r="C72" t="str">
            <v>094000</v>
          </cell>
          <cell r="D72">
            <v>1</v>
          </cell>
          <cell r="E72">
            <v>0</v>
          </cell>
          <cell r="F72" t="str">
            <v xml:space="preserve">אפסנאות מחסנים    </v>
          </cell>
          <cell r="G72" t="str">
            <v xml:space="preserve"> </v>
          </cell>
          <cell r="H72">
            <v>0</v>
          </cell>
          <cell r="I72">
            <v>0</v>
          </cell>
        </row>
        <row r="73">
          <cell r="A73">
            <v>1094000100</v>
          </cell>
          <cell r="B73">
            <v>100</v>
          </cell>
          <cell r="C73" t="str">
            <v>094000</v>
          </cell>
          <cell r="D73">
            <v>1</v>
          </cell>
          <cell r="E73">
            <v>0</v>
          </cell>
          <cell r="F73" t="str">
            <v>שכר עובדים לפי תקן</v>
          </cell>
          <cell r="G73" t="str">
            <v xml:space="preserve"> </v>
          </cell>
          <cell r="H73">
            <v>0</v>
          </cell>
          <cell r="I73">
            <v>0</v>
          </cell>
        </row>
        <row r="74">
          <cell r="A74">
            <v>1094000110</v>
          </cell>
          <cell r="B74">
            <v>110</v>
          </cell>
          <cell r="C74" t="str">
            <v>094000</v>
          </cell>
          <cell r="D74">
            <v>1</v>
          </cell>
          <cell r="E74">
            <v>0</v>
          </cell>
          <cell r="F74" t="str">
            <v>השכר הקובע-תקציבית</v>
          </cell>
          <cell r="G74" t="str">
            <v>שכר</v>
          </cell>
          <cell r="H74">
            <v>1.4933527590602846E-2</v>
          </cell>
          <cell r="I74">
            <v>557300</v>
          </cell>
        </row>
        <row r="75">
          <cell r="A75">
            <v>1094000119</v>
          </cell>
          <cell r="B75">
            <v>119</v>
          </cell>
          <cell r="C75" t="str">
            <v>094000</v>
          </cell>
          <cell r="D75">
            <v>1</v>
          </cell>
          <cell r="E75">
            <v>0</v>
          </cell>
          <cell r="F75" t="str">
            <v xml:space="preserve">השכר הקובע-צוברת  </v>
          </cell>
          <cell r="G75" t="str">
            <v>שכר</v>
          </cell>
          <cell r="H75">
            <v>1.5067222994900265E-2</v>
          </cell>
          <cell r="I75">
            <v>437900</v>
          </cell>
        </row>
        <row r="76">
          <cell r="A76">
            <v>1094000122</v>
          </cell>
          <cell r="B76">
            <v>122</v>
          </cell>
          <cell r="C76" t="str">
            <v>094000</v>
          </cell>
          <cell r="D76">
            <v>1</v>
          </cell>
          <cell r="E76">
            <v>0</v>
          </cell>
          <cell r="F76" t="str">
            <v xml:space="preserve">ביגוד             </v>
          </cell>
          <cell r="G76" t="str">
            <v>שכר</v>
          </cell>
          <cell r="H76">
            <v>0</v>
          </cell>
          <cell r="I76">
            <v>16400</v>
          </cell>
        </row>
        <row r="77">
          <cell r="A77">
            <v>1094000126</v>
          </cell>
          <cell r="B77">
            <v>126</v>
          </cell>
          <cell r="C77" t="str">
            <v>094000</v>
          </cell>
          <cell r="D77">
            <v>1</v>
          </cell>
          <cell r="E77">
            <v>0</v>
          </cell>
          <cell r="F77" t="str">
            <v xml:space="preserve">דמי הבראה         </v>
          </cell>
          <cell r="G77" t="str">
            <v>שכר</v>
          </cell>
          <cell r="H77">
            <v>-2.2988505747126409E-2</v>
          </cell>
          <cell r="I77">
            <v>34000</v>
          </cell>
        </row>
        <row r="78">
          <cell r="A78">
            <v>1094000130</v>
          </cell>
          <cell r="B78">
            <v>130</v>
          </cell>
          <cell r="C78" t="str">
            <v>094000</v>
          </cell>
          <cell r="D78">
            <v>1</v>
          </cell>
          <cell r="E78">
            <v>0</v>
          </cell>
          <cell r="F78" t="str">
            <v xml:space="preserve">שעות נוספות       </v>
          </cell>
          <cell r="G78" t="str">
            <v>שכר</v>
          </cell>
          <cell r="H78">
            <v>0</v>
          </cell>
          <cell r="I78">
            <v>54600</v>
          </cell>
        </row>
        <row r="79">
          <cell r="A79">
            <v>1094000140</v>
          </cell>
          <cell r="B79">
            <v>140</v>
          </cell>
          <cell r="C79" t="str">
            <v>094000</v>
          </cell>
          <cell r="D79">
            <v>1</v>
          </cell>
          <cell r="E79">
            <v>0</v>
          </cell>
          <cell r="F79" t="str">
            <v>השתתפות באחזקת רכב</v>
          </cell>
          <cell r="G79" t="str">
            <v>שכר</v>
          </cell>
          <cell r="H79">
            <v>0</v>
          </cell>
          <cell r="I79">
            <v>73100</v>
          </cell>
        </row>
        <row r="80">
          <cell r="A80">
            <v>1094000253</v>
          </cell>
          <cell r="B80">
            <v>253</v>
          </cell>
          <cell r="C80" t="str">
            <v>094000</v>
          </cell>
          <cell r="D80">
            <v>1</v>
          </cell>
          <cell r="E80">
            <v>0</v>
          </cell>
          <cell r="F80" t="str">
            <v xml:space="preserve">עובדים חיצוניים   </v>
          </cell>
          <cell r="G80" t="str">
            <v>שכר</v>
          </cell>
          <cell r="H80">
            <v>0</v>
          </cell>
          <cell r="I80">
            <v>0</v>
          </cell>
        </row>
        <row r="81">
          <cell r="A81">
            <v>1094000400</v>
          </cell>
          <cell r="B81">
            <v>400</v>
          </cell>
          <cell r="C81" t="str">
            <v>094000</v>
          </cell>
          <cell r="D81">
            <v>1</v>
          </cell>
          <cell r="E81">
            <v>0</v>
          </cell>
          <cell r="F81" t="str">
            <v>אחזקת בנינים וציוד</v>
          </cell>
          <cell r="G81" t="str">
            <v xml:space="preserve"> </v>
          </cell>
          <cell r="H81">
            <v>0</v>
          </cell>
          <cell r="I81">
            <v>0</v>
          </cell>
        </row>
        <row r="82">
          <cell r="A82">
            <v>1094000420</v>
          </cell>
          <cell r="B82">
            <v>420</v>
          </cell>
          <cell r="C82" t="str">
            <v>094000</v>
          </cell>
          <cell r="D82">
            <v>1</v>
          </cell>
          <cell r="E82">
            <v>0</v>
          </cell>
          <cell r="F82" t="str">
            <v xml:space="preserve">כיבוי אש          </v>
          </cell>
          <cell r="G82" t="str">
            <v>גמיש</v>
          </cell>
          <cell r="H82">
            <v>0</v>
          </cell>
          <cell r="I82">
            <v>2400</v>
          </cell>
        </row>
        <row r="83">
          <cell r="A83">
            <v>1094000423</v>
          </cell>
          <cell r="B83">
            <v>423</v>
          </cell>
          <cell r="C83" t="str">
            <v>094000</v>
          </cell>
          <cell r="D83">
            <v>1</v>
          </cell>
          <cell r="E83">
            <v>0</v>
          </cell>
          <cell r="F83" t="str">
            <v xml:space="preserve">תחזוקת מבנה       </v>
          </cell>
          <cell r="G83" t="str">
            <v>קשיח</v>
          </cell>
          <cell r="H83">
            <v>5.180533751962324E-2</v>
          </cell>
          <cell r="I83">
            <v>67000</v>
          </cell>
        </row>
        <row r="84">
          <cell r="A84">
            <v>1094000431</v>
          </cell>
          <cell r="B84">
            <v>431</v>
          </cell>
          <cell r="C84" t="str">
            <v>094000</v>
          </cell>
          <cell r="D84">
            <v>1</v>
          </cell>
          <cell r="E84">
            <v>0</v>
          </cell>
          <cell r="F84" t="str">
            <v xml:space="preserve">חשמל              </v>
          </cell>
          <cell r="G84" t="str">
            <v>קשיח</v>
          </cell>
          <cell r="H84">
            <v>0</v>
          </cell>
          <cell r="I84">
            <v>0</v>
          </cell>
        </row>
        <row r="85">
          <cell r="A85">
            <v>1094000433</v>
          </cell>
          <cell r="B85">
            <v>433</v>
          </cell>
          <cell r="C85" t="str">
            <v>094000</v>
          </cell>
          <cell r="D85">
            <v>1</v>
          </cell>
          <cell r="E85">
            <v>0</v>
          </cell>
          <cell r="F85" t="str">
            <v xml:space="preserve">חומרי נקיון       </v>
          </cell>
          <cell r="G85" t="str">
            <v>גמיש</v>
          </cell>
          <cell r="H85">
            <v>2.7931034482758621</v>
          </cell>
          <cell r="I85">
            <v>11000</v>
          </cell>
        </row>
        <row r="86">
          <cell r="A86">
            <v>1094000437</v>
          </cell>
          <cell r="B86">
            <v>437</v>
          </cell>
          <cell r="C86" t="str">
            <v>094000</v>
          </cell>
          <cell r="D86">
            <v>1</v>
          </cell>
          <cell r="E86">
            <v>0</v>
          </cell>
          <cell r="F86" t="str">
            <v xml:space="preserve">אחזקת אזעקה       </v>
          </cell>
          <cell r="G86" t="str">
            <v>קשיח</v>
          </cell>
          <cell r="H86">
            <v>3.3076923076923075</v>
          </cell>
          <cell r="I86">
            <v>5600</v>
          </cell>
        </row>
        <row r="87">
          <cell r="A87">
            <v>1094000441</v>
          </cell>
          <cell r="B87">
            <v>441</v>
          </cell>
          <cell r="C87" t="str">
            <v>094000</v>
          </cell>
          <cell r="D87">
            <v>1</v>
          </cell>
          <cell r="E87">
            <v>0</v>
          </cell>
          <cell r="F87" t="str">
            <v xml:space="preserve">ביטוח             </v>
          </cell>
          <cell r="G87" t="str">
            <v>קשיח</v>
          </cell>
          <cell r="H87">
            <v>0</v>
          </cell>
          <cell r="I87">
            <v>0</v>
          </cell>
        </row>
        <row r="88">
          <cell r="A88">
            <v>1094000450</v>
          </cell>
          <cell r="B88">
            <v>450</v>
          </cell>
          <cell r="C88" t="str">
            <v>094000</v>
          </cell>
          <cell r="D88">
            <v>1</v>
          </cell>
          <cell r="E88">
            <v>0</v>
          </cell>
          <cell r="F88" t="str">
            <v>אחזקת תמי 4</v>
          </cell>
          <cell r="G88" t="str">
            <v>קשיח</v>
          </cell>
          <cell r="H88">
            <v>0</v>
          </cell>
          <cell r="I88">
            <v>1100</v>
          </cell>
        </row>
        <row r="89">
          <cell r="A89">
            <v>1094000451</v>
          </cell>
          <cell r="B89">
            <v>451</v>
          </cell>
          <cell r="C89" t="str">
            <v>094000</v>
          </cell>
          <cell r="D89">
            <v>1</v>
          </cell>
          <cell r="E89">
            <v>0</v>
          </cell>
          <cell r="F89" t="str">
            <v>אחזקת דפיברילטור</v>
          </cell>
          <cell r="G89" t="str">
            <v>גמיש</v>
          </cell>
          <cell r="H89">
            <v>0</v>
          </cell>
          <cell r="I89">
            <v>0</v>
          </cell>
        </row>
        <row r="90">
          <cell r="A90">
            <v>1094000470</v>
          </cell>
          <cell r="B90">
            <v>470</v>
          </cell>
          <cell r="C90" t="str">
            <v>094000</v>
          </cell>
          <cell r="D90">
            <v>1</v>
          </cell>
          <cell r="E90">
            <v>0</v>
          </cell>
          <cell r="F90" t="str">
            <v xml:space="preserve">אחזקת מכונות משרד </v>
          </cell>
          <cell r="G90" t="str">
            <v>גמיש</v>
          </cell>
          <cell r="H90">
            <v>0</v>
          </cell>
          <cell r="I90">
            <v>2300</v>
          </cell>
        </row>
        <row r="91">
          <cell r="A91">
            <v>1094000471</v>
          </cell>
          <cell r="B91">
            <v>471</v>
          </cell>
          <cell r="C91" t="str">
            <v>094000</v>
          </cell>
          <cell r="D91">
            <v>1</v>
          </cell>
          <cell r="E91">
            <v>0</v>
          </cell>
          <cell r="F91" t="str">
            <v xml:space="preserve">מכשירי כתיבה      </v>
          </cell>
          <cell r="G91" t="str">
            <v>גמיש</v>
          </cell>
          <cell r="H91">
            <v>1.5037593984962516E-2</v>
          </cell>
          <cell r="I91">
            <v>13500</v>
          </cell>
        </row>
        <row r="92">
          <cell r="A92">
            <v>1094000492</v>
          </cell>
          <cell r="B92">
            <v>492</v>
          </cell>
          <cell r="C92" t="str">
            <v>094000</v>
          </cell>
          <cell r="D92">
            <v>1</v>
          </cell>
          <cell r="E92">
            <v>0</v>
          </cell>
          <cell r="F92" t="str">
            <v xml:space="preserve">השתתפות בעזר 092  </v>
          </cell>
          <cell r="G92" t="str">
            <v>קשיח</v>
          </cell>
          <cell r="H92">
            <v>0.15174129353233834</v>
          </cell>
          <cell r="I92">
            <v>185200</v>
          </cell>
        </row>
        <row r="93">
          <cell r="A93">
            <v>1094000511</v>
          </cell>
          <cell r="B93">
            <v>511</v>
          </cell>
          <cell r="C93" t="str">
            <v>094000</v>
          </cell>
          <cell r="D93">
            <v>1</v>
          </cell>
          <cell r="E93">
            <v>0</v>
          </cell>
          <cell r="F93" t="str">
            <v xml:space="preserve">אירוח וכיבוד      </v>
          </cell>
          <cell r="G93" t="str">
            <v>גמיש</v>
          </cell>
          <cell r="H93">
            <v>0.14035087719298245</v>
          </cell>
          <cell r="I93">
            <v>6500</v>
          </cell>
        </row>
        <row r="94">
          <cell r="A94">
            <v>1094000512</v>
          </cell>
          <cell r="B94">
            <v>512</v>
          </cell>
          <cell r="C94" t="str">
            <v>094000</v>
          </cell>
          <cell r="D94">
            <v>1</v>
          </cell>
          <cell r="E94">
            <v>0</v>
          </cell>
          <cell r="F94" t="str">
            <v xml:space="preserve">נסיעות ואש"ל      </v>
          </cell>
          <cell r="G94" t="str">
            <v>גמיש</v>
          </cell>
          <cell r="H94">
            <v>0</v>
          </cell>
          <cell r="I94">
            <v>0</v>
          </cell>
        </row>
        <row r="95">
          <cell r="A95">
            <v>1094000522</v>
          </cell>
          <cell r="B95">
            <v>522</v>
          </cell>
          <cell r="C95" t="str">
            <v>094000</v>
          </cell>
          <cell r="D95">
            <v>1</v>
          </cell>
          <cell r="E95">
            <v>0</v>
          </cell>
          <cell r="F95" t="str">
            <v xml:space="preserve">ספרים ועיתונים    </v>
          </cell>
          <cell r="G95" t="str">
            <v>גמיש</v>
          </cell>
          <cell r="H95">
            <v>0</v>
          </cell>
          <cell r="I95">
            <v>0</v>
          </cell>
        </row>
        <row r="96">
          <cell r="A96">
            <v>1094000540</v>
          </cell>
          <cell r="B96">
            <v>540</v>
          </cell>
          <cell r="C96" t="str">
            <v>094000</v>
          </cell>
          <cell r="D96">
            <v>1</v>
          </cell>
          <cell r="E96">
            <v>0</v>
          </cell>
          <cell r="F96" t="str">
            <v xml:space="preserve">הוצאות טלפון      </v>
          </cell>
          <cell r="G96" t="str">
            <v>קשיח</v>
          </cell>
          <cell r="H96">
            <v>0</v>
          </cell>
          <cell r="I96">
            <v>1500</v>
          </cell>
        </row>
        <row r="97">
          <cell r="A97">
            <v>1094000544</v>
          </cell>
          <cell r="B97">
            <v>544</v>
          </cell>
          <cell r="C97" t="str">
            <v>094000</v>
          </cell>
          <cell r="D97">
            <v>1</v>
          </cell>
          <cell r="E97">
            <v>0</v>
          </cell>
          <cell r="F97" t="str">
            <v xml:space="preserve">הוצאות דאר        </v>
          </cell>
          <cell r="G97" t="str">
            <v>קשיח</v>
          </cell>
          <cell r="H97">
            <v>0</v>
          </cell>
          <cell r="I97">
            <v>0</v>
          </cell>
        </row>
        <row r="98">
          <cell r="A98">
            <v>1094000550</v>
          </cell>
          <cell r="B98">
            <v>550</v>
          </cell>
          <cell r="C98" t="str">
            <v>094000</v>
          </cell>
          <cell r="D98">
            <v>1</v>
          </cell>
          <cell r="E98">
            <v>0</v>
          </cell>
          <cell r="F98" t="str">
            <v xml:space="preserve">פירסומים          </v>
          </cell>
          <cell r="G98" t="str">
            <v>גמיש</v>
          </cell>
          <cell r="H98">
            <v>0</v>
          </cell>
          <cell r="I98">
            <v>2900</v>
          </cell>
        </row>
        <row r="99">
          <cell r="A99">
            <v>1094000561</v>
          </cell>
          <cell r="B99">
            <v>561</v>
          </cell>
          <cell r="C99" t="str">
            <v>094000</v>
          </cell>
          <cell r="D99">
            <v>1</v>
          </cell>
          <cell r="E99">
            <v>0</v>
          </cell>
          <cell r="F99" t="str">
            <v xml:space="preserve">שיכפולים          </v>
          </cell>
          <cell r="G99" t="str">
            <v>גמיש</v>
          </cell>
          <cell r="H99">
            <v>0</v>
          </cell>
          <cell r="I99">
            <v>400</v>
          </cell>
        </row>
        <row r="100">
          <cell r="A100">
            <v>1094000571</v>
          </cell>
          <cell r="B100">
            <v>571</v>
          </cell>
          <cell r="C100" t="str">
            <v>094000</v>
          </cell>
          <cell r="D100">
            <v>1</v>
          </cell>
          <cell r="E100">
            <v>0</v>
          </cell>
          <cell r="F100" t="str">
            <v xml:space="preserve">מיכון וענ"א       </v>
          </cell>
          <cell r="G100" t="str">
            <v>קשיח</v>
          </cell>
          <cell r="H100">
            <v>0</v>
          </cell>
          <cell r="I100">
            <v>127400</v>
          </cell>
        </row>
        <row r="101">
          <cell r="A101">
            <v>1094000596</v>
          </cell>
          <cell r="B101">
            <v>596</v>
          </cell>
          <cell r="C101" t="str">
            <v>094000</v>
          </cell>
          <cell r="D101">
            <v>1</v>
          </cell>
          <cell r="E101">
            <v>0</v>
          </cell>
          <cell r="F101" t="str">
            <v xml:space="preserve">השתתפות בעזר 096  </v>
          </cell>
          <cell r="G101" t="str">
            <v>קשיח</v>
          </cell>
          <cell r="H101">
            <v>9.3439363817097387E-2</v>
          </cell>
          <cell r="I101">
            <v>110000</v>
          </cell>
        </row>
        <row r="102">
          <cell r="A102">
            <v>1094000700</v>
          </cell>
          <cell r="B102">
            <v>700</v>
          </cell>
          <cell r="C102" t="str">
            <v>094000</v>
          </cell>
          <cell r="D102">
            <v>1</v>
          </cell>
          <cell r="E102">
            <v>0</v>
          </cell>
          <cell r="F102" t="str">
            <v xml:space="preserve">הוצאות לפעולות    </v>
          </cell>
          <cell r="G102" t="str">
            <v xml:space="preserve"> </v>
          </cell>
          <cell r="H102">
            <v>0</v>
          </cell>
          <cell r="I102">
            <v>0</v>
          </cell>
        </row>
        <row r="103">
          <cell r="A103">
            <v>1094000721</v>
          </cell>
          <cell r="B103">
            <v>721</v>
          </cell>
          <cell r="C103" t="str">
            <v>094000</v>
          </cell>
          <cell r="D103">
            <v>1</v>
          </cell>
          <cell r="E103">
            <v>0</v>
          </cell>
          <cell r="F103" t="str">
            <v>חמרים-תחזוקת מבנים</v>
          </cell>
          <cell r="G103" t="str">
            <v>גמיש</v>
          </cell>
          <cell r="H103">
            <v>0</v>
          </cell>
          <cell r="I103">
            <v>1500</v>
          </cell>
        </row>
        <row r="104">
          <cell r="A104">
            <v>1094000742</v>
          </cell>
          <cell r="B104">
            <v>742</v>
          </cell>
          <cell r="C104" t="str">
            <v>094000</v>
          </cell>
          <cell r="D104">
            <v>1</v>
          </cell>
          <cell r="E104">
            <v>0</v>
          </cell>
          <cell r="F104" t="str">
            <v xml:space="preserve">כלים וציוד        </v>
          </cell>
          <cell r="G104" t="str">
            <v>גמיש</v>
          </cell>
          <cell r="H104">
            <v>0</v>
          </cell>
          <cell r="I104">
            <v>4300</v>
          </cell>
        </row>
        <row r="105">
          <cell r="A105">
            <v>1094000745</v>
          </cell>
          <cell r="B105">
            <v>745</v>
          </cell>
          <cell r="C105" t="str">
            <v>094000</v>
          </cell>
          <cell r="D105">
            <v>1</v>
          </cell>
          <cell r="E105">
            <v>0</v>
          </cell>
          <cell r="F105" t="str">
            <v xml:space="preserve">דמי פריצה - תכולה </v>
          </cell>
          <cell r="G105" t="str">
            <v>קשיח</v>
          </cell>
          <cell r="H105">
            <v>0</v>
          </cell>
          <cell r="I105">
            <v>0</v>
          </cell>
        </row>
        <row r="106">
          <cell r="A106">
            <v>1094000751</v>
          </cell>
          <cell r="B106">
            <v>751</v>
          </cell>
          <cell r="C106" t="str">
            <v>094000</v>
          </cell>
          <cell r="D106">
            <v>1</v>
          </cell>
          <cell r="E106">
            <v>0</v>
          </cell>
          <cell r="F106" t="str">
            <v xml:space="preserve">עבודות קבלניות    </v>
          </cell>
          <cell r="G106" t="str">
            <v>גמיש</v>
          </cell>
          <cell r="H106">
            <v>2.3391812865497075E-2</v>
          </cell>
          <cell r="I106">
            <v>35000</v>
          </cell>
        </row>
        <row r="107">
          <cell r="A107">
            <v>1094000752</v>
          </cell>
          <cell r="B107">
            <v>752</v>
          </cell>
          <cell r="C107" t="str">
            <v>094000</v>
          </cell>
          <cell r="D107">
            <v>1</v>
          </cell>
          <cell r="E107">
            <v>0</v>
          </cell>
          <cell r="F107" t="str">
            <v xml:space="preserve">נקיון בקבלנות     </v>
          </cell>
          <cell r="G107" t="str">
            <v>קשיח</v>
          </cell>
          <cell r="H107">
            <v>2.2044088176352616E-2</v>
          </cell>
          <cell r="I107">
            <v>102000</v>
          </cell>
        </row>
        <row r="108">
          <cell r="A108">
            <v>1094000753</v>
          </cell>
          <cell r="B108">
            <v>753</v>
          </cell>
          <cell r="C108" t="str">
            <v>094000</v>
          </cell>
          <cell r="D108">
            <v>1</v>
          </cell>
          <cell r="E108">
            <v>0</v>
          </cell>
          <cell r="F108" t="str">
            <v xml:space="preserve">עובדים חיצוניים   </v>
          </cell>
          <cell r="G108" t="str">
            <v>קשיח</v>
          </cell>
          <cell r="H108">
            <v>0</v>
          </cell>
          <cell r="I108">
            <v>0</v>
          </cell>
        </row>
        <row r="109">
          <cell r="A109">
            <v>1094000756</v>
          </cell>
          <cell r="B109">
            <v>756</v>
          </cell>
          <cell r="C109" t="str">
            <v>094000</v>
          </cell>
          <cell r="D109">
            <v>1</v>
          </cell>
          <cell r="E109">
            <v>0</v>
          </cell>
          <cell r="F109" t="str">
            <v xml:space="preserve">שמירה בקבלנות     </v>
          </cell>
          <cell r="G109" t="str">
            <v>קשיח</v>
          </cell>
          <cell r="H109">
            <v>3.3333333333333437E-2</v>
          </cell>
          <cell r="I109">
            <v>310000</v>
          </cell>
        </row>
        <row r="110">
          <cell r="A110">
            <v>1094000757</v>
          </cell>
          <cell r="B110">
            <v>757</v>
          </cell>
          <cell r="C110" t="str">
            <v>094000</v>
          </cell>
          <cell r="D110">
            <v>1</v>
          </cell>
          <cell r="E110">
            <v>0</v>
          </cell>
          <cell r="F110" t="str">
            <v xml:space="preserve">פינויים           </v>
          </cell>
          <cell r="G110" t="str">
            <v>גמיש</v>
          </cell>
          <cell r="H110">
            <v>-8.256880733944949E-2</v>
          </cell>
          <cell r="I110">
            <v>10000</v>
          </cell>
        </row>
        <row r="111">
          <cell r="A111">
            <v>1094000900</v>
          </cell>
          <cell r="B111">
            <v>900</v>
          </cell>
          <cell r="C111" t="str">
            <v>094000</v>
          </cell>
          <cell r="D111">
            <v>1</v>
          </cell>
          <cell r="E111">
            <v>0</v>
          </cell>
          <cell r="F111" t="str">
            <v xml:space="preserve">הוצאות חד פעמיות  </v>
          </cell>
          <cell r="G111" t="str">
            <v xml:space="preserve"> </v>
          </cell>
          <cell r="H111">
            <v>0</v>
          </cell>
          <cell r="I111">
            <v>0</v>
          </cell>
        </row>
        <row r="112">
          <cell r="A112">
            <v>1094000930</v>
          </cell>
          <cell r="B112">
            <v>930</v>
          </cell>
          <cell r="C112" t="str">
            <v>094000</v>
          </cell>
          <cell r="D112">
            <v>1</v>
          </cell>
          <cell r="E112">
            <v>0</v>
          </cell>
          <cell r="F112" t="str">
            <v xml:space="preserve">רכישות חד פעמיות  </v>
          </cell>
          <cell r="G112" t="str">
            <v>גמיש</v>
          </cell>
          <cell r="H112">
            <v>3.4482758620689724E-2</v>
          </cell>
          <cell r="I112">
            <v>3000</v>
          </cell>
        </row>
        <row r="113">
          <cell r="A113">
            <v>1094000961</v>
          </cell>
          <cell r="B113">
            <v>961</v>
          </cell>
          <cell r="C113" t="str">
            <v>094000</v>
          </cell>
          <cell r="D113">
            <v>1</v>
          </cell>
          <cell r="E113">
            <v>0</v>
          </cell>
          <cell r="F113" t="str">
            <v>רז' פעולות ורכישות</v>
          </cell>
          <cell r="G113" t="str">
            <v>גמיש</v>
          </cell>
          <cell r="H113">
            <v>0</v>
          </cell>
          <cell r="I113">
            <v>0</v>
          </cell>
        </row>
        <row r="114">
          <cell r="A114" t="e">
            <v>#VALUE!</v>
          </cell>
          <cell r="B114" t="str">
            <v>094000  סך הכל</v>
          </cell>
          <cell r="C114">
            <v>0</v>
          </cell>
          <cell r="D114">
            <v>0</v>
          </cell>
          <cell r="E114">
            <v>0</v>
          </cell>
          <cell r="F114" t="str">
            <v xml:space="preserve">אפסנאות מחסנים    </v>
          </cell>
          <cell r="G114">
            <v>0</v>
          </cell>
          <cell r="H114">
            <v>3.6488353260610618E-2</v>
          </cell>
          <cell r="I114">
            <v>2175900</v>
          </cell>
        </row>
        <row r="115">
          <cell r="A115">
            <v>10941000</v>
          </cell>
          <cell r="B115">
            <v>0</v>
          </cell>
          <cell r="C115" t="str">
            <v>094100</v>
          </cell>
          <cell r="D115">
            <v>1</v>
          </cell>
          <cell r="E115">
            <v>0</v>
          </cell>
          <cell r="F115" t="str">
            <v xml:space="preserve">העמסת מחסנים    </v>
          </cell>
          <cell r="G115" t="str">
            <v xml:space="preserve"> </v>
          </cell>
          <cell r="H115">
            <v>0</v>
          </cell>
          <cell r="I115">
            <v>0</v>
          </cell>
        </row>
        <row r="116">
          <cell r="A116">
            <v>1094100794</v>
          </cell>
          <cell r="B116">
            <v>794</v>
          </cell>
          <cell r="C116" t="str">
            <v>094100</v>
          </cell>
          <cell r="D116">
            <v>1</v>
          </cell>
          <cell r="E116">
            <v>0</v>
          </cell>
          <cell r="F116" t="str">
            <v xml:space="preserve">השתתפות בעזר 094  </v>
          </cell>
          <cell r="G116" t="str">
            <v>קשיח</v>
          </cell>
          <cell r="H116">
            <v>3.6488353260610618E-2</v>
          </cell>
          <cell r="I116">
            <v>-2175900</v>
          </cell>
        </row>
        <row r="117">
          <cell r="A117" t="e">
            <v>#VALUE!</v>
          </cell>
          <cell r="B117" t="str">
            <v>094100  סך הכל</v>
          </cell>
          <cell r="C117">
            <v>0</v>
          </cell>
          <cell r="D117">
            <v>0</v>
          </cell>
          <cell r="E117">
            <v>0</v>
          </cell>
          <cell r="F117" t="str">
            <v xml:space="preserve">העמסת מחסנים    </v>
          </cell>
          <cell r="G117">
            <v>0</v>
          </cell>
          <cell r="H117">
            <v>3.6488353260610618E-2</v>
          </cell>
          <cell r="I117">
            <v>-2175900</v>
          </cell>
        </row>
        <row r="118">
          <cell r="A118">
            <v>10960000</v>
          </cell>
          <cell r="B118">
            <v>0</v>
          </cell>
          <cell r="C118" t="str">
            <v>096000</v>
          </cell>
          <cell r="D118">
            <v>1</v>
          </cell>
          <cell r="E118">
            <v>0</v>
          </cell>
          <cell r="F118" t="str">
            <v xml:space="preserve">מוסך  ורכב        </v>
          </cell>
          <cell r="G118" t="str">
            <v xml:space="preserve"> </v>
          </cell>
          <cell r="H118">
            <v>0</v>
          </cell>
          <cell r="I118">
            <v>0</v>
          </cell>
        </row>
        <row r="119">
          <cell r="A119">
            <v>1096000100</v>
          </cell>
          <cell r="B119">
            <v>100</v>
          </cell>
          <cell r="C119" t="str">
            <v>096000</v>
          </cell>
          <cell r="D119">
            <v>1</v>
          </cell>
          <cell r="E119">
            <v>0</v>
          </cell>
          <cell r="F119" t="str">
            <v>שכר עובדים לפי תקן</v>
          </cell>
          <cell r="G119" t="str">
            <v xml:space="preserve"> </v>
          </cell>
          <cell r="H119">
            <v>0</v>
          </cell>
          <cell r="I119">
            <v>0</v>
          </cell>
        </row>
        <row r="120">
          <cell r="A120">
            <v>1096000110</v>
          </cell>
          <cell r="B120">
            <v>110</v>
          </cell>
          <cell r="C120" t="str">
            <v>096000</v>
          </cell>
          <cell r="D120">
            <v>1</v>
          </cell>
          <cell r="E120">
            <v>0</v>
          </cell>
          <cell r="F120" t="str">
            <v>השכר הקובע-תקציבית</v>
          </cell>
          <cell r="G120" t="str">
            <v>שכר</v>
          </cell>
          <cell r="H120">
            <v>1.4925373134328401E-2</v>
          </cell>
          <cell r="I120">
            <v>142800</v>
          </cell>
        </row>
        <row r="121">
          <cell r="A121">
            <v>1096000119</v>
          </cell>
          <cell r="B121">
            <v>119</v>
          </cell>
          <cell r="C121" t="str">
            <v>096000</v>
          </cell>
          <cell r="D121">
            <v>1</v>
          </cell>
          <cell r="E121">
            <v>0</v>
          </cell>
          <cell r="F121" t="str">
            <v xml:space="preserve">השכר הקובע-צוברת  </v>
          </cell>
          <cell r="G121" t="str">
            <v>שכר</v>
          </cell>
          <cell r="H121">
            <v>1.5098314606741603E-2</v>
          </cell>
          <cell r="I121">
            <v>289100</v>
          </cell>
        </row>
        <row r="122">
          <cell r="A122">
            <v>1096000122</v>
          </cell>
          <cell r="B122">
            <v>122</v>
          </cell>
          <cell r="C122" t="str">
            <v>096000</v>
          </cell>
          <cell r="D122">
            <v>1</v>
          </cell>
          <cell r="E122">
            <v>0</v>
          </cell>
          <cell r="F122" t="str">
            <v xml:space="preserve">ביגוד             </v>
          </cell>
          <cell r="G122" t="str">
            <v>שכר</v>
          </cell>
          <cell r="H122">
            <v>0</v>
          </cell>
          <cell r="I122">
            <v>5300</v>
          </cell>
        </row>
        <row r="123">
          <cell r="A123">
            <v>1096000126</v>
          </cell>
          <cell r="B123">
            <v>126</v>
          </cell>
          <cell r="C123" t="str">
            <v>096000</v>
          </cell>
          <cell r="D123">
            <v>1</v>
          </cell>
          <cell r="E123">
            <v>0</v>
          </cell>
          <cell r="F123" t="str">
            <v xml:space="preserve">דמי הבראה         </v>
          </cell>
          <cell r="G123" t="str">
            <v>שכר</v>
          </cell>
          <cell r="H123">
            <v>-0.1428571428571429</v>
          </cell>
          <cell r="I123">
            <v>12000</v>
          </cell>
        </row>
        <row r="124">
          <cell r="A124">
            <v>1096000130</v>
          </cell>
          <cell r="B124">
            <v>130</v>
          </cell>
          <cell r="C124" t="str">
            <v>096000</v>
          </cell>
          <cell r="D124">
            <v>1</v>
          </cell>
          <cell r="E124">
            <v>0</v>
          </cell>
          <cell r="F124" t="str">
            <v xml:space="preserve">שעות נוספות       </v>
          </cell>
          <cell r="G124" t="str">
            <v>שכר</v>
          </cell>
          <cell r="H124">
            <v>0</v>
          </cell>
          <cell r="I124">
            <v>0</v>
          </cell>
        </row>
        <row r="125">
          <cell r="A125">
            <v>1096000140</v>
          </cell>
          <cell r="B125">
            <v>140</v>
          </cell>
          <cell r="C125" t="str">
            <v>096000</v>
          </cell>
          <cell r="D125">
            <v>1</v>
          </cell>
          <cell r="E125">
            <v>0</v>
          </cell>
          <cell r="F125" t="str">
            <v>השתתפות באחזקת רכב</v>
          </cell>
          <cell r="G125" t="str">
            <v>שכר</v>
          </cell>
          <cell r="H125">
            <v>0</v>
          </cell>
          <cell r="I125">
            <v>59400</v>
          </cell>
        </row>
        <row r="126">
          <cell r="A126">
            <v>1096000253</v>
          </cell>
          <cell r="B126">
            <v>253</v>
          </cell>
          <cell r="C126" t="str">
            <v>096000</v>
          </cell>
          <cell r="D126">
            <v>1</v>
          </cell>
          <cell r="E126">
            <v>0</v>
          </cell>
          <cell r="F126" t="str">
            <v xml:space="preserve">עובדים חיצוניים   </v>
          </cell>
          <cell r="G126" t="str">
            <v>שכר</v>
          </cell>
          <cell r="H126">
            <v>0</v>
          </cell>
          <cell r="I126">
            <v>0</v>
          </cell>
        </row>
        <row r="127">
          <cell r="A127">
            <v>1096000400</v>
          </cell>
          <cell r="B127">
            <v>400</v>
          </cell>
          <cell r="C127" t="str">
            <v>096000</v>
          </cell>
          <cell r="D127">
            <v>1</v>
          </cell>
          <cell r="E127">
            <v>0</v>
          </cell>
          <cell r="F127" t="str">
            <v>אחזקת בנינים וציוד</v>
          </cell>
          <cell r="G127" t="str">
            <v xml:space="preserve"> </v>
          </cell>
          <cell r="H127">
            <v>0</v>
          </cell>
          <cell r="I127">
            <v>0</v>
          </cell>
        </row>
        <row r="128">
          <cell r="A128">
            <v>1096000420</v>
          </cell>
          <cell r="B128">
            <v>420</v>
          </cell>
          <cell r="C128" t="str">
            <v>096000</v>
          </cell>
          <cell r="D128">
            <v>1</v>
          </cell>
          <cell r="E128">
            <v>0</v>
          </cell>
          <cell r="F128" t="str">
            <v xml:space="preserve">כיבוי אש          </v>
          </cell>
          <cell r="G128" t="str">
            <v>גמיש</v>
          </cell>
          <cell r="H128">
            <v>-4.0000000000000036E-2</v>
          </cell>
          <cell r="I128">
            <v>4800</v>
          </cell>
        </row>
        <row r="129">
          <cell r="A129">
            <v>1096000423</v>
          </cell>
          <cell r="B129">
            <v>423</v>
          </cell>
          <cell r="C129" t="str">
            <v>096000</v>
          </cell>
          <cell r="D129">
            <v>1</v>
          </cell>
          <cell r="E129">
            <v>0</v>
          </cell>
          <cell r="F129" t="str">
            <v xml:space="preserve">תחזוקת מבנה       </v>
          </cell>
          <cell r="G129" t="str">
            <v>קשיח</v>
          </cell>
          <cell r="H129">
            <v>0</v>
          </cell>
          <cell r="I129">
            <v>0</v>
          </cell>
        </row>
        <row r="130">
          <cell r="A130">
            <v>1096000431</v>
          </cell>
          <cell r="B130">
            <v>431</v>
          </cell>
          <cell r="C130" t="str">
            <v>096000</v>
          </cell>
          <cell r="D130">
            <v>1</v>
          </cell>
          <cell r="E130">
            <v>0</v>
          </cell>
          <cell r="F130" t="str">
            <v xml:space="preserve">חשמל              </v>
          </cell>
          <cell r="G130" t="str">
            <v>קשיח</v>
          </cell>
          <cell r="H130">
            <v>0</v>
          </cell>
          <cell r="I130">
            <v>0</v>
          </cell>
        </row>
        <row r="131">
          <cell r="A131">
            <v>1096000432</v>
          </cell>
          <cell r="B131">
            <v>432</v>
          </cell>
          <cell r="C131" t="str">
            <v>096000</v>
          </cell>
          <cell r="D131">
            <v>1</v>
          </cell>
          <cell r="E131">
            <v>0</v>
          </cell>
          <cell r="F131" t="str">
            <v xml:space="preserve">מים               </v>
          </cell>
          <cell r="G131" t="str">
            <v>קשיח</v>
          </cell>
          <cell r="H131">
            <v>0</v>
          </cell>
          <cell r="I131">
            <v>0</v>
          </cell>
        </row>
        <row r="132">
          <cell r="A132">
            <v>1096000433</v>
          </cell>
          <cell r="B132">
            <v>433</v>
          </cell>
          <cell r="C132" t="str">
            <v>096000</v>
          </cell>
          <cell r="D132">
            <v>1</v>
          </cell>
          <cell r="E132">
            <v>0</v>
          </cell>
          <cell r="F132" t="str">
            <v xml:space="preserve">חומרי נקיון       </v>
          </cell>
          <cell r="G132" t="str">
            <v>גמיש</v>
          </cell>
          <cell r="H132">
            <v>0</v>
          </cell>
          <cell r="I132">
            <v>5200</v>
          </cell>
        </row>
        <row r="133">
          <cell r="A133">
            <v>1096000437</v>
          </cell>
          <cell r="B133">
            <v>437</v>
          </cell>
          <cell r="C133" t="str">
            <v>096000</v>
          </cell>
          <cell r="D133">
            <v>1</v>
          </cell>
          <cell r="E133">
            <v>0</v>
          </cell>
          <cell r="F133" t="str">
            <v>מערכת אזעקה</v>
          </cell>
          <cell r="G133" t="str">
            <v>קשיח</v>
          </cell>
          <cell r="H133">
            <v>0</v>
          </cell>
          <cell r="I133">
            <v>0</v>
          </cell>
        </row>
        <row r="134">
          <cell r="A134">
            <v>1096000441</v>
          </cell>
          <cell r="B134">
            <v>441</v>
          </cell>
          <cell r="C134" t="str">
            <v>096000</v>
          </cell>
          <cell r="D134">
            <v>1</v>
          </cell>
          <cell r="E134">
            <v>0</v>
          </cell>
          <cell r="F134" t="str">
            <v xml:space="preserve">ביטוח רכב         </v>
          </cell>
          <cell r="G134" t="str">
            <v>קשיח</v>
          </cell>
          <cell r="H134">
            <v>2.564102564102555E-2</v>
          </cell>
          <cell r="I134">
            <v>600000</v>
          </cell>
        </row>
        <row r="135">
          <cell r="A135">
            <v>1096000470</v>
          </cell>
          <cell r="B135">
            <v>470</v>
          </cell>
          <cell r="C135" t="str">
            <v>096000</v>
          </cell>
          <cell r="D135">
            <v>1</v>
          </cell>
          <cell r="E135">
            <v>0</v>
          </cell>
          <cell r="F135" t="str">
            <v xml:space="preserve">אחזקת מכונות משרד </v>
          </cell>
          <cell r="G135" t="str">
            <v>גמיש</v>
          </cell>
          <cell r="H135">
            <v>0</v>
          </cell>
          <cell r="I135">
            <v>1000</v>
          </cell>
        </row>
        <row r="136">
          <cell r="A136">
            <v>1096000471</v>
          </cell>
          <cell r="B136">
            <v>471</v>
          </cell>
          <cell r="C136" t="str">
            <v>096000</v>
          </cell>
          <cell r="D136">
            <v>1</v>
          </cell>
          <cell r="E136">
            <v>0</v>
          </cell>
          <cell r="F136" t="str">
            <v xml:space="preserve">מכשירי כתיבה      </v>
          </cell>
          <cell r="G136" t="str">
            <v>גמיש</v>
          </cell>
          <cell r="H136">
            <v>3</v>
          </cell>
          <cell r="I136">
            <v>4000</v>
          </cell>
        </row>
        <row r="137">
          <cell r="A137">
            <v>1096000492</v>
          </cell>
          <cell r="B137">
            <v>492</v>
          </cell>
          <cell r="C137" t="str">
            <v>096000</v>
          </cell>
          <cell r="D137">
            <v>1</v>
          </cell>
          <cell r="E137">
            <v>0</v>
          </cell>
          <cell r="F137" t="str">
            <v xml:space="preserve">השתתפות בעזר 092  </v>
          </cell>
          <cell r="G137" t="str">
            <v>קשיח</v>
          </cell>
          <cell r="H137">
            <v>0.2325174825174825</v>
          </cell>
          <cell r="I137">
            <v>70500</v>
          </cell>
        </row>
        <row r="138">
          <cell r="A138">
            <v>1096000500</v>
          </cell>
          <cell r="B138">
            <v>500</v>
          </cell>
          <cell r="C138" t="str">
            <v>096000</v>
          </cell>
          <cell r="D138">
            <v>1</v>
          </cell>
          <cell r="E138">
            <v>0</v>
          </cell>
          <cell r="F138" t="str">
            <v xml:space="preserve">הוצאות מינהליות   </v>
          </cell>
          <cell r="G138" t="str">
            <v xml:space="preserve"> </v>
          </cell>
          <cell r="H138">
            <v>0</v>
          </cell>
          <cell r="I138">
            <v>0</v>
          </cell>
        </row>
        <row r="139">
          <cell r="A139">
            <v>1096000511</v>
          </cell>
          <cell r="B139">
            <v>511</v>
          </cell>
          <cell r="C139" t="str">
            <v>096000</v>
          </cell>
          <cell r="D139">
            <v>1</v>
          </cell>
          <cell r="E139">
            <v>0</v>
          </cell>
          <cell r="F139" t="str">
            <v xml:space="preserve">אירוח וכיבוד      </v>
          </cell>
          <cell r="G139" t="str">
            <v>גמיש</v>
          </cell>
          <cell r="H139">
            <v>0</v>
          </cell>
          <cell r="I139">
            <v>2900</v>
          </cell>
        </row>
        <row r="140">
          <cell r="A140">
            <v>1096000512</v>
          </cell>
          <cell r="B140">
            <v>512</v>
          </cell>
          <cell r="C140" t="str">
            <v>096000</v>
          </cell>
          <cell r="D140">
            <v>1</v>
          </cell>
          <cell r="E140">
            <v>0</v>
          </cell>
          <cell r="F140" t="str">
            <v xml:space="preserve">נסיעות ואש"ל      </v>
          </cell>
          <cell r="G140" t="str">
            <v>גמיש</v>
          </cell>
          <cell r="H140">
            <v>0</v>
          </cell>
          <cell r="I140">
            <v>100</v>
          </cell>
        </row>
        <row r="141">
          <cell r="A141">
            <v>1096000522</v>
          </cell>
          <cell r="B141">
            <v>522</v>
          </cell>
          <cell r="C141" t="str">
            <v>096000</v>
          </cell>
          <cell r="D141">
            <v>1</v>
          </cell>
          <cell r="E141">
            <v>0</v>
          </cell>
          <cell r="F141" t="str">
            <v xml:space="preserve">ספרים ועיתונים    </v>
          </cell>
          <cell r="G141" t="str">
            <v>גמיש</v>
          </cell>
          <cell r="H141">
            <v>0</v>
          </cell>
          <cell r="I141">
            <v>800</v>
          </cell>
        </row>
        <row r="142">
          <cell r="A142">
            <v>1096000540</v>
          </cell>
          <cell r="B142">
            <v>540</v>
          </cell>
          <cell r="C142" t="str">
            <v>096000</v>
          </cell>
          <cell r="D142">
            <v>1</v>
          </cell>
          <cell r="E142">
            <v>0</v>
          </cell>
          <cell r="F142" t="str">
            <v xml:space="preserve">הוצאות טלפון      </v>
          </cell>
          <cell r="G142" t="str">
            <v>קשיח</v>
          </cell>
          <cell r="H142">
            <v>-1</v>
          </cell>
          <cell r="I142">
            <v>0</v>
          </cell>
        </row>
        <row r="143">
          <cell r="A143">
            <v>1096000544</v>
          </cell>
          <cell r="B143">
            <v>544</v>
          </cell>
          <cell r="C143" t="str">
            <v>096000</v>
          </cell>
          <cell r="D143">
            <v>1</v>
          </cell>
          <cell r="E143">
            <v>0</v>
          </cell>
          <cell r="F143" t="str">
            <v xml:space="preserve">הוצאות דאר        </v>
          </cell>
          <cell r="G143" t="str">
            <v>קשיח</v>
          </cell>
          <cell r="H143">
            <v>0</v>
          </cell>
          <cell r="I143">
            <v>0</v>
          </cell>
        </row>
        <row r="144">
          <cell r="A144">
            <v>1096000550</v>
          </cell>
          <cell r="B144">
            <v>550</v>
          </cell>
          <cell r="C144" t="str">
            <v>096000</v>
          </cell>
          <cell r="D144">
            <v>1</v>
          </cell>
          <cell r="E144">
            <v>0</v>
          </cell>
          <cell r="F144" t="str">
            <v xml:space="preserve">פירסומים          </v>
          </cell>
          <cell r="G144" t="str">
            <v>גמיש</v>
          </cell>
          <cell r="H144">
            <v>0</v>
          </cell>
          <cell r="I144">
            <v>9100</v>
          </cell>
        </row>
        <row r="145">
          <cell r="A145">
            <v>1096000561</v>
          </cell>
          <cell r="B145">
            <v>561</v>
          </cell>
          <cell r="C145" t="str">
            <v>096000</v>
          </cell>
          <cell r="D145">
            <v>1</v>
          </cell>
          <cell r="E145">
            <v>0</v>
          </cell>
          <cell r="F145" t="str">
            <v xml:space="preserve">שיכפולים          </v>
          </cell>
          <cell r="G145" t="str">
            <v>גמיש</v>
          </cell>
          <cell r="H145">
            <v>0</v>
          </cell>
          <cell r="I145">
            <v>0</v>
          </cell>
        </row>
        <row r="146">
          <cell r="A146">
            <v>1096000562</v>
          </cell>
          <cell r="B146">
            <v>562</v>
          </cell>
          <cell r="C146" t="str">
            <v>096000</v>
          </cell>
          <cell r="D146">
            <v>1</v>
          </cell>
          <cell r="E146">
            <v>0</v>
          </cell>
          <cell r="F146" t="str">
            <v xml:space="preserve">הדפסות            </v>
          </cell>
          <cell r="G146" t="str">
            <v>גמיש</v>
          </cell>
          <cell r="H146">
            <v>0</v>
          </cell>
          <cell r="I146">
            <v>0</v>
          </cell>
        </row>
        <row r="147">
          <cell r="A147">
            <v>1096000571</v>
          </cell>
          <cell r="B147">
            <v>571</v>
          </cell>
          <cell r="C147" t="str">
            <v>096000</v>
          </cell>
          <cell r="D147">
            <v>1</v>
          </cell>
          <cell r="E147">
            <v>0</v>
          </cell>
          <cell r="F147" t="str">
            <v xml:space="preserve">מיכון וענ"א       </v>
          </cell>
          <cell r="G147" t="str">
            <v>קשיח</v>
          </cell>
          <cell r="H147">
            <v>0</v>
          </cell>
          <cell r="I147">
            <v>56100</v>
          </cell>
        </row>
        <row r="148">
          <cell r="A148">
            <v>1096000580</v>
          </cell>
          <cell r="B148">
            <v>580</v>
          </cell>
          <cell r="C148" t="str">
            <v>096000</v>
          </cell>
          <cell r="D148">
            <v>1</v>
          </cell>
          <cell r="E148">
            <v>0</v>
          </cell>
          <cell r="F148" t="str">
            <v xml:space="preserve">שמאות             </v>
          </cell>
          <cell r="G148" t="str">
            <v>גמיש</v>
          </cell>
          <cell r="H148">
            <v>0</v>
          </cell>
          <cell r="I148">
            <v>2400</v>
          </cell>
        </row>
        <row r="149">
          <cell r="A149">
            <v>1096000700</v>
          </cell>
          <cell r="B149">
            <v>700</v>
          </cell>
          <cell r="C149" t="str">
            <v>096000</v>
          </cell>
          <cell r="D149">
            <v>1</v>
          </cell>
          <cell r="E149">
            <v>0</v>
          </cell>
          <cell r="F149" t="str">
            <v xml:space="preserve">הוצאות לפעולות    </v>
          </cell>
          <cell r="G149" t="str">
            <v xml:space="preserve"> </v>
          </cell>
          <cell r="H149">
            <v>0</v>
          </cell>
          <cell r="I149">
            <v>0</v>
          </cell>
        </row>
        <row r="150">
          <cell r="A150">
            <v>1096000715</v>
          </cell>
          <cell r="B150">
            <v>715</v>
          </cell>
          <cell r="C150" t="str">
            <v>096000</v>
          </cell>
          <cell r="D150">
            <v>1</v>
          </cell>
          <cell r="E150">
            <v>0</v>
          </cell>
          <cell r="F150" t="str">
            <v>עבודות קבלניות-רכב</v>
          </cell>
          <cell r="G150" t="str">
            <v>גמיש</v>
          </cell>
          <cell r="H150">
            <v>0</v>
          </cell>
          <cell r="I150">
            <v>3800</v>
          </cell>
        </row>
        <row r="151">
          <cell r="A151">
            <v>1096000721</v>
          </cell>
          <cell r="B151">
            <v>721</v>
          </cell>
          <cell r="C151" t="str">
            <v>096000</v>
          </cell>
          <cell r="D151">
            <v>1</v>
          </cell>
          <cell r="E151">
            <v>0</v>
          </cell>
          <cell r="F151" t="str">
            <v>חמרים-תחזוקת מבנים</v>
          </cell>
          <cell r="G151" t="str">
            <v>גמיש</v>
          </cell>
          <cell r="H151">
            <v>0</v>
          </cell>
          <cell r="I151">
            <v>800</v>
          </cell>
        </row>
        <row r="152">
          <cell r="A152">
            <v>1096000731</v>
          </cell>
          <cell r="B152">
            <v>731</v>
          </cell>
          <cell r="C152" t="str">
            <v>096000</v>
          </cell>
          <cell r="D152">
            <v>1</v>
          </cell>
          <cell r="E152">
            <v>0</v>
          </cell>
          <cell r="F152" t="str">
            <v xml:space="preserve">בנזין             </v>
          </cell>
          <cell r="G152" t="str">
            <v>קשיח</v>
          </cell>
          <cell r="H152">
            <v>0.21153846153846145</v>
          </cell>
          <cell r="I152">
            <v>315000</v>
          </cell>
        </row>
        <row r="153">
          <cell r="A153">
            <v>1096000733</v>
          </cell>
          <cell r="B153">
            <v>733</v>
          </cell>
          <cell r="C153" t="str">
            <v>096000</v>
          </cell>
          <cell r="D153">
            <v>1</v>
          </cell>
          <cell r="E153">
            <v>0</v>
          </cell>
          <cell r="F153" t="str">
            <v>השת' עצמית-רכב צד ג'</v>
          </cell>
          <cell r="G153" t="str">
            <v>קשיח</v>
          </cell>
          <cell r="H153">
            <v>0</v>
          </cell>
          <cell r="I153">
            <v>0</v>
          </cell>
        </row>
        <row r="154">
          <cell r="A154">
            <v>1096000734</v>
          </cell>
          <cell r="B154">
            <v>734</v>
          </cell>
          <cell r="C154" t="str">
            <v>096000</v>
          </cell>
          <cell r="D154">
            <v>1</v>
          </cell>
          <cell r="E154">
            <v>0</v>
          </cell>
          <cell r="F154" t="str">
            <v xml:space="preserve">סולר              </v>
          </cell>
          <cell r="G154" t="str">
            <v>קשיח</v>
          </cell>
          <cell r="H154">
            <v>0.25</v>
          </cell>
          <cell r="I154">
            <v>1312500</v>
          </cell>
        </row>
        <row r="155">
          <cell r="A155">
            <v>1096000736</v>
          </cell>
          <cell r="B155">
            <v>736</v>
          </cell>
          <cell r="C155" t="str">
            <v>096000</v>
          </cell>
          <cell r="D155">
            <v>1</v>
          </cell>
          <cell r="E155">
            <v>0</v>
          </cell>
          <cell r="F155" t="str">
            <v xml:space="preserve">שמנים ומשחות      </v>
          </cell>
          <cell r="G155" t="str">
            <v>גמיש</v>
          </cell>
          <cell r="H155">
            <v>0.11111111111111116</v>
          </cell>
          <cell r="I155">
            <v>18000</v>
          </cell>
        </row>
        <row r="156">
          <cell r="A156">
            <v>1096000737</v>
          </cell>
          <cell r="B156">
            <v>737</v>
          </cell>
          <cell r="C156" t="str">
            <v>096000</v>
          </cell>
          <cell r="D156">
            <v>1</v>
          </cell>
          <cell r="E156">
            <v>0</v>
          </cell>
          <cell r="F156" t="str">
            <v xml:space="preserve">אגרת רשוי רכב     </v>
          </cell>
          <cell r="G156" t="str">
            <v>קשיח</v>
          </cell>
          <cell r="H156">
            <v>0</v>
          </cell>
          <cell r="I156">
            <v>135000</v>
          </cell>
        </row>
        <row r="157">
          <cell r="A157">
            <v>1096000742</v>
          </cell>
          <cell r="B157">
            <v>742</v>
          </cell>
          <cell r="C157" t="str">
            <v>096000</v>
          </cell>
          <cell r="D157">
            <v>1</v>
          </cell>
          <cell r="E157">
            <v>0</v>
          </cell>
          <cell r="F157" t="str">
            <v xml:space="preserve">כלים וציוד        </v>
          </cell>
          <cell r="G157" t="str">
            <v>גמיש</v>
          </cell>
          <cell r="H157">
            <v>0</v>
          </cell>
          <cell r="I157">
            <v>6300</v>
          </cell>
        </row>
        <row r="158">
          <cell r="A158">
            <v>1096000746</v>
          </cell>
          <cell r="B158">
            <v>746</v>
          </cell>
          <cell r="C158" t="str">
            <v>096000</v>
          </cell>
          <cell r="D158">
            <v>1</v>
          </cell>
          <cell r="E158">
            <v>0</v>
          </cell>
          <cell r="F158" t="str">
            <v xml:space="preserve">השתתפות עצמית     </v>
          </cell>
          <cell r="G158" t="str">
            <v>קשיח</v>
          </cell>
          <cell r="H158">
            <v>2</v>
          </cell>
          <cell r="I158">
            <v>150000</v>
          </cell>
        </row>
        <row r="159">
          <cell r="A159">
            <v>1096000750</v>
          </cell>
          <cell r="B159">
            <v>750</v>
          </cell>
          <cell r="C159" t="str">
            <v>096000</v>
          </cell>
          <cell r="D159">
            <v>1</v>
          </cell>
          <cell r="E159">
            <v>0</v>
          </cell>
          <cell r="F159" t="str">
            <v>שטיפת רכבים</v>
          </cell>
          <cell r="G159" t="str">
            <v>קשיח</v>
          </cell>
          <cell r="H159">
            <v>2.0232558139534884</v>
          </cell>
          <cell r="I159">
            <v>26000</v>
          </cell>
        </row>
        <row r="160">
          <cell r="A160">
            <v>1096000751</v>
          </cell>
          <cell r="B160">
            <v>751</v>
          </cell>
          <cell r="C160" t="str">
            <v>096000</v>
          </cell>
          <cell r="D160">
            <v>1</v>
          </cell>
          <cell r="E160">
            <v>0</v>
          </cell>
          <cell r="F160" t="str">
            <v xml:space="preserve">עבודות קבלניות    </v>
          </cell>
          <cell r="G160" t="str">
            <v>גמיש</v>
          </cell>
          <cell r="H160">
            <v>-2.0979020979020935E-2</v>
          </cell>
          <cell r="I160">
            <v>14000</v>
          </cell>
        </row>
        <row r="161">
          <cell r="A161">
            <v>1096000752</v>
          </cell>
          <cell r="B161">
            <v>752</v>
          </cell>
          <cell r="C161" t="str">
            <v>096000</v>
          </cell>
          <cell r="D161">
            <v>1</v>
          </cell>
          <cell r="E161">
            <v>0</v>
          </cell>
          <cell r="F161" t="str">
            <v xml:space="preserve">נקיון בקבלנות     </v>
          </cell>
          <cell r="G161" t="str">
            <v>קשיח</v>
          </cell>
          <cell r="H161">
            <v>3.125E-2</v>
          </cell>
          <cell r="I161">
            <v>33000</v>
          </cell>
        </row>
        <row r="162">
          <cell r="A162">
            <v>1096000753</v>
          </cell>
          <cell r="B162">
            <v>753</v>
          </cell>
          <cell r="C162" t="str">
            <v>096000</v>
          </cell>
          <cell r="D162">
            <v>1</v>
          </cell>
          <cell r="E162">
            <v>0</v>
          </cell>
          <cell r="F162" t="str">
            <v xml:space="preserve">עובדים חיצוניים   </v>
          </cell>
          <cell r="G162" t="str">
            <v>קשיח</v>
          </cell>
          <cell r="H162">
            <v>0</v>
          </cell>
          <cell r="I162">
            <v>0</v>
          </cell>
        </row>
        <row r="163">
          <cell r="A163">
            <v>1096000755</v>
          </cell>
          <cell r="B163">
            <v>755</v>
          </cell>
          <cell r="C163" t="str">
            <v>096000</v>
          </cell>
          <cell r="D163">
            <v>1</v>
          </cell>
          <cell r="E163">
            <v>0</v>
          </cell>
          <cell r="F163" t="str">
            <v>אחזקת איתורן</v>
          </cell>
          <cell r="G163" t="str">
            <v>קשיח</v>
          </cell>
          <cell r="H163">
            <v>0</v>
          </cell>
          <cell r="I163">
            <v>80000</v>
          </cell>
        </row>
        <row r="164">
          <cell r="A164">
            <v>1096000756</v>
          </cell>
          <cell r="B164">
            <v>756</v>
          </cell>
          <cell r="C164" t="str">
            <v>096000</v>
          </cell>
          <cell r="D164">
            <v>1</v>
          </cell>
          <cell r="E164">
            <v>0</v>
          </cell>
          <cell r="F164" t="str">
            <v xml:space="preserve">שמירה בקבלנות     </v>
          </cell>
          <cell r="G164" t="str">
            <v>קשיח</v>
          </cell>
          <cell r="H164">
            <v>3.3333333333333437E-2</v>
          </cell>
          <cell r="I164">
            <v>310000</v>
          </cell>
        </row>
        <row r="165">
          <cell r="A165">
            <v>1096000757</v>
          </cell>
          <cell r="B165">
            <v>757</v>
          </cell>
          <cell r="C165" t="str">
            <v>096000</v>
          </cell>
          <cell r="D165">
            <v>1</v>
          </cell>
          <cell r="E165">
            <v>0</v>
          </cell>
          <cell r="F165" t="str">
            <v xml:space="preserve">טיפול ברכב        </v>
          </cell>
          <cell r="G165" t="str">
            <v>קשיח</v>
          </cell>
          <cell r="H165">
            <v>0.19999999999999996</v>
          </cell>
          <cell r="I165">
            <v>1800000</v>
          </cell>
        </row>
        <row r="166">
          <cell r="A166">
            <v>1096000758</v>
          </cell>
          <cell r="B166">
            <v>758</v>
          </cell>
          <cell r="C166" t="str">
            <v>096000</v>
          </cell>
          <cell r="D166">
            <v>1</v>
          </cell>
          <cell r="E166">
            <v>0</v>
          </cell>
          <cell r="F166" t="str">
            <v xml:space="preserve">שיפוצים           </v>
          </cell>
          <cell r="G166" t="str">
            <v>קשיח</v>
          </cell>
          <cell r="H166">
            <v>0.19617224880382778</v>
          </cell>
          <cell r="I166">
            <v>250000</v>
          </cell>
        </row>
        <row r="167">
          <cell r="A167">
            <v>1096000759</v>
          </cell>
          <cell r="B167">
            <v>759</v>
          </cell>
          <cell r="C167" t="str">
            <v>096000</v>
          </cell>
          <cell r="D167">
            <v>1</v>
          </cell>
          <cell r="E167">
            <v>0</v>
          </cell>
          <cell r="F167" t="str">
            <v xml:space="preserve">פחחות וצבע        </v>
          </cell>
          <cell r="G167" t="str">
            <v>גמיש</v>
          </cell>
          <cell r="H167">
            <v>0</v>
          </cell>
          <cell r="I167">
            <v>38000</v>
          </cell>
        </row>
        <row r="168">
          <cell r="A168">
            <v>1096000763</v>
          </cell>
          <cell r="B168">
            <v>763</v>
          </cell>
          <cell r="C168" t="str">
            <v>096000</v>
          </cell>
          <cell r="D168">
            <v>1</v>
          </cell>
          <cell r="E168">
            <v>0</v>
          </cell>
          <cell r="F168" t="str">
            <v xml:space="preserve">עובדי חברת מוסדות </v>
          </cell>
          <cell r="G168" t="str">
            <v>קשיח</v>
          </cell>
          <cell r="H168">
            <v>0</v>
          </cell>
          <cell r="I168">
            <v>0</v>
          </cell>
        </row>
        <row r="169">
          <cell r="A169">
            <v>1096000780</v>
          </cell>
          <cell r="B169">
            <v>780</v>
          </cell>
          <cell r="C169" t="str">
            <v>096000</v>
          </cell>
          <cell r="D169">
            <v>1</v>
          </cell>
          <cell r="E169">
            <v>0</v>
          </cell>
          <cell r="F169" t="str">
            <v>יועצים</v>
          </cell>
          <cell r="G169" t="str">
            <v>גמיש</v>
          </cell>
          <cell r="H169">
            <v>0</v>
          </cell>
          <cell r="I169">
            <v>336000</v>
          </cell>
        </row>
        <row r="170">
          <cell r="A170">
            <v>1096000781</v>
          </cell>
          <cell r="B170">
            <v>781</v>
          </cell>
          <cell r="C170" t="str">
            <v>096000</v>
          </cell>
          <cell r="D170">
            <v>1</v>
          </cell>
          <cell r="E170">
            <v>0</v>
          </cell>
          <cell r="F170" t="str">
            <v xml:space="preserve">טכס נהג מצטיין    </v>
          </cell>
          <cell r="G170" t="str">
            <v>גמיש</v>
          </cell>
          <cell r="H170">
            <v>0</v>
          </cell>
          <cell r="I170">
            <v>0</v>
          </cell>
        </row>
        <row r="171">
          <cell r="A171">
            <v>1096000794</v>
          </cell>
          <cell r="B171">
            <v>794</v>
          </cell>
          <cell r="C171" t="str">
            <v>096000</v>
          </cell>
          <cell r="D171">
            <v>1</v>
          </cell>
          <cell r="E171">
            <v>0</v>
          </cell>
          <cell r="F171" t="str">
            <v xml:space="preserve">השתתפות בעזר 094  </v>
          </cell>
          <cell r="G171" t="str">
            <v>קשיח</v>
          </cell>
          <cell r="H171">
            <v>0</v>
          </cell>
          <cell r="I171">
            <v>30500</v>
          </cell>
        </row>
        <row r="172">
          <cell r="A172">
            <v>1096000961</v>
          </cell>
          <cell r="B172">
            <v>961</v>
          </cell>
          <cell r="C172" t="str">
            <v>096000</v>
          </cell>
          <cell r="D172">
            <v>1</v>
          </cell>
          <cell r="E172">
            <v>0</v>
          </cell>
          <cell r="F172" t="str">
            <v>רז' פעולות ורכישות</v>
          </cell>
          <cell r="G172" t="str">
            <v>גמיש</v>
          </cell>
          <cell r="H172">
            <v>0</v>
          </cell>
          <cell r="I172">
            <v>0</v>
          </cell>
        </row>
        <row r="173">
          <cell r="A173">
            <v>1096000970</v>
          </cell>
          <cell r="B173">
            <v>970</v>
          </cell>
          <cell r="C173" t="str">
            <v>096000</v>
          </cell>
          <cell r="D173">
            <v>1</v>
          </cell>
          <cell r="E173">
            <v>0</v>
          </cell>
          <cell r="F173" t="str">
            <v>מ.הכנסה הוצ.עודפות</v>
          </cell>
          <cell r="G173" t="str">
            <v>קשיח</v>
          </cell>
          <cell r="H173">
            <v>0</v>
          </cell>
          <cell r="I173">
            <v>0</v>
          </cell>
        </row>
        <row r="174">
          <cell r="A174" t="e">
            <v>#VALUE!</v>
          </cell>
          <cell r="B174" t="str">
            <v>096000  סך הכל</v>
          </cell>
          <cell r="C174">
            <v>0</v>
          </cell>
          <cell r="D174">
            <v>0</v>
          </cell>
          <cell r="E174">
            <v>0</v>
          </cell>
          <cell r="F174" t="str">
            <v xml:space="preserve">מוסך  ורכב        </v>
          </cell>
          <cell r="G174">
            <v>0</v>
          </cell>
          <cell r="H174">
            <v>0.15522022069225683</v>
          </cell>
          <cell r="I174">
            <v>6124400</v>
          </cell>
        </row>
        <row r="175">
          <cell r="A175">
            <v>10961000</v>
          </cell>
          <cell r="B175">
            <v>0</v>
          </cell>
          <cell r="C175" t="str">
            <v>096100</v>
          </cell>
          <cell r="D175">
            <v>1</v>
          </cell>
          <cell r="E175">
            <v>0</v>
          </cell>
          <cell r="F175" t="str">
            <v xml:space="preserve">העמסת מוסך  ורכב        </v>
          </cell>
          <cell r="G175" t="str">
            <v xml:space="preserve"> </v>
          </cell>
          <cell r="H175">
            <v>0</v>
          </cell>
          <cell r="I175">
            <v>0</v>
          </cell>
        </row>
        <row r="176">
          <cell r="A176">
            <v>1096100596</v>
          </cell>
          <cell r="B176">
            <v>596</v>
          </cell>
          <cell r="C176" t="str">
            <v>096100</v>
          </cell>
          <cell r="D176">
            <v>1</v>
          </cell>
          <cell r="E176">
            <v>0</v>
          </cell>
          <cell r="F176" t="str">
            <v xml:space="preserve">השתתפות בעזר 096  </v>
          </cell>
          <cell r="G176" t="str">
            <v>קשיח</v>
          </cell>
          <cell r="H176">
            <v>0.15522022069225683</v>
          </cell>
          <cell r="I176">
            <v>-6124400</v>
          </cell>
        </row>
        <row r="177">
          <cell r="A177" t="e">
            <v>#VALUE!</v>
          </cell>
          <cell r="B177" t="str">
            <v>096100  סך הכל</v>
          </cell>
          <cell r="C177">
            <v>0</v>
          </cell>
          <cell r="D177">
            <v>0</v>
          </cell>
          <cell r="E177">
            <v>0</v>
          </cell>
          <cell r="F177" t="str">
            <v xml:space="preserve">העמסת מוסך  ורכב        </v>
          </cell>
          <cell r="G177">
            <v>0</v>
          </cell>
          <cell r="H177">
            <v>0.15522022069225683</v>
          </cell>
          <cell r="I177">
            <v>-6124400</v>
          </cell>
        </row>
        <row r="178">
          <cell r="A178" t="e">
            <v>#REF!</v>
          </cell>
          <cell r="B178" t="str">
            <v>סה"כ  תקציבי עזר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 t="e">
            <v>#VALUE!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 t="str">
            <v>תקבולים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11000000</v>
          </cell>
          <cell r="B180">
            <v>0</v>
          </cell>
          <cell r="C180">
            <v>100000</v>
          </cell>
          <cell r="D180">
            <v>1</v>
          </cell>
          <cell r="E180">
            <v>0</v>
          </cell>
          <cell r="F180" t="str">
            <v xml:space="preserve">מיסים ומענק כללי  </v>
          </cell>
          <cell r="G180" t="str">
            <v xml:space="preserve"> </v>
          </cell>
          <cell r="H180">
            <v>0</v>
          </cell>
          <cell r="I180">
            <v>0</v>
          </cell>
        </row>
        <row r="181">
          <cell r="A181">
            <v>11100000</v>
          </cell>
          <cell r="B181">
            <v>0</v>
          </cell>
          <cell r="C181">
            <v>110000</v>
          </cell>
          <cell r="D181">
            <v>1</v>
          </cell>
          <cell r="E181">
            <v>0</v>
          </cell>
          <cell r="F181" t="str">
            <v xml:space="preserve">ארנונות           </v>
          </cell>
          <cell r="G181" t="str">
            <v xml:space="preserve"> </v>
          </cell>
          <cell r="H181">
            <v>0</v>
          </cell>
          <cell r="I181">
            <v>0</v>
          </cell>
        </row>
        <row r="182">
          <cell r="A182">
            <v>1110000110</v>
          </cell>
          <cell r="B182">
            <v>110</v>
          </cell>
          <cell r="C182">
            <v>110000</v>
          </cell>
          <cell r="D182">
            <v>1</v>
          </cell>
          <cell r="E182">
            <v>0</v>
          </cell>
          <cell r="F182" t="str">
            <v xml:space="preserve">ארנונה כללית      </v>
          </cell>
          <cell r="G182" t="str">
            <v>גמיש</v>
          </cell>
          <cell r="H182">
            <v>8.4615384615384537E-2</v>
          </cell>
          <cell r="I182">
            <v>-705000000</v>
          </cell>
        </row>
        <row r="183">
          <cell r="A183">
            <v>1110000111</v>
          </cell>
          <cell r="B183">
            <v>111</v>
          </cell>
          <cell r="C183">
            <v>110000</v>
          </cell>
          <cell r="D183">
            <v>1</v>
          </cell>
          <cell r="E183">
            <v>0</v>
          </cell>
          <cell r="F183" t="str">
            <v xml:space="preserve">ארנונה - מ.ג.ע.ר    </v>
          </cell>
          <cell r="G183" t="str">
            <v>גמיש</v>
          </cell>
          <cell r="H183">
            <v>0</v>
          </cell>
          <cell r="I183">
            <v>0</v>
          </cell>
        </row>
        <row r="184">
          <cell r="A184">
            <v>1110000112</v>
          </cell>
          <cell r="B184">
            <v>112</v>
          </cell>
          <cell r="C184">
            <v>110000</v>
          </cell>
          <cell r="D184">
            <v>1</v>
          </cell>
          <cell r="E184">
            <v>0</v>
          </cell>
          <cell r="F184" t="str">
            <v xml:space="preserve">אגרות משפט        </v>
          </cell>
          <cell r="G184" t="str">
            <v>גמיש</v>
          </cell>
          <cell r="H184">
            <v>5.8823529411764719E-2</v>
          </cell>
          <cell r="I184">
            <v>-180000</v>
          </cell>
        </row>
        <row r="185">
          <cell r="A185">
            <v>1110000113</v>
          </cell>
          <cell r="B185">
            <v>113</v>
          </cell>
          <cell r="C185">
            <v>110000</v>
          </cell>
          <cell r="D185">
            <v>1</v>
          </cell>
          <cell r="E185">
            <v>0</v>
          </cell>
          <cell r="F185" t="str">
            <v>החזר הוצאות משפט</v>
          </cell>
          <cell r="G185" t="str">
            <v>גמיש</v>
          </cell>
          <cell r="H185">
            <v>0</v>
          </cell>
          <cell r="I185">
            <v>-350000</v>
          </cell>
        </row>
        <row r="186">
          <cell r="A186">
            <v>1110000114</v>
          </cell>
          <cell r="B186">
            <v>114</v>
          </cell>
          <cell r="C186">
            <v>110000</v>
          </cell>
          <cell r="D186">
            <v>1</v>
          </cell>
          <cell r="E186">
            <v>0</v>
          </cell>
          <cell r="F186" t="str">
            <v xml:space="preserve">ארנונה - עסקים מילגם    </v>
          </cell>
          <cell r="G186" t="str">
            <v>גמיש</v>
          </cell>
          <cell r="H186">
            <v>0</v>
          </cell>
          <cell r="I186">
            <v>0</v>
          </cell>
        </row>
        <row r="187">
          <cell r="A187">
            <v>1110000115</v>
          </cell>
          <cell r="B187">
            <v>115</v>
          </cell>
          <cell r="C187">
            <v>110000</v>
          </cell>
          <cell r="D187">
            <v>1</v>
          </cell>
          <cell r="E187">
            <v>0</v>
          </cell>
          <cell r="F187" t="str">
            <v>ארנונה מגורים מילגם</v>
          </cell>
          <cell r="G187" t="str">
            <v>גמיש</v>
          </cell>
          <cell r="H187">
            <v>0</v>
          </cell>
          <cell r="I187">
            <v>0</v>
          </cell>
        </row>
        <row r="188">
          <cell r="A188">
            <v>1110000116</v>
          </cell>
          <cell r="B188">
            <v>116</v>
          </cell>
          <cell r="C188">
            <v>110000</v>
          </cell>
          <cell r="D188">
            <v>1</v>
          </cell>
          <cell r="E188">
            <v>0</v>
          </cell>
          <cell r="F188" t="str">
            <v>עיקולי בנקים</v>
          </cell>
          <cell r="G188" t="str">
            <v>גמיש</v>
          </cell>
          <cell r="H188">
            <v>0</v>
          </cell>
          <cell r="I188">
            <v>0</v>
          </cell>
        </row>
        <row r="189">
          <cell r="A189">
            <v>1110000117</v>
          </cell>
          <cell r="B189">
            <v>117</v>
          </cell>
          <cell r="C189">
            <v>110000</v>
          </cell>
          <cell r="D189">
            <v>1</v>
          </cell>
          <cell r="E189">
            <v>0</v>
          </cell>
          <cell r="F189" t="str">
            <v>דרישה מילגם</v>
          </cell>
          <cell r="G189" t="str">
            <v>גמיש</v>
          </cell>
          <cell r="H189">
            <v>0</v>
          </cell>
          <cell r="I189">
            <v>0</v>
          </cell>
        </row>
        <row r="190">
          <cell r="A190">
            <v>1110000175</v>
          </cell>
          <cell r="B190">
            <v>175</v>
          </cell>
          <cell r="C190">
            <v>110000</v>
          </cell>
          <cell r="D190">
            <v>1</v>
          </cell>
          <cell r="E190">
            <v>0</v>
          </cell>
          <cell r="F190" t="str">
            <v xml:space="preserve">גביות לחלוקה      </v>
          </cell>
          <cell r="G190" t="str">
            <v>גמיש</v>
          </cell>
          <cell r="H190">
            <v>0</v>
          </cell>
          <cell r="I190">
            <v>0</v>
          </cell>
        </row>
        <row r="191">
          <cell r="A191">
            <v>1110000176</v>
          </cell>
          <cell r="B191">
            <v>176</v>
          </cell>
          <cell r="C191">
            <v>110000</v>
          </cell>
          <cell r="D191">
            <v>1</v>
          </cell>
          <cell r="E191">
            <v>0</v>
          </cell>
          <cell r="F191" t="str">
            <v>גביות שונות לחלוקה</v>
          </cell>
          <cell r="G191" t="str">
            <v>גמיש</v>
          </cell>
          <cell r="H191">
            <v>0</v>
          </cell>
          <cell r="I191">
            <v>0</v>
          </cell>
        </row>
        <row r="192">
          <cell r="A192">
            <v>1110000177</v>
          </cell>
          <cell r="B192">
            <v>177</v>
          </cell>
          <cell r="C192">
            <v>110000</v>
          </cell>
          <cell r="D192">
            <v>1</v>
          </cell>
          <cell r="E192">
            <v>0</v>
          </cell>
          <cell r="F192" t="str">
            <v xml:space="preserve">גביות - קו פתוח   </v>
          </cell>
          <cell r="G192" t="str">
            <v>גמיש</v>
          </cell>
          <cell r="H192">
            <v>0</v>
          </cell>
          <cell r="I192">
            <v>0</v>
          </cell>
        </row>
        <row r="193">
          <cell r="A193">
            <v>1110000178</v>
          </cell>
          <cell r="B193">
            <v>178</v>
          </cell>
          <cell r="C193">
            <v>110000</v>
          </cell>
          <cell r="D193">
            <v>1</v>
          </cell>
          <cell r="E193">
            <v>0</v>
          </cell>
          <cell r="F193" t="str">
            <v>כרט' אשראי-קו פתוח</v>
          </cell>
          <cell r="G193" t="str">
            <v>גמיש</v>
          </cell>
          <cell r="H193">
            <v>0</v>
          </cell>
          <cell r="I193">
            <v>0</v>
          </cell>
        </row>
        <row r="194">
          <cell r="A194">
            <v>1110000179</v>
          </cell>
          <cell r="B194">
            <v>179</v>
          </cell>
          <cell r="C194">
            <v>110000</v>
          </cell>
          <cell r="D194">
            <v>1</v>
          </cell>
          <cell r="E194">
            <v>0</v>
          </cell>
          <cell r="F194" t="str">
            <v>הפרשה לתביעות בארנונה</v>
          </cell>
          <cell r="G194" t="str">
            <v>גמיש</v>
          </cell>
          <cell r="H194">
            <v>0</v>
          </cell>
          <cell r="I194">
            <v>0</v>
          </cell>
        </row>
        <row r="195">
          <cell r="A195">
            <v>1110000911</v>
          </cell>
          <cell r="B195">
            <v>911</v>
          </cell>
          <cell r="C195">
            <v>110000</v>
          </cell>
          <cell r="D195">
            <v>1</v>
          </cell>
          <cell r="E195">
            <v>0</v>
          </cell>
          <cell r="F195" t="str">
            <v>ותיקים - משנים קודמות</v>
          </cell>
          <cell r="G195" t="str">
            <v>גמיש</v>
          </cell>
          <cell r="H195">
            <v>0</v>
          </cell>
          <cell r="I195">
            <v>0</v>
          </cell>
        </row>
        <row r="196">
          <cell r="A196">
            <v>1110000590</v>
          </cell>
          <cell r="B196">
            <v>590</v>
          </cell>
          <cell r="C196">
            <v>110000</v>
          </cell>
          <cell r="D196">
            <v>1</v>
          </cell>
          <cell r="E196">
            <v>0</v>
          </cell>
          <cell r="F196" t="str">
            <v>ארנונה מחסני ערכות מגן</v>
          </cell>
          <cell r="G196" t="str">
            <v>גמיש</v>
          </cell>
          <cell r="H196">
            <v>0</v>
          </cell>
          <cell r="I196">
            <v>-100000</v>
          </cell>
        </row>
        <row r="197">
          <cell r="A197">
            <v>1110000910</v>
          </cell>
          <cell r="B197">
            <v>910</v>
          </cell>
          <cell r="C197">
            <v>110000</v>
          </cell>
          <cell r="D197">
            <v>1</v>
          </cell>
          <cell r="E197">
            <v>0</v>
          </cell>
          <cell r="F197" t="str">
            <v>שיפוי - אזרחים ותיקים</v>
          </cell>
          <cell r="G197" t="str">
            <v>גמיש</v>
          </cell>
          <cell r="H197">
            <v>0</v>
          </cell>
          <cell r="I197">
            <v>0</v>
          </cell>
        </row>
        <row r="198">
          <cell r="A198">
            <v>1110000911</v>
          </cell>
          <cell r="B198">
            <v>911</v>
          </cell>
          <cell r="C198">
            <v>110000</v>
          </cell>
          <cell r="D198">
            <v>1</v>
          </cell>
          <cell r="E198">
            <v>0</v>
          </cell>
          <cell r="F198" t="str">
            <v>ותיקים - משנים קודמות</v>
          </cell>
          <cell r="G198" t="str">
            <v>גמיש</v>
          </cell>
          <cell r="H198">
            <v>0</v>
          </cell>
          <cell r="I198">
            <v>0</v>
          </cell>
        </row>
        <row r="199">
          <cell r="A199" t="e">
            <v>#VALUE!</v>
          </cell>
          <cell r="B199" t="str">
            <v>110000  סך הכל</v>
          </cell>
          <cell r="C199">
            <v>0</v>
          </cell>
          <cell r="D199">
            <v>0</v>
          </cell>
          <cell r="E199">
            <v>0</v>
          </cell>
          <cell r="F199" t="str">
            <v xml:space="preserve">ארנונות           </v>
          </cell>
          <cell r="G199">
            <v>0</v>
          </cell>
          <cell r="H199">
            <v>8.4550121422642954E-2</v>
          </cell>
          <cell r="I199">
            <v>-705630000</v>
          </cell>
        </row>
        <row r="200">
          <cell r="A200">
            <v>11120000</v>
          </cell>
          <cell r="B200">
            <v>0</v>
          </cell>
          <cell r="C200">
            <v>112000</v>
          </cell>
          <cell r="D200">
            <v>1</v>
          </cell>
          <cell r="E200">
            <v>0</v>
          </cell>
          <cell r="F200" t="str">
            <v>הכנסות במקום ארנונה</v>
          </cell>
          <cell r="G200" t="str">
            <v xml:space="preserve"> </v>
          </cell>
          <cell r="H200">
            <v>0</v>
          </cell>
          <cell r="I200">
            <v>0</v>
          </cell>
        </row>
        <row r="201">
          <cell r="A201">
            <v>1112000980</v>
          </cell>
          <cell r="B201">
            <v>980</v>
          </cell>
          <cell r="C201">
            <v>112000</v>
          </cell>
          <cell r="D201">
            <v>1</v>
          </cell>
          <cell r="E201">
            <v>0</v>
          </cell>
          <cell r="F201" t="str">
            <v>שיפוי ארנונה</v>
          </cell>
          <cell r="G201" t="str">
            <v>גמיש</v>
          </cell>
          <cell r="H201">
            <v>0</v>
          </cell>
          <cell r="I201">
            <v>0</v>
          </cell>
        </row>
        <row r="202">
          <cell r="A202">
            <v>1112000981</v>
          </cell>
          <cell r="B202">
            <v>981</v>
          </cell>
          <cell r="C202">
            <v>112000</v>
          </cell>
          <cell r="D202">
            <v>1</v>
          </cell>
          <cell r="E202">
            <v>0</v>
          </cell>
          <cell r="F202" t="str">
            <v>שיפוי ארנונה שנים קודמות</v>
          </cell>
          <cell r="G202" t="str">
            <v>גמיש</v>
          </cell>
          <cell r="H202">
            <v>0</v>
          </cell>
          <cell r="I202">
            <v>0</v>
          </cell>
        </row>
        <row r="203">
          <cell r="A203" t="e">
            <v>#VALUE!</v>
          </cell>
          <cell r="B203" t="str">
            <v>121000  סך הכל</v>
          </cell>
          <cell r="C203">
            <v>0</v>
          </cell>
          <cell r="D203">
            <v>0</v>
          </cell>
          <cell r="E203">
            <v>0</v>
          </cell>
          <cell r="F203" t="str">
            <v>הכנסות במקום ארנונה</v>
          </cell>
          <cell r="G203">
            <v>0</v>
          </cell>
          <cell r="H203">
            <v>0</v>
          </cell>
          <cell r="I203">
            <v>0</v>
          </cell>
        </row>
        <row r="204">
          <cell r="A204">
            <v>11150000</v>
          </cell>
          <cell r="B204">
            <v>0</v>
          </cell>
          <cell r="C204">
            <v>115000</v>
          </cell>
          <cell r="D204">
            <v>1</v>
          </cell>
          <cell r="E204">
            <v>0</v>
          </cell>
          <cell r="F204" t="str">
            <v xml:space="preserve">הנחות לזכאים      </v>
          </cell>
          <cell r="G204" t="str">
            <v xml:space="preserve"> </v>
          </cell>
          <cell r="H204">
            <v>0</v>
          </cell>
          <cell r="I204">
            <v>0</v>
          </cell>
        </row>
        <row r="205">
          <cell r="A205">
            <v>1115000110</v>
          </cell>
          <cell r="B205">
            <v>110</v>
          </cell>
          <cell r="C205">
            <v>115000</v>
          </cell>
          <cell r="D205">
            <v>1</v>
          </cell>
          <cell r="E205">
            <v>0</v>
          </cell>
          <cell r="F205" t="str">
            <v xml:space="preserve">הכנסה משחרורים    </v>
          </cell>
          <cell r="G205" t="str">
            <v>גמיש</v>
          </cell>
          <cell r="H205">
            <v>-5.1020408163265252E-2</v>
          </cell>
          <cell r="I205">
            <v>-93000000</v>
          </cell>
        </row>
        <row r="206">
          <cell r="A206">
            <v>1115000111</v>
          </cell>
          <cell r="B206">
            <v>111</v>
          </cell>
          <cell r="C206">
            <v>115000</v>
          </cell>
          <cell r="D206">
            <v>1</v>
          </cell>
          <cell r="E206">
            <v>0</v>
          </cell>
          <cell r="F206" t="str">
            <v>החזר הנחות מימון</v>
          </cell>
          <cell r="G206" t="str">
            <v>גמיש</v>
          </cell>
          <cell r="H206">
            <v>0</v>
          </cell>
          <cell r="I206">
            <v>-1500000</v>
          </cell>
        </row>
        <row r="207">
          <cell r="A207">
            <v>1115000112</v>
          </cell>
          <cell r="B207">
            <v>112</v>
          </cell>
          <cell r="C207">
            <v>115000</v>
          </cell>
          <cell r="D207">
            <v>1</v>
          </cell>
          <cell r="E207">
            <v>0</v>
          </cell>
          <cell r="F207" t="str">
            <v>פטורים מארנונה</v>
          </cell>
          <cell r="G207" t="str">
            <v>גמיש</v>
          </cell>
          <cell r="H207">
            <v>1.5</v>
          </cell>
          <cell r="I207">
            <v>-30000000</v>
          </cell>
        </row>
        <row r="208">
          <cell r="A208">
            <v>1115000113</v>
          </cell>
          <cell r="B208">
            <v>113</v>
          </cell>
          <cell r="C208">
            <v>115000</v>
          </cell>
          <cell r="D208">
            <v>1</v>
          </cell>
          <cell r="E208">
            <v>0</v>
          </cell>
          <cell r="F208" t="str">
            <v>הנחות מימון אשפה</v>
          </cell>
          <cell r="G208" t="str">
            <v>גמיש</v>
          </cell>
          <cell r="H208">
            <v>-1</v>
          </cell>
          <cell r="I208">
            <v>0</v>
          </cell>
        </row>
        <row r="209">
          <cell r="A209">
            <v>1115000114</v>
          </cell>
          <cell r="B209">
            <v>114</v>
          </cell>
          <cell r="C209">
            <v>115000</v>
          </cell>
          <cell r="D209">
            <v>1</v>
          </cell>
          <cell r="E209">
            <v>0</v>
          </cell>
          <cell r="F209" t="str">
            <v>פטורים - מוסדות</v>
          </cell>
          <cell r="G209" t="str">
            <v>גמיש</v>
          </cell>
          <cell r="H209">
            <v>0.10000000000000009</v>
          </cell>
          <cell r="I209">
            <v>-22000000</v>
          </cell>
        </row>
        <row r="210">
          <cell r="A210">
            <v>1115000115</v>
          </cell>
          <cell r="B210">
            <v>115</v>
          </cell>
          <cell r="C210">
            <v>115000</v>
          </cell>
          <cell r="D210">
            <v>1</v>
          </cell>
          <cell r="E210">
            <v>0</v>
          </cell>
          <cell r="F210" t="str">
            <v>הנחות פטור קורונה</v>
          </cell>
          <cell r="G210" t="str">
            <v>גמיש</v>
          </cell>
          <cell r="H210">
            <v>0</v>
          </cell>
          <cell r="I210">
            <v>0</v>
          </cell>
        </row>
        <row r="211">
          <cell r="A211" t="e">
            <v>#VALUE!</v>
          </cell>
          <cell r="B211" t="str">
            <v>115000  סך הכל</v>
          </cell>
          <cell r="C211">
            <v>0</v>
          </cell>
          <cell r="D211">
            <v>0</v>
          </cell>
          <cell r="E211">
            <v>0</v>
          </cell>
          <cell r="F211" t="str">
            <v xml:space="preserve">הנחות לזכאים      </v>
          </cell>
          <cell r="G211">
            <v>0</v>
          </cell>
          <cell r="H211">
            <v>0.11364500190041804</v>
          </cell>
          <cell r="I211">
            <v>-146500000</v>
          </cell>
        </row>
        <row r="212">
          <cell r="A212">
            <v>11200000</v>
          </cell>
          <cell r="B212">
            <v>0</v>
          </cell>
          <cell r="C212">
            <v>120000</v>
          </cell>
          <cell r="D212">
            <v>1</v>
          </cell>
          <cell r="E212">
            <v>0</v>
          </cell>
          <cell r="F212" t="str">
            <v xml:space="preserve">אגרות             </v>
          </cell>
          <cell r="G212" t="str">
            <v xml:space="preserve"> </v>
          </cell>
          <cell r="H212">
            <v>0</v>
          </cell>
          <cell r="I212">
            <v>0</v>
          </cell>
        </row>
        <row r="213">
          <cell r="A213">
            <v>11210000</v>
          </cell>
          <cell r="B213">
            <v>0</v>
          </cell>
          <cell r="C213">
            <v>121000</v>
          </cell>
          <cell r="D213">
            <v>1</v>
          </cell>
          <cell r="E213">
            <v>0</v>
          </cell>
          <cell r="F213" t="str">
            <v xml:space="preserve">תעודות ואישורים   </v>
          </cell>
          <cell r="G213" t="str">
            <v xml:space="preserve"> </v>
          </cell>
          <cell r="H213">
            <v>0</v>
          </cell>
          <cell r="I213">
            <v>0</v>
          </cell>
        </row>
        <row r="214">
          <cell r="A214">
            <v>1121000290</v>
          </cell>
          <cell r="B214">
            <v>290</v>
          </cell>
          <cell r="C214">
            <v>121000</v>
          </cell>
          <cell r="D214">
            <v>1</v>
          </cell>
          <cell r="E214">
            <v>0</v>
          </cell>
          <cell r="F214" t="str">
            <v xml:space="preserve">תעודות ואשורים    </v>
          </cell>
          <cell r="G214" t="str">
            <v>גמיש</v>
          </cell>
          <cell r="H214">
            <v>0.19999999999999996</v>
          </cell>
          <cell r="I214">
            <v>-300000</v>
          </cell>
        </row>
        <row r="215">
          <cell r="A215" t="e">
            <v>#VALUE!</v>
          </cell>
          <cell r="B215" t="str">
            <v>121000  סך הכל</v>
          </cell>
          <cell r="C215">
            <v>0</v>
          </cell>
          <cell r="D215">
            <v>0</v>
          </cell>
          <cell r="E215">
            <v>0</v>
          </cell>
          <cell r="F215" t="str">
            <v xml:space="preserve">תעודות ואישורים   </v>
          </cell>
          <cell r="G215">
            <v>0</v>
          </cell>
          <cell r="H215">
            <v>0.19999999999999996</v>
          </cell>
          <cell r="I215">
            <v>-300000</v>
          </cell>
        </row>
        <row r="216">
          <cell r="A216">
            <v>11220000</v>
          </cell>
          <cell r="B216">
            <v>0</v>
          </cell>
          <cell r="C216">
            <v>122000</v>
          </cell>
          <cell r="D216">
            <v>1</v>
          </cell>
          <cell r="E216">
            <v>0</v>
          </cell>
          <cell r="F216" t="str">
            <v>אג' רישיונות שלטים</v>
          </cell>
          <cell r="G216" t="str">
            <v xml:space="preserve"> </v>
          </cell>
          <cell r="H216">
            <v>0</v>
          </cell>
          <cell r="I216">
            <v>0</v>
          </cell>
        </row>
        <row r="217">
          <cell r="A217">
            <v>1122000290</v>
          </cell>
          <cell r="B217">
            <v>290</v>
          </cell>
          <cell r="C217">
            <v>122000</v>
          </cell>
          <cell r="D217">
            <v>1</v>
          </cell>
          <cell r="E217">
            <v>0</v>
          </cell>
          <cell r="F217" t="str">
            <v>אגרת רשיונות שלטים</v>
          </cell>
          <cell r="G217" t="str">
            <v>גמיש</v>
          </cell>
          <cell r="H217">
            <v>0.13360053440213759</v>
          </cell>
          <cell r="I217">
            <v>-8485000</v>
          </cell>
        </row>
        <row r="218">
          <cell r="A218">
            <v>1122000291</v>
          </cell>
          <cell r="B218">
            <v>291</v>
          </cell>
          <cell r="C218">
            <v>122000</v>
          </cell>
          <cell r="D218">
            <v>1</v>
          </cell>
          <cell r="E218">
            <v>0</v>
          </cell>
          <cell r="F218" t="str">
            <v>החזר אג' משפט-שילוט</v>
          </cell>
          <cell r="G218" t="str">
            <v>גמיש</v>
          </cell>
          <cell r="H218">
            <v>0</v>
          </cell>
          <cell r="I218">
            <v>-15000</v>
          </cell>
        </row>
        <row r="219">
          <cell r="A219" t="e">
            <v>#VALUE!</v>
          </cell>
          <cell r="B219" t="str">
            <v>122000  סך הכל</v>
          </cell>
          <cell r="C219">
            <v>0</v>
          </cell>
          <cell r="D219">
            <v>0</v>
          </cell>
          <cell r="E219">
            <v>0</v>
          </cell>
          <cell r="F219" t="str">
            <v>אג' רישיונות שלטים</v>
          </cell>
          <cell r="G219">
            <v>0</v>
          </cell>
          <cell r="H219">
            <v>0.1333333333333333</v>
          </cell>
          <cell r="I219">
            <v>-8500000</v>
          </cell>
        </row>
        <row r="220">
          <cell r="A220">
            <v>11240000</v>
          </cell>
          <cell r="B220">
            <v>0</v>
          </cell>
          <cell r="C220">
            <v>124000</v>
          </cell>
          <cell r="D220">
            <v>1</v>
          </cell>
          <cell r="E220">
            <v>0</v>
          </cell>
          <cell r="F220" t="str">
            <v xml:space="preserve">מודעות ופירסומים  </v>
          </cell>
          <cell r="G220" t="str">
            <v xml:space="preserve"> </v>
          </cell>
          <cell r="H220">
            <v>0</v>
          </cell>
          <cell r="I220">
            <v>0</v>
          </cell>
        </row>
        <row r="221">
          <cell r="A221">
            <v>1124000290</v>
          </cell>
          <cell r="B221">
            <v>290</v>
          </cell>
          <cell r="C221">
            <v>124000</v>
          </cell>
          <cell r="D221">
            <v>1</v>
          </cell>
          <cell r="E221">
            <v>0</v>
          </cell>
          <cell r="F221" t="str">
            <v xml:space="preserve">מודעות על לוחות   </v>
          </cell>
          <cell r="G221" t="str">
            <v>גמיש</v>
          </cell>
          <cell r="H221">
            <v>0</v>
          </cell>
          <cell r="I221">
            <v>-20000</v>
          </cell>
        </row>
        <row r="222">
          <cell r="A222" t="e">
            <v>#VALUE!</v>
          </cell>
          <cell r="B222" t="str">
            <v>124000  סך הכל</v>
          </cell>
          <cell r="C222">
            <v>0</v>
          </cell>
          <cell r="D222">
            <v>0</v>
          </cell>
          <cell r="E222">
            <v>0</v>
          </cell>
          <cell r="F222" t="str">
            <v xml:space="preserve">מודעות ופירסומים  </v>
          </cell>
          <cell r="G222">
            <v>0</v>
          </cell>
          <cell r="H222">
            <v>0</v>
          </cell>
          <cell r="I222">
            <v>-20000</v>
          </cell>
        </row>
        <row r="223">
          <cell r="A223">
            <v>11290000</v>
          </cell>
          <cell r="B223">
            <v>0</v>
          </cell>
          <cell r="C223">
            <v>129000</v>
          </cell>
          <cell r="D223">
            <v>1</v>
          </cell>
          <cell r="E223">
            <v>0</v>
          </cell>
          <cell r="F223" t="str">
            <v xml:space="preserve">אגרות שונות       </v>
          </cell>
          <cell r="G223" t="str">
            <v xml:space="preserve"> </v>
          </cell>
          <cell r="H223">
            <v>0</v>
          </cell>
          <cell r="I223">
            <v>0</v>
          </cell>
        </row>
        <row r="224">
          <cell r="A224">
            <v>1129000290</v>
          </cell>
          <cell r="B224">
            <v>290</v>
          </cell>
          <cell r="C224">
            <v>129000</v>
          </cell>
          <cell r="D224">
            <v>1</v>
          </cell>
          <cell r="E224">
            <v>0</v>
          </cell>
          <cell r="F224" t="str">
            <v xml:space="preserve">אגרת חניה  מוניות </v>
          </cell>
          <cell r="G224" t="str">
            <v>גמיש</v>
          </cell>
          <cell r="H224">
            <v>0.71428571428571419</v>
          </cell>
          <cell r="I224">
            <v>-60000</v>
          </cell>
        </row>
        <row r="225">
          <cell r="A225" t="e">
            <v>#VALUE!</v>
          </cell>
          <cell r="B225" t="str">
            <v>129000  סך הכל</v>
          </cell>
          <cell r="C225">
            <v>0</v>
          </cell>
          <cell r="D225">
            <v>0</v>
          </cell>
          <cell r="E225">
            <v>0</v>
          </cell>
          <cell r="F225" t="str">
            <v xml:space="preserve">אגרות שונות       </v>
          </cell>
          <cell r="G225">
            <v>0</v>
          </cell>
          <cell r="H225">
            <v>0.71428571428571419</v>
          </cell>
          <cell r="I225">
            <v>-60000</v>
          </cell>
        </row>
        <row r="226">
          <cell r="A226">
            <v>11600000</v>
          </cell>
          <cell r="B226">
            <v>0</v>
          </cell>
          <cell r="C226">
            <v>160000</v>
          </cell>
          <cell r="D226">
            <v>1</v>
          </cell>
          <cell r="E226">
            <v>0</v>
          </cell>
          <cell r="F226" t="str">
            <v xml:space="preserve">הכנסות מימון      </v>
          </cell>
          <cell r="G226" t="str">
            <v xml:space="preserve"> </v>
          </cell>
          <cell r="H226">
            <v>0</v>
          </cell>
          <cell r="I226">
            <v>0</v>
          </cell>
        </row>
        <row r="227">
          <cell r="A227">
            <v>1160000840</v>
          </cell>
          <cell r="B227">
            <v>840</v>
          </cell>
          <cell r="C227">
            <v>160000</v>
          </cell>
          <cell r="D227">
            <v>1</v>
          </cell>
          <cell r="E227">
            <v>0</v>
          </cell>
          <cell r="F227" t="str">
            <v>ביוב התר בניה-מלוה</v>
          </cell>
          <cell r="G227" t="str">
            <v>גמיש</v>
          </cell>
          <cell r="H227">
            <v>-1</v>
          </cell>
          <cell r="I227">
            <v>0</v>
          </cell>
        </row>
        <row r="228">
          <cell r="A228">
            <v>1160000841</v>
          </cell>
          <cell r="B228">
            <v>841</v>
          </cell>
          <cell r="C228">
            <v>160000</v>
          </cell>
          <cell r="D228">
            <v>1</v>
          </cell>
          <cell r="E228">
            <v>0</v>
          </cell>
          <cell r="F228" t="str">
            <v>כביש-תאו'בניה-מלוה</v>
          </cell>
          <cell r="G228" t="str">
            <v>גמיש</v>
          </cell>
          <cell r="H228">
            <v>-0.12654660053042155</v>
          </cell>
          <cell r="I228">
            <v>-7871300</v>
          </cell>
        </row>
        <row r="229">
          <cell r="A229">
            <v>1160000842</v>
          </cell>
          <cell r="B229">
            <v>842</v>
          </cell>
          <cell r="C229">
            <v>160000</v>
          </cell>
          <cell r="D229">
            <v>1</v>
          </cell>
          <cell r="E229">
            <v>0</v>
          </cell>
          <cell r="F229" t="str">
            <v>תעול היתר בניה-מלו</v>
          </cell>
          <cell r="G229" t="str">
            <v>גמיש</v>
          </cell>
          <cell r="H229">
            <v>-0.61513344690516747</v>
          </cell>
          <cell r="I229">
            <v>-271100</v>
          </cell>
        </row>
        <row r="230">
          <cell r="A230">
            <v>1160000843</v>
          </cell>
          <cell r="B230">
            <v>843</v>
          </cell>
          <cell r="C230">
            <v>160000</v>
          </cell>
          <cell r="D230">
            <v>1</v>
          </cell>
          <cell r="E230">
            <v>0</v>
          </cell>
          <cell r="F230" t="str">
            <v>מים היתר בניה-מלוה</v>
          </cell>
          <cell r="G230" t="str">
            <v>גמיש</v>
          </cell>
          <cell r="H230">
            <v>-1</v>
          </cell>
          <cell r="I230">
            <v>0</v>
          </cell>
        </row>
        <row r="231">
          <cell r="A231">
            <v>1160000844</v>
          </cell>
          <cell r="B231">
            <v>844</v>
          </cell>
          <cell r="C231">
            <v>160000</v>
          </cell>
          <cell r="D231">
            <v>1</v>
          </cell>
          <cell r="E231">
            <v>0</v>
          </cell>
          <cell r="F231" t="str">
            <v>החזר מילוות-השבחה</v>
          </cell>
          <cell r="G231" t="str">
            <v>גמיש</v>
          </cell>
          <cell r="H231">
            <v>0.25610645489905548</v>
          </cell>
          <cell r="I231">
            <v>-21701500</v>
          </cell>
        </row>
        <row r="232">
          <cell r="A232" t="e">
            <v>#VALUE!</v>
          </cell>
          <cell r="B232" t="str">
            <v>160000  סך הכל</v>
          </cell>
          <cell r="C232">
            <v>0</v>
          </cell>
          <cell r="D232">
            <v>0</v>
          </cell>
          <cell r="E232">
            <v>0</v>
          </cell>
          <cell r="F232" t="str">
            <v xml:space="preserve">הכנסות מימון      </v>
          </cell>
          <cell r="G232">
            <v>0</v>
          </cell>
          <cell r="H232">
            <v>0.10192997160611883</v>
          </cell>
          <cell r="I232">
            <v>-29843900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11900000</v>
          </cell>
          <cell r="B242">
            <v>0</v>
          </cell>
          <cell r="C242">
            <v>190000</v>
          </cell>
          <cell r="D242">
            <v>1</v>
          </cell>
          <cell r="E242">
            <v>0</v>
          </cell>
          <cell r="F242" t="str">
            <v xml:space="preserve">מענקים כללים      </v>
          </cell>
          <cell r="G242" t="str">
            <v xml:space="preserve"> </v>
          </cell>
          <cell r="H242">
            <v>0</v>
          </cell>
          <cell r="I242">
            <v>0</v>
          </cell>
        </row>
        <row r="243">
          <cell r="A243">
            <v>11910000</v>
          </cell>
          <cell r="B243">
            <v>0</v>
          </cell>
          <cell r="C243">
            <v>191000</v>
          </cell>
          <cell r="D243">
            <v>1</v>
          </cell>
          <cell r="E243">
            <v>0</v>
          </cell>
          <cell r="F243" t="str">
            <v xml:space="preserve">מענק כללי לאיזון  </v>
          </cell>
          <cell r="G243" t="str">
            <v xml:space="preserve"> </v>
          </cell>
          <cell r="H243">
            <v>0</v>
          </cell>
          <cell r="I243">
            <v>0</v>
          </cell>
        </row>
        <row r="244">
          <cell r="A244">
            <v>11920000</v>
          </cell>
          <cell r="B244">
            <v>0</v>
          </cell>
          <cell r="C244">
            <v>192000</v>
          </cell>
          <cell r="D244">
            <v>1</v>
          </cell>
          <cell r="E244">
            <v>0</v>
          </cell>
          <cell r="F244" t="str">
            <v xml:space="preserve">מענקים חד-פעמיים  </v>
          </cell>
          <cell r="G244" t="str">
            <v xml:space="preserve"> </v>
          </cell>
          <cell r="H244">
            <v>0</v>
          </cell>
          <cell r="I244">
            <v>0</v>
          </cell>
        </row>
        <row r="245">
          <cell r="A245">
            <v>1192000910</v>
          </cell>
          <cell r="B245">
            <v>910</v>
          </cell>
          <cell r="C245">
            <v>192000</v>
          </cell>
          <cell r="D245">
            <v>1</v>
          </cell>
          <cell r="E245">
            <v>0</v>
          </cell>
          <cell r="F245" t="str">
            <v>החזר בגין הסכם שכר</v>
          </cell>
          <cell r="G245" t="str">
            <v>גמיש</v>
          </cell>
          <cell r="H245">
            <v>-0.16666666666666663</v>
          </cell>
          <cell r="I245">
            <v>-250000</v>
          </cell>
        </row>
        <row r="246">
          <cell r="A246">
            <v>1192000911</v>
          </cell>
          <cell r="B246">
            <v>911</v>
          </cell>
          <cell r="C246">
            <v>192000</v>
          </cell>
          <cell r="D246">
            <v>1</v>
          </cell>
          <cell r="E246">
            <v>0</v>
          </cell>
          <cell r="F246" t="str">
            <v>פנים-מענק התרי בנית דירות</v>
          </cell>
          <cell r="G246" t="str">
            <v>גמיש</v>
          </cell>
          <cell r="H246">
            <v>0</v>
          </cell>
          <cell r="I246">
            <v>0</v>
          </cell>
        </row>
        <row r="247">
          <cell r="A247">
            <v>1192000912</v>
          </cell>
          <cell r="B247">
            <v>912</v>
          </cell>
          <cell r="C247">
            <v>192000</v>
          </cell>
          <cell r="D247">
            <v>1</v>
          </cell>
          <cell r="E247">
            <v>0</v>
          </cell>
          <cell r="F247" t="str">
            <v>פנים-הכנסות מתשאולים</v>
          </cell>
          <cell r="G247" t="str">
            <v>גמיש</v>
          </cell>
          <cell r="H247">
            <v>0</v>
          </cell>
          <cell r="I247">
            <v>0</v>
          </cell>
        </row>
        <row r="248">
          <cell r="A248">
            <v>1192000913</v>
          </cell>
          <cell r="B248">
            <v>913</v>
          </cell>
          <cell r="C248">
            <v>192000</v>
          </cell>
          <cell r="D248">
            <v>1</v>
          </cell>
          <cell r="E248">
            <v>0</v>
          </cell>
          <cell r="F248" t="str">
            <v>מענק רזרבת שר הפנים</v>
          </cell>
          <cell r="G248" t="str">
            <v>גמיש</v>
          </cell>
          <cell r="H248">
            <v>0</v>
          </cell>
          <cell r="I248">
            <v>0</v>
          </cell>
        </row>
        <row r="249">
          <cell r="A249">
            <v>1192000914</v>
          </cell>
          <cell r="B249">
            <v>914</v>
          </cell>
          <cell r="C249">
            <v>192000</v>
          </cell>
          <cell r="D249">
            <v>1</v>
          </cell>
          <cell r="E249">
            <v>0</v>
          </cell>
          <cell r="F249" t="str">
            <v xml:space="preserve">החזר הנחת ארנונה  </v>
          </cell>
          <cell r="G249" t="str">
            <v>גמיש</v>
          </cell>
          <cell r="H249">
            <v>0</v>
          </cell>
          <cell r="I249">
            <v>0</v>
          </cell>
        </row>
        <row r="250">
          <cell r="A250">
            <v>1192000980</v>
          </cell>
          <cell r="B250">
            <v>980</v>
          </cell>
          <cell r="C250">
            <v>192000</v>
          </cell>
          <cell r="D250">
            <v>1</v>
          </cell>
          <cell r="E250">
            <v>0</v>
          </cell>
          <cell r="F250" t="str">
            <v>שיפוי פטור קורונה</v>
          </cell>
          <cell r="G250" t="str">
            <v>גמיש</v>
          </cell>
          <cell r="H250">
            <v>0</v>
          </cell>
          <cell r="I250">
            <v>0</v>
          </cell>
        </row>
        <row r="251">
          <cell r="A251" t="e">
            <v>#VALUE!</v>
          </cell>
          <cell r="B251" t="str">
            <v>192000  סך הכל</v>
          </cell>
          <cell r="C251">
            <v>0</v>
          </cell>
          <cell r="D251">
            <v>0</v>
          </cell>
          <cell r="E251">
            <v>0</v>
          </cell>
          <cell r="F251" t="str">
            <v xml:space="preserve">מענקים חד-פעמיים  </v>
          </cell>
          <cell r="G251">
            <v>0</v>
          </cell>
          <cell r="H251">
            <v>-0.16666666666666663</v>
          </cell>
          <cell r="I251">
            <v>-250000</v>
          </cell>
        </row>
        <row r="252">
          <cell r="A252">
            <v>1192100910</v>
          </cell>
          <cell r="B252">
            <v>910</v>
          </cell>
          <cell r="C252">
            <v>192100</v>
          </cell>
          <cell r="D252">
            <v>1</v>
          </cell>
          <cell r="E252">
            <v>0</v>
          </cell>
          <cell r="F252" t="str">
            <v>פנים מענק ניהול כספי</v>
          </cell>
          <cell r="G252" t="str">
            <v>גמיש</v>
          </cell>
          <cell r="H252">
            <v>0</v>
          </cell>
          <cell r="I252">
            <v>0</v>
          </cell>
        </row>
        <row r="253">
          <cell r="A253" t="e">
            <v>#VALUE!</v>
          </cell>
          <cell r="B253" t="str">
            <v>192100  סך הכל</v>
          </cell>
          <cell r="C253">
            <v>0</v>
          </cell>
          <cell r="D253">
            <v>0</v>
          </cell>
          <cell r="E253">
            <v>0</v>
          </cell>
          <cell r="F253" t="str">
            <v>פנים מענק ניהול כספי</v>
          </cell>
          <cell r="G253">
            <v>0</v>
          </cell>
          <cell r="H253">
            <v>0</v>
          </cell>
          <cell r="I253">
            <v>0</v>
          </cell>
        </row>
        <row r="254">
          <cell r="A254">
            <v>11940000</v>
          </cell>
          <cell r="B254">
            <v>0</v>
          </cell>
          <cell r="C254">
            <v>194000</v>
          </cell>
          <cell r="D254">
            <v>1</v>
          </cell>
          <cell r="E254">
            <v>0</v>
          </cell>
          <cell r="F254" t="str">
            <v xml:space="preserve">מענק לקליטת עליה  </v>
          </cell>
          <cell r="G254" t="str">
            <v xml:space="preserve"> </v>
          </cell>
          <cell r="H254">
            <v>0</v>
          </cell>
          <cell r="I254">
            <v>0</v>
          </cell>
        </row>
        <row r="255">
          <cell r="A255">
            <v>1194000910</v>
          </cell>
          <cell r="B255">
            <v>910</v>
          </cell>
          <cell r="C255">
            <v>194000</v>
          </cell>
          <cell r="D255">
            <v>1</v>
          </cell>
          <cell r="E255">
            <v>0</v>
          </cell>
          <cell r="F255" t="str">
            <v>מענק מ'הפנים-קליטה</v>
          </cell>
          <cell r="G255" t="str">
            <v>גמיש</v>
          </cell>
          <cell r="H255">
            <v>0</v>
          </cell>
          <cell r="I255">
            <v>0</v>
          </cell>
        </row>
        <row r="256">
          <cell r="A256" t="e">
            <v>#VALUE!</v>
          </cell>
          <cell r="B256" t="str">
            <v>194000  סך הכל</v>
          </cell>
          <cell r="C256">
            <v>0</v>
          </cell>
          <cell r="D256">
            <v>0</v>
          </cell>
          <cell r="E256">
            <v>0</v>
          </cell>
          <cell r="F256" t="str">
            <v xml:space="preserve">מענק לקליטת עליה  </v>
          </cell>
          <cell r="G256">
            <v>0</v>
          </cell>
          <cell r="H256">
            <v>0</v>
          </cell>
          <cell r="I256">
            <v>0</v>
          </cell>
        </row>
        <row r="257">
          <cell r="A257">
            <v>11960000</v>
          </cell>
          <cell r="B257">
            <v>0</v>
          </cell>
          <cell r="C257">
            <v>196000</v>
          </cell>
          <cell r="D257">
            <v>1</v>
          </cell>
          <cell r="E257">
            <v>0</v>
          </cell>
          <cell r="F257" t="str">
            <v xml:space="preserve">מענקים אחרים      </v>
          </cell>
          <cell r="G257" t="str">
            <v xml:space="preserve"> </v>
          </cell>
          <cell r="H257">
            <v>0</v>
          </cell>
          <cell r="I257">
            <v>0</v>
          </cell>
        </row>
        <row r="258">
          <cell r="A258">
            <v>11961000</v>
          </cell>
          <cell r="B258">
            <v>0</v>
          </cell>
          <cell r="C258">
            <v>196100</v>
          </cell>
          <cell r="D258">
            <v>1</v>
          </cell>
          <cell r="E258">
            <v>0</v>
          </cell>
          <cell r="F258" t="str">
            <v>בחירות:רשות מקומית</v>
          </cell>
          <cell r="G258" t="str">
            <v xml:space="preserve"> </v>
          </cell>
          <cell r="H258">
            <v>0</v>
          </cell>
          <cell r="I258">
            <v>0</v>
          </cell>
        </row>
        <row r="259">
          <cell r="A259">
            <v>1196100910</v>
          </cell>
          <cell r="B259">
            <v>910</v>
          </cell>
          <cell r="C259">
            <v>196100</v>
          </cell>
          <cell r="D259">
            <v>1</v>
          </cell>
          <cell r="E259">
            <v>0</v>
          </cell>
          <cell r="F259" t="str">
            <v>בחירות:רשות מקומית</v>
          </cell>
          <cell r="G259" t="str">
            <v>גמיש</v>
          </cell>
          <cell r="H259">
            <v>0</v>
          </cell>
          <cell r="I259">
            <v>-732000</v>
          </cell>
        </row>
        <row r="260">
          <cell r="A260" t="e">
            <v>#VALUE!</v>
          </cell>
          <cell r="B260" t="str">
            <v>196100  סך הכל</v>
          </cell>
          <cell r="C260">
            <v>0</v>
          </cell>
          <cell r="D260">
            <v>0</v>
          </cell>
          <cell r="E260">
            <v>0</v>
          </cell>
          <cell r="F260" t="str">
            <v>בחירות:רשות מקומית</v>
          </cell>
          <cell r="G260">
            <v>0</v>
          </cell>
          <cell r="H260">
            <v>0</v>
          </cell>
          <cell r="I260">
            <v>-732000</v>
          </cell>
        </row>
        <row r="261">
          <cell r="A261">
            <v>11962000</v>
          </cell>
          <cell r="B261">
            <v>0</v>
          </cell>
          <cell r="C261">
            <v>196200</v>
          </cell>
          <cell r="D261">
            <v>1</v>
          </cell>
          <cell r="E261">
            <v>0</v>
          </cell>
          <cell r="F261" t="str">
            <v xml:space="preserve">מענקי שכר         </v>
          </cell>
          <cell r="G261" t="str">
            <v xml:space="preserve"> </v>
          </cell>
          <cell r="H261">
            <v>0</v>
          </cell>
          <cell r="I261">
            <v>0</v>
          </cell>
        </row>
        <row r="262">
          <cell r="A262">
            <v>1196200910</v>
          </cell>
          <cell r="B262">
            <v>910</v>
          </cell>
          <cell r="C262">
            <v>196200</v>
          </cell>
          <cell r="D262">
            <v>1</v>
          </cell>
          <cell r="E262">
            <v>0</v>
          </cell>
          <cell r="F262" t="str">
            <v xml:space="preserve">מענק החזר שכר     </v>
          </cell>
          <cell r="G262" t="str">
            <v>גמיש</v>
          </cell>
          <cell r="H262">
            <v>0</v>
          </cell>
          <cell r="I262">
            <v>0</v>
          </cell>
        </row>
        <row r="263">
          <cell r="A263" t="e">
            <v>#VALUE!</v>
          </cell>
          <cell r="B263" t="str">
            <v>196200  סך הכל</v>
          </cell>
          <cell r="C263">
            <v>0</v>
          </cell>
          <cell r="D263">
            <v>0</v>
          </cell>
          <cell r="E263">
            <v>0</v>
          </cell>
          <cell r="F263" t="str">
            <v xml:space="preserve">מענקי שכר         </v>
          </cell>
          <cell r="G263">
            <v>0</v>
          </cell>
          <cell r="H263">
            <v>0</v>
          </cell>
          <cell r="I263">
            <v>0</v>
          </cell>
        </row>
        <row r="264">
          <cell r="A264">
            <v>12000000</v>
          </cell>
          <cell r="B264">
            <v>0</v>
          </cell>
          <cell r="C264">
            <v>200000</v>
          </cell>
          <cell r="D264">
            <v>1</v>
          </cell>
          <cell r="E264">
            <v>0</v>
          </cell>
          <cell r="F264" t="str">
            <v xml:space="preserve">שרותים מקומיים    </v>
          </cell>
          <cell r="G264" t="str">
            <v xml:space="preserve"> </v>
          </cell>
          <cell r="H264">
            <v>0</v>
          </cell>
          <cell r="I264">
            <v>0</v>
          </cell>
        </row>
        <row r="265">
          <cell r="A265">
            <v>12100000</v>
          </cell>
          <cell r="B265">
            <v>0</v>
          </cell>
          <cell r="C265">
            <v>210000</v>
          </cell>
          <cell r="D265">
            <v>1</v>
          </cell>
          <cell r="E265">
            <v>0</v>
          </cell>
          <cell r="F265" t="str">
            <v xml:space="preserve">תברואה            </v>
          </cell>
          <cell r="G265" t="str">
            <v xml:space="preserve"> </v>
          </cell>
          <cell r="H265">
            <v>0</v>
          </cell>
          <cell r="I265">
            <v>0</v>
          </cell>
        </row>
        <row r="266">
          <cell r="A266">
            <v>12120000</v>
          </cell>
          <cell r="B266">
            <v>0</v>
          </cell>
          <cell r="C266">
            <v>212000</v>
          </cell>
          <cell r="D266">
            <v>1</v>
          </cell>
          <cell r="E266">
            <v>0</v>
          </cell>
          <cell r="F266" t="str">
            <v xml:space="preserve">שרותי ניקיון      </v>
          </cell>
          <cell r="G266" t="str">
            <v xml:space="preserve"> </v>
          </cell>
          <cell r="H266">
            <v>0</v>
          </cell>
          <cell r="I266">
            <v>0</v>
          </cell>
        </row>
        <row r="267">
          <cell r="A267">
            <v>12122000</v>
          </cell>
          <cell r="B267">
            <v>0</v>
          </cell>
          <cell r="C267">
            <v>212200</v>
          </cell>
          <cell r="D267">
            <v>1</v>
          </cell>
          <cell r="E267">
            <v>0</v>
          </cell>
          <cell r="F267" t="str">
            <v xml:space="preserve">נקוי רחובות       </v>
          </cell>
          <cell r="G267" t="str">
            <v xml:space="preserve"> </v>
          </cell>
          <cell r="H267">
            <v>0</v>
          </cell>
          <cell r="I267">
            <v>0</v>
          </cell>
        </row>
        <row r="268">
          <cell r="A268">
            <v>1212200690</v>
          </cell>
          <cell r="B268">
            <v>690</v>
          </cell>
          <cell r="C268">
            <v>212200</v>
          </cell>
          <cell r="D268">
            <v>1</v>
          </cell>
          <cell r="E268">
            <v>0</v>
          </cell>
          <cell r="F268" t="str">
            <v>הכנ.מפינ.מכו.פר.א.</v>
          </cell>
          <cell r="G268" t="str">
            <v>גמיש</v>
          </cell>
          <cell r="H268">
            <v>0</v>
          </cell>
          <cell r="I268">
            <v>0</v>
          </cell>
        </row>
        <row r="269">
          <cell r="A269">
            <v>1212200692</v>
          </cell>
          <cell r="B269">
            <v>692</v>
          </cell>
          <cell r="C269">
            <v>212200</v>
          </cell>
          <cell r="D269">
            <v>1</v>
          </cell>
          <cell r="E269">
            <v>0</v>
          </cell>
          <cell r="F269" t="str">
            <v xml:space="preserve">ניקוי מגרשים      </v>
          </cell>
          <cell r="G269" t="str">
            <v>גמיש</v>
          </cell>
          <cell r="H269">
            <v>0</v>
          </cell>
          <cell r="I269">
            <v>0</v>
          </cell>
        </row>
        <row r="270">
          <cell r="A270" t="e">
            <v>#VALUE!</v>
          </cell>
          <cell r="B270" t="str">
            <v>212200  סך הכל</v>
          </cell>
          <cell r="C270">
            <v>0</v>
          </cell>
          <cell r="D270">
            <v>0</v>
          </cell>
          <cell r="E270">
            <v>0</v>
          </cell>
          <cell r="F270" t="str">
            <v xml:space="preserve">נקוי רחובות       </v>
          </cell>
          <cell r="G270">
            <v>0</v>
          </cell>
          <cell r="H270">
            <v>0</v>
          </cell>
          <cell r="I270">
            <v>0</v>
          </cell>
        </row>
        <row r="271">
          <cell r="A271">
            <v>12123000</v>
          </cell>
          <cell r="B271">
            <v>0</v>
          </cell>
          <cell r="C271">
            <v>212300</v>
          </cell>
          <cell r="D271">
            <v>1</v>
          </cell>
          <cell r="E271">
            <v>0</v>
          </cell>
          <cell r="F271" t="str">
            <v xml:space="preserve">אסוף וביעור אשפה  </v>
          </cell>
          <cell r="G271" t="str">
            <v xml:space="preserve"> </v>
          </cell>
          <cell r="H271">
            <v>0</v>
          </cell>
          <cell r="I271">
            <v>0</v>
          </cell>
        </row>
        <row r="272">
          <cell r="A272">
            <v>1212300690</v>
          </cell>
          <cell r="B272">
            <v>690</v>
          </cell>
          <cell r="C272">
            <v>212300</v>
          </cell>
          <cell r="D272">
            <v>1</v>
          </cell>
          <cell r="E272">
            <v>0</v>
          </cell>
          <cell r="F272" t="str">
            <v>אריזות כתומים-הפרדה במקור</v>
          </cell>
          <cell r="G272" t="str">
            <v>גמיש</v>
          </cell>
          <cell r="H272">
            <v>0</v>
          </cell>
          <cell r="I272">
            <v>-1150000</v>
          </cell>
        </row>
        <row r="273">
          <cell r="A273">
            <v>1212300691</v>
          </cell>
          <cell r="B273">
            <v>691</v>
          </cell>
          <cell r="C273">
            <v>212300</v>
          </cell>
          <cell r="D273">
            <v>1</v>
          </cell>
          <cell r="E273">
            <v>0</v>
          </cell>
          <cell r="F273" t="str">
            <v xml:space="preserve">מכירת מיכלי אשפה  </v>
          </cell>
          <cell r="G273" t="str">
            <v>גמיש</v>
          </cell>
          <cell r="H273">
            <v>0</v>
          </cell>
          <cell r="I273">
            <v>0</v>
          </cell>
        </row>
        <row r="274">
          <cell r="A274">
            <v>1212300692</v>
          </cell>
          <cell r="B274">
            <v>692</v>
          </cell>
          <cell r="C274">
            <v>212300</v>
          </cell>
          <cell r="D274">
            <v>1</v>
          </cell>
          <cell r="E274">
            <v>0</v>
          </cell>
          <cell r="F274" t="str">
            <v>הכנסות סילוק פסולת</v>
          </cell>
          <cell r="G274" t="str">
            <v>גמיש</v>
          </cell>
          <cell r="H274">
            <v>0</v>
          </cell>
          <cell r="I274">
            <v>-11000000</v>
          </cell>
        </row>
        <row r="275">
          <cell r="A275">
            <v>1212300693</v>
          </cell>
          <cell r="B275">
            <v>693</v>
          </cell>
          <cell r="C275">
            <v>212300</v>
          </cell>
          <cell r="D275">
            <v>1</v>
          </cell>
          <cell r="E275">
            <v>0</v>
          </cell>
          <cell r="F275" t="str">
            <v>מכירת בקבוקי פלסטיק</v>
          </cell>
          <cell r="G275" t="str">
            <v>גמיש</v>
          </cell>
          <cell r="H275">
            <v>0</v>
          </cell>
          <cell r="I275">
            <v>0</v>
          </cell>
        </row>
        <row r="276">
          <cell r="A276">
            <v>1212300694</v>
          </cell>
          <cell r="B276">
            <v>694</v>
          </cell>
          <cell r="C276">
            <v>212300</v>
          </cell>
          <cell r="D276">
            <v>1</v>
          </cell>
          <cell r="E276">
            <v>0</v>
          </cell>
          <cell r="F276" t="str">
            <v>מכירת נייר</v>
          </cell>
          <cell r="G276" t="str">
            <v>גמיש</v>
          </cell>
          <cell r="H276">
            <v>-5.6603773584905648E-2</v>
          </cell>
          <cell r="I276">
            <v>-50000</v>
          </cell>
        </row>
        <row r="277">
          <cell r="A277">
            <v>1212300695</v>
          </cell>
          <cell r="B277">
            <v>695</v>
          </cell>
          <cell r="C277">
            <v>212300</v>
          </cell>
          <cell r="D277">
            <v>1</v>
          </cell>
          <cell r="E277">
            <v>0</v>
          </cell>
          <cell r="F277" t="str">
            <v>מכירת בגדים משומשים</v>
          </cell>
          <cell r="G277" t="str">
            <v>גמיש</v>
          </cell>
          <cell r="H277">
            <v>0</v>
          </cell>
          <cell r="I277">
            <v>-6000</v>
          </cell>
        </row>
        <row r="278">
          <cell r="A278">
            <v>1212300696</v>
          </cell>
          <cell r="B278">
            <v>696</v>
          </cell>
          <cell r="C278">
            <v>212300</v>
          </cell>
          <cell r="D278">
            <v>1</v>
          </cell>
          <cell r="E278">
            <v>0</v>
          </cell>
          <cell r="F278" t="str">
            <v>מכירת קרטון למיחזור</v>
          </cell>
          <cell r="G278" t="str">
            <v>גמיש</v>
          </cell>
          <cell r="H278">
            <v>0</v>
          </cell>
          <cell r="I278">
            <v>-123000</v>
          </cell>
        </row>
        <row r="279">
          <cell r="A279">
            <v>1212300697</v>
          </cell>
          <cell r="B279">
            <v>697</v>
          </cell>
          <cell r="C279">
            <v>212300</v>
          </cell>
          <cell r="D279">
            <v>1</v>
          </cell>
          <cell r="E279">
            <v>0</v>
          </cell>
          <cell r="F279" t="str">
            <v>קרטון - תאגיד תמיר</v>
          </cell>
          <cell r="G279" t="str">
            <v>גמיש</v>
          </cell>
          <cell r="H279">
            <v>-0.14386459802538787</v>
          </cell>
          <cell r="I279">
            <v>-607000</v>
          </cell>
        </row>
        <row r="280">
          <cell r="A280">
            <v>1212300698</v>
          </cell>
          <cell r="B280">
            <v>698</v>
          </cell>
          <cell r="C280">
            <v>212300</v>
          </cell>
          <cell r="D280">
            <v>1</v>
          </cell>
          <cell r="E280">
            <v>0</v>
          </cell>
          <cell r="F280" t="str">
            <v>גזם - איגוד תברואה</v>
          </cell>
          <cell r="G280" t="str">
            <v>גמיש</v>
          </cell>
          <cell r="H280">
            <v>0</v>
          </cell>
          <cell r="I280">
            <v>0</v>
          </cell>
        </row>
        <row r="281">
          <cell r="A281">
            <v>1212300699</v>
          </cell>
          <cell r="B281">
            <v>699</v>
          </cell>
          <cell r="C281">
            <v>212300</v>
          </cell>
          <cell r="D281">
            <v>1</v>
          </cell>
          <cell r="E281">
            <v>0</v>
          </cell>
          <cell r="F281" t="str">
            <v>מכירת פסולת אלקטרונית</v>
          </cell>
          <cell r="G281" t="str">
            <v>גמיש</v>
          </cell>
          <cell r="H281">
            <v>0</v>
          </cell>
          <cell r="I281">
            <v>0</v>
          </cell>
        </row>
        <row r="282">
          <cell r="A282">
            <v>1212300990</v>
          </cell>
          <cell r="B282">
            <v>990</v>
          </cell>
          <cell r="C282">
            <v>212300</v>
          </cell>
          <cell r="D282">
            <v>1</v>
          </cell>
          <cell r="E282">
            <v>0</v>
          </cell>
          <cell r="F282" t="str">
            <v>מיחזור פלסטיק+נייר</v>
          </cell>
          <cell r="G282" t="str">
            <v>גמיש</v>
          </cell>
          <cell r="H282">
            <v>0</v>
          </cell>
          <cell r="I282">
            <v>0</v>
          </cell>
        </row>
        <row r="283">
          <cell r="A283">
            <v>1212300991</v>
          </cell>
          <cell r="B283">
            <v>991</v>
          </cell>
          <cell r="C283">
            <v>212300</v>
          </cell>
          <cell r="D283">
            <v>1</v>
          </cell>
          <cell r="E283">
            <v>0</v>
          </cell>
          <cell r="F283" t="str">
            <v>אתר הפסולת-איכה"ס</v>
          </cell>
          <cell r="G283" t="str">
            <v>גמיש</v>
          </cell>
          <cell r="H283">
            <v>0</v>
          </cell>
          <cell r="I283">
            <v>0</v>
          </cell>
        </row>
        <row r="284">
          <cell r="A284" t="e">
            <v>#VALUE!</v>
          </cell>
          <cell r="B284" t="str">
            <v>212300  סך הכל</v>
          </cell>
          <cell r="C284">
            <v>0</v>
          </cell>
          <cell r="D284">
            <v>0</v>
          </cell>
          <cell r="E284">
            <v>0</v>
          </cell>
          <cell r="F284" t="str">
            <v xml:space="preserve">אסוף וביעור אשפה  </v>
          </cell>
          <cell r="G284">
            <v>0</v>
          </cell>
          <cell r="H284">
            <v>-8.0515297906602612E-3</v>
          </cell>
          <cell r="I284">
            <v>-12936000</v>
          </cell>
        </row>
        <row r="285">
          <cell r="A285">
            <v>12126000</v>
          </cell>
          <cell r="B285">
            <v>0</v>
          </cell>
          <cell r="C285">
            <v>212600</v>
          </cell>
          <cell r="D285">
            <v>1</v>
          </cell>
          <cell r="E285">
            <v>0</v>
          </cell>
          <cell r="F285" t="str">
            <v>תחנת המעבר</v>
          </cell>
          <cell r="G285" t="str">
            <v xml:space="preserve"> </v>
          </cell>
          <cell r="H285">
            <v>0</v>
          </cell>
          <cell r="I285">
            <v>0</v>
          </cell>
        </row>
        <row r="286">
          <cell r="A286">
            <v>1212600590</v>
          </cell>
          <cell r="B286">
            <v>590</v>
          </cell>
          <cell r="C286">
            <v>212600</v>
          </cell>
          <cell r="D286">
            <v>1</v>
          </cell>
          <cell r="E286">
            <v>0</v>
          </cell>
          <cell r="F286" t="str">
            <v>הכנסות שמירה</v>
          </cell>
          <cell r="G286" t="str">
            <v>גמיש</v>
          </cell>
          <cell r="H286">
            <v>0</v>
          </cell>
          <cell r="I286">
            <v>-400000</v>
          </cell>
        </row>
        <row r="287">
          <cell r="A287">
            <v>1212600591</v>
          </cell>
          <cell r="B287">
            <v>591</v>
          </cell>
          <cell r="C287">
            <v>212600</v>
          </cell>
          <cell r="D287">
            <v>1</v>
          </cell>
          <cell r="E287">
            <v>0</v>
          </cell>
          <cell r="F287" t="str">
            <v>חניית משאיות</v>
          </cell>
          <cell r="G287" t="str">
            <v>גמיש</v>
          </cell>
          <cell r="H287">
            <v>0</v>
          </cell>
          <cell r="I287">
            <v>-102300</v>
          </cell>
        </row>
        <row r="288">
          <cell r="A288">
            <v>1212600592</v>
          </cell>
          <cell r="B288">
            <v>592</v>
          </cell>
          <cell r="C288">
            <v>212600</v>
          </cell>
          <cell r="D288">
            <v>1</v>
          </cell>
          <cell r="E288">
            <v>0</v>
          </cell>
          <cell r="F288" t="str">
            <v>החזר חשמל מקבלן אשפה</v>
          </cell>
          <cell r="G288" t="str">
            <v>גמיש</v>
          </cell>
          <cell r="H288">
            <v>0</v>
          </cell>
          <cell r="I288">
            <v>0</v>
          </cell>
        </row>
        <row r="289">
          <cell r="A289" t="e">
            <v>#VALUE!</v>
          </cell>
          <cell r="B289" t="str">
            <v>212600  סך הכל</v>
          </cell>
          <cell r="C289">
            <v>0</v>
          </cell>
          <cell r="D289">
            <v>0</v>
          </cell>
          <cell r="E289">
            <v>0</v>
          </cell>
          <cell r="F289" t="str">
            <v>תחנת המעבר</v>
          </cell>
          <cell r="G289">
            <v>0</v>
          </cell>
          <cell r="H289">
            <v>0</v>
          </cell>
          <cell r="I289">
            <v>-502300</v>
          </cell>
        </row>
        <row r="290">
          <cell r="A290">
            <v>12130000</v>
          </cell>
          <cell r="B290">
            <v>0</v>
          </cell>
          <cell r="C290">
            <v>213000</v>
          </cell>
          <cell r="D290">
            <v>1</v>
          </cell>
          <cell r="E290">
            <v>0</v>
          </cell>
          <cell r="F290" t="str">
            <v xml:space="preserve">פיקוח תברואי      </v>
          </cell>
          <cell r="G290" t="str">
            <v xml:space="preserve"> </v>
          </cell>
          <cell r="H290">
            <v>0</v>
          </cell>
          <cell r="I290">
            <v>0</v>
          </cell>
        </row>
        <row r="291">
          <cell r="A291">
            <v>12133000</v>
          </cell>
          <cell r="B291">
            <v>0</v>
          </cell>
          <cell r="C291">
            <v>213300</v>
          </cell>
          <cell r="D291">
            <v>1</v>
          </cell>
          <cell r="E291">
            <v>0</v>
          </cell>
          <cell r="F291" t="str">
            <v>פיקוח-עסקים+מוסדות</v>
          </cell>
          <cell r="G291" t="str">
            <v xml:space="preserve"> </v>
          </cell>
          <cell r="H291">
            <v>0</v>
          </cell>
          <cell r="I291">
            <v>0</v>
          </cell>
        </row>
        <row r="292">
          <cell r="A292">
            <v>1213300310</v>
          </cell>
          <cell r="B292">
            <v>310</v>
          </cell>
          <cell r="C292">
            <v>213300</v>
          </cell>
          <cell r="D292">
            <v>1</v>
          </cell>
          <cell r="E292">
            <v>0</v>
          </cell>
          <cell r="F292" t="str">
            <v xml:space="preserve">רישוי עסקים       </v>
          </cell>
          <cell r="G292" t="str">
            <v>גמיש</v>
          </cell>
          <cell r="H292">
            <v>-9.9999999999999978E-2</v>
          </cell>
          <cell r="I292">
            <v>-180000</v>
          </cell>
        </row>
        <row r="293">
          <cell r="A293" t="e">
            <v>#VALUE!</v>
          </cell>
          <cell r="B293" t="str">
            <v>213300  סך הכל</v>
          </cell>
          <cell r="C293">
            <v>0</v>
          </cell>
          <cell r="D293">
            <v>0</v>
          </cell>
          <cell r="E293">
            <v>0</v>
          </cell>
          <cell r="F293" t="str">
            <v>פיקוח-עסקים+מוסדות</v>
          </cell>
          <cell r="G293">
            <v>0</v>
          </cell>
          <cell r="H293">
            <v>-9.9999999999999978E-2</v>
          </cell>
          <cell r="I293">
            <v>-180000</v>
          </cell>
        </row>
        <row r="294">
          <cell r="A294">
            <v>12140000</v>
          </cell>
          <cell r="B294">
            <v>0</v>
          </cell>
          <cell r="C294">
            <v>214000</v>
          </cell>
          <cell r="D294">
            <v>1</v>
          </cell>
          <cell r="E294">
            <v>0</v>
          </cell>
          <cell r="F294" t="str">
            <v xml:space="preserve">שרות וטרינרי      </v>
          </cell>
          <cell r="G294" t="str">
            <v xml:space="preserve"> </v>
          </cell>
          <cell r="H294">
            <v>0</v>
          </cell>
          <cell r="I294">
            <v>0</v>
          </cell>
        </row>
        <row r="295">
          <cell r="A295">
            <v>1214000220</v>
          </cell>
          <cell r="B295">
            <v>220</v>
          </cell>
          <cell r="C295">
            <v>214000</v>
          </cell>
          <cell r="D295">
            <v>1</v>
          </cell>
          <cell r="E295">
            <v>0</v>
          </cell>
          <cell r="F295" t="str">
            <v>אג'רישוי/חיסון כלב ואג' עופות</v>
          </cell>
          <cell r="G295" t="str">
            <v>גמיש</v>
          </cell>
          <cell r="H295">
            <v>0</v>
          </cell>
          <cell r="I295">
            <v>-900000</v>
          </cell>
        </row>
        <row r="296">
          <cell r="A296">
            <v>1214000221</v>
          </cell>
          <cell r="B296">
            <v>221</v>
          </cell>
          <cell r="C296">
            <v>214000</v>
          </cell>
          <cell r="D296">
            <v>1</v>
          </cell>
          <cell r="E296">
            <v>0</v>
          </cell>
          <cell r="F296" t="str">
            <v>הובלה ושהייה בכלביה</v>
          </cell>
          <cell r="G296" t="str">
            <v>גמיש</v>
          </cell>
          <cell r="H296">
            <v>0</v>
          </cell>
          <cell r="I296">
            <v>-11000</v>
          </cell>
        </row>
        <row r="297">
          <cell r="A297">
            <v>1214000222</v>
          </cell>
          <cell r="B297">
            <v>222</v>
          </cell>
          <cell r="C297">
            <v>214000</v>
          </cell>
          <cell r="D297">
            <v>1</v>
          </cell>
          <cell r="E297">
            <v>0</v>
          </cell>
          <cell r="F297" t="str">
            <v>החזקת בע"ח/בעלי כנף</v>
          </cell>
          <cell r="G297" t="str">
            <v>גמיש</v>
          </cell>
          <cell r="H297">
            <v>0</v>
          </cell>
          <cell r="I297">
            <v>-4000</v>
          </cell>
        </row>
        <row r="298">
          <cell r="A298">
            <v>1214000520</v>
          </cell>
          <cell r="B298">
            <v>520</v>
          </cell>
          <cell r="C298">
            <v>214000</v>
          </cell>
          <cell r="D298">
            <v>1</v>
          </cell>
          <cell r="E298">
            <v>0</v>
          </cell>
          <cell r="F298" t="str">
            <v xml:space="preserve">החזר שכר וטרינר   </v>
          </cell>
          <cell r="G298" t="str">
            <v>גמיש</v>
          </cell>
          <cell r="H298">
            <v>0</v>
          </cell>
          <cell r="I298">
            <v>0</v>
          </cell>
        </row>
        <row r="299">
          <cell r="A299">
            <v>1214000690</v>
          </cell>
          <cell r="B299">
            <v>690</v>
          </cell>
          <cell r="C299">
            <v>214000</v>
          </cell>
          <cell r="D299">
            <v>1</v>
          </cell>
          <cell r="E299">
            <v>0</v>
          </cell>
          <cell r="F299" t="str">
            <v>הסגר כלבים ביתי</v>
          </cell>
          <cell r="G299" t="str">
            <v>גמיש</v>
          </cell>
          <cell r="H299">
            <v>0</v>
          </cell>
          <cell r="I299">
            <v>-6000</v>
          </cell>
        </row>
        <row r="300">
          <cell r="A300">
            <v>1214000790</v>
          </cell>
          <cell r="B300">
            <v>790</v>
          </cell>
          <cell r="C300">
            <v>214000</v>
          </cell>
          <cell r="D300">
            <v>1</v>
          </cell>
          <cell r="E300">
            <v>0</v>
          </cell>
          <cell r="F300" t="str">
            <v xml:space="preserve">בדיקת בשר ודגים   </v>
          </cell>
          <cell r="G300" t="str">
            <v>גמיש</v>
          </cell>
          <cell r="H300">
            <v>0</v>
          </cell>
          <cell r="I300">
            <v>-750000</v>
          </cell>
        </row>
        <row r="301">
          <cell r="A301">
            <v>1214000791</v>
          </cell>
          <cell r="B301">
            <v>791</v>
          </cell>
          <cell r="C301">
            <v>214000</v>
          </cell>
          <cell r="D301">
            <v>1</v>
          </cell>
          <cell r="E301">
            <v>0</v>
          </cell>
          <cell r="F301" t="str">
            <v>בדיקות משנה תחנה איזורית</v>
          </cell>
          <cell r="G301" t="str">
            <v>גמיש</v>
          </cell>
          <cell r="H301">
            <v>0</v>
          </cell>
          <cell r="I301">
            <v>0</v>
          </cell>
        </row>
        <row r="302">
          <cell r="A302">
            <v>1214000990</v>
          </cell>
          <cell r="B302">
            <v>990</v>
          </cell>
          <cell r="C302">
            <v>214000</v>
          </cell>
          <cell r="D302">
            <v>1</v>
          </cell>
          <cell r="E302">
            <v>0</v>
          </cell>
          <cell r="F302" t="str">
            <v>עיקור חתולים וכלבים</v>
          </cell>
          <cell r="G302" t="str">
            <v>גמיש</v>
          </cell>
          <cell r="H302">
            <v>0</v>
          </cell>
          <cell r="I302">
            <v>-200000</v>
          </cell>
        </row>
        <row r="303">
          <cell r="A303" t="e">
            <v>#VALUE!</v>
          </cell>
          <cell r="B303" t="str">
            <v>214000  סך הכל</v>
          </cell>
          <cell r="C303">
            <v>0</v>
          </cell>
          <cell r="D303">
            <v>0</v>
          </cell>
          <cell r="E303">
            <v>0</v>
          </cell>
          <cell r="F303" t="str">
            <v xml:space="preserve">שרות וטרינרי      </v>
          </cell>
          <cell r="G303">
            <v>0</v>
          </cell>
          <cell r="H303">
            <v>0</v>
          </cell>
          <cell r="I303">
            <v>-1871000</v>
          </cell>
        </row>
        <row r="304">
          <cell r="A304">
            <v>12200000</v>
          </cell>
          <cell r="B304">
            <v>0</v>
          </cell>
          <cell r="C304">
            <v>220000</v>
          </cell>
          <cell r="D304">
            <v>1</v>
          </cell>
          <cell r="E304">
            <v>0</v>
          </cell>
          <cell r="F304" t="str">
            <v xml:space="preserve">ביטחון            </v>
          </cell>
          <cell r="G304" t="str">
            <v xml:space="preserve"> </v>
          </cell>
          <cell r="H304">
            <v>0</v>
          </cell>
          <cell r="I304">
            <v>0</v>
          </cell>
        </row>
        <row r="305">
          <cell r="A305">
            <v>12210000</v>
          </cell>
          <cell r="B305">
            <v>0</v>
          </cell>
          <cell r="C305">
            <v>221000</v>
          </cell>
          <cell r="D305">
            <v>1</v>
          </cell>
          <cell r="E305">
            <v>0</v>
          </cell>
          <cell r="F305" t="str">
            <v>מינהל שמירה וביטחון</v>
          </cell>
          <cell r="G305" t="str">
            <v xml:space="preserve"> </v>
          </cell>
          <cell r="H305">
            <v>0</v>
          </cell>
          <cell r="I305">
            <v>0</v>
          </cell>
        </row>
        <row r="306">
          <cell r="A306">
            <v>1221000420</v>
          </cell>
          <cell r="B306">
            <v>420</v>
          </cell>
          <cell r="C306">
            <v>221000</v>
          </cell>
          <cell r="D306">
            <v>1</v>
          </cell>
          <cell r="E306">
            <v>0</v>
          </cell>
          <cell r="F306" t="str">
            <v>עבור שרותי קב"טים</v>
          </cell>
          <cell r="G306" t="str">
            <v>גמיש</v>
          </cell>
          <cell r="H306">
            <v>0</v>
          </cell>
          <cell r="I306">
            <v>0</v>
          </cell>
        </row>
        <row r="307">
          <cell r="A307" t="e">
            <v>#VALUE!</v>
          </cell>
          <cell r="B307" t="str">
            <v>221000  סך הכל</v>
          </cell>
          <cell r="C307">
            <v>0</v>
          </cell>
          <cell r="D307">
            <v>0</v>
          </cell>
          <cell r="E307">
            <v>0</v>
          </cell>
          <cell r="F307" t="str">
            <v>מינהל שמירה וביטחון</v>
          </cell>
          <cell r="G307">
            <v>0</v>
          </cell>
          <cell r="H307">
            <v>0</v>
          </cell>
          <cell r="I307">
            <v>0</v>
          </cell>
        </row>
        <row r="308">
          <cell r="A308">
            <v>12220000</v>
          </cell>
          <cell r="B308">
            <v>0</v>
          </cell>
          <cell r="C308">
            <v>222000</v>
          </cell>
          <cell r="D308">
            <v>1</v>
          </cell>
          <cell r="E308">
            <v>0</v>
          </cell>
          <cell r="F308" t="str">
            <v xml:space="preserve">שמירה ביטחונית    </v>
          </cell>
          <cell r="G308" t="str">
            <v xml:space="preserve"> </v>
          </cell>
          <cell r="H308">
            <v>0</v>
          </cell>
          <cell r="I308">
            <v>0</v>
          </cell>
        </row>
        <row r="309">
          <cell r="A309">
            <v>12221000</v>
          </cell>
          <cell r="B309">
            <v>0</v>
          </cell>
          <cell r="C309">
            <v>222100</v>
          </cell>
          <cell r="D309">
            <v>1</v>
          </cell>
          <cell r="E309">
            <v>0</v>
          </cell>
          <cell r="F309" t="str">
            <v xml:space="preserve">משמר אזרחי        </v>
          </cell>
          <cell r="G309" t="str">
            <v xml:space="preserve"> </v>
          </cell>
          <cell r="H309">
            <v>0</v>
          </cell>
          <cell r="I309">
            <v>0</v>
          </cell>
        </row>
        <row r="310">
          <cell r="A310">
            <v>1222100910</v>
          </cell>
          <cell r="B310">
            <v>910</v>
          </cell>
          <cell r="C310">
            <v>222100</v>
          </cell>
          <cell r="D310">
            <v>1</v>
          </cell>
          <cell r="E310">
            <v>0</v>
          </cell>
          <cell r="F310" t="str">
            <v xml:space="preserve">השתתפות הממשלה    </v>
          </cell>
          <cell r="G310" t="str">
            <v>גמיש</v>
          </cell>
          <cell r="H310">
            <v>0</v>
          </cell>
          <cell r="I310">
            <v>0</v>
          </cell>
        </row>
        <row r="311">
          <cell r="A311" t="e">
            <v>#VALUE!</v>
          </cell>
          <cell r="B311" t="str">
            <v>222100  סך הכל</v>
          </cell>
          <cell r="C311">
            <v>0</v>
          </cell>
          <cell r="D311">
            <v>0</v>
          </cell>
          <cell r="E311">
            <v>0</v>
          </cell>
          <cell r="F311" t="str">
            <v xml:space="preserve">משמר אזרחי        </v>
          </cell>
          <cell r="G311">
            <v>0</v>
          </cell>
          <cell r="H311">
            <v>0</v>
          </cell>
          <cell r="I311">
            <v>0</v>
          </cell>
        </row>
        <row r="312">
          <cell r="A312">
            <v>12222000</v>
          </cell>
          <cell r="B312">
            <v>0</v>
          </cell>
          <cell r="C312">
            <v>222200</v>
          </cell>
          <cell r="D312">
            <v>1</v>
          </cell>
          <cell r="E312">
            <v>0</v>
          </cell>
          <cell r="F312" t="str">
            <v>סיירת ביטחון</v>
          </cell>
          <cell r="G312" t="str">
            <v xml:space="preserve"> </v>
          </cell>
          <cell r="H312">
            <v>0</v>
          </cell>
          <cell r="I312">
            <v>0</v>
          </cell>
        </row>
        <row r="313">
          <cell r="A313">
            <v>1222200220</v>
          </cell>
          <cell r="B313">
            <v>220</v>
          </cell>
          <cell r="C313">
            <v>222200</v>
          </cell>
          <cell r="D313">
            <v>1</v>
          </cell>
          <cell r="E313">
            <v>0</v>
          </cell>
          <cell r="F313" t="str">
            <v>אגרת ביטחון</v>
          </cell>
          <cell r="G313" t="str">
            <v>גמיש</v>
          </cell>
          <cell r="H313">
            <v>0</v>
          </cell>
          <cell r="I313">
            <v>0</v>
          </cell>
        </row>
        <row r="314">
          <cell r="A314" t="e">
            <v>#VALUE!</v>
          </cell>
          <cell r="B314" t="str">
            <v>222200  סך הכל</v>
          </cell>
          <cell r="C314">
            <v>0</v>
          </cell>
          <cell r="D314">
            <v>0</v>
          </cell>
          <cell r="E314">
            <v>0</v>
          </cell>
          <cell r="F314" t="str">
            <v>סיירת ביטחון</v>
          </cell>
          <cell r="G314">
            <v>0</v>
          </cell>
          <cell r="H314">
            <v>0</v>
          </cell>
          <cell r="I314">
            <v>0</v>
          </cell>
        </row>
        <row r="315">
          <cell r="A315">
            <v>12230000</v>
          </cell>
          <cell r="B315">
            <v>0</v>
          </cell>
          <cell r="C315">
            <v>223000</v>
          </cell>
          <cell r="D315">
            <v>1</v>
          </cell>
          <cell r="E315">
            <v>0</v>
          </cell>
          <cell r="F315" t="str">
            <v xml:space="preserve">הג"א              </v>
          </cell>
          <cell r="G315" t="str">
            <v xml:space="preserve"> </v>
          </cell>
          <cell r="H315">
            <v>0</v>
          </cell>
          <cell r="I315">
            <v>0</v>
          </cell>
        </row>
        <row r="316">
          <cell r="A316">
            <v>1223000640</v>
          </cell>
          <cell r="B316">
            <v>640</v>
          </cell>
          <cell r="C316">
            <v>223000</v>
          </cell>
          <cell r="D316">
            <v>1</v>
          </cell>
          <cell r="E316">
            <v>0</v>
          </cell>
          <cell r="F316" t="str">
            <v xml:space="preserve">שכר דירה ממקלטים  </v>
          </cell>
          <cell r="G316" t="str">
            <v>גמיש</v>
          </cell>
          <cell r="H316">
            <v>0</v>
          </cell>
          <cell r="I316">
            <v>-51600</v>
          </cell>
        </row>
        <row r="317">
          <cell r="A317">
            <v>1223000791</v>
          </cell>
          <cell r="B317">
            <v>791</v>
          </cell>
          <cell r="C317">
            <v>223000</v>
          </cell>
          <cell r="D317">
            <v>1</v>
          </cell>
          <cell r="E317">
            <v>0</v>
          </cell>
          <cell r="F317" t="str">
            <v>השתת' בת-ים בהג"א</v>
          </cell>
          <cell r="G317" t="str">
            <v>גמיש</v>
          </cell>
          <cell r="H317">
            <v>0</v>
          </cell>
          <cell r="I317">
            <v>0</v>
          </cell>
        </row>
        <row r="318">
          <cell r="A318">
            <v>1223000792</v>
          </cell>
          <cell r="B318">
            <v>792</v>
          </cell>
          <cell r="C318">
            <v>223000</v>
          </cell>
          <cell r="D318">
            <v>1</v>
          </cell>
          <cell r="E318">
            <v>0</v>
          </cell>
          <cell r="F318" t="str">
            <v>השתת' אזור בהג"א</v>
          </cell>
          <cell r="G318" t="str">
            <v>גמיש</v>
          </cell>
          <cell r="H318">
            <v>0</v>
          </cell>
          <cell r="I318">
            <v>0</v>
          </cell>
        </row>
        <row r="319">
          <cell r="A319">
            <v>1223000910</v>
          </cell>
          <cell r="B319">
            <v>910</v>
          </cell>
          <cell r="C319">
            <v>223000</v>
          </cell>
          <cell r="D319">
            <v>1</v>
          </cell>
          <cell r="E319">
            <v>0</v>
          </cell>
          <cell r="F319" t="str">
            <v>שידרוג מקלטים</v>
          </cell>
          <cell r="G319" t="str">
            <v>גמיש</v>
          </cell>
          <cell r="H319">
            <v>0</v>
          </cell>
          <cell r="I319">
            <v>0</v>
          </cell>
        </row>
        <row r="320">
          <cell r="A320" t="e">
            <v>#VALUE!</v>
          </cell>
          <cell r="B320" t="str">
            <v>223000  סך הכל</v>
          </cell>
          <cell r="C320">
            <v>0</v>
          </cell>
          <cell r="D320">
            <v>0</v>
          </cell>
          <cell r="E320">
            <v>0</v>
          </cell>
          <cell r="F320" t="str">
            <v xml:space="preserve">הג"א              </v>
          </cell>
          <cell r="G320">
            <v>0</v>
          </cell>
          <cell r="H320">
            <v>0</v>
          </cell>
          <cell r="I320">
            <v>-51600</v>
          </cell>
        </row>
        <row r="321">
          <cell r="A321">
            <v>12260000</v>
          </cell>
          <cell r="B321">
            <v>0</v>
          </cell>
          <cell r="C321">
            <v>226000</v>
          </cell>
          <cell r="D321">
            <v>1</v>
          </cell>
          <cell r="E321">
            <v>0</v>
          </cell>
          <cell r="F321" t="str">
            <v xml:space="preserve">מל"ח ופס"ח        </v>
          </cell>
          <cell r="G321" t="str">
            <v xml:space="preserve"> </v>
          </cell>
          <cell r="H321">
            <v>0</v>
          </cell>
          <cell r="I321">
            <v>0</v>
          </cell>
        </row>
        <row r="322">
          <cell r="A322">
            <v>12261000</v>
          </cell>
          <cell r="B322">
            <v>0</v>
          </cell>
          <cell r="C322">
            <v>226100</v>
          </cell>
          <cell r="D322">
            <v>1</v>
          </cell>
          <cell r="E322">
            <v>0</v>
          </cell>
          <cell r="F322" t="str">
            <v xml:space="preserve">מל"ח              </v>
          </cell>
          <cell r="G322" t="str">
            <v xml:space="preserve"> </v>
          </cell>
          <cell r="H322">
            <v>0</v>
          </cell>
          <cell r="I322">
            <v>0</v>
          </cell>
        </row>
        <row r="323">
          <cell r="A323">
            <v>1226100910</v>
          </cell>
          <cell r="B323">
            <v>910</v>
          </cell>
          <cell r="C323">
            <v>226100</v>
          </cell>
          <cell r="D323">
            <v>1</v>
          </cell>
          <cell r="E323">
            <v>0</v>
          </cell>
          <cell r="F323" t="str">
            <v xml:space="preserve">השתלמויות לפס"ח   </v>
          </cell>
          <cell r="G323" t="str">
            <v>גמיש</v>
          </cell>
          <cell r="H323">
            <v>0</v>
          </cell>
          <cell r="I323">
            <v>0</v>
          </cell>
        </row>
        <row r="324">
          <cell r="A324">
            <v>1226100912</v>
          </cell>
          <cell r="B324">
            <v>912</v>
          </cell>
          <cell r="C324">
            <v>226100</v>
          </cell>
          <cell r="D324">
            <v>1</v>
          </cell>
          <cell r="E324">
            <v>0</v>
          </cell>
          <cell r="F324" t="str">
            <v>הצטיידות חרום</v>
          </cell>
          <cell r="G324" t="str">
            <v>גמיש</v>
          </cell>
          <cell r="H324">
            <v>0</v>
          </cell>
          <cell r="I324">
            <v>0</v>
          </cell>
        </row>
        <row r="325">
          <cell r="A325" t="e">
            <v>#VALUE!</v>
          </cell>
          <cell r="B325" t="str">
            <v>226100  סך הכל</v>
          </cell>
          <cell r="C325">
            <v>0</v>
          </cell>
          <cell r="D325">
            <v>0</v>
          </cell>
          <cell r="E325">
            <v>0</v>
          </cell>
          <cell r="F325" t="str">
            <v xml:space="preserve">מל"ח              </v>
          </cell>
          <cell r="G325">
            <v>0</v>
          </cell>
          <cell r="H325">
            <v>0</v>
          </cell>
          <cell r="I325">
            <v>0</v>
          </cell>
        </row>
        <row r="326">
          <cell r="A326">
            <v>12299990</v>
          </cell>
          <cell r="B326">
            <v>0</v>
          </cell>
          <cell r="C326">
            <v>229999</v>
          </cell>
          <cell r="D326">
            <v>1</v>
          </cell>
          <cell r="E326">
            <v>0</v>
          </cell>
          <cell r="F326" t="str">
            <v>סלי סיוע משבר קורונה</v>
          </cell>
          <cell r="G326" t="str">
            <v xml:space="preserve"> </v>
          </cell>
          <cell r="H326">
            <v>0</v>
          </cell>
          <cell r="I326">
            <v>0</v>
          </cell>
        </row>
        <row r="327">
          <cell r="A327">
            <v>1229999910</v>
          </cell>
          <cell r="B327">
            <v>910</v>
          </cell>
          <cell r="C327">
            <v>229999</v>
          </cell>
          <cell r="D327">
            <v>1</v>
          </cell>
          <cell r="E327">
            <v>0</v>
          </cell>
          <cell r="F327" t="str">
            <v>כיסוי הוצאות לשעת חירום</v>
          </cell>
          <cell r="G327" t="str">
            <v>גמיש</v>
          </cell>
          <cell r="H327">
            <v>0</v>
          </cell>
          <cell r="I327">
            <v>0</v>
          </cell>
        </row>
        <row r="328">
          <cell r="A328" t="e">
            <v>#VALUE!</v>
          </cell>
          <cell r="B328" t="str">
            <v>229999  סך הכל</v>
          </cell>
          <cell r="C328">
            <v>0</v>
          </cell>
          <cell r="D328">
            <v>0</v>
          </cell>
          <cell r="E328">
            <v>0</v>
          </cell>
          <cell r="F328" t="str">
            <v>סלי סיוע משבר קורונה</v>
          </cell>
          <cell r="G328">
            <v>0</v>
          </cell>
          <cell r="H328">
            <v>0</v>
          </cell>
          <cell r="I328">
            <v>0</v>
          </cell>
        </row>
        <row r="329">
          <cell r="A329">
            <v>12300000</v>
          </cell>
          <cell r="B329">
            <v>0</v>
          </cell>
          <cell r="C329">
            <v>230000</v>
          </cell>
          <cell r="D329">
            <v>1</v>
          </cell>
          <cell r="E329">
            <v>0</v>
          </cell>
          <cell r="F329" t="str">
            <v xml:space="preserve">תכנון בנין עיר    </v>
          </cell>
          <cell r="G329" t="str">
            <v xml:space="preserve"> </v>
          </cell>
          <cell r="H329">
            <v>0</v>
          </cell>
          <cell r="I329">
            <v>0</v>
          </cell>
        </row>
        <row r="330">
          <cell r="A330">
            <v>12310000</v>
          </cell>
          <cell r="B330">
            <v>0</v>
          </cell>
          <cell r="C330">
            <v>231000</v>
          </cell>
          <cell r="D330">
            <v>1</v>
          </cell>
          <cell r="E330">
            <v>0</v>
          </cell>
          <cell r="F330" t="str">
            <v xml:space="preserve">משרד מהנדס הרשות  </v>
          </cell>
          <cell r="G330" t="str">
            <v xml:space="preserve"> </v>
          </cell>
          <cell r="H330">
            <v>0</v>
          </cell>
          <cell r="I330">
            <v>0</v>
          </cell>
        </row>
        <row r="331">
          <cell r="A331">
            <v>1231000690</v>
          </cell>
          <cell r="B331">
            <v>690</v>
          </cell>
          <cell r="C331">
            <v>231000</v>
          </cell>
          <cell r="D331">
            <v>1</v>
          </cell>
          <cell r="E331">
            <v>0</v>
          </cell>
          <cell r="F331" t="str">
            <v xml:space="preserve">משרד מהנדס הרשות  </v>
          </cell>
          <cell r="G331" t="str">
            <v>גמיש</v>
          </cell>
          <cell r="H331">
            <v>0</v>
          </cell>
          <cell r="I331">
            <v>0</v>
          </cell>
        </row>
        <row r="332">
          <cell r="A332">
            <v>1231000691</v>
          </cell>
          <cell r="B332">
            <v>691</v>
          </cell>
          <cell r="C332">
            <v>231000</v>
          </cell>
          <cell r="D332">
            <v>1</v>
          </cell>
          <cell r="E332">
            <v>0</v>
          </cell>
          <cell r="F332" t="str">
            <v>אג.בגין מסירת מידע</v>
          </cell>
          <cell r="G332" t="str">
            <v>גמיש</v>
          </cell>
          <cell r="H332">
            <v>0.5</v>
          </cell>
          <cell r="I332">
            <v>-150000</v>
          </cell>
        </row>
        <row r="333">
          <cell r="A333">
            <v>1231000692</v>
          </cell>
          <cell r="B333">
            <v>692</v>
          </cell>
          <cell r="C333">
            <v>231000</v>
          </cell>
          <cell r="D333">
            <v>1</v>
          </cell>
          <cell r="E333">
            <v>0</v>
          </cell>
          <cell r="F333" t="str">
            <v>תעודת עובד ציבור</v>
          </cell>
          <cell r="G333" t="str">
            <v>גמיש</v>
          </cell>
          <cell r="H333">
            <v>0</v>
          </cell>
          <cell r="I333">
            <v>0</v>
          </cell>
        </row>
        <row r="334">
          <cell r="A334" t="e">
            <v>#VALUE!</v>
          </cell>
          <cell r="B334" t="str">
            <v>231000  סך הכל</v>
          </cell>
          <cell r="C334">
            <v>0</v>
          </cell>
          <cell r="D334">
            <v>0</v>
          </cell>
          <cell r="E334">
            <v>0</v>
          </cell>
          <cell r="F334" t="str">
            <v xml:space="preserve">משרד מהנדס הרשות  </v>
          </cell>
          <cell r="G334">
            <v>0</v>
          </cell>
          <cell r="H334">
            <v>0.5</v>
          </cell>
          <cell r="I334">
            <v>-150000</v>
          </cell>
        </row>
        <row r="335">
          <cell r="A335">
            <v>12322000</v>
          </cell>
          <cell r="B335">
            <v>0</v>
          </cell>
          <cell r="C335">
            <v>232200</v>
          </cell>
          <cell r="D335">
            <v>1</v>
          </cell>
          <cell r="E335">
            <v>0</v>
          </cell>
          <cell r="F335" t="str">
            <v>חזות עיר</v>
          </cell>
          <cell r="G335" t="str">
            <v xml:space="preserve"> </v>
          </cell>
          <cell r="H335">
            <v>0</v>
          </cell>
          <cell r="I335">
            <v>0</v>
          </cell>
        </row>
        <row r="336">
          <cell r="A336">
            <v>1232200690</v>
          </cell>
          <cell r="B336">
            <v>690</v>
          </cell>
          <cell r="C336">
            <v>232200</v>
          </cell>
          <cell r="D336">
            <v>1</v>
          </cell>
          <cell r="E336">
            <v>0</v>
          </cell>
          <cell r="F336" t="str">
            <v>הצבת סככות אוטובוס</v>
          </cell>
          <cell r="G336" t="str">
            <v>גמיש</v>
          </cell>
          <cell r="H336">
            <v>0</v>
          </cell>
          <cell r="I336">
            <v>0</v>
          </cell>
        </row>
        <row r="337">
          <cell r="A337" t="e">
            <v>#VALUE!</v>
          </cell>
          <cell r="B337" t="str">
            <v>232200  סך הכל</v>
          </cell>
          <cell r="C337">
            <v>0</v>
          </cell>
          <cell r="D337">
            <v>0</v>
          </cell>
          <cell r="E337">
            <v>0</v>
          </cell>
          <cell r="F337" t="str">
            <v>חזות עיר</v>
          </cell>
          <cell r="G337">
            <v>0</v>
          </cell>
          <cell r="H337">
            <v>0</v>
          </cell>
          <cell r="I337">
            <v>0</v>
          </cell>
        </row>
        <row r="338">
          <cell r="A338">
            <v>12323000</v>
          </cell>
          <cell r="B338">
            <v>0</v>
          </cell>
          <cell r="C338">
            <v>232300</v>
          </cell>
          <cell r="D338">
            <v>1</v>
          </cell>
          <cell r="E338">
            <v>0</v>
          </cell>
          <cell r="F338" t="str">
            <v xml:space="preserve">הדבקת מודעות      </v>
          </cell>
          <cell r="G338" t="str">
            <v xml:space="preserve"> </v>
          </cell>
          <cell r="H338">
            <v>0</v>
          </cell>
          <cell r="I338">
            <v>0</v>
          </cell>
        </row>
        <row r="339">
          <cell r="A339">
            <v>1232300690</v>
          </cell>
          <cell r="B339">
            <v>690</v>
          </cell>
          <cell r="C339">
            <v>232300</v>
          </cell>
          <cell r="D339">
            <v>1</v>
          </cell>
          <cell r="E339">
            <v>0</v>
          </cell>
          <cell r="F339" t="str">
            <v xml:space="preserve">הדבקת מודעות      </v>
          </cell>
          <cell r="G339" t="str">
            <v>גמיש</v>
          </cell>
          <cell r="H339">
            <v>0</v>
          </cell>
          <cell r="I339">
            <v>0</v>
          </cell>
        </row>
        <row r="340">
          <cell r="A340" t="e">
            <v>#VALUE!</v>
          </cell>
          <cell r="B340" t="str">
            <v>232300  סך הכל</v>
          </cell>
          <cell r="C340">
            <v>0</v>
          </cell>
          <cell r="D340">
            <v>0</v>
          </cell>
          <cell r="E340">
            <v>0</v>
          </cell>
          <cell r="F340" t="str">
            <v xml:space="preserve">הדבקת מודעות      </v>
          </cell>
          <cell r="G340">
            <v>0</v>
          </cell>
          <cell r="H340">
            <v>0</v>
          </cell>
          <cell r="I340">
            <v>0</v>
          </cell>
        </row>
        <row r="341">
          <cell r="A341">
            <v>12324000</v>
          </cell>
          <cell r="B341">
            <v>0</v>
          </cell>
          <cell r="C341">
            <v>232400</v>
          </cell>
          <cell r="D341">
            <v>1</v>
          </cell>
          <cell r="E341">
            <v>0</v>
          </cell>
          <cell r="F341" t="str">
            <v>אגף התנועה</v>
          </cell>
          <cell r="G341">
            <v>0</v>
          </cell>
          <cell r="H341">
            <v>0</v>
          </cell>
          <cell r="I341">
            <v>0</v>
          </cell>
        </row>
        <row r="342">
          <cell r="A342">
            <v>1232400410</v>
          </cell>
          <cell r="B342">
            <v>410</v>
          </cell>
          <cell r="C342">
            <v>232400</v>
          </cell>
          <cell r="D342">
            <v>1</v>
          </cell>
          <cell r="E342">
            <v>0</v>
          </cell>
          <cell r="F342" t="str">
            <v>הצבה/העתקה ע' חניה לנכים</v>
          </cell>
          <cell r="G342" t="str">
            <v>גמיש</v>
          </cell>
          <cell r="H342">
            <v>0</v>
          </cell>
          <cell r="I342">
            <v>0</v>
          </cell>
        </row>
        <row r="343">
          <cell r="A343">
            <v>1232400991</v>
          </cell>
          <cell r="B343">
            <v>991</v>
          </cell>
          <cell r="C343">
            <v>232400</v>
          </cell>
          <cell r="D343">
            <v>1</v>
          </cell>
          <cell r="E343">
            <v>0</v>
          </cell>
          <cell r="F343" t="str">
            <v>החזר בגין אחזקת רמזורים</v>
          </cell>
          <cell r="G343" t="str">
            <v>גמיש</v>
          </cell>
          <cell r="H343">
            <v>0</v>
          </cell>
          <cell r="I343">
            <v>0</v>
          </cell>
        </row>
        <row r="344">
          <cell r="A344" t="e">
            <v>#VALUE!</v>
          </cell>
          <cell r="B344" t="str">
            <v>232400  סך הכל</v>
          </cell>
          <cell r="C344">
            <v>0</v>
          </cell>
          <cell r="D344">
            <v>0</v>
          </cell>
          <cell r="E344">
            <v>0</v>
          </cell>
          <cell r="F344" t="str">
            <v>מחלקת התנועה</v>
          </cell>
          <cell r="G344">
            <v>0</v>
          </cell>
          <cell r="H344">
            <v>0</v>
          </cell>
          <cell r="I344">
            <v>0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</row>
        <row r="351">
          <cell r="A351">
            <v>12330000</v>
          </cell>
          <cell r="B351">
            <v>0</v>
          </cell>
          <cell r="C351">
            <v>233000</v>
          </cell>
          <cell r="D351">
            <v>1</v>
          </cell>
          <cell r="E351">
            <v>0</v>
          </cell>
          <cell r="F351" t="str">
            <v>רשוי+פקוח על הבניה</v>
          </cell>
          <cell r="G351" t="str">
            <v xml:space="preserve"> </v>
          </cell>
          <cell r="H351">
            <v>0</v>
          </cell>
          <cell r="I351">
            <v>0</v>
          </cell>
        </row>
        <row r="352">
          <cell r="A352">
            <v>1233000290</v>
          </cell>
          <cell r="B352">
            <v>290</v>
          </cell>
          <cell r="C352">
            <v>233000</v>
          </cell>
          <cell r="D352">
            <v>1</v>
          </cell>
          <cell r="E352">
            <v>0</v>
          </cell>
          <cell r="F352" t="str">
            <v xml:space="preserve">רשיונות בניה-כללי </v>
          </cell>
          <cell r="G352" t="str">
            <v>גמיש</v>
          </cell>
          <cell r="H352">
            <v>0</v>
          </cell>
          <cell r="I352">
            <v>-6000000</v>
          </cell>
        </row>
        <row r="353">
          <cell r="A353">
            <v>1233000310</v>
          </cell>
          <cell r="B353">
            <v>310</v>
          </cell>
          <cell r="C353">
            <v>233000</v>
          </cell>
          <cell r="D353">
            <v>1</v>
          </cell>
          <cell r="E353">
            <v>0</v>
          </cell>
          <cell r="F353" t="str">
            <v>היטל השבחה מפיתוח</v>
          </cell>
          <cell r="G353" t="str">
            <v>גמיש</v>
          </cell>
          <cell r="H353">
            <v>0.12644000000000011</v>
          </cell>
          <cell r="I353">
            <v>-28161000</v>
          </cell>
        </row>
        <row r="354">
          <cell r="A354">
            <v>1233000690</v>
          </cell>
          <cell r="B354">
            <v>690</v>
          </cell>
          <cell r="C354">
            <v>233000</v>
          </cell>
          <cell r="D354">
            <v>1</v>
          </cell>
          <cell r="E354">
            <v>0</v>
          </cell>
          <cell r="F354" t="str">
            <v>החזר דמי בדיקה פרטי</v>
          </cell>
          <cell r="G354" t="str">
            <v>גמיש</v>
          </cell>
          <cell r="H354">
            <v>0</v>
          </cell>
          <cell r="I354">
            <v>0</v>
          </cell>
        </row>
        <row r="355">
          <cell r="A355">
            <v>1233000691</v>
          </cell>
          <cell r="B355">
            <v>691</v>
          </cell>
          <cell r="C355">
            <v>233000</v>
          </cell>
          <cell r="D355">
            <v>1</v>
          </cell>
          <cell r="E355">
            <v>0</v>
          </cell>
          <cell r="F355" t="str">
            <v>קנסות מנהליים-חריגות בניה</v>
          </cell>
          <cell r="G355" t="str">
            <v>גמיש</v>
          </cell>
          <cell r="H355">
            <v>0</v>
          </cell>
          <cell r="I355">
            <v>0</v>
          </cell>
        </row>
        <row r="356">
          <cell r="A356">
            <v>1233000692</v>
          </cell>
          <cell r="B356">
            <v>692</v>
          </cell>
          <cell r="C356">
            <v>233000</v>
          </cell>
          <cell r="D356">
            <v>1</v>
          </cell>
          <cell r="E356">
            <v>0</v>
          </cell>
          <cell r="F356" t="str">
            <v>הכנסות מבנים מסוכנים</v>
          </cell>
          <cell r="G356" t="str">
            <v>גמיש</v>
          </cell>
          <cell r="H356">
            <v>0</v>
          </cell>
          <cell r="I356">
            <v>0</v>
          </cell>
        </row>
        <row r="357">
          <cell r="A357">
            <v>1233000990</v>
          </cell>
          <cell r="B357">
            <v>990</v>
          </cell>
          <cell r="C357">
            <v>233000</v>
          </cell>
          <cell r="D357">
            <v>1</v>
          </cell>
          <cell r="E357">
            <v>0</v>
          </cell>
          <cell r="F357" t="str">
            <v>תמרוץ דיור</v>
          </cell>
          <cell r="G357" t="str">
            <v>גמיש</v>
          </cell>
          <cell r="H357">
            <v>0</v>
          </cell>
          <cell r="I357">
            <v>0</v>
          </cell>
        </row>
        <row r="358">
          <cell r="A358" t="e">
            <v>#VALUE!</v>
          </cell>
          <cell r="B358" t="str">
            <v>233000  סך הכל</v>
          </cell>
          <cell r="C358">
            <v>0</v>
          </cell>
          <cell r="D358">
            <v>0</v>
          </cell>
          <cell r="E358">
            <v>0</v>
          </cell>
          <cell r="F358" t="str">
            <v>רשוי+פקוח על הבניה</v>
          </cell>
          <cell r="G358">
            <v>0</v>
          </cell>
          <cell r="H358">
            <v>0.10196774193548386</v>
          </cell>
          <cell r="I358">
            <v>-34161000</v>
          </cell>
        </row>
        <row r="359">
          <cell r="A359">
            <v>12400000</v>
          </cell>
          <cell r="B359">
            <v>0</v>
          </cell>
          <cell r="C359">
            <v>240000</v>
          </cell>
          <cell r="D359">
            <v>1</v>
          </cell>
          <cell r="E359">
            <v>0</v>
          </cell>
          <cell r="F359" t="str">
            <v xml:space="preserve">נכסים צבוריים     </v>
          </cell>
          <cell r="G359" t="str">
            <v xml:space="preserve"> </v>
          </cell>
          <cell r="H359">
            <v>0</v>
          </cell>
          <cell r="I359">
            <v>0</v>
          </cell>
        </row>
        <row r="360">
          <cell r="A360">
            <v>12410000</v>
          </cell>
          <cell r="B360">
            <v>0</v>
          </cell>
          <cell r="C360">
            <v>241000</v>
          </cell>
          <cell r="D360">
            <v>1</v>
          </cell>
          <cell r="E360">
            <v>0</v>
          </cell>
          <cell r="F360" t="str">
            <v>מינהל נכסים ציבוריים</v>
          </cell>
          <cell r="G360" t="str">
            <v xml:space="preserve"> </v>
          </cell>
          <cell r="H360">
            <v>0</v>
          </cell>
          <cell r="I360">
            <v>0</v>
          </cell>
        </row>
        <row r="361">
          <cell r="A361">
            <v>1241000790</v>
          </cell>
          <cell r="B361">
            <v>790</v>
          </cell>
          <cell r="C361">
            <v>241000</v>
          </cell>
          <cell r="D361">
            <v>1</v>
          </cell>
          <cell r="E361">
            <v>0</v>
          </cell>
          <cell r="F361" t="str">
            <v>עיר בריאה-רשות ניקוז ירקון</v>
          </cell>
          <cell r="G361" t="str">
            <v>גמיש</v>
          </cell>
          <cell r="H361">
            <v>0</v>
          </cell>
          <cell r="I361">
            <v>0</v>
          </cell>
        </row>
        <row r="362">
          <cell r="A362">
            <v>1241000923</v>
          </cell>
          <cell r="B362">
            <v>923</v>
          </cell>
          <cell r="C362">
            <v>241000</v>
          </cell>
          <cell r="D362">
            <v>1</v>
          </cell>
          <cell r="E362">
            <v>0</v>
          </cell>
          <cell r="F362" t="str">
            <v>עיר בריאה - הגנת הסביבה</v>
          </cell>
          <cell r="G362" t="str">
            <v>גמיש</v>
          </cell>
          <cell r="H362">
            <v>0</v>
          </cell>
          <cell r="I362">
            <v>0</v>
          </cell>
        </row>
        <row r="363">
          <cell r="A363" t="e">
            <v>#VALUE!</v>
          </cell>
          <cell r="B363" t="str">
            <v>241000  סך הכל</v>
          </cell>
          <cell r="C363">
            <v>0</v>
          </cell>
          <cell r="D363">
            <v>0</v>
          </cell>
          <cell r="E363">
            <v>0</v>
          </cell>
          <cell r="F363" t="str">
            <v>מינהל נכסים ציבוריים</v>
          </cell>
          <cell r="G363">
            <v>0</v>
          </cell>
          <cell r="H363">
            <v>0</v>
          </cell>
          <cell r="I363">
            <v>0</v>
          </cell>
        </row>
        <row r="364">
          <cell r="A364">
            <v>12420000</v>
          </cell>
          <cell r="B364">
            <v>0</v>
          </cell>
          <cell r="C364">
            <v>242000</v>
          </cell>
          <cell r="D364">
            <v>1</v>
          </cell>
          <cell r="E364">
            <v>0</v>
          </cell>
          <cell r="F364" t="str">
            <v>מערך דרכים</v>
          </cell>
          <cell r="G364" t="str">
            <v xml:space="preserve"> </v>
          </cell>
          <cell r="H364">
            <v>0</v>
          </cell>
          <cell r="I364">
            <v>0</v>
          </cell>
        </row>
        <row r="365">
          <cell r="A365">
            <v>1242000690</v>
          </cell>
          <cell r="B365">
            <v>690</v>
          </cell>
          <cell r="C365">
            <v>242000</v>
          </cell>
          <cell r="D365">
            <v>1</v>
          </cell>
          <cell r="E365">
            <v>0</v>
          </cell>
          <cell r="F365" t="str">
            <v>חילוט  ערבות-חול</v>
          </cell>
          <cell r="G365" t="str">
            <v>גמיש</v>
          </cell>
          <cell r="H365">
            <v>0</v>
          </cell>
          <cell r="I365">
            <v>0</v>
          </cell>
        </row>
        <row r="366">
          <cell r="A366" t="e">
            <v>#VALUE!</v>
          </cell>
          <cell r="B366" t="str">
            <v>242000  סך הכל</v>
          </cell>
          <cell r="C366">
            <v>0</v>
          </cell>
          <cell r="D366">
            <v>0</v>
          </cell>
          <cell r="E366">
            <v>0</v>
          </cell>
          <cell r="F366" t="str">
            <v>מערך דרכים</v>
          </cell>
          <cell r="G366">
            <v>0</v>
          </cell>
          <cell r="H366">
            <v>0</v>
          </cell>
          <cell r="I366">
            <v>0</v>
          </cell>
        </row>
        <row r="367">
          <cell r="A367">
            <v>12430000</v>
          </cell>
          <cell r="B367">
            <v>0</v>
          </cell>
          <cell r="C367">
            <v>243000</v>
          </cell>
          <cell r="D367">
            <v>1</v>
          </cell>
          <cell r="E367">
            <v>0</v>
          </cell>
          <cell r="F367" t="str">
            <v>מחלקת מאור</v>
          </cell>
          <cell r="G367" t="str">
            <v xml:space="preserve"> </v>
          </cell>
          <cell r="H367">
            <v>0</v>
          </cell>
          <cell r="I367">
            <v>0</v>
          </cell>
        </row>
        <row r="368">
          <cell r="A368">
            <v>1243000690</v>
          </cell>
          <cell r="B368">
            <v>690</v>
          </cell>
          <cell r="C368">
            <v>243000</v>
          </cell>
          <cell r="D368">
            <v>1</v>
          </cell>
          <cell r="E368">
            <v>0</v>
          </cell>
          <cell r="F368" t="str">
            <v xml:space="preserve">השתת' במאור שלטים </v>
          </cell>
          <cell r="G368" t="str">
            <v>גמיש</v>
          </cell>
          <cell r="H368">
            <v>1.2727272727272729</v>
          </cell>
          <cell r="I368">
            <v>-50000</v>
          </cell>
        </row>
        <row r="369">
          <cell r="A369" t="e">
            <v>#VALUE!</v>
          </cell>
          <cell r="B369" t="str">
            <v>243000  סך הכל</v>
          </cell>
          <cell r="C369">
            <v>0</v>
          </cell>
          <cell r="D369">
            <v>0</v>
          </cell>
          <cell r="E369">
            <v>0</v>
          </cell>
          <cell r="F369" t="str">
            <v>מחלקת מאור</v>
          </cell>
          <cell r="G369">
            <v>0</v>
          </cell>
          <cell r="H369">
            <v>1.2727272727272729</v>
          </cell>
          <cell r="I369">
            <v>-50000</v>
          </cell>
        </row>
        <row r="370">
          <cell r="A370">
            <v>12440000</v>
          </cell>
          <cell r="B370">
            <v>0</v>
          </cell>
          <cell r="C370">
            <v>244000</v>
          </cell>
          <cell r="D370">
            <v>1</v>
          </cell>
          <cell r="E370">
            <v>0</v>
          </cell>
          <cell r="F370" t="str">
            <v xml:space="preserve">בטיחות בדרכים - אחזקה     </v>
          </cell>
          <cell r="G370" t="str">
            <v xml:space="preserve"> </v>
          </cell>
          <cell r="H370">
            <v>0</v>
          </cell>
          <cell r="I370">
            <v>0</v>
          </cell>
        </row>
        <row r="371">
          <cell r="A371">
            <v>1244000990</v>
          </cell>
          <cell r="B371">
            <v>990</v>
          </cell>
          <cell r="C371">
            <v>244000</v>
          </cell>
          <cell r="D371">
            <v>1</v>
          </cell>
          <cell r="E371">
            <v>0</v>
          </cell>
          <cell r="F371" t="str">
            <v xml:space="preserve">פגיעות בתמרורים   </v>
          </cell>
          <cell r="G371" t="str">
            <v>גמיש</v>
          </cell>
          <cell r="H371">
            <v>0</v>
          </cell>
          <cell r="I371">
            <v>0</v>
          </cell>
        </row>
        <row r="372">
          <cell r="A372">
            <v>1244000991</v>
          </cell>
          <cell r="B372">
            <v>991</v>
          </cell>
          <cell r="C372">
            <v>244000</v>
          </cell>
          <cell r="D372">
            <v>1</v>
          </cell>
          <cell r="E372">
            <v>0</v>
          </cell>
          <cell r="F372" t="str">
            <v>משרד התחבורה-סימון</v>
          </cell>
          <cell r="G372" t="str">
            <v>גמיש</v>
          </cell>
          <cell r="H372">
            <v>0</v>
          </cell>
          <cell r="I372">
            <v>0</v>
          </cell>
        </row>
        <row r="373">
          <cell r="A373">
            <v>1244000992</v>
          </cell>
          <cell r="B373">
            <v>992</v>
          </cell>
          <cell r="C373">
            <v>244000</v>
          </cell>
          <cell r="D373">
            <v>1</v>
          </cell>
          <cell r="E373">
            <v>0</v>
          </cell>
          <cell r="F373" t="str">
            <v>מש'תחבורה-ב'בדרכים</v>
          </cell>
          <cell r="G373" t="str">
            <v>גמיש</v>
          </cell>
          <cell r="H373">
            <v>0</v>
          </cell>
          <cell r="I373">
            <v>0</v>
          </cell>
        </row>
        <row r="374">
          <cell r="A374">
            <v>1244000993</v>
          </cell>
          <cell r="B374">
            <v>993</v>
          </cell>
          <cell r="C374">
            <v>244000</v>
          </cell>
          <cell r="D374">
            <v>1</v>
          </cell>
          <cell r="E374">
            <v>0</v>
          </cell>
          <cell r="F374" t="str">
            <v xml:space="preserve">בטיחות מהכנסה     </v>
          </cell>
          <cell r="G374" t="str">
            <v>גמיש</v>
          </cell>
          <cell r="H374">
            <v>0</v>
          </cell>
          <cell r="I374">
            <v>0</v>
          </cell>
        </row>
        <row r="375">
          <cell r="A375" t="e">
            <v>#VALUE!</v>
          </cell>
          <cell r="B375" t="str">
            <v>244000  סך הכל</v>
          </cell>
          <cell r="C375">
            <v>0</v>
          </cell>
          <cell r="D375">
            <v>0</v>
          </cell>
          <cell r="E375">
            <v>0</v>
          </cell>
          <cell r="F375" t="str">
            <v xml:space="preserve">בטיחות בדרכים - אחזקה     </v>
          </cell>
          <cell r="G375">
            <v>0</v>
          </cell>
          <cell r="H375">
            <v>0</v>
          </cell>
          <cell r="I375">
            <v>0</v>
          </cell>
        </row>
        <row r="376">
          <cell r="A376">
            <v>12450000</v>
          </cell>
          <cell r="B376">
            <v>0</v>
          </cell>
          <cell r="C376">
            <v>245000</v>
          </cell>
          <cell r="D376">
            <v>1</v>
          </cell>
          <cell r="E376">
            <v>0</v>
          </cell>
          <cell r="F376" t="str">
            <v>תעול וניקוז</v>
          </cell>
          <cell r="G376" t="str">
            <v xml:space="preserve"> </v>
          </cell>
          <cell r="H376">
            <v>0</v>
          </cell>
          <cell r="I376">
            <v>0</v>
          </cell>
        </row>
        <row r="377">
          <cell r="A377">
            <v>1245000410</v>
          </cell>
          <cell r="B377">
            <v>410</v>
          </cell>
          <cell r="C377">
            <v>245000</v>
          </cell>
          <cell r="D377">
            <v>1</v>
          </cell>
          <cell r="E377">
            <v>0</v>
          </cell>
          <cell r="F377" t="str">
            <v>חיבור תיעול ע"ח צרכן</v>
          </cell>
          <cell r="G377" t="str">
            <v>גמיש</v>
          </cell>
          <cell r="H377">
            <v>0</v>
          </cell>
          <cell r="I377">
            <v>0</v>
          </cell>
        </row>
        <row r="378">
          <cell r="A378">
            <v>1245000790</v>
          </cell>
          <cell r="B378">
            <v>790</v>
          </cell>
          <cell r="C378">
            <v>245000</v>
          </cell>
          <cell r="D378">
            <v>1</v>
          </cell>
          <cell r="E378">
            <v>0</v>
          </cell>
          <cell r="F378" t="str">
            <v>רשות ניקוז ירקון</v>
          </cell>
          <cell r="G378" t="str">
            <v>גמיש</v>
          </cell>
          <cell r="H378">
            <v>-1</v>
          </cell>
          <cell r="I378">
            <v>0</v>
          </cell>
        </row>
        <row r="379">
          <cell r="A379" t="e">
            <v>#VALUE!</v>
          </cell>
          <cell r="B379" t="str">
            <v>245000  סך הכל</v>
          </cell>
          <cell r="C379">
            <v>0</v>
          </cell>
          <cell r="D379">
            <v>0</v>
          </cell>
          <cell r="E379">
            <v>0</v>
          </cell>
          <cell r="F379" t="str">
            <v>תעול וניקוז</v>
          </cell>
          <cell r="G379">
            <v>0</v>
          </cell>
          <cell r="H379">
            <v>-1</v>
          </cell>
          <cell r="I379">
            <v>0</v>
          </cell>
        </row>
        <row r="380">
          <cell r="A380">
            <v>12460000</v>
          </cell>
          <cell r="B380">
            <v>0</v>
          </cell>
          <cell r="C380">
            <v>246000</v>
          </cell>
          <cell r="D380">
            <v>1</v>
          </cell>
          <cell r="E380">
            <v>0</v>
          </cell>
          <cell r="F380" t="str">
            <v xml:space="preserve">גנים ונטיעות      </v>
          </cell>
          <cell r="G380" t="str">
            <v xml:space="preserve"> </v>
          </cell>
          <cell r="H380">
            <v>0</v>
          </cell>
          <cell r="I380">
            <v>0</v>
          </cell>
        </row>
        <row r="381">
          <cell r="A381">
            <v>12461000</v>
          </cell>
          <cell r="B381">
            <v>0</v>
          </cell>
          <cell r="C381">
            <v>246100</v>
          </cell>
          <cell r="D381">
            <v>1</v>
          </cell>
          <cell r="E381">
            <v>0</v>
          </cell>
          <cell r="F381" t="str">
            <v>גנים ציבוריים ונוף</v>
          </cell>
          <cell r="G381" t="str">
            <v xml:space="preserve"> </v>
          </cell>
          <cell r="H381">
            <v>0</v>
          </cell>
          <cell r="I381">
            <v>0</v>
          </cell>
        </row>
        <row r="382">
          <cell r="A382">
            <v>1246100640</v>
          </cell>
          <cell r="B382">
            <v>640</v>
          </cell>
          <cell r="C382">
            <v>246100</v>
          </cell>
          <cell r="D382">
            <v>1</v>
          </cell>
          <cell r="E382">
            <v>0</v>
          </cell>
          <cell r="F382" t="str">
            <v>דמי שכירות</v>
          </cell>
          <cell r="G382" t="str">
            <v>גמיש</v>
          </cell>
          <cell r="H382">
            <v>0</v>
          </cell>
          <cell r="I382">
            <v>0</v>
          </cell>
        </row>
        <row r="383">
          <cell r="A383">
            <v>1246100691</v>
          </cell>
          <cell r="B383">
            <v>691</v>
          </cell>
          <cell r="C383">
            <v>246100</v>
          </cell>
          <cell r="D383">
            <v>1</v>
          </cell>
          <cell r="E383">
            <v>0</v>
          </cell>
          <cell r="F383" t="str">
            <v>מכירת  סכך</v>
          </cell>
          <cell r="G383" t="str">
            <v>גמיש</v>
          </cell>
          <cell r="H383">
            <v>0</v>
          </cell>
          <cell r="I383">
            <v>0</v>
          </cell>
        </row>
        <row r="384">
          <cell r="A384">
            <v>1246100692</v>
          </cell>
          <cell r="B384">
            <v>692</v>
          </cell>
          <cell r="C384">
            <v>246100</v>
          </cell>
          <cell r="D384">
            <v>1</v>
          </cell>
          <cell r="E384">
            <v>0</v>
          </cell>
          <cell r="F384" t="str">
            <v xml:space="preserve">פינת ליטוף        </v>
          </cell>
          <cell r="G384" t="str">
            <v>גמיש</v>
          </cell>
          <cell r="H384">
            <v>0</v>
          </cell>
          <cell r="I384">
            <v>-120000</v>
          </cell>
        </row>
        <row r="385">
          <cell r="A385">
            <v>1246100693</v>
          </cell>
          <cell r="B385">
            <v>693</v>
          </cell>
          <cell r="C385">
            <v>246100</v>
          </cell>
          <cell r="D385">
            <v>1</v>
          </cell>
          <cell r="E385">
            <v>0</v>
          </cell>
          <cell r="F385" t="str">
            <v>הכנסות גן הקקטוסים</v>
          </cell>
          <cell r="G385" t="str">
            <v>גמיש</v>
          </cell>
          <cell r="H385">
            <v>0</v>
          </cell>
          <cell r="I385">
            <v>0</v>
          </cell>
        </row>
        <row r="386">
          <cell r="A386" t="e">
            <v>#VALUE!</v>
          </cell>
          <cell r="B386" t="str">
            <v>246100  סך הכל</v>
          </cell>
          <cell r="C386">
            <v>0</v>
          </cell>
          <cell r="D386">
            <v>0</v>
          </cell>
          <cell r="E386">
            <v>0</v>
          </cell>
          <cell r="F386" t="str">
            <v>גנים ציבוריים ונוף</v>
          </cell>
          <cell r="G386">
            <v>0</v>
          </cell>
          <cell r="H386">
            <v>0</v>
          </cell>
          <cell r="I386">
            <v>-120000</v>
          </cell>
        </row>
        <row r="387">
          <cell r="A387">
            <v>12500000</v>
          </cell>
          <cell r="B387">
            <v>0</v>
          </cell>
          <cell r="C387">
            <v>250000</v>
          </cell>
          <cell r="D387">
            <v>1</v>
          </cell>
          <cell r="E387">
            <v>0</v>
          </cell>
          <cell r="F387" t="str">
            <v>חגיגות ארועים + מבצעים</v>
          </cell>
          <cell r="G387" t="str">
            <v xml:space="preserve"> </v>
          </cell>
          <cell r="H387">
            <v>0</v>
          </cell>
          <cell r="I387">
            <v>0</v>
          </cell>
        </row>
        <row r="388">
          <cell r="A388">
            <v>12540000</v>
          </cell>
          <cell r="B388">
            <v>0</v>
          </cell>
          <cell r="C388">
            <v>254000</v>
          </cell>
          <cell r="D388">
            <v>1</v>
          </cell>
          <cell r="E388">
            <v>0</v>
          </cell>
          <cell r="F388" t="str">
            <v xml:space="preserve">קשרים בינלאומיים  </v>
          </cell>
          <cell r="G388" t="str">
            <v xml:space="preserve"> </v>
          </cell>
          <cell r="H388">
            <v>0</v>
          </cell>
          <cell r="I388">
            <v>0</v>
          </cell>
        </row>
        <row r="389">
          <cell r="A389">
            <v>1254000420</v>
          </cell>
          <cell r="B389">
            <v>420</v>
          </cell>
          <cell r="C389">
            <v>254000</v>
          </cell>
          <cell r="D389">
            <v>1</v>
          </cell>
          <cell r="E389">
            <v>0</v>
          </cell>
          <cell r="F389" t="str">
            <v>השת' הורים במשלחות</v>
          </cell>
          <cell r="G389" t="str">
            <v>גמיש</v>
          </cell>
          <cell r="H389">
            <v>0</v>
          </cell>
          <cell r="I389">
            <v>0</v>
          </cell>
        </row>
        <row r="390">
          <cell r="A390">
            <v>1254000770</v>
          </cell>
          <cell r="B390">
            <v>770</v>
          </cell>
          <cell r="C390">
            <v>254000</v>
          </cell>
          <cell r="D390">
            <v>1</v>
          </cell>
          <cell r="E390">
            <v>0</v>
          </cell>
          <cell r="F390" t="str">
            <v>הש' ממשלת גרמניה-משלחות</v>
          </cell>
          <cell r="G390" t="str">
            <v>גמיש</v>
          </cell>
          <cell r="H390">
            <v>0</v>
          </cell>
          <cell r="I390">
            <v>0</v>
          </cell>
        </row>
        <row r="391">
          <cell r="A391">
            <v>1254000771</v>
          </cell>
          <cell r="B391">
            <v>771</v>
          </cell>
          <cell r="C391">
            <v>254000</v>
          </cell>
          <cell r="D391">
            <v>1</v>
          </cell>
          <cell r="E391">
            <v>0</v>
          </cell>
          <cell r="F391" t="str">
            <v>פרוייקט האיחוד R&amp;D</v>
          </cell>
          <cell r="G391" t="str">
            <v>גמיש</v>
          </cell>
          <cell r="H391">
            <v>0</v>
          </cell>
          <cell r="I391">
            <v>0</v>
          </cell>
        </row>
        <row r="392">
          <cell r="A392">
            <v>1254000772</v>
          </cell>
          <cell r="B392">
            <v>772</v>
          </cell>
          <cell r="C392">
            <v>254000</v>
          </cell>
          <cell r="D392">
            <v>1</v>
          </cell>
          <cell r="E392">
            <v>0</v>
          </cell>
          <cell r="F392" t="str">
            <v>פרוייקט האיחוד נוער</v>
          </cell>
          <cell r="G392" t="str">
            <v>גמיש</v>
          </cell>
          <cell r="H392">
            <v>0</v>
          </cell>
          <cell r="I392">
            <v>0</v>
          </cell>
        </row>
        <row r="393">
          <cell r="A393" t="e">
            <v>#VALUE!</v>
          </cell>
          <cell r="B393" t="str">
            <v>254000  סך הכל</v>
          </cell>
          <cell r="C393">
            <v>0</v>
          </cell>
          <cell r="D393">
            <v>0</v>
          </cell>
          <cell r="E393">
            <v>0</v>
          </cell>
          <cell r="F393" t="str">
            <v xml:space="preserve">קשרים בינלאומיים  </v>
          </cell>
          <cell r="G393">
            <v>0</v>
          </cell>
          <cell r="H393">
            <v>0</v>
          </cell>
          <cell r="I393">
            <v>0</v>
          </cell>
        </row>
        <row r="394">
          <cell r="A394">
            <v>12600000</v>
          </cell>
          <cell r="B394">
            <v>0</v>
          </cell>
          <cell r="C394">
            <v>260000</v>
          </cell>
          <cell r="D394">
            <v>1</v>
          </cell>
          <cell r="E394">
            <v>0</v>
          </cell>
          <cell r="F394" t="str">
            <v xml:space="preserve">שרותים שונים      </v>
          </cell>
          <cell r="G394" t="str">
            <v xml:space="preserve"> </v>
          </cell>
          <cell r="H394">
            <v>0</v>
          </cell>
          <cell r="I394">
            <v>0</v>
          </cell>
        </row>
        <row r="395">
          <cell r="A395">
            <v>12670000</v>
          </cell>
          <cell r="B395">
            <v>0</v>
          </cell>
          <cell r="C395">
            <v>267000</v>
          </cell>
          <cell r="D395">
            <v>1</v>
          </cell>
          <cell r="E395">
            <v>0</v>
          </cell>
          <cell r="F395" t="str">
            <v>ביטוח אלמנטרי לרשות</v>
          </cell>
          <cell r="G395" t="str">
            <v xml:space="preserve"> </v>
          </cell>
          <cell r="H395">
            <v>0</v>
          </cell>
          <cell r="I395">
            <v>0</v>
          </cell>
        </row>
        <row r="396">
          <cell r="A396">
            <v>1267000540</v>
          </cell>
          <cell r="B396">
            <v>540</v>
          </cell>
          <cell r="C396">
            <v>267000</v>
          </cell>
          <cell r="D396">
            <v>1</v>
          </cell>
          <cell r="E396">
            <v>0</v>
          </cell>
          <cell r="F396" t="str">
            <v>הכנסות מתביעות ביטוח</v>
          </cell>
          <cell r="G396" t="str">
            <v>גמיש</v>
          </cell>
          <cell r="H396">
            <v>0</v>
          </cell>
          <cell r="I396">
            <v>0</v>
          </cell>
        </row>
        <row r="397">
          <cell r="A397" t="e">
            <v>#VALUE!</v>
          </cell>
          <cell r="B397" t="str">
            <v>267000  סך הכל</v>
          </cell>
          <cell r="C397">
            <v>0</v>
          </cell>
          <cell r="D397">
            <v>0</v>
          </cell>
          <cell r="E397">
            <v>0</v>
          </cell>
          <cell r="F397" t="str">
            <v>ביטוח אלמנטרי לרשות</v>
          </cell>
          <cell r="G397">
            <v>0</v>
          </cell>
          <cell r="H397">
            <v>0</v>
          </cell>
          <cell r="I397">
            <v>0</v>
          </cell>
        </row>
        <row r="398">
          <cell r="A398">
            <v>12690000</v>
          </cell>
          <cell r="B398">
            <v>0</v>
          </cell>
          <cell r="C398">
            <v>269000</v>
          </cell>
          <cell r="D398">
            <v>1</v>
          </cell>
          <cell r="E398">
            <v>0</v>
          </cell>
          <cell r="F398" t="str">
            <v xml:space="preserve">הכנסות שונות      </v>
          </cell>
          <cell r="G398" t="str">
            <v xml:space="preserve"> </v>
          </cell>
          <cell r="H398">
            <v>0</v>
          </cell>
          <cell r="I398">
            <v>0</v>
          </cell>
        </row>
        <row r="399">
          <cell r="A399">
            <v>1269000114</v>
          </cell>
          <cell r="B399">
            <v>114</v>
          </cell>
          <cell r="C399">
            <v>269000</v>
          </cell>
          <cell r="D399">
            <v>1</v>
          </cell>
          <cell r="E399">
            <v>0</v>
          </cell>
          <cell r="F399" t="str">
            <v>רישום מטלטלין מילגם</v>
          </cell>
          <cell r="G399" t="str">
            <v>גמיש</v>
          </cell>
          <cell r="H399">
            <v>0</v>
          </cell>
          <cell r="I399">
            <v>-1100000</v>
          </cell>
        </row>
        <row r="400">
          <cell r="A400">
            <v>1269000115</v>
          </cell>
          <cell r="B400">
            <v>115</v>
          </cell>
          <cell r="C400">
            <v>269000</v>
          </cell>
          <cell r="D400">
            <v>1</v>
          </cell>
          <cell r="E400">
            <v>0</v>
          </cell>
          <cell r="F400" t="str">
            <v>עיקולי בנק מילגם</v>
          </cell>
          <cell r="G400" t="str">
            <v>גמיש</v>
          </cell>
          <cell r="H400">
            <v>0</v>
          </cell>
          <cell r="I400">
            <v>-240000</v>
          </cell>
        </row>
        <row r="401">
          <cell r="A401">
            <v>1269000116</v>
          </cell>
          <cell r="B401">
            <v>116</v>
          </cell>
          <cell r="C401">
            <v>269000</v>
          </cell>
          <cell r="D401">
            <v>1</v>
          </cell>
          <cell r="E401">
            <v>0</v>
          </cell>
          <cell r="F401" t="str">
            <v>רישום עיקול בטאבו</v>
          </cell>
          <cell r="G401" t="str">
            <v>גמיש</v>
          </cell>
          <cell r="H401">
            <v>0</v>
          </cell>
          <cell r="I401">
            <v>-20000</v>
          </cell>
        </row>
        <row r="402">
          <cell r="A402">
            <v>1269000117</v>
          </cell>
          <cell r="B402">
            <v>117</v>
          </cell>
          <cell r="C402">
            <v>269000</v>
          </cell>
          <cell r="D402">
            <v>1</v>
          </cell>
          <cell r="E402">
            <v>0</v>
          </cell>
          <cell r="F402" t="str">
            <v>דרישות ידניות - מילגם</v>
          </cell>
          <cell r="G402" t="str">
            <v>קשיח</v>
          </cell>
          <cell r="H402">
            <v>0</v>
          </cell>
          <cell r="I402">
            <v>0</v>
          </cell>
        </row>
        <row r="403">
          <cell r="A403">
            <v>1269000691</v>
          </cell>
          <cell r="B403">
            <v>691</v>
          </cell>
          <cell r="C403">
            <v>269000</v>
          </cell>
          <cell r="D403">
            <v>1</v>
          </cell>
          <cell r="E403">
            <v>0</v>
          </cell>
          <cell r="F403" t="str">
            <v>רש"ת- הצבת אנטנות בבי"ס</v>
          </cell>
          <cell r="G403" t="str">
            <v>גמיש</v>
          </cell>
          <cell r="H403">
            <v>0</v>
          </cell>
          <cell r="I403">
            <v>-3500</v>
          </cell>
        </row>
        <row r="404">
          <cell r="A404">
            <v>1269000692</v>
          </cell>
          <cell r="B404">
            <v>692</v>
          </cell>
          <cell r="C404">
            <v>269000</v>
          </cell>
          <cell r="D404">
            <v>1</v>
          </cell>
          <cell r="E404">
            <v>0</v>
          </cell>
          <cell r="F404" t="str">
            <v>עיקולי בנק</v>
          </cell>
          <cell r="G404" t="str">
            <v>גמיש</v>
          </cell>
          <cell r="H404">
            <v>0</v>
          </cell>
          <cell r="I404">
            <v>0</v>
          </cell>
        </row>
        <row r="405">
          <cell r="A405">
            <v>1269000693</v>
          </cell>
          <cell r="B405">
            <v>693</v>
          </cell>
          <cell r="C405">
            <v>269000</v>
          </cell>
          <cell r="D405">
            <v>1</v>
          </cell>
          <cell r="E405">
            <v>0</v>
          </cell>
          <cell r="F405" t="str">
            <v xml:space="preserve">אגרת מסירת מידע   </v>
          </cell>
          <cell r="G405" t="str">
            <v>גמיש</v>
          </cell>
          <cell r="H405">
            <v>0</v>
          </cell>
          <cell r="I405">
            <v>-1000</v>
          </cell>
        </row>
        <row r="406">
          <cell r="A406">
            <v>1269000696</v>
          </cell>
          <cell r="B406">
            <v>696</v>
          </cell>
          <cell r="C406">
            <v>269000</v>
          </cell>
          <cell r="D406">
            <v>1</v>
          </cell>
          <cell r="E406">
            <v>0</v>
          </cell>
          <cell r="F406" t="str">
            <v>הכנסות מעמד האשה</v>
          </cell>
          <cell r="G406" t="str">
            <v>גמיש</v>
          </cell>
          <cell r="H406">
            <v>0</v>
          </cell>
          <cell r="I406">
            <v>-40000</v>
          </cell>
        </row>
        <row r="407">
          <cell r="A407">
            <v>1269000697</v>
          </cell>
          <cell r="B407">
            <v>697</v>
          </cell>
          <cell r="C407">
            <v>269000</v>
          </cell>
          <cell r="D407">
            <v>1</v>
          </cell>
          <cell r="E407">
            <v>0</v>
          </cell>
          <cell r="F407" t="str">
            <v>החזר מביטוח תאונות צד ג'</v>
          </cell>
          <cell r="G407" t="str">
            <v>גמיש</v>
          </cell>
          <cell r="H407">
            <v>0</v>
          </cell>
          <cell r="I407">
            <v>0</v>
          </cell>
        </row>
        <row r="408">
          <cell r="A408">
            <v>1269000925</v>
          </cell>
          <cell r="B408">
            <v>925</v>
          </cell>
          <cell r="C408">
            <v>269000</v>
          </cell>
          <cell r="D408">
            <v>1</v>
          </cell>
          <cell r="E408">
            <v>0</v>
          </cell>
          <cell r="F408" t="str">
            <v>ניטור-רשות שדות התעופה</v>
          </cell>
          <cell r="G408" t="str">
            <v>גמיש</v>
          </cell>
          <cell r="H408">
            <v>0</v>
          </cell>
          <cell r="I408">
            <v>0</v>
          </cell>
        </row>
        <row r="409">
          <cell r="A409">
            <v>1269000970</v>
          </cell>
          <cell r="B409">
            <v>970</v>
          </cell>
          <cell r="C409">
            <v>269000</v>
          </cell>
          <cell r="D409">
            <v>1</v>
          </cell>
          <cell r="E409">
            <v>0</v>
          </cell>
          <cell r="F409" t="str">
            <v>מש' הביטחון - מצגת</v>
          </cell>
          <cell r="G409" t="str">
            <v>גמיש</v>
          </cell>
          <cell r="H409">
            <v>0</v>
          </cell>
          <cell r="I409">
            <v>0</v>
          </cell>
        </row>
        <row r="410">
          <cell r="A410" t="e">
            <v>#VALUE!</v>
          </cell>
          <cell r="B410" t="str">
            <v>269000  סך הכל</v>
          </cell>
          <cell r="C410">
            <v>0</v>
          </cell>
          <cell r="D410">
            <v>0</v>
          </cell>
          <cell r="E410">
            <v>0</v>
          </cell>
          <cell r="F410" t="str">
            <v xml:space="preserve">הכנסות שונות      </v>
          </cell>
          <cell r="G410">
            <v>0</v>
          </cell>
          <cell r="H410">
            <v>0</v>
          </cell>
          <cell r="I410">
            <v>-1404500</v>
          </cell>
        </row>
        <row r="411">
          <cell r="A411">
            <v>12691000</v>
          </cell>
          <cell r="B411">
            <v>0</v>
          </cell>
          <cell r="C411">
            <v>269100</v>
          </cell>
          <cell r="D411">
            <v>1</v>
          </cell>
          <cell r="E411">
            <v>0</v>
          </cell>
          <cell r="F411" t="str">
            <v xml:space="preserve">שונות             </v>
          </cell>
          <cell r="G411" t="str">
            <v xml:space="preserve"> </v>
          </cell>
          <cell r="H411">
            <v>0</v>
          </cell>
          <cell r="I411">
            <v>0</v>
          </cell>
        </row>
        <row r="412">
          <cell r="A412">
            <v>1269100410</v>
          </cell>
          <cell r="B412">
            <v>410</v>
          </cell>
          <cell r="C412">
            <v>269100</v>
          </cell>
          <cell r="D412">
            <v>1</v>
          </cell>
          <cell r="E412">
            <v>0</v>
          </cell>
          <cell r="F412" t="str">
            <v xml:space="preserve">הכ' מקורסים והשתל' </v>
          </cell>
          <cell r="G412" t="str">
            <v>גמיש</v>
          </cell>
          <cell r="H412">
            <v>0</v>
          </cell>
          <cell r="I412">
            <v>0</v>
          </cell>
        </row>
        <row r="413">
          <cell r="A413">
            <v>1269100690</v>
          </cell>
          <cell r="B413">
            <v>690</v>
          </cell>
          <cell r="C413">
            <v>269100</v>
          </cell>
          <cell r="D413">
            <v>1</v>
          </cell>
          <cell r="E413">
            <v>0</v>
          </cell>
          <cell r="F413" t="str">
            <v>צילום מסמכים לצבור</v>
          </cell>
          <cell r="G413" t="str">
            <v>גמיש</v>
          </cell>
          <cell r="H413">
            <v>0</v>
          </cell>
          <cell r="I413">
            <v>0</v>
          </cell>
        </row>
        <row r="414">
          <cell r="A414">
            <v>1269100691</v>
          </cell>
          <cell r="B414">
            <v>691</v>
          </cell>
          <cell r="C414">
            <v>269100</v>
          </cell>
          <cell r="D414">
            <v>1</v>
          </cell>
          <cell r="E414">
            <v>0</v>
          </cell>
          <cell r="F414" t="str">
            <v>הכנסות מאפסנאות</v>
          </cell>
          <cell r="G414" t="str">
            <v>גמיש</v>
          </cell>
          <cell r="H414">
            <v>0</v>
          </cell>
          <cell r="I414">
            <v>0</v>
          </cell>
        </row>
        <row r="415">
          <cell r="A415">
            <v>1269100692</v>
          </cell>
          <cell r="B415">
            <v>692</v>
          </cell>
          <cell r="C415">
            <v>269100</v>
          </cell>
          <cell r="D415">
            <v>1</v>
          </cell>
          <cell r="E415">
            <v>0</v>
          </cell>
          <cell r="F415" t="str">
            <v xml:space="preserve">מכירת מכרזים      </v>
          </cell>
          <cell r="G415" t="str">
            <v>גמיש</v>
          </cell>
          <cell r="H415">
            <v>0</v>
          </cell>
          <cell r="I415">
            <v>-100000</v>
          </cell>
        </row>
        <row r="416">
          <cell r="A416">
            <v>1269100693</v>
          </cell>
          <cell r="B416">
            <v>693</v>
          </cell>
          <cell r="C416">
            <v>269100</v>
          </cell>
          <cell r="D416">
            <v>1</v>
          </cell>
          <cell r="E416">
            <v>0</v>
          </cell>
          <cell r="F416" t="str">
            <v>מכירת ספר חוקי עזר</v>
          </cell>
          <cell r="G416" t="str">
            <v>גמיש</v>
          </cell>
          <cell r="H416">
            <v>0</v>
          </cell>
          <cell r="I416">
            <v>0</v>
          </cell>
        </row>
        <row r="417">
          <cell r="A417" t="e">
            <v>#VALUE!</v>
          </cell>
          <cell r="B417" t="str">
            <v>269100  סך הכל</v>
          </cell>
          <cell r="C417">
            <v>0</v>
          </cell>
          <cell r="D417">
            <v>0</v>
          </cell>
          <cell r="E417">
            <v>0</v>
          </cell>
          <cell r="F417" t="str">
            <v xml:space="preserve">שונות             </v>
          </cell>
          <cell r="G417">
            <v>0</v>
          </cell>
          <cell r="H417">
            <v>0</v>
          </cell>
          <cell r="I417">
            <v>-100000</v>
          </cell>
        </row>
        <row r="418">
          <cell r="A418">
            <v>12691100</v>
          </cell>
          <cell r="B418">
            <v>0</v>
          </cell>
          <cell r="C418">
            <v>269110</v>
          </cell>
          <cell r="D418">
            <v>1</v>
          </cell>
          <cell r="E418">
            <v>0</v>
          </cell>
          <cell r="F418" t="str">
            <v xml:space="preserve">בית העובד         </v>
          </cell>
          <cell r="G418" t="str">
            <v xml:space="preserve"> </v>
          </cell>
          <cell r="H418">
            <v>0</v>
          </cell>
          <cell r="I418">
            <v>0</v>
          </cell>
        </row>
        <row r="419">
          <cell r="A419">
            <v>1269110410</v>
          </cell>
          <cell r="B419">
            <v>410</v>
          </cell>
          <cell r="C419">
            <v>269110</v>
          </cell>
          <cell r="D419">
            <v>1</v>
          </cell>
          <cell r="E419">
            <v>0</v>
          </cell>
          <cell r="F419" t="str">
            <v xml:space="preserve">הכנסות מפעולות    </v>
          </cell>
          <cell r="G419" t="str">
            <v>גמיש</v>
          </cell>
          <cell r="H419">
            <v>0</v>
          </cell>
          <cell r="I419">
            <v>0</v>
          </cell>
        </row>
        <row r="420">
          <cell r="A420" t="e">
            <v>#VALUE!</v>
          </cell>
          <cell r="B420" t="str">
            <v>269110  סך הכל</v>
          </cell>
          <cell r="C420">
            <v>0</v>
          </cell>
          <cell r="D420">
            <v>0</v>
          </cell>
          <cell r="E420">
            <v>0</v>
          </cell>
          <cell r="F420" t="str">
            <v xml:space="preserve">בית העובד         </v>
          </cell>
          <cell r="G420">
            <v>0</v>
          </cell>
          <cell r="H420">
            <v>0</v>
          </cell>
          <cell r="I420">
            <v>0</v>
          </cell>
        </row>
        <row r="421">
          <cell r="A421">
            <v>12692000</v>
          </cell>
          <cell r="B421">
            <v>0</v>
          </cell>
          <cell r="C421">
            <v>269200</v>
          </cell>
          <cell r="D421">
            <v>1</v>
          </cell>
          <cell r="E421">
            <v>0</v>
          </cell>
          <cell r="F421" t="str">
            <v xml:space="preserve">הדבקת מודעות      </v>
          </cell>
          <cell r="G421" t="str">
            <v xml:space="preserve"> </v>
          </cell>
          <cell r="H421">
            <v>0</v>
          </cell>
          <cell r="I421">
            <v>0</v>
          </cell>
        </row>
        <row r="422">
          <cell r="A422">
            <v>1269200690</v>
          </cell>
          <cell r="B422">
            <v>690</v>
          </cell>
          <cell r="C422">
            <v>269200</v>
          </cell>
          <cell r="D422">
            <v>1</v>
          </cell>
          <cell r="E422">
            <v>0</v>
          </cell>
          <cell r="F422" t="str">
            <v xml:space="preserve">הדבקת מודעות      </v>
          </cell>
          <cell r="G422" t="str">
            <v>גמיש</v>
          </cell>
          <cell r="H422">
            <v>0</v>
          </cell>
          <cell r="I422">
            <v>0</v>
          </cell>
        </row>
        <row r="423">
          <cell r="A423">
            <v>1269200691</v>
          </cell>
          <cell r="B423">
            <v>691</v>
          </cell>
          <cell r="C423">
            <v>269200</v>
          </cell>
          <cell r="D423">
            <v>1</v>
          </cell>
          <cell r="E423">
            <v>0</v>
          </cell>
          <cell r="F423" t="str">
            <v xml:space="preserve">הכנסות ממחלקות    </v>
          </cell>
          <cell r="G423" t="str">
            <v>גמיש</v>
          </cell>
          <cell r="H423">
            <v>0</v>
          </cell>
          <cell r="I423">
            <v>0</v>
          </cell>
        </row>
        <row r="424">
          <cell r="A424" t="e">
            <v>#VALUE!</v>
          </cell>
          <cell r="B424" t="str">
            <v>269200  סך הכל</v>
          </cell>
          <cell r="C424">
            <v>0</v>
          </cell>
          <cell r="D424">
            <v>0</v>
          </cell>
          <cell r="E424">
            <v>0</v>
          </cell>
          <cell r="F424" t="str">
            <v xml:space="preserve">הדבקת מודעות      </v>
          </cell>
          <cell r="G424">
            <v>0</v>
          </cell>
          <cell r="H424">
            <v>0</v>
          </cell>
          <cell r="I424">
            <v>0</v>
          </cell>
        </row>
        <row r="425">
          <cell r="A425">
            <v>12698000</v>
          </cell>
          <cell r="B425">
            <v>0</v>
          </cell>
          <cell r="C425">
            <v>269800</v>
          </cell>
          <cell r="D425">
            <v>1</v>
          </cell>
          <cell r="E425">
            <v>0</v>
          </cell>
          <cell r="F425" t="str">
            <v>יח'-תיכנון אסטרטגי</v>
          </cell>
          <cell r="G425" t="str">
            <v xml:space="preserve"> </v>
          </cell>
          <cell r="H425">
            <v>0</v>
          </cell>
          <cell r="I425">
            <v>0</v>
          </cell>
        </row>
        <row r="426">
          <cell r="A426">
            <v>1269800790</v>
          </cell>
          <cell r="B426">
            <v>790</v>
          </cell>
          <cell r="C426">
            <v>269800</v>
          </cell>
          <cell r="D426">
            <v>1</v>
          </cell>
          <cell r="E426">
            <v>0</v>
          </cell>
          <cell r="F426" t="str">
            <v xml:space="preserve">השתתפויות שונות   </v>
          </cell>
          <cell r="G426" t="str">
            <v>גמיש</v>
          </cell>
          <cell r="H426">
            <v>0</v>
          </cell>
          <cell r="I426">
            <v>0</v>
          </cell>
        </row>
        <row r="427">
          <cell r="A427">
            <v>1269800791</v>
          </cell>
          <cell r="B427">
            <v>791</v>
          </cell>
          <cell r="C427">
            <v>269800</v>
          </cell>
          <cell r="D427">
            <v>1</v>
          </cell>
          <cell r="E427">
            <v>0</v>
          </cell>
          <cell r="F427" t="str">
            <v xml:space="preserve">תוכניות עבודה </v>
          </cell>
          <cell r="G427" t="str">
            <v>גמיש</v>
          </cell>
          <cell r="H427">
            <v>0</v>
          </cell>
          <cell r="I427">
            <v>0</v>
          </cell>
        </row>
        <row r="428">
          <cell r="A428">
            <v>1269800910</v>
          </cell>
          <cell r="B428">
            <v>910</v>
          </cell>
          <cell r="C428">
            <v>269800</v>
          </cell>
          <cell r="D428">
            <v>1</v>
          </cell>
          <cell r="E428">
            <v>0</v>
          </cell>
          <cell r="F428" t="str">
            <v xml:space="preserve">ג'וינט/משרד הפנים </v>
          </cell>
          <cell r="G428" t="str">
            <v>גמיש</v>
          </cell>
          <cell r="H428">
            <v>0</v>
          </cell>
          <cell r="I428">
            <v>0</v>
          </cell>
        </row>
        <row r="429">
          <cell r="A429">
            <v>1269800990</v>
          </cell>
          <cell r="B429">
            <v>990</v>
          </cell>
          <cell r="C429">
            <v>269800</v>
          </cell>
          <cell r="D429">
            <v>1</v>
          </cell>
          <cell r="E429">
            <v>0</v>
          </cell>
          <cell r="F429" t="str">
            <v>מממשלה - עבור סיורים</v>
          </cell>
          <cell r="G429" t="str">
            <v>גמיש</v>
          </cell>
          <cell r="H429">
            <v>0</v>
          </cell>
          <cell r="I429">
            <v>0</v>
          </cell>
        </row>
        <row r="430">
          <cell r="A430" t="e">
            <v>#VALUE!</v>
          </cell>
          <cell r="B430" t="str">
            <v>269800  סך הכל</v>
          </cell>
          <cell r="C430">
            <v>0</v>
          </cell>
          <cell r="D430">
            <v>0</v>
          </cell>
          <cell r="E430">
            <v>0</v>
          </cell>
          <cell r="F430" t="str">
            <v>יח'-תיכנון אסטרטגי</v>
          </cell>
          <cell r="G430">
            <v>0</v>
          </cell>
          <cell r="H430">
            <v>0</v>
          </cell>
          <cell r="I430">
            <v>0</v>
          </cell>
        </row>
        <row r="431">
          <cell r="A431">
            <v>12700000</v>
          </cell>
          <cell r="B431">
            <v>0</v>
          </cell>
          <cell r="C431">
            <v>270000</v>
          </cell>
          <cell r="D431">
            <v>1</v>
          </cell>
          <cell r="E431">
            <v>0</v>
          </cell>
          <cell r="F431" t="str">
            <v xml:space="preserve">פיתוח כלכלי       </v>
          </cell>
          <cell r="G431" t="str">
            <v xml:space="preserve"> </v>
          </cell>
          <cell r="H431">
            <v>0</v>
          </cell>
          <cell r="I431">
            <v>0</v>
          </cell>
        </row>
        <row r="432">
          <cell r="A432">
            <v>12730000</v>
          </cell>
          <cell r="B432">
            <v>0</v>
          </cell>
          <cell r="C432">
            <v>273000</v>
          </cell>
          <cell r="D432">
            <v>1</v>
          </cell>
          <cell r="E432">
            <v>0</v>
          </cell>
          <cell r="F432" t="str">
            <v xml:space="preserve">חברות עירוניות    </v>
          </cell>
          <cell r="G432" t="str">
            <v xml:space="preserve"> </v>
          </cell>
          <cell r="H432">
            <v>0</v>
          </cell>
          <cell r="I432">
            <v>0</v>
          </cell>
        </row>
        <row r="433">
          <cell r="A433">
            <v>1273000520</v>
          </cell>
          <cell r="B433">
            <v>520</v>
          </cell>
          <cell r="C433">
            <v>273000</v>
          </cell>
          <cell r="D433">
            <v>1</v>
          </cell>
          <cell r="E433">
            <v>0</v>
          </cell>
          <cell r="F433" t="str">
            <v>החזר שכר חב לנכסים</v>
          </cell>
          <cell r="G433" t="str">
            <v>גמיש</v>
          </cell>
          <cell r="H433">
            <v>0</v>
          </cell>
          <cell r="I433">
            <v>0</v>
          </cell>
        </row>
        <row r="434">
          <cell r="A434">
            <v>1273000640</v>
          </cell>
          <cell r="B434">
            <v>640</v>
          </cell>
          <cell r="C434">
            <v>273000</v>
          </cell>
          <cell r="D434">
            <v>1</v>
          </cell>
          <cell r="E434">
            <v>0</v>
          </cell>
          <cell r="F434" t="str">
            <v>הכנסות משרד-חכ"ל</v>
          </cell>
          <cell r="G434" t="str">
            <v>גמיש</v>
          </cell>
          <cell r="H434">
            <v>0</v>
          </cell>
          <cell r="I434">
            <v>0</v>
          </cell>
        </row>
        <row r="435">
          <cell r="A435">
            <v>1273000641</v>
          </cell>
          <cell r="B435">
            <v>641</v>
          </cell>
          <cell r="C435">
            <v>273000</v>
          </cell>
          <cell r="D435">
            <v>1</v>
          </cell>
          <cell r="E435">
            <v>0</v>
          </cell>
          <cell r="F435" t="str">
            <v xml:space="preserve">ביטוח-כנגד הוצאות             </v>
          </cell>
          <cell r="G435" t="str">
            <v>גמיש</v>
          </cell>
          <cell r="H435">
            <v>0</v>
          </cell>
          <cell r="I435">
            <v>0</v>
          </cell>
        </row>
        <row r="436">
          <cell r="A436" t="e">
            <v>#VALUE!</v>
          </cell>
          <cell r="B436" t="str">
            <v>273000  סך הכל</v>
          </cell>
          <cell r="C436">
            <v>0</v>
          </cell>
          <cell r="D436">
            <v>0</v>
          </cell>
          <cell r="E436">
            <v>0</v>
          </cell>
          <cell r="F436" t="str">
            <v xml:space="preserve">חברות עירוניות    </v>
          </cell>
          <cell r="G436">
            <v>0</v>
          </cell>
          <cell r="H436">
            <v>0</v>
          </cell>
          <cell r="I436">
            <v>0</v>
          </cell>
        </row>
        <row r="437">
          <cell r="A437">
            <v>12800000</v>
          </cell>
          <cell r="B437">
            <v>0</v>
          </cell>
          <cell r="C437">
            <v>280000</v>
          </cell>
          <cell r="D437">
            <v>1</v>
          </cell>
          <cell r="E437">
            <v>0</v>
          </cell>
          <cell r="F437" t="str">
            <v xml:space="preserve">פיקוח עירוני      </v>
          </cell>
          <cell r="G437" t="str">
            <v xml:space="preserve"> </v>
          </cell>
          <cell r="H437">
            <v>0</v>
          </cell>
          <cell r="I437">
            <v>0</v>
          </cell>
        </row>
        <row r="438">
          <cell r="A438">
            <v>12810000</v>
          </cell>
          <cell r="B438">
            <v>0</v>
          </cell>
          <cell r="C438">
            <v>281000</v>
          </cell>
          <cell r="D438">
            <v>1</v>
          </cell>
          <cell r="E438">
            <v>0</v>
          </cell>
          <cell r="F438" t="str">
            <v xml:space="preserve">פיקוח על חוקי עזר </v>
          </cell>
          <cell r="G438" t="str">
            <v xml:space="preserve"> </v>
          </cell>
          <cell r="H438">
            <v>0</v>
          </cell>
          <cell r="I438">
            <v>0</v>
          </cell>
        </row>
        <row r="439">
          <cell r="A439">
            <v>12811000</v>
          </cell>
          <cell r="B439">
            <v>0</v>
          </cell>
          <cell r="C439">
            <v>281100</v>
          </cell>
          <cell r="D439">
            <v>1</v>
          </cell>
          <cell r="E439">
            <v>0</v>
          </cell>
          <cell r="F439" t="str">
            <v xml:space="preserve">פיקוח עירוני      </v>
          </cell>
          <cell r="G439" t="str">
            <v xml:space="preserve"> </v>
          </cell>
          <cell r="H439">
            <v>0</v>
          </cell>
          <cell r="I439">
            <v>0</v>
          </cell>
        </row>
        <row r="440">
          <cell r="A440">
            <v>1281100420</v>
          </cell>
          <cell r="B440">
            <v>420</v>
          </cell>
          <cell r="C440">
            <v>281100</v>
          </cell>
          <cell r="D440">
            <v>1</v>
          </cell>
          <cell r="E440">
            <v>0</v>
          </cell>
          <cell r="F440" t="str">
            <v>קנסות ברירת משפט</v>
          </cell>
          <cell r="G440" t="str">
            <v>גמיש</v>
          </cell>
          <cell r="H440">
            <v>0.5625</v>
          </cell>
          <cell r="I440">
            <v>-2500000</v>
          </cell>
        </row>
        <row r="441">
          <cell r="A441">
            <v>1281100421</v>
          </cell>
          <cell r="B441">
            <v>421</v>
          </cell>
          <cell r="C441">
            <v>281100</v>
          </cell>
          <cell r="D441">
            <v>1</v>
          </cell>
          <cell r="E441">
            <v>0</v>
          </cell>
          <cell r="F441" t="str">
            <v>עמלות אכיפת גבייה</v>
          </cell>
          <cell r="G441" t="str">
            <v>גמיש</v>
          </cell>
          <cell r="H441">
            <v>-0.95</v>
          </cell>
          <cell r="I441">
            <v>-5000</v>
          </cell>
        </row>
        <row r="442">
          <cell r="A442">
            <v>1281100422</v>
          </cell>
          <cell r="B442">
            <v>422</v>
          </cell>
          <cell r="C442">
            <v>281100</v>
          </cell>
          <cell r="D442">
            <v>1</v>
          </cell>
          <cell r="E442">
            <v>0</v>
          </cell>
          <cell r="F442" t="str">
            <v>אגרות קנסות ברירת משפט</v>
          </cell>
          <cell r="G442" t="str">
            <v>גמיש</v>
          </cell>
          <cell r="H442">
            <v>0</v>
          </cell>
          <cell r="I442">
            <v>-1000</v>
          </cell>
        </row>
        <row r="443">
          <cell r="A443">
            <v>1281100424</v>
          </cell>
          <cell r="B443">
            <v>424</v>
          </cell>
          <cell r="C443">
            <v>281100</v>
          </cell>
          <cell r="D443">
            <v>1</v>
          </cell>
          <cell r="E443">
            <v>0</v>
          </cell>
          <cell r="F443" t="str">
            <v>אגרות פיקוח מילגם</v>
          </cell>
          <cell r="G443" t="str">
            <v>גמיש</v>
          </cell>
          <cell r="H443">
            <v>0</v>
          </cell>
          <cell r="I443">
            <v>-15000</v>
          </cell>
        </row>
        <row r="444">
          <cell r="A444">
            <v>1281100690</v>
          </cell>
          <cell r="B444">
            <v>690</v>
          </cell>
          <cell r="C444">
            <v>281100</v>
          </cell>
          <cell r="D444">
            <v>1</v>
          </cell>
          <cell r="E444">
            <v>0</v>
          </cell>
          <cell r="F444" t="str">
            <v xml:space="preserve">הכנסות שונות      </v>
          </cell>
          <cell r="G444" t="str">
            <v>גמיש</v>
          </cell>
          <cell r="H444">
            <v>0</v>
          </cell>
          <cell r="I444">
            <v>-30000</v>
          </cell>
        </row>
        <row r="445">
          <cell r="A445" t="e">
            <v>#VALUE!</v>
          </cell>
          <cell r="B445" t="str">
            <v>281100  סך הכל</v>
          </cell>
          <cell r="C445">
            <v>0</v>
          </cell>
          <cell r="D445">
            <v>0</v>
          </cell>
          <cell r="E445">
            <v>0</v>
          </cell>
          <cell r="F445" t="str">
            <v xml:space="preserve">פיקוח עירוני      </v>
          </cell>
          <cell r="G445">
            <v>0</v>
          </cell>
          <cell r="H445">
            <v>0.47371461582900065</v>
          </cell>
          <cell r="I445">
            <v>-2551000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</row>
        <row r="450">
          <cell r="A450">
            <v>12812000</v>
          </cell>
          <cell r="B450">
            <v>0</v>
          </cell>
          <cell r="C450">
            <v>281200</v>
          </cell>
          <cell r="D450">
            <v>1</v>
          </cell>
          <cell r="E450">
            <v>0</v>
          </cell>
          <cell r="F450" t="str">
            <v xml:space="preserve">רשות חניה         </v>
          </cell>
          <cell r="G450" t="str">
            <v xml:space="preserve"> </v>
          </cell>
          <cell r="H450">
            <v>0</v>
          </cell>
          <cell r="I450">
            <v>0</v>
          </cell>
        </row>
        <row r="451">
          <cell r="A451">
            <v>1281200420</v>
          </cell>
          <cell r="B451">
            <v>420</v>
          </cell>
          <cell r="C451">
            <v>281200</v>
          </cell>
          <cell r="D451">
            <v>1</v>
          </cell>
          <cell r="E451">
            <v>0</v>
          </cell>
          <cell r="F451" t="str">
            <v xml:space="preserve">קנסות  רשות חניה  </v>
          </cell>
          <cell r="G451" t="str">
            <v>גמיש</v>
          </cell>
          <cell r="H451">
            <v>4.6511627906976827E-2</v>
          </cell>
          <cell r="I451">
            <v>-22500000</v>
          </cell>
        </row>
        <row r="452">
          <cell r="A452">
            <v>1281200421</v>
          </cell>
          <cell r="B452">
            <v>421</v>
          </cell>
          <cell r="C452">
            <v>281200</v>
          </cell>
          <cell r="D452">
            <v>1</v>
          </cell>
          <cell r="E452">
            <v>0</v>
          </cell>
          <cell r="F452" t="str">
            <v>עמלות מילגם-לא כולל מע"מ</v>
          </cell>
          <cell r="G452" t="str">
            <v>גמיש</v>
          </cell>
          <cell r="H452">
            <v>0</v>
          </cell>
          <cell r="I452">
            <v>0</v>
          </cell>
        </row>
        <row r="453">
          <cell r="A453">
            <v>1281200422</v>
          </cell>
          <cell r="B453">
            <v>422</v>
          </cell>
          <cell r="C453">
            <v>281200</v>
          </cell>
          <cell r="D453">
            <v>1</v>
          </cell>
          <cell r="E453">
            <v>0</v>
          </cell>
          <cell r="F453" t="str">
            <v>עמלות מילגם-כולל מע"מ</v>
          </cell>
          <cell r="G453" t="str">
            <v>גמיש</v>
          </cell>
          <cell r="H453">
            <v>0</v>
          </cell>
          <cell r="I453">
            <v>0</v>
          </cell>
        </row>
        <row r="454">
          <cell r="A454">
            <v>1281200424</v>
          </cell>
          <cell r="B454">
            <v>424</v>
          </cell>
          <cell r="C454">
            <v>281200</v>
          </cell>
          <cell r="D454">
            <v>1</v>
          </cell>
          <cell r="E454">
            <v>0</v>
          </cell>
          <cell r="F454" t="str">
            <v>אגרות אכיפה קנסות מילגם</v>
          </cell>
          <cell r="G454" t="str">
            <v>גמיש</v>
          </cell>
          <cell r="H454">
            <v>-0.25</v>
          </cell>
          <cell r="I454">
            <v>-1500000</v>
          </cell>
        </row>
        <row r="455">
          <cell r="A455">
            <v>1281200650</v>
          </cell>
          <cell r="B455">
            <v>650</v>
          </cell>
          <cell r="C455">
            <v>281200</v>
          </cell>
          <cell r="D455">
            <v>1</v>
          </cell>
          <cell r="E455">
            <v>0</v>
          </cell>
          <cell r="F455" t="str">
            <v xml:space="preserve">כרטיסי חניה       </v>
          </cell>
          <cell r="G455" t="str">
            <v>גמיש</v>
          </cell>
          <cell r="H455">
            <v>0</v>
          </cell>
          <cell r="I455">
            <v>0</v>
          </cell>
        </row>
        <row r="456">
          <cell r="A456" t="e">
            <v>#VALUE!</v>
          </cell>
          <cell r="B456" t="str">
            <v>281200  סך הכל</v>
          </cell>
          <cell r="C456">
            <v>0</v>
          </cell>
          <cell r="D456">
            <v>0</v>
          </cell>
          <cell r="E456">
            <v>0</v>
          </cell>
          <cell r="F456" t="str">
            <v xml:space="preserve">רשות חניה         </v>
          </cell>
          <cell r="G456">
            <v>0</v>
          </cell>
          <cell r="H456">
            <v>2.1276595744680771E-2</v>
          </cell>
          <cell r="I456">
            <v>-24000000</v>
          </cell>
        </row>
        <row r="457">
          <cell r="A457">
            <v>12813000</v>
          </cell>
          <cell r="B457">
            <v>0</v>
          </cell>
          <cell r="C457">
            <v>281300</v>
          </cell>
          <cell r="D457">
            <v>1</v>
          </cell>
          <cell r="E457">
            <v>0</v>
          </cell>
          <cell r="F457" t="str">
            <v>השיטור העירוני</v>
          </cell>
          <cell r="G457" t="str">
            <v xml:space="preserve"> </v>
          </cell>
          <cell r="H457">
            <v>0</v>
          </cell>
          <cell r="I457">
            <v>0</v>
          </cell>
        </row>
        <row r="458">
          <cell r="A458">
            <v>1281300220</v>
          </cell>
          <cell r="B458">
            <v>220</v>
          </cell>
          <cell r="C458">
            <v>281300</v>
          </cell>
          <cell r="D458">
            <v>1</v>
          </cell>
          <cell r="E458">
            <v>0</v>
          </cell>
          <cell r="F458" t="str">
            <v>אגרת השיטור העירוני</v>
          </cell>
          <cell r="G458" t="str">
            <v>גמיש</v>
          </cell>
          <cell r="H458">
            <v>1.430733233296877E-2</v>
          </cell>
          <cell r="I458">
            <v>-7976310</v>
          </cell>
        </row>
        <row r="459">
          <cell r="A459" t="e">
            <v>#VALUE!</v>
          </cell>
          <cell r="B459" t="str">
            <v>281300  סך הכל</v>
          </cell>
          <cell r="C459">
            <v>0</v>
          </cell>
          <cell r="D459">
            <v>0</v>
          </cell>
          <cell r="E459">
            <v>0</v>
          </cell>
          <cell r="F459" t="str">
            <v>השיטור העירוני</v>
          </cell>
          <cell r="G459">
            <v>0</v>
          </cell>
          <cell r="H459">
            <v>1.430733233296877E-2</v>
          </cell>
          <cell r="I459">
            <v>-7976310</v>
          </cell>
        </row>
        <row r="460">
          <cell r="A460">
            <v>12820000</v>
          </cell>
          <cell r="B460">
            <v>0</v>
          </cell>
          <cell r="C460">
            <v>282000</v>
          </cell>
          <cell r="D460">
            <v>1</v>
          </cell>
          <cell r="E460">
            <v>0</v>
          </cell>
          <cell r="F460" t="str">
            <v xml:space="preserve">בית המשפט העירוני </v>
          </cell>
          <cell r="G460" t="str">
            <v xml:space="preserve"> </v>
          </cell>
          <cell r="H460">
            <v>0</v>
          </cell>
          <cell r="I460">
            <v>0</v>
          </cell>
        </row>
        <row r="461">
          <cell r="A461">
            <v>1282000690</v>
          </cell>
          <cell r="B461">
            <v>690</v>
          </cell>
          <cell r="C461">
            <v>282000</v>
          </cell>
          <cell r="D461">
            <v>1</v>
          </cell>
          <cell r="E461">
            <v>0</v>
          </cell>
          <cell r="F461" t="str">
            <v xml:space="preserve">קנסות בית המשפט   </v>
          </cell>
          <cell r="G461" t="str">
            <v>גמיש</v>
          </cell>
          <cell r="H461">
            <v>0</v>
          </cell>
          <cell r="I461">
            <v>-2000000</v>
          </cell>
        </row>
        <row r="462">
          <cell r="A462" t="e">
            <v>#VALUE!</v>
          </cell>
          <cell r="B462" t="str">
            <v>282000  סך הכל</v>
          </cell>
          <cell r="C462">
            <v>0</v>
          </cell>
          <cell r="D462">
            <v>0</v>
          </cell>
          <cell r="E462">
            <v>0</v>
          </cell>
          <cell r="F462" t="str">
            <v xml:space="preserve">בית המשפט העירוני </v>
          </cell>
          <cell r="G462">
            <v>0</v>
          </cell>
          <cell r="H462">
            <v>0</v>
          </cell>
          <cell r="I462">
            <v>-2000000</v>
          </cell>
        </row>
        <row r="463">
          <cell r="A463">
            <v>12821000</v>
          </cell>
          <cell r="B463">
            <v>0</v>
          </cell>
          <cell r="C463">
            <v>282100</v>
          </cell>
          <cell r="D463">
            <v>1</v>
          </cell>
          <cell r="E463">
            <v>0</v>
          </cell>
          <cell r="F463" t="str">
            <v>בית הדין למשמעת</v>
          </cell>
          <cell r="G463" t="str">
            <v xml:space="preserve"> </v>
          </cell>
          <cell r="H463">
            <v>0</v>
          </cell>
          <cell r="I463">
            <v>0</v>
          </cell>
        </row>
        <row r="464">
          <cell r="A464">
            <v>1282100790</v>
          </cell>
          <cell r="B464">
            <v>790</v>
          </cell>
          <cell r="C464">
            <v>282100</v>
          </cell>
          <cell r="D464">
            <v>1</v>
          </cell>
          <cell r="E464">
            <v>0</v>
          </cell>
          <cell r="F464" t="str">
            <v>מר' שילטון - הוצ' שוטף</v>
          </cell>
          <cell r="G464" t="str">
            <v>גמיש</v>
          </cell>
          <cell r="H464">
            <v>0</v>
          </cell>
          <cell r="I464">
            <v>0</v>
          </cell>
        </row>
        <row r="465">
          <cell r="A465">
            <v>1282100791</v>
          </cell>
          <cell r="B465">
            <v>791</v>
          </cell>
          <cell r="C465">
            <v>282100</v>
          </cell>
          <cell r="D465">
            <v>1</v>
          </cell>
          <cell r="E465">
            <v>0</v>
          </cell>
          <cell r="F465" t="str">
            <v>מר' שילטון - מבנה</v>
          </cell>
          <cell r="G465" t="str">
            <v>גמיש</v>
          </cell>
          <cell r="H465">
            <v>0</v>
          </cell>
          <cell r="I465">
            <v>0</v>
          </cell>
        </row>
        <row r="466">
          <cell r="A466" t="e">
            <v>#VALUE!</v>
          </cell>
          <cell r="B466" t="str">
            <v>282100  סך הכל</v>
          </cell>
          <cell r="C466">
            <v>0</v>
          </cell>
          <cell r="D466">
            <v>0</v>
          </cell>
          <cell r="E466">
            <v>0</v>
          </cell>
          <cell r="F466" t="str">
            <v>בית הדין למשמעת</v>
          </cell>
          <cell r="G466">
            <v>0</v>
          </cell>
          <cell r="H466">
            <v>0</v>
          </cell>
          <cell r="I466">
            <v>0</v>
          </cell>
        </row>
        <row r="467">
          <cell r="A467">
            <v>13000000</v>
          </cell>
          <cell r="B467">
            <v>0</v>
          </cell>
          <cell r="C467">
            <v>300000</v>
          </cell>
          <cell r="D467">
            <v>1</v>
          </cell>
          <cell r="E467">
            <v>0</v>
          </cell>
          <cell r="F467" t="str">
            <v xml:space="preserve">שרותים ממלכתיים   </v>
          </cell>
          <cell r="G467" t="str">
            <v xml:space="preserve"> </v>
          </cell>
          <cell r="H467">
            <v>0</v>
          </cell>
          <cell r="I467">
            <v>0</v>
          </cell>
        </row>
        <row r="468">
          <cell r="A468">
            <v>13100000</v>
          </cell>
          <cell r="B468">
            <v>0</v>
          </cell>
          <cell r="C468">
            <v>310000</v>
          </cell>
          <cell r="D468">
            <v>1</v>
          </cell>
          <cell r="E468">
            <v>0</v>
          </cell>
          <cell r="F468" t="str">
            <v xml:space="preserve">החינוך הפורמלי    </v>
          </cell>
          <cell r="G468" t="str">
            <v xml:space="preserve"> </v>
          </cell>
          <cell r="H468">
            <v>0</v>
          </cell>
          <cell r="I468">
            <v>0</v>
          </cell>
        </row>
        <row r="469">
          <cell r="A469">
            <v>13110000</v>
          </cell>
          <cell r="B469">
            <v>0</v>
          </cell>
          <cell r="C469">
            <v>311000</v>
          </cell>
          <cell r="D469">
            <v>1</v>
          </cell>
          <cell r="E469">
            <v>0</v>
          </cell>
          <cell r="F469" t="str">
            <v xml:space="preserve">מינהל החינוך      </v>
          </cell>
          <cell r="G469" t="str">
            <v xml:space="preserve"> </v>
          </cell>
          <cell r="H469">
            <v>0</v>
          </cell>
          <cell r="I469">
            <v>0</v>
          </cell>
        </row>
        <row r="470">
          <cell r="A470">
            <v>13111000</v>
          </cell>
          <cell r="B470">
            <v>0</v>
          </cell>
          <cell r="C470">
            <v>311100</v>
          </cell>
          <cell r="D470">
            <v>1</v>
          </cell>
          <cell r="E470">
            <v>0</v>
          </cell>
          <cell r="F470" t="str">
            <v>מינהלת הח' הפורמלי</v>
          </cell>
          <cell r="G470" t="str">
            <v xml:space="preserve"> </v>
          </cell>
          <cell r="H470">
            <v>0</v>
          </cell>
          <cell r="I470">
            <v>0</v>
          </cell>
        </row>
        <row r="471">
          <cell r="A471">
            <v>1311100420</v>
          </cell>
          <cell r="B471">
            <v>420</v>
          </cell>
          <cell r="C471">
            <v>311100</v>
          </cell>
          <cell r="D471">
            <v>1</v>
          </cell>
          <cell r="E471">
            <v>0</v>
          </cell>
          <cell r="F471" t="str">
            <v>הכנ' בגין ילדי חוץ</v>
          </cell>
          <cell r="G471" t="str">
            <v>גמיש</v>
          </cell>
          <cell r="H471">
            <v>0.7</v>
          </cell>
          <cell r="I471">
            <v>-340000</v>
          </cell>
        </row>
        <row r="472">
          <cell r="A472">
            <v>1311100421</v>
          </cell>
          <cell r="B472">
            <v>421</v>
          </cell>
          <cell r="C472">
            <v>311100</v>
          </cell>
          <cell r="D472">
            <v>1</v>
          </cell>
          <cell r="E472">
            <v>0</v>
          </cell>
          <cell r="F472" t="str">
            <v>הכנסות שמ"ש</v>
          </cell>
          <cell r="G472" t="str">
            <v>גמיש</v>
          </cell>
          <cell r="H472">
            <v>0</v>
          </cell>
          <cell r="I472">
            <v>-200000</v>
          </cell>
        </row>
        <row r="473">
          <cell r="A473">
            <v>1311100422</v>
          </cell>
          <cell r="B473">
            <v>422</v>
          </cell>
          <cell r="C473">
            <v>311100</v>
          </cell>
          <cell r="D473">
            <v>1</v>
          </cell>
          <cell r="E473">
            <v>0</v>
          </cell>
          <cell r="F473" t="str">
            <v>פעולות מינהל החינוך</v>
          </cell>
          <cell r="G473" t="str">
            <v>גמיש</v>
          </cell>
          <cell r="H473">
            <v>0</v>
          </cell>
          <cell r="I473">
            <v>0</v>
          </cell>
        </row>
        <row r="474">
          <cell r="A474">
            <v>1311100423</v>
          </cell>
          <cell r="B474">
            <v>423</v>
          </cell>
          <cell r="C474">
            <v>311100</v>
          </cell>
          <cell r="D474">
            <v>1</v>
          </cell>
          <cell r="E474">
            <v>0</v>
          </cell>
          <cell r="F474" t="str">
            <v>מזנונים - אגף אירגון</v>
          </cell>
          <cell r="G474" t="str">
            <v>גמיש</v>
          </cell>
          <cell r="H474">
            <v>0.11111111111111116</v>
          </cell>
          <cell r="I474">
            <v>-50000</v>
          </cell>
        </row>
        <row r="475">
          <cell r="A475">
            <v>1311100424</v>
          </cell>
          <cell r="B475">
            <v>424</v>
          </cell>
          <cell r="C475">
            <v>311100</v>
          </cell>
          <cell r="D475">
            <v>1</v>
          </cell>
          <cell r="E475">
            <v>0</v>
          </cell>
          <cell r="F475" t="str">
            <v>מזנונים - בתי ספר</v>
          </cell>
          <cell r="G475" t="str">
            <v>גמיש</v>
          </cell>
          <cell r="H475">
            <v>2.2727272727272707E-2</v>
          </cell>
          <cell r="I475">
            <v>-450000</v>
          </cell>
        </row>
        <row r="476">
          <cell r="A476">
            <v>1311100425</v>
          </cell>
          <cell r="B476">
            <v>425</v>
          </cell>
          <cell r="C476">
            <v>311100</v>
          </cell>
          <cell r="D476">
            <v>1</v>
          </cell>
          <cell r="E476">
            <v>0</v>
          </cell>
          <cell r="F476" t="str">
            <v>מחשב לכל ילד</v>
          </cell>
          <cell r="G476" t="str">
            <v>גמיש</v>
          </cell>
          <cell r="H476">
            <v>-1</v>
          </cell>
          <cell r="I476">
            <v>0</v>
          </cell>
        </row>
        <row r="477">
          <cell r="A477">
            <v>1311100426</v>
          </cell>
          <cell r="B477">
            <v>426</v>
          </cell>
          <cell r="C477">
            <v>311100</v>
          </cell>
          <cell r="D477">
            <v>1</v>
          </cell>
          <cell r="E477">
            <v>0</v>
          </cell>
          <cell r="F477" t="str">
            <v>השת' בי"ס למנב"סים</v>
          </cell>
          <cell r="G477" t="str">
            <v>גמיש</v>
          </cell>
          <cell r="H477">
            <v>-1</v>
          </cell>
          <cell r="I477">
            <v>0</v>
          </cell>
        </row>
        <row r="478">
          <cell r="A478">
            <v>1311100427</v>
          </cell>
          <cell r="B478">
            <v>427</v>
          </cell>
          <cell r="C478">
            <v>311100</v>
          </cell>
          <cell r="D478">
            <v>1</v>
          </cell>
          <cell r="E478">
            <v>0</v>
          </cell>
          <cell r="F478" t="str">
            <v>שמ"ש מיחשוב</v>
          </cell>
          <cell r="G478" t="str">
            <v>גמיש</v>
          </cell>
          <cell r="H478">
            <v>0</v>
          </cell>
          <cell r="I478">
            <v>0</v>
          </cell>
        </row>
        <row r="479">
          <cell r="A479">
            <v>1311100428</v>
          </cell>
          <cell r="B479">
            <v>428</v>
          </cell>
          <cell r="C479">
            <v>311100</v>
          </cell>
          <cell r="D479">
            <v>1</v>
          </cell>
          <cell r="E479">
            <v>0</v>
          </cell>
          <cell r="F479" t="str">
            <v>הכנסות כנגד הוצאות</v>
          </cell>
          <cell r="G479" t="str">
            <v>גמיש</v>
          </cell>
          <cell r="H479">
            <v>0</v>
          </cell>
          <cell r="I479">
            <v>-1000000</v>
          </cell>
        </row>
        <row r="480">
          <cell r="A480">
            <v>1311100429</v>
          </cell>
          <cell r="B480">
            <v>429</v>
          </cell>
          <cell r="C480">
            <v>311100</v>
          </cell>
          <cell r="D480">
            <v>1</v>
          </cell>
          <cell r="E480">
            <v>0</v>
          </cell>
          <cell r="F480" t="str">
            <v>חדשנות = פעולות</v>
          </cell>
          <cell r="G480" t="str">
            <v>גמיש</v>
          </cell>
          <cell r="H480">
            <v>0.25</v>
          </cell>
          <cell r="I480">
            <v>-50000</v>
          </cell>
        </row>
        <row r="481">
          <cell r="A481">
            <v>1311100430</v>
          </cell>
          <cell r="B481">
            <v>430</v>
          </cell>
          <cell r="C481">
            <v>311100</v>
          </cell>
          <cell r="D481">
            <v>1</v>
          </cell>
          <cell r="E481">
            <v>0</v>
          </cell>
          <cell r="F481" t="str">
            <v>חדשנות אתחלא-השכרת חדרים</v>
          </cell>
          <cell r="G481" t="str">
            <v>גמיש</v>
          </cell>
          <cell r="H481">
            <v>0</v>
          </cell>
          <cell r="I481">
            <v>-15000</v>
          </cell>
        </row>
        <row r="482">
          <cell r="A482">
            <v>1311100920</v>
          </cell>
          <cell r="B482">
            <v>920</v>
          </cell>
          <cell r="C482">
            <v>311100</v>
          </cell>
          <cell r="D482">
            <v>1</v>
          </cell>
          <cell r="E482">
            <v>0</v>
          </cell>
          <cell r="F482" t="str">
            <v>מחשב לכל ילד</v>
          </cell>
          <cell r="G482" t="str">
            <v>גמיש</v>
          </cell>
          <cell r="H482">
            <v>0</v>
          </cell>
          <cell r="I482">
            <v>0</v>
          </cell>
        </row>
        <row r="483">
          <cell r="A483">
            <v>1311100921</v>
          </cell>
          <cell r="B483">
            <v>921</v>
          </cell>
          <cell r="C483">
            <v>311100</v>
          </cell>
          <cell r="D483">
            <v>1</v>
          </cell>
          <cell r="E483">
            <v>0</v>
          </cell>
          <cell r="F483" t="str">
            <v>מלגות לפולין</v>
          </cell>
          <cell r="G483" t="str">
            <v>גמיש</v>
          </cell>
          <cell r="H483">
            <v>0</v>
          </cell>
          <cell r="I483">
            <v>0</v>
          </cell>
        </row>
        <row r="484">
          <cell r="A484">
            <v>1311100922</v>
          </cell>
          <cell r="B484">
            <v>922</v>
          </cell>
          <cell r="C484">
            <v>311100</v>
          </cell>
          <cell r="D484">
            <v>1</v>
          </cell>
          <cell r="E484">
            <v>0</v>
          </cell>
          <cell r="F484" t="str">
            <v>השתת'מ'החנוך בקב"ס</v>
          </cell>
          <cell r="G484" t="str">
            <v>גמיש</v>
          </cell>
          <cell r="H484">
            <v>0.1001679344067965</v>
          </cell>
          <cell r="I484">
            <v>-1113700</v>
          </cell>
        </row>
        <row r="485">
          <cell r="A485">
            <v>1311100923</v>
          </cell>
          <cell r="B485">
            <v>923</v>
          </cell>
          <cell r="C485">
            <v>311100</v>
          </cell>
          <cell r="D485">
            <v>1</v>
          </cell>
          <cell r="E485">
            <v>0</v>
          </cell>
          <cell r="F485" t="str">
            <v>תכנית תקשוב-תשל' שוטפים</v>
          </cell>
          <cell r="G485" t="str">
            <v>גמיש</v>
          </cell>
          <cell r="H485">
            <v>0</v>
          </cell>
          <cell r="I485">
            <v>0</v>
          </cell>
        </row>
        <row r="486">
          <cell r="A486">
            <v>1311100924</v>
          </cell>
          <cell r="B486">
            <v>924</v>
          </cell>
          <cell r="C486">
            <v>311100</v>
          </cell>
          <cell r="D486">
            <v>1</v>
          </cell>
          <cell r="E486">
            <v>0</v>
          </cell>
          <cell r="F486" t="str">
            <v xml:space="preserve">החזר גימלה        </v>
          </cell>
          <cell r="G486" t="str">
            <v>גמיש</v>
          </cell>
          <cell r="H486">
            <v>0</v>
          </cell>
          <cell r="I486">
            <v>-400000</v>
          </cell>
        </row>
        <row r="487">
          <cell r="A487">
            <v>1311100925</v>
          </cell>
          <cell r="B487">
            <v>925</v>
          </cell>
          <cell r="C487">
            <v>311100</v>
          </cell>
          <cell r="D487">
            <v>1</v>
          </cell>
          <cell r="E487">
            <v>0</v>
          </cell>
          <cell r="F487" t="str">
            <v>מנהל תחום התנדבותי</v>
          </cell>
          <cell r="G487" t="str">
            <v>גמיש</v>
          </cell>
          <cell r="H487">
            <v>-1</v>
          </cell>
          <cell r="I487">
            <v>0</v>
          </cell>
        </row>
        <row r="488">
          <cell r="A488">
            <v>1311100929</v>
          </cell>
          <cell r="B488">
            <v>929</v>
          </cell>
          <cell r="C488">
            <v>311100</v>
          </cell>
          <cell r="D488">
            <v>1</v>
          </cell>
          <cell r="E488">
            <v>0</v>
          </cell>
          <cell r="F488" t="str">
            <v>הכ' מש' החינוך-מרכז טכנולוגי</v>
          </cell>
          <cell r="G488" t="str">
            <v>גמיש</v>
          </cell>
          <cell r="H488">
            <v>0</v>
          </cell>
          <cell r="I488">
            <v>-2400000</v>
          </cell>
        </row>
        <row r="489">
          <cell r="A489">
            <v>1311100935</v>
          </cell>
          <cell r="B489">
            <v>935</v>
          </cell>
          <cell r="C489">
            <v>311100</v>
          </cell>
          <cell r="D489">
            <v>1</v>
          </cell>
          <cell r="E489">
            <v>0</v>
          </cell>
          <cell r="F489" t="str">
            <v>משרד החינוך-בטיחות</v>
          </cell>
          <cell r="G489" t="str">
            <v>גמיש</v>
          </cell>
          <cell r="H489">
            <v>0</v>
          </cell>
          <cell r="I489">
            <v>0</v>
          </cell>
        </row>
        <row r="490">
          <cell r="A490">
            <v>1311100936</v>
          </cell>
          <cell r="B490">
            <v>936</v>
          </cell>
          <cell r="C490">
            <v>311100</v>
          </cell>
          <cell r="D490">
            <v>1</v>
          </cell>
          <cell r="E490">
            <v>0</v>
          </cell>
          <cell r="F490" t="str">
            <v>בטיחות בדרכים</v>
          </cell>
          <cell r="G490" t="str">
            <v>גמיש</v>
          </cell>
          <cell r="H490">
            <v>0</v>
          </cell>
          <cell r="I490">
            <v>0</v>
          </cell>
        </row>
        <row r="491">
          <cell r="A491">
            <v>1311100937</v>
          </cell>
          <cell r="B491">
            <v>937</v>
          </cell>
          <cell r="C491">
            <v>311100</v>
          </cell>
          <cell r="D491">
            <v>1</v>
          </cell>
          <cell r="E491">
            <v>0</v>
          </cell>
          <cell r="F491" t="str">
            <v>הכנסות משנים קודמות</v>
          </cell>
          <cell r="G491" t="str">
            <v>גמיש</v>
          </cell>
          <cell r="H491">
            <v>0</v>
          </cell>
          <cell r="I491">
            <v>0</v>
          </cell>
        </row>
        <row r="492">
          <cell r="A492">
            <v>1311100940</v>
          </cell>
          <cell r="B492">
            <v>940</v>
          </cell>
          <cell r="C492">
            <v>311100</v>
          </cell>
          <cell r="D492">
            <v>1</v>
          </cell>
          <cell r="E492">
            <v>0</v>
          </cell>
          <cell r="F492" t="str">
            <v>פרס חינוך ישובי</v>
          </cell>
          <cell r="G492" t="str">
            <v>גמיש</v>
          </cell>
          <cell r="H492">
            <v>0</v>
          </cell>
          <cell r="I492">
            <v>0</v>
          </cell>
        </row>
        <row r="493">
          <cell r="A493">
            <v>1311100953</v>
          </cell>
          <cell r="B493">
            <v>953</v>
          </cell>
          <cell r="C493">
            <v>311100</v>
          </cell>
          <cell r="D493">
            <v>1</v>
          </cell>
          <cell r="E493">
            <v>0</v>
          </cell>
          <cell r="F493" t="str">
            <v>מערכת גפ"ן</v>
          </cell>
          <cell r="G493" t="str">
            <v>גמיש</v>
          </cell>
          <cell r="H493">
            <v>0</v>
          </cell>
          <cell r="I493">
            <v>-4935400</v>
          </cell>
        </row>
        <row r="494">
          <cell r="A494" t="e">
            <v>#VALUE!</v>
          </cell>
          <cell r="B494" t="str">
            <v>311100  סך הכל</v>
          </cell>
          <cell r="C494">
            <v>0</v>
          </cell>
          <cell r="D494">
            <v>0</v>
          </cell>
          <cell r="E494">
            <v>0</v>
          </cell>
          <cell r="F494" t="str">
            <v>מינהלת הח' הפורמלי</v>
          </cell>
          <cell r="G494">
            <v>0</v>
          </cell>
          <cell r="H494">
            <v>0.83553403264184456</v>
          </cell>
          <cell r="I494">
            <v>-10954100</v>
          </cell>
        </row>
        <row r="495">
          <cell r="A495">
            <v>13112000</v>
          </cell>
          <cell r="B495">
            <v>0</v>
          </cell>
          <cell r="C495">
            <v>311200</v>
          </cell>
          <cell r="D495">
            <v>1</v>
          </cell>
          <cell r="E495">
            <v>0</v>
          </cell>
          <cell r="F495" t="str">
            <v>יוזמות פדגוגיות</v>
          </cell>
          <cell r="G495" t="str">
            <v xml:space="preserve"> </v>
          </cell>
          <cell r="H495">
            <v>0</v>
          </cell>
          <cell r="I495">
            <v>0</v>
          </cell>
        </row>
        <row r="496">
          <cell r="A496">
            <v>1311200410</v>
          </cell>
          <cell r="B496">
            <v>410</v>
          </cell>
          <cell r="C496">
            <v>311200</v>
          </cell>
          <cell r="D496">
            <v>1</v>
          </cell>
          <cell r="E496">
            <v>0</v>
          </cell>
          <cell r="F496" t="str">
            <v xml:space="preserve">הכנסות הורים - רש"י </v>
          </cell>
          <cell r="G496" t="str">
            <v>גמיש</v>
          </cell>
          <cell r="H496">
            <v>0</v>
          </cell>
          <cell r="I496">
            <v>-89000</v>
          </cell>
        </row>
        <row r="497">
          <cell r="A497">
            <v>1311200411</v>
          </cell>
          <cell r="B497">
            <v>411</v>
          </cell>
          <cell r="C497">
            <v>311200</v>
          </cell>
          <cell r="D497">
            <v>1</v>
          </cell>
          <cell r="E497">
            <v>0</v>
          </cell>
          <cell r="F497" t="str">
            <v>קיטנה-השת' הורים</v>
          </cell>
          <cell r="G497" t="str">
            <v>גמיש</v>
          </cell>
          <cell r="H497">
            <v>0</v>
          </cell>
          <cell r="I497">
            <v>0</v>
          </cell>
        </row>
        <row r="498">
          <cell r="A498">
            <v>1311200412</v>
          </cell>
          <cell r="B498">
            <v>412</v>
          </cell>
          <cell r="C498">
            <v>311200</v>
          </cell>
          <cell r="D498">
            <v>1</v>
          </cell>
          <cell r="E498">
            <v>0</v>
          </cell>
          <cell r="F498" t="str">
            <v xml:space="preserve">השתתפות ביוזמות   </v>
          </cell>
          <cell r="G498" t="str">
            <v>גמיש</v>
          </cell>
          <cell r="H498">
            <v>0</v>
          </cell>
          <cell r="I498">
            <v>0</v>
          </cell>
        </row>
        <row r="499">
          <cell r="A499">
            <v>1311200421</v>
          </cell>
          <cell r="B499">
            <v>421</v>
          </cell>
          <cell r="C499">
            <v>311200</v>
          </cell>
          <cell r="D499">
            <v>1</v>
          </cell>
          <cell r="E499">
            <v>0</v>
          </cell>
          <cell r="F499" t="str">
            <v xml:space="preserve">קרן קרב           </v>
          </cell>
          <cell r="G499" t="str">
            <v>גמיש</v>
          </cell>
          <cell r="H499">
            <v>0</v>
          </cell>
          <cell r="I499">
            <v>0</v>
          </cell>
        </row>
        <row r="500">
          <cell r="A500">
            <v>1311200430</v>
          </cell>
          <cell r="B500">
            <v>430</v>
          </cell>
          <cell r="C500">
            <v>311200</v>
          </cell>
          <cell r="D500">
            <v>1</v>
          </cell>
          <cell r="E500">
            <v>0</v>
          </cell>
          <cell r="F500" t="str">
            <v xml:space="preserve">הכנסות קרן סקטא   </v>
          </cell>
          <cell r="G500" t="str">
            <v>גמיש</v>
          </cell>
          <cell r="H500">
            <v>0</v>
          </cell>
          <cell r="I500">
            <v>0</v>
          </cell>
        </row>
        <row r="501">
          <cell r="A501">
            <v>1311200490</v>
          </cell>
          <cell r="B501">
            <v>490</v>
          </cell>
          <cell r="C501">
            <v>311200</v>
          </cell>
          <cell r="D501">
            <v>1</v>
          </cell>
          <cell r="E501">
            <v>0</v>
          </cell>
          <cell r="F501" t="str">
            <v>הכ' מארועי סייעות</v>
          </cell>
          <cell r="G501" t="str">
            <v>גמיש</v>
          </cell>
          <cell r="H501">
            <v>0</v>
          </cell>
          <cell r="I501">
            <v>0</v>
          </cell>
        </row>
        <row r="502">
          <cell r="A502">
            <v>1311200790</v>
          </cell>
          <cell r="B502">
            <v>790</v>
          </cell>
          <cell r="C502">
            <v>311200</v>
          </cell>
          <cell r="D502">
            <v>1</v>
          </cell>
          <cell r="E502">
            <v>0</v>
          </cell>
          <cell r="F502" t="str">
            <v>עיר בריאה-רשות ניקוז ירקון</v>
          </cell>
          <cell r="G502" t="str">
            <v>גמיש</v>
          </cell>
          <cell r="H502">
            <v>0</v>
          </cell>
          <cell r="I502">
            <v>0</v>
          </cell>
        </row>
        <row r="503">
          <cell r="A503">
            <v>1311200920</v>
          </cell>
          <cell r="B503">
            <v>920</v>
          </cell>
          <cell r="C503">
            <v>311200</v>
          </cell>
          <cell r="D503">
            <v>1</v>
          </cell>
          <cell r="E503">
            <v>0</v>
          </cell>
          <cell r="F503" t="str">
            <v xml:space="preserve">הכנסות מקרן רש"י  </v>
          </cell>
          <cell r="G503" t="str">
            <v>גמיש</v>
          </cell>
          <cell r="H503">
            <v>0</v>
          </cell>
          <cell r="I503">
            <v>0</v>
          </cell>
        </row>
        <row r="504">
          <cell r="A504">
            <v>1311200921</v>
          </cell>
          <cell r="B504">
            <v>921</v>
          </cell>
          <cell r="C504">
            <v>311200</v>
          </cell>
          <cell r="D504">
            <v>1</v>
          </cell>
          <cell r="E504">
            <v>0</v>
          </cell>
          <cell r="F504" t="str">
            <v>קרן רש"י - הזנה</v>
          </cell>
          <cell r="G504" t="str">
            <v>גמיש</v>
          </cell>
          <cell r="H504">
            <v>0</v>
          </cell>
          <cell r="I504">
            <v>0</v>
          </cell>
        </row>
        <row r="505">
          <cell r="A505">
            <v>1311200922</v>
          </cell>
          <cell r="B505">
            <v>922</v>
          </cell>
          <cell r="C505">
            <v>311200</v>
          </cell>
          <cell r="D505">
            <v>1</v>
          </cell>
          <cell r="E505">
            <v>0</v>
          </cell>
          <cell r="F505" t="str">
            <v>קיטנה-רש"י</v>
          </cell>
          <cell r="G505" t="str">
            <v>גמיש</v>
          </cell>
          <cell r="H505">
            <v>0</v>
          </cell>
          <cell r="I505">
            <v>0</v>
          </cell>
        </row>
        <row r="506">
          <cell r="A506">
            <v>1311200923</v>
          </cell>
          <cell r="B506">
            <v>923</v>
          </cell>
          <cell r="C506">
            <v>311200</v>
          </cell>
          <cell r="D506">
            <v>1</v>
          </cell>
          <cell r="E506">
            <v>0</v>
          </cell>
          <cell r="F506" t="str">
            <v>עיר בריאה - הגנת הסביבה</v>
          </cell>
          <cell r="G506" t="str">
            <v>גמיש</v>
          </cell>
          <cell r="H506">
            <v>0</v>
          </cell>
          <cell r="I506">
            <v>0</v>
          </cell>
        </row>
        <row r="507">
          <cell r="A507">
            <v>1311200929</v>
          </cell>
          <cell r="B507">
            <v>929</v>
          </cell>
          <cell r="C507">
            <v>311200</v>
          </cell>
          <cell r="D507">
            <v>1</v>
          </cell>
          <cell r="E507">
            <v>0</v>
          </cell>
          <cell r="F507" t="str">
            <v>עיר פעילה ובריאה</v>
          </cell>
          <cell r="G507" t="str">
            <v>גמיש</v>
          </cell>
          <cell r="H507">
            <v>0</v>
          </cell>
          <cell r="I507">
            <v>0</v>
          </cell>
        </row>
        <row r="508">
          <cell r="A508" t="e">
            <v>#VALUE!</v>
          </cell>
          <cell r="B508" t="str">
            <v>311200  סך הכל</v>
          </cell>
          <cell r="C508">
            <v>0</v>
          </cell>
          <cell r="D508">
            <v>0</v>
          </cell>
          <cell r="E508">
            <v>0</v>
          </cell>
          <cell r="F508" t="str">
            <v>יוזמות פדגוגיות</v>
          </cell>
          <cell r="G508">
            <v>0</v>
          </cell>
          <cell r="H508">
            <v>0</v>
          </cell>
          <cell r="I508">
            <v>-89000</v>
          </cell>
        </row>
        <row r="509">
          <cell r="A509">
            <v>13113000</v>
          </cell>
          <cell r="B509">
            <v>0</v>
          </cell>
          <cell r="C509">
            <v>311300</v>
          </cell>
          <cell r="D509">
            <v>1</v>
          </cell>
          <cell r="E509">
            <v>0</v>
          </cell>
          <cell r="F509" t="str">
            <v>יוזמות מינהל חינוך</v>
          </cell>
          <cell r="G509" t="str">
            <v xml:space="preserve"> </v>
          </cell>
          <cell r="H509">
            <v>0</v>
          </cell>
          <cell r="I509">
            <v>0</v>
          </cell>
        </row>
        <row r="510">
          <cell r="A510">
            <v>1311300482</v>
          </cell>
          <cell r="B510">
            <v>482</v>
          </cell>
          <cell r="C510">
            <v>311300</v>
          </cell>
          <cell r="D510">
            <v>1</v>
          </cell>
          <cell r="E510">
            <v>0</v>
          </cell>
          <cell r="F510" t="str">
            <v>יוזמות מהכנסות תלמידי חוץ</v>
          </cell>
          <cell r="G510" t="str">
            <v>גמיש</v>
          </cell>
          <cell r="H510">
            <v>0.66666666666666674</v>
          </cell>
          <cell r="I510">
            <v>-120000</v>
          </cell>
        </row>
        <row r="511">
          <cell r="A511" t="e">
            <v>#VALUE!</v>
          </cell>
          <cell r="B511" t="str">
            <v>311300  סך הכל</v>
          </cell>
          <cell r="C511">
            <v>0</v>
          </cell>
          <cell r="D511">
            <v>0</v>
          </cell>
          <cell r="E511">
            <v>0</v>
          </cell>
          <cell r="F511" t="str">
            <v>יוזמות מינהל חינוך</v>
          </cell>
          <cell r="G511">
            <v>0</v>
          </cell>
          <cell r="H511">
            <v>0.66666666666666674</v>
          </cell>
          <cell r="I511">
            <v>-120000</v>
          </cell>
        </row>
        <row r="512">
          <cell r="A512">
            <v>13113040</v>
          </cell>
          <cell r="B512">
            <v>0</v>
          </cell>
          <cell r="C512">
            <v>311304</v>
          </cell>
          <cell r="D512">
            <v>1</v>
          </cell>
          <cell r="E512">
            <v>0</v>
          </cell>
          <cell r="F512" t="str">
            <v>יוזמות גנ"י</v>
          </cell>
          <cell r="G512" t="str">
            <v xml:space="preserve"> </v>
          </cell>
          <cell r="H512">
            <v>0</v>
          </cell>
          <cell r="I512">
            <v>0</v>
          </cell>
        </row>
        <row r="513">
          <cell r="A513">
            <v>1311304420</v>
          </cell>
          <cell r="B513">
            <v>420</v>
          </cell>
          <cell r="C513">
            <v>311304</v>
          </cell>
          <cell r="D513">
            <v>1</v>
          </cell>
          <cell r="E513">
            <v>0</v>
          </cell>
          <cell r="F513" t="str">
            <v>הכנסות עבור יוזמות גנ"י</v>
          </cell>
          <cell r="G513" t="str">
            <v>גמיש</v>
          </cell>
          <cell r="H513">
            <v>-0.16666666666666663</v>
          </cell>
          <cell r="I513">
            <v>-100000</v>
          </cell>
        </row>
        <row r="514">
          <cell r="A514" t="e">
            <v>#VALUE!</v>
          </cell>
          <cell r="B514" t="str">
            <v>311304  סך הכל</v>
          </cell>
          <cell r="C514">
            <v>0</v>
          </cell>
          <cell r="D514">
            <v>0</v>
          </cell>
          <cell r="E514">
            <v>0</v>
          </cell>
          <cell r="F514" t="str">
            <v>יוזמות גנ"י</v>
          </cell>
          <cell r="G514">
            <v>0</v>
          </cell>
          <cell r="H514">
            <v>-0.16666666666666663</v>
          </cell>
          <cell r="I514">
            <v>-100000</v>
          </cell>
        </row>
        <row r="515">
          <cell r="A515">
            <v>13113050</v>
          </cell>
          <cell r="B515">
            <v>0</v>
          </cell>
          <cell r="C515">
            <v>311305</v>
          </cell>
          <cell r="D515">
            <v>1</v>
          </cell>
          <cell r="E515">
            <v>0</v>
          </cell>
          <cell r="F515" t="str">
            <v>יוזמות יסודי</v>
          </cell>
          <cell r="G515" t="str">
            <v xml:space="preserve"> </v>
          </cell>
          <cell r="H515">
            <v>0</v>
          </cell>
          <cell r="I515">
            <v>0</v>
          </cell>
        </row>
        <row r="516">
          <cell r="A516">
            <v>1311305410</v>
          </cell>
          <cell r="B516">
            <v>410</v>
          </cell>
          <cell r="C516">
            <v>311305</v>
          </cell>
          <cell r="D516">
            <v>1</v>
          </cell>
          <cell r="E516">
            <v>0</v>
          </cell>
          <cell r="F516" t="str">
            <v>יוזמות יסודי</v>
          </cell>
          <cell r="G516" t="str">
            <v>גמיש</v>
          </cell>
          <cell r="H516">
            <v>0</v>
          </cell>
          <cell r="I516">
            <v>0</v>
          </cell>
        </row>
        <row r="517">
          <cell r="A517" t="e">
            <v>#VALUE!</v>
          </cell>
          <cell r="B517" t="str">
            <v>311305  סך הכל</v>
          </cell>
          <cell r="C517">
            <v>0</v>
          </cell>
          <cell r="D517">
            <v>0</v>
          </cell>
          <cell r="E517">
            <v>0</v>
          </cell>
          <cell r="F517" t="str">
            <v>יוזמות יסודי</v>
          </cell>
          <cell r="G517">
            <v>0</v>
          </cell>
          <cell r="H517">
            <v>0</v>
          </cell>
          <cell r="I517">
            <v>0</v>
          </cell>
        </row>
        <row r="518">
          <cell r="A518">
            <v>13114000</v>
          </cell>
          <cell r="B518">
            <v>0</v>
          </cell>
          <cell r="C518">
            <v>311400</v>
          </cell>
          <cell r="D518">
            <v>1</v>
          </cell>
          <cell r="E518">
            <v>0</v>
          </cell>
          <cell r="F518" t="str">
            <v>מניעת אלימות וסמים</v>
          </cell>
          <cell r="G518" t="str">
            <v xml:space="preserve"> </v>
          </cell>
          <cell r="H518">
            <v>0</v>
          </cell>
          <cell r="I518">
            <v>0</v>
          </cell>
        </row>
        <row r="519">
          <cell r="A519">
            <v>1311400423</v>
          </cell>
          <cell r="B519">
            <v>423</v>
          </cell>
          <cell r="C519">
            <v>311400</v>
          </cell>
          <cell r="D519">
            <v>1</v>
          </cell>
          <cell r="E519">
            <v>0</v>
          </cell>
          <cell r="F519" t="str">
            <v>מניעת אלימות</v>
          </cell>
          <cell r="G519" t="str">
            <v>גמיש</v>
          </cell>
          <cell r="H519">
            <v>0</v>
          </cell>
          <cell r="I519">
            <v>0</v>
          </cell>
        </row>
        <row r="520">
          <cell r="A520">
            <v>1311400790</v>
          </cell>
          <cell r="B520">
            <v>790</v>
          </cell>
          <cell r="C520">
            <v>311400</v>
          </cell>
          <cell r="D520">
            <v>1</v>
          </cell>
          <cell r="E520">
            <v>0</v>
          </cell>
          <cell r="F520" t="str">
            <v>אפוטרופוס כללי</v>
          </cell>
          <cell r="G520" t="str">
            <v>גמיש</v>
          </cell>
          <cell r="H520">
            <v>0</v>
          </cell>
          <cell r="I520">
            <v>0</v>
          </cell>
        </row>
        <row r="521">
          <cell r="A521">
            <v>1311400791</v>
          </cell>
          <cell r="B521">
            <v>791</v>
          </cell>
          <cell r="C521">
            <v>311400</v>
          </cell>
          <cell r="D521">
            <v>1</v>
          </cell>
          <cell r="E521">
            <v>0</v>
          </cell>
          <cell r="F521" t="str">
            <v>קרן ידידות</v>
          </cell>
          <cell r="G521" t="str">
            <v>גמיש</v>
          </cell>
          <cell r="H521">
            <v>0</v>
          </cell>
          <cell r="I521">
            <v>0</v>
          </cell>
        </row>
        <row r="522">
          <cell r="A522">
            <v>1311400920</v>
          </cell>
          <cell r="B522">
            <v>920</v>
          </cell>
          <cell r="C522">
            <v>311400</v>
          </cell>
          <cell r="D522">
            <v>1</v>
          </cell>
          <cell r="E522">
            <v>0</v>
          </cell>
          <cell r="F522" t="str">
            <v>משרד החינוך</v>
          </cell>
          <cell r="G522" t="str">
            <v>גמיש</v>
          </cell>
          <cell r="H522">
            <v>-1</v>
          </cell>
          <cell r="I522">
            <v>0</v>
          </cell>
        </row>
        <row r="523">
          <cell r="A523">
            <v>1311400922</v>
          </cell>
          <cell r="B523">
            <v>922</v>
          </cell>
          <cell r="C523">
            <v>311400</v>
          </cell>
          <cell r="D523">
            <v>1</v>
          </cell>
          <cell r="E523">
            <v>0</v>
          </cell>
          <cell r="F523" t="str">
            <v>המשרד לביטחון פנים</v>
          </cell>
          <cell r="G523" t="str">
            <v>גמיש</v>
          </cell>
          <cell r="H523">
            <v>0</v>
          </cell>
          <cell r="I523">
            <v>0</v>
          </cell>
        </row>
        <row r="524">
          <cell r="A524">
            <v>1311400923</v>
          </cell>
          <cell r="B524">
            <v>923</v>
          </cell>
          <cell r="C524">
            <v>311400</v>
          </cell>
          <cell r="D524">
            <v>1</v>
          </cell>
          <cell r="E524">
            <v>0</v>
          </cell>
          <cell r="F524" t="str">
            <v>אס"א</v>
          </cell>
          <cell r="G524" t="str">
            <v>גמיש</v>
          </cell>
          <cell r="H524">
            <v>0</v>
          </cell>
          <cell r="I524">
            <v>0</v>
          </cell>
        </row>
        <row r="525">
          <cell r="A525">
            <v>1311400990</v>
          </cell>
          <cell r="B525">
            <v>990</v>
          </cell>
          <cell r="C525">
            <v>311400</v>
          </cell>
          <cell r="D525">
            <v>1</v>
          </cell>
          <cell r="E525">
            <v>0</v>
          </cell>
          <cell r="F525" t="str">
            <v>המשרד לביטחון פנים</v>
          </cell>
          <cell r="G525" t="str">
            <v>גמיש</v>
          </cell>
          <cell r="H525">
            <v>0</v>
          </cell>
          <cell r="I525">
            <v>-1610600</v>
          </cell>
        </row>
        <row r="526">
          <cell r="A526" t="e">
            <v>#VALUE!</v>
          </cell>
          <cell r="B526" t="str">
            <v>311400  סך הכל</v>
          </cell>
          <cell r="C526">
            <v>0</v>
          </cell>
          <cell r="D526">
            <v>0</v>
          </cell>
          <cell r="E526">
            <v>0</v>
          </cell>
          <cell r="F526" t="str">
            <v>מניעת אלימות וסמים</v>
          </cell>
          <cell r="G526">
            <v>0</v>
          </cell>
          <cell r="H526">
            <v>-9.8364687077339141E-3</v>
          </cell>
          <cell r="I526">
            <v>-1610600</v>
          </cell>
        </row>
        <row r="527">
          <cell r="A527">
            <v>13120000</v>
          </cell>
          <cell r="B527">
            <v>0</v>
          </cell>
          <cell r="C527">
            <v>312000</v>
          </cell>
          <cell r="D527">
            <v>1</v>
          </cell>
          <cell r="E527">
            <v>0</v>
          </cell>
          <cell r="F527" t="str">
            <v xml:space="preserve">חינוך קדם יסודי   </v>
          </cell>
          <cell r="G527" t="str">
            <v xml:space="preserve"> </v>
          </cell>
          <cell r="H527">
            <v>0</v>
          </cell>
          <cell r="I527">
            <v>0</v>
          </cell>
        </row>
        <row r="528">
          <cell r="A528">
            <v>13122000</v>
          </cell>
          <cell r="B528">
            <v>0</v>
          </cell>
          <cell r="C528">
            <v>312200</v>
          </cell>
          <cell r="D528">
            <v>1</v>
          </cell>
          <cell r="E528">
            <v>0</v>
          </cell>
          <cell r="F528" t="str">
            <v xml:space="preserve">גנ"י לגיל חובה    </v>
          </cell>
          <cell r="G528" t="str">
            <v xml:space="preserve"> </v>
          </cell>
          <cell r="H528">
            <v>0</v>
          </cell>
          <cell r="I528">
            <v>0</v>
          </cell>
        </row>
        <row r="529">
          <cell r="A529">
            <v>1312200312</v>
          </cell>
          <cell r="B529">
            <v>312</v>
          </cell>
          <cell r="C529">
            <v>312200</v>
          </cell>
          <cell r="D529">
            <v>1</v>
          </cell>
          <cell r="E529">
            <v>0</v>
          </cell>
          <cell r="F529" t="str">
            <v>מסיבות כיתתיות</v>
          </cell>
          <cell r="G529" t="str">
            <v>גמיש</v>
          </cell>
          <cell r="H529">
            <v>0</v>
          </cell>
          <cell r="I529">
            <v>0</v>
          </cell>
        </row>
        <row r="530">
          <cell r="A530">
            <v>1312200410</v>
          </cell>
          <cell r="B530">
            <v>410</v>
          </cell>
          <cell r="C530">
            <v>312200</v>
          </cell>
          <cell r="D530">
            <v>1</v>
          </cell>
          <cell r="E530">
            <v>0</v>
          </cell>
          <cell r="F530" t="str">
            <v>הש' השתלמות עוזרות</v>
          </cell>
          <cell r="G530" t="str">
            <v>גמיש</v>
          </cell>
          <cell r="H530">
            <v>0</v>
          </cell>
          <cell r="I530">
            <v>0</v>
          </cell>
        </row>
        <row r="531">
          <cell r="A531">
            <v>1312200490</v>
          </cell>
          <cell r="B531">
            <v>490</v>
          </cell>
          <cell r="C531">
            <v>312200</v>
          </cell>
          <cell r="D531">
            <v>1</v>
          </cell>
          <cell r="E531">
            <v>0</v>
          </cell>
          <cell r="F531" t="str">
            <v>אכיפה משפטית שכל"מ</v>
          </cell>
          <cell r="G531" t="str">
            <v>גמיש</v>
          </cell>
          <cell r="H531">
            <v>0</v>
          </cell>
          <cell r="I531">
            <v>0</v>
          </cell>
        </row>
        <row r="532">
          <cell r="A532">
            <v>1312200491</v>
          </cell>
          <cell r="B532">
            <v>491</v>
          </cell>
          <cell r="C532">
            <v>312200</v>
          </cell>
          <cell r="D532">
            <v>1</v>
          </cell>
          <cell r="E532">
            <v>0</v>
          </cell>
          <cell r="F532" t="str">
            <v xml:space="preserve">הכנסות מאירועים   </v>
          </cell>
          <cell r="G532" t="str">
            <v>גמיש</v>
          </cell>
          <cell r="H532">
            <v>-2.0542635658914676E-2</v>
          </cell>
          <cell r="I532">
            <v>-505400</v>
          </cell>
        </row>
        <row r="533">
          <cell r="A533">
            <v>1312200910</v>
          </cell>
          <cell r="B533">
            <v>910</v>
          </cell>
          <cell r="C533">
            <v>312200</v>
          </cell>
          <cell r="D533">
            <v>1</v>
          </cell>
          <cell r="E533">
            <v>0</v>
          </cell>
          <cell r="F533" t="str">
            <v>פנים-הש' עז' גננות</v>
          </cell>
          <cell r="G533" t="str">
            <v>גמיש</v>
          </cell>
          <cell r="H533">
            <v>0</v>
          </cell>
          <cell r="I533">
            <v>0</v>
          </cell>
        </row>
        <row r="534">
          <cell r="A534">
            <v>1312200920</v>
          </cell>
          <cell r="B534">
            <v>920</v>
          </cell>
          <cell r="C534">
            <v>312200</v>
          </cell>
          <cell r="D534">
            <v>1</v>
          </cell>
          <cell r="E534">
            <v>0</v>
          </cell>
          <cell r="F534" t="str">
            <v>הש' מ'חינוך-רכישות</v>
          </cell>
          <cell r="G534" t="str">
            <v>גמיש</v>
          </cell>
          <cell r="H534">
            <v>0</v>
          </cell>
          <cell r="I534">
            <v>-15000</v>
          </cell>
        </row>
        <row r="535">
          <cell r="A535">
            <v>1312200921</v>
          </cell>
          <cell r="B535">
            <v>921</v>
          </cell>
          <cell r="C535">
            <v>312200</v>
          </cell>
          <cell r="D535">
            <v>1</v>
          </cell>
          <cell r="E535">
            <v>0</v>
          </cell>
          <cell r="F535" t="str">
            <v xml:space="preserve">עוזרות לגננות     </v>
          </cell>
          <cell r="G535" t="str">
            <v>גמיש</v>
          </cell>
          <cell r="H535">
            <v>-9.7466572836031329E-3</v>
          </cell>
          <cell r="I535">
            <v>-16885800</v>
          </cell>
        </row>
        <row r="536">
          <cell r="A536">
            <v>1312200922</v>
          </cell>
          <cell r="B536">
            <v>922</v>
          </cell>
          <cell r="C536">
            <v>312200</v>
          </cell>
          <cell r="D536">
            <v>1</v>
          </cell>
          <cell r="E536">
            <v>0</v>
          </cell>
          <cell r="F536" t="str">
            <v xml:space="preserve">השתתפות בהזנה     </v>
          </cell>
          <cell r="G536" t="str">
            <v>גמיש</v>
          </cell>
          <cell r="H536">
            <v>0</v>
          </cell>
          <cell r="I536">
            <v>0</v>
          </cell>
        </row>
        <row r="537">
          <cell r="A537">
            <v>1312200924</v>
          </cell>
          <cell r="B537">
            <v>924</v>
          </cell>
          <cell r="C537">
            <v>312200</v>
          </cell>
          <cell r="D537">
            <v>1</v>
          </cell>
          <cell r="E537">
            <v>0</v>
          </cell>
          <cell r="F537" t="str">
            <v>חינוך מיוחד-חופשות</v>
          </cell>
          <cell r="G537" t="str">
            <v>גמיש</v>
          </cell>
          <cell r="H537">
            <v>0</v>
          </cell>
          <cell r="I537">
            <v>0</v>
          </cell>
        </row>
        <row r="538">
          <cell r="A538">
            <v>1312200925</v>
          </cell>
          <cell r="B538">
            <v>925</v>
          </cell>
          <cell r="C538">
            <v>312200</v>
          </cell>
          <cell r="D538">
            <v>1</v>
          </cell>
          <cell r="E538">
            <v>0</v>
          </cell>
          <cell r="F538" t="str">
            <v>גננות מדינה בתקן</v>
          </cell>
          <cell r="G538" t="str">
            <v>גמיש</v>
          </cell>
          <cell r="H538">
            <v>-9.431645134351796E-3</v>
          </cell>
          <cell r="I538">
            <v>-20165000</v>
          </cell>
        </row>
        <row r="539">
          <cell r="A539">
            <v>1312200936</v>
          </cell>
          <cell r="B539">
            <v>936</v>
          </cell>
          <cell r="C539">
            <v>312200</v>
          </cell>
          <cell r="D539">
            <v>1</v>
          </cell>
          <cell r="E539">
            <v>0</v>
          </cell>
          <cell r="F539" t="str">
            <v>נאמן קורונה גני ילדים</v>
          </cell>
          <cell r="G539" t="str">
            <v>גמיש</v>
          </cell>
          <cell r="H539">
            <v>0</v>
          </cell>
          <cell r="I539">
            <v>0</v>
          </cell>
        </row>
        <row r="540">
          <cell r="A540">
            <v>1312200944</v>
          </cell>
          <cell r="B540">
            <v>944</v>
          </cell>
          <cell r="C540">
            <v>312200</v>
          </cell>
          <cell r="D540">
            <v>1</v>
          </cell>
          <cell r="E540">
            <v>0</v>
          </cell>
          <cell r="F540" t="str">
            <v>החזר הבראה ויובל</v>
          </cell>
          <cell r="G540" t="str">
            <v>גמיש</v>
          </cell>
          <cell r="H540">
            <v>0</v>
          </cell>
          <cell r="I540">
            <v>0</v>
          </cell>
        </row>
        <row r="541">
          <cell r="A541" t="e">
            <v>#VALUE!</v>
          </cell>
          <cell r="B541" t="str">
            <v>312200  סך הכל</v>
          </cell>
          <cell r="C541">
            <v>0</v>
          </cell>
          <cell r="D541">
            <v>0</v>
          </cell>
          <cell r="E541">
            <v>0</v>
          </cell>
          <cell r="F541" t="str">
            <v xml:space="preserve">גנ"י לגיל חובה    </v>
          </cell>
          <cell r="G541">
            <v>0</v>
          </cell>
          <cell r="H541">
            <v>-9.7206114918292341E-3</v>
          </cell>
          <cell r="I541">
            <v>-37571200</v>
          </cell>
        </row>
        <row r="542">
          <cell r="A542">
            <v>13122100</v>
          </cell>
          <cell r="B542">
            <v>0</v>
          </cell>
          <cell r="C542">
            <v>312210</v>
          </cell>
          <cell r="D542">
            <v>1</v>
          </cell>
          <cell r="E542">
            <v>0</v>
          </cell>
          <cell r="F542" t="str">
            <v>גנ"י - חינוך מיוחד</v>
          </cell>
          <cell r="G542" t="str">
            <v xml:space="preserve"> </v>
          </cell>
          <cell r="H542">
            <v>0</v>
          </cell>
          <cell r="I542">
            <v>0</v>
          </cell>
        </row>
        <row r="543">
          <cell r="A543">
            <v>1312210430</v>
          </cell>
          <cell r="B543">
            <v>430</v>
          </cell>
          <cell r="C543">
            <v>312210</v>
          </cell>
          <cell r="D543">
            <v>1</v>
          </cell>
          <cell r="E543">
            <v>0</v>
          </cell>
          <cell r="F543" t="str">
            <v>השת' מוס' ילדי חוץ</v>
          </cell>
          <cell r="G543" t="str">
            <v>גמיש</v>
          </cell>
          <cell r="H543">
            <v>0</v>
          </cell>
          <cell r="I543">
            <v>0</v>
          </cell>
        </row>
        <row r="544">
          <cell r="A544">
            <v>1312210491</v>
          </cell>
          <cell r="B544">
            <v>491</v>
          </cell>
          <cell r="C544">
            <v>312210</v>
          </cell>
          <cell r="D544">
            <v>1</v>
          </cell>
          <cell r="E544">
            <v>0</v>
          </cell>
          <cell r="F544" t="str">
            <v xml:space="preserve">הכנסות מארועים    </v>
          </cell>
          <cell r="G544" t="str">
            <v>גמיש</v>
          </cell>
          <cell r="H544">
            <v>0</v>
          </cell>
          <cell r="I544">
            <v>0</v>
          </cell>
        </row>
        <row r="545">
          <cell r="A545">
            <v>1312210790</v>
          </cell>
          <cell r="B545">
            <v>790</v>
          </cell>
          <cell r="C545">
            <v>312210</v>
          </cell>
          <cell r="D545">
            <v>1</v>
          </cell>
          <cell r="E545">
            <v>0</v>
          </cell>
          <cell r="F545" t="str">
            <v>גן לכיש - איל"ן</v>
          </cell>
          <cell r="G545" t="str">
            <v>גמיש</v>
          </cell>
          <cell r="H545">
            <v>0</v>
          </cell>
          <cell r="I545">
            <v>0</v>
          </cell>
        </row>
        <row r="546">
          <cell r="A546">
            <v>1312210920</v>
          </cell>
          <cell r="B546">
            <v>920</v>
          </cell>
          <cell r="C546">
            <v>312210</v>
          </cell>
          <cell r="D546">
            <v>1</v>
          </cell>
          <cell r="E546">
            <v>0</v>
          </cell>
          <cell r="F546" t="str">
            <v>השת'מ'חינוך-רכישות</v>
          </cell>
          <cell r="G546" t="str">
            <v>גמיש</v>
          </cell>
          <cell r="H546">
            <v>0</v>
          </cell>
          <cell r="I546">
            <v>-20000</v>
          </cell>
        </row>
        <row r="547">
          <cell r="A547">
            <v>1312210922</v>
          </cell>
          <cell r="B547">
            <v>922</v>
          </cell>
          <cell r="C547">
            <v>312210</v>
          </cell>
          <cell r="D547">
            <v>1</v>
          </cell>
          <cell r="E547">
            <v>0</v>
          </cell>
          <cell r="F547" t="str">
            <v xml:space="preserve">השתתפות בהזנה     </v>
          </cell>
          <cell r="G547" t="str">
            <v>גמיש</v>
          </cell>
          <cell r="H547">
            <v>0.20631399317406141</v>
          </cell>
          <cell r="I547">
            <v>-706900</v>
          </cell>
        </row>
        <row r="548">
          <cell r="A548">
            <v>1312210924</v>
          </cell>
          <cell r="B548">
            <v>924</v>
          </cell>
          <cell r="C548">
            <v>312210</v>
          </cell>
          <cell r="D548">
            <v>1</v>
          </cell>
          <cell r="E548">
            <v>0</v>
          </cell>
          <cell r="F548" t="str">
            <v>חינוך מיוחד-חופשות</v>
          </cell>
          <cell r="G548" t="str">
            <v>גמיש</v>
          </cell>
          <cell r="H548">
            <v>0.2460996033494931</v>
          </cell>
          <cell r="I548">
            <v>-1413700</v>
          </cell>
        </row>
        <row r="549">
          <cell r="A549">
            <v>1312210928</v>
          </cell>
          <cell r="B549">
            <v>928</v>
          </cell>
          <cell r="C549">
            <v>312210</v>
          </cell>
          <cell r="D549">
            <v>1</v>
          </cell>
          <cell r="E549">
            <v>0</v>
          </cell>
          <cell r="F549" t="str">
            <v>שרותי הקף- יול"א ח.מ</v>
          </cell>
          <cell r="G549" t="str">
            <v>גמיש</v>
          </cell>
          <cell r="H549">
            <v>0.1603221083455344</v>
          </cell>
          <cell r="I549">
            <v>-317000</v>
          </cell>
        </row>
        <row r="550">
          <cell r="A550" t="e">
            <v>#VALUE!</v>
          </cell>
          <cell r="B550" t="str">
            <v>312210  סך הכל</v>
          </cell>
          <cell r="C550">
            <v>0</v>
          </cell>
          <cell r="D550">
            <v>0</v>
          </cell>
          <cell r="E550">
            <v>0</v>
          </cell>
          <cell r="F550" t="str">
            <v>גנ"י - חינוך מיוחד</v>
          </cell>
          <cell r="G550">
            <v>0</v>
          </cell>
          <cell r="H550">
            <v>0.22043998609524751</v>
          </cell>
          <cell r="I550">
            <v>-2457600</v>
          </cell>
        </row>
        <row r="551">
          <cell r="A551">
            <v>13123000</v>
          </cell>
          <cell r="B551">
            <v>0</v>
          </cell>
          <cell r="C551">
            <v>312300</v>
          </cell>
          <cell r="D551">
            <v>1</v>
          </cell>
          <cell r="E551">
            <v>0</v>
          </cell>
          <cell r="F551" t="str">
            <v xml:space="preserve">גני ילדים         </v>
          </cell>
          <cell r="G551" t="str">
            <v xml:space="preserve"> </v>
          </cell>
          <cell r="H551">
            <v>0</v>
          </cell>
          <cell r="I551">
            <v>0</v>
          </cell>
        </row>
        <row r="552">
          <cell r="A552">
            <v>1312300410</v>
          </cell>
          <cell r="B552">
            <v>410</v>
          </cell>
          <cell r="C552">
            <v>312300</v>
          </cell>
          <cell r="D552">
            <v>1</v>
          </cell>
          <cell r="E552">
            <v>0</v>
          </cell>
          <cell r="F552" t="str">
            <v xml:space="preserve">שכ"ל גני ילדים    </v>
          </cell>
          <cell r="G552" t="str">
            <v>גמיש</v>
          </cell>
          <cell r="H552">
            <v>0</v>
          </cell>
          <cell r="I552">
            <v>-100000</v>
          </cell>
        </row>
        <row r="553">
          <cell r="A553">
            <v>1312300492</v>
          </cell>
          <cell r="B553">
            <v>492</v>
          </cell>
          <cell r="C553">
            <v>312300</v>
          </cell>
          <cell r="D553">
            <v>1</v>
          </cell>
          <cell r="E553">
            <v>0</v>
          </cell>
          <cell r="F553" t="str">
            <v xml:space="preserve">העשרה אשכול       </v>
          </cell>
          <cell r="G553" t="str">
            <v>גמיש</v>
          </cell>
          <cell r="H553">
            <v>0</v>
          </cell>
          <cell r="I553">
            <v>0</v>
          </cell>
        </row>
        <row r="554">
          <cell r="A554">
            <v>1312300493</v>
          </cell>
          <cell r="B554">
            <v>493</v>
          </cell>
          <cell r="C554">
            <v>312300</v>
          </cell>
          <cell r="D554">
            <v>1</v>
          </cell>
          <cell r="E554">
            <v>0</v>
          </cell>
          <cell r="F554" t="str">
            <v xml:space="preserve">בגובה העיניים     </v>
          </cell>
          <cell r="G554" t="str">
            <v>גמיש</v>
          </cell>
          <cell r="H554">
            <v>0</v>
          </cell>
          <cell r="I554">
            <v>0</v>
          </cell>
        </row>
        <row r="555">
          <cell r="A555">
            <v>1312300494</v>
          </cell>
          <cell r="B555">
            <v>494</v>
          </cell>
          <cell r="C555">
            <v>312300</v>
          </cell>
          <cell r="D555">
            <v>1</v>
          </cell>
          <cell r="E555">
            <v>0</v>
          </cell>
          <cell r="F555" t="str">
            <v>מרכז מוסיקה</v>
          </cell>
          <cell r="G555" t="str">
            <v>גמיש</v>
          </cell>
          <cell r="H555">
            <v>0</v>
          </cell>
          <cell r="I555">
            <v>0</v>
          </cell>
        </row>
        <row r="556">
          <cell r="A556">
            <v>1312300790</v>
          </cell>
          <cell r="B556">
            <v>790</v>
          </cell>
          <cell r="C556">
            <v>312300</v>
          </cell>
          <cell r="D556">
            <v>1</v>
          </cell>
          <cell r="E556">
            <v>0</v>
          </cell>
          <cell r="F556" t="str">
            <v>מעג"ן - קרן שטיינמינץ</v>
          </cell>
          <cell r="G556" t="str">
            <v>גמיש</v>
          </cell>
          <cell r="H556">
            <v>0</v>
          </cell>
          <cell r="I556">
            <v>0</v>
          </cell>
        </row>
        <row r="557">
          <cell r="A557">
            <v>1312300920</v>
          </cell>
          <cell r="B557">
            <v>920</v>
          </cell>
          <cell r="C557">
            <v>312300</v>
          </cell>
          <cell r="D557">
            <v>1</v>
          </cell>
          <cell r="E557">
            <v>0</v>
          </cell>
          <cell r="F557" t="str">
            <v xml:space="preserve">השתת הממשלה בטרום </v>
          </cell>
          <cell r="G557" t="str">
            <v>גמיש</v>
          </cell>
          <cell r="H557">
            <v>0</v>
          </cell>
          <cell r="I557">
            <v>0</v>
          </cell>
        </row>
        <row r="558">
          <cell r="A558">
            <v>1312300921</v>
          </cell>
          <cell r="B558">
            <v>921</v>
          </cell>
          <cell r="C558">
            <v>312300</v>
          </cell>
          <cell r="D558">
            <v>1</v>
          </cell>
          <cell r="E558">
            <v>0</v>
          </cell>
          <cell r="F558" t="str">
            <v>החזר שכל"מ ממשלה</v>
          </cell>
          <cell r="G558" t="str">
            <v>גמיש</v>
          </cell>
          <cell r="H558">
            <v>-3.5927795407394991E-2</v>
          </cell>
          <cell r="I558">
            <v>-44750400</v>
          </cell>
        </row>
        <row r="559">
          <cell r="A559">
            <v>1312300922</v>
          </cell>
          <cell r="B559">
            <v>922</v>
          </cell>
          <cell r="C559">
            <v>312300</v>
          </cell>
          <cell r="D559">
            <v>1</v>
          </cell>
          <cell r="E559">
            <v>0</v>
          </cell>
          <cell r="F559" t="str">
            <v>סייעת שניה לגילאי  3-4</v>
          </cell>
          <cell r="G559" t="str">
            <v>גמיש</v>
          </cell>
          <cell r="H559">
            <v>-9.4470564086523878E-2</v>
          </cell>
          <cell r="I559">
            <v>-9264200</v>
          </cell>
        </row>
        <row r="560">
          <cell r="A560">
            <v>1312300923</v>
          </cell>
          <cell r="B560">
            <v>923</v>
          </cell>
          <cell r="C560">
            <v>312300</v>
          </cell>
          <cell r="D560">
            <v>1</v>
          </cell>
          <cell r="E560">
            <v>0</v>
          </cell>
          <cell r="F560" t="str">
            <v>העשרת הסביבה</v>
          </cell>
          <cell r="G560" t="str">
            <v>גמיש</v>
          </cell>
          <cell r="H560">
            <v>-3.7613488975356657E-2</v>
          </cell>
          <cell r="I560">
            <v>-148400</v>
          </cell>
        </row>
        <row r="561">
          <cell r="A561" t="e">
            <v>#VALUE!</v>
          </cell>
          <cell r="B561" t="str">
            <v>312300  סך הכל</v>
          </cell>
          <cell r="C561">
            <v>0</v>
          </cell>
          <cell r="D561">
            <v>0</v>
          </cell>
          <cell r="E561">
            <v>0</v>
          </cell>
          <cell r="F561" t="str">
            <v xml:space="preserve">גני ילדים         </v>
          </cell>
          <cell r="G561">
            <v>0</v>
          </cell>
          <cell r="H561">
            <v>-4.4715948101332725E-2</v>
          </cell>
          <cell r="I561">
            <v>-54263000</v>
          </cell>
        </row>
        <row r="562">
          <cell r="A562">
            <v>13123100</v>
          </cell>
          <cell r="B562">
            <v>0</v>
          </cell>
          <cell r="C562">
            <v>312310</v>
          </cell>
          <cell r="D562">
            <v>1</v>
          </cell>
          <cell r="E562">
            <v>0</v>
          </cell>
          <cell r="F562" t="str">
            <v xml:space="preserve">מרפ"ד הרצוג       </v>
          </cell>
          <cell r="G562" t="str">
            <v xml:space="preserve"> </v>
          </cell>
          <cell r="H562">
            <v>0</v>
          </cell>
          <cell r="I562">
            <v>0</v>
          </cell>
        </row>
        <row r="563">
          <cell r="A563">
            <v>1312310494</v>
          </cell>
          <cell r="B563">
            <v>494</v>
          </cell>
          <cell r="C563">
            <v>312310</v>
          </cell>
          <cell r="D563">
            <v>1</v>
          </cell>
          <cell r="E563">
            <v>0</v>
          </cell>
          <cell r="F563" t="str">
            <v xml:space="preserve">יוזמות הרצוג      </v>
          </cell>
          <cell r="G563" t="str">
            <v>גמיש</v>
          </cell>
          <cell r="H563">
            <v>0</v>
          </cell>
          <cell r="I563">
            <v>0</v>
          </cell>
        </row>
        <row r="564">
          <cell r="A564">
            <v>1312310923</v>
          </cell>
          <cell r="B564">
            <v>923</v>
          </cell>
          <cell r="C564">
            <v>312310</v>
          </cell>
          <cell r="D564">
            <v>1</v>
          </cell>
          <cell r="E564">
            <v>0</v>
          </cell>
          <cell r="F564" t="str">
            <v>משרד החינוך-יוזמות</v>
          </cell>
          <cell r="G564" t="str">
            <v>גמיש</v>
          </cell>
          <cell r="H564">
            <v>0</v>
          </cell>
          <cell r="I564">
            <v>0</v>
          </cell>
        </row>
        <row r="565">
          <cell r="A565" t="e">
            <v>#VALUE!</v>
          </cell>
          <cell r="B565" t="str">
            <v>312310  סך הכל</v>
          </cell>
          <cell r="C565">
            <v>0</v>
          </cell>
          <cell r="D565">
            <v>0</v>
          </cell>
          <cell r="E565">
            <v>0</v>
          </cell>
          <cell r="F565" t="str">
            <v xml:space="preserve">מרפ"ד הרצוג       </v>
          </cell>
          <cell r="G565">
            <v>0</v>
          </cell>
          <cell r="H565">
            <v>0</v>
          </cell>
          <cell r="I565">
            <v>0</v>
          </cell>
        </row>
        <row r="566">
          <cell r="A566">
            <v>13123300</v>
          </cell>
          <cell r="B566">
            <v>0</v>
          </cell>
          <cell r="C566">
            <v>312330</v>
          </cell>
          <cell r="D566">
            <v>1</v>
          </cell>
          <cell r="E566">
            <v>0</v>
          </cell>
          <cell r="F566" t="str">
            <v xml:space="preserve">בגובה העיניים     </v>
          </cell>
          <cell r="G566" t="str">
            <v xml:space="preserve"> </v>
          </cell>
          <cell r="H566">
            <v>0</v>
          </cell>
          <cell r="I566">
            <v>0</v>
          </cell>
        </row>
        <row r="567">
          <cell r="A567">
            <v>1312330493</v>
          </cell>
          <cell r="B567">
            <v>493</v>
          </cell>
          <cell r="C567">
            <v>312330</v>
          </cell>
          <cell r="D567">
            <v>1</v>
          </cell>
          <cell r="E567">
            <v>0</v>
          </cell>
          <cell r="F567" t="str">
            <v xml:space="preserve">בגובה העיניים     </v>
          </cell>
          <cell r="G567" t="str">
            <v>גמיש</v>
          </cell>
          <cell r="H567">
            <v>0.25</v>
          </cell>
          <cell r="I567">
            <v>-250000</v>
          </cell>
        </row>
        <row r="568">
          <cell r="A568" t="e">
            <v>#VALUE!</v>
          </cell>
          <cell r="B568" t="str">
            <v>312330  סך הכל</v>
          </cell>
          <cell r="C568">
            <v>0</v>
          </cell>
          <cell r="D568">
            <v>0</v>
          </cell>
          <cell r="E568">
            <v>0</v>
          </cell>
          <cell r="F568" t="str">
            <v xml:space="preserve">בגובה העיניים     </v>
          </cell>
          <cell r="G568">
            <v>0</v>
          </cell>
          <cell r="H568">
            <v>0.25</v>
          </cell>
          <cell r="I568">
            <v>-250000</v>
          </cell>
        </row>
        <row r="569">
          <cell r="A569">
            <v>13123600</v>
          </cell>
          <cell r="B569">
            <v>0</v>
          </cell>
          <cell r="C569">
            <v>312360</v>
          </cell>
          <cell r="D569">
            <v>1</v>
          </cell>
          <cell r="E569">
            <v>0</v>
          </cell>
          <cell r="F569" t="str">
            <v xml:space="preserve">ריתמוסיקה         </v>
          </cell>
          <cell r="G569" t="str">
            <v xml:space="preserve"> </v>
          </cell>
          <cell r="H569">
            <v>0</v>
          </cell>
          <cell r="I569">
            <v>0</v>
          </cell>
        </row>
        <row r="570">
          <cell r="A570">
            <v>1312360495</v>
          </cell>
          <cell r="B570">
            <v>495</v>
          </cell>
          <cell r="C570">
            <v>312360</v>
          </cell>
          <cell r="D570">
            <v>1</v>
          </cell>
          <cell r="E570">
            <v>0</v>
          </cell>
          <cell r="F570" t="str">
            <v xml:space="preserve">ריתמוסיקה         </v>
          </cell>
          <cell r="G570" t="str">
            <v>גמיש</v>
          </cell>
          <cell r="H570">
            <v>0.39999999999999991</v>
          </cell>
          <cell r="I570">
            <v>-3500000</v>
          </cell>
        </row>
        <row r="571">
          <cell r="A571" t="e">
            <v>#VALUE!</v>
          </cell>
          <cell r="B571" t="str">
            <v>312360  סך הכל</v>
          </cell>
          <cell r="C571">
            <v>0</v>
          </cell>
          <cell r="D571">
            <v>0</v>
          </cell>
          <cell r="E571">
            <v>0</v>
          </cell>
          <cell r="F571" t="str">
            <v xml:space="preserve">ריתמוסיקה         </v>
          </cell>
          <cell r="G571">
            <v>0</v>
          </cell>
          <cell r="H571">
            <v>0.39999999999999991</v>
          </cell>
          <cell r="I571">
            <v>-3500000</v>
          </cell>
        </row>
        <row r="572">
          <cell r="A572">
            <v>13123700</v>
          </cell>
          <cell r="B572">
            <v>0</v>
          </cell>
          <cell r="C572">
            <v>312370</v>
          </cell>
          <cell r="D572">
            <v>1</v>
          </cell>
          <cell r="E572">
            <v>0</v>
          </cell>
          <cell r="F572" t="str">
            <v>תיאטרון בובות</v>
          </cell>
          <cell r="G572" t="str">
            <v xml:space="preserve"> </v>
          </cell>
          <cell r="H572">
            <v>0</v>
          </cell>
          <cell r="I572">
            <v>0</v>
          </cell>
        </row>
        <row r="573">
          <cell r="A573">
            <v>1312370493</v>
          </cell>
          <cell r="B573">
            <v>493</v>
          </cell>
          <cell r="C573">
            <v>312370</v>
          </cell>
          <cell r="D573">
            <v>1</v>
          </cell>
          <cell r="E573">
            <v>0</v>
          </cell>
          <cell r="F573" t="str">
            <v>תיאטרון בובות</v>
          </cell>
          <cell r="G573" t="str">
            <v>גמיש</v>
          </cell>
          <cell r="H573">
            <v>0.66666666666666674</v>
          </cell>
          <cell r="I573">
            <v>-250000</v>
          </cell>
        </row>
        <row r="574">
          <cell r="A574">
            <v>1312370990</v>
          </cell>
          <cell r="B574">
            <v>990</v>
          </cell>
          <cell r="C574">
            <v>312370</v>
          </cell>
          <cell r="D574">
            <v>1</v>
          </cell>
          <cell r="E574">
            <v>0</v>
          </cell>
          <cell r="F574" t="str">
            <v>משרד התרבות והספורט</v>
          </cell>
          <cell r="G574" t="str">
            <v>גמיש</v>
          </cell>
          <cell r="H574">
            <v>0</v>
          </cell>
          <cell r="I574">
            <v>0</v>
          </cell>
        </row>
        <row r="575">
          <cell r="A575" t="e">
            <v>#VALUE!</v>
          </cell>
          <cell r="B575" t="str">
            <v>312370  סך הכל</v>
          </cell>
          <cell r="C575">
            <v>0</v>
          </cell>
          <cell r="D575">
            <v>0</v>
          </cell>
          <cell r="E575">
            <v>0</v>
          </cell>
          <cell r="F575" t="str">
            <v xml:space="preserve">תיאטרון בובות         </v>
          </cell>
          <cell r="G575">
            <v>0</v>
          </cell>
          <cell r="H575">
            <v>0.66666666666666674</v>
          </cell>
          <cell r="I575">
            <v>-250000</v>
          </cell>
        </row>
        <row r="576">
          <cell r="A576">
            <v>13125000</v>
          </cell>
          <cell r="B576">
            <v>0</v>
          </cell>
          <cell r="C576">
            <v>312500</v>
          </cell>
          <cell r="D576">
            <v>1</v>
          </cell>
          <cell r="E576">
            <v>0</v>
          </cell>
          <cell r="F576" t="str">
            <v xml:space="preserve">יול"א בגני חובה   </v>
          </cell>
          <cell r="G576" t="str">
            <v xml:space="preserve"> </v>
          </cell>
          <cell r="H576">
            <v>0</v>
          </cell>
          <cell r="I576">
            <v>0</v>
          </cell>
        </row>
        <row r="577">
          <cell r="A577">
            <v>1312500410</v>
          </cell>
          <cell r="B577">
            <v>410</v>
          </cell>
          <cell r="C577">
            <v>312500</v>
          </cell>
          <cell r="D577">
            <v>1</v>
          </cell>
          <cell r="E577">
            <v>0</v>
          </cell>
          <cell r="F577" t="str">
            <v xml:space="preserve">יול"א בגנים       </v>
          </cell>
          <cell r="G577" t="str">
            <v>גמיש</v>
          </cell>
          <cell r="H577">
            <v>0</v>
          </cell>
          <cell r="I577">
            <v>0</v>
          </cell>
        </row>
        <row r="578">
          <cell r="A578">
            <v>1312500411</v>
          </cell>
          <cell r="B578">
            <v>411</v>
          </cell>
          <cell r="C578">
            <v>312500</v>
          </cell>
          <cell r="D578">
            <v>1</v>
          </cell>
          <cell r="E578">
            <v>0</v>
          </cell>
          <cell r="F578" t="str">
            <v>יול"א חובות עבר</v>
          </cell>
          <cell r="G578" t="str">
            <v>גמיש</v>
          </cell>
          <cell r="H578">
            <v>0</v>
          </cell>
          <cell r="I578">
            <v>0</v>
          </cell>
        </row>
        <row r="579">
          <cell r="A579">
            <v>1312500920</v>
          </cell>
          <cell r="B579">
            <v>920</v>
          </cell>
          <cell r="C579">
            <v>312500</v>
          </cell>
          <cell r="D579">
            <v>1</v>
          </cell>
          <cell r="E579">
            <v>0</v>
          </cell>
          <cell r="F579" t="str">
            <v>צהרונים - פרוייקט ניצנים</v>
          </cell>
          <cell r="G579" t="str">
            <v>גמיש</v>
          </cell>
          <cell r="H579">
            <v>0</v>
          </cell>
          <cell r="I579">
            <v>0</v>
          </cell>
        </row>
        <row r="580">
          <cell r="A580" t="e">
            <v>#VALUE!</v>
          </cell>
          <cell r="B580" t="str">
            <v>312500  סך הכל</v>
          </cell>
          <cell r="C580">
            <v>0</v>
          </cell>
          <cell r="D580">
            <v>0</v>
          </cell>
          <cell r="E580">
            <v>0</v>
          </cell>
          <cell r="F580" t="str">
            <v xml:space="preserve">יול"א בגני חובה   </v>
          </cell>
          <cell r="G580">
            <v>0</v>
          </cell>
          <cell r="H580">
            <v>0</v>
          </cell>
          <cell r="I580">
            <v>0</v>
          </cell>
        </row>
        <row r="581">
          <cell r="A581">
            <v>13130000</v>
          </cell>
          <cell r="B581">
            <v>0</v>
          </cell>
          <cell r="C581">
            <v>313000</v>
          </cell>
          <cell r="D581">
            <v>1</v>
          </cell>
          <cell r="E581">
            <v>0</v>
          </cell>
          <cell r="F581" t="str">
            <v xml:space="preserve">חינוך יסודי       </v>
          </cell>
          <cell r="G581" t="str">
            <v xml:space="preserve"> </v>
          </cell>
          <cell r="H581">
            <v>0</v>
          </cell>
          <cell r="I581">
            <v>0</v>
          </cell>
        </row>
        <row r="582">
          <cell r="A582">
            <v>13132000</v>
          </cell>
          <cell r="B582">
            <v>0</v>
          </cell>
          <cell r="C582">
            <v>313200</v>
          </cell>
          <cell r="D582">
            <v>1</v>
          </cell>
          <cell r="E582">
            <v>0</v>
          </cell>
          <cell r="F582" t="str">
            <v xml:space="preserve">בתי ספר יסודיים   </v>
          </cell>
          <cell r="G582" t="str">
            <v xml:space="preserve"> </v>
          </cell>
          <cell r="H582">
            <v>0</v>
          </cell>
          <cell r="I582">
            <v>0</v>
          </cell>
        </row>
        <row r="583">
          <cell r="A583">
            <v>1313200312</v>
          </cell>
          <cell r="B583">
            <v>312</v>
          </cell>
          <cell r="C583">
            <v>313200</v>
          </cell>
          <cell r="D583">
            <v>1</v>
          </cell>
          <cell r="E583">
            <v>0</v>
          </cell>
          <cell r="F583" t="str">
            <v>מסיבות כיתתיות</v>
          </cell>
          <cell r="G583" t="str">
            <v>גמיש</v>
          </cell>
          <cell r="H583">
            <v>0</v>
          </cell>
          <cell r="I583">
            <v>0</v>
          </cell>
        </row>
        <row r="584">
          <cell r="A584">
            <v>1313200414</v>
          </cell>
          <cell r="B584">
            <v>414</v>
          </cell>
          <cell r="C584">
            <v>313200</v>
          </cell>
          <cell r="D584">
            <v>1</v>
          </cell>
          <cell r="E584">
            <v>0</v>
          </cell>
          <cell r="F584" t="str">
            <v>תל"ן דביר</v>
          </cell>
          <cell r="G584" t="str">
            <v>גמיש</v>
          </cell>
          <cell r="H584">
            <v>0</v>
          </cell>
          <cell r="I584">
            <v>0</v>
          </cell>
        </row>
        <row r="585">
          <cell r="A585">
            <v>1313200420</v>
          </cell>
          <cell r="B585">
            <v>420</v>
          </cell>
          <cell r="C585">
            <v>313200</v>
          </cell>
          <cell r="D585">
            <v>1</v>
          </cell>
          <cell r="E585">
            <v>0</v>
          </cell>
          <cell r="F585" t="str">
            <v xml:space="preserve">רכישות מהורים 50% </v>
          </cell>
          <cell r="G585" t="str">
            <v>גמיש</v>
          </cell>
          <cell r="H585">
            <v>0</v>
          </cell>
          <cell r="I585">
            <v>0</v>
          </cell>
        </row>
        <row r="586">
          <cell r="A586">
            <v>1313200427</v>
          </cell>
          <cell r="B586">
            <v>427</v>
          </cell>
          <cell r="C586">
            <v>313200</v>
          </cell>
          <cell r="D586">
            <v>1</v>
          </cell>
          <cell r="E586">
            <v>0</v>
          </cell>
          <cell r="F586" t="str">
            <v xml:space="preserve">הכנסות אפיק       </v>
          </cell>
          <cell r="G586" t="str">
            <v>גמיש</v>
          </cell>
          <cell r="H586">
            <v>0</v>
          </cell>
          <cell r="I586">
            <v>0</v>
          </cell>
        </row>
        <row r="587">
          <cell r="A587">
            <v>1313200430</v>
          </cell>
          <cell r="B587">
            <v>430</v>
          </cell>
          <cell r="C587">
            <v>313200</v>
          </cell>
          <cell r="D587">
            <v>1</v>
          </cell>
          <cell r="E587">
            <v>0</v>
          </cell>
          <cell r="F587" t="str">
            <v xml:space="preserve">תלמידי חוץ        </v>
          </cell>
          <cell r="G587" t="str">
            <v>גמיש</v>
          </cell>
          <cell r="H587">
            <v>0</v>
          </cell>
          <cell r="I587">
            <v>0</v>
          </cell>
        </row>
        <row r="588">
          <cell r="A588">
            <v>1313200440</v>
          </cell>
          <cell r="B588">
            <v>440</v>
          </cell>
          <cell r="C588">
            <v>313200</v>
          </cell>
          <cell r="D588">
            <v>1</v>
          </cell>
          <cell r="E588">
            <v>0</v>
          </cell>
          <cell r="F588" t="str">
            <v>הש' בי"ס-רכש ספורט</v>
          </cell>
          <cell r="G588" t="str">
            <v>גמיש</v>
          </cell>
          <cell r="H588">
            <v>0</v>
          </cell>
          <cell r="I588">
            <v>0</v>
          </cell>
        </row>
        <row r="589">
          <cell r="A589">
            <v>1313200490</v>
          </cell>
          <cell r="B589">
            <v>490</v>
          </cell>
          <cell r="C589">
            <v>313200</v>
          </cell>
          <cell r="D589">
            <v>1</v>
          </cell>
          <cell r="E589">
            <v>0</v>
          </cell>
          <cell r="F589" t="str">
            <v xml:space="preserve">הכנסות מארועים    </v>
          </cell>
          <cell r="G589" t="str">
            <v>גמיש</v>
          </cell>
          <cell r="H589">
            <v>0</v>
          </cell>
          <cell r="I589">
            <v>0</v>
          </cell>
        </row>
        <row r="590">
          <cell r="A590">
            <v>1313200491</v>
          </cell>
          <cell r="B590">
            <v>491</v>
          </cell>
          <cell r="C590">
            <v>313200</v>
          </cell>
          <cell r="D590">
            <v>1</v>
          </cell>
          <cell r="E590">
            <v>0</v>
          </cell>
          <cell r="F590" t="str">
            <v xml:space="preserve">רכישות דרך מחסן   </v>
          </cell>
          <cell r="G590" t="str">
            <v>גמיש</v>
          </cell>
          <cell r="H590">
            <v>0</v>
          </cell>
          <cell r="I590">
            <v>0</v>
          </cell>
        </row>
        <row r="591">
          <cell r="A591">
            <v>1313200650</v>
          </cell>
          <cell r="B591">
            <v>650</v>
          </cell>
          <cell r="C591">
            <v>313200</v>
          </cell>
          <cell r="D591">
            <v>1</v>
          </cell>
          <cell r="E591">
            <v>0</v>
          </cell>
          <cell r="F591" t="str">
            <v>דמי שימוש-בית כנסת</v>
          </cell>
          <cell r="G591" t="str">
            <v>גמיש</v>
          </cell>
          <cell r="H591">
            <v>0</v>
          </cell>
          <cell r="I591">
            <v>0</v>
          </cell>
        </row>
        <row r="592">
          <cell r="A592">
            <v>1313200790</v>
          </cell>
          <cell r="B592">
            <v>790</v>
          </cell>
          <cell r="C592">
            <v>313200</v>
          </cell>
          <cell r="D592">
            <v>1</v>
          </cell>
          <cell r="E592">
            <v>0</v>
          </cell>
          <cell r="F592" t="str">
            <v>תרומה - קרן אריסון</v>
          </cell>
          <cell r="G592" t="str">
            <v>גמיש</v>
          </cell>
          <cell r="H592">
            <v>0</v>
          </cell>
          <cell r="I592">
            <v>0</v>
          </cell>
        </row>
        <row r="593">
          <cell r="A593">
            <v>1313200911</v>
          </cell>
          <cell r="B593">
            <v>911</v>
          </cell>
          <cell r="C593">
            <v>313200</v>
          </cell>
          <cell r="D593">
            <v>1</v>
          </cell>
          <cell r="E593">
            <v>0</v>
          </cell>
          <cell r="F593" t="str">
            <v>פע' חוויתית תכנית יהודית</v>
          </cell>
          <cell r="G593" t="str">
            <v>גמיש</v>
          </cell>
          <cell r="H593">
            <v>-1</v>
          </cell>
          <cell r="I593">
            <v>0</v>
          </cell>
        </row>
        <row r="594">
          <cell r="A594">
            <v>1313200915</v>
          </cell>
          <cell r="B594">
            <v>915</v>
          </cell>
          <cell r="C594">
            <v>313200</v>
          </cell>
          <cell r="D594">
            <v>1</v>
          </cell>
          <cell r="E594">
            <v>0</v>
          </cell>
          <cell r="F594" t="str">
            <v>קייטנת קיץ בחט"ב ובתיכוניים</v>
          </cell>
          <cell r="G594" t="str">
            <v>גמיש</v>
          </cell>
          <cell r="H594">
            <v>0</v>
          </cell>
          <cell r="I594">
            <v>0</v>
          </cell>
        </row>
        <row r="595">
          <cell r="A595">
            <v>1313200920</v>
          </cell>
          <cell r="B595">
            <v>920</v>
          </cell>
          <cell r="C595">
            <v>313200</v>
          </cell>
          <cell r="D595">
            <v>1</v>
          </cell>
          <cell r="E595">
            <v>0</v>
          </cell>
          <cell r="F595" t="str">
            <v xml:space="preserve">מזכירות           </v>
          </cell>
          <cell r="G595" t="str">
            <v>גמיש</v>
          </cell>
          <cell r="H595">
            <v>5.5768468349411959E-2</v>
          </cell>
          <cell r="I595">
            <v>-798900</v>
          </cell>
        </row>
        <row r="596">
          <cell r="A596">
            <v>1313200921</v>
          </cell>
          <cell r="B596">
            <v>921</v>
          </cell>
          <cell r="C596">
            <v>313200</v>
          </cell>
          <cell r="D596">
            <v>1</v>
          </cell>
          <cell r="E596">
            <v>0</v>
          </cell>
          <cell r="F596" t="str">
            <v xml:space="preserve">שרתים             </v>
          </cell>
          <cell r="G596" t="str">
            <v>גמיש</v>
          </cell>
          <cell r="H596">
            <v>7.4109980072170956E-2</v>
          </cell>
          <cell r="I596">
            <v>-1994300</v>
          </cell>
        </row>
        <row r="597">
          <cell r="A597">
            <v>1313200922</v>
          </cell>
          <cell r="B597">
            <v>922</v>
          </cell>
          <cell r="C597">
            <v>313200</v>
          </cell>
          <cell r="D597">
            <v>1</v>
          </cell>
          <cell r="E597">
            <v>0</v>
          </cell>
          <cell r="F597" t="str">
            <v xml:space="preserve">השתתפות בהזנה     </v>
          </cell>
          <cell r="G597" t="str">
            <v>גמיש</v>
          </cell>
          <cell r="H597">
            <v>0</v>
          </cell>
          <cell r="I597">
            <v>0</v>
          </cell>
        </row>
        <row r="598">
          <cell r="A598">
            <v>1313200923</v>
          </cell>
          <cell r="B598">
            <v>923</v>
          </cell>
          <cell r="C598">
            <v>313200</v>
          </cell>
          <cell r="D598">
            <v>1</v>
          </cell>
          <cell r="E598">
            <v>0</v>
          </cell>
          <cell r="F598" t="str">
            <v>תיגבור לימודי יהדות</v>
          </cell>
          <cell r="G598" t="str">
            <v>גמיש</v>
          </cell>
          <cell r="H598">
            <v>-1</v>
          </cell>
          <cell r="I598">
            <v>0</v>
          </cell>
        </row>
        <row r="599">
          <cell r="A599">
            <v>1313200924</v>
          </cell>
          <cell r="B599">
            <v>924</v>
          </cell>
          <cell r="C599">
            <v>313200</v>
          </cell>
          <cell r="D599">
            <v>1</v>
          </cell>
          <cell r="E599">
            <v>0</v>
          </cell>
          <cell r="F599" t="str">
            <v xml:space="preserve">השתת הממשלה בקב"ט </v>
          </cell>
          <cell r="G599" t="str">
            <v>גמיש</v>
          </cell>
          <cell r="H599">
            <v>9.1041514930800815E-4</v>
          </cell>
          <cell r="I599">
            <v>-549700</v>
          </cell>
        </row>
        <row r="600">
          <cell r="A600">
            <v>1313200925</v>
          </cell>
          <cell r="B600">
            <v>925</v>
          </cell>
          <cell r="C600">
            <v>313200</v>
          </cell>
          <cell r="D600">
            <v>1</v>
          </cell>
          <cell r="E600">
            <v>0</v>
          </cell>
          <cell r="F600" t="str">
            <v xml:space="preserve">קבוצות טפוליות    </v>
          </cell>
          <cell r="G600" t="str">
            <v>גמיש</v>
          </cell>
          <cell r="H600">
            <v>4.0117416829745567E-2</v>
          </cell>
          <cell r="I600">
            <v>-1063000</v>
          </cell>
        </row>
        <row r="601">
          <cell r="A601">
            <v>1313200926</v>
          </cell>
          <cell r="B601">
            <v>926</v>
          </cell>
          <cell r="C601">
            <v>313200</v>
          </cell>
          <cell r="D601">
            <v>1</v>
          </cell>
          <cell r="E601">
            <v>0</v>
          </cell>
          <cell r="F601" t="str">
            <v>הכנסות שונות משה"ח</v>
          </cell>
          <cell r="G601" t="str">
            <v>גמיש</v>
          </cell>
          <cell r="H601">
            <v>0</v>
          </cell>
          <cell r="I601">
            <v>0</v>
          </cell>
        </row>
        <row r="602">
          <cell r="A602">
            <v>1313200927</v>
          </cell>
          <cell r="B602">
            <v>927</v>
          </cell>
          <cell r="C602">
            <v>313200</v>
          </cell>
          <cell r="D602">
            <v>1</v>
          </cell>
          <cell r="E602">
            <v>0</v>
          </cell>
          <cell r="F602" t="str">
            <v>השת' ממשלה-פרוייקט</v>
          </cell>
          <cell r="G602" t="str">
            <v>גמיש</v>
          </cell>
          <cell r="H602">
            <v>0</v>
          </cell>
          <cell r="I602">
            <v>-175000</v>
          </cell>
        </row>
        <row r="603">
          <cell r="A603">
            <v>1313200928</v>
          </cell>
          <cell r="B603">
            <v>928</v>
          </cell>
          <cell r="C603">
            <v>313200</v>
          </cell>
          <cell r="D603">
            <v>1</v>
          </cell>
          <cell r="E603">
            <v>0</v>
          </cell>
          <cell r="F603" t="str">
            <v>השת' מ' חנוך-ספורט</v>
          </cell>
          <cell r="G603" t="str">
            <v>גמיש</v>
          </cell>
          <cell r="H603">
            <v>0</v>
          </cell>
          <cell r="I603">
            <v>0</v>
          </cell>
        </row>
        <row r="604">
          <cell r="A604">
            <v>1313200929</v>
          </cell>
          <cell r="B604">
            <v>929</v>
          </cell>
          <cell r="C604">
            <v>313200</v>
          </cell>
          <cell r="D604">
            <v>1</v>
          </cell>
          <cell r="E604">
            <v>0</v>
          </cell>
          <cell r="F604" t="str">
            <v>מחוננים</v>
          </cell>
          <cell r="G604" t="str">
            <v>גמיש</v>
          </cell>
          <cell r="H604">
            <v>1.1428571428571428</v>
          </cell>
          <cell r="I604">
            <v>-150000</v>
          </cell>
        </row>
        <row r="605">
          <cell r="A605">
            <v>1313200930</v>
          </cell>
          <cell r="B605">
            <v>930</v>
          </cell>
          <cell r="C605">
            <v>313200</v>
          </cell>
          <cell r="D605">
            <v>1</v>
          </cell>
          <cell r="E605">
            <v>0</v>
          </cell>
          <cell r="F605" t="str">
            <v>סיוע לניהול עצמי</v>
          </cell>
          <cell r="G605" t="str">
            <v>גמיש</v>
          </cell>
          <cell r="H605">
            <v>-1</v>
          </cell>
          <cell r="I605">
            <v>0</v>
          </cell>
        </row>
        <row r="606">
          <cell r="A606">
            <v>1313200931</v>
          </cell>
          <cell r="B606">
            <v>931</v>
          </cell>
          <cell r="C606">
            <v>313200</v>
          </cell>
          <cell r="D606">
            <v>1</v>
          </cell>
          <cell r="E606">
            <v>0</v>
          </cell>
          <cell r="F606" t="str">
            <v>שרת'/מז' ניהול עצמי</v>
          </cell>
          <cell r="G606" t="str">
            <v>גמיש</v>
          </cell>
          <cell r="H606">
            <v>-1.2129239652940438E-3</v>
          </cell>
          <cell r="I606">
            <v>-13422300</v>
          </cell>
        </row>
        <row r="607">
          <cell r="A607">
            <v>1313200932</v>
          </cell>
          <cell r="B607">
            <v>932</v>
          </cell>
          <cell r="C607">
            <v>313200</v>
          </cell>
          <cell r="D607">
            <v>1</v>
          </cell>
          <cell r="E607">
            <v>0</v>
          </cell>
          <cell r="F607" t="str">
            <v>תוספת דיפרנצ'-ניהול עצמי</v>
          </cell>
          <cell r="G607" t="str">
            <v>גמיש</v>
          </cell>
          <cell r="H607">
            <v>-1</v>
          </cell>
          <cell r="I607">
            <v>0</v>
          </cell>
        </row>
        <row r="608">
          <cell r="A608">
            <v>1313200936</v>
          </cell>
          <cell r="B608">
            <v>936</v>
          </cell>
          <cell r="C608">
            <v>313200</v>
          </cell>
          <cell r="D608">
            <v>1</v>
          </cell>
          <cell r="E608">
            <v>0</v>
          </cell>
          <cell r="F608" t="str">
            <v>נאמני קורונה</v>
          </cell>
          <cell r="G608" t="str">
            <v>גמיש</v>
          </cell>
          <cell r="H608">
            <v>0</v>
          </cell>
          <cell r="I608">
            <v>0</v>
          </cell>
        </row>
        <row r="609">
          <cell r="A609">
            <v>1313200938</v>
          </cell>
          <cell r="B609">
            <v>938</v>
          </cell>
          <cell r="C609">
            <v>313200</v>
          </cell>
          <cell r="D609">
            <v>1</v>
          </cell>
          <cell r="E609">
            <v>0</v>
          </cell>
          <cell r="F609" t="str">
            <v>עוזרי חינוך - קורונה</v>
          </cell>
          <cell r="G609" t="str">
            <v>גמיש</v>
          </cell>
          <cell r="H609">
            <v>-1</v>
          </cell>
          <cell r="I609">
            <v>0</v>
          </cell>
        </row>
        <row r="610">
          <cell r="A610">
            <v>1313200944</v>
          </cell>
          <cell r="B610">
            <v>944</v>
          </cell>
          <cell r="C610">
            <v>313200</v>
          </cell>
          <cell r="D610">
            <v>1</v>
          </cell>
          <cell r="E610">
            <v>0</v>
          </cell>
          <cell r="F610" t="str">
            <v>החזר הבראה ויובל</v>
          </cell>
          <cell r="G610" t="str">
            <v>גמיש</v>
          </cell>
          <cell r="H610">
            <v>0</v>
          </cell>
          <cell r="I610">
            <v>0</v>
          </cell>
        </row>
        <row r="611">
          <cell r="A611">
            <v>1313200950</v>
          </cell>
          <cell r="B611">
            <v>950</v>
          </cell>
          <cell r="C611">
            <v>313200</v>
          </cell>
          <cell r="D611">
            <v>1</v>
          </cell>
          <cell r="E611">
            <v>0</v>
          </cell>
          <cell r="F611" t="str">
            <v>שגרירי מפתח הל"ב</v>
          </cell>
          <cell r="G611" t="str">
            <v>גמיש</v>
          </cell>
          <cell r="H611">
            <v>-1</v>
          </cell>
          <cell r="I611">
            <v>0</v>
          </cell>
        </row>
        <row r="612">
          <cell r="A612">
            <v>1313200951</v>
          </cell>
          <cell r="B612">
            <v>951</v>
          </cell>
          <cell r="C612">
            <v>313200</v>
          </cell>
          <cell r="D612">
            <v>1</v>
          </cell>
          <cell r="E612">
            <v>0</v>
          </cell>
          <cell r="F612" t="str">
            <v>ציוד ומכשירי חנ"ג</v>
          </cell>
          <cell r="G612" t="str">
            <v>גמיש</v>
          </cell>
          <cell r="H612">
            <v>0</v>
          </cell>
          <cell r="I612">
            <v>0</v>
          </cell>
        </row>
        <row r="613">
          <cell r="A613">
            <v>1313200952</v>
          </cell>
          <cell r="B613">
            <v>952</v>
          </cell>
          <cell r="C613">
            <v>313200</v>
          </cell>
          <cell r="D613">
            <v>1</v>
          </cell>
          <cell r="E613">
            <v>0</v>
          </cell>
          <cell r="F613" t="str">
            <v>יסודי - הכלה והשתלבות</v>
          </cell>
          <cell r="G613" t="str">
            <v>גמיש</v>
          </cell>
          <cell r="H613">
            <v>-1</v>
          </cell>
          <cell r="I613">
            <v>0</v>
          </cell>
        </row>
        <row r="614">
          <cell r="A614">
            <v>1313200953</v>
          </cell>
          <cell r="B614">
            <v>953</v>
          </cell>
          <cell r="C614">
            <v>313200</v>
          </cell>
          <cell r="D614">
            <v>1</v>
          </cell>
          <cell r="E614">
            <v>0</v>
          </cell>
          <cell r="F614" t="str">
            <v>מערכת גפ"ן</v>
          </cell>
          <cell r="G614" t="str">
            <v>גמיש</v>
          </cell>
          <cell r="H614">
            <v>0</v>
          </cell>
          <cell r="I614">
            <v>0</v>
          </cell>
        </row>
        <row r="615">
          <cell r="A615">
            <v>1313200990</v>
          </cell>
          <cell r="B615">
            <v>990</v>
          </cell>
          <cell r="C615">
            <v>313200</v>
          </cell>
          <cell r="D615">
            <v>1</v>
          </cell>
          <cell r="E615">
            <v>0</v>
          </cell>
          <cell r="F615" t="str">
            <v>הכנסות מתי"א</v>
          </cell>
          <cell r="G615" t="str">
            <v>גמיש</v>
          </cell>
          <cell r="H615">
            <v>0</v>
          </cell>
          <cell r="I615">
            <v>0</v>
          </cell>
        </row>
        <row r="616">
          <cell r="A616" t="e">
            <v>#VALUE!</v>
          </cell>
          <cell r="B616" t="str">
            <v>313200  סך הכל</v>
          </cell>
          <cell r="C616">
            <v>0</v>
          </cell>
          <cell r="D616">
            <v>0</v>
          </cell>
          <cell r="E616">
            <v>0</v>
          </cell>
          <cell r="F616" t="str">
            <v xml:space="preserve">בתי ספר יסודיים   </v>
          </cell>
          <cell r="G616">
            <v>0</v>
          </cell>
          <cell r="H616">
            <v>-0.29704423387455903</v>
          </cell>
          <cell r="I616">
            <v>-18153200</v>
          </cell>
        </row>
        <row r="617">
          <cell r="A617">
            <v>13132010</v>
          </cell>
          <cell r="B617">
            <v>0</v>
          </cell>
          <cell r="C617">
            <v>313201</v>
          </cell>
          <cell r="D617">
            <v>1</v>
          </cell>
          <cell r="E617">
            <v>0</v>
          </cell>
          <cell r="F617" t="str">
            <v>בתי ספר של קיץ + ניצנים</v>
          </cell>
          <cell r="G617" t="str">
            <v xml:space="preserve"> </v>
          </cell>
          <cell r="H617">
            <v>0</v>
          </cell>
          <cell r="I617">
            <v>0</v>
          </cell>
        </row>
        <row r="618">
          <cell r="A618">
            <v>1313201420</v>
          </cell>
          <cell r="B618">
            <v>420</v>
          </cell>
          <cell r="C618">
            <v>313201</v>
          </cell>
          <cell r="D618">
            <v>1</v>
          </cell>
          <cell r="E618">
            <v>0</v>
          </cell>
          <cell r="F618" t="str">
            <v>הזנה - הורים</v>
          </cell>
          <cell r="G618" t="str">
            <v>גמיש</v>
          </cell>
          <cell r="H618">
            <v>0</v>
          </cell>
          <cell r="I618">
            <v>0</v>
          </cell>
        </row>
        <row r="619">
          <cell r="A619">
            <v>1313201421</v>
          </cell>
          <cell r="B619">
            <v>421</v>
          </cell>
          <cell r="C619">
            <v>313201</v>
          </cell>
          <cell r="D619">
            <v>1</v>
          </cell>
          <cell r="E619">
            <v>0</v>
          </cell>
          <cell r="F619" t="str">
            <v>גביה מהורים - ניצנים יסודי</v>
          </cell>
          <cell r="G619" t="str">
            <v>גמיש</v>
          </cell>
          <cell r="H619">
            <v>6.5953446905827828E-2</v>
          </cell>
          <cell r="I619">
            <v>-11000000</v>
          </cell>
        </row>
        <row r="620">
          <cell r="A620">
            <v>1313201920</v>
          </cell>
          <cell r="B620">
            <v>920</v>
          </cell>
          <cell r="C620">
            <v>313201</v>
          </cell>
          <cell r="D620">
            <v>1</v>
          </cell>
          <cell r="E620">
            <v>0</v>
          </cell>
          <cell r="F620" t="str">
            <v>צהרונים - ניצנים ממשה"ח</v>
          </cell>
          <cell r="G620" t="str">
            <v>גמיש</v>
          </cell>
          <cell r="H620">
            <v>0.43424022810977791</v>
          </cell>
          <cell r="I620">
            <v>-6036000</v>
          </cell>
        </row>
        <row r="621">
          <cell r="A621">
            <v>1313201921</v>
          </cell>
          <cell r="B621">
            <v>921</v>
          </cell>
          <cell r="C621">
            <v>313201</v>
          </cell>
          <cell r="D621">
            <v>1</v>
          </cell>
          <cell r="E621">
            <v>0</v>
          </cell>
          <cell r="F621" t="str">
            <v>מסגרות חינוכיות בחופשות</v>
          </cell>
          <cell r="G621" t="str">
            <v>גמיש</v>
          </cell>
          <cell r="H621">
            <v>0</v>
          </cell>
          <cell r="I621">
            <v>-2150000</v>
          </cell>
        </row>
        <row r="622">
          <cell r="A622">
            <v>1313201922</v>
          </cell>
          <cell r="B622">
            <v>922</v>
          </cell>
          <cell r="C622">
            <v>313201</v>
          </cell>
          <cell r="D622">
            <v>1</v>
          </cell>
          <cell r="E622">
            <v>0</v>
          </cell>
          <cell r="F622" t="str">
            <v>הזנה - משה"ח</v>
          </cell>
          <cell r="G622" t="str">
            <v>גמיש</v>
          </cell>
          <cell r="H622">
            <v>0</v>
          </cell>
          <cell r="I622">
            <v>0</v>
          </cell>
        </row>
        <row r="623">
          <cell r="A623">
            <v>1313201923</v>
          </cell>
          <cell r="B623">
            <v>923</v>
          </cell>
          <cell r="C623">
            <v>313201</v>
          </cell>
          <cell r="D623">
            <v>1</v>
          </cell>
          <cell r="E623">
            <v>0</v>
          </cell>
          <cell r="F623" t="str">
            <v>משה"ח - סייעות</v>
          </cell>
          <cell r="G623" t="str">
            <v>גמיש</v>
          </cell>
          <cell r="H623">
            <v>0</v>
          </cell>
          <cell r="I623">
            <v>0</v>
          </cell>
        </row>
        <row r="624">
          <cell r="A624">
            <v>1313201941</v>
          </cell>
          <cell r="B624">
            <v>941</v>
          </cell>
          <cell r="C624">
            <v>313201</v>
          </cell>
          <cell r="D624">
            <v>1</v>
          </cell>
          <cell r="E624">
            <v>0</v>
          </cell>
          <cell r="F624" t="str">
            <v>מסגרות קיץ - משה"ח</v>
          </cell>
          <cell r="G624" t="str">
            <v>גמיש</v>
          </cell>
          <cell r="H624">
            <v>1.0112000000000001</v>
          </cell>
          <cell r="I624">
            <v>-5028000</v>
          </cell>
        </row>
        <row r="625">
          <cell r="A625" t="e">
            <v>#VALUE!</v>
          </cell>
          <cell r="B625" t="str">
            <v>313201  סך הכל</v>
          </cell>
          <cell r="C625">
            <v>0</v>
          </cell>
          <cell r="D625">
            <v>0</v>
          </cell>
          <cell r="E625">
            <v>0</v>
          </cell>
          <cell r="F625" t="str">
            <v>בתי ספר של קיץ</v>
          </cell>
          <cell r="G625">
            <v>0</v>
          </cell>
          <cell r="H625">
            <v>0.42201915679561197</v>
          </cell>
          <cell r="I625">
            <v>-24214000</v>
          </cell>
        </row>
        <row r="626">
          <cell r="A626">
            <v>13133000</v>
          </cell>
          <cell r="B626">
            <v>0</v>
          </cell>
          <cell r="C626">
            <v>313300</v>
          </cell>
          <cell r="D626">
            <v>1</v>
          </cell>
          <cell r="E626">
            <v>0</v>
          </cell>
          <cell r="F626" t="str">
            <v xml:space="preserve">חינוך מיוחד       </v>
          </cell>
          <cell r="G626" t="str">
            <v xml:space="preserve"> </v>
          </cell>
          <cell r="H626">
            <v>0</v>
          </cell>
          <cell r="I626">
            <v>0</v>
          </cell>
        </row>
        <row r="627">
          <cell r="A627">
            <v>1313300312</v>
          </cell>
          <cell r="B627">
            <v>312</v>
          </cell>
          <cell r="C627">
            <v>313300</v>
          </cell>
          <cell r="D627">
            <v>1</v>
          </cell>
          <cell r="E627">
            <v>0</v>
          </cell>
          <cell r="F627" t="str">
            <v>מסיבות כיתתיות</v>
          </cell>
          <cell r="G627" t="str">
            <v>גמיש</v>
          </cell>
          <cell r="H627">
            <v>0</v>
          </cell>
          <cell r="I627">
            <v>0</v>
          </cell>
        </row>
        <row r="628">
          <cell r="A628">
            <v>1313300420</v>
          </cell>
          <cell r="B628">
            <v>420</v>
          </cell>
          <cell r="C628">
            <v>313300</v>
          </cell>
          <cell r="D628">
            <v>1</v>
          </cell>
          <cell r="E628">
            <v>0</v>
          </cell>
          <cell r="F628" t="str">
            <v>סייעות ע"ח רשויות מקומיות אחר</v>
          </cell>
          <cell r="G628" t="str">
            <v>גמיש</v>
          </cell>
          <cell r="H628">
            <v>0</v>
          </cell>
          <cell r="I628">
            <v>0</v>
          </cell>
        </row>
        <row r="629">
          <cell r="A629">
            <v>1313300422</v>
          </cell>
          <cell r="B629">
            <v>422</v>
          </cell>
          <cell r="C629">
            <v>313300</v>
          </cell>
          <cell r="D629">
            <v>1</v>
          </cell>
          <cell r="E629">
            <v>0</v>
          </cell>
          <cell r="F629" t="str">
            <v xml:space="preserve">מועדונית עמל      </v>
          </cell>
          <cell r="G629" t="str">
            <v>גמיש</v>
          </cell>
          <cell r="H629">
            <v>0</v>
          </cell>
          <cell r="I629">
            <v>0</v>
          </cell>
        </row>
        <row r="630">
          <cell r="A630">
            <v>1313300430</v>
          </cell>
          <cell r="B630">
            <v>430</v>
          </cell>
          <cell r="C630">
            <v>313300</v>
          </cell>
          <cell r="D630">
            <v>1</v>
          </cell>
          <cell r="E630">
            <v>0</v>
          </cell>
          <cell r="F630" t="str">
            <v>השתת' מוסד'ילד חוץ</v>
          </cell>
          <cell r="G630" t="str">
            <v>גמיש</v>
          </cell>
          <cell r="H630">
            <v>0.8</v>
          </cell>
          <cell r="I630">
            <v>-2700000</v>
          </cell>
        </row>
        <row r="631">
          <cell r="A631">
            <v>1313300737</v>
          </cell>
          <cell r="B631">
            <v>737</v>
          </cell>
          <cell r="C631">
            <v>313300</v>
          </cell>
          <cell r="D631">
            <v>1</v>
          </cell>
          <cell r="E631">
            <v>0</v>
          </cell>
          <cell r="F631" t="str">
            <v>התבור - בטל"א</v>
          </cell>
          <cell r="G631" t="str">
            <v>גמיש</v>
          </cell>
          <cell r="H631">
            <v>0</v>
          </cell>
          <cell r="I631">
            <v>0</v>
          </cell>
        </row>
        <row r="632">
          <cell r="A632">
            <v>1313300691</v>
          </cell>
          <cell r="B632">
            <v>691</v>
          </cell>
          <cell r="C632">
            <v>313300</v>
          </cell>
          <cell r="D632">
            <v>1</v>
          </cell>
          <cell r="E632">
            <v>0</v>
          </cell>
          <cell r="F632" t="str">
            <v>הכנסות מייצור בחלץ</v>
          </cell>
          <cell r="G632" t="str">
            <v>גמיש</v>
          </cell>
          <cell r="H632">
            <v>0</v>
          </cell>
          <cell r="I632">
            <v>0</v>
          </cell>
        </row>
        <row r="633">
          <cell r="A633">
            <v>1313300911</v>
          </cell>
          <cell r="B633">
            <v>911</v>
          </cell>
          <cell r="C633">
            <v>313300</v>
          </cell>
          <cell r="D633">
            <v>1</v>
          </cell>
          <cell r="E633">
            <v>0</v>
          </cell>
          <cell r="F633" t="str">
            <v>פעילות חוויתית יהודית</v>
          </cell>
          <cell r="G633" t="str">
            <v>גמיש</v>
          </cell>
          <cell r="H633">
            <v>0</v>
          </cell>
          <cell r="I633">
            <v>0</v>
          </cell>
        </row>
        <row r="634">
          <cell r="A634">
            <v>1313300920</v>
          </cell>
          <cell r="B634">
            <v>920</v>
          </cell>
          <cell r="C634">
            <v>313300</v>
          </cell>
          <cell r="D634">
            <v>1</v>
          </cell>
          <cell r="E634">
            <v>0</v>
          </cell>
          <cell r="F634" t="str">
            <v xml:space="preserve">סייעות טיפוליות   </v>
          </cell>
          <cell r="G634" t="str">
            <v>גמיש</v>
          </cell>
          <cell r="H634">
            <v>0.2342340053080354</v>
          </cell>
          <cell r="I634">
            <v>-43714100</v>
          </cell>
        </row>
        <row r="635">
          <cell r="A635">
            <v>1313300921</v>
          </cell>
          <cell r="B635">
            <v>921</v>
          </cell>
          <cell r="C635">
            <v>313300</v>
          </cell>
          <cell r="D635">
            <v>1</v>
          </cell>
          <cell r="E635">
            <v>0</v>
          </cell>
          <cell r="F635" t="str">
            <v xml:space="preserve">לבורנט וספרן- חלץ </v>
          </cell>
          <cell r="G635" t="str">
            <v>גמיש</v>
          </cell>
          <cell r="H635">
            <v>1.5065913370998052E-2</v>
          </cell>
          <cell r="I635">
            <v>-161700</v>
          </cell>
        </row>
        <row r="636">
          <cell r="A636">
            <v>1313300922</v>
          </cell>
          <cell r="B636">
            <v>922</v>
          </cell>
          <cell r="C636">
            <v>313300</v>
          </cell>
          <cell r="D636">
            <v>1</v>
          </cell>
          <cell r="E636">
            <v>0</v>
          </cell>
          <cell r="F636" t="str">
            <v xml:space="preserve">השת' בהזנה        </v>
          </cell>
          <cell r="G636" t="str">
            <v>גמיש</v>
          </cell>
          <cell r="H636">
            <v>0.12068043222424296</v>
          </cell>
          <cell r="I636">
            <v>-2095000</v>
          </cell>
        </row>
        <row r="637">
          <cell r="A637">
            <v>1313300923</v>
          </cell>
          <cell r="B637">
            <v>923</v>
          </cell>
          <cell r="C637">
            <v>313300</v>
          </cell>
          <cell r="D637">
            <v>1</v>
          </cell>
          <cell r="E637">
            <v>0</v>
          </cell>
          <cell r="F637" t="str">
            <v>השתתפות משרד החינוך</v>
          </cell>
          <cell r="G637" t="str">
            <v>גמיש</v>
          </cell>
          <cell r="H637">
            <v>0</v>
          </cell>
          <cell r="I637">
            <v>0</v>
          </cell>
        </row>
        <row r="638">
          <cell r="A638">
            <v>1313300924</v>
          </cell>
          <cell r="B638">
            <v>924</v>
          </cell>
          <cell r="C638">
            <v>313300</v>
          </cell>
          <cell r="D638">
            <v>1</v>
          </cell>
          <cell r="E638">
            <v>0</v>
          </cell>
          <cell r="F638" t="str">
            <v>חינוך מיוחד-חופשות</v>
          </cell>
          <cell r="G638" t="str">
            <v>גמיש</v>
          </cell>
          <cell r="H638">
            <v>0.17719884551116505</v>
          </cell>
          <cell r="I638">
            <v>-1549900</v>
          </cell>
        </row>
        <row r="639">
          <cell r="A639">
            <v>1313300925</v>
          </cell>
          <cell r="B639">
            <v>925</v>
          </cell>
          <cell r="C639">
            <v>313300</v>
          </cell>
          <cell r="D639">
            <v>1</v>
          </cell>
          <cell r="E639">
            <v>0</v>
          </cell>
          <cell r="F639" t="str">
            <v>שרתים+מזכירות אפיק</v>
          </cell>
          <cell r="G639" t="str">
            <v>גמיש</v>
          </cell>
          <cell r="H639">
            <v>0</v>
          </cell>
          <cell r="I639">
            <v>0</v>
          </cell>
        </row>
        <row r="640">
          <cell r="A640">
            <v>1313300926</v>
          </cell>
          <cell r="B640">
            <v>926</v>
          </cell>
          <cell r="C640">
            <v>313300</v>
          </cell>
          <cell r="D640">
            <v>1</v>
          </cell>
          <cell r="E640">
            <v>0</v>
          </cell>
          <cell r="F640" t="str">
            <v>שרתים+מזכיר'-מתי"א</v>
          </cell>
          <cell r="G640" t="str">
            <v>גמיש</v>
          </cell>
          <cell r="H640">
            <v>3.6082474226804218E-2</v>
          </cell>
          <cell r="I640">
            <v>-281400</v>
          </cell>
        </row>
        <row r="641">
          <cell r="A641">
            <v>1313300927</v>
          </cell>
          <cell r="B641">
            <v>927</v>
          </cell>
          <cell r="C641">
            <v>313300</v>
          </cell>
          <cell r="D641">
            <v>1</v>
          </cell>
          <cell r="E641">
            <v>0</v>
          </cell>
          <cell r="F641" t="str">
            <v>השתת' מש' החינוך בבחינות</v>
          </cell>
          <cell r="G641" t="str">
            <v>גמיש</v>
          </cell>
          <cell r="H641">
            <v>0</v>
          </cell>
          <cell r="I641">
            <v>0</v>
          </cell>
        </row>
        <row r="642">
          <cell r="A642">
            <v>1313300928</v>
          </cell>
          <cell r="B642">
            <v>928</v>
          </cell>
          <cell r="C642">
            <v>313300</v>
          </cell>
          <cell r="D642">
            <v>1</v>
          </cell>
          <cell r="E642">
            <v>0</v>
          </cell>
          <cell r="F642" t="str">
            <v>שרותי הקף-יול"א ח.מ</v>
          </cell>
          <cell r="G642" t="str">
            <v>גמיש</v>
          </cell>
          <cell r="H642">
            <v>8.6444007858546223E-2</v>
          </cell>
          <cell r="I642">
            <v>-165900</v>
          </cell>
        </row>
        <row r="643">
          <cell r="A643">
            <v>1313300929</v>
          </cell>
          <cell r="B643">
            <v>929</v>
          </cell>
          <cell r="C643">
            <v>313300</v>
          </cell>
          <cell r="D643">
            <v>1</v>
          </cell>
          <cell r="E643">
            <v>0</v>
          </cell>
          <cell r="F643" t="str">
            <v>סייעות רפואיות</v>
          </cell>
          <cell r="G643" t="str">
            <v>גמיש</v>
          </cell>
          <cell r="H643">
            <v>0</v>
          </cell>
          <cell r="I643">
            <v>0</v>
          </cell>
        </row>
        <row r="644">
          <cell r="A644">
            <v>1313300938</v>
          </cell>
          <cell r="B644">
            <v>938</v>
          </cell>
          <cell r="C644">
            <v>313300</v>
          </cell>
          <cell r="D644">
            <v>1</v>
          </cell>
          <cell r="E644">
            <v>0</v>
          </cell>
          <cell r="F644" t="str">
            <v>השתת' מש' החינוך בטיולים</v>
          </cell>
          <cell r="G644" t="str">
            <v>גמיש</v>
          </cell>
          <cell r="H644">
            <v>0</v>
          </cell>
          <cell r="I644">
            <v>0</v>
          </cell>
        </row>
        <row r="645">
          <cell r="A645">
            <v>1313300953</v>
          </cell>
          <cell r="B645">
            <v>953</v>
          </cell>
          <cell r="C645">
            <v>313300</v>
          </cell>
          <cell r="D645">
            <v>1</v>
          </cell>
          <cell r="E645">
            <v>0</v>
          </cell>
          <cell r="F645" t="str">
            <v>מערכת גפ"ן</v>
          </cell>
          <cell r="G645" t="str">
            <v>גמיש</v>
          </cell>
          <cell r="H645">
            <v>0</v>
          </cell>
          <cell r="I645">
            <v>0</v>
          </cell>
        </row>
        <row r="646">
          <cell r="A646" t="e">
            <v>#VALUE!</v>
          </cell>
          <cell r="B646" t="str">
            <v>313300  סך הכל</v>
          </cell>
          <cell r="C646">
            <v>0</v>
          </cell>
          <cell r="D646">
            <v>0</v>
          </cell>
          <cell r="E646">
            <v>0</v>
          </cell>
          <cell r="F646" t="str">
            <v xml:space="preserve">חינוך מיוחד       </v>
          </cell>
          <cell r="G646">
            <v>0</v>
          </cell>
          <cell r="H646">
            <v>0.24529340634493058</v>
          </cell>
          <cell r="I646">
            <v>-50668000</v>
          </cell>
        </row>
        <row r="647">
          <cell r="A647">
            <v>13133100</v>
          </cell>
          <cell r="B647">
            <v>0</v>
          </cell>
          <cell r="C647">
            <v>313310</v>
          </cell>
          <cell r="D647">
            <v>1</v>
          </cell>
          <cell r="E647">
            <v>0</v>
          </cell>
          <cell r="F647" t="str">
            <v xml:space="preserve">בי"ס ע"ש הרצפלד   </v>
          </cell>
          <cell r="G647" t="str">
            <v xml:space="preserve"> </v>
          </cell>
          <cell r="H647">
            <v>0</v>
          </cell>
          <cell r="I647">
            <v>0</v>
          </cell>
        </row>
        <row r="648">
          <cell r="A648">
            <v>1313310312</v>
          </cell>
          <cell r="B648">
            <v>312</v>
          </cell>
          <cell r="C648">
            <v>313310</v>
          </cell>
          <cell r="D648">
            <v>1</v>
          </cell>
          <cell r="E648">
            <v>0</v>
          </cell>
          <cell r="F648" t="str">
            <v>מסיבות כיתתיות</v>
          </cell>
          <cell r="G648" t="str">
            <v>גמיש</v>
          </cell>
          <cell r="H648">
            <v>0</v>
          </cell>
          <cell r="I648">
            <v>0</v>
          </cell>
        </row>
        <row r="649">
          <cell r="A649">
            <v>1313310430</v>
          </cell>
          <cell r="B649">
            <v>430</v>
          </cell>
          <cell r="C649">
            <v>313310</v>
          </cell>
          <cell r="D649">
            <v>1</v>
          </cell>
          <cell r="E649">
            <v>0</v>
          </cell>
          <cell r="F649" t="str">
            <v xml:space="preserve">השתתפות מוסדות    </v>
          </cell>
          <cell r="G649" t="str">
            <v>גמיש</v>
          </cell>
          <cell r="H649">
            <v>-0.18181818181818177</v>
          </cell>
          <cell r="I649">
            <v>-450000</v>
          </cell>
        </row>
        <row r="650">
          <cell r="A650">
            <v>1313310920</v>
          </cell>
          <cell r="B650">
            <v>920</v>
          </cell>
          <cell r="C650">
            <v>313310</v>
          </cell>
          <cell r="D650">
            <v>1</v>
          </cell>
          <cell r="E650">
            <v>0</v>
          </cell>
          <cell r="F650" t="str">
            <v xml:space="preserve">סייעות טיפוליות   </v>
          </cell>
          <cell r="G650" t="str">
            <v>גמיש</v>
          </cell>
          <cell r="H650">
            <v>1.4111006585135755E-3</v>
          </cell>
          <cell r="I650">
            <v>-1703200</v>
          </cell>
        </row>
        <row r="651">
          <cell r="A651">
            <v>1313310921</v>
          </cell>
          <cell r="B651">
            <v>921</v>
          </cell>
          <cell r="C651">
            <v>313310</v>
          </cell>
          <cell r="D651">
            <v>1</v>
          </cell>
          <cell r="E651">
            <v>0</v>
          </cell>
          <cell r="F651" t="str">
            <v xml:space="preserve">מזכירות ושרתים    </v>
          </cell>
          <cell r="G651" t="str">
            <v>גמיש</v>
          </cell>
          <cell r="H651">
            <v>2.0343293070565815E-2</v>
          </cell>
          <cell r="I651">
            <v>-321000</v>
          </cell>
        </row>
        <row r="652">
          <cell r="A652">
            <v>1313310922</v>
          </cell>
          <cell r="B652">
            <v>922</v>
          </cell>
          <cell r="C652">
            <v>313310</v>
          </cell>
          <cell r="D652">
            <v>1</v>
          </cell>
          <cell r="E652">
            <v>0</v>
          </cell>
          <cell r="F652" t="str">
            <v xml:space="preserve">השת' בהזנה        </v>
          </cell>
          <cell r="G652" t="str">
            <v>גמיש</v>
          </cell>
          <cell r="H652">
            <v>-7.2428484479610478E-2</v>
          </cell>
          <cell r="I652">
            <v>-304800</v>
          </cell>
        </row>
        <row r="653">
          <cell r="A653">
            <v>1313310923</v>
          </cell>
          <cell r="B653">
            <v>923</v>
          </cell>
          <cell r="C653">
            <v>313310</v>
          </cell>
          <cell r="D653">
            <v>1</v>
          </cell>
          <cell r="E653">
            <v>0</v>
          </cell>
          <cell r="F653" t="str">
            <v>השת' משרד החינוך בבחינות</v>
          </cell>
          <cell r="G653" t="str">
            <v>גמיש</v>
          </cell>
          <cell r="H653">
            <v>0</v>
          </cell>
          <cell r="I653">
            <v>0</v>
          </cell>
        </row>
        <row r="654">
          <cell r="A654">
            <v>1313310924</v>
          </cell>
          <cell r="B654">
            <v>924</v>
          </cell>
          <cell r="C654">
            <v>313310</v>
          </cell>
          <cell r="D654">
            <v>1</v>
          </cell>
          <cell r="E654">
            <v>0</v>
          </cell>
          <cell r="F654" t="str">
            <v>חינוך מיוחד-חופשות</v>
          </cell>
          <cell r="G654" t="str">
            <v>גמיש</v>
          </cell>
          <cell r="H654">
            <v>-2.1156558533145242E-2</v>
          </cell>
          <cell r="I654">
            <v>-138800</v>
          </cell>
        </row>
        <row r="655">
          <cell r="A655">
            <v>1313310938</v>
          </cell>
          <cell r="B655">
            <v>938</v>
          </cell>
          <cell r="C655">
            <v>313310</v>
          </cell>
          <cell r="D655">
            <v>1</v>
          </cell>
          <cell r="E655">
            <v>0</v>
          </cell>
          <cell r="F655" t="str">
            <v>השתת' מש' החינוך בטיולים</v>
          </cell>
          <cell r="G655" t="str">
            <v>גמיש</v>
          </cell>
          <cell r="H655">
            <v>0</v>
          </cell>
          <cell r="I655">
            <v>0</v>
          </cell>
        </row>
        <row r="656">
          <cell r="A656">
            <v>1313310953</v>
          </cell>
          <cell r="B656">
            <v>953</v>
          </cell>
          <cell r="C656">
            <v>313310</v>
          </cell>
          <cell r="D656">
            <v>1</v>
          </cell>
          <cell r="E656">
            <v>0</v>
          </cell>
          <cell r="F656" t="str">
            <v>מערכת גפ"ן</v>
          </cell>
          <cell r="G656" t="str">
            <v>גמיש</v>
          </cell>
          <cell r="H656">
            <v>0</v>
          </cell>
          <cell r="I656">
            <v>0</v>
          </cell>
        </row>
        <row r="657">
          <cell r="A657" t="e">
            <v>#VALUE!</v>
          </cell>
          <cell r="B657" t="str">
            <v>313310  סך הכל</v>
          </cell>
          <cell r="C657">
            <v>0</v>
          </cell>
          <cell r="D657">
            <v>0</v>
          </cell>
          <cell r="E657">
            <v>0</v>
          </cell>
          <cell r="F657" t="str">
            <v xml:space="preserve">בי"ס ע"ש הרצפלד   </v>
          </cell>
          <cell r="G657">
            <v>0</v>
          </cell>
          <cell r="H657">
            <v>-3.8869490743790758E-2</v>
          </cell>
          <cell r="I657">
            <v>-2917800</v>
          </cell>
        </row>
        <row r="658">
          <cell r="A658">
            <v>13137000</v>
          </cell>
          <cell r="B658">
            <v>0</v>
          </cell>
          <cell r="C658">
            <v>313700</v>
          </cell>
          <cell r="D658">
            <v>1</v>
          </cell>
          <cell r="E658">
            <v>0</v>
          </cell>
          <cell r="F658" t="str">
            <v xml:space="preserve">חוה חקלאית        </v>
          </cell>
          <cell r="G658" t="str">
            <v xml:space="preserve"> </v>
          </cell>
          <cell r="H658">
            <v>0</v>
          </cell>
          <cell r="I658">
            <v>0</v>
          </cell>
        </row>
        <row r="659">
          <cell r="A659">
            <v>1313700610</v>
          </cell>
          <cell r="B659">
            <v>610</v>
          </cell>
          <cell r="C659">
            <v>313700</v>
          </cell>
          <cell r="D659">
            <v>1</v>
          </cell>
          <cell r="E659">
            <v>0</v>
          </cell>
          <cell r="F659" t="str">
            <v xml:space="preserve">מכירות תוצרת הח   </v>
          </cell>
          <cell r="G659" t="str">
            <v>גמיש</v>
          </cell>
          <cell r="H659">
            <v>0</v>
          </cell>
          <cell r="I659">
            <v>0</v>
          </cell>
        </row>
        <row r="660">
          <cell r="A660">
            <v>1313700920</v>
          </cell>
          <cell r="B660">
            <v>920</v>
          </cell>
          <cell r="C660">
            <v>313700</v>
          </cell>
          <cell r="D660">
            <v>1</v>
          </cell>
          <cell r="E660">
            <v>0</v>
          </cell>
          <cell r="F660" t="str">
            <v xml:space="preserve">הסעות ילדים       </v>
          </cell>
          <cell r="G660" t="str">
            <v>גמיש</v>
          </cell>
          <cell r="H660">
            <v>0.17647058823529416</v>
          </cell>
          <cell r="I660">
            <v>-200000</v>
          </cell>
        </row>
        <row r="661">
          <cell r="A661">
            <v>1313700921</v>
          </cell>
          <cell r="B661">
            <v>921</v>
          </cell>
          <cell r="C661">
            <v>313700</v>
          </cell>
          <cell r="D661">
            <v>1</v>
          </cell>
          <cell r="E661">
            <v>0</v>
          </cell>
          <cell r="F661" t="str">
            <v xml:space="preserve">הצטיידות          </v>
          </cell>
          <cell r="G661" t="str">
            <v>גמיש</v>
          </cell>
          <cell r="H661">
            <v>0</v>
          </cell>
          <cell r="I661">
            <v>-105000</v>
          </cell>
        </row>
        <row r="662">
          <cell r="A662">
            <v>1313700922</v>
          </cell>
          <cell r="B662">
            <v>922</v>
          </cell>
          <cell r="C662">
            <v>313700</v>
          </cell>
          <cell r="D662">
            <v>1</v>
          </cell>
          <cell r="E662">
            <v>0</v>
          </cell>
          <cell r="F662" t="str">
            <v xml:space="preserve">שרת ומזכירה       </v>
          </cell>
          <cell r="G662" t="str">
            <v>גמיש</v>
          </cell>
          <cell r="H662">
            <v>0.14473020675743831</v>
          </cell>
          <cell r="I662">
            <v>-227000</v>
          </cell>
        </row>
        <row r="663">
          <cell r="A663" t="e">
            <v>#VALUE!</v>
          </cell>
          <cell r="B663" t="str">
            <v>313700  סך הכל</v>
          </cell>
          <cell r="C663">
            <v>0</v>
          </cell>
          <cell r="D663">
            <v>0</v>
          </cell>
          <cell r="E663">
            <v>0</v>
          </cell>
          <cell r="F663" t="str">
            <v xml:space="preserve">חוה חקלאית        </v>
          </cell>
          <cell r="G663">
            <v>0</v>
          </cell>
          <cell r="H663">
            <v>0.12402281850834562</v>
          </cell>
          <cell r="I663">
            <v>-532000</v>
          </cell>
        </row>
        <row r="664">
          <cell r="A664">
            <v>13150000</v>
          </cell>
          <cell r="B664">
            <v>0</v>
          </cell>
          <cell r="C664">
            <v>315000</v>
          </cell>
          <cell r="D664">
            <v>1</v>
          </cell>
          <cell r="E664">
            <v>0</v>
          </cell>
          <cell r="F664" t="str">
            <v xml:space="preserve">חינוך על-יסודי    </v>
          </cell>
          <cell r="G664" t="str">
            <v xml:space="preserve"> </v>
          </cell>
          <cell r="H664">
            <v>0</v>
          </cell>
          <cell r="I664">
            <v>0</v>
          </cell>
        </row>
        <row r="665">
          <cell r="A665">
            <v>13151000</v>
          </cell>
          <cell r="B665">
            <v>0</v>
          </cell>
          <cell r="C665">
            <v>315100</v>
          </cell>
          <cell r="D665">
            <v>1</v>
          </cell>
          <cell r="E665">
            <v>0</v>
          </cell>
          <cell r="F665" t="str">
            <v xml:space="preserve">השתתפויות במוסדות </v>
          </cell>
          <cell r="G665" t="str">
            <v xml:space="preserve"> </v>
          </cell>
          <cell r="H665">
            <v>0</v>
          </cell>
          <cell r="I665">
            <v>0</v>
          </cell>
        </row>
        <row r="666">
          <cell r="A666">
            <v>1315100420</v>
          </cell>
          <cell r="B666">
            <v>420</v>
          </cell>
          <cell r="C666">
            <v>315100</v>
          </cell>
          <cell r="D666">
            <v>1</v>
          </cell>
          <cell r="E666">
            <v>0</v>
          </cell>
          <cell r="F666" t="str">
            <v>הכשרת מזכירות</v>
          </cell>
          <cell r="G666" t="str">
            <v>גמיש</v>
          </cell>
          <cell r="H666">
            <v>0</v>
          </cell>
          <cell r="I666">
            <v>0</v>
          </cell>
        </row>
        <row r="667">
          <cell r="A667">
            <v>1315100441</v>
          </cell>
          <cell r="B667">
            <v>441</v>
          </cell>
          <cell r="C667">
            <v>315100</v>
          </cell>
          <cell r="D667">
            <v>1</v>
          </cell>
          <cell r="E667">
            <v>0</v>
          </cell>
          <cell r="F667" t="str">
            <v>החזר ביטוח אורט</v>
          </cell>
          <cell r="G667" t="str">
            <v>גמיש</v>
          </cell>
          <cell r="H667">
            <v>0</v>
          </cell>
          <cell r="I667">
            <v>0</v>
          </cell>
        </row>
        <row r="668">
          <cell r="A668">
            <v>1315100490</v>
          </cell>
          <cell r="B668">
            <v>490</v>
          </cell>
          <cell r="C668">
            <v>315100</v>
          </cell>
          <cell r="D668">
            <v>1</v>
          </cell>
          <cell r="E668">
            <v>0</v>
          </cell>
          <cell r="F668" t="str">
            <v xml:space="preserve">מרכז מצויינות        </v>
          </cell>
          <cell r="G668" t="str">
            <v>גמיש</v>
          </cell>
          <cell r="H668">
            <v>0</v>
          </cell>
          <cell r="I668">
            <v>0</v>
          </cell>
        </row>
        <row r="669">
          <cell r="A669">
            <v>1315100491</v>
          </cell>
          <cell r="B669">
            <v>491</v>
          </cell>
          <cell r="C669">
            <v>315100</v>
          </cell>
          <cell r="D669">
            <v>1</v>
          </cell>
          <cell r="E669">
            <v>0</v>
          </cell>
          <cell r="F669" t="str">
            <v xml:space="preserve">הכנסות מארועים    </v>
          </cell>
          <cell r="G669" t="str">
            <v>גמיש</v>
          </cell>
          <cell r="H669">
            <v>0</v>
          </cell>
          <cell r="I669">
            <v>0</v>
          </cell>
        </row>
        <row r="670">
          <cell r="A670">
            <v>1315100492</v>
          </cell>
          <cell r="B670">
            <v>492</v>
          </cell>
          <cell r="C670">
            <v>315100</v>
          </cell>
          <cell r="D670">
            <v>1</v>
          </cell>
          <cell r="E670">
            <v>0</v>
          </cell>
          <cell r="F670" t="str">
            <v xml:space="preserve">שעות תיגבור       </v>
          </cell>
          <cell r="G670" t="str">
            <v>גמיש</v>
          </cell>
          <cell r="H670">
            <v>0</v>
          </cell>
          <cell r="I670">
            <v>0</v>
          </cell>
        </row>
        <row r="671">
          <cell r="A671">
            <v>1315100493</v>
          </cell>
          <cell r="B671">
            <v>493</v>
          </cell>
          <cell r="C671">
            <v>315100</v>
          </cell>
          <cell r="D671">
            <v>1</v>
          </cell>
          <cell r="E671">
            <v>0</v>
          </cell>
          <cell r="F671" t="str">
            <v>השאלת ספרים חט"ב</v>
          </cell>
          <cell r="G671" t="str">
            <v>גמיש</v>
          </cell>
          <cell r="H671">
            <v>0</v>
          </cell>
          <cell r="I671">
            <v>-60000</v>
          </cell>
        </row>
        <row r="672">
          <cell r="A672">
            <v>1315100921</v>
          </cell>
          <cell r="B672">
            <v>921</v>
          </cell>
          <cell r="C672">
            <v>315100</v>
          </cell>
          <cell r="D672">
            <v>1</v>
          </cell>
          <cell r="E672">
            <v>0</v>
          </cell>
          <cell r="F672" t="str">
            <v>רכז עירוני לבגרות חברתית</v>
          </cell>
          <cell r="G672" t="str">
            <v>גמיש</v>
          </cell>
          <cell r="H672">
            <v>0</v>
          </cell>
          <cell r="I672">
            <v>0</v>
          </cell>
        </row>
        <row r="673">
          <cell r="A673">
            <v>1315100922</v>
          </cell>
          <cell r="B673">
            <v>922</v>
          </cell>
          <cell r="C673">
            <v>315100</v>
          </cell>
          <cell r="D673">
            <v>1</v>
          </cell>
          <cell r="E673">
            <v>0</v>
          </cell>
          <cell r="F673" t="str">
            <v>פרויקטים בהשתתפות משה"ח</v>
          </cell>
          <cell r="G673" t="str">
            <v>גמיש</v>
          </cell>
          <cell r="H673">
            <v>0</v>
          </cell>
          <cell r="I673">
            <v>-300000</v>
          </cell>
        </row>
        <row r="674">
          <cell r="A674">
            <v>1315100923</v>
          </cell>
          <cell r="B674">
            <v>923</v>
          </cell>
          <cell r="C674">
            <v>315100</v>
          </cell>
          <cell r="D674">
            <v>1</v>
          </cell>
          <cell r="E674">
            <v>0</v>
          </cell>
          <cell r="F674" t="str">
            <v>הכנסות אומ"ץ</v>
          </cell>
          <cell r="G674" t="str">
            <v>גמיש</v>
          </cell>
          <cell r="H674">
            <v>0</v>
          </cell>
          <cell r="I674">
            <v>0</v>
          </cell>
        </row>
        <row r="675">
          <cell r="A675">
            <v>1315100924</v>
          </cell>
          <cell r="B675">
            <v>924</v>
          </cell>
          <cell r="C675">
            <v>315100</v>
          </cell>
          <cell r="D675">
            <v>1</v>
          </cell>
          <cell r="E675">
            <v>0</v>
          </cell>
          <cell r="F675" t="str">
            <v>משלחות ספורט</v>
          </cell>
          <cell r="G675" t="str">
            <v>גמיש</v>
          </cell>
          <cell r="H675">
            <v>0</v>
          </cell>
          <cell r="I675">
            <v>-40000</v>
          </cell>
        </row>
        <row r="676">
          <cell r="A676">
            <v>1315100925</v>
          </cell>
          <cell r="B676">
            <v>925</v>
          </cell>
          <cell r="C676">
            <v>315100</v>
          </cell>
          <cell r="D676">
            <v>1</v>
          </cell>
          <cell r="E676">
            <v>0</v>
          </cell>
          <cell r="F676" t="str">
            <v>שביתה - הכנ' משה"ח</v>
          </cell>
          <cell r="G676" t="str">
            <v>גמיש</v>
          </cell>
          <cell r="H676">
            <v>0</v>
          </cell>
          <cell r="I676">
            <v>0</v>
          </cell>
        </row>
        <row r="677">
          <cell r="A677">
            <v>1315100929</v>
          </cell>
          <cell r="B677">
            <v>929</v>
          </cell>
          <cell r="C677">
            <v>315100</v>
          </cell>
          <cell r="D677">
            <v>1</v>
          </cell>
          <cell r="E677">
            <v>0</v>
          </cell>
          <cell r="F677" t="str">
            <v>חוגי טכנולוגיה-משרד המדע</v>
          </cell>
          <cell r="G677" t="str">
            <v>גמיש</v>
          </cell>
          <cell r="H677">
            <v>0</v>
          </cell>
          <cell r="I677">
            <v>0</v>
          </cell>
        </row>
        <row r="678">
          <cell r="A678">
            <v>1315100944</v>
          </cell>
          <cell r="B678">
            <v>944</v>
          </cell>
          <cell r="C678">
            <v>315100</v>
          </cell>
          <cell r="D678">
            <v>1</v>
          </cell>
          <cell r="E678">
            <v>0</v>
          </cell>
          <cell r="F678" t="str">
            <v>החזר הבראה ויובל</v>
          </cell>
          <cell r="G678" t="str">
            <v>גמיש</v>
          </cell>
          <cell r="H678">
            <v>0</v>
          </cell>
          <cell r="I678">
            <v>0</v>
          </cell>
        </row>
        <row r="679">
          <cell r="A679">
            <v>1315100990</v>
          </cell>
          <cell r="B679">
            <v>990</v>
          </cell>
          <cell r="C679">
            <v>315100</v>
          </cell>
          <cell r="D679">
            <v>1</v>
          </cell>
          <cell r="E679">
            <v>0</v>
          </cell>
          <cell r="F679" t="str">
            <v>קשישים - שוויון חברתי</v>
          </cell>
          <cell r="G679" t="str">
            <v>גמיש</v>
          </cell>
          <cell r="H679">
            <v>0</v>
          </cell>
          <cell r="I679">
            <v>0</v>
          </cell>
        </row>
        <row r="680">
          <cell r="A680" t="e">
            <v>#VALUE!</v>
          </cell>
          <cell r="B680" t="str">
            <v>315100  סך הכל</v>
          </cell>
          <cell r="C680">
            <v>0</v>
          </cell>
          <cell r="D680">
            <v>0</v>
          </cell>
          <cell r="E680">
            <v>0</v>
          </cell>
          <cell r="F680" t="str">
            <v xml:space="preserve">השתתפויות במוסדות </v>
          </cell>
          <cell r="G680">
            <v>0</v>
          </cell>
          <cell r="H680">
            <v>0</v>
          </cell>
          <cell r="I680">
            <v>-400000</v>
          </cell>
        </row>
        <row r="681">
          <cell r="A681">
            <v>13151100</v>
          </cell>
          <cell r="B681">
            <v>0</v>
          </cell>
          <cell r="C681">
            <v>315110</v>
          </cell>
          <cell r="D681">
            <v>1</v>
          </cell>
          <cell r="E681">
            <v>0</v>
          </cell>
          <cell r="F681" t="str">
            <v>יוזמות - נבון</v>
          </cell>
          <cell r="G681" t="str">
            <v xml:space="preserve"> </v>
          </cell>
          <cell r="H681">
            <v>0</v>
          </cell>
          <cell r="I681">
            <v>0</v>
          </cell>
        </row>
        <row r="682">
          <cell r="A682">
            <v>1315110921</v>
          </cell>
          <cell r="B682">
            <v>921</v>
          </cell>
          <cell r="C682">
            <v>315110</v>
          </cell>
          <cell r="D682">
            <v>1</v>
          </cell>
          <cell r="E682">
            <v>0</v>
          </cell>
          <cell r="F682" t="str">
            <v>מצויינות - משה"ח</v>
          </cell>
          <cell r="G682" t="str">
            <v>גמיש</v>
          </cell>
          <cell r="H682">
            <v>0</v>
          </cell>
          <cell r="I682">
            <v>0</v>
          </cell>
        </row>
        <row r="683">
          <cell r="A683">
            <v>1315110922</v>
          </cell>
          <cell r="B683">
            <v>922</v>
          </cell>
          <cell r="C683">
            <v>315110</v>
          </cell>
          <cell r="D683">
            <v>1</v>
          </cell>
          <cell r="E683">
            <v>0</v>
          </cell>
          <cell r="F683" t="str">
            <v>תפ"ן - משה"ח</v>
          </cell>
          <cell r="G683" t="str">
            <v>גמיש</v>
          </cell>
          <cell r="H683">
            <v>0</v>
          </cell>
          <cell r="I683">
            <v>0</v>
          </cell>
        </row>
        <row r="684">
          <cell r="A684">
            <v>1315110923</v>
          </cell>
          <cell r="B684">
            <v>923</v>
          </cell>
          <cell r="C684">
            <v>315110</v>
          </cell>
          <cell r="D684">
            <v>1</v>
          </cell>
          <cell r="E684">
            <v>0</v>
          </cell>
          <cell r="F684" t="str">
            <v>אומ"ץ - משה"ח</v>
          </cell>
          <cell r="G684" t="str">
            <v>גמיש</v>
          </cell>
          <cell r="H684">
            <v>0</v>
          </cell>
          <cell r="I684">
            <v>-40000</v>
          </cell>
        </row>
        <row r="685">
          <cell r="A685" t="e">
            <v>#VALUE!</v>
          </cell>
          <cell r="B685" t="str">
            <v>315110  סך הכל</v>
          </cell>
          <cell r="C685">
            <v>0</v>
          </cell>
          <cell r="D685">
            <v>0</v>
          </cell>
          <cell r="E685">
            <v>0</v>
          </cell>
          <cell r="F685" t="str">
            <v>יוזמות - נבון</v>
          </cell>
          <cell r="G685">
            <v>0</v>
          </cell>
          <cell r="H685">
            <v>0</v>
          </cell>
          <cell r="I685">
            <v>-40000</v>
          </cell>
        </row>
        <row r="686">
          <cell r="A686">
            <v>13151200</v>
          </cell>
          <cell r="B686">
            <v>0</v>
          </cell>
          <cell r="C686">
            <v>315120</v>
          </cell>
          <cell r="D686">
            <v>1</v>
          </cell>
          <cell r="E686">
            <v>0</v>
          </cell>
          <cell r="F686" t="str">
            <v>יוזמות - קוגל</v>
          </cell>
          <cell r="G686" t="str">
            <v xml:space="preserve"> </v>
          </cell>
          <cell r="H686">
            <v>0</v>
          </cell>
          <cell r="I686">
            <v>0</v>
          </cell>
        </row>
        <row r="687">
          <cell r="A687">
            <v>1315120921</v>
          </cell>
          <cell r="B687">
            <v>921</v>
          </cell>
          <cell r="C687">
            <v>315120</v>
          </cell>
          <cell r="D687">
            <v>1</v>
          </cell>
          <cell r="E687">
            <v>0</v>
          </cell>
          <cell r="F687" t="str">
            <v>מצויינות - משה"ח</v>
          </cell>
          <cell r="G687" t="str">
            <v>גמיש</v>
          </cell>
          <cell r="H687">
            <v>0</v>
          </cell>
          <cell r="I687">
            <v>0</v>
          </cell>
        </row>
        <row r="688">
          <cell r="A688">
            <v>1315120922</v>
          </cell>
          <cell r="B688">
            <v>922</v>
          </cell>
          <cell r="C688">
            <v>315120</v>
          </cell>
          <cell r="D688">
            <v>1</v>
          </cell>
          <cell r="E688">
            <v>0</v>
          </cell>
          <cell r="F688" t="str">
            <v>תפ"ן - משה"ח</v>
          </cell>
          <cell r="G688" t="str">
            <v>גמיש</v>
          </cell>
          <cell r="H688">
            <v>0</v>
          </cell>
          <cell r="I688">
            <v>0</v>
          </cell>
        </row>
        <row r="689">
          <cell r="A689">
            <v>1315120923</v>
          </cell>
          <cell r="B689">
            <v>923</v>
          </cell>
          <cell r="C689">
            <v>315120</v>
          </cell>
          <cell r="D689">
            <v>1</v>
          </cell>
          <cell r="E689">
            <v>0</v>
          </cell>
          <cell r="F689" t="str">
            <v>אומ"ץ - משה"ח</v>
          </cell>
          <cell r="G689" t="str">
            <v>גמיש</v>
          </cell>
          <cell r="H689">
            <v>0</v>
          </cell>
          <cell r="I689">
            <v>0</v>
          </cell>
        </row>
        <row r="690">
          <cell r="A690" t="e">
            <v>#VALUE!</v>
          </cell>
          <cell r="B690" t="str">
            <v>315120  סך הכל</v>
          </cell>
          <cell r="C690">
            <v>0</v>
          </cell>
          <cell r="D690">
            <v>0</v>
          </cell>
          <cell r="E690">
            <v>0</v>
          </cell>
          <cell r="F690" t="str">
            <v>יוזמות - קוגל</v>
          </cell>
          <cell r="G690">
            <v>0</v>
          </cell>
          <cell r="H690">
            <v>0</v>
          </cell>
          <cell r="I690">
            <v>0</v>
          </cell>
        </row>
        <row r="691">
          <cell r="A691">
            <v>13151300</v>
          </cell>
          <cell r="B691">
            <v>0</v>
          </cell>
          <cell r="C691">
            <v>315130</v>
          </cell>
          <cell r="D691">
            <v>1</v>
          </cell>
          <cell r="E691">
            <v>0</v>
          </cell>
          <cell r="F691" t="str">
            <v>יוזמות - הרצוג</v>
          </cell>
          <cell r="G691" t="str">
            <v xml:space="preserve"> </v>
          </cell>
          <cell r="H691">
            <v>0</v>
          </cell>
          <cell r="I691">
            <v>0</v>
          </cell>
        </row>
        <row r="692">
          <cell r="A692">
            <v>1315130921</v>
          </cell>
          <cell r="B692">
            <v>921</v>
          </cell>
          <cell r="C692">
            <v>315130</v>
          </cell>
          <cell r="D692">
            <v>1</v>
          </cell>
          <cell r="E692">
            <v>0</v>
          </cell>
          <cell r="F692" t="str">
            <v>מצויינות - משה"ח</v>
          </cell>
          <cell r="G692" t="str">
            <v>גמיש</v>
          </cell>
          <cell r="H692">
            <v>0</v>
          </cell>
          <cell r="I692">
            <v>0</v>
          </cell>
        </row>
        <row r="693">
          <cell r="A693">
            <v>1315130922</v>
          </cell>
          <cell r="B693">
            <v>922</v>
          </cell>
          <cell r="C693">
            <v>315130</v>
          </cell>
          <cell r="D693">
            <v>1</v>
          </cell>
          <cell r="E693">
            <v>0</v>
          </cell>
          <cell r="F693" t="str">
            <v>תפ"ן - משה"ח</v>
          </cell>
          <cell r="G693" t="str">
            <v>גמיש</v>
          </cell>
          <cell r="H693">
            <v>0</v>
          </cell>
          <cell r="I693">
            <v>0</v>
          </cell>
        </row>
        <row r="694">
          <cell r="A694">
            <v>1315130923</v>
          </cell>
          <cell r="B694">
            <v>923</v>
          </cell>
          <cell r="C694">
            <v>315130</v>
          </cell>
          <cell r="D694">
            <v>1</v>
          </cell>
          <cell r="E694">
            <v>0</v>
          </cell>
          <cell r="F694" t="str">
            <v>אומ"ץ - משה"ח</v>
          </cell>
          <cell r="G694" t="str">
            <v>גמיש</v>
          </cell>
          <cell r="H694">
            <v>0</v>
          </cell>
          <cell r="I694">
            <v>-120000</v>
          </cell>
        </row>
        <row r="695">
          <cell r="A695" t="e">
            <v>#VALUE!</v>
          </cell>
          <cell r="B695" t="str">
            <v>315130  סך הכל</v>
          </cell>
          <cell r="C695">
            <v>0</v>
          </cell>
          <cell r="D695">
            <v>0</v>
          </cell>
          <cell r="E695">
            <v>0</v>
          </cell>
          <cell r="F695" t="str">
            <v>יוזמות - הרצוג</v>
          </cell>
          <cell r="G695">
            <v>0</v>
          </cell>
          <cell r="H695">
            <v>0</v>
          </cell>
          <cell r="I695">
            <v>-120000</v>
          </cell>
        </row>
        <row r="696">
          <cell r="A696">
            <v>13151400</v>
          </cell>
          <cell r="B696">
            <v>0</v>
          </cell>
          <cell r="C696">
            <v>315140</v>
          </cell>
          <cell r="D696">
            <v>1</v>
          </cell>
          <cell r="E696">
            <v>0</v>
          </cell>
          <cell r="F696" t="str">
            <v>יוזמות - ק"ש</v>
          </cell>
          <cell r="G696" t="str">
            <v xml:space="preserve"> </v>
          </cell>
          <cell r="H696">
            <v>0</v>
          </cell>
          <cell r="I696">
            <v>0</v>
          </cell>
        </row>
        <row r="697">
          <cell r="A697">
            <v>1315140921</v>
          </cell>
          <cell r="B697">
            <v>921</v>
          </cell>
          <cell r="C697">
            <v>315140</v>
          </cell>
          <cell r="D697">
            <v>1</v>
          </cell>
          <cell r="E697">
            <v>0</v>
          </cell>
          <cell r="F697" t="str">
            <v>מצויינות - משה"ח</v>
          </cell>
          <cell r="G697" t="str">
            <v>גמיש</v>
          </cell>
          <cell r="H697">
            <v>0</v>
          </cell>
          <cell r="I697">
            <v>0</v>
          </cell>
        </row>
        <row r="698">
          <cell r="A698">
            <v>1315140922</v>
          </cell>
          <cell r="B698">
            <v>922</v>
          </cell>
          <cell r="C698">
            <v>315140</v>
          </cell>
          <cell r="D698">
            <v>1</v>
          </cell>
          <cell r="E698">
            <v>0</v>
          </cell>
          <cell r="F698" t="str">
            <v>תפ"ן - משה"ח</v>
          </cell>
          <cell r="G698" t="str">
            <v>גמיש</v>
          </cell>
          <cell r="H698">
            <v>0</v>
          </cell>
          <cell r="I698">
            <v>0</v>
          </cell>
        </row>
        <row r="699">
          <cell r="A699">
            <v>1315140923</v>
          </cell>
          <cell r="B699">
            <v>923</v>
          </cell>
          <cell r="C699">
            <v>315140</v>
          </cell>
          <cell r="D699">
            <v>1</v>
          </cell>
          <cell r="E699">
            <v>0</v>
          </cell>
          <cell r="F699" t="str">
            <v>אומ"ץ - משה"ח</v>
          </cell>
          <cell r="G699" t="str">
            <v>גמיש</v>
          </cell>
          <cell r="H699">
            <v>0</v>
          </cell>
          <cell r="I699">
            <v>-40000</v>
          </cell>
        </row>
        <row r="700">
          <cell r="A700" t="e">
            <v>#VALUE!</v>
          </cell>
          <cell r="B700" t="str">
            <v>315140  סך הכל</v>
          </cell>
          <cell r="C700">
            <v>0</v>
          </cell>
          <cell r="D700">
            <v>0</v>
          </cell>
          <cell r="E700">
            <v>0</v>
          </cell>
          <cell r="F700" t="str">
            <v>יוזמות - ק"ש</v>
          </cell>
          <cell r="G700">
            <v>0</v>
          </cell>
          <cell r="H700">
            <v>0</v>
          </cell>
          <cell r="I700">
            <v>-40000</v>
          </cell>
        </row>
        <row r="701">
          <cell r="A701">
            <v>13151500</v>
          </cell>
          <cell r="B701">
            <v>0</v>
          </cell>
          <cell r="C701">
            <v>315150</v>
          </cell>
          <cell r="D701">
            <v>1</v>
          </cell>
          <cell r="E701">
            <v>0</v>
          </cell>
          <cell r="F701" t="str">
            <v>יוזמות - איילון</v>
          </cell>
          <cell r="G701" t="str">
            <v xml:space="preserve"> </v>
          </cell>
          <cell r="H701">
            <v>0</v>
          </cell>
          <cell r="I701">
            <v>0</v>
          </cell>
        </row>
        <row r="702">
          <cell r="A702">
            <v>1315150921</v>
          </cell>
          <cell r="B702">
            <v>921</v>
          </cell>
          <cell r="C702">
            <v>315150</v>
          </cell>
          <cell r="D702">
            <v>1</v>
          </cell>
          <cell r="E702">
            <v>0</v>
          </cell>
          <cell r="F702" t="str">
            <v>מצויינות - משה"ח</v>
          </cell>
          <cell r="G702" t="str">
            <v>גמיש</v>
          </cell>
          <cell r="H702">
            <v>0</v>
          </cell>
          <cell r="I702">
            <v>0</v>
          </cell>
        </row>
        <row r="703">
          <cell r="A703">
            <v>1315150922</v>
          </cell>
          <cell r="B703">
            <v>922</v>
          </cell>
          <cell r="C703">
            <v>315150</v>
          </cell>
          <cell r="D703">
            <v>1</v>
          </cell>
          <cell r="E703">
            <v>0</v>
          </cell>
          <cell r="F703" t="str">
            <v>תפ"ן - משה"ח</v>
          </cell>
          <cell r="G703" t="str">
            <v>גמיש</v>
          </cell>
          <cell r="H703">
            <v>0</v>
          </cell>
          <cell r="I703">
            <v>0</v>
          </cell>
        </row>
        <row r="704">
          <cell r="A704">
            <v>1315150923</v>
          </cell>
          <cell r="B704">
            <v>923</v>
          </cell>
          <cell r="C704">
            <v>315150</v>
          </cell>
          <cell r="D704">
            <v>1</v>
          </cell>
          <cell r="E704">
            <v>0</v>
          </cell>
          <cell r="F704" t="str">
            <v>אומ"ץ - משה"ח</v>
          </cell>
          <cell r="G704" t="str">
            <v>גמיש</v>
          </cell>
          <cell r="H704">
            <v>0</v>
          </cell>
          <cell r="I704">
            <v>-20000</v>
          </cell>
        </row>
        <row r="705">
          <cell r="A705" t="e">
            <v>#VALUE!</v>
          </cell>
          <cell r="B705" t="str">
            <v>315150  סך הכל</v>
          </cell>
          <cell r="C705">
            <v>0</v>
          </cell>
          <cell r="D705">
            <v>0</v>
          </cell>
          <cell r="E705">
            <v>0</v>
          </cell>
          <cell r="F705" t="str">
            <v>יוזמות - איילון</v>
          </cell>
          <cell r="G705">
            <v>0</v>
          </cell>
          <cell r="H705">
            <v>0</v>
          </cell>
          <cell r="I705">
            <v>-20000</v>
          </cell>
        </row>
        <row r="706">
          <cell r="A706">
            <v>13151600</v>
          </cell>
          <cell r="B706">
            <v>0</v>
          </cell>
          <cell r="C706">
            <v>315160</v>
          </cell>
          <cell r="D706">
            <v>1</v>
          </cell>
          <cell r="E706">
            <v>0</v>
          </cell>
          <cell r="F706" t="str">
            <v>יוזמות - יבנה</v>
          </cell>
          <cell r="G706" t="str">
            <v xml:space="preserve"> </v>
          </cell>
          <cell r="H706">
            <v>0</v>
          </cell>
          <cell r="I706">
            <v>0</v>
          </cell>
        </row>
        <row r="707">
          <cell r="A707">
            <v>1315160921</v>
          </cell>
          <cell r="B707">
            <v>921</v>
          </cell>
          <cell r="C707">
            <v>315160</v>
          </cell>
          <cell r="D707">
            <v>1</v>
          </cell>
          <cell r="E707">
            <v>0</v>
          </cell>
          <cell r="F707" t="str">
            <v>מצויינות - משה"ח</v>
          </cell>
          <cell r="G707" t="str">
            <v>גמיש</v>
          </cell>
          <cell r="H707">
            <v>0</v>
          </cell>
          <cell r="I707">
            <v>0</v>
          </cell>
        </row>
        <row r="708">
          <cell r="A708">
            <v>1315160922</v>
          </cell>
          <cell r="B708">
            <v>922</v>
          </cell>
          <cell r="C708">
            <v>315160</v>
          </cell>
          <cell r="D708">
            <v>1</v>
          </cell>
          <cell r="E708">
            <v>0</v>
          </cell>
          <cell r="F708" t="str">
            <v>תפ"ן - משה"ח</v>
          </cell>
          <cell r="G708" t="str">
            <v>גמיש</v>
          </cell>
          <cell r="H708">
            <v>0</v>
          </cell>
          <cell r="I708">
            <v>0</v>
          </cell>
        </row>
        <row r="709">
          <cell r="A709">
            <v>1315160923</v>
          </cell>
          <cell r="B709">
            <v>923</v>
          </cell>
          <cell r="C709">
            <v>315160</v>
          </cell>
          <cell r="D709">
            <v>1</v>
          </cell>
          <cell r="E709">
            <v>0</v>
          </cell>
          <cell r="F709" t="str">
            <v>אומ"ץ - משה"ח</v>
          </cell>
          <cell r="G709" t="str">
            <v>גמיש</v>
          </cell>
          <cell r="H709">
            <v>0</v>
          </cell>
          <cell r="I709">
            <v>-80000</v>
          </cell>
        </row>
        <row r="710">
          <cell r="A710" t="e">
            <v>#VALUE!</v>
          </cell>
          <cell r="B710" t="str">
            <v>315160  סך הכל</v>
          </cell>
          <cell r="C710">
            <v>0</v>
          </cell>
          <cell r="D710">
            <v>0</v>
          </cell>
          <cell r="E710">
            <v>0</v>
          </cell>
          <cell r="F710" t="str">
            <v>יוזמות - יבנה</v>
          </cell>
          <cell r="G710">
            <v>0</v>
          </cell>
          <cell r="H710">
            <v>0</v>
          </cell>
          <cell r="I710">
            <v>-80000</v>
          </cell>
        </row>
        <row r="711">
          <cell r="A711">
            <v>13151700</v>
          </cell>
          <cell r="B711">
            <v>0</v>
          </cell>
          <cell r="C711">
            <v>315170</v>
          </cell>
          <cell r="D711">
            <v>1</v>
          </cell>
          <cell r="E711">
            <v>0</v>
          </cell>
          <cell r="F711" t="str">
            <v>יוזמות - קציר</v>
          </cell>
          <cell r="G711" t="str">
            <v xml:space="preserve"> </v>
          </cell>
          <cell r="H711">
            <v>0</v>
          </cell>
          <cell r="I711">
            <v>0</v>
          </cell>
        </row>
        <row r="712">
          <cell r="A712">
            <v>1315170921</v>
          </cell>
          <cell r="B712">
            <v>921</v>
          </cell>
          <cell r="C712">
            <v>315170</v>
          </cell>
          <cell r="D712">
            <v>1</v>
          </cell>
          <cell r="E712">
            <v>0</v>
          </cell>
          <cell r="F712" t="str">
            <v>מצויינות - משה"ח</v>
          </cell>
          <cell r="G712" t="str">
            <v>גמיש</v>
          </cell>
          <cell r="H712">
            <v>0</v>
          </cell>
          <cell r="I712">
            <v>0</v>
          </cell>
        </row>
        <row r="713">
          <cell r="A713">
            <v>1315170922</v>
          </cell>
          <cell r="B713">
            <v>922</v>
          </cell>
          <cell r="C713">
            <v>315170</v>
          </cell>
          <cell r="D713">
            <v>1</v>
          </cell>
          <cell r="E713">
            <v>0</v>
          </cell>
          <cell r="F713" t="str">
            <v>תפ"ן - משה"ח</v>
          </cell>
          <cell r="G713" t="str">
            <v>גמיש</v>
          </cell>
          <cell r="H713">
            <v>0</v>
          </cell>
          <cell r="I713">
            <v>0</v>
          </cell>
        </row>
        <row r="714">
          <cell r="A714">
            <v>1315170923</v>
          </cell>
          <cell r="B714">
            <v>923</v>
          </cell>
          <cell r="C714">
            <v>315170</v>
          </cell>
          <cell r="D714">
            <v>1</v>
          </cell>
          <cell r="E714">
            <v>0</v>
          </cell>
          <cell r="F714" t="str">
            <v>אומ"ץ - משה"ח</v>
          </cell>
          <cell r="G714" t="str">
            <v>גמיש</v>
          </cell>
          <cell r="H714">
            <v>0</v>
          </cell>
          <cell r="I714">
            <v>-80000</v>
          </cell>
        </row>
        <row r="715">
          <cell r="A715" t="e">
            <v>#VALUE!</v>
          </cell>
          <cell r="B715" t="str">
            <v>315170  סך הכל</v>
          </cell>
          <cell r="C715">
            <v>0</v>
          </cell>
          <cell r="D715">
            <v>0</v>
          </cell>
          <cell r="E715">
            <v>0</v>
          </cell>
          <cell r="F715" t="str">
            <v>יוזמות - קציר</v>
          </cell>
          <cell r="G715">
            <v>0</v>
          </cell>
          <cell r="H715">
            <v>0</v>
          </cell>
          <cell r="I715">
            <v>-80000</v>
          </cell>
        </row>
        <row r="716">
          <cell r="A716">
            <v>13151800</v>
          </cell>
          <cell r="B716">
            <v>0</v>
          </cell>
          <cell r="C716">
            <v>315180</v>
          </cell>
          <cell r="D716">
            <v>1</v>
          </cell>
          <cell r="E716">
            <v>0</v>
          </cell>
          <cell r="F716" t="str">
            <v>יוזמות - כרם שלמה</v>
          </cell>
          <cell r="G716" t="str">
            <v xml:space="preserve"> </v>
          </cell>
          <cell r="H716">
            <v>0</v>
          </cell>
          <cell r="I716">
            <v>0</v>
          </cell>
        </row>
        <row r="717">
          <cell r="A717">
            <v>1315180921</v>
          </cell>
          <cell r="B717">
            <v>921</v>
          </cell>
          <cell r="C717">
            <v>315180</v>
          </cell>
          <cell r="D717">
            <v>1</v>
          </cell>
          <cell r="E717">
            <v>0</v>
          </cell>
          <cell r="F717" t="str">
            <v>מצויינות - משה"ח</v>
          </cell>
          <cell r="G717" t="str">
            <v>גמיש</v>
          </cell>
          <cell r="H717">
            <v>0</v>
          </cell>
          <cell r="I717">
            <v>0</v>
          </cell>
        </row>
        <row r="718">
          <cell r="A718">
            <v>1315180922</v>
          </cell>
          <cell r="B718">
            <v>922</v>
          </cell>
          <cell r="C718">
            <v>315180</v>
          </cell>
          <cell r="D718">
            <v>1</v>
          </cell>
          <cell r="E718">
            <v>0</v>
          </cell>
          <cell r="F718" t="str">
            <v>תפ"ן - משה"ח</v>
          </cell>
          <cell r="G718" t="str">
            <v>גמיש</v>
          </cell>
          <cell r="H718">
            <v>0</v>
          </cell>
          <cell r="I718">
            <v>0</v>
          </cell>
        </row>
        <row r="719">
          <cell r="A719">
            <v>1315180923</v>
          </cell>
          <cell r="B719">
            <v>923</v>
          </cell>
          <cell r="C719">
            <v>315180</v>
          </cell>
          <cell r="D719">
            <v>1</v>
          </cell>
          <cell r="E719">
            <v>0</v>
          </cell>
          <cell r="F719" t="str">
            <v>אומ"ץ - משה"ח</v>
          </cell>
          <cell r="G719" t="str">
            <v>גמיש</v>
          </cell>
          <cell r="H719">
            <v>0</v>
          </cell>
          <cell r="I719">
            <v>-40000</v>
          </cell>
        </row>
        <row r="720">
          <cell r="A720" t="e">
            <v>#VALUE!</v>
          </cell>
          <cell r="B720" t="str">
            <v>315180  סך הכל</v>
          </cell>
          <cell r="C720">
            <v>0</v>
          </cell>
          <cell r="D720">
            <v>0</v>
          </cell>
          <cell r="E720">
            <v>0</v>
          </cell>
          <cell r="F720" t="str">
            <v>יוזמות - כרם שלמה</v>
          </cell>
          <cell r="G720">
            <v>0</v>
          </cell>
          <cell r="H720">
            <v>0</v>
          </cell>
          <cell r="I720">
            <v>-40000</v>
          </cell>
        </row>
        <row r="721">
          <cell r="A721">
            <v>0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</row>
        <row r="722">
          <cell r="A722">
            <v>13151900</v>
          </cell>
          <cell r="B722">
            <v>0</v>
          </cell>
          <cell r="C722">
            <v>315190</v>
          </cell>
          <cell r="D722">
            <v>1</v>
          </cell>
          <cell r="E722">
            <v>0</v>
          </cell>
          <cell r="F722" t="str">
            <v>יוזמות - עתידים</v>
          </cell>
          <cell r="G722" t="str">
            <v xml:space="preserve"> </v>
          </cell>
          <cell r="H722">
            <v>0</v>
          </cell>
          <cell r="I722">
            <v>0</v>
          </cell>
        </row>
        <row r="723">
          <cell r="A723">
            <v>1315190921</v>
          </cell>
          <cell r="B723">
            <v>921</v>
          </cell>
          <cell r="C723">
            <v>315190</v>
          </cell>
          <cell r="D723">
            <v>1</v>
          </cell>
          <cell r="E723">
            <v>0</v>
          </cell>
          <cell r="F723" t="str">
            <v>מצויינות - משה"ח</v>
          </cell>
          <cell r="G723" t="str">
            <v>גמיש</v>
          </cell>
          <cell r="H723">
            <v>0</v>
          </cell>
          <cell r="I723">
            <v>0</v>
          </cell>
        </row>
        <row r="724">
          <cell r="A724">
            <v>1315190922</v>
          </cell>
          <cell r="B724">
            <v>922</v>
          </cell>
          <cell r="C724">
            <v>315190</v>
          </cell>
          <cell r="D724">
            <v>1</v>
          </cell>
          <cell r="E724">
            <v>0</v>
          </cell>
          <cell r="F724" t="str">
            <v>תפ"ן - משה"ח</v>
          </cell>
          <cell r="G724" t="str">
            <v>גמיש</v>
          </cell>
          <cell r="H724">
            <v>0</v>
          </cell>
          <cell r="I724">
            <v>0</v>
          </cell>
        </row>
        <row r="725">
          <cell r="A725">
            <v>1315190923</v>
          </cell>
          <cell r="B725">
            <v>923</v>
          </cell>
          <cell r="C725">
            <v>315190</v>
          </cell>
          <cell r="D725">
            <v>1</v>
          </cell>
          <cell r="E725">
            <v>0</v>
          </cell>
          <cell r="F725" t="str">
            <v>אומ"ץ - משה"ח</v>
          </cell>
          <cell r="G725" t="str">
            <v>גמיש</v>
          </cell>
          <cell r="H725">
            <v>0</v>
          </cell>
          <cell r="I725">
            <v>-80000</v>
          </cell>
        </row>
        <row r="726">
          <cell r="A726" t="e">
            <v>#VALUE!</v>
          </cell>
          <cell r="B726" t="str">
            <v>315190  סך הכל</v>
          </cell>
          <cell r="C726">
            <v>0</v>
          </cell>
          <cell r="D726">
            <v>0</v>
          </cell>
          <cell r="E726">
            <v>0</v>
          </cell>
          <cell r="F726" t="str">
            <v>יוזמות - עתידים</v>
          </cell>
          <cell r="G726">
            <v>0</v>
          </cell>
          <cell r="H726">
            <v>0</v>
          </cell>
          <cell r="I726">
            <v>-80000</v>
          </cell>
        </row>
        <row r="727">
          <cell r="A727">
            <v>13157000</v>
          </cell>
          <cell r="B727">
            <v>0</v>
          </cell>
          <cell r="C727">
            <v>315700</v>
          </cell>
          <cell r="D727">
            <v>1</v>
          </cell>
          <cell r="E727">
            <v>0</v>
          </cell>
          <cell r="F727" t="str">
            <v xml:space="preserve">בי"ס ע"י ומקיפים  </v>
          </cell>
          <cell r="G727" t="str">
            <v xml:space="preserve"> </v>
          </cell>
          <cell r="H727">
            <v>0</v>
          </cell>
          <cell r="I727">
            <v>0</v>
          </cell>
        </row>
        <row r="728">
          <cell r="A728">
            <v>1315710915</v>
          </cell>
          <cell r="B728">
            <v>915</v>
          </cell>
          <cell r="C728">
            <v>315710</v>
          </cell>
          <cell r="D728">
            <v>1</v>
          </cell>
          <cell r="E728">
            <v>0</v>
          </cell>
          <cell r="F728" t="str">
            <v>קייטנת קיץ בחט"ב ובתיכוניים</v>
          </cell>
          <cell r="G728" t="str">
            <v>גמיש</v>
          </cell>
          <cell r="H728">
            <v>0</v>
          </cell>
          <cell r="I728">
            <v>0</v>
          </cell>
        </row>
        <row r="729">
          <cell r="A729">
            <v>1315710920</v>
          </cell>
          <cell r="B729">
            <v>920</v>
          </cell>
          <cell r="C729">
            <v>315710</v>
          </cell>
          <cell r="D729">
            <v>1</v>
          </cell>
          <cell r="E729">
            <v>0</v>
          </cell>
          <cell r="F729" t="str">
            <v>השתת' ממשלה - חט"ע</v>
          </cell>
          <cell r="G729" t="str">
            <v>גמיש</v>
          </cell>
          <cell r="H729">
            <v>0.16121893491124251</v>
          </cell>
          <cell r="I729">
            <v>-9812300</v>
          </cell>
        </row>
        <row r="730">
          <cell r="A730">
            <v>1315710921</v>
          </cell>
          <cell r="B730">
            <v>921</v>
          </cell>
          <cell r="C730">
            <v>315710</v>
          </cell>
          <cell r="D730">
            <v>1</v>
          </cell>
          <cell r="E730">
            <v>0</v>
          </cell>
          <cell r="F730" t="str">
            <v>השתת' ממשלה - חט"ב</v>
          </cell>
          <cell r="G730" t="str">
            <v>גמיש</v>
          </cell>
          <cell r="H730">
            <v>-1.5288293535236086E-3</v>
          </cell>
          <cell r="I730">
            <v>-1371500</v>
          </cell>
        </row>
        <row r="731">
          <cell r="A731">
            <v>1315710922</v>
          </cell>
          <cell r="B731">
            <v>922</v>
          </cell>
          <cell r="C731">
            <v>315710</v>
          </cell>
          <cell r="D731">
            <v>1</v>
          </cell>
          <cell r="E731">
            <v>0</v>
          </cell>
          <cell r="F731" t="str">
            <v xml:space="preserve">שעורי עזר לעולים  </v>
          </cell>
          <cell r="G731" t="str">
            <v>גמיש</v>
          </cell>
          <cell r="H731">
            <v>0</v>
          </cell>
          <cell r="I731">
            <v>0</v>
          </cell>
        </row>
        <row r="732">
          <cell r="A732">
            <v>1315710923</v>
          </cell>
          <cell r="B732">
            <v>923</v>
          </cell>
          <cell r="C732">
            <v>315710</v>
          </cell>
          <cell r="D732">
            <v>1</v>
          </cell>
          <cell r="E732">
            <v>0</v>
          </cell>
          <cell r="F732" t="str">
            <v xml:space="preserve">שעורי עזר לנכים   </v>
          </cell>
          <cell r="G732" t="str">
            <v>גמיש</v>
          </cell>
          <cell r="H732">
            <v>0</v>
          </cell>
          <cell r="I732">
            <v>-13200</v>
          </cell>
        </row>
        <row r="733">
          <cell r="A733">
            <v>1315710925</v>
          </cell>
          <cell r="B733">
            <v>925</v>
          </cell>
          <cell r="C733">
            <v>315710</v>
          </cell>
          <cell r="D733">
            <v>1</v>
          </cell>
          <cell r="E733">
            <v>0</v>
          </cell>
          <cell r="F733" t="str">
            <v xml:space="preserve">קרן השתלמות לשכ"ל </v>
          </cell>
          <cell r="G733" t="str">
            <v>גמיש</v>
          </cell>
          <cell r="H733">
            <v>0.15233678201926515</v>
          </cell>
          <cell r="I733">
            <v>-646000</v>
          </cell>
        </row>
        <row r="734">
          <cell r="A734">
            <v>1315710926</v>
          </cell>
          <cell r="B734">
            <v>926</v>
          </cell>
          <cell r="C734">
            <v>315710</v>
          </cell>
          <cell r="D734">
            <v>1</v>
          </cell>
          <cell r="E734">
            <v>0</v>
          </cell>
          <cell r="F734" t="str">
            <v xml:space="preserve">השאלת מורים לחט"ב </v>
          </cell>
          <cell r="G734" t="str">
            <v>גמיש</v>
          </cell>
          <cell r="H734">
            <v>5.9829059829059839E-2</v>
          </cell>
          <cell r="I734">
            <v>-124000</v>
          </cell>
        </row>
        <row r="735">
          <cell r="A735">
            <v>1315710927</v>
          </cell>
          <cell r="B735">
            <v>927</v>
          </cell>
          <cell r="C735">
            <v>315710</v>
          </cell>
          <cell r="D735">
            <v>1</v>
          </cell>
          <cell r="E735">
            <v>0</v>
          </cell>
          <cell r="F735" t="str">
            <v>תכנית גי"א / מש"ב</v>
          </cell>
          <cell r="G735" t="str">
            <v>גמיש</v>
          </cell>
          <cell r="H735">
            <v>0</v>
          </cell>
          <cell r="I735">
            <v>0</v>
          </cell>
        </row>
        <row r="736">
          <cell r="A736">
            <v>1315710928</v>
          </cell>
          <cell r="B736">
            <v>928</v>
          </cell>
          <cell r="C736">
            <v>315710</v>
          </cell>
          <cell r="D736">
            <v>1</v>
          </cell>
          <cell r="E736">
            <v>0</v>
          </cell>
          <cell r="F736" t="str">
            <v xml:space="preserve">ליווי לטיולים     </v>
          </cell>
          <cell r="G736" t="str">
            <v>גמיש</v>
          </cell>
          <cell r="H736">
            <v>6.4102564102564097E-2</v>
          </cell>
          <cell r="I736">
            <v>-157700</v>
          </cell>
        </row>
        <row r="737">
          <cell r="A737">
            <v>1315710930</v>
          </cell>
          <cell r="B737">
            <v>930</v>
          </cell>
          <cell r="C737">
            <v>315710</v>
          </cell>
          <cell r="D737">
            <v>1</v>
          </cell>
          <cell r="E737">
            <v>0</v>
          </cell>
          <cell r="F737" t="str">
            <v>עוז לתמורה</v>
          </cell>
          <cell r="G737" t="str">
            <v>גמיש</v>
          </cell>
          <cell r="H737">
            <v>0.21491443635226304</v>
          </cell>
          <cell r="I737">
            <v>-5438200</v>
          </cell>
        </row>
        <row r="738">
          <cell r="A738">
            <v>1315710932</v>
          </cell>
          <cell r="B738">
            <v>932</v>
          </cell>
          <cell r="C738">
            <v>315710</v>
          </cell>
          <cell r="D738">
            <v>1</v>
          </cell>
          <cell r="E738">
            <v>0</v>
          </cell>
          <cell r="F738" t="str">
            <v>גמול בגרות אחוזי</v>
          </cell>
          <cell r="G738" t="str">
            <v>גמיש</v>
          </cell>
          <cell r="H738">
            <v>1.6680567139282232E-3</v>
          </cell>
          <cell r="I738">
            <v>-240200</v>
          </cell>
        </row>
        <row r="739">
          <cell r="A739">
            <v>1315710933</v>
          </cell>
          <cell r="B739">
            <v>933</v>
          </cell>
          <cell r="C739">
            <v>315710</v>
          </cell>
          <cell r="D739">
            <v>1</v>
          </cell>
          <cell r="E739">
            <v>0</v>
          </cell>
          <cell r="F739" t="str">
            <v>תכנית לאומית-קידום אנגלית</v>
          </cell>
          <cell r="G739" t="str">
            <v>גמיש</v>
          </cell>
          <cell r="H739">
            <v>0</v>
          </cell>
          <cell r="I739">
            <v>0</v>
          </cell>
        </row>
        <row r="740">
          <cell r="A740">
            <v>1315710934</v>
          </cell>
          <cell r="B740">
            <v>934</v>
          </cell>
          <cell r="C740">
            <v>315710</v>
          </cell>
          <cell r="D740">
            <v>1</v>
          </cell>
          <cell r="E740">
            <v>0</v>
          </cell>
          <cell r="F740" t="str">
            <v>הצטיידות טכנולוגית במעבדות</v>
          </cell>
          <cell r="G740" t="str">
            <v>גמיש</v>
          </cell>
          <cell r="H740">
            <v>0</v>
          </cell>
          <cell r="I740">
            <v>0</v>
          </cell>
        </row>
        <row r="741">
          <cell r="A741">
            <v>1315710938</v>
          </cell>
          <cell r="B741">
            <v>938</v>
          </cell>
          <cell r="C741">
            <v>315710</v>
          </cell>
          <cell r="D741">
            <v>1</v>
          </cell>
          <cell r="E741">
            <v>0</v>
          </cell>
          <cell r="F741" t="str">
            <v>השתת' מש' החינוך בטיולים</v>
          </cell>
          <cell r="G741" t="str">
            <v>גמיש</v>
          </cell>
          <cell r="H741">
            <v>0</v>
          </cell>
          <cell r="I741">
            <v>0</v>
          </cell>
        </row>
        <row r="742">
          <cell r="A742">
            <v>1315710952</v>
          </cell>
          <cell r="B742">
            <v>952</v>
          </cell>
          <cell r="C742">
            <v>315710</v>
          </cell>
          <cell r="D742">
            <v>1</v>
          </cell>
          <cell r="E742">
            <v>0</v>
          </cell>
          <cell r="F742" t="str">
            <v>חט"ב - הכלה והשתלבות</v>
          </cell>
          <cell r="G742" t="str">
            <v>גמיש</v>
          </cell>
          <cell r="H742">
            <v>-1</v>
          </cell>
          <cell r="I742">
            <v>0</v>
          </cell>
        </row>
        <row r="743">
          <cell r="A743">
            <v>1315710953</v>
          </cell>
          <cell r="B743">
            <v>953</v>
          </cell>
          <cell r="C743">
            <v>315710</v>
          </cell>
          <cell r="D743">
            <v>1</v>
          </cell>
          <cell r="E743">
            <v>0</v>
          </cell>
          <cell r="F743" t="str">
            <v>מערכת גפ"ן</v>
          </cell>
          <cell r="G743" t="str">
            <v>גמיש</v>
          </cell>
          <cell r="H743">
            <v>0</v>
          </cell>
          <cell r="I743">
            <v>-1068500</v>
          </cell>
        </row>
        <row r="744">
          <cell r="A744" t="e">
            <v>#VALUE!</v>
          </cell>
          <cell r="B744" t="str">
            <v>315710  סך הכל</v>
          </cell>
          <cell r="C744">
            <v>0</v>
          </cell>
          <cell r="D744">
            <v>0</v>
          </cell>
          <cell r="E744">
            <v>0</v>
          </cell>
          <cell r="F744" t="str">
            <v xml:space="preserve">חטיבת ביניים-נבון </v>
          </cell>
          <cell r="G744">
            <v>0</v>
          </cell>
          <cell r="H744">
            <v>0.22294297952862041</v>
          </cell>
          <cell r="I744">
            <v>-18871600</v>
          </cell>
        </row>
        <row r="745">
          <cell r="A745">
            <v>13157200</v>
          </cell>
          <cell r="B745">
            <v>0</v>
          </cell>
          <cell r="C745">
            <v>315720</v>
          </cell>
          <cell r="D745">
            <v>1</v>
          </cell>
          <cell r="E745">
            <v>0</v>
          </cell>
          <cell r="F745" t="str">
            <v xml:space="preserve">בי"ס תיכון קוגל   </v>
          </cell>
          <cell r="G745" t="str">
            <v xml:space="preserve"> </v>
          </cell>
          <cell r="H745">
            <v>0</v>
          </cell>
          <cell r="I745">
            <v>0</v>
          </cell>
        </row>
        <row r="746">
          <cell r="A746">
            <v>1315720312</v>
          </cell>
          <cell r="B746">
            <v>312</v>
          </cell>
          <cell r="C746">
            <v>315720</v>
          </cell>
          <cell r="D746">
            <v>1</v>
          </cell>
          <cell r="E746">
            <v>0</v>
          </cell>
          <cell r="F746" t="str">
            <v>מסיבות כיתתיות</v>
          </cell>
          <cell r="G746" t="str">
            <v>גמיש</v>
          </cell>
          <cell r="H746">
            <v>0</v>
          </cell>
          <cell r="I746">
            <v>0</v>
          </cell>
        </row>
        <row r="747">
          <cell r="A747">
            <v>1315720416</v>
          </cell>
          <cell r="B747">
            <v>416</v>
          </cell>
          <cell r="C747">
            <v>315720</v>
          </cell>
          <cell r="D747">
            <v>1</v>
          </cell>
          <cell r="E747">
            <v>0</v>
          </cell>
          <cell r="F747" t="str">
            <v>פר' קשישים-משתתפים</v>
          </cell>
          <cell r="G747" t="str">
            <v>גמיש</v>
          </cell>
          <cell r="H747">
            <v>0</v>
          </cell>
          <cell r="I747">
            <v>-30000</v>
          </cell>
        </row>
        <row r="748">
          <cell r="A748">
            <v>1315720417</v>
          </cell>
          <cell r="B748">
            <v>417</v>
          </cell>
          <cell r="C748">
            <v>315720</v>
          </cell>
          <cell r="D748">
            <v>1</v>
          </cell>
          <cell r="E748">
            <v>0</v>
          </cell>
          <cell r="F748" t="str">
            <v>דמי בחינות</v>
          </cell>
          <cell r="G748" t="str">
            <v>גמיש</v>
          </cell>
          <cell r="H748">
            <v>0</v>
          </cell>
          <cell r="I748">
            <v>0</v>
          </cell>
        </row>
        <row r="749">
          <cell r="A749">
            <v>1315720420</v>
          </cell>
          <cell r="B749">
            <v>420</v>
          </cell>
          <cell r="C749">
            <v>315720</v>
          </cell>
          <cell r="D749">
            <v>1</v>
          </cell>
          <cell r="E749">
            <v>0</v>
          </cell>
          <cell r="F749" t="str">
            <v xml:space="preserve">שירותי בריאות     </v>
          </cell>
          <cell r="G749" t="str">
            <v>גמיש</v>
          </cell>
          <cell r="H749">
            <v>0</v>
          </cell>
          <cell r="I749">
            <v>0</v>
          </cell>
        </row>
        <row r="750">
          <cell r="A750">
            <v>1315720421</v>
          </cell>
          <cell r="B750">
            <v>421</v>
          </cell>
          <cell r="C750">
            <v>315720</v>
          </cell>
          <cell r="D750">
            <v>1</v>
          </cell>
          <cell r="E750">
            <v>0</v>
          </cell>
          <cell r="F750" t="str">
            <v xml:space="preserve">הכנסות מפסיכולוג  </v>
          </cell>
          <cell r="G750" t="str">
            <v>גמיש</v>
          </cell>
          <cell r="H750">
            <v>0</v>
          </cell>
          <cell r="I750">
            <v>0</v>
          </cell>
        </row>
        <row r="751">
          <cell r="A751">
            <v>1315720425</v>
          </cell>
          <cell r="B751">
            <v>425</v>
          </cell>
          <cell r="C751">
            <v>315720</v>
          </cell>
          <cell r="D751">
            <v>1</v>
          </cell>
          <cell r="E751">
            <v>0</v>
          </cell>
          <cell r="F751" t="str">
            <v>השת'תלמידים-שעורים</v>
          </cell>
          <cell r="G751" t="str">
            <v>גמיש</v>
          </cell>
          <cell r="H751">
            <v>0</v>
          </cell>
          <cell r="I751">
            <v>0</v>
          </cell>
        </row>
        <row r="752">
          <cell r="A752">
            <v>1315720911</v>
          </cell>
          <cell r="B752">
            <v>911</v>
          </cell>
          <cell r="C752">
            <v>315720</v>
          </cell>
          <cell r="D752">
            <v>1</v>
          </cell>
          <cell r="E752">
            <v>0</v>
          </cell>
          <cell r="F752" t="str">
            <v>פעילות חוויתית יהודית</v>
          </cell>
          <cell r="G752" t="str">
            <v>גמיש</v>
          </cell>
          <cell r="H752">
            <v>0</v>
          </cell>
          <cell r="I752">
            <v>0</v>
          </cell>
        </row>
        <row r="753">
          <cell r="A753">
            <v>1315720915</v>
          </cell>
          <cell r="B753">
            <v>915</v>
          </cell>
          <cell r="C753">
            <v>315720</v>
          </cell>
          <cell r="D753">
            <v>1</v>
          </cell>
          <cell r="E753">
            <v>0</v>
          </cell>
          <cell r="F753" t="str">
            <v>קייטנת קיץ בחט"ב ובתיכוניים</v>
          </cell>
          <cell r="G753" t="str">
            <v>גמיש</v>
          </cell>
          <cell r="H753">
            <v>0</v>
          </cell>
          <cell r="I753">
            <v>0</v>
          </cell>
        </row>
        <row r="754">
          <cell r="A754">
            <v>1315720920</v>
          </cell>
          <cell r="B754">
            <v>920</v>
          </cell>
          <cell r="C754">
            <v>315720</v>
          </cell>
          <cell r="D754">
            <v>1</v>
          </cell>
          <cell r="E754">
            <v>0</v>
          </cell>
          <cell r="F754" t="str">
            <v>השת' הממשלה בשכל"מ</v>
          </cell>
          <cell r="G754" t="str">
            <v>גמיש</v>
          </cell>
          <cell r="H754">
            <v>7.377724515017503E-3</v>
          </cell>
          <cell r="I754">
            <v>-10759600</v>
          </cell>
        </row>
        <row r="755">
          <cell r="A755">
            <v>1315720921</v>
          </cell>
          <cell r="B755">
            <v>921</v>
          </cell>
          <cell r="C755">
            <v>315720</v>
          </cell>
          <cell r="D755">
            <v>1</v>
          </cell>
          <cell r="E755">
            <v>0</v>
          </cell>
          <cell r="F755" t="str">
            <v>השתת' ממשלה - חט"ב</v>
          </cell>
          <cell r="G755" t="str">
            <v>גמיש</v>
          </cell>
          <cell r="H755">
            <v>1.1274787535410669E-2</v>
          </cell>
          <cell r="I755">
            <v>-1784900</v>
          </cell>
        </row>
        <row r="756">
          <cell r="A756">
            <v>1315720922</v>
          </cell>
          <cell r="B756">
            <v>922</v>
          </cell>
          <cell r="C756">
            <v>315720</v>
          </cell>
          <cell r="D756">
            <v>1</v>
          </cell>
          <cell r="E756">
            <v>0</v>
          </cell>
          <cell r="F756" t="str">
            <v xml:space="preserve">שעורי עזר לעולים  </v>
          </cell>
          <cell r="G756" t="str">
            <v>גמיש</v>
          </cell>
          <cell r="H756">
            <v>0</v>
          </cell>
          <cell r="I756">
            <v>0</v>
          </cell>
        </row>
        <row r="757">
          <cell r="A757">
            <v>1315720923</v>
          </cell>
          <cell r="B757">
            <v>923</v>
          </cell>
          <cell r="C757">
            <v>315720</v>
          </cell>
          <cell r="D757">
            <v>1</v>
          </cell>
          <cell r="E757">
            <v>0</v>
          </cell>
          <cell r="F757" t="str">
            <v xml:space="preserve">שעורי עזר לנכים   </v>
          </cell>
          <cell r="G757" t="str">
            <v>גמיש</v>
          </cell>
          <cell r="H757">
            <v>0</v>
          </cell>
          <cell r="I757">
            <v>-3100</v>
          </cell>
        </row>
        <row r="758">
          <cell r="A758">
            <v>1315720925</v>
          </cell>
          <cell r="B758">
            <v>925</v>
          </cell>
          <cell r="C758">
            <v>315720</v>
          </cell>
          <cell r="D758">
            <v>1</v>
          </cell>
          <cell r="E758">
            <v>0</v>
          </cell>
          <cell r="F758" t="str">
            <v xml:space="preserve">קרן השתלמות לשכ"ל </v>
          </cell>
          <cell r="G758" t="str">
            <v>גמיש</v>
          </cell>
          <cell r="H758">
            <v>5.859272822390782E-2</v>
          </cell>
          <cell r="I758">
            <v>-809400</v>
          </cell>
        </row>
        <row r="759">
          <cell r="A759">
            <v>1315720926</v>
          </cell>
          <cell r="B759">
            <v>926</v>
          </cell>
          <cell r="C759">
            <v>315720</v>
          </cell>
          <cell r="D759">
            <v>1</v>
          </cell>
          <cell r="E759">
            <v>0</v>
          </cell>
          <cell r="F759" t="str">
            <v xml:space="preserve">השאלת מורים לחט"ב </v>
          </cell>
          <cell r="G759" t="str">
            <v>גמיש</v>
          </cell>
          <cell r="H759">
            <v>0</v>
          </cell>
          <cell r="I759">
            <v>0</v>
          </cell>
        </row>
        <row r="760">
          <cell r="A760">
            <v>1315720927</v>
          </cell>
          <cell r="B760">
            <v>927</v>
          </cell>
          <cell r="C760">
            <v>315720</v>
          </cell>
          <cell r="D760">
            <v>1</v>
          </cell>
          <cell r="E760">
            <v>0</v>
          </cell>
          <cell r="F760" t="str">
            <v>תכנית גי"א / מש"ב</v>
          </cell>
          <cell r="G760" t="str">
            <v>גמיש</v>
          </cell>
          <cell r="H760">
            <v>0</v>
          </cell>
          <cell r="I760">
            <v>0</v>
          </cell>
        </row>
        <row r="761">
          <cell r="A761">
            <v>1315720928</v>
          </cell>
          <cell r="B761">
            <v>928</v>
          </cell>
          <cell r="C761">
            <v>315720</v>
          </cell>
          <cell r="D761">
            <v>1</v>
          </cell>
          <cell r="E761">
            <v>0</v>
          </cell>
          <cell r="F761" t="str">
            <v xml:space="preserve">ליווי לטיולים     </v>
          </cell>
          <cell r="G761" t="str">
            <v>גמיש</v>
          </cell>
          <cell r="H761">
            <v>9.7935415563790373E-2</v>
          </cell>
          <cell r="I761">
            <v>-207400</v>
          </cell>
        </row>
        <row r="762">
          <cell r="A762">
            <v>1315720929</v>
          </cell>
          <cell r="B762">
            <v>929</v>
          </cell>
          <cell r="C762">
            <v>315720</v>
          </cell>
          <cell r="D762">
            <v>1</v>
          </cell>
          <cell r="E762">
            <v>0</v>
          </cell>
          <cell r="F762" t="str">
            <v xml:space="preserve">אורח חיים בריא    </v>
          </cell>
          <cell r="G762" t="str">
            <v>גמיש</v>
          </cell>
          <cell r="H762">
            <v>0</v>
          </cell>
          <cell r="I762">
            <v>0</v>
          </cell>
        </row>
        <row r="763">
          <cell r="A763">
            <v>1315720930</v>
          </cell>
          <cell r="B763">
            <v>930</v>
          </cell>
          <cell r="C763">
            <v>315720</v>
          </cell>
          <cell r="D763">
            <v>1</v>
          </cell>
          <cell r="E763">
            <v>0</v>
          </cell>
          <cell r="F763" t="str">
            <v>עוז לתמורה</v>
          </cell>
          <cell r="G763" t="str">
            <v>גמיש</v>
          </cell>
          <cell r="H763">
            <v>5.1880197218338253E-2</v>
          </cell>
          <cell r="I763">
            <v>-5717600</v>
          </cell>
        </row>
        <row r="764">
          <cell r="A764">
            <v>1315720932</v>
          </cell>
          <cell r="B764">
            <v>932</v>
          </cell>
          <cell r="C764">
            <v>315720</v>
          </cell>
          <cell r="D764">
            <v>1</v>
          </cell>
          <cell r="E764">
            <v>0</v>
          </cell>
          <cell r="F764" t="str">
            <v>גמול בגרות אחוזי</v>
          </cell>
          <cell r="G764" t="str">
            <v>גמיש</v>
          </cell>
          <cell r="H764">
            <v>3.7913043478260855E-2</v>
          </cell>
          <cell r="I764">
            <v>-298400</v>
          </cell>
        </row>
        <row r="765">
          <cell r="A765">
            <v>1315720933</v>
          </cell>
          <cell r="B765">
            <v>933</v>
          </cell>
          <cell r="C765">
            <v>315720</v>
          </cell>
          <cell r="D765">
            <v>1</v>
          </cell>
          <cell r="E765">
            <v>0</v>
          </cell>
          <cell r="F765" t="str">
            <v>תכנית לאומית-קידום אנגלית</v>
          </cell>
          <cell r="G765" t="str">
            <v>גמיש</v>
          </cell>
          <cell r="H765">
            <v>0</v>
          </cell>
          <cell r="I765">
            <v>0</v>
          </cell>
        </row>
        <row r="766">
          <cell r="A766">
            <v>1315720934</v>
          </cell>
          <cell r="B766">
            <v>934</v>
          </cell>
          <cell r="C766">
            <v>315720</v>
          </cell>
          <cell r="D766">
            <v>1</v>
          </cell>
          <cell r="E766">
            <v>0</v>
          </cell>
          <cell r="F766" t="str">
            <v>הצטיידות טכנולוגית במעבדות</v>
          </cell>
          <cell r="G766" t="str">
            <v>גמיש</v>
          </cell>
          <cell r="H766">
            <v>0</v>
          </cell>
          <cell r="I766">
            <v>0</v>
          </cell>
        </row>
        <row r="767">
          <cell r="A767">
            <v>1315720938</v>
          </cell>
          <cell r="B767">
            <v>938</v>
          </cell>
          <cell r="C767">
            <v>315720</v>
          </cell>
          <cell r="D767">
            <v>1</v>
          </cell>
          <cell r="E767">
            <v>0</v>
          </cell>
          <cell r="F767" t="str">
            <v>השתת' מש' החינוך בטיולים</v>
          </cell>
          <cell r="G767" t="str">
            <v>גמיש</v>
          </cell>
          <cell r="H767">
            <v>0</v>
          </cell>
          <cell r="I767">
            <v>0</v>
          </cell>
        </row>
        <row r="768">
          <cell r="A768">
            <v>1315720952</v>
          </cell>
          <cell r="B768">
            <v>952</v>
          </cell>
          <cell r="C768">
            <v>315720</v>
          </cell>
          <cell r="D768">
            <v>1</v>
          </cell>
          <cell r="E768">
            <v>0</v>
          </cell>
          <cell r="F768" t="str">
            <v>חט"ב - הכלה והשתלבות</v>
          </cell>
          <cell r="G768" t="str">
            <v>גמיש</v>
          </cell>
          <cell r="H768">
            <v>-1</v>
          </cell>
          <cell r="I768">
            <v>0</v>
          </cell>
        </row>
        <row r="769">
          <cell r="A769">
            <v>1315720953</v>
          </cell>
          <cell r="B769">
            <v>953</v>
          </cell>
          <cell r="C769">
            <v>315720</v>
          </cell>
          <cell r="D769">
            <v>1</v>
          </cell>
          <cell r="E769">
            <v>0</v>
          </cell>
          <cell r="F769" t="str">
            <v>מערכת גפ"ן</v>
          </cell>
          <cell r="G769" t="str">
            <v>גמיש</v>
          </cell>
          <cell r="H769">
            <v>0</v>
          </cell>
          <cell r="I769">
            <v>-1155400</v>
          </cell>
        </row>
        <row r="770">
          <cell r="A770" t="e">
            <v>#VALUE!</v>
          </cell>
          <cell r="B770" t="str">
            <v>315720  סך הכל</v>
          </cell>
          <cell r="C770">
            <v>0</v>
          </cell>
          <cell r="D770">
            <v>0</v>
          </cell>
          <cell r="E770">
            <v>0</v>
          </cell>
          <cell r="F770" t="str">
            <v xml:space="preserve">בי"ס תיכון קוגל   </v>
          </cell>
          <cell r="G770">
            <v>0</v>
          </cell>
          <cell r="H770">
            <v>8.2279239697505169E-2</v>
          </cell>
          <cell r="I770">
            <v>-20765800</v>
          </cell>
        </row>
        <row r="771">
          <cell r="A771">
            <v>13157300</v>
          </cell>
          <cell r="B771">
            <v>0</v>
          </cell>
          <cell r="C771">
            <v>315730</v>
          </cell>
          <cell r="D771">
            <v>1</v>
          </cell>
          <cell r="E771">
            <v>0</v>
          </cell>
          <cell r="F771" t="str">
            <v xml:space="preserve">תיכון ע"ש הרצוג   </v>
          </cell>
          <cell r="G771" t="str">
            <v xml:space="preserve"> </v>
          </cell>
          <cell r="H771">
            <v>0</v>
          </cell>
          <cell r="I771">
            <v>0</v>
          </cell>
        </row>
        <row r="772">
          <cell r="A772">
            <v>1315730312</v>
          </cell>
          <cell r="B772">
            <v>312</v>
          </cell>
          <cell r="C772">
            <v>315730</v>
          </cell>
          <cell r="D772">
            <v>1</v>
          </cell>
          <cell r="E772">
            <v>0</v>
          </cell>
          <cell r="F772" t="str">
            <v>מסיבות כיתתיות</v>
          </cell>
          <cell r="G772" t="str">
            <v>גמיש</v>
          </cell>
          <cell r="H772">
            <v>0</v>
          </cell>
          <cell r="I772">
            <v>0</v>
          </cell>
        </row>
        <row r="773">
          <cell r="A773">
            <v>1315730410</v>
          </cell>
          <cell r="B773">
            <v>410</v>
          </cell>
          <cell r="C773">
            <v>315730</v>
          </cell>
          <cell r="D773">
            <v>1</v>
          </cell>
          <cell r="E773">
            <v>0</v>
          </cell>
          <cell r="F773" t="str">
            <v xml:space="preserve">שכר לימוד יג ת"ג  </v>
          </cell>
          <cell r="G773" t="str">
            <v>גמיש</v>
          </cell>
          <cell r="H773">
            <v>0</v>
          </cell>
          <cell r="I773">
            <v>0</v>
          </cell>
        </row>
        <row r="774">
          <cell r="A774">
            <v>1315730416</v>
          </cell>
          <cell r="B774">
            <v>416</v>
          </cell>
          <cell r="C774">
            <v>315730</v>
          </cell>
          <cell r="D774">
            <v>1</v>
          </cell>
          <cell r="E774">
            <v>0</v>
          </cell>
          <cell r="F774" t="str">
            <v>פר' קשישים-משתתפים</v>
          </cell>
          <cell r="G774" t="str">
            <v>גמיש</v>
          </cell>
          <cell r="H774">
            <v>-1</v>
          </cell>
          <cell r="I774">
            <v>0</v>
          </cell>
        </row>
        <row r="775">
          <cell r="A775">
            <v>1315730417</v>
          </cell>
          <cell r="B775">
            <v>417</v>
          </cell>
          <cell r="C775">
            <v>315730</v>
          </cell>
          <cell r="D775">
            <v>1</v>
          </cell>
          <cell r="E775">
            <v>0</v>
          </cell>
          <cell r="F775" t="str">
            <v>דמי בחינות</v>
          </cell>
          <cell r="G775" t="str">
            <v>גמיש</v>
          </cell>
          <cell r="H775">
            <v>0</v>
          </cell>
          <cell r="I775">
            <v>0</v>
          </cell>
        </row>
        <row r="776">
          <cell r="A776">
            <v>1315730420</v>
          </cell>
          <cell r="B776">
            <v>420</v>
          </cell>
          <cell r="C776">
            <v>315730</v>
          </cell>
          <cell r="D776">
            <v>1</v>
          </cell>
          <cell r="E776">
            <v>0</v>
          </cell>
          <cell r="F776" t="str">
            <v>השת' הורים בבריאות</v>
          </cell>
          <cell r="G776" t="str">
            <v>גמיש</v>
          </cell>
          <cell r="H776">
            <v>0</v>
          </cell>
          <cell r="I776">
            <v>0</v>
          </cell>
        </row>
        <row r="777">
          <cell r="A777">
            <v>1315730421</v>
          </cell>
          <cell r="B777">
            <v>421</v>
          </cell>
          <cell r="C777">
            <v>315730</v>
          </cell>
          <cell r="D777">
            <v>1</v>
          </cell>
          <cell r="E777">
            <v>0</v>
          </cell>
          <cell r="F777" t="str">
            <v xml:space="preserve">הכנסות מפסיכולוג  </v>
          </cell>
          <cell r="G777" t="str">
            <v>גמיש</v>
          </cell>
          <cell r="H777">
            <v>0</v>
          </cell>
          <cell r="I777">
            <v>0</v>
          </cell>
        </row>
        <row r="778">
          <cell r="A778">
            <v>1315730422</v>
          </cell>
          <cell r="B778">
            <v>422</v>
          </cell>
          <cell r="C778">
            <v>315730</v>
          </cell>
          <cell r="D778">
            <v>1</v>
          </cell>
          <cell r="E778">
            <v>0</v>
          </cell>
          <cell r="F778" t="str">
            <v xml:space="preserve">ביטוח לאומי י"ג   </v>
          </cell>
          <cell r="G778" t="str">
            <v>גמיש</v>
          </cell>
          <cell r="H778">
            <v>0</v>
          </cell>
          <cell r="I778">
            <v>0</v>
          </cell>
        </row>
        <row r="779">
          <cell r="A779">
            <v>1315730425</v>
          </cell>
          <cell r="B779">
            <v>425</v>
          </cell>
          <cell r="C779">
            <v>315730</v>
          </cell>
          <cell r="D779">
            <v>1</v>
          </cell>
          <cell r="E779">
            <v>0</v>
          </cell>
          <cell r="F779" t="str">
            <v>הש' בלימודים-סיוון</v>
          </cell>
          <cell r="G779" t="str">
            <v>גמיש</v>
          </cell>
          <cell r="H779">
            <v>0</v>
          </cell>
          <cell r="I779">
            <v>0</v>
          </cell>
        </row>
        <row r="780">
          <cell r="A780">
            <v>1315730640</v>
          </cell>
          <cell r="B780">
            <v>640</v>
          </cell>
          <cell r="C780">
            <v>315730</v>
          </cell>
          <cell r="D780">
            <v>1</v>
          </cell>
          <cell r="E780">
            <v>0</v>
          </cell>
          <cell r="F780" t="str">
            <v xml:space="preserve">שכר דירה מזנון    </v>
          </cell>
          <cell r="G780" t="str">
            <v>גמיש</v>
          </cell>
          <cell r="H780">
            <v>0</v>
          </cell>
          <cell r="I780">
            <v>0</v>
          </cell>
        </row>
        <row r="781">
          <cell r="A781">
            <v>1315730911</v>
          </cell>
          <cell r="B781">
            <v>911</v>
          </cell>
          <cell r="C781">
            <v>315730</v>
          </cell>
          <cell r="D781">
            <v>1</v>
          </cell>
          <cell r="E781">
            <v>0</v>
          </cell>
          <cell r="F781" t="str">
            <v>פעילות חוויתית יהודית</v>
          </cell>
          <cell r="G781" t="str">
            <v>גמיש</v>
          </cell>
          <cell r="H781">
            <v>0</v>
          </cell>
          <cell r="I781">
            <v>0</v>
          </cell>
        </row>
        <row r="782">
          <cell r="A782">
            <v>1315730920</v>
          </cell>
          <cell r="B782">
            <v>920</v>
          </cell>
          <cell r="C782">
            <v>315730</v>
          </cell>
          <cell r="D782">
            <v>1</v>
          </cell>
          <cell r="E782">
            <v>0</v>
          </cell>
          <cell r="F782" t="str">
            <v>השת' הממשלה בשכל"מ</v>
          </cell>
          <cell r="G782" t="str">
            <v>גמיש</v>
          </cell>
          <cell r="H782">
            <v>8.5550824906865941E-3</v>
          </cell>
          <cell r="I782">
            <v>-7580300</v>
          </cell>
        </row>
        <row r="783">
          <cell r="A783">
            <v>1315730921</v>
          </cell>
          <cell r="B783">
            <v>921</v>
          </cell>
          <cell r="C783">
            <v>315730</v>
          </cell>
          <cell r="D783">
            <v>1</v>
          </cell>
          <cell r="E783">
            <v>0</v>
          </cell>
          <cell r="F783" t="str">
            <v>השתת' ממשלה - חט"ב</v>
          </cell>
          <cell r="G783" t="str">
            <v>גמיש</v>
          </cell>
          <cell r="H783">
            <v>0.15549999999999997</v>
          </cell>
          <cell r="I783">
            <v>-1155500</v>
          </cell>
        </row>
        <row r="784">
          <cell r="A784">
            <v>1315730915</v>
          </cell>
          <cell r="B784">
            <v>915</v>
          </cell>
          <cell r="C784">
            <v>315730</v>
          </cell>
          <cell r="D784">
            <v>1</v>
          </cell>
          <cell r="E784">
            <v>0</v>
          </cell>
          <cell r="F784" t="str">
            <v>קייטנת קיץ בחט"ב ובתיכוניים</v>
          </cell>
          <cell r="G784" t="str">
            <v>גמיש</v>
          </cell>
          <cell r="H784">
            <v>0</v>
          </cell>
          <cell r="I784">
            <v>0</v>
          </cell>
        </row>
        <row r="785">
          <cell r="A785">
            <v>1315730922</v>
          </cell>
          <cell r="B785">
            <v>922</v>
          </cell>
          <cell r="C785">
            <v>315730</v>
          </cell>
          <cell r="D785">
            <v>1</v>
          </cell>
          <cell r="E785">
            <v>0</v>
          </cell>
          <cell r="F785" t="str">
            <v xml:space="preserve">שעורי עזר לעולים  </v>
          </cell>
          <cell r="G785" t="str">
            <v>גמיש</v>
          </cell>
          <cell r="H785">
            <v>0</v>
          </cell>
          <cell r="I785">
            <v>0</v>
          </cell>
        </row>
        <row r="786">
          <cell r="A786">
            <v>1315730923</v>
          </cell>
          <cell r="B786">
            <v>923</v>
          </cell>
          <cell r="C786">
            <v>315730</v>
          </cell>
          <cell r="D786">
            <v>1</v>
          </cell>
          <cell r="E786">
            <v>0</v>
          </cell>
          <cell r="F786" t="str">
            <v xml:space="preserve">שעורי עזר לנכים   </v>
          </cell>
          <cell r="G786" t="str">
            <v>גמיש</v>
          </cell>
          <cell r="H786">
            <v>0</v>
          </cell>
          <cell r="I786">
            <v>-4200</v>
          </cell>
        </row>
        <row r="787">
          <cell r="A787">
            <v>1315730924</v>
          </cell>
          <cell r="B787">
            <v>924</v>
          </cell>
          <cell r="C787">
            <v>315730</v>
          </cell>
          <cell r="D787">
            <v>1</v>
          </cell>
          <cell r="E787">
            <v>0</v>
          </cell>
          <cell r="F787" t="str">
            <v>הזדמנות ראשונה</v>
          </cell>
          <cell r="G787" t="str">
            <v>גמיש</v>
          </cell>
          <cell r="H787">
            <v>0</v>
          </cell>
          <cell r="I787">
            <v>0</v>
          </cell>
        </row>
        <row r="788">
          <cell r="A788">
            <v>1315730925</v>
          </cell>
          <cell r="B788">
            <v>925</v>
          </cell>
          <cell r="C788">
            <v>315730</v>
          </cell>
          <cell r="D788">
            <v>1</v>
          </cell>
          <cell r="E788">
            <v>0</v>
          </cell>
          <cell r="F788" t="str">
            <v xml:space="preserve">קרן השתלמות לשכ"ל </v>
          </cell>
          <cell r="G788" t="str">
            <v>גמיש</v>
          </cell>
          <cell r="H788">
            <v>1.6423028334235701E-2</v>
          </cell>
          <cell r="I788">
            <v>-563200</v>
          </cell>
        </row>
        <row r="789">
          <cell r="A789">
            <v>1315730926</v>
          </cell>
          <cell r="B789">
            <v>926</v>
          </cell>
          <cell r="C789">
            <v>315730</v>
          </cell>
          <cell r="D789">
            <v>1</v>
          </cell>
          <cell r="E789">
            <v>0</v>
          </cell>
          <cell r="F789" t="str">
            <v xml:space="preserve">השאלת מורים לחט"ב </v>
          </cell>
          <cell r="G789" t="str">
            <v>גמיש</v>
          </cell>
          <cell r="H789">
            <v>0</v>
          </cell>
          <cell r="I789">
            <v>0</v>
          </cell>
        </row>
        <row r="790">
          <cell r="A790">
            <v>1315730927</v>
          </cell>
          <cell r="B790">
            <v>927</v>
          </cell>
          <cell r="C790">
            <v>315730</v>
          </cell>
          <cell r="D790">
            <v>1</v>
          </cell>
          <cell r="E790">
            <v>0</v>
          </cell>
          <cell r="F790" t="str">
            <v>תכנית גי"א / מש"ב</v>
          </cell>
          <cell r="G790" t="str">
            <v>גמיש</v>
          </cell>
          <cell r="H790">
            <v>0</v>
          </cell>
          <cell r="I790">
            <v>0</v>
          </cell>
        </row>
        <row r="791">
          <cell r="A791">
            <v>1315730928</v>
          </cell>
          <cell r="B791">
            <v>928</v>
          </cell>
          <cell r="C791">
            <v>315730</v>
          </cell>
          <cell r="D791">
            <v>1</v>
          </cell>
          <cell r="E791">
            <v>0</v>
          </cell>
          <cell r="F791" t="str">
            <v xml:space="preserve">ליווי לטיולים     </v>
          </cell>
          <cell r="G791" t="str">
            <v>גמיש</v>
          </cell>
          <cell r="H791">
            <v>0</v>
          </cell>
          <cell r="I791">
            <v>-133300</v>
          </cell>
        </row>
        <row r="792">
          <cell r="A792">
            <v>1315730930</v>
          </cell>
          <cell r="B792">
            <v>930</v>
          </cell>
          <cell r="C792">
            <v>315730</v>
          </cell>
          <cell r="D792">
            <v>1</v>
          </cell>
          <cell r="E792">
            <v>0</v>
          </cell>
          <cell r="F792" t="str">
            <v>עוז לתמורה</v>
          </cell>
          <cell r="G792" t="str">
            <v>גמיש</v>
          </cell>
          <cell r="H792">
            <v>7.3527895225327322E-2</v>
          </cell>
          <cell r="I792">
            <v>-4164000</v>
          </cell>
        </row>
        <row r="793">
          <cell r="A793">
            <v>1315730932</v>
          </cell>
          <cell r="B793">
            <v>932</v>
          </cell>
          <cell r="C793">
            <v>315730</v>
          </cell>
          <cell r="D793">
            <v>1</v>
          </cell>
          <cell r="E793">
            <v>0</v>
          </cell>
          <cell r="F793" t="str">
            <v>גמול בגרות אחוזי</v>
          </cell>
          <cell r="G793" t="str">
            <v>גמיש</v>
          </cell>
          <cell r="H793">
            <v>-3.8461538461538436E-2</v>
          </cell>
          <cell r="I793">
            <v>-200000</v>
          </cell>
        </row>
        <row r="794">
          <cell r="A794">
            <v>1315730933</v>
          </cell>
          <cell r="B794">
            <v>933</v>
          </cell>
          <cell r="C794">
            <v>315730</v>
          </cell>
          <cell r="D794">
            <v>1</v>
          </cell>
          <cell r="E794">
            <v>0</v>
          </cell>
          <cell r="F794" t="str">
            <v>תכנית לאומית-קידום אנגלית</v>
          </cell>
          <cell r="G794" t="str">
            <v>גמיש</v>
          </cell>
          <cell r="H794">
            <v>0</v>
          </cell>
          <cell r="I794">
            <v>0</v>
          </cell>
        </row>
        <row r="795">
          <cell r="A795">
            <v>1315730934</v>
          </cell>
          <cell r="B795">
            <v>934</v>
          </cell>
          <cell r="C795">
            <v>315730</v>
          </cell>
          <cell r="D795">
            <v>1</v>
          </cell>
          <cell r="E795">
            <v>0</v>
          </cell>
          <cell r="F795" t="str">
            <v>הצטיידות טכנולוגית במעבדות</v>
          </cell>
          <cell r="G795" t="str">
            <v>גמיש</v>
          </cell>
          <cell r="H795">
            <v>0</v>
          </cell>
          <cell r="I795">
            <v>0</v>
          </cell>
        </row>
        <row r="796">
          <cell r="A796">
            <v>1315730938</v>
          </cell>
          <cell r="B796">
            <v>938</v>
          </cell>
          <cell r="C796">
            <v>315730</v>
          </cell>
          <cell r="D796">
            <v>1</v>
          </cell>
          <cell r="E796">
            <v>0</v>
          </cell>
          <cell r="F796" t="str">
            <v>השתת' מש' החינוך בטיולים</v>
          </cell>
          <cell r="G796" t="str">
            <v>גמיש</v>
          </cell>
          <cell r="H796">
            <v>0</v>
          </cell>
          <cell r="I796">
            <v>0</v>
          </cell>
        </row>
        <row r="797">
          <cell r="A797">
            <v>1315730939</v>
          </cell>
          <cell r="B797">
            <v>939</v>
          </cell>
          <cell r="C797">
            <v>315730</v>
          </cell>
          <cell r="D797">
            <v>1</v>
          </cell>
          <cell r="E797">
            <v>0</v>
          </cell>
          <cell r="F797" t="str">
            <v>פרוייקט "מניפה"</v>
          </cell>
          <cell r="G797" t="str">
            <v>גמיש</v>
          </cell>
          <cell r="H797">
            <v>0</v>
          </cell>
          <cell r="I797">
            <v>0</v>
          </cell>
        </row>
        <row r="798">
          <cell r="A798">
            <v>1315730952</v>
          </cell>
          <cell r="B798">
            <v>952</v>
          </cell>
          <cell r="C798">
            <v>315730</v>
          </cell>
          <cell r="D798">
            <v>1</v>
          </cell>
          <cell r="E798">
            <v>0</v>
          </cell>
          <cell r="F798" t="str">
            <v>חט"ב - הכלה והשתלבות</v>
          </cell>
          <cell r="G798" t="str">
            <v>גמיש</v>
          </cell>
          <cell r="H798">
            <v>-1</v>
          </cell>
          <cell r="I798">
            <v>0</v>
          </cell>
        </row>
        <row r="799">
          <cell r="A799">
            <v>1315730953</v>
          </cell>
          <cell r="B799">
            <v>953</v>
          </cell>
          <cell r="C799">
            <v>315730</v>
          </cell>
          <cell r="D799">
            <v>1</v>
          </cell>
          <cell r="E799">
            <v>0</v>
          </cell>
          <cell r="F799" t="str">
            <v>מערכת גפ"ן</v>
          </cell>
          <cell r="G799" t="str">
            <v>גמיש</v>
          </cell>
          <cell r="H799">
            <v>0</v>
          </cell>
          <cell r="I799">
            <v>-937800</v>
          </cell>
        </row>
        <row r="800">
          <cell r="A800">
            <v>1315730990</v>
          </cell>
          <cell r="B800">
            <v>990</v>
          </cell>
          <cell r="C800">
            <v>315730</v>
          </cell>
          <cell r="D800">
            <v>1</v>
          </cell>
          <cell r="E800">
            <v>0</v>
          </cell>
          <cell r="F800" t="str">
            <v>קשישים - שוויון חברתי</v>
          </cell>
          <cell r="G800" t="str">
            <v>גמיש</v>
          </cell>
          <cell r="H800">
            <v>0</v>
          </cell>
          <cell r="I800">
            <v>0</v>
          </cell>
        </row>
        <row r="801">
          <cell r="A801" t="e">
            <v>#VALUE!</v>
          </cell>
          <cell r="B801" t="str">
            <v>315730  סך הכל</v>
          </cell>
          <cell r="C801">
            <v>0</v>
          </cell>
          <cell r="D801">
            <v>0</v>
          </cell>
          <cell r="E801">
            <v>0</v>
          </cell>
          <cell r="F801" t="str">
            <v xml:space="preserve">תיכון ע"ש הרצוג   </v>
          </cell>
          <cell r="G801">
            <v>0</v>
          </cell>
          <cell r="H801">
            <v>0.10229983919823482</v>
          </cell>
          <cell r="I801">
            <v>-14738300</v>
          </cell>
        </row>
        <row r="802">
          <cell r="A802">
            <v>13157400</v>
          </cell>
          <cell r="B802">
            <v>0</v>
          </cell>
          <cell r="C802">
            <v>315740</v>
          </cell>
          <cell r="D802">
            <v>1</v>
          </cell>
          <cell r="E802">
            <v>0</v>
          </cell>
          <cell r="F802" t="str">
            <v xml:space="preserve">תיכון קרית - שרת  </v>
          </cell>
          <cell r="G802" t="str">
            <v xml:space="preserve"> </v>
          </cell>
          <cell r="H802">
            <v>0</v>
          </cell>
          <cell r="I802">
            <v>0</v>
          </cell>
        </row>
        <row r="803">
          <cell r="A803">
            <v>1315740312</v>
          </cell>
          <cell r="B803">
            <v>312</v>
          </cell>
          <cell r="C803">
            <v>315740</v>
          </cell>
          <cell r="D803">
            <v>1</v>
          </cell>
          <cell r="E803">
            <v>0</v>
          </cell>
          <cell r="F803" t="str">
            <v>מסיבות כיתתיות</v>
          </cell>
          <cell r="G803" t="str">
            <v>גמיש</v>
          </cell>
          <cell r="H803">
            <v>0</v>
          </cell>
          <cell r="I803">
            <v>0</v>
          </cell>
        </row>
        <row r="804">
          <cell r="A804">
            <v>1315740416</v>
          </cell>
          <cell r="B804">
            <v>416</v>
          </cell>
          <cell r="C804">
            <v>315740</v>
          </cell>
          <cell r="D804">
            <v>1</v>
          </cell>
          <cell r="E804">
            <v>0</v>
          </cell>
          <cell r="F804" t="str">
            <v>פר' קשישים-משתתפים</v>
          </cell>
          <cell r="G804" t="str">
            <v>גמיש</v>
          </cell>
          <cell r="H804">
            <v>0</v>
          </cell>
          <cell r="I804">
            <v>-70000</v>
          </cell>
        </row>
        <row r="805">
          <cell r="A805">
            <v>1315740417</v>
          </cell>
          <cell r="B805">
            <v>417</v>
          </cell>
          <cell r="C805">
            <v>315740</v>
          </cell>
          <cell r="D805">
            <v>1</v>
          </cell>
          <cell r="E805">
            <v>0</v>
          </cell>
          <cell r="F805" t="str">
            <v>דמי בחינות</v>
          </cell>
          <cell r="G805" t="str">
            <v>גמיש</v>
          </cell>
          <cell r="H805">
            <v>0</v>
          </cell>
          <cell r="I805">
            <v>0</v>
          </cell>
        </row>
        <row r="806">
          <cell r="A806">
            <v>1315740420</v>
          </cell>
          <cell r="B806">
            <v>420</v>
          </cell>
          <cell r="C806">
            <v>315740</v>
          </cell>
          <cell r="D806">
            <v>1</v>
          </cell>
          <cell r="E806">
            <v>0</v>
          </cell>
          <cell r="F806" t="str">
            <v>השת' הורים באולפן</v>
          </cell>
          <cell r="G806" t="str">
            <v>גמיש</v>
          </cell>
          <cell r="H806">
            <v>0</v>
          </cell>
          <cell r="I806">
            <v>0</v>
          </cell>
        </row>
        <row r="807">
          <cell r="A807">
            <v>1315740425</v>
          </cell>
          <cell r="B807">
            <v>425</v>
          </cell>
          <cell r="C807">
            <v>315740</v>
          </cell>
          <cell r="D807">
            <v>1</v>
          </cell>
          <cell r="E807">
            <v>0</v>
          </cell>
          <cell r="F807" t="str">
            <v>השת'תלמידים-שעורים</v>
          </cell>
          <cell r="G807" t="str">
            <v>גמיש</v>
          </cell>
          <cell r="H807">
            <v>0</v>
          </cell>
          <cell r="I807">
            <v>0</v>
          </cell>
        </row>
        <row r="808">
          <cell r="A808">
            <v>1315740911</v>
          </cell>
          <cell r="B808">
            <v>911</v>
          </cell>
          <cell r="C808">
            <v>315740</v>
          </cell>
          <cell r="D808">
            <v>1</v>
          </cell>
          <cell r="E808">
            <v>0</v>
          </cell>
          <cell r="F808" t="str">
            <v>פעילות חוויתית יהודית</v>
          </cell>
          <cell r="G808" t="str">
            <v>גמיש</v>
          </cell>
          <cell r="H808">
            <v>0</v>
          </cell>
          <cell r="I808">
            <v>0</v>
          </cell>
        </row>
        <row r="809">
          <cell r="A809">
            <v>1315740915</v>
          </cell>
          <cell r="B809">
            <v>915</v>
          </cell>
          <cell r="C809">
            <v>315740</v>
          </cell>
          <cell r="D809">
            <v>1</v>
          </cell>
          <cell r="E809">
            <v>0</v>
          </cell>
          <cell r="F809" t="str">
            <v>קייטנת קיץ בחט"ב ובתיכוניים</v>
          </cell>
          <cell r="G809" t="str">
            <v>גמיש</v>
          </cell>
          <cell r="H809">
            <v>0</v>
          </cell>
          <cell r="I809">
            <v>0</v>
          </cell>
        </row>
        <row r="810">
          <cell r="A810">
            <v>1315740920</v>
          </cell>
          <cell r="B810">
            <v>920</v>
          </cell>
          <cell r="C810">
            <v>315740</v>
          </cell>
          <cell r="D810">
            <v>1</v>
          </cell>
          <cell r="E810">
            <v>0</v>
          </cell>
          <cell r="F810" t="str">
            <v>השת' הממשלה בשכל"מ</v>
          </cell>
          <cell r="G810" t="str">
            <v>גמיש</v>
          </cell>
          <cell r="H810">
            <v>-1.1150963597430397E-2</v>
          </cell>
          <cell r="I810">
            <v>-18471700</v>
          </cell>
        </row>
        <row r="811">
          <cell r="A811">
            <v>1315740921</v>
          </cell>
          <cell r="B811">
            <v>921</v>
          </cell>
          <cell r="C811">
            <v>315740</v>
          </cell>
          <cell r="D811">
            <v>1</v>
          </cell>
          <cell r="E811">
            <v>0</v>
          </cell>
          <cell r="F811" t="str">
            <v>השתת' ממשלה - חט"ב</v>
          </cell>
          <cell r="G811" t="str">
            <v>גמיש</v>
          </cell>
          <cell r="H811">
            <v>-1.9491807523024041E-2</v>
          </cell>
          <cell r="I811">
            <v>-2651000</v>
          </cell>
        </row>
        <row r="812">
          <cell r="A812">
            <v>1315740922</v>
          </cell>
          <cell r="B812">
            <v>922</v>
          </cell>
          <cell r="C812">
            <v>315740</v>
          </cell>
          <cell r="D812">
            <v>1</v>
          </cell>
          <cell r="E812">
            <v>0</v>
          </cell>
          <cell r="F812" t="str">
            <v xml:space="preserve">שעורי עזר לעולים  </v>
          </cell>
          <cell r="G812" t="str">
            <v>גמיש</v>
          </cell>
          <cell r="H812">
            <v>0</v>
          </cell>
          <cell r="I812">
            <v>0</v>
          </cell>
        </row>
        <row r="813">
          <cell r="A813">
            <v>1315740923</v>
          </cell>
          <cell r="B813">
            <v>923</v>
          </cell>
          <cell r="C813">
            <v>315740</v>
          </cell>
          <cell r="D813">
            <v>1</v>
          </cell>
          <cell r="E813">
            <v>0</v>
          </cell>
          <cell r="F813" t="str">
            <v xml:space="preserve">שעורי עזר לנכים   </v>
          </cell>
          <cell r="G813" t="str">
            <v>גמיש</v>
          </cell>
          <cell r="H813">
            <v>0</v>
          </cell>
          <cell r="I813">
            <v>-11400</v>
          </cell>
        </row>
        <row r="814">
          <cell r="A814">
            <v>1315740924</v>
          </cell>
          <cell r="B814">
            <v>924</v>
          </cell>
          <cell r="C814">
            <v>315740</v>
          </cell>
          <cell r="D814">
            <v>1</v>
          </cell>
          <cell r="E814">
            <v>0</v>
          </cell>
          <cell r="F814" t="str">
            <v>תיגבור יהדות</v>
          </cell>
          <cell r="G814" t="str">
            <v>גמיש</v>
          </cell>
          <cell r="H814">
            <v>0</v>
          </cell>
          <cell r="I814">
            <v>0</v>
          </cell>
        </row>
        <row r="815">
          <cell r="A815">
            <v>1315740925</v>
          </cell>
          <cell r="B815">
            <v>925</v>
          </cell>
          <cell r="C815">
            <v>315740</v>
          </cell>
          <cell r="D815">
            <v>1</v>
          </cell>
          <cell r="E815">
            <v>0</v>
          </cell>
          <cell r="F815" t="str">
            <v xml:space="preserve">קרן השתלמות לשכ"ל </v>
          </cell>
          <cell r="G815" t="str">
            <v>גמיש</v>
          </cell>
          <cell r="H815">
            <v>-3.1906245766156305E-2</v>
          </cell>
          <cell r="I815">
            <v>-1429100</v>
          </cell>
        </row>
        <row r="816">
          <cell r="A816">
            <v>1315740926</v>
          </cell>
          <cell r="B816">
            <v>926</v>
          </cell>
          <cell r="C816">
            <v>315740</v>
          </cell>
          <cell r="D816">
            <v>1</v>
          </cell>
          <cell r="E816">
            <v>0</v>
          </cell>
          <cell r="F816" t="str">
            <v xml:space="preserve">השאלת מורים לחט"ב </v>
          </cell>
          <cell r="G816" t="str">
            <v>גמיש</v>
          </cell>
          <cell r="H816">
            <v>4.0307692307692307</v>
          </cell>
          <cell r="I816">
            <v>-163500</v>
          </cell>
        </row>
        <row r="817">
          <cell r="A817">
            <v>1315740927</v>
          </cell>
          <cell r="B817">
            <v>927</v>
          </cell>
          <cell r="C817">
            <v>315740</v>
          </cell>
          <cell r="D817">
            <v>1</v>
          </cell>
          <cell r="E817">
            <v>0</v>
          </cell>
          <cell r="F817" t="str">
            <v>תכנית גי"א / מש"ב</v>
          </cell>
          <cell r="G817" t="str">
            <v>גמיש</v>
          </cell>
          <cell r="H817">
            <v>0</v>
          </cell>
          <cell r="I817">
            <v>0</v>
          </cell>
        </row>
        <row r="818">
          <cell r="A818">
            <v>1315740928</v>
          </cell>
          <cell r="B818">
            <v>928</v>
          </cell>
          <cell r="C818">
            <v>315740</v>
          </cell>
          <cell r="D818">
            <v>1</v>
          </cell>
          <cell r="E818">
            <v>0</v>
          </cell>
          <cell r="F818" t="str">
            <v xml:space="preserve">ליווי לטיולים     </v>
          </cell>
          <cell r="G818" t="str">
            <v>גמיש</v>
          </cell>
          <cell r="H818">
            <v>-5.8080808080808066E-2</v>
          </cell>
          <cell r="I818">
            <v>-373000</v>
          </cell>
        </row>
        <row r="819">
          <cell r="A819">
            <v>1315740930</v>
          </cell>
          <cell r="B819">
            <v>930</v>
          </cell>
          <cell r="C819">
            <v>315740</v>
          </cell>
          <cell r="D819">
            <v>1</v>
          </cell>
          <cell r="E819">
            <v>0</v>
          </cell>
          <cell r="F819" t="str">
            <v>עוז לתמורה</v>
          </cell>
          <cell r="G819" t="str">
            <v>גמיש</v>
          </cell>
          <cell r="H819">
            <v>-8.1914338080957272E-4</v>
          </cell>
          <cell r="I819">
            <v>-9758300</v>
          </cell>
        </row>
        <row r="820">
          <cell r="A820">
            <v>1315740932</v>
          </cell>
          <cell r="B820">
            <v>932</v>
          </cell>
          <cell r="C820">
            <v>315740</v>
          </cell>
          <cell r="D820">
            <v>1</v>
          </cell>
          <cell r="E820">
            <v>0</v>
          </cell>
          <cell r="F820" t="str">
            <v>גמול בגרות אחוזי</v>
          </cell>
          <cell r="G820" t="str">
            <v>גמיש</v>
          </cell>
          <cell r="H820">
            <v>-6.6130473637176057E-2</v>
          </cell>
          <cell r="I820">
            <v>-522500</v>
          </cell>
        </row>
        <row r="821">
          <cell r="A821">
            <v>1315740933</v>
          </cell>
          <cell r="B821">
            <v>933</v>
          </cell>
          <cell r="C821">
            <v>315740</v>
          </cell>
          <cell r="D821">
            <v>1</v>
          </cell>
          <cell r="E821">
            <v>0</v>
          </cell>
          <cell r="F821" t="str">
            <v>תכנית לאומית-קידום אנגלית</v>
          </cell>
          <cell r="G821" t="str">
            <v>גמיש</v>
          </cell>
          <cell r="H821">
            <v>0</v>
          </cell>
          <cell r="I821">
            <v>0</v>
          </cell>
        </row>
        <row r="822">
          <cell r="A822">
            <v>1315740934</v>
          </cell>
          <cell r="B822">
            <v>934</v>
          </cell>
          <cell r="C822">
            <v>315740</v>
          </cell>
          <cell r="D822">
            <v>1</v>
          </cell>
          <cell r="E822">
            <v>0</v>
          </cell>
          <cell r="F822" t="str">
            <v>הצטיידות טכנולוגית במעבדות</v>
          </cell>
          <cell r="G822" t="str">
            <v>גמיש</v>
          </cell>
          <cell r="H822">
            <v>0</v>
          </cell>
          <cell r="I822">
            <v>0</v>
          </cell>
        </row>
        <row r="823">
          <cell r="A823">
            <v>1315740938</v>
          </cell>
          <cell r="B823">
            <v>938</v>
          </cell>
          <cell r="C823">
            <v>315740</v>
          </cell>
          <cell r="D823">
            <v>1</v>
          </cell>
          <cell r="E823">
            <v>0</v>
          </cell>
          <cell r="F823" t="str">
            <v>השתת' מש' החינוך בטיולים</v>
          </cell>
          <cell r="G823" t="str">
            <v>גמיש</v>
          </cell>
          <cell r="H823">
            <v>0</v>
          </cell>
          <cell r="I823">
            <v>0</v>
          </cell>
        </row>
        <row r="824">
          <cell r="A824">
            <v>1315740952</v>
          </cell>
          <cell r="B824">
            <v>952</v>
          </cell>
          <cell r="C824">
            <v>315740</v>
          </cell>
          <cell r="D824">
            <v>1</v>
          </cell>
          <cell r="E824">
            <v>0</v>
          </cell>
          <cell r="F824" t="str">
            <v>חט"ב - הכלה והשתלבות</v>
          </cell>
          <cell r="G824" t="str">
            <v>גמיש</v>
          </cell>
          <cell r="H824">
            <v>-1</v>
          </cell>
          <cell r="I824">
            <v>0</v>
          </cell>
        </row>
        <row r="825">
          <cell r="A825">
            <v>1315740953</v>
          </cell>
          <cell r="B825">
            <v>953</v>
          </cell>
          <cell r="C825">
            <v>315740</v>
          </cell>
          <cell r="D825">
            <v>1</v>
          </cell>
          <cell r="E825">
            <v>0</v>
          </cell>
          <cell r="F825" t="str">
            <v>מערכת גפ"ן</v>
          </cell>
          <cell r="G825" t="str">
            <v>גמיש</v>
          </cell>
          <cell r="H825">
            <v>0</v>
          </cell>
          <cell r="I825">
            <v>-2023700</v>
          </cell>
        </row>
        <row r="826">
          <cell r="A826">
            <v>1315740990</v>
          </cell>
          <cell r="B826">
            <v>990</v>
          </cell>
          <cell r="C826">
            <v>315740</v>
          </cell>
          <cell r="D826">
            <v>1</v>
          </cell>
          <cell r="E826">
            <v>0</v>
          </cell>
          <cell r="F826" t="str">
            <v>קשישים - שוויון חברתי</v>
          </cell>
          <cell r="G826" t="str">
            <v>גמיש</v>
          </cell>
          <cell r="H826">
            <v>0</v>
          </cell>
          <cell r="I826">
            <v>0</v>
          </cell>
        </row>
        <row r="827">
          <cell r="A827" t="e">
            <v>#VALUE!</v>
          </cell>
          <cell r="B827" t="str">
            <v>315740  סך הכל</v>
          </cell>
          <cell r="C827">
            <v>0</v>
          </cell>
          <cell r="D827">
            <v>0</v>
          </cell>
          <cell r="E827">
            <v>0</v>
          </cell>
          <cell r="F827" t="str">
            <v xml:space="preserve">תיכון קרית - שרת  </v>
          </cell>
          <cell r="G827">
            <v>0</v>
          </cell>
          <cell r="H827">
            <v>4.9526334163703112E-2</v>
          </cell>
          <cell r="I827">
            <v>-35474200</v>
          </cell>
        </row>
        <row r="828">
          <cell r="A828">
            <v>13157500</v>
          </cell>
          <cell r="B828">
            <v>0</v>
          </cell>
          <cell r="C828">
            <v>315750</v>
          </cell>
          <cell r="D828">
            <v>1</v>
          </cell>
          <cell r="E828">
            <v>0</v>
          </cell>
          <cell r="F828" t="str">
            <v xml:space="preserve">בי"ס תיכון אילון  </v>
          </cell>
          <cell r="G828" t="str">
            <v xml:space="preserve"> </v>
          </cell>
          <cell r="H828">
            <v>0</v>
          </cell>
          <cell r="I828">
            <v>0</v>
          </cell>
        </row>
        <row r="829">
          <cell r="A829">
            <v>1315750312</v>
          </cell>
          <cell r="B829">
            <v>312</v>
          </cell>
          <cell r="C829">
            <v>315750</v>
          </cell>
          <cell r="D829">
            <v>1</v>
          </cell>
          <cell r="E829">
            <v>0</v>
          </cell>
          <cell r="F829" t="str">
            <v>מסיבות כיתתיות</v>
          </cell>
          <cell r="G829" t="str">
            <v>גמיש</v>
          </cell>
          <cell r="H829">
            <v>0</v>
          </cell>
          <cell r="I829">
            <v>0</v>
          </cell>
        </row>
        <row r="830">
          <cell r="A830">
            <v>1315750416</v>
          </cell>
          <cell r="B830">
            <v>416</v>
          </cell>
          <cell r="C830">
            <v>315750</v>
          </cell>
          <cell r="D830">
            <v>1</v>
          </cell>
          <cell r="E830">
            <v>0</v>
          </cell>
          <cell r="F830" t="str">
            <v>פר' קשישים-משתתפים</v>
          </cell>
          <cell r="G830" t="str">
            <v>גמיש</v>
          </cell>
          <cell r="H830">
            <v>-1</v>
          </cell>
          <cell r="I830">
            <v>0</v>
          </cell>
        </row>
        <row r="831">
          <cell r="A831">
            <v>1315750417</v>
          </cell>
          <cell r="B831">
            <v>417</v>
          </cell>
          <cell r="C831">
            <v>315750</v>
          </cell>
          <cell r="D831">
            <v>1</v>
          </cell>
          <cell r="E831">
            <v>0</v>
          </cell>
          <cell r="F831" t="str">
            <v>דמי בחינות</v>
          </cell>
          <cell r="G831" t="str">
            <v>גמיש</v>
          </cell>
          <cell r="H831">
            <v>0</v>
          </cell>
          <cell r="I831">
            <v>0</v>
          </cell>
        </row>
        <row r="832">
          <cell r="A832">
            <v>1315750420</v>
          </cell>
          <cell r="B832">
            <v>420</v>
          </cell>
          <cell r="C832">
            <v>315750</v>
          </cell>
          <cell r="D832">
            <v>1</v>
          </cell>
          <cell r="E832">
            <v>0</v>
          </cell>
          <cell r="F832" t="str">
            <v>השת' הורים בבריאות</v>
          </cell>
          <cell r="G832" t="str">
            <v>גמיש</v>
          </cell>
          <cell r="H832">
            <v>0</v>
          </cell>
          <cell r="I832">
            <v>0</v>
          </cell>
        </row>
        <row r="833">
          <cell r="A833">
            <v>1315750640</v>
          </cell>
          <cell r="B833">
            <v>640</v>
          </cell>
          <cell r="C833">
            <v>315750</v>
          </cell>
          <cell r="D833">
            <v>1</v>
          </cell>
          <cell r="E833">
            <v>0</v>
          </cell>
          <cell r="F833" t="str">
            <v xml:space="preserve">שכר דירה מזנון    </v>
          </cell>
          <cell r="G833" t="str">
            <v>גמיש</v>
          </cell>
          <cell r="H833">
            <v>0</v>
          </cell>
          <cell r="I833">
            <v>0</v>
          </cell>
        </row>
        <row r="834">
          <cell r="A834">
            <v>1315750911</v>
          </cell>
          <cell r="B834">
            <v>911</v>
          </cell>
          <cell r="C834">
            <v>315750</v>
          </cell>
          <cell r="D834">
            <v>1</v>
          </cell>
          <cell r="E834">
            <v>0</v>
          </cell>
          <cell r="F834" t="str">
            <v>פעילות חוויתית יהודית</v>
          </cell>
          <cell r="G834" t="str">
            <v>גמיש</v>
          </cell>
          <cell r="H834">
            <v>0</v>
          </cell>
          <cell r="I834">
            <v>0</v>
          </cell>
        </row>
        <row r="835">
          <cell r="A835">
            <v>1315750915</v>
          </cell>
          <cell r="B835">
            <v>915</v>
          </cell>
          <cell r="C835">
            <v>315750</v>
          </cell>
          <cell r="D835">
            <v>1</v>
          </cell>
          <cell r="E835">
            <v>0</v>
          </cell>
          <cell r="F835" t="str">
            <v>קייטנת קיץ בחט"ב ובתיכוניים</v>
          </cell>
          <cell r="G835" t="str">
            <v>גמיש</v>
          </cell>
          <cell r="H835">
            <v>0</v>
          </cell>
          <cell r="I835">
            <v>0</v>
          </cell>
        </row>
        <row r="836">
          <cell r="A836">
            <v>1315750920</v>
          </cell>
          <cell r="B836">
            <v>920</v>
          </cell>
          <cell r="C836">
            <v>315750</v>
          </cell>
          <cell r="D836">
            <v>1</v>
          </cell>
          <cell r="E836">
            <v>0</v>
          </cell>
          <cell r="F836" t="str">
            <v>השת' הממשלה בשכל"מ</v>
          </cell>
          <cell r="G836" t="str">
            <v>גמיש</v>
          </cell>
          <cell r="H836">
            <v>5.6533378901799658E-3</v>
          </cell>
          <cell r="I836">
            <v>-14124200</v>
          </cell>
        </row>
        <row r="837">
          <cell r="A837">
            <v>1315750921</v>
          </cell>
          <cell r="B837">
            <v>921</v>
          </cell>
          <cell r="C837">
            <v>315750</v>
          </cell>
          <cell r="D837">
            <v>1</v>
          </cell>
          <cell r="E837">
            <v>0</v>
          </cell>
          <cell r="F837" t="str">
            <v>השתת' ממשלה - חט"ב</v>
          </cell>
          <cell r="G837" t="str">
            <v>גמיש</v>
          </cell>
          <cell r="H837">
            <v>-2.2168295402374194E-2</v>
          </cell>
          <cell r="I837">
            <v>-1490900</v>
          </cell>
        </row>
        <row r="838">
          <cell r="A838">
            <v>1315750922</v>
          </cell>
          <cell r="B838">
            <v>922</v>
          </cell>
          <cell r="C838">
            <v>315750</v>
          </cell>
          <cell r="D838">
            <v>1</v>
          </cell>
          <cell r="E838">
            <v>0</v>
          </cell>
          <cell r="F838" t="str">
            <v xml:space="preserve">שעורי עזר לעולים  </v>
          </cell>
          <cell r="G838" t="str">
            <v>גמיש</v>
          </cell>
          <cell r="H838">
            <v>0</v>
          </cell>
          <cell r="I838">
            <v>0</v>
          </cell>
        </row>
        <row r="839">
          <cell r="A839">
            <v>1315750923</v>
          </cell>
          <cell r="B839">
            <v>923</v>
          </cell>
          <cell r="C839">
            <v>315750</v>
          </cell>
          <cell r="D839">
            <v>1</v>
          </cell>
          <cell r="E839">
            <v>0</v>
          </cell>
          <cell r="F839" t="str">
            <v xml:space="preserve">שעורי עזר לנכים   </v>
          </cell>
          <cell r="G839" t="str">
            <v>גמיש</v>
          </cell>
          <cell r="H839">
            <v>0</v>
          </cell>
          <cell r="I839">
            <v>-1100</v>
          </cell>
        </row>
        <row r="840">
          <cell r="A840">
            <v>1315750925</v>
          </cell>
          <cell r="B840">
            <v>925</v>
          </cell>
          <cell r="C840">
            <v>315750</v>
          </cell>
          <cell r="D840">
            <v>1</v>
          </cell>
          <cell r="E840">
            <v>0</v>
          </cell>
          <cell r="F840" t="str">
            <v xml:space="preserve">קרן השתלמות לשכ"ל </v>
          </cell>
          <cell r="G840" t="str">
            <v>גמיש</v>
          </cell>
          <cell r="H840">
            <v>0.11830953210263551</v>
          </cell>
          <cell r="I840">
            <v>-963200</v>
          </cell>
        </row>
        <row r="841">
          <cell r="A841">
            <v>1315750926</v>
          </cell>
          <cell r="B841">
            <v>926</v>
          </cell>
          <cell r="C841">
            <v>315750</v>
          </cell>
          <cell r="D841">
            <v>1</v>
          </cell>
          <cell r="E841">
            <v>0</v>
          </cell>
          <cell r="F841" t="str">
            <v xml:space="preserve">השאלת מורים לחט"ב </v>
          </cell>
          <cell r="G841" t="str">
            <v>גמיש</v>
          </cell>
          <cell r="H841">
            <v>0.35000000000000009</v>
          </cell>
          <cell r="I841">
            <v>-94500</v>
          </cell>
        </row>
        <row r="842">
          <cell r="A842">
            <v>1315750927</v>
          </cell>
          <cell r="B842">
            <v>927</v>
          </cell>
          <cell r="C842">
            <v>315750</v>
          </cell>
          <cell r="D842">
            <v>1</v>
          </cell>
          <cell r="E842">
            <v>0</v>
          </cell>
          <cell r="F842" t="str">
            <v>תכנית גי"א / מש"ב</v>
          </cell>
          <cell r="G842" t="str">
            <v>גמיש</v>
          </cell>
          <cell r="H842">
            <v>0</v>
          </cell>
          <cell r="I842">
            <v>0</v>
          </cell>
        </row>
        <row r="843">
          <cell r="A843">
            <v>1315750928</v>
          </cell>
          <cell r="B843">
            <v>928</v>
          </cell>
          <cell r="C843">
            <v>315750</v>
          </cell>
          <cell r="D843">
            <v>1</v>
          </cell>
          <cell r="E843">
            <v>0</v>
          </cell>
          <cell r="F843" t="str">
            <v xml:space="preserve">ליווי לטיולים     </v>
          </cell>
          <cell r="G843" t="str">
            <v>גמיש</v>
          </cell>
          <cell r="H843">
            <v>7.5392670157067965E-2</v>
          </cell>
          <cell r="I843">
            <v>-205400</v>
          </cell>
        </row>
        <row r="844">
          <cell r="A844">
            <v>1315750930</v>
          </cell>
          <cell r="B844">
            <v>930</v>
          </cell>
          <cell r="C844">
            <v>315750</v>
          </cell>
          <cell r="D844">
            <v>1</v>
          </cell>
          <cell r="E844">
            <v>0</v>
          </cell>
          <cell r="F844" t="str">
            <v>עוז לתמורה</v>
          </cell>
          <cell r="G844" t="str">
            <v>גמיש</v>
          </cell>
          <cell r="H844">
            <v>-1.6938349506827932E-2</v>
          </cell>
          <cell r="I844">
            <v>-6169400</v>
          </cell>
        </row>
        <row r="845">
          <cell r="A845">
            <v>1315750932</v>
          </cell>
          <cell r="B845">
            <v>932</v>
          </cell>
          <cell r="C845">
            <v>315750</v>
          </cell>
          <cell r="D845">
            <v>1</v>
          </cell>
          <cell r="E845">
            <v>0</v>
          </cell>
          <cell r="F845" t="str">
            <v>גמול בגרות אחוזי</v>
          </cell>
          <cell r="G845" t="str">
            <v>גמיש</v>
          </cell>
          <cell r="H845">
            <v>5.5343511450381744E-2</v>
          </cell>
          <cell r="I845">
            <v>-276500</v>
          </cell>
        </row>
        <row r="846">
          <cell r="A846">
            <v>1315750933</v>
          </cell>
          <cell r="B846">
            <v>933</v>
          </cell>
          <cell r="C846">
            <v>315750</v>
          </cell>
          <cell r="D846">
            <v>1</v>
          </cell>
          <cell r="E846">
            <v>0</v>
          </cell>
          <cell r="F846" t="str">
            <v>תכנית לאומית-קידום אנגלית</v>
          </cell>
          <cell r="G846" t="str">
            <v>גמיש</v>
          </cell>
          <cell r="H846">
            <v>0</v>
          </cell>
          <cell r="I846">
            <v>0</v>
          </cell>
        </row>
        <row r="847">
          <cell r="A847">
            <v>1315750934</v>
          </cell>
          <cell r="B847">
            <v>934</v>
          </cell>
          <cell r="C847">
            <v>315750</v>
          </cell>
          <cell r="D847">
            <v>1</v>
          </cell>
          <cell r="E847">
            <v>0</v>
          </cell>
          <cell r="F847" t="str">
            <v>הצטיידות טכנולוגית במעבדות</v>
          </cell>
          <cell r="G847" t="str">
            <v>גמיש</v>
          </cell>
          <cell r="H847">
            <v>0</v>
          </cell>
          <cell r="I847">
            <v>0</v>
          </cell>
        </row>
        <row r="848">
          <cell r="A848">
            <v>1315750938</v>
          </cell>
          <cell r="B848">
            <v>938</v>
          </cell>
          <cell r="C848">
            <v>315750</v>
          </cell>
          <cell r="D848">
            <v>1</v>
          </cell>
          <cell r="E848">
            <v>0</v>
          </cell>
          <cell r="F848" t="str">
            <v>השתת' מש' החינוך בטיולים</v>
          </cell>
          <cell r="G848" t="str">
            <v>גמיש</v>
          </cell>
          <cell r="H848">
            <v>0</v>
          </cell>
          <cell r="I848">
            <v>0</v>
          </cell>
        </row>
        <row r="849">
          <cell r="A849">
            <v>1315750952</v>
          </cell>
          <cell r="B849">
            <v>952</v>
          </cell>
          <cell r="C849">
            <v>315750</v>
          </cell>
          <cell r="D849">
            <v>1</v>
          </cell>
          <cell r="E849">
            <v>0</v>
          </cell>
          <cell r="F849" t="str">
            <v>חט"ב - הכלה והשתלבות</v>
          </cell>
          <cell r="G849" t="str">
            <v>גמיש</v>
          </cell>
          <cell r="H849">
            <v>-1</v>
          </cell>
          <cell r="I849">
            <v>0</v>
          </cell>
        </row>
        <row r="850">
          <cell r="A850">
            <v>1315750953</v>
          </cell>
          <cell r="B850">
            <v>953</v>
          </cell>
          <cell r="C850">
            <v>315750</v>
          </cell>
          <cell r="D850">
            <v>1</v>
          </cell>
          <cell r="E850">
            <v>0</v>
          </cell>
          <cell r="F850" t="str">
            <v>מערכת גפ"ן</v>
          </cell>
          <cell r="G850" t="str">
            <v>גמיש</v>
          </cell>
          <cell r="H850">
            <v>0</v>
          </cell>
          <cell r="I850">
            <v>-1031000</v>
          </cell>
        </row>
        <row r="851">
          <cell r="A851">
            <v>1315750990</v>
          </cell>
          <cell r="B851">
            <v>990</v>
          </cell>
          <cell r="C851">
            <v>315750</v>
          </cell>
          <cell r="D851">
            <v>1</v>
          </cell>
          <cell r="E851">
            <v>0</v>
          </cell>
          <cell r="F851" t="str">
            <v>קשישים - שוויון חברתי</v>
          </cell>
          <cell r="G851" t="str">
            <v>גמיש</v>
          </cell>
          <cell r="H851">
            <v>0</v>
          </cell>
          <cell r="I851">
            <v>0</v>
          </cell>
        </row>
        <row r="852">
          <cell r="A852" t="e">
            <v>#VALUE!</v>
          </cell>
          <cell r="B852" t="str">
            <v>315750  סך הכל</v>
          </cell>
          <cell r="C852">
            <v>0</v>
          </cell>
          <cell r="D852">
            <v>0</v>
          </cell>
          <cell r="E852">
            <v>0</v>
          </cell>
          <cell r="F852" t="str">
            <v xml:space="preserve">בי"ס תיכון אילון  </v>
          </cell>
          <cell r="G852">
            <v>0</v>
          </cell>
          <cell r="H852">
            <v>4.581073711962147E-2</v>
          </cell>
          <cell r="I852">
            <v>-24356200</v>
          </cell>
        </row>
        <row r="853">
          <cell r="A853">
            <v>13157600</v>
          </cell>
          <cell r="B853">
            <v>0</v>
          </cell>
          <cell r="C853">
            <v>315760</v>
          </cell>
          <cell r="D853">
            <v>1</v>
          </cell>
          <cell r="E853">
            <v>0</v>
          </cell>
          <cell r="F853" t="str">
            <v xml:space="preserve">בי"ס תיכון יבנה   </v>
          </cell>
          <cell r="G853" t="str">
            <v xml:space="preserve"> </v>
          </cell>
          <cell r="H853">
            <v>0</v>
          </cell>
          <cell r="I853">
            <v>0</v>
          </cell>
        </row>
        <row r="854">
          <cell r="A854">
            <v>1315760312</v>
          </cell>
          <cell r="B854">
            <v>312</v>
          </cell>
          <cell r="C854">
            <v>315760</v>
          </cell>
          <cell r="D854">
            <v>1</v>
          </cell>
          <cell r="E854">
            <v>0</v>
          </cell>
          <cell r="F854" t="str">
            <v>מסיבות כיתתיות</v>
          </cell>
          <cell r="G854" t="str">
            <v>גמיש</v>
          </cell>
          <cell r="H854">
            <v>0</v>
          </cell>
          <cell r="I854">
            <v>0</v>
          </cell>
        </row>
        <row r="855">
          <cell r="A855">
            <v>1315760414</v>
          </cell>
          <cell r="B855">
            <v>414</v>
          </cell>
          <cell r="C855">
            <v>315760</v>
          </cell>
          <cell r="D855">
            <v>1</v>
          </cell>
          <cell r="E855">
            <v>0</v>
          </cell>
          <cell r="F855" t="str">
            <v>שע' עזר - אולפנא ( הורים )</v>
          </cell>
          <cell r="G855" t="str">
            <v>גמיש</v>
          </cell>
          <cell r="H855">
            <v>0</v>
          </cell>
          <cell r="I855">
            <v>0</v>
          </cell>
        </row>
        <row r="856">
          <cell r="A856">
            <v>1315760416</v>
          </cell>
          <cell r="B856">
            <v>416</v>
          </cell>
          <cell r="C856">
            <v>315760</v>
          </cell>
          <cell r="D856">
            <v>1</v>
          </cell>
          <cell r="E856">
            <v>0</v>
          </cell>
          <cell r="F856" t="str">
            <v>פר' קשישים-משתתפים</v>
          </cell>
          <cell r="G856" t="str">
            <v>גמיש</v>
          </cell>
          <cell r="H856">
            <v>-1</v>
          </cell>
          <cell r="I856">
            <v>0</v>
          </cell>
        </row>
        <row r="857">
          <cell r="A857">
            <v>1315760417</v>
          </cell>
          <cell r="B857">
            <v>417</v>
          </cell>
          <cell r="C857">
            <v>315760</v>
          </cell>
          <cell r="D857">
            <v>1</v>
          </cell>
          <cell r="E857">
            <v>0</v>
          </cell>
          <cell r="F857" t="str">
            <v>דמי בחינות</v>
          </cell>
          <cell r="G857" t="str">
            <v>גמיש</v>
          </cell>
          <cell r="H857">
            <v>0</v>
          </cell>
          <cell r="I857">
            <v>0</v>
          </cell>
        </row>
        <row r="858">
          <cell r="A858">
            <v>1315760420</v>
          </cell>
          <cell r="B858">
            <v>420</v>
          </cell>
          <cell r="C858">
            <v>315760</v>
          </cell>
          <cell r="D858">
            <v>1</v>
          </cell>
          <cell r="E858">
            <v>0</v>
          </cell>
          <cell r="F858" t="str">
            <v>השת' הורים בבריאות</v>
          </cell>
          <cell r="G858" t="str">
            <v>גמיש</v>
          </cell>
          <cell r="H858">
            <v>0</v>
          </cell>
          <cell r="I858">
            <v>0</v>
          </cell>
        </row>
        <row r="859">
          <cell r="A859">
            <v>1315760421</v>
          </cell>
          <cell r="B859">
            <v>421</v>
          </cell>
          <cell r="C859">
            <v>315760</v>
          </cell>
          <cell r="D859">
            <v>1</v>
          </cell>
          <cell r="E859">
            <v>0</v>
          </cell>
          <cell r="F859" t="str">
            <v xml:space="preserve">הכנסות מפסיכולוג  </v>
          </cell>
          <cell r="G859" t="str">
            <v>גמיש</v>
          </cell>
          <cell r="H859">
            <v>0</v>
          </cell>
          <cell r="I859">
            <v>0</v>
          </cell>
        </row>
        <row r="860">
          <cell r="A860">
            <v>1315760911</v>
          </cell>
          <cell r="B860">
            <v>911</v>
          </cell>
          <cell r="C860">
            <v>315760</v>
          </cell>
          <cell r="D860">
            <v>1</v>
          </cell>
          <cell r="E860">
            <v>0</v>
          </cell>
          <cell r="F860" t="str">
            <v>פעילות חוויתית יהודית</v>
          </cell>
          <cell r="G860" t="str">
            <v>גמיש</v>
          </cell>
          <cell r="H860">
            <v>0</v>
          </cell>
          <cell r="I860">
            <v>0</v>
          </cell>
        </row>
        <row r="861">
          <cell r="A861">
            <v>1315760915</v>
          </cell>
          <cell r="B861">
            <v>915</v>
          </cell>
          <cell r="C861">
            <v>315760</v>
          </cell>
          <cell r="D861">
            <v>1</v>
          </cell>
          <cell r="E861">
            <v>0</v>
          </cell>
          <cell r="F861" t="str">
            <v>קייטנת קיץ בחט"ב ובתיכוניים</v>
          </cell>
          <cell r="G861" t="str">
            <v>גמיש</v>
          </cell>
          <cell r="H861">
            <v>0</v>
          </cell>
          <cell r="I861">
            <v>0</v>
          </cell>
        </row>
        <row r="862">
          <cell r="A862">
            <v>1315760920</v>
          </cell>
          <cell r="B862">
            <v>920</v>
          </cell>
          <cell r="C862">
            <v>315760</v>
          </cell>
          <cell r="D862">
            <v>1</v>
          </cell>
          <cell r="E862">
            <v>0</v>
          </cell>
          <cell r="F862" t="str">
            <v>השת' הממשלה בשכל"מ</v>
          </cell>
          <cell r="G862" t="str">
            <v>גמיש</v>
          </cell>
          <cell r="H862">
            <v>-1.8173574640117929E-2</v>
          </cell>
          <cell r="I862">
            <v>-2598600</v>
          </cell>
        </row>
        <row r="863">
          <cell r="A863">
            <v>1315760921</v>
          </cell>
          <cell r="B863">
            <v>921</v>
          </cell>
          <cell r="C863">
            <v>315760</v>
          </cell>
          <cell r="D863">
            <v>1</v>
          </cell>
          <cell r="E863">
            <v>0</v>
          </cell>
          <cell r="F863" t="str">
            <v>השתת' ממשלה - חט"ב</v>
          </cell>
          <cell r="G863" t="str">
            <v>גמיש</v>
          </cell>
          <cell r="H863">
            <v>0.23438182612494529</v>
          </cell>
          <cell r="I863">
            <v>-565100</v>
          </cell>
        </row>
        <row r="864">
          <cell r="A864">
            <v>1315760922</v>
          </cell>
          <cell r="B864">
            <v>922</v>
          </cell>
          <cell r="C864">
            <v>315760</v>
          </cell>
          <cell r="D864">
            <v>1</v>
          </cell>
          <cell r="E864">
            <v>0</v>
          </cell>
          <cell r="F864" t="str">
            <v xml:space="preserve">שעורי עזר לעולים  </v>
          </cell>
          <cell r="G864" t="str">
            <v>גמיש</v>
          </cell>
          <cell r="H864">
            <v>0</v>
          </cell>
          <cell r="I864">
            <v>0</v>
          </cell>
        </row>
        <row r="865">
          <cell r="A865">
            <v>1315760923</v>
          </cell>
          <cell r="B865">
            <v>923</v>
          </cell>
          <cell r="C865">
            <v>315760</v>
          </cell>
          <cell r="D865">
            <v>1</v>
          </cell>
          <cell r="E865">
            <v>0</v>
          </cell>
          <cell r="F865" t="str">
            <v xml:space="preserve">שעורי עזר לנכים   </v>
          </cell>
          <cell r="G865" t="str">
            <v>גמיש</v>
          </cell>
          <cell r="H865">
            <v>0</v>
          </cell>
          <cell r="I865">
            <v>-9400</v>
          </cell>
        </row>
        <row r="866">
          <cell r="A866">
            <v>1315760924</v>
          </cell>
          <cell r="B866">
            <v>924</v>
          </cell>
          <cell r="C866">
            <v>315760</v>
          </cell>
          <cell r="D866">
            <v>1</v>
          </cell>
          <cell r="E866">
            <v>0</v>
          </cell>
          <cell r="F866" t="str">
            <v>שעות רב</v>
          </cell>
          <cell r="G866" t="str">
            <v>גמיש</v>
          </cell>
          <cell r="H866">
            <v>0</v>
          </cell>
          <cell r="I866">
            <v>0</v>
          </cell>
        </row>
        <row r="867">
          <cell r="A867">
            <v>1315760925</v>
          </cell>
          <cell r="B867">
            <v>925</v>
          </cell>
          <cell r="C867">
            <v>315760</v>
          </cell>
          <cell r="D867">
            <v>1</v>
          </cell>
          <cell r="E867">
            <v>0</v>
          </cell>
          <cell r="F867" t="str">
            <v xml:space="preserve">קרן השתלמות לשכ"ל </v>
          </cell>
          <cell r="G867" t="str">
            <v>גמיש</v>
          </cell>
          <cell r="H867">
            <v>-0.12550790067720086</v>
          </cell>
          <cell r="I867">
            <v>-193700</v>
          </cell>
        </row>
        <row r="868">
          <cell r="A868">
            <v>1315760926</v>
          </cell>
          <cell r="B868">
            <v>926</v>
          </cell>
          <cell r="C868">
            <v>315760</v>
          </cell>
          <cell r="D868">
            <v>1</v>
          </cell>
          <cell r="E868">
            <v>0</v>
          </cell>
          <cell r="F868" t="str">
            <v xml:space="preserve">השאלת מורים לחט"ב </v>
          </cell>
          <cell r="G868" t="str">
            <v>גמיש</v>
          </cell>
          <cell r="H868">
            <v>0</v>
          </cell>
          <cell r="I868">
            <v>-81900</v>
          </cell>
        </row>
        <row r="869">
          <cell r="A869">
            <v>1315760927</v>
          </cell>
          <cell r="B869">
            <v>927</v>
          </cell>
          <cell r="C869">
            <v>315760</v>
          </cell>
          <cell r="D869">
            <v>1</v>
          </cell>
          <cell r="E869">
            <v>0</v>
          </cell>
          <cell r="F869" t="str">
            <v>תכנית גי"א / מש"ב</v>
          </cell>
          <cell r="G869" t="str">
            <v>גמיש</v>
          </cell>
          <cell r="H869">
            <v>0</v>
          </cell>
          <cell r="I869">
            <v>0</v>
          </cell>
        </row>
        <row r="870">
          <cell r="A870">
            <v>1315760928</v>
          </cell>
          <cell r="B870">
            <v>928</v>
          </cell>
          <cell r="C870">
            <v>315760</v>
          </cell>
          <cell r="D870">
            <v>1</v>
          </cell>
          <cell r="E870">
            <v>0</v>
          </cell>
          <cell r="F870" t="str">
            <v xml:space="preserve">ליווי לטיולים     </v>
          </cell>
          <cell r="G870" t="str">
            <v>גמיש</v>
          </cell>
          <cell r="H870">
            <v>-8.6294416243654859E-2</v>
          </cell>
          <cell r="I870">
            <v>-54000</v>
          </cell>
        </row>
        <row r="871">
          <cell r="A871">
            <v>1315760929</v>
          </cell>
          <cell r="B871">
            <v>929</v>
          </cell>
          <cell r="C871">
            <v>315760</v>
          </cell>
          <cell r="D871">
            <v>1</v>
          </cell>
          <cell r="E871">
            <v>0</v>
          </cell>
          <cell r="F871" t="str">
            <v xml:space="preserve">אורח חיים בריא    </v>
          </cell>
          <cell r="G871" t="str">
            <v>גמיש</v>
          </cell>
          <cell r="H871">
            <v>0</v>
          </cell>
          <cell r="I871">
            <v>0</v>
          </cell>
        </row>
        <row r="872">
          <cell r="A872">
            <v>1315760930</v>
          </cell>
          <cell r="B872">
            <v>930</v>
          </cell>
          <cell r="C872">
            <v>315760</v>
          </cell>
          <cell r="D872">
            <v>1</v>
          </cell>
          <cell r="E872">
            <v>0</v>
          </cell>
          <cell r="F872" t="str">
            <v>עוז לתמורה</v>
          </cell>
          <cell r="G872" t="str">
            <v>גמיש</v>
          </cell>
          <cell r="H872">
            <v>-1.5301085883514309E-2</v>
          </cell>
          <cell r="I872">
            <v>-1596000</v>
          </cell>
        </row>
        <row r="873">
          <cell r="A873">
            <v>1315760932</v>
          </cell>
          <cell r="B873">
            <v>932</v>
          </cell>
          <cell r="C873">
            <v>315760</v>
          </cell>
          <cell r="D873">
            <v>1</v>
          </cell>
          <cell r="E873">
            <v>0</v>
          </cell>
          <cell r="F873" t="str">
            <v>גמול בגרות אחוזי</v>
          </cell>
          <cell r="G873" t="str">
            <v>גמיש</v>
          </cell>
          <cell r="H873">
            <v>-0.10564102564102562</v>
          </cell>
          <cell r="I873">
            <v>-87200</v>
          </cell>
        </row>
        <row r="874">
          <cell r="A874">
            <v>1315760933</v>
          </cell>
          <cell r="B874">
            <v>933</v>
          </cell>
          <cell r="C874">
            <v>315760</v>
          </cell>
          <cell r="D874">
            <v>1</v>
          </cell>
          <cell r="E874">
            <v>0</v>
          </cell>
          <cell r="F874" t="str">
            <v>תכנית לאומית-קידום אנגלית</v>
          </cell>
          <cell r="G874" t="str">
            <v>גמיש</v>
          </cell>
          <cell r="H874">
            <v>0</v>
          </cell>
          <cell r="I874">
            <v>0</v>
          </cell>
        </row>
        <row r="875">
          <cell r="A875">
            <v>1315760934</v>
          </cell>
          <cell r="B875">
            <v>934</v>
          </cell>
          <cell r="C875">
            <v>315760</v>
          </cell>
          <cell r="D875">
            <v>1</v>
          </cell>
          <cell r="E875">
            <v>0</v>
          </cell>
          <cell r="F875" t="str">
            <v>הצטיידות טכנולוגית במעבדות</v>
          </cell>
          <cell r="G875" t="str">
            <v>גמיש</v>
          </cell>
          <cell r="H875">
            <v>0</v>
          </cell>
          <cell r="I875">
            <v>0</v>
          </cell>
        </row>
        <row r="876">
          <cell r="A876">
            <v>1315760938</v>
          </cell>
          <cell r="B876">
            <v>938</v>
          </cell>
          <cell r="C876">
            <v>315760</v>
          </cell>
          <cell r="D876">
            <v>1</v>
          </cell>
          <cell r="E876">
            <v>0</v>
          </cell>
          <cell r="F876" t="str">
            <v>השתת' מש' החינוך בטיולים</v>
          </cell>
          <cell r="G876" t="str">
            <v>גמיש</v>
          </cell>
          <cell r="H876">
            <v>0</v>
          </cell>
          <cell r="I876">
            <v>0</v>
          </cell>
        </row>
        <row r="877">
          <cell r="A877">
            <v>1315760952</v>
          </cell>
          <cell r="B877">
            <v>952</v>
          </cell>
          <cell r="C877">
            <v>315760</v>
          </cell>
          <cell r="D877">
            <v>1</v>
          </cell>
          <cell r="E877">
            <v>0</v>
          </cell>
          <cell r="F877" t="str">
            <v>חט"ב - הכלה והשתלבות</v>
          </cell>
          <cell r="G877" t="str">
            <v>גמיש</v>
          </cell>
          <cell r="H877">
            <v>-1</v>
          </cell>
          <cell r="I877">
            <v>0</v>
          </cell>
        </row>
        <row r="878">
          <cell r="A878">
            <v>1315760953</v>
          </cell>
          <cell r="B878">
            <v>953</v>
          </cell>
          <cell r="C878">
            <v>315760</v>
          </cell>
          <cell r="D878">
            <v>1</v>
          </cell>
          <cell r="E878">
            <v>0</v>
          </cell>
          <cell r="F878" t="str">
            <v>מערכת גפ"ן</v>
          </cell>
          <cell r="G878" t="str">
            <v>גמיש</v>
          </cell>
          <cell r="H878">
            <v>0</v>
          </cell>
          <cell r="I878">
            <v>-517000</v>
          </cell>
        </row>
        <row r="879">
          <cell r="A879" t="e">
            <v>#VALUE!</v>
          </cell>
          <cell r="B879" t="str">
            <v>315760  סך הכל</v>
          </cell>
          <cell r="C879">
            <v>0</v>
          </cell>
          <cell r="D879">
            <v>0</v>
          </cell>
          <cell r="E879">
            <v>0</v>
          </cell>
          <cell r="F879" t="str">
            <v xml:space="preserve">בי"ס תיכון יבנה   </v>
          </cell>
          <cell r="G879">
            <v>0</v>
          </cell>
          <cell r="H879">
            <v>0.10710125795931047</v>
          </cell>
          <cell r="I879">
            <v>-5702900</v>
          </cell>
        </row>
        <row r="880">
          <cell r="A880">
            <v>13157700</v>
          </cell>
          <cell r="B880">
            <v>0</v>
          </cell>
          <cell r="C880">
            <v>315770</v>
          </cell>
          <cell r="D880">
            <v>1</v>
          </cell>
          <cell r="E880">
            <v>0</v>
          </cell>
          <cell r="F880" t="str">
            <v>גמנסיה למדעים-קציר</v>
          </cell>
          <cell r="G880" t="str">
            <v xml:space="preserve"> </v>
          </cell>
          <cell r="H880">
            <v>0</v>
          </cell>
          <cell r="I880">
            <v>0</v>
          </cell>
        </row>
        <row r="881">
          <cell r="A881">
            <v>1315770312</v>
          </cell>
          <cell r="B881">
            <v>312</v>
          </cell>
          <cell r="C881">
            <v>315770</v>
          </cell>
          <cell r="D881">
            <v>1</v>
          </cell>
          <cell r="E881">
            <v>0</v>
          </cell>
          <cell r="F881" t="str">
            <v>מסיבות כיתתיות</v>
          </cell>
          <cell r="G881" t="str">
            <v>גמיש</v>
          </cell>
          <cell r="H881">
            <v>0</v>
          </cell>
          <cell r="I881">
            <v>0</v>
          </cell>
        </row>
        <row r="882">
          <cell r="A882">
            <v>1315770410</v>
          </cell>
          <cell r="B882">
            <v>410</v>
          </cell>
          <cell r="C882">
            <v>315770</v>
          </cell>
          <cell r="D882">
            <v>1</v>
          </cell>
          <cell r="E882">
            <v>0</v>
          </cell>
          <cell r="F882" t="str">
            <v xml:space="preserve">תלמידי חוץ        </v>
          </cell>
          <cell r="G882" t="str">
            <v>גמיש</v>
          </cell>
          <cell r="H882">
            <v>0</v>
          </cell>
          <cell r="I882">
            <v>0</v>
          </cell>
        </row>
        <row r="883">
          <cell r="A883">
            <v>1315770417</v>
          </cell>
          <cell r="B883">
            <v>417</v>
          </cell>
          <cell r="C883">
            <v>315770</v>
          </cell>
          <cell r="D883">
            <v>1</v>
          </cell>
          <cell r="E883">
            <v>0</v>
          </cell>
          <cell r="F883" t="str">
            <v>דמי בחינות</v>
          </cell>
          <cell r="G883" t="str">
            <v>גמיש</v>
          </cell>
          <cell r="H883">
            <v>0</v>
          </cell>
          <cell r="I883">
            <v>0</v>
          </cell>
        </row>
        <row r="884">
          <cell r="A884">
            <v>1315770420</v>
          </cell>
          <cell r="B884">
            <v>420</v>
          </cell>
          <cell r="C884">
            <v>315770</v>
          </cell>
          <cell r="D884">
            <v>1</v>
          </cell>
          <cell r="E884">
            <v>0</v>
          </cell>
          <cell r="F884" t="str">
            <v>השת' הורים בבריאות</v>
          </cell>
          <cell r="G884" t="str">
            <v>גמיש</v>
          </cell>
          <cell r="H884">
            <v>0</v>
          </cell>
          <cell r="I884">
            <v>0</v>
          </cell>
        </row>
        <row r="885">
          <cell r="A885">
            <v>1315770421</v>
          </cell>
          <cell r="B885">
            <v>421</v>
          </cell>
          <cell r="C885">
            <v>315770</v>
          </cell>
          <cell r="D885">
            <v>1</v>
          </cell>
          <cell r="E885">
            <v>0</v>
          </cell>
          <cell r="F885" t="str">
            <v xml:space="preserve">הכנסות מפסיכולוג  </v>
          </cell>
          <cell r="G885" t="str">
            <v>גמיש</v>
          </cell>
          <cell r="H885">
            <v>0</v>
          </cell>
          <cell r="I885">
            <v>0</v>
          </cell>
        </row>
        <row r="886">
          <cell r="A886">
            <v>1315770425</v>
          </cell>
          <cell r="B886">
            <v>425</v>
          </cell>
          <cell r="C886">
            <v>315770</v>
          </cell>
          <cell r="D886">
            <v>1</v>
          </cell>
          <cell r="E886">
            <v>0</v>
          </cell>
          <cell r="F886" t="str">
            <v>השת'תלמידים-שעורים</v>
          </cell>
          <cell r="G886" t="str">
            <v>גמיש</v>
          </cell>
          <cell r="H886">
            <v>0</v>
          </cell>
          <cell r="I886">
            <v>0</v>
          </cell>
        </row>
        <row r="887">
          <cell r="A887">
            <v>1315770429</v>
          </cell>
          <cell r="B887">
            <v>429</v>
          </cell>
          <cell r="C887">
            <v>315770</v>
          </cell>
          <cell r="D887">
            <v>1</v>
          </cell>
          <cell r="E887">
            <v>0</v>
          </cell>
          <cell r="F887" t="str">
            <v xml:space="preserve">אשכולות פיס       </v>
          </cell>
          <cell r="G887" t="str">
            <v>גמיש</v>
          </cell>
          <cell r="H887">
            <v>0</v>
          </cell>
          <cell r="I887">
            <v>0</v>
          </cell>
        </row>
        <row r="888">
          <cell r="A888">
            <v>1315770911</v>
          </cell>
          <cell r="B888">
            <v>911</v>
          </cell>
          <cell r="C888">
            <v>315770</v>
          </cell>
          <cell r="D888">
            <v>1</v>
          </cell>
          <cell r="E888">
            <v>0</v>
          </cell>
          <cell r="F888" t="str">
            <v>פעילות חוויתית יהודית</v>
          </cell>
          <cell r="G888" t="str">
            <v>גמיש</v>
          </cell>
          <cell r="H888">
            <v>0</v>
          </cell>
          <cell r="I888">
            <v>0</v>
          </cell>
        </row>
        <row r="889">
          <cell r="A889">
            <v>1315770915</v>
          </cell>
          <cell r="B889">
            <v>915</v>
          </cell>
          <cell r="C889">
            <v>315770</v>
          </cell>
          <cell r="D889">
            <v>1</v>
          </cell>
          <cell r="E889">
            <v>0</v>
          </cell>
          <cell r="F889" t="str">
            <v>קייטנת קיץ בחט"ב ובתיכוניים</v>
          </cell>
          <cell r="G889" t="str">
            <v>גמיש</v>
          </cell>
          <cell r="H889">
            <v>0</v>
          </cell>
          <cell r="I889">
            <v>0</v>
          </cell>
        </row>
        <row r="890">
          <cell r="A890">
            <v>1315770920</v>
          </cell>
          <cell r="B890">
            <v>920</v>
          </cell>
          <cell r="C890">
            <v>315770</v>
          </cell>
          <cell r="D890">
            <v>1</v>
          </cell>
          <cell r="E890">
            <v>0</v>
          </cell>
          <cell r="F890" t="str">
            <v>השת' הממשלה בשכל"מ</v>
          </cell>
          <cell r="G890" t="str">
            <v>גמיש</v>
          </cell>
          <cell r="H890">
            <v>2.6809850027772697E-2</v>
          </cell>
          <cell r="I890">
            <v>-11091600</v>
          </cell>
        </row>
        <row r="891">
          <cell r="A891">
            <v>1315770921</v>
          </cell>
          <cell r="B891">
            <v>921</v>
          </cell>
          <cell r="C891">
            <v>315770</v>
          </cell>
          <cell r="D891">
            <v>1</v>
          </cell>
          <cell r="E891">
            <v>0</v>
          </cell>
          <cell r="F891" t="str">
            <v>השתת' ממשלה - חט"ב</v>
          </cell>
          <cell r="G891" t="str">
            <v>גמיש</v>
          </cell>
          <cell r="H891">
            <v>-9.3165969316596486E-3</v>
          </cell>
          <cell r="I891">
            <v>-1775800</v>
          </cell>
        </row>
        <row r="892">
          <cell r="A892">
            <v>1315770922</v>
          </cell>
          <cell r="B892">
            <v>922</v>
          </cell>
          <cell r="C892">
            <v>315770</v>
          </cell>
          <cell r="D892">
            <v>1</v>
          </cell>
          <cell r="E892">
            <v>0</v>
          </cell>
          <cell r="F892" t="str">
            <v xml:space="preserve">שעורי עזר לעולים  </v>
          </cell>
          <cell r="G892" t="str">
            <v>גמיש</v>
          </cell>
          <cell r="H892">
            <v>0</v>
          </cell>
          <cell r="I892">
            <v>0</v>
          </cell>
        </row>
        <row r="893">
          <cell r="A893">
            <v>1315770923</v>
          </cell>
          <cell r="B893">
            <v>923</v>
          </cell>
          <cell r="C893">
            <v>315770</v>
          </cell>
          <cell r="D893">
            <v>1</v>
          </cell>
          <cell r="E893">
            <v>0</v>
          </cell>
          <cell r="F893" t="str">
            <v xml:space="preserve">שעורי עזר לנכים   </v>
          </cell>
          <cell r="G893" t="str">
            <v>גמיש</v>
          </cell>
          <cell r="H893">
            <v>0</v>
          </cell>
          <cell r="I893">
            <v>-1100</v>
          </cell>
        </row>
        <row r="894">
          <cell r="A894">
            <v>1315770924</v>
          </cell>
          <cell r="B894">
            <v>924</v>
          </cell>
          <cell r="C894">
            <v>315770</v>
          </cell>
          <cell r="D894">
            <v>1</v>
          </cell>
          <cell r="E894">
            <v>0</v>
          </cell>
          <cell r="F894" t="str">
            <v>תיגבור יהדות</v>
          </cell>
          <cell r="G894" t="str">
            <v>גמיש</v>
          </cell>
          <cell r="H894">
            <v>0</v>
          </cell>
          <cell r="I894">
            <v>0</v>
          </cell>
        </row>
        <row r="895">
          <cell r="A895">
            <v>1315770925</v>
          </cell>
          <cell r="B895">
            <v>925</v>
          </cell>
          <cell r="C895">
            <v>315770</v>
          </cell>
          <cell r="D895">
            <v>1</v>
          </cell>
          <cell r="E895">
            <v>0</v>
          </cell>
          <cell r="F895" t="str">
            <v xml:space="preserve">קרן השתלמות לשכ"ל </v>
          </cell>
          <cell r="G895" t="str">
            <v>גמיש</v>
          </cell>
          <cell r="H895">
            <v>3.6236746745403892E-3</v>
          </cell>
          <cell r="I895">
            <v>-747800</v>
          </cell>
        </row>
        <row r="896">
          <cell r="A896">
            <v>1315770926</v>
          </cell>
          <cell r="B896">
            <v>926</v>
          </cell>
          <cell r="C896">
            <v>315770</v>
          </cell>
          <cell r="D896">
            <v>1</v>
          </cell>
          <cell r="E896">
            <v>0</v>
          </cell>
          <cell r="F896" t="str">
            <v xml:space="preserve">השאלת מורים לחט"ב </v>
          </cell>
          <cell r="G896" t="str">
            <v>גמיש</v>
          </cell>
          <cell r="H896">
            <v>0</v>
          </cell>
          <cell r="I896">
            <v>-30500</v>
          </cell>
        </row>
        <row r="897">
          <cell r="A897">
            <v>1315770927</v>
          </cell>
          <cell r="B897">
            <v>927</v>
          </cell>
          <cell r="C897">
            <v>315770</v>
          </cell>
          <cell r="D897">
            <v>1</v>
          </cell>
          <cell r="E897">
            <v>0</v>
          </cell>
          <cell r="F897" t="str">
            <v>תכנית גי"א / מש"ב</v>
          </cell>
          <cell r="G897" t="str">
            <v>גמיש</v>
          </cell>
          <cell r="H897">
            <v>0</v>
          </cell>
          <cell r="I897">
            <v>0</v>
          </cell>
        </row>
        <row r="898">
          <cell r="A898">
            <v>1315770928</v>
          </cell>
          <cell r="B898">
            <v>928</v>
          </cell>
          <cell r="C898">
            <v>315770</v>
          </cell>
          <cell r="D898">
            <v>1</v>
          </cell>
          <cell r="E898">
            <v>0</v>
          </cell>
          <cell r="F898" t="str">
            <v xml:space="preserve">ליווי לטיולים     </v>
          </cell>
          <cell r="G898" t="str">
            <v>גמיש</v>
          </cell>
          <cell r="H898">
            <v>1.0617760617760652E-2</v>
          </cell>
          <cell r="I898">
            <v>-209400</v>
          </cell>
        </row>
        <row r="899">
          <cell r="A899">
            <v>1315770929</v>
          </cell>
          <cell r="B899">
            <v>929</v>
          </cell>
          <cell r="C899">
            <v>315770</v>
          </cell>
          <cell r="D899">
            <v>1</v>
          </cell>
          <cell r="E899">
            <v>0</v>
          </cell>
          <cell r="F899" t="str">
            <v xml:space="preserve">אשכולות פיס       </v>
          </cell>
          <cell r="G899" t="str">
            <v>גמיש</v>
          </cell>
          <cell r="H899">
            <v>1.4181523500811366E-3</v>
          </cell>
          <cell r="I899">
            <v>-494300</v>
          </cell>
        </row>
        <row r="900">
          <cell r="A900">
            <v>1315770930</v>
          </cell>
          <cell r="B900">
            <v>930</v>
          </cell>
          <cell r="C900">
            <v>315770</v>
          </cell>
          <cell r="D900">
            <v>1</v>
          </cell>
          <cell r="E900">
            <v>0</v>
          </cell>
          <cell r="F900" t="str">
            <v>עוז לתמורה</v>
          </cell>
          <cell r="G900" t="str">
            <v>גמיש</v>
          </cell>
          <cell r="H900">
            <v>2.3975294778214584E-2</v>
          </cell>
          <cell r="I900">
            <v>-5471100</v>
          </cell>
        </row>
        <row r="901">
          <cell r="A901">
            <v>1315770932</v>
          </cell>
          <cell r="B901">
            <v>932</v>
          </cell>
          <cell r="C901">
            <v>315770</v>
          </cell>
          <cell r="D901">
            <v>1</v>
          </cell>
          <cell r="E901">
            <v>0</v>
          </cell>
          <cell r="F901" t="str">
            <v>גמול בגרות אחוזי</v>
          </cell>
          <cell r="G901" t="str">
            <v>גמיש</v>
          </cell>
          <cell r="H901">
            <v>1.3333333333333419E-2</v>
          </cell>
          <cell r="I901">
            <v>-304000</v>
          </cell>
        </row>
        <row r="902">
          <cell r="A902">
            <v>1315770933</v>
          </cell>
          <cell r="B902">
            <v>933</v>
          </cell>
          <cell r="C902">
            <v>315770</v>
          </cell>
          <cell r="D902">
            <v>1</v>
          </cell>
          <cell r="E902">
            <v>0</v>
          </cell>
          <cell r="F902" t="str">
            <v>תכנית לאומית-קידום אנגלית</v>
          </cell>
          <cell r="G902" t="str">
            <v>גמיש</v>
          </cell>
          <cell r="H902">
            <v>0</v>
          </cell>
          <cell r="I902">
            <v>0</v>
          </cell>
        </row>
        <row r="903">
          <cell r="A903">
            <v>1315770934</v>
          </cell>
          <cell r="B903">
            <v>934</v>
          </cell>
          <cell r="C903">
            <v>315770</v>
          </cell>
          <cell r="D903">
            <v>1</v>
          </cell>
          <cell r="E903">
            <v>0</v>
          </cell>
          <cell r="F903" t="str">
            <v>הצטיידות טכנולוגית במעבדות</v>
          </cell>
          <cell r="G903" t="str">
            <v>גמיש</v>
          </cell>
          <cell r="H903">
            <v>0</v>
          </cell>
          <cell r="I903">
            <v>0</v>
          </cell>
        </row>
        <row r="904">
          <cell r="A904">
            <v>1315770938</v>
          </cell>
          <cell r="B904">
            <v>938</v>
          </cell>
          <cell r="C904">
            <v>315770</v>
          </cell>
          <cell r="D904">
            <v>1</v>
          </cell>
          <cell r="E904">
            <v>0</v>
          </cell>
          <cell r="F904" t="str">
            <v>השתת' מש' החינוך בטיולים</v>
          </cell>
          <cell r="G904" t="str">
            <v>גמיש</v>
          </cell>
          <cell r="H904">
            <v>0</v>
          </cell>
          <cell r="I904">
            <v>0</v>
          </cell>
        </row>
        <row r="905">
          <cell r="A905">
            <v>1315770952</v>
          </cell>
          <cell r="B905">
            <v>952</v>
          </cell>
          <cell r="C905">
            <v>315770</v>
          </cell>
          <cell r="D905">
            <v>1</v>
          </cell>
          <cell r="E905">
            <v>0</v>
          </cell>
          <cell r="F905" t="str">
            <v>חט"ב - הכלה והשתלבות</v>
          </cell>
          <cell r="G905" t="str">
            <v>גמיש</v>
          </cell>
          <cell r="H905">
            <v>-1</v>
          </cell>
          <cell r="I905">
            <v>0</v>
          </cell>
        </row>
        <row r="906">
          <cell r="A906">
            <v>1315770953</v>
          </cell>
          <cell r="B906">
            <v>953</v>
          </cell>
          <cell r="C906">
            <v>315770</v>
          </cell>
          <cell r="D906">
            <v>1</v>
          </cell>
          <cell r="E906">
            <v>0</v>
          </cell>
          <cell r="F906" t="str">
            <v>מערכת גפ"ן</v>
          </cell>
          <cell r="G906" t="str">
            <v>גמיש</v>
          </cell>
          <cell r="H906">
            <v>0</v>
          </cell>
          <cell r="I906">
            <v>-1195600</v>
          </cell>
        </row>
        <row r="907">
          <cell r="A907" t="e">
            <v>#VALUE!</v>
          </cell>
          <cell r="B907" t="str">
            <v>315770  סך הכל</v>
          </cell>
          <cell r="C907">
            <v>0</v>
          </cell>
          <cell r="D907">
            <v>0</v>
          </cell>
          <cell r="E907">
            <v>0</v>
          </cell>
          <cell r="F907" t="str">
            <v>גמנסיה למדעים-קציר</v>
          </cell>
          <cell r="G907">
            <v>0</v>
          </cell>
          <cell r="H907">
            <v>8.119127184953423E-2</v>
          </cell>
          <cell r="I907">
            <v>-21321200</v>
          </cell>
        </row>
        <row r="908">
          <cell r="A908">
            <v>13157800</v>
          </cell>
          <cell r="B908">
            <v>0</v>
          </cell>
          <cell r="C908">
            <v>315780</v>
          </cell>
          <cell r="D908">
            <v>1</v>
          </cell>
          <cell r="E908">
            <v>0</v>
          </cell>
          <cell r="F908" t="str">
            <v xml:space="preserve">תיכון כרם שלמה    </v>
          </cell>
          <cell r="G908" t="str">
            <v xml:space="preserve"> </v>
          </cell>
          <cell r="H908">
            <v>0</v>
          </cell>
          <cell r="I908">
            <v>0</v>
          </cell>
        </row>
        <row r="909">
          <cell r="A909">
            <v>1315780417</v>
          </cell>
          <cell r="B909">
            <v>417</v>
          </cell>
          <cell r="C909">
            <v>315780</v>
          </cell>
          <cell r="D909">
            <v>1</v>
          </cell>
          <cell r="E909">
            <v>0</v>
          </cell>
          <cell r="F909" t="str">
            <v>דמי בחינות</v>
          </cell>
          <cell r="G909" t="str">
            <v>גמיש</v>
          </cell>
          <cell r="H909">
            <v>0</v>
          </cell>
          <cell r="I909">
            <v>0</v>
          </cell>
        </row>
        <row r="910">
          <cell r="A910">
            <v>1315780920</v>
          </cell>
          <cell r="B910">
            <v>920</v>
          </cell>
          <cell r="C910">
            <v>315780</v>
          </cell>
          <cell r="D910">
            <v>1</v>
          </cell>
          <cell r="E910">
            <v>0</v>
          </cell>
          <cell r="F910" t="str">
            <v>השת' הממשלה בשכל"מ</v>
          </cell>
          <cell r="G910" t="str">
            <v>גמיש</v>
          </cell>
          <cell r="H910">
            <v>0</v>
          </cell>
          <cell r="I910">
            <v>0</v>
          </cell>
        </row>
        <row r="911">
          <cell r="A911">
            <v>1315780921</v>
          </cell>
          <cell r="B911">
            <v>921</v>
          </cell>
          <cell r="C911">
            <v>315780</v>
          </cell>
          <cell r="D911">
            <v>1</v>
          </cell>
          <cell r="E911">
            <v>0</v>
          </cell>
          <cell r="F911" t="str">
            <v xml:space="preserve">השתת' משרד החינוך </v>
          </cell>
          <cell r="G911" t="str">
            <v>גמיש</v>
          </cell>
          <cell r="H911">
            <v>0</v>
          </cell>
          <cell r="I911">
            <v>0</v>
          </cell>
        </row>
        <row r="912">
          <cell r="A912">
            <v>1315780922</v>
          </cell>
          <cell r="B912">
            <v>922</v>
          </cell>
          <cell r="C912">
            <v>315780</v>
          </cell>
          <cell r="D912">
            <v>1</v>
          </cell>
          <cell r="E912">
            <v>0</v>
          </cell>
          <cell r="F912" t="str">
            <v xml:space="preserve">שעורי עזר לעולים  </v>
          </cell>
          <cell r="G912" t="str">
            <v>גמיש</v>
          </cell>
          <cell r="H912">
            <v>0</v>
          </cell>
          <cell r="I912">
            <v>0</v>
          </cell>
        </row>
        <row r="913">
          <cell r="A913">
            <v>1315780923</v>
          </cell>
          <cell r="B913">
            <v>923</v>
          </cell>
          <cell r="C913">
            <v>315780</v>
          </cell>
          <cell r="D913">
            <v>1</v>
          </cell>
          <cell r="E913">
            <v>0</v>
          </cell>
          <cell r="F913" t="str">
            <v xml:space="preserve">שעורי עזר לנכים  </v>
          </cell>
          <cell r="G913" t="str">
            <v>גמיש</v>
          </cell>
          <cell r="H913">
            <v>0</v>
          </cell>
          <cell r="I913">
            <v>0</v>
          </cell>
        </row>
        <row r="914">
          <cell r="A914">
            <v>1315780924</v>
          </cell>
          <cell r="B914">
            <v>924</v>
          </cell>
          <cell r="C914">
            <v>315780</v>
          </cell>
          <cell r="D914">
            <v>1</v>
          </cell>
          <cell r="E914">
            <v>0</v>
          </cell>
          <cell r="F914" t="str">
            <v>תיגבור יהדות</v>
          </cell>
          <cell r="G914" t="str">
            <v>גמיש</v>
          </cell>
          <cell r="H914">
            <v>0</v>
          </cell>
          <cell r="I914">
            <v>0</v>
          </cell>
        </row>
        <row r="915">
          <cell r="A915">
            <v>1315780925</v>
          </cell>
          <cell r="B915">
            <v>925</v>
          </cell>
          <cell r="C915">
            <v>315780</v>
          </cell>
          <cell r="D915">
            <v>1</v>
          </cell>
          <cell r="E915">
            <v>0</v>
          </cell>
          <cell r="F915" t="str">
            <v xml:space="preserve">קרן השתלמות לשכ"ל </v>
          </cell>
          <cell r="G915" t="str">
            <v>גמיש</v>
          </cell>
          <cell r="H915">
            <v>0</v>
          </cell>
          <cell r="I915">
            <v>0</v>
          </cell>
        </row>
        <row r="916">
          <cell r="A916">
            <v>1315780926</v>
          </cell>
          <cell r="B916">
            <v>926</v>
          </cell>
          <cell r="C916">
            <v>315780</v>
          </cell>
          <cell r="D916">
            <v>1</v>
          </cell>
          <cell r="E916">
            <v>0</v>
          </cell>
          <cell r="F916" t="str">
            <v xml:space="preserve">השאלת מורים לחט"ב </v>
          </cell>
          <cell r="G916" t="str">
            <v>גמיש</v>
          </cell>
          <cell r="H916">
            <v>0</v>
          </cell>
          <cell r="I916">
            <v>-120500</v>
          </cell>
        </row>
        <row r="917">
          <cell r="A917">
            <v>1315780927</v>
          </cell>
          <cell r="B917">
            <v>927</v>
          </cell>
          <cell r="C917">
            <v>315780</v>
          </cell>
          <cell r="D917">
            <v>1</v>
          </cell>
          <cell r="E917">
            <v>0</v>
          </cell>
          <cell r="F917" t="str">
            <v>שעות גיל</v>
          </cell>
          <cell r="G917" t="str">
            <v>גמיש</v>
          </cell>
          <cell r="H917">
            <v>0</v>
          </cell>
          <cell r="I917">
            <v>0</v>
          </cell>
        </row>
        <row r="918">
          <cell r="A918">
            <v>1315780928</v>
          </cell>
          <cell r="B918">
            <v>928</v>
          </cell>
          <cell r="C918">
            <v>315780</v>
          </cell>
          <cell r="D918">
            <v>1</v>
          </cell>
          <cell r="E918">
            <v>0</v>
          </cell>
          <cell r="F918" t="str">
            <v xml:space="preserve">ליווי לטיולים     </v>
          </cell>
          <cell r="G918" t="str">
            <v>גמיש</v>
          </cell>
          <cell r="H918">
            <v>0</v>
          </cell>
          <cell r="I918">
            <v>0</v>
          </cell>
        </row>
        <row r="919">
          <cell r="A919">
            <v>1315780930</v>
          </cell>
          <cell r="B919">
            <v>930</v>
          </cell>
          <cell r="C919">
            <v>315780</v>
          </cell>
          <cell r="D919">
            <v>1</v>
          </cell>
          <cell r="E919">
            <v>0</v>
          </cell>
          <cell r="F919" t="str">
            <v>עוז לתמורה</v>
          </cell>
          <cell r="G919" t="str">
            <v>גמיש</v>
          </cell>
          <cell r="H919">
            <v>0</v>
          </cell>
          <cell r="I919">
            <v>0</v>
          </cell>
        </row>
        <row r="920">
          <cell r="A920">
            <v>1315780932</v>
          </cell>
          <cell r="B920">
            <v>932</v>
          </cell>
          <cell r="C920">
            <v>315780</v>
          </cell>
          <cell r="D920">
            <v>1</v>
          </cell>
          <cell r="E920">
            <v>0</v>
          </cell>
          <cell r="F920" t="str">
            <v>גמול בגרות אחוזי</v>
          </cell>
          <cell r="G920" t="str">
            <v>גמיש</v>
          </cell>
          <cell r="H920">
            <v>0</v>
          </cell>
          <cell r="I920">
            <v>0</v>
          </cell>
        </row>
        <row r="921">
          <cell r="A921">
            <v>1315780933</v>
          </cell>
          <cell r="B921">
            <v>933</v>
          </cell>
          <cell r="C921">
            <v>315780</v>
          </cell>
          <cell r="D921">
            <v>1</v>
          </cell>
          <cell r="E921">
            <v>0</v>
          </cell>
          <cell r="F921" t="str">
            <v>תכנית לאומית-קידום אנגלית</v>
          </cell>
          <cell r="G921" t="str">
            <v>גמיש</v>
          </cell>
          <cell r="H921">
            <v>0</v>
          </cell>
          <cell r="I921">
            <v>0</v>
          </cell>
        </row>
        <row r="922">
          <cell r="A922">
            <v>1315780934</v>
          </cell>
          <cell r="B922">
            <v>934</v>
          </cell>
          <cell r="C922">
            <v>315780</v>
          </cell>
          <cell r="D922">
            <v>1</v>
          </cell>
          <cell r="E922">
            <v>0</v>
          </cell>
          <cell r="F922" t="str">
            <v>הצטיידות טכנולוגית במעבדות</v>
          </cell>
          <cell r="G922" t="str">
            <v>גמיש</v>
          </cell>
          <cell r="H922">
            <v>0</v>
          </cell>
          <cell r="I922">
            <v>0</v>
          </cell>
        </row>
        <row r="923">
          <cell r="A923">
            <v>1315780938</v>
          </cell>
          <cell r="B923">
            <v>938</v>
          </cell>
          <cell r="C923">
            <v>315780</v>
          </cell>
          <cell r="D923">
            <v>1</v>
          </cell>
          <cell r="E923">
            <v>0</v>
          </cell>
          <cell r="F923" t="str">
            <v>השתת' מש' החינוך בטיולים</v>
          </cell>
          <cell r="G923" t="str">
            <v>גמיש</v>
          </cell>
          <cell r="H923">
            <v>0</v>
          </cell>
          <cell r="I923">
            <v>0</v>
          </cell>
        </row>
        <row r="924">
          <cell r="A924" t="e">
            <v>#VALUE!</v>
          </cell>
          <cell r="B924" t="str">
            <v>315780  סך הכל</v>
          </cell>
          <cell r="C924">
            <v>0</v>
          </cell>
          <cell r="D924">
            <v>0</v>
          </cell>
          <cell r="E924">
            <v>0</v>
          </cell>
          <cell r="F924" t="str">
            <v xml:space="preserve">תיכון כרם שלמה    </v>
          </cell>
          <cell r="G924">
            <v>0</v>
          </cell>
          <cell r="H924">
            <v>0</v>
          </cell>
          <cell r="I924">
            <v>-120500</v>
          </cell>
        </row>
        <row r="925">
          <cell r="A925">
            <v>13157900</v>
          </cell>
          <cell r="B925">
            <v>0</v>
          </cell>
          <cell r="C925">
            <v>315790</v>
          </cell>
          <cell r="D925">
            <v>1</v>
          </cell>
          <cell r="E925">
            <v>0</v>
          </cell>
          <cell r="F925" t="str">
            <v>תיכון דמוקרטי (יחד)</v>
          </cell>
          <cell r="G925" t="str">
            <v xml:space="preserve"> </v>
          </cell>
          <cell r="H925">
            <v>0</v>
          </cell>
          <cell r="I925">
            <v>0</v>
          </cell>
        </row>
        <row r="926">
          <cell r="A926">
            <v>1315790312</v>
          </cell>
          <cell r="B926">
            <v>312</v>
          </cell>
          <cell r="C926">
            <v>315790</v>
          </cell>
          <cell r="D926">
            <v>1</v>
          </cell>
          <cell r="E926">
            <v>0</v>
          </cell>
          <cell r="F926" t="str">
            <v>מסיבות כיתתיות</v>
          </cell>
          <cell r="G926" t="str">
            <v>גמיש</v>
          </cell>
          <cell r="H926">
            <v>0</v>
          </cell>
          <cell r="I926">
            <v>0</v>
          </cell>
        </row>
        <row r="927">
          <cell r="A927">
            <v>1315790417</v>
          </cell>
          <cell r="B927">
            <v>417</v>
          </cell>
          <cell r="C927">
            <v>315790</v>
          </cell>
          <cell r="D927">
            <v>1</v>
          </cell>
          <cell r="E927">
            <v>0</v>
          </cell>
          <cell r="F927" t="str">
            <v>דמי בחינות</v>
          </cell>
          <cell r="G927" t="str">
            <v>גמיש</v>
          </cell>
          <cell r="H927">
            <v>0</v>
          </cell>
          <cell r="I927">
            <v>0</v>
          </cell>
        </row>
        <row r="928">
          <cell r="A928">
            <v>1315790911</v>
          </cell>
          <cell r="B928">
            <v>911</v>
          </cell>
          <cell r="C928">
            <v>315790</v>
          </cell>
          <cell r="D928">
            <v>1</v>
          </cell>
          <cell r="E928">
            <v>0</v>
          </cell>
          <cell r="F928" t="str">
            <v>פעילות חוויתית יהודית</v>
          </cell>
          <cell r="G928" t="str">
            <v>גמיש</v>
          </cell>
          <cell r="H928">
            <v>0</v>
          </cell>
          <cell r="I928">
            <v>0</v>
          </cell>
        </row>
        <row r="929">
          <cell r="A929">
            <v>1315790921</v>
          </cell>
          <cell r="B929">
            <v>921</v>
          </cell>
          <cell r="C929">
            <v>315790</v>
          </cell>
          <cell r="D929">
            <v>1</v>
          </cell>
          <cell r="E929">
            <v>0</v>
          </cell>
          <cell r="F929" t="str">
            <v xml:space="preserve">השתת' משרד החינוך </v>
          </cell>
          <cell r="G929" t="str">
            <v>גמיש</v>
          </cell>
          <cell r="H929">
            <v>0</v>
          </cell>
          <cell r="I929">
            <v>0</v>
          </cell>
        </row>
        <row r="930">
          <cell r="A930">
            <v>1315790930</v>
          </cell>
          <cell r="B930">
            <v>930</v>
          </cell>
          <cell r="C930">
            <v>315790</v>
          </cell>
          <cell r="D930">
            <v>1</v>
          </cell>
          <cell r="E930">
            <v>0</v>
          </cell>
          <cell r="F930" t="str">
            <v>עוז לתמורה</v>
          </cell>
          <cell r="G930" t="str">
            <v>גמיש</v>
          </cell>
          <cell r="H930">
            <v>0</v>
          </cell>
          <cell r="I930">
            <v>0</v>
          </cell>
        </row>
        <row r="931">
          <cell r="A931">
            <v>1315790933</v>
          </cell>
          <cell r="B931">
            <v>933</v>
          </cell>
          <cell r="C931">
            <v>315790</v>
          </cell>
          <cell r="D931">
            <v>1</v>
          </cell>
          <cell r="E931">
            <v>0</v>
          </cell>
          <cell r="F931" t="str">
            <v>תכנית לאומית-קידום אנגלית</v>
          </cell>
          <cell r="G931" t="str">
            <v>גמיש</v>
          </cell>
          <cell r="H931">
            <v>0</v>
          </cell>
          <cell r="I931">
            <v>0</v>
          </cell>
        </row>
        <row r="932">
          <cell r="A932">
            <v>1315790938</v>
          </cell>
          <cell r="B932">
            <v>938</v>
          </cell>
          <cell r="C932">
            <v>315790</v>
          </cell>
          <cell r="D932">
            <v>1</v>
          </cell>
          <cell r="E932">
            <v>0</v>
          </cell>
          <cell r="F932" t="str">
            <v>השתת' מש' החינוך בטיולים</v>
          </cell>
          <cell r="G932" t="str">
            <v>גמיש</v>
          </cell>
          <cell r="H932">
            <v>0</v>
          </cell>
          <cell r="I932">
            <v>0</v>
          </cell>
        </row>
        <row r="933">
          <cell r="A933">
            <v>1315790952</v>
          </cell>
          <cell r="B933">
            <v>952</v>
          </cell>
          <cell r="C933">
            <v>315790</v>
          </cell>
          <cell r="D933">
            <v>1</v>
          </cell>
          <cell r="E933">
            <v>0</v>
          </cell>
          <cell r="F933" t="str">
            <v>חט"ב-הכלה והשתלבות</v>
          </cell>
          <cell r="G933" t="str">
            <v>גמיש</v>
          </cell>
          <cell r="H933">
            <v>0</v>
          </cell>
          <cell r="I933">
            <v>0</v>
          </cell>
        </row>
        <row r="934">
          <cell r="A934" t="e">
            <v>#VALUE!</v>
          </cell>
          <cell r="B934" t="str">
            <v>315790  סך הכל</v>
          </cell>
          <cell r="C934">
            <v>0</v>
          </cell>
          <cell r="D934">
            <v>0</v>
          </cell>
          <cell r="E934">
            <v>0</v>
          </cell>
          <cell r="F934" t="str">
            <v>תיכון דמוקרטי (יחד)</v>
          </cell>
          <cell r="G934">
            <v>0</v>
          </cell>
          <cell r="H934">
            <v>0</v>
          </cell>
          <cell r="I934">
            <v>0</v>
          </cell>
        </row>
        <row r="935">
          <cell r="A935">
            <v>13158000</v>
          </cell>
          <cell r="B935">
            <v>0</v>
          </cell>
          <cell r="C935">
            <v>315800</v>
          </cell>
          <cell r="D935">
            <v>1</v>
          </cell>
          <cell r="E935">
            <v>0</v>
          </cell>
          <cell r="F935" t="str">
            <v>בי"ס תיכון עתידים</v>
          </cell>
          <cell r="G935" t="str">
            <v xml:space="preserve"> </v>
          </cell>
          <cell r="H935">
            <v>0</v>
          </cell>
          <cell r="I935">
            <v>0</v>
          </cell>
        </row>
        <row r="936">
          <cell r="A936">
            <v>1315800312</v>
          </cell>
          <cell r="B936">
            <v>312</v>
          </cell>
          <cell r="C936">
            <v>315800</v>
          </cell>
          <cell r="D936">
            <v>1</v>
          </cell>
          <cell r="E936">
            <v>0</v>
          </cell>
          <cell r="F936" t="str">
            <v>מסיבות כיתתיות</v>
          </cell>
          <cell r="G936" t="str">
            <v>גמיש</v>
          </cell>
          <cell r="H936">
            <v>0</v>
          </cell>
          <cell r="I936">
            <v>0</v>
          </cell>
        </row>
        <row r="937">
          <cell r="A937">
            <v>1315800416</v>
          </cell>
          <cell r="B937">
            <v>416</v>
          </cell>
          <cell r="C937">
            <v>315800</v>
          </cell>
          <cell r="D937">
            <v>1</v>
          </cell>
          <cell r="E937">
            <v>0</v>
          </cell>
          <cell r="F937" t="str">
            <v>פר' קשישים-משתתפים</v>
          </cell>
          <cell r="G937" t="str">
            <v>גמיש</v>
          </cell>
          <cell r="H937">
            <v>-1</v>
          </cell>
          <cell r="I937">
            <v>0</v>
          </cell>
        </row>
        <row r="938">
          <cell r="A938">
            <v>1315800417</v>
          </cell>
          <cell r="B938">
            <v>417</v>
          </cell>
          <cell r="C938">
            <v>315800</v>
          </cell>
          <cell r="D938">
            <v>1</v>
          </cell>
          <cell r="E938">
            <v>0</v>
          </cell>
          <cell r="F938" t="str">
            <v>דמי בחינות</v>
          </cell>
          <cell r="G938" t="str">
            <v>גמיש</v>
          </cell>
          <cell r="H938">
            <v>0</v>
          </cell>
          <cell r="I938">
            <v>0</v>
          </cell>
        </row>
        <row r="939">
          <cell r="A939">
            <v>1315800420</v>
          </cell>
          <cell r="B939">
            <v>420</v>
          </cell>
          <cell r="C939">
            <v>315800</v>
          </cell>
          <cell r="D939">
            <v>1</v>
          </cell>
          <cell r="E939">
            <v>0</v>
          </cell>
          <cell r="F939" t="str">
            <v>השת' הורים בבריאות</v>
          </cell>
          <cell r="G939" t="str">
            <v>גמיש</v>
          </cell>
          <cell r="H939">
            <v>0</v>
          </cell>
          <cell r="I939">
            <v>0</v>
          </cell>
        </row>
        <row r="940">
          <cell r="A940">
            <v>1315800640</v>
          </cell>
          <cell r="B940">
            <v>640</v>
          </cell>
          <cell r="C940">
            <v>315800</v>
          </cell>
          <cell r="D940">
            <v>1</v>
          </cell>
          <cell r="E940">
            <v>0</v>
          </cell>
          <cell r="F940" t="str">
            <v>שכר דירה ממזנון</v>
          </cell>
          <cell r="G940" t="str">
            <v>גמיש</v>
          </cell>
          <cell r="H940">
            <v>0</v>
          </cell>
          <cell r="I940">
            <v>0</v>
          </cell>
        </row>
        <row r="941">
          <cell r="A941">
            <v>1315800911</v>
          </cell>
          <cell r="B941">
            <v>911</v>
          </cell>
          <cell r="C941">
            <v>315800</v>
          </cell>
          <cell r="D941">
            <v>1</v>
          </cell>
          <cell r="E941">
            <v>0</v>
          </cell>
          <cell r="F941" t="str">
            <v>פעילות חוויתית יהודית</v>
          </cell>
          <cell r="G941" t="str">
            <v>גמיש</v>
          </cell>
          <cell r="H941">
            <v>0</v>
          </cell>
          <cell r="I941">
            <v>0</v>
          </cell>
        </row>
        <row r="942">
          <cell r="A942">
            <v>1315800915</v>
          </cell>
          <cell r="B942">
            <v>915</v>
          </cell>
          <cell r="C942">
            <v>315800</v>
          </cell>
          <cell r="D942">
            <v>1</v>
          </cell>
          <cell r="E942">
            <v>0</v>
          </cell>
          <cell r="F942" t="str">
            <v>קייטנת קיץ בחט"ב ובתיכוניים</v>
          </cell>
          <cell r="G942" t="str">
            <v>גמיש</v>
          </cell>
          <cell r="H942">
            <v>0</v>
          </cell>
          <cell r="I942">
            <v>0</v>
          </cell>
        </row>
        <row r="943">
          <cell r="A943">
            <v>1315800920</v>
          </cell>
          <cell r="B943">
            <v>920</v>
          </cell>
          <cell r="C943">
            <v>315800</v>
          </cell>
          <cell r="D943">
            <v>1</v>
          </cell>
          <cell r="E943">
            <v>0</v>
          </cell>
          <cell r="F943" t="str">
            <v>השת' הממשלה בשכל"מ</v>
          </cell>
          <cell r="G943" t="str">
            <v>גמיש</v>
          </cell>
          <cell r="H943">
            <v>8.2907933872864437E-2</v>
          </cell>
          <cell r="I943">
            <v>-7827800</v>
          </cell>
        </row>
        <row r="944">
          <cell r="A944">
            <v>1315800921</v>
          </cell>
          <cell r="B944">
            <v>921</v>
          </cell>
          <cell r="C944">
            <v>315800</v>
          </cell>
          <cell r="D944">
            <v>1</v>
          </cell>
          <cell r="E944">
            <v>0</v>
          </cell>
          <cell r="F944" t="str">
            <v>השתת' הממשלה-חט"ב</v>
          </cell>
          <cell r="G944" t="str">
            <v>גמיש</v>
          </cell>
          <cell r="H944">
            <v>6.8393215393033113E-2</v>
          </cell>
          <cell r="I944">
            <v>-1171600</v>
          </cell>
        </row>
        <row r="945">
          <cell r="A945">
            <v>1315800922</v>
          </cell>
          <cell r="B945">
            <v>922</v>
          </cell>
          <cell r="C945">
            <v>315800</v>
          </cell>
          <cell r="D945">
            <v>1</v>
          </cell>
          <cell r="E945">
            <v>0</v>
          </cell>
          <cell r="F945" t="str">
            <v xml:space="preserve">שעורי עזר לעולים  </v>
          </cell>
          <cell r="G945" t="str">
            <v>גמיש</v>
          </cell>
          <cell r="H945">
            <v>0</v>
          </cell>
          <cell r="I945">
            <v>0</v>
          </cell>
        </row>
        <row r="946">
          <cell r="A946">
            <v>1315800923</v>
          </cell>
          <cell r="B946">
            <v>923</v>
          </cell>
          <cell r="C946">
            <v>315800</v>
          </cell>
          <cell r="D946">
            <v>1</v>
          </cell>
          <cell r="E946">
            <v>0</v>
          </cell>
          <cell r="F946" t="str">
            <v>שעורי עזר לנכים</v>
          </cell>
          <cell r="G946" t="str">
            <v>גמיש</v>
          </cell>
          <cell r="H946">
            <v>0</v>
          </cell>
          <cell r="I946">
            <v>0</v>
          </cell>
        </row>
        <row r="947">
          <cell r="A947">
            <v>1315800924</v>
          </cell>
          <cell r="B947">
            <v>924</v>
          </cell>
          <cell r="C947">
            <v>315800</v>
          </cell>
          <cell r="D947">
            <v>1</v>
          </cell>
          <cell r="E947">
            <v>0</v>
          </cell>
          <cell r="F947" t="str">
            <v>תיגבור לימודי יהדות</v>
          </cell>
          <cell r="G947" t="str">
            <v>גמיש</v>
          </cell>
          <cell r="H947">
            <v>0</v>
          </cell>
          <cell r="I947">
            <v>0</v>
          </cell>
        </row>
        <row r="948">
          <cell r="A948">
            <v>1315800925</v>
          </cell>
          <cell r="B948">
            <v>925</v>
          </cell>
          <cell r="C948">
            <v>315800</v>
          </cell>
          <cell r="D948">
            <v>1</v>
          </cell>
          <cell r="E948">
            <v>0</v>
          </cell>
          <cell r="F948" t="str">
            <v xml:space="preserve">קרן השתלמות לשכ"ל </v>
          </cell>
          <cell r="G948" t="str">
            <v>גמיש</v>
          </cell>
          <cell r="H948">
            <v>3.8771593090211054E-2</v>
          </cell>
          <cell r="I948">
            <v>-541200</v>
          </cell>
        </row>
        <row r="949">
          <cell r="A949">
            <v>1315800926</v>
          </cell>
          <cell r="B949">
            <v>926</v>
          </cell>
          <cell r="C949">
            <v>315800</v>
          </cell>
          <cell r="D949">
            <v>1</v>
          </cell>
          <cell r="E949">
            <v>0</v>
          </cell>
          <cell r="F949" t="str">
            <v xml:space="preserve">השאלת מורים לחט"ב </v>
          </cell>
          <cell r="G949" t="str">
            <v>גמיש</v>
          </cell>
          <cell r="H949">
            <v>0</v>
          </cell>
          <cell r="I949">
            <v>0</v>
          </cell>
        </row>
        <row r="950">
          <cell r="A950">
            <v>1315800927</v>
          </cell>
          <cell r="B950">
            <v>927</v>
          </cell>
          <cell r="C950">
            <v>315800</v>
          </cell>
          <cell r="D950">
            <v>1</v>
          </cell>
          <cell r="E950">
            <v>0</v>
          </cell>
          <cell r="F950" t="str">
            <v>תכנית גי"א / מש"ב</v>
          </cell>
          <cell r="G950" t="str">
            <v>גמיש</v>
          </cell>
          <cell r="H950">
            <v>0</v>
          </cell>
          <cell r="I950">
            <v>0</v>
          </cell>
        </row>
        <row r="951">
          <cell r="A951">
            <v>1315800928</v>
          </cell>
          <cell r="B951">
            <v>928</v>
          </cell>
          <cell r="C951">
            <v>315800</v>
          </cell>
          <cell r="D951">
            <v>1</v>
          </cell>
          <cell r="E951">
            <v>0</v>
          </cell>
          <cell r="F951" t="str">
            <v xml:space="preserve">ליווי לטיולים     </v>
          </cell>
          <cell r="G951" t="str">
            <v>גמיש</v>
          </cell>
          <cell r="H951">
            <v>3.2065622669649407E-2</v>
          </cell>
          <cell r="I951">
            <v>-138400</v>
          </cell>
        </row>
        <row r="952">
          <cell r="A952">
            <v>1315800930</v>
          </cell>
          <cell r="B952">
            <v>930</v>
          </cell>
          <cell r="C952">
            <v>315800</v>
          </cell>
          <cell r="D952">
            <v>1</v>
          </cell>
          <cell r="E952">
            <v>0</v>
          </cell>
          <cell r="F952" t="str">
            <v>עוז לתמורה</v>
          </cell>
          <cell r="G952" t="str">
            <v>גמיש</v>
          </cell>
          <cell r="H952">
            <v>7.552342971086734E-2</v>
          </cell>
          <cell r="I952">
            <v>-4315000</v>
          </cell>
        </row>
        <row r="953">
          <cell r="A953">
            <v>1315800932</v>
          </cell>
          <cell r="B953">
            <v>932</v>
          </cell>
          <cell r="C953">
            <v>315800</v>
          </cell>
          <cell r="D953">
            <v>1</v>
          </cell>
          <cell r="E953">
            <v>0</v>
          </cell>
          <cell r="F953" t="str">
            <v>גמול בגרות אחוזי</v>
          </cell>
          <cell r="G953" t="str">
            <v>גמיש</v>
          </cell>
          <cell r="H953">
            <v>-2.0046620046620056E-2</v>
          </cell>
          <cell r="I953">
            <v>-210200</v>
          </cell>
        </row>
        <row r="954">
          <cell r="A954">
            <v>1315800933</v>
          </cell>
          <cell r="B954">
            <v>933</v>
          </cell>
          <cell r="C954">
            <v>315800</v>
          </cell>
          <cell r="D954">
            <v>1</v>
          </cell>
          <cell r="E954">
            <v>0</v>
          </cell>
          <cell r="F954" t="str">
            <v>תכנית לאומית-קידום אנגלית</v>
          </cell>
          <cell r="G954" t="str">
            <v>גמיש</v>
          </cell>
          <cell r="H954">
            <v>0</v>
          </cell>
          <cell r="I954">
            <v>0</v>
          </cell>
        </row>
        <row r="955">
          <cell r="A955">
            <v>1315800934</v>
          </cell>
          <cell r="B955">
            <v>934</v>
          </cell>
          <cell r="C955">
            <v>315800</v>
          </cell>
          <cell r="D955">
            <v>1</v>
          </cell>
          <cell r="E955">
            <v>0</v>
          </cell>
          <cell r="F955" t="str">
            <v>הצטיידות טכנולוגית במעבדות</v>
          </cell>
          <cell r="G955" t="str">
            <v>גמיש</v>
          </cell>
          <cell r="H955">
            <v>0</v>
          </cell>
          <cell r="I955">
            <v>0</v>
          </cell>
        </row>
        <row r="956">
          <cell r="A956">
            <v>1315800938</v>
          </cell>
          <cell r="B956">
            <v>938</v>
          </cell>
          <cell r="C956">
            <v>315800</v>
          </cell>
          <cell r="D956">
            <v>1</v>
          </cell>
          <cell r="E956">
            <v>0</v>
          </cell>
          <cell r="F956" t="str">
            <v>השתת' מש' החינוך בטיולים</v>
          </cell>
          <cell r="G956" t="str">
            <v>גמיש</v>
          </cell>
          <cell r="H956">
            <v>0</v>
          </cell>
          <cell r="I956">
            <v>0</v>
          </cell>
        </row>
        <row r="957">
          <cell r="A957">
            <v>1315800952</v>
          </cell>
          <cell r="B957">
            <v>952</v>
          </cell>
          <cell r="C957">
            <v>315800</v>
          </cell>
          <cell r="D957">
            <v>1</v>
          </cell>
          <cell r="E957">
            <v>0</v>
          </cell>
          <cell r="F957" t="str">
            <v>חט"ב - הכלה והשתלבות</v>
          </cell>
          <cell r="G957" t="str">
            <v>גמיש</v>
          </cell>
          <cell r="H957">
            <v>-1</v>
          </cell>
          <cell r="I957">
            <v>0</v>
          </cell>
        </row>
        <row r="958">
          <cell r="A958">
            <v>1315800953</v>
          </cell>
          <cell r="B958">
            <v>953</v>
          </cell>
          <cell r="C958">
            <v>315800</v>
          </cell>
          <cell r="D958">
            <v>1</v>
          </cell>
          <cell r="E958">
            <v>0</v>
          </cell>
          <cell r="F958" t="str">
            <v>מערכת גפ"ן</v>
          </cell>
          <cell r="G958" t="str">
            <v>גמיש</v>
          </cell>
          <cell r="H958">
            <v>0</v>
          </cell>
          <cell r="I958">
            <v>-989200</v>
          </cell>
        </row>
        <row r="959">
          <cell r="A959">
            <v>1315800990</v>
          </cell>
          <cell r="B959">
            <v>990</v>
          </cell>
          <cell r="C959">
            <v>315800</v>
          </cell>
          <cell r="D959">
            <v>1</v>
          </cell>
          <cell r="E959">
            <v>0</v>
          </cell>
          <cell r="F959" t="str">
            <v>קשישים - שוויון חברתי</v>
          </cell>
          <cell r="G959" t="str">
            <v>גמיש</v>
          </cell>
          <cell r="H959">
            <v>0</v>
          </cell>
          <cell r="I959">
            <v>0</v>
          </cell>
        </row>
        <row r="960">
          <cell r="A960" t="e">
            <v>#VALUE!</v>
          </cell>
          <cell r="B960" t="str">
            <v>315800  סך הכל</v>
          </cell>
          <cell r="C960">
            <v>0</v>
          </cell>
          <cell r="D960">
            <v>0</v>
          </cell>
          <cell r="E960">
            <v>0</v>
          </cell>
          <cell r="F960" t="str">
            <v>שש שנתי עתידים</v>
          </cell>
          <cell r="G960">
            <v>0</v>
          </cell>
          <cell r="H960">
            <v>0.14213762723076684</v>
          </cell>
          <cell r="I960">
            <v>-15193400</v>
          </cell>
        </row>
        <row r="961">
          <cell r="A961">
            <v>13158100</v>
          </cell>
          <cell r="B961">
            <v>0</v>
          </cell>
          <cell r="C961">
            <v>315810</v>
          </cell>
          <cell r="D961">
            <v>1</v>
          </cell>
          <cell r="E961">
            <v>0</v>
          </cell>
          <cell r="F961" t="str">
            <v>בי"ס תיכון הייטק - היי</v>
          </cell>
          <cell r="G961" t="str">
            <v xml:space="preserve"> </v>
          </cell>
          <cell r="H961">
            <v>0</v>
          </cell>
          <cell r="I961">
            <v>0</v>
          </cell>
        </row>
        <row r="962">
          <cell r="A962">
            <v>1315810312</v>
          </cell>
          <cell r="B962">
            <v>312</v>
          </cell>
          <cell r="C962">
            <v>315810</v>
          </cell>
          <cell r="D962">
            <v>1</v>
          </cell>
          <cell r="E962">
            <v>0</v>
          </cell>
          <cell r="F962" t="str">
            <v>מסיבות כיתתיות</v>
          </cell>
          <cell r="G962" t="str">
            <v>גמיש</v>
          </cell>
          <cell r="H962">
            <v>0</v>
          </cell>
          <cell r="I962">
            <v>0</v>
          </cell>
        </row>
        <row r="963">
          <cell r="A963">
            <v>1315810417</v>
          </cell>
          <cell r="B963">
            <v>417</v>
          </cell>
          <cell r="C963">
            <v>315810</v>
          </cell>
          <cell r="D963">
            <v>1</v>
          </cell>
          <cell r="E963">
            <v>0</v>
          </cell>
          <cell r="F963" t="str">
            <v>דמי בחינות</v>
          </cell>
          <cell r="G963" t="str">
            <v>גמיש</v>
          </cell>
          <cell r="H963">
            <v>0</v>
          </cell>
          <cell r="I963">
            <v>0</v>
          </cell>
        </row>
        <row r="964">
          <cell r="A964">
            <v>1315810420</v>
          </cell>
          <cell r="B964">
            <v>420</v>
          </cell>
          <cell r="C964">
            <v>315810</v>
          </cell>
          <cell r="D964">
            <v>1</v>
          </cell>
          <cell r="E964">
            <v>0</v>
          </cell>
          <cell r="F964" t="str">
            <v>השת' הורים בבריאות</v>
          </cell>
          <cell r="G964" t="str">
            <v>גמיש</v>
          </cell>
          <cell r="H964">
            <v>0</v>
          </cell>
          <cell r="I964">
            <v>0</v>
          </cell>
        </row>
        <row r="965">
          <cell r="A965">
            <v>1315810911</v>
          </cell>
          <cell r="B965">
            <v>911</v>
          </cell>
          <cell r="C965">
            <v>315810</v>
          </cell>
          <cell r="D965">
            <v>1</v>
          </cell>
          <cell r="E965">
            <v>0</v>
          </cell>
          <cell r="F965" t="str">
            <v>פעילות חוויתית יהודית</v>
          </cell>
          <cell r="G965" t="str">
            <v>גמיש</v>
          </cell>
          <cell r="H965">
            <v>0</v>
          </cell>
          <cell r="I965">
            <v>0</v>
          </cell>
        </row>
        <row r="966">
          <cell r="A966">
            <v>1315810915</v>
          </cell>
          <cell r="B966">
            <v>915</v>
          </cell>
          <cell r="C966">
            <v>315810</v>
          </cell>
          <cell r="D966">
            <v>1</v>
          </cell>
          <cell r="E966">
            <v>0</v>
          </cell>
          <cell r="F966" t="str">
            <v>קייטנת קיץ בחט"ב ובתיכוניים</v>
          </cell>
          <cell r="G966" t="str">
            <v>גמיש</v>
          </cell>
          <cell r="H966">
            <v>0</v>
          </cell>
          <cell r="I966">
            <v>0</v>
          </cell>
        </row>
        <row r="967">
          <cell r="A967">
            <v>1315810920</v>
          </cell>
          <cell r="B967">
            <v>920</v>
          </cell>
          <cell r="C967">
            <v>315810</v>
          </cell>
          <cell r="D967">
            <v>1</v>
          </cell>
          <cell r="E967">
            <v>0</v>
          </cell>
          <cell r="F967" t="str">
            <v>השת' הממשלה בשכל"מ</v>
          </cell>
          <cell r="G967" t="str">
            <v>גמיש</v>
          </cell>
          <cell r="H967">
            <v>0.3106300772736279</v>
          </cell>
          <cell r="I967">
            <v>-5291800</v>
          </cell>
        </row>
        <row r="968">
          <cell r="A968">
            <v>1315810921</v>
          </cell>
          <cell r="B968">
            <v>921</v>
          </cell>
          <cell r="C968">
            <v>315810</v>
          </cell>
          <cell r="D968">
            <v>1</v>
          </cell>
          <cell r="E968">
            <v>0</v>
          </cell>
          <cell r="F968" t="str">
            <v>השתת' הממשלה-חט"ב</v>
          </cell>
          <cell r="G968" t="str">
            <v>גמיש</v>
          </cell>
          <cell r="H968">
            <v>-3.2801550618756226E-3</v>
          </cell>
          <cell r="I968">
            <v>-668500</v>
          </cell>
        </row>
        <row r="969">
          <cell r="A969">
            <v>1315810922</v>
          </cell>
          <cell r="B969">
            <v>922</v>
          </cell>
          <cell r="C969">
            <v>315810</v>
          </cell>
          <cell r="D969">
            <v>1</v>
          </cell>
          <cell r="E969">
            <v>0</v>
          </cell>
          <cell r="F969" t="str">
            <v xml:space="preserve">שעורי עזר לעולים  </v>
          </cell>
          <cell r="G969" t="str">
            <v>גמיש</v>
          </cell>
          <cell r="H969">
            <v>0</v>
          </cell>
          <cell r="I969">
            <v>0</v>
          </cell>
        </row>
        <row r="970">
          <cell r="A970">
            <v>1315810923</v>
          </cell>
          <cell r="B970">
            <v>923</v>
          </cell>
          <cell r="C970">
            <v>315810</v>
          </cell>
          <cell r="D970">
            <v>1</v>
          </cell>
          <cell r="E970">
            <v>0</v>
          </cell>
          <cell r="F970" t="str">
            <v>שעורי עזר לנכים</v>
          </cell>
          <cell r="G970" t="str">
            <v>גמיש</v>
          </cell>
          <cell r="H970">
            <v>0</v>
          </cell>
          <cell r="I970">
            <v>-3200</v>
          </cell>
        </row>
        <row r="971">
          <cell r="A971">
            <v>1315810924</v>
          </cell>
          <cell r="B971">
            <v>924</v>
          </cell>
          <cell r="C971">
            <v>315810</v>
          </cell>
          <cell r="D971">
            <v>1</v>
          </cell>
          <cell r="E971">
            <v>0</v>
          </cell>
          <cell r="F971" t="str">
            <v>תיגבור לימודי יהדות</v>
          </cell>
          <cell r="G971" t="str">
            <v>גמיש</v>
          </cell>
          <cell r="H971">
            <v>0</v>
          </cell>
          <cell r="I971">
            <v>0</v>
          </cell>
        </row>
        <row r="972">
          <cell r="A972">
            <v>1315810925</v>
          </cell>
          <cell r="B972">
            <v>925</v>
          </cell>
          <cell r="C972">
            <v>315810</v>
          </cell>
          <cell r="D972">
            <v>1</v>
          </cell>
          <cell r="E972">
            <v>0</v>
          </cell>
          <cell r="F972" t="str">
            <v xml:space="preserve">קרן השתלמות לשכ"ל </v>
          </cell>
          <cell r="G972" t="str">
            <v>גמיש</v>
          </cell>
          <cell r="H972">
            <v>0.1914893617021276</v>
          </cell>
          <cell r="I972">
            <v>-336000</v>
          </cell>
        </row>
        <row r="973">
          <cell r="A973">
            <v>1315810926</v>
          </cell>
          <cell r="B973">
            <v>926</v>
          </cell>
          <cell r="C973">
            <v>315810</v>
          </cell>
          <cell r="D973">
            <v>1</v>
          </cell>
          <cell r="E973">
            <v>0</v>
          </cell>
          <cell r="F973" t="str">
            <v xml:space="preserve">השאלת מורים לחט"ב </v>
          </cell>
          <cell r="G973" t="str">
            <v>גמיש</v>
          </cell>
          <cell r="H973">
            <v>0</v>
          </cell>
          <cell r="I973">
            <v>0</v>
          </cell>
        </row>
        <row r="974">
          <cell r="A974">
            <v>1315810927</v>
          </cell>
          <cell r="B974">
            <v>927</v>
          </cell>
          <cell r="C974">
            <v>315810</v>
          </cell>
          <cell r="D974">
            <v>1</v>
          </cell>
          <cell r="E974">
            <v>0</v>
          </cell>
          <cell r="F974" t="str">
            <v>תכנית גי"א / מש"ב</v>
          </cell>
          <cell r="G974" t="str">
            <v>גמיש</v>
          </cell>
          <cell r="H974">
            <v>0</v>
          </cell>
          <cell r="I974">
            <v>0</v>
          </cell>
        </row>
        <row r="975">
          <cell r="A975">
            <v>1315810928</v>
          </cell>
          <cell r="B975">
            <v>928</v>
          </cell>
          <cell r="C975">
            <v>315810</v>
          </cell>
          <cell r="D975">
            <v>1</v>
          </cell>
          <cell r="E975">
            <v>0</v>
          </cell>
          <cell r="F975" t="str">
            <v xml:space="preserve">ליווי לטיולים     </v>
          </cell>
          <cell r="G975" t="str">
            <v>גמיש</v>
          </cell>
          <cell r="H975">
            <v>6.4209274673008299E-2</v>
          </cell>
          <cell r="I975">
            <v>-89500</v>
          </cell>
        </row>
        <row r="976">
          <cell r="A976">
            <v>1315810930</v>
          </cell>
          <cell r="B976">
            <v>930</v>
          </cell>
          <cell r="C976">
            <v>315810</v>
          </cell>
          <cell r="D976">
            <v>1</v>
          </cell>
          <cell r="E976">
            <v>0</v>
          </cell>
          <cell r="F976" t="str">
            <v>עוז לתמורה</v>
          </cell>
          <cell r="G976" t="str">
            <v>גמיש</v>
          </cell>
          <cell r="H976">
            <v>0.36380849337300525</v>
          </cell>
          <cell r="I976">
            <v>-3025200</v>
          </cell>
        </row>
        <row r="977">
          <cell r="A977">
            <v>1315810932</v>
          </cell>
          <cell r="B977">
            <v>932</v>
          </cell>
          <cell r="C977">
            <v>315810</v>
          </cell>
          <cell r="D977">
            <v>1</v>
          </cell>
          <cell r="E977">
            <v>0</v>
          </cell>
          <cell r="F977" t="str">
            <v>גמול בגרות אחוזי</v>
          </cell>
          <cell r="G977" t="str">
            <v>גמיש</v>
          </cell>
          <cell r="H977">
            <v>-2.5641025641025661E-2</v>
          </cell>
          <cell r="I977">
            <v>-121600</v>
          </cell>
        </row>
        <row r="978">
          <cell r="A978">
            <v>1315810933</v>
          </cell>
          <cell r="B978">
            <v>933</v>
          </cell>
          <cell r="C978">
            <v>315810</v>
          </cell>
          <cell r="D978">
            <v>1</v>
          </cell>
          <cell r="E978">
            <v>0</v>
          </cell>
          <cell r="F978" t="str">
            <v>תכנית לאומית-קידום אנגלית</v>
          </cell>
          <cell r="G978" t="str">
            <v>גמיש</v>
          </cell>
          <cell r="H978">
            <v>0</v>
          </cell>
          <cell r="I978">
            <v>0</v>
          </cell>
        </row>
        <row r="979">
          <cell r="A979">
            <v>1315810934</v>
          </cell>
          <cell r="B979">
            <v>934</v>
          </cell>
          <cell r="C979">
            <v>315810</v>
          </cell>
          <cell r="D979">
            <v>1</v>
          </cell>
          <cell r="E979">
            <v>0</v>
          </cell>
          <cell r="F979" t="str">
            <v>הצטיידות טכנולוגית במעבדות</v>
          </cell>
          <cell r="G979" t="str">
            <v>גמיש</v>
          </cell>
          <cell r="H979">
            <v>0</v>
          </cell>
          <cell r="I979">
            <v>0</v>
          </cell>
        </row>
        <row r="980">
          <cell r="A980">
            <v>1315810938</v>
          </cell>
          <cell r="B980">
            <v>938</v>
          </cell>
          <cell r="C980">
            <v>315810</v>
          </cell>
          <cell r="D980">
            <v>1</v>
          </cell>
          <cell r="E980">
            <v>0</v>
          </cell>
          <cell r="F980" t="str">
            <v>השתת' מש' החינוך בטיולים</v>
          </cell>
          <cell r="G980" t="str">
            <v>גמיש</v>
          </cell>
          <cell r="H980">
            <v>0</v>
          </cell>
          <cell r="I980">
            <v>0</v>
          </cell>
        </row>
        <row r="981">
          <cell r="A981">
            <v>1315810952</v>
          </cell>
          <cell r="B981">
            <v>952</v>
          </cell>
          <cell r="C981">
            <v>315810</v>
          </cell>
          <cell r="D981">
            <v>1</v>
          </cell>
          <cell r="E981">
            <v>0</v>
          </cell>
          <cell r="F981" t="str">
            <v>חט"ב - הכלה והשתלבות</v>
          </cell>
          <cell r="G981" t="str">
            <v>גמיש</v>
          </cell>
          <cell r="H981">
            <v>-1</v>
          </cell>
          <cell r="I981">
            <v>0</v>
          </cell>
        </row>
        <row r="982">
          <cell r="A982">
            <v>1315810953</v>
          </cell>
          <cell r="B982">
            <v>953</v>
          </cell>
          <cell r="C982">
            <v>315810</v>
          </cell>
          <cell r="D982">
            <v>1</v>
          </cell>
          <cell r="E982">
            <v>0</v>
          </cell>
          <cell r="F982" t="str">
            <v>מערכת גפ"ן</v>
          </cell>
          <cell r="G982" t="str">
            <v>גמיש</v>
          </cell>
          <cell r="H982">
            <v>0</v>
          </cell>
          <cell r="I982">
            <v>-541200</v>
          </cell>
        </row>
        <row r="983">
          <cell r="A983" t="e">
            <v>#VALUE!</v>
          </cell>
          <cell r="B983" t="str">
            <v>315810  סך הכל</v>
          </cell>
          <cell r="C983">
            <v>0</v>
          </cell>
          <cell r="D983">
            <v>0</v>
          </cell>
          <cell r="E983">
            <v>0</v>
          </cell>
          <cell r="F983" t="str">
            <v>בי"ס תיכון הייטק - היי</v>
          </cell>
          <cell r="G983">
            <v>0</v>
          </cell>
          <cell r="H983">
            <v>0.35624015827512423</v>
          </cell>
          <cell r="I983">
            <v>-10077000</v>
          </cell>
        </row>
        <row r="984">
          <cell r="A984">
            <v>13158200</v>
          </cell>
          <cell r="B984">
            <v>0</v>
          </cell>
          <cell r="C984">
            <v>315820</v>
          </cell>
          <cell r="D984">
            <v>1</v>
          </cell>
          <cell r="E984">
            <v>0</v>
          </cell>
          <cell r="F984" t="str">
            <v>תיכון חרדי לווית  חן</v>
          </cell>
          <cell r="G984" t="str">
            <v xml:space="preserve"> </v>
          </cell>
          <cell r="H984">
            <v>0</v>
          </cell>
          <cell r="I984">
            <v>0</v>
          </cell>
        </row>
        <row r="985">
          <cell r="A985">
            <v>1315820312</v>
          </cell>
          <cell r="B985">
            <v>312</v>
          </cell>
          <cell r="C985">
            <v>315820</v>
          </cell>
          <cell r="D985">
            <v>1</v>
          </cell>
          <cell r="E985">
            <v>0</v>
          </cell>
          <cell r="F985" t="str">
            <v>מסיבות כיתתיות</v>
          </cell>
          <cell r="G985" t="str">
            <v>גמיש</v>
          </cell>
          <cell r="H985">
            <v>0</v>
          </cell>
          <cell r="I985">
            <v>0</v>
          </cell>
        </row>
        <row r="986">
          <cell r="A986">
            <v>1315820911</v>
          </cell>
          <cell r="B986">
            <v>911</v>
          </cell>
          <cell r="C986">
            <v>315820</v>
          </cell>
          <cell r="D986">
            <v>1</v>
          </cell>
          <cell r="E986">
            <v>0</v>
          </cell>
          <cell r="F986" t="str">
            <v>פעילות חוויתית יהודית</v>
          </cell>
          <cell r="G986" t="str">
            <v>גמיש</v>
          </cell>
          <cell r="H986">
            <v>0</v>
          </cell>
          <cell r="I986">
            <v>0</v>
          </cell>
        </row>
        <row r="987">
          <cell r="A987">
            <v>1315820915</v>
          </cell>
          <cell r="B987">
            <v>915</v>
          </cell>
          <cell r="C987">
            <v>315820</v>
          </cell>
          <cell r="D987">
            <v>1</v>
          </cell>
          <cell r="E987">
            <v>0</v>
          </cell>
          <cell r="F987" t="str">
            <v>קייטנת קיץ בחט"ב ובתיכוניים</v>
          </cell>
          <cell r="G987" t="str">
            <v>גמיש</v>
          </cell>
          <cell r="H987">
            <v>0</v>
          </cell>
          <cell r="I987">
            <v>0</v>
          </cell>
        </row>
        <row r="988">
          <cell r="A988">
            <v>1315820920</v>
          </cell>
          <cell r="B988">
            <v>920</v>
          </cell>
          <cell r="C988">
            <v>315820</v>
          </cell>
          <cell r="D988">
            <v>1</v>
          </cell>
          <cell r="E988">
            <v>0</v>
          </cell>
          <cell r="F988" t="str">
            <v>השת' הממשלה בשכל"מ</v>
          </cell>
          <cell r="G988" t="str">
            <v>גמיש</v>
          </cell>
          <cell r="H988">
            <v>0.11391888583630272</v>
          </cell>
          <cell r="I988">
            <v>-4095100</v>
          </cell>
        </row>
        <row r="989">
          <cell r="A989">
            <v>1315820923</v>
          </cell>
          <cell r="B989">
            <v>923</v>
          </cell>
          <cell r="C989">
            <v>315820</v>
          </cell>
          <cell r="D989">
            <v>1</v>
          </cell>
          <cell r="E989">
            <v>0</v>
          </cell>
          <cell r="F989" t="str">
            <v>שעורי עזר לנכים</v>
          </cell>
          <cell r="G989" t="str">
            <v>גמיש</v>
          </cell>
          <cell r="H989">
            <v>0</v>
          </cell>
          <cell r="I989">
            <v>-28700</v>
          </cell>
        </row>
        <row r="990">
          <cell r="A990">
            <v>1315820924</v>
          </cell>
          <cell r="B990">
            <v>924</v>
          </cell>
          <cell r="C990">
            <v>315820</v>
          </cell>
          <cell r="D990">
            <v>1</v>
          </cell>
          <cell r="E990">
            <v>0</v>
          </cell>
          <cell r="F990" t="str">
            <v>תיגבור לימודי יהדות</v>
          </cell>
          <cell r="G990" t="str">
            <v>גמיש</v>
          </cell>
          <cell r="H990">
            <v>-1</v>
          </cell>
          <cell r="I990">
            <v>0</v>
          </cell>
        </row>
        <row r="991">
          <cell r="A991">
            <v>1315820925</v>
          </cell>
          <cell r="B991">
            <v>925</v>
          </cell>
          <cell r="C991">
            <v>315820</v>
          </cell>
          <cell r="D991">
            <v>1</v>
          </cell>
          <cell r="E991">
            <v>0</v>
          </cell>
          <cell r="F991" t="str">
            <v xml:space="preserve">קרן השתלמות לשכ"ל </v>
          </cell>
          <cell r="G991" t="str">
            <v>גמיש</v>
          </cell>
          <cell r="H991">
            <v>-4.6035805626598481E-2</v>
          </cell>
          <cell r="I991">
            <v>-261100</v>
          </cell>
        </row>
        <row r="992">
          <cell r="A992">
            <v>1315820927</v>
          </cell>
          <cell r="B992">
            <v>927</v>
          </cell>
          <cell r="C992">
            <v>315820</v>
          </cell>
          <cell r="D992">
            <v>1</v>
          </cell>
          <cell r="E992">
            <v>0</v>
          </cell>
          <cell r="F992" t="str">
            <v>תכנית גי"א / מש"ב</v>
          </cell>
          <cell r="G992" t="str">
            <v>גמיש</v>
          </cell>
          <cell r="H992">
            <v>0</v>
          </cell>
          <cell r="I992">
            <v>0</v>
          </cell>
        </row>
        <row r="993">
          <cell r="A993">
            <v>1315820928</v>
          </cell>
          <cell r="B993">
            <v>928</v>
          </cell>
          <cell r="C993">
            <v>315820</v>
          </cell>
          <cell r="D993">
            <v>1</v>
          </cell>
          <cell r="E993">
            <v>0</v>
          </cell>
          <cell r="F993" t="str">
            <v xml:space="preserve">ליווי לטיולים     </v>
          </cell>
          <cell r="G993" t="str">
            <v>גמיש</v>
          </cell>
          <cell r="H993">
            <v>3.0882352941176361E-2</v>
          </cell>
          <cell r="I993">
            <v>-70100</v>
          </cell>
        </row>
        <row r="994">
          <cell r="A994">
            <v>1315820930</v>
          </cell>
          <cell r="B994">
            <v>930</v>
          </cell>
          <cell r="C994">
            <v>315820</v>
          </cell>
          <cell r="D994">
            <v>1</v>
          </cell>
          <cell r="E994">
            <v>0</v>
          </cell>
          <cell r="F994" t="str">
            <v>עוז לתמורה</v>
          </cell>
          <cell r="G994" t="str">
            <v>גמיש</v>
          </cell>
          <cell r="H994">
            <v>0.12457975345536054</v>
          </cell>
          <cell r="I994">
            <v>-1806300</v>
          </cell>
        </row>
        <row r="995">
          <cell r="A995">
            <v>1315820932</v>
          </cell>
          <cell r="B995">
            <v>932</v>
          </cell>
          <cell r="C995">
            <v>315820</v>
          </cell>
          <cell r="D995">
            <v>1</v>
          </cell>
          <cell r="E995">
            <v>0</v>
          </cell>
          <cell r="F995" t="str">
            <v>גמול בגרות אחוזי</v>
          </cell>
          <cell r="G995" t="str">
            <v>גמיש</v>
          </cell>
          <cell r="H995">
            <v>2.4096385542169418E-3</v>
          </cell>
          <cell r="I995">
            <v>-83200</v>
          </cell>
        </row>
        <row r="996">
          <cell r="A996">
            <v>1315820933</v>
          </cell>
          <cell r="B996">
            <v>933</v>
          </cell>
          <cell r="C996">
            <v>315820</v>
          </cell>
          <cell r="D996">
            <v>1</v>
          </cell>
          <cell r="E996">
            <v>0</v>
          </cell>
          <cell r="F996" t="str">
            <v>תכנית לאומית-קידום אנגלית</v>
          </cell>
          <cell r="G996" t="str">
            <v>גמיש</v>
          </cell>
          <cell r="H996">
            <v>0</v>
          </cell>
          <cell r="I996">
            <v>0</v>
          </cell>
        </row>
        <row r="997">
          <cell r="A997">
            <v>1315820953</v>
          </cell>
          <cell r="B997">
            <v>953</v>
          </cell>
          <cell r="C997">
            <v>315820</v>
          </cell>
          <cell r="D997">
            <v>1</v>
          </cell>
          <cell r="E997">
            <v>0</v>
          </cell>
          <cell r="F997" t="str">
            <v>מערכת גפ"ן</v>
          </cell>
          <cell r="G997" t="str">
            <v>גמיש</v>
          </cell>
          <cell r="H997">
            <v>0</v>
          </cell>
          <cell r="I997">
            <v>-240000</v>
          </cell>
        </row>
        <row r="998">
          <cell r="A998" t="e">
            <v>#VALUE!</v>
          </cell>
          <cell r="B998" t="str">
            <v>315820  סך הכל</v>
          </cell>
          <cell r="C998">
            <v>0</v>
          </cell>
          <cell r="D998">
            <v>0</v>
          </cell>
          <cell r="E998">
            <v>0</v>
          </cell>
          <cell r="F998" t="str">
            <v>תיכון חרדי לווית  חן</v>
          </cell>
          <cell r="G998">
            <v>0</v>
          </cell>
          <cell r="H998">
            <v>0.14369832557493223</v>
          </cell>
          <cell r="I998">
            <v>-6584500</v>
          </cell>
        </row>
        <row r="999">
          <cell r="A999">
            <v>0</v>
          </cell>
          <cell r="B999" t="str">
            <v>000</v>
          </cell>
          <cell r="C999" t="str">
            <v>315830</v>
          </cell>
          <cell r="D999">
            <v>1</v>
          </cell>
          <cell r="E999">
            <v>0</v>
          </cell>
          <cell r="F999" t="str">
            <v>תיכון חנקין</v>
          </cell>
          <cell r="G999">
            <v>0</v>
          </cell>
          <cell r="H999">
            <v>0</v>
          </cell>
          <cell r="I999">
            <v>0</v>
          </cell>
        </row>
        <row r="1000">
          <cell r="A1000">
            <v>1315830953</v>
          </cell>
          <cell r="B1000" t="str">
            <v>953</v>
          </cell>
          <cell r="C1000" t="str">
            <v>315830</v>
          </cell>
          <cell r="D1000">
            <v>1</v>
          </cell>
          <cell r="E1000">
            <v>0</v>
          </cell>
          <cell r="F1000" t="str">
            <v>מערכת גפ"ן</v>
          </cell>
          <cell r="G1000" t="str">
            <v>גמיש</v>
          </cell>
          <cell r="H1000">
            <v>0</v>
          </cell>
          <cell r="I1000">
            <v>-207000</v>
          </cell>
        </row>
        <row r="1001">
          <cell r="A1001">
            <v>0</v>
          </cell>
          <cell r="B1001" t="str">
            <v>315820  סך הכל</v>
          </cell>
          <cell r="C1001" t="str">
            <v>315830</v>
          </cell>
          <cell r="D1001">
            <v>0</v>
          </cell>
          <cell r="E1001">
            <v>0</v>
          </cell>
          <cell r="F1001" t="str">
            <v>תיכון חנקין</v>
          </cell>
          <cell r="G1001">
            <v>0</v>
          </cell>
          <cell r="H1001">
            <v>0</v>
          </cell>
          <cell r="I1001">
            <v>-207000</v>
          </cell>
        </row>
        <row r="1002">
          <cell r="A1002">
            <v>13170000</v>
          </cell>
          <cell r="B1002">
            <v>0</v>
          </cell>
          <cell r="C1002">
            <v>317000</v>
          </cell>
          <cell r="D1002">
            <v>1</v>
          </cell>
          <cell r="E1002">
            <v>0</v>
          </cell>
          <cell r="F1002" t="str">
            <v xml:space="preserve">שרותים נוספים     </v>
          </cell>
          <cell r="G1002" t="str">
            <v xml:space="preserve"> </v>
          </cell>
          <cell r="H1002">
            <v>0</v>
          </cell>
          <cell r="I1002">
            <v>0</v>
          </cell>
        </row>
        <row r="1003">
          <cell r="A1003">
            <v>1317000221</v>
          </cell>
          <cell r="B1003">
            <v>221</v>
          </cell>
          <cell r="C1003">
            <v>317000</v>
          </cell>
          <cell r="D1003">
            <v>1</v>
          </cell>
          <cell r="E1003">
            <v>0</v>
          </cell>
          <cell r="F1003" t="str">
            <v>אג' חנוך גני ילדים</v>
          </cell>
          <cell r="G1003" t="str">
            <v>גמיש</v>
          </cell>
          <cell r="H1003">
            <v>0</v>
          </cell>
          <cell r="I1003">
            <v>0</v>
          </cell>
        </row>
        <row r="1004">
          <cell r="A1004">
            <v>1317000222</v>
          </cell>
          <cell r="B1004">
            <v>222</v>
          </cell>
          <cell r="C1004">
            <v>317000</v>
          </cell>
          <cell r="D1004">
            <v>1</v>
          </cell>
          <cell r="E1004">
            <v>0</v>
          </cell>
          <cell r="F1004" t="str">
            <v xml:space="preserve">בריאות השן - גנ"י </v>
          </cell>
          <cell r="G1004" t="str">
            <v>גמיש</v>
          </cell>
          <cell r="H1004">
            <v>0</v>
          </cell>
          <cell r="I1004">
            <v>0</v>
          </cell>
        </row>
        <row r="1005">
          <cell r="A1005">
            <v>1317000223</v>
          </cell>
          <cell r="B1005">
            <v>223</v>
          </cell>
          <cell r="C1005">
            <v>317000</v>
          </cell>
          <cell r="D1005">
            <v>1</v>
          </cell>
          <cell r="E1005">
            <v>0</v>
          </cell>
          <cell r="F1005" t="str">
            <v xml:space="preserve">אגרת שירותים      </v>
          </cell>
          <cell r="G1005" t="str">
            <v>גמיש</v>
          </cell>
          <cell r="H1005">
            <v>-0.13210374153248783</v>
          </cell>
          <cell r="I1005">
            <v>-4112700</v>
          </cell>
        </row>
        <row r="1006">
          <cell r="A1006">
            <v>1317000420</v>
          </cell>
          <cell r="B1006">
            <v>420</v>
          </cell>
          <cell r="C1006">
            <v>317000</v>
          </cell>
          <cell r="D1006">
            <v>1</v>
          </cell>
          <cell r="E1006">
            <v>0</v>
          </cell>
          <cell r="F1006" t="str">
            <v>ביטוח תלמידי תיכון</v>
          </cell>
          <cell r="G1006" t="str">
            <v>גמיש</v>
          </cell>
          <cell r="H1006">
            <v>0.39097744360902253</v>
          </cell>
          <cell r="I1006">
            <v>-666000</v>
          </cell>
        </row>
        <row r="1007">
          <cell r="A1007">
            <v>1317000421</v>
          </cell>
          <cell r="B1007">
            <v>421</v>
          </cell>
          <cell r="C1007">
            <v>317000</v>
          </cell>
          <cell r="D1007">
            <v>1</v>
          </cell>
          <cell r="E1007">
            <v>0</v>
          </cell>
          <cell r="F1007" t="str">
            <v>השאלת ספרים מבתי"ס</v>
          </cell>
          <cell r="G1007" t="str">
            <v>גמיש</v>
          </cell>
          <cell r="H1007">
            <v>0</v>
          </cell>
          <cell r="I1007">
            <v>0</v>
          </cell>
        </row>
        <row r="1008">
          <cell r="A1008">
            <v>1317000430</v>
          </cell>
          <cell r="B1008">
            <v>430</v>
          </cell>
          <cell r="C1008">
            <v>317000</v>
          </cell>
          <cell r="D1008">
            <v>1</v>
          </cell>
          <cell r="E1008">
            <v>0</v>
          </cell>
          <cell r="F1008" t="str">
            <v>הכנסות ביטוח אורט</v>
          </cell>
          <cell r="G1008" t="str">
            <v>גמיש</v>
          </cell>
          <cell r="H1008">
            <v>0</v>
          </cell>
          <cell r="I1008">
            <v>0</v>
          </cell>
        </row>
        <row r="1009">
          <cell r="A1009">
            <v>1317000490</v>
          </cell>
          <cell r="B1009">
            <v>490</v>
          </cell>
          <cell r="C1009">
            <v>317000</v>
          </cell>
          <cell r="D1009">
            <v>1</v>
          </cell>
          <cell r="E1009">
            <v>0</v>
          </cell>
          <cell r="F1009" t="str">
            <v>שמירה - חברות בנות</v>
          </cell>
          <cell r="G1009" t="str">
            <v>גמיש</v>
          </cell>
          <cell r="H1009">
            <v>0</v>
          </cell>
          <cell r="I1009">
            <v>-1000000</v>
          </cell>
        </row>
        <row r="1010">
          <cell r="A1010">
            <v>1317000921</v>
          </cell>
          <cell r="B1010">
            <v>921</v>
          </cell>
          <cell r="C1010">
            <v>317000</v>
          </cell>
          <cell r="D1010">
            <v>1</v>
          </cell>
          <cell r="E1010">
            <v>0</v>
          </cell>
          <cell r="F1010" t="str">
            <v xml:space="preserve">השתתפות בשיכפול   </v>
          </cell>
          <cell r="G1010" t="str">
            <v>גמיש</v>
          </cell>
          <cell r="H1010">
            <v>-1</v>
          </cell>
          <cell r="I1010">
            <v>0</v>
          </cell>
        </row>
        <row r="1011">
          <cell r="A1011">
            <v>1317000922</v>
          </cell>
          <cell r="B1011">
            <v>922</v>
          </cell>
          <cell r="C1011">
            <v>317000</v>
          </cell>
          <cell r="D1011">
            <v>1</v>
          </cell>
          <cell r="E1011">
            <v>0</v>
          </cell>
          <cell r="F1011" t="str">
            <v xml:space="preserve">סל לעולים         </v>
          </cell>
          <cell r="G1011" t="str">
            <v>גמיש</v>
          </cell>
          <cell r="H1011">
            <v>0.15702479338842967</v>
          </cell>
          <cell r="I1011">
            <v>-140000</v>
          </cell>
        </row>
        <row r="1012">
          <cell r="A1012">
            <v>1317000923</v>
          </cell>
          <cell r="B1012">
            <v>923</v>
          </cell>
          <cell r="C1012">
            <v>317000</v>
          </cell>
          <cell r="D1012">
            <v>1</v>
          </cell>
          <cell r="E1012">
            <v>0</v>
          </cell>
          <cell r="F1012" t="str">
            <v>משרד חינוך-שיפוצים</v>
          </cell>
          <cell r="G1012" t="str">
            <v>גמיש</v>
          </cell>
          <cell r="H1012">
            <v>-1</v>
          </cell>
          <cell r="I1012">
            <v>0</v>
          </cell>
        </row>
        <row r="1013">
          <cell r="A1013">
            <v>1317000924</v>
          </cell>
          <cell r="B1013">
            <v>924</v>
          </cell>
          <cell r="C1013">
            <v>317000</v>
          </cell>
          <cell r="D1013">
            <v>1</v>
          </cell>
          <cell r="E1013">
            <v>0</v>
          </cell>
          <cell r="F1013" t="str">
            <v>השאלת ספרי לימוד</v>
          </cell>
          <cell r="G1013" t="str">
            <v>גמיש</v>
          </cell>
          <cell r="H1013">
            <v>0</v>
          </cell>
          <cell r="I1013">
            <v>-50000</v>
          </cell>
        </row>
        <row r="1014">
          <cell r="A1014">
            <v>1317000925</v>
          </cell>
          <cell r="B1014">
            <v>925</v>
          </cell>
          <cell r="C1014">
            <v>317000</v>
          </cell>
          <cell r="D1014">
            <v>1</v>
          </cell>
          <cell r="E1014">
            <v>0</v>
          </cell>
          <cell r="F1014" t="str">
            <v xml:space="preserve">בריאות השן-ממשלה  </v>
          </cell>
          <cell r="G1014" t="str">
            <v>גמיש</v>
          </cell>
          <cell r="H1014">
            <v>0</v>
          </cell>
          <cell r="I1014">
            <v>0</v>
          </cell>
        </row>
        <row r="1015">
          <cell r="A1015">
            <v>1317000926</v>
          </cell>
          <cell r="B1015">
            <v>926</v>
          </cell>
          <cell r="C1015">
            <v>317000</v>
          </cell>
          <cell r="D1015">
            <v>1</v>
          </cell>
          <cell r="E1015">
            <v>0</v>
          </cell>
          <cell r="F1015" t="str">
            <v>השת' מ'חינוך באגרה</v>
          </cell>
          <cell r="G1015" t="str">
            <v>גמיש</v>
          </cell>
          <cell r="H1015">
            <v>-0.89800000000000002</v>
          </cell>
          <cell r="I1015">
            <v>-102000</v>
          </cell>
        </row>
        <row r="1016">
          <cell r="A1016">
            <v>1317000990</v>
          </cell>
          <cell r="B1016">
            <v>990</v>
          </cell>
          <cell r="C1016">
            <v>317000</v>
          </cell>
          <cell r="D1016">
            <v>1</v>
          </cell>
          <cell r="E1016">
            <v>0</v>
          </cell>
          <cell r="F1016" t="str">
            <v>השת' הממשלה בשמירה</v>
          </cell>
          <cell r="G1016" t="str">
            <v>גמיש</v>
          </cell>
          <cell r="H1016">
            <v>2.564102564102555E-2</v>
          </cell>
          <cell r="I1016">
            <v>-8000000</v>
          </cell>
        </row>
        <row r="1017">
          <cell r="A1017" t="e">
            <v>#VALUE!</v>
          </cell>
          <cell r="B1017" t="str">
            <v>317000  סך הכל</v>
          </cell>
          <cell r="C1017">
            <v>0</v>
          </cell>
          <cell r="D1017">
            <v>0</v>
          </cell>
          <cell r="E1017">
            <v>0</v>
          </cell>
          <cell r="F1017" t="str">
            <v xml:space="preserve">שרותים נוספים     </v>
          </cell>
          <cell r="G1017">
            <v>0</v>
          </cell>
          <cell r="H1017">
            <v>-0.10099990416254034</v>
          </cell>
          <cell r="I1017">
            <v>-14070700</v>
          </cell>
        </row>
        <row r="1018">
          <cell r="A1018">
            <v>13172000</v>
          </cell>
          <cell r="B1018">
            <v>0</v>
          </cell>
          <cell r="C1018">
            <v>317200</v>
          </cell>
          <cell r="D1018">
            <v>1</v>
          </cell>
          <cell r="E1018">
            <v>0</v>
          </cell>
          <cell r="F1018" t="str">
            <v xml:space="preserve">מכללת חנקין       </v>
          </cell>
          <cell r="G1018" t="str">
            <v xml:space="preserve"> </v>
          </cell>
          <cell r="H1018">
            <v>0</v>
          </cell>
          <cell r="I1018">
            <v>0</v>
          </cell>
        </row>
        <row r="1019">
          <cell r="A1019">
            <v>1317200410</v>
          </cell>
          <cell r="B1019">
            <v>410</v>
          </cell>
          <cell r="C1019">
            <v>317200</v>
          </cell>
          <cell r="D1019">
            <v>1</v>
          </cell>
          <cell r="E1019">
            <v>0</v>
          </cell>
          <cell r="F1019" t="str">
            <v xml:space="preserve">שכר לימוד         </v>
          </cell>
          <cell r="G1019" t="str">
            <v>גמיש</v>
          </cell>
          <cell r="H1019">
            <v>0</v>
          </cell>
          <cell r="I1019">
            <v>0</v>
          </cell>
        </row>
        <row r="1020">
          <cell r="A1020">
            <v>1317200422</v>
          </cell>
          <cell r="B1020">
            <v>422</v>
          </cell>
          <cell r="C1020">
            <v>317200</v>
          </cell>
          <cell r="D1020">
            <v>1</v>
          </cell>
          <cell r="E1020">
            <v>0</v>
          </cell>
          <cell r="F1020" t="str">
            <v xml:space="preserve">מרכז מחשבים       </v>
          </cell>
          <cell r="G1020" t="str">
            <v>גמיש</v>
          </cell>
          <cell r="H1020">
            <v>0</v>
          </cell>
          <cell r="I1020">
            <v>0</v>
          </cell>
        </row>
        <row r="1021">
          <cell r="A1021">
            <v>1317200490</v>
          </cell>
          <cell r="B1021">
            <v>490</v>
          </cell>
          <cell r="C1021">
            <v>317200</v>
          </cell>
          <cell r="D1021">
            <v>1</v>
          </cell>
          <cell r="E1021">
            <v>0</v>
          </cell>
          <cell r="F1021" t="str">
            <v xml:space="preserve">ארועים והשתלמויות </v>
          </cell>
          <cell r="G1021" t="str">
            <v>גמיש</v>
          </cell>
          <cell r="H1021">
            <v>0</v>
          </cell>
          <cell r="I1021">
            <v>0</v>
          </cell>
        </row>
        <row r="1022">
          <cell r="A1022">
            <v>1317200640</v>
          </cell>
          <cell r="B1022">
            <v>640</v>
          </cell>
          <cell r="C1022">
            <v>317200</v>
          </cell>
          <cell r="D1022">
            <v>1</v>
          </cell>
          <cell r="E1022">
            <v>0</v>
          </cell>
          <cell r="F1022" t="str">
            <v xml:space="preserve">השכרות            </v>
          </cell>
          <cell r="G1022" t="str">
            <v>גמיש</v>
          </cell>
          <cell r="H1022">
            <v>0</v>
          </cell>
          <cell r="I1022">
            <v>0</v>
          </cell>
        </row>
        <row r="1023">
          <cell r="A1023">
            <v>1317200641</v>
          </cell>
          <cell r="B1023">
            <v>641</v>
          </cell>
          <cell r="C1023">
            <v>317200</v>
          </cell>
          <cell r="D1023">
            <v>1</v>
          </cell>
          <cell r="E1023">
            <v>0</v>
          </cell>
          <cell r="F1023" t="str">
            <v xml:space="preserve">ביטוח-כנגד הוצאות             </v>
          </cell>
          <cell r="G1023" t="str">
            <v>גמיש</v>
          </cell>
          <cell r="H1023">
            <v>0</v>
          </cell>
          <cell r="I1023">
            <v>0</v>
          </cell>
        </row>
        <row r="1024">
          <cell r="A1024">
            <v>1317200920</v>
          </cell>
          <cell r="B1024">
            <v>920</v>
          </cell>
          <cell r="C1024">
            <v>317200</v>
          </cell>
          <cell r="D1024">
            <v>1</v>
          </cell>
          <cell r="E1024">
            <v>0</v>
          </cell>
          <cell r="F1024" t="str">
            <v>שרת'+ מז' מרכז מתי</v>
          </cell>
          <cell r="G1024" t="str">
            <v>גמיש</v>
          </cell>
          <cell r="H1024">
            <v>0</v>
          </cell>
          <cell r="I1024">
            <v>0</v>
          </cell>
        </row>
        <row r="1025">
          <cell r="A1025">
            <v>1317200922</v>
          </cell>
          <cell r="B1025">
            <v>922</v>
          </cell>
          <cell r="C1025">
            <v>317200</v>
          </cell>
          <cell r="D1025">
            <v>1</v>
          </cell>
          <cell r="E1025">
            <v>0</v>
          </cell>
          <cell r="F1025" t="str">
            <v xml:space="preserve">מרכז מחשבים       </v>
          </cell>
          <cell r="G1025" t="str">
            <v>גמיש</v>
          </cell>
          <cell r="H1025">
            <v>0</v>
          </cell>
          <cell r="I1025">
            <v>0</v>
          </cell>
        </row>
        <row r="1026">
          <cell r="A1026">
            <v>1317200927</v>
          </cell>
          <cell r="B1026">
            <v>927</v>
          </cell>
          <cell r="C1026">
            <v>317200</v>
          </cell>
          <cell r="D1026">
            <v>1</v>
          </cell>
          <cell r="E1026">
            <v>0</v>
          </cell>
          <cell r="F1026" t="str">
            <v>משרד ראש הממשלה</v>
          </cell>
          <cell r="G1026" t="str">
            <v>גמיש</v>
          </cell>
          <cell r="H1026">
            <v>0</v>
          </cell>
          <cell r="I1026">
            <v>0</v>
          </cell>
        </row>
        <row r="1027">
          <cell r="A1027" t="e">
            <v>#VALUE!</v>
          </cell>
          <cell r="B1027" t="str">
            <v>317200  סך הכל</v>
          </cell>
          <cell r="C1027">
            <v>0</v>
          </cell>
          <cell r="D1027">
            <v>0</v>
          </cell>
          <cell r="E1027">
            <v>0</v>
          </cell>
          <cell r="F1027" t="str">
            <v xml:space="preserve">מכללת חנקין       </v>
          </cell>
          <cell r="G1027">
            <v>0</v>
          </cell>
          <cell r="H1027">
            <v>0</v>
          </cell>
          <cell r="I1027">
            <v>0</v>
          </cell>
        </row>
        <row r="1028">
          <cell r="A1028">
            <v>13172100</v>
          </cell>
          <cell r="B1028">
            <v>0</v>
          </cell>
          <cell r="C1028">
            <v>317210</v>
          </cell>
          <cell r="D1028">
            <v>1</v>
          </cell>
          <cell r="E1028">
            <v>0</v>
          </cell>
          <cell r="F1028" t="str">
            <v xml:space="preserve">מרכזיה פדגוגית    </v>
          </cell>
          <cell r="G1028" t="str">
            <v xml:space="preserve"> </v>
          </cell>
          <cell r="H1028">
            <v>0</v>
          </cell>
          <cell r="I1028">
            <v>0</v>
          </cell>
        </row>
        <row r="1029">
          <cell r="A1029">
            <v>1317210420</v>
          </cell>
          <cell r="B1029">
            <v>420</v>
          </cell>
          <cell r="C1029">
            <v>317210</v>
          </cell>
          <cell r="D1029">
            <v>1</v>
          </cell>
          <cell r="E1029">
            <v>0</v>
          </cell>
          <cell r="F1029" t="str">
            <v xml:space="preserve">הכנסות ממשתלמים   </v>
          </cell>
          <cell r="G1029" t="str">
            <v>גמיש</v>
          </cell>
          <cell r="H1029">
            <v>0</v>
          </cell>
          <cell r="I1029">
            <v>0</v>
          </cell>
        </row>
        <row r="1030">
          <cell r="A1030">
            <v>1317210422</v>
          </cell>
          <cell r="B1030">
            <v>422</v>
          </cell>
          <cell r="C1030">
            <v>317210</v>
          </cell>
          <cell r="D1030">
            <v>1</v>
          </cell>
          <cell r="E1030">
            <v>0</v>
          </cell>
          <cell r="F1030" t="str">
            <v xml:space="preserve">מרכז מחשבים       </v>
          </cell>
          <cell r="G1030" t="str">
            <v>גמיש</v>
          </cell>
          <cell r="H1030">
            <v>0</v>
          </cell>
          <cell r="I1030">
            <v>0</v>
          </cell>
        </row>
        <row r="1031">
          <cell r="A1031">
            <v>1317210920</v>
          </cell>
          <cell r="B1031">
            <v>920</v>
          </cell>
          <cell r="C1031">
            <v>317210</v>
          </cell>
          <cell r="D1031">
            <v>1</v>
          </cell>
          <cell r="E1031">
            <v>0</v>
          </cell>
          <cell r="F1031" t="str">
            <v>הכנסות משרד החינוך</v>
          </cell>
          <cell r="G1031" t="str">
            <v>גמיש</v>
          </cell>
          <cell r="H1031">
            <v>0</v>
          </cell>
          <cell r="I1031">
            <v>-80000</v>
          </cell>
        </row>
        <row r="1032">
          <cell r="A1032">
            <v>1317210922</v>
          </cell>
          <cell r="B1032">
            <v>922</v>
          </cell>
          <cell r="C1032">
            <v>317210</v>
          </cell>
          <cell r="D1032">
            <v>1</v>
          </cell>
          <cell r="E1032">
            <v>0</v>
          </cell>
          <cell r="F1032" t="str">
            <v>מרכז מחשבים מ.ח.</v>
          </cell>
          <cell r="G1032" t="str">
            <v>גמיש</v>
          </cell>
          <cell r="H1032">
            <v>0</v>
          </cell>
          <cell r="I1032">
            <v>0</v>
          </cell>
        </row>
        <row r="1033">
          <cell r="A1033" t="e">
            <v>#VALUE!</v>
          </cell>
          <cell r="B1033" t="str">
            <v>317210  סך הכל</v>
          </cell>
          <cell r="C1033">
            <v>0</v>
          </cell>
          <cell r="D1033">
            <v>0</v>
          </cell>
          <cell r="E1033">
            <v>0</v>
          </cell>
          <cell r="F1033" t="str">
            <v xml:space="preserve">מרכזיה פדגוגית    </v>
          </cell>
          <cell r="G1033">
            <v>0</v>
          </cell>
          <cell r="H1033">
            <v>0</v>
          </cell>
          <cell r="I1033">
            <v>-80000</v>
          </cell>
        </row>
        <row r="1034">
          <cell r="A1034">
            <v>13173000</v>
          </cell>
          <cell r="B1034">
            <v>0</v>
          </cell>
          <cell r="C1034">
            <v>317300</v>
          </cell>
          <cell r="D1034">
            <v>1</v>
          </cell>
          <cell r="E1034">
            <v>0</v>
          </cell>
          <cell r="F1034" t="str">
            <v>שרותים פסיכולוגיים</v>
          </cell>
          <cell r="G1034" t="str">
            <v xml:space="preserve"> </v>
          </cell>
          <cell r="H1034">
            <v>0</v>
          </cell>
          <cell r="I1034">
            <v>0</v>
          </cell>
        </row>
        <row r="1035">
          <cell r="A1035">
            <v>1317300420</v>
          </cell>
          <cell r="B1035">
            <v>420</v>
          </cell>
          <cell r="C1035">
            <v>317300</v>
          </cell>
          <cell r="D1035">
            <v>1</v>
          </cell>
          <cell r="E1035">
            <v>0</v>
          </cell>
          <cell r="F1035" t="str">
            <v>הש'-יוזמות ואיבחון</v>
          </cell>
          <cell r="G1035" t="str">
            <v>גמיש</v>
          </cell>
          <cell r="H1035">
            <v>-1</v>
          </cell>
          <cell r="I1035">
            <v>0</v>
          </cell>
        </row>
        <row r="1036">
          <cell r="A1036">
            <v>1317300421</v>
          </cell>
          <cell r="B1036">
            <v>421</v>
          </cell>
          <cell r="C1036">
            <v>317300</v>
          </cell>
          <cell r="D1036">
            <v>1</v>
          </cell>
          <cell r="E1036">
            <v>0</v>
          </cell>
          <cell r="F1036" t="str">
            <v xml:space="preserve">שרות משלים        </v>
          </cell>
          <cell r="G1036" t="str">
            <v>גמיש</v>
          </cell>
          <cell r="H1036">
            <v>0</v>
          </cell>
          <cell r="I1036">
            <v>0</v>
          </cell>
        </row>
        <row r="1037">
          <cell r="A1037">
            <v>1317300422</v>
          </cell>
          <cell r="B1037">
            <v>422</v>
          </cell>
          <cell r="C1037">
            <v>317300</v>
          </cell>
          <cell r="D1037">
            <v>1</v>
          </cell>
          <cell r="E1037">
            <v>0</v>
          </cell>
          <cell r="F1037" t="str">
            <v>הכלה שפ"מ</v>
          </cell>
          <cell r="G1037" t="str">
            <v>גמיש</v>
          </cell>
          <cell r="H1037">
            <v>0</v>
          </cell>
          <cell r="I1037">
            <v>0</v>
          </cell>
        </row>
        <row r="1038">
          <cell r="A1038">
            <v>1317300920</v>
          </cell>
          <cell r="B1038">
            <v>920</v>
          </cell>
          <cell r="C1038">
            <v>317300</v>
          </cell>
          <cell r="D1038">
            <v>1</v>
          </cell>
          <cell r="E1038">
            <v>0</v>
          </cell>
          <cell r="F1038" t="str">
            <v xml:space="preserve">שרות פסיכולוגי    </v>
          </cell>
          <cell r="G1038" t="str">
            <v>גמיש</v>
          </cell>
          <cell r="H1038">
            <v>-3.3136271051716459E-2</v>
          </cell>
          <cell r="I1038">
            <v>-7784800</v>
          </cell>
        </row>
        <row r="1039">
          <cell r="A1039">
            <v>1317300921</v>
          </cell>
          <cell r="B1039">
            <v>921</v>
          </cell>
          <cell r="C1039">
            <v>317300</v>
          </cell>
          <cell r="D1039">
            <v>1</v>
          </cell>
          <cell r="E1039">
            <v>0</v>
          </cell>
          <cell r="F1039" t="str">
            <v>איבחונים חט"ע</v>
          </cell>
          <cell r="G1039" t="str">
            <v>גמיש</v>
          </cell>
          <cell r="H1039">
            <v>0</v>
          </cell>
          <cell r="I1039">
            <v>0</v>
          </cell>
        </row>
        <row r="1040">
          <cell r="A1040">
            <v>1317300922</v>
          </cell>
          <cell r="B1040">
            <v>922</v>
          </cell>
          <cell r="C1040">
            <v>317300</v>
          </cell>
          <cell r="D1040">
            <v>1</v>
          </cell>
          <cell r="E1040">
            <v>0</v>
          </cell>
          <cell r="F1040" t="str">
            <v>יוזמות שפ"י</v>
          </cell>
          <cell r="G1040" t="str">
            <v>גמיש</v>
          </cell>
          <cell r="H1040">
            <v>1</v>
          </cell>
          <cell r="I1040">
            <v>-30000</v>
          </cell>
        </row>
        <row r="1041">
          <cell r="A1041">
            <v>1317300923</v>
          </cell>
          <cell r="B1041">
            <v>923</v>
          </cell>
          <cell r="C1041">
            <v>317300</v>
          </cell>
          <cell r="D1041">
            <v>1</v>
          </cell>
          <cell r="E1041">
            <v>0</v>
          </cell>
          <cell r="F1041" t="str">
            <v xml:space="preserve">השתל' והדרכה משה"ח   </v>
          </cell>
          <cell r="G1041" t="str">
            <v>גמיש</v>
          </cell>
          <cell r="H1041">
            <v>4.2622950819672045E-2</v>
          </cell>
          <cell r="I1041">
            <v>-159000</v>
          </cell>
        </row>
        <row r="1042">
          <cell r="A1042">
            <v>1317300924</v>
          </cell>
          <cell r="B1042">
            <v>924</v>
          </cell>
          <cell r="C1042">
            <v>317300</v>
          </cell>
          <cell r="D1042">
            <v>1</v>
          </cell>
          <cell r="E1042">
            <v>0</v>
          </cell>
          <cell r="F1042" t="str">
            <v>השת' שפ"י-השתלמויות</v>
          </cell>
          <cell r="G1042" t="str">
            <v>גמיש</v>
          </cell>
          <cell r="H1042">
            <v>0</v>
          </cell>
          <cell r="I1042">
            <v>0</v>
          </cell>
        </row>
        <row r="1043">
          <cell r="A1043" t="e">
            <v>#VALUE!</v>
          </cell>
          <cell r="B1043" t="str">
            <v>317300  סך הכל</v>
          </cell>
          <cell r="C1043">
            <v>0</v>
          </cell>
          <cell r="D1043">
            <v>0</v>
          </cell>
          <cell r="E1043">
            <v>0</v>
          </cell>
          <cell r="F1043" t="str">
            <v>שרותים פסיכולוגיים</v>
          </cell>
          <cell r="G1043">
            <v>0</v>
          </cell>
          <cell r="H1043">
            <v>-3.3373337697445771E-2</v>
          </cell>
          <cell r="I1043">
            <v>-7973800</v>
          </cell>
        </row>
        <row r="1044">
          <cell r="A1044">
            <v>13176000</v>
          </cell>
          <cell r="B1044">
            <v>0</v>
          </cell>
          <cell r="C1044">
            <v>317600</v>
          </cell>
          <cell r="D1044">
            <v>1</v>
          </cell>
          <cell r="E1044">
            <v>0</v>
          </cell>
          <cell r="F1044" t="str">
            <v xml:space="preserve">רווחה חינוכית     </v>
          </cell>
          <cell r="G1044" t="str">
            <v xml:space="preserve"> </v>
          </cell>
          <cell r="H1044">
            <v>0</v>
          </cell>
          <cell r="I1044">
            <v>0</v>
          </cell>
        </row>
        <row r="1045">
          <cell r="A1045">
            <v>1317600420</v>
          </cell>
          <cell r="B1045">
            <v>420</v>
          </cell>
          <cell r="C1045">
            <v>317600</v>
          </cell>
          <cell r="D1045">
            <v>1</v>
          </cell>
          <cell r="E1045">
            <v>0</v>
          </cell>
          <cell r="F1045" t="str">
            <v xml:space="preserve">רווחה חינוכית     </v>
          </cell>
          <cell r="G1045" t="str">
            <v>גמיש</v>
          </cell>
          <cell r="H1045">
            <v>0</v>
          </cell>
          <cell r="I1045">
            <v>0</v>
          </cell>
        </row>
        <row r="1046">
          <cell r="A1046">
            <v>1317600421</v>
          </cell>
          <cell r="B1046">
            <v>421</v>
          </cell>
          <cell r="C1046">
            <v>317600</v>
          </cell>
          <cell r="D1046">
            <v>1</v>
          </cell>
          <cell r="E1046">
            <v>0</v>
          </cell>
          <cell r="F1046" t="str">
            <v>בי"הס להורים</v>
          </cell>
          <cell r="G1046" t="str">
            <v>גמיש</v>
          </cell>
          <cell r="H1046">
            <v>0</v>
          </cell>
          <cell r="I1046">
            <v>0</v>
          </cell>
        </row>
        <row r="1047">
          <cell r="A1047">
            <v>1317600423</v>
          </cell>
          <cell r="B1047">
            <v>423</v>
          </cell>
          <cell r="C1047">
            <v>317600</v>
          </cell>
          <cell r="D1047">
            <v>1</v>
          </cell>
          <cell r="E1047">
            <v>0</v>
          </cell>
          <cell r="F1047" t="str">
            <v>הזנה בלתי פורמלית</v>
          </cell>
          <cell r="G1047" t="str">
            <v>גמיש</v>
          </cell>
          <cell r="H1047">
            <v>0</v>
          </cell>
          <cell r="I1047">
            <v>0</v>
          </cell>
        </row>
        <row r="1048">
          <cell r="A1048">
            <v>1317600781</v>
          </cell>
          <cell r="B1048">
            <v>781</v>
          </cell>
          <cell r="C1048">
            <v>317600</v>
          </cell>
          <cell r="D1048">
            <v>1</v>
          </cell>
          <cell r="E1048">
            <v>0</v>
          </cell>
          <cell r="F1048" t="str">
            <v>משה"ח - רווחה</v>
          </cell>
          <cell r="G1048" t="str">
            <v>גמיש</v>
          </cell>
          <cell r="H1048">
            <v>0</v>
          </cell>
          <cell r="I1048">
            <v>0</v>
          </cell>
        </row>
        <row r="1049">
          <cell r="A1049">
            <v>1317600921</v>
          </cell>
          <cell r="B1049">
            <v>921</v>
          </cell>
          <cell r="C1049">
            <v>317600</v>
          </cell>
          <cell r="D1049">
            <v>1</v>
          </cell>
          <cell r="E1049">
            <v>0</v>
          </cell>
          <cell r="F1049" t="str">
            <v xml:space="preserve">משרד החינוך רווחה </v>
          </cell>
          <cell r="G1049" t="str">
            <v>גמיש</v>
          </cell>
          <cell r="H1049">
            <v>0</v>
          </cell>
          <cell r="I1049">
            <v>-100000</v>
          </cell>
        </row>
        <row r="1050">
          <cell r="A1050">
            <v>1317600922</v>
          </cell>
          <cell r="B1050">
            <v>922</v>
          </cell>
          <cell r="C1050">
            <v>317600</v>
          </cell>
          <cell r="D1050">
            <v>1</v>
          </cell>
          <cell r="E1050">
            <v>0</v>
          </cell>
          <cell r="F1050" t="str">
            <v>מ.חינוך בי"ס הורים</v>
          </cell>
          <cell r="G1050" t="str">
            <v>גמיש</v>
          </cell>
          <cell r="H1050">
            <v>0</v>
          </cell>
          <cell r="I1050">
            <v>0</v>
          </cell>
        </row>
        <row r="1051">
          <cell r="A1051">
            <v>1317600923</v>
          </cell>
          <cell r="B1051">
            <v>923</v>
          </cell>
          <cell r="C1051">
            <v>317600</v>
          </cell>
          <cell r="D1051">
            <v>1</v>
          </cell>
          <cell r="E1051">
            <v>0</v>
          </cell>
          <cell r="F1051" t="str">
            <v>מגשרת בוכרית+אתיופית</v>
          </cell>
          <cell r="G1051" t="str">
            <v>גמיש</v>
          </cell>
          <cell r="H1051">
            <v>0.66666666666666674</v>
          </cell>
          <cell r="I1051">
            <v>-125000</v>
          </cell>
        </row>
        <row r="1052">
          <cell r="A1052">
            <v>1317600980</v>
          </cell>
          <cell r="B1052">
            <v>980</v>
          </cell>
          <cell r="C1052">
            <v>317600</v>
          </cell>
          <cell r="D1052">
            <v>1</v>
          </cell>
          <cell r="E1052">
            <v>0</v>
          </cell>
          <cell r="F1052" t="str">
            <v xml:space="preserve">תכנית התנופה      </v>
          </cell>
          <cell r="G1052" t="str">
            <v>גמיש</v>
          </cell>
          <cell r="H1052">
            <v>0</v>
          </cell>
          <cell r="I1052">
            <v>0</v>
          </cell>
        </row>
        <row r="1053">
          <cell r="A1053" t="e">
            <v>#VALUE!</v>
          </cell>
          <cell r="B1053" t="str">
            <v>317600  סך הכל</v>
          </cell>
          <cell r="C1053">
            <v>0</v>
          </cell>
          <cell r="D1053">
            <v>0</v>
          </cell>
          <cell r="E1053">
            <v>0</v>
          </cell>
          <cell r="F1053" t="str">
            <v xml:space="preserve">רווחה חינוכית     </v>
          </cell>
          <cell r="G1053">
            <v>0</v>
          </cell>
          <cell r="H1053">
            <v>0.28571428571428581</v>
          </cell>
          <cell r="I1053">
            <v>-225000</v>
          </cell>
        </row>
        <row r="1054">
          <cell r="A1054">
            <v>13178000</v>
          </cell>
          <cell r="B1054">
            <v>0</v>
          </cell>
          <cell r="C1054">
            <v>317800</v>
          </cell>
          <cell r="D1054">
            <v>1</v>
          </cell>
          <cell r="E1054">
            <v>0</v>
          </cell>
          <cell r="F1054" t="str">
            <v>הכנסות מהסעת ילדים</v>
          </cell>
          <cell r="G1054" t="str">
            <v xml:space="preserve"> </v>
          </cell>
          <cell r="H1054">
            <v>0</v>
          </cell>
          <cell r="I1054">
            <v>0</v>
          </cell>
        </row>
        <row r="1055">
          <cell r="A1055">
            <v>1317800420</v>
          </cell>
          <cell r="B1055">
            <v>420</v>
          </cell>
          <cell r="C1055">
            <v>317800</v>
          </cell>
          <cell r="D1055">
            <v>1</v>
          </cell>
          <cell r="E1055">
            <v>0</v>
          </cell>
          <cell r="F1055" t="str">
            <v xml:space="preserve">השת' הורים בהסעות </v>
          </cell>
          <cell r="G1055" t="str">
            <v>גמיש</v>
          </cell>
          <cell r="H1055">
            <v>0</v>
          </cell>
          <cell r="I1055">
            <v>-200000</v>
          </cell>
        </row>
        <row r="1056">
          <cell r="A1056">
            <v>1317800421</v>
          </cell>
          <cell r="B1056">
            <v>421</v>
          </cell>
          <cell r="C1056">
            <v>317800</v>
          </cell>
          <cell r="D1056">
            <v>1</v>
          </cell>
          <cell r="E1056">
            <v>0</v>
          </cell>
          <cell r="F1056" t="str">
            <v>מחוננים</v>
          </cell>
          <cell r="G1056" t="str">
            <v>גמיש</v>
          </cell>
          <cell r="H1056">
            <v>0</v>
          </cell>
          <cell r="I1056">
            <v>0</v>
          </cell>
        </row>
        <row r="1057">
          <cell r="A1057">
            <v>1317800422</v>
          </cell>
          <cell r="B1057">
            <v>422</v>
          </cell>
          <cell r="C1057">
            <v>317800</v>
          </cell>
          <cell r="D1057">
            <v>1</v>
          </cell>
          <cell r="E1057">
            <v>0</v>
          </cell>
          <cell r="F1057" t="str">
            <v>בי"ס ממ"ד</v>
          </cell>
          <cell r="G1057" t="str">
            <v>גמיש</v>
          </cell>
          <cell r="H1057">
            <v>0</v>
          </cell>
          <cell r="I1057">
            <v>0</v>
          </cell>
        </row>
        <row r="1058">
          <cell r="A1058">
            <v>1317800423</v>
          </cell>
          <cell r="B1058">
            <v>423</v>
          </cell>
          <cell r="C1058">
            <v>317800</v>
          </cell>
          <cell r="D1058">
            <v>1</v>
          </cell>
          <cell r="E1058">
            <v>0</v>
          </cell>
          <cell r="F1058" t="str">
            <v>גנים ממ"ד</v>
          </cell>
          <cell r="G1058" t="str">
            <v>גמיש</v>
          </cell>
          <cell r="H1058">
            <v>0</v>
          </cell>
          <cell r="I1058">
            <v>0</v>
          </cell>
        </row>
        <row r="1059">
          <cell r="A1059">
            <v>1317800424</v>
          </cell>
          <cell r="B1059">
            <v>424</v>
          </cell>
          <cell r="C1059">
            <v>317800</v>
          </cell>
          <cell r="D1059">
            <v>1</v>
          </cell>
          <cell r="E1059">
            <v>0</v>
          </cell>
          <cell r="F1059" t="str">
            <v>בי"ס דמוקרטי</v>
          </cell>
          <cell r="G1059" t="str">
            <v>גמיש</v>
          </cell>
          <cell r="H1059">
            <v>0</v>
          </cell>
          <cell r="I1059">
            <v>0</v>
          </cell>
        </row>
        <row r="1060">
          <cell r="A1060">
            <v>1317800425</v>
          </cell>
          <cell r="B1060">
            <v>425</v>
          </cell>
          <cell r="C1060">
            <v>317800</v>
          </cell>
          <cell r="D1060">
            <v>1</v>
          </cell>
          <cell r="E1060">
            <v>0</v>
          </cell>
          <cell r="F1060" t="str">
            <v>גנים רגילים</v>
          </cell>
          <cell r="G1060" t="str">
            <v>גמיש</v>
          </cell>
          <cell r="H1060">
            <v>0</v>
          </cell>
          <cell r="I1060">
            <v>0</v>
          </cell>
        </row>
        <row r="1061">
          <cell r="A1061">
            <v>1317800426</v>
          </cell>
          <cell r="B1061">
            <v>426</v>
          </cell>
          <cell r="C1061">
            <v>317800</v>
          </cell>
          <cell r="D1061">
            <v>1</v>
          </cell>
          <cell r="E1061">
            <v>0</v>
          </cell>
          <cell r="F1061" t="str">
            <v>רשויות-הסע' משותפת</v>
          </cell>
          <cell r="G1061" t="str">
            <v>גמיש</v>
          </cell>
          <cell r="H1061">
            <v>0</v>
          </cell>
          <cell r="I1061">
            <v>0</v>
          </cell>
        </row>
        <row r="1062">
          <cell r="A1062">
            <v>1317800920</v>
          </cell>
          <cell r="B1062">
            <v>920</v>
          </cell>
          <cell r="C1062">
            <v>317800</v>
          </cell>
          <cell r="D1062">
            <v>1</v>
          </cell>
          <cell r="E1062">
            <v>0</v>
          </cell>
          <cell r="F1062" t="str">
            <v>השת' הממשלה בהסעות</v>
          </cell>
          <cell r="G1062" t="str">
            <v>גמיש</v>
          </cell>
          <cell r="H1062">
            <v>0.18857142857142861</v>
          </cell>
          <cell r="I1062">
            <v>-10400000</v>
          </cell>
        </row>
        <row r="1063">
          <cell r="A1063">
            <v>1317800921</v>
          </cell>
          <cell r="B1063">
            <v>921</v>
          </cell>
          <cell r="C1063">
            <v>317800</v>
          </cell>
          <cell r="D1063">
            <v>1</v>
          </cell>
          <cell r="E1063">
            <v>0</v>
          </cell>
          <cell r="F1063" t="str">
            <v xml:space="preserve">השתתפות בכרטיסים  </v>
          </cell>
          <cell r="G1063" t="str">
            <v>גמיש</v>
          </cell>
          <cell r="H1063">
            <v>0</v>
          </cell>
          <cell r="I1063">
            <v>0</v>
          </cell>
        </row>
        <row r="1064">
          <cell r="A1064">
            <v>1317800922</v>
          </cell>
          <cell r="B1064">
            <v>922</v>
          </cell>
          <cell r="C1064">
            <v>317800</v>
          </cell>
          <cell r="D1064">
            <v>1</v>
          </cell>
          <cell r="E1064">
            <v>0</v>
          </cell>
          <cell r="F1064" t="str">
            <v>מלווים בהסעים</v>
          </cell>
          <cell r="G1064" t="str">
            <v>גמיש</v>
          </cell>
          <cell r="H1064">
            <v>0.47126436781609193</v>
          </cell>
          <cell r="I1064">
            <v>-12800000</v>
          </cell>
        </row>
        <row r="1065">
          <cell r="A1065">
            <v>1317800923</v>
          </cell>
          <cell r="B1065">
            <v>923</v>
          </cell>
          <cell r="C1065">
            <v>317800</v>
          </cell>
          <cell r="D1065">
            <v>1</v>
          </cell>
          <cell r="E1065">
            <v>0</v>
          </cell>
          <cell r="F1065" t="str">
            <v>הסעות גילאי 3 - 0</v>
          </cell>
          <cell r="G1065" t="str">
            <v>גמיש</v>
          </cell>
          <cell r="H1065">
            <v>0</v>
          </cell>
          <cell r="I1065">
            <v>0</v>
          </cell>
        </row>
        <row r="1066">
          <cell r="A1066">
            <v>1317800924</v>
          </cell>
          <cell r="B1066">
            <v>924</v>
          </cell>
          <cell r="C1066">
            <v>317800</v>
          </cell>
          <cell r="D1066">
            <v>1</v>
          </cell>
          <cell r="E1066">
            <v>0</v>
          </cell>
          <cell r="F1066" t="str">
            <v>הסעות מסגרות קיץ</v>
          </cell>
          <cell r="G1066" t="str">
            <v>גמיש</v>
          </cell>
          <cell r="H1066">
            <v>0</v>
          </cell>
          <cell r="I1066">
            <v>-20000</v>
          </cell>
        </row>
        <row r="1067">
          <cell r="A1067" t="e">
            <v>#VALUE!</v>
          </cell>
          <cell r="B1067" t="str">
            <v>317800  סך הכל</v>
          </cell>
          <cell r="C1067">
            <v>0</v>
          </cell>
          <cell r="D1067">
            <v>0</v>
          </cell>
          <cell r="E1067">
            <v>0</v>
          </cell>
          <cell r="F1067" t="str">
            <v>הכנסות מהסעת ילדים</v>
          </cell>
          <cell r="G1067">
            <v>0</v>
          </cell>
          <cell r="H1067">
            <v>0.32691218130311617</v>
          </cell>
          <cell r="I1067">
            <v>-23420000</v>
          </cell>
        </row>
        <row r="1068">
          <cell r="A1068">
            <v>13179200</v>
          </cell>
          <cell r="B1068">
            <v>0</v>
          </cell>
          <cell r="C1068">
            <v>317920</v>
          </cell>
          <cell r="D1068">
            <v>1</v>
          </cell>
          <cell r="E1068">
            <v>0</v>
          </cell>
          <cell r="F1068" t="str">
            <v>תחנה לטיפול בדיבור</v>
          </cell>
          <cell r="G1068" t="str">
            <v xml:space="preserve"> </v>
          </cell>
          <cell r="H1068">
            <v>0</v>
          </cell>
          <cell r="I1068">
            <v>0</v>
          </cell>
        </row>
        <row r="1069">
          <cell r="A1069">
            <v>1317920420</v>
          </cell>
          <cell r="B1069">
            <v>420</v>
          </cell>
          <cell r="C1069">
            <v>317920</v>
          </cell>
          <cell r="D1069">
            <v>1</v>
          </cell>
          <cell r="E1069">
            <v>0</v>
          </cell>
          <cell r="F1069" t="str">
            <v>הכנ' הורים-טיפולים</v>
          </cell>
          <cell r="G1069" t="str">
            <v>גמיש</v>
          </cell>
          <cell r="H1069">
            <v>0</v>
          </cell>
          <cell r="I1069">
            <v>0</v>
          </cell>
        </row>
        <row r="1070">
          <cell r="A1070">
            <v>1317920920</v>
          </cell>
          <cell r="B1070">
            <v>920</v>
          </cell>
          <cell r="C1070">
            <v>317920</v>
          </cell>
          <cell r="D1070">
            <v>1</v>
          </cell>
          <cell r="E1070">
            <v>0</v>
          </cell>
          <cell r="F1070" t="str">
            <v xml:space="preserve">שרתים ומזכירות    </v>
          </cell>
          <cell r="G1070" t="str">
            <v>גמיש</v>
          </cell>
          <cell r="H1070">
            <v>0</v>
          </cell>
          <cell r="I1070">
            <v>0</v>
          </cell>
        </row>
        <row r="1071">
          <cell r="A1071" t="e">
            <v>#VALUE!</v>
          </cell>
          <cell r="B1071" t="str">
            <v>317920  סך הכל</v>
          </cell>
          <cell r="C1071">
            <v>0</v>
          </cell>
          <cell r="D1071">
            <v>0</v>
          </cell>
          <cell r="E1071">
            <v>0</v>
          </cell>
          <cell r="F1071" t="str">
            <v>תחנה לטיפול בדיבור</v>
          </cell>
          <cell r="G1071">
            <v>0</v>
          </cell>
          <cell r="H1071">
            <v>0</v>
          </cell>
          <cell r="I1071">
            <v>0</v>
          </cell>
        </row>
        <row r="1072">
          <cell r="A1072">
            <v>13179300</v>
          </cell>
          <cell r="B1072">
            <v>0</v>
          </cell>
          <cell r="C1072">
            <v>317930</v>
          </cell>
          <cell r="D1072">
            <v>1</v>
          </cell>
          <cell r="E1072">
            <v>0</v>
          </cell>
          <cell r="F1072" t="str">
            <v xml:space="preserve">תיאטרון סל-תרבות  </v>
          </cell>
          <cell r="G1072" t="str">
            <v xml:space="preserve"> </v>
          </cell>
          <cell r="H1072">
            <v>0</v>
          </cell>
          <cell r="I1072">
            <v>0</v>
          </cell>
        </row>
        <row r="1073">
          <cell r="A1073">
            <v>1317930424</v>
          </cell>
          <cell r="B1073">
            <v>424</v>
          </cell>
          <cell r="C1073">
            <v>317930</v>
          </cell>
          <cell r="D1073">
            <v>1</v>
          </cell>
          <cell r="E1073">
            <v>0</v>
          </cell>
          <cell r="F1073" t="str">
            <v xml:space="preserve">הכנסות מתיאטרון   </v>
          </cell>
          <cell r="G1073" t="str">
            <v>גמיש</v>
          </cell>
          <cell r="H1073">
            <v>0</v>
          </cell>
          <cell r="I1073">
            <v>-2000000</v>
          </cell>
        </row>
        <row r="1074">
          <cell r="A1074" t="e">
            <v>#VALUE!</v>
          </cell>
          <cell r="B1074" t="str">
            <v>317930  סך הכל</v>
          </cell>
          <cell r="C1074">
            <v>0</v>
          </cell>
          <cell r="D1074">
            <v>0</v>
          </cell>
          <cell r="E1074">
            <v>0</v>
          </cell>
          <cell r="F1074" t="str">
            <v xml:space="preserve">תיאטרון סל-תרבות  </v>
          </cell>
          <cell r="G1074">
            <v>0</v>
          </cell>
          <cell r="H1074">
            <v>0</v>
          </cell>
          <cell r="I1074">
            <v>-2000000</v>
          </cell>
        </row>
        <row r="1075">
          <cell r="A1075">
            <v>13180000</v>
          </cell>
          <cell r="B1075">
            <v>0</v>
          </cell>
          <cell r="C1075">
            <v>318000</v>
          </cell>
          <cell r="D1075">
            <v>1</v>
          </cell>
          <cell r="E1075">
            <v>0</v>
          </cell>
          <cell r="F1075" t="str">
            <v xml:space="preserve">חינוך מבוגרים     </v>
          </cell>
          <cell r="G1075" t="str">
            <v xml:space="preserve"> </v>
          </cell>
          <cell r="H1075">
            <v>0</v>
          </cell>
          <cell r="I1075">
            <v>0</v>
          </cell>
        </row>
        <row r="1076">
          <cell r="A1076">
            <v>13182000</v>
          </cell>
          <cell r="B1076">
            <v>0</v>
          </cell>
          <cell r="C1076">
            <v>318200</v>
          </cell>
          <cell r="D1076">
            <v>1</v>
          </cell>
          <cell r="E1076">
            <v>0</v>
          </cell>
          <cell r="F1076" t="str">
            <v xml:space="preserve">פרוייקט תהילה     </v>
          </cell>
          <cell r="G1076" t="str">
            <v xml:space="preserve"> </v>
          </cell>
          <cell r="H1076">
            <v>0</v>
          </cell>
          <cell r="I1076">
            <v>0</v>
          </cell>
        </row>
        <row r="1077">
          <cell r="A1077">
            <v>1318200410</v>
          </cell>
          <cell r="B1077">
            <v>410</v>
          </cell>
          <cell r="C1077">
            <v>318200</v>
          </cell>
          <cell r="D1077">
            <v>1</v>
          </cell>
          <cell r="E1077">
            <v>0</v>
          </cell>
          <cell r="F1077" t="str">
            <v xml:space="preserve">תהילה דרום+גאולים </v>
          </cell>
          <cell r="G1077" t="str">
            <v>גמיש</v>
          </cell>
          <cell r="H1077">
            <v>0</v>
          </cell>
          <cell r="I1077">
            <v>0</v>
          </cell>
        </row>
        <row r="1078">
          <cell r="A1078">
            <v>1318200420</v>
          </cell>
          <cell r="B1078">
            <v>420</v>
          </cell>
          <cell r="C1078">
            <v>318200</v>
          </cell>
          <cell r="D1078">
            <v>1</v>
          </cell>
          <cell r="E1078">
            <v>0</v>
          </cell>
          <cell r="F1078" t="str">
            <v>עד הלו"ם</v>
          </cell>
          <cell r="G1078" t="str">
            <v>גמיש</v>
          </cell>
          <cell r="H1078">
            <v>0</v>
          </cell>
          <cell r="I1078">
            <v>0</v>
          </cell>
        </row>
        <row r="1079">
          <cell r="A1079">
            <v>1318200920</v>
          </cell>
          <cell r="B1079">
            <v>920</v>
          </cell>
          <cell r="C1079">
            <v>318200</v>
          </cell>
          <cell r="D1079">
            <v>1</v>
          </cell>
          <cell r="E1079">
            <v>0</v>
          </cell>
          <cell r="F1079" t="str">
            <v>השת' הממשלה בתהילה</v>
          </cell>
          <cell r="G1079" t="str">
            <v>גמיש</v>
          </cell>
          <cell r="H1079">
            <v>0</v>
          </cell>
          <cell r="I1079">
            <v>0</v>
          </cell>
        </row>
        <row r="1080">
          <cell r="A1080">
            <v>1318200990</v>
          </cell>
          <cell r="B1080">
            <v>990</v>
          </cell>
          <cell r="C1080">
            <v>318200</v>
          </cell>
          <cell r="D1080">
            <v>1</v>
          </cell>
          <cell r="E1080">
            <v>0</v>
          </cell>
          <cell r="F1080" t="str">
            <v>משרד ראש הממשלה</v>
          </cell>
          <cell r="G1080" t="str">
            <v>גמיש</v>
          </cell>
          <cell r="H1080">
            <v>0</v>
          </cell>
          <cell r="I1080">
            <v>0</v>
          </cell>
        </row>
        <row r="1081">
          <cell r="A1081" t="e">
            <v>#VALUE!</v>
          </cell>
          <cell r="B1081" t="str">
            <v>318200  סך הכל</v>
          </cell>
          <cell r="C1081">
            <v>0</v>
          </cell>
          <cell r="D1081">
            <v>0</v>
          </cell>
          <cell r="E1081">
            <v>0</v>
          </cell>
          <cell r="F1081" t="str">
            <v xml:space="preserve">פרוייקט תהילה     </v>
          </cell>
          <cell r="G1081">
            <v>0</v>
          </cell>
          <cell r="H1081">
            <v>0</v>
          </cell>
          <cell r="I1081">
            <v>0</v>
          </cell>
        </row>
        <row r="1082">
          <cell r="A1082">
            <v>13200000</v>
          </cell>
          <cell r="B1082">
            <v>0</v>
          </cell>
          <cell r="C1082">
            <v>320000</v>
          </cell>
          <cell r="D1082">
            <v>1</v>
          </cell>
          <cell r="E1082">
            <v>0</v>
          </cell>
          <cell r="F1082" t="str">
            <v xml:space="preserve">תרבות             </v>
          </cell>
          <cell r="G1082" t="str">
            <v xml:space="preserve"> </v>
          </cell>
          <cell r="H1082">
            <v>0</v>
          </cell>
          <cell r="I1082">
            <v>0</v>
          </cell>
        </row>
        <row r="1083">
          <cell r="A1083">
            <v>13220000</v>
          </cell>
          <cell r="B1083">
            <v>0</v>
          </cell>
          <cell r="C1083">
            <v>322000</v>
          </cell>
          <cell r="D1083">
            <v>1</v>
          </cell>
          <cell r="E1083">
            <v>0</v>
          </cell>
          <cell r="F1083" t="str">
            <v xml:space="preserve">פעולות  תרבות     </v>
          </cell>
          <cell r="G1083" t="str">
            <v xml:space="preserve"> </v>
          </cell>
          <cell r="H1083">
            <v>0</v>
          </cell>
          <cell r="I1083">
            <v>0</v>
          </cell>
        </row>
        <row r="1084">
          <cell r="A1084">
            <v>13222000</v>
          </cell>
          <cell r="B1084">
            <v>0</v>
          </cell>
          <cell r="C1084">
            <v>322200</v>
          </cell>
          <cell r="D1084">
            <v>1</v>
          </cell>
          <cell r="E1084">
            <v>0</v>
          </cell>
          <cell r="F1084" t="str">
            <v xml:space="preserve">פעולות תרבותיות   </v>
          </cell>
          <cell r="G1084" t="str">
            <v xml:space="preserve"> </v>
          </cell>
          <cell r="H1084">
            <v>0</v>
          </cell>
          <cell r="I1084">
            <v>0</v>
          </cell>
        </row>
        <row r="1085">
          <cell r="A1085">
            <v>1322200420</v>
          </cell>
          <cell r="B1085">
            <v>420</v>
          </cell>
          <cell r="C1085">
            <v>322200</v>
          </cell>
          <cell r="D1085">
            <v>1</v>
          </cell>
          <cell r="E1085">
            <v>0</v>
          </cell>
          <cell r="F1085" t="str">
            <v xml:space="preserve">השתת' עצמית תרבות </v>
          </cell>
          <cell r="G1085" t="str">
            <v>גמיש</v>
          </cell>
          <cell r="H1085">
            <v>0</v>
          </cell>
          <cell r="I1085">
            <v>0</v>
          </cell>
        </row>
        <row r="1086">
          <cell r="A1086">
            <v>1322200421</v>
          </cell>
          <cell r="B1086">
            <v>421</v>
          </cell>
          <cell r="C1086">
            <v>322200</v>
          </cell>
          <cell r="D1086">
            <v>1</v>
          </cell>
          <cell r="E1086">
            <v>0</v>
          </cell>
          <cell r="F1086" t="str">
            <v>הכנסות ממחלקת  צעירים</v>
          </cell>
          <cell r="G1086" t="str">
            <v>גמיש</v>
          </cell>
          <cell r="H1086">
            <v>0</v>
          </cell>
          <cell r="I1086">
            <v>0</v>
          </cell>
        </row>
        <row r="1087">
          <cell r="A1087">
            <v>1322200424</v>
          </cell>
          <cell r="B1087">
            <v>424</v>
          </cell>
          <cell r="C1087">
            <v>322200</v>
          </cell>
          <cell r="D1087">
            <v>1</v>
          </cell>
          <cell r="E1087">
            <v>0</v>
          </cell>
          <cell r="F1087" t="str">
            <v>תרבות תורנית</v>
          </cell>
          <cell r="G1087" t="str">
            <v>גמיש</v>
          </cell>
          <cell r="H1087">
            <v>0</v>
          </cell>
          <cell r="I1087">
            <v>0</v>
          </cell>
        </row>
        <row r="1088">
          <cell r="A1088">
            <v>1322200425</v>
          </cell>
          <cell r="B1088">
            <v>425</v>
          </cell>
          <cell r="C1088">
            <v>322200</v>
          </cell>
          <cell r="D1088">
            <v>1</v>
          </cell>
          <cell r="E1088">
            <v>0</v>
          </cell>
          <cell r="F1088" t="str">
            <v xml:space="preserve">מורשת ישראל       </v>
          </cell>
          <cell r="G1088" t="str">
            <v>גמיש</v>
          </cell>
          <cell r="H1088">
            <v>0</v>
          </cell>
          <cell r="I1088">
            <v>0</v>
          </cell>
        </row>
        <row r="1089">
          <cell r="A1089">
            <v>1322200920</v>
          </cell>
          <cell r="B1089">
            <v>920</v>
          </cell>
          <cell r="C1089">
            <v>322200</v>
          </cell>
          <cell r="D1089">
            <v>1</v>
          </cell>
          <cell r="E1089">
            <v>0</v>
          </cell>
          <cell r="F1089" t="str">
            <v>מש' החינוך - תרבות תורנית</v>
          </cell>
          <cell r="G1089" t="str">
            <v>גמיש</v>
          </cell>
          <cell r="H1089">
            <v>0</v>
          </cell>
          <cell r="I1089">
            <v>0</v>
          </cell>
        </row>
        <row r="1090">
          <cell r="A1090" t="e">
            <v>#VALUE!</v>
          </cell>
          <cell r="B1090" t="str">
            <v>322200  סך הכל</v>
          </cell>
          <cell r="C1090">
            <v>0</v>
          </cell>
          <cell r="D1090">
            <v>0</v>
          </cell>
          <cell r="E1090">
            <v>0</v>
          </cell>
          <cell r="F1090" t="str">
            <v xml:space="preserve">פעולות תרבותיות   </v>
          </cell>
          <cell r="G1090">
            <v>0</v>
          </cell>
          <cell r="H1090">
            <v>0</v>
          </cell>
          <cell r="I1090">
            <v>0</v>
          </cell>
        </row>
        <row r="1091">
          <cell r="A1091">
            <v>13227000</v>
          </cell>
          <cell r="B1091">
            <v>0</v>
          </cell>
          <cell r="C1091">
            <v>322700</v>
          </cell>
          <cell r="D1091">
            <v>1</v>
          </cell>
          <cell r="E1091">
            <v>0</v>
          </cell>
          <cell r="F1091" t="str">
            <v xml:space="preserve">חוגי העשרה        </v>
          </cell>
          <cell r="G1091" t="str">
            <v xml:space="preserve"> </v>
          </cell>
          <cell r="H1091">
            <v>0</v>
          </cell>
          <cell r="I1091">
            <v>0</v>
          </cell>
        </row>
        <row r="1092">
          <cell r="A1092">
            <v>1322700420</v>
          </cell>
          <cell r="B1092">
            <v>420</v>
          </cell>
          <cell r="C1092">
            <v>322700</v>
          </cell>
          <cell r="D1092">
            <v>1</v>
          </cell>
          <cell r="E1092">
            <v>0</v>
          </cell>
          <cell r="F1092" t="str">
            <v xml:space="preserve">חוגי העשרה        </v>
          </cell>
          <cell r="G1092" t="str">
            <v>גמיש</v>
          </cell>
          <cell r="H1092">
            <v>0</v>
          </cell>
          <cell r="I1092">
            <v>0</v>
          </cell>
        </row>
        <row r="1093">
          <cell r="A1093">
            <v>1322700421</v>
          </cell>
          <cell r="B1093">
            <v>421</v>
          </cell>
          <cell r="C1093">
            <v>322700</v>
          </cell>
          <cell r="D1093">
            <v>1</v>
          </cell>
          <cell r="E1093">
            <v>0</v>
          </cell>
          <cell r="F1093" t="str">
            <v>מבחנים פסיכולוגיים</v>
          </cell>
          <cell r="G1093" t="str">
            <v>גמיש</v>
          </cell>
          <cell r="H1093">
            <v>0</v>
          </cell>
          <cell r="I1093">
            <v>0</v>
          </cell>
        </row>
        <row r="1094">
          <cell r="A1094">
            <v>1322700422</v>
          </cell>
          <cell r="B1094">
            <v>422</v>
          </cell>
          <cell r="C1094">
            <v>322700</v>
          </cell>
          <cell r="D1094">
            <v>1</v>
          </cell>
          <cell r="E1094">
            <v>0</v>
          </cell>
          <cell r="F1094" t="str">
            <v xml:space="preserve">הכנסות מפעולות    </v>
          </cell>
          <cell r="G1094" t="str">
            <v>גמיש</v>
          </cell>
          <cell r="H1094">
            <v>0</v>
          </cell>
          <cell r="I1094">
            <v>0</v>
          </cell>
        </row>
        <row r="1095">
          <cell r="A1095">
            <v>1322700491</v>
          </cell>
          <cell r="B1095">
            <v>491</v>
          </cell>
          <cell r="C1095">
            <v>322700</v>
          </cell>
          <cell r="D1095">
            <v>1</v>
          </cell>
          <cell r="E1095">
            <v>0</v>
          </cell>
          <cell r="F1095" t="str">
            <v>טיולים ) מהכנסות (</v>
          </cell>
          <cell r="G1095" t="str">
            <v>גמיש</v>
          </cell>
          <cell r="H1095">
            <v>0</v>
          </cell>
          <cell r="I1095">
            <v>0</v>
          </cell>
        </row>
        <row r="1096">
          <cell r="A1096">
            <v>1322700920</v>
          </cell>
          <cell r="B1096">
            <v>920</v>
          </cell>
          <cell r="C1096">
            <v>322700</v>
          </cell>
          <cell r="D1096">
            <v>1</v>
          </cell>
          <cell r="E1096">
            <v>0</v>
          </cell>
          <cell r="F1096" t="str">
            <v xml:space="preserve">חוגי העשרה-ממשלה  </v>
          </cell>
          <cell r="G1096" t="str">
            <v>גמיש</v>
          </cell>
          <cell r="H1096">
            <v>0</v>
          </cell>
          <cell r="I1096">
            <v>0</v>
          </cell>
        </row>
        <row r="1097">
          <cell r="A1097">
            <v>1322700929</v>
          </cell>
          <cell r="B1097">
            <v>929</v>
          </cell>
          <cell r="C1097">
            <v>322700</v>
          </cell>
          <cell r="D1097">
            <v>1</v>
          </cell>
          <cell r="E1097">
            <v>0</v>
          </cell>
          <cell r="F1097" t="str">
            <v>הכנ' משרד החינוך</v>
          </cell>
          <cell r="G1097" t="str">
            <v>גמיש</v>
          </cell>
          <cell r="H1097">
            <v>0</v>
          </cell>
          <cell r="I1097">
            <v>0</v>
          </cell>
        </row>
        <row r="1098">
          <cell r="A1098" t="e">
            <v>#VALUE!</v>
          </cell>
          <cell r="B1098" t="str">
            <v>322700  סך הכל</v>
          </cell>
          <cell r="C1098">
            <v>0</v>
          </cell>
          <cell r="D1098">
            <v>0</v>
          </cell>
          <cell r="E1098">
            <v>0</v>
          </cell>
          <cell r="F1098" t="str">
            <v xml:space="preserve">חוגי העשרה        </v>
          </cell>
          <cell r="G1098">
            <v>0</v>
          </cell>
          <cell r="H1098">
            <v>0</v>
          </cell>
          <cell r="I1098">
            <v>0</v>
          </cell>
        </row>
        <row r="1099">
          <cell r="A1099">
            <v>0</v>
          </cell>
          <cell r="B1099">
            <v>0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</row>
        <row r="1100">
          <cell r="A1100">
            <v>13230000</v>
          </cell>
          <cell r="B1100">
            <v>0</v>
          </cell>
          <cell r="C1100">
            <v>323000</v>
          </cell>
          <cell r="D1100">
            <v>1</v>
          </cell>
          <cell r="E1100">
            <v>0</v>
          </cell>
          <cell r="F1100" t="str">
            <v xml:space="preserve">ספריות            </v>
          </cell>
          <cell r="G1100" t="str">
            <v xml:space="preserve"> </v>
          </cell>
          <cell r="H1100">
            <v>0</v>
          </cell>
          <cell r="I1100">
            <v>0</v>
          </cell>
        </row>
        <row r="1101">
          <cell r="A1101">
            <v>1323000413</v>
          </cell>
          <cell r="B1101">
            <v>413</v>
          </cell>
          <cell r="C1101">
            <v>323000</v>
          </cell>
          <cell r="D1101">
            <v>1</v>
          </cell>
          <cell r="E1101">
            <v>0</v>
          </cell>
          <cell r="F1101" t="str">
            <v>דמ''ש</v>
          </cell>
          <cell r="G1101" t="str">
            <v>גמיש</v>
          </cell>
          <cell r="H1101">
            <v>0</v>
          </cell>
          <cell r="I1101">
            <v>0</v>
          </cell>
        </row>
        <row r="1102">
          <cell r="A1102">
            <v>1323000420</v>
          </cell>
          <cell r="B1102">
            <v>420</v>
          </cell>
          <cell r="C1102">
            <v>323000</v>
          </cell>
          <cell r="D1102">
            <v>1</v>
          </cell>
          <cell r="E1102">
            <v>0</v>
          </cell>
          <cell r="F1102" t="str">
            <v xml:space="preserve">מנויים            </v>
          </cell>
          <cell r="G1102" t="str">
            <v>גמיש</v>
          </cell>
          <cell r="H1102">
            <v>0</v>
          </cell>
          <cell r="I1102">
            <v>0</v>
          </cell>
        </row>
        <row r="1103">
          <cell r="A1103">
            <v>1323000421</v>
          </cell>
          <cell r="B1103">
            <v>421</v>
          </cell>
          <cell r="C1103">
            <v>323000</v>
          </cell>
          <cell r="D1103">
            <v>1</v>
          </cell>
          <cell r="E1103">
            <v>0</v>
          </cell>
          <cell r="F1103" t="str">
            <v>הכנסות מפסטיבל אישה</v>
          </cell>
          <cell r="G1103" t="str">
            <v>גמיש</v>
          </cell>
          <cell r="H1103">
            <v>0</v>
          </cell>
          <cell r="I1103">
            <v>0</v>
          </cell>
        </row>
        <row r="1104">
          <cell r="A1104">
            <v>1323000429</v>
          </cell>
          <cell r="B1104">
            <v>429</v>
          </cell>
          <cell r="C1104">
            <v>323000</v>
          </cell>
          <cell r="D1104">
            <v>1</v>
          </cell>
          <cell r="E1104">
            <v>0</v>
          </cell>
          <cell r="F1104" t="str">
            <v>הכנ' מפעולות השלמה</v>
          </cell>
          <cell r="G1104" t="str">
            <v>גמיש</v>
          </cell>
          <cell r="H1104">
            <v>0</v>
          </cell>
          <cell r="I1104">
            <v>0</v>
          </cell>
        </row>
        <row r="1105">
          <cell r="A1105">
            <v>1323000491</v>
          </cell>
          <cell r="B1105">
            <v>491</v>
          </cell>
          <cell r="C1105">
            <v>323000</v>
          </cell>
          <cell r="D1105">
            <v>1</v>
          </cell>
          <cell r="E1105">
            <v>0</v>
          </cell>
          <cell r="F1105" t="str">
            <v xml:space="preserve">הכנסות משבוע הספר </v>
          </cell>
          <cell r="G1105" t="str">
            <v>גמיש</v>
          </cell>
          <cell r="H1105">
            <v>0</v>
          </cell>
          <cell r="I1105">
            <v>0</v>
          </cell>
        </row>
        <row r="1106">
          <cell r="A1106">
            <v>1323000640</v>
          </cell>
          <cell r="B1106">
            <v>640</v>
          </cell>
          <cell r="C1106">
            <v>323000</v>
          </cell>
          <cell r="D1106">
            <v>1</v>
          </cell>
          <cell r="E1106">
            <v>0</v>
          </cell>
          <cell r="F1106" t="str">
            <v>מדיטק - שכר דירה</v>
          </cell>
          <cell r="G1106" t="str">
            <v>גמיש</v>
          </cell>
          <cell r="H1106">
            <v>0</v>
          </cell>
          <cell r="I1106">
            <v>0</v>
          </cell>
        </row>
        <row r="1107">
          <cell r="A1107">
            <v>1323000641</v>
          </cell>
          <cell r="B1107">
            <v>641</v>
          </cell>
          <cell r="C1107">
            <v>323000</v>
          </cell>
          <cell r="D1107">
            <v>1</v>
          </cell>
          <cell r="E1107">
            <v>0</v>
          </cell>
          <cell r="F1107" t="str">
            <v>ביטוח כנגד הוצאות</v>
          </cell>
          <cell r="G1107" t="str">
            <v>גמיש</v>
          </cell>
          <cell r="H1107">
            <v>0</v>
          </cell>
          <cell r="I1107">
            <v>-20600</v>
          </cell>
        </row>
        <row r="1108">
          <cell r="A1108">
            <v>1323000651</v>
          </cell>
          <cell r="B1108">
            <v>651</v>
          </cell>
          <cell r="C1108">
            <v>323000</v>
          </cell>
          <cell r="D1108">
            <v>1</v>
          </cell>
          <cell r="E1108">
            <v>0</v>
          </cell>
          <cell r="F1108" t="str">
            <v>השכרת חדרים</v>
          </cell>
          <cell r="G1108" t="str">
            <v xml:space="preserve"> </v>
          </cell>
          <cell r="H1108">
            <v>0</v>
          </cell>
          <cell r="I1108">
            <v>0</v>
          </cell>
        </row>
        <row r="1109">
          <cell r="A1109">
            <v>1323000790</v>
          </cell>
          <cell r="B1109">
            <v>790</v>
          </cell>
          <cell r="C1109">
            <v>323000</v>
          </cell>
          <cell r="D1109">
            <v>1</v>
          </cell>
          <cell r="E1109">
            <v>0</v>
          </cell>
          <cell r="F1109" t="str">
            <v>קרן ברכה - עיצוב</v>
          </cell>
          <cell r="G1109" t="str">
            <v>גמיש</v>
          </cell>
          <cell r="H1109">
            <v>0</v>
          </cell>
          <cell r="I1109">
            <v>0</v>
          </cell>
        </row>
        <row r="1110">
          <cell r="A1110">
            <v>1323000920</v>
          </cell>
          <cell r="B1110">
            <v>920</v>
          </cell>
          <cell r="C1110">
            <v>323000</v>
          </cell>
          <cell r="D1110">
            <v>1</v>
          </cell>
          <cell r="E1110">
            <v>0</v>
          </cell>
          <cell r="F1110" t="str">
            <v xml:space="preserve">השתת' משרד החינוך </v>
          </cell>
          <cell r="G1110" t="str">
            <v>גמיש</v>
          </cell>
          <cell r="H1110">
            <v>0</v>
          </cell>
          <cell r="I1110">
            <v>0</v>
          </cell>
        </row>
        <row r="1111">
          <cell r="A1111">
            <v>1323000921</v>
          </cell>
          <cell r="B1111">
            <v>921</v>
          </cell>
          <cell r="C1111">
            <v>323000</v>
          </cell>
          <cell r="D1111">
            <v>1</v>
          </cell>
          <cell r="E1111">
            <v>0</v>
          </cell>
          <cell r="F1111" t="str">
            <v>מיחשוב-מש' התרבות</v>
          </cell>
          <cell r="G1111" t="str">
            <v>גמיש</v>
          </cell>
          <cell r="H1111">
            <v>0</v>
          </cell>
          <cell r="I1111">
            <v>0</v>
          </cell>
        </row>
        <row r="1112">
          <cell r="A1112">
            <v>1323000935</v>
          </cell>
          <cell r="B1112">
            <v>935</v>
          </cell>
          <cell r="C1112">
            <v>323000</v>
          </cell>
          <cell r="D1112">
            <v>1</v>
          </cell>
          <cell r="E1112">
            <v>0</v>
          </cell>
          <cell r="F1112" t="str">
            <v>כנס עיצוב-מ' פיתוח אזורי</v>
          </cell>
          <cell r="G1112" t="str">
            <v>גמיש</v>
          </cell>
          <cell r="H1112">
            <v>0</v>
          </cell>
          <cell r="I1112">
            <v>0</v>
          </cell>
        </row>
        <row r="1113">
          <cell r="A1113" t="e">
            <v>#VALUE!</v>
          </cell>
          <cell r="B1113" t="str">
            <v>323000  סך הכל</v>
          </cell>
          <cell r="C1113">
            <v>0</v>
          </cell>
          <cell r="D1113">
            <v>0</v>
          </cell>
          <cell r="E1113">
            <v>0</v>
          </cell>
          <cell r="F1113" t="str">
            <v xml:space="preserve">ספריות            </v>
          </cell>
          <cell r="G1113">
            <v>0</v>
          </cell>
          <cell r="H1113">
            <v>0</v>
          </cell>
          <cell r="I1113">
            <v>-20600</v>
          </cell>
        </row>
        <row r="1114">
          <cell r="A1114">
            <v>13250000</v>
          </cell>
          <cell r="B1114">
            <v>0</v>
          </cell>
          <cell r="C1114">
            <v>325000</v>
          </cell>
          <cell r="D1114">
            <v>1</v>
          </cell>
          <cell r="E1114">
            <v>0</v>
          </cell>
          <cell r="F1114" t="str">
            <v xml:space="preserve">מוסיקה ומחול      </v>
          </cell>
          <cell r="G1114" t="str">
            <v xml:space="preserve"> </v>
          </cell>
          <cell r="H1114">
            <v>0</v>
          </cell>
          <cell r="I1114">
            <v>0</v>
          </cell>
        </row>
        <row r="1115">
          <cell r="A1115">
            <v>13255000</v>
          </cell>
          <cell r="B1115">
            <v>0</v>
          </cell>
          <cell r="C1115">
            <v>325500</v>
          </cell>
          <cell r="D1115">
            <v>1</v>
          </cell>
          <cell r="E1115">
            <v>0</v>
          </cell>
          <cell r="F1115" t="str">
            <v xml:space="preserve">להקות עירוניות    </v>
          </cell>
          <cell r="G1115" t="str">
            <v xml:space="preserve"> </v>
          </cell>
          <cell r="H1115">
            <v>0</v>
          </cell>
          <cell r="I1115">
            <v>0</v>
          </cell>
        </row>
        <row r="1116">
          <cell r="A1116">
            <v>1325500420</v>
          </cell>
          <cell r="B1116">
            <v>420</v>
          </cell>
          <cell r="C1116">
            <v>325500</v>
          </cell>
          <cell r="D1116">
            <v>1</v>
          </cell>
          <cell r="E1116">
            <v>0</v>
          </cell>
          <cell r="F1116" t="str">
            <v xml:space="preserve">הכנסות מחוגים     </v>
          </cell>
          <cell r="G1116" t="str">
            <v>גמיש</v>
          </cell>
          <cell r="H1116">
            <v>0</v>
          </cell>
          <cell r="I1116">
            <v>0</v>
          </cell>
        </row>
        <row r="1117">
          <cell r="A1117">
            <v>1325500491</v>
          </cell>
          <cell r="B1117">
            <v>491</v>
          </cell>
          <cell r="C1117">
            <v>325500</v>
          </cell>
          <cell r="D1117">
            <v>1</v>
          </cell>
          <cell r="E1117">
            <v>0</v>
          </cell>
          <cell r="F1117" t="str">
            <v xml:space="preserve">ארועים            </v>
          </cell>
          <cell r="G1117" t="str">
            <v>גמיש</v>
          </cell>
          <cell r="H1117">
            <v>0</v>
          </cell>
          <cell r="I1117">
            <v>0</v>
          </cell>
        </row>
        <row r="1118">
          <cell r="A1118">
            <v>1325500492</v>
          </cell>
          <cell r="B1118">
            <v>492</v>
          </cell>
          <cell r="C1118">
            <v>325500</v>
          </cell>
          <cell r="D1118">
            <v>1</v>
          </cell>
          <cell r="E1118">
            <v>0</v>
          </cell>
          <cell r="F1118" t="str">
            <v xml:space="preserve">השכרות            </v>
          </cell>
          <cell r="G1118" t="str">
            <v>גמיש</v>
          </cell>
          <cell r="H1118">
            <v>0</v>
          </cell>
          <cell r="I1118">
            <v>0</v>
          </cell>
        </row>
        <row r="1119">
          <cell r="A1119" t="e">
            <v>#VALUE!</v>
          </cell>
          <cell r="B1119" t="str">
            <v>325500  סך הכל</v>
          </cell>
          <cell r="C1119">
            <v>0</v>
          </cell>
          <cell r="D1119">
            <v>0</v>
          </cell>
          <cell r="E1119">
            <v>0</v>
          </cell>
          <cell r="F1119" t="str">
            <v xml:space="preserve">להקות עירוניות    </v>
          </cell>
          <cell r="G1119">
            <v>0</v>
          </cell>
          <cell r="H1119">
            <v>0</v>
          </cell>
          <cell r="I1119">
            <v>0</v>
          </cell>
        </row>
        <row r="1120">
          <cell r="A1120">
            <v>13261000</v>
          </cell>
          <cell r="B1120">
            <v>0</v>
          </cell>
          <cell r="C1120">
            <v>326100</v>
          </cell>
          <cell r="D1120">
            <v>1</v>
          </cell>
          <cell r="E1120">
            <v>0</v>
          </cell>
          <cell r="F1120" t="str">
            <v xml:space="preserve">תיאטרון חולון     </v>
          </cell>
          <cell r="G1120" t="str">
            <v xml:space="preserve"> </v>
          </cell>
          <cell r="H1120">
            <v>0</v>
          </cell>
          <cell r="I1120">
            <v>0</v>
          </cell>
        </row>
        <row r="1121">
          <cell r="A1121">
            <v>1326100413</v>
          </cell>
          <cell r="B1121">
            <v>413</v>
          </cell>
          <cell r="C1121">
            <v>326100</v>
          </cell>
          <cell r="D1121">
            <v>1</v>
          </cell>
          <cell r="E1121">
            <v>0</v>
          </cell>
          <cell r="F1121" t="str">
            <v>דמ''ש</v>
          </cell>
          <cell r="G1121" t="str">
            <v>גמיש</v>
          </cell>
          <cell r="H1121">
            <v>0</v>
          </cell>
          <cell r="I1121">
            <v>0</v>
          </cell>
        </row>
        <row r="1122">
          <cell r="A1122">
            <v>1326100640</v>
          </cell>
          <cell r="B1122">
            <v>640</v>
          </cell>
          <cell r="C1122">
            <v>326100</v>
          </cell>
          <cell r="D1122">
            <v>1</v>
          </cell>
          <cell r="E1122">
            <v>0</v>
          </cell>
          <cell r="F1122" t="str">
            <v>דמי שכירות</v>
          </cell>
          <cell r="G1122" t="str">
            <v>גמיש</v>
          </cell>
          <cell r="H1122">
            <v>0</v>
          </cell>
          <cell r="I1122">
            <v>0</v>
          </cell>
        </row>
        <row r="1123">
          <cell r="A1123">
            <v>1326100641</v>
          </cell>
          <cell r="B1123">
            <v>641</v>
          </cell>
          <cell r="C1123">
            <v>326100</v>
          </cell>
          <cell r="D1123">
            <v>1</v>
          </cell>
          <cell r="E1123">
            <v>0</v>
          </cell>
          <cell r="F1123" t="str">
            <v xml:space="preserve">ביטוח-כנגד הוצאות             </v>
          </cell>
          <cell r="G1123" t="str">
            <v>גמיש</v>
          </cell>
          <cell r="H1123">
            <v>0</v>
          </cell>
          <cell r="I1123">
            <v>-29400</v>
          </cell>
        </row>
        <row r="1124">
          <cell r="A1124">
            <v>1326100920</v>
          </cell>
          <cell r="B1124">
            <v>920</v>
          </cell>
          <cell r="C1124">
            <v>326100</v>
          </cell>
          <cell r="D1124">
            <v>1</v>
          </cell>
          <cell r="E1124">
            <v>0</v>
          </cell>
          <cell r="F1124" t="str">
            <v>השתתפות משרד חינוך</v>
          </cell>
          <cell r="G1124" t="str">
            <v>גמיש</v>
          </cell>
          <cell r="H1124">
            <v>0</v>
          </cell>
          <cell r="I1124">
            <v>0</v>
          </cell>
        </row>
        <row r="1125">
          <cell r="A1125">
            <v>1326100935</v>
          </cell>
          <cell r="B1125">
            <v>935</v>
          </cell>
          <cell r="C1125">
            <v>326100</v>
          </cell>
          <cell r="D1125">
            <v>1</v>
          </cell>
          <cell r="E1125">
            <v>0</v>
          </cell>
          <cell r="F1125" t="str">
            <v>אשה-השת' מש' רוה"מ</v>
          </cell>
          <cell r="G1125" t="str">
            <v>גמיש</v>
          </cell>
          <cell r="H1125">
            <v>0</v>
          </cell>
          <cell r="I1125">
            <v>0</v>
          </cell>
        </row>
        <row r="1126">
          <cell r="A1126" t="e">
            <v>#VALUE!</v>
          </cell>
          <cell r="B1126" t="str">
            <v>326100  סך הכל</v>
          </cell>
          <cell r="C1126">
            <v>0</v>
          </cell>
          <cell r="D1126">
            <v>0</v>
          </cell>
          <cell r="E1126">
            <v>0</v>
          </cell>
          <cell r="F1126" t="str">
            <v xml:space="preserve">תיאטרון חולון     </v>
          </cell>
          <cell r="G1126">
            <v>0</v>
          </cell>
          <cell r="H1126">
            <v>0</v>
          </cell>
          <cell r="I1126">
            <v>-29400</v>
          </cell>
        </row>
        <row r="1127">
          <cell r="A1127">
            <v>13261200</v>
          </cell>
          <cell r="B1127">
            <v>0</v>
          </cell>
          <cell r="C1127">
            <v>326120</v>
          </cell>
          <cell r="D1127">
            <v>1</v>
          </cell>
          <cell r="E1127">
            <v>0</v>
          </cell>
          <cell r="F1127" t="str">
            <v>מוזיאון הקריקטורות</v>
          </cell>
          <cell r="G1127" t="str">
            <v xml:space="preserve"> </v>
          </cell>
          <cell r="H1127">
            <v>0</v>
          </cell>
          <cell r="I1127">
            <v>0</v>
          </cell>
        </row>
        <row r="1128">
          <cell r="A1128">
            <v>1326120413</v>
          </cell>
          <cell r="B1128">
            <v>413</v>
          </cell>
          <cell r="C1128">
            <v>326120</v>
          </cell>
          <cell r="D1128">
            <v>1</v>
          </cell>
          <cell r="E1128">
            <v>0</v>
          </cell>
          <cell r="F1128" t="str">
            <v>דמ''ש</v>
          </cell>
          <cell r="G1128" t="str">
            <v>גמיש</v>
          </cell>
          <cell r="H1128">
            <v>0</v>
          </cell>
          <cell r="I1128">
            <v>0</v>
          </cell>
        </row>
        <row r="1129">
          <cell r="A1129" t="e">
            <v>#VALUE!</v>
          </cell>
          <cell r="B1129" t="str">
            <v>326120  סך הכל</v>
          </cell>
          <cell r="C1129">
            <v>0</v>
          </cell>
          <cell r="D1129">
            <v>0</v>
          </cell>
          <cell r="E1129">
            <v>0</v>
          </cell>
          <cell r="F1129" t="str">
            <v>מוזיאון הקריקטורות</v>
          </cell>
          <cell r="G1129">
            <v>0</v>
          </cell>
          <cell r="H1129">
            <v>0</v>
          </cell>
          <cell r="I1129">
            <v>0</v>
          </cell>
        </row>
        <row r="1130">
          <cell r="A1130">
            <v>13263000</v>
          </cell>
          <cell r="B1130">
            <v>0</v>
          </cell>
          <cell r="C1130">
            <v>326300</v>
          </cell>
          <cell r="D1130">
            <v>1</v>
          </cell>
          <cell r="E1130">
            <v>0</v>
          </cell>
          <cell r="F1130" t="str">
            <v>מוזיאון עולמות ילד</v>
          </cell>
          <cell r="G1130" t="str">
            <v xml:space="preserve"> </v>
          </cell>
          <cell r="H1130">
            <v>0</v>
          </cell>
          <cell r="I1130">
            <v>0</v>
          </cell>
        </row>
        <row r="1131">
          <cell r="A1131">
            <v>1326300413</v>
          </cell>
          <cell r="B1131">
            <v>413</v>
          </cell>
          <cell r="C1131">
            <v>326300</v>
          </cell>
          <cell r="D1131">
            <v>1</v>
          </cell>
          <cell r="E1131">
            <v>0</v>
          </cell>
          <cell r="F1131" t="str">
            <v>דמ''ש</v>
          </cell>
          <cell r="G1131" t="str">
            <v>גמיש</v>
          </cell>
          <cell r="H1131">
            <v>0</v>
          </cell>
          <cell r="I1131">
            <v>0</v>
          </cell>
        </row>
        <row r="1132">
          <cell r="A1132">
            <v>1326300640</v>
          </cell>
          <cell r="B1132">
            <v>640</v>
          </cell>
          <cell r="C1132">
            <v>326300</v>
          </cell>
          <cell r="D1132">
            <v>1</v>
          </cell>
          <cell r="E1132">
            <v>0</v>
          </cell>
          <cell r="F1132" t="str">
            <v xml:space="preserve">שכר דירה    </v>
          </cell>
          <cell r="G1132" t="str">
            <v>גמיש</v>
          </cell>
          <cell r="H1132">
            <v>0</v>
          </cell>
          <cell r="I1132">
            <v>0</v>
          </cell>
        </row>
        <row r="1133">
          <cell r="A1133">
            <v>1326300641</v>
          </cell>
          <cell r="B1133">
            <v>641</v>
          </cell>
          <cell r="C1133">
            <v>326300</v>
          </cell>
          <cell r="D1133">
            <v>1</v>
          </cell>
          <cell r="E1133">
            <v>0</v>
          </cell>
          <cell r="F1133" t="str">
            <v xml:space="preserve">ביטוח-כנגד הוצאות             </v>
          </cell>
          <cell r="G1133" t="str">
            <v>גמיש</v>
          </cell>
          <cell r="H1133">
            <v>0</v>
          </cell>
          <cell r="I1133">
            <v>-40500</v>
          </cell>
        </row>
        <row r="1134">
          <cell r="A1134" t="e">
            <v>#VALUE!</v>
          </cell>
          <cell r="B1134" t="str">
            <v>326300  סך הכל</v>
          </cell>
          <cell r="C1134">
            <v>0</v>
          </cell>
          <cell r="D1134">
            <v>0</v>
          </cell>
          <cell r="E1134">
            <v>0</v>
          </cell>
          <cell r="F1134" t="str">
            <v>מוזיאון עולמות ילד</v>
          </cell>
          <cell r="G1134">
            <v>0</v>
          </cell>
          <cell r="H1134">
            <v>0</v>
          </cell>
          <cell r="I1134">
            <v>-40500</v>
          </cell>
        </row>
        <row r="1135">
          <cell r="A1135">
            <v>13264000</v>
          </cell>
          <cell r="B1135">
            <v>0</v>
          </cell>
          <cell r="C1135">
            <v>326400</v>
          </cell>
          <cell r="D1135">
            <v>1</v>
          </cell>
          <cell r="E1135">
            <v>0</v>
          </cell>
          <cell r="F1135" t="str">
            <v>מתנ"ס ע"ש שטיינברג</v>
          </cell>
          <cell r="G1135" t="str">
            <v xml:space="preserve"> </v>
          </cell>
          <cell r="H1135">
            <v>0</v>
          </cell>
          <cell r="I1135">
            <v>0</v>
          </cell>
        </row>
        <row r="1136">
          <cell r="A1136">
            <v>1326400413</v>
          </cell>
          <cell r="B1136">
            <v>413</v>
          </cell>
          <cell r="C1136">
            <v>326400</v>
          </cell>
          <cell r="D1136">
            <v>1</v>
          </cell>
          <cell r="E1136">
            <v>0</v>
          </cell>
          <cell r="F1136" t="str">
            <v>דמ''ש</v>
          </cell>
          <cell r="G1136" t="str">
            <v>גמיש</v>
          </cell>
          <cell r="H1136">
            <v>0</v>
          </cell>
          <cell r="I1136">
            <v>0</v>
          </cell>
        </row>
        <row r="1137">
          <cell r="A1137">
            <v>1326400421</v>
          </cell>
          <cell r="B1137">
            <v>421</v>
          </cell>
          <cell r="C1137">
            <v>326400</v>
          </cell>
          <cell r="D1137">
            <v>1</v>
          </cell>
          <cell r="E1137">
            <v>0</v>
          </cell>
          <cell r="F1137" t="str">
            <v>פסיטבל בובות</v>
          </cell>
          <cell r="G1137" t="str">
            <v>גמיש</v>
          </cell>
          <cell r="H1137">
            <v>0</v>
          </cell>
          <cell r="I1137">
            <v>0</v>
          </cell>
        </row>
        <row r="1138">
          <cell r="A1138">
            <v>1326400425</v>
          </cell>
          <cell r="B1138">
            <v>425</v>
          </cell>
          <cell r="C1138">
            <v>326400</v>
          </cell>
          <cell r="D1138">
            <v>1</v>
          </cell>
          <cell r="E1138">
            <v>0</v>
          </cell>
          <cell r="F1138" t="str">
            <v>צלילי ילדות</v>
          </cell>
          <cell r="G1138" t="str">
            <v>גמיש</v>
          </cell>
          <cell r="H1138">
            <v>0</v>
          </cell>
          <cell r="I1138">
            <v>0</v>
          </cell>
        </row>
        <row r="1139">
          <cell r="A1139">
            <v>1326400426</v>
          </cell>
          <cell r="B1139">
            <v>426</v>
          </cell>
          <cell r="C1139">
            <v>326400</v>
          </cell>
          <cell r="D1139">
            <v>1</v>
          </cell>
          <cell r="E1139">
            <v>0</v>
          </cell>
          <cell r="F1139" t="str">
            <v>מסך הקסם</v>
          </cell>
          <cell r="G1139" t="str">
            <v>גמיש</v>
          </cell>
          <cell r="H1139">
            <v>0</v>
          </cell>
          <cell r="I1139">
            <v>0</v>
          </cell>
        </row>
        <row r="1140">
          <cell r="A1140">
            <v>1326400641</v>
          </cell>
          <cell r="B1140">
            <v>641</v>
          </cell>
          <cell r="C1140">
            <v>326400</v>
          </cell>
          <cell r="D1140">
            <v>1</v>
          </cell>
          <cell r="E1140">
            <v>0</v>
          </cell>
          <cell r="F1140" t="str">
            <v xml:space="preserve">ביטוח-כנגד הוצאות             </v>
          </cell>
          <cell r="G1140" t="str">
            <v>גמיש</v>
          </cell>
          <cell r="H1140">
            <v>0</v>
          </cell>
          <cell r="I1140">
            <v>-13500</v>
          </cell>
        </row>
        <row r="1141">
          <cell r="A1141">
            <v>1326400920</v>
          </cell>
          <cell r="B1141">
            <v>920</v>
          </cell>
          <cell r="C1141">
            <v>326400</v>
          </cell>
          <cell r="D1141">
            <v>1</v>
          </cell>
          <cell r="E1141">
            <v>0</v>
          </cell>
          <cell r="F1141" t="str">
            <v>פסיטבל בובות-משה"ח</v>
          </cell>
          <cell r="G1141" t="str">
            <v>גמיש</v>
          </cell>
          <cell r="H1141">
            <v>0</v>
          </cell>
          <cell r="I1141">
            <v>0</v>
          </cell>
        </row>
        <row r="1142">
          <cell r="A1142" t="e">
            <v>#VALUE!</v>
          </cell>
          <cell r="B1142" t="str">
            <v>326400  סך הכל</v>
          </cell>
          <cell r="C1142">
            <v>0</v>
          </cell>
          <cell r="D1142">
            <v>0</v>
          </cell>
          <cell r="E1142">
            <v>0</v>
          </cell>
          <cell r="F1142" t="str">
            <v>מתנ"ס ע"ש שטיינברג</v>
          </cell>
          <cell r="G1142">
            <v>0</v>
          </cell>
          <cell r="H1142">
            <v>0</v>
          </cell>
          <cell r="I1142">
            <v>-13500</v>
          </cell>
        </row>
        <row r="1143">
          <cell r="A1143">
            <v>13265000</v>
          </cell>
          <cell r="B1143">
            <v>0</v>
          </cell>
          <cell r="C1143">
            <v>326500</v>
          </cell>
          <cell r="D1143">
            <v>1</v>
          </cell>
          <cell r="E1143">
            <v>0</v>
          </cell>
          <cell r="F1143" t="str">
            <v xml:space="preserve">המחלקה לארועים    </v>
          </cell>
          <cell r="G1143" t="str">
            <v xml:space="preserve"> </v>
          </cell>
          <cell r="H1143">
            <v>0</v>
          </cell>
          <cell r="I1143">
            <v>0</v>
          </cell>
        </row>
        <row r="1144">
          <cell r="A1144">
            <v>1326500420</v>
          </cell>
          <cell r="B1144">
            <v>420</v>
          </cell>
          <cell r="C1144">
            <v>326500</v>
          </cell>
          <cell r="D1144">
            <v>1</v>
          </cell>
          <cell r="E1144">
            <v>0</v>
          </cell>
          <cell r="F1144" t="str">
            <v>השכרת תלבושות</v>
          </cell>
          <cell r="G1144" t="str">
            <v>גמיש</v>
          </cell>
          <cell r="H1144">
            <v>0</v>
          </cell>
          <cell r="I1144">
            <v>0</v>
          </cell>
        </row>
        <row r="1145">
          <cell r="A1145">
            <v>1326500491</v>
          </cell>
          <cell r="B1145">
            <v>491</v>
          </cell>
          <cell r="C1145">
            <v>326500</v>
          </cell>
          <cell r="D1145">
            <v>1</v>
          </cell>
          <cell r="E1145">
            <v>0</v>
          </cell>
          <cell r="F1145" t="str">
            <v>הכנס'מחלקת אירועים</v>
          </cell>
          <cell r="G1145" t="str">
            <v>גמיש</v>
          </cell>
          <cell r="H1145">
            <v>0</v>
          </cell>
          <cell r="I1145">
            <v>0</v>
          </cell>
        </row>
        <row r="1146">
          <cell r="A1146">
            <v>1326500740</v>
          </cell>
          <cell r="B1146">
            <v>740</v>
          </cell>
          <cell r="C1146">
            <v>326500</v>
          </cell>
          <cell r="D1146">
            <v>1</v>
          </cell>
          <cell r="E1146">
            <v>0</v>
          </cell>
          <cell r="F1146" t="str">
            <v xml:space="preserve">השת' מפעל הפיס    </v>
          </cell>
          <cell r="G1146" t="str">
            <v>גמיש</v>
          </cell>
          <cell r="H1146">
            <v>0</v>
          </cell>
          <cell r="I1146">
            <v>0</v>
          </cell>
        </row>
        <row r="1147">
          <cell r="A1147">
            <v>1326500920</v>
          </cell>
          <cell r="B1147">
            <v>920</v>
          </cell>
          <cell r="C1147">
            <v>326500</v>
          </cell>
          <cell r="D1147">
            <v>1</v>
          </cell>
          <cell r="E1147">
            <v>0</v>
          </cell>
          <cell r="F1147" t="str">
            <v>תוכנית סל"ע מ.תרבות</v>
          </cell>
          <cell r="G1147" t="str">
            <v>גמיש</v>
          </cell>
          <cell r="H1147">
            <v>0</v>
          </cell>
          <cell r="I1147">
            <v>0</v>
          </cell>
        </row>
        <row r="1148">
          <cell r="A1148">
            <v>1326500930</v>
          </cell>
          <cell r="B1148">
            <v>930</v>
          </cell>
          <cell r="C1148">
            <v>326500</v>
          </cell>
          <cell r="D1148">
            <v>1</v>
          </cell>
          <cell r="E1148">
            <v>0</v>
          </cell>
          <cell r="F1148" t="str">
            <v>ארועי שנת ה - 60</v>
          </cell>
          <cell r="G1148" t="str">
            <v>גמיש</v>
          </cell>
          <cell r="H1148">
            <v>0</v>
          </cell>
          <cell r="I1148">
            <v>0</v>
          </cell>
        </row>
        <row r="1149">
          <cell r="A1149" t="e">
            <v>#VALUE!</v>
          </cell>
          <cell r="B1149" t="str">
            <v>326500  סך הכל</v>
          </cell>
          <cell r="C1149">
            <v>0</v>
          </cell>
          <cell r="D1149">
            <v>0</v>
          </cell>
          <cell r="E1149">
            <v>0</v>
          </cell>
          <cell r="F1149" t="str">
            <v xml:space="preserve">המחלקה לארועים    </v>
          </cell>
          <cell r="G1149">
            <v>0</v>
          </cell>
          <cell r="H1149">
            <v>0</v>
          </cell>
          <cell r="I1149">
            <v>0</v>
          </cell>
        </row>
        <row r="1150">
          <cell r="A1150">
            <v>13267000</v>
          </cell>
          <cell r="B1150">
            <v>0</v>
          </cell>
          <cell r="C1150">
            <v>326700</v>
          </cell>
          <cell r="D1150">
            <v>1</v>
          </cell>
          <cell r="E1150">
            <v>0</v>
          </cell>
          <cell r="F1150" t="str">
            <v>מרכז סירקין</v>
          </cell>
          <cell r="G1150" t="str">
            <v xml:space="preserve"> </v>
          </cell>
          <cell r="H1150">
            <v>0</v>
          </cell>
          <cell r="I1150">
            <v>0</v>
          </cell>
        </row>
        <row r="1151">
          <cell r="A1151">
            <v>1326700920</v>
          </cell>
          <cell r="B1151">
            <v>920</v>
          </cell>
          <cell r="C1151">
            <v>326700</v>
          </cell>
          <cell r="D1151">
            <v>1</v>
          </cell>
          <cell r="E1151">
            <v>0</v>
          </cell>
          <cell r="F1151" t="str">
            <v>הכנ' ממשרד התרבות</v>
          </cell>
          <cell r="G1151" t="str">
            <v>גמיש</v>
          </cell>
          <cell r="H1151">
            <v>0</v>
          </cell>
          <cell r="I1151">
            <v>0</v>
          </cell>
        </row>
        <row r="1152">
          <cell r="A1152">
            <v>1326700990</v>
          </cell>
          <cell r="B1152">
            <v>990</v>
          </cell>
          <cell r="C1152">
            <v>326700</v>
          </cell>
          <cell r="D1152">
            <v>1</v>
          </cell>
          <cell r="E1152">
            <v>0</v>
          </cell>
          <cell r="F1152" t="str">
            <v>הכנסות ממשרד התרבות</v>
          </cell>
          <cell r="G1152" t="str">
            <v>גמיש</v>
          </cell>
          <cell r="H1152">
            <v>0</v>
          </cell>
          <cell r="I1152">
            <v>0</v>
          </cell>
        </row>
        <row r="1153">
          <cell r="A1153" t="e">
            <v>#VALUE!</v>
          </cell>
          <cell r="B1153" t="str">
            <v>326700  סך הכל</v>
          </cell>
          <cell r="C1153">
            <v>0</v>
          </cell>
          <cell r="D1153">
            <v>0</v>
          </cell>
          <cell r="E1153">
            <v>0</v>
          </cell>
          <cell r="F1153" t="str">
            <v>מרכז סירקין</v>
          </cell>
          <cell r="G1153">
            <v>0</v>
          </cell>
          <cell r="H1153">
            <v>0</v>
          </cell>
          <cell r="I1153">
            <v>0</v>
          </cell>
        </row>
        <row r="1154">
          <cell r="A1154">
            <v>13268000</v>
          </cell>
          <cell r="B1154">
            <v>0</v>
          </cell>
          <cell r="C1154">
            <v>326800</v>
          </cell>
          <cell r="D1154">
            <v>1</v>
          </cell>
          <cell r="E1154">
            <v>0</v>
          </cell>
          <cell r="F1154" t="str">
            <v>מוזיאון העיצוב</v>
          </cell>
          <cell r="G1154">
            <v>0</v>
          </cell>
          <cell r="H1154">
            <v>0</v>
          </cell>
          <cell r="I1154">
            <v>0</v>
          </cell>
        </row>
        <row r="1155">
          <cell r="A1155">
            <v>1326800413</v>
          </cell>
          <cell r="B1155">
            <v>413</v>
          </cell>
          <cell r="C1155">
            <v>326800</v>
          </cell>
          <cell r="D1155">
            <v>1</v>
          </cell>
          <cell r="E1155">
            <v>0</v>
          </cell>
          <cell r="F1155" t="str">
            <v>דמ''ש</v>
          </cell>
          <cell r="G1155" t="str">
            <v>גמיש</v>
          </cell>
          <cell r="H1155">
            <v>0</v>
          </cell>
          <cell r="I1155">
            <v>0</v>
          </cell>
        </row>
        <row r="1156">
          <cell r="A1156">
            <v>1326800641</v>
          </cell>
          <cell r="B1156">
            <v>641</v>
          </cell>
          <cell r="C1156">
            <v>326800</v>
          </cell>
          <cell r="D1156">
            <v>1</v>
          </cell>
          <cell r="E1156">
            <v>0</v>
          </cell>
          <cell r="F1156" t="str">
            <v>ביטוח כנגד הוצאות</v>
          </cell>
          <cell r="G1156" t="str">
            <v>גמיש</v>
          </cell>
          <cell r="H1156">
            <v>0</v>
          </cell>
          <cell r="I1156">
            <v>-45000</v>
          </cell>
        </row>
        <row r="1157">
          <cell r="A1157" t="e">
            <v>#VALUE!</v>
          </cell>
          <cell r="B1157" t="str">
            <v>326800  סך הכל</v>
          </cell>
          <cell r="C1157">
            <v>0</v>
          </cell>
          <cell r="D1157">
            <v>0</v>
          </cell>
          <cell r="E1157">
            <v>0</v>
          </cell>
          <cell r="F1157" t="str">
            <v>מוזיאון העיצוב</v>
          </cell>
          <cell r="G1157">
            <v>0</v>
          </cell>
          <cell r="H1157">
            <v>0</v>
          </cell>
          <cell r="I1157">
            <v>-45000</v>
          </cell>
        </row>
        <row r="1158">
          <cell r="A1158">
            <v>13280000</v>
          </cell>
          <cell r="B1158">
            <v>0</v>
          </cell>
          <cell r="C1158">
            <v>328000</v>
          </cell>
          <cell r="D1158">
            <v>1</v>
          </cell>
          <cell r="E1158">
            <v>0</v>
          </cell>
          <cell r="F1158" t="str">
            <v>נוער + מרכ' קהילתי</v>
          </cell>
          <cell r="G1158" t="str">
            <v xml:space="preserve"> </v>
          </cell>
          <cell r="H1158">
            <v>0</v>
          </cell>
          <cell r="I1158">
            <v>0</v>
          </cell>
        </row>
        <row r="1159">
          <cell r="A1159">
            <v>13281000</v>
          </cell>
          <cell r="B1159">
            <v>0</v>
          </cell>
          <cell r="C1159">
            <v>328100</v>
          </cell>
          <cell r="D1159">
            <v>1</v>
          </cell>
          <cell r="E1159">
            <v>0</v>
          </cell>
          <cell r="F1159" t="str">
            <v>מינהלת מחלקת הנוער</v>
          </cell>
          <cell r="G1159" t="str">
            <v xml:space="preserve"> </v>
          </cell>
          <cell r="H1159">
            <v>0</v>
          </cell>
          <cell r="I1159">
            <v>0</v>
          </cell>
        </row>
        <row r="1160">
          <cell r="A1160">
            <v>1328100420</v>
          </cell>
          <cell r="B1160">
            <v>420</v>
          </cell>
          <cell r="C1160">
            <v>328100</v>
          </cell>
          <cell r="D1160">
            <v>1</v>
          </cell>
          <cell r="E1160">
            <v>0</v>
          </cell>
          <cell r="F1160" t="str">
            <v xml:space="preserve">הכנסות מפעולות    </v>
          </cell>
          <cell r="G1160" t="str">
            <v>גמיש</v>
          </cell>
          <cell r="H1160">
            <v>0</v>
          </cell>
          <cell r="I1160">
            <v>-5000</v>
          </cell>
        </row>
        <row r="1161">
          <cell r="A1161">
            <v>1328100423</v>
          </cell>
          <cell r="B1161">
            <v>423</v>
          </cell>
          <cell r="C1161">
            <v>328100</v>
          </cell>
          <cell r="D1161">
            <v>1</v>
          </cell>
          <cell r="E1161">
            <v>0</v>
          </cell>
          <cell r="F1161" t="str">
            <v>מניעת אלימות</v>
          </cell>
          <cell r="G1161" t="str">
            <v>גמיש</v>
          </cell>
          <cell r="H1161">
            <v>0</v>
          </cell>
          <cell r="I1161">
            <v>0</v>
          </cell>
        </row>
        <row r="1162">
          <cell r="A1162">
            <v>1328100424</v>
          </cell>
          <cell r="B1162">
            <v>424</v>
          </cell>
          <cell r="C1162">
            <v>328100</v>
          </cell>
          <cell r="D1162">
            <v>1</v>
          </cell>
          <cell r="E1162">
            <v>0</v>
          </cell>
          <cell r="F1162" t="str">
            <v xml:space="preserve">פעילות חצ"ב       </v>
          </cell>
          <cell r="G1162" t="str">
            <v>גמיש</v>
          </cell>
          <cell r="H1162">
            <v>0</v>
          </cell>
          <cell r="I1162">
            <v>0</v>
          </cell>
        </row>
        <row r="1163">
          <cell r="A1163">
            <v>1328100444</v>
          </cell>
          <cell r="B1163">
            <v>444</v>
          </cell>
          <cell r="C1163">
            <v>328100</v>
          </cell>
          <cell r="D1163">
            <v>1</v>
          </cell>
          <cell r="E1163">
            <v>0</v>
          </cell>
          <cell r="F1163" t="str">
            <v>אירוע התרמה</v>
          </cell>
          <cell r="G1163" t="str">
            <v>גמיש</v>
          </cell>
          <cell r="H1163">
            <v>0</v>
          </cell>
          <cell r="I1163">
            <v>0</v>
          </cell>
        </row>
        <row r="1164">
          <cell r="A1164">
            <v>1328100490</v>
          </cell>
          <cell r="B1164">
            <v>490</v>
          </cell>
          <cell r="C1164">
            <v>328100</v>
          </cell>
          <cell r="D1164">
            <v>1</v>
          </cell>
          <cell r="E1164">
            <v>0</v>
          </cell>
          <cell r="F1164" t="str">
            <v xml:space="preserve">הכנסות מרכז שואה  </v>
          </cell>
          <cell r="G1164" t="str">
            <v>גמיש</v>
          </cell>
          <cell r="H1164">
            <v>0</v>
          </cell>
          <cell r="I1164">
            <v>0</v>
          </cell>
        </row>
        <row r="1165">
          <cell r="A1165">
            <v>1328100491</v>
          </cell>
          <cell r="B1165">
            <v>491</v>
          </cell>
          <cell r="C1165">
            <v>328100</v>
          </cell>
          <cell r="D1165">
            <v>1</v>
          </cell>
          <cell r="E1165">
            <v>0</v>
          </cell>
          <cell r="F1165" t="str">
            <v xml:space="preserve">הכנסות מארועים    </v>
          </cell>
          <cell r="G1165" t="str">
            <v>גמיש</v>
          </cell>
          <cell r="H1165">
            <v>0</v>
          </cell>
          <cell r="I1165">
            <v>0</v>
          </cell>
        </row>
        <row r="1166">
          <cell r="A1166">
            <v>1328100492</v>
          </cell>
          <cell r="B1166">
            <v>492</v>
          </cell>
          <cell r="C1166">
            <v>328100</v>
          </cell>
          <cell r="D1166">
            <v>1</v>
          </cell>
          <cell r="E1166">
            <v>0</v>
          </cell>
          <cell r="F1166" t="str">
            <v xml:space="preserve">אתר הנצחה לשואה   </v>
          </cell>
          <cell r="G1166" t="str">
            <v>גמיש</v>
          </cell>
          <cell r="H1166">
            <v>0</v>
          </cell>
          <cell r="I1166">
            <v>0</v>
          </cell>
        </row>
        <row r="1167">
          <cell r="A1167">
            <v>1328100790</v>
          </cell>
          <cell r="B1167">
            <v>790</v>
          </cell>
          <cell r="C1167">
            <v>328100</v>
          </cell>
          <cell r="D1167">
            <v>1</v>
          </cell>
          <cell r="E1167">
            <v>0</v>
          </cell>
          <cell r="F1167" t="str">
            <v>מעשים טובים-הרוח הטובה</v>
          </cell>
          <cell r="G1167" t="str">
            <v>גמיש</v>
          </cell>
          <cell r="H1167">
            <v>0</v>
          </cell>
          <cell r="I1167">
            <v>0</v>
          </cell>
        </row>
        <row r="1168">
          <cell r="A1168">
            <v>1328100792</v>
          </cell>
          <cell r="B1168">
            <v>792</v>
          </cell>
          <cell r="C1168">
            <v>328100</v>
          </cell>
          <cell r="D1168">
            <v>1</v>
          </cell>
          <cell r="E1168">
            <v>0</v>
          </cell>
          <cell r="F1168" t="str">
            <v>מועצת אירגוני הנוער - רכזת</v>
          </cell>
          <cell r="G1168" t="str">
            <v>גמיש</v>
          </cell>
          <cell r="H1168">
            <v>0</v>
          </cell>
          <cell r="I1168">
            <v>0</v>
          </cell>
        </row>
        <row r="1169">
          <cell r="A1169">
            <v>1328100920</v>
          </cell>
          <cell r="B1169">
            <v>920</v>
          </cell>
          <cell r="C1169">
            <v>328100</v>
          </cell>
          <cell r="D1169">
            <v>1</v>
          </cell>
          <cell r="E1169">
            <v>0</v>
          </cell>
          <cell r="F1169" t="str">
            <v>נוער הרואה ערך כדרך-משה"ח</v>
          </cell>
          <cell r="G1169" t="str">
            <v>גמיש</v>
          </cell>
          <cell r="H1169">
            <v>0</v>
          </cell>
          <cell r="I1169">
            <v>0</v>
          </cell>
        </row>
        <row r="1170">
          <cell r="A1170">
            <v>1328100921</v>
          </cell>
          <cell r="B1170">
            <v>921</v>
          </cell>
          <cell r="C1170">
            <v>328100</v>
          </cell>
          <cell r="D1170">
            <v>1</v>
          </cell>
          <cell r="E1170">
            <v>0</v>
          </cell>
          <cell r="F1170" t="str">
            <v>הרשות למלחמה בסמים</v>
          </cell>
          <cell r="G1170" t="str">
            <v>גמיש</v>
          </cell>
          <cell r="H1170">
            <v>0</v>
          </cell>
          <cell r="I1170">
            <v>0</v>
          </cell>
        </row>
        <row r="1171">
          <cell r="A1171">
            <v>1328100922</v>
          </cell>
          <cell r="B1171">
            <v>922</v>
          </cell>
          <cell r="C1171">
            <v>328100</v>
          </cell>
          <cell r="D1171">
            <v>1</v>
          </cell>
          <cell r="E1171">
            <v>0</v>
          </cell>
          <cell r="F1171" t="str">
            <v>משרד לביטחון פנים</v>
          </cell>
          <cell r="G1171" t="str">
            <v>גמיש</v>
          </cell>
          <cell r="H1171">
            <v>0</v>
          </cell>
          <cell r="I1171">
            <v>0</v>
          </cell>
        </row>
        <row r="1172">
          <cell r="A1172">
            <v>1328100923</v>
          </cell>
          <cell r="B1172">
            <v>923</v>
          </cell>
          <cell r="C1172">
            <v>328100</v>
          </cell>
          <cell r="D1172">
            <v>1</v>
          </cell>
          <cell r="E1172">
            <v>0</v>
          </cell>
          <cell r="F1172" t="str">
            <v>אס"א</v>
          </cell>
          <cell r="G1172" t="str">
            <v>גמיש</v>
          </cell>
          <cell r="H1172">
            <v>0</v>
          </cell>
          <cell r="I1172">
            <v>0</v>
          </cell>
        </row>
        <row r="1173">
          <cell r="A1173">
            <v>1328100924</v>
          </cell>
          <cell r="B1173">
            <v>924</v>
          </cell>
          <cell r="C1173">
            <v>328100</v>
          </cell>
          <cell r="D1173">
            <v>1</v>
          </cell>
          <cell r="E1173">
            <v>0</v>
          </cell>
          <cell r="F1173" t="str">
            <v>משרד החינוך</v>
          </cell>
          <cell r="G1173" t="str">
            <v>גמיש</v>
          </cell>
          <cell r="H1173">
            <v>0</v>
          </cell>
          <cell r="I1173">
            <v>-60000</v>
          </cell>
        </row>
        <row r="1174">
          <cell r="A1174">
            <v>1328100929</v>
          </cell>
          <cell r="B1174">
            <v>929</v>
          </cell>
          <cell r="C1174">
            <v>328100</v>
          </cell>
          <cell r="D1174">
            <v>1</v>
          </cell>
          <cell r="E1174">
            <v>0</v>
          </cell>
          <cell r="F1174" t="str">
            <v>הכנ' משרד החינוך</v>
          </cell>
          <cell r="G1174" t="str">
            <v>גמיש</v>
          </cell>
          <cell r="H1174">
            <v>0</v>
          </cell>
          <cell r="I1174">
            <v>-369000</v>
          </cell>
        </row>
        <row r="1175">
          <cell r="A1175" t="e">
            <v>#VALUE!</v>
          </cell>
          <cell r="B1175" t="str">
            <v>328100  סך הכל</v>
          </cell>
          <cell r="C1175">
            <v>0</v>
          </cell>
          <cell r="D1175">
            <v>0</v>
          </cell>
          <cell r="E1175">
            <v>0</v>
          </cell>
          <cell r="F1175" t="str">
            <v>מינהלת מחלקת הנוער</v>
          </cell>
          <cell r="G1175">
            <v>0</v>
          </cell>
          <cell r="H1175">
            <v>0</v>
          </cell>
          <cell r="I1175">
            <v>-434000</v>
          </cell>
        </row>
        <row r="1176">
          <cell r="A1176">
            <v>13281200</v>
          </cell>
          <cell r="B1176">
            <v>0</v>
          </cell>
          <cell r="C1176">
            <v>328120</v>
          </cell>
          <cell r="D1176">
            <v>1</v>
          </cell>
          <cell r="E1176">
            <v>0</v>
          </cell>
          <cell r="F1176" t="str">
            <v xml:space="preserve">קידום נוער        </v>
          </cell>
          <cell r="G1176" t="str">
            <v xml:space="preserve"> </v>
          </cell>
          <cell r="H1176">
            <v>0</v>
          </cell>
          <cell r="I1176">
            <v>0</v>
          </cell>
        </row>
        <row r="1177">
          <cell r="A1177">
            <v>1328120444</v>
          </cell>
          <cell r="B1177">
            <v>444</v>
          </cell>
          <cell r="C1177">
            <v>328120</v>
          </cell>
          <cell r="D1177">
            <v>1</v>
          </cell>
          <cell r="E1177">
            <v>0</v>
          </cell>
          <cell r="F1177" t="str">
            <v xml:space="preserve">הכנסות קידום נוער </v>
          </cell>
          <cell r="G1177" t="str">
            <v>גמיש</v>
          </cell>
          <cell r="H1177">
            <v>0</v>
          </cell>
          <cell r="I1177">
            <v>0</v>
          </cell>
        </row>
        <row r="1178">
          <cell r="A1178">
            <v>1328120790</v>
          </cell>
          <cell r="B1178">
            <v>790</v>
          </cell>
          <cell r="C1178">
            <v>328120</v>
          </cell>
          <cell r="D1178">
            <v>1</v>
          </cell>
          <cell r="E1178">
            <v>0</v>
          </cell>
          <cell r="F1178" t="str">
            <v>צ'קפוינט - תרומה</v>
          </cell>
          <cell r="G1178" t="str">
            <v>גמיש</v>
          </cell>
          <cell r="H1178">
            <v>0</v>
          </cell>
          <cell r="I1178">
            <v>0</v>
          </cell>
        </row>
        <row r="1179">
          <cell r="A1179">
            <v>1328120922</v>
          </cell>
          <cell r="B1179">
            <v>922</v>
          </cell>
          <cell r="C1179">
            <v>328120</v>
          </cell>
          <cell r="D1179">
            <v>1</v>
          </cell>
          <cell r="E1179">
            <v>0</v>
          </cell>
          <cell r="F1179" t="str">
            <v xml:space="preserve">קידום נוער        </v>
          </cell>
          <cell r="G1179" t="str">
            <v>גמיש</v>
          </cell>
          <cell r="H1179">
            <v>0</v>
          </cell>
          <cell r="I1179">
            <v>0</v>
          </cell>
        </row>
        <row r="1180">
          <cell r="A1180">
            <v>1328120929</v>
          </cell>
          <cell r="B1180">
            <v>929</v>
          </cell>
          <cell r="C1180">
            <v>328120</v>
          </cell>
          <cell r="D1180">
            <v>1</v>
          </cell>
          <cell r="E1180">
            <v>0</v>
          </cell>
          <cell r="F1180" t="str">
            <v>הכנ' משרד החינוך</v>
          </cell>
          <cell r="G1180" t="str">
            <v>גמיש</v>
          </cell>
          <cell r="H1180">
            <v>0</v>
          </cell>
          <cell r="I1180">
            <v>-400000</v>
          </cell>
        </row>
        <row r="1181">
          <cell r="A1181" t="e">
            <v>#VALUE!</v>
          </cell>
          <cell r="B1181" t="str">
            <v>328120  סך הכל</v>
          </cell>
          <cell r="C1181">
            <v>0</v>
          </cell>
          <cell r="D1181">
            <v>0</v>
          </cell>
          <cell r="E1181">
            <v>0</v>
          </cell>
          <cell r="F1181" t="str">
            <v xml:space="preserve">קידום נוער        </v>
          </cell>
          <cell r="G1181">
            <v>0</v>
          </cell>
          <cell r="H1181">
            <v>0</v>
          </cell>
          <cell r="I1181">
            <v>-400000</v>
          </cell>
        </row>
        <row r="1182">
          <cell r="A1182">
            <v>13281300</v>
          </cell>
          <cell r="B1182">
            <v>0</v>
          </cell>
          <cell r="C1182">
            <v>328130</v>
          </cell>
          <cell r="D1182">
            <v>1</v>
          </cell>
          <cell r="E1182">
            <v>0</v>
          </cell>
          <cell r="F1182" t="str">
            <v>אגף קהילה וצעירים</v>
          </cell>
          <cell r="G1182" t="str">
            <v xml:space="preserve"> </v>
          </cell>
          <cell r="H1182">
            <v>0</v>
          </cell>
          <cell r="I1182">
            <v>0</v>
          </cell>
        </row>
        <row r="1183">
          <cell r="A1183">
            <v>1328130421</v>
          </cell>
          <cell r="B1183">
            <v>421</v>
          </cell>
          <cell r="C1183">
            <v>328130</v>
          </cell>
          <cell r="D1183">
            <v>1</v>
          </cell>
          <cell r="E1183">
            <v>0</v>
          </cell>
          <cell r="F1183" t="str">
            <v xml:space="preserve">הכנסות ממחלקת צעירים </v>
          </cell>
          <cell r="G1183" t="str">
            <v>גמיש</v>
          </cell>
          <cell r="H1183">
            <v>0</v>
          </cell>
          <cell r="I1183">
            <v>0</v>
          </cell>
        </row>
        <row r="1184">
          <cell r="A1184">
            <v>1328130691</v>
          </cell>
          <cell r="B1184">
            <v>691</v>
          </cell>
          <cell r="C1184">
            <v>328130</v>
          </cell>
          <cell r="D1184">
            <v>1</v>
          </cell>
          <cell r="E1184">
            <v>0</v>
          </cell>
          <cell r="F1184" t="str">
            <v>הכנסות אירוע התנדבות</v>
          </cell>
          <cell r="G1184" t="str">
            <v>גמיש</v>
          </cell>
          <cell r="H1184">
            <v>0</v>
          </cell>
          <cell r="I1184">
            <v>-13000</v>
          </cell>
        </row>
        <row r="1185">
          <cell r="A1185">
            <v>1328130970</v>
          </cell>
          <cell r="B1185">
            <v>970</v>
          </cell>
          <cell r="C1185">
            <v>328130</v>
          </cell>
          <cell r="D1185">
            <v>1</v>
          </cell>
          <cell r="E1185">
            <v>0</v>
          </cell>
          <cell r="F1185" t="str">
            <v>השת' משרד הביטחון</v>
          </cell>
          <cell r="G1185" t="str">
            <v>גמיש</v>
          </cell>
          <cell r="H1185">
            <v>0</v>
          </cell>
          <cell r="I1185">
            <v>0</v>
          </cell>
        </row>
        <row r="1186">
          <cell r="A1186">
            <v>1328130451</v>
          </cell>
          <cell r="B1186">
            <v>971</v>
          </cell>
          <cell r="C1186">
            <v>328130</v>
          </cell>
          <cell r="D1186">
            <v>1</v>
          </cell>
          <cell r="E1186">
            <v>0</v>
          </cell>
          <cell r="F1186" t="str">
            <v>המשרד לשיוויון חברתי</v>
          </cell>
          <cell r="G1186" t="str">
            <v>גמיש</v>
          </cell>
          <cell r="H1186">
            <v>0</v>
          </cell>
          <cell r="I1186">
            <v>0</v>
          </cell>
        </row>
        <row r="1187">
          <cell r="A1187" t="e">
            <v>#VALUE!</v>
          </cell>
          <cell r="B1187" t="str">
            <v>328130  סך הכל</v>
          </cell>
          <cell r="C1187">
            <v>0</v>
          </cell>
          <cell r="D1187">
            <v>0</v>
          </cell>
          <cell r="E1187">
            <v>0</v>
          </cell>
          <cell r="F1187" t="str">
            <v>אגף קהילה וצעירים</v>
          </cell>
          <cell r="G1187">
            <v>0</v>
          </cell>
          <cell r="H1187">
            <v>0</v>
          </cell>
          <cell r="I1187">
            <v>-13000</v>
          </cell>
        </row>
        <row r="1188">
          <cell r="A1188">
            <v>13282000</v>
          </cell>
          <cell r="B1188">
            <v>0</v>
          </cell>
          <cell r="C1188">
            <v>328200</v>
          </cell>
          <cell r="D1188">
            <v>1</v>
          </cell>
          <cell r="E1188">
            <v>0</v>
          </cell>
          <cell r="F1188" t="str">
            <v xml:space="preserve">המח' לקהילה ופנאי </v>
          </cell>
          <cell r="G1188" t="str">
            <v xml:space="preserve"> </v>
          </cell>
          <cell r="H1188">
            <v>0</v>
          </cell>
          <cell r="I1188">
            <v>0</v>
          </cell>
        </row>
        <row r="1189">
          <cell r="A1189">
            <v>1328200413</v>
          </cell>
          <cell r="B1189">
            <v>413</v>
          </cell>
          <cell r="C1189">
            <v>328200</v>
          </cell>
          <cell r="D1189">
            <v>1</v>
          </cell>
          <cell r="E1189">
            <v>0</v>
          </cell>
          <cell r="F1189" t="str">
            <v>דמ''ש</v>
          </cell>
          <cell r="G1189" t="str">
            <v>גמיש</v>
          </cell>
          <cell r="H1189">
            <v>0</v>
          </cell>
          <cell r="I1189">
            <v>0</v>
          </cell>
        </row>
        <row r="1190">
          <cell r="A1190">
            <v>1328200420</v>
          </cell>
          <cell r="B1190">
            <v>420</v>
          </cell>
          <cell r="C1190">
            <v>328200</v>
          </cell>
          <cell r="D1190">
            <v>1</v>
          </cell>
          <cell r="E1190">
            <v>0</v>
          </cell>
          <cell r="F1190" t="str">
            <v>העברה לבתי ספר</v>
          </cell>
          <cell r="G1190" t="str">
            <v>גמיש</v>
          </cell>
          <cell r="H1190">
            <v>0</v>
          </cell>
          <cell r="I1190">
            <v>0</v>
          </cell>
        </row>
        <row r="1191">
          <cell r="A1191">
            <v>1328200491</v>
          </cell>
          <cell r="B1191">
            <v>491</v>
          </cell>
          <cell r="C1191">
            <v>328200</v>
          </cell>
          <cell r="D1191">
            <v>1</v>
          </cell>
          <cell r="E1191">
            <v>0</v>
          </cell>
          <cell r="F1191" t="str">
            <v xml:space="preserve">הכנסות מארועים    </v>
          </cell>
          <cell r="G1191" t="str">
            <v>גמיש</v>
          </cell>
          <cell r="H1191">
            <v>0</v>
          </cell>
          <cell r="I1191">
            <v>0</v>
          </cell>
        </row>
        <row r="1192">
          <cell r="A1192">
            <v>1328200640</v>
          </cell>
          <cell r="B1192">
            <v>640</v>
          </cell>
          <cell r="C1192">
            <v>328200</v>
          </cell>
          <cell r="D1192">
            <v>1</v>
          </cell>
          <cell r="E1192">
            <v>0</v>
          </cell>
          <cell r="F1192" t="str">
            <v>דמי שכירות</v>
          </cell>
          <cell r="G1192" t="str">
            <v>גמיש</v>
          </cell>
          <cell r="H1192">
            <v>0</v>
          </cell>
          <cell r="I1192">
            <v>0</v>
          </cell>
        </row>
        <row r="1193">
          <cell r="A1193">
            <v>1328200641</v>
          </cell>
          <cell r="B1193">
            <v>641</v>
          </cell>
          <cell r="C1193">
            <v>328200</v>
          </cell>
          <cell r="D1193">
            <v>1</v>
          </cell>
          <cell r="E1193">
            <v>0</v>
          </cell>
          <cell r="F1193" t="str">
            <v xml:space="preserve">ביטוח-כנגד הוצאות             </v>
          </cell>
          <cell r="G1193" t="str">
            <v>גמיש</v>
          </cell>
          <cell r="H1193">
            <v>0</v>
          </cell>
          <cell r="I1193">
            <v>-35300</v>
          </cell>
        </row>
        <row r="1194">
          <cell r="A1194">
            <v>1328200990</v>
          </cell>
          <cell r="B1194">
            <v>990</v>
          </cell>
          <cell r="C1194">
            <v>328200</v>
          </cell>
          <cell r="D1194">
            <v>1</v>
          </cell>
          <cell r="E1194">
            <v>0</v>
          </cell>
          <cell r="F1194" t="str">
            <v>סיבסוד קייטנות בפריפריה</v>
          </cell>
          <cell r="G1194" t="str">
            <v>גמיש</v>
          </cell>
          <cell r="H1194">
            <v>-1</v>
          </cell>
          <cell r="I1194">
            <v>0</v>
          </cell>
        </row>
        <row r="1195">
          <cell r="A1195">
            <v>1328200991</v>
          </cell>
          <cell r="B1195">
            <v>991</v>
          </cell>
          <cell r="C1195">
            <v>328200</v>
          </cell>
          <cell r="D1195">
            <v>1</v>
          </cell>
          <cell r="E1195">
            <v>0</v>
          </cell>
          <cell r="F1195" t="str">
            <v>מפעל הפיס-נוער בסיכון</v>
          </cell>
          <cell r="G1195" t="str">
            <v>גמיש</v>
          </cell>
          <cell r="H1195">
            <v>0</v>
          </cell>
          <cell r="I1195">
            <v>-652000</v>
          </cell>
        </row>
        <row r="1196">
          <cell r="A1196" t="e">
            <v>#VALUE!</v>
          </cell>
          <cell r="B1196" t="str">
            <v>328200  סך הכל</v>
          </cell>
          <cell r="C1196">
            <v>0</v>
          </cell>
          <cell r="D1196">
            <v>0</v>
          </cell>
          <cell r="E1196">
            <v>0</v>
          </cell>
          <cell r="F1196" t="str">
            <v xml:space="preserve">המח' לקהילה ופנאי </v>
          </cell>
          <cell r="G1196">
            <v>0</v>
          </cell>
          <cell r="H1196">
            <v>-0.2667235676944415</v>
          </cell>
          <cell r="I1196">
            <v>-687300</v>
          </cell>
        </row>
        <row r="1197">
          <cell r="A1197">
            <v>13282400</v>
          </cell>
          <cell r="B1197">
            <v>0</v>
          </cell>
          <cell r="C1197">
            <v>328240</v>
          </cell>
          <cell r="D1197">
            <v>1</v>
          </cell>
          <cell r="E1197">
            <v>0</v>
          </cell>
          <cell r="F1197" t="str">
            <v xml:space="preserve">המרכז לאומנויות   </v>
          </cell>
          <cell r="G1197" t="str">
            <v xml:space="preserve"> </v>
          </cell>
          <cell r="H1197">
            <v>0</v>
          </cell>
          <cell r="I1197">
            <v>0</v>
          </cell>
        </row>
        <row r="1198">
          <cell r="A1198">
            <v>1328240413</v>
          </cell>
          <cell r="B1198">
            <v>413</v>
          </cell>
          <cell r="C1198">
            <v>328240</v>
          </cell>
          <cell r="D1198">
            <v>1</v>
          </cell>
          <cell r="E1198">
            <v>0</v>
          </cell>
          <cell r="F1198" t="str">
            <v>דמ''ש</v>
          </cell>
          <cell r="G1198" t="str">
            <v>גמיש</v>
          </cell>
          <cell r="H1198">
            <v>0</v>
          </cell>
          <cell r="I1198">
            <v>0</v>
          </cell>
        </row>
        <row r="1199">
          <cell r="A1199">
            <v>1328240420</v>
          </cell>
          <cell r="B1199">
            <v>420</v>
          </cell>
          <cell r="C1199">
            <v>328240</v>
          </cell>
          <cell r="D1199">
            <v>1</v>
          </cell>
          <cell r="E1199">
            <v>0</v>
          </cell>
          <cell r="F1199" t="str">
            <v xml:space="preserve">מרכז לאומנויות    </v>
          </cell>
          <cell r="G1199" t="str">
            <v>גמיש</v>
          </cell>
          <cell r="H1199">
            <v>0</v>
          </cell>
          <cell r="I1199">
            <v>0</v>
          </cell>
        </row>
        <row r="1200">
          <cell r="A1200">
            <v>1328240421</v>
          </cell>
          <cell r="B1200">
            <v>421</v>
          </cell>
          <cell r="C1200">
            <v>328240</v>
          </cell>
          <cell r="D1200">
            <v>1</v>
          </cell>
          <cell r="E1200">
            <v>0</v>
          </cell>
          <cell r="F1200" t="str">
            <v xml:space="preserve">קייטנת פסח        </v>
          </cell>
          <cell r="G1200" t="str">
            <v>גמיש</v>
          </cell>
          <cell r="H1200">
            <v>0</v>
          </cell>
          <cell r="I1200">
            <v>0</v>
          </cell>
        </row>
        <row r="1201">
          <cell r="A1201">
            <v>1328240422</v>
          </cell>
          <cell r="B1201">
            <v>422</v>
          </cell>
          <cell r="C1201">
            <v>328240</v>
          </cell>
          <cell r="D1201">
            <v>1</v>
          </cell>
          <cell r="E1201">
            <v>0</v>
          </cell>
          <cell r="F1201" t="str">
            <v xml:space="preserve">קייטנת קיץ        </v>
          </cell>
          <cell r="G1201" t="str">
            <v>גמיש</v>
          </cell>
          <cell r="H1201">
            <v>0</v>
          </cell>
          <cell r="I1201">
            <v>0</v>
          </cell>
        </row>
        <row r="1202">
          <cell r="A1202">
            <v>1328240425</v>
          </cell>
          <cell r="B1202">
            <v>425</v>
          </cell>
          <cell r="C1202">
            <v>328240</v>
          </cell>
          <cell r="D1202">
            <v>1</v>
          </cell>
          <cell r="E1202">
            <v>0</v>
          </cell>
          <cell r="F1202" t="str">
            <v>הכנ' מסדנאות בתי"ס</v>
          </cell>
          <cell r="G1202" t="str">
            <v>גמיש</v>
          </cell>
          <cell r="H1202">
            <v>0</v>
          </cell>
          <cell r="I1202">
            <v>0</v>
          </cell>
        </row>
        <row r="1203">
          <cell r="A1203">
            <v>1328240427</v>
          </cell>
          <cell r="B1203">
            <v>427</v>
          </cell>
          <cell r="C1203">
            <v>328240</v>
          </cell>
          <cell r="D1203">
            <v>1</v>
          </cell>
          <cell r="E1203">
            <v>0</v>
          </cell>
          <cell r="F1203" t="str">
            <v xml:space="preserve">חוגים בקבלנות     </v>
          </cell>
          <cell r="G1203" t="str">
            <v>גמיש</v>
          </cell>
          <cell r="H1203">
            <v>0</v>
          </cell>
          <cell r="I1203">
            <v>0</v>
          </cell>
        </row>
        <row r="1204">
          <cell r="A1204">
            <v>1328240431</v>
          </cell>
          <cell r="B1204">
            <v>431</v>
          </cell>
          <cell r="C1204">
            <v>328240</v>
          </cell>
          <cell r="D1204">
            <v>1</v>
          </cell>
          <cell r="E1204">
            <v>0</v>
          </cell>
          <cell r="F1204" t="str">
            <v>חשמל - אומנות דיגיטלית</v>
          </cell>
          <cell r="G1204" t="str">
            <v>גמיש</v>
          </cell>
          <cell r="H1204">
            <v>0</v>
          </cell>
          <cell r="I1204">
            <v>0</v>
          </cell>
        </row>
        <row r="1205">
          <cell r="A1205">
            <v>1328240491</v>
          </cell>
          <cell r="B1205">
            <v>491</v>
          </cell>
          <cell r="C1205">
            <v>328240</v>
          </cell>
          <cell r="D1205">
            <v>1</v>
          </cell>
          <cell r="E1205">
            <v>0</v>
          </cell>
          <cell r="F1205" t="str">
            <v xml:space="preserve">ארועים            </v>
          </cell>
          <cell r="G1205" t="str">
            <v>גמיש</v>
          </cell>
          <cell r="H1205">
            <v>0</v>
          </cell>
          <cell r="I1205">
            <v>0</v>
          </cell>
        </row>
        <row r="1206">
          <cell r="A1206">
            <v>1328240492</v>
          </cell>
          <cell r="B1206">
            <v>492</v>
          </cell>
          <cell r="C1206">
            <v>328240</v>
          </cell>
          <cell r="D1206">
            <v>1</v>
          </cell>
          <cell r="E1206">
            <v>0</v>
          </cell>
          <cell r="F1206" t="str">
            <v xml:space="preserve">חווידע            </v>
          </cell>
          <cell r="G1206" t="str">
            <v>גמיש</v>
          </cell>
          <cell r="H1206">
            <v>0</v>
          </cell>
          <cell r="I1206">
            <v>0</v>
          </cell>
        </row>
        <row r="1207">
          <cell r="A1207">
            <v>1328240495</v>
          </cell>
          <cell r="B1207">
            <v>495</v>
          </cell>
          <cell r="C1207">
            <v>328240</v>
          </cell>
          <cell r="D1207">
            <v>1</v>
          </cell>
          <cell r="E1207">
            <v>0</v>
          </cell>
          <cell r="F1207" t="str">
            <v xml:space="preserve">הכנסות מהובלות    </v>
          </cell>
          <cell r="G1207" t="str">
            <v>גמיש</v>
          </cell>
          <cell r="H1207">
            <v>0</v>
          </cell>
          <cell r="I1207">
            <v>0</v>
          </cell>
        </row>
        <row r="1208">
          <cell r="A1208">
            <v>1328240641</v>
          </cell>
          <cell r="B1208">
            <v>641</v>
          </cell>
          <cell r="C1208">
            <v>328240</v>
          </cell>
          <cell r="D1208">
            <v>1</v>
          </cell>
          <cell r="E1208">
            <v>0</v>
          </cell>
          <cell r="F1208" t="str">
            <v xml:space="preserve">ביטוח-כנגד הוצאות             </v>
          </cell>
          <cell r="G1208" t="str">
            <v>גמיש</v>
          </cell>
          <cell r="H1208">
            <v>0</v>
          </cell>
          <cell r="I1208">
            <v>-4400</v>
          </cell>
        </row>
        <row r="1209">
          <cell r="A1209">
            <v>1328240920</v>
          </cell>
          <cell r="B1209">
            <v>920</v>
          </cell>
          <cell r="C1209">
            <v>328240</v>
          </cell>
          <cell r="D1209">
            <v>1</v>
          </cell>
          <cell r="E1209">
            <v>0</v>
          </cell>
          <cell r="F1209" t="str">
            <v>משרד התרבות והספורט</v>
          </cell>
          <cell r="G1209" t="str">
            <v>גמיש</v>
          </cell>
          <cell r="H1209">
            <v>0</v>
          </cell>
          <cell r="I1209">
            <v>0</v>
          </cell>
        </row>
        <row r="1210">
          <cell r="A1210" t="e">
            <v>#VALUE!</v>
          </cell>
          <cell r="B1210" t="str">
            <v>328240  סך הכל</v>
          </cell>
          <cell r="C1210">
            <v>0</v>
          </cell>
          <cell r="D1210">
            <v>0</v>
          </cell>
          <cell r="E1210">
            <v>0</v>
          </cell>
          <cell r="F1210" t="str">
            <v xml:space="preserve">המרכז לאומנויות   </v>
          </cell>
          <cell r="G1210">
            <v>0</v>
          </cell>
          <cell r="H1210">
            <v>0</v>
          </cell>
          <cell r="I1210">
            <v>-4400</v>
          </cell>
        </row>
        <row r="1211">
          <cell r="A1211">
            <v>13290000</v>
          </cell>
          <cell r="B1211">
            <v>0</v>
          </cell>
          <cell r="C1211">
            <v>329000</v>
          </cell>
          <cell r="D1211">
            <v>1</v>
          </cell>
          <cell r="E1211">
            <v>0</v>
          </cell>
          <cell r="F1211" t="str">
            <v xml:space="preserve">ספורט             </v>
          </cell>
          <cell r="G1211" t="str">
            <v xml:space="preserve"> </v>
          </cell>
          <cell r="H1211">
            <v>0</v>
          </cell>
          <cell r="I1211">
            <v>0</v>
          </cell>
        </row>
        <row r="1212">
          <cell r="A1212">
            <v>13291000</v>
          </cell>
          <cell r="B1212">
            <v>0</v>
          </cell>
          <cell r="C1212">
            <v>329100</v>
          </cell>
          <cell r="D1212">
            <v>1</v>
          </cell>
          <cell r="E1212">
            <v>0</v>
          </cell>
          <cell r="F1212" t="str">
            <v xml:space="preserve">מינהל הספורט      </v>
          </cell>
          <cell r="G1212" t="str">
            <v xml:space="preserve"> </v>
          </cell>
          <cell r="H1212">
            <v>0</v>
          </cell>
          <cell r="I1212">
            <v>0</v>
          </cell>
        </row>
        <row r="1213">
          <cell r="A1213">
            <v>1329100413</v>
          </cell>
          <cell r="B1213">
            <v>413</v>
          </cell>
          <cell r="C1213">
            <v>329100</v>
          </cell>
          <cell r="D1213">
            <v>1</v>
          </cell>
          <cell r="E1213">
            <v>0</v>
          </cell>
          <cell r="F1213" t="str">
            <v>דמ''ש</v>
          </cell>
          <cell r="G1213" t="str">
            <v>גמיש</v>
          </cell>
          <cell r="H1213">
            <v>0</v>
          </cell>
          <cell r="I1213">
            <v>0</v>
          </cell>
        </row>
        <row r="1214">
          <cell r="A1214">
            <v>1329100420</v>
          </cell>
          <cell r="B1214">
            <v>420</v>
          </cell>
          <cell r="C1214">
            <v>329100</v>
          </cell>
          <cell r="D1214">
            <v>1</v>
          </cell>
          <cell r="E1214">
            <v>0</v>
          </cell>
          <cell r="F1214" t="str">
            <v>מועדון לספורט עממי</v>
          </cell>
          <cell r="G1214" t="str">
            <v>גמיש</v>
          </cell>
          <cell r="H1214">
            <v>0</v>
          </cell>
          <cell r="I1214">
            <v>0</v>
          </cell>
        </row>
        <row r="1215">
          <cell r="A1215">
            <v>1329100421</v>
          </cell>
          <cell r="B1215">
            <v>421</v>
          </cell>
          <cell r="C1215">
            <v>329100</v>
          </cell>
          <cell r="D1215">
            <v>1</v>
          </cell>
          <cell r="E1215">
            <v>0</v>
          </cell>
          <cell r="F1215" t="str">
            <v>אגודת הישג אליצור</v>
          </cell>
          <cell r="G1215" t="str">
            <v>גמיש</v>
          </cell>
          <cell r="H1215">
            <v>0</v>
          </cell>
          <cell r="I1215">
            <v>0</v>
          </cell>
        </row>
        <row r="1216">
          <cell r="A1216">
            <v>1329100491</v>
          </cell>
          <cell r="B1216">
            <v>491</v>
          </cell>
          <cell r="C1216">
            <v>329100</v>
          </cell>
          <cell r="D1216">
            <v>1</v>
          </cell>
          <cell r="E1216">
            <v>0</v>
          </cell>
          <cell r="F1216" t="str">
            <v xml:space="preserve">הכנסות מארועים    </v>
          </cell>
          <cell r="G1216" t="str">
            <v>גמיש</v>
          </cell>
          <cell r="H1216">
            <v>0</v>
          </cell>
          <cell r="I1216">
            <v>0</v>
          </cell>
        </row>
        <row r="1217">
          <cell r="A1217">
            <v>1329100641</v>
          </cell>
          <cell r="B1217">
            <v>641</v>
          </cell>
          <cell r="C1217">
            <v>329100</v>
          </cell>
          <cell r="D1217">
            <v>1</v>
          </cell>
          <cell r="E1217">
            <v>0</v>
          </cell>
          <cell r="F1217" t="str">
            <v xml:space="preserve">ביטוח-כנגד הוצאות             </v>
          </cell>
          <cell r="G1217" t="str">
            <v>גמיש</v>
          </cell>
          <cell r="H1217">
            <v>0</v>
          </cell>
          <cell r="I1217">
            <v>-43900</v>
          </cell>
        </row>
        <row r="1218">
          <cell r="A1218">
            <v>1329100652</v>
          </cell>
          <cell r="B1218">
            <v>652</v>
          </cell>
          <cell r="C1218">
            <v>329100</v>
          </cell>
          <cell r="D1218">
            <v>1</v>
          </cell>
          <cell r="E1218">
            <v>0</v>
          </cell>
          <cell r="F1218" t="str">
            <v xml:space="preserve">דמי שימוש באולם   </v>
          </cell>
          <cell r="G1218" t="str">
            <v>גמיש</v>
          </cell>
          <cell r="H1218">
            <v>0</v>
          </cell>
          <cell r="I1218">
            <v>-795000</v>
          </cell>
        </row>
        <row r="1219">
          <cell r="A1219">
            <v>1329100790</v>
          </cell>
          <cell r="B1219">
            <v>790</v>
          </cell>
          <cell r="C1219">
            <v>329100</v>
          </cell>
          <cell r="D1219">
            <v>1</v>
          </cell>
          <cell r="E1219">
            <v>0</v>
          </cell>
          <cell r="F1219" t="str">
            <v>אולימפ' הילדים-טוטו ווינר</v>
          </cell>
          <cell r="G1219" t="str">
            <v>גמיש</v>
          </cell>
          <cell r="H1219">
            <v>0</v>
          </cell>
          <cell r="I1219">
            <v>0</v>
          </cell>
        </row>
        <row r="1220">
          <cell r="A1220">
            <v>1329100920</v>
          </cell>
          <cell r="B1220">
            <v>920</v>
          </cell>
          <cell r="C1220">
            <v>329100</v>
          </cell>
          <cell r="D1220">
            <v>1</v>
          </cell>
          <cell r="E1220">
            <v>0</v>
          </cell>
          <cell r="F1220" t="str">
            <v xml:space="preserve">סל ספורט          </v>
          </cell>
          <cell r="G1220" t="str">
            <v>גמיש</v>
          </cell>
          <cell r="H1220">
            <v>0</v>
          </cell>
          <cell r="I1220">
            <v>0</v>
          </cell>
        </row>
        <row r="1221">
          <cell r="A1221">
            <v>1329100921</v>
          </cell>
          <cell r="B1221">
            <v>921</v>
          </cell>
          <cell r="C1221">
            <v>329100</v>
          </cell>
          <cell r="D1221">
            <v>1</v>
          </cell>
          <cell r="E1221">
            <v>0</v>
          </cell>
          <cell r="F1221" t="str">
            <v xml:space="preserve">חוגי ספורט        </v>
          </cell>
          <cell r="G1221" t="str">
            <v>גמיש</v>
          </cell>
          <cell r="H1221">
            <v>0</v>
          </cell>
          <cell r="I1221">
            <v>-20000</v>
          </cell>
        </row>
        <row r="1222">
          <cell r="A1222">
            <v>1329100922</v>
          </cell>
          <cell r="B1222">
            <v>922</v>
          </cell>
          <cell r="C1222">
            <v>329100</v>
          </cell>
          <cell r="D1222">
            <v>1</v>
          </cell>
          <cell r="E1222">
            <v>0</v>
          </cell>
          <cell r="F1222" t="str">
            <v>מועדוני ספ' תרבות</v>
          </cell>
          <cell r="G1222" t="str">
            <v>גמיש</v>
          </cell>
          <cell r="H1222">
            <v>0</v>
          </cell>
          <cell r="I1222">
            <v>0</v>
          </cell>
        </row>
        <row r="1223">
          <cell r="A1223">
            <v>1329100923</v>
          </cell>
          <cell r="B1223">
            <v>923</v>
          </cell>
          <cell r="C1223">
            <v>329100</v>
          </cell>
          <cell r="D1223">
            <v>1</v>
          </cell>
          <cell r="E1223">
            <v>0</v>
          </cell>
          <cell r="F1223" t="str">
            <v>מרכזי מצוינות</v>
          </cell>
          <cell r="G1223" t="str">
            <v>גמיש</v>
          </cell>
          <cell r="H1223">
            <v>0</v>
          </cell>
          <cell r="I1223">
            <v>0</v>
          </cell>
        </row>
        <row r="1224">
          <cell r="A1224">
            <v>1329100924</v>
          </cell>
          <cell r="B1224">
            <v>924</v>
          </cell>
          <cell r="C1224">
            <v>329100</v>
          </cell>
          <cell r="D1224">
            <v>1</v>
          </cell>
          <cell r="E1224">
            <v>0</v>
          </cell>
          <cell r="F1224" t="str">
            <v>משה"ח - זוזו</v>
          </cell>
          <cell r="G1224" t="str">
            <v>גמיש</v>
          </cell>
          <cell r="H1224">
            <v>0</v>
          </cell>
          <cell r="I1224">
            <v>0</v>
          </cell>
        </row>
        <row r="1225">
          <cell r="A1225">
            <v>1329100925</v>
          </cell>
          <cell r="B1225">
            <v>925</v>
          </cell>
          <cell r="C1225">
            <v>329100</v>
          </cell>
          <cell r="D1225">
            <v>1</v>
          </cell>
          <cell r="E1225">
            <v>0</v>
          </cell>
          <cell r="F1225" t="str">
            <v>אולימפ' הילדים-טוטו ווינר</v>
          </cell>
          <cell r="G1225" t="str">
            <v>גמיש</v>
          </cell>
          <cell r="H1225">
            <v>0</v>
          </cell>
          <cell r="I1225">
            <v>0</v>
          </cell>
        </row>
        <row r="1226">
          <cell r="A1226">
            <v>1329100990</v>
          </cell>
          <cell r="B1226">
            <v>990</v>
          </cell>
          <cell r="C1226">
            <v>329100</v>
          </cell>
          <cell r="D1226">
            <v>1</v>
          </cell>
          <cell r="E1226">
            <v>0</v>
          </cell>
          <cell r="F1226" t="str">
            <v xml:space="preserve">סל ספורט          </v>
          </cell>
          <cell r="G1226" t="str">
            <v>גמיש</v>
          </cell>
          <cell r="H1226">
            <v>0</v>
          </cell>
          <cell r="I1226">
            <v>-300700</v>
          </cell>
        </row>
        <row r="1227">
          <cell r="A1227">
            <v>1329100991</v>
          </cell>
          <cell r="B1227">
            <v>991</v>
          </cell>
          <cell r="C1227">
            <v>329100</v>
          </cell>
          <cell r="D1227">
            <v>1</v>
          </cell>
          <cell r="E1227">
            <v>0</v>
          </cell>
          <cell r="F1227" t="str">
            <v>מועדוני ספ' תרבות</v>
          </cell>
          <cell r="G1227" t="str">
            <v>גמיש</v>
          </cell>
          <cell r="H1227">
            <v>0</v>
          </cell>
          <cell r="I1227">
            <v>-155000</v>
          </cell>
        </row>
        <row r="1228">
          <cell r="A1228">
            <v>1329100992</v>
          </cell>
          <cell r="B1228">
            <v>992</v>
          </cell>
          <cell r="C1228">
            <v>329100</v>
          </cell>
          <cell r="D1228">
            <v>1</v>
          </cell>
          <cell r="E1228">
            <v>0</v>
          </cell>
          <cell r="F1228" t="str">
            <v>מרכזי מצוינות</v>
          </cell>
          <cell r="G1228" t="str">
            <v>גמיש</v>
          </cell>
          <cell r="H1228">
            <v>0</v>
          </cell>
          <cell r="I1228">
            <v>-110000</v>
          </cell>
        </row>
        <row r="1229">
          <cell r="A1229">
            <v>1329100993</v>
          </cell>
          <cell r="B1229">
            <v>993</v>
          </cell>
          <cell r="C1229">
            <v>329100</v>
          </cell>
          <cell r="D1229">
            <v>1</v>
          </cell>
          <cell r="E1229">
            <v>0</v>
          </cell>
          <cell r="F1229" t="str">
            <v>פרחי ספורט</v>
          </cell>
          <cell r="G1229" t="str">
            <v>גמיש</v>
          </cell>
          <cell r="H1229">
            <v>0</v>
          </cell>
          <cell r="I1229">
            <v>0</v>
          </cell>
        </row>
        <row r="1230">
          <cell r="A1230" t="e">
            <v>#VALUE!</v>
          </cell>
          <cell r="B1230" t="str">
            <v>329100  סך הכל</v>
          </cell>
          <cell r="C1230">
            <v>0</v>
          </cell>
          <cell r="D1230">
            <v>0</v>
          </cell>
          <cell r="E1230">
            <v>0</v>
          </cell>
          <cell r="F1230" t="str">
            <v xml:space="preserve">מינהל הספורט      </v>
          </cell>
          <cell r="G1230">
            <v>0</v>
          </cell>
          <cell r="H1230">
            <v>0</v>
          </cell>
          <cell r="I1230">
            <v>-1424600</v>
          </cell>
        </row>
        <row r="1231">
          <cell r="A1231">
            <v>13400000</v>
          </cell>
          <cell r="B1231">
            <v>0</v>
          </cell>
          <cell r="C1231">
            <v>340000</v>
          </cell>
          <cell r="D1231">
            <v>1</v>
          </cell>
          <cell r="E1231">
            <v>0</v>
          </cell>
          <cell r="F1231" t="str">
            <v xml:space="preserve">רווחה             </v>
          </cell>
          <cell r="G1231" t="str">
            <v xml:space="preserve"> </v>
          </cell>
          <cell r="H1231">
            <v>0</v>
          </cell>
          <cell r="I1231">
            <v>0</v>
          </cell>
        </row>
        <row r="1232">
          <cell r="A1232">
            <v>13410000</v>
          </cell>
          <cell r="B1232">
            <v>0</v>
          </cell>
          <cell r="C1232">
            <v>341000</v>
          </cell>
          <cell r="D1232">
            <v>1</v>
          </cell>
          <cell r="E1232">
            <v>0</v>
          </cell>
          <cell r="F1232" t="str">
            <v xml:space="preserve">מינהל הרווחה      </v>
          </cell>
          <cell r="G1232" t="str">
            <v xml:space="preserve"> </v>
          </cell>
          <cell r="H1232">
            <v>0</v>
          </cell>
          <cell r="I1232">
            <v>0</v>
          </cell>
        </row>
        <row r="1233">
          <cell r="A1233">
            <v>1341000421</v>
          </cell>
          <cell r="B1233">
            <v>421</v>
          </cell>
          <cell r="C1233">
            <v>341000</v>
          </cell>
          <cell r="D1233">
            <v>1</v>
          </cell>
          <cell r="E1233">
            <v>0</v>
          </cell>
          <cell r="F1233" t="str">
            <v xml:space="preserve">הכנסות עבור יעוץ  </v>
          </cell>
          <cell r="G1233" t="str">
            <v>גמיש</v>
          </cell>
          <cell r="H1233">
            <v>0</v>
          </cell>
          <cell r="I1233">
            <v>-80000</v>
          </cell>
        </row>
        <row r="1234">
          <cell r="A1234">
            <v>1341000423</v>
          </cell>
          <cell r="B1234">
            <v>423</v>
          </cell>
          <cell r="C1234">
            <v>341000</v>
          </cell>
          <cell r="D1234">
            <v>1</v>
          </cell>
          <cell r="E1234">
            <v>0</v>
          </cell>
          <cell r="F1234" t="str">
            <v xml:space="preserve">החזר שכר מזכירה   </v>
          </cell>
          <cell r="G1234" t="str">
            <v>גמיש</v>
          </cell>
          <cell r="H1234">
            <v>0</v>
          </cell>
          <cell r="I1234">
            <v>0</v>
          </cell>
        </row>
        <row r="1235">
          <cell r="A1235">
            <v>1341000491</v>
          </cell>
          <cell r="B1235">
            <v>491</v>
          </cell>
          <cell r="C1235">
            <v>341000</v>
          </cell>
          <cell r="D1235">
            <v>1</v>
          </cell>
          <cell r="E1235">
            <v>0</v>
          </cell>
          <cell r="F1235" t="str">
            <v xml:space="preserve">הכנסות מהשתלמיות  </v>
          </cell>
          <cell r="G1235" t="str">
            <v>גמיש</v>
          </cell>
          <cell r="H1235">
            <v>0</v>
          </cell>
          <cell r="I1235">
            <v>0</v>
          </cell>
        </row>
        <row r="1236">
          <cell r="A1236">
            <v>1341000494</v>
          </cell>
          <cell r="B1236">
            <v>494</v>
          </cell>
          <cell r="C1236">
            <v>341000</v>
          </cell>
          <cell r="D1236">
            <v>1</v>
          </cell>
          <cell r="E1236">
            <v>0</v>
          </cell>
          <cell r="F1236" t="str">
            <v xml:space="preserve">השתלמות  מרוכזת   </v>
          </cell>
          <cell r="G1236" t="str">
            <v>גמיש</v>
          </cell>
          <cell r="H1236">
            <v>0</v>
          </cell>
          <cell r="I1236">
            <v>0</v>
          </cell>
        </row>
        <row r="1237">
          <cell r="A1237">
            <v>1341000690</v>
          </cell>
          <cell r="B1237">
            <v>690</v>
          </cell>
          <cell r="C1237">
            <v>341000</v>
          </cell>
          <cell r="D1237">
            <v>1</v>
          </cell>
          <cell r="E1237">
            <v>0</v>
          </cell>
          <cell r="F1237" t="str">
            <v>בטל"א-תחזוקה</v>
          </cell>
          <cell r="G1237" t="str">
            <v>גמיש</v>
          </cell>
          <cell r="H1237">
            <v>0</v>
          </cell>
          <cell r="I1237">
            <v>-35000</v>
          </cell>
        </row>
        <row r="1238">
          <cell r="A1238">
            <v>1341000696</v>
          </cell>
          <cell r="B1238">
            <v>696</v>
          </cell>
          <cell r="C1238">
            <v>341000</v>
          </cell>
          <cell r="D1238">
            <v>1</v>
          </cell>
          <cell r="E1238">
            <v>0</v>
          </cell>
          <cell r="F1238" t="str">
            <v xml:space="preserve">הכנסות שונות      </v>
          </cell>
          <cell r="G1238" t="str">
            <v>גמיש</v>
          </cell>
          <cell r="H1238">
            <v>0</v>
          </cell>
          <cell r="I1238">
            <v>0</v>
          </cell>
        </row>
        <row r="1239">
          <cell r="A1239">
            <v>1341000790</v>
          </cell>
          <cell r="B1239">
            <v>790</v>
          </cell>
          <cell r="C1239">
            <v>341000</v>
          </cell>
          <cell r="D1239">
            <v>1</v>
          </cell>
          <cell r="E1239">
            <v>0</v>
          </cell>
          <cell r="F1239" t="str">
            <v xml:space="preserve">תרומות            </v>
          </cell>
          <cell r="G1239" t="str">
            <v>גמיש</v>
          </cell>
          <cell r="H1239">
            <v>0</v>
          </cell>
          <cell r="I1239">
            <v>0</v>
          </cell>
        </row>
        <row r="1240">
          <cell r="A1240">
            <v>1341000932</v>
          </cell>
          <cell r="B1240">
            <v>932</v>
          </cell>
          <cell r="C1240">
            <v>341000</v>
          </cell>
          <cell r="D1240">
            <v>1</v>
          </cell>
          <cell r="E1240">
            <v>0</v>
          </cell>
          <cell r="F1240" t="str">
            <v>הצטיידות מועדונית</v>
          </cell>
          <cell r="G1240" t="str">
            <v>גמיש</v>
          </cell>
          <cell r="H1240">
            <v>0</v>
          </cell>
          <cell r="I1240">
            <v>0</v>
          </cell>
        </row>
        <row r="1241">
          <cell r="A1241">
            <v>1341000933</v>
          </cell>
          <cell r="B1241">
            <v>933</v>
          </cell>
          <cell r="C1241">
            <v>341000</v>
          </cell>
          <cell r="D1241">
            <v>1</v>
          </cell>
          <cell r="E1241">
            <v>0</v>
          </cell>
          <cell r="F1241" t="str">
            <v>הוצאות אירגוניות</v>
          </cell>
          <cell r="G1241" t="str">
            <v>גמיש</v>
          </cell>
          <cell r="H1241">
            <v>0</v>
          </cell>
          <cell r="I1241">
            <v>0</v>
          </cell>
        </row>
        <row r="1242">
          <cell r="A1242">
            <v>1341000934</v>
          </cell>
          <cell r="B1242">
            <v>934</v>
          </cell>
          <cell r="C1242">
            <v>341000</v>
          </cell>
          <cell r="D1242">
            <v>1</v>
          </cell>
          <cell r="E1242">
            <v>0</v>
          </cell>
          <cell r="F1242" t="str">
            <v>שכר עובדים 1013410</v>
          </cell>
          <cell r="G1242" t="str">
            <v>גמיש</v>
          </cell>
          <cell r="H1242">
            <v>0</v>
          </cell>
          <cell r="I1242">
            <v>-1550000</v>
          </cell>
        </row>
        <row r="1243">
          <cell r="A1243">
            <v>1341000935</v>
          </cell>
          <cell r="B1243">
            <v>935</v>
          </cell>
          <cell r="C1243">
            <v>341000</v>
          </cell>
          <cell r="D1243">
            <v>1</v>
          </cell>
          <cell r="E1243">
            <v>0</v>
          </cell>
          <cell r="F1243" t="str">
            <v>מאבטחים - רווחה</v>
          </cell>
          <cell r="G1243" t="str">
            <v>גמיש</v>
          </cell>
          <cell r="H1243">
            <v>0.82376237623762383</v>
          </cell>
          <cell r="I1243">
            <v>-276300</v>
          </cell>
        </row>
        <row r="1244">
          <cell r="A1244">
            <v>1341000936</v>
          </cell>
          <cell r="B1244">
            <v>936</v>
          </cell>
          <cell r="C1244">
            <v>341000</v>
          </cell>
          <cell r="D1244">
            <v>1</v>
          </cell>
          <cell r="E1244">
            <v>0</v>
          </cell>
          <cell r="F1244" t="str">
            <v xml:space="preserve">הכנסות שונות      </v>
          </cell>
          <cell r="G1244" t="str">
            <v>גמיש</v>
          </cell>
          <cell r="H1244">
            <v>0</v>
          </cell>
          <cell r="I1244">
            <v>0</v>
          </cell>
        </row>
        <row r="1245">
          <cell r="A1245">
            <v>1341000937</v>
          </cell>
          <cell r="B1245">
            <v>937</v>
          </cell>
          <cell r="C1245">
            <v>341000</v>
          </cell>
          <cell r="D1245">
            <v>1</v>
          </cell>
          <cell r="E1245">
            <v>0</v>
          </cell>
          <cell r="F1245" t="str">
            <v>הערכות לחירום</v>
          </cell>
          <cell r="G1245" t="str">
            <v>גמיש</v>
          </cell>
          <cell r="H1245">
            <v>0</v>
          </cell>
          <cell r="I1245">
            <v>-57000</v>
          </cell>
        </row>
        <row r="1246">
          <cell r="A1246">
            <v>1341000944</v>
          </cell>
          <cell r="B1246">
            <v>944</v>
          </cell>
          <cell r="C1246">
            <v>341000</v>
          </cell>
          <cell r="D1246">
            <v>1</v>
          </cell>
          <cell r="E1246">
            <v>0</v>
          </cell>
          <cell r="F1246" t="str">
            <v>החזר הבראה ויובל</v>
          </cell>
          <cell r="G1246" t="str">
            <v>גמיש</v>
          </cell>
          <cell r="H1246">
            <v>0</v>
          </cell>
          <cell r="I1246">
            <v>0</v>
          </cell>
        </row>
        <row r="1247">
          <cell r="A1247" t="e">
            <v>#VALUE!</v>
          </cell>
          <cell r="B1247" t="str">
            <v>341000  סך הכל</v>
          </cell>
          <cell r="C1247">
            <v>0</v>
          </cell>
          <cell r="D1247">
            <v>0</v>
          </cell>
          <cell r="E1247">
            <v>0</v>
          </cell>
          <cell r="F1247" t="str">
            <v xml:space="preserve">מינהל הרווחה      </v>
          </cell>
          <cell r="G1247">
            <v>0</v>
          </cell>
          <cell r="H1247">
            <v>0.12169520067358963</v>
          </cell>
          <cell r="I1247">
            <v>-1998300</v>
          </cell>
        </row>
        <row r="1248">
          <cell r="A1248">
            <v>13420000</v>
          </cell>
          <cell r="B1248">
            <v>0</v>
          </cell>
          <cell r="C1248">
            <v>342000</v>
          </cell>
          <cell r="D1248">
            <v>1</v>
          </cell>
          <cell r="E1248">
            <v>0</v>
          </cell>
          <cell r="F1248" t="str">
            <v>רווחת הפרט והמשפחה</v>
          </cell>
          <cell r="G1248" t="str">
            <v xml:space="preserve"> </v>
          </cell>
          <cell r="H1248">
            <v>0</v>
          </cell>
          <cell r="I1248">
            <v>0</v>
          </cell>
        </row>
        <row r="1249">
          <cell r="A1249">
            <v>13425000</v>
          </cell>
          <cell r="B1249">
            <v>0</v>
          </cell>
          <cell r="C1249">
            <v>342500</v>
          </cell>
          <cell r="D1249">
            <v>1</v>
          </cell>
          <cell r="E1249">
            <v>0</v>
          </cell>
          <cell r="F1249" t="str">
            <v xml:space="preserve">טיפול במשפחה      </v>
          </cell>
          <cell r="G1249" t="str">
            <v xml:space="preserve"> </v>
          </cell>
          <cell r="H1249">
            <v>0</v>
          </cell>
          <cell r="I1249">
            <v>0</v>
          </cell>
        </row>
        <row r="1250">
          <cell r="A1250">
            <v>1342500421</v>
          </cell>
          <cell r="B1250">
            <v>421</v>
          </cell>
          <cell r="C1250">
            <v>342500</v>
          </cell>
          <cell r="D1250">
            <v>1</v>
          </cell>
          <cell r="E1250">
            <v>0</v>
          </cell>
          <cell r="F1250" t="str">
            <v xml:space="preserve">השתתפות פונים     </v>
          </cell>
          <cell r="G1250" t="str">
            <v>גמיש</v>
          </cell>
          <cell r="H1250">
            <v>0</v>
          </cell>
          <cell r="I1250">
            <v>-5000</v>
          </cell>
        </row>
        <row r="1251">
          <cell r="A1251">
            <v>1342500422</v>
          </cell>
          <cell r="B1251">
            <v>422</v>
          </cell>
          <cell r="C1251">
            <v>342500</v>
          </cell>
          <cell r="D1251">
            <v>1</v>
          </cell>
          <cell r="E1251">
            <v>0</v>
          </cell>
          <cell r="F1251" t="str">
            <v>תאום הורי</v>
          </cell>
          <cell r="G1251" t="str">
            <v>גמיש</v>
          </cell>
          <cell r="H1251">
            <v>0</v>
          </cell>
          <cell r="I1251">
            <v>0</v>
          </cell>
        </row>
        <row r="1252">
          <cell r="A1252">
            <v>1342500423</v>
          </cell>
          <cell r="B1252">
            <v>423</v>
          </cell>
          <cell r="C1252">
            <v>342500</v>
          </cell>
          <cell r="D1252">
            <v>1</v>
          </cell>
          <cell r="E1252">
            <v>0</v>
          </cell>
          <cell r="F1252" t="str">
            <v>השת'-טיפול באלימות</v>
          </cell>
          <cell r="G1252" t="str">
            <v>גמיש</v>
          </cell>
          <cell r="H1252">
            <v>0.1333333333333333</v>
          </cell>
          <cell r="I1252">
            <v>-17000</v>
          </cell>
        </row>
        <row r="1253">
          <cell r="A1253">
            <v>1342500690</v>
          </cell>
          <cell r="B1253">
            <v>690</v>
          </cell>
          <cell r="C1253">
            <v>342500</v>
          </cell>
          <cell r="D1253">
            <v>1</v>
          </cell>
          <cell r="E1253">
            <v>0</v>
          </cell>
          <cell r="F1253" t="str">
            <v>החזר יתרות ממוסדות</v>
          </cell>
          <cell r="G1253" t="str">
            <v>גמיש</v>
          </cell>
          <cell r="H1253">
            <v>0</v>
          </cell>
          <cell r="I1253">
            <v>0</v>
          </cell>
        </row>
        <row r="1254">
          <cell r="A1254">
            <v>1342500791</v>
          </cell>
          <cell r="B1254">
            <v>791</v>
          </cell>
          <cell r="C1254">
            <v>342500</v>
          </cell>
          <cell r="D1254">
            <v>1</v>
          </cell>
          <cell r="E1254">
            <v>0</v>
          </cell>
          <cell r="F1254" t="str">
            <v>אג'לשיקום האסיר50%</v>
          </cell>
          <cell r="G1254" t="str">
            <v>גמיש</v>
          </cell>
          <cell r="H1254">
            <v>0</v>
          </cell>
          <cell r="I1254">
            <v>-112500</v>
          </cell>
        </row>
        <row r="1255">
          <cell r="A1255">
            <v>1342500931</v>
          </cell>
          <cell r="B1255">
            <v>931</v>
          </cell>
          <cell r="C1255">
            <v>342500</v>
          </cell>
          <cell r="D1255">
            <v>1</v>
          </cell>
          <cell r="E1255">
            <v>0</v>
          </cell>
          <cell r="F1255" t="str">
            <v>משפ' במצוקה1025410</v>
          </cell>
          <cell r="G1255" t="str">
            <v>גמיש</v>
          </cell>
          <cell r="H1255">
            <v>0</v>
          </cell>
          <cell r="I1255">
            <v>-600000</v>
          </cell>
        </row>
        <row r="1256">
          <cell r="A1256">
            <v>1342500932</v>
          </cell>
          <cell r="B1256">
            <v>932</v>
          </cell>
          <cell r="C1256">
            <v>342500</v>
          </cell>
          <cell r="D1256">
            <v>1</v>
          </cell>
          <cell r="E1256">
            <v>0</v>
          </cell>
          <cell r="F1256" t="str">
            <v xml:space="preserve">עולים מצ' 1073180 </v>
          </cell>
          <cell r="G1256" t="str">
            <v>גמיש</v>
          </cell>
          <cell r="H1256">
            <v>0</v>
          </cell>
          <cell r="I1256">
            <v>-60000</v>
          </cell>
        </row>
        <row r="1257">
          <cell r="A1257">
            <v>1342500933</v>
          </cell>
          <cell r="B1257">
            <v>933</v>
          </cell>
          <cell r="C1257">
            <v>342500</v>
          </cell>
          <cell r="D1257">
            <v>1</v>
          </cell>
          <cell r="E1257">
            <v>0</v>
          </cell>
          <cell r="F1257" t="str">
            <v>פגיעות מיניות</v>
          </cell>
          <cell r="G1257" t="str">
            <v>גמיש</v>
          </cell>
          <cell r="H1257">
            <v>0</v>
          </cell>
          <cell r="I1257">
            <v>-250000</v>
          </cell>
        </row>
        <row r="1258">
          <cell r="A1258">
            <v>1342500934</v>
          </cell>
          <cell r="B1258">
            <v>934</v>
          </cell>
          <cell r="C1258">
            <v>342500</v>
          </cell>
          <cell r="D1258">
            <v>1</v>
          </cell>
          <cell r="E1258">
            <v>0</v>
          </cell>
          <cell r="F1258" t="str">
            <v>שכר משפחה  1013410</v>
          </cell>
          <cell r="G1258" t="str">
            <v>גמיש</v>
          </cell>
          <cell r="H1258">
            <v>0.11255739025372535</v>
          </cell>
          <cell r="I1258">
            <v>-16574880</v>
          </cell>
        </row>
        <row r="1259">
          <cell r="A1259">
            <v>1342500936</v>
          </cell>
          <cell r="B1259">
            <v>936</v>
          </cell>
          <cell r="C1259">
            <v>342500</v>
          </cell>
          <cell r="D1259">
            <v>1</v>
          </cell>
          <cell r="E1259">
            <v>0</v>
          </cell>
          <cell r="F1259" t="str">
            <v>טיפול בשורדות ז'</v>
          </cell>
          <cell r="G1259" t="str">
            <v>גמיש</v>
          </cell>
          <cell r="H1259">
            <v>0</v>
          </cell>
          <cell r="I1259">
            <v>-140000</v>
          </cell>
        </row>
        <row r="1260">
          <cell r="A1260">
            <v>1342500937</v>
          </cell>
          <cell r="B1260">
            <v>937</v>
          </cell>
          <cell r="C1260">
            <v>342500</v>
          </cell>
          <cell r="D1260">
            <v>1</v>
          </cell>
          <cell r="E1260">
            <v>0</v>
          </cell>
          <cell r="F1260" t="str">
            <v>תכנית קהילה למשפחות</v>
          </cell>
          <cell r="G1260" t="str">
            <v>גמיש</v>
          </cell>
          <cell r="H1260">
            <v>1.6409302325581394</v>
          </cell>
          <cell r="I1260">
            <v>-567800</v>
          </cell>
        </row>
        <row r="1261">
          <cell r="A1261">
            <v>1342500938</v>
          </cell>
          <cell r="B1261">
            <v>938</v>
          </cell>
          <cell r="C1261">
            <v>342500</v>
          </cell>
          <cell r="D1261">
            <v>1</v>
          </cell>
          <cell r="E1261">
            <v>0</v>
          </cell>
          <cell r="F1261" t="str">
            <v>בית הויס   1026080</v>
          </cell>
          <cell r="G1261" t="str">
            <v>גמיש</v>
          </cell>
          <cell r="H1261">
            <v>-1</v>
          </cell>
          <cell r="I1261">
            <v>0</v>
          </cell>
        </row>
        <row r="1262">
          <cell r="A1262">
            <v>1342500939</v>
          </cell>
          <cell r="B1262">
            <v>939</v>
          </cell>
          <cell r="C1262">
            <v>342500</v>
          </cell>
          <cell r="D1262">
            <v>1</v>
          </cell>
          <cell r="E1262">
            <v>0</v>
          </cell>
          <cell r="F1262" t="str">
            <v>שירותים בקהילה</v>
          </cell>
          <cell r="G1262" t="str">
            <v>גמיש</v>
          </cell>
          <cell r="H1262">
            <v>2.1076923076923078</v>
          </cell>
          <cell r="I1262">
            <v>-404000</v>
          </cell>
        </row>
        <row r="1263">
          <cell r="A1263">
            <v>1342500940</v>
          </cell>
          <cell r="B1263">
            <v>940</v>
          </cell>
          <cell r="C1263">
            <v>342500</v>
          </cell>
          <cell r="D1263">
            <v>1</v>
          </cell>
          <cell r="E1263">
            <v>0</v>
          </cell>
          <cell r="F1263" t="str">
            <v xml:space="preserve">דרי רחוב 1025510  </v>
          </cell>
          <cell r="G1263" t="str">
            <v>גמיש</v>
          </cell>
          <cell r="H1263">
            <v>0.25</v>
          </cell>
          <cell r="I1263">
            <v>-375000</v>
          </cell>
        </row>
        <row r="1264">
          <cell r="A1264">
            <v>1342500941</v>
          </cell>
          <cell r="B1264">
            <v>941</v>
          </cell>
          <cell r="C1264">
            <v>342500</v>
          </cell>
          <cell r="D1264">
            <v>1</v>
          </cell>
          <cell r="E1264">
            <v>0</v>
          </cell>
          <cell r="F1264" t="str">
            <v>מרכז אלימות1026090</v>
          </cell>
          <cell r="G1264" t="str">
            <v>גמיש</v>
          </cell>
          <cell r="H1264">
            <v>0</v>
          </cell>
          <cell r="I1264">
            <v>-350000</v>
          </cell>
        </row>
        <row r="1265">
          <cell r="A1265">
            <v>1342500942</v>
          </cell>
          <cell r="B1265">
            <v>942</v>
          </cell>
          <cell r="C1265">
            <v>342500</v>
          </cell>
          <cell r="D1265">
            <v>1</v>
          </cell>
          <cell r="E1265">
            <v>0</v>
          </cell>
          <cell r="F1265" t="str">
            <v xml:space="preserve">מקלט לנשים מוכות  </v>
          </cell>
          <cell r="G1265" t="str">
            <v>גמיש</v>
          </cell>
          <cell r="H1265">
            <v>0</v>
          </cell>
          <cell r="I1265">
            <v>-645000</v>
          </cell>
        </row>
        <row r="1266">
          <cell r="A1266">
            <v>1342500944</v>
          </cell>
          <cell r="B1266">
            <v>944</v>
          </cell>
          <cell r="C1266">
            <v>342500</v>
          </cell>
          <cell r="D1266">
            <v>1</v>
          </cell>
          <cell r="E1266">
            <v>0</v>
          </cell>
          <cell r="F1266" t="str">
            <v xml:space="preserve">טיפול בדיירי רחוב </v>
          </cell>
          <cell r="G1266" t="str">
            <v>גמיש</v>
          </cell>
          <cell r="H1266">
            <v>0</v>
          </cell>
          <cell r="I1266">
            <v>0</v>
          </cell>
        </row>
        <row r="1267">
          <cell r="A1267">
            <v>1342500945</v>
          </cell>
          <cell r="B1267">
            <v>945</v>
          </cell>
          <cell r="C1267">
            <v>342500</v>
          </cell>
          <cell r="D1267">
            <v>1</v>
          </cell>
          <cell r="E1267">
            <v>0</v>
          </cell>
          <cell r="F1267" t="str">
            <v>תרגום שפה-פגישות חוק נוער</v>
          </cell>
          <cell r="G1267" t="str">
            <v>גמיש</v>
          </cell>
          <cell r="H1267">
            <v>0</v>
          </cell>
          <cell r="I1267">
            <v>-37500</v>
          </cell>
        </row>
        <row r="1268">
          <cell r="A1268">
            <v>1342500946</v>
          </cell>
          <cell r="B1268">
            <v>946</v>
          </cell>
          <cell r="C1268">
            <v>342500</v>
          </cell>
          <cell r="D1268">
            <v>1</v>
          </cell>
          <cell r="E1268">
            <v>0</v>
          </cell>
          <cell r="F1268" t="str">
            <v>חומש אתיופים-פעולות</v>
          </cell>
          <cell r="G1268" t="str">
            <v>גמיש</v>
          </cell>
          <cell r="H1268">
            <v>0</v>
          </cell>
          <cell r="I1268">
            <v>-184000</v>
          </cell>
        </row>
        <row r="1269">
          <cell r="A1269">
            <v>1342500949</v>
          </cell>
          <cell r="B1269">
            <v>949</v>
          </cell>
          <cell r="C1269">
            <v>342500</v>
          </cell>
          <cell r="D1269">
            <v>1</v>
          </cell>
          <cell r="E1269">
            <v>0</v>
          </cell>
          <cell r="F1269" t="str">
            <v>טיפול באובדן ושכול</v>
          </cell>
          <cell r="G1269" t="str">
            <v>גמיש</v>
          </cell>
          <cell r="H1269">
            <v>0</v>
          </cell>
          <cell r="I1269">
            <v>-87000</v>
          </cell>
        </row>
        <row r="1270">
          <cell r="A1270">
            <v>1342500954</v>
          </cell>
          <cell r="B1270">
            <v>954</v>
          </cell>
          <cell r="C1270">
            <v>342500</v>
          </cell>
          <cell r="D1270">
            <v>1</v>
          </cell>
          <cell r="E1270">
            <v>0</v>
          </cell>
          <cell r="F1270" t="str">
            <v>עובד קהילתי - קליטה</v>
          </cell>
          <cell r="G1270" t="str">
            <v>גמיש</v>
          </cell>
          <cell r="H1270">
            <v>0</v>
          </cell>
          <cell r="I1270">
            <v>0</v>
          </cell>
        </row>
        <row r="1271">
          <cell r="A1271" t="e">
            <v>#VALUE!</v>
          </cell>
          <cell r="B1271" t="str">
            <v>342500  סך הכל</v>
          </cell>
          <cell r="C1271">
            <v>0</v>
          </cell>
          <cell r="D1271">
            <v>0</v>
          </cell>
          <cell r="E1271">
            <v>0</v>
          </cell>
          <cell r="F1271" t="str">
            <v xml:space="preserve">טיפול במשפחה      </v>
          </cell>
          <cell r="G1271">
            <v>0</v>
          </cell>
          <cell r="H1271">
            <v>0.13032315232741665</v>
          </cell>
          <cell r="I1271">
            <v>-20409680</v>
          </cell>
        </row>
        <row r="1272">
          <cell r="A1272">
            <v>13426000</v>
          </cell>
          <cell r="B1272">
            <v>0</v>
          </cell>
          <cell r="C1272">
            <v>342600</v>
          </cell>
          <cell r="D1272">
            <v>1</v>
          </cell>
          <cell r="E1272">
            <v>0</v>
          </cell>
          <cell r="F1272" t="str">
            <v>התחנה ליעוץ למשפחה</v>
          </cell>
          <cell r="G1272" t="str">
            <v xml:space="preserve"> </v>
          </cell>
          <cell r="H1272">
            <v>0</v>
          </cell>
          <cell r="I1272">
            <v>0</v>
          </cell>
        </row>
        <row r="1273">
          <cell r="A1273">
            <v>1342600421</v>
          </cell>
          <cell r="B1273">
            <v>421</v>
          </cell>
          <cell r="C1273">
            <v>342600</v>
          </cell>
          <cell r="D1273">
            <v>1</v>
          </cell>
          <cell r="E1273">
            <v>0</v>
          </cell>
          <cell r="F1273" t="str">
            <v xml:space="preserve">הכנסות עבור יעוץ  </v>
          </cell>
          <cell r="G1273" t="str">
            <v>גמיש</v>
          </cell>
          <cell r="H1273">
            <v>0</v>
          </cell>
          <cell r="I1273">
            <v>0</v>
          </cell>
        </row>
        <row r="1274">
          <cell r="A1274">
            <v>1342600423</v>
          </cell>
          <cell r="B1274">
            <v>423</v>
          </cell>
          <cell r="C1274">
            <v>342600</v>
          </cell>
          <cell r="D1274">
            <v>1</v>
          </cell>
          <cell r="E1274">
            <v>0</v>
          </cell>
          <cell r="F1274" t="str">
            <v xml:space="preserve">החזר שכר מזכירה   </v>
          </cell>
          <cell r="G1274" t="str">
            <v>גמיש</v>
          </cell>
          <cell r="H1274">
            <v>0</v>
          </cell>
          <cell r="I1274">
            <v>0</v>
          </cell>
        </row>
        <row r="1275">
          <cell r="A1275">
            <v>1342600931</v>
          </cell>
          <cell r="B1275">
            <v>931</v>
          </cell>
          <cell r="C1275">
            <v>342600</v>
          </cell>
          <cell r="D1275">
            <v>1</v>
          </cell>
          <cell r="E1275">
            <v>0</v>
          </cell>
          <cell r="F1275" t="str">
            <v>מרכז אלימות1026090</v>
          </cell>
          <cell r="G1275" t="str">
            <v>גמיש</v>
          </cell>
          <cell r="H1275">
            <v>0</v>
          </cell>
          <cell r="I1275">
            <v>0</v>
          </cell>
        </row>
        <row r="1276">
          <cell r="A1276">
            <v>1342600932</v>
          </cell>
          <cell r="B1276">
            <v>932</v>
          </cell>
          <cell r="C1276">
            <v>342600</v>
          </cell>
          <cell r="D1276">
            <v>1</v>
          </cell>
          <cell r="E1276">
            <v>0</v>
          </cell>
          <cell r="F1276" t="str">
            <v xml:space="preserve">מקלט לנשים מוכות  </v>
          </cell>
          <cell r="G1276" t="str">
            <v>גמיש</v>
          </cell>
          <cell r="H1276">
            <v>0</v>
          </cell>
          <cell r="I1276">
            <v>0</v>
          </cell>
        </row>
        <row r="1277">
          <cell r="A1277">
            <v>1342600934</v>
          </cell>
          <cell r="B1277">
            <v>934</v>
          </cell>
          <cell r="C1277">
            <v>342600</v>
          </cell>
          <cell r="D1277">
            <v>1</v>
          </cell>
          <cell r="E1277">
            <v>0</v>
          </cell>
          <cell r="F1277" t="str">
            <v>שכר עובדים 1013410</v>
          </cell>
          <cell r="G1277" t="str">
            <v>גמיש</v>
          </cell>
          <cell r="H1277">
            <v>0</v>
          </cell>
          <cell r="I1277">
            <v>0</v>
          </cell>
        </row>
        <row r="1278">
          <cell r="A1278" t="e">
            <v>#VALUE!</v>
          </cell>
          <cell r="B1278" t="str">
            <v>342600  סך הכל</v>
          </cell>
          <cell r="C1278">
            <v>0</v>
          </cell>
          <cell r="D1278">
            <v>0</v>
          </cell>
          <cell r="E1278">
            <v>0</v>
          </cell>
          <cell r="F1278" t="str">
            <v>התחנה ליעוץ למשפחה</v>
          </cell>
          <cell r="G1278">
            <v>0</v>
          </cell>
          <cell r="H1278">
            <v>0</v>
          </cell>
          <cell r="I1278">
            <v>0</v>
          </cell>
        </row>
        <row r="1279">
          <cell r="A1279">
            <v>13430000</v>
          </cell>
          <cell r="B1279">
            <v>0</v>
          </cell>
          <cell r="C1279">
            <v>343000</v>
          </cell>
          <cell r="D1279">
            <v>1</v>
          </cell>
          <cell r="E1279">
            <v>0</v>
          </cell>
          <cell r="F1279" t="str">
            <v>שרותים לילד ולנוער</v>
          </cell>
          <cell r="G1279" t="str">
            <v xml:space="preserve"> </v>
          </cell>
          <cell r="H1279">
            <v>0</v>
          </cell>
          <cell r="I1279">
            <v>0</v>
          </cell>
        </row>
        <row r="1280">
          <cell r="A1280">
            <v>13438000</v>
          </cell>
          <cell r="B1280">
            <v>0</v>
          </cell>
          <cell r="C1280">
            <v>343800</v>
          </cell>
          <cell r="D1280">
            <v>1</v>
          </cell>
          <cell r="E1280">
            <v>0</v>
          </cell>
          <cell r="F1280" t="str">
            <v xml:space="preserve">טיפול בילד ובנוער </v>
          </cell>
          <cell r="G1280" t="str">
            <v xml:space="preserve"> </v>
          </cell>
          <cell r="H1280">
            <v>0</v>
          </cell>
          <cell r="I1280">
            <v>0</v>
          </cell>
        </row>
        <row r="1281">
          <cell r="A1281">
            <v>1343800421</v>
          </cell>
          <cell r="B1281">
            <v>421</v>
          </cell>
          <cell r="C1281">
            <v>343800</v>
          </cell>
          <cell r="D1281">
            <v>1</v>
          </cell>
          <cell r="E1281">
            <v>0</v>
          </cell>
          <cell r="F1281" t="str">
            <v>ילד בפנמיו 1038410</v>
          </cell>
          <cell r="G1281" t="str">
            <v>גמיש</v>
          </cell>
          <cell r="H1281">
            <v>0</v>
          </cell>
          <cell r="I1281">
            <v>-315000</v>
          </cell>
        </row>
        <row r="1282">
          <cell r="A1282">
            <v>1343800812</v>
          </cell>
          <cell r="B1282">
            <v>812</v>
          </cell>
          <cell r="C1282">
            <v>343800</v>
          </cell>
          <cell r="D1282">
            <v>1</v>
          </cell>
          <cell r="E1282">
            <v>0</v>
          </cell>
          <cell r="F1282" t="str">
            <v>ילד פנימיות1038411</v>
          </cell>
          <cell r="G1282" t="str">
            <v>גמיש</v>
          </cell>
          <cell r="H1282">
            <v>0</v>
          </cell>
          <cell r="I1282">
            <v>0</v>
          </cell>
        </row>
        <row r="1283">
          <cell r="A1283">
            <v>1343800920</v>
          </cell>
          <cell r="B1283">
            <v>920</v>
          </cell>
          <cell r="C1283">
            <v>343800</v>
          </cell>
          <cell r="D1283">
            <v>1</v>
          </cell>
          <cell r="E1283">
            <v>0</v>
          </cell>
          <cell r="F1283" t="str">
            <v>נוער חרדי</v>
          </cell>
          <cell r="G1283" t="str">
            <v>גמיש</v>
          </cell>
          <cell r="H1283">
            <v>6.8181818181818121E-2</v>
          </cell>
          <cell r="I1283">
            <v>-470000</v>
          </cell>
        </row>
        <row r="1284">
          <cell r="A1284">
            <v>1343800931</v>
          </cell>
          <cell r="B1284">
            <v>931</v>
          </cell>
          <cell r="C1284">
            <v>343800</v>
          </cell>
          <cell r="D1284">
            <v>1</v>
          </cell>
          <cell r="E1284">
            <v>0</v>
          </cell>
          <cell r="F1284" t="str">
            <v>ילד בפנמיו 1038410</v>
          </cell>
          <cell r="G1284" t="str">
            <v>גמיש</v>
          </cell>
          <cell r="H1284">
            <v>1.0820709172632004E-2</v>
          </cell>
          <cell r="I1284">
            <v>-12144000</v>
          </cell>
        </row>
        <row r="1285">
          <cell r="A1285">
            <v>1343800932</v>
          </cell>
          <cell r="B1285">
            <v>932</v>
          </cell>
          <cell r="C1285">
            <v>343800</v>
          </cell>
          <cell r="D1285">
            <v>1</v>
          </cell>
          <cell r="E1285">
            <v>0</v>
          </cell>
          <cell r="F1285" t="str">
            <v>ילד פנימיות1038411</v>
          </cell>
          <cell r="G1285" t="str">
            <v>גמיש</v>
          </cell>
          <cell r="H1285">
            <v>0</v>
          </cell>
          <cell r="I1285">
            <v>-1575000</v>
          </cell>
        </row>
        <row r="1286">
          <cell r="A1286">
            <v>1343800933</v>
          </cell>
          <cell r="B1286">
            <v>933</v>
          </cell>
          <cell r="C1286">
            <v>343800</v>
          </cell>
          <cell r="D1286">
            <v>1</v>
          </cell>
          <cell r="E1286">
            <v>0</v>
          </cell>
          <cell r="F1286" t="str">
            <v>מעונות יום 0422143</v>
          </cell>
          <cell r="G1286" t="str">
            <v>גמיש</v>
          </cell>
          <cell r="H1286">
            <v>0</v>
          </cell>
          <cell r="I1286">
            <v>0</v>
          </cell>
        </row>
        <row r="1287">
          <cell r="A1287">
            <v>1343800934</v>
          </cell>
          <cell r="B1287">
            <v>934</v>
          </cell>
          <cell r="C1287">
            <v>343800</v>
          </cell>
          <cell r="D1287">
            <v>1</v>
          </cell>
          <cell r="E1287">
            <v>0</v>
          </cell>
          <cell r="F1287" t="str">
            <v>שכר עובדים 1013410</v>
          </cell>
          <cell r="G1287" t="str">
            <v>גמיש</v>
          </cell>
          <cell r="H1287">
            <v>0</v>
          </cell>
          <cell r="I1287">
            <v>0</v>
          </cell>
        </row>
        <row r="1288">
          <cell r="A1288">
            <v>1343800935</v>
          </cell>
          <cell r="B1288">
            <v>935</v>
          </cell>
          <cell r="C1288">
            <v>343800</v>
          </cell>
          <cell r="D1288">
            <v>1</v>
          </cell>
          <cell r="E1288">
            <v>0</v>
          </cell>
          <cell r="F1288" t="str">
            <v>ילד במעונו 0442140</v>
          </cell>
          <cell r="G1288" t="str">
            <v>גמיש</v>
          </cell>
          <cell r="H1288">
            <v>0</v>
          </cell>
          <cell r="I1288">
            <v>-4537900</v>
          </cell>
        </row>
        <row r="1289">
          <cell r="A1289">
            <v>1343800936</v>
          </cell>
          <cell r="B1289">
            <v>936</v>
          </cell>
          <cell r="C1289">
            <v>343800</v>
          </cell>
          <cell r="D1289">
            <v>1</v>
          </cell>
          <cell r="E1289">
            <v>0</v>
          </cell>
          <cell r="F1289" t="str">
            <v xml:space="preserve">משפחתון 0422131   </v>
          </cell>
          <cell r="G1289" t="str">
            <v>גמיש</v>
          </cell>
          <cell r="H1289">
            <v>0</v>
          </cell>
          <cell r="I1289">
            <v>0</v>
          </cell>
        </row>
        <row r="1290">
          <cell r="A1290">
            <v>1343800937</v>
          </cell>
          <cell r="B1290">
            <v>937</v>
          </cell>
          <cell r="C1290">
            <v>343800</v>
          </cell>
          <cell r="D1290">
            <v>1</v>
          </cell>
          <cell r="E1290">
            <v>0</v>
          </cell>
          <cell r="F1290" t="str">
            <v xml:space="preserve">פע'ק'ילד 1039440  </v>
          </cell>
          <cell r="G1290" t="str">
            <v>גמיש</v>
          </cell>
          <cell r="H1290">
            <v>0</v>
          </cell>
          <cell r="I1290">
            <v>-995600</v>
          </cell>
        </row>
        <row r="1291">
          <cell r="A1291">
            <v>1343800938</v>
          </cell>
          <cell r="B1291">
            <v>938</v>
          </cell>
          <cell r="C1291">
            <v>343800</v>
          </cell>
          <cell r="D1291">
            <v>1</v>
          </cell>
          <cell r="E1291">
            <v>0</v>
          </cell>
          <cell r="F1291" t="str">
            <v>מפתן ממשלתי</v>
          </cell>
          <cell r="G1291" t="str">
            <v>גמיש</v>
          </cell>
          <cell r="H1291">
            <v>0</v>
          </cell>
          <cell r="I1291">
            <v>0</v>
          </cell>
        </row>
        <row r="1292">
          <cell r="A1292">
            <v>1343800939</v>
          </cell>
          <cell r="B1292">
            <v>939</v>
          </cell>
          <cell r="C1292">
            <v>343800</v>
          </cell>
          <cell r="D1292">
            <v>1</v>
          </cell>
          <cell r="E1292">
            <v>0</v>
          </cell>
          <cell r="F1292" t="str">
            <v>מפתן מקומי 1134410</v>
          </cell>
          <cell r="G1292" t="str">
            <v>גמיש</v>
          </cell>
          <cell r="H1292">
            <v>0.125</v>
          </cell>
          <cell r="I1292">
            <v>-135000</v>
          </cell>
        </row>
        <row r="1293">
          <cell r="A1293">
            <v>1343800941</v>
          </cell>
          <cell r="B1293">
            <v>941</v>
          </cell>
          <cell r="C1293">
            <v>343800</v>
          </cell>
          <cell r="D1293">
            <v>1</v>
          </cell>
          <cell r="E1293">
            <v>0</v>
          </cell>
          <cell r="F1293" t="str">
            <v>תכנית לילדים בסיכון</v>
          </cell>
          <cell r="G1293" t="str">
            <v>גמיש</v>
          </cell>
          <cell r="H1293">
            <v>0</v>
          </cell>
          <cell r="I1293">
            <v>-3825700</v>
          </cell>
        </row>
        <row r="1294">
          <cell r="A1294">
            <v>1343800942</v>
          </cell>
          <cell r="B1294">
            <v>942</v>
          </cell>
          <cell r="C1294">
            <v>343800</v>
          </cell>
          <cell r="D1294">
            <v>1</v>
          </cell>
          <cell r="E1294">
            <v>0</v>
          </cell>
          <cell r="F1294" t="str">
            <v>מרכז חכ"ם</v>
          </cell>
          <cell r="G1294" t="str">
            <v>גמיש</v>
          </cell>
          <cell r="H1294">
            <v>0</v>
          </cell>
          <cell r="I1294">
            <v>-675000</v>
          </cell>
        </row>
        <row r="1295">
          <cell r="A1295">
            <v>1343800990</v>
          </cell>
          <cell r="B1295">
            <v>990</v>
          </cell>
          <cell r="C1295">
            <v>343800</v>
          </cell>
          <cell r="D1295">
            <v>1</v>
          </cell>
          <cell r="E1295">
            <v>0</v>
          </cell>
          <cell r="F1295" t="str">
            <v>שכר עובדים משרד התמ"ת</v>
          </cell>
          <cell r="G1295" t="str">
            <v>גמיש</v>
          </cell>
          <cell r="H1295">
            <v>0</v>
          </cell>
          <cell r="I1295">
            <v>0</v>
          </cell>
        </row>
        <row r="1296">
          <cell r="A1296">
            <v>1343800991</v>
          </cell>
          <cell r="B1296">
            <v>991</v>
          </cell>
          <cell r="C1296">
            <v>343800</v>
          </cell>
          <cell r="D1296">
            <v>1</v>
          </cell>
          <cell r="E1296">
            <v>0</v>
          </cell>
          <cell r="F1296" t="str">
            <v>משפחתון ילדי רווחה</v>
          </cell>
          <cell r="G1296" t="str">
            <v>גמיש</v>
          </cell>
          <cell r="H1296">
            <v>0</v>
          </cell>
          <cell r="I1296">
            <v>0</v>
          </cell>
        </row>
        <row r="1297">
          <cell r="A1297">
            <v>1343800992</v>
          </cell>
          <cell r="B1297">
            <v>992</v>
          </cell>
          <cell r="C1297">
            <v>343800</v>
          </cell>
          <cell r="D1297">
            <v>1</v>
          </cell>
          <cell r="E1297">
            <v>0</v>
          </cell>
          <cell r="F1297" t="str">
            <v>ילדים סיכון1039480</v>
          </cell>
          <cell r="G1297" t="str">
            <v>גמיש</v>
          </cell>
          <cell r="H1297">
            <v>0</v>
          </cell>
          <cell r="I1297">
            <v>-13600</v>
          </cell>
        </row>
        <row r="1298">
          <cell r="A1298">
            <v>1343800993</v>
          </cell>
          <cell r="B1298">
            <v>993</v>
          </cell>
          <cell r="C1298">
            <v>343800</v>
          </cell>
          <cell r="D1298">
            <v>1</v>
          </cell>
          <cell r="E1298">
            <v>0</v>
          </cell>
          <cell r="F1298" t="str">
            <v>ילד'במצוקה 1073160</v>
          </cell>
          <cell r="G1298" t="str">
            <v>גמיש</v>
          </cell>
          <cell r="H1298">
            <v>0</v>
          </cell>
          <cell r="I1298">
            <v>-67500</v>
          </cell>
        </row>
        <row r="1299">
          <cell r="A1299">
            <v>1343800994</v>
          </cell>
          <cell r="B1299">
            <v>994</v>
          </cell>
          <cell r="C1299">
            <v>343800</v>
          </cell>
          <cell r="D1299">
            <v>1</v>
          </cell>
          <cell r="E1299">
            <v>0</v>
          </cell>
          <cell r="F1299" t="str">
            <v>מועד'משותפ'1039441</v>
          </cell>
          <cell r="G1299" t="str">
            <v>גמיש</v>
          </cell>
          <cell r="H1299">
            <v>0</v>
          </cell>
          <cell r="I1299">
            <v>-750000</v>
          </cell>
        </row>
        <row r="1300">
          <cell r="A1300">
            <v>1343800995</v>
          </cell>
          <cell r="B1300">
            <v>995</v>
          </cell>
          <cell r="C1300">
            <v>343800</v>
          </cell>
          <cell r="D1300">
            <v>1</v>
          </cell>
          <cell r="E1300">
            <v>0</v>
          </cell>
          <cell r="F1300" t="str">
            <v>הפנים לקהי' 1038417</v>
          </cell>
          <cell r="G1300" t="str">
            <v>גמיש</v>
          </cell>
          <cell r="H1300">
            <v>0.11064394777605657</v>
          </cell>
          <cell r="I1300">
            <v>-1505700</v>
          </cell>
        </row>
        <row r="1301">
          <cell r="A1301">
            <v>1343800996</v>
          </cell>
          <cell r="B1301">
            <v>996</v>
          </cell>
          <cell r="C1301">
            <v>343800</v>
          </cell>
          <cell r="D1301">
            <v>1</v>
          </cell>
          <cell r="E1301">
            <v>0</v>
          </cell>
          <cell r="F1301" t="str">
            <v>ט'משפ'אומנה1038051</v>
          </cell>
          <cell r="G1301" t="str">
            <v>גמיש</v>
          </cell>
          <cell r="H1301">
            <v>0</v>
          </cell>
          <cell r="I1301">
            <v>-1323100</v>
          </cell>
        </row>
        <row r="1302">
          <cell r="A1302">
            <v>1343800997</v>
          </cell>
          <cell r="B1302">
            <v>997</v>
          </cell>
          <cell r="C1302">
            <v>343800</v>
          </cell>
          <cell r="D1302">
            <v>1</v>
          </cell>
          <cell r="E1302">
            <v>0</v>
          </cell>
          <cell r="F1302" t="str">
            <v>מרכז אורים</v>
          </cell>
          <cell r="G1302" t="str">
            <v>גמיש</v>
          </cell>
          <cell r="H1302">
            <v>0</v>
          </cell>
          <cell r="I1302">
            <v>-555900</v>
          </cell>
        </row>
        <row r="1303">
          <cell r="A1303">
            <v>1343800998</v>
          </cell>
          <cell r="B1303">
            <v>998</v>
          </cell>
          <cell r="C1303">
            <v>343800</v>
          </cell>
          <cell r="D1303">
            <v>1</v>
          </cell>
          <cell r="E1303">
            <v>0</v>
          </cell>
          <cell r="F1303" t="str">
            <v>משפחתון ילדי עבודה</v>
          </cell>
          <cell r="G1303" t="str">
            <v>גמיש</v>
          </cell>
          <cell r="H1303">
            <v>0</v>
          </cell>
          <cell r="I1303">
            <v>0</v>
          </cell>
        </row>
        <row r="1304">
          <cell r="A1304">
            <v>1343800999</v>
          </cell>
          <cell r="B1304">
            <v>999</v>
          </cell>
          <cell r="C1304">
            <v>343800</v>
          </cell>
          <cell r="D1304">
            <v>1</v>
          </cell>
          <cell r="E1304">
            <v>0</v>
          </cell>
          <cell r="F1304" t="str">
            <v>טיפול בפגיעות מיניות</v>
          </cell>
          <cell r="G1304" t="str">
            <v>גמיש</v>
          </cell>
          <cell r="H1304">
            <v>0</v>
          </cell>
          <cell r="I1304">
            <v>-660000</v>
          </cell>
        </row>
        <row r="1305">
          <cell r="A1305" t="e">
            <v>#VALUE!</v>
          </cell>
          <cell r="B1305" t="str">
            <v>343800  סך הכל</v>
          </cell>
          <cell r="C1305">
            <v>0</v>
          </cell>
          <cell r="D1305">
            <v>0</v>
          </cell>
          <cell r="E1305">
            <v>0</v>
          </cell>
          <cell r="F1305" t="str">
            <v xml:space="preserve">טיפול בילד ובנוער </v>
          </cell>
          <cell r="G1305">
            <v>0</v>
          </cell>
          <cell r="H1305">
            <v>1.1120996441281061E-2</v>
          </cell>
          <cell r="I1305">
            <v>-29549000</v>
          </cell>
        </row>
        <row r="1306">
          <cell r="A1306">
            <v>0</v>
          </cell>
          <cell r="B1306">
            <v>0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</row>
        <row r="1307">
          <cell r="A1307">
            <v>0</v>
          </cell>
          <cell r="B1307">
            <v>0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</row>
        <row r="1308">
          <cell r="A1308">
            <v>0</v>
          </cell>
          <cell r="B1308">
            <v>0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</row>
        <row r="1309">
          <cell r="A1309">
            <v>0</v>
          </cell>
          <cell r="B1309">
            <v>0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</row>
        <row r="1310">
          <cell r="A1310">
            <v>0</v>
          </cell>
          <cell r="B1310">
            <v>0</v>
          </cell>
          <cell r="C1310">
            <v>0</v>
          </cell>
          <cell r="D1310">
            <v>0</v>
          </cell>
          <cell r="E1310">
            <v>0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</row>
        <row r="1311">
          <cell r="A1311">
            <v>0</v>
          </cell>
          <cell r="B1311">
            <v>0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</row>
        <row r="1312">
          <cell r="A1312">
            <v>13440000</v>
          </cell>
          <cell r="B1312">
            <v>0</v>
          </cell>
          <cell r="C1312">
            <v>344000</v>
          </cell>
          <cell r="D1312">
            <v>1</v>
          </cell>
          <cell r="E1312">
            <v>0</v>
          </cell>
          <cell r="F1312" t="str">
            <v xml:space="preserve">שרותים לקשיש      </v>
          </cell>
          <cell r="G1312" t="str">
            <v xml:space="preserve"> </v>
          </cell>
          <cell r="H1312">
            <v>0</v>
          </cell>
          <cell r="I1312">
            <v>0</v>
          </cell>
        </row>
        <row r="1313">
          <cell r="A1313">
            <v>13443000</v>
          </cell>
          <cell r="B1313">
            <v>0</v>
          </cell>
          <cell r="C1313">
            <v>344300</v>
          </cell>
          <cell r="D1313">
            <v>1</v>
          </cell>
          <cell r="E1313">
            <v>0</v>
          </cell>
          <cell r="F1313" t="str">
            <v xml:space="preserve">טיפול בזקן        </v>
          </cell>
          <cell r="G1313" t="str">
            <v xml:space="preserve"> </v>
          </cell>
          <cell r="H1313">
            <v>0</v>
          </cell>
          <cell r="I1313">
            <v>0</v>
          </cell>
        </row>
        <row r="1314">
          <cell r="A1314">
            <v>1344300421</v>
          </cell>
          <cell r="B1314">
            <v>421</v>
          </cell>
          <cell r="C1314">
            <v>344300</v>
          </cell>
          <cell r="D1314">
            <v>1</v>
          </cell>
          <cell r="E1314">
            <v>0</v>
          </cell>
          <cell r="F1314" t="str">
            <v>השתתפות קשישים</v>
          </cell>
          <cell r="G1314" t="str">
            <v>גמיש</v>
          </cell>
          <cell r="H1314">
            <v>-0.5</v>
          </cell>
          <cell r="I1314">
            <v>-5000</v>
          </cell>
        </row>
        <row r="1315">
          <cell r="A1315">
            <v>1344300422</v>
          </cell>
          <cell r="B1315">
            <v>422</v>
          </cell>
          <cell r="C1315">
            <v>344300</v>
          </cell>
          <cell r="D1315">
            <v>1</v>
          </cell>
          <cell r="E1315">
            <v>0</v>
          </cell>
          <cell r="F1315" t="str">
            <v xml:space="preserve">מט"ב עצמיות       </v>
          </cell>
          <cell r="G1315" t="str">
            <v>גמיש</v>
          </cell>
          <cell r="H1315">
            <v>-0.5</v>
          </cell>
          <cell r="I1315">
            <v>-5000</v>
          </cell>
        </row>
        <row r="1316">
          <cell r="A1316">
            <v>1344300423</v>
          </cell>
          <cell r="B1316">
            <v>423</v>
          </cell>
          <cell r="C1316">
            <v>344300</v>
          </cell>
          <cell r="D1316">
            <v>1</v>
          </cell>
          <cell r="E1316">
            <v>0</v>
          </cell>
          <cell r="F1316" t="str">
            <v>פרוייקט קשישים ק"ש</v>
          </cell>
          <cell r="G1316" t="str">
            <v>גמיש</v>
          </cell>
          <cell r="H1316">
            <v>0</v>
          </cell>
          <cell r="I1316">
            <v>0</v>
          </cell>
        </row>
        <row r="1317">
          <cell r="A1317">
            <v>1344300424</v>
          </cell>
          <cell r="B1317">
            <v>424</v>
          </cell>
          <cell r="C1317">
            <v>344300</v>
          </cell>
          <cell r="D1317">
            <v>1</v>
          </cell>
          <cell r="E1317">
            <v>0</v>
          </cell>
          <cell r="F1317" t="str">
            <v>פרוייקט אשל</v>
          </cell>
          <cell r="G1317" t="str">
            <v>גמיש</v>
          </cell>
          <cell r="H1317">
            <v>0</v>
          </cell>
          <cell r="I1317">
            <v>-300000</v>
          </cell>
        </row>
        <row r="1318">
          <cell r="A1318">
            <v>1344300425</v>
          </cell>
          <cell r="B1318">
            <v>425</v>
          </cell>
          <cell r="C1318">
            <v>344300</v>
          </cell>
          <cell r="D1318">
            <v>1</v>
          </cell>
          <cell r="E1318">
            <v>0</v>
          </cell>
          <cell r="F1318" t="str">
            <v>ארוחות לזק 1043445</v>
          </cell>
          <cell r="G1318" t="str">
            <v>גמיש</v>
          </cell>
          <cell r="H1318">
            <v>0</v>
          </cell>
          <cell r="I1318">
            <v>0</v>
          </cell>
        </row>
        <row r="1319">
          <cell r="A1319">
            <v>1344300426</v>
          </cell>
          <cell r="B1319">
            <v>426</v>
          </cell>
          <cell r="C1319">
            <v>344300</v>
          </cell>
          <cell r="D1319">
            <v>1</v>
          </cell>
          <cell r="E1319">
            <v>0</v>
          </cell>
          <cell r="F1319" t="str">
            <v>השת' קשישים-מעונות</v>
          </cell>
          <cell r="G1319" t="str">
            <v>גמיש</v>
          </cell>
          <cell r="H1319">
            <v>-6.9767441860465129E-2</v>
          </cell>
          <cell r="I1319">
            <v>-800000</v>
          </cell>
        </row>
        <row r="1320">
          <cell r="A1320">
            <v>1344300930</v>
          </cell>
          <cell r="B1320">
            <v>930</v>
          </cell>
          <cell r="C1320">
            <v>344300</v>
          </cell>
          <cell r="D1320">
            <v>1</v>
          </cell>
          <cell r="E1320">
            <v>0</v>
          </cell>
          <cell r="F1320" t="str">
            <v>אח.במעונות 1042410</v>
          </cell>
          <cell r="G1320" t="str">
            <v>גמיש</v>
          </cell>
          <cell r="H1320">
            <v>0</v>
          </cell>
          <cell r="I1320">
            <v>0</v>
          </cell>
        </row>
        <row r="1321">
          <cell r="A1321">
            <v>1344300931</v>
          </cell>
          <cell r="B1321">
            <v>931</v>
          </cell>
          <cell r="C1321">
            <v>344300</v>
          </cell>
          <cell r="D1321">
            <v>1</v>
          </cell>
          <cell r="E1321">
            <v>0</v>
          </cell>
          <cell r="F1321" t="str">
            <v>צר' מיוחדים 043440</v>
          </cell>
          <cell r="G1321" t="str">
            <v>גמיש</v>
          </cell>
          <cell r="H1321">
            <v>0</v>
          </cell>
          <cell r="I1321">
            <v>-337500</v>
          </cell>
        </row>
        <row r="1322">
          <cell r="A1322">
            <v>1344300932</v>
          </cell>
          <cell r="B1322">
            <v>932</v>
          </cell>
          <cell r="C1322">
            <v>344300</v>
          </cell>
          <cell r="D1322">
            <v>1</v>
          </cell>
          <cell r="E1322">
            <v>0</v>
          </cell>
          <cell r="F1322" t="str">
            <v xml:space="preserve">שכונה תומכת       </v>
          </cell>
          <cell r="G1322" t="str">
            <v>גמיש</v>
          </cell>
          <cell r="H1322">
            <v>-1</v>
          </cell>
          <cell r="I1322">
            <v>0</v>
          </cell>
        </row>
        <row r="1323">
          <cell r="A1323">
            <v>1344300933</v>
          </cell>
          <cell r="B1323">
            <v>933</v>
          </cell>
          <cell r="C1323">
            <v>344300</v>
          </cell>
          <cell r="D1323">
            <v>1</v>
          </cell>
          <cell r="E1323">
            <v>0</v>
          </cell>
          <cell r="F1323" t="str">
            <v xml:space="preserve">טיפול שיניים      </v>
          </cell>
          <cell r="G1323" t="str">
            <v>גמיש</v>
          </cell>
          <cell r="H1323">
            <v>0</v>
          </cell>
          <cell r="I1323">
            <v>0</v>
          </cell>
        </row>
        <row r="1324">
          <cell r="A1324">
            <v>1344300934</v>
          </cell>
          <cell r="B1324">
            <v>934</v>
          </cell>
          <cell r="C1324">
            <v>344300</v>
          </cell>
          <cell r="D1324">
            <v>1</v>
          </cell>
          <cell r="E1324">
            <v>0</v>
          </cell>
          <cell r="F1324" t="str">
            <v xml:space="preserve">שכר סיעוד 1013410 </v>
          </cell>
          <cell r="G1324" t="str">
            <v>גמיש</v>
          </cell>
          <cell r="H1324">
            <v>0</v>
          </cell>
          <cell r="I1324">
            <v>0</v>
          </cell>
        </row>
        <row r="1325">
          <cell r="A1325">
            <v>1344300935</v>
          </cell>
          <cell r="B1325">
            <v>935</v>
          </cell>
          <cell r="C1325">
            <v>344300</v>
          </cell>
          <cell r="D1325">
            <v>1</v>
          </cell>
          <cell r="E1325">
            <v>0</v>
          </cell>
          <cell r="F1325" t="str">
            <v>מניעת התעללות בזקן</v>
          </cell>
          <cell r="G1325" t="str">
            <v>גמיש</v>
          </cell>
          <cell r="H1325">
            <v>-1</v>
          </cell>
          <cell r="I1325">
            <v>0</v>
          </cell>
        </row>
        <row r="1326">
          <cell r="A1326">
            <v>1344300936</v>
          </cell>
          <cell r="B1326">
            <v>936</v>
          </cell>
          <cell r="C1326">
            <v>344300</v>
          </cell>
          <cell r="D1326">
            <v>1</v>
          </cell>
          <cell r="E1326">
            <v>0</v>
          </cell>
          <cell r="F1326" t="str">
            <v>מועדונים משודרגים</v>
          </cell>
          <cell r="G1326" t="str">
            <v>גמיש</v>
          </cell>
          <cell r="H1326">
            <v>-1</v>
          </cell>
          <cell r="I1326">
            <v>0</v>
          </cell>
        </row>
        <row r="1327">
          <cell r="A1327">
            <v>1344300937</v>
          </cell>
          <cell r="B1327">
            <v>937</v>
          </cell>
          <cell r="C1327">
            <v>344300</v>
          </cell>
          <cell r="D1327">
            <v>1</v>
          </cell>
          <cell r="E1327">
            <v>0</v>
          </cell>
          <cell r="F1327" t="str">
            <v>אח'במעונות 1042410</v>
          </cell>
          <cell r="G1327" t="str">
            <v>גמיש</v>
          </cell>
          <cell r="H1327">
            <v>-7.7464788732394374E-2</v>
          </cell>
          <cell r="I1327">
            <v>-6550000</v>
          </cell>
        </row>
        <row r="1328">
          <cell r="A1328">
            <v>1344300938</v>
          </cell>
          <cell r="B1328">
            <v>938</v>
          </cell>
          <cell r="C1328">
            <v>344300</v>
          </cell>
          <cell r="D1328">
            <v>1</v>
          </cell>
          <cell r="E1328">
            <v>0</v>
          </cell>
          <cell r="F1328" t="str">
            <v>הזדקנות מיטבית בקהילה</v>
          </cell>
          <cell r="G1328" t="str">
            <v>גמיש</v>
          </cell>
          <cell r="H1328">
            <v>8.6428571428571423</v>
          </cell>
          <cell r="I1328">
            <v>-1350000</v>
          </cell>
        </row>
        <row r="1329">
          <cell r="A1329">
            <v>1344300939</v>
          </cell>
          <cell r="B1329">
            <v>939</v>
          </cell>
          <cell r="C1329">
            <v>344300</v>
          </cell>
          <cell r="D1329">
            <v>1</v>
          </cell>
          <cell r="E1329">
            <v>0</v>
          </cell>
          <cell r="F1329" t="str">
            <v>טיפול בזקן 1043600</v>
          </cell>
          <cell r="G1329" t="str">
            <v>גמיש</v>
          </cell>
          <cell r="H1329">
            <v>-1</v>
          </cell>
          <cell r="I1329">
            <v>0</v>
          </cell>
        </row>
        <row r="1330">
          <cell r="A1330">
            <v>1344300940</v>
          </cell>
          <cell r="B1330">
            <v>940</v>
          </cell>
          <cell r="C1330">
            <v>344300</v>
          </cell>
          <cell r="D1330">
            <v>1</v>
          </cell>
          <cell r="E1330">
            <v>0</v>
          </cell>
          <cell r="F1330" t="str">
            <v>שרותים לניצולי שואה</v>
          </cell>
          <cell r="G1330" t="str">
            <v>גמיש</v>
          </cell>
          <cell r="H1330">
            <v>0.22222222222222232</v>
          </cell>
          <cell r="I1330">
            <v>-1100000</v>
          </cell>
        </row>
        <row r="1331">
          <cell r="A1331">
            <v>1344300990</v>
          </cell>
          <cell r="B1331">
            <v>990</v>
          </cell>
          <cell r="C1331">
            <v>344300</v>
          </cell>
          <cell r="D1331">
            <v>1</v>
          </cell>
          <cell r="E1331">
            <v>0</v>
          </cell>
          <cell r="F1331" t="str">
            <v>תכנית אב לאזרחים ותיקים</v>
          </cell>
          <cell r="G1331" t="str">
            <v>גמיש</v>
          </cell>
          <cell r="H1331">
            <v>0</v>
          </cell>
          <cell r="I1331">
            <v>-675200</v>
          </cell>
        </row>
        <row r="1332">
          <cell r="A1332">
            <v>1344300991</v>
          </cell>
          <cell r="B1332">
            <v>991</v>
          </cell>
          <cell r="C1332">
            <v>344300</v>
          </cell>
          <cell r="D1332">
            <v>1</v>
          </cell>
          <cell r="E1332">
            <v>0</v>
          </cell>
          <cell r="F1332" t="str">
            <v>מועדון נע</v>
          </cell>
          <cell r="G1332" t="str">
            <v>גמיש</v>
          </cell>
          <cell r="H1332">
            <v>0</v>
          </cell>
          <cell r="I1332">
            <v>0</v>
          </cell>
        </row>
        <row r="1333">
          <cell r="A1333">
            <v>1344300992</v>
          </cell>
          <cell r="B1333">
            <v>992</v>
          </cell>
          <cell r="C1333">
            <v>344300</v>
          </cell>
          <cell r="D1333">
            <v>1</v>
          </cell>
          <cell r="E1333">
            <v>0</v>
          </cell>
          <cell r="F1333" t="str">
            <v>עמותת עמדא</v>
          </cell>
          <cell r="G1333" t="str">
            <v>גמיש</v>
          </cell>
          <cell r="H1333">
            <v>0</v>
          </cell>
          <cell r="I1333">
            <v>0</v>
          </cell>
        </row>
        <row r="1334">
          <cell r="A1334">
            <v>1344300993</v>
          </cell>
          <cell r="B1334">
            <v>993</v>
          </cell>
          <cell r="C1334">
            <v>344300</v>
          </cell>
          <cell r="D1334">
            <v>1</v>
          </cell>
          <cell r="E1334">
            <v>0</v>
          </cell>
          <cell r="F1334" t="str">
            <v>קול קורא תכנית ש' חברתי</v>
          </cell>
          <cell r="G1334" t="str">
            <v>גמיש</v>
          </cell>
          <cell r="H1334">
            <v>-1</v>
          </cell>
          <cell r="I1334">
            <v>0</v>
          </cell>
        </row>
        <row r="1335">
          <cell r="A1335" t="e">
            <v>#VALUE!</v>
          </cell>
          <cell r="B1335" t="str">
            <v>344300  סך הכל</v>
          </cell>
          <cell r="C1335">
            <v>0</v>
          </cell>
          <cell r="D1335">
            <v>0</v>
          </cell>
          <cell r="E1335">
            <v>0</v>
          </cell>
          <cell r="F1335" t="str">
            <v xml:space="preserve">טיפול בזקן        </v>
          </cell>
          <cell r="G1335">
            <v>0</v>
          </cell>
          <cell r="H1335">
            <v>1.1310838947837354E-2</v>
          </cell>
          <cell r="I1335">
            <v>-11122700</v>
          </cell>
        </row>
        <row r="1336">
          <cell r="A1336">
            <v>13445000</v>
          </cell>
          <cell r="B1336">
            <v>0</v>
          </cell>
          <cell r="C1336">
            <v>344500</v>
          </cell>
          <cell r="D1336">
            <v>1</v>
          </cell>
          <cell r="E1336">
            <v>0</v>
          </cell>
          <cell r="F1336" t="str">
            <v>תעס'+מרכז יום קשיש</v>
          </cell>
          <cell r="G1336" t="str">
            <v xml:space="preserve"> </v>
          </cell>
          <cell r="H1336">
            <v>0</v>
          </cell>
          <cell r="I1336">
            <v>0</v>
          </cell>
        </row>
        <row r="1337">
          <cell r="A1337">
            <v>1344500931</v>
          </cell>
          <cell r="B1337">
            <v>931</v>
          </cell>
          <cell r="C1337">
            <v>344500</v>
          </cell>
          <cell r="D1337">
            <v>1</v>
          </cell>
          <cell r="E1337">
            <v>0</v>
          </cell>
          <cell r="F1337" t="str">
            <v>מועדוני קש 1043430</v>
          </cell>
          <cell r="G1337" t="str">
            <v>גמיש</v>
          </cell>
          <cell r="H1337">
            <v>0</v>
          </cell>
          <cell r="I1337">
            <v>-250000</v>
          </cell>
        </row>
        <row r="1338">
          <cell r="A1338" t="e">
            <v>#VALUE!</v>
          </cell>
          <cell r="B1338" t="str">
            <v>344500  סך הכל</v>
          </cell>
          <cell r="C1338">
            <v>0</v>
          </cell>
          <cell r="D1338">
            <v>0</v>
          </cell>
          <cell r="E1338">
            <v>0</v>
          </cell>
          <cell r="F1338" t="str">
            <v>תעס'+מרכז יום קשיש</v>
          </cell>
          <cell r="G1338">
            <v>0</v>
          </cell>
          <cell r="H1338">
            <v>0</v>
          </cell>
          <cell r="I1338">
            <v>-250000</v>
          </cell>
        </row>
        <row r="1339">
          <cell r="A1339">
            <v>13450000</v>
          </cell>
          <cell r="B1339">
            <v>0</v>
          </cell>
          <cell r="C1339">
            <v>345000</v>
          </cell>
          <cell r="D1339">
            <v>1</v>
          </cell>
          <cell r="E1339">
            <v>0</v>
          </cell>
          <cell r="F1339" t="str">
            <v xml:space="preserve">שרותים לבעלי מוגבלות שכה"ת    </v>
          </cell>
          <cell r="G1339" t="str">
            <v xml:space="preserve"> </v>
          </cell>
          <cell r="H1339">
            <v>0</v>
          </cell>
          <cell r="I1339">
            <v>0</v>
          </cell>
        </row>
        <row r="1340">
          <cell r="A1340">
            <v>13452000</v>
          </cell>
          <cell r="B1340">
            <v>0</v>
          </cell>
          <cell r="C1340">
            <v>345200</v>
          </cell>
          <cell r="D1340">
            <v>1</v>
          </cell>
          <cell r="E1340">
            <v>0</v>
          </cell>
          <cell r="F1340" t="str">
            <v>מוגבלים שכה"ת במוסדות יום</v>
          </cell>
          <cell r="G1340" t="str">
            <v xml:space="preserve"> </v>
          </cell>
          <cell r="H1340">
            <v>0</v>
          </cell>
          <cell r="I1340">
            <v>0</v>
          </cell>
        </row>
        <row r="1341">
          <cell r="A1341">
            <v>1345200731</v>
          </cell>
          <cell r="B1341">
            <v>731</v>
          </cell>
          <cell r="C1341">
            <v>345200</v>
          </cell>
          <cell r="D1341">
            <v>1</v>
          </cell>
          <cell r="E1341">
            <v>0</v>
          </cell>
          <cell r="F1341" t="str">
            <v>שיפוץ דירה-הצטידות</v>
          </cell>
          <cell r="G1341" t="str">
            <v>גמיש</v>
          </cell>
          <cell r="H1341">
            <v>0</v>
          </cell>
          <cell r="I1341">
            <v>0</v>
          </cell>
        </row>
        <row r="1342">
          <cell r="A1342">
            <v>1345200791</v>
          </cell>
          <cell r="B1342">
            <v>791</v>
          </cell>
          <cell r="C1342">
            <v>345200</v>
          </cell>
          <cell r="D1342">
            <v>1</v>
          </cell>
          <cell r="E1342">
            <v>0</v>
          </cell>
          <cell r="F1342" t="str">
            <v xml:space="preserve">סקט"א פארארפואי   </v>
          </cell>
          <cell r="G1342" t="str">
            <v>גמיש</v>
          </cell>
          <cell r="H1342">
            <v>0</v>
          </cell>
          <cell r="I1342">
            <v>0</v>
          </cell>
        </row>
        <row r="1343">
          <cell r="A1343">
            <v>1345200935</v>
          </cell>
          <cell r="B1343">
            <v>935</v>
          </cell>
          <cell r="C1343">
            <v>345200</v>
          </cell>
          <cell r="D1343">
            <v>1</v>
          </cell>
          <cell r="E1343">
            <v>0</v>
          </cell>
          <cell r="F1343" t="str">
            <v xml:space="preserve">הצטיידות עופרים   </v>
          </cell>
          <cell r="G1343" t="str">
            <v>גמיש</v>
          </cell>
          <cell r="H1343">
            <v>0</v>
          </cell>
          <cell r="I1343">
            <v>0</v>
          </cell>
        </row>
        <row r="1344">
          <cell r="A1344" t="e">
            <v>#VALUE!</v>
          </cell>
          <cell r="B1344" t="str">
            <v>345200  סך הכל</v>
          </cell>
          <cell r="C1344">
            <v>0</v>
          </cell>
          <cell r="D1344">
            <v>0</v>
          </cell>
          <cell r="E1344">
            <v>0</v>
          </cell>
          <cell r="F1344" t="str">
            <v xml:space="preserve">שרותים לבעלי מוגבלות שכה"ת    </v>
          </cell>
          <cell r="G1344">
            <v>0</v>
          </cell>
          <cell r="H1344">
            <v>0</v>
          </cell>
          <cell r="I1344">
            <v>0</v>
          </cell>
        </row>
        <row r="1345">
          <cell r="A1345">
            <v>13453000</v>
          </cell>
          <cell r="B1345">
            <v>0</v>
          </cell>
          <cell r="C1345">
            <v>345300</v>
          </cell>
          <cell r="D1345">
            <v>1</v>
          </cell>
          <cell r="E1345">
            <v>0</v>
          </cell>
          <cell r="F1345" t="str">
            <v xml:space="preserve">שרות למוגבלים שכה"ת-קהילתי </v>
          </cell>
          <cell r="G1345" t="str">
            <v xml:space="preserve"> </v>
          </cell>
          <cell r="H1345">
            <v>0</v>
          </cell>
          <cell r="I1345">
            <v>0</v>
          </cell>
        </row>
        <row r="1346">
          <cell r="A1346">
            <v>1345300421</v>
          </cell>
          <cell r="B1346">
            <v>421</v>
          </cell>
          <cell r="C1346">
            <v>345300</v>
          </cell>
          <cell r="D1346">
            <v>1</v>
          </cell>
          <cell r="E1346">
            <v>0</v>
          </cell>
          <cell r="F1346" t="str">
            <v>השתתפויות</v>
          </cell>
          <cell r="G1346" t="str">
            <v>גמיש</v>
          </cell>
          <cell r="H1346">
            <v>0</v>
          </cell>
          <cell r="I1346">
            <v>-610000</v>
          </cell>
        </row>
        <row r="1347">
          <cell r="A1347">
            <v>1345300692</v>
          </cell>
          <cell r="B1347">
            <v>692</v>
          </cell>
          <cell r="C1347">
            <v>345300</v>
          </cell>
          <cell r="D1347">
            <v>1</v>
          </cell>
          <cell r="E1347">
            <v>0</v>
          </cell>
          <cell r="F1347" t="str">
            <v>קרן שלם</v>
          </cell>
          <cell r="G1347" t="str">
            <v>גמיש</v>
          </cell>
          <cell r="H1347">
            <v>0</v>
          </cell>
          <cell r="I1347">
            <v>0</v>
          </cell>
        </row>
        <row r="1348">
          <cell r="A1348">
            <v>1345300693</v>
          </cell>
          <cell r="B1348">
            <v>693</v>
          </cell>
          <cell r="C1348">
            <v>345300</v>
          </cell>
          <cell r="D1348">
            <v>1</v>
          </cell>
          <cell r="E1348">
            <v>0</v>
          </cell>
          <cell r="F1348" t="str">
            <v>"אחים"-קרן שלם</v>
          </cell>
          <cell r="G1348" t="str">
            <v>גמיש</v>
          </cell>
          <cell r="H1348">
            <v>0</v>
          </cell>
          <cell r="I1348">
            <v>0</v>
          </cell>
        </row>
        <row r="1349">
          <cell r="A1349">
            <v>1345300791</v>
          </cell>
          <cell r="B1349">
            <v>791</v>
          </cell>
          <cell r="C1349">
            <v>345300</v>
          </cell>
          <cell r="D1349">
            <v>1</v>
          </cell>
          <cell r="E1349">
            <v>0</v>
          </cell>
          <cell r="F1349" t="str">
            <v xml:space="preserve">השתתפות עו"ז      </v>
          </cell>
          <cell r="G1349" t="str">
            <v>גמיש</v>
          </cell>
          <cell r="H1349">
            <v>0</v>
          </cell>
          <cell r="I1349">
            <v>0</v>
          </cell>
        </row>
        <row r="1350">
          <cell r="A1350">
            <v>1345300931</v>
          </cell>
          <cell r="B1350">
            <v>931</v>
          </cell>
          <cell r="C1350">
            <v>345300</v>
          </cell>
          <cell r="D1350">
            <v>1</v>
          </cell>
          <cell r="E1350">
            <v>0</v>
          </cell>
          <cell r="F1350" t="str">
            <v>מעונות יום 0855410</v>
          </cell>
          <cell r="G1350" t="str">
            <v>גמיש</v>
          </cell>
          <cell r="H1350">
            <v>0.66666666666666674</v>
          </cell>
          <cell r="I1350">
            <v>-75000</v>
          </cell>
        </row>
        <row r="1351">
          <cell r="A1351">
            <v>1345300932</v>
          </cell>
          <cell r="B1351">
            <v>932</v>
          </cell>
          <cell r="C1351">
            <v>345300</v>
          </cell>
          <cell r="D1351">
            <v>1</v>
          </cell>
          <cell r="E1351">
            <v>0</v>
          </cell>
          <cell r="F1351" t="str">
            <v>מע' יום טפו 855420</v>
          </cell>
          <cell r="G1351" t="str">
            <v>גמיש</v>
          </cell>
          <cell r="H1351">
            <v>0.17213050622017056</v>
          </cell>
          <cell r="I1351">
            <v>-4494300</v>
          </cell>
        </row>
        <row r="1352">
          <cell r="A1352">
            <v>1345300933</v>
          </cell>
          <cell r="B1352">
            <v>933</v>
          </cell>
          <cell r="C1352">
            <v>345300</v>
          </cell>
          <cell r="D1352">
            <v>1</v>
          </cell>
          <cell r="E1352">
            <v>0</v>
          </cell>
          <cell r="F1352" t="str">
            <v>שר' תומכים 0855430</v>
          </cell>
          <cell r="G1352" t="str">
            <v>גמיש</v>
          </cell>
          <cell r="H1352">
            <v>0</v>
          </cell>
          <cell r="I1352">
            <v>0</v>
          </cell>
        </row>
        <row r="1353">
          <cell r="A1353">
            <v>1345300934</v>
          </cell>
          <cell r="B1353">
            <v>934</v>
          </cell>
          <cell r="C1353">
            <v>345300</v>
          </cell>
          <cell r="D1353">
            <v>1</v>
          </cell>
          <cell r="E1353">
            <v>0</v>
          </cell>
          <cell r="F1353" t="str">
            <v xml:space="preserve">מטפלים לחריגים    </v>
          </cell>
          <cell r="G1353" t="str">
            <v>גמיש</v>
          </cell>
          <cell r="H1353">
            <v>0</v>
          </cell>
          <cell r="I1353">
            <v>0</v>
          </cell>
        </row>
        <row r="1354">
          <cell r="A1354">
            <v>1345300936</v>
          </cell>
          <cell r="B1354">
            <v>936</v>
          </cell>
          <cell r="C1354">
            <v>345300</v>
          </cell>
          <cell r="D1354">
            <v>1</v>
          </cell>
          <cell r="E1354">
            <v>0</v>
          </cell>
          <cell r="F1354" t="str">
            <v>הסעות למוגבלים שכה"ת</v>
          </cell>
          <cell r="G1354" t="str">
            <v>גמיש</v>
          </cell>
          <cell r="H1354">
            <v>0.66486850977747802</v>
          </cell>
          <cell r="I1354">
            <v>-1234500</v>
          </cell>
        </row>
        <row r="1355">
          <cell r="A1355">
            <v>1345300937</v>
          </cell>
          <cell r="B1355">
            <v>937</v>
          </cell>
          <cell r="C1355">
            <v>345300</v>
          </cell>
          <cell r="D1355">
            <v>1</v>
          </cell>
          <cell r="E1355">
            <v>0</v>
          </cell>
          <cell r="F1355" t="str">
            <v>סידור מוסד 0856410</v>
          </cell>
          <cell r="G1355" t="str">
            <v>גמיש</v>
          </cell>
          <cell r="H1355">
            <v>8.5993975903615461E-3</v>
          </cell>
          <cell r="I1355">
            <v>-33485500</v>
          </cell>
        </row>
        <row r="1356">
          <cell r="A1356">
            <v>1345300938</v>
          </cell>
          <cell r="B1356">
            <v>938</v>
          </cell>
          <cell r="C1356">
            <v>345300</v>
          </cell>
          <cell r="D1356">
            <v>1</v>
          </cell>
          <cell r="E1356">
            <v>0</v>
          </cell>
          <cell r="F1356" t="str">
            <v>מוסדות ממש 0873890</v>
          </cell>
          <cell r="G1356" t="str">
            <v>גמיש</v>
          </cell>
          <cell r="H1356">
            <v>1.3215859030837107E-2</v>
          </cell>
          <cell r="I1356">
            <v>-5750000</v>
          </cell>
        </row>
        <row r="1357">
          <cell r="A1357">
            <v>1345300939</v>
          </cell>
          <cell r="B1357">
            <v>939</v>
          </cell>
          <cell r="C1357">
            <v>345300</v>
          </cell>
          <cell r="D1357">
            <v>1</v>
          </cell>
          <cell r="E1357">
            <v>0</v>
          </cell>
          <cell r="F1357" t="str">
            <v>סביבה תומכת לבוגרים</v>
          </cell>
          <cell r="G1357" t="str">
            <v>גמיש</v>
          </cell>
          <cell r="H1357">
            <v>0</v>
          </cell>
          <cell r="I1357">
            <v>-180000</v>
          </cell>
        </row>
        <row r="1358">
          <cell r="A1358">
            <v>1345300991</v>
          </cell>
          <cell r="B1358">
            <v>991</v>
          </cell>
          <cell r="C1358">
            <v>345300</v>
          </cell>
          <cell r="D1358">
            <v>1</v>
          </cell>
          <cell r="E1358">
            <v>0</v>
          </cell>
          <cell r="F1358" t="str">
            <v xml:space="preserve">נופשון 0855920    </v>
          </cell>
          <cell r="G1358" t="str">
            <v>גמיש</v>
          </cell>
          <cell r="H1358">
            <v>-1</v>
          </cell>
          <cell r="I1358">
            <v>0</v>
          </cell>
        </row>
        <row r="1359">
          <cell r="A1359">
            <v>1345300992</v>
          </cell>
          <cell r="B1359">
            <v>992</v>
          </cell>
          <cell r="C1359">
            <v>345300</v>
          </cell>
          <cell r="D1359">
            <v>1</v>
          </cell>
          <cell r="E1359">
            <v>0</v>
          </cell>
          <cell r="F1359" t="str">
            <v>תעסוקה עד הבית</v>
          </cell>
          <cell r="G1359" t="str">
            <v>גמיש</v>
          </cell>
          <cell r="H1359">
            <v>0</v>
          </cell>
          <cell r="I1359">
            <v>0</v>
          </cell>
        </row>
        <row r="1360">
          <cell r="A1360" t="e">
            <v>#VALUE!</v>
          </cell>
          <cell r="B1360" t="str">
            <v>345300  סך הכל</v>
          </cell>
          <cell r="C1360">
            <v>0</v>
          </cell>
          <cell r="D1360">
            <v>0</v>
          </cell>
          <cell r="E1360">
            <v>0</v>
          </cell>
          <cell r="F1360" t="str">
            <v xml:space="preserve">שרות למוגבלים שכה"ת-קהילתי </v>
          </cell>
          <cell r="G1360">
            <v>0</v>
          </cell>
          <cell r="H1360">
            <v>3.3611493267777792E-2</v>
          </cell>
          <cell r="I1360">
            <v>-45829300</v>
          </cell>
        </row>
        <row r="1361">
          <cell r="A1361">
            <v>13454000</v>
          </cell>
          <cell r="B1361">
            <v>0</v>
          </cell>
          <cell r="C1361">
            <v>345400</v>
          </cell>
          <cell r="D1361">
            <v>1</v>
          </cell>
          <cell r="E1361">
            <v>0</v>
          </cell>
          <cell r="F1361" t="str">
            <v>מרכז קש"ת</v>
          </cell>
          <cell r="G1361" t="str">
            <v xml:space="preserve"> </v>
          </cell>
          <cell r="H1361">
            <v>0</v>
          </cell>
          <cell r="I1361">
            <v>0</v>
          </cell>
        </row>
        <row r="1362">
          <cell r="A1362">
            <v>1345400421</v>
          </cell>
          <cell r="B1362">
            <v>421</v>
          </cell>
          <cell r="C1362">
            <v>345400</v>
          </cell>
          <cell r="D1362">
            <v>1</v>
          </cell>
          <cell r="E1362">
            <v>0</v>
          </cell>
          <cell r="F1362" t="str">
            <v xml:space="preserve">השתתפות צד-שלישי  </v>
          </cell>
          <cell r="G1362" t="str">
            <v>גמיש</v>
          </cell>
          <cell r="H1362">
            <v>0</v>
          </cell>
          <cell r="I1362">
            <v>-140000</v>
          </cell>
        </row>
        <row r="1363">
          <cell r="A1363">
            <v>1345400422</v>
          </cell>
          <cell r="B1363">
            <v>422</v>
          </cell>
          <cell r="C1363">
            <v>345400</v>
          </cell>
          <cell r="D1363">
            <v>1</v>
          </cell>
          <cell r="E1363">
            <v>0</v>
          </cell>
          <cell r="F1363" t="str">
            <v>הכנ' מקייטנת אקי"ם</v>
          </cell>
          <cell r="G1363" t="str">
            <v>גמיש</v>
          </cell>
          <cell r="H1363">
            <v>0</v>
          </cell>
          <cell r="I1363">
            <v>0</v>
          </cell>
        </row>
        <row r="1364">
          <cell r="A1364">
            <v>1345400423</v>
          </cell>
          <cell r="B1364">
            <v>423</v>
          </cell>
          <cell r="C1364">
            <v>345400</v>
          </cell>
          <cell r="D1364">
            <v>1</v>
          </cell>
          <cell r="E1364">
            <v>0</v>
          </cell>
          <cell r="F1364" t="str">
            <v xml:space="preserve">חניכים הסעות      </v>
          </cell>
          <cell r="G1364" t="str">
            <v>גמיש</v>
          </cell>
          <cell r="H1364">
            <v>0</v>
          </cell>
          <cell r="I1364">
            <v>0</v>
          </cell>
        </row>
        <row r="1365">
          <cell r="A1365">
            <v>1345400690</v>
          </cell>
          <cell r="B1365">
            <v>690</v>
          </cell>
          <cell r="C1365">
            <v>345400</v>
          </cell>
          <cell r="D1365">
            <v>1</v>
          </cell>
          <cell r="E1365">
            <v>0</v>
          </cell>
          <cell r="F1365" t="str">
            <v>הכנסות מייצור עצמי</v>
          </cell>
          <cell r="G1365" t="str">
            <v>גמיש</v>
          </cell>
          <cell r="H1365">
            <v>0</v>
          </cell>
          <cell r="I1365">
            <v>0</v>
          </cell>
        </row>
        <row r="1366">
          <cell r="A1366">
            <v>1345400692</v>
          </cell>
          <cell r="B1366">
            <v>692</v>
          </cell>
          <cell r="C1366">
            <v>345400</v>
          </cell>
          <cell r="D1366">
            <v>1</v>
          </cell>
          <cell r="E1366">
            <v>0</v>
          </cell>
          <cell r="F1366" t="str">
            <v>הכנסות קרן שלם</v>
          </cell>
          <cell r="G1366" t="str">
            <v>גמיש</v>
          </cell>
          <cell r="H1366">
            <v>0</v>
          </cell>
          <cell r="I1366">
            <v>0</v>
          </cell>
        </row>
        <row r="1367">
          <cell r="A1367">
            <v>1345400931</v>
          </cell>
          <cell r="B1367">
            <v>931</v>
          </cell>
          <cell r="C1367">
            <v>345400</v>
          </cell>
          <cell r="D1367">
            <v>1</v>
          </cell>
          <cell r="E1367">
            <v>0</v>
          </cell>
          <cell r="F1367" t="str">
            <v xml:space="preserve">מע"ש ממשלה0855470 </v>
          </cell>
          <cell r="G1367" t="str">
            <v>גמיש</v>
          </cell>
          <cell r="H1367">
            <v>0</v>
          </cell>
          <cell r="I1367">
            <v>-1548800</v>
          </cell>
        </row>
        <row r="1368">
          <cell r="A1368">
            <v>1345400934</v>
          </cell>
          <cell r="B1368">
            <v>934</v>
          </cell>
          <cell r="C1368">
            <v>345400</v>
          </cell>
          <cell r="D1368">
            <v>1</v>
          </cell>
          <cell r="E1368">
            <v>0</v>
          </cell>
          <cell r="F1368" t="str">
            <v>שכר עובדים 1013410</v>
          </cell>
          <cell r="G1368" t="str">
            <v>גמיש</v>
          </cell>
          <cell r="H1368">
            <v>0</v>
          </cell>
          <cell r="I1368">
            <v>0</v>
          </cell>
        </row>
        <row r="1369">
          <cell r="A1369" t="e">
            <v>#VALUE!</v>
          </cell>
          <cell r="B1369" t="str">
            <v>345400  סך הכל</v>
          </cell>
          <cell r="C1369">
            <v>0</v>
          </cell>
          <cell r="D1369">
            <v>0</v>
          </cell>
          <cell r="E1369">
            <v>0</v>
          </cell>
          <cell r="F1369" t="str">
            <v>מרכז קש"ת</v>
          </cell>
          <cell r="G1369">
            <v>0</v>
          </cell>
          <cell r="H1369">
            <v>0</v>
          </cell>
          <cell r="I1369">
            <v>-1688800</v>
          </cell>
        </row>
        <row r="1370">
          <cell r="A1370">
            <v>0</v>
          </cell>
          <cell r="B1370">
            <v>0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</row>
        <row r="1371">
          <cell r="A1371">
            <v>0</v>
          </cell>
          <cell r="B1371">
            <v>0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</row>
        <row r="1372">
          <cell r="A1372">
            <v>0</v>
          </cell>
          <cell r="B1372">
            <v>0</v>
          </cell>
          <cell r="C1372">
            <v>0</v>
          </cell>
          <cell r="D1372">
            <v>0</v>
          </cell>
          <cell r="E1372">
            <v>0</v>
          </cell>
          <cell r="F1372">
            <v>0</v>
          </cell>
          <cell r="G1372">
            <v>0</v>
          </cell>
          <cell r="H1372">
            <v>0</v>
          </cell>
          <cell r="I1372">
            <v>0</v>
          </cell>
        </row>
        <row r="1373">
          <cell r="A1373">
            <v>0</v>
          </cell>
          <cell r="B1373">
            <v>0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</row>
        <row r="1374">
          <cell r="A1374">
            <v>0</v>
          </cell>
          <cell r="B1374">
            <v>0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</row>
        <row r="1375">
          <cell r="A1375">
            <v>0</v>
          </cell>
          <cell r="B1375">
            <v>0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</row>
        <row r="1376">
          <cell r="A1376">
            <v>0</v>
          </cell>
          <cell r="B1376">
            <v>0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</row>
        <row r="1377">
          <cell r="A1377">
            <v>0</v>
          </cell>
          <cell r="B1377">
            <v>0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</row>
        <row r="1378">
          <cell r="A1378">
            <v>0</v>
          </cell>
          <cell r="B1378">
            <v>0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</row>
        <row r="1379">
          <cell r="A1379">
            <v>0</v>
          </cell>
          <cell r="B1379">
            <v>0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</row>
        <row r="1380">
          <cell r="A1380">
            <v>0</v>
          </cell>
          <cell r="B1380">
            <v>0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</row>
        <row r="1381">
          <cell r="A1381">
            <v>0</v>
          </cell>
          <cell r="B1381">
            <v>0</v>
          </cell>
          <cell r="C1381">
            <v>0</v>
          </cell>
          <cell r="D1381">
            <v>0</v>
          </cell>
          <cell r="E1381">
            <v>0</v>
          </cell>
          <cell r="F1381">
            <v>0</v>
          </cell>
          <cell r="G1381">
            <v>0</v>
          </cell>
          <cell r="H1381">
            <v>0</v>
          </cell>
          <cell r="I1381">
            <v>0</v>
          </cell>
        </row>
        <row r="1382">
          <cell r="A1382">
            <v>0</v>
          </cell>
          <cell r="B1382">
            <v>0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</row>
        <row r="1383">
          <cell r="A1383">
            <v>0</v>
          </cell>
          <cell r="B1383">
            <v>0</v>
          </cell>
          <cell r="C1383">
            <v>0</v>
          </cell>
          <cell r="D1383">
            <v>0</v>
          </cell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</row>
        <row r="1384">
          <cell r="A1384">
            <v>0</v>
          </cell>
          <cell r="B1384">
            <v>0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</row>
        <row r="1385">
          <cell r="A1385">
            <v>0</v>
          </cell>
          <cell r="B1385">
            <v>0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</row>
        <row r="1386">
          <cell r="A1386">
            <v>0</v>
          </cell>
          <cell r="B1386">
            <v>0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</row>
        <row r="1387">
          <cell r="A1387">
            <v>0</v>
          </cell>
          <cell r="B1387">
            <v>0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</row>
        <row r="1388">
          <cell r="A1388">
            <v>13460000</v>
          </cell>
          <cell r="B1388">
            <v>0</v>
          </cell>
          <cell r="C1388">
            <v>346000</v>
          </cell>
          <cell r="D1388">
            <v>1</v>
          </cell>
          <cell r="E1388">
            <v>0</v>
          </cell>
          <cell r="F1388" t="str">
            <v xml:space="preserve">שרותי שיקום       </v>
          </cell>
          <cell r="G1388" t="str">
            <v xml:space="preserve"> </v>
          </cell>
          <cell r="H1388">
            <v>0</v>
          </cell>
          <cell r="I1388">
            <v>0</v>
          </cell>
        </row>
        <row r="1389">
          <cell r="A1389">
            <v>13462000</v>
          </cell>
          <cell r="B1389">
            <v>0</v>
          </cell>
          <cell r="C1389">
            <v>346200</v>
          </cell>
          <cell r="D1389">
            <v>1</v>
          </cell>
          <cell r="E1389">
            <v>0</v>
          </cell>
          <cell r="F1389" t="str">
            <v xml:space="preserve">טיפול בעיור       </v>
          </cell>
          <cell r="G1389" t="str">
            <v xml:space="preserve"> </v>
          </cell>
          <cell r="H1389">
            <v>0</v>
          </cell>
          <cell r="I1389">
            <v>0</v>
          </cell>
        </row>
        <row r="1390">
          <cell r="A1390">
            <v>1346200931</v>
          </cell>
          <cell r="B1390">
            <v>931</v>
          </cell>
          <cell r="C1390">
            <v>346200</v>
          </cell>
          <cell r="D1390">
            <v>1</v>
          </cell>
          <cell r="E1390">
            <v>0</v>
          </cell>
          <cell r="F1390" t="str">
            <v>מ שיקום עיו 662080</v>
          </cell>
          <cell r="G1390" t="str">
            <v>גמיש</v>
          </cell>
          <cell r="H1390">
            <v>0</v>
          </cell>
          <cell r="I1390">
            <v>0</v>
          </cell>
        </row>
        <row r="1391">
          <cell r="A1391">
            <v>1346200932</v>
          </cell>
          <cell r="B1391">
            <v>932</v>
          </cell>
          <cell r="C1391">
            <v>346200</v>
          </cell>
          <cell r="D1391">
            <v>1</v>
          </cell>
          <cell r="E1391">
            <v>0</v>
          </cell>
          <cell r="F1391" t="str">
            <v>מועדון חברתי לבוגרים</v>
          </cell>
          <cell r="G1391" t="str">
            <v>גמיש</v>
          </cell>
          <cell r="H1391">
            <v>0</v>
          </cell>
          <cell r="I1391">
            <v>-825000</v>
          </cell>
        </row>
        <row r="1392">
          <cell r="A1392">
            <v>1346200933</v>
          </cell>
          <cell r="B1392">
            <v>933</v>
          </cell>
          <cell r="C1392">
            <v>346200</v>
          </cell>
          <cell r="D1392">
            <v>1</v>
          </cell>
          <cell r="E1392">
            <v>0</v>
          </cell>
          <cell r="F1392" t="str">
            <v>הכש'מקצועי 0662150</v>
          </cell>
          <cell r="G1392" t="str">
            <v>גמיש</v>
          </cell>
          <cell r="H1392">
            <v>0</v>
          </cell>
          <cell r="I1392">
            <v>0</v>
          </cell>
        </row>
        <row r="1393">
          <cell r="A1393">
            <v>1346200934</v>
          </cell>
          <cell r="B1393">
            <v>934</v>
          </cell>
          <cell r="C1393">
            <v>346200</v>
          </cell>
          <cell r="D1393">
            <v>1</v>
          </cell>
          <cell r="E1393">
            <v>0</v>
          </cell>
          <cell r="F1393" t="str">
            <v>מועד'עיוור'0662510</v>
          </cell>
          <cell r="G1393" t="str">
            <v>גמיש</v>
          </cell>
          <cell r="H1393">
            <v>0</v>
          </cell>
          <cell r="I1393">
            <v>0</v>
          </cell>
        </row>
        <row r="1394">
          <cell r="A1394">
            <v>1346200936</v>
          </cell>
          <cell r="B1394">
            <v>936</v>
          </cell>
          <cell r="C1394">
            <v>346200</v>
          </cell>
          <cell r="D1394">
            <v>1</v>
          </cell>
          <cell r="E1394">
            <v>0</v>
          </cell>
          <cell r="F1394" t="str">
            <v>מע' עיור 0662510</v>
          </cell>
          <cell r="G1394" t="str">
            <v>גמיש</v>
          </cell>
          <cell r="H1394">
            <v>0</v>
          </cell>
          <cell r="I1394">
            <v>0</v>
          </cell>
        </row>
        <row r="1395">
          <cell r="A1395">
            <v>1346200937</v>
          </cell>
          <cell r="B1395">
            <v>937</v>
          </cell>
          <cell r="C1395">
            <v>346200</v>
          </cell>
          <cell r="D1395">
            <v>1</v>
          </cell>
          <cell r="E1395">
            <v>0</v>
          </cell>
          <cell r="F1395" t="str">
            <v>דמי לווי   0662300</v>
          </cell>
          <cell r="G1395" t="str">
            <v>גמיש</v>
          </cell>
          <cell r="H1395">
            <v>0</v>
          </cell>
          <cell r="I1395">
            <v>0</v>
          </cell>
        </row>
        <row r="1396">
          <cell r="A1396">
            <v>1346200938</v>
          </cell>
          <cell r="B1396">
            <v>938</v>
          </cell>
          <cell r="C1396">
            <v>346200</v>
          </cell>
          <cell r="D1396">
            <v>1</v>
          </cell>
          <cell r="E1396">
            <v>0</v>
          </cell>
          <cell r="F1396" t="str">
            <v>ילדים במוס 0662410</v>
          </cell>
          <cell r="G1396" t="str">
            <v>גמיש</v>
          </cell>
          <cell r="H1396">
            <v>0</v>
          </cell>
          <cell r="I1396">
            <v>-420000</v>
          </cell>
        </row>
        <row r="1397">
          <cell r="A1397">
            <v>1346200939</v>
          </cell>
          <cell r="B1397">
            <v>939</v>
          </cell>
          <cell r="C1397">
            <v>346200</v>
          </cell>
          <cell r="D1397">
            <v>1</v>
          </cell>
          <cell r="E1397">
            <v>0</v>
          </cell>
          <cell r="F1397" t="str">
            <v>הדרכת עוור 0662430</v>
          </cell>
          <cell r="G1397" t="str">
            <v>גמיש</v>
          </cell>
          <cell r="H1397">
            <v>0</v>
          </cell>
          <cell r="I1397">
            <v>-210000</v>
          </cell>
        </row>
        <row r="1398">
          <cell r="A1398" t="e">
            <v>#VALUE!</v>
          </cell>
          <cell r="B1398" t="str">
            <v>346200  סך הכל</v>
          </cell>
          <cell r="C1398">
            <v>0</v>
          </cell>
          <cell r="D1398">
            <v>0</v>
          </cell>
          <cell r="E1398">
            <v>0</v>
          </cell>
          <cell r="F1398" t="str">
            <v xml:space="preserve">טיפול בעיוור       </v>
          </cell>
          <cell r="G1398">
            <v>0</v>
          </cell>
          <cell r="H1398">
            <v>0</v>
          </cell>
          <cell r="I1398">
            <v>-1455000</v>
          </cell>
        </row>
        <row r="1399">
          <cell r="A1399">
            <v>13465000</v>
          </cell>
          <cell r="B1399">
            <v>0</v>
          </cell>
          <cell r="C1399">
            <v>346500</v>
          </cell>
          <cell r="D1399">
            <v>1</v>
          </cell>
          <cell r="E1399">
            <v>0</v>
          </cell>
          <cell r="F1399" t="str">
            <v xml:space="preserve">שיקום נכים        </v>
          </cell>
          <cell r="G1399" t="str">
            <v xml:space="preserve"> </v>
          </cell>
          <cell r="H1399">
            <v>0</v>
          </cell>
          <cell r="I1399">
            <v>0</v>
          </cell>
        </row>
        <row r="1400">
          <cell r="A1400">
            <v>1346500421</v>
          </cell>
          <cell r="B1400">
            <v>421</v>
          </cell>
          <cell r="C1400">
            <v>346500</v>
          </cell>
          <cell r="D1400">
            <v>1</v>
          </cell>
          <cell r="E1400">
            <v>0</v>
          </cell>
          <cell r="F1400" t="str">
            <v>השתתפויות</v>
          </cell>
          <cell r="G1400" t="str">
            <v>גמיש</v>
          </cell>
          <cell r="H1400">
            <v>0.20833333333333326</v>
          </cell>
          <cell r="I1400">
            <v>-1450000</v>
          </cell>
        </row>
        <row r="1401">
          <cell r="A1401">
            <v>1346500931</v>
          </cell>
          <cell r="B1401">
            <v>931</v>
          </cell>
          <cell r="C1401">
            <v>346500</v>
          </cell>
          <cell r="D1401">
            <v>1</v>
          </cell>
          <cell r="E1401">
            <v>0</v>
          </cell>
          <cell r="F1401" t="str">
            <v>מרכזי איבחון ושיקום</v>
          </cell>
          <cell r="G1401" t="str">
            <v>גמיש</v>
          </cell>
          <cell r="H1401">
            <v>0</v>
          </cell>
          <cell r="I1401">
            <v>-240000</v>
          </cell>
        </row>
        <row r="1402">
          <cell r="A1402">
            <v>1346500932</v>
          </cell>
          <cell r="B1402">
            <v>932</v>
          </cell>
          <cell r="C1402">
            <v>346500</v>
          </cell>
          <cell r="D1402">
            <v>1</v>
          </cell>
          <cell r="E1402">
            <v>0</v>
          </cell>
          <cell r="F1402" t="str">
            <v>הסעות נכים 0622100</v>
          </cell>
          <cell r="G1402" t="str">
            <v>גמיש</v>
          </cell>
          <cell r="H1402">
            <v>0</v>
          </cell>
          <cell r="I1402">
            <v>-37500</v>
          </cell>
        </row>
        <row r="1403">
          <cell r="A1403">
            <v>1346500933</v>
          </cell>
          <cell r="B1403">
            <v>933</v>
          </cell>
          <cell r="C1403">
            <v>346500</v>
          </cell>
          <cell r="D1403">
            <v>1</v>
          </cell>
          <cell r="E1403">
            <v>0</v>
          </cell>
          <cell r="F1403" t="str">
            <v>שיקום מוגבלויות</v>
          </cell>
          <cell r="G1403" t="str">
            <v>גמיש</v>
          </cell>
          <cell r="H1403">
            <v>0.16666666666666674</v>
          </cell>
          <cell r="I1403">
            <v>-525000</v>
          </cell>
        </row>
        <row r="1404">
          <cell r="A1404">
            <v>1346500934</v>
          </cell>
          <cell r="B1404">
            <v>934</v>
          </cell>
          <cell r="C1404">
            <v>346500</v>
          </cell>
          <cell r="D1404">
            <v>1</v>
          </cell>
          <cell r="E1404">
            <v>0</v>
          </cell>
          <cell r="F1404" t="str">
            <v>אוטיסטים</v>
          </cell>
          <cell r="G1404" t="str">
            <v>גמיש</v>
          </cell>
          <cell r="H1404">
            <v>0</v>
          </cell>
          <cell r="I1404">
            <v>0</v>
          </cell>
        </row>
        <row r="1405">
          <cell r="A1405">
            <v>1346500935</v>
          </cell>
          <cell r="B1405">
            <v>935</v>
          </cell>
          <cell r="C1405">
            <v>346500</v>
          </cell>
          <cell r="D1405">
            <v>1</v>
          </cell>
          <cell r="E1405">
            <v>0</v>
          </cell>
          <cell r="F1405" t="str">
            <v>פעולות קיץ לאוטיסטים</v>
          </cell>
          <cell r="G1405" t="str">
            <v>גמיש</v>
          </cell>
          <cell r="H1405">
            <v>2.857142857142847E-2</v>
          </cell>
          <cell r="I1405">
            <v>-72000</v>
          </cell>
        </row>
        <row r="1406">
          <cell r="A1406">
            <v>1346500936</v>
          </cell>
          <cell r="B1406">
            <v>936</v>
          </cell>
          <cell r="C1406">
            <v>346500</v>
          </cell>
          <cell r="D1406">
            <v>1</v>
          </cell>
          <cell r="E1406">
            <v>0</v>
          </cell>
          <cell r="F1406" t="str">
            <v>מרכז נוער לשיקום</v>
          </cell>
          <cell r="G1406" t="str">
            <v>גמיש</v>
          </cell>
          <cell r="H1406">
            <v>0</v>
          </cell>
          <cell r="I1406">
            <v>-375000</v>
          </cell>
        </row>
        <row r="1407">
          <cell r="A1407">
            <v>1346500937</v>
          </cell>
          <cell r="B1407">
            <v>937</v>
          </cell>
          <cell r="C1407">
            <v>346500</v>
          </cell>
          <cell r="D1407">
            <v>1</v>
          </cell>
          <cell r="E1407">
            <v>0</v>
          </cell>
          <cell r="F1407" t="str">
            <v>נכה פנימ גז0621041</v>
          </cell>
          <cell r="G1407" t="str">
            <v>גמיש</v>
          </cell>
          <cell r="H1407">
            <v>0</v>
          </cell>
          <cell r="I1407">
            <v>-165000</v>
          </cell>
        </row>
        <row r="1408">
          <cell r="A1408">
            <v>1346500938</v>
          </cell>
          <cell r="B1408">
            <v>938</v>
          </cell>
          <cell r="C1408">
            <v>346500</v>
          </cell>
          <cell r="D1408">
            <v>1</v>
          </cell>
          <cell r="E1408">
            <v>0</v>
          </cell>
          <cell r="F1408" t="str">
            <v>תעסוקה מוגנת למוגבל</v>
          </cell>
          <cell r="G1408" t="str">
            <v>גמיש</v>
          </cell>
          <cell r="H1408">
            <v>0</v>
          </cell>
          <cell r="I1408">
            <v>-999000</v>
          </cell>
        </row>
        <row r="1409">
          <cell r="A1409">
            <v>1346500939</v>
          </cell>
          <cell r="B1409">
            <v>939</v>
          </cell>
          <cell r="C1409">
            <v>346500</v>
          </cell>
          <cell r="D1409">
            <v>1</v>
          </cell>
          <cell r="E1409">
            <v>0</v>
          </cell>
          <cell r="F1409" t="str">
            <v>הסעות למעונות יום</v>
          </cell>
          <cell r="G1409" t="str">
            <v>גמיש</v>
          </cell>
          <cell r="H1409">
            <v>0.375</v>
          </cell>
          <cell r="I1409">
            <v>-1650000</v>
          </cell>
        </row>
        <row r="1410">
          <cell r="A1410">
            <v>1346500941</v>
          </cell>
          <cell r="B1410">
            <v>941</v>
          </cell>
          <cell r="C1410">
            <v>346500</v>
          </cell>
          <cell r="D1410">
            <v>1</v>
          </cell>
          <cell r="E1410">
            <v>0</v>
          </cell>
          <cell r="F1410" t="str">
            <v>קהילה תומכת</v>
          </cell>
          <cell r="G1410" t="str">
            <v>גמיש</v>
          </cell>
          <cell r="H1410">
            <v>0</v>
          </cell>
          <cell r="I1410">
            <v>-240000</v>
          </cell>
        </row>
        <row r="1411">
          <cell r="A1411">
            <v>1346500942</v>
          </cell>
          <cell r="B1411">
            <v>942</v>
          </cell>
          <cell r="C1411">
            <v>346500</v>
          </cell>
          <cell r="D1411">
            <v>1</v>
          </cell>
          <cell r="E1411">
            <v>0</v>
          </cell>
          <cell r="F1411" t="str">
            <v>מלווים למעונות יום</v>
          </cell>
          <cell r="G1411" t="str">
            <v>גמיש</v>
          </cell>
          <cell r="H1411">
            <v>0.19999999999999996</v>
          </cell>
          <cell r="I1411">
            <v>-1200000</v>
          </cell>
        </row>
        <row r="1412">
          <cell r="A1412">
            <v>1346500946</v>
          </cell>
          <cell r="B1412">
            <v>946</v>
          </cell>
          <cell r="C1412">
            <v>346500</v>
          </cell>
          <cell r="D1412">
            <v>1</v>
          </cell>
          <cell r="E1412">
            <v>0</v>
          </cell>
          <cell r="F1412" t="str">
            <v>מועדונית חינוך מיוחד</v>
          </cell>
          <cell r="G1412" t="str">
            <v>גמיש</v>
          </cell>
          <cell r="H1412">
            <v>-1</v>
          </cell>
          <cell r="I1412">
            <v>0</v>
          </cell>
        </row>
        <row r="1413">
          <cell r="A1413">
            <v>1346500947</v>
          </cell>
          <cell r="B1413">
            <v>947</v>
          </cell>
          <cell r="C1413">
            <v>346500</v>
          </cell>
          <cell r="D1413">
            <v>1</v>
          </cell>
          <cell r="E1413">
            <v>0</v>
          </cell>
          <cell r="F1413" t="str">
            <v>תכניות תעסוקה</v>
          </cell>
          <cell r="G1413" t="str">
            <v>גמיש</v>
          </cell>
          <cell r="H1413">
            <v>0</v>
          </cell>
          <cell r="I1413">
            <v>-450000</v>
          </cell>
        </row>
        <row r="1414">
          <cell r="A1414">
            <v>1346500982</v>
          </cell>
          <cell r="B1414">
            <v>982</v>
          </cell>
          <cell r="C1414">
            <v>346500</v>
          </cell>
          <cell r="D1414">
            <v>1</v>
          </cell>
          <cell r="E1414">
            <v>0</v>
          </cell>
          <cell r="F1414" t="str">
            <v>נפגעי ראש</v>
          </cell>
          <cell r="G1414" t="str">
            <v>גמיש</v>
          </cell>
          <cell r="H1414">
            <v>0.75</v>
          </cell>
          <cell r="I1414">
            <v>-1050000</v>
          </cell>
        </row>
        <row r="1415">
          <cell r="A1415">
            <v>1346500986</v>
          </cell>
          <cell r="B1415">
            <v>986</v>
          </cell>
          <cell r="C1415">
            <v>346500</v>
          </cell>
          <cell r="D1415">
            <v>1</v>
          </cell>
          <cell r="E1415">
            <v>0</v>
          </cell>
          <cell r="F1415" t="str">
            <v xml:space="preserve">מועדון הדרים      </v>
          </cell>
          <cell r="G1415" t="str">
            <v>גמיש</v>
          </cell>
          <cell r="H1415">
            <v>0</v>
          </cell>
          <cell r="I1415">
            <v>0</v>
          </cell>
        </row>
        <row r="1416">
          <cell r="A1416">
            <v>1346500987</v>
          </cell>
          <cell r="B1416">
            <v>987</v>
          </cell>
          <cell r="C1416">
            <v>346500</v>
          </cell>
          <cell r="D1416">
            <v>1</v>
          </cell>
          <cell r="E1416">
            <v>0</v>
          </cell>
          <cell r="F1416" t="str">
            <v>מ.יום שיקומי622110</v>
          </cell>
          <cell r="G1416" t="str">
            <v>גמיש</v>
          </cell>
          <cell r="H1416">
            <v>0.1693121693121693</v>
          </cell>
          <cell r="I1416">
            <v>-5525000</v>
          </cell>
        </row>
        <row r="1417">
          <cell r="A1417">
            <v>1346500990</v>
          </cell>
          <cell r="B1417">
            <v>990</v>
          </cell>
          <cell r="C1417">
            <v>346500</v>
          </cell>
          <cell r="D1417">
            <v>1</v>
          </cell>
          <cell r="E1417">
            <v>0</v>
          </cell>
          <cell r="F1417" t="str">
            <v>ט'בילד חריג0202260</v>
          </cell>
          <cell r="G1417" t="str">
            <v>גמיש</v>
          </cell>
          <cell r="H1417">
            <v>0.33333333333333326</v>
          </cell>
          <cell r="I1417">
            <v>-360000</v>
          </cell>
        </row>
        <row r="1418">
          <cell r="A1418">
            <v>1346500991</v>
          </cell>
          <cell r="B1418">
            <v>991</v>
          </cell>
          <cell r="C1418">
            <v>346500</v>
          </cell>
          <cell r="D1418">
            <v>1</v>
          </cell>
          <cell r="E1418">
            <v>0</v>
          </cell>
          <cell r="F1418" t="str">
            <v>מוס'ממש'שיק0682950</v>
          </cell>
          <cell r="G1418" t="str">
            <v>גמיש</v>
          </cell>
          <cell r="H1418">
            <v>0.16963528413910089</v>
          </cell>
          <cell r="I1418">
            <v>-413700</v>
          </cell>
        </row>
        <row r="1419">
          <cell r="A1419">
            <v>1346500992</v>
          </cell>
          <cell r="B1419">
            <v>992</v>
          </cell>
          <cell r="C1419">
            <v>346500</v>
          </cell>
          <cell r="D1419">
            <v>1</v>
          </cell>
          <cell r="E1419">
            <v>0</v>
          </cell>
          <cell r="F1419" t="str">
            <v>הסעות לאוטיסטים</v>
          </cell>
          <cell r="G1419" t="str">
            <v>גמיש</v>
          </cell>
          <cell r="H1419">
            <v>0</v>
          </cell>
          <cell r="I1419">
            <v>-165000</v>
          </cell>
        </row>
        <row r="1420">
          <cell r="A1420">
            <v>1346500993</v>
          </cell>
          <cell r="B1420">
            <v>993</v>
          </cell>
          <cell r="C1420">
            <v>346500</v>
          </cell>
          <cell r="D1420">
            <v>1</v>
          </cell>
          <cell r="E1420">
            <v>0</v>
          </cell>
          <cell r="F1420" t="str">
            <v>מועדונית שיקום</v>
          </cell>
          <cell r="G1420" t="str">
            <v>גמיש</v>
          </cell>
          <cell r="H1420">
            <v>0</v>
          </cell>
          <cell r="I1420">
            <v>0</v>
          </cell>
        </row>
        <row r="1421">
          <cell r="A1421">
            <v>1346500994</v>
          </cell>
          <cell r="B1421">
            <v>994</v>
          </cell>
          <cell r="C1421">
            <v>346500</v>
          </cell>
          <cell r="D1421">
            <v>1</v>
          </cell>
          <cell r="E1421">
            <v>0</v>
          </cell>
          <cell r="F1421" t="str">
            <v>אוטיסטים</v>
          </cell>
          <cell r="G1421" t="str">
            <v>גמיש</v>
          </cell>
          <cell r="H1421">
            <v>0.20228571428571418</v>
          </cell>
          <cell r="I1421">
            <v>-21040000</v>
          </cell>
        </row>
        <row r="1422">
          <cell r="A1422">
            <v>1346500995</v>
          </cell>
          <cell r="B1422">
            <v>995</v>
          </cell>
          <cell r="C1422">
            <v>346500</v>
          </cell>
          <cell r="D1422">
            <v>1</v>
          </cell>
          <cell r="E1422">
            <v>0</v>
          </cell>
          <cell r="F1422" t="str">
            <v>נופשונים מש"ה ושיקום</v>
          </cell>
          <cell r="G1422" t="str">
            <v>גמיש</v>
          </cell>
          <cell r="H1422">
            <v>0</v>
          </cell>
          <cell r="I1422">
            <v>-195000</v>
          </cell>
        </row>
        <row r="1423">
          <cell r="A1423">
            <v>1346500996</v>
          </cell>
          <cell r="B1423">
            <v>996</v>
          </cell>
          <cell r="C1423">
            <v>346500</v>
          </cell>
          <cell r="D1423">
            <v>1</v>
          </cell>
          <cell r="E1423">
            <v>0</v>
          </cell>
          <cell r="F1423" t="str">
            <v>מרכז למשפחה</v>
          </cell>
          <cell r="G1423" t="str">
            <v>גמיש</v>
          </cell>
          <cell r="H1423">
            <v>0</v>
          </cell>
          <cell r="I1423">
            <v>-207400</v>
          </cell>
        </row>
        <row r="1424">
          <cell r="A1424">
            <v>1346500997</v>
          </cell>
          <cell r="B1424">
            <v>997</v>
          </cell>
          <cell r="C1424">
            <v>346500</v>
          </cell>
          <cell r="D1424">
            <v>1</v>
          </cell>
          <cell r="E1424">
            <v>0</v>
          </cell>
          <cell r="F1424" t="str">
            <v>נכים בפנימ'0621040</v>
          </cell>
          <cell r="G1424" t="str">
            <v>גמיש</v>
          </cell>
          <cell r="H1424">
            <v>0.1212121212121211</v>
          </cell>
          <cell r="I1424">
            <v>-11100000</v>
          </cell>
        </row>
        <row r="1425">
          <cell r="A1425">
            <v>1346500998</v>
          </cell>
          <cell r="B1425">
            <v>998</v>
          </cell>
          <cell r="C1425">
            <v>346500</v>
          </cell>
          <cell r="D1425">
            <v>1</v>
          </cell>
          <cell r="E1425">
            <v>0</v>
          </cell>
          <cell r="F1425" t="str">
            <v>נכה באומנה 0621050</v>
          </cell>
          <cell r="G1425" t="str">
            <v>גמיש</v>
          </cell>
          <cell r="H1425">
            <v>0</v>
          </cell>
          <cell r="I1425">
            <v>-405000</v>
          </cell>
        </row>
        <row r="1426">
          <cell r="A1426" t="e">
            <v>#VALUE!</v>
          </cell>
          <cell r="B1426" t="str">
            <v>346500  סך הכל</v>
          </cell>
          <cell r="C1426">
            <v>0</v>
          </cell>
          <cell r="D1426">
            <v>0</v>
          </cell>
          <cell r="E1426">
            <v>0</v>
          </cell>
          <cell r="F1426" t="str">
            <v xml:space="preserve">שיקום נכים        </v>
          </cell>
          <cell r="G1426">
            <v>0</v>
          </cell>
          <cell r="H1426">
            <v>0.17243642972793571</v>
          </cell>
          <cell r="I1426">
            <v>-47864600</v>
          </cell>
        </row>
        <row r="1427">
          <cell r="A1427">
            <v>13470000</v>
          </cell>
          <cell r="B1427">
            <v>0</v>
          </cell>
          <cell r="C1427">
            <v>347000</v>
          </cell>
          <cell r="D1427">
            <v>1</v>
          </cell>
          <cell r="E1427">
            <v>0</v>
          </cell>
          <cell r="F1427" t="str">
            <v xml:space="preserve">שרותי תיקון       </v>
          </cell>
          <cell r="G1427" t="str">
            <v xml:space="preserve"> </v>
          </cell>
          <cell r="H1427">
            <v>0</v>
          </cell>
          <cell r="I1427">
            <v>0</v>
          </cell>
        </row>
        <row r="1428">
          <cell r="A1428">
            <v>13471000</v>
          </cell>
          <cell r="B1428">
            <v>0</v>
          </cell>
          <cell r="C1428">
            <v>347100</v>
          </cell>
          <cell r="D1428">
            <v>1</v>
          </cell>
          <cell r="E1428">
            <v>0</v>
          </cell>
          <cell r="F1428" t="str">
            <v xml:space="preserve">נוער מצוקה        </v>
          </cell>
          <cell r="G1428" t="str">
            <v xml:space="preserve"> </v>
          </cell>
          <cell r="H1428">
            <v>0</v>
          </cell>
          <cell r="I1428">
            <v>0</v>
          </cell>
        </row>
        <row r="1429">
          <cell r="A1429">
            <v>1347100931</v>
          </cell>
          <cell r="B1429">
            <v>931</v>
          </cell>
          <cell r="C1429">
            <v>347100</v>
          </cell>
          <cell r="D1429">
            <v>1</v>
          </cell>
          <cell r="E1429">
            <v>0</v>
          </cell>
          <cell r="F1429" t="str">
            <v>מט"ל</v>
          </cell>
          <cell r="G1429" t="str">
            <v>גמיש</v>
          </cell>
          <cell r="H1429">
            <v>0</v>
          </cell>
          <cell r="I1429">
            <v>0</v>
          </cell>
        </row>
        <row r="1430">
          <cell r="A1430">
            <v>1347100932</v>
          </cell>
          <cell r="B1430">
            <v>932</v>
          </cell>
          <cell r="C1430">
            <v>347100</v>
          </cell>
          <cell r="D1430">
            <v>1</v>
          </cell>
          <cell r="E1430">
            <v>0</v>
          </cell>
          <cell r="F1430" t="str">
            <v>בתים חמים לנערות</v>
          </cell>
          <cell r="G1430" t="str">
            <v>גמיש</v>
          </cell>
          <cell r="H1430">
            <v>0.46666666666666656</v>
          </cell>
          <cell r="I1430">
            <v>-330000</v>
          </cell>
        </row>
        <row r="1431">
          <cell r="A1431">
            <v>1347100933</v>
          </cell>
          <cell r="B1431">
            <v>933</v>
          </cell>
          <cell r="C1431">
            <v>347100</v>
          </cell>
          <cell r="D1431">
            <v>1</v>
          </cell>
          <cell r="E1431">
            <v>0</v>
          </cell>
          <cell r="F1431" t="str">
            <v xml:space="preserve">מע' חסות 1166030  </v>
          </cell>
          <cell r="G1431" t="str">
            <v>גמיש</v>
          </cell>
          <cell r="H1431">
            <v>1.6666666666666665</v>
          </cell>
          <cell r="I1431">
            <v>-240000</v>
          </cell>
        </row>
        <row r="1432">
          <cell r="A1432">
            <v>1347100934</v>
          </cell>
          <cell r="B1432">
            <v>934</v>
          </cell>
          <cell r="C1432">
            <v>347100</v>
          </cell>
          <cell r="D1432">
            <v>1</v>
          </cell>
          <cell r="E1432">
            <v>0</v>
          </cell>
          <cell r="F1432" t="str">
            <v>תכנית "אפיקים"</v>
          </cell>
          <cell r="G1432" t="str">
            <v>גמיש</v>
          </cell>
          <cell r="H1432">
            <v>0</v>
          </cell>
          <cell r="I1432">
            <v>0</v>
          </cell>
        </row>
        <row r="1433">
          <cell r="A1433">
            <v>1347100935</v>
          </cell>
          <cell r="B1433">
            <v>935</v>
          </cell>
          <cell r="C1433">
            <v>347100</v>
          </cell>
          <cell r="D1433">
            <v>1</v>
          </cell>
          <cell r="E1433">
            <v>0</v>
          </cell>
          <cell r="F1433" t="str">
            <v>תכנית צל"ש</v>
          </cell>
          <cell r="G1433" t="str">
            <v>גמיש</v>
          </cell>
          <cell r="H1433">
            <v>0</v>
          </cell>
          <cell r="I1433">
            <v>-18700</v>
          </cell>
        </row>
        <row r="1434">
          <cell r="A1434">
            <v>1347100936</v>
          </cell>
          <cell r="B1434">
            <v>936</v>
          </cell>
          <cell r="C1434">
            <v>347100</v>
          </cell>
          <cell r="D1434">
            <v>1</v>
          </cell>
          <cell r="E1434">
            <v>0</v>
          </cell>
          <cell r="F1434" t="str">
            <v>נוער וצעירים 1164023</v>
          </cell>
          <cell r="G1434" t="str">
            <v>גמיש</v>
          </cell>
          <cell r="H1434">
            <v>0.28571428571428581</v>
          </cell>
          <cell r="I1434">
            <v>-270000</v>
          </cell>
        </row>
        <row r="1435">
          <cell r="A1435">
            <v>1347100937</v>
          </cell>
          <cell r="B1435">
            <v>937</v>
          </cell>
          <cell r="C1435">
            <v>347100</v>
          </cell>
          <cell r="D1435">
            <v>1</v>
          </cell>
          <cell r="E1435">
            <v>0</v>
          </cell>
          <cell r="F1435" t="str">
            <v>נערות מצוקה1165510</v>
          </cell>
          <cell r="G1435" t="str">
            <v>גמיש</v>
          </cell>
          <cell r="H1435">
            <v>0</v>
          </cell>
          <cell r="I1435">
            <v>-150000</v>
          </cell>
        </row>
        <row r="1436">
          <cell r="A1436">
            <v>1347100938</v>
          </cell>
          <cell r="B1436">
            <v>938</v>
          </cell>
          <cell r="C1436">
            <v>347100</v>
          </cell>
          <cell r="D1436">
            <v>1</v>
          </cell>
          <cell r="E1436">
            <v>0</v>
          </cell>
          <cell r="F1436" t="str">
            <v>תכנית "אפיקים"</v>
          </cell>
          <cell r="G1436" t="str">
            <v>גמיש</v>
          </cell>
          <cell r="H1436">
            <v>0</v>
          </cell>
          <cell r="I1436">
            <v>0</v>
          </cell>
        </row>
        <row r="1437">
          <cell r="A1437">
            <v>1347100939</v>
          </cell>
          <cell r="B1437">
            <v>939</v>
          </cell>
          <cell r="C1437">
            <v>347100</v>
          </cell>
          <cell r="D1437">
            <v>1</v>
          </cell>
          <cell r="E1437">
            <v>0</v>
          </cell>
          <cell r="F1437" t="str">
            <v>מוגנות קיץ</v>
          </cell>
          <cell r="G1437" t="str">
            <v>גמיש</v>
          </cell>
          <cell r="H1437">
            <v>0</v>
          </cell>
          <cell r="I1437">
            <v>0</v>
          </cell>
        </row>
        <row r="1438">
          <cell r="A1438">
            <v>1347100940</v>
          </cell>
          <cell r="B1438">
            <v>940</v>
          </cell>
          <cell r="C1438">
            <v>347100</v>
          </cell>
          <cell r="D1438">
            <v>1</v>
          </cell>
          <cell r="E1438">
            <v>0</v>
          </cell>
          <cell r="F1438" t="str">
            <v>תכנית מית"ר</v>
          </cell>
          <cell r="G1438" t="str">
            <v>גמיש</v>
          </cell>
          <cell r="H1438">
            <v>0</v>
          </cell>
          <cell r="I1438">
            <v>-830000</v>
          </cell>
        </row>
        <row r="1439">
          <cell r="A1439">
            <v>1347100941</v>
          </cell>
          <cell r="B1439">
            <v>941</v>
          </cell>
          <cell r="C1439">
            <v>347100</v>
          </cell>
          <cell r="D1439">
            <v>1</v>
          </cell>
          <cell r="E1439">
            <v>0</v>
          </cell>
          <cell r="F1439" t="str">
            <v>תכנית "יתד"</v>
          </cell>
          <cell r="G1439" t="str">
            <v>גמיש</v>
          </cell>
          <cell r="H1439">
            <v>1.5479876160990669E-2</v>
          </cell>
          <cell r="I1439">
            <v>-492000</v>
          </cell>
        </row>
        <row r="1440">
          <cell r="A1440">
            <v>1347100942</v>
          </cell>
          <cell r="B1440">
            <v>942</v>
          </cell>
          <cell r="C1440">
            <v>347100</v>
          </cell>
          <cell r="D1440">
            <v>1</v>
          </cell>
          <cell r="E1440">
            <v>0</v>
          </cell>
          <cell r="F1440" t="str">
            <v>תכנית ניצוץ</v>
          </cell>
          <cell r="G1440" t="str">
            <v>גמיש</v>
          </cell>
          <cell r="H1440">
            <v>0</v>
          </cell>
          <cell r="I1440">
            <v>0</v>
          </cell>
        </row>
        <row r="1441">
          <cell r="A1441">
            <v>1347100943</v>
          </cell>
          <cell r="B1441">
            <v>943</v>
          </cell>
          <cell r="C1441">
            <v>347100</v>
          </cell>
          <cell r="D1441">
            <v>1</v>
          </cell>
          <cell r="E1441">
            <v>0</v>
          </cell>
          <cell r="F1441" t="str">
            <v>צעירים חוץ ביתי</v>
          </cell>
          <cell r="G1441" t="str">
            <v>גמיש</v>
          </cell>
          <cell r="H1441">
            <v>9.8599881680141888E-2</v>
          </cell>
          <cell r="I1441">
            <v>-2228400</v>
          </cell>
        </row>
        <row r="1442">
          <cell r="A1442" t="e">
            <v>#VALUE!</v>
          </cell>
          <cell r="B1442" t="str">
            <v>347100  סך הכל</v>
          </cell>
          <cell r="C1442">
            <v>0</v>
          </cell>
          <cell r="D1442">
            <v>0</v>
          </cell>
          <cell r="E1442">
            <v>0</v>
          </cell>
          <cell r="F1442" t="str">
            <v xml:space="preserve">נוער מצוקה        </v>
          </cell>
          <cell r="G1442">
            <v>0</v>
          </cell>
          <cell r="H1442">
            <v>0.12944061834216924</v>
          </cell>
          <cell r="I1442">
            <v>-4559100</v>
          </cell>
        </row>
        <row r="1443">
          <cell r="A1443">
            <v>13473000</v>
          </cell>
          <cell r="B1443">
            <v>0</v>
          </cell>
          <cell r="C1443">
            <v>347300</v>
          </cell>
          <cell r="D1443">
            <v>1</v>
          </cell>
          <cell r="E1443">
            <v>0</v>
          </cell>
          <cell r="F1443" t="str">
            <v xml:space="preserve">מלחמה בסמים       </v>
          </cell>
          <cell r="G1443" t="str">
            <v xml:space="preserve"> </v>
          </cell>
          <cell r="H1443">
            <v>0</v>
          </cell>
          <cell r="I1443">
            <v>0</v>
          </cell>
        </row>
        <row r="1444">
          <cell r="A1444">
            <v>1347300421</v>
          </cell>
          <cell r="B1444">
            <v>421</v>
          </cell>
          <cell r="C1444">
            <v>347300</v>
          </cell>
          <cell r="D1444">
            <v>1</v>
          </cell>
          <cell r="E1444">
            <v>0</v>
          </cell>
          <cell r="F1444" t="str">
            <v>השתתפות נפגעי סמים</v>
          </cell>
          <cell r="G1444" t="str">
            <v>גמיש</v>
          </cell>
          <cell r="H1444">
            <v>0.125</v>
          </cell>
          <cell r="I1444">
            <v>-45000</v>
          </cell>
        </row>
        <row r="1445">
          <cell r="A1445">
            <v>1347300422</v>
          </cell>
          <cell r="B1445">
            <v>422</v>
          </cell>
          <cell r="C1445">
            <v>347300</v>
          </cell>
          <cell r="D1445">
            <v>1</v>
          </cell>
          <cell r="E1445">
            <v>0</v>
          </cell>
          <cell r="F1445" t="str">
            <v>טיפול במשפחות מכורים</v>
          </cell>
          <cell r="G1445" t="str">
            <v>גמיש</v>
          </cell>
          <cell r="H1445">
            <v>0</v>
          </cell>
          <cell r="I1445">
            <v>-20000</v>
          </cell>
        </row>
        <row r="1446">
          <cell r="A1446">
            <v>1347300931</v>
          </cell>
          <cell r="B1446">
            <v>931</v>
          </cell>
          <cell r="C1446">
            <v>347300</v>
          </cell>
          <cell r="D1446">
            <v>1</v>
          </cell>
          <cell r="E1446">
            <v>0</v>
          </cell>
          <cell r="F1446" t="str">
            <v>בדיקות שתן 1125070</v>
          </cell>
          <cell r="G1446" t="str">
            <v>גמיש</v>
          </cell>
          <cell r="H1446">
            <v>0</v>
          </cell>
          <cell r="I1446">
            <v>0</v>
          </cell>
        </row>
        <row r="1447">
          <cell r="A1447">
            <v>1347300932</v>
          </cell>
          <cell r="B1447">
            <v>932</v>
          </cell>
          <cell r="C1447">
            <v>347300</v>
          </cell>
          <cell r="D1447">
            <v>1</v>
          </cell>
          <cell r="E1447">
            <v>0</v>
          </cell>
          <cell r="F1447" t="str">
            <v xml:space="preserve">מרכז יום 1125061  </v>
          </cell>
          <cell r="G1447" t="str">
            <v>גמיש</v>
          </cell>
          <cell r="H1447">
            <v>-1</v>
          </cell>
          <cell r="I1447">
            <v>0</v>
          </cell>
        </row>
        <row r="1448">
          <cell r="A1448">
            <v>1347300933</v>
          </cell>
          <cell r="B1448">
            <v>933</v>
          </cell>
          <cell r="C1448">
            <v>347300</v>
          </cell>
          <cell r="D1448">
            <v>1</v>
          </cell>
          <cell r="E1448">
            <v>0</v>
          </cell>
          <cell r="F1448" t="str">
            <v>ט'אלכהוליס'0405201</v>
          </cell>
          <cell r="G1448" t="str">
            <v>גמיש</v>
          </cell>
          <cell r="H1448">
            <v>5.4545454545454453E-2</v>
          </cell>
          <cell r="I1448">
            <v>-290000</v>
          </cell>
        </row>
        <row r="1449">
          <cell r="A1449">
            <v>1347300934</v>
          </cell>
          <cell r="B1449">
            <v>934</v>
          </cell>
          <cell r="C1449">
            <v>347300</v>
          </cell>
          <cell r="D1449">
            <v>1</v>
          </cell>
          <cell r="E1449">
            <v>0</v>
          </cell>
          <cell r="F1449" t="str">
            <v xml:space="preserve">שכר עובדים        </v>
          </cell>
          <cell r="G1449" t="str">
            <v>גמיש</v>
          </cell>
          <cell r="H1449">
            <v>0</v>
          </cell>
          <cell r="I1449">
            <v>0</v>
          </cell>
        </row>
        <row r="1450">
          <cell r="A1450">
            <v>1347300935</v>
          </cell>
          <cell r="B1450">
            <v>935</v>
          </cell>
          <cell r="C1450">
            <v>347300</v>
          </cell>
          <cell r="D1450">
            <v>1</v>
          </cell>
          <cell r="E1450">
            <v>0</v>
          </cell>
          <cell r="F1450" t="str">
            <v>גמילת נוער</v>
          </cell>
          <cell r="G1450" t="str">
            <v>גמיש</v>
          </cell>
          <cell r="H1450">
            <v>0</v>
          </cell>
          <cell r="I1450">
            <v>0</v>
          </cell>
        </row>
        <row r="1451">
          <cell r="A1451">
            <v>1347300936</v>
          </cell>
          <cell r="B1451">
            <v>936</v>
          </cell>
          <cell r="C1451">
            <v>347300</v>
          </cell>
          <cell r="D1451">
            <v>1</v>
          </cell>
          <cell r="E1451">
            <v>0</v>
          </cell>
          <cell r="F1451" t="str">
            <v>פרוייקטים לנגמלים</v>
          </cell>
          <cell r="G1451" t="str">
            <v>גמיש</v>
          </cell>
          <cell r="H1451">
            <v>0</v>
          </cell>
          <cell r="I1451">
            <v>-66000</v>
          </cell>
        </row>
        <row r="1452">
          <cell r="A1452">
            <v>1347300937</v>
          </cell>
          <cell r="B1452">
            <v>937</v>
          </cell>
          <cell r="C1452">
            <v>347300</v>
          </cell>
          <cell r="D1452">
            <v>1</v>
          </cell>
          <cell r="E1452">
            <v>0</v>
          </cell>
          <cell r="F1452" t="str">
            <v>טיפול בעולים נפגעי סמים</v>
          </cell>
          <cell r="G1452" t="str">
            <v>גמיש</v>
          </cell>
          <cell r="H1452">
            <v>0</v>
          </cell>
          <cell r="I1452">
            <v>0</v>
          </cell>
        </row>
        <row r="1453">
          <cell r="A1453" t="e">
            <v>#VALUE!</v>
          </cell>
          <cell r="B1453" t="str">
            <v>347300  סך הכל</v>
          </cell>
          <cell r="C1453">
            <v>0</v>
          </cell>
          <cell r="D1453">
            <v>0</v>
          </cell>
          <cell r="E1453">
            <v>0</v>
          </cell>
          <cell r="F1453" t="str">
            <v xml:space="preserve">מלחמה בסמים       </v>
          </cell>
          <cell r="G1453">
            <v>0</v>
          </cell>
          <cell r="H1453">
            <v>3.0599755201958345E-2</v>
          </cell>
          <cell r="I1453">
            <v>-421000</v>
          </cell>
        </row>
        <row r="1454">
          <cell r="A1454">
            <v>0</v>
          </cell>
          <cell r="B1454">
            <v>0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</row>
        <row r="1455">
          <cell r="A1455">
            <v>0</v>
          </cell>
          <cell r="B1455">
            <v>0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</row>
        <row r="1456">
          <cell r="A1456">
            <v>0</v>
          </cell>
          <cell r="B1456">
            <v>0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</row>
        <row r="1457">
          <cell r="A1457">
            <v>0</v>
          </cell>
          <cell r="B1457">
            <v>0</v>
          </cell>
          <cell r="C1457">
            <v>0</v>
          </cell>
          <cell r="D1457">
            <v>0</v>
          </cell>
          <cell r="E1457">
            <v>0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</row>
        <row r="1458">
          <cell r="A1458">
            <v>13480000</v>
          </cell>
          <cell r="B1458">
            <v>0</v>
          </cell>
          <cell r="C1458">
            <v>348000</v>
          </cell>
          <cell r="D1458">
            <v>1</v>
          </cell>
          <cell r="E1458">
            <v>0</v>
          </cell>
          <cell r="F1458" t="str">
            <v xml:space="preserve">עבודה קהילתית     </v>
          </cell>
          <cell r="G1458" t="str">
            <v xml:space="preserve"> </v>
          </cell>
          <cell r="H1458">
            <v>0</v>
          </cell>
          <cell r="I1458">
            <v>0</v>
          </cell>
        </row>
        <row r="1459">
          <cell r="A1459">
            <v>13481000</v>
          </cell>
          <cell r="B1459">
            <v>0</v>
          </cell>
          <cell r="C1459">
            <v>348100</v>
          </cell>
          <cell r="D1459">
            <v>1</v>
          </cell>
          <cell r="E1459">
            <v>0</v>
          </cell>
          <cell r="F1459" t="str">
            <v xml:space="preserve">עבודה קהילתית     </v>
          </cell>
          <cell r="G1459" t="str">
            <v xml:space="preserve"> </v>
          </cell>
          <cell r="H1459">
            <v>0</v>
          </cell>
          <cell r="I1459">
            <v>0</v>
          </cell>
        </row>
        <row r="1460">
          <cell r="A1460">
            <v>1348100421</v>
          </cell>
          <cell r="B1460">
            <v>421</v>
          </cell>
          <cell r="C1460">
            <v>348100</v>
          </cell>
          <cell r="D1460">
            <v>1</v>
          </cell>
          <cell r="E1460">
            <v>0</v>
          </cell>
          <cell r="F1460" t="str">
            <v>השת' למשפחות בקהילה</v>
          </cell>
          <cell r="G1460" t="str">
            <v>גמיש</v>
          </cell>
          <cell r="H1460">
            <v>0</v>
          </cell>
          <cell r="I1460">
            <v>-7500</v>
          </cell>
        </row>
        <row r="1461">
          <cell r="A1461">
            <v>1348100931</v>
          </cell>
          <cell r="B1461">
            <v>931</v>
          </cell>
          <cell r="C1461">
            <v>348100</v>
          </cell>
          <cell r="D1461">
            <v>1</v>
          </cell>
          <cell r="E1461">
            <v>0</v>
          </cell>
          <cell r="F1461" t="str">
            <v>פע' התנדבות 094030</v>
          </cell>
          <cell r="G1461" t="str">
            <v>גמיש</v>
          </cell>
          <cell r="H1461">
            <v>0</v>
          </cell>
          <cell r="I1461">
            <v>-37500</v>
          </cell>
        </row>
        <row r="1462">
          <cell r="A1462">
            <v>1348100932</v>
          </cell>
          <cell r="B1462">
            <v>932</v>
          </cell>
          <cell r="C1462">
            <v>348100</v>
          </cell>
          <cell r="D1462">
            <v>1</v>
          </cell>
          <cell r="E1462">
            <v>0</v>
          </cell>
          <cell r="F1462" t="str">
            <v>פרוייקט עוצמה</v>
          </cell>
          <cell r="G1462" t="str">
            <v>גמיש</v>
          </cell>
          <cell r="H1462">
            <v>0</v>
          </cell>
          <cell r="I1462">
            <v>-255000</v>
          </cell>
        </row>
        <row r="1463">
          <cell r="A1463">
            <v>1348100933</v>
          </cell>
          <cell r="B1463">
            <v>933</v>
          </cell>
          <cell r="C1463">
            <v>348100</v>
          </cell>
          <cell r="D1463">
            <v>1</v>
          </cell>
          <cell r="E1463">
            <v>0</v>
          </cell>
          <cell r="F1463" t="str">
            <v>אחז'מרכ'קהל1072410</v>
          </cell>
          <cell r="G1463" t="str">
            <v>גמיש</v>
          </cell>
          <cell r="H1463">
            <v>0</v>
          </cell>
          <cell r="I1463">
            <v>-14300</v>
          </cell>
        </row>
        <row r="1464">
          <cell r="A1464">
            <v>1348100934</v>
          </cell>
          <cell r="B1464">
            <v>934</v>
          </cell>
          <cell r="C1464">
            <v>348100</v>
          </cell>
          <cell r="D1464">
            <v>1</v>
          </cell>
          <cell r="E1464">
            <v>0</v>
          </cell>
          <cell r="F1464" t="str">
            <v>עו"ש עולים 1073120</v>
          </cell>
          <cell r="G1464" t="str">
            <v>גמיש</v>
          </cell>
          <cell r="H1464">
            <v>0</v>
          </cell>
          <cell r="I1464">
            <v>-141500</v>
          </cell>
        </row>
        <row r="1465">
          <cell r="A1465">
            <v>1348100936</v>
          </cell>
          <cell r="B1465">
            <v>936</v>
          </cell>
          <cell r="C1465">
            <v>348100</v>
          </cell>
          <cell r="D1465">
            <v>1</v>
          </cell>
          <cell r="E1465">
            <v>0</v>
          </cell>
          <cell r="F1465" t="str">
            <v>לשכת יעוץ לאזרח</v>
          </cell>
          <cell r="G1465" t="str">
            <v>גמיש</v>
          </cell>
          <cell r="H1465">
            <v>0</v>
          </cell>
          <cell r="I1465">
            <v>-15000</v>
          </cell>
        </row>
        <row r="1466">
          <cell r="A1466">
            <v>1348100937</v>
          </cell>
          <cell r="B1466">
            <v>937</v>
          </cell>
          <cell r="C1466">
            <v>348100</v>
          </cell>
          <cell r="D1466">
            <v>1</v>
          </cell>
          <cell r="E1466">
            <v>0</v>
          </cell>
          <cell r="F1466" t="str">
            <v>פ.קהילתי גאוגרפי</v>
          </cell>
          <cell r="G1466" t="str">
            <v>גמיש</v>
          </cell>
          <cell r="H1466">
            <v>-0.97777777777777775</v>
          </cell>
          <cell r="I1466">
            <v>-3000</v>
          </cell>
        </row>
        <row r="1467">
          <cell r="A1467">
            <v>1348100938</v>
          </cell>
          <cell r="B1467">
            <v>938</v>
          </cell>
          <cell r="C1467">
            <v>348100</v>
          </cell>
          <cell r="D1467">
            <v>1</v>
          </cell>
          <cell r="E1467">
            <v>0</v>
          </cell>
          <cell r="F1467" t="str">
            <v>מוטב יחדיו</v>
          </cell>
          <cell r="G1467" t="str">
            <v>גמיש</v>
          </cell>
          <cell r="H1467">
            <v>-1</v>
          </cell>
          <cell r="I1467">
            <v>0</v>
          </cell>
        </row>
        <row r="1468">
          <cell r="A1468">
            <v>1348100939</v>
          </cell>
          <cell r="B1468">
            <v>939</v>
          </cell>
          <cell r="C1468">
            <v>348100</v>
          </cell>
          <cell r="D1468">
            <v>1</v>
          </cell>
          <cell r="E1468">
            <v>0</v>
          </cell>
          <cell r="F1468" t="str">
            <v>סל תכניות התנדבות</v>
          </cell>
          <cell r="G1468" t="str">
            <v>גמיש</v>
          </cell>
          <cell r="H1468">
            <v>0</v>
          </cell>
          <cell r="I1468">
            <v>0</v>
          </cell>
        </row>
        <row r="1469">
          <cell r="A1469">
            <v>1348100980</v>
          </cell>
          <cell r="B1469">
            <v>980</v>
          </cell>
          <cell r="C1469">
            <v>348100</v>
          </cell>
          <cell r="D1469">
            <v>1</v>
          </cell>
          <cell r="E1469">
            <v>0</v>
          </cell>
          <cell r="F1469" t="str">
            <v>תנופה - מש' השיכון</v>
          </cell>
          <cell r="G1469" t="str">
            <v>גמיש</v>
          </cell>
          <cell r="H1469">
            <v>0</v>
          </cell>
          <cell r="I1469">
            <v>0</v>
          </cell>
        </row>
        <row r="1470">
          <cell r="A1470" t="e">
            <v>#VALUE!</v>
          </cell>
          <cell r="B1470" t="str">
            <v>348100  סך הכל</v>
          </cell>
          <cell r="C1470">
            <v>0</v>
          </cell>
          <cell r="D1470">
            <v>0</v>
          </cell>
          <cell r="E1470">
            <v>0</v>
          </cell>
          <cell r="F1470" t="str">
            <v xml:space="preserve">עבודה קהילתית     </v>
          </cell>
          <cell r="G1470">
            <v>0</v>
          </cell>
          <cell r="H1470">
            <v>-0.41383149820611165</v>
          </cell>
          <cell r="I1470">
            <v>-473800</v>
          </cell>
        </row>
        <row r="1471">
          <cell r="A1471">
            <v>13600000</v>
          </cell>
          <cell r="B1471">
            <v>0</v>
          </cell>
          <cell r="C1471">
            <v>360000</v>
          </cell>
          <cell r="D1471">
            <v>1</v>
          </cell>
          <cell r="E1471">
            <v>0</v>
          </cell>
          <cell r="F1471" t="str">
            <v xml:space="preserve">קליטת עליה        </v>
          </cell>
          <cell r="G1471" t="str">
            <v xml:space="preserve"> </v>
          </cell>
          <cell r="H1471">
            <v>0</v>
          </cell>
          <cell r="I1471">
            <v>0</v>
          </cell>
        </row>
        <row r="1472">
          <cell r="A1472">
            <v>13680000</v>
          </cell>
          <cell r="B1472">
            <v>0</v>
          </cell>
          <cell r="C1472">
            <v>368000</v>
          </cell>
          <cell r="D1472">
            <v>1</v>
          </cell>
          <cell r="E1472">
            <v>0</v>
          </cell>
          <cell r="F1472" t="str">
            <v xml:space="preserve">אולפנים לעברית    </v>
          </cell>
          <cell r="G1472" t="str">
            <v xml:space="preserve"> </v>
          </cell>
          <cell r="H1472">
            <v>0</v>
          </cell>
          <cell r="I1472">
            <v>0</v>
          </cell>
        </row>
        <row r="1473">
          <cell r="A1473">
            <v>1368000490</v>
          </cell>
          <cell r="B1473">
            <v>490</v>
          </cell>
          <cell r="C1473">
            <v>368000</v>
          </cell>
          <cell r="D1473">
            <v>1</v>
          </cell>
          <cell r="E1473">
            <v>0</v>
          </cell>
          <cell r="F1473" t="str">
            <v>הכנסה מקרן עזבונות</v>
          </cell>
          <cell r="G1473" t="str">
            <v>גמיש</v>
          </cell>
          <cell r="H1473">
            <v>0</v>
          </cell>
          <cell r="I1473">
            <v>0</v>
          </cell>
        </row>
        <row r="1474">
          <cell r="A1474">
            <v>1368000491</v>
          </cell>
          <cell r="B1474">
            <v>491</v>
          </cell>
          <cell r="C1474">
            <v>368000</v>
          </cell>
          <cell r="D1474">
            <v>1</v>
          </cell>
          <cell r="E1474">
            <v>0</v>
          </cell>
          <cell r="F1474" t="str">
            <v xml:space="preserve">הכנסות מארועים    </v>
          </cell>
          <cell r="G1474" t="str">
            <v>גמיש</v>
          </cell>
          <cell r="H1474">
            <v>0</v>
          </cell>
          <cell r="I1474">
            <v>0</v>
          </cell>
        </row>
        <row r="1475">
          <cell r="A1475">
            <v>1368000750</v>
          </cell>
          <cell r="B1475">
            <v>750</v>
          </cell>
          <cell r="C1475">
            <v>368000</v>
          </cell>
          <cell r="D1475">
            <v>1</v>
          </cell>
          <cell r="E1475">
            <v>0</v>
          </cell>
          <cell r="F1475" t="str">
            <v xml:space="preserve">אולפני סוכנות     </v>
          </cell>
          <cell r="G1475" t="str">
            <v>גמיש</v>
          </cell>
          <cell r="H1475">
            <v>0</v>
          </cell>
          <cell r="I1475">
            <v>0</v>
          </cell>
        </row>
        <row r="1476">
          <cell r="A1476">
            <v>1368000920</v>
          </cell>
          <cell r="B1476">
            <v>920</v>
          </cell>
          <cell r="C1476">
            <v>368000</v>
          </cell>
          <cell r="D1476">
            <v>1</v>
          </cell>
          <cell r="E1476">
            <v>0</v>
          </cell>
          <cell r="F1476" t="str">
            <v>משרד הקליטה - שכר עובדים</v>
          </cell>
          <cell r="G1476" t="str">
            <v>גמיש</v>
          </cell>
          <cell r="H1476">
            <v>0</v>
          </cell>
          <cell r="I1476">
            <v>-150000</v>
          </cell>
        </row>
        <row r="1477">
          <cell r="A1477">
            <v>1368000950</v>
          </cell>
          <cell r="B1477">
            <v>950</v>
          </cell>
          <cell r="C1477">
            <v>368000</v>
          </cell>
          <cell r="D1477">
            <v>1</v>
          </cell>
          <cell r="E1477">
            <v>0</v>
          </cell>
          <cell r="F1477" t="str">
            <v xml:space="preserve">השתת' משרד הקליטה </v>
          </cell>
          <cell r="G1477" t="str">
            <v>גמיש</v>
          </cell>
          <cell r="H1477">
            <v>0</v>
          </cell>
          <cell r="I1477">
            <v>0</v>
          </cell>
        </row>
        <row r="1478">
          <cell r="A1478">
            <v>1368000951</v>
          </cell>
          <cell r="B1478">
            <v>951</v>
          </cell>
          <cell r="C1478">
            <v>368000</v>
          </cell>
          <cell r="D1478">
            <v>1</v>
          </cell>
          <cell r="E1478">
            <v>0</v>
          </cell>
          <cell r="F1478" t="str">
            <v>משרד הקליטה-ארועים</v>
          </cell>
          <cell r="G1478" t="str">
            <v>גמיש</v>
          </cell>
          <cell r="H1478">
            <v>0</v>
          </cell>
          <cell r="I1478">
            <v>-580000</v>
          </cell>
        </row>
        <row r="1479">
          <cell r="A1479" t="e">
            <v>#VALUE!</v>
          </cell>
          <cell r="B1479" t="str">
            <v>368000  סך הכל</v>
          </cell>
          <cell r="C1479">
            <v>0</v>
          </cell>
          <cell r="D1479">
            <v>0</v>
          </cell>
          <cell r="E1479">
            <v>0</v>
          </cell>
          <cell r="F1479" t="str">
            <v xml:space="preserve">אולפנים לעברית    </v>
          </cell>
          <cell r="G1479">
            <v>0</v>
          </cell>
          <cell r="H1479">
            <v>0</v>
          </cell>
          <cell r="I1479">
            <v>-730000</v>
          </cell>
        </row>
        <row r="1480">
          <cell r="A1480">
            <v>13690000</v>
          </cell>
          <cell r="B1480">
            <v>0</v>
          </cell>
          <cell r="C1480">
            <v>369000</v>
          </cell>
          <cell r="D1480">
            <v>1</v>
          </cell>
          <cell r="E1480">
            <v>0</v>
          </cell>
          <cell r="F1480" t="str">
            <v>שרותים לקליטת עליה</v>
          </cell>
          <cell r="G1480" t="str">
            <v xml:space="preserve"> </v>
          </cell>
          <cell r="H1480">
            <v>0</v>
          </cell>
          <cell r="I1480">
            <v>0</v>
          </cell>
        </row>
        <row r="1481">
          <cell r="A1481">
            <v>1369000490</v>
          </cell>
          <cell r="B1481">
            <v>490</v>
          </cell>
          <cell r="C1481">
            <v>369000</v>
          </cell>
          <cell r="D1481">
            <v>1</v>
          </cell>
          <cell r="E1481">
            <v>0</v>
          </cell>
          <cell r="F1481" t="str">
            <v>הכנסות מארועים</v>
          </cell>
          <cell r="G1481" t="str">
            <v>גמיש</v>
          </cell>
          <cell r="H1481">
            <v>0</v>
          </cell>
          <cell r="I1481">
            <v>0</v>
          </cell>
        </row>
        <row r="1482">
          <cell r="A1482">
            <v>1369000670</v>
          </cell>
          <cell r="B1482">
            <v>670</v>
          </cell>
          <cell r="C1482">
            <v>369000</v>
          </cell>
          <cell r="D1482">
            <v>1</v>
          </cell>
          <cell r="E1482">
            <v>0</v>
          </cell>
          <cell r="F1482" t="str">
            <v xml:space="preserve">דמי זיכיון        </v>
          </cell>
          <cell r="G1482" t="str">
            <v>גמיש</v>
          </cell>
          <cell r="H1482">
            <v>0</v>
          </cell>
          <cell r="I1482">
            <v>0</v>
          </cell>
        </row>
        <row r="1483">
          <cell r="A1483">
            <v>1369000790</v>
          </cell>
          <cell r="B1483">
            <v>790</v>
          </cell>
          <cell r="C1483">
            <v>369000</v>
          </cell>
          <cell r="D1483">
            <v>1</v>
          </cell>
          <cell r="E1483">
            <v>0</v>
          </cell>
          <cell r="F1483" t="str">
            <v>שכירת חדרים</v>
          </cell>
          <cell r="G1483" t="str">
            <v>גמיש</v>
          </cell>
          <cell r="H1483">
            <v>0</v>
          </cell>
          <cell r="I1483">
            <v>0</v>
          </cell>
        </row>
        <row r="1484">
          <cell r="A1484">
            <v>1369000950</v>
          </cell>
          <cell r="B1484">
            <v>950</v>
          </cell>
          <cell r="C1484">
            <v>369000</v>
          </cell>
          <cell r="D1484">
            <v>1</v>
          </cell>
          <cell r="E1484">
            <v>0</v>
          </cell>
          <cell r="F1484" t="str">
            <v xml:space="preserve">הכנסות משנים קודמות-קליטה </v>
          </cell>
          <cell r="G1484" t="str">
            <v>גמיש</v>
          </cell>
          <cell r="H1484">
            <v>0</v>
          </cell>
          <cell r="I1484">
            <v>0</v>
          </cell>
        </row>
        <row r="1485">
          <cell r="A1485">
            <v>1369000951</v>
          </cell>
          <cell r="B1485">
            <v>951</v>
          </cell>
          <cell r="C1485">
            <v>369000</v>
          </cell>
          <cell r="D1485">
            <v>1</v>
          </cell>
          <cell r="E1485">
            <v>0</v>
          </cell>
          <cell r="F1485" t="str">
            <v>משרד הקליטה-ארועים</v>
          </cell>
          <cell r="G1485" t="str">
            <v>גמיש</v>
          </cell>
          <cell r="H1485">
            <v>0</v>
          </cell>
          <cell r="I1485">
            <v>0</v>
          </cell>
        </row>
        <row r="1486">
          <cell r="A1486" t="e">
            <v>#VALUE!</v>
          </cell>
          <cell r="B1486" t="str">
            <v>369000  סך הכל</v>
          </cell>
          <cell r="C1486">
            <v>0</v>
          </cell>
          <cell r="D1486">
            <v>0</v>
          </cell>
          <cell r="E1486">
            <v>0</v>
          </cell>
          <cell r="F1486" t="str">
            <v>שרותים לקליטת עליה</v>
          </cell>
          <cell r="G1486">
            <v>0</v>
          </cell>
          <cell r="H1486">
            <v>0</v>
          </cell>
          <cell r="I1486">
            <v>0</v>
          </cell>
        </row>
        <row r="1487">
          <cell r="A1487">
            <v>13700000</v>
          </cell>
          <cell r="B1487">
            <v>0</v>
          </cell>
          <cell r="C1487">
            <v>370000</v>
          </cell>
          <cell r="D1487">
            <v>1</v>
          </cell>
          <cell r="E1487">
            <v>0</v>
          </cell>
          <cell r="F1487" t="str">
            <v xml:space="preserve">איכות הסביבה      </v>
          </cell>
          <cell r="G1487" t="str">
            <v xml:space="preserve"> </v>
          </cell>
          <cell r="H1487">
            <v>0</v>
          </cell>
          <cell r="I1487">
            <v>0</v>
          </cell>
        </row>
        <row r="1488">
          <cell r="A1488">
            <v>13790000</v>
          </cell>
          <cell r="B1488">
            <v>0</v>
          </cell>
          <cell r="C1488">
            <v>379000</v>
          </cell>
          <cell r="D1488">
            <v>1</v>
          </cell>
          <cell r="E1488">
            <v>0</v>
          </cell>
          <cell r="F1488" t="str">
            <v xml:space="preserve">יח' לאיכות סביבה  </v>
          </cell>
          <cell r="G1488" t="str">
            <v xml:space="preserve"> </v>
          </cell>
          <cell r="H1488">
            <v>0</v>
          </cell>
          <cell r="I1488">
            <v>0</v>
          </cell>
        </row>
        <row r="1489">
          <cell r="A1489">
            <v>1379000690</v>
          </cell>
          <cell r="B1489">
            <v>690</v>
          </cell>
          <cell r="C1489">
            <v>379000</v>
          </cell>
          <cell r="D1489">
            <v>1</v>
          </cell>
          <cell r="E1489">
            <v>0</v>
          </cell>
          <cell r="F1489" t="str">
            <v>קנסות-זיהום ממפעלים</v>
          </cell>
          <cell r="G1489" t="str">
            <v>גמיש</v>
          </cell>
          <cell r="H1489">
            <v>0</v>
          </cell>
          <cell r="I1489">
            <v>0</v>
          </cell>
        </row>
        <row r="1490">
          <cell r="A1490">
            <v>1379000790</v>
          </cell>
          <cell r="B1490">
            <v>790</v>
          </cell>
          <cell r="C1490">
            <v>379000</v>
          </cell>
          <cell r="D1490">
            <v>1</v>
          </cell>
          <cell r="E1490">
            <v>0</v>
          </cell>
          <cell r="F1490" t="str">
            <v>השתתפות מועצת אזור</v>
          </cell>
          <cell r="G1490" t="str">
            <v>גמיש</v>
          </cell>
          <cell r="H1490">
            <v>0</v>
          </cell>
          <cell r="I1490">
            <v>-138000</v>
          </cell>
        </row>
        <row r="1491">
          <cell r="A1491">
            <v>1379000990</v>
          </cell>
          <cell r="B1491">
            <v>990</v>
          </cell>
          <cell r="C1491">
            <v>379000</v>
          </cell>
          <cell r="D1491">
            <v>1</v>
          </cell>
          <cell r="E1491">
            <v>0</v>
          </cell>
          <cell r="F1491" t="str">
            <v xml:space="preserve">מש' איכות הסביבה  </v>
          </cell>
          <cell r="G1491" t="str">
            <v>גמיש</v>
          </cell>
          <cell r="H1491">
            <v>0</v>
          </cell>
          <cell r="I1491">
            <v>0</v>
          </cell>
        </row>
        <row r="1492">
          <cell r="A1492">
            <v>1379000991</v>
          </cell>
          <cell r="B1492">
            <v>991</v>
          </cell>
          <cell r="C1492">
            <v>379000</v>
          </cell>
          <cell r="D1492">
            <v>1</v>
          </cell>
          <cell r="E1492">
            <v>0</v>
          </cell>
          <cell r="F1492" t="str">
            <v>קרן לשמירת הנקיון-מ'איכות</v>
          </cell>
          <cell r="G1492" t="str">
            <v>גמיש</v>
          </cell>
          <cell r="H1492">
            <v>0</v>
          </cell>
          <cell r="I1492">
            <v>0</v>
          </cell>
        </row>
        <row r="1493">
          <cell r="A1493" t="e">
            <v>#VALUE!</v>
          </cell>
          <cell r="B1493" t="str">
            <v>379000  סך הכל</v>
          </cell>
          <cell r="C1493">
            <v>0</v>
          </cell>
          <cell r="D1493">
            <v>0</v>
          </cell>
          <cell r="E1493">
            <v>0</v>
          </cell>
          <cell r="F1493" t="str">
            <v xml:space="preserve">יח' לאיכות סביבה  </v>
          </cell>
          <cell r="G1493">
            <v>0</v>
          </cell>
          <cell r="H1493">
            <v>0</v>
          </cell>
          <cell r="I1493">
            <v>-138000</v>
          </cell>
        </row>
        <row r="1494">
          <cell r="A1494">
            <v>14000000</v>
          </cell>
          <cell r="B1494">
            <v>0</v>
          </cell>
          <cell r="C1494">
            <v>400000</v>
          </cell>
          <cell r="D1494">
            <v>1</v>
          </cell>
          <cell r="E1494">
            <v>0</v>
          </cell>
          <cell r="F1494" t="str">
            <v xml:space="preserve">מפעלים            </v>
          </cell>
          <cell r="G1494" t="str">
            <v xml:space="preserve"> </v>
          </cell>
          <cell r="H1494">
            <v>0</v>
          </cell>
          <cell r="I1494">
            <v>0</v>
          </cell>
        </row>
        <row r="1495">
          <cell r="A1495">
            <v>14100000</v>
          </cell>
          <cell r="B1495">
            <v>0</v>
          </cell>
          <cell r="C1495">
            <v>410000</v>
          </cell>
          <cell r="D1495">
            <v>1</v>
          </cell>
          <cell r="E1495">
            <v>0</v>
          </cell>
          <cell r="F1495" t="str">
            <v xml:space="preserve">מים               </v>
          </cell>
          <cell r="G1495" t="str">
            <v xml:space="preserve"> </v>
          </cell>
          <cell r="H1495">
            <v>0</v>
          </cell>
          <cell r="I1495">
            <v>0</v>
          </cell>
        </row>
        <row r="1496">
          <cell r="A1496">
            <v>14120000</v>
          </cell>
          <cell r="B1496">
            <v>0</v>
          </cell>
          <cell r="C1496">
            <v>412000</v>
          </cell>
          <cell r="D1496">
            <v>1</v>
          </cell>
          <cell r="E1496">
            <v>0</v>
          </cell>
          <cell r="F1496" t="str">
            <v xml:space="preserve">גביה              </v>
          </cell>
          <cell r="G1496" t="str">
            <v xml:space="preserve"> </v>
          </cell>
          <cell r="H1496">
            <v>0</v>
          </cell>
          <cell r="I1496">
            <v>0</v>
          </cell>
        </row>
        <row r="1497">
          <cell r="A1497">
            <v>1412000111</v>
          </cell>
          <cell r="B1497">
            <v>111</v>
          </cell>
          <cell r="C1497">
            <v>412000</v>
          </cell>
          <cell r="D1497">
            <v>1</v>
          </cell>
          <cell r="E1497">
            <v>0</v>
          </cell>
          <cell r="F1497" t="str">
            <v>החזר הנחות מימון</v>
          </cell>
          <cell r="G1497" t="str">
            <v>גמיש</v>
          </cell>
          <cell r="H1497">
            <v>0</v>
          </cell>
          <cell r="I1497">
            <v>0</v>
          </cell>
        </row>
        <row r="1498">
          <cell r="A1498">
            <v>1412000211</v>
          </cell>
          <cell r="B1498">
            <v>211</v>
          </cell>
          <cell r="C1498">
            <v>412000</v>
          </cell>
          <cell r="D1498">
            <v>1</v>
          </cell>
          <cell r="E1498">
            <v>0</v>
          </cell>
          <cell r="F1498" t="str">
            <v xml:space="preserve">אספקת מים גביה    </v>
          </cell>
          <cell r="G1498" t="str">
            <v>גמיש</v>
          </cell>
          <cell r="H1498">
            <v>0</v>
          </cell>
          <cell r="I1498">
            <v>-50000</v>
          </cell>
        </row>
        <row r="1499">
          <cell r="A1499">
            <v>1412000212</v>
          </cell>
          <cell r="B1499">
            <v>212</v>
          </cell>
          <cell r="C1499">
            <v>412000</v>
          </cell>
          <cell r="D1499">
            <v>1</v>
          </cell>
          <cell r="E1499">
            <v>0</v>
          </cell>
          <cell r="F1499" t="str">
            <v xml:space="preserve">דמי בדיקת מדים    </v>
          </cell>
          <cell r="G1499" t="str">
            <v>גמיש</v>
          </cell>
          <cell r="H1499">
            <v>0</v>
          </cell>
          <cell r="I1499">
            <v>0</v>
          </cell>
        </row>
        <row r="1500">
          <cell r="A1500">
            <v>1412000213</v>
          </cell>
          <cell r="B1500">
            <v>213</v>
          </cell>
          <cell r="C1500">
            <v>412000</v>
          </cell>
          <cell r="D1500">
            <v>1</v>
          </cell>
          <cell r="E1500">
            <v>0</v>
          </cell>
          <cell r="F1500" t="str">
            <v>אג' ניתוק/חיבור מד</v>
          </cell>
          <cell r="G1500" t="str">
            <v>גמיש</v>
          </cell>
          <cell r="H1500">
            <v>0</v>
          </cell>
          <cell r="I1500">
            <v>0</v>
          </cell>
        </row>
        <row r="1501">
          <cell r="A1501">
            <v>1412000214</v>
          </cell>
          <cell r="B1501">
            <v>214</v>
          </cell>
          <cell r="C1501">
            <v>412000</v>
          </cell>
          <cell r="D1501">
            <v>1</v>
          </cell>
          <cell r="E1501">
            <v>0</v>
          </cell>
          <cell r="F1501" t="str">
            <v>גביה - חב' מילגם</v>
          </cell>
          <cell r="G1501" t="str">
            <v>גמיש</v>
          </cell>
          <cell r="H1501">
            <v>0</v>
          </cell>
          <cell r="I1501">
            <v>0</v>
          </cell>
        </row>
        <row r="1502">
          <cell r="A1502">
            <v>1412000215</v>
          </cell>
          <cell r="B1502">
            <v>215</v>
          </cell>
          <cell r="C1502">
            <v>412000</v>
          </cell>
          <cell r="D1502">
            <v>1</v>
          </cell>
          <cell r="E1502">
            <v>0</v>
          </cell>
          <cell r="F1502" t="str">
            <v>שינוי ח' מים-צרכן</v>
          </cell>
          <cell r="G1502" t="str">
            <v>גמיש</v>
          </cell>
          <cell r="H1502">
            <v>0</v>
          </cell>
          <cell r="I1502">
            <v>0</v>
          </cell>
        </row>
        <row r="1503">
          <cell r="A1503">
            <v>1412000216</v>
          </cell>
          <cell r="B1503">
            <v>216</v>
          </cell>
          <cell r="C1503">
            <v>412000</v>
          </cell>
          <cell r="D1503">
            <v>1</v>
          </cell>
          <cell r="E1503">
            <v>0</v>
          </cell>
          <cell r="F1503" t="str">
            <v>הכנסות מ"מי שיקמה"</v>
          </cell>
          <cell r="G1503" t="str">
            <v>גמיש</v>
          </cell>
          <cell r="H1503">
            <v>0</v>
          </cell>
          <cell r="I1503">
            <v>0</v>
          </cell>
        </row>
        <row r="1504">
          <cell r="A1504">
            <v>1412000661</v>
          </cell>
          <cell r="B1504">
            <v>661</v>
          </cell>
          <cell r="C1504">
            <v>412000</v>
          </cell>
          <cell r="D1504">
            <v>1</v>
          </cell>
          <cell r="E1504">
            <v>0</v>
          </cell>
          <cell r="F1504" t="str">
            <v>עמלת גביה</v>
          </cell>
          <cell r="G1504" t="str">
            <v>גמיש</v>
          </cell>
          <cell r="H1504">
            <v>0</v>
          </cell>
          <cell r="I1504">
            <v>0</v>
          </cell>
        </row>
        <row r="1505">
          <cell r="A1505">
            <v>1412000662</v>
          </cell>
          <cell r="B1505">
            <v>662</v>
          </cell>
          <cell r="C1505">
            <v>412000</v>
          </cell>
          <cell r="D1505">
            <v>1</v>
          </cell>
          <cell r="E1505">
            <v>0</v>
          </cell>
          <cell r="F1505" t="str">
            <v>שרותים לתאגיד</v>
          </cell>
          <cell r="G1505" t="str">
            <v>גמיש</v>
          </cell>
          <cell r="H1505">
            <v>0</v>
          </cell>
          <cell r="I1505">
            <v>-381800</v>
          </cell>
        </row>
        <row r="1506">
          <cell r="A1506">
            <v>1412000663</v>
          </cell>
          <cell r="B1506">
            <v>663</v>
          </cell>
          <cell r="C1506">
            <v>412000</v>
          </cell>
          <cell r="D1506">
            <v>1</v>
          </cell>
          <cell r="E1506">
            <v>0</v>
          </cell>
          <cell r="F1506" t="str">
            <v>שיפוי שכר תאגיד המים</v>
          </cell>
          <cell r="G1506" t="str">
            <v>גמיש</v>
          </cell>
          <cell r="H1506">
            <v>0</v>
          </cell>
          <cell r="I1506">
            <v>0</v>
          </cell>
        </row>
        <row r="1507">
          <cell r="A1507">
            <v>1412000664</v>
          </cell>
          <cell r="B1507">
            <v>664</v>
          </cell>
          <cell r="C1507">
            <v>412000</v>
          </cell>
          <cell r="D1507">
            <v>1</v>
          </cell>
          <cell r="E1507">
            <v>0</v>
          </cell>
          <cell r="F1507" t="str">
            <v>השתתפות במל"ח</v>
          </cell>
          <cell r="G1507" t="str">
            <v>גמיש</v>
          </cell>
          <cell r="H1507">
            <v>0</v>
          </cell>
          <cell r="I1507">
            <v>0</v>
          </cell>
        </row>
        <row r="1508">
          <cell r="A1508" t="e">
            <v>#VALUE!</v>
          </cell>
          <cell r="B1508" t="str">
            <v>412000  סך הכל</v>
          </cell>
          <cell r="C1508">
            <v>0</v>
          </cell>
          <cell r="D1508">
            <v>0</v>
          </cell>
          <cell r="E1508">
            <v>0</v>
          </cell>
          <cell r="F1508" t="str">
            <v>מים גבייה</v>
          </cell>
          <cell r="G1508">
            <v>0</v>
          </cell>
          <cell r="H1508">
            <v>0</v>
          </cell>
          <cell r="I1508">
            <v>-431800</v>
          </cell>
        </row>
        <row r="1509">
          <cell r="A1509">
            <v>14300000</v>
          </cell>
          <cell r="B1509">
            <v>0</v>
          </cell>
          <cell r="C1509">
            <v>430000</v>
          </cell>
          <cell r="D1509">
            <v>1</v>
          </cell>
          <cell r="E1509">
            <v>0</v>
          </cell>
          <cell r="F1509" t="str">
            <v xml:space="preserve">נכסים             </v>
          </cell>
          <cell r="G1509" t="str">
            <v xml:space="preserve"> </v>
          </cell>
          <cell r="H1509">
            <v>0</v>
          </cell>
          <cell r="I1509">
            <v>0</v>
          </cell>
        </row>
        <row r="1510">
          <cell r="A1510">
            <v>14330000</v>
          </cell>
          <cell r="B1510">
            <v>0</v>
          </cell>
          <cell r="C1510">
            <v>433000</v>
          </cell>
          <cell r="D1510">
            <v>1</v>
          </cell>
          <cell r="E1510">
            <v>0</v>
          </cell>
          <cell r="F1510" t="str">
            <v xml:space="preserve">משרדים ועסקים     </v>
          </cell>
          <cell r="G1510" t="str">
            <v xml:space="preserve"> </v>
          </cell>
          <cell r="H1510">
            <v>0</v>
          </cell>
          <cell r="I1510">
            <v>0</v>
          </cell>
        </row>
        <row r="1511">
          <cell r="A1511">
            <v>1433000420</v>
          </cell>
          <cell r="B1511">
            <v>420</v>
          </cell>
          <cell r="C1511">
            <v>433000</v>
          </cell>
          <cell r="D1511">
            <v>1</v>
          </cell>
          <cell r="E1511">
            <v>0</v>
          </cell>
          <cell r="F1511" t="str">
            <v>שכ"ד - בית קפה "קקאו"710</v>
          </cell>
          <cell r="G1511" t="str">
            <v>גמיש</v>
          </cell>
          <cell r="H1511">
            <v>1.6949152542372836E-2</v>
          </cell>
          <cell r="I1511">
            <v>-300000</v>
          </cell>
        </row>
        <row r="1512">
          <cell r="A1512">
            <v>1433000429</v>
          </cell>
          <cell r="B1512">
            <v>429</v>
          </cell>
          <cell r="C1512">
            <v>433000</v>
          </cell>
          <cell r="D1512">
            <v>1</v>
          </cell>
          <cell r="E1512">
            <v>0</v>
          </cell>
          <cell r="F1512" t="str">
            <v>קפה גן הבנים</v>
          </cell>
          <cell r="G1512" t="str">
            <v>גמיש</v>
          </cell>
          <cell r="H1512">
            <v>0</v>
          </cell>
          <cell r="I1512">
            <v>-50000</v>
          </cell>
        </row>
        <row r="1513">
          <cell r="A1513">
            <v>1433000430</v>
          </cell>
          <cell r="B1513">
            <v>430</v>
          </cell>
          <cell r="C1513">
            <v>433000</v>
          </cell>
          <cell r="D1513">
            <v>1</v>
          </cell>
          <cell r="E1513">
            <v>0</v>
          </cell>
          <cell r="F1513" t="str">
            <v>בית קפה-גן בח' - 300</v>
          </cell>
          <cell r="G1513" t="str">
            <v>גמיש</v>
          </cell>
          <cell r="H1513">
            <v>4.5751633986928164E-2</v>
          </cell>
          <cell r="I1513">
            <v>-800000</v>
          </cell>
        </row>
        <row r="1514">
          <cell r="A1514">
            <v>1433000431</v>
          </cell>
          <cell r="B1514">
            <v>431</v>
          </cell>
          <cell r="C1514">
            <v>433000</v>
          </cell>
          <cell r="D1514">
            <v>1</v>
          </cell>
          <cell r="E1514">
            <v>0</v>
          </cell>
          <cell r="F1514" t="str">
            <v>חשמל - בית קפה "קקאו"</v>
          </cell>
          <cell r="G1514" t="str">
            <v>גמיש</v>
          </cell>
          <cell r="H1514">
            <v>0</v>
          </cell>
          <cell r="I1514">
            <v>-40000</v>
          </cell>
        </row>
        <row r="1515">
          <cell r="A1515">
            <v>1433000640</v>
          </cell>
          <cell r="B1515">
            <v>640</v>
          </cell>
          <cell r="C1515">
            <v>433000</v>
          </cell>
          <cell r="D1515">
            <v>1</v>
          </cell>
          <cell r="E1515">
            <v>0</v>
          </cell>
          <cell r="F1515" t="str">
            <v>שכ"ד - חכ"ל  686</v>
          </cell>
          <cell r="G1515" t="str">
            <v>גמיש</v>
          </cell>
          <cell r="H1515">
            <v>0.20120120120120122</v>
          </cell>
          <cell r="I1515">
            <v>-20000000</v>
          </cell>
        </row>
        <row r="1516">
          <cell r="A1516">
            <v>1433000641</v>
          </cell>
          <cell r="B1516">
            <v>641</v>
          </cell>
          <cell r="C1516">
            <v>433000</v>
          </cell>
          <cell r="D1516">
            <v>1</v>
          </cell>
          <cell r="E1516">
            <v>0</v>
          </cell>
          <cell r="F1516" t="str">
            <v>שכ"ד - מזנון העירייה</v>
          </cell>
          <cell r="G1516" t="str">
            <v>גמיש</v>
          </cell>
          <cell r="H1516">
            <v>0</v>
          </cell>
          <cell r="I1516">
            <v>0</v>
          </cell>
        </row>
        <row r="1517">
          <cell r="A1517">
            <v>1433000642</v>
          </cell>
          <cell r="B1517">
            <v>642</v>
          </cell>
          <cell r="C1517">
            <v>433000</v>
          </cell>
          <cell r="D1517">
            <v>1</v>
          </cell>
          <cell r="E1517">
            <v>0</v>
          </cell>
          <cell r="F1517" t="str">
            <v>דמ"ח חכ"ל - 716</v>
          </cell>
          <cell r="G1517" t="str">
            <v>גמיש</v>
          </cell>
          <cell r="H1517">
            <v>9.8039215686274606E-2</v>
          </cell>
          <cell r="I1517">
            <v>-280000</v>
          </cell>
        </row>
        <row r="1518">
          <cell r="A1518">
            <v>1433000643</v>
          </cell>
          <cell r="B1518">
            <v>643</v>
          </cell>
          <cell r="C1518">
            <v>433000</v>
          </cell>
          <cell r="D1518">
            <v>1</v>
          </cell>
          <cell r="E1518">
            <v>0</v>
          </cell>
          <cell r="F1518" t="str">
            <v>שכ"ד - משען  683</v>
          </cell>
          <cell r="G1518" t="str">
            <v>גמיש</v>
          </cell>
          <cell r="H1518">
            <v>0.7543859649122806</v>
          </cell>
          <cell r="I1518">
            <v>-600000</v>
          </cell>
        </row>
        <row r="1519">
          <cell r="A1519">
            <v>1433000644</v>
          </cell>
          <cell r="B1519">
            <v>644</v>
          </cell>
          <cell r="C1519">
            <v>433000</v>
          </cell>
          <cell r="D1519">
            <v>1</v>
          </cell>
          <cell r="E1519">
            <v>0</v>
          </cell>
          <cell r="F1519" t="str">
            <v>שכ"ד-מכון טכנולוגי  684</v>
          </cell>
          <cell r="G1519" t="str">
            <v>גמיש</v>
          </cell>
          <cell r="H1519">
            <v>8.0000000000000071E-2</v>
          </cell>
          <cell r="I1519">
            <v>-540000</v>
          </cell>
        </row>
        <row r="1520">
          <cell r="A1520">
            <v>1433000645</v>
          </cell>
          <cell r="B1520">
            <v>645</v>
          </cell>
          <cell r="C1520">
            <v>433000</v>
          </cell>
          <cell r="D1520">
            <v>1</v>
          </cell>
          <cell r="E1520">
            <v>0</v>
          </cell>
          <cell r="F1520" t="str">
            <v>שכ"ד - אג"ד  555</v>
          </cell>
          <cell r="G1520" t="str">
            <v>גמיש</v>
          </cell>
          <cell r="H1520">
            <v>1.8518518518518601E-2</v>
          </cell>
          <cell r="I1520">
            <v>-55000</v>
          </cell>
        </row>
        <row r="1521">
          <cell r="A1521">
            <v>1433000646</v>
          </cell>
          <cell r="B1521">
            <v>646</v>
          </cell>
          <cell r="C1521">
            <v>433000</v>
          </cell>
          <cell r="D1521">
            <v>1</v>
          </cell>
          <cell r="E1521">
            <v>0</v>
          </cell>
          <cell r="F1521" t="str">
            <v>שכ"ד - תלפיות 685</v>
          </cell>
          <cell r="G1521" t="str">
            <v>גמיש</v>
          </cell>
          <cell r="H1521">
            <v>8.3333333333333259E-2</v>
          </cell>
          <cell r="I1521">
            <v>-1300000</v>
          </cell>
        </row>
        <row r="1522">
          <cell r="A1522">
            <v>1433000647</v>
          </cell>
          <cell r="B1522">
            <v>647</v>
          </cell>
          <cell r="C1522">
            <v>433000</v>
          </cell>
          <cell r="D1522">
            <v>1</v>
          </cell>
          <cell r="E1522">
            <v>0</v>
          </cell>
          <cell r="F1522" t="str">
            <v>שכ"ד - עמותת אל"י</v>
          </cell>
          <cell r="G1522" t="str">
            <v>גמיש</v>
          </cell>
          <cell r="H1522">
            <v>0</v>
          </cell>
          <cell r="I1522">
            <v>0</v>
          </cell>
        </row>
        <row r="1523">
          <cell r="A1523">
            <v>1433000648</v>
          </cell>
          <cell r="B1523">
            <v>648</v>
          </cell>
          <cell r="C1523">
            <v>433000</v>
          </cell>
          <cell r="D1523">
            <v>1</v>
          </cell>
          <cell r="E1523">
            <v>0</v>
          </cell>
          <cell r="F1523" t="str">
            <v>שכ"ד - נכס אילון פינת גולדה</v>
          </cell>
          <cell r="G1523" t="str">
            <v>גמיש</v>
          </cell>
          <cell r="H1523">
            <v>4.6511627906976827E-2</v>
          </cell>
          <cell r="I1523">
            <v>-90000</v>
          </cell>
        </row>
        <row r="1524">
          <cell r="A1524">
            <v>1433000649</v>
          </cell>
          <cell r="B1524">
            <v>649</v>
          </cell>
          <cell r="C1524">
            <v>433000</v>
          </cell>
          <cell r="D1524">
            <v>1</v>
          </cell>
          <cell r="E1524">
            <v>0</v>
          </cell>
          <cell r="F1524" t="str">
            <v>שכ"ד - שיקום הילד 693</v>
          </cell>
          <cell r="G1524" t="str">
            <v>גמיש</v>
          </cell>
          <cell r="H1524">
            <v>0</v>
          </cell>
          <cell r="I1524">
            <v>0</v>
          </cell>
        </row>
        <row r="1525">
          <cell r="A1525">
            <v>1433000650</v>
          </cell>
          <cell r="B1525">
            <v>650</v>
          </cell>
          <cell r="C1525">
            <v>433000</v>
          </cell>
          <cell r="D1525">
            <v>1</v>
          </cell>
          <cell r="E1525">
            <v>0</v>
          </cell>
          <cell r="F1525" t="str">
            <v>שכ"ד - דן 105</v>
          </cell>
          <cell r="G1525" t="str">
            <v>גמיש</v>
          </cell>
          <cell r="H1525">
            <v>8.1081081081081141E-2</v>
          </cell>
          <cell r="I1525">
            <v>-20000</v>
          </cell>
        </row>
        <row r="1526">
          <cell r="A1526">
            <v>1433000651</v>
          </cell>
          <cell r="B1526">
            <v>651</v>
          </cell>
          <cell r="C1526">
            <v>433000</v>
          </cell>
          <cell r="D1526">
            <v>1</v>
          </cell>
          <cell r="E1526">
            <v>0</v>
          </cell>
          <cell r="F1526" t="str">
            <v>דמ"ח מרפאות בריאות כללית</v>
          </cell>
          <cell r="G1526" t="str">
            <v>גמיש</v>
          </cell>
          <cell r="H1526">
            <v>8.4112149532710179E-2</v>
          </cell>
          <cell r="I1526">
            <v>-580000</v>
          </cell>
        </row>
        <row r="1527">
          <cell r="A1527">
            <v>1433000691</v>
          </cell>
          <cell r="B1527">
            <v>691</v>
          </cell>
          <cell r="C1527">
            <v>433000</v>
          </cell>
          <cell r="D1527">
            <v>1</v>
          </cell>
          <cell r="E1527">
            <v>0</v>
          </cell>
          <cell r="F1527" t="str">
            <v>החזר מס רכוש</v>
          </cell>
          <cell r="G1527" t="str">
            <v>גמיש</v>
          </cell>
          <cell r="H1527">
            <v>0</v>
          </cell>
          <cell r="I1527">
            <v>0</v>
          </cell>
        </row>
        <row r="1528">
          <cell r="A1528" t="e">
            <v>#VALUE!</v>
          </cell>
          <cell r="B1528" t="str">
            <v>433000  סך הכל</v>
          </cell>
          <cell r="C1528">
            <v>0</v>
          </cell>
          <cell r="D1528">
            <v>0</v>
          </cell>
          <cell r="E1528">
            <v>0</v>
          </cell>
          <cell r="F1528" t="str">
            <v xml:space="preserve">משרדים ועסקים     </v>
          </cell>
          <cell r="G1528">
            <v>0</v>
          </cell>
          <cell r="H1528">
            <v>0.18873701212603367</v>
          </cell>
          <cell r="I1528">
            <v>-24655000</v>
          </cell>
        </row>
        <row r="1529">
          <cell r="A1529">
            <v>14390000</v>
          </cell>
          <cell r="B1529">
            <v>0</v>
          </cell>
          <cell r="C1529">
            <v>439000</v>
          </cell>
          <cell r="D1529">
            <v>1</v>
          </cell>
          <cell r="E1529">
            <v>0</v>
          </cell>
          <cell r="F1529" t="str">
            <v xml:space="preserve">דמי זיכיון        </v>
          </cell>
          <cell r="G1529" t="str">
            <v xml:space="preserve"> </v>
          </cell>
          <cell r="H1529">
            <v>0</v>
          </cell>
          <cell r="I1529">
            <v>0</v>
          </cell>
        </row>
        <row r="1530">
          <cell r="A1530">
            <v>1439000413</v>
          </cell>
          <cell r="B1530">
            <v>413</v>
          </cell>
          <cell r="C1530">
            <v>439000</v>
          </cell>
          <cell r="D1530">
            <v>1</v>
          </cell>
          <cell r="E1530">
            <v>0</v>
          </cell>
          <cell r="F1530" t="str">
            <v>דמי שימוש בקרקע ציבורית</v>
          </cell>
          <cell r="G1530" t="str">
            <v>גמיש</v>
          </cell>
          <cell r="H1530">
            <v>0</v>
          </cell>
          <cell r="I1530">
            <v>-100000</v>
          </cell>
        </row>
        <row r="1531">
          <cell r="A1531">
            <v>1439000670</v>
          </cell>
          <cell r="B1531">
            <v>670</v>
          </cell>
          <cell r="C1531">
            <v>439000</v>
          </cell>
          <cell r="D1531">
            <v>1</v>
          </cell>
          <cell r="E1531">
            <v>0</v>
          </cell>
          <cell r="F1531" t="str">
            <v>דמ"ז - ח' לבידור  556</v>
          </cell>
          <cell r="G1531" t="str">
            <v>גמיש</v>
          </cell>
          <cell r="H1531">
            <v>0.13500000000000001</v>
          </cell>
          <cell r="I1531">
            <v>-4540000</v>
          </cell>
        </row>
        <row r="1532">
          <cell r="A1532">
            <v>1439000671</v>
          </cell>
          <cell r="B1532">
            <v>671</v>
          </cell>
          <cell r="C1532">
            <v>439000</v>
          </cell>
          <cell r="D1532">
            <v>1</v>
          </cell>
          <cell r="E1532">
            <v>0</v>
          </cell>
          <cell r="F1532" t="str">
            <v xml:space="preserve">דמי זכיון  משלטים        </v>
          </cell>
          <cell r="G1532" t="str">
            <v>גמיש</v>
          </cell>
          <cell r="H1532">
            <v>0</v>
          </cell>
          <cell r="I1532">
            <v>-2000000</v>
          </cell>
        </row>
        <row r="1533">
          <cell r="A1533">
            <v>1439000672</v>
          </cell>
          <cell r="B1533">
            <v>672</v>
          </cell>
          <cell r="C1533">
            <v>439000</v>
          </cell>
          <cell r="D1533">
            <v>1</v>
          </cell>
          <cell r="E1533">
            <v>0</v>
          </cell>
          <cell r="F1533" t="str">
            <v>זיכיון-סככות אוטו'</v>
          </cell>
          <cell r="G1533" t="str">
            <v>גמיש</v>
          </cell>
          <cell r="H1533">
            <v>0</v>
          </cell>
          <cell r="I1533">
            <v>0</v>
          </cell>
        </row>
        <row r="1534">
          <cell r="A1534">
            <v>1439000673</v>
          </cell>
          <cell r="B1534">
            <v>673</v>
          </cell>
          <cell r="C1534">
            <v>439000</v>
          </cell>
          <cell r="D1534">
            <v>1</v>
          </cell>
          <cell r="E1534">
            <v>0</v>
          </cell>
          <cell r="F1534" t="str">
            <v>הרשאה - מוניות קניון 694</v>
          </cell>
          <cell r="G1534" t="str">
            <v>גמיש</v>
          </cell>
          <cell r="H1534">
            <v>0</v>
          </cell>
          <cell r="I1534">
            <v>0</v>
          </cell>
        </row>
        <row r="1535">
          <cell r="A1535">
            <v>1439000801</v>
          </cell>
          <cell r="B1535">
            <v>801</v>
          </cell>
          <cell r="C1535">
            <v>439000</v>
          </cell>
          <cell r="D1535">
            <v>1</v>
          </cell>
          <cell r="E1535">
            <v>0</v>
          </cell>
          <cell r="F1535" t="str">
            <v>דמי זיכיון רשת קהילה ופנאי</v>
          </cell>
          <cell r="G1535" t="str">
            <v>גמיש</v>
          </cell>
          <cell r="H1535">
            <v>0</v>
          </cell>
          <cell r="I1535">
            <v>-1552500</v>
          </cell>
        </row>
        <row r="1536">
          <cell r="A1536">
            <v>1439000802</v>
          </cell>
          <cell r="B1536">
            <v>802</v>
          </cell>
          <cell r="C1536">
            <v>439000</v>
          </cell>
          <cell r="D1536">
            <v>1</v>
          </cell>
          <cell r="E1536">
            <v>0</v>
          </cell>
          <cell r="F1536" t="str">
            <v>דמ"ז החברה לפיתוח תאטרון</v>
          </cell>
          <cell r="G1536" t="str">
            <v>גמיש</v>
          </cell>
          <cell r="H1536">
            <v>0</v>
          </cell>
          <cell r="I1536">
            <v>-7735800</v>
          </cell>
        </row>
        <row r="1537">
          <cell r="A1537" t="e">
            <v>#VALUE!</v>
          </cell>
          <cell r="B1537" t="str">
            <v>439000  סך הכל</v>
          </cell>
          <cell r="C1537">
            <v>0</v>
          </cell>
          <cell r="D1537">
            <v>0</v>
          </cell>
          <cell r="E1537">
            <v>0</v>
          </cell>
          <cell r="F1537" t="str">
            <v xml:space="preserve">דמי זיכיון        </v>
          </cell>
          <cell r="G1537">
            <v>0</v>
          </cell>
          <cell r="H1537">
            <v>1.6111967213114755</v>
          </cell>
          <cell r="I1537">
            <v>-15928300</v>
          </cell>
        </row>
        <row r="1538">
          <cell r="A1538">
            <v>14700000</v>
          </cell>
          <cell r="B1538">
            <v>0</v>
          </cell>
          <cell r="C1538">
            <v>470000</v>
          </cell>
          <cell r="D1538">
            <v>1</v>
          </cell>
          <cell r="E1538">
            <v>0</v>
          </cell>
          <cell r="F1538" t="str">
            <v xml:space="preserve">מפעל הביוב        </v>
          </cell>
          <cell r="G1538" t="str">
            <v xml:space="preserve"> </v>
          </cell>
          <cell r="H1538">
            <v>0</v>
          </cell>
          <cell r="I1538">
            <v>0</v>
          </cell>
        </row>
        <row r="1539">
          <cell r="A1539">
            <v>14720000</v>
          </cell>
          <cell r="B1539">
            <v>0</v>
          </cell>
          <cell r="C1539">
            <v>472000</v>
          </cell>
          <cell r="D1539">
            <v>1</v>
          </cell>
          <cell r="E1539">
            <v>0</v>
          </cell>
          <cell r="F1539" t="str">
            <v xml:space="preserve">ביוב עירוני       </v>
          </cell>
          <cell r="G1539" t="str">
            <v xml:space="preserve"> </v>
          </cell>
          <cell r="H1539">
            <v>0</v>
          </cell>
          <cell r="I1539">
            <v>0</v>
          </cell>
        </row>
        <row r="1540">
          <cell r="A1540">
            <v>1472000111</v>
          </cell>
          <cell r="B1540">
            <v>111</v>
          </cell>
          <cell r="C1540">
            <v>472000</v>
          </cell>
          <cell r="D1540">
            <v>1</v>
          </cell>
          <cell r="E1540">
            <v>0</v>
          </cell>
          <cell r="F1540" t="str">
            <v>החזר הנחות מימון</v>
          </cell>
          <cell r="G1540" t="str">
            <v>גמיש</v>
          </cell>
          <cell r="H1540">
            <v>0</v>
          </cell>
          <cell r="I1540">
            <v>0</v>
          </cell>
        </row>
        <row r="1541">
          <cell r="A1541">
            <v>1472000210</v>
          </cell>
          <cell r="B1541">
            <v>210</v>
          </cell>
          <cell r="C1541">
            <v>472000</v>
          </cell>
          <cell r="D1541">
            <v>1</v>
          </cell>
          <cell r="E1541">
            <v>0</v>
          </cell>
          <cell r="F1541" t="str">
            <v xml:space="preserve">אג' ביוב-איגוד ערים         </v>
          </cell>
          <cell r="G1541" t="str">
            <v>גמיש</v>
          </cell>
          <cell r="H1541">
            <v>0.5</v>
          </cell>
          <cell r="I1541">
            <v>-60000</v>
          </cell>
        </row>
        <row r="1542">
          <cell r="A1542">
            <v>1472000211</v>
          </cell>
          <cell r="B1542">
            <v>211</v>
          </cell>
          <cell r="C1542">
            <v>472000</v>
          </cell>
          <cell r="D1542">
            <v>1</v>
          </cell>
          <cell r="E1542">
            <v>0</v>
          </cell>
          <cell r="F1542" t="str">
            <v>אגרת ביוב- מקומית</v>
          </cell>
          <cell r="G1542" t="str">
            <v>גמיש</v>
          </cell>
          <cell r="H1542">
            <v>0</v>
          </cell>
          <cell r="I1542">
            <v>0</v>
          </cell>
        </row>
        <row r="1543">
          <cell r="A1543">
            <v>1472000212</v>
          </cell>
          <cell r="B1543">
            <v>212</v>
          </cell>
          <cell r="C1543">
            <v>472000</v>
          </cell>
          <cell r="D1543">
            <v>1</v>
          </cell>
          <cell r="E1543">
            <v>0</v>
          </cell>
          <cell r="F1543" t="str">
            <v>אגרת ביוב- פחת</v>
          </cell>
          <cell r="G1543" t="str">
            <v>גמיש</v>
          </cell>
          <cell r="H1543">
            <v>0</v>
          </cell>
          <cell r="I1543">
            <v>0</v>
          </cell>
        </row>
        <row r="1544">
          <cell r="A1544">
            <v>1472000213</v>
          </cell>
          <cell r="B1544">
            <v>213</v>
          </cell>
          <cell r="C1544">
            <v>472000</v>
          </cell>
          <cell r="D1544">
            <v>1</v>
          </cell>
          <cell r="E1544">
            <v>0</v>
          </cell>
          <cell r="F1544" t="str">
            <v>אגרת ביוב- שידרוג</v>
          </cell>
          <cell r="G1544" t="str">
            <v>גמיש</v>
          </cell>
          <cell r="H1544">
            <v>0</v>
          </cell>
          <cell r="I1544">
            <v>0</v>
          </cell>
        </row>
        <row r="1545">
          <cell r="A1545">
            <v>1472000410</v>
          </cell>
          <cell r="B1545">
            <v>410</v>
          </cell>
          <cell r="C1545">
            <v>472000</v>
          </cell>
          <cell r="D1545">
            <v>1</v>
          </cell>
          <cell r="E1545">
            <v>0</v>
          </cell>
          <cell r="F1545" t="str">
            <v>חיבור ביוב ע"ח צרכן</v>
          </cell>
          <cell r="G1545" t="str">
            <v>גמיש</v>
          </cell>
          <cell r="H1545">
            <v>0</v>
          </cell>
          <cell r="I1545">
            <v>0</v>
          </cell>
        </row>
        <row r="1546">
          <cell r="A1546" t="e">
            <v>#VALUE!</v>
          </cell>
          <cell r="B1546" t="str">
            <v>472000  סך הכל</v>
          </cell>
          <cell r="C1546">
            <v>0</v>
          </cell>
          <cell r="D1546">
            <v>0</v>
          </cell>
          <cell r="E1546">
            <v>0</v>
          </cell>
          <cell r="F1546" t="str">
            <v xml:space="preserve">ביוב עירוני       </v>
          </cell>
          <cell r="G1546">
            <v>0</v>
          </cell>
          <cell r="H1546">
            <v>0.5</v>
          </cell>
          <cell r="I1546">
            <v>-60000</v>
          </cell>
        </row>
        <row r="1547">
          <cell r="A1547">
            <v>0</v>
          </cell>
          <cell r="B1547">
            <v>0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</row>
        <row r="1548">
          <cell r="A1548">
            <v>15000000</v>
          </cell>
          <cell r="B1548">
            <v>0</v>
          </cell>
          <cell r="C1548">
            <v>500000</v>
          </cell>
          <cell r="D1548">
            <v>1</v>
          </cell>
          <cell r="E1548">
            <v>0</v>
          </cell>
          <cell r="F1548" t="str">
            <v xml:space="preserve">תקבולים לא רגילים </v>
          </cell>
          <cell r="G1548" t="str">
            <v xml:space="preserve"> </v>
          </cell>
          <cell r="H1548">
            <v>0</v>
          </cell>
          <cell r="I1548">
            <v>0</v>
          </cell>
        </row>
        <row r="1549">
          <cell r="A1549">
            <v>15100000</v>
          </cell>
          <cell r="B1549">
            <v>0</v>
          </cell>
          <cell r="C1549">
            <v>510000</v>
          </cell>
          <cell r="D1549">
            <v>1</v>
          </cell>
          <cell r="E1549">
            <v>0</v>
          </cell>
          <cell r="F1549" t="str">
            <v>ריב'+החזר הוצ' ש.ק</v>
          </cell>
          <cell r="G1549" t="str">
            <v xml:space="preserve"> </v>
          </cell>
          <cell r="H1549">
            <v>0</v>
          </cell>
          <cell r="I1549">
            <v>0</v>
          </cell>
        </row>
        <row r="1550">
          <cell r="A1550">
            <v>15110000</v>
          </cell>
          <cell r="B1550">
            <v>0</v>
          </cell>
          <cell r="C1550">
            <v>511000</v>
          </cell>
          <cell r="D1550">
            <v>1</v>
          </cell>
          <cell r="E1550">
            <v>0</v>
          </cell>
          <cell r="F1550" t="str">
            <v xml:space="preserve">ריבית ודיווידנדים </v>
          </cell>
          <cell r="G1550" t="str">
            <v xml:space="preserve"> </v>
          </cell>
          <cell r="H1550">
            <v>0</v>
          </cell>
          <cell r="I1550">
            <v>0</v>
          </cell>
        </row>
        <row r="1551">
          <cell r="A1551">
            <v>1511000662</v>
          </cell>
          <cell r="B1551">
            <v>662</v>
          </cell>
          <cell r="C1551">
            <v>511000</v>
          </cell>
          <cell r="D1551">
            <v>1</v>
          </cell>
          <cell r="E1551">
            <v>0</v>
          </cell>
          <cell r="F1551" t="str">
            <v xml:space="preserve">רבית ודיוידנדים   </v>
          </cell>
          <cell r="G1551" t="str">
            <v>גמיש</v>
          </cell>
          <cell r="H1551">
            <v>5.4007335891057773E-2</v>
          </cell>
          <cell r="I1551">
            <v>-5000000</v>
          </cell>
        </row>
        <row r="1552">
          <cell r="A1552">
            <v>1511000663</v>
          </cell>
          <cell r="B1552">
            <v>663</v>
          </cell>
          <cell r="C1552">
            <v>511000</v>
          </cell>
          <cell r="D1552">
            <v>1</v>
          </cell>
          <cell r="E1552">
            <v>0</v>
          </cell>
          <cell r="F1552" t="str">
            <v>דיבידנד מ"מי שיקמה"</v>
          </cell>
          <cell r="G1552" t="str">
            <v>גמיש</v>
          </cell>
          <cell r="H1552">
            <v>0</v>
          </cell>
          <cell r="I1552">
            <v>0</v>
          </cell>
        </row>
        <row r="1553">
          <cell r="A1553" t="e">
            <v>#VALUE!</v>
          </cell>
          <cell r="B1553" t="str">
            <v>511000  סך הכל</v>
          </cell>
          <cell r="C1553">
            <v>0</v>
          </cell>
          <cell r="D1553">
            <v>0</v>
          </cell>
          <cell r="E1553">
            <v>0</v>
          </cell>
          <cell r="F1553" t="str">
            <v xml:space="preserve">ריבית ודיווידנדים </v>
          </cell>
          <cell r="G1553">
            <v>0</v>
          </cell>
          <cell r="H1553">
            <v>5.4007335891057773E-2</v>
          </cell>
          <cell r="I1553">
            <v>-5000000</v>
          </cell>
        </row>
        <row r="1554">
          <cell r="A1554">
            <v>15120000</v>
          </cell>
          <cell r="B1554">
            <v>0</v>
          </cell>
          <cell r="C1554">
            <v>512000</v>
          </cell>
          <cell r="D1554">
            <v>1</v>
          </cell>
          <cell r="E1554">
            <v>0</v>
          </cell>
          <cell r="F1554" t="str">
            <v>ריבית מהקדמת תשלום</v>
          </cell>
          <cell r="G1554" t="str">
            <v xml:space="preserve"> </v>
          </cell>
          <cell r="H1554">
            <v>0</v>
          </cell>
          <cell r="I1554">
            <v>0</v>
          </cell>
        </row>
        <row r="1555">
          <cell r="A1555">
            <v>1512000661</v>
          </cell>
          <cell r="B1555">
            <v>661</v>
          </cell>
          <cell r="C1555">
            <v>512000</v>
          </cell>
          <cell r="D1555">
            <v>1</v>
          </cell>
          <cell r="E1555">
            <v>0</v>
          </cell>
          <cell r="F1555" t="str">
            <v xml:space="preserve">רבית מהקדמת תשלום </v>
          </cell>
          <cell r="G1555" t="str">
            <v>גמיש</v>
          </cell>
          <cell r="H1555">
            <v>0</v>
          </cell>
          <cell r="I1555">
            <v>-40000</v>
          </cell>
        </row>
        <row r="1556">
          <cell r="A1556">
            <v>1512000662</v>
          </cell>
          <cell r="B1556">
            <v>662</v>
          </cell>
          <cell r="C1556">
            <v>512000</v>
          </cell>
          <cell r="D1556">
            <v>1</v>
          </cell>
          <cell r="E1556">
            <v>0</v>
          </cell>
          <cell r="F1556" t="str">
            <v>הנחות מימון אשפה</v>
          </cell>
          <cell r="G1556" t="str">
            <v>גמיש</v>
          </cell>
          <cell r="H1556">
            <v>0</v>
          </cell>
          <cell r="I1556">
            <v>-50000</v>
          </cell>
        </row>
        <row r="1557">
          <cell r="A1557">
            <v>1512000664</v>
          </cell>
          <cell r="B1557">
            <v>664</v>
          </cell>
          <cell r="C1557">
            <v>512000</v>
          </cell>
          <cell r="D1557">
            <v>1</v>
          </cell>
          <cell r="E1557">
            <v>0</v>
          </cell>
          <cell r="F1557" t="str">
            <v xml:space="preserve">רבית משקים חוזרים </v>
          </cell>
          <cell r="G1557" t="str">
            <v>גמיש</v>
          </cell>
          <cell r="H1557">
            <v>-1</v>
          </cell>
          <cell r="I1557">
            <v>0</v>
          </cell>
        </row>
        <row r="1558">
          <cell r="A1558" t="e">
            <v>#VALUE!</v>
          </cell>
          <cell r="B1558" t="str">
            <v>512000  סך הכל</v>
          </cell>
          <cell r="C1558">
            <v>0</v>
          </cell>
          <cell r="D1558">
            <v>0</v>
          </cell>
          <cell r="E1558">
            <v>0</v>
          </cell>
          <cell r="F1558" t="str">
            <v>ריבית מהקדמת תשלום</v>
          </cell>
          <cell r="G1558">
            <v>0</v>
          </cell>
          <cell r="H1558">
            <v>-2.1739130434782594E-2</v>
          </cell>
          <cell r="I1558">
            <v>-90000</v>
          </cell>
        </row>
        <row r="1559">
          <cell r="A1559">
            <v>15130000</v>
          </cell>
          <cell r="B1559">
            <v>0</v>
          </cell>
          <cell r="C1559">
            <v>513000</v>
          </cell>
          <cell r="D1559">
            <v>1</v>
          </cell>
          <cell r="E1559">
            <v>0</v>
          </cell>
          <cell r="F1559" t="str">
            <v>החזרים-שנים קודמות</v>
          </cell>
          <cell r="G1559" t="str">
            <v xml:space="preserve"> </v>
          </cell>
          <cell r="H1559">
            <v>0</v>
          </cell>
          <cell r="I1559">
            <v>0</v>
          </cell>
        </row>
        <row r="1560">
          <cell r="A1560">
            <v>1513000690</v>
          </cell>
          <cell r="B1560">
            <v>690</v>
          </cell>
          <cell r="C1560">
            <v>513000</v>
          </cell>
          <cell r="D1560">
            <v>1</v>
          </cell>
          <cell r="E1560">
            <v>0</v>
          </cell>
          <cell r="F1560" t="str">
            <v>הכנסות-שנים קודמות</v>
          </cell>
          <cell r="G1560" t="str">
            <v>גמיש</v>
          </cell>
          <cell r="H1560">
            <v>0</v>
          </cell>
          <cell r="I1560">
            <v>0</v>
          </cell>
        </row>
        <row r="1561">
          <cell r="A1561">
            <v>1513000691</v>
          </cell>
          <cell r="B1561">
            <v>691</v>
          </cell>
          <cell r="C1561">
            <v>513000</v>
          </cell>
          <cell r="D1561">
            <v>1</v>
          </cell>
          <cell r="E1561">
            <v>0</v>
          </cell>
          <cell r="F1561" t="str">
            <v>קרן עודפים</v>
          </cell>
          <cell r="G1561" t="str">
            <v>גמיש</v>
          </cell>
          <cell r="H1561">
            <v>-1</v>
          </cell>
          <cell r="I1561">
            <v>0</v>
          </cell>
        </row>
        <row r="1562">
          <cell r="A1562">
            <v>1513000692</v>
          </cell>
          <cell r="B1562">
            <v>692</v>
          </cell>
          <cell r="C1562">
            <v>513000</v>
          </cell>
          <cell r="D1562">
            <v>1</v>
          </cell>
          <cell r="E1562">
            <v>0</v>
          </cell>
          <cell r="F1562" t="str">
            <v>העברה מעודף מצטבר</v>
          </cell>
          <cell r="G1562" t="str">
            <v>גמיש</v>
          </cell>
          <cell r="H1562">
            <v>0</v>
          </cell>
          <cell r="I1562">
            <v>-27509110</v>
          </cell>
        </row>
        <row r="1563">
          <cell r="A1563">
            <v>1513000920</v>
          </cell>
          <cell r="B1563">
            <v>920</v>
          </cell>
          <cell r="C1563">
            <v>513000</v>
          </cell>
          <cell r="D1563">
            <v>1</v>
          </cell>
          <cell r="E1563">
            <v>0</v>
          </cell>
          <cell r="F1563" t="str">
            <v>מש' החינוך-שנים קודמות</v>
          </cell>
          <cell r="G1563" t="str">
            <v>גמיש</v>
          </cell>
          <cell r="H1563">
            <v>0</v>
          </cell>
          <cell r="I1563">
            <v>0</v>
          </cell>
        </row>
        <row r="1564">
          <cell r="A1564" t="e">
            <v>#VALUE!</v>
          </cell>
          <cell r="B1564" t="str">
            <v>513000  סך הכל</v>
          </cell>
          <cell r="C1564">
            <v>0</v>
          </cell>
          <cell r="D1564">
            <v>0</v>
          </cell>
          <cell r="E1564">
            <v>0</v>
          </cell>
          <cell r="F1564" t="str">
            <v>החזרים-שנים קודמות</v>
          </cell>
          <cell r="G1564">
            <v>0</v>
          </cell>
          <cell r="H1564">
            <v>0.46078739572104488</v>
          </cell>
          <cell r="I1564">
            <v>-27509110</v>
          </cell>
        </row>
        <row r="1565">
          <cell r="A1565">
            <v>15900000</v>
          </cell>
          <cell r="B1565">
            <v>0</v>
          </cell>
          <cell r="C1565">
            <v>590000</v>
          </cell>
          <cell r="D1565">
            <v>1</v>
          </cell>
          <cell r="E1565">
            <v>0</v>
          </cell>
          <cell r="F1565" t="str">
            <v xml:space="preserve">הכנסות מיוחדות    </v>
          </cell>
          <cell r="G1565" t="str">
            <v xml:space="preserve"> </v>
          </cell>
          <cell r="H1565">
            <v>0</v>
          </cell>
          <cell r="I1565">
            <v>0</v>
          </cell>
        </row>
        <row r="1566">
          <cell r="A1566">
            <v>15940000</v>
          </cell>
          <cell r="B1566">
            <v>0</v>
          </cell>
          <cell r="C1566">
            <v>594000</v>
          </cell>
          <cell r="D1566">
            <v>1</v>
          </cell>
          <cell r="E1566">
            <v>0</v>
          </cell>
          <cell r="F1566" t="str">
            <v xml:space="preserve">הכנסות מיוחדות    </v>
          </cell>
          <cell r="G1566" t="str">
            <v xml:space="preserve"> </v>
          </cell>
          <cell r="H1566">
            <v>0</v>
          </cell>
          <cell r="I1566">
            <v>0</v>
          </cell>
        </row>
        <row r="1567">
          <cell r="A1567">
            <v>1594000691</v>
          </cell>
          <cell r="B1567">
            <v>691</v>
          </cell>
          <cell r="C1567">
            <v>594000</v>
          </cell>
          <cell r="D1567">
            <v>1</v>
          </cell>
          <cell r="E1567">
            <v>0</v>
          </cell>
          <cell r="F1567" t="str">
            <v>תקב'-הביטוח הלאומי</v>
          </cell>
          <cell r="G1567" t="str">
            <v>גמיש</v>
          </cell>
          <cell r="H1567">
            <v>0.12000000000000011</v>
          </cell>
          <cell r="I1567">
            <v>-280000</v>
          </cell>
        </row>
        <row r="1568">
          <cell r="A1568">
            <v>1594000692</v>
          </cell>
          <cell r="B1568">
            <v>692</v>
          </cell>
          <cell r="C1568">
            <v>594000</v>
          </cell>
          <cell r="D1568">
            <v>1</v>
          </cell>
          <cell r="E1568">
            <v>0</v>
          </cell>
          <cell r="F1568" t="str">
            <v xml:space="preserve">השתתפות בגימלה    </v>
          </cell>
          <cell r="G1568" t="str">
            <v>גמיש</v>
          </cell>
          <cell r="H1568">
            <v>5.2631578947368363E-2</v>
          </cell>
          <cell r="I1568">
            <v>-2000000</v>
          </cell>
        </row>
        <row r="1569">
          <cell r="A1569">
            <v>1594000693</v>
          </cell>
          <cell r="B1569">
            <v>693</v>
          </cell>
          <cell r="C1569">
            <v>594000</v>
          </cell>
          <cell r="D1569">
            <v>1</v>
          </cell>
          <cell r="E1569">
            <v>0</v>
          </cell>
          <cell r="F1569" t="str">
            <v xml:space="preserve">החזר הוצ' משפטיות </v>
          </cell>
          <cell r="G1569" t="str">
            <v>גמיש</v>
          </cell>
          <cell r="H1569">
            <v>0</v>
          </cell>
          <cell r="I1569">
            <v>-50000</v>
          </cell>
        </row>
        <row r="1570">
          <cell r="A1570">
            <v>1594000694</v>
          </cell>
          <cell r="B1570">
            <v>694</v>
          </cell>
          <cell r="C1570">
            <v>594000</v>
          </cell>
          <cell r="D1570">
            <v>1</v>
          </cell>
          <cell r="E1570">
            <v>0</v>
          </cell>
          <cell r="F1570" t="str">
            <v xml:space="preserve">הכנסות שונות      </v>
          </cell>
          <cell r="G1570" t="str">
            <v>גמיש</v>
          </cell>
          <cell r="H1570">
            <v>0</v>
          </cell>
          <cell r="I1570">
            <v>-200000</v>
          </cell>
        </row>
        <row r="1571">
          <cell r="A1571">
            <v>1594000695</v>
          </cell>
          <cell r="B1571">
            <v>695</v>
          </cell>
          <cell r="C1571">
            <v>594000</v>
          </cell>
          <cell r="D1571">
            <v>1</v>
          </cell>
          <cell r="E1571">
            <v>0</v>
          </cell>
          <cell r="F1571" t="str">
            <v>חשמל - מוזיאון הקריקטורות</v>
          </cell>
          <cell r="G1571" t="str">
            <v>גמיש</v>
          </cell>
          <cell r="H1571">
            <v>0</v>
          </cell>
          <cell r="I1571">
            <v>-15000</v>
          </cell>
        </row>
        <row r="1572">
          <cell r="A1572">
            <v>1594000696</v>
          </cell>
          <cell r="B1572">
            <v>696</v>
          </cell>
          <cell r="C1572">
            <v>594000</v>
          </cell>
          <cell r="D1572">
            <v>1</v>
          </cell>
          <cell r="E1572">
            <v>0</v>
          </cell>
          <cell r="F1572" t="str">
            <v>תביעות משפטיות מפיתוח</v>
          </cell>
          <cell r="G1572" t="str">
            <v>גמיש</v>
          </cell>
          <cell r="H1572">
            <v>0</v>
          </cell>
          <cell r="I1572">
            <v>0</v>
          </cell>
        </row>
        <row r="1573">
          <cell r="A1573">
            <v>1594000697</v>
          </cell>
          <cell r="B1573">
            <v>697</v>
          </cell>
          <cell r="C1573">
            <v>594000</v>
          </cell>
          <cell r="D1573">
            <v>1</v>
          </cell>
          <cell r="E1573">
            <v>0</v>
          </cell>
          <cell r="F1573" t="str">
            <v>מיחזור הלוואה-קרן</v>
          </cell>
          <cell r="G1573" t="str">
            <v>גמיש</v>
          </cell>
          <cell r="H1573">
            <v>0</v>
          </cell>
          <cell r="I1573">
            <v>0</v>
          </cell>
        </row>
        <row r="1574">
          <cell r="A1574">
            <v>1594000698</v>
          </cell>
          <cell r="B1574">
            <v>698</v>
          </cell>
          <cell r="C1574">
            <v>594000</v>
          </cell>
          <cell r="D1574">
            <v>1</v>
          </cell>
          <cell r="E1574">
            <v>0</v>
          </cell>
          <cell r="F1574" t="str">
            <v>מיחזור הלוואה-ריבית</v>
          </cell>
          <cell r="G1574" t="str">
            <v>גמיש</v>
          </cell>
          <cell r="H1574">
            <v>0</v>
          </cell>
          <cell r="I1574">
            <v>0</v>
          </cell>
        </row>
        <row r="1575">
          <cell r="A1575">
            <v>1594000699</v>
          </cell>
          <cell r="B1575">
            <v>699</v>
          </cell>
          <cell r="C1575">
            <v>594000</v>
          </cell>
          <cell r="D1575">
            <v>1</v>
          </cell>
          <cell r="E1575">
            <v>0</v>
          </cell>
          <cell r="F1575" t="str">
            <v>מיחזור הלוואה-הצמדה</v>
          </cell>
          <cell r="G1575" t="str">
            <v>גמיש</v>
          </cell>
          <cell r="H1575">
            <v>0</v>
          </cell>
          <cell r="I1575">
            <v>0</v>
          </cell>
        </row>
        <row r="1576">
          <cell r="A1576">
            <v>1594000790</v>
          </cell>
          <cell r="B1576">
            <v>790</v>
          </cell>
          <cell r="C1576">
            <v>594000</v>
          </cell>
          <cell r="D1576">
            <v>1</v>
          </cell>
          <cell r="E1576">
            <v>0</v>
          </cell>
          <cell r="F1576" t="str">
            <v>תחזוקת משאיות התאגיד</v>
          </cell>
          <cell r="G1576" t="str">
            <v>גמיש</v>
          </cell>
          <cell r="H1576">
            <v>0</v>
          </cell>
          <cell r="I1576">
            <v>0</v>
          </cell>
        </row>
        <row r="1577">
          <cell r="A1577">
            <v>1594000791</v>
          </cell>
          <cell r="B1577">
            <v>791</v>
          </cell>
          <cell r="C1577">
            <v>594000</v>
          </cell>
          <cell r="D1577">
            <v>1</v>
          </cell>
          <cell r="E1577">
            <v>0</v>
          </cell>
          <cell r="F1577" t="str">
            <v xml:space="preserve">הכנסות משכ"ל    </v>
          </cell>
          <cell r="G1577" t="str">
            <v>גמיש</v>
          </cell>
          <cell r="H1577">
            <v>0</v>
          </cell>
          <cell r="I1577">
            <v>-300000</v>
          </cell>
        </row>
        <row r="1578">
          <cell r="A1578">
            <v>1594000930</v>
          </cell>
          <cell r="B1578">
            <v>930</v>
          </cell>
          <cell r="C1578">
            <v>594000</v>
          </cell>
          <cell r="D1578">
            <v>1</v>
          </cell>
          <cell r="E1578">
            <v>0</v>
          </cell>
          <cell r="F1578" t="str">
            <v>לא פעיל</v>
          </cell>
          <cell r="G1578" t="str">
            <v>גמיש</v>
          </cell>
          <cell r="H1578">
            <v>0</v>
          </cell>
          <cell r="I1578">
            <v>0</v>
          </cell>
        </row>
        <row r="1579">
          <cell r="A1579">
            <v>1594000931</v>
          </cell>
          <cell r="B1579">
            <v>931</v>
          </cell>
          <cell r="C1579">
            <v>594000</v>
          </cell>
          <cell r="D1579">
            <v>1</v>
          </cell>
          <cell r="E1579">
            <v>0</v>
          </cell>
          <cell r="F1579" t="str">
            <v>מענק תיאגוד</v>
          </cell>
          <cell r="G1579" t="str">
            <v>גמיש</v>
          </cell>
          <cell r="H1579">
            <v>0</v>
          </cell>
          <cell r="I1579">
            <v>0</v>
          </cell>
        </row>
        <row r="1580">
          <cell r="A1580" t="e">
            <v>#VALUE!</v>
          </cell>
          <cell r="B1580" t="str">
            <v>594000  סך הכל</v>
          </cell>
          <cell r="C1580">
            <v>0</v>
          </cell>
          <cell r="D1580">
            <v>0</v>
          </cell>
          <cell r="E1580">
            <v>0</v>
          </cell>
          <cell r="F1580" t="str">
            <v xml:space="preserve">הכנסות מיוחדות    </v>
          </cell>
          <cell r="G1580">
            <v>0</v>
          </cell>
          <cell r="H1580">
            <v>4.7882136279926435E-2</v>
          </cell>
          <cell r="I1580">
            <v>-2845000</v>
          </cell>
        </row>
        <row r="1581">
          <cell r="A1581">
            <v>15990000</v>
          </cell>
          <cell r="B1581">
            <v>0</v>
          </cell>
          <cell r="C1581">
            <v>599000</v>
          </cell>
          <cell r="D1581">
            <v>1</v>
          </cell>
          <cell r="E1581">
            <v>0</v>
          </cell>
          <cell r="F1581" t="str">
            <v>הכנסות-קרנות הרשות</v>
          </cell>
          <cell r="G1581" t="str">
            <v xml:space="preserve"> </v>
          </cell>
          <cell r="H1581">
            <v>0</v>
          </cell>
          <cell r="I1581">
            <v>0</v>
          </cell>
        </row>
        <row r="1582">
          <cell r="A1582">
            <v>1599000690</v>
          </cell>
          <cell r="B1582">
            <v>690</v>
          </cell>
          <cell r="C1582">
            <v>599000</v>
          </cell>
          <cell r="D1582">
            <v>1</v>
          </cell>
          <cell r="E1582">
            <v>0</v>
          </cell>
          <cell r="F1582" t="str">
            <v>הכנס' מקרנות הרשות</v>
          </cell>
          <cell r="G1582" t="str">
            <v>גמיש</v>
          </cell>
          <cell r="H1582">
            <v>0</v>
          </cell>
          <cell r="I1582">
            <v>0</v>
          </cell>
        </row>
        <row r="1583">
          <cell r="A1583" t="e">
            <v>#VALUE!</v>
          </cell>
          <cell r="B1583" t="str">
            <v>599000  סך הכל</v>
          </cell>
          <cell r="C1583">
            <v>0</v>
          </cell>
          <cell r="D1583">
            <v>0</v>
          </cell>
          <cell r="E1583">
            <v>0</v>
          </cell>
          <cell r="F1583" t="str">
            <v>הכנסות-קרנות הרשות</v>
          </cell>
          <cell r="G1583">
            <v>0</v>
          </cell>
          <cell r="H1583">
            <v>0</v>
          </cell>
          <cell r="I1583">
            <v>0</v>
          </cell>
        </row>
        <row r="1584">
          <cell r="A1584">
            <v>15993000</v>
          </cell>
          <cell r="B1584">
            <v>0</v>
          </cell>
          <cell r="C1584">
            <v>599300</v>
          </cell>
          <cell r="D1584">
            <v>1</v>
          </cell>
          <cell r="E1584">
            <v>0</v>
          </cell>
          <cell r="F1584" t="str">
            <v>העברות</v>
          </cell>
          <cell r="G1584" t="str">
            <v xml:space="preserve"> </v>
          </cell>
          <cell r="H1584">
            <v>0</v>
          </cell>
          <cell r="I1584">
            <v>0</v>
          </cell>
        </row>
        <row r="1585">
          <cell r="A1585">
            <v>1599300690</v>
          </cell>
          <cell r="B1585">
            <v>690</v>
          </cell>
          <cell r="C1585">
            <v>599300</v>
          </cell>
          <cell r="D1585">
            <v>1</v>
          </cell>
          <cell r="E1585">
            <v>0</v>
          </cell>
          <cell r="F1585" t="str">
            <v>העברת יתרות</v>
          </cell>
          <cell r="G1585" t="str">
            <v>גמיש</v>
          </cell>
          <cell r="H1585">
            <v>0</v>
          </cell>
          <cell r="I1585">
            <v>0</v>
          </cell>
        </row>
        <row r="1586">
          <cell r="A1586" t="e">
            <v>#VALUE!</v>
          </cell>
          <cell r="B1586" t="str">
            <v>599300  סך הכל</v>
          </cell>
          <cell r="C1586">
            <v>0</v>
          </cell>
          <cell r="D1586">
            <v>0</v>
          </cell>
          <cell r="E1586">
            <v>0</v>
          </cell>
          <cell r="F1586" t="str">
            <v>העברות</v>
          </cell>
          <cell r="G1586">
            <v>0</v>
          </cell>
          <cell r="H1586">
            <v>0</v>
          </cell>
          <cell r="I1586">
            <v>0</v>
          </cell>
        </row>
        <row r="1587">
          <cell r="A1587" t="e">
            <v>#REF!</v>
          </cell>
          <cell r="B1587" t="str">
            <v>סה"כ  תקבולים</v>
          </cell>
          <cell r="C1587">
            <v>0</v>
          </cell>
          <cell r="D1587">
            <v>0</v>
          </cell>
          <cell r="E1587">
            <v>0</v>
          </cell>
          <cell r="F1587">
            <v>0</v>
          </cell>
          <cell r="G1587">
            <v>0</v>
          </cell>
          <cell r="H1587">
            <v>9.7648903340857629E-2</v>
          </cell>
          <cell r="I1587">
            <v>-1655743000</v>
          </cell>
        </row>
        <row r="1588">
          <cell r="A1588">
            <v>0</v>
          </cell>
          <cell r="B1588">
            <v>0</v>
          </cell>
          <cell r="C1588">
            <v>0</v>
          </cell>
          <cell r="D1588">
            <v>0</v>
          </cell>
          <cell r="E1588">
            <v>0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</row>
        <row r="1589">
          <cell r="A1589">
            <v>0</v>
          </cell>
          <cell r="B1589">
            <v>0</v>
          </cell>
          <cell r="C1589">
            <v>0</v>
          </cell>
          <cell r="D1589">
            <v>0</v>
          </cell>
          <cell r="E1589">
            <v>0</v>
          </cell>
          <cell r="F1589">
            <v>0</v>
          </cell>
          <cell r="G1589">
            <v>0</v>
          </cell>
          <cell r="H1589">
            <v>0</v>
          </cell>
          <cell r="I1589">
            <v>0</v>
          </cell>
        </row>
        <row r="1590">
          <cell r="A1590">
            <v>0</v>
          </cell>
          <cell r="B1590">
            <v>0</v>
          </cell>
          <cell r="C1590">
            <v>0</v>
          </cell>
          <cell r="D1590">
            <v>0</v>
          </cell>
          <cell r="E1590">
            <v>0</v>
          </cell>
          <cell r="F1590">
            <v>0</v>
          </cell>
          <cell r="G1590">
            <v>0</v>
          </cell>
          <cell r="H1590">
            <v>0</v>
          </cell>
          <cell r="I1590">
            <v>0</v>
          </cell>
        </row>
        <row r="1591">
          <cell r="A1591">
            <v>0</v>
          </cell>
          <cell r="B1591">
            <v>0</v>
          </cell>
          <cell r="C1591">
            <v>0</v>
          </cell>
          <cell r="D1591">
            <v>0</v>
          </cell>
          <cell r="E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</row>
        <row r="1592">
          <cell r="A1592">
            <v>0</v>
          </cell>
          <cell r="B1592">
            <v>0</v>
          </cell>
          <cell r="C1592">
            <v>0</v>
          </cell>
          <cell r="D1592">
            <v>0</v>
          </cell>
          <cell r="E1592">
            <v>0</v>
          </cell>
          <cell r="F1592">
            <v>0</v>
          </cell>
          <cell r="G1592">
            <v>0</v>
          </cell>
          <cell r="H1592">
            <v>0</v>
          </cell>
          <cell r="I1592">
            <v>0</v>
          </cell>
        </row>
        <row r="1593">
          <cell r="A1593">
            <v>0</v>
          </cell>
          <cell r="B1593">
            <v>0</v>
          </cell>
          <cell r="C1593">
            <v>0</v>
          </cell>
          <cell r="D1593">
            <v>0</v>
          </cell>
          <cell r="E1593">
            <v>0</v>
          </cell>
          <cell r="F1593">
            <v>0</v>
          </cell>
          <cell r="G1593">
            <v>0</v>
          </cell>
          <cell r="H1593">
            <v>0</v>
          </cell>
          <cell r="I1593">
            <v>0</v>
          </cell>
        </row>
        <row r="1594">
          <cell r="A1594">
            <v>0</v>
          </cell>
          <cell r="B1594">
            <v>0</v>
          </cell>
          <cell r="C1594">
            <v>0</v>
          </cell>
          <cell r="D1594">
            <v>0</v>
          </cell>
          <cell r="E1594">
            <v>0</v>
          </cell>
          <cell r="F1594">
            <v>0</v>
          </cell>
          <cell r="G1594">
            <v>0</v>
          </cell>
          <cell r="H1594">
            <v>0</v>
          </cell>
          <cell r="I1594">
            <v>0</v>
          </cell>
        </row>
        <row r="1595">
          <cell r="A1595">
            <v>0</v>
          </cell>
          <cell r="B1595">
            <v>0</v>
          </cell>
          <cell r="C1595">
            <v>0</v>
          </cell>
          <cell r="D1595">
            <v>0</v>
          </cell>
          <cell r="E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</row>
        <row r="1596">
          <cell r="A1596">
            <v>0</v>
          </cell>
          <cell r="B1596">
            <v>0</v>
          </cell>
          <cell r="C1596">
            <v>0</v>
          </cell>
          <cell r="D1596">
            <v>0</v>
          </cell>
          <cell r="E1596">
            <v>0</v>
          </cell>
          <cell r="F1596">
            <v>0</v>
          </cell>
          <cell r="G1596">
            <v>0</v>
          </cell>
          <cell r="H1596">
            <v>0</v>
          </cell>
          <cell r="I1596">
            <v>0</v>
          </cell>
        </row>
        <row r="1597">
          <cell r="A1597">
            <v>0</v>
          </cell>
          <cell r="B1597">
            <v>0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</row>
        <row r="1598">
          <cell r="A1598">
            <v>0</v>
          </cell>
          <cell r="B1598">
            <v>0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</row>
        <row r="1599">
          <cell r="A1599">
            <v>0</v>
          </cell>
          <cell r="B1599">
            <v>0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</row>
        <row r="1600">
          <cell r="A1600">
            <v>0</v>
          </cell>
          <cell r="B1600">
            <v>0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</row>
        <row r="1601">
          <cell r="A1601">
            <v>0</v>
          </cell>
          <cell r="B1601">
            <v>0</v>
          </cell>
          <cell r="C1601">
            <v>0</v>
          </cell>
          <cell r="D1601">
            <v>0</v>
          </cell>
          <cell r="E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</row>
        <row r="1602">
          <cell r="A1602">
            <v>0</v>
          </cell>
          <cell r="B1602">
            <v>0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</row>
        <row r="1603">
          <cell r="A1603">
            <v>0</v>
          </cell>
          <cell r="B1603">
            <v>0</v>
          </cell>
          <cell r="C1603">
            <v>0</v>
          </cell>
          <cell r="D1603">
            <v>0</v>
          </cell>
          <cell r="E1603">
            <v>0</v>
          </cell>
          <cell r="F1603">
            <v>0</v>
          </cell>
          <cell r="G1603">
            <v>0</v>
          </cell>
          <cell r="H1603">
            <v>0</v>
          </cell>
          <cell r="I1603">
            <v>0</v>
          </cell>
        </row>
        <row r="1604">
          <cell r="A1604">
            <v>0</v>
          </cell>
          <cell r="B1604">
            <v>0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0</v>
          </cell>
          <cell r="H1604">
            <v>0</v>
          </cell>
          <cell r="I1604">
            <v>0</v>
          </cell>
        </row>
        <row r="1605">
          <cell r="A1605">
            <v>0</v>
          </cell>
          <cell r="B1605">
            <v>0</v>
          </cell>
          <cell r="C1605">
            <v>0</v>
          </cell>
          <cell r="D1605">
            <v>0</v>
          </cell>
          <cell r="E1605">
            <v>0</v>
          </cell>
          <cell r="F1605">
            <v>0</v>
          </cell>
          <cell r="G1605">
            <v>0</v>
          </cell>
          <cell r="H1605">
            <v>0</v>
          </cell>
          <cell r="I1605">
            <v>0</v>
          </cell>
        </row>
        <row r="1606">
          <cell r="A1606">
            <v>0</v>
          </cell>
          <cell r="B1606">
            <v>0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</row>
        <row r="1607">
          <cell r="A1607">
            <v>0</v>
          </cell>
          <cell r="B1607">
            <v>0</v>
          </cell>
          <cell r="C1607">
            <v>0</v>
          </cell>
          <cell r="D1607">
            <v>0</v>
          </cell>
          <cell r="E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</row>
        <row r="1608">
          <cell r="A1608">
            <v>0</v>
          </cell>
          <cell r="B1608">
            <v>0</v>
          </cell>
          <cell r="C1608">
            <v>0</v>
          </cell>
          <cell r="D1608">
            <v>0</v>
          </cell>
          <cell r="E1608">
            <v>0</v>
          </cell>
          <cell r="F1608">
            <v>0</v>
          </cell>
          <cell r="G1608">
            <v>0</v>
          </cell>
          <cell r="H1608">
            <v>0</v>
          </cell>
          <cell r="I1608">
            <v>0</v>
          </cell>
        </row>
        <row r="1609">
          <cell r="A1609">
            <v>0</v>
          </cell>
          <cell r="B1609">
            <v>0</v>
          </cell>
          <cell r="C1609">
            <v>0</v>
          </cell>
          <cell r="D1609">
            <v>0</v>
          </cell>
          <cell r="E1609">
            <v>0</v>
          </cell>
          <cell r="F1609">
            <v>0</v>
          </cell>
          <cell r="G1609">
            <v>0</v>
          </cell>
          <cell r="H1609">
            <v>0</v>
          </cell>
          <cell r="I1609">
            <v>0</v>
          </cell>
        </row>
        <row r="1610">
          <cell r="A1610">
            <v>0</v>
          </cell>
          <cell r="B1610">
            <v>0</v>
          </cell>
          <cell r="C1610">
            <v>0</v>
          </cell>
          <cell r="D1610">
            <v>0</v>
          </cell>
          <cell r="E1610">
            <v>0</v>
          </cell>
          <cell r="F1610">
            <v>0</v>
          </cell>
          <cell r="G1610">
            <v>0</v>
          </cell>
          <cell r="H1610">
            <v>0</v>
          </cell>
          <cell r="I1610">
            <v>0</v>
          </cell>
        </row>
        <row r="1611">
          <cell r="A1611">
            <v>0</v>
          </cell>
          <cell r="B1611">
            <v>0</v>
          </cell>
          <cell r="C1611">
            <v>0</v>
          </cell>
          <cell r="D1611">
            <v>0</v>
          </cell>
          <cell r="E1611">
            <v>0</v>
          </cell>
          <cell r="F1611">
            <v>0</v>
          </cell>
          <cell r="G1611">
            <v>0</v>
          </cell>
          <cell r="H1611">
            <v>0</v>
          </cell>
          <cell r="I1611">
            <v>0</v>
          </cell>
        </row>
        <row r="1612">
          <cell r="A1612" t="e">
            <v>#VALUE!</v>
          </cell>
          <cell r="B1612">
            <v>0</v>
          </cell>
          <cell r="C1612">
            <v>0</v>
          </cell>
          <cell r="D1612">
            <v>0</v>
          </cell>
          <cell r="E1612">
            <v>0</v>
          </cell>
          <cell r="F1612" t="str">
            <v>תשלומים</v>
          </cell>
          <cell r="G1612">
            <v>0</v>
          </cell>
          <cell r="H1612">
            <v>0</v>
          </cell>
          <cell r="I1612">
            <v>0</v>
          </cell>
        </row>
        <row r="1613">
          <cell r="A1613">
            <v>16000000</v>
          </cell>
          <cell r="B1613">
            <v>0</v>
          </cell>
          <cell r="C1613">
            <v>600000</v>
          </cell>
          <cell r="D1613">
            <v>1</v>
          </cell>
          <cell r="E1613">
            <v>0</v>
          </cell>
          <cell r="F1613" t="str">
            <v xml:space="preserve">הנהלה כללית       </v>
          </cell>
          <cell r="G1613">
            <v>0</v>
          </cell>
          <cell r="H1613">
            <v>0</v>
          </cell>
          <cell r="I1613">
            <v>0</v>
          </cell>
        </row>
        <row r="1614">
          <cell r="A1614">
            <v>16100000</v>
          </cell>
          <cell r="B1614">
            <v>0</v>
          </cell>
          <cell r="C1614">
            <v>610000</v>
          </cell>
          <cell r="D1614">
            <v>1</v>
          </cell>
          <cell r="E1614">
            <v>0</v>
          </cell>
          <cell r="F1614" t="str">
            <v xml:space="preserve">מינהל כללי        </v>
          </cell>
          <cell r="G1614">
            <v>0</v>
          </cell>
          <cell r="H1614">
            <v>0</v>
          </cell>
          <cell r="I1614">
            <v>0</v>
          </cell>
        </row>
        <row r="1615">
          <cell r="A1615">
            <v>16110000</v>
          </cell>
          <cell r="B1615">
            <v>0</v>
          </cell>
          <cell r="C1615">
            <v>611000</v>
          </cell>
          <cell r="D1615">
            <v>1</v>
          </cell>
          <cell r="E1615">
            <v>0</v>
          </cell>
          <cell r="F1615" t="str">
            <v xml:space="preserve">ההנהלה והמועצה    </v>
          </cell>
          <cell r="G1615">
            <v>0</v>
          </cell>
          <cell r="H1615">
            <v>0</v>
          </cell>
          <cell r="I1615">
            <v>0</v>
          </cell>
        </row>
        <row r="1616">
          <cell r="A1616">
            <v>16111000</v>
          </cell>
          <cell r="B1616">
            <v>0</v>
          </cell>
          <cell r="C1616">
            <v>611100</v>
          </cell>
          <cell r="D1616">
            <v>1</v>
          </cell>
          <cell r="E1616">
            <v>0</v>
          </cell>
          <cell r="F1616" t="str">
            <v xml:space="preserve">ראש  הרשות וסגניו </v>
          </cell>
          <cell r="G1616">
            <v>0</v>
          </cell>
          <cell r="H1616">
            <v>0</v>
          </cell>
          <cell r="I1616">
            <v>0</v>
          </cell>
        </row>
        <row r="1617">
          <cell r="A1617">
            <v>1611100100</v>
          </cell>
          <cell r="B1617">
            <v>100</v>
          </cell>
          <cell r="C1617">
            <v>611100</v>
          </cell>
          <cell r="D1617">
            <v>1</v>
          </cell>
          <cell r="E1617">
            <v>0</v>
          </cell>
          <cell r="F1617" t="str">
            <v>שכר עובדים לפי תקן</v>
          </cell>
          <cell r="G1617">
            <v>0</v>
          </cell>
          <cell r="H1617">
            <v>0</v>
          </cell>
          <cell r="I1617">
            <v>0</v>
          </cell>
        </row>
        <row r="1618">
          <cell r="A1618">
            <v>1611100110</v>
          </cell>
          <cell r="B1618">
            <v>110</v>
          </cell>
          <cell r="C1618">
            <v>611100</v>
          </cell>
          <cell r="D1618">
            <v>1</v>
          </cell>
          <cell r="E1618">
            <v>0</v>
          </cell>
          <cell r="F1618" t="str">
            <v>השכר הקובע-תקציבית</v>
          </cell>
          <cell r="G1618" t="str">
            <v>שכר</v>
          </cell>
          <cell r="H1618">
            <v>1.4997826401970782E-2</v>
          </cell>
          <cell r="I1618">
            <v>1400900</v>
          </cell>
        </row>
        <row r="1619">
          <cell r="A1619">
            <v>1611100119</v>
          </cell>
          <cell r="B1619">
            <v>119</v>
          </cell>
          <cell r="C1619">
            <v>611100</v>
          </cell>
          <cell r="D1619">
            <v>1</v>
          </cell>
          <cell r="E1619">
            <v>0</v>
          </cell>
          <cell r="F1619" t="str">
            <v xml:space="preserve">השכר הקובע-צוברת  </v>
          </cell>
          <cell r="G1619" t="str">
            <v>שכר</v>
          </cell>
          <cell r="H1619">
            <v>8.6844809866392536E-2</v>
          </cell>
          <cell r="I1619">
            <v>4864500</v>
          </cell>
        </row>
        <row r="1620">
          <cell r="A1620">
            <v>1611100122</v>
          </cell>
          <cell r="B1620">
            <v>122</v>
          </cell>
          <cell r="C1620">
            <v>611100</v>
          </cell>
          <cell r="D1620">
            <v>1</v>
          </cell>
          <cell r="E1620">
            <v>0</v>
          </cell>
          <cell r="F1620" t="str">
            <v xml:space="preserve">ביגוד             </v>
          </cell>
          <cell r="G1620" t="str">
            <v>שכר</v>
          </cell>
          <cell r="H1620">
            <v>0</v>
          </cell>
          <cell r="I1620">
            <v>49200</v>
          </cell>
        </row>
        <row r="1621">
          <cell r="A1621">
            <v>1611100126</v>
          </cell>
          <cell r="B1621">
            <v>126</v>
          </cell>
          <cell r="C1621">
            <v>611100</v>
          </cell>
          <cell r="D1621">
            <v>1</v>
          </cell>
          <cell r="E1621">
            <v>0</v>
          </cell>
          <cell r="F1621" t="str">
            <v xml:space="preserve">דמי הבראה         </v>
          </cell>
          <cell r="G1621" t="str">
            <v>שכר</v>
          </cell>
          <cell r="H1621">
            <v>-0.17512690355329952</v>
          </cell>
          <cell r="I1621">
            <v>65000</v>
          </cell>
        </row>
        <row r="1622">
          <cell r="A1622">
            <v>1611100130</v>
          </cell>
          <cell r="B1622">
            <v>130</v>
          </cell>
          <cell r="C1622">
            <v>611100</v>
          </cell>
          <cell r="D1622">
            <v>1</v>
          </cell>
          <cell r="E1622">
            <v>0</v>
          </cell>
          <cell r="F1622" t="str">
            <v xml:space="preserve">שעות נוספות       </v>
          </cell>
          <cell r="G1622" t="str">
            <v>שכר</v>
          </cell>
          <cell r="H1622">
            <v>0</v>
          </cell>
          <cell r="I1622">
            <v>6000</v>
          </cell>
        </row>
        <row r="1623">
          <cell r="A1623">
            <v>1611100140</v>
          </cell>
          <cell r="B1623">
            <v>140</v>
          </cell>
          <cell r="C1623">
            <v>611100</v>
          </cell>
          <cell r="D1623">
            <v>1</v>
          </cell>
          <cell r="E1623">
            <v>0</v>
          </cell>
          <cell r="F1623" t="str">
            <v>השתתפות באחזקת רכב</v>
          </cell>
          <cell r="G1623" t="str">
            <v>שכר</v>
          </cell>
          <cell r="H1623">
            <v>0</v>
          </cell>
          <cell r="I1623">
            <v>572000</v>
          </cell>
        </row>
        <row r="1624">
          <cell r="A1624">
            <v>1611100210</v>
          </cell>
          <cell r="B1624">
            <v>210</v>
          </cell>
          <cell r="C1624">
            <v>611100</v>
          </cell>
          <cell r="D1624">
            <v>1</v>
          </cell>
          <cell r="E1624">
            <v>0</v>
          </cell>
          <cell r="F1624" t="str">
            <v xml:space="preserve">השכר הקובע        </v>
          </cell>
          <cell r="G1624" t="str">
            <v>שכר</v>
          </cell>
          <cell r="H1624">
            <v>0</v>
          </cell>
          <cell r="I1624">
            <v>0</v>
          </cell>
        </row>
        <row r="1625">
          <cell r="A1625">
            <v>1611100253</v>
          </cell>
          <cell r="B1625">
            <v>253</v>
          </cell>
          <cell r="C1625">
            <v>611100</v>
          </cell>
          <cell r="D1625">
            <v>1</v>
          </cell>
          <cell r="E1625">
            <v>0</v>
          </cell>
          <cell r="F1625" t="str">
            <v xml:space="preserve">עובד חיצוני       </v>
          </cell>
          <cell r="G1625" t="str">
            <v>שכר</v>
          </cell>
          <cell r="H1625">
            <v>0</v>
          </cell>
          <cell r="I1625">
            <v>0</v>
          </cell>
        </row>
        <row r="1626">
          <cell r="A1626">
            <v>1611100350</v>
          </cell>
          <cell r="B1626">
            <v>350</v>
          </cell>
          <cell r="C1626">
            <v>611100</v>
          </cell>
          <cell r="D1626">
            <v>1</v>
          </cell>
          <cell r="E1626">
            <v>0</v>
          </cell>
          <cell r="F1626" t="str">
            <v>לא פעיל</v>
          </cell>
          <cell r="G1626" t="str">
            <v>שכר</v>
          </cell>
          <cell r="H1626">
            <v>0</v>
          </cell>
          <cell r="I1626">
            <v>0</v>
          </cell>
        </row>
        <row r="1627">
          <cell r="A1627">
            <v>1611100351</v>
          </cell>
          <cell r="B1627">
            <v>351</v>
          </cell>
          <cell r="C1627">
            <v>611100</v>
          </cell>
          <cell r="D1627">
            <v>1</v>
          </cell>
          <cell r="E1627">
            <v>0</v>
          </cell>
          <cell r="F1627" t="str">
            <v>לא פעיל</v>
          </cell>
          <cell r="G1627" t="str">
            <v>שכר</v>
          </cell>
          <cell r="H1627">
            <v>0</v>
          </cell>
          <cell r="I1627">
            <v>0</v>
          </cell>
        </row>
        <row r="1628">
          <cell r="A1628">
            <v>1611100352</v>
          </cell>
          <cell r="B1628">
            <v>352</v>
          </cell>
          <cell r="C1628">
            <v>611100</v>
          </cell>
          <cell r="D1628">
            <v>1</v>
          </cell>
          <cell r="E1628">
            <v>0</v>
          </cell>
          <cell r="F1628" t="str">
            <v>לא פעיל</v>
          </cell>
          <cell r="G1628" t="str">
            <v>שכר</v>
          </cell>
          <cell r="H1628">
            <v>0</v>
          </cell>
          <cell r="I1628">
            <v>0</v>
          </cell>
        </row>
        <row r="1629">
          <cell r="A1629">
            <v>1611100353</v>
          </cell>
          <cell r="B1629">
            <v>353</v>
          </cell>
          <cell r="C1629">
            <v>611100</v>
          </cell>
          <cell r="D1629">
            <v>1</v>
          </cell>
          <cell r="E1629">
            <v>0</v>
          </cell>
          <cell r="F1629" t="str">
            <v>הוצ' רכב 838-36-002</v>
          </cell>
          <cell r="G1629" t="str">
            <v>שכר</v>
          </cell>
          <cell r="H1629">
            <v>0</v>
          </cell>
          <cell r="I1629">
            <v>20000</v>
          </cell>
        </row>
        <row r="1630">
          <cell r="A1630">
            <v>1611100400</v>
          </cell>
          <cell r="B1630">
            <v>400</v>
          </cell>
          <cell r="C1630">
            <v>611100</v>
          </cell>
          <cell r="D1630">
            <v>1</v>
          </cell>
          <cell r="E1630">
            <v>0</v>
          </cell>
          <cell r="F1630" t="str">
            <v>אחזקת בנינים וציוד</v>
          </cell>
          <cell r="G1630" t="str">
            <v xml:space="preserve"> </v>
          </cell>
          <cell r="H1630">
            <v>0</v>
          </cell>
          <cell r="I1630">
            <v>0</v>
          </cell>
        </row>
        <row r="1631">
          <cell r="A1631">
            <v>1611100441</v>
          </cell>
          <cell r="B1631">
            <v>441</v>
          </cell>
          <cell r="C1631">
            <v>611100</v>
          </cell>
          <cell r="D1631">
            <v>1</v>
          </cell>
          <cell r="E1631">
            <v>0</v>
          </cell>
          <cell r="F1631" t="str">
            <v>בטוח אחריות בכירים</v>
          </cell>
          <cell r="G1631" t="str">
            <v>קשיח</v>
          </cell>
          <cell r="H1631">
            <v>0.87969924812030076</v>
          </cell>
          <cell r="I1631">
            <v>250000</v>
          </cell>
        </row>
        <row r="1632">
          <cell r="A1632">
            <v>1611100471</v>
          </cell>
          <cell r="B1632">
            <v>471</v>
          </cell>
          <cell r="C1632">
            <v>611100</v>
          </cell>
          <cell r="D1632">
            <v>1</v>
          </cell>
          <cell r="E1632">
            <v>0</v>
          </cell>
          <cell r="F1632" t="str">
            <v xml:space="preserve">מכשירי כתיבה      </v>
          </cell>
          <cell r="G1632" t="str">
            <v>גמיש</v>
          </cell>
          <cell r="H1632">
            <v>0</v>
          </cell>
          <cell r="I1632">
            <v>28500</v>
          </cell>
        </row>
        <row r="1633">
          <cell r="A1633">
            <v>1611100492</v>
          </cell>
          <cell r="B1633">
            <v>492</v>
          </cell>
          <cell r="C1633">
            <v>611100</v>
          </cell>
          <cell r="D1633">
            <v>1</v>
          </cell>
          <cell r="E1633">
            <v>0</v>
          </cell>
          <cell r="F1633" t="str">
            <v xml:space="preserve">השתתפות בעזר 092  </v>
          </cell>
          <cell r="G1633" t="str">
            <v>קשיח</v>
          </cell>
          <cell r="H1633">
            <v>2.4390243902439046E-2</v>
          </cell>
          <cell r="I1633">
            <v>420000</v>
          </cell>
        </row>
        <row r="1634">
          <cell r="A1634">
            <v>1611100500</v>
          </cell>
          <cell r="B1634">
            <v>500</v>
          </cell>
          <cell r="C1634">
            <v>611100</v>
          </cell>
          <cell r="D1634">
            <v>1</v>
          </cell>
          <cell r="E1634">
            <v>0</v>
          </cell>
          <cell r="F1634" t="str">
            <v xml:space="preserve">הוצאות מינהליות   </v>
          </cell>
          <cell r="G1634" t="str">
            <v xml:space="preserve"> </v>
          </cell>
          <cell r="H1634">
            <v>0</v>
          </cell>
          <cell r="I1634">
            <v>0</v>
          </cell>
        </row>
        <row r="1635">
          <cell r="A1635">
            <v>1611100511</v>
          </cell>
          <cell r="B1635">
            <v>511</v>
          </cell>
          <cell r="C1635">
            <v>611100</v>
          </cell>
          <cell r="D1635">
            <v>1</v>
          </cell>
          <cell r="E1635">
            <v>0</v>
          </cell>
          <cell r="F1635" t="str">
            <v xml:space="preserve">אירוח וכיבוד      </v>
          </cell>
          <cell r="G1635" t="str">
            <v>גמיש</v>
          </cell>
          <cell r="H1635">
            <v>0</v>
          </cell>
          <cell r="I1635">
            <v>28500</v>
          </cell>
        </row>
        <row r="1636">
          <cell r="A1636">
            <v>1611100512</v>
          </cell>
          <cell r="B1636">
            <v>512</v>
          </cell>
          <cell r="C1636">
            <v>611100</v>
          </cell>
          <cell r="D1636">
            <v>1</v>
          </cell>
          <cell r="E1636">
            <v>0</v>
          </cell>
          <cell r="F1636" t="str">
            <v xml:space="preserve">נסיעות ואש"ל      </v>
          </cell>
          <cell r="G1636" t="str">
            <v>גמיש</v>
          </cell>
          <cell r="H1636">
            <v>0</v>
          </cell>
          <cell r="I1636">
            <v>1000</v>
          </cell>
        </row>
        <row r="1637">
          <cell r="A1637">
            <v>1611100522</v>
          </cell>
          <cell r="B1637">
            <v>522</v>
          </cell>
          <cell r="C1637">
            <v>611100</v>
          </cell>
          <cell r="D1637">
            <v>1</v>
          </cell>
          <cell r="E1637">
            <v>0</v>
          </cell>
          <cell r="F1637" t="str">
            <v xml:space="preserve">ספרים ועיתונים    </v>
          </cell>
          <cell r="G1637" t="str">
            <v>גמיש</v>
          </cell>
          <cell r="H1637">
            <v>0</v>
          </cell>
          <cell r="I1637">
            <v>19000</v>
          </cell>
        </row>
        <row r="1638">
          <cell r="A1638">
            <v>1611100540</v>
          </cell>
          <cell r="B1638">
            <v>540</v>
          </cell>
          <cell r="C1638">
            <v>611100</v>
          </cell>
          <cell r="D1638">
            <v>1</v>
          </cell>
          <cell r="E1638">
            <v>0</v>
          </cell>
          <cell r="F1638" t="str">
            <v xml:space="preserve">הוצאות טלפון      </v>
          </cell>
          <cell r="G1638" t="str">
            <v>קשיח</v>
          </cell>
          <cell r="H1638">
            <v>0</v>
          </cell>
          <cell r="I1638">
            <v>1900</v>
          </cell>
        </row>
        <row r="1639">
          <cell r="A1639">
            <v>1611100543</v>
          </cell>
          <cell r="B1639">
            <v>543</v>
          </cell>
          <cell r="C1639">
            <v>611100</v>
          </cell>
          <cell r="D1639">
            <v>1</v>
          </cell>
          <cell r="E1639">
            <v>0</v>
          </cell>
          <cell r="F1639" t="str">
            <v xml:space="preserve">טלפונים סלולריים  </v>
          </cell>
          <cell r="G1639" t="str">
            <v>גמיש</v>
          </cell>
          <cell r="H1639">
            <v>0</v>
          </cell>
          <cell r="I1639">
            <v>23800</v>
          </cell>
        </row>
        <row r="1640">
          <cell r="A1640">
            <v>1611100544</v>
          </cell>
          <cell r="B1640">
            <v>544</v>
          </cell>
          <cell r="C1640">
            <v>611100</v>
          </cell>
          <cell r="D1640">
            <v>1</v>
          </cell>
          <cell r="E1640">
            <v>0</v>
          </cell>
          <cell r="F1640" t="str">
            <v xml:space="preserve">הוצאות דאר        </v>
          </cell>
          <cell r="G1640" t="str">
            <v>קשיח</v>
          </cell>
          <cell r="H1640">
            <v>0</v>
          </cell>
          <cell r="I1640">
            <v>38000</v>
          </cell>
        </row>
        <row r="1641">
          <cell r="A1641">
            <v>1611100550</v>
          </cell>
          <cell r="B1641">
            <v>550</v>
          </cell>
          <cell r="C1641">
            <v>611100</v>
          </cell>
          <cell r="D1641">
            <v>1</v>
          </cell>
          <cell r="E1641">
            <v>0</v>
          </cell>
          <cell r="F1641" t="str">
            <v>פרסומים</v>
          </cell>
          <cell r="G1641" t="str">
            <v>גמיש</v>
          </cell>
          <cell r="H1641">
            <v>0</v>
          </cell>
          <cell r="I1641">
            <v>0</v>
          </cell>
        </row>
        <row r="1642">
          <cell r="A1642">
            <v>1611100551</v>
          </cell>
          <cell r="B1642">
            <v>551</v>
          </cell>
          <cell r="C1642">
            <v>611100</v>
          </cell>
          <cell r="D1642">
            <v>1</v>
          </cell>
          <cell r="E1642">
            <v>0</v>
          </cell>
          <cell r="F1642" t="str">
            <v>מבצע פרסום</v>
          </cell>
          <cell r="G1642" t="str">
            <v>גמיש</v>
          </cell>
          <cell r="H1642">
            <v>0</v>
          </cell>
          <cell r="I1642">
            <v>0</v>
          </cell>
        </row>
        <row r="1643">
          <cell r="A1643">
            <v>1611100552</v>
          </cell>
          <cell r="B1643">
            <v>552</v>
          </cell>
          <cell r="C1643">
            <v>611100</v>
          </cell>
          <cell r="D1643">
            <v>1</v>
          </cell>
          <cell r="E1643">
            <v>0</v>
          </cell>
          <cell r="F1643" t="str">
            <v>דוברות</v>
          </cell>
          <cell r="G1643" t="str">
            <v>גמיש</v>
          </cell>
          <cell r="H1643">
            <v>0</v>
          </cell>
          <cell r="I1643">
            <v>850000</v>
          </cell>
        </row>
        <row r="1644">
          <cell r="A1644">
            <v>1611100553</v>
          </cell>
          <cell r="B1644">
            <v>553</v>
          </cell>
          <cell r="C1644">
            <v>611100</v>
          </cell>
          <cell r="D1644">
            <v>1</v>
          </cell>
          <cell r="E1644">
            <v>0</v>
          </cell>
          <cell r="F1644" t="str">
            <v>יחסי ציבור ומיתוג</v>
          </cell>
          <cell r="G1644" t="str">
            <v>גמיש</v>
          </cell>
          <cell r="H1644">
            <v>0</v>
          </cell>
          <cell r="I1644">
            <v>254000</v>
          </cell>
        </row>
        <row r="1645">
          <cell r="A1645">
            <v>1611100561</v>
          </cell>
          <cell r="B1645">
            <v>561</v>
          </cell>
          <cell r="C1645">
            <v>611100</v>
          </cell>
          <cell r="D1645">
            <v>1</v>
          </cell>
          <cell r="E1645">
            <v>0</v>
          </cell>
          <cell r="F1645" t="str">
            <v xml:space="preserve">שיכפולים          </v>
          </cell>
          <cell r="G1645" t="str">
            <v>גמיש</v>
          </cell>
          <cell r="H1645">
            <v>0</v>
          </cell>
          <cell r="I1645">
            <v>9500</v>
          </cell>
        </row>
        <row r="1646">
          <cell r="A1646">
            <v>1611100562</v>
          </cell>
          <cell r="B1646">
            <v>562</v>
          </cell>
          <cell r="C1646">
            <v>611100</v>
          </cell>
          <cell r="D1646">
            <v>1</v>
          </cell>
          <cell r="E1646">
            <v>0</v>
          </cell>
          <cell r="F1646" t="str">
            <v xml:space="preserve">הדפסות            </v>
          </cell>
          <cell r="G1646" t="str">
            <v>גמיש</v>
          </cell>
          <cell r="H1646">
            <v>0</v>
          </cell>
          <cell r="I1646">
            <v>6700</v>
          </cell>
        </row>
        <row r="1647">
          <cell r="A1647">
            <v>1611100563</v>
          </cell>
          <cell r="B1647">
            <v>563</v>
          </cell>
          <cell r="C1647">
            <v>611100</v>
          </cell>
          <cell r="D1647">
            <v>1</v>
          </cell>
          <cell r="E1647">
            <v>0</v>
          </cell>
          <cell r="F1647" t="str">
            <v xml:space="preserve">הדפסת פרטיכלים    </v>
          </cell>
          <cell r="G1647" t="str">
            <v>גמיש</v>
          </cell>
          <cell r="H1647">
            <v>0.45985401459854014</v>
          </cell>
          <cell r="I1647">
            <v>20000</v>
          </cell>
        </row>
        <row r="1648">
          <cell r="A1648">
            <v>1611100571</v>
          </cell>
          <cell r="B1648">
            <v>571</v>
          </cell>
          <cell r="C1648">
            <v>611100</v>
          </cell>
          <cell r="D1648">
            <v>1</v>
          </cell>
          <cell r="E1648">
            <v>0</v>
          </cell>
          <cell r="F1648" t="str">
            <v xml:space="preserve">מיכון וענ"א       </v>
          </cell>
          <cell r="G1648" t="str">
            <v>קשיח</v>
          </cell>
          <cell r="H1648">
            <v>0</v>
          </cell>
          <cell r="I1648">
            <v>212400</v>
          </cell>
        </row>
        <row r="1649">
          <cell r="A1649">
            <v>1611100596</v>
          </cell>
          <cell r="B1649">
            <v>596</v>
          </cell>
          <cell r="C1649">
            <v>611100</v>
          </cell>
          <cell r="D1649">
            <v>1</v>
          </cell>
          <cell r="E1649">
            <v>0</v>
          </cell>
          <cell r="F1649" t="str">
            <v xml:space="preserve">השתתפות בעזר 096  </v>
          </cell>
          <cell r="G1649" t="str">
            <v>קשיח</v>
          </cell>
          <cell r="H1649">
            <v>0.18303571428571419</v>
          </cell>
          <cell r="I1649">
            <v>132500</v>
          </cell>
        </row>
        <row r="1650">
          <cell r="A1650">
            <v>1611100710</v>
          </cell>
          <cell r="B1650">
            <v>710</v>
          </cell>
          <cell r="C1650">
            <v>611100</v>
          </cell>
          <cell r="D1650">
            <v>1</v>
          </cell>
          <cell r="E1650">
            <v>0</v>
          </cell>
          <cell r="F1650" t="str">
            <v xml:space="preserve">הובלות  והסעות    </v>
          </cell>
          <cell r="G1650" t="str">
            <v>גמיש</v>
          </cell>
          <cell r="H1650">
            <v>0</v>
          </cell>
          <cell r="I1650">
            <v>0</v>
          </cell>
        </row>
        <row r="1651">
          <cell r="A1651">
            <v>1611100715</v>
          </cell>
          <cell r="B1651">
            <v>715</v>
          </cell>
          <cell r="C1651">
            <v>611100</v>
          </cell>
          <cell r="D1651">
            <v>1</v>
          </cell>
          <cell r="E1651">
            <v>0</v>
          </cell>
          <cell r="F1651" t="str">
            <v>עבודות קבלניות-רכב</v>
          </cell>
          <cell r="G1651" t="str">
            <v>קשיח</v>
          </cell>
          <cell r="H1651">
            <v>0</v>
          </cell>
          <cell r="I1651">
            <v>0</v>
          </cell>
        </row>
        <row r="1652">
          <cell r="A1652">
            <v>1611100753</v>
          </cell>
          <cell r="B1652">
            <v>753</v>
          </cell>
          <cell r="C1652">
            <v>611100</v>
          </cell>
          <cell r="D1652">
            <v>1</v>
          </cell>
          <cell r="E1652">
            <v>0</v>
          </cell>
          <cell r="F1652" t="str">
            <v xml:space="preserve">עובד חיצוני       </v>
          </cell>
          <cell r="G1652" t="str">
            <v>קשיח</v>
          </cell>
          <cell r="H1652">
            <v>0</v>
          </cell>
          <cell r="I1652">
            <v>0</v>
          </cell>
        </row>
        <row r="1653">
          <cell r="A1653">
            <v>1611100780</v>
          </cell>
          <cell r="B1653">
            <v>780</v>
          </cell>
          <cell r="C1653">
            <v>611100</v>
          </cell>
          <cell r="D1653">
            <v>1</v>
          </cell>
          <cell r="E1653">
            <v>0</v>
          </cell>
          <cell r="F1653" t="str">
            <v xml:space="preserve">הוצ' לחברי המועצה </v>
          </cell>
          <cell r="G1653" t="str">
            <v>גמיש</v>
          </cell>
          <cell r="H1653">
            <v>0</v>
          </cell>
          <cell r="I1653">
            <v>0</v>
          </cell>
        </row>
        <row r="1654">
          <cell r="A1654">
            <v>1611100961</v>
          </cell>
          <cell r="B1654">
            <v>961</v>
          </cell>
          <cell r="C1654">
            <v>611100</v>
          </cell>
          <cell r="D1654">
            <v>1</v>
          </cell>
          <cell r="E1654">
            <v>0</v>
          </cell>
          <cell r="F1654" t="str">
            <v>רז' פעולות ורכישות</v>
          </cell>
          <cell r="G1654" t="str">
            <v>גמיש</v>
          </cell>
          <cell r="H1654">
            <v>0</v>
          </cell>
          <cell r="I1654">
            <v>0</v>
          </cell>
        </row>
        <row r="1655">
          <cell r="A1655" t="e">
            <v>#VALUE!</v>
          </cell>
          <cell r="B1655" t="str">
            <v>611100  סך הכל</v>
          </cell>
          <cell r="C1655">
            <v>0</v>
          </cell>
          <cell r="D1655">
            <v>0</v>
          </cell>
          <cell r="E1655">
            <v>0</v>
          </cell>
          <cell r="F1655" t="str">
            <v xml:space="preserve">ראש  הרשות וסגניו </v>
          </cell>
          <cell r="G1655">
            <v>0</v>
          </cell>
          <cell r="H1655">
            <v>6.2975699220541026E-2</v>
          </cell>
          <cell r="I1655">
            <v>9273400</v>
          </cell>
        </row>
        <row r="1656">
          <cell r="A1656">
            <v>16120000</v>
          </cell>
          <cell r="B1656">
            <v>0</v>
          </cell>
          <cell r="C1656">
            <v>612000</v>
          </cell>
          <cell r="D1656">
            <v>1</v>
          </cell>
          <cell r="E1656">
            <v>0</v>
          </cell>
          <cell r="F1656" t="str">
            <v xml:space="preserve">מבקר הרשות        </v>
          </cell>
          <cell r="G1656" t="str">
            <v xml:space="preserve"> </v>
          </cell>
          <cell r="H1656">
            <v>0</v>
          </cell>
          <cell r="I1656">
            <v>0</v>
          </cell>
        </row>
        <row r="1657">
          <cell r="A1657">
            <v>1612000100</v>
          </cell>
          <cell r="B1657">
            <v>100</v>
          </cell>
          <cell r="C1657">
            <v>612000</v>
          </cell>
          <cell r="D1657">
            <v>1</v>
          </cell>
          <cell r="E1657">
            <v>0</v>
          </cell>
          <cell r="F1657" t="str">
            <v>שכר עובדים לפי תקן</v>
          </cell>
          <cell r="G1657" t="str">
            <v xml:space="preserve"> </v>
          </cell>
          <cell r="H1657">
            <v>0</v>
          </cell>
          <cell r="I1657">
            <v>0</v>
          </cell>
        </row>
        <row r="1658">
          <cell r="A1658">
            <v>1612000110</v>
          </cell>
          <cell r="B1658">
            <v>110</v>
          </cell>
          <cell r="C1658">
            <v>612000</v>
          </cell>
          <cell r="D1658">
            <v>1</v>
          </cell>
          <cell r="E1658">
            <v>0</v>
          </cell>
          <cell r="F1658" t="str">
            <v>השכר הקובע-תקציבית</v>
          </cell>
          <cell r="G1658" t="str">
            <v>שכר</v>
          </cell>
          <cell r="H1658">
            <v>0.11395839614109127</v>
          </cell>
          <cell r="I1658">
            <v>739000</v>
          </cell>
        </row>
        <row r="1659">
          <cell r="A1659">
            <v>1612000119</v>
          </cell>
          <cell r="B1659">
            <v>119</v>
          </cell>
          <cell r="C1659">
            <v>612000</v>
          </cell>
          <cell r="D1659">
            <v>1</v>
          </cell>
          <cell r="E1659">
            <v>0</v>
          </cell>
          <cell r="F1659" t="str">
            <v xml:space="preserve">השכר הקובע-צוברת  </v>
          </cell>
          <cell r="G1659" t="str">
            <v>שכר</v>
          </cell>
          <cell r="H1659">
            <v>1.4951245937161461E-2</v>
          </cell>
          <cell r="I1659">
            <v>936800</v>
          </cell>
        </row>
        <row r="1660">
          <cell r="A1660">
            <v>1612000122</v>
          </cell>
          <cell r="B1660">
            <v>122</v>
          </cell>
          <cell r="C1660">
            <v>612000</v>
          </cell>
          <cell r="D1660">
            <v>1</v>
          </cell>
          <cell r="E1660">
            <v>0</v>
          </cell>
          <cell r="F1660" t="str">
            <v xml:space="preserve">ביגוד             </v>
          </cell>
          <cell r="G1660" t="str">
            <v>שכר</v>
          </cell>
          <cell r="H1660">
            <v>0</v>
          </cell>
          <cell r="I1660">
            <v>62500</v>
          </cell>
        </row>
        <row r="1661">
          <cell r="A1661">
            <v>1612000126</v>
          </cell>
          <cell r="B1661">
            <v>126</v>
          </cell>
          <cell r="C1661">
            <v>612000</v>
          </cell>
          <cell r="D1661">
            <v>1</v>
          </cell>
          <cell r="E1661">
            <v>0</v>
          </cell>
          <cell r="F1661" t="str">
            <v xml:space="preserve">דמי הבראה         </v>
          </cell>
          <cell r="G1661" t="str">
            <v>שכר</v>
          </cell>
          <cell r="H1661">
            <v>-0.19999999999999996</v>
          </cell>
          <cell r="I1661">
            <v>50000</v>
          </cell>
        </row>
        <row r="1662">
          <cell r="A1662">
            <v>1612000130</v>
          </cell>
          <cell r="B1662">
            <v>130</v>
          </cell>
          <cell r="C1662">
            <v>612000</v>
          </cell>
          <cell r="D1662">
            <v>1</v>
          </cell>
          <cell r="E1662">
            <v>0</v>
          </cell>
          <cell r="F1662" t="str">
            <v xml:space="preserve">שעות נוספות       </v>
          </cell>
          <cell r="G1662" t="str">
            <v>שכר</v>
          </cell>
          <cell r="H1662">
            <v>0</v>
          </cell>
          <cell r="I1662">
            <v>0</v>
          </cell>
        </row>
        <row r="1663">
          <cell r="A1663">
            <v>1612000140</v>
          </cell>
          <cell r="B1663">
            <v>140</v>
          </cell>
          <cell r="C1663">
            <v>612000</v>
          </cell>
          <cell r="D1663">
            <v>1</v>
          </cell>
          <cell r="E1663">
            <v>0</v>
          </cell>
          <cell r="F1663" t="str">
            <v>השתתפות באחזקת רכב</v>
          </cell>
          <cell r="G1663" t="str">
            <v>שכר</v>
          </cell>
          <cell r="H1663">
            <v>0</v>
          </cell>
          <cell r="I1663">
            <v>135500</v>
          </cell>
        </row>
        <row r="1664">
          <cell r="A1664">
            <v>1612000253</v>
          </cell>
          <cell r="B1664">
            <v>253</v>
          </cell>
          <cell r="C1664">
            <v>612000</v>
          </cell>
          <cell r="D1664">
            <v>1</v>
          </cell>
          <cell r="E1664">
            <v>0</v>
          </cell>
          <cell r="F1664" t="str">
            <v xml:space="preserve">עובדים חיצוניים   </v>
          </cell>
          <cell r="G1664" t="str">
            <v>שכר</v>
          </cell>
          <cell r="H1664">
            <v>0</v>
          </cell>
          <cell r="I1664">
            <v>0</v>
          </cell>
        </row>
        <row r="1665">
          <cell r="A1665">
            <v>1612000350</v>
          </cell>
          <cell r="B1665">
            <v>350</v>
          </cell>
          <cell r="C1665">
            <v>612000</v>
          </cell>
          <cell r="D1665">
            <v>1</v>
          </cell>
          <cell r="E1665">
            <v>0</v>
          </cell>
          <cell r="F1665" t="str">
            <v>ליסינג - 162-53-902</v>
          </cell>
          <cell r="G1665" t="str">
            <v>שכר</v>
          </cell>
          <cell r="H1665">
            <v>8.3333333333333259E-2</v>
          </cell>
          <cell r="I1665">
            <v>65000</v>
          </cell>
        </row>
        <row r="1666">
          <cell r="A1666">
            <v>1612000351</v>
          </cell>
          <cell r="B1666">
            <v>351</v>
          </cell>
          <cell r="C1666">
            <v>612000</v>
          </cell>
          <cell r="D1666">
            <v>1</v>
          </cell>
          <cell r="E1666">
            <v>0</v>
          </cell>
          <cell r="F1666" t="str">
            <v>הוצאות - 162-53-902</v>
          </cell>
          <cell r="G1666" t="str">
            <v>שכר</v>
          </cell>
          <cell r="H1666">
            <v>0.16666666666666674</v>
          </cell>
          <cell r="I1666">
            <v>21000</v>
          </cell>
        </row>
        <row r="1667">
          <cell r="A1667">
            <v>1612000400</v>
          </cell>
          <cell r="B1667">
            <v>400</v>
          </cell>
          <cell r="C1667">
            <v>612000</v>
          </cell>
          <cell r="D1667">
            <v>1</v>
          </cell>
          <cell r="E1667">
            <v>0</v>
          </cell>
          <cell r="F1667" t="str">
            <v>אחזקת בנינים וציוד</v>
          </cell>
          <cell r="G1667" t="str">
            <v xml:space="preserve"> </v>
          </cell>
          <cell r="H1667">
            <v>0</v>
          </cell>
          <cell r="I1667">
            <v>0</v>
          </cell>
        </row>
        <row r="1668">
          <cell r="A1668">
            <v>1612000470</v>
          </cell>
          <cell r="B1668">
            <v>470</v>
          </cell>
          <cell r="C1668">
            <v>612000</v>
          </cell>
          <cell r="D1668">
            <v>1</v>
          </cell>
          <cell r="E1668">
            <v>0</v>
          </cell>
          <cell r="F1668" t="str">
            <v xml:space="preserve">אחזקת מכונות      </v>
          </cell>
          <cell r="G1668" t="str">
            <v>גמיש</v>
          </cell>
          <cell r="H1668">
            <v>0</v>
          </cell>
          <cell r="I1668">
            <v>1600</v>
          </cell>
        </row>
        <row r="1669">
          <cell r="A1669">
            <v>1612000471</v>
          </cell>
          <cell r="B1669">
            <v>471</v>
          </cell>
          <cell r="C1669">
            <v>612000</v>
          </cell>
          <cell r="D1669">
            <v>1</v>
          </cell>
          <cell r="E1669">
            <v>0</v>
          </cell>
          <cell r="F1669" t="str">
            <v xml:space="preserve">מכשירי כתיבה      </v>
          </cell>
          <cell r="G1669" t="str">
            <v>גמיש</v>
          </cell>
          <cell r="H1669">
            <v>0</v>
          </cell>
          <cell r="I1669">
            <v>10000</v>
          </cell>
        </row>
        <row r="1670">
          <cell r="A1670">
            <v>1612000492</v>
          </cell>
          <cell r="B1670">
            <v>492</v>
          </cell>
          <cell r="C1670">
            <v>612000</v>
          </cell>
          <cell r="D1670">
            <v>1</v>
          </cell>
          <cell r="E1670">
            <v>0</v>
          </cell>
          <cell r="F1670" t="str">
            <v xml:space="preserve">השתתפות בעזר 092  </v>
          </cell>
          <cell r="G1670" t="str">
            <v>קשיח</v>
          </cell>
          <cell r="H1670">
            <v>1.4</v>
          </cell>
          <cell r="I1670">
            <v>12000</v>
          </cell>
        </row>
        <row r="1671">
          <cell r="A1671">
            <v>1612000500</v>
          </cell>
          <cell r="B1671">
            <v>500</v>
          </cell>
          <cell r="C1671">
            <v>612000</v>
          </cell>
          <cell r="D1671">
            <v>1</v>
          </cell>
          <cell r="E1671">
            <v>0</v>
          </cell>
          <cell r="F1671" t="str">
            <v xml:space="preserve">הוצאות מינהליות   </v>
          </cell>
          <cell r="G1671" t="str">
            <v xml:space="preserve"> </v>
          </cell>
          <cell r="H1671">
            <v>0</v>
          </cell>
          <cell r="I1671">
            <v>0</v>
          </cell>
        </row>
        <row r="1672">
          <cell r="A1672">
            <v>1612000511</v>
          </cell>
          <cell r="B1672">
            <v>511</v>
          </cell>
          <cell r="C1672">
            <v>612000</v>
          </cell>
          <cell r="D1672">
            <v>1</v>
          </cell>
          <cell r="E1672">
            <v>0</v>
          </cell>
          <cell r="F1672" t="str">
            <v xml:space="preserve">אירוח וכיבוד      </v>
          </cell>
          <cell r="G1672" t="str">
            <v>גמיש</v>
          </cell>
          <cell r="H1672">
            <v>0</v>
          </cell>
          <cell r="I1672">
            <v>7000</v>
          </cell>
        </row>
        <row r="1673">
          <cell r="A1673">
            <v>1612000512</v>
          </cell>
          <cell r="B1673">
            <v>512</v>
          </cell>
          <cell r="C1673">
            <v>612000</v>
          </cell>
          <cell r="D1673">
            <v>1</v>
          </cell>
          <cell r="E1673">
            <v>0</v>
          </cell>
          <cell r="F1673" t="str">
            <v xml:space="preserve">נסיעות ואש"ל      </v>
          </cell>
          <cell r="G1673" t="str">
            <v>גמיש</v>
          </cell>
          <cell r="H1673">
            <v>0</v>
          </cell>
          <cell r="I1673">
            <v>1000</v>
          </cell>
        </row>
        <row r="1674">
          <cell r="A1674">
            <v>1612000521</v>
          </cell>
          <cell r="B1674">
            <v>521</v>
          </cell>
          <cell r="C1674">
            <v>612000</v>
          </cell>
          <cell r="D1674">
            <v>1</v>
          </cell>
          <cell r="E1674">
            <v>0</v>
          </cell>
          <cell r="F1674" t="str">
            <v>השתלמות עובדים</v>
          </cell>
          <cell r="G1674" t="str">
            <v>גמיש</v>
          </cell>
          <cell r="H1674">
            <v>0</v>
          </cell>
          <cell r="I1674">
            <v>20000</v>
          </cell>
        </row>
        <row r="1675">
          <cell r="A1675">
            <v>1612000522</v>
          </cell>
          <cell r="B1675">
            <v>522</v>
          </cell>
          <cell r="C1675">
            <v>612000</v>
          </cell>
          <cell r="D1675">
            <v>1</v>
          </cell>
          <cell r="E1675">
            <v>0</v>
          </cell>
          <cell r="F1675" t="str">
            <v xml:space="preserve">ספרים ועיתונים    </v>
          </cell>
          <cell r="G1675" t="str">
            <v>גמיש</v>
          </cell>
          <cell r="H1675">
            <v>0</v>
          </cell>
          <cell r="I1675">
            <v>9000</v>
          </cell>
        </row>
        <row r="1676">
          <cell r="A1676">
            <v>1612000523</v>
          </cell>
          <cell r="B1676">
            <v>523</v>
          </cell>
          <cell r="C1676">
            <v>612000</v>
          </cell>
          <cell r="D1676">
            <v>1</v>
          </cell>
          <cell r="E1676">
            <v>0</v>
          </cell>
          <cell r="F1676" t="str">
            <v xml:space="preserve">דמי חבר           </v>
          </cell>
          <cell r="G1676" t="str">
            <v>קשיח</v>
          </cell>
          <cell r="H1676">
            <v>0</v>
          </cell>
          <cell r="I1676">
            <v>0</v>
          </cell>
        </row>
        <row r="1677">
          <cell r="A1677">
            <v>1612000561</v>
          </cell>
          <cell r="B1677">
            <v>561</v>
          </cell>
          <cell r="C1677">
            <v>612000</v>
          </cell>
          <cell r="D1677">
            <v>1</v>
          </cell>
          <cell r="E1677">
            <v>0</v>
          </cell>
          <cell r="F1677" t="str">
            <v xml:space="preserve">שיכפולים          </v>
          </cell>
          <cell r="G1677" t="str">
            <v>גמיש</v>
          </cell>
          <cell r="H1677">
            <v>0</v>
          </cell>
          <cell r="I1677">
            <v>0</v>
          </cell>
        </row>
        <row r="1678">
          <cell r="A1678">
            <v>1612000562</v>
          </cell>
          <cell r="B1678">
            <v>562</v>
          </cell>
          <cell r="C1678">
            <v>612000</v>
          </cell>
          <cell r="D1678">
            <v>1</v>
          </cell>
          <cell r="E1678">
            <v>0</v>
          </cell>
          <cell r="F1678" t="str">
            <v xml:space="preserve">הדפסות            </v>
          </cell>
          <cell r="G1678" t="str">
            <v>גמיש</v>
          </cell>
          <cell r="H1678">
            <v>0</v>
          </cell>
          <cell r="I1678">
            <v>15000</v>
          </cell>
        </row>
        <row r="1679">
          <cell r="A1679">
            <v>1612000571</v>
          </cell>
          <cell r="B1679">
            <v>571</v>
          </cell>
          <cell r="C1679">
            <v>612000</v>
          </cell>
          <cell r="D1679">
            <v>1</v>
          </cell>
          <cell r="E1679">
            <v>0</v>
          </cell>
          <cell r="F1679" t="str">
            <v xml:space="preserve">מיכון וענ"א       </v>
          </cell>
          <cell r="G1679" t="str">
            <v>קשיח</v>
          </cell>
          <cell r="H1679">
            <v>0</v>
          </cell>
          <cell r="I1679">
            <v>31500</v>
          </cell>
        </row>
        <row r="1680">
          <cell r="A1680">
            <v>1612000580</v>
          </cell>
          <cell r="B1680">
            <v>580</v>
          </cell>
          <cell r="C1680">
            <v>612000</v>
          </cell>
          <cell r="D1680">
            <v>1</v>
          </cell>
          <cell r="E1680">
            <v>0</v>
          </cell>
          <cell r="F1680" t="str">
            <v>סקרים ויעוץ חיצוני</v>
          </cell>
          <cell r="G1680" t="str">
            <v>גמיש</v>
          </cell>
          <cell r="H1680">
            <v>0</v>
          </cell>
          <cell r="I1680">
            <v>260000</v>
          </cell>
        </row>
        <row r="1681">
          <cell r="A1681">
            <v>1612000596</v>
          </cell>
          <cell r="B1681">
            <v>596</v>
          </cell>
          <cell r="C1681">
            <v>612000</v>
          </cell>
          <cell r="D1681">
            <v>1</v>
          </cell>
          <cell r="E1681">
            <v>0</v>
          </cell>
          <cell r="F1681" t="str">
            <v xml:space="preserve">השתתפות בעזר 096  </v>
          </cell>
          <cell r="G1681" t="str">
            <v>קשיח</v>
          </cell>
          <cell r="H1681">
            <v>0.5714285714285714</v>
          </cell>
          <cell r="I1681">
            <v>11000</v>
          </cell>
        </row>
        <row r="1682">
          <cell r="A1682">
            <v>1612000781</v>
          </cell>
          <cell r="B1682">
            <v>781</v>
          </cell>
          <cell r="C1682">
            <v>612000</v>
          </cell>
          <cell r="D1682">
            <v>1</v>
          </cell>
          <cell r="E1682">
            <v>0</v>
          </cell>
          <cell r="F1682" t="str">
            <v>פעולות סמנכ''ל</v>
          </cell>
          <cell r="G1682" t="str">
            <v>גמיש</v>
          </cell>
          <cell r="H1682">
            <v>0.66666666666666674</v>
          </cell>
          <cell r="I1682">
            <v>10000</v>
          </cell>
        </row>
        <row r="1683">
          <cell r="A1683">
            <v>1612000794</v>
          </cell>
          <cell r="B1683">
            <v>794</v>
          </cell>
          <cell r="C1683">
            <v>612000</v>
          </cell>
          <cell r="D1683">
            <v>1</v>
          </cell>
          <cell r="E1683">
            <v>0</v>
          </cell>
          <cell r="F1683" t="str">
            <v xml:space="preserve">השתתפות בעזר 094  </v>
          </cell>
          <cell r="G1683" t="str">
            <v>קשיח</v>
          </cell>
          <cell r="H1683">
            <v>8.3333333333333037E-3</v>
          </cell>
          <cell r="I1683">
            <v>12100</v>
          </cell>
        </row>
        <row r="1684">
          <cell r="A1684">
            <v>1612000931</v>
          </cell>
          <cell r="B1684">
            <v>931</v>
          </cell>
          <cell r="C1684">
            <v>612000</v>
          </cell>
          <cell r="D1684">
            <v>1</v>
          </cell>
          <cell r="E1684">
            <v>0</v>
          </cell>
          <cell r="F1684" t="str">
            <v xml:space="preserve">רכישות חד פעמיות  </v>
          </cell>
          <cell r="G1684" t="str">
            <v>קשיח</v>
          </cell>
          <cell r="H1684">
            <v>0</v>
          </cell>
          <cell r="I1684">
            <v>0</v>
          </cell>
        </row>
        <row r="1685">
          <cell r="A1685">
            <v>1612000961</v>
          </cell>
          <cell r="B1685">
            <v>961</v>
          </cell>
          <cell r="C1685">
            <v>612000</v>
          </cell>
          <cell r="D1685">
            <v>1</v>
          </cell>
          <cell r="E1685">
            <v>0</v>
          </cell>
          <cell r="F1685" t="str">
            <v>רז' פעולות ורכישות</v>
          </cell>
          <cell r="G1685" t="str">
            <v>גמיש</v>
          </cell>
          <cell r="H1685">
            <v>0</v>
          </cell>
          <cell r="I1685">
            <v>0</v>
          </cell>
        </row>
        <row r="1686">
          <cell r="A1686" t="e">
            <v>#VALUE!</v>
          </cell>
          <cell r="B1686" t="str">
            <v>612000  סך הכל</v>
          </cell>
          <cell r="C1686">
            <v>0</v>
          </cell>
          <cell r="D1686">
            <v>0</v>
          </cell>
          <cell r="E1686">
            <v>0</v>
          </cell>
          <cell r="F1686" t="str">
            <v xml:space="preserve">מבקר הרשות        </v>
          </cell>
          <cell r="G1686">
            <v>0</v>
          </cell>
          <cell r="H1686">
            <v>5.240174672489073E-2</v>
          </cell>
          <cell r="I1686">
            <v>2410000</v>
          </cell>
        </row>
        <row r="1687">
          <cell r="A1687">
            <v>0</v>
          </cell>
          <cell r="B1687">
            <v>0</v>
          </cell>
          <cell r="C1687">
            <v>0</v>
          </cell>
          <cell r="D1687">
            <v>0</v>
          </cell>
          <cell r="E1687">
            <v>0</v>
          </cell>
          <cell r="F1687">
            <v>0</v>
          </cell>
          <cell r="G1687">
            <v>0</v>
          </cell>
          <cell r="H1687">
            <v>0</v>
          </cell>
          <cell r="I1687">
            <v>0</v>
          </cell>
        </row>
        <row r="1688">
          <cell r="A1688">
            <v>16130000</v>
          </cell>
          <cell r="B1688">
            <v>0</v>
          </cell>
          <cell r="C1688">
            <v>613000</v>
          </cell>
          <cell r="D1688">
            <v>1</v>
          </cell>
          <cell r="E1688">
            <v>0</v>
          </cell>
          <cell r="F1688" t="str">
            <v xml:space="preserve">מזכירות           </v>
          </cell>
          <cell r="G1688" t="str">
            <v xml:space="preserve"> </v>
          </cell>
          <cell r="H1688">
            <v>0</v>
          </cell>
          <cell r="I1688">
            <v>0</v>
          </cell>
        </row>
        <row r="1689">
          <cell r="A1689">
            <v>16131000</v>
          </cell>
          <cell r="B1689">
            <v>0</v>
          </cell>
          <cell r="C1689">
            <v>613100</v>
          </cell>
          <cell r="D1689">
            <v>1</v>
          </cell>
          <cell r="E1689">
            <v>0</v>
          </cell>
          <cell r="F1689" t="str">
            <v>משרד מנכ"ל העירייה</v>
          </cell>
          <cell r="G1689" t="str">
            <v xml:space="preserve"> </v>
          </cell>
          <cell r="H1689">
            <v>0</v>
          </cell>
          <cell r="I1689">
            <v>0</v>
          </cell>
        </row>
        <row r="1690">
          <cell r="A1690">
            <v>1613100100</v>
          </cell>
          <cell r="B1690">
            <v>100</v>
          </cell>
          <cell r="C1690">
            <v>613100</v>
          </cell>
          <cell r="D1690">
            <v>1</v>
          </cell>
          <cell r="E1690">
            <v>0</v>
          </cell>
          <cell r="F1690" t="str">
            <v>שכר עובדים לפי תקן</v>
          </cell>
          <cell r="G1690" t="str">
            <v xml:space="preserve"> </v>
          </cell>
          <cell r="H1690">
            <v>0</v>
          </cell>
          <cell r="I1690">
            <v>0</v>
          </cell>
        </row>
        <row r="1691">
          <cell r="A1691">
            <v>1613100110</v>
          </cell>
          <cell r="B1691">
            <v>110</v>
          </cell>
          <cell r="C1691">
            <v>613100</v>
          </cell>
          <cell r="D1691">
            <v>1</v>
          </cell>
          <cell r="E1691">
            <v>0</v>
          </cell>
          <cell r="F1691" t="str">
            <v>השכר הקובע-תקציבית</v>
          </cell>
          <cell r="G1691" t="str">
            <v>שכר</v>
          </cell>
          <cell r="H1691">
            <v>-0.44794952681388012</v>
          </cell>
          <cell r="I1691">
            <v>210000</v>
          </cell>
        </row>
        <row r="1692">
          <cell r="A1692">
            <v>1613100119</v>
          </cell>
          <cell r="B1692">
            <v>119</v>
          </cell>
          <cell r="C1692">
            <v>613100</v>
          </cell>
          <cell r="D1692">
            <v>1</v>
          </cell>
          <cell r="E1692">
            <v>0</v>
          </cell>
          <cell r="F1692" t="str">
            <v xml:space="preserve">השכר הקובע-צוברת  </v>
          </cell>
          <cell r="G1692" t="str">
            <v>שכר</v>
          </cell>
          <cell r="H1692">
            <v>-0.17197217826518973</v>
          </cell>
          <cell r="I1692">
            <v>2250000</v>
          </cell>
        </row>
        <row r="1693">
          <cell r="A1693">
            <v>1613100122</v>
          </cell>
          <cell r="B1693">
            <v>122</v>
          </cell>
          <cell r="C1693">
            <v>613100</v>
          </cell>
          <cell r="D1693">
            <v>1</v>
          </cell>
          <cell r="E1693">
            <v>0</v>
          </cell>
          <cell r="F1693" t="str">
            <v xml:space="preserve">ביגוד             </v>
          </cell>
          <cell r="G1693" t="str">
            <v>שכר</v>
          </cell>
          <cell r="H1693">
            <v>-0.32258064516129037</v>
          </cell>
          <cell r="I1693">
            <v>21000</v>
          </cell>
        </row>
        <row r="1694">
          <cell r="A1694">
            <v>1613100126</v>
          </cell>
          <cell r="B1694">
            <v>126</v>
          </cell>
          <cell r="C1694">
            <v>613100</v>
          </cell>
          <cell r="D1694">
            <v>1</v>
          </cell>
          <cell r="E1694">
            <v>0</v>
          </cell>
          <cell r="F1694" t="str">
            <v xml:space="preserve">דמי הבראה         </v>
          </cell>
          <cell r="G1694" t="str">
            <v>שכר</v>
          </cell>
          <cell r="H1694">
            <v>-0.36170212765957444</v>
          </cell>
          <cell r="I1694">
            <v>42000</v>
          </cell>
        </row>
        <row r="1695">
          <cell r="A1695">
            <v>1613100130</v>
          </cell>
          <cell r="B1695">
            <v>130</v>
          </cell>
          <cell r="C1695">
            <v>613100</v>
          </cell>
          <cell r="D1695">
            <v>1</v>
          </cell>
          <cell r="E1695">
            <v>0</v>
          </cell>
          <cell r="F1695" t="str">
            <v xml:space="preserve">שעות נוספות       </v>
          </cell>
          <cell r="G1695" t="str">
            <v>שכר</v>
          </cell>
          <cell r="H1695">
            <v>0</v>
          </cell>
          <cell r="I1695">
            <v>47900</v>
          </cell>
        </row>
        <row r="1696">
          <cell r="A1696">
            <v>1613100140</v>
          </cell>
          <cell r="B1696">
            <v>140</v>
          </cell>
          <cell r="C1696">
            <v>613100</v>
          </cell>
          <cell r="D1696">
            <v>1</v>
          </cell>
          <cell r="E1696">
            <v>0</v>
          </cell>
          <cell r="F1696" t="str">
            <v>השתתפות באחזקת רכב</v>
          </cell>
          <cell r="G1696" t="str">
            <v>שכר</v>
          </cell>
          <cell r="H1696">
            <v>0</v>
          </cell>
          <cell r="I1696">
            <v>335100</v>
          </cell>
        </row>
        <row r="1697">
          <cell r="A1697">
            <v>1613100210</v>
          </cell>
          <cell r="B1697">
            <v>210</v>
          </cell>
          <cell r="C1697">
            <v>613100</v>
          </cell>
          <cell r="D1697">
            <v>1</v>
          </cell>
          <cell r="E1697">
            <v>0</v>
          </cell>
          <cell r="F1697" t="str">
            <v>שכר ללא תקן</v>
          </cell>
          <cell r="G1697" t="str">
            <v>שכר</v>
          </cell>
          <cell r="H1697">
            <v>0</v>
          </cell>
          <cell r="I1697">
            <v>0</v>
          </cell>
        </row>
        <row r="1698">
          <cell r="A1698">
            <v>1613100253</v>
          </cell>
          <cell r="B1698">
            <v>253</v>
          </cell>
          <cell r="C1698">
            <v>613100</v>
          </cell>
          <cell r="D1698">
            <v>1</v>
          </cell>
          <cell r="E1698">
            <v>0</v>
          </cell>
          <cell r="F1698" t="str">
            <v xml:space="preserve">עובדים חיצוניים   </v>
          </cell>
          <cell r="G1698" t="str">
            <v>שכר</v>
          </cell>
          <cell r="H1698">
            <v>0</v>
          </cell>
          <cell r="I1698">
            <v>0</v>
          </cell>
        </row>
        <row r="1699">
          <cell r="A1699">
            <v>1613100350</v>
          </cell>
          <cell r="B1699">
            <v>350</v>
          </cell>
          <cell r="C1699">
            <v>613100</v>
          </cell>
          <cell r="D1699">
            <v>1</v>
          </cell>
          <cell r="E1699">
            <v>0</v>
          </cell>
          <cell r="F1699" t="str">
            <v>ליסינג לשני  רכבים</v>
          </cell>
          <cell r="G1699" t="str">
            <v>שכר</v>
          </cell>
          <cell r="H1699">
            <v>1</v>
          </cell>
          <cell r="I1699">
            <v>102000</v>
          </cell>
        </row>
        <row r="1700">
          <cell r="A1700">
            <v>1613100351</v>
          </cell>
          <cell r="B1700">
            <v>351</v>
          </cell>
          <cell r="C1700">
            <v>613100</v>
          </cell>
          <cell r="D1700">
            <v>1</v>
          </cell>
          <cell r="E1700">
            <v>0</v>
          </cell>
          <cell r="F1700" t="str">
            <v>הוצאות - לשני רכבים</v>
          </cell>
          <cell r="G1700" t="str">
            <v>שכר</v>
          </cell>
          <cell r="H1700">
            <v>0.20750000000000002</v>
          </cell>
          <cell r="I1700">
            <v>48300</v>
          </cell>
        </row>
        <row r="1701">
          <cell r="A1701">
            <v>1613100400</v>
          </cell>
          <cell r="B1701">
            <v>400</v>
          </cell>
          <cell r="C1701">
            <v>613100</v>
          </cell>
          <cell r="D1701">
            <v>1</v>
          </cell>
          <cell r="E1701">
            <v>0</v>
          </cell>
          <cell r="F1701" t="str">
            <v>אחזקת בנינים וציוד</v>
          </cell>
          <cell r="G1701" t="str">
            <v xml:space="preserve"> </v>
          </cell>
          <cell r="H1701">
            <v>0</v>
          </cell>
          <cell r="I1701">
            <v>0</v>
          </cell>
        </row>
        <row r="1702">
          <cell r="A1702">
            <v>1613100471</v>
          </cell>
          <cell r="B1702">
            <v>471</v>
          </cell>
          <cell r="C1702">
            <v>613100</v>
          </cell>
          <cell r="D1702">
            <v>1</v>
          </cell>
          <cell r="E1702">
            <v>0</v>
          </cell>
          <cell r="F1702" t="str">
            <v xml:space="preserve">מכשירי כתיבה      </v>
          </cell>
          <cell r="G1702" t="str">
            <v>גמיש</v>
          </cell>
          <cell r="H1702">
            <v>0</v>
          </cell>
          <cell r="I1702">
            <v>10900</v>
          </cell>
        </row>
        <row r="1703">
          <cell r="A1703">
            <v>1613100500</v>
          </cell>
          <cell r="B1703">
            <v>500</v>
          </cell>
          <cell r="C1703">
            <v>613100</v>
          </cell>
          <cell r="D1703">
            <v>1</v>
          </cell>
          <cell r="E1703">
            <v>0</v>
          </cell>
          <cell r="F1703" t="str">
            <v xml:space="preserve">הוצאות מינהליות   </v>
          </cell>
          <cell r="G1703" t="str">
            <v xml:space="preserve"> </v>
          </cell>
          <cell r="H1703">
            <v>0</v>
          </cell>
          <cell r="I1703">
            <v>0</v>
          </cell>
        </row>
        <row r="1704">
          <cell r="A1704">
            <v>1613100511</v>
          </cell>
          <cell r="B1704">
            <v>511</v>
          </cell>
          <cell r="C1704">
            <v>613100</v>
          </cell>
          <cell r="D1704">
            <v>1</v>
          </cell>
          <cell r="E1704">
            <v>0</v>
          </cell>
          <cell r="F1704" t="str">
            <v xml:space="preserve">אירוח וכיבוד      </v>
          </cell>
          <cell r="G1704" t="str">
            <v>גמיש</v>
          </cell>
          <cell r="H1704">
            <v>0</v>
          </cell>
          <cell r="I1704">
            <v>10500</v>
          </cell>
        </row>
        <row r="1705">
          <cell r="A1705">
            <v>1613100512</v>
          </cell>
          <cell r="B1705">
            <v>512</v>
          </cell>
          <cell r="C1705">
            <v>613100</v>
          </cell>
          <cell r="D1705">
            <v>1</v>
          </cell>
          <cell r="E1705">
            <v>0</v>
          </cell>
          <cell r="F1705" t="str">
            <v xml:space="preserve">נסיעות ואש"ל      </v>
          </cell>
          <cell r="G1705" t="str">
            <v>גמיש</v>
          </cell>
          <cell r="H1705">
            <v>4</v>
          </cell>
          <cell r="I1705">
            <v>1000</v>
          </cell>
        </row>
        <row r="1706">
          <cell r="A1706">
            <v>1613100513</v>
          </cell>
          <cell r="B1706">
            <v>513</v>
          </cell>
          <cell r="C1706">
            <v>613100</v>
          </cell>
          <cell r="D1706">
            <v>1</v>
          </cell>
          <cell r="E1706">
            <v>0</v>
          </cell>
          <cell r="F1706" t="str">
            <v>חוזר מנכ''ל</v>
          </cell>
          <cell r="G1706" t="str">
            <v>גמיש</v>
          </cell>
          <cell r="H1706">
            <v>0</v>
          </cell>
          <cell r="I1706">
            <v>50000</v>
          </cell>
        </row>
        <row r="1707">
          <cell r="A1707">
            <v>1613100522</v>
          </cell>
          <cell r="B1707">
            <v>522</v>
          </cell>
          <cell r="C1707">
            <v>613100</v>
          </cell>
          <cell r="D1707">
            <v>1</v>
          </cell>
          <cell r="E1707">
            <v>0</v>
          </cell>
          <cell r="F1707" t="str">
            <v xml:space="preserve">ספרים ועיתונים    </v>
          </cell>
          <cell r="G1707" t="str">
            <v>גמיש</v>
          </cell>
          <cell r="H1707">
            <v>0</v>
          </cell>
          <cell r="I1707">
            <v>4500</v>
          </cell>
        </row>
        <row r="1708">
          <cell r="A1708">
            <v>1613100540</v>
          </cell>
          <cell r="B1708">
            <v>540</v>
          </cell>
          <cell r="C1708">
            <v>613100</v>
          </cell>
          <cell r="D1708">
            <v>1</v>
          </cell>
          <cell r="E1708">
            <v>0</v>
          </cell>
          <cell r="F1708" t="str">
            <v xml:space="preserve">הוצאות טלפון      </v>
          </cell>
          <cell r="G1708" t="str">
            <v>קשיח</v>
          </cell>
          <cell r="H1708">
            <v>0</v>
          </cell>
          <cell r="I1708">
            <v>0</v>
          </cell>
        </row>
        <row r="1709">
          <cell r="A1709">
            <v>1613100544</v>
          </cell>
          <cell r="B1709">
            <v>544</v>
          </cell>
          <cell r="C1709">
            <v>613100</v>
          </cell>
          <cell r="D1709">
            <v>1</v>
          </cell>
          <cell r="E1709">
            <v>0</v>
          </cell>
          <cell r="F1709" t="str">
            <v xml:space="preserve">הוצאות דאר        </v>
          </cell>
          <cell r="G1709" t="str">
            <v>קשיח</v>
          </cell>
          <cell r="H1709">
            <v>0</v>
          </cell>
          <cell r="I1709">
            <v>11400</v>
          </cell>
        </row>
        <row r="1710">
          <cell r="A1710">
            <v>1613100561</v>
          </cell>
          <cell r="B1710">
            <v>561</v>
          </cell>
          <cell r="C1710">
            <v>613100</v>
          </cell>
          <cell r="D1710">
            <v>1</v>
          </cell>
          <cell r="E1710">
            <v>0</v>
          </cell>
          <cell r="F1710" t="str">
            <v xml:space="preserve">שיכפולים          </v>
          </cell>
          <cell r="G1710" t="str">
            <v>גמיש</v>
          </cell>
          <cell r="H1710">
            <v>0</v>
          </cell>
          <cell r="I1710">
            <v>3800</v>
          </cell>
        </row>
        <row r="1711">
          <cell r="A1711">
            <v>1613100562</v>
          </cell>
          <cell r="B1711">
            <v>562</v>
          </cell>
          <cell r="C1711">
            <v>613100</v>
          </cell>
          <cell r="D1711">
            <v>1</v>
          </cell>
          <cell r="E1711">
            <v>0</v>
          </cell>
          <cell r="F1711" t="str">
            <v xml:space="preserve">הדפסות            </v>
          </cell>
          <cell r="G1711" t="str">
            <v>גמיש</v>
          </cell>
          <cell r="H1711">
            <v>0</v>
          </cell>
          <cell r="I1711">
            <v>1000</v>
          </cell>
        </row>
        <row r="1712">
          <cell r="A1712">
            <v>1613100571</v>
          </cell>
          <cell r="B1712">
            <v>571</v>
          </cell>
          <cell r="C1712">
            <v>613100</v>
          </cell>
          <cell r="D1712">
            <v>1</v>
          </cell>
          <cell r="E1712">
            <v>0</v>
          </cell>
          <cell r="F1712" t="str">
            <v xml:space="preserve">מיכון וענ"א       </v>
          </cell>
          <cell r="G1712" t="str">
            <v>קשיח</v>
          </cell>
          <cell r="H1712">
            <v>0</v>
          </cell>
          <cell r="I1712">
            <v>63100</v>
          </cell>
        </row>
        <row r="1713">
          <cell r="A1713">
            <v>1613100580</v>
          </cell>
          <cell r="B1713">
            <v>580</v>
          </cell>
          <cell r="C1713">
            <v>613100</v>
          </cell>
          <cell r="D1713">
            <v>1</v>
          </cell>
          <cell r="E1713">
            <v>0</v>
          </cell>
          <cell r="F1713" t="str">
            <v xml:space="preserve">פעולות שונות      </v>
          </cell>
          <cell r="G1713" t="str">
            <v>גמיש</v>
          </cell>
          <cell r="H1713">
            <v>0.5</v>
          </cell>
          <cell r="I1713">
            <v>45000</v>
          </cell>
        </row>
        <row r="1714">
          <cell r="A1714">
            <v>1613100596</v>
          </cell>
          <cell r="B1714">
            <v>596</v>
          </cell>
          <cell r="C1714">
            <v>613100</v>
          </cell>
          <cell r="D1714">
            <v>1</v>
          </cell>
          <cell r="E1714">
            <v>0</v>
          </cell>
          <cell r="F1714" t="str">
            <v xml:space="preserve">השתתפות בעזר 096  </v>
          </cell>
          <cell r="G1714" t="str">
            <v>קשיח</v>
          </cell>
          <cell r="H1714">
            <v>0.32323232323232332</v>
          </cell>
          <cell r="I1714">
            <v>13100</v>
          </cell>
        </row>
        <row r="1715">
          <cell r="A1715">
            <v>1613100700</v>
          </cell>
          <cell r="B1715">
            <v>700</v>
          </cell>
          <cell r="C1715">
            <v>613100</v>
          </cell>
          <cell r="D1715">
            <v>1</v>
          </cell>
          <cell r="E1715">
            <v>0</v>
          </cell>
          <cell r="F1715" t="str">
            <v xml:space="preserve">הוצאות לפעולות    </v>
          </cell>
          <cell r="G1715" t="str">
            <v xml:space="preserve"> </v>
          </cell>
          <cell r="H1715">
            <v>0</v>
          </cell>
          <cell r="I1715">
            <v>0</v>
          </cell>
        </row>
        <row r="1716">
          <cell r="A1716">
            <v>1613100753</v>
          </cell>
          <cell r="B1716">
            <v>753</v>
          </cell>
          <cell r="C1716">
            <v>613100</v>
          </cell>
          <cell r="D1716">
            <v>1</v>
          </cell>
          <cell r="E1716">
            <v>0</v>
          </cell>
          <cell r="F1716" t="str">
            <v xml:space="preserve">עובדים חיצוניים   </v>
          </cell>
          <cell r="G1716" t="str">
            <v>קשיח</v>
          </cell>
          <cell r="H1716">
            <v>0</v>
          </cell>
          <cell r="I1716">
            <v>0</v>
          </cell>
        </row>
        <row r="1717">
          <cell r="A1717">
            <v>1613100780</v>
          </cell>
          <cell r="B1717">
            <v>780</v>
          </cell>
          <cell r="C1717">
            <v>613100</v>
          </cell>
          <cell r="D1717">
            <v>1</v>
          </cell>
          <cell r="E1717">
            <v>0</v>
          </cell>
          <cell r="F1717" t="str">
            <v>שיווק והסברה דיגיטלים</v>
          </cell>
          <cell r="G1717" t="str">
            <v>גמיש</v>
          </cell>
          <cell r="H1717">
            <v>0</v>
          </cell>
          <cell r="I1717">
            <v>200000</v>
          </cell>
        </row>
        <row r="1718">
          <cell r="A1718">
            <v>1613100781</v>
          </cell>
          <cell r="B1718">
            <v>781</v>
          </cell>
          <cell r="C1718">
            <v>613100</v>
          </cell>
          <cell r="D1718">
            <v>1</v>
          </cell>
          <cell r="E1718">
            <v>0</v>
          </cell>
          <cell r="F1718" t="str">
            <v>ניהול הרשות במדיה החברתית</v>
          </cell>
          <cell r="G1718" t="str">
            <v>גמיש</v>
          </cell>
          <cell r="H1718">
            <v>0</v>
          </cell>
          <cell r="I1718">
            <v>156000</v>
          </cell>
        </row>
        <row r="1719">
          <cell r="A1719">
            <v>1613100782</v>
          </cell>
          <cell r="B1719">
            <v>782</v>
          </cell>
          <cell r="C1719">
            <v>613100</v>
          </cell>
          <cell r="D1719">
            <v>1</v>
          </cell>
          <cell r="E1719">
            <v>0</v>
          </cell>
          <cell r="F1719" t="str">
            <v>פסטיבל אישה</v>
          </cell>
          <cell r="G1719" t="str">
            <v>גמיש</v>
          </cell>
          <cell r="H1719">
            <v>0</v>
          </cell>
          <cell r="I1719">
            <v>0</v>
          </cell>
        </row>
        <row r="1720">
          <cell r="A1720">
            <v>1613100783</v>
          </cell>
          <cell r="B1720">
            <v>783</v>
          </cell>
          <cell r="C1720">
            <v>613100</v>
          </cell>
          <cell r="D1720">
            <v>1</v>
          </cell>
          <cell r="E1720">
            <v>0</v>
          </cell>
          <cell r="F1720" t="str">
            <v>ארועי סוקולוב</v>
          </cell>
          <cell r="G1720" t="str">
            <v>גמיש</v>
          </cell>
          <cell r="H1720">
            <v>0</v>
          </cell>
          <cell r="I1720">
            <v>0</v>
          </cell>
        </row>
        <row r="1721">
          <cell r="A1721">
            <v>1613100784</v>
          </cell>
          <cell r="B1721">
            <v>784</v>
          </cell>
          <cell r="C1721">
            <v>613100</v>
          </cell>
          <cell r="D1721">
            <v>1</v>
          </cell>
          <cell r="E1721">
            <v>0</v>
          </cell>
          <cell r="F1721" t="str">
            <v>תחום התנדבות</v>
          </cell>
          <cell r="G1721" t="str">
            <v>גמיש</v>
          </cell>
          <cell r="H1721">
            <v>0</v>
          </cell>
          <cell r="I1721">
            <v>0</v>
          </cell>
        </row>
        <row r="1722">
          <cell r="A1722">
            <v>1613100785</v>
          </cell>
          <cell r="B1722">
            <v>785</v>
          </cell>
          <cell r="C1722">
            <v>613100</v>
          </cell>
          <cell r="D1722">
            <v>1</v>
          </cell>
          <cell r="E1722">
            <v>0</v>
          </cell>
          <cell r="F1722" t="str">
            <v>טקס מגן רה"ע</v>
          </cell>
          <cell r="G1722" t="str">
            <v>גמיש</v>
          </cell>
          <cell r="H1722">
            <v>0</v>
          </cell>
          <cell r="I1722">
            <v>30400</v>
          </cell>
        </row>
        <row r="1723">
          <cell r="A1723">
            <v>1613100786</v>
          </cell>
          <cell r="B1723">
            <v>786</v>
          </cell>
          <cell r="C1723">
            <v>613100</v>
          </cell>
          <cell r="D1723">
            <v>1</v>
          </cell>
          <cell r="E1723">
            <v>0</v>
          </cell>
          <cell r="F1723" t="str">
            <v>אירוע שנתי למתנדבים</v>
          </cell>
          <cell r="G1723" t="str">
            <v>גמיש</v>
          </cell>
          <cell r="H1723">
            <v>0</v>
          </cell>
          <cell r="I1723">
            <v>0</v>
          </cell>
        </row>
        <row r="1724">
          <cell r="A1724">
            <v>1613100787</v>
          </cell>
          <cell r="B1724">
            <v>787</v>
          </cell>
          <cell r="C1724">
            <v>613100</v>
          </cell>
          <cell r="D1724">
            <v>1</v>
          </cell>
          <cell r="E1724">
            <v>0</v>
          </cell>
          <cell r="F1724" t="str">
            <v>שיח ברשתות החברתיות</v>
          </cell>
          <cell r="G1724" t="str">
            <v>גמיש</v>
          </cell>
          <cell r="H1724">
            <v>0</v>
          </cell>
          <cell r="I1724">
            <v>69000</v>
          </cell>
        </row>
        <row r="1725">
          <cell r="A1725">
            <v>1613100871</v>
          </cell>
          <cell r="B1725">
            <v>871</v>
          </cell>
          <cell r="C1725">
            <v>613100</v>
          </cell>
          <cell r="D1725">
            <v>1</v>
          </cell>
          <cell r="E1725">
            <v>0</v>
          </cell>
          <cell r="F1725" t="str">
            <v>פסטיבל אישה</v>
          </cell>
          <cell r="G1725" t="str">
            <v>גמיש</v>
          </cell>
          <cell r="H1725">
            <v>0</v>
          </cell>
          <cell r="I1725">
            <v>0</v>
          </cell>
        </row>
        <row r="1726">
          <cell r="A1726">
            <v>1613100961</v>
          </cell>
          <cell r="B1726">
            <v>961</v>
          </cell>
          <cell r="C1726">
            <v>613100</v>
          </cell>
          <cell r="D1726">
            <v>1</v>
          </cell>
          <cell r="E1726">
            <v>0</v>
          </cell>
          <cell r="F1726" t="str">
            <v>רז' פעולות ורכישות</v>
          </cell>
          <cell r="G1726" t="str">
            <v>גמיש</v>
          </cell>
          <cell r="H1726">
            <v>0</v>
          </cell>
          <cell r="I1726">
            <v>0</v>
          </cell>
        </row>
        <row r="1727">
          <cell r="A1727" t="e">
            <v>#VALUE!</v>
          </cell>
          <cell r="B1727" t="str">
            <v>613100  סך הכל</v>
          </cell>
          <cell r="C1727">
            <v>0</v>
          </cell>
          <cell r="D1727">
            <v>0</v>
          </cell>
          <cell r="E1727">
            <v>0</v>
          </cell>
          <cell r="F1727" t="str">
            <v>משרד מנכ"ל העירייה</v>
          </cell>
          <cell r="G1727">
            <v>0</v>
          </cell>
          <cell r="H1727">
            <v>-0.13734024819411006</v>
          </cell>
          <cell r="I1727">
            <v>3726000</v>
          </cell>
        </row>
        <row r="1728">
          <cell r="A1728">
            <v>16132000</v>
          </cell>
          <cell r="B1728">
            <v>0</v>
          </cell>
          <cell r="C1728">
            <v>613200</v>
          </cell>
          <cell r="D1728">
            <v>1</v>
          </cell>
          <cell r="E1728">
            <v>0</v>
          </cell>
          <cell r="F1728" t="str">
            <v>מז' תיפעול  ומינהל</v>
          </cell>
          <cell r="G1728" t="str">
            <v xml:space="preserve"> </v>
          </cell>
          <cell r="H1728">
            <v>0</v>
          </cell>
          <cell r="I1728">
            <v>0</v>
          </cell>
        </row>
        <row r="1729">
          <cell r="A1729">
            <v>1613200100</v>
          </cell>
          <cell r="B1729">
            <v>100</v>
          </cell>
          <cell r="C1729">
            <v>613200</v>
          </cell>
          <cell r="D1729">
            <v>1</v>
          </cell>
          <cell r="E1729">
            <v>0</v>
          </cell>
          <cell r="F1729" t="str">
            <v>שכר עובדים לפי תקן</v>
          </cell>
          <cell r="G1729" t="str">
            <v xml:space="preserve"> </v>
          </cell>
          <cell r="H1729">
            <v>0</v>
          </cell>
          <cell r="I1729">
            <v>0</v>
          </cell>
        </row>
        <row r="1730">
          <cell r="A1730">
            <v>1613200110</v>
          </cell>
          <cell r="B1730">
            <v>110</v>
          </cell>
          <cell r="C1730">
            <v>613200</v>
          </cell>
          <cell r="D1730">
            <v>1</v>
          </cell>
          <cell r="E1730">
            <v>0</v>
          </cell>
          <cell r="F1730" t="str">
            <v>השכר הקובע-תקציבית</v>
          </cell>
          <cell r="G1730" t="str">
            <v>שכר</v>
          </cell>
          <cell r="H1730">
            <v>1.469559132260323E-2</v>
          </cell>
          <cell r="I1730">
            <v>145000</v>
          </cell>
        </row>
        <row r="1731">
          <cell r="A1731">
            <v>1613200119</v>
          </cell>
          <cell r="B1731">
            <v>119</v>
          </cell>
          <cell r="C1731">
            <v>613200</v>
          </cell>
          <cell r="D1731">
            <v>1</v>
          </cell>
          <cell r="E1731">
            <v>0</v>
          </cell>
          <cell r="F1731" t="str">
            <v xml:space="preserve">השכר הקובע-צוברת  </v>
          </cell>
          <cell r="G1731" t="str">
            <v>שכר</v>
          </cell>
          <cell r="H1731">
            <v>1.502555106399206E-2</v>
          </cell>
          <cell r="I1731">
            <v>1330800</v>
          </cell>
        </row>
        <row r="1732">
          <cell r="A1732">
            <v>1613200122</v>
          </cell>
          <cell r="B1732">
            <v>122</v>
          </cell>
          <cell r="C1732">
            <v>613200</v>
          </cell>
          <cell r="D1732">
            <v>1</v>
          </cell>
          <cell r="E1732">
            <v>0</v>
          </cell>
          <cell r="F1732" t="str">
            <v xml:space="preserve">ביגוד             </v>
          </cell>
          <cell r="G1732" t="str">
            <v>שכר</v>
          </cell>
          <cell r="H1732">
            <v>0</v>
          </cell>
          <cell r="I1732">
            <v>15000</v>
          </cell>
        </row>
        <row r="1733">
          <cell r="A1733">
            <v>1613200126</v>
          </cell>
          <cell r="B1733">
            <v>126</v>
          </cell>
          <cell r="C1733">
            <v>613200</v>
          </cell>
          <cell r="D1733">
            <v>1</v>
          </cell>
          <cell r="E1733">
            <v>0</v>
          </cell>
          <cell r="F1733" t="str">
            <v xml:space="preserve">דמי הבראה         </v>
          </cell>
          <cell r="G1733" t="str">
            <v>שכר</v>
          </cell>
          <cell r="H1733">
            <v>0.19402985074626855</v>
          </cell>
          <cell r="I1733">
            <v>40000</v>
          </cell>
        </row>
        <row r="1734">
          <cell r="A1734">
            <v>1613200130</v>
          </cell>
          <cell r="B1734">
            <v>130</v>
          </cell>
          <cell r="C1734">
            <v>613200</v>
          </cell>
          <cell r="D1734">
            <v>1</v>
          </cell>
          <cell r="E1734">
            <v>0</v>
          </cell>
          <cell r="F1734" t="str">
            <v xml:space="preserve">שעות נוספות       </v>
          </cell>
          <cell r="G1734" t="str">
            <v>שכר</v>
          </cell>
          <cell r="H1734">
            <v>0</v>
          </cell>
          <cell r="I1734">
            <v>4000</v>
          </cell>
        </row>
        <row r="1735">
          <cell r="A1735">
            <v>1613200140</v>
          </cell>
          <cell r="B1735">
            <v>140</v>
          </cell>
          <cell r="C1735">
            <v>613200</v>
          </cell>
          <cell r="D1735">
            <v>1</v>
          </cell>
          <cell r="E1735">
            <v>0</v>
          </cell>
          <cell r="F1735" t="str">
            <v>השתתפות באחזקת רכב</v>
          </cell>
          <cell r="G1735" t="str">
            <v>שכר</v>
          </cell>
          <cell r="H1735">
            <v>0</v>
          </cell>
          <cell r="I1735">
            <v>180000</v>
          </cell>
        </row>
        <row r="1736">
          <cell r="A1736">
            <v>1613200253</v>
          </cell>
          <cell r="B1736">
            <v>253</v>
          </cell>
          <cell r="C1736">
            <v>613200</v>
          </cell>
          <cell r="D1736">
            <v>1</v>
          </cell>
          <cell r="E1736">
            <v>0</v>
          </cell>
          <cell r="F1736" t="str">
            <v xml:space="preserve">שרותי כח - אדם    </v>
          </cell>
          <cell r="G1736" t="str">
            <v>שכר</v>
          </cell>
          <cell r="H1736">
            <v>0</v>
          </cell>
          <cell r="I1736">
            <v>0</v>
          </cell>
        </row>
        <row r="1737">
          <cell r="A1737">
            <v>1613200350</v>
          </cell>
          <cell r="B1737">
            <v>350</v>
          </cell>
          <cell r="C1737">
            <v>613200</v>
          </cell>
          <cell r="D1737">
            <v>1</v>
          </cell>
          <cell r="E1737">
            <v>0</v>
          </cell>
          <cell r="F1737" t="str">
            <v>ליסינג - 548-86-802</v>
          </cell>
          <cell r="G1737" t="str">
            <v>שכר</v>
          </cell>
          <cell r="H1737">
            <v>0</v>
          </cell>
          <cell r="I1737">
            <v>30000</v>
          </cell>
        </row>
        <row r="1738">
          <cell r="A1738">
            <v>1613200351</v>
          </cell>
          <cell r="B1738">
            <v>351</v>
          </cell>
          <cell r="C1738">
            <v>613200</v>
          </cell>
          <cell r="D1738">
            <v>1</v>
          </cell>
          <cell r="E1738">
            <v>0</v>
          </cell>
          <cell r="F1738" t="str">
            <v>הוצאות - 548-86-802</v>
          </cell>
          <cell r="G1738" t="str">
            <v>שכר</v>
          </cell>
          <cell r="H1738">
            <v>0.22500000000000009</v>
          </cell>
          <cell r="I1738">
            <v>22050</v>
          </cell>
        </row>
        <row r="1739">
          <cell r="A1739">
            <v>1613200400</v>
          </cell>
          <cell r="B1739">
            <v>400</v>
          </cell>
          <cell r="C1739">
            <v>613200</v>
          </cell>
          <cell r="D1739">
            <v>1</v>
          </cell>
          <cell r="E1739">
            <v>0</v>
          </cell>
          <cell r="F1739" t="str">
            <v>אחזקת בנינים וציוד</v>
          </cell>
          <cell r="G1739" t="str">
            <v xml:space="preserve"> </v>
          </cell>
          <cell r="H1739">
            <v>0</v>
          </cell>
          <cell r="I1739">
            <v>0</v>
          </cell>
        </row>
        <row r="1740">
          <cell r="A1740">
            <v>1613200470</v>
          </cell>
          <cell r="B1740">
            <v>470</v>
          </cell>
          <cell r="C1740">
            <v>613200</v>
          </cell>
          <cell r="D1740">
            <v>1</v>
          </cell>
          <cell r="E1740">
            <v>0</v>
          </cell>
          <cell r="F1740" t="str">
            <v xml:space="preserve">אחזקת מכונות משרד </v>
          </cell>
          <cell r="G1740" t="str">
            <v>גמיש</v>
          </cell>
          <cell r="H1740">
            <v>0</v>
          </cell>
          <cell r="I1740">
            <v>18500</v>
          </cell>
        </row>
        <row r="1741">
          <cell r="A1741">
            <v>1613200471</v>
          </cell>
          <cell r="B1741">
            <v>471</v>
          </cell>
          <cell r="C1741">
            <v>613200</v>
          </cell>
          <cell r="D1741">
            <v>1</v>
          </cell>
          <cell r="E1741">
            <v>0</v>
          </cell>
          <cell r="F1741" t="str">
            <v xml:space="preserve">מכשירי כתיבה      </v>
          </cell>
          <cell r="G1741" t="str">
            <v>גמיש</v>
          </cell>
          <cell r="H1741">
            <v>0</v>
          </cell>
          <cell r="I1741">
            <v>20700</v>
          </cell>
        </row>
        <row r="1742">
          <cell r="A1742">
            <v>1613200492</v>
          </cell>
          <cell r="B1742">
            <v>492</v>
          </cell>
          <cell r="C1742">
            <v>613200</v>
          </cell>
          <cell r="D1742">
            <v>1</v>
          </cell>
          <cell r="E1742">
            <v>0</v>
          </cell>
          <cell r="F1742" t="str">
            <v xml:space="preserve">השתתפות בעזר 092  </v>
          </cell>
          <cell r="G1742" t="str">
            <v>קשיח</v>
          </cell>
          <cell r="H1742">
            <v>4.9583333333333313E-2</v>
          </cell>
          <cell r="I1742">
            <v>503800</v>
          </cell>
        </row>
        <row r="1743">
          <cell r="A1743">
            <v>1613200500</v>
          </cell>
          <cell r="B1743">
            <v>500</v>
          </cell>
          <cell r="C1743">
            <v>613200</v>
          </cell>
          <cell r="D1743">
            <v>1</v>
          </cell>
          <cell r="E1743">
            <v>0</v>
          </cell>
          <cell r="F1743" t="str">
            <v xml:space="preserve">הוצאות מינהליות   </v>
          </cell>
          <cell r="G1743" t="str">
            <v xml:space="preserve"> </v>
          </cell>
          <cell r="H1743">
            <v>0</v>
          </cell>
          <cell r="I1743">
            <v>0</v>
          </cell>
        </row>
        <row r="1744">
          <cell r="A1744">
            <v>1613200511</v>
          </cell>
          <cell r="B1744">
            <v>511</v>
          </cell>
          <cell r="C1744">
            <v>613200</v>
          </cell>
          <cell r="D1744">
            <v>1</v>
          </cell>
          <cell r="E1744">
            <v>0</v>
          </cell>
          <cell r="F1744" t="str">
            <v xml:space="preserve">אירוח וכיבוד      </v>
          </cell>
          <cell r="G1744" t="str">
            <v>גמיש</v>
          </cell>
          <cell r="H1744">
            <v>0</v>
          </cell>
          <cell r="I1744">
            <v>5700</v>
          </cell>
        </row>
        <row r="1745">
          <cell r="A1745">
            <v>1613200512</v>
          </cell>
          <cell r="B1745">
            <v>512</v>
          </cell>
          <cell r="C1745">
            <v>613200</v>
          </cell>
          <cell r="D1745">
            <v>1</v>
          </cell>
          <cell r="E1745">
            <v>0</v>
          </cell>
          <cell r="F1745" t="str">
            <v xml:space="preserve">נסיעות ואש"ל      </v>
          </cell>
          <cell r="G1745" t="str">
            <v>גמיש</v>
          </cell>
          <cell r="H1745">
            <v>0</v>
          </cell>
          <cell r="I1745">
            <v>700</v>
          </cell>
        </row>
        <row r="1746">
          <cell r="A1746">
            <v>1613200522</v>
          </cell>
          <cell r="B1746">
            <v>522</v>
          </cell>
          <cell r="C1746">
            <v>613200</v>
          </cell>
          <cell r="D1746">
            <v>1</v>
          </cell>
          <cell r="E1746">
            <v>0</v>
          </cell>
          <cell r="F1746" t="str">
            <v xml:space="preserve">ספרים ועיתונים    </v>
          </cell>
          <cell r="G1746" t="str">
            <v>גמיש</v>
          </cell>
          <cell r="H1746">
            <v>0</v>
          </cell>
          <cell r="I1746">
            <v>4600</v>
          </cell>
        </row>
        <row r="1747">
          <cell r="A1747">
            <v>1613200540</v>
          </cell>
          <cell r="B1747">
            <v>540</v>
          </cell>
          <cell r="C1747">
            <v>613200</v>
          </cell>
          <cell r="D1747">
            <v>1</v>
          </cell>
          <cell r="E1747">
            <v>0</v>
          </cell>
          <cell r="F1747" t="str">
            <v xml:space="preserve">הוצאות טלפון      </v>
          </cell>
          <cell r="G1747" t="str">
            <v>קשיח</v>
          </cell>
          <cell r="H1747">
            <v>0</v>
          </cell>
          <cell r="I1747">
            <v>0</v>
          </cell>
        </row>
        <row r="1748">
          <cell r="A1748">
            <v>1613200541</v>
          </cell>
          <cell r="B1748">
            <v>541</v>
          </cell>
          <cell r="C1748">
            <v>613200</v>
          </cell>
          <cell r="D1748">
            <v>1</v>
          </cell>
          <cell r="E1748">
            <v>0</v>
          </cell>
          <cell r="F1748" t="str">
            <v xml:space="preserve">משלוחים           </v>
          </cell>
          <cell r="G1748" t="str">
            <v>גמיש</v>
          </cell>
          <cell r="H1748">
            <v>0</v>
          </cell>
          <cell r="I1748">
            <v>57000</v>
          </cell>
        </row>
        <row r="1749">
          <cell r="A1749">
            <v>1613200544</v>
          </cell>
          <cell r="B1749">
            <v>544</v>
          </cell>
          <cell r="C1749">
            <v>613200</v>
          </cell>
          <cell r="D1749">
            <v>1</v>
          </cell>
          <cell r="E1749">
            <v>0</v>
          </cell>
          <cell r="F1749" t="str">
            <v xml:space="preserve">הוצאות דאר        </v>
          </cell>
          <cell r="G1749" t="str">
            <v>קשיח</v>
          </cell>
          <cell r="H1749">
            <v>0</v>
          </cell>
          <cell r="I1749">
            <v>9500</v>
          </cell>
        </row>
        <row r="1750">
          <cell r="A1750">
            <v>1613200561</v>
          </cell>
          <cell r="B1750">
            <v>561</v>
          </cell>
          <cell r="C1750">
            <v>613200</v>
          </cell>
          <cell r="D1750">
            <v>1</v>
          </cell>
          <cell r="E1750">
            <v>0</v>
          </cell>
          <cell r="F1750" t="str">
            <v xml:space="preserve">שיכפולים          </v>
          </cell>
          <cell r="G1750" t="str">
            <v>גמיש</v>
          </cell>
          <cell r="H1750">
            <v>0</v>
          </cell>
          <cell r="I1750">
            <v>1000</v>
          </cell>
        </row>
        <row r="1751">
          <cell r="A1751">
            <v>1613200562</v>
          </cell>
          <cell r="B1751">
            <v>562</v>
          </cell>
          <cell r="C1751">
            <v>613200</v>
          </cell>
          <cell r="D1751">
            <v>1</v>
          </cell>
          <cell r="E1751">
            <v>0</v>
          </cell>
          <cell r="F1751" t="str">
            <v xml:space="preserve">הדפסות            </v>
          </cell>
          <cell r="G1751" t="str">
            <v>גמיש</v>
          </cell>
          <cell r="H1751">
            <v>0</v>
          </cell>
          <cell r="I1751">
            <v>800</v>
          </cell>
        </row>
        <row r="1752">
          <cell r="A1752">
            <v>1613200563</v>
          </cell>
          <cell r="B1752">
            <v>563</v>
          </cell>
          <cell r="C1752">
            <v>613200</v>
          </cell>
          <cell r="D1752">
            <v>1</v>
          </cell>
          <cell r="E1752">
            <v>0</v>
          </cell>
          <cell r="F1752" t="str">
            <v xml:space="preserve">הדפסת פרטיכלים    </v>
          </cell>
          <cell r="G1752" t="str">
            <v>גמיש</v>
          </cell>
          <cell r="H1752">
            <v>0</v>
          </cell>
          <cell r="I1752">
            <v>1000</v>
          </cell>
        </row>
        <row r="1753">
          <cell r="A1753">
            <v>1613200571</v>
          </cell>
          <cell r="B1753">
            <v>571</v>
          </cell>
          <cell r="C1753">
            <v>613200</v>
          </cell>
          <cell r="D1753">
            <v>1</v>
          </cell>
          <cell r="E1753">
            <v>0</v>
          </cell>
          <cell r="F1753" t="str">
            <v xml:space="preserve">מיכון וענ"א       </v>
          </cell>
          <cell r="G1753" t="str">
            <v>קשיח</v>
          </cell>
          <cell r="H1753">
            <v>0</v>
          </cell>
          <cell r="I1753">
            <v>142000</v>
          </cell>
        </row>
        <row r="1754">
          <cell r="A1754">
            <v>1613200580</v>
          </cell>
          <cell r="B1754">
            <v>580</v>
          </cell>
          <cell r="C1754">
            <v>613200</v>
          </cell>
          <cell r="D1754">
            <v>1</v>
          </cell>
          <cell r="E1754">
            <v>0</v>
          </cell>
          <cell r="F1754" t="str">
            <v xml:space="preserve">סקר חשמל  </v>
          </cell>
          <cell r="G1754" t="str">
            <v>קשיח</v>
          </cell>
          <cell r="H1754">
            <v>0</v>
          </cell>
          <cell r="I1754">
            <v>50000</v>
          </cell>
        </row>
        <row r="1755">
          <cell r="A1755">
            <v>1613200581</v>
          </cell>
          <cell r="B1755">
            <v>581</v>
          </cell>
          <cell r="C1755">
            <v>613200</v>
          </cell>
          <cell r="D1755">
            <v>1</v>
          </cell>
          <cell r="E1755">
            <v>0</v>
          </cell>
          <cell r="F1755" t="str">
            <v>בקרת אנרגיה</v>
          </cell>
          <cell r="G1755" t="str">
            <v>קשיח</v>
          </cell>
          <cell r="H1755">
            <v>0</v>
          </cell>
          <cell r="I1755">
            <v>0</v>
          </cell>
        </row>
        <row r="1756">
          <cell r="A1756">
            <v>1613200582</v>
          </cell>
          <cell r="B1756">
            <v>582</v>
          </cell>
          <cell r="C1756">
            <v>613200</v>
          </cell>
          <cell r="D1756">
            <v>1</v>
          </cell>
          <cell r="E1756">
            <v>0</v>
          </cell>
          <cell r="F1756" t="str">
            <v>ייעוץ</v>
          </cell>
          <cell r="G1756" t="str">
            <v>קשיח</v>
          </cell>
          <cell r="H1756">
            <v>0</v>
          </cell>
          <cell r="I1756">
            <v>0</v>
          </cell>
        </row>
        <row r="1757">
          <cell r="A1757">
            <v>1613200583</v>
          </cell>
          <cell r="B1757">
            <v>583</v>
          </cell>
          <cell r="C1757">
            <v>613200</v>
          </cell>
          <cell r="D1757">
            <v>1</v>
          </cell>
          <cell r="E1757">
            <v>0</v>
          </cell>
          <cell r="F1757" t="str">
            <v>ייעוץ להתייעלות אנרגטית</v>
          </cell>
          <cell r="G1757" t="str">
            <v>גמיש</v>
          </cell>
          <cell r="H1757">
            <v>0</v>
          </cell>
          <cell r="I1757">
            <v>0</v>
          </cell>
        </row>
        <row r="1758">
          <cell r="A1758">
            <v>1613200596</v>
          </cell>
          <cell r="B1758">
            <v>596</v>
          </cell>
          <cell r="C1758">
            <v>613200</v>
          </cell>
          <cell r="D1758">
            <v>1</v>
          </cell>
          <cell r="E1758">
            <v>0</v>
          </cell>
          <cell r="F1758" t="str">
            <v xml:space="preserve">השתתפות בעזר 096  </v>
          </cell>
          <cell r="G1758" t="str">
            <v>קשיח</v>
          </cell>
          <cell r="H1758">
            <v>0</v>
          </cell>
          <cell r="I1758">
            <v>0</v>
          </cell>
        </row>
        <row r="1759">
          <cell r="A1759">
            <v>1613200700</v>
          </cell>
          <cell r="B1759">
            <v>700</v>
          </cell>
          <cell r="C1759">
            <v>613200</v>
          </cell>
          <cell r="D1759">
            <v>1</v>
          </cell>
          <cell r="E1759">
            <v>0</v>
          </cell>
          <cell r="F1759" t="str">
            <v xml:space="preserve">הוצאות לפעולות    </v>
          </cell>
          <cell r="G1759" t="str">
            <v xml:space="preserve"> </v>
          </cell>
          <cell r="H1759">
            <v>0</v>
          </cell>
          <cell r="I1759">
            <v>0</v>
          </cell>
        </row>
        <row r="1760">
          <cell r="A1760">
            <v>1613200753</v>
          </cell>
          <cell r="B1760">
            <v>753</v>
          </cell>
          <cell r="C1760">
            <v>613200</v>
          </cell>
          <cell r="D1760">
            <v>1</v>
          </cell>
          <cell r="E1760">
            <v>0</v>
          </cell>
          <cell r="F1760" t="str">
            <v xml:space="preserve">שרותי כח - אדם    </v>
          </cell>
          <cell r="G1760" t="str">
            <v>קשיח</v>
          </cell>
          <cell r="H1760">
            <v>0</v>
          </cell>
          <cell r="I1760">
            <v>0</v>
          </cell>
        </row>
        <row r="1761">
          <cell r="A1761">
            <v>1613200755</v>
          </cell>
          <cell r="B1761">
            <v>755</v>
          </cell>
          <cell r="C1761">
            <v>613200</v>
          </cell>
          <cell r="D1761">
            <v>1</v>
          </cell>
          <cell r="E1761">
            <v>0</v>
          </cell>
          <cell r="F1761" t="str">
            <v xml:space="preserve">כ"א חיצוני        </v>
          </cell>
          <cell r="G1761" t="str">
            <v>קשיח</v>
          </cell>
          <cell r="H1761">
            <v>0</v>
          </cell>
          <cell r="I1761">
            <v>0</v>
          </cell>
        </row>
        <row r="1762">
          <cell r="A1762">
            <v>1613200763</v>
          </cell>
          <cell r="B1762">
            <v>763</v>
          </cell>
          <cell r="C1762">
            <v>613200</v>
          </cell>
          <cell r="D1762">
            <v>1</v>
          </cell>
          <cell r="E1762">
            <v>0</v>
          </cell>
          <cell r="F1762" t="str">
            <v xml:space="preserve">עובדי חברת מוסדות </v>
          </cell>
          <cell r="G1762" t="str">
            <v>קשיח</v>
          </cell>
          <cell r="H1762">
            <v>0</v>
          </cell>
          <cell r="I1762">
            <v>0</v>
          </cell>
        </row>
        <row r="1763">
          <cell r="A1763">
            <v>1613200780</v>
          </cell>
          <cell r="B1763">
            <v>780</v>
          </cell>
          <cell r="C1763">
            <v>613200</v>
          </cell>
          <cell r="D1763">
            <v>1</v>
          </cell>
          <cell r="E1763">
            <v>0</v>
          </cell>
          <cell r="F1763" t="str">
            <v>עיר בריאה ומקיימת</v>
          </cell>
          <cell r="G1763" t="str">
            <v>גמיש</v>
          </cell>
          <cell r="H1763">
            <v>0</v>
          </cell>
          <cell r="I1763">
            <v>0</v>
          </cell>
        </row>
        <row r="1764">
          <cell r="A1764">
            <v>1613200781</v>
          </cell>
          <cell r="B1764">
            <v>781</v>
          </cell>
          <cell r="C1764">
            <v>613200</v>
          </cell>
          <cell r="D1764">
            <v>1</v>
          </cell>
          <cell r="E1764">
            <v>0</v>
          </cell>
          <cell r="F1764" t="str">
            <v>פעולות סמנכ"ל</v>
          </cell>
          <cell r="G1764" t="str">
            <v>גמיש</v>
          </cell>
          <cell r="H1764">
            <v>0.60000000000000009</v>
          </cell>
          <cell r="I1764">
            <v>40000</v>
          </cell>
        </row>
        <row r="1765">
          <cell r="A1765">
            <v>1613200784</v>
          </cell>
          <cell r="B1765">
            <v>784</v>
          </cell>
          <cell r="C1765">
            <v>613200</v>
          </cell>
          <cell r="D1765">
            <v>1</v>
          </cell>
          <cell r="E1765">
            <v>0</v>
          </cell>
          <cell r="F1765" t="str">
            <v>עיר בריאה ומקיימת - חינוך</v>
          </cell>
          <cell r="G1765" t="str">
            <v>גמיש</v>
          </cell>
          <cell r="H1765">
            <v>0</v>
          </cell>
          <cell r="I1765">
            <v>123500</v>
          </cell>
        </row>
        <row r="1766">
          <cell r="A1766">
            <v>1613200794</v>
          </cell>
          <cell r="B1766">
            <v>794</v>
          </cell>
          <cell r="C1766">
            <v>613200</v>
          </cell>
          <cell r="D1766">
            <v>1</v>
          </cell>
          <cell r="E1766">
            <v>0</v>
          </cell>
          <cell r="F1766" t="str">
            <v xml:space="preserve">השתתפות בעזר 094  </v>
          </cell>
          <cell r="G1766" t="str">
            <v>קשיח</v>
          </cell>
          <cell r="H1766">
            <v>8.6956521739130377E-2</v>
          </cell>
          <cell r="I1766">
            <v>65000</v>
          </cell>
        </row>
        <row r="1767">
          <cell r="A1767">
            <v>1613200961</v>
          </cell>
          <cell r="B1767">
            <v>961</v>
          </cell>
          <cell r="C1767">
            <v>613200</v>
          </cell>
          <cell r="D1767">
            <v>1</v>
          </cell>
          <cell r="E1767">
            <v>0</v>
          </cell>
          <cell r="F1767" t="str">
            <v>רז' פעולות ורכישות</v>
          </cell>
          <cell r="G1767" t="str">
            <v>גמיש</v>
          </cell>
          <cell r="H1767">
            <v>0</v>
          </cell>
          <cell r="I1767">
            <v>0</v>
          </cell>
        </row>
        <row r="1768">
          <cell r="A1768" t="e">
            <v>#VALUE!</v>
          </cell>
          <cell r="B1768" t="str">
            <v>613200  סך הכל</v>
          </cell>
          <cell r="C1768">
            <v>0</v>
          </cell>
          <cell r="D1768">
            <v>0</v>
          </cell>
          <cell r="E1768">
            <v>0</v>
          </cell>
          <cell r="F1768" t="str">
            <v>מז' תיפעול  ומינהל</v>
          </cell>
          <cell r="G1768">
            <v>0</v>
          </cell>
          <cell r="H1768">
            <v>2.7923051603701232E-2</v>
          </cell>
          <cell r="I1768">
            <v>2810650</v>
          </cell>
        </row>
        <row r="1769">
          <cell r="A1769">
            <v>16132200</v>
          </cell>
          <cell r="B1769">
            <v>0</v>
          </cell>
          <cell r="C1769">
            <v>613220</v>
          </cell>
          <cell r="D1769">
            <v>1</v>
          </cell>
          <cell r="E1769">
            <v>0</v>
          </cell>
          <cell r="F1769" t="str">
            <v>האגף למערכות מידע ותקשוב</v>
          </cell>
          <cell r="G1769" t="str">
            <v xml:space="preserve"> </v>
          </cell>
          <cell r="H1769">
            <v>0</v>
          </cell>
          <cell r="I1769">
            <v>0</v>
          </cell>
        </row>
        <row r="1770">
          <cell r="A1770">
            <v>1613220100</v>
          </cell>
          <cell r="B1770">
            <v>100</v>
          </cell>
          <cell r="C1770">
            <v>613220</v>
          </cell>
          <cell r="D1770">
            <v>1</v>
          </cell>
          <cell r="E1770">
            <v>0</v>
          </cell>
          <cell r="F1770" t="str">
            <v>שכר עובדים לפי תקן</v>
          </cell>
          <cell r="G1770" t="str">
            <v xml:space="preserve"> </v>
          </cell>
          <cell r="H1770">
            <v>0</v>
          </cell>
          <cell r="I1770">
            <v>0</v>
          </cell>
        </row>
        <row r="1771">
          <cell r="A1771">
            <v>1613220119</v>
          </cell>
          <cell r="B1771">
            <v>119</v>
          </cell>
          <cell r="C1771">
            <v>613220</v>
          </cell>
          <cell r="D1771">
            <v>1</v>
          </cell>
          <cell r="E1771">
            <v>0</v>
          </cell>
          <cell r="F1771" t="str">
            <v xml:space="preserve">השכר הקובע-צוברת  </v>
          </cell>
          <cell r="G1771" t="str">
            <v>שכר</v>
          </cell>
          <cell r="H1771">
            <v>0.2717418434658585</v>
          </cell>
          <cell r="I1771">
            <v>3566600</v>
          </cell>
        </row>
        <row r="1772">
          <cell r="A1772">
            <v>1613220122</v>
          </cell>
          <cell r="B1772">
            <v>122</v>
          </cell>
          <cell r="C1772">
            <v>613220</v>
          </cell>
          <cell r="D1772">
            <v>1</v>
          </cell>
          <cell r="E1772">
            <v>0</v>
          </cell>
          <cell r="F1772" t="str">
            <v xml:space="preserve">ביגוד             </v>
          </cell>
          <cell r="G1772" t="str">
            <v>שכר</v>
          </cell>
          <cell r="H1772">
            <v>0</v>
          </cell>
          <cell r="I1772">
            <v>48700</v>
          </cell>
        </row>
        <row r="1773">
          <cell r="A1773">
            <v>1613220126</v>
          </cell>
          <cell r="B1773">
            <v>126</v>
          </cell>
          <cell r="C1773">
            <v>613220</v>
          </cell>
          <cell r="D1773">
            <v>1</v>
          </cell>
          <cell r="E1773">
            <v>0</v>
          </cell>
          <cell r="F1773" t="str">
            <v xml:space="preserve">דמי הבראה         </v>
          </cell>
          <cell r="G1773" t="str">
            <v>שכר</v>
          </cell>
          <cell r="H1773">
            <v>-1</v>
          </cell>
          <cell r="I1773">
            <v>0</v>
          </cell>
        </row>
        <row r="1774">
          <cell r="A1774">
            <v>1613220130</v>
          </cell>
          <cell r="B1774">
            <v>130</v>
          </cell>
          <cell r="C1774">
            <v>613220</v>
          </cell>
          <cell r="D1774">
            <v>1</v>
          </cell>
          <cell r="E1774">
            <v>0</v>
          </cell>
          <cell r="F1774" t="str">
            <v xml:space="preserve">שעות נוספות       </v>
          </cell>
          <cell r="G1774" t="str">
            <v>שכר</v>
          </cell>
          <cell r="H1774">
            <v>0</v>
          </cell>
          <cell r="I1774">
            <v>0</v>
          </cell>
        </row>
        <row r="1775">
          <cell r="A1775">
            <v>1613220140</v>
          </cell>
          <cell r="B1775">
            <v>140</v>
          </cell>
          <cell r="C1775">
            <v>613220</v>
          </cell>
          <cell r="D1775">
            <v>1</v>
          </cell>
          <cell r="E1775">
            <v>0</v>
          </cell>
          <cell r="F1775" t="str">
            <v>השתתפות באחזקת רכב</v>
          </cell>
          <cell r="G1775" t="str">
            <v>שכר</v>
          </cell>
          <cell r="H1775">
            <v>0</v>
          </cell>
          <cell r="I1775">
            <v>397700</v>
          </cell>
        </row>
        <row r="1776">
          <cell r="A1776">
            <v>1613220400</v>
          </cell>
          <cell r="B1776">
            <v>400</v>
          </cell>
          <cell r="C1776">
            <v>613220</v>
          </cell>
          <cell r="D1776">
            <v>1</v>
          </cell>
          <cell r="E1776">
            <v>0</v>
          </cell>
          <cell r="F1776" t="str">
            <v>אחזקת בנינים וציוד</v>
          </cell>
          <cell r="G1776" t="str">
            <v xml:space="preserve"> </v>
          </cell>
          <cell r="H1776">
            <v>0</v>
          </cell>
          <cell r="I1776">
            <v>0</v>
          </cell>
        </row>
        <row r="1777">
          <cell r="A1777">
            <v>1613220435</v>
          </cell>
          <cell r="B1777">
            <v>435</v>
          </cell>
          <cell r="C1777">
            <v>613220</v>
          </cell>
          <cell r="D1777">
            <v>1</v>
          </cell>
          <cell r="E1777">
            <v>0</v>
          </cell>
          <cell r="F1777" t="str">
            <v xml:space="preserve">תחזוקת תוכנה      </v>
          </cell>
          <cell r="G1777" t="str">
            <v>קשיח</v>
          </cell>
          <cell r="H1777">
            <v>0</v>
          </cell>
          <cell r="I1777">
            <v>2219200</v>
          </cell>
        </row>
        <row r="1778">
          <cell r="A1778">
            <v>1613220438</v>
          </cell>
          <cell r="B1778">
            <v>438</v>
          </cell>
          <cell r="C1778">
            <v>613220</v>
          </cell>
          <cell r="D1778">
            <v>1</v>
          </cell>
          <cell r="E1778">
            <v>0</v>
          </cell>
          <cell r="F1778" t="str">
            <v xml:space="preserve">תחזוקת חומרה-חוזה </v>
          </cell>
          <cell r="G1778" t="str">
            <v>קשיח</v>
          </cell>
          <cell r="H1778">
            <v>0</v>
          </cell>
          <cell r="I1778">
            <v>726100</v>
          </cell>
        </row>
        <row r="1779">
          <cell r="A1779">
            <v>1613220439</v>
          </cell>
          <cell r="B1779">
            <v>439</v>
          </cell>
          <cell r="C1779">
            <v>613220</v>
          </cell>
          <cell r="D1779">
            <v>1</v>
          </cell>
          <cell r="E1779">
            <v>0</v>
          </cell>
          <cell r="F1779" t="str">
            <v>שאילתות מינהל האוכלוסין</v>
          </cell>
          <cell r="G1779" t="str">
            <v>קשיח</v>
          </cell>
          <cell r="H1779">
            <v>0</v>
          </cell>
          <cell r="I1779">
            <v>62700</v>
          </cell>
        </row>
        <row r="1780">
          <cell r="A1780">
            <v>1613220441</v>
          </cell>
          <cell r="B1780">
            <v>441</v>
          </cell>
          <cell r="C1780">
            <v>613220</v>
          </cell>
          <cell r="D1780">
            <v>1</v>
          </cell>
          <cell r="E1780">
            <v>0</v>
          </cell>
          <cell r="F1780" t="str">
            <v xml:space="preserve">ביטוח             </v>
          </cell>
          <cell r="G1780" t="str">
            <v>קשיח</v>
          </cell>
          <cell r="H1780">
            <v>0</v>
          </cell>
          <cell r="I1780">
            <v>0</v>
          </cell>
        </row>
        <row r="1781">
          <cell r="A1781">
            <v>1613220471</v>
          </cell>
          <cell r="B1781">
            <v>471</v>
          </cell>
          <cell r="C1781">
            <v>613220</v>
          </cell>
          <cell r="D1781">
            <v>1</v>
          </cell>
          <cell r="E1781">
            <v>0</v>
          </cell>
          <cell r="F1781" t="str">
            <v xml:space="preserve">מכשירי כתיבה      </v>
          </cell>
          <cell r="G1781" t="str">
            <v>גמיש</v>
          </cell>
          <cell r="H1781">
            <v>0</v>
          </cell>
          <cell r="I1781">
            <v>2300</v>
          </cell>
        </row>
        <row r="1782">
          <cell r="A1782">
            <v>1613220492</v>
          </cell>
          <cell r="B1782">
            <v>492</v>
          </cell>
          <cell r="C1782">
            <v>613220</v>
          </cell>
          <cell r="D1782">
            <v>1</v>
          </cell>
          <cell r="E1782">
            <v>0</v>
          </cell>
          <cell r="F1782" t="str">
            <v xml:space="preserve">השתתפות בעזר 092  </v>
          </cell>
          <cell r="G1782" t="str">
            <v>קשיח</v>
          </cell>
          <cell r="H1782">
            <v>0.20036934441366583</v>
          </cell>
          <cell r="I1782">
            <v>130000</v>
          </cell>
        </row>
        <row r="1783">
          <cell r="A1783">
            <v>1613220511</v>
          </cell>
          <cell r="B1783">
            <v>511</v>
          </cell>
          <cell r="C1783">
            <v>613220</v>
          </cell>
          <cell r="D1783">
            <v>1</v>
          </cell>
          <cell r="E1783">
            <v>0</v>
          </cell>
          <cell r="F1783" t="str">
            <v xml:space="preserve">אירוח וכיבוד      </v>
          </cell>
          <cell r="G1783" t="str">
            <v>גמיש</v>
          </cell>
          <cell r="H1783">
            <v>0</v>
          </cell>
          <cell r="I1783">
            <v>1900</v>
          </cell>
        </row>
        <row r="1784">
          <cell r="A1784">
            <v>1613220521</v>
          </cell>
          <cell r="B1784">
            <v>521</v>
          </cell>
          <cell r="C1784">
            <v>613220</v>
          </cell>
          <cell r="D1784">
            <v>1</v>
          </cell>
          <cell r="E1784">
            <v>0</v>
          </cell>
          <cell r="F1784" t="str">
            <v xml:space="preserve">השתלמויות עובדים  </v>
          </cell>
          <cell r="G1784" t="str">
            <v>גמיש</v>
          </cell>
          <cell r="H1784">
            <v>0</v>
          </cell>
          <cell r="I1784">
            <v>21900</v>
          </cell>
        </row>
        <row r="1785">
          <cell r="A1785">
            <v>1613220522</v>
          </cell>
          <cell r="B1785">
            <v>522</v>
          </cell>
          <cell r="C1785">
            <v>613220</v>
          </cell>
          <cell r="D1785">
            <v>1</v>
          </cell>
          <cell r="E1785">
            <v>0</v>
          </cell>
          <cell r="F1785" t="str">
            <v xml:space="preserve">ספרים ועיתונים    </v>
          </cell>
          <cell r="G1785" t="str">
            <v>גמיש</v>
          </cell>
          <cell r="H1785">
            <v>0</v>
          </cell>
          <cell r="I1785">
            <v>3600</v>
          </cell>
        </row>
        <row r="1786">
          <cell r="A1786">
            <v>1613220561</v>
          </cell>
          <cell r="B1786">
            <v>561</v>
          </cell>
          <cell r="C1786">
            <v>613220</v>
          </cell>
          <cell r="D1786">
            <v>1</v>
          </cell>
          <cell r="E1786">
            <v>0</v>
          </cell>
          <cell r="F1786" t="str">
            <v xml:space="preserve">שיכפולים          </v>
          </cell>
          <cell r="G1786" t="str">
            <v>גמיש</v>
          </cell>
          <cell r="H1786">
            <v>0</v>
          </cell>
          <cell r="I1786">
            <v>700</v>
          </cell>
        </row>
        <row r="1787">
          <cell r="A1787">
            <v>1613220700</v>
          </cell>
          <cell r="B1787">
            <v>700</v>
          </cell>
          <cell r="C1787">
            <v>613220</v>
          </cell>
          <cell r="D1787">
            <v>1</v>
          </cell>
          <cell r="E1787">
            <v>0</v>
          </cell>
          <cell r="F1787" t="str">
            <v xml:space="preserve">הוצאות לפעולות    </v>
          </cell>
          <cell r="G1787" t="str">
            <v xml:space="preserve"> </v>
          </cell>
          <cell r="H1787">
            <v>0</v>
          </cell>
          <cell r="I1787">
            <v>0</v>
          </cell>
        </row>
        <row r="1788">
          <cell r="A1788">
            <v>1613220723</v>
          </cell>
          <cell r="B1788">
            <v>723</v>
          </cell>
          <cell r="C1788">
            <v>613220</v>
          </cell>
          <cell r="D1788">
            <v>1</v>
          </cell>
          <cell r="E1788">
            <v>0</v>
          </cell>
          <cell r="F1788" t="str">
            <v xml:space="preserve">חומרים אוזלים     </v>
          </cell>
          <cell r="G1788" t="str">
            <v>גמיש</v>
          </cell>
          <cell r="H1788">
            <v>0</v>
          </cell>
          <cell r="I1788">
            <v>79800</v>
          </cell>
        </row>
        <row r="1789">
          <cell r="A1789">
            <v>1613220743</v>
          </cell>
          <cell r="B1789">
            <v>743</v>
          </cell>
          <cell r="C1789">
            <v>613220</v>
          </cell>
          <cell r="D1789">
            <v>1</v>
          </cell>
          <cell r="E1789">
            <v>0</v>
          </cell>
          <cell r="F1789" t="str">
            <v xml:space="preserve">אחזקה עפ"י קריאה  </v>
          </cell>
          <cell r="G1789" t="str">
            <v>גמיש</v>
          </cell>
          <cell r="H1789">
            <v>0</v>
          </cell>
          <cell r="I1789">
            <v>0</v>
          </cell>
        </row>
        <row r="1790">
          <cell r="A1790">
            <v>1613220753</v>
          </cell>
          <cell r="B1790">
            <v>753</v>
          </cell>
          <cell r="C1790">
            <v>613220</v>
          </cell>
          <cell r="D1790">
            <v>1</v>
          </cell>
          <cell r="E1790">
            <v>0</v>
          </cell>
          <cell r="F1790" t="str">
            <v>שכר עובדי אוטומציה</v>
          </cell>
          <cell r="G1790" t="str">
            <v>קשיח</v>
          </cell>
          <cell r="H1790">
            <v>0</v>
          </cell>
          <cell r="I1790">
            <v>1500000</v>
          </cell>
        </row>
        <row r="1791">
          <cell r="A1791">
            <v>1613220755</v>
          </cell>
          <cell r="B1791">
            <v>755</v>
          </cell>
          <cell r="C1791">
            <v>613220</v>
          </cell>
          <cell r="D1791">
            <v>1</v>
          </cell>
          <cell r="E1791">
            <v>0</v>
          </cell>
          <cell r="F1791" t="str">
            <v>תוכניתנים חיצוניים</v>
          </cell>
          <cell r="G1791" t="str">
            <v>גמיש</v>
          </cell>
          <cell r="H1791">
            <v>0</v>
          </cell>
          <cell r="I1791">
            <v>570600</v>
          </cell>
        </row>
        <row r="1792">
          <cell r="A1792">
            <v>1613220794</v>
          </cell>
          <cell r="B1792">
            <v>794</v>
          </cell>
          <cell r="C1792">
            <v>613220</v>
          </cell>
          <cell r="D1792">
            <v>1</v>
          </cell>
          <cell r="E1792">
            <v>0</v>
          </cell>
          <cell r="F1792" t="str">
            <v xml:space="preserve">השתתפות בעזר 094  </v>
          </cell>
          <cell r="G1792" t="str">
            <v>קשיח</v>
          </cell>
          <cell r="H1792">
            <v>0.21621621621621623</v>
          </cell>
          <cell r="I1792">
            <v>22500</v>
          </cell>
        </row>
        <row r="1793">
          <cell r="A1793">
            <v>1613220900</v>
          </cell>
          <cell r="B1793">
            <v>900</v>
          </cell>
          <cell r="C1793">
            <v>613220</v>
          </cell>
          <cell r="D1793">
            <v>1</v>
          </cell>
          <cell r="E1793">
            <v>0</v>
          </cell>
          <cell r="F1793" t="str">
            <v xml:space="preserve">הוצאות חד פעמיות  </v>
          </cell>
          <cell r="G1793" t="str">
            <v xml:space="preserve"> </v>
          </cell>
          <cell r="H1793">
            <v>0</v>
          </cell>
          <cell r="I1793">
            <v>0</v>
          </cell>
        </row>
        <row r="1794">
          <cell r="A1794">
            <v>1613220931</v>
          </cell>
          <cell r="B1794">
            <v>931</v>
          </cell>
          <cell r="C1794">
            <v>613220</v>
          </cell>
          <cell r="D1794">
            <v>1</v>
          </cell>
          <cell r="E1794">
            <v>0</v>
          </cell>
          <cell r="F1794" t="str">
            <v>רכישות / העברה לתב"ר</v>
          </cell>
          <cell r="G1794" t="str">
            <v>גמיש</v>
          </cell>
          <cell r="H1794">
            <v>0</v>
          </cell>
          <cell r="I1794">
            <v>0</v>
          </cell>
        </row>
        <row r="1795">
          <cell r="A1795">
            <v>1613220932</v>
          </cell>
          <cell r="B1795">
            <v>932</v>
          </cell>
          <cell r="C1795">
            <v>613220</v>
          </cell>
          <cell r="D1795">
            <v>1</v>
          </cell>
          <cell r="E1795">
            <v>0</v>
          </cell>
          <cell r="F1795" t="str">
            <v>קיזוז עלויות תאגיד</v>
          </cell>
          <cell r="G1795" t="str">
            <v>גמיש</v>
          </cell>
          <cell r="H1795">
            <v>0</v>
          </cell>
          <cell r="I1795">
            <v>0</v>
          </cell>
        </row>
        <row r="1796">
          <cell r="A1796">
            <v>1613220934</v>
          </cell>
          <cell r="B1796">
            <v>934</v>
          </cell>
          <cell r="C1796">
            <v>613220</v>
          </cell>
          <cell r="D1796">
            <v>1</v>
          </cell>
          <cell r="E1796">
            <v>0</v>
          </cell>
          <cell r="F1796" t="str">
            <v xml:space="preserve">רכישות            </v>
          </cell>
          <cell r="G1796" t="str">
            <v>גמיש</v>
          </cell>
          <cell r="H1796">
            <v>0</v>
          </cell>
          <cell r="I1796">
            <v>0</v>
          </cell>
        </row>
        <row r="1797">
          <cell r="A1797">
            <v>1613220961</v>
          </cell>
          <cell r="B1797">
            <v>961</v>
          </cell>
          <cell r="C1797">
            <v>613220</v>
          </cell>
          <cell r="D1797">
            <v>1</v>
          </cell>
          <cell r="E1797">
            <v>0</v>
          </cell>
          <cell r="F1797" t="str">
            <v>רז' פעולות ורכישות</v>
          </cell>
          <cell r="G1797" t="str">
            <v>גמיש</v>
          </cell>
          <cell r="H1797">
            <v>0</v>
          </cell>
          <cell r="I1797">
            <v>0</v>
          </cell>
        </row>
        <row r="1798">
          <cell r="A1798" t="e">
            <v>#VALUE!</v>
          </cell>
          <cell r="B1798" t="str">
            <v>613220  סך הכל</v>
          </cell>
          <cell r="C1798">
            <v>0</v>
          </cell>
          <cell r="D1798">
            <v>0</v>
          </cell>
          <cell r="E1798">
            <v>0</v>
          </cell>
          <cell r="F1798" t="str">
            <v>אגף למע' מידע ותקשוב</v>
          </cell>
          <cell r="G1798">
            <v>0</v>
          </cell>
          <cell r="H1798">
            <v>8.0547533787686199E-2</v>
          </cell>
          <cell r="I1798">
            <v>9354300</v>
          </cell>
        </row>
        <row r="1799">
          <cell r="A1799">
            <v>16132210</v>
          </cell>
          <cell r="B1799">
            <v>0</v>
          </cell>
          <cell r="C1799">
            <v>613221</v>
          </cell>
          <cell r="D1799">
            <v>1</v>
          </cell>
          <cell r="E1799">
            <v>0</v>
          </cell>
          <cell r="F1799" t="str">
            <v>האגף למערכות מידע ותקשוב</v>
          </cell>
          <cell r="G1799" t="str">
            <v xml:space="preserve"> </v>
          </cell>
          <cell r="H1799">
            <v>0</v>
          </cell>
          <cell r="I1799">
            <v>0</v>
          </cell>
        </row>
        <row r="1800">
          <cell r="A1800">
            <v>1613221571</v>
          </cell>
          <cell r="B1800">
            <v>571</v>
          </cell>
          <cell r="C1800">
            <v>613221</v>
          </cell>
          <cell r="D1800">
            <v>1</v>
          </cell>
          <cell r="E1800">
            <v>0</v>
          </cell>
          <cell r="F1800" t="str">
            <v xml:space="preserve">שרותי מיכון וענ"א </v>
          </cell>
          <cell r="G1800" t="str">
            <v>קשיח</v>
          </cell>
          <cell r="H1800">
            <v>8.0547533787686199E-2</v>
          </cell>
          <cell r="I1800">
            <v>-9354300</v>
          </cell>
        </row>
        <row r="1801">
          <cell r="A1801" t="e">
            <v>#VALUE!</v>
          </cell>
          <cell r="B1801" t="str">
            <v>613221  סך הכל</v>
          </cell>
          <cell r="C1801">
            <v>0</v>
          </cell>
          <cell r="D1801">
            <v>0</v>
          </cell>
          <cell r="E1801">
            <v>0</v>
          </cell>
          <cell r="F1801" t="str">
            <v>אגף למע' מידע ותקשוב</v>
          </cell>
          <cell r="G1801">
            <v>0</v>
          </cell>
          <cell r="H1801">
            <v>8.0547533787686199E-2</v>
          </cell>
          <cell r="I1801">
            <v>-9354300</v>
          </cell>
        </row>
        <row r="1802">
          <cell r="A1802">
            <v>16133000</v>
          </cell>
          <cell r="B1802">
            <v>0</v>
          </cell>
          <cell r="C1802">
            <v>613300</v>
          </cell>
          <cell r="D1802">
            <v>1</v>
          </cell>
          <cell r="E1802">
            <v>0</v>
          </cell>
          <cell r="F1802" t="str">
            <v xml:space="preserve">גנזך ומוזיאון     </v>
          </cell>
          <cell r="G1802" t="str">
            <v xml:space="preserve"> </v>
          </cell>
          <cell r="H1802">
            <v>0</v>
          </cell>
          <cell r="I1802">
            <v>0</v>
          </cell>
        </row>
        <row r="1803">
          <cell r="A1803">
            <v>1613300100</v>
          </cell>
          <cell r="B1803">
            <v>100</v>
          </cell>
          <cell r="C1803">
            <v>613300</v>
          </cell>
          <cell r="D1803">
            <v>1</v>
          </cell>
          <cell r="E1803">
            <v>0</v>
          </cell>
          <cell r="F1803" t="str">
            <v>שכר עובדים לפי תקן</v>
          </cell>
          <cell r="G1803" t="str">
            <v xml:space="preserve"> </v>
          </cell>
          <cell r="H1803">
            <v>0</v>
          </cell>
          <cell r="I1803">
            <v>0</v>
          </cell>
        </row>
        <row r="1804">
          <cell r="A1804">
            <v>1613300110</v>
          </cell>
          <cell r="B1804">
            <v>110</v>
          </cell>
          <cell r="C1804">
            <v>613300</v>
          </cell>
          <cell r="D1804">
            <v>1</v>
          </cell>
          <cell r="E1804">
            <v>0</v>
          </cell>
          <cell r="F1804" t="str">
            <v>השכר הקובע-תקציבית</v>
          </cell>
          <cell r="G1804" t="str">
            <v>שכר</v>
          </cell>
          <cell r="H1804">
            <v>1.5204678362572999E-2</v>
          </cell>
          <cell r="I1804">
            <v>173600</v>
          </cell>
        </row>
        <row r="1805">
          <cell r="A1805">
            <v>1613300119</v>
          </cell>
          <cell r="B1805">
            <v>119</v>
          </cell>
          <cell r="C1805">
            <v>613300</v>
          </cell>
          <cell r="D1805">
            <v>1</v>
          </cell>
          <cell r="E1805">
            <v>0</v>
          </cell>
          <cell r="F1805" t="str">
            <v xml:space="preserve">השכר הקובע-צוברת  </v>
          </cell>
          <cell r="G1805" t="str">
            <v>שכר</v>
          </cell>
          <cell r="H1805">
            <v>1.5299026425591E-2</v>
          </cell>
          <cell r="I1805">
            <v>73000</v>
          </cell>
        </row>
        <row r="1806">
          <cell r="A1806">
            <v>1613300122</v>
          </cell>
          <cell r="B1806">
            <v>122</v>
          </cell>
          <cell r="C1806">
            <v>613300</v>
          </cell>
          <cell r="D1806">
            <v>1</v>
          </cell>
          <cell r="E1806">
            <v>0</v>
          </cell>
          <cell r="F1806" t="str">
            <v xml:space="preserve">ביגוד             </v>
          </cell>
          <cell r="G1806" t="str">
            <v>שכר</v>
          </cell>
          <cell r="H1806">
            <v>0</v>
          </cell>
          <cell r="I1806">
            <v>2700</v>
          </cell>
        </row>
        <row r="1807">
          <cell r="A1807">
            <v>1613300126</v>
          </cell>
          <cell r="B1807">
            <v>126</v>
          </cell>
          <cell r="C1807">
            <v>613300</v>
          </cell>
          <cell r="D1807">
            <v>1</v>
          </cell>
          <cell r="E1807">
            <v>0</v>
          </cell>
          <cell r="F1807" t="str">
            <v xml:space="preserve">דמי הבראה         </v>
          </cell>
          <cell r="G1807" t="str">
            <v>שכר</v>
          </cell>
          <cell r="H1807">
            <v>-0.1428571428571429</v>
          </cell>
          <cell r="I1807">
            <v>9000</v>
          </cell>
        </row>
        <row r="1808">
          <cell r="A1808">
            <v>1613300130</v>
          </cell>
          <cell r="B1808">
            <v>130</v>
          </cell>
          <cell r="C1808">
            <v>613300</v>
          </cell>
          <cell r="D1808">
            <v>1</v>
          </cell>
          <cell r="E1808">
            <v>0</v>
          </cell>
          <cell r="F1808" t="str">
            <v xml:space="preserve">שעות נוספות       </v>
          </cell>
          <cell r="G1808" t="str">
            <v>שכר</v>
          </cell>
          <cell r="H1808">
            <v>0</v>
          </cell>
          <cell r="I1808">
            <v>0</v>
          </cell>
        </row>
        <row r="1809">
          <cell r="A1809">
            <v>1613300140</v>
          </cell>
          <cell r="B1809">
            <v>140</v>
          </cell>
          <cell r="C1809">
            <v>613300</v>
          </cell>
          <cell r="D1809">
            <v>1</v>
          </cell>
          <cell r="E1809">
            <v>0</v>
          </cell>
          <cell r="F1809" t="str">
            <v>השתתפות באחזקת רכב</v>
          </cell>
          <cell r="G1809" t="str">
            <v>שכר</v>
          </cell>
          <cell r="H1809">
            <v>0</v>
          </cell>
          <cell r="I1809">
            <v>32300</v>
          </cell>
        </row>
        <row r="1810">
          <cell r="A1810">
            <v>1613300253</v>
          </cell>
          <cell r="B1810">
            <v>253</v>
          </cell>
          <cell r="C1810">
            <v>613300</v>
          </cell>
          <cell r="D1810">
            <v>1</v>
          </cell>
          <cell r="E1810">
            <v>0</v>
          </cell>
          <cell r="F1810" t="str">
            <v xml:space="preserve">עובדים חיצוניים   </v>
          </cell>
          <cell r="G1810" t="str">
            <v>שכר</v>
          </cell>
          <cell r="H1810">
            <v>0</v>
          </cell>
          <cell r="I1810">
            <v>0</v>
          </cell>
        </row>
        <row r="1811">
          <cell r="A1811">
            <v>1613300400</v>
          </cell>
          <cell r="B1811">
            <v>400</v>
          </cell>
          <cell r="C1811">
            <v>613300</v>
          </cell>
          <cell r="D1811">
            <v>1</v>
          </cell>
          <cell r="E1811">
            <v>0</v>
          </cell>
          <cell r="F1811" t="str">
            <v>אחזקת בנינים וציוד</v>
          </cell>
          <cell r="G1811" t="str">
            <v xml:space="preserve"> </v>
          </cell>
          <cell r="H1811">
            <v>0</v>
          </cell>
          <cell r="I1811">
            <v>0</v>
          </cell>
        </row>
        <row r="1812">
          <cell r="A1812">
            <v>1613300410</v>
          </cell>
          <cell r="B1812">
            <v>410</v>
          </cell>
          <cell r="C1812">
            <v>613300</v>
          </cell>
          <cell r="D1812">
            <v>1</v>
          </cell>
          <cell r="E1812">
            <v>0</v>
          </cell>
          <cell r="F1812" t="str">
            <v xml:space="preserve">השתת במס ועד בית  </v>
          </cell>
          <cell r="G1812" t="str">
            <v>קשיח</v>
          </cell>
          <cell r="H1812">
            <v>0</v>
          </cell>
          <cell r="I1812">
            <v>5000</v>
          </cell>
        </row>
        <row r="1813">
          <cell r="A1813">
            <v>1613300420</v>
          </cell>
          <cell r="B1813">
            <v>420</v>
          </cell>
          <cell r="C1813">
            <v>613300</v>
          </cell>
          <cell r="D1813">
            <v>1</v>
          </cell>
          <cell r="E1813">
            <v>0</v>
          </cell>
          <cell r="F1813" t="str">
            <v xml:space="preserve">כיבוי אש          </v>
          </cell>
          <cell r="G1813" t="str">
            <v>גמיש</v>
          </cell>
          <cell r="H1813">
            <v>0</v>
          </cell>
          <cell r="I1813">
            <v>2000</v>
          </cell>
        </row>
        <row r="1814">
          <cell r="A1814">
            <v>1613300423</v>
          </cell>
          <cell r="B1814">
            <v>423</v>
          </cell>
          <cell r="C1814">
            <v>613300</v>
          </cell>
          <cell r="D1814">
            <v>1</v>
          </cell>
          <cell r="E1814">
            <v>0</v>
          </cell>
          <cell r="F1814" t="str">
            <v xml:space="preserve">תחזוקת מבנה       </v>
          </cell>
          <cell r="G1814" t="str">
            <v>קשיח</v>
          </cell>
          <cell r="H1814">
            <v>0</v>
          </cell>
          <cell r="I1814">
            <v>0</v>
          </cell>
        </row>
        <row r="1815">
          <cell r="A1815">
            <v>1613300431</v>
          </cell>
          <cell r="B1815">
            <v>431</v>
          </cell>
          <cell r="C1815">
            <v>613300</v>
          </cell>
          <cell r="D1815">
            <v>1</v>
          </cell>
          <cell r="E1815">
            <v>0</v>
          </cell>
          <cell r="F1815" t="str">
            <v xml:space="preserve">חשמל              </v>
          </cell>
          <cell r="G1815" t="str">
            <v>קשיח</v>
          </cell>
          <cell r="H1815">
            <v>0.5714285714285714</v>
          </cell>
          <cell r="I1815">
            <v>6600</v>
          </cell>
        </row>
        <row r="1816">
          <cell r="A1816">
            <v>1613300432</v>
          </cell>
          <cell r="B1816">
            <v>432</v>
          </cell>
          <cell r="C1816">
            <v>613300</v>
          </cell>
          <cell r="D1816">
            <v>1</v>
          </cell>
          <cell r="E1816">
            <v>0</v>
          </cell>
          <cell r="F1816" t="str">
            <v xml:space="preserve">מים               </v>
          </cell>
          <cell r="G1816" t="str">
            <v>קשיח</v>
          </cell>
          <cell r="H1816">
            <v>0</v>
          </cell>
          <cell r="I1816">
            <v>800</v>
          </cell>
        </row>
        <row r="1817">
          <cell r="A1817">
            <v>1613300433</v>
          </cell>
          <cell r="B1817">
            <v>433</v>
          </cell>
          <cell r="C1817">
            <v>613300</v>
          </cell>
          <cell r="D1817">
            <v>1</v>
          </cell>
          <cell r="E1817">
            <v>0</v>
          </cell>
          <cell r="F1817" t="str">
            <v xml:space="preserve">חומרי נקיון       </v>
          </cell>
          <cell r="G1817" t="str">
            <v>גמיש</v>
          </cell>
          <cell r="H1817">
            <v>0</v>
          </cell>
          <cell r="I1817">
            <v>0</v>
          </cell>
        </row>
        <row r="1818">
          <cell r="A1818">
            <v>1613300434</v>
          </cell>
          <cell r="B1818">
            <v>434</v>
          </cell>
          <cell r="C1818">
            <v>613300</v>
          </cell>
          <cell r="D1818">
            <v>1</v>
          </cell>
          <cell r="E1818">
            <v>0</v>
          </cell>
          <cell r="F1818" t="str">
            <v xml:space="preserve">חיטוי והדברה      </v>
          </cell>
          <cell r="G1818" t="str">
            <v>גמיש</v>
          </cell>
          <cell r="H1818">
            <v>0</v>
          </cell>
          <cell r="I1818">
            <v>0</v>
          </cell>
        </row>
        <row r="1819">
          <cell r="A1819">
            <v>1613300437</v>
          </cell>
          <cell r="B1819">
            <v>437</v>
          </cell>
          <cell r="C1819">
            <v>613300</v>
          </cell>
          <cell r="D1819">
            <v>1</v>
          </cell>
          <cell r="E1819">
            <v>0</v>
          </cell>
          <cell r="F1819" t="str">
            <v xml:space="preserve">אחזקת אזעקה       </v>
          </cell>
          <cell r="G1819" t="str">
            <v>קשיח</v>
          </cell>
          <cell r="H1819">
            <v>7.6923076923076872E-2</v>
          </cell>
          <cell r="I1819">
            <v>1400</v>
          </cell>
        </row>
        <row r="1820">
          <cell r="A1820">
            <v>1613300441</v>
          </cell>
          <cell r="B1820">
            <v>441</v>
          </cell>
          <cell r="C1820">
            <v>613300</v>
          </cell>
          <cell r="D1820">
            <v>1</v>
          </cell>
          <cell r="E1820">
            <v>0</v>
          </cell>
          <cell r="F1820" t="str">
            <v xml:space="preserve">ביטוח             </v>
          </cell>
          <cell r="G1820" t="str">
            <v>קשיח</v>
          </cell>
          <cell r="H1820">
            <v>0</v>
          </cell>
          <cell r="I1820">
            <v>0</v>
          </cell>
        </row>
        <row r="1821">
          <cell r="A1821">
            <v>1613300470</v>
          </cell>
          <cell r="B1821">
            <v>470</v>
          </cell>
          <cell r="C1821">
            <v>613300</v>
          </cell>
          <cell r="D1821">
            <v>1</v>
          </cell>
          <cell r="E1821">
            <v>0</v>
          </cell>
          <cell r="F1821" t="str">
            <v xml:space="preserve">אחזקת מכונות משרד </v>
          </cell>
          <cell r="G1821" t="str">
            <v>גמיש</v>
          </cell>
          <cell r="H1821">
            <v>0</v>
          </cell>
          <cell r="I1821">
            <v>0</v>
          </cell>
        </row>
        <row r="1822">
          <cell r="A1822">
            <v>1613300471</v>
          </cell>
          <cell r="B1822">
            <v>471</v>
          </cell>
          <cell r="C1822">
            <v>613300</v>
          </cell>
          <cell r="D1822">
            <v>1</v>
          </cell>
          <cell r="E1822">
            <v>0</v>
          </cell>
          <cell r="F1822" t="str">
            <v xml:space="preserve">מכשירי כתיבה      </v>
          </cell>
          <cell r="G1822" t="str">
            <v>גמיש</v>
          </cell>
          <cell r="H1822">
            <v>0</v>
          </cell>
          <cell r="I1822">
            <v>0</v>
          </cell>
        </row>
        <row r="1823">
          <cell r="A1823">
            <v>1613300511</v>
          </cell>
          <cell r="B1823">
            <v>511</v>
          </cell>
          <cell r="C1823">
            <v>613300</v>
          </cell>
          <cell r="D1823">
            <v>1</v>
          </cell>
          <cell r="E1823">
            <v>0</v>
          </cell>
          <cell r="F1823" t="str">
            <v xml:space="preserve">אירוח וכיבוד      </v>
          </cell>
          <cell r="G1823" t="str">
            <v>גמיש</v>
          </cell>
          <cell r="H1823">
            <v>0</v>
          </cell>
          <cell r="I1823">
            <v>0</v>
          </cell>
        </row>
        <row r="1824">
          <cell r="A1824">
            <v>1613300522</v>
          </cell>
          <cell r="B1824">
            <v>522</v>
          </cell>
          <cell r="C1824">
            <v>613300</v>
          </cell>
          <cell r="D1824">
            <v>1</v>
          </cell>
          <cell r="E1824">
            <v>0</v>
          </cell>
          <cell r="F1824" t="str">
            <v xml:space="preserve">ספרים ועיתונים    </v>
          </cell>
          <cell r="G1824" t="str">
            <v>גמיש</v>
          </cell>
          <cell r="H1824">
            <v>0</v>
          </cell>
          <cell r="I1824">
            <v>0</v>
          </cell>
        </row>
        <row r="1825">
          <cell r="A1825">
            <v>1613300540</v>
          </cell>
          <cell r="B1825">
            <v>540</v>
          </cell>
          <cell r="C1825">
            <v>613300</v>
          </cell>
          <cell r="D1825">
            <v>1</v>
          </cell>
          <cell r="E1825">
            <v>0</v>
          </cell>
          <cell r="F1825" t="str">
            <v xml:space="preserve">הוצאות טלפון      </v>
          </cell>
          <cell r="G1825" t="str">
            <v>קשיח</v>
          </cell>
          <cell r="H1825">
            <v>0</v>
          </cell>
          <cell r="I1825">
            <v>0</v>
          </cell>
        </row>
        <row r="1826">
          <cell r="A1826">
            <v>1613300544</v>
          </cell>
          <cell r="B1826">
            <v>544</v>
          </cell>
          <cell r="C1826">
            <v>613300</v>
          </cell>
          <cell r="D1826">
            <v>1</v>
          </cell>
          <cell r="E1826">
            <v>0</v>
          </cell>
          <cell r="F1826" t="str">
            <v xml:space="preserve">הוצאות דאר        </v>
          </cell>
          <cell r="G1826" t="str">
            <v>קשיח</v>
          </cell>
          <cell r="H1826">
            <v>0</v>
          </cell>
          <cell r="I1826">
            <v>0</v>
          </cell>
        </row>
        <row r="1827">
          <cell r="A1827">
            <v>1613300550</v>
          </cell>
          <cell r="B1827">
            <v>550</v>
          </cell>
          <cell r="C1827">
            <v>613300</v>
          </cell>
          <cell r="D1827">
            <v>1</v>
          </cell>
          <cell r="E1827">
            <v>0</v>
          </cell>
          <cell r="F1827" t="str">
            <v xml:space="preserve">פירסומים          </v>
          </cell>
          <cell r="G1827" t="str">
            <v>גמיש</v>
          </cell>
          <cell r="H1827">
            <v>0</v>
          </cell>
          <cell r="I1827">
            <v>0</v>
          </cell>
        </row>
        <row r="1828">
          <cell r="A1828">
            <v>1613300561</v>
          </cell>
          <cell r="B1828">
            <v>561</v>
          </cell>
          <cell r="C1828">
            <v>613300</v>
          </cell>
          <cell r="D1828">
            <v>1</v>
          </cell>
          <cell r="E1828">
            <v>0</v>
          </cell>
          <cell r="F1828" t="str">
            <v xml:space="preserve">שיכפולים          </v>
          </cell>
          <cell r="G1828" t="str">
            <v>גמיש</v>
          </cell>
          <cell r="H1828">
            <v>0</v>
          </cell>
          <cell r="I1828">
            <v>0</v>
          </cell>
        </row>
        <row r="1829">
          <cell r="A1829">
            <v>1613300562</v>
          </cell>
          <cell r="B1829">
            <v>562</v>
          </cell>
          <cell r="C1829">
            <v>613300</v>
          </cell>
          <cell r="D1829">
            <v>1</v>
          </cell>
          <cell r="E1829">
            <v>0</v>
          </cell>
          <cell r="F1829" t="str">
            <v xml:space="preserve">הדפסות            </v>
          </cell>
          <cell r="G1829" t="str">
            <v>גמיש</v>
          </cell>
          <cell r="H1829">
            <v>0</v>
          </cell>
          <cell r="I1829">
            <v>0</v>
          </cell>
        </row>
        <row r="1830">
          <cell r="A1830">
            <v>1613300565</v>
          </cell>
          <cell r="B1830">
            <v>565</v>
          </cell>
          <cell r="C1830">
            <v>613300</v>
          </cell>
          <cell r="D1830">
            <v>1</v>
          </cell>
          <cell r="E1830">
            <v>0</v>
          </cell>
          <cell r="F1830" t="str">
            <v xml:space="preserve">צילומי מיקרופיש   </v>
          </cell>
          <cell r="G1830" t="str">
            <v>גמיש</v>
          </cell>
          <cell r="H1830">
            <v>0</v>
          </cell>
          <cell r="I1830">
            <v>0</v>
          </cell>
        </row>
        <row r="1831">
          <cell r="A1831">
            <v>1613300566</v>
          </cell>
          <cell r="B1831">
            <v>566</v>
          </cell>
          <cell r="C1831">
            <v>613300</v>
          </cell>
          <cell r="D1831">
            <v>1</v>
          </cell>
          <cell r="E1831">
            <v>0</v>
          </cell>
          <cell r="F1831" t="str">
            <v xml:space="preserve">צילומים לארכיון   </v>
          </cell>
          <cell r="G1831" t="str">
            <v>גמיש</v>
          </cell>
          <cell r="H1831">
            <v>0</v>
          </cell>
          <cell r="I1831">
            <v>0</v>
          </cell>
        </row>
        <row r="1832">
          <cell r="A1832">
            <v>1613300571</v>
          </cell>
          <cell r="B1832">
            <v>571</v>
          </cell>
          <cell r="C1832">
            <v>613300</v>
          </cell>
          <cell r="D1832">
            <v>1</v>
          </cell>
          <cell r="E1832">
            <v>0</v>
          </cell>
          <cell r="F1832" t="str">
            <v xml:space="preserve">מיכון וענ"א       </v>
          </cell>
          <cell r="G1832" t="str">
            <v>קשיח</v>
          </cell>
          <cell r="H1832">
            <v>0</v>
          </cell>
          <cell r="I1832">
            <v>32500</v>
          </cell>
        </row>
        <row r="1833">
          <cell r="A1833">
            <v>1613300700</v>
          </cell>
          <cell r="B1833">
            <v>700</v>
          </cell>
          <cell r="C1833">
            <v>613300</v>
          </cell>
          <cell r="D1833">
            <v>1</v>
          </cell>
          <cell r="E1833">
            <v>0</v>
          </cell>
          <cell r="F1833" t="str">
            <v xml:space="preserve">הוצאות לפעולות    </v>
          </cell>
          <cell r="G1833" t="str">
            <v xml:space="preserve"> </v>
          </cell>
          <cell r="H1833">
            <v>0</v>
          </cell>
          <cell r="I1833">
            <v>0</v>
          </cell>
        </row>
        <row r="1834">
          <cell r="A1834">
            <v>1613300710</v>
          </cell>
          <cell r="B1834">
            <v>710</v>
          </cell>
          <cell r="C1834">
            <v>613300</v>
          </cell>
          <cell r="D1834">
            <v>1</v>
          </cell>
          <cell r="E1834">
            <v>0</v>
          </cell>
          <cell r="F1834" t="str">
            <v xml:space="preserve">הובלות והסעות     </v>
          </cell>
          <cell r="G1834" t="str">
            <v>גמיש</v>
          </cell>
          <cell r="H1834">
            <v>0</v>
          </cell>
          <cell r="I1834">
            <v>0</v>
          </cell>
        </row>
        <row r="1835">
          <cell r="A1835">
            <v>1613300721</v>
          </cell>
          <cell r="B1835">
            <v>721</v>
          </cell>
          <cell r="C1835">
            <v>613300</v>
          </cell>
          <cell r="D1835">
            <v>1</v>
          </cell>
          <cell r="E1835">
            <v>0</v>
          </cell>
          <cell r="F1835" t="str">
            <v>חמרים-חחזוקת מבנים</v>
          </cell>
          <cell r="G1835" t="str">
            <v>גמיש</v>
          </cell>
          <cell r="H1835">
            <v>0</v>
          </cell>
          <cell r="I1835">
            <v>600</v>
          </cell>
        </row>
        <row r="1836">
          <cell r="A1836">
            <v>1613300722</v>
          </cell>
          <cell r="B1836">
            <v>722</v>
          </cell>
          <cell r="C1836">
            <v>613300</v>
          </cell>
          <cell r="D1836">
            <v>1</v>
          </cell>
          <cell r="E1836">
            <v>0</v>
          </cell>
          <cell r="F1836" t="str">
            <v>חמרים-תחזוקה עצמית</v>
          </cell>
          <cell r="G1836" t="str">
            <v>גמיש</v>
          </cell>
          <cell r="H1836">
            <v>0</v>
          </cell>
          <cell r="I1836">
            <v>0</v>
          </cell>
        </row>
        <row r="1837">
          <cell r="A1837">
            <v>1613300723</v>
          </cell>
          <cell r="B1837">
            <v>723</v>
          </cell>
          <cell r="C1837">
            <v>613300</v>
          </cell>
          <cell r="D1837">
            <v>1</v>
          </cell>
          <cell r="E1837">
            <v>0</v>
          </cell>
          <cell r="F1837" t="str">
            <v xml:space="preserve">חמרים לארכיון     </v>
          </cell>
          <cell r="G1837" t="str">
            <v>גמיש</v>
          </cell>
          <cell r="H1837">
            <v>0</v>
          </cell>
          <cell r="I1837">
            <v>0</v>
          </cell>
        </row>
        <row r="1838">
          <cell r="A1838">
            <v>1613300741</v>
          </cell>
          <cell r="B1838">
            <v>741</v>
          </cell>
          <cell r="C1838">
            <v>613300</v>
          </cell>
          <cell r="D1838">
            <v>1</v>
          </cell>
          <cell r="E1838">
            <v>0</v>
          </cell>
          <cell r="F1838" t="str">
            <v>כריכה+שיקום פרטיכל</v>
          </cell>
          <cell r="G1838" t="str">
            <v>גמיש</v>
          </cell>
          <cell r="H1838">
            <v>0</v>
          </cell>
          <cell r="I1838">
            <v>0</v>
          </cell>
        </row>
        <row r="1839">
          <cell r="A1839">
            <v>1613300751</v>
          </cell>
          <cell r="B1839">
            <v>751</v>
          </cell>
          <cell r="C1839">
            <v>613300</v>
          </cell>
          <cell r="D1839">
            <v>1</v>
          </cell>
          <cell r="E1839">
            <v>0</v>
          </cell>
          <cell r="F1839" t="str">
            <v xml:space="preserve">עבודות קבלניות    </v>
          </cell>
          <cell r="G1839" t="str">
            <v>גמיש</v>
          </cell>
          <cell r="H1839">
            <v>7.1428571428571397E-2</v>
          </cell>
          <cell r="I1839">
            <v>1500</v>
          </cell>
        </row>
        <row r="1840">
          <cell r="A1840">
            <v>1613300752</v>
          </cell>
          <cell r="B1840">
            <v>752</v>
          </cell>
          <cell r="C1840">
            <v>613300</v>
          </cell>
          <cell r="D1840">
            <v>1</v>
          </cell>
          <cell r="E1840">
            <v>0</v>
          </cell>
          <cell r="F1840" t="str">
            <v xml:space="preserve">נקיון בקבלנות     </v>
          </cell>
          <cell r="G1840" t="str">
            <v>קשיח</v>
          </cell>
          <cell r="H1840">
            <v>4.081632653061229E-2</v>
          </cell>
          <cell r="I1840">
            <v>51000</v>
          </cell>
        </row>
        <row r="1841">
          <cell r="A1841">
            <v>1613300753</v>
          </cell>
          <cell r="B1841">
            <v>753</v>
          </cell>
          <cell r="C1841">
            <v>613300</v>
          </cell>
          <cell r="D1841">
            <v>1</v>
          </cell>
          <cell r="E1841">
            <v>0</v>
          </cell>
          <cell r="F1841" t="str">
            <v xml:space="preserve">עובדים חיצוניים   </v>
          </cell>
          <cell r="G1841" t="str">
            <v>קשיח</v>
          </cell>
          <cell r="H1841">
            <v>0</v>
          </cell>
          <cell r="I1841">
            <v>0</v>
          </cell>
        </row>
        <row r="1842">
          <cell r="A1842">
            <v>1613300757</v>
          </cell>
          <cell r="B1842">
            <v>757</v>
          </cell>
          <cell r="C1842">
            <v>613300</v>
          </cell>
          <cell r="D1842">
            <v>1</v>
          </cell>
          <cell r="E1842">
            <v>0</v>
          </cell>
          <cell r="F1842" t="str">
            <v>שרותי גניזה</v>
          </cell>
          <cell r="G1842" t="str">
            <v>גמיש</v>
          </cell>
          <cell r="H1842">
            <v>0.92307692307692313</v>
          </cell>
          <cell r="I1842">
            <v>15000</v>
          </cell>
        </row>
        <row r="1843">
          <cell r="A1843">
            <v>1613300794</v>
          </cell>
          <cell r="B1843">
            <v>794</v>
          </cell>
          <cell r="C1843">
            <v>613300</v>
          </cell>
          <cell r="D1843">
            <v>1</v>
          </cell>
          <cell r="E1843">
            <v>0</v>
          </cell>
          <cell r="F1843" t="str">
            <v xml:space="preserve">השתתפות בעזר 094  </v>
          </cell>
          <cell r="G1843" t="str">
            <v>קשיח</v>
          </cell>
          <cell r="H1843">
            <v>0</v>
          </cell>
          <cell r="I1843">
            <v>2100</v>
          </cell>
        </row>
        <row r="1844">
          <cell r="A1844">
            <v>1613300900</v>
          </cell>
          <cell r="B1844">
            <v>900</v>
          </cell>
          <cell r="C1844">
            <v>613300</v>
          </cell>
          <cell r="D1844">
            <v>1</v>
          </cell>
          <cell r="E1844">
            <v>0</v>
          </cell>
          <cell r="F1844" t="str">
            <v xml:space="preserve">הוצאות חד-פעמיות  </v>
          </cell>
          <cell r="G1844" t="str">
            <v xml:space="preserve"> </v>
          </cell>
          <cell r="H1844">
            <v>0</v>
          </cell>
          <cell r="I1844">
            <v>0</v>
          </cell>
        </row>
        <row r="1845">
          <cell r="A1845">
            <v>1613300931</v>
          </cell>
          <cell r="B1845">
            <v>931</v>
          </cell>
          <cell r="C1845">
            <v>613300</v>
          </cell>
          <cell r="D1845">
            <v>1</v>
          </cell>
          <cell r="E1845">
            <v>0</v>
          </cell>
          <cell r="F1845" t="str">
            <v xml:space="preserve">רכישות            </v>
          </cell>
          <cell r="G1845" t="str">
            <v>גמיש</v>
          </cell>
          <cell r="H1845">
            <v>0</v>
          </cell>
          <cell r="I1845">
            <v>0</v>
          </cell>
        </row>
        <row r="1846">
          <cell r="A1846">
            <v>1613300961</v>
          </cell>
          <cell r="B1846">
            <v>961</v>
          </cell>
          <cell r="C1846">
            <v>613300</v>
          </cell>
          <cell r="D1846">
            <v>1</v>
          </cell>
          <cell r="E1846">
            <v>0</v>
          </cell>
          <cell r="F1846" t="str">
            <v>רז' פעולות ורכישות</v>
          </cell>
          <cell r="G1846" t="str">
            <v>גמיש</v>
          </cell>
          <cell r="H1846">
            <v>0</v>
          </cell>
          <cell r="I1846">
            <v>0</v>
          </cell>
        </row>
        <row r="1847">
          <cell r="A1847" t="e">
            <v>#VALUE!</v>
          </cell>
          <cell r="B1847" t="str">
            <v>613300  סך הכל</v>
          </cell>
          <cell r="C1847">
            <v>0</v>
          </cell>
          <cell r="D1847">
            <v>0</v>
          </cell>
          <cell r="E1847">
            <v>0</v>
          </cell>
          <cell r="F1847" t="str">
            <v xml:space="preserve">גנזך ומוזיאון     </v>
          </cell>
          <cell r="G1847">
            <v>0</v>
          </cell>
          <cell r="H1847">
            <v>3.543406732472798E-2</v>
          </cell>
          <cell r="I1847">
            <v>409100</v>
          </cell>
        </row>
        <row r="1848">
          <cell r="A1848">
            <v>16134000</v>
          </cell>
          <cell r="B1848">
            <v>0</v>
          </cell>
          <cell r="C1848">
            <v>613400</v>
          </cell>
          <cell r="D1848">
            <v>1</v>
          </cell>
          <cell r="E1848">
            <v>0</v>
          </cell>
          <cell r="F1848" t="str">
            <v xml:space="preserve">רשום תכולה        </v>
          </cell>
          <cell r="G1848" t="str">
            <v xml:space="preserve"> </v>
          </cell>
          <cell r="H1848">
            <v>0</v>
          </cell>
          <cell r="I1848">
            <v>0</v>
          </cell>
        </row>
        <row r="1849">
          <cell r="A1849">
            <v>1613400100</v>
          </cell>
          <cell r="B1849">
            <v>100</v>
          </cell>
          <cell r="C1849">
            <v>613400</v>
          </cell>
          <cell r="D1849">
            <v>1</v>
          </cell>
          <cell r="E1849">
            <v>0</v>
          </cell>
          <cell r="F1849" t="str">
            <v>שכר עובדים לפי תקן</v>
          </cell>
          <cell r="G1849" t="str">
            <v xml:space="preserve"> </v>
          </cell>
          <cell r="H1849">
            <v>0</v>
          </cell>
          <cell r="I1849">
            <v>0</v>
          </cell>
        </row>
        <row r="1850">
          <cell r="A1850">
            <v>1613400110</v>
          </cell>
          <cell r="B1850">
            <v>110</v>
          </cell>
          <cell r="C1850">
            <v>613400</v>
          </cell>
          <cell r="D1850">
            <v>1</v>
          </cell>
          <cell r="E1850">
            <v>0</v>
          </cell>
          <cell r="F1850" t="str">
            <v>השכר הקובע-תקציבית</v>
          </cell>
          <cell r="G1850" t="str">
            <v>שכר</v>
          </cell>
          <cell r="H1850">
            <v>-0.3527508090614887</v>
          </cell>
          <cell r="I1850">
            <v>100000</v>
          </cell>
        </row>
        <row r="1851">
          <cell r="A1851">
            <v>1613400119</v>
          </cell>
          <cell r="B1851">
            <v>119</v>
          </cell>
          <cell r="C1851">
            <v>613400</v>
          </cell>
          <cell r="D1851">
            <v>1</v>
          </cell>
          <cell r="E1851">
            <v>0</v>
          </cell>
          <cell r="F1851" t="str">
            <v xml:space="preserve">השכר הקובע-צוברת  </v>
          </cell>
          <cell r="G1851" t="str">
            <v>שכר</v>
          </cell>
          <cell r="H1851">
            <v>0</v>
          </cell>
          <cell r="I1851">
            <v>0</v>
          </cell>
        </row>
        <row r="1852">
          <cell r="A1852">
            <v>1613400122</v>
          </cell>
          <cell r="B1852">
            <v>122</v>
          </cell>
          <cell r="C1852">
            <v>613400</v>
          </cell>
          <cell r="D1852">
            <v>1</v>
          </cell>
          <cell r="E1852">
            <v>0</v>
          </cell>
          <cell r="F1852" t="str">
            <v xml:space="preserve">ביגוד             </v>
          </cell>
          <cell r="G1852" t="str">
            <v>שכר</v>
          </cell>
          <cell r="H1852">
            <v>0</v>
          </cell>
          <cell r="I1852">
            <v>2700</v>
          </cell>
        </row>
        <row r="1853">
          <cell r="A1853">
            <v>1613400126</v>
          </cell>
          <cell r="B1853">
            <v>126</v>
          </cell>
          <cell r="C1853">
            <v>613400</v>
          </cell>
          <cell r="D1853">
            <v>1</v>
          </cell>
          <cell r="E1853">
            <v>0</v>
          </cell>
          <cell r="F1853" t="str">
            <v xml:space="preserve">דמי הבראה         </v>
          </cell>
          <cell r="G1853" t="str">
            <v>שכר</v>
          </cell>
          <cell r="H1853">
            <v>-1</v>
          </cell>
          <cell r="I1853">
            <v>0</v>
          </cell>
        </row>
        <row r="1854">
          <cell r="A1854">
            <v>1613400130</v>
          </cell>
          <cell r="B1854">
            <v>130</v>
          </cell>
          <cell r="C1854">
            <v>613400</v>
          </cell>
          <cell r="D1854">
            <v>1</v>
          </cell>
          <cell r="E1854">
            <v>0</v>
          </cell>
          <cell r="F1854" t="str">
            <v xml:space="preserve">שעות נוספות       </v>
          </cell>
          <cell r="G1854" t="str">
            <v>שכר</v>
          </cell>
          <cell r="H1854">
            <v>0</v>
          </cell>
          <cell r="I1854">
            <v>0</v>
          </cell>
        </row>
        <row r="1855">
          <cell r="A1855">
            <v>1613400140</v>
          </cell>
          <cell r="B1855">
            <v>140</v>
          </cell>
          <cell r="C1855">
            <v>613400</v>
          </cell>
          <cell r="D1855">
            <v>1</v>
          </cell>
          <cell r="E1855">
            <v>0</v>
          </cell>
          <cell r="F1855" t="str">
            <v>השתתפות באחזקת רכב</v>
          </cell>
          <cell r="G1855" t="str">
            <v>שכר</v>
          </cell>
          <cell r="H1855">
            <v>0</v>
          </cell>
          <cell r="I1855">
            <v>27500</v>
          </cell>
        </row>
        <row r="1856">
          <cell r="A1856">
            <v>1613400400</v>
          </cell>
          <cell r="B1856">
            <v>400</v>
          </cell>
          <cell r="C1856">
            <v>613400</v>
          </cell>
          <cell r="D1856">
            <v>1</v>
          </cell>
          <cell r="E1856">
            <v>0</v>
          </cell>
          <cell r="F1856" t="str">
            <v>אחזקת בנינים וציוד</v>
          </cell>
          <cell r="G1856" t="str">
            <v xml:space="preserve"> </v>
          </cell>
          <cell r="H1856">
            <v>0</v>
          </cell>
          <cell r="I1856">
            <v>0</v>
          </cell>
        </row>
        <row r="1857">
          <cell r="A1857">
            <v>1613400561</v>
          </cell>
          <cell r="B1857">
            <v>561</v>
          </cell>
          <cell r="C1857">
            <v>613400</v>
          </cell>
          <cell r="D1857">
            <v>1</v>
          </cell>
          <cell r="E1857">
            <v>0</v>
          </cell>
          <cell r="F1857" t="str">
            <v xml:space="preserve">שיכפולים          </v>
          </cell>
          <cell r="G1857" t="str">
            <v>גמיש</v>
          </cell>
          <cell r="H1857">
            <v>0</v>
          </cell>
          <cell r="I1857">
            <v>0</v>
          </cell>
        </row>
        <row r="1858">
          <cell r="A1858">
            <v>1613400571</v>
          </cell>
          <cell r="B1858">
            <v>571</v>
          </cell>
          <cell r="C1858">
            <v>613400</v>
          </cell>
          <cell r="D1858">
            <v>1</v>
          </cell>
          <cell r="E1858">
            <v>0</v>
          </cell>
          <cell r="F1858" t="str">
            <v xml:space="preserve">מיכון וענ"א       </v>
          </cell>
          <cell r="G1858" t="str">
            <v>קשיח</v>
          </cell>
          <cell r="H1858">
            <v>0</v>
          </cell>
          <cell r="I1858">
            <v>15600</v>
          </cell>
        </row>
        <row r="1859">
          <cell r="A1859">
            <v>1613400710</v>
          </cell>
          <cell r="B1859">
            <v>710</v>
          </cell>
          <cell r="C1859">
            <v>613400</v>
          </cell>
          <cell r="D1859">
            <v>1</v>
          </cell>
          <cell r="E1859">
            <v>0</v>
          </cell>
          <cell r="F1859" t="str">
            <v xml:space="preserve">הובלות והסעות     </v>
          </cell>
          <cell r="G1859" t="str">
            <v>גמיש</v>
          </cell>
          <cell r="H1859">
            <v>0</v>
          </cell>
          <cell r="I1859">
            <v>22800</v>
          </cell>
        </row>
        <row r="1860">
          <cell r="A1860">
            <v>1613400961</v>
          </cell>
          <cell r="B1860">
            <v>961</v>
          </cell>
          <cell r="C1860">
            <v>613400</v>
          </cell>
          <cell r="D1860">
            <v>1</v>
          </cell>
          <cell r="E1860">
            <v>0</v>
          </cell>
          <cell r="F1860" t="str">
            <v>רז' פעולות ורכישות</v>
          </cell>
          <cell r="G1860" t="str">
            <v>גמיש</v>
          </cell>
          <cell r="H1860">
            <v>0</v>
          </cell>
          <cell r="I1860">
            <v>0</v>
          </cell>
        </row>
        <row r="1861">
          <cell r="A1861" t="e">
            <v>#VALUE!</v>
          </cell>
          <cell r="B1861" t="str">
            <v>613400  סך הכל</v>
          </cell>
          <cell r="C1861">
            <v>0</v>
          </cell>
          <cell r="D1861">
            <v>0</v>
          </cell>
          <cell r="E1861">
            <v>0</v>
          </cell>
          <cell r="F1861" t="str">
            <v xml:space="preserve">רשום תכולה        </v>
          </cell>
          <cell r="G1861">
            <v>0</v>
          </cell>
          <cell r="H1861">
            <v>-0.26663766855154414</v>
          </cell>
          <cell r="I1861">
            <v>168600</v>
          </cell>
        </row>
        <row r="1862">
          <cell r="A1862">
            <v>16150000</v>
          </cell>
          <cell r="B1862">
            <v>0</v>
          </cell>
          <cell r="C1862">
            <v>615000</v>
          </cell>
          <cell r="D1862">
            <v>1</v>
          </cell>
          <cell r="E1862">
            <v>0</v>
          </cell>
          <cell r="F1862" t="str">
            <v>משאבי אנוש</v>
          </cell>
          <cell r="G1862" t="str">
            <v xml:space="preserve"> </v>
          </cell>
          <cell r="H1862">
            <v>0</v>
          </cell>
          <cell r="I1862">
            <v>0</v>
          </cell>
        </row>
        <row r="1863">
          <cell r="A1863">
            <v>1615000100</v>
          </cell>
          <cell r="B1863">
            <v>100</v>
          </cell>
          <cell r="C1863">
            <v>615000</v>
          </cell>
          <cell r="D1863">
            <v>1</v>
          </cell>
          <cell r="E1863">
            <v>0</v>
          </cell>
          <cell r="F1863" t="str">
            <v>שכר עובדים לפי תקן</v>
          </cell>
          <cell r="G1863" t="str">
            <v xml:space="preserve"> </v>
          </cell>
          <cell r="H1863">
            <v>0</v>
          </cell>
          <cell r="I1863">
            <v>0</v>
          </cell>
        </row>
        <row r="1864">
          <cell r="A1864">
            <v>1615000110</v>
          </cell>
          <cell r="B1864">
            <v>110</v>
          </cell>
          <cell r="C1864">
            <v>615000</v>
          </cell>
          <cell r="D1864">
            <v>1</v>
          </cell>
          <cell r="E1864">
            <v>0</v>
          </cell>
          <cell r="F1864" t="str">
            <v>השכר הקובע-תקציבית</v>
          </cell>
          <cell r="G1864" t="str">
            <v>שכר</v>
          </cell>
          <cell r="H1864">
            <v>-0.12851016738138055</v>
          </cell>
          <cell r="I1864">
            <v>630000</v>
          </cell>
        </row>
        <row r="1865">
          <cell r="A1865">
            <v>1615000119</v>
          </cell>
          <cell r="B1865">
            <v>119</v>
          </cell>
          <cell r="C1865">
            <v>615000</v>
          </cell>
          <cell r="D1865">
            <v>1</v>
          </cell>
          <cell r="E1865">
            <v>0</v>
          </cell>
          <cell r="F1865" t="str">
            <v xml:space="preserve">השכר הקובע-צוברת  </v>
          </cell>
          <cell r="G1865" t="str">
            <v>שכר</v>
          </cell>
          <cell r="H1865">
            <v>5.9543918918918859E-2</v>
          </cell>
          <cell r="I1865">
            <v>2759900</v>
          </cell>
        </row>
        <row r="1866">
          <cell r="A1866">
            <v>1615000122</v>
          </cell>
          <cell r="B1866">
            <v>122</v>
          </cell>
          <cell r="C1866">
            <v>615000</v>
          </cell>
          <cell r="D1866">
            <v>1</v>
          </cell>
          <cell r="E1866">
            <v>0</v>
          </cell>
          <cell r="F1866" t="str">
            <v xml:space="preserve">ביגוד             </v>
          </cell>
          <cell r="G1866" t="str">
            <v>שכר</v>
          </cell>
          <cell r="H1866">
            <v>0</v>
          </cell>
          <cell r="I1866">
            <v>33700</v>
          </cell>
        </row>
        <row r="1867">
          <cell r="A1867">
            <v>1615000126</v>
          </cell>
          <cell r="B1867">
            <v>126</v>
          </cell>
          <cell r="C1867">
            <v>615000</v>
          </cell>
          <cell r="D1867">
            <v>1</v>
          </cell>
          <cell r="E1867">
            <v>0</v>
          </cell>
          <cell r="F1867" t="str">
            <v xml:space="preserve">דמי הבראה         </v>
          </cell>
          <cell r="G1867" t="str">
            <v>שכר</v>
          </cell>
          <cell r="H1867">
            <v>4.9723756906077332E-2</v>
          </cell>
          <cell r="I1867">
            <v>95000</v>
          </cell>
        </row>
        <row r="1868">
          <cell r="A1868">
            <v>1615000130</v>
          </cell>
          <cell r="B1868">
            <v>130</v>
          </cell>
          <cell r="C1868">
            <v>615000</v>
          </cell>
          <cell r="D1868">
            <v>1</v>
          </cell>
          <cell r="E1868">
            <v>0</v>
          </cell>
          <cell r="F1868" t="str">
            <v xml:space="preserve">שעות נוספות       </v>
          </cell>
          <cell r="G1868" t="str">
            <v>שכר</v>
          </cell>
          <cell r="H1868">
            <v>0</v>
          </cell>
          <cell r="I1868">
            <v>6500</v>
          </cell>
        </row>
        <row r="1869">
          <cell r="A1869">
            <v>1615000140</v>
          </cell>
          <cell r="B1869">
            <v>140</v>
          </cell>
          <cell r="C1869">
            <v>615000</v>
          </cell>
          <cell r="D1869">
            <v>1</v>
          </cell>
          <cell r="E1869">
            <v>0</v>
          </cell>
          <cell r="F1869" t="str">
            <v>השתתפות באחזקת רכב</v>
          </cell>
          <cell r="G1869" t="str">
            <v>שכר</v>
          </cell>
          <cell r="H1869">
            <v>0</v>
          </cell>
          <cell r="I1869">
            <v>397700</v>
          </cell>
        </row>
        <row r="1870">
          <cell r="A1870">
            <v>1615000200</v>
          </cell>
          <cell r="B1870">
            <v>200</v>
          </cell>
          <cell r="C1870">
            <v>615000</v>
          </cell>
          <cell r="D1870">
            <v>1</v>
          </cell>
          <cell r="E1870">
            <v>0</v>
          </cell>
          <cell r="F1870" t="str">
            <v>שכר עובדים ללא תקן</v>
          </cell>
          <cell r="G1870" t="str">
            <v xml:space="preserve"> </v>
          </cell>
          <cell r="H1870">
            <v>0</v>
          </cell>
          <cell r="I1870">
            <v>0</v>
          </cell>
        </row>
        <row r="1871">
          <cell r="A1871">
            <v>1615000210</v>
          </cell>
          <cell r="B1871">
            <v>210</v>
          </cell>
          <cell r="C1871">
            <v>615000</v>
          </cell>
          <cell r="D1871">
            <v>1</v>
          </cell>
          <cell r="E1871">
            <v>0</v>
          </cell>
          <cell r="F1871" t="str">
            <v xml:space="preserve">השכר הקובע        </v>
          </cell>
          <cell r="G1871" t="str">
            <v>שכר</v>
          </cell>
          <cell r="H1871">
            <v>0</v>
          </cell>
          <cell r="I1871">
            <v>0</v>
          </cell>
        </row>
        <row r="1872">
          <cell r="A1872">
            <v>1615000253</v>
          </cell>
          <cell r="B1872">
            <v>253</v>
          </cell>
          <cell r="C1872">
            <v>615000</v>
          </cell>
          <cell r="D1872">
            <v>1</v>
          </cell>
          <cell r="E1872">
            <v>0</v>
          </cell>
          <cell r="F1872" t="str">
            <v>עובדי חברות כח-אדם</v>
          </cell>
          <cell r="G1872" t="str">
            <v>שכר</v>
          </cell>
          <cell r="H1872">
            <v>0</v>
          </cell>
          <cell r="I1872">
            <v>0</v>
          </cell>
        </row>
        <row r="1873">
          <cell r="A1873">
            <v>1615000255</v>
          </cell>
          <cell r="B1873">
            <v>255</v>
          </cell>
          <cell r="C1873">
            <v>615000</v>
          </cell>
          <cell r="D1873">
            <v>1</v>
          </cell>
          <cell r="E1873">
            <v>0</v>
          </cell>
          <cell r="F1873" t="str">
            <v>מ"מ עובדים חיצוניים</v>
          </cell>
          <cell r="G1873" t="str">
            <v>שכר</v>
          </cell>
          <cell r="H1873">
            <v>0</v>
          </cell>
          <cell r="I1873">
            <v>100000</v>
          </cell>
        </row>
        <row r="1874">
          <cell r="A1874">
            <v>1615000350</v>
          </cell>
          <cell r="B1874">
            <v>350</v>
          </cell>
          <cell r="C1874">
            <v>615000</v>
          </cell>
          <cell r="D1874">
            <v>1</v>
          </cell>
          <cell r="E1874">
            <v>0</v>
          </cell>
          <cell r="F1874" t="str">
            <v>ליסינג - 388-63-702</v>
          </cell>
          <cell r="G1874" t="str">
            <v>שכר</v>
          </cell>
          <cell r="H1874">
            <v>1</v>
          </cell>
          <cell r="I1874">
            <v>106000</v>
          </cell>
        </row>
        <row r="1875">
          <cell r="A1875">
            <v>1615000351</v>
          </cell>
          <cell r="B1875">
            <v>351</v>
          </cell>
          <cell r="C1875">
            <v>615000</v>
          </cell>
          <cell r="D1875">
            <v>1</v>
          </cell>
          <cell r="E1875">
            <v>0</v>
          </cell>
          <cell r="F1875" t="str">
            <v>הוצאות - 388-63-702</v>
          </cell>
          <cell r="G1875" t="str">
            <v>שכר</v>
          </cell>
          <cell r="H1875">
            <v>0.21799999999999997</v>
          </cell>
          <cell r="I1875">
            <v>30450</v>
          </cell>
        </row>
        <row r="1876">
          <cell r="A1876">
            <v>1615000400</v>
          </cell>
          <cell r="B1876">
            <v>400</v>
          </cell>
          <cell r="C1876">
            <v>615000</v>
          </cell>
          <cell r="D1876">
            <v>1</v>
          </cell>
          <cell r="E1876">
            <v>0</v>
          </cell>
          <cell r="F1876" t="str">
            <v>אחזקת בנינים וציוד</v>
          </cell>
          <cell r="G1876" t="str">
            <v xml:space="preserve"> </v>
          </cell>
          <cell r="H1876">
            <v>0</v>
          </cell>
          <cell r="I1876">
            <v>0</v>
          </cell>
        </row>
        <row r="1877">
          <cell r="A1877">
            <v>1615000471</v>
          </cell>
          <cell r="B1877">
            <v>471</v>
          </cell>
          <cell r="C1877">
            <v>615000</v>
          </cell>
          <cell r="D1877">
            <v>1</v>
          </cell>
          <cell r="E1877">
            <v>0</v>
          </cell>
          <cell r="F1877" t="str">
            <v xml:space="preserve">מכשירי כתיבה      </v>
          </cell>
          <cell r="G1877" t="str">
            <v>גמיש</v>
          </cell>
          <cell r="H1877">
            <v>0</v>
          </cell>
          <cell r="I1877">
            <v>29500</v>
          </cell>
        </row>
        <row r="1878">
          <cell r="A1878">
            <v>1615000500</v>
          </cell>
          <cell r="B1878">
            <v>500</v>
          </cell>
          <cell r="C1878">
            <v>615000</v>
          </cell>
          <cell r="D1878">
            <v>1</v>
          </cell>
          <cell r="E1878">
            <v>0</v>
          </cell>
          <cell r="F1878" t="str">
            <v xml:space="preserve">הוצאות מינהליות   </v>
          </cell>
          <cell r="G1878" t="str">
            <v xml:space="preserve"> </v>
          </cell>
          <cell r="H1878">
            <v>0</v>
          </cell>
          <cell r="I1878">
            <v>0</v>
          </cell>
        </row>
        <row r="1879">
          <cell r="A1879">
            <v>1615000511</v>
          </cell>
          <cell r="B1879">
            <v>511</v>
          </cell>
          <cell r="C1879">
            <v>615000</v>
          </cell>
          <cell r="D1879">
            <v>1</v>
          </cell>
          <cell r="E1879">
            <v>0</v>
          </cell>
          <cell r="F1879" t="str">
            <v xml:space="preserve">אירוח וכיבוד      </v>
          </cell>
          <cell r="G1879" t="str">
            <v>גמיש</v>
          </cell>
          <cell r="H1879">
            <v>0</v>
          </cell>
          <cell r="I1879">
            <v>4800</v>
          </cell>
        </row>
        <row r="1880">
          <cell r="A1880">
            <v>1615000512</v>
          </cell>
          <cell r="B1880">
            <v>512</v>
          </cell>
          <cell r="C1880">
            <v>615000</v>
          </cell>
          <cell r="D1880">
            <v>1</v>
          </cell>
          <cell r="E1880">
            <v>0</v>
          </cell>
          <cell r="F1880" t="str">
            <v xml:space="preserve">נסיעות ואש"ל      </v>
          </cell>
          <cell r="G1880" t="str">
            <v>גמיש</v>
          </cell>
          <cell r="H1880">
            <v>0</v>
          </cell>
          <cell r="I1880">
            <v>600</v>
          </cell>
        </row>
        <row r="1881">
          <cell r="A1881">
            <v>1615000521</v>
          </cell>
          <cell r="B1881">
            <v>521</v>
          </cell>
          <cell r="C1881">
            <v>615000</v>
          </cell>
          <cell r="D1881">
            <v>1</v>
          </cell>
          <cell r="E1881">
            <v>0</v>
          </cell>
          <cell r="F1881" t="str">
            <v>השתלמויות-ימי עיון</v>
          </cell>
          <cell r="G1881" t="str">
            <v>גמיש</v>
          </cell>
          <cell r="H1881">
            <v>0.19999999999999996</v>
          </cell>
          <cell r="I1881">
            <v>300000</v>
          </cell>
        </row>
        <row r="1882">
          <cell r="A1882">
            <v>1615000522</v>
          </cell>
          <cell r="B1882">
            <v>522</v>
          </cell>
          <cell r="C1882">
            <v>615000</v>
          </cell>
          <cell r="D1882">
            <v>1</v>
          </cell>
          <cell r="E1882">
            <v>0</v>
          </cell>
          <cell r="F1882" t="str">
            <v xml:space="preserve">ספרים ועיתונים    </v>
          </cell>
          <cell r="G1882" t="str">
            <v>גמיש</v>
          </cell>
          <cell r="H1882">
            <v>0</v>
          </cell>
          <cell r="I1882">
            <v>4800</v>
          </cell>
        </row>
        <row r="1883">
          <cell r="A1883">
            <v>1615000523</v>
          </cell>
          <cell r="B1883">
            <v>523</v>
          </cell>
          <cell r="C1883">
            <v>615000</v>
          </cell>
          <cell r="D1883">
            <v>1</v>
          </cell>
          <cell r="E1883">
            <v>0</v>
          </cell>
          <cell r="F1883" t="str">
            <v xml:space="preserve">השתתפות באירגונים </v>
          </cell>
          <cell r="G1883" t="str">
            <v>גמיש</v>
          </cell>
          <cell r="H1883">
            <v>0</v>
          </cell>
          <cell r="I1883">
            <v>130000</v>
          </cell>
        </row>
        <row r="1884">
          <cell r="A1884">
            <v>1615000524</v>
          </cell>
          <cell r="B1884">
            <v>524</v>
          </cell>
          <cell r="C1884">
            <v>615000</v>
          </cell>
          <cell r="D1884">
            <v>1</v>
          </cell>
          <cell r="E1884">
            <v>0</v>
          </cell>
          <cell r="F1884" t="str">
            <v xml:space="preserve">קורסים מקצועיים   </v>
          </cell>
          <cell r="G1884" t="str">
            <v>גמיש</v>
          </cell>
          <cell r="H1884">
            <v>0</v>
          </cell>
          <cell r="I1884">
            <v>133000</v>
          </cell>
        </row>
        <row r="1885">
          <cell r="A1885">
            <v>1615000525</v>
          </cell>
          <cell r="B1885">
            <v>525</v>
          </cell>
          <cell r="C1885">
            <v>615000</v>
          </cell>
          <cell r="D1885">
            <v>1</v>
          </cell>
          <cell r="E1885">
            <v>0</v>
          </cell>
          <cell r="F1885" t="str">
            <v xml:space="preserve">השתת' בשכר לימוד  </v>
          </cell>
          <cell r="G1885" t="str">
            <v>גמיש</v>
          </cell>
          <cell r="H1885">
            <v>0</v>
          </cell>
          <cell r="I1885">
            <v>204000</v>
          </cell>
        </row>
        <row r="1886">
          <cell r="A1886">
            <v>1615000526</v>
          </cell>
          <cell r="B1886">
            <v>526</v>
          </cell>
          <cell r="C1886">
            <v>615000</v>
          </cell>
          <cell r="D1886">
            <v>1</v>
          </cell>
          <cell r="E1886">
            <v>0</v>
          </cell>
          <cell r="F1886" t="str">
            <v>חברות-עמותות השתל'</v>
          </cell>
          <cell r="G1886" t="str">
            <v>גמיש</v>
          </cell>
          <cell r="H1886">
            <v>0</v>
          </cell>
          <cell r="I1886">
            <v>488000</v>
          </cell>
        </row>
        <row r="1887">
          <cell r="A1887">
            <v>1615000527</v>
          </cell>
          <cell r="B1887">
            <v>527</v>
          </cell>
          <cell r="C1887">
            <v>615000</v>
          </cell>
          <cell r="D1887">
            <v>1</v>
          </cell>
          <cell r="E1887">
            <v>0</v>
          </cell>
          <cell r="F1887" t="str">
            <v>עמותת "שלך"</v>
          </cell>
          <cell r="G1887" t="str">
            <v>גמיש</v>
          </cell>
          <cell r="H1887">
            <v>0</v>
          </cell>
          <cell r="I1887">
            <v>0</v>
          </cell>
        </row>
        <row r="1888">
          <cell r="A1888">
            <v>1615000540</v>
          </cell>
          <cell r="B1888">
            <v>540</v>
          </cell>
          <cell r="C1888">
            <v>615000</v>
          </cell>
          <cell r="D1888">
            <v>1</v>
          </cell>
          <cell r="E1888">
            <v>0</v>
          </cell>
          <cell r="F1888" t="str">
            <v xml:space="preserve">הוצאות טלפון      </v>
          </cell>
          <cell r="G1888" t="str">
            <v>קשיח</v>
          </cell>
          <cell r="H1888">
            <v>0</v>
          </cell>
          <cell r="I1888">
            <v>0</v>
          </cell>
        </row>
        <row r="1889">
          <cell r="A1889">
            <v>1615000544</v>
          </cell>
          <cell r="B1889">
            <v>544</v>
          </cell>
          <cell r="C1889">
            <v>615000</v>
          </cell>
          <cell r="D1889">
            <v>1</v>
          </cell>
          <cell r="E1889">
            <v>0</v>
          </cell>
          <cell r="F1889" t="str">
            <v xml:space="preserve">הוצאות דאר        </v>
          </cell>
          <cell r="G1889" t="str">
            <v>קשיח</v>
          </cell>
          <cell r="H1889">
            <v>0</v>
          </cell>
          <cell r="I1889">
            <v>4800</v>
          </cell>
        </row>
        <row r="1890">
          <cell r="A1890">
            <v>1615000550</v>
          </cell>
          <cell r="B1890">
            <v>550</v>
          </cell>
          <cell r="C1890">
            <v>615000</v>
          </cell>
          <cell r="D1890">
            <v>1</v>
          </cell>
          <cell r="E1890">
            <v>0</v>
          </cell>
          <cell r="F1890" t="str">
            <v xml:space="preserve">פירסומים          </v>
          </cell>
          <cell r="G1890" t="str">
            <v>גמיש</v>
          </cell>
          <cell r="H1890">
            <v>0</v>
          </cell>
          <cell r="I1890">
            <v>218500</v>
          </cell>
        </row>
        <row r="1891">
          <cell r="A1891">
            <v>1615000561</v>
          </cell>
          <cell r="B1891">
            <v>561</v>
          </cell>
          <cell r="C1891">
            <v>615000</v>
          </cell>
          <cell r="D1891">
            <v>1</v>
          </cell>
          <cell r="E1891">
            <v>0</v>
          </cell>
          <cell r="F1891" t="str">
            <v xml:space="preserve">שיכפולים          </v>
          </cell>
          <cell r="G1891" t="str">
            <v>גמיש</v>
          </cell>
          <cell r="H1891">
            <v>0</v>
          </cell>
          <cell r="I1891">
            <v>0</v>
          </cell>
        </row>
        <row r="1892">
          <cell r="A1892">
            <v>1615000562</v>
          </cell>
          <cell r="B1892">
            <v>562</v>
          </cell>
          <cell r="C1892">
            <v>615000</v>
          </cell>
          <cell r="D1892">
            <v>1</v>
          </cell>
          <cell r="E1892">
            <v>0</v>
          </cell>
          <cell r="F1892" t="str">
            <v xml:space="preserve">הדפסות            </v>
          </cell>
          <cell r="G1892" t="str">
            <v>גמיש</v>
          </cell>
          <cell r="H1892">
            <v>0</v>
          </cell>
          <cell r="I1892">
            <v>1700</v>
          </cell>
        </row>
        <row r="1893">
          <cell r="A1893">
            <v>1615000565</v>
          </cell>
          <cell r="B1893">
            <v>565</v>
          </cell>
          <cell r="C1893">
            <v>615000</v>
          </cell>
          <cell r="D1893">
            <v>1</v>
          </cell>
          <cell r="E1893">
            <v>0</v>
          </cell>
          <cell r="F1893" t="str">
            <v>עובדים שרותיים ומוערכים</v>
          </cell>
          <cell r="G1893" t="str">
            <v>גמיש</v>
          </cell>
          <cell r="H1893">
            <v>0</v>
          </cell>
          <cell r="I1893">
            <v>10500</v>
          </cell>
        </row>
        <row r="1894">
          <cell r="A1894">
            <v>1615000571</v>
          </cell>
          <cell r="B1894">
            <v>571</v>
          </cell>
          <cell r="C1894">
            <v>615000</v>
          </cell>
          <cell r="D1894">
            <v>1</v>
          </cell>
          <cell r="E1894">
            <v>0</v>
          </cell>
          <cell r="F1894" t="str">
            <v xml:space="preserve">מיכון וענ"א       </v>
          </cell>
          <cell r="G1894" t="str">
            <v>קשיח</v>
          </cell>
          <cell r="H1894">
            <v>0</v>
          </cell>
          <cell r="I1894">
            <v>175900</v>
          </cell>
        </row>
        <row r="1895">
          <cell r="A1895">
            <v>1615000580</v>
          </cell>
          <cell r="B1895">
            <v>580</v>
          </cell>
          <cell r="C1895">
            <v>615000</v>
          </cell>
          <cell r="D1895">
            <v>1</v>
          </cell>
          <cell r="E1895">
            <v>0</v>
          </cell>
          <cell r="F1895" t="str">
            <v>בדיקות פסיכוטכניות</v>
          </cell>
          <cell r="G1895" t="str">
            <v>גמיש</v>
          </cell>
          <cell r="H1895">
            <v>0</v>
          </cell>
          <cell r="I1895">
            <v>180000</v>
          </cell>
        </row>
        <row r="1896">
          <cell r="A1896">
            <v>1615000581</v>
          </cell>
          <cell r="B1896">
            <v>581</v>
          </cell>
          <cell r="C1896">
            <v>615000</v>
          </cell>
          <cell r="D1896">
            <v>1</v>
          </cell>
          <cell r="E1896">
            <v>0</v>
          </cell>
          <cell r="F1896" t="str">
            <v xml:space="preserve">בדיקות רפואיות    </v>
          </cell>
          <cell r="G1896" t="str">
            <v>גמיש</v>
          </cell>
          <cell r="H1896">
            <v>0.26315789473684204</v>
          </cell>
          <cell r="I1896">
            <v>12000</v>
          </cell>
        </row>
        <row r="1897">
          <cell r="A1897">
            <v>1615000582</v>
          </cell>
          <cell r="B1897">
            <v>582</v>
          </cell>
          <cell r="C1897">
            <v>615000</v>
          </cell>
          <cell r="D1897">
            <v>1</v>
          </cell>
          <cell r="E1897">
            <v>0</v>
          </cell>
          <cell r="F1897" t="str">
            <v>יעוץ משפטי</v>
          </cell>
          <cell r="G1897" t="str">
            <v>גמיש</v>
          </cell>
          <cell r="H1897">
            <v>0</v>
          </cell>
          <cell r="I1897">
            <v>284000</v>
          </cell>
        </row>
        <row r="1898">
          <cell r="A1898">
            <v>1615000700</v>
          </cell>
          <cell r="B1898">
            <v>700</v>
          </cell>
          <cell r="C1898">
            <v>615000</v>
          </cell>
          <cell r="D1898">
            <v>1</v>
          </cell>
          <cell r="E1898">
            <v>0</v>
          </cell>
          <cell r="F1898" t="str">
            <v xml:space="preserve">הוצאות לפעולות    </v>
          </cell>
          <cell r="G1898" t="str">
            <v xml:space="preserve"> </v>
          </cell>
          <cell r="H1898">
            <v>0</v>
          </cell>
          <cell r="I1898">
            <v>0</v>
          </cell>
        </row>
        <row r="1899">
          <cell r="A1899">
            <v>1615000753</v>
          </cell>
          <cell r="B1899">
            <v>753</v>
          </cell>
          <cell r="C1899">
            <v>615000</v>
          </cell>
          <cell r="D1899">
            <v>1</v>
          </cell>
          <cell r="E1899">
            <v>0</v>
          </cell>
          <cell r="F1899" t="str">
            <v>עובדי חברות כח-אדם</v>
          </cell>
          <cell r="G1899" t="str">
            <v>קשיח</v>
          </cell>
          <cell r="H1899">
            <v>0</v>
          </cell>
          <cell r="I1899">
            <v>0</v>
          </cell>
        </row>
        <row r="1900">
          <cell r="A1900">
            <v>1615000755</v>
          </cell>
          <cell r="B1900">
            <v>755</v>
          </cell>
          <cell r="C1900">
            <v>615000</v>
          </cell>
          <cell r="D1900">
            <v>1</v>
          </cell>
          <cell r="E1900">
            <v>0</v>
          </cell>
          <cell r="F1900" t="str">
            <v>מ"מ עובדים חיצוניי</v>
          </cell>
          <cell r="G1900" t="str">
            <v>קשיח</v>
          </cell>
          <cell r="H1900">
            <v>0</v>
          </cell>
          <cell r="I1900">
            <v>0</v>
          </cell>
        </row>
        <row r="1901">
          <cell r="A1901">
            <v>1615000757</v>
          </cell>
          <cell r="B1901">
            <v>757</v>
          </cell>
          <cell r="C1901">
            <v>615000</v>
          </cell>
          <cell r="D1901">
            <v>1</v>
          </cell>
          <cell r="E1901">
            <v>0</v>
          </cell>
          <cell r="F1901" t="str">
            <v>שרותי סיוע לנושאי פנסיה</v>
          </cell>
          <cell r="G1901" t="str">
            <v>קשיח</v>
          </cell>
          <cell r="H1901">
            <v>0</v>
          </cell>
          <cell r="I1901">
            <v>38000</v>
          </cell>
        </row>
        <row r="1902">
          <cell r="A1902">
            <v>1615000763</v>
          </cell>
          <cell r="B1902">
            <v>763</v>
          </cell>
          <cell r="C1902">
            <v>615000</v>
          </cell>
          <cell r="D1902">
            <v>1</v>
          </cell>
          <cell r="E1902">
            <v>0</v>
          </cell>
          <cell r="F1902" t="str">
            <v xml:space="preserve">עובדי חברת מוסדות </v>
          </cell>
          <cell r="G1902" t="str">
            <v>קשיח</v>
          </cell>
          <cell r="H1902">
            <v>0</v>
          </cell>
          <cell r="I1902">
            <v>0</v>
          </cell>
        </row>
        <row r="1903">
          <cell r="A1903">
            <v>1615000780</v>
          </cell>
          <cell r="B1903">
            <v>780</v>
          </cell>
          <cell r="C1903">
            <v>615000</v>
          </cell>
          <cell r="D1903">
            <v>1</v>
          </cell>
          <cell r="E1903">
            <v>0</v>
          </cell>
          <cell r="F1903" t="str">
            <v>ארועים לעובדים</v>
          </cell>
          <cell r="G1903" t="str">
            <v>גמיש</v>
          </cell>
          <cell r="H1903">
            <v>1.8571428571428572</v>
          </cell>
          <cell r="I1903">
            <v>200000</v>
          </cell>
        </row>
        <row r="1904">
          <cell r="A1904">
            <v>1615000781</v>
          </cell>
          <cell r="B1904">
            <v>781</v>
          </cell>
          <cell r="C1904">
            <v>615000</v>
          </cell>
          <cell r="D1904">
            <v>1</v>
          </cell>
          <cell r="E1904">
            <v>0</v>
          </cell>
          <cell r="F1904" t="str">
            <v xml:space="preserve">טיפול  בפנסיונרים </v>
          </cell>
          <cell r="G1904" t="str">
            <v>גמיש</v>
          </cell>
          <cell r="H1904">
            <v>0</v>
          </cell>
          <cell r="I1904">
            <v>42800</v>
          </cell>
        </row>
        <row r="1905">
          <cell r="A1905">
            <v>1615000782</v>
          </cell>
          <cell r="B1905">
            <v>782</v>
          </cell>
          <cell r="C1905">
            <v>615000</v>
          </cell>
          <cell r="D1905">
            <v>1</v>
          </cell>
          <cell r="E1905">
            <v>0</v>
          </cell>
          <cell r="F1905" t="str">
            <v xml:space="preserve">עובד מצטיין       </v>
          </cell>
          <cell r="G1905" t="str">
            <v>גמיש</v>
          </cell>
          <cell r="H1905">
            <v>0</v>
          </cell>
          <cell r="I1905">
            <v>55100</v>
          </cell>
        </row>
        <row r="1906">
          <cell r="A1906">
            <v>1615000783</v>
          </cell>
          <cell r="B1906">
            <v>783</v>
          </cell>
          <cell r="C1906">
            <v>615000</v>
          </cell>
          <cell r="D1906">
            <v>1</v>
          </cell>
          <cell r="E1906">
            <v>0</v>
          </cell>
          <cell r="F1906" t="str">
            <v>השתלמות מקצועית לעובדים</v>
          </cell>
          <cell r="G1906" t="str">
            <v>גמיש</v>
          </cell>
          <cell r="H1906">
            <v>2.5714285714285716</v>
          </cell>
          <cell r="I1906">
            <v>1200000</v>
          </cell>
        </row>
        <row r="1907">
          <cell r="A1907">
            <v>1615000784</v>
          </cell>
          <cell r="B1907">
            <v>784</v>
          </cell>
          <cell r="C1907">
            <v>615000</v>
          </cell>
          <cell r="D1907">
            <v>1</v>
          </cell>
          <cell r="E1907">
            <v>0</v>
          </cell>
          <cell r="F1907" t="str">
            <v>שי לעובדים חדשים</v>
          </cell>
          <cell r="G1907" t="str">
            <v>גמיש</v>
          </cell>
          <cell r="H1907">
            <v>0</v>
          </cell>
          <cell r="I1907">
            <v>6700</v>
          </cell>
        </row>
        <row r="1908">
          <cell r="A1908">
            <v>1615000785</v>
          </cell>
          <cell r="B1908">
            <v>785</v>
          </cell>
          <cell r="C1908">
            <v>615000</v>
          </cell>
          <cell r="D1908">
            <v>1</v>
          </cell>
          <cell r="E1908">
            <v>0</v>
          </cell>
          <cell r="F1908" t="str">
            <v>קבוצות ספורט-עיריית חולון</v>
          </cell>
          <cell r="G1908" t="str">
            <v>גמיש</v>
          </cell>
          <cell r="H1908">
            <v>0</v>
          </cell>
          <cell r="I1908">
            <v>99800</v>
          </cell>
        </row>
        <row r="1909">
          <cell r="A1909">
            <v>1615000786</v>
          </cell>
          <cell r="B1909">
            <v>786</v>
          </cell>
          <cell r="C1909">
            <v>615000</v>
          </cell>
          <cell r="D1909">
            <v>1</v>
          </cell>
          <cell r="E1909">
            <v>0</v>
          </cell>
          <cell r="F1909" t="str">
            <v>פעולות סמנכ"ל</v>
          </cell>
          <cell r="G1909" t="str">
            <v>גמיש</v>
          </cell>
          <cell r="H1909">
            <v>0.66666666666666674</v>
          </cell>
          <cell r="I1909">
            <v>10000</v>
          </cell>
        </row>
        <row r="1910">
          <cell r="A1910">
            <v>1615000787</v>
          </cell>
          <cell r="B1910">
            <v>787</v>
          </cell>
          <cell r="C1910">
            <v>615000</v>
          </cell>
          <cell r="D1910">
            <v>1</v>
          </cell>
          <cell r="E1910">
            <v>0</v>
          </cell>
          <cell r="F1910" t="str">
            <v>פיתוח משאבי אנוש</v>
          </cell>
          <cell r="G1910" t="str">
            <v>גמיש</v>
          </cell>
          <cell r="H1910">
            <v>0.4037685060565277</v>
          </cell>
          <cell r="I1910">
            <v>208600</v>
          </cell>
        </row>
        <row r="1911">
          <cell r="A1911">
            <v>1615000788</v>
          </cell>
          <cell r="B1911">
            <v>788</v>
          </cell>
          <cell r="C1911">
            <v>615000</v>
          </cell>
          <cell r="D1911">
            <v>1</v>
          </cell>
          <cell r="E1911">
            <v>0</v>
          </cell>
          <cell r="F1911" t="str">
            <v>יום עיון לעובדים חדשים</v>
          </cell>
          <cell r="G1911" t="str">
            <v>גמיש</v>
          </cell>
          <cell r="H1911">
            <v>0</v>
          </cell>
          <cell r="I1911">
            <v>7600</v>
          </cell>
        </row>
        <row r="1912">
          <cell r="A1912">
            <v>1615000900</v>
          </cell>
          <cell r="B1912">
            <v>900</v>
          </cell>
          <cell r="C1912">
            <v>615000</v>
          </cell>
          <cell r="D1912">
            <v>1</v>
          </cell>
          <cell r="E1912">
            <v>0</v>
          </cell>
          <cell r="F1912" t="str">
            <v xml:space="preserve">הוצאות חד פעמיות  </v>
          </cell>
          <cell r="G1912" t="str">
            <v>גמיש</v>
          </cell>
          <cell r="H1912">
            <v>0</v>
          </cell>
          <cell r="I1912">
            <v>0</v>
          </cell>
        </row>
        <row r="1913">
          <cell r="A1913">
            <v>1615000932</v>
          </cell>
          <cell r="B1913">
            <v>932</v>
          </cell>
          <cell r="C1913">
            <v>615000</v>
          </cell>
          <cell r="D1913">
            <v>1</v>
          </cell>
          <cell r="E1913">
            <v>0</v>
          </cell>
          <cell r="F1913" t="str">
            <v xml:space="preserve">רכישות            </v>
          </cell>
          <cell r="G1913" t="str">
            <v>גמיש</v>
          </cell>
          <cell r="H1913">
            <v>0</v>
          </cell>
          <cell r="I1913">
            <v>3800</v>
          </cell>
        </row>
        <row r="1914">
          <cell r="A1914">
            <v>1615000961</v>
          </cell>
          <cell r="B1914">
            <v>961</v>
          </cell>
          <cell r="C1914">
            <v>615000</v>
          </cell>
          <cell r="D1914">
            <v>1</v>
          </cell>
          <cell r="E1914">
            <v>0</v>
          </cell>
          <cell r="F1914" t="str">
            <v>רז' פעולות ורכישות</v>
          </cell>
          <cell r="G1914" t="str">
            <v>גמיש</v>
          </cell>
          <cell r="H1914">
            <v>0</v>
          </cell>
          <cell r="I1914">
            <v>0</v>
          </cell>
        </row>
        <row r="1915">
          <cell r="A1915" t="e">
            <v>#VALUE!</v>
          </cell>
          <cell r="B1915" t="str">
            <v>615000  סך הכל</v>
          </cell>
          <cell r="C1915">
            <v>0</v>
          </cell>
          <cell r="D1915">
            <v>0</v>
          </cell>
          <cell r="E1915">
            <v>0</v>
          </cell>
          <cell r="F1915" t="str">
            <v>משאבי אנוש</v>
          </cell>
          <cell r="G1915">
            <v>0</v>
          </cell>
          <cell r="H1915">
            <v>0.17707542167638746</v>
          </cell>
          <cell r="I1915">
            <v>8213750</v>
          </cell>
        </row>
        <row r="1916">
          <cell r="A1916">
            <v>16160000</v>
          </cell>
          <cell r="B1916">
            <v>0</v>
          </cell>
          <cell r="C1916">
            <v>616000</v>
          </cell>
          <cell r="D1916">
            <v>1</v>
          </cell>
          <cell r="E1916">
            <v>0</v>
          </cell>
          <cell r="F1916" t="str">
            <v>אגף איכות ותהלכי עבודה</v>
          </cell>
          <cell r="G1916" t="str">
            <v xml:space="preserve"> </v>
          </cell>
          <cell r="H1916">
            <v>0</v>
          </cell>
          <cell r="I1916">
            <v>0</v>
          </cell>
        </row>
        <row r="1917">
          <cell r="A1917">
            <v>1616000100</v>
          </cell>
          <cell r="B1917">
            <v>100</v>
          </cell>
          <cell r="C1917">
            <v>616000</v>
          </cell>
          <cell r="D1917">
            <v>1</v>
          </cell>
          <cell r="E1917">
            <v>0</v>
          </cell>
          <cell r="F1917" t="str">
            <v>שכר עובדים לפי תקן</v>
          </cell>
          <cell r="G1917" t="str">
            <v xml:space="preserve"> </v>
          </cell>
          <cell r="H1917">
            <v>0</v>
          </cell>
          <cell r="I1917">
            <v>0</v>
          </cell>
        </row>
        <row r="1918">
          <cell r="A1918">
            <v>1616000110</v>
          </cell>
          <cell r="B1918">
            <v>110</v>
          </cell>
          <cell r="C1918">
            <v>616000</v>
          </cell>
          <cell r="D1918">
            <v>1</v>
          </cell>
          <cell r="E1918">
            <v>0</v>
          </cell>
          <cell r="F1918" t="str">
            <v>השכר הקובע-תקציבית</v>
          </cell>
          <cell r="G1918" t="str">
            <v>שכר</v>
          </cell>
          <cell r="H1918">
            <v>1.5137472968798305E-2</v>
          </cell>
          <cell r="I1918">
            <v>328600</v>
          </cell>
        </row>
        <row r="1919">
          <cell r="A1919">
            <v>1616000119</v>
          </cell>
          <cell r="B1919">
            <v>119</v>
          </cell>
          <cell r="C1919">
            <v>616000</v>
          </cell>
          <cell r="D1919">
            <v>1</v>
          </cell>
          <cell r="E1919">
            <v>0</v>
          </cell>
          <cell r="F1919" t="str">
            <v xml:space="preserve">השכר הקובע-צוברת  </v>
          </cell>
          <cell r="G1919" t="str">
            <v>שכר</v>
          </cell>
          <cell r="H1919">
            <v>0.46298519407763106</v>
          </cell>
          <cell r="I1919">
            <v>365600</v>
          </cell>
        </row>
        <row r="1920">
          <cell r="A1920">
            <v>1616000122</v>
          </cell>
          <cell r="B1920">
            <v>122</v>
          </cell>
          <cell r="C1920">
            <v>616000</v>
          </cell>
          <cell r="D1920">
            <v>1</v>
          </cell>
          <cell r="E1920">
            <v>0</v>
          </cell>
          <cell r="F1920" t="str">
            <v xml:space="preserve">ביגוד             </v>
          </cell>
          <cell r="G1920" t="str">
            <v>שכר</v>
          </cell>
          <cell r="H1920">
            <v>1.8518518518518516</v>
          </cell>
          <cell r="I1920">
            <v>15400</v>
          </cell>
        </row>
        <row r="1921">
          <cell r="A1921">
            <v>1616000126</v>
          </cell>
          <cell r="B1921">
            <v>126</v>
          </cell>
          <cell r="C1921">
            <v>616000</v>
          </cell>
          <cell r="D1921">
            <v>1</v>
          </cell>
          <cell r="E1921">
            <v>0</v>
          </cell>
          <cell r="F1921" t="str">
            <v xml:space="preserve">דמי הבראה         </v>
          </cell>
          <cell r="G1921" t="str">
            <v>שכר</v>
          </cell>
          <cell r="H1921">
            <v>-0.43089430894308944</v>
          </cell>
          <cell r="I1921">
            <v>7000</v>
          </cell>
        </row>
        <row r="1922">
          <cell r="A1922">
            <v>1616000130</v>
          </cell>
          <cell r="B1922">
            <v>130</v>
          </cell>
          <cell r="C1922">
            <v>616000</v>
          </cell>
          <cell r="D1922">
            <v>1</v>
          </cell>
          <cell r="E1922">
            <v>0</v>
          </cell>
          <cell r="F1922" t="str">
            <v xml:space="preserve">שעות נוספות       </v>
          </cell>
          <cell r="G1922" t="str">
            <v>שכר</v>
          </cell>
          <cell r="H1922">
            <v>0</v>
          </cell>
          <cell r="I1922">
            <v>31600</v>
          </cell>
        </row>
        <row r="1923">
          <cell r="A1923">
            <v>1616000140</v>
          </cell>
          <cell r="B1923">
            <v>140</v>
          </cell>
          <cell r="C1923">
            <v>616000</v>
          </cell>
          <cell r="D1923">
            <v>1</v>
          </cell>
          <cell r="E1923">
            <v>0</v>
          </cell>
          <cell r="F1923" t="str">
            <v>השתתפות באחזקת רכב</v>
          </cell>
          <cell r="G1923" t="str">
            <v>שכר</v>
          </cell>
          <cell r="H1923">
            <v>2.857142857142847E-2</v>
          </cell>
          <cell r="I1923">
            <v>36000</v>
          </cell>
        </row>
        <row r="1924">
          <cell r="A1924">
            <v>1616000253</v>
          </cell>
          <cell r="B1924">
            <v>253</v>
          </cell>
          <cell r="C1924">
            <v>616000</v>
          </cell>
          <cell r="D1924">
            <v>1</v>
          </cell>
          <cell r="E1924">
            <v>0</v>
          </cell>
          <cell r="F1924" t="str">
            <v>עובדי חברה</v>
          </cell>
          <cell r="G1924" t="str">
            <v>שכר</v>
          </cell>
          <cell r="H1924">
            <v>0</v>
          </cell>
          <cell r="I1924">
            <v>0</v>
          </cell>
        </row>
        <row r="1925">
          <cell r="A1925">
            <v>1616000350</v>
          </cell>
          <cell r="B1925">
            <v>350</v>
          </cell>
          <cell r="C1925">
            <v>616000</v>
          </cell>
          <cell r="D1925">
            <v>1</v>
          </cell>
          <cell r="E1925">
            <v>0</v>
          </cell>
          <cell r="F1925" t="str">
            <v>ליסינג - 162-58-802</v>
          </cell>
          <cell r="G1925" t="str">
            <v>שכר</v>
          </cell>
          <cell r="H1925">
            <v>-1</v>
          </cell>
          <cell r="I1925">
            <v>0</v>
          </cell>
        </row>
        <row r="1926">
          <cell r="A1926">
            <v>1616000351</v>
          </cell>
          <cell r="B1926">
            <v>351</v>
          </cell>
          <cell r="C1926">
            <v>616000</v>
          </cell>
          <cell r="D1926">
            <v>1</v>
          </cell>
          <cell r="E1926">
            <v>0</v>
          </cell>
          <cell r="F1926" t="str">
            <v>הוצאות- 162-58-802</v>
          </cell>
          <cell r="G1926" t="str">
            <v>שכר</v>
          </cell>
          <cell r="H1926">
            <v>-1</v>
          </cell>
          <cell r="I1926">
            <v>0</v>
          </cell>
        </row>
        <row r="1927">
          <cell r="A1927">
            <v>1616000470</v>
          </cell>
          <cell r="B1927">
            <v>470</v>
          </cell>
          <cell r="C1927">
            <v>616000</v>
          </cell>
          <cell r="D1927">
            <v>1</v>
          </cell>
          <cell r="E1927">
            <v>0</v>
          </cell>
          <cell r="F1927" t="str">
            <v xml:space="preserve">אחזקת מכונות משרד </v>
          </cell>
          <cell r="G1927" t="str">
            <v>גמיש</v>
          </cell>
          <cell r="H1927">
            <v>0</v>
          </cell>
          <cell r="I1927">
            <v>0</v>
          </cell>
        </row>
        <row r="1928">
          <cell r="A1928">
            <v>1616000471</v>
          </cell>
          <cell r="B1928">
            <v>471</v>
          </cell>
          <cell r="C1928">
            <v>616000</v>
          </cell>
          <cell r="D1928">
            <v>1</v>
          </cell>
          <cell r="E1928">
            <v>0</v>
          </cell>
          <cell r="F1928" t="str">
            <v xml:space="preserve">מכשירי כתיבה      </v>
          </cell>
          <cell r="G1928" t="str">
            <v>גמיש</v>
          </cell>
          <cell r="H1928">
            <v>0</v>
          </cell>
          <cell r="I1928">
            <v>1900</v>
          </cell>
        </row>
        <row r="1929">
          <cell r="A1929">
            <v>1616000511</v>
          </cell>
          <cell r="B1929">
            <v>511</v>
          </cell>
          <cell r="C1929">
            <v>616000</v>
          </cell>
          <cell r="D1929">
            <v>1</v>
          </cell>
          <cell r="E1929">
            <v>0</v>
          </cell>
          <cell r="F1929" t="str">
            <v xml:space="preserve">אירוח וכיבוד      </v>
          </cell>
          <cell r="G1929" t="str">
            <v>גמיש</v>
          </cell>
          <cell r="H1929">
            <v>0</v>
          </cell>
          <cell r="I1929">
            <v>900</v>
          </cell>
        </row>
        <row r="1930">
          <cell r="A1930">
            <v>1616000522</v>
          </cell>
          <cell r="B1930">
            <v>522</v>
          </cell>
          <cell r="C1930">
            <v>616000</v>
          </cell>
          <cell r="D1930">
            <v>1</v>
          </cell>
          <cell r="E1930">
            <v>0</v>
          </cell>
          <cell r="F1930" t="str">
            <v xml:space="preserve">ספרים ועיתונים    </v>
          </cell>
          <cell r="G1930" t="str">
            <v>גמיש</v>
          </cell>
          <cell r="H1930">
            <v>0</v>
          </cell>
          <cell r="I1930">
            <v>0</v>
          </cell>
        </row>
        <row r="1931">
          <cell r="A1931">
            <v>1616000561</v>
          </cell>
          <cell r="B1931">
            <v>561</v>
          </cell>
          <cell r="C1931">
            <v>616000</v>
          </cell>
          <cell r="D1931">
            <v>1</v>
          </cell>
          <cell r="E1931">
            <v>0</v>
          </cell>
          <cell r="F1931" t="str">
            <v xml:space="preserve">שיכפולים          </v>
          </cell>
          <cell r="G1931" t="str">
            <v>גמיש</v>
          </cell>
          <cell r="H1931">
            <v>0</v>
          </cell>
          <cell r="I1931">
            <v>0</v>
          </cell>
        </row>
        <row r="1932">
          <cell r="A1932">
            <v>1616000571</v>
          </cell>
          <cell r="B1932">
            <v>571</v>
          </cell>
          <cell r="C1932">
            <v>616000</v>
          </cell>
          <cell r="D1932">
            <v>1</v>
          </cell>
          <cell r="E1932">
            <v>0</v>
          </cell>
          <cell r="F1932" t="str">
            <v xml:space="preserve">מיכון וענ"א       </v>
          </cell>
          <cell r="G1932" t="str">
            <v>קשיח</v>
          </cell>
          <cell r="H1932">
            <v>0</v>
          </cell>
          <cell r="I1932">
            <v>63100</v>
          </cell>
        </row>
        <row r="1933">
          <cell r="A1933">
            <v>1616000580</v>
          </cell>
          <cell r="B1933">
            <v>580</v>
          </cell>
          <cell r="C1933">
            <v>616000</v>
          </cell>
          <cell r="D1933">
            <v>1</v>
          </cell>
          <cell r="E1933">
            <v>0</v>
          </cell>
          <cell r="F1933" t="str">
            <v>סקרים ויעוץ חיצוני</v>
          </cell>
          <cell r="G1933" t="str">
            <v>גמיש</v>
          </cell>
          <cell r="H1933">
            <v>0</v>
          </cell>
          <cell r="I1933">
            <v>0</v>
          </cell>
        </row>
        <row r="1934">
          <cell r="A1934">
            <v>1616000585</v>
          </cell>
          <cell r="B1934">
            <v>585</v>
          </cell>
          <cell r="C1934">
            <v>616000</v>
          </cell>
          <cell r="D1934">
            <v>1</v>
          </cell>
          <cell r="E1934">
            <v>0</v>
          </cell>
          <cell r="F1934" t="str">
            <v>ממשקים</v>
          </cell>
          <cell r="G1934" t="str">
            <v>גמיש</v>
          </cell>
          <cell r="H1934">
            <v>0</v>
          </cell>
          <cell r="I1934">
            <v>0</v>
          </cell>
        </row>
        <row r="1935">
          <cell r="A1935">
            <v>1616000753</v>
          </cell>
          <cell r="B1935">
            <v>753</v>
          </cell>
          <cell r="C1935">
            <v>616000</v>
          </cell>
          <cell r="D1935">
            <v>1</v>
          </cell>
          <cell r="E1935">
            <v>0</v>
          </cell>
          <cell r="F1935" t="str">
            <v xml:space="preserve">עובד חיצוני       </v>
          </cell>
          <cell r="G1935" t="str">
            <v>קשיח</v>
          </cell>
          <cell r="H1935">
            <v>0</v>
          </cell>
          <cell r="I1935">
            <v>0</v>
          </cell>
        </row>
        <row r="1936">
          <cell r="A1936">
            <v>1616000780</v>
          </cell>
          <cell r="B1936">
            <v>780</v>
          </cell>
          <cell r="C1936">
            <v>616000</v>
          </cell>
          <cell r="D1936">
            <v>1</v>
          </cell>
          <cell r="E1936">
            <v>0</v>
          </cell>
          <cell r="F1936" t="str">
            <v>פיתוח משאבי אנוש</v>
          </cell>
          <cell r="G1936" t="str">
            <v>גמיש</v>
          </cell>
          <cell r="H1936">
            <v>0</v>
          </cell>
          <cell r="I1936">
            <v>95000</v>
          </cell>
        </row>
        <row r="1937">
          <cell r="A1937">
            <v>1616000781</v>
          </cell>
          <cell r="B1937">
            <v>781</v>
          </cell>
          <cell r="C1937">
            <v>616000</v>
          </cell>
          <cell r="D1937">
            <v>1</v>
          </cell>
          <cell r="E1937">
            <v>0</v>
          </cell>
          <cell r="F1937" t="str">
            <v>השתלמות אמנת שירות</v>
          </cell>
          <cell r="G1937" t="str">
            <v>גמיש</v>
          </cell>
          <cell r="H1937">
            <v>0</v>
          </cell>
          <cell r="I1937">
            <v>0</v>
          </cell>
        </row>
        <row r="1938">
          <cell r="A1938">
            <v>1616000961</v>
          </cell>
          <cell r="B1938">
            <v>961</v>
          </cell>
          <cell r="C1938">
            <v>616000</v>
          </cell>
          <cell r="D1938">
            <v>1</v>
          </cell>
          <cell r="E1938">
            <v>0</v>
          </cell>
          <cell r="F1938" t="str">
            <v>רז' פעולות ורכישות</v>
          </cell>
          <cell r="G1938" t="str">
            <v>גמיש</v>
          </cell>
          <cell r="H1938">
            <v>0</v>
          </cell>
          <cell r="I1938">
            <v>0</v>
          </cell>
        </row>
        <row r="1939">
          <cell r="A1939" t="e">
            <v>#VALUE!</v>
          </cell>
          <cell r="B1939" t="str">
            <v>616000  סך הכל</v>
          </cell>
          <cell r="C1939">
            <v>0</v>
          </cell>
          <cell r="D1939">
            <v>0</v>
          </cell>
          <cell r="E1939">
            <v>0</v>
          </cell>
          <cell r="F1939" t="str">
            <v>אגף איכות ותהלכי עבודה</v>
          </cell>
          <cell r="G1939">
            <v>0</v>
          </cell>
          <cell r="H1939">
            <v>7.5443786982248628E-2</v>
          </cell>
          <cell r="I1939">
            <v>945100</v>
          </cell>
        </row>
        <row r="1940">
          <cell r="A1940">
            <v>16170000</v>
          </cell>
          <cell r="B1940">
            <v>0</v>
          </cell>
          <cell r="C1940">
            <v>617000</v>
          </cell>
          <cell r="D1940">
            <v>1</v>
          </cell>
          <cell r="E1940">
            <v>0</v>
          </cell>
          <cell r="F1940" t="str">
            <v xml:space="preserve">שרות משפטי        </v>
          </cell>
          <cell r="G1940" t="str">
            <v xml:space="preserve"> </v>
          </cell>
          <cell r="H1940">
            <v>0</v>
          </cell>
          <cell r="I1940">
            <v>0</v>
          </cell>
        </row>
        <row r="1941">
          <cell r="A1941">
            <v>1617000100</v>
          </cell>
          <cell r="B1941">
            <v>100</v>
          </cell>
          <cell r="C1941">
            <v>617000</v>
          </cell>
          <cell r="D1941">
            <v>1</v>
          </cell>
          <cell r="E1941">
            <v>0</v>
          </cell>
          <cell r="F1941" t="str">
            <v>שכר עובדים לפי תקן</v>
          </cell>
          <cell r="G1941" t="str">
            <v xml:space="preserve"> </v>
          </cell>
          <cell r="H1941">
            <v>0</v>
          </cell>
          <cell r="I1941">
            <v>0</v>
          </cell>
        </row>
        <row r="1942">
          <cell r="A1942">
            <v>1617000110</v>
          </cell>
          <cell r="B1942">
            <v>110</v>
          </cell>
          <cell r="C1942">
            <v>617000</v>
          </cell>
          <cell r="D1942">
            <v>1</v>
          </cell>
          <cell r="E1942">
            <v>0</v>
          </cell>
          <cell r="F1942" t="str">
            <v>השכר הקובע-תקציבית</v>
          </cell>
          <cell r="G1942" t="str">
            <v>שכר</v>
          </cell>
          <cell r="H1942">
            <v>-0.38524590163934425</v>
          </cell>
          <cell r="I1942">
            <v>120000</v>
          </cell>
        </row>
        <row r="1943">
          <cell r="A1943">
            <v>1617000119</v>
          </cell>
          <cell r="B1943">
            <v>119</v>
          </cell>
          <cell r="C1943">
            <v>617000</v>
          </cell>
          <cell r="D1943">
            <v>1</v>
          </cell>
          <cell r="E1943">
            <v>0</v>
          </cell>
          <cell r="F1943" t="str">
            <v xml:space="preserve">השכר הקובע-צוברת  </v>
          </cell>
          <cell r="G1943" t="str">
            <v>שכר</v>
          </cell>
          <cell r="H1943">
            <v>8.4837905236907707E-2</v>
          </cell>
          <cell r="I1943">
            <v>4350200</v>
          </cell>
        </row>
        <row r="1944">
          <cell r="A1944">
            <v>1617000122</v>
          </cell>
          <cell r="B1944">
            <v>122</v>
          </cell>
          <cell r="C1944">
            <v>617000</v>
          </cell>
          <cell r="D1944">
            <v>1</v>
          </cell>
          <cell r="E1944">
            <v>0</v>
          </cell>
          <cell r="F1944" t="str">
            <v xml:space="preserve">ביגוד             </v>
          </cell>
          <cell r="G1944" t="str">
            <v>שכר</v>
          </cell>
          <cell r="H1944">
            <v>0</v>
          </cell>
          <cell r="I1944">
            <v>30800</v>
          </cell>
        </row>
        <row r="1945">
          <cell r="A1945">
            <v>1617000126</v>
          </cell>
          <cell r="B1945">
            <v>126</v>
          </cell>
          <cell r="C1945">
            <v>617000</v>
          </cell>
          <cell r="D1945">
            <v>1</v>
          </cell>
          <cell r="E1945">
            <v>0</v>
          </cell>
          <cell r="F1945" t="str">
            <v xml:space="preserve">דמי הבראה         </v>
          </cell>
          <cell r="G1945" t="str">
            <v>שכר</v>
          </cell>
          <cell r="H1945">
            <v>8.9655172413793061E-2</v>
          </cell>
          <cell r="I1945">
            <v>79000</v>
          </cell>
        </row>
        <row r="1946">
          <cell r="A1946">
            <v>1617000130</v>
          </cell>
          <cell r="B1946">
            <v>130</v>
          </cell>
          <cell r="C1946">
            <v>617000</v>
          </cell>
          <cell r="D1946">
            <v>1</v>
          </cell>
          <cell r="E1946">
            <v>0</v>
          </cell>
          <cell r="F1946" t="str">
            <v xml:space="preserve">שעות נוספות       </v>
          </cell>
          <cell r="G1946" t="str">
            <v>שכר</v>
          </cell>
          <cell r="H1946">
            <v>0</v>
          </cell>
          <cell r="I1946">
            <v>13800</v>
          </cell>
        </row>
        <row r="1947">
          <cell r="A1947">
            <v>1617000140</v>
          </cell>
          <cell r="B1947">
            <v>140</v>
          </cell>
          <cell r="C1947">
            <v>617000</v>
          </cell>
          <cell r="D1947">
            <v>1</v>
          </cell>
          <cell r="E1947">
            <v>0</v>
          </cell>
          <cell r="F1947" t="str">
            <v>השתתפות באחזקת רכב</v>
          </cell>
          <cell r="G1947" t="str">
            <v>שכר</v>
          </cell>
          <cell r="H1947">
            <v>0</v>
          </cell>
          <cell r="I1947">
            <v>322200</v>
          </cell>
        </row>
        <row r="1948">
          <cell r="A1948">
            <v>1617000253</v>
          </cell>
          <cell r="B1948">
            <v>253</v>
          </cell>
          <cell r="C1948">
            <v>617000</v>
          </cell>
          <cell r="D1948">
            <v>1</v>
          </cell>
          <cell r="E1948">
            <v>0</v>
          </cell>
          <cell r="F1948" t="str">
            <v xml:space="preserve">עובדים חיצוניים   </v>
          </cell>
          <cell r="G1948" t="str">
            <v>שכר</v>
          </cell>
          <cell r="H1948">
            <v>0</v>
          </cell>
          <cell r="I1948">
            <v>0</v>
          </cell>
        </row>
        <row r="1949">
          <cell r="A1949">
            <v>1617000350</v>
          </cell>
          <cell r="B1949">
            <v>350</v>
          </cell>
          <cell r="C1949">
            <v>617000</v>
          </cell>
          <cell r="D1949">
            <v>1</v>
          </cell>
          <cell r="E1949">
            <v>0</v>
          </cell>
          <cell r="F1949" t="str">
            <v>ליסינג - 300-14-002</v>
          </cell>
          <cell r="G1949" t="str">
            <v>שכר</v>
          </cell>
          <cell r="H1949">
            <v>0</v>
          </cell>
          <cell r="I1949">
            <v>48000</v>
          </cell>
        </row>
        <row r="1950">
          <cell r="A1950">
            <v>1617000351</v>
          </cell>
          <cell r="B1950">
            <v>351</v>
          </cell>
          <cell r="C1950">
            <v>617000</v>
          </cell>
          <cell r="D1950">
            <v>1</v>
          </cell>
          <cell r="E1950">
            <v>0</v>
          </cell>
          <cell r="F1950" t="str">
            <v>הוצאות - 300-14-002</v>
          </cell>
          <cell r="G1950" t="str">
            <v>שכר</v>
          </cell>
          <cell r="H1950">
            <v>0.22500000000000009</v>
          </cell>
          <cell r="I1950">
            <v>22050</v>
          </cell>
        </row>
        <row r="1951">
          <cell r="A1951">
            <v>1617000400</v>
          </cell>
          <cell r="B1951">
            <v>400</v>
          </cell>
          <cell r="C1951">
            <v>617000</v>
          </cell>
          <cell r="D1951">
            <v>1</v>
          </cell>
          <cell r="E1951">
            <v>0</v>
          </cell>
          <cell r="F1951" t="str">
            <v>אחזקת בנינים וציוד</v>
          </cell>
          <cell r="G1951" t="str">
            <v xml:space="preserve"> </v>
          </cell>
          <cell r="H1951">
            <v>0</v>
          </cell>
          <cell r="I1951">
            <v>0</v>
          </cell>
        </row>
        <row r="1952">
          <cell r="A1952">
            <v>1617000470</v>
          </cell>
          <cell r="B1952">
            <v>470</v>
          </cell>
          <cell r="C1952">
            <v>617000</v>
          </cell>
          <cell r="D1952">
            <v>1</v>
          </cell>
          <cell r="E1952">
            <v>0</v>
          </cell>
          <cell r="F1952" t="str">
            <v xml:space="preserve">אחזקת מכונות משרד </v>
          </cell>
          <cell r="G1952" t="str">
            <v>גמיש</v>
          </cell>
          <cell r="H1952">
            <v>0</v>
          </cell>
          <cell r="I1952">
            <v>2400</v>
          </cell>
        </row>
        <row r="1953">
          <cell r="A1953">
            <v>1617000471</v>
          </cell>
          <cell r="B1953">
            <v>471</v>
          </cell>
          <cell r="C1953">
            <v>617000</v>
          </cell>
          <cell r="D1953">
            <v>1</v>
          </cell>
          <cell r="E1953">
            <v>0</v>
          </cell>
          <cell r="F1953" t="str">
            <v xml:space="preserve">מכשירי כתיבה      </v>
          </cell>
          <cell r="G1953" t="str">
            <v>גמיש</v>
          </cell>
          <cell r="H1953">
            <v>0</v>
          </cell>
          <cell r="I1953">
            <v>28500</v>
          </cell>
        </row>
        <row r="1954">
          <cell r="A1954">
            <v>1617000511</v>
          </cell>
          <cell r="B1954">
            <v>511</v>
          </cell>
          <cell r="C1954">
            <v>617000</v>
          </cell>
          <cell r="D1954">
            <v>1</v>
          </cell>
          <cell r="E1954">
            <v>0</v>
          </cell>
          <cell r="F1954" t="str">
            <v xml:space="preserve">אירוח וכיבוד      </v>
          </cell>
          <cell r="G1954" t="str">
            <v>גמיש</v>
          </cell>
          <cell r="H1954">
            <v>0</v>
          </cell>
          <cell r="I1954">
            <v>8000</v>
          </cell>
        </row>
        <row r="1955">
          <cell r="A1955">
            <v>1617000512</v>
          </cell>
          <cell r="B1955">
            <v>512</v>
          </cell>
          <cell r="C1955">
            <v>617000</v>
          </cell>
          <cell r="D1955">
            <v>1</v>
          </cell>
          <cell r="E1955">
            <v>0</v>
          </cell>
          <cell r="F1955" t="str">
            <v xml:space="preserve">נסיעות ואש"ל      </v>
          </cell>
          <cell r="G1955" t="str">
            <v>גמיש</v>
          </cell>
          <cell r="H1955">
            <v>0</v>
          </cell>
          <cell r="I1955">
            <v>800</v>
          </cell>
        </row>
        <row r="1956">
          <cell r="A1956">
            <v>1617000522</v>
          </cell>
          <cell r="B1956">
            <v>522</v>
          </cell>
          <cell r="C1956">
            <v>617000</v>
          </cell>
          <cell r="D1956">
            <v>1</v>
          </cell>
          <cell r="E1956">
            <v>0</v>
          </cell>
          <cell r="F1956" t="str">
            <v xml:space="preserve">ספרים ועיתונים    </v>
          </cell>
          <cell r="G1956" t="str">
            <v>גמיש</v>
          </cell>
          <cell r="H1956">
            <v>0</v>
          </cell>
          <cell r="I1956">
            <v>3800</v>
          </cell>
        </row>
        <row r="1957">
          <cell r="A1957">
            <v>1617000525</v>
          </cell>
          <cell r="B1957">
            <v>525</v>
          </cell>
          <cell r="C1957">
            <v>617000</v>
          </cell>
          <cell r="D1957">
            <v>1</v>
          </cell>
          <cell r="E1957">
            <v>0</v>
          </cell>
          <cell r="F1957" t="str">
            <v>רכישת תוכנות וידע</v>
          </cell>
          <cell r="G1957" t="str">
            <v>גמיש</v>
          </cell>
          <cell r="H1957">
            <v>0</v>
          </cell>
          <cell r="I1957">
            <v>20000</v>
          </cell>
        </row>
        <row r="1958">
          <cell r="A1958">
            <v>1617000540</v>
          </cell>
          <cell r="B1958">
            <v>540</v>
          </cell>
          <cell r="C1958">
            <v>617000</v>
          </cell>
          <cell r="D1958">
            <v>1</v>
          </cell>
          <cell r="E1958">
            <v>0</v>
          </cell>
          <cell r="F1958" t="str">
            <v xml:space="preserve">הוצאות טלפון      </v>
          </cell>
          <cell r="G1958" t="str">
            <v>קשיח</v>
          </cell>
          <cell r="H1958">
            <v>0</v>
          </cell>
          <cell r="I1958">
            <v>0</v>
          </cell>
        </row>
        <row r="1959">
          <cell r="A1959">
            <v>1617000544</v>
          </cell>
          <cell r="B1959">
            <v>544</v>
          </cell>
          <cell r="C1959">
            <v>617000</v>
          </cell>
          <cell r="D1959">
            <v>1</v>
          </cell>
          <cell r="E1959">
            <v>0</v>
          </cell>
          <cell r="F1959" t="str">
            <v xml:space="preserve">הוצאות דאר        </v>
          </cell>
          <cell r="G1959" t="str">
            <v>קשיח</v>
          </cell>
          <cell r="H1959">
            <v>0</v>
          </cell>
          <cell r="I1959">
            <v>4800</v>
          </cell>
        </row>
        <row r="1960">
          <cell r="A1960">
            <v>1617000561</v>
          </cell>
          <cell r="B1960">
            <v>561</v>
          </cell>
          <cell r="C1960">
            <v>617000</v>
          </cell>
          <cell r="D1960">
            <v>1</v>
          </cell>
          <cell r="E1960">
            <v>0</v>
          </cell>
          <cell r="F1960" t="str">
            <v xml:space="preserve">שיכפולים          </v>
          </cell>
          <cell r="G1960" t="str">
            <v>גמיש</v>
          </cell>
          <cell r="H1960">
            <v>0</v>
          </cell>
          <cell r="I1960">
            <v>1000</v>
          </cell>
        </row>
        <row r="1961">
          <cell r="A1961">
            <v>1617000571</v>
          </cell>
          <cell r="B1961">
            <v>571</v>
          </cell>
          <cell r="C1961">
            <v>617000</v>
          </cell>
          <cell r="D1961">
            <v>1</v>
          </cell>
          <cell r="E1961">
            <v>0</v>
          </cell>
          <cell r="F1961" t="str">
            <v xml:space="preserve">מיכון וענ"א       </v>
          </cell>
          <cell r="G1961" t="str">
            <v>קשיח</v>
          </cell>
          <cell r="H1961">
            <v>0</v>
          </cell>
          <cell r="I1961">
            <v>156900</v>
          </cell>
        </row>
        <row r="1962">
          <cell r="A1962">
            <v>1617000581</v>
          </cell>
          <cell r="B1962">
            <v>581</v>
          </cell>
          <cell r="C1962">
            <v>617000</v>
          </cell>
          <cell r="D1962">
            <v>1</v>
          </cell>
          <cell r="E1962">
            <v>0</v>
          </cell>
          <cell r="F1962" t="str">
            <v xml:space="preserve">ייעוץ משפטי       </v>
          </cell>
          <cell r="G1962" t="str">
            <v>גמיש</v>
          </cell>
          <cell r="H1962">
            <v>0</v>
          </cell>
          <cell r="I1962">
            <v>475000</v>
          </cell>
        </row>
        <row r="1963">
          <cell r="A1963">
            <v>1617000582</v>
          </cell>
          <cell r="B1963">
            <v>582</v>
          </cell>
          <cell r="C1963">
            <v>617000</v>
          </cell>
          <cell r="D1963">
            <v>1</v>
          </cell>
          <cell r="E1963">
            <v>0</v>
          </cell>
          <cell r="F1963" t="str">
            <v xml:space="preserve">הוצאות משפטיות    </v>
          </cell>
          <cell r="G1963" t="str">
            <v>גמיש</v>
          </cell>
          <cell r="H1963">
            <v>0</v>
          </cell>
          <cell r="I1963">
            <v>190000</v>
          </cell>
        </row>
        <row r="1964">
          <cell r="A1964">
            <v>1617000741</v>
          </cell>
          <cell r="B1964">
            <v>741</v>
          </cell>
          <cell r="C1964">
            <v>617000</v>
          </cell>
          <cell r="D1964">
            <v>1</v>
          </cell>
          <cell r="E1964">
            <v>0</v>
          </cell>
          <cell r="F1964" t="str">
            <v xml:space="preserve">כריכת ספרים       </v>
          </cell>
          <cell r="G1964" t="str">
            <v>גמיש</v>
          </cell>
          <cell r="H1964">
            <v>0</v>
          </cell>
          <cell r="I1964">
            <v>0</v>
          </cell>
        </row>
        <row r="1965">
          <cell r="A1965">
            <v>1617000753</v>
          </cell>
          <cell r="B1965">
            <v>753</v>
          </cell>
          <cell r="C1965">
            <v>617000</v>
          </cell>
          <cell r="D1965">
            <v>1</v>
          </cell>
          <cell r="E1965">
            <v>0</v>
          </cell>
          <cell r="F1965" t="str">
            <v xml:space="preserve">עובדים חיצוניים   </v>
          </cell>
          <cell r="G1965" t="str">
            <v>קשיח</v>
          </cell>
          <cell r="H1965">
            <v>0</v>
          </cell>
          <cell r="I1965">
            <v>0</v>
          </cell>
        </row>
        <row r="1966">
          <cell r="A1966">
            <v>1617000781</v>
          </cell>
          <cell r="B1966">
            <v>781</v>
          </cell>
          <cell r="C1966">
            <v>617000</v>
          </cell>
          <cell r="D1966">
            <v>1</v>
          </cell>
          <cell r="E1966">
            <v>0</v>
          </cell>
          <cell r="F1966" t="str">
            <v>פעולות סמנכ"ל</v>
          </cell>
          <cell r="G1966" t="str">
            <v>גמיש</v>
          </cell>
          <cell r="H1966">
            <v>0.66666666666666674</v>
          </cell>
          <cell r="I1966">
            <v>10000</v>
          </cell>
        </row>
        <row r="1967">
          <cell r="A1967">
            <v>1617000961</v>
          </cell>
          <cell r="B1967">
            <v>961</v>
          </cell>
          <cell r="C1967">
            <v>617000</v>
          </cell>
          <cell r="D1967">
            <v>1</v>
          </cell>
          <cell r="E1967">
            <v>0</v>
          </cell>
          <cell r="F1967" t="str">
            <v>רז' פעולות ורכישות</v>
          </cell>
          <cell r="G1967" t="str">
            <v>גמיש</v>
          </cell>
          <cell r="H1967">
            <v>0</v>
          </cell>
          <cell r="I1967">
            <v>0</v>
          </cell>
        </row>
        <row r="1968">
          <cell r="A1968" t="e">
            <v>#VALUE!</v>
          </cell>
          <cell r="B1968" t="str">
            <v>617000  סך הכל</v>
          </cell>
          <cell r="C1968">
            <v>0</v>
          </cell>
          <cell r="D1968">
            <v>0</v>
          </cell>
          <cell r="E1968">
            <v>0</v>
          </cell>
          <cell r="F1968" t="str">
            <v xml:space="preserve">שרות משפטי        </v>
          </cell>
          <cell r="G1968">
            <v>0</v>
          </cell>
          <cell r="H1968">
            <v>4.9851097597945593E-2</v>
          </cell>
          <cell r="I1968">
            <v>5887250</v>
          </cell>
        </row>
        <row r="1969">
          <cell r="A1969">
            <v>16180000</v>
          </cell>
          <cell r="B1969">
            <v>0</v>
          </cell>
          <cell r="C1969">
            <v>618000</v>
          </cell>
          <cell r="D1969">
            <v>1</v>
          </cell>
          <cell r="E1969">
            <v>0</v>
          </cell>
          <cell r="F1969" t="str">
            <v>תכנון אסטרטגי+מידע</v>
          </cell>
          <cell r="G1969" t="str">
            <v xml:space="preserve"> </v>
          </cell>
          <cell r="H1969">
            <v>0</v>
          </cell>
          <cell r="I1969">
            <v>0</v>
          </cell>
        </row>
        <row r="1970">
          <cell r="A1970">
            <v>1618000110</v>
          </cell>
          <cell r="B1970">
            <v>110</v>
          </cell>
          <cell r="C1970">
            <v>618000</v>
          </cell>
          <cell r="D1970">
            <v>1</v>
          </cell>
          <cell r="E1970">
            <v>0</v>
          </cell>
          <cell r="F1970" t="str">
            <v>השכר הקובע-תקציבית</v>
          </cell>
          <cell r="G1970" t="str">
            <v>שכר</v>
          </cell>
          <cell r="H1970">
            <v>1.4968336211859556E-2</v>
          </cell>
          <cell r="I1970">
            <v>176300</v>
          </cell>
        </row>
        <row r="1971">
          <cell r="A1971">
            <v>1618000119</v>
          </cell>
          <cell r="B1971">
            <v>119</v>
          </cell>
          <cell r="C1971">
            <v>618000</v>
          </cell>
          <cell r="D1971">
            <v>1</v>
          </cell>
          <cell r="E1971">
            <v>0</v>
          </cell>
          <cell r="F1971" t="str">
            <v xml:space="preserve">השכר הקובע-צוברת  </v>
          </cell>
          <cell r="G1971" t="str">
            <v>שכר</v>
          </cell>
          <cell r="H1971">
            <v>0.1249312809235843</v>
          </cell>
          <cell r="I1971">
            <v>818500</v>
          </cell>
        </row>
        <row r="1972">
          <cell r="A1972">
            <v>1618000122</v>
          </cell>
          <cell r="B1972">
            <v>122</v>
          </cell>
          <cell r="C1972">
            <v>618000</v>
          </cell>
          <cell r="D1972">
            <v>1</v>
          </cell>
          <cell r="E1972">
            <v>0</v>
          </cell>
          <cell r="F1972" t="str">
            <v xml:space="preserve">ביגוד             </v>
          </cell>
          <cell r="G1972" t="str">
            <v>שכר</v>
          </cell>
          <cell r="H1972">
            <v>-0.58823529411764708</v>
          </cell>
          <cell r="I1972">
            <v>9100</v>
          </cell>
        </row>
        <row r="1973">
          <cell r="A1973">
            <v>1618000126</v>
          </cell>
          <cell r="B1973">
            <v>126</v>
          </cell>
          <cell r="C1973">
            <v>618000</v>
          </cell>
          <cell r="D1973">
            <v>1</v>
          </cell>
          <cell r="E1973">
            <v>0</v>
          </cell>
          <cell r="F1973" t="str">
            <v xml:space="preserve">דמי הבראה         </v>
          </cell>
          <cell r="G1973" t="str">
            <v>שכר</v>
          </cell>
          <cell r="H1973">
            <v>4.1841004184099972E-3</v>
          </cell>
          <cell r="I1973">
            <v>24000</v>
          </cell>
        </row>
        <row r="1974">
          <cell r="A1974">
            <v>1618000130</v>
          </cell>
          <cell r="B1974">
            <v>130</v>
          </cell>
          <cell r="C1974">
            <v>618000</v>
          </cell>
          <cell r="D1974">
            <v>1</v>
          </cell>
          <cell r="E1974">
            <v>0</v>
          </cell>
          <cell r="F1974" t="str">
            <v xml:space="preserve">שעות נוספות       </v>
          </cell>
          <cell r="G1974" t="str">
            <v>שכר</v>
          </cell>
          <cell r="H1974">
            <v>0</v>
          </cell>
          <cell r="I1974">
            <v>0</v>
          </cell>
        </row>
        <row r="1975">
          <cell r="A1975">
            <v>1618000140</v>
          </cell>
          <cell r="B1975">
            <v>140</v>
          </cell>
          <cell r="C1975">
            <v>618000</v>
          </cell>
          <cell r="D1975">
            <v>1</v>
          </cell>
          <cell r="E1975">
            <v>0</v>
          </cell>
          <cell r="F1975" t="str">
            <v>השתתפות באחזקת רכב</v>
          </cell>
          <cell r="G1975" t="str">
            <v>שכר</v>
          </cell>
          <cell r="H1975">
            <v>0</v>
          </cell>
          <cell r="I1975">
            <v>73800</v>
          </cell>
        </row>
        <row r="1976">
          <cell r="A1976">
            <v>1618000253</v>
          </cell>
          <cell r="B1976">
            <v>253</v>
          </cell>
          <cell r="C1976">
            <v>618000</v>
          </cell>
          <cell r="D1976">
            <v>1</v>
          </cell>
          <cell r="E1976">
            <v>0</v>
          </cell>
          <cell r="F1976" t="str">
            <v xml:space="preserve">עובדים חיצוניים   </v>
          </cell>
          <cell r="G1976" t="str">
            <v>שכר</v>
          </cell>
          <cell r="H1976">
            <v>0</v>
          </cell>
          <cell r="I1976">
            <v>0</v>
          </cell>
        </row>
        <row r="1977">
          <cell r="A1977">
            <v>1618000471</v>
          </cell>
          <cell r="B1977">
            <v>471</v>
          </cell>
          <cell r="C1977">
            <v>618000</v>
          </cell>
          <cell r="D1977">
            <v>1</v>
          </cell>
          <cell r="E1977">
            <v>0</v>
          </cell>
          <cell r="F1977" t="str">
            <v xml:space="preserve">מכשירי כתיבה      </v>
          </cell>
          <cell r="G1977" t="str">
            <v>גמיש</v>
          </cell>
          <cell r="H1977">
            <v>0</v>
          </cell>
          <cell r="I1977">
            <v>3400</v>
          </cell>
        </row>
        <row r="1978">
          <cell r="A1978">
            <v>1618000511</v>
          </cell>
          <cell r="B1978">
            <v>511</v>
          </cell>
          <cell r="C1978">
            <v>618000</v>
          </cell>
          <cell r="D1978">
            <v>1</v>
          </cell>
          <cell r="E1978">
            <v>0</v>
          </cell>
          <cell r="F1978" t="str">
            <v xml:space="preserve">אירוח וכיבוד      </v>
          </cell>
          <cell r="G1978" t="str">
            <v>גמיש</v>
          </cell>
          <cell r="H1978">
            <v>0</v>
          </cell>
          <cell r="I1978">
            <v>1100</v>
          </cell>
        </row>
        <row r="1979">
          <cell r="A1979">
            <v>1618000522</v>
          </cell>
          <cell r="B1979">
            <v>522</v>
          </cell>
          <cell r="C1979">
            <v>618000</v>
          </cell>
          <cell r="D1979">
            <v>1</v>
          </cell>
          <cell r="E1979">
            <v>0</v>
          </cell>
          <cell r="F1979" t="str">
            <v xml:space="preserve">ספרים ועיתונים    </v>
          </cell>
          <cell r="G1979" t="str">
            <v>גמיש</v>
          </cell>
          <cell r="H1979">
            <v>0</v>
          </cell>
          <cell r="I1979">
            <v>0</v>
          </cell>
        </row>
        <row r="1980">
          <cell r="A1980">
            <v>1618000540</v>
          </cell>
          <cell r="B1980">
            <v>540</v>
          </cell>
          <cell r="C1980">
            <v>618000</v>
          </cell>
          <cell r="D1980">
            <v>1</v>
          </cell>
          <cell r="E1980">
            <v>0</v>
          </cell>
          <cell r="F1980" t="str">
            <v xml:space="preserve">הוצאות טלפון      </v>
          </cell>
          <cell r="G1980" t="str">
            <v>קשיח</v>
          </cell>
          <cell r="H1980">
            <v>0</v>
          </cell>
          <cell r="I1980">
            <v>0</v>
          </cell>
        </row>
        <row r="1981">
          <cell r="A1981">
            <v>1618000544</v>
          </cell>
          <cell r="B1981">
            <v>544</v>
          </cell>
          <cell r="C1981">
            <v>618000</v>
          </cell>
          <cell r="D1981">
            <v>1</v>
          </cell>
          <cell r="E1981">
            <v>0</v>
          </cell>
          <cell r="F1981" t="str">
            <v xml:space="preserve">הוצאות דאר        </v>
          </cell>
          <cell r="G1981" t="str">
            <v>קשיח</v>
          </cell>
          <cell r="H1981">
            <v>0</v>
          </cell>
          <cell r="I1981">
            <v>0</v>
          </cell>
        </row>
        <row r="1982">
          <cell r="A1982">
            <v>1618000550</v>
          </cell>
          <cell r="B1982">
            <v>550</v>
          </cell>
          <cell r="C1982">
            <v>618000</v>
          </cell>
          <cell r="D1982">
            <v>1</v>
          </cell>
          <cell r="E1982">
            <v>0</v>
          </cell>
          <cell r="F1982" t="str">
            <v>פרסום הליכות ג'יין</v>
          </cell>
          <cell r="G1982" t="str">
            <v>גמיש</v>
          </cell>
          <cell r="H1982">
            <v>0</v>
          </cell>
          <cell r="I1982">
            <v>25000</v>
          </cell>
        </row>
        <row r="1983">
          <cell r="A1983">
            <v>1618000561</v>
          </cell>
          <cell r="B1983">
            <v>561</v>
          </cell>
          <cell r="C1983">
            <v>618000</v>
          </cell>
          <cell r="D1983">
            <v>1</v>
          </cell>
          <cell r="E1983">
            <v>0</v>
          </cell>
          <cell r="F1983" t="str">
            <v xml:space="preserve">שיכפולים          </v>
          </cell>
          <cell r="G1983" t="str">
            <v>גמיש</v>
          </cell>
          <cell r="H1983">
            <v>0</v>
          </cell>
          <cell r="I1983">
            <v>0</v>
          </cell>
        </row>
        <row r="1984">
          <cell r="A1984">
            <v>1618000562</v>
          </cell>
          <cell r="B1984">
            <v>562</v>
          </cell>
          <cell r="C1984">
            <v>618000</v>
          </cell>
          <cell r="D1984">
            <v>1</v>
          </cell>
          <cell r="E1984">
            <v>0</v>
          </cell>
          <cell r="F1984" t="str">
            <v xml:space="preserve">שנתון סטטיסטי     </v>
          </cell>
          <cell r="G1984" t="str">
            <v>גמיש</v>
          </cell>
          <cell r="H1984">
            <v>0</v>
          </cell>
          <cell r="I1984">
            <v>60000</v>
          </cell>
        </row>
        <row r="1985">
          <cell r="A1985">
            <v>1618000571</v>
          </cell>
          <cell r="B1985">
            <v>571</v>
          </cell>
          <cell r="C1985">
            <v>618000</v>
          </cell>
          <cell r="D1985">
            <v>1</v>
          </cell>
          <cell r="E1985">
            <v>0</v>
          </cell>
          <cell r="F1985" t="str">
            <v xml:space="preserve">מיכון וענ"א       </v>
          </cell>
          <cell r="G1985" t="str">
            <v>קשיח</v>
          </cell>
          <cell r="H1985">
            <v>0</v>
          </cell>
          <cell r="I1985">
            <v>63100</v>
          </cell>
        </row>
        <row r="1986">
          <cell r="A1986">
            <v>1618000580</v>
          </cell>
          <cell r="B1986">
            <v>580</v>
          </cell>
          <cell r="C1986">
            <v>618000</v>
          </cell>
          <cell r="D1986">
            <v>1</v>
          </cell>
          <cell r="E1986">
            <v>0</v>
          </cell>
          <cell r="F1986" t="str">
            <v xml:space="preserve">סקרים             </v>
          </cell>
          <cell r="G1986" t="str">
            <v>גמיש</v>
          </cell>
          <cell r="H1986">
            <v>0</v>
          </cell>
          <cell r="I1986">
            <v>110000</v>
          </cell>
        </row>
        <row r="1987">
          <cell r="A1987">
            <v>1618000582</v>
          </cell>
          <cell r="B1987">
            <v>582</v>
          </cell>
          <cell r="C1987">
            <v>618000</v>
          </cell>
          <cell r="D1987">
            <v>1</v>
          </cell>
          <cell r="E1987">
            <v>0</v>
          </cell>
          <cell r="F1987" t="str">
            <v>ריכוז נתונים ומידע</v>
          </cell>
          <cell r="G1987" t="str">
            <v>גמיש</v>
          </cell>
          <cell r="H1987">
            <v>0</v>
          </cell>
          <cell r="I1987">
            <v>70300</v>
          </cell>
        </row>
        <row r="1988">
          <cell r="A1988">
            <v>1618000753</v>
          </cell>
          <cell r="B1988">
            <v>753</v>
          </cell>
          <cell r="C1988">
            <v>618000</v>
          </cell>
          <cell r="D1988">
            <v>1</v>
          </cell>
          <cell r="E1988">
            <v>0</v>
          </cell>
          <cell r="F1988" t="str">
            <v xml:space="preserve">עובדים חיצוניים   </v>
          </cell>
          <cell r="G1988" t="str">
            <v>קשיח</v>
          </cell>
          <cell r="H1988">
            <v>0</v>
          </cell>
          <cell r="I1988">
            <v>0</v>
          </cell>
        </row>
        <row r="1989">
          <cell r="A1989">
            <v>1618000780</v>
          </cell>
          <cell r="B1989">
            <v>780</v>
          </cell>
          <cell r="C1989">
            <v>618000</v>
          </cell>
          <cell r="D1989">
            <v>1</v>
          </cell>
          <cell r="E1989">
            <v>0</v>
          </cell>
          <cell r="F1989" t="str">
            <v>עבוד נתונים לשנתון</v>
          </cell>
          <cell r="G1989" t="str">
            <v>גמיש</v>
          </cell>
          <cell r="H1989">
            <v>0</v>
          </cell>
          <cell r="I1989">
            <v>0</v>
          </cell>
        </row>
        <row r="1990">
          <cell r="A1990">
            <v>1618000781</v>
          </cell>
          <cell r="B1990">
            <v>781</v>
          </cell>
          <cell r="C1990">
            <v>618000</v>
          </cell>
          <cell r="D1990">
            <v>1</v>
          </cell>
          <cell r="E1990">
            <v>0</v>
          </cell>
          <cell r="F1990" t="str">
            <v xml:space="preserve">תוכניות עבודה </v>
          </cell>
          <cell r="G1990" t="str">
            <v>גמיש</v>
          </cell>
          <cell r="H1990">
            <v>0</v>
          </cell>
          <cell r="I1990">
            <v>70000</v>
          </cell>
        </row>
        <row r="1991">
          <cell r="A1991">
            <v>1618000782</v>
          </cell>
          <cell r="B1991">
            <v>782</v>
          </cell>
          <cell r="C1991">
            <v>618000</v>
          </cell>
          <cell r="D1991">
            <v>1</v>
          </cell>
          <cell r="E1991">
            <v>0</v>
          </cell>
          <cell r="F1991" t="str">
            <v>פרוייקט ג'ויינט(הכ')</v>
          </cell>
          <cell r="G1991" t="str">
            <v>קשיח</v>
          </cell>
          <cell r="H1991">
            <v>0</v>
          </cell>
          <cell r="I1991">
            <v>0</v>
          </cell>
        </row>
        <row r="1992">
          <cell r="A1992">
            <v>1618000961</v>
          </cell>
          <cell r="B1992">
            <v>961</v>
          </cell>
          <cell r="C1992">
            <v>618000</v>
          </cell>
          <cell r="D1992">
            <v>1</v>
          </cell>
          <cell r="E1992">
            <v>0</v>
          </cell>
          <cell r="F1992" t="str">
            <v>רז' פעולות ורכישות</v>
          </cell>
          <cell r="G1992" t="str">
            <v>גמיש</v>
          </cell>
          <cell r="H1992">
            <v>0</v>
          </cell>
          <cell r="I1992">
            <v>0</v>
          </cell>
        </row>
        <row r="1993">
          <cell r="A1993" t="e">
            <v>#VALUE!</v>
          </cell>
          <cell r="B1993" t="str">
            <v>618000  סך הכל</v>
          </cell>
          <cell r="C1993">
            <v>0</v>
          </cell>
          <cell r="D1993">
            <v>0</v>
          </cell>
          <cell r="E1993">
            <v>0</v>
          </cell>
          <cell r="F1993" t="str">
            <v>תכנון אסטרטגי+מידע</v>
          </cell>
          <cell r="G1993">
            <v>0</v>
          </cell>
          <cell r="H1993">
            <v>5.6601123595505509E-2</v>
          </cell>
          <cell r="I1993">
            <v>1504600</v>
          </cell>
        </row>
        <row r="1994">
          <cell r="A1994">
            <v>16190000</v>
          </cell>
          <cell r="B1994">
            <v>0</v>
          </cell>
          <cell r="C1994">
            <v>619000</v>
          </cell>
          <cell r="D1994">
            <v>1</v>
          </cell>
          <cell r="E1994">
            <v>0</v>
          </cell>
          <cell r="F1994" t="str">
            <v>בחירות:רשות מקומית</v>
          </cell>
          <cell r="G1994" t="str">
            <v xml:space="preserve"> </v>
          </cell>
          <cell r="H1994">
            <v>0</v>
          </cell>
          <cell r="I1994">
            <v>0</v>
          </cell>
        </row>
        <row r="1995">
          <cell r="A1995">
            <v>1619000130</v>
          </cell>
          <cell r="B1995">
            <v>130</v>
          </cell>
          <cell r="C1995">
            <v>619000</v>
          </cell>
          <cell r="D1995">
            <v>1</v>
          </cell>
          <cell r="E1995">
            <v>0</v>
          </cell>
          <cell r="F1995" t="str">
            <v xml:space="preserve">שעות נוספות       </v>
          </cell>
          <cell r="G1995" t="str">
            <v>שכר</v>
          </cell>
          <cell r="H1995">
            <v>0</v>
          </cell>
          <cell r="I1995">
            <v>0</v>
          </cell>
        </row>
        <row r="1996">
          <cell r="A1996">
            <v>1619000210</v>
          </cell>
          <cell r="B1996">
            <v>210</v>
          </cell>
          <cell r="C1996">
            <v>619000</v>
          </cell>
          <cell r="D1996">
            <v>1</v>
          </cell>
          <cell r="E1996">
            <v>0</v>
          </cell>
          <cell r="F1996" t="str">
            <v>השכר הקובע</v>
          </cell>
          <cell r="G1996" t="str">
            <v>שכר</v>
          </cell>
          <cell r="H1996">
            <v>0</v>
          </cell>
          <cell r="I1996">
            <v>0</v>
          </cell>
        </row>
        <row r="1997">
          <cell r="A1997">
            <v>1619000961</v>
          </cell>
          <cell r="B1997">
            <v>961</v>
          </cell>
          <cell r="C1997">
            <v>619000</v>
          </cell>
          <cell r="D1997">
            <v>1</v>
          </cell>
          <cell r="E1997">
            <v>0</v>
          </cell>
          <cell r="F1997" t="str">
            <v>רז' פעולות ורכישות</v>
          </cell>
          <cell r="G1997" t="str">
            <v>גמיש</v>
          </cell>
          <cell r="H1997">
            <v>0</v>
          </cell>
          <cell r="I1997">
            <v>0</v>
          </cell>
        </row>
        <row r="1998">
          <cell r="A1998">
            <v>1619000980</v>
          </cell>
          <cell r="B1998">
            <v>980</v>
          </cell>
          <cell r="C1998">
            <v>619000</v>
          </cell>
          <cell r="D1998">
            <v>1</v>
          </cell>
          <cell r="E1998">
            <v>0</v>
          </cell>
          <cell r="F1998" t="str">
            <v>בחירות:רשות מקומית</v>
          </cell>
          <cell r="G1998" t="str">
            <v>גמיש</v>
          </cell>
          <cell r="H1998">
            <v>0</v>
          </cell>
          <cell r="I1998">
            <v>2760000</v>
          </cell>
        </row>
        <row r="1999">
          <cell r="A1999">
            <v>1619000981</v>
          </cell>
          <cell r="B1999">
            <v>981</v>
          </cell>
          <cell r="C1999">
            <v>619000</v>
          </cell>
          <cell r="D1999">
            <v>1</v>
          </cell>
          <cell r="E1999">
            <v>0</v>
          </cell>
          <cell r="F1999" t="str">
            <v>שכר בחירות</v>
          </cell>
          <cell r="G1999" t="str">
            <v>קשיח</v>
          </cell>
          <cell r="H1999">
            <v>0</v>
          </cell>
          <cell r="I1999">
            <v>0</v>
          </cell>
        </row>
        <row r="2000">
          <cell r="A2000" t="e">
            <v>#VALUE!</v>
          </cell>
          <cell r="B2000" t="str">
            <v>619000  סך הכל</v>
          </cell>
          <cell r="C2000">
            <v>0</v>
          </cell>
          <cell r="D2000">
            <v>0</v>
          </cell>
          <cell r="E2000">
            <v>0</v>
          </cell>
          <cell r="F2000" t="str">
            <v>בחירות:רשות מקומית</v>
          </cell>
          <cell r="G2000">
            <v>0</v>
          </cell>
          <cell r="H2000">
            <v>0</v>
          </cell>
          <cell r="I2000">
            <v>2760000</v>
          </cell>
        </row>
        <row r="2001">
          <cell r="A2001">
            <v>16200000</v>
          </cell>
          <cell r="B2001">
            <v>0</v>
          </cell>
          <cell r="C2001">
            <v>620000</v>
          </cell>
          <cell r="D2001">
            <v>1</v>
          </cell>
          <cell r="E2001">
            <v>0</v>
          </cell>
          <cell r="F2001" t="str">
            <v xml:space="preserve">מינהל כספי        </v>
          </cell>
          <cell r="G2001" t="str">
            <v xml:space="preserve"> </v>
          </cell>
          <cell r="H2001">
            <v>0</v>
          </cell>
          <cell r="I2001">
            <v>0</v>
          </cell>
        </row>
        <row r="2002">
          <cell r="A2002">
            <v>16210000</v>
          </cell>
          <cell r="B2002">
            <v>0</v>
          </cell>
          <cell r="C2002">
            <v>621000</v>
          </cell>
          <cell r="D2002">
            <v>1</v>
          </cell>
          <cell r="E2002">
            <v>0</v>
          </cell>
          <cell r="F2002" t="str">
            <v xml:space="preserve">הנהלת הגזברות     </v>
          </cell>
          <cell r="G2002" t="str">
            <v xml:space="preserve"> </v>
          </cell>
          <cell r="H2002">
            <v>0</v>
          </cell>
          <cell r="I2002">
            <v>0</v>
          </cell>
        </row>
        <row r="2003">
          <cell r="A2003">
            <v>16211000</v>
          </cell>
          <cell r="B2003">
            <v>0</v>
          </cell>
          <cell r="C2003">
            <v>621100</v>
          </cell>
          <cell r="D2003">
            <v>1</v>
          </cell>
          <cell r="E2003">
            <v>0</v>
          </cell>
          <cell r="F2003" t="str">
            <v>משרד גזבר העירייה</v>
          </cell>
          <cell r="G2003" t="str">
            <v xml:space="preserve"> </v>
          </cell>
          <cell r="H2003">
            <v>0</v>
          </cell>
          <cell r="I2003">
            <v>0</v>
          </cell>
        </row>
        <row r="2004">
          <cell r="A2004">
            <v>1621100100</v>
          </cell>
          <cell r="B2004">
            <v>100</v>
          </cell>
          <cell r="C2004">
            <v>621100</v>
          </cell>
          <cell r="D2004">
            <v>1</v>
          </cell>
          <cell r="E2004">
            <v>0</v>
          </cell>
          <cell r="F2004" t="str">
            <v>שכר עובדים לפי תקן</v>
          </cell>
          <cell r="G2004" t="str">
            <v xml:space="preserve"> </v>
          </cell>
          <cell r="H2004">
            <v>0</v>
          </cell>
          <cell r="I2004">
            <v>0</v>
          </cell>
        </row>
        <row r="2005">
          <cell r="A2005">
            <v>1621100110</v>
          </cell>
          <cell r="B2005">
            <v>110</v>
          </cell>
          <cell r="C2005">
            <v>621100</v>
          </cell>
          <cell r="D2005">
            <v>1</v>
          </cell>
          <cell r="E2005">
            <v>0</v>
          </cell>
          <cell r="F2005" t="str">
            <v>השכר הקובע-תקציבית</v>
          </cell>
          <cell r="G2005" t="str">
            <v>שכר</v>
          </cell>
          <cell r="H2005">
            <v>0</v>
          </cell>
          <cell r="I2005">
            <v>0</v>
          </cell>
        </row>
        <row r="2006">
          <cell r="A2006">
            <v>1621100119</v>
          </cell>
          <cell r="B2006">
            <v>119</v>
          </cell>
          <cell r="C2006">
            <v>621100</v>
          </cell>
          <cell r="D2006">
            <v>1</v>
          </cell>
          <cell r="E2006">
            <v>0</v>
          </cell>
          <cell r="F2006" t="str">
            <v xml:space="preserve">השכר הקובע-צוברת  </v>
          </cell>
          <cell r="G2006" t="str">
            <v>שכר</v>
          </cell>
          <cell r="H2006">
            <v>0.3292949137742851</v>
          </cell>
          <cell r="I2006">
            <v>1217900</v>
          </cell>
        </row>
        <row r="2007">
          <cell r="A2007">
            <v>1621100122</v>
          </cell>
          <cell r="B2007">
            <v>122</v>
          </cell>
          <cell r="C2007">
            <v>621100</v>
          </cell>
          <cell r="D2007">
            <v>1</v>
          </cell>
          <cell r="E2007">
            <v>0</v>
          </cell>
          <cell r="F2007" t="str">
            <v xml:space="preserve">ביגוד             </v>
          </cell>
          <cell r="G2007" t="str">
            <v>שכר</v>
          </cell>
          <cell r="H2007">
            <v>0</v>
          </cell>
          <cell r="I2007">
            <v>7000</v>
          </cell>
        </row>
        <row r="2008">
          <cell r="A2008">
            <v>1621100126</v>
          </cell>
          <cell r="B2008">
            <v>126</v>
          </cell>
          <cell r="C2008">
            <v>621100</v>
          </cell>
          <cell r="D2008">
            <v>1</v>
          </cell>
          <cell r="E2008">
            <v>0</v>
          </cell>
          <cell r="F2008" t="str">
            <v xml:space="preserve">דמי הבראה         </v>
          </cell>
          <cell r="G2008" t="str">
            <v>שכר</v>
          </cell>
          <cell r="H2008">
            <v>6.5088757396449815E-2</v>
          </cell>
          <cell r="I2008">
            <v>18000</v>
          </cell>
        </row>
        <row r="2009">
          <cell r="A2009">
            <v>1621100130</v>
          </cell>
          <cell r="B2009">
            <v>130</v>
          </cell>
          <cell r="C2009">
            <v>621100</v>
          </cell>
          <cell r="D2009">
            <v>1</v>
          </cell>
          <cell r="E2009">
            <v>0</v>
          </cell>
          <cell r="F2009" t="str">
            <v xml:space="preserve">שעות נוספות       </v>
          </cell>
          <cell r="G2009" t="str">
            <v>שכר</v>
          </cell>
          <cell r="H2009">
            <v>0</v>
          </cell>
          <cell r="I2009">
            <v>4000</v>
          </cell>
        </row>
        <row r="2010">
          <cell r="A2010">
            <v>1621100140</v>
          </cell>
          <cell r="B2010">
            <v>140</v>
          </cell>
          <cell r="C2010">
            <v>621100</v>
          </cell>
          <cell r="D2010">
            <v>1</v>
          </cell>
          <cell r="E2010">
            <v>0</v>
          </cell>
          <cell r="F2010" t="str">
            <v>השתתפות באחזקת רכב</v>
          </cell>
          <cell r="G2010" t="str">
            <v>שכר</v>
          </cell>
          <cell r="H2010">
            <v>0</v>
          </cell>
          <cell r="I2010">
            <v>90000</v>
          </cell>
        </row>
        <row r="2011">
          <cell r="A2011">
            <v>1621100253</v>
          </cell>
          <cell r="B2011">
            <v>253</v>
          </cell>
          <cell r="C2011">
            <v>621100</v>
          </cell>
          <cell r="D2011">
            <v>1</v>
          </cell>
          <cell r="E2011">
            <v>0</v>
          </cell>
          <cell r="F2011" t="str">
            <v xml:space="preserve">עובדים חיצוניים   </v>
          </cell>
          <cell r="G2011" t="str">
            <v>שכר</v>
          </cell>
          <cell r="H2011">
            <v>0</v>
          </cell>
          <cell r="I2011">
            <v>0</v>
          </cell>
        </row>
        <row r="2012">
          <cell r="A2012">
            <v>1621100350</v>
          </cell>
          <cell r="B2012">
            <v>350</v>
          </cell>
          <cell r="C2012">
            <v>621100</v>
          </cell>
          <cell r="D2012">
            <v>1</v>
          </cell>
          <cell r="E2012">
            <v>0</v>
          </cell>
          <cell r="F2012" t="str">
            <v>ליסינג - 28-352-33</v>
          </cell>
          <cell r="G2012" t="str">
            <v>שכר</v>
          </cell>
          <cell r="H2012">
            <v>0</v>
          </cell>
          <cell r="I2012">
            <v>0</v>
          </cell>
        </row>
        <row r="2013">
          <cell r="A2013">
            <v>1621100351</v>
          </cell>
          <cell r="B2013">
            <v>351</v>
          </cell>
          <cell r="C2013">
            <v>621100</v>
          </cell>
          <cell r="D2013">
            <v>1</v>
          </cell>
          <cell r="E2013">
            <v>0</v>
          </cell>
          <cell r="F2013" t="str">
            <v>הוצאות - 28-352-33</v>
          </cell>
          <cell r="G2013" t="str">
            <v>שכר</v>
          </cell>
          <cell r="H2013">
            <v>0</v>
          </cell>
          <cell r="I2013">
            <v>0</v>
          </cell>
        </row>
        <row r="2014">
          <cell r="A2014">
            <v>1621100400</v>
          </cell>
          <cell r="B2014">
            <v>400</v>
          </cell>
          <cell r="C2014">
            <v>621100</v>
          </cell>
          <cell r="D2014">
            <v>1</v>
          </cell>
          <cell r="E2014">
            <v>0</v>
          </cell>
          <cell r="F2014" t="str">
            <v>אחזקת בנינים וציוד</v>
          </cell>
          <cell r="G2014" t="str">
            <v xml:space="preserve"> </v>
          </cell>
          <cell r="H2014">
            <v>0</v>
          </cell>
          <cell r="I2014">
            <v>0</v>
          </cell>
        </row>
        <row r="2015">
          <cell r="A2015">
            <v>1621100438</v>
          </cell>
          <cell r="B2015">
            <v>438</v>
          </cell>
          <cell r="C2015">
            <v>621100</v>
          </cell>
          <cell r="D2015">
            <v>1</v>
          </cell>
          <cell r="E2015">
            <v>0</v>
          </cell>
          <cell r="F2015" t="str">
            <v xml:space="preserve">תחזוקת תוכנה      </v>
          </cell>
          <cell r="G2015" t="str">
            <v>קשיח</v>
          </cell>
          <cell r="H2015">
            <v>0</v>
          </cell>
          <cell r="I2015">
            <v>0</v>
          </cell>
        </row>
        <row r="2016">
          <cell r="A2016">
            <v>1621100470</v>
          </cell>
          <cell r="B2016">
            <v>470</v>
          </cell>
          <cell r="C2016">
            <v>621100</v>
          </cell>
          <cell r="D2016">
            <v>1</v>
          </cell>
          <cell r="E2016">
            <v>0</v>
          </cell>
          <cell r="F2016" t="str">
            <v xml:space="preserve">אחזקת מכונות משרד </v>
          </cell>
          <cell r="G2016" t="str">
            <v>גמיש</v>
          </cell>
          <cell r="H2016">
            <v>0</v>
          </cell>
          <cell r="I2016">
            <v>6700</v>
          </cell>
        </row>
        <row r="2017">
          <cell r="A2017">
            <v>1621100471</v>
          </cell>
          <cell r="B2017">
            <v>471</v>
          </cell>
          <cell r="C2017">
            <v>621100</v>
          </cell>
          <cell r="D2017">
            <v>1</v>
          </cell>
          <cell r="E2017">
            <v>0</v>
          </cell>
          <cell r="F2017" t="str">
            <v xml:space="preserve">מכשירי כתיבה      </v>
          </cell>
          <cell r="G2017" t="str">
            <v>גמיש</v>
          </cell>
          <cell r="H2017">
            <v>0.22807017543859653</v>
          </cell>
          <cell r="I2017">
            <v>7000</v>
          </cell>
        </row>
        <row r="2018">
          <cell r="A2018">
            <v>1621100492</v>
          </cell>
          <cell r="B2018">
            <v>492</v>
          </cell>
          <cell r="C2018">
            <v>621100</v>
          </cell>
          <cell r="D2018">
            <v>1</v>
          </cell>
          <cell r="E2018">
            <v>0</v>
          </cell>
          <cell r="F2018" t="str">
            <v xml:space="preserve">השתתפות בעזר 092  </v>
          </cell>
          <cell r="G2018" t="str">
            <v>קשיח</v>
          </cell>
          <cell r="H2018">
            <v>0.13863363963244102</v>
          </cell>
          <cell r="I2018">
            <v>285000</v>
          </cell>
        </row>
        <row r="2019">
          <cell r="A2019">
            <v>1621100500</v>
          </cell>
          <cell r="B2019">
            <v>500</v>
          </cell>
          <cell r="C2019">
            <v>621100</v>
          </cell>
          <cell r="D2019">
            <v>1</v>
          </cell>
          <cell r="E2019">
            <v>0</v>
          </cell>
          <cell r="F2019" t="str">
            <v xml:space="preserve">הוצאות מינהליות   </v>
          </cell>
          <cell r="G2019" t="str">
            <v xml:space="preserve"> </v>
          </cell>
          <cell r="H2019">
            <v>0</v>
          </cell>
          <cell r="I2019">
            <v>0</v>
          </cell>
        </row>
        <row r="2020">
          <cell r="A2020">
            <v>1621100511</v>
          </cell>
          <cell r="B2020">
            <v>511</v>
          </cell>
          <cell r="C2020">
            <v>621100</v>
          </cell>
          <cell r="D2020">
            <v>1</v>
          </cell>
          <cell r="E2020">
            <v>0</v>
          </cell>
          <cell r="F2020" t="str">
            <v xml:space="preserve">אירוח וכיבוד      </v>
          </cell>
          <cell r="G2020" t="str">
            <v>גמיש</v>
          </cell>
          <cell r="H2020">
            <v>0</v>
          </cell>
          <cell r="I2020">
            <v>5700</v>
          </cell>
        </row>
        <row r="2021">
          <cell r="A2021">
            <v>1621100512</v>
          </cell>
          <cell r="B2021">
            <v>512</v>
          </cell>
          <cell r="C2021">
            <v>621100</v>
          </cell>
          <cell r="D2021">
            <v>1</v>
          </cell>
          <cell r="E2021">
            <v>0</v>
          </cell>
          <cell r="F2021" t="str">
            <v xml:space="preserve">נסיעות ואש"ל      </v>
          </cell>
          <cell r="G2021" t="str">
            <v>גמיש</v>
          </cell>
          <cell r="H2021">
            <v>0</v>
          </cell>
          <cell r="I2021">
            <v>2400</v>
          </cell>
        </row>
        <row r="2022">
          <cell r="A2022">
            <v>1621100522</v>
          </cell>
          <cell r="B2022">
            <v>522</v>
          </cell>
          <cell r="C2022">
            <v>621100</v>
          </cell>
          <cell r="D2022">
            <v>1</v>
          </cell>
          <cell r="E2022">
            <v>0</v>
          </cell>
          <cell r="F2022" t="str">
            <v xml:space="preserve">ספרים ועיתונים    </v>
          </cell>
          <cell r="G2022" t="str">
            <v>גמיש</v>
          </cell>
          <cell r="H2022">
            <v>0</v>
          </cell>
          <cell r="I2022">
            <v>8600</v>
          </cell>
        </row>
        <row r="2023">
          <cell r="A2023">
            <v>1621100540</v>
          </cell>
          <cell r="B2023">
            <v>540</v>
          </cell>
          <cell r="C2023">
            <v>621100</v>
          </cell>
          <cell r="D2023">
            <v>1</v>
          </cell>
          <cell r="E2023">
            <v>0</v>
          </cell>
          <cell r="F2023" t="str">
            <v xml:space="preserve">הוצאות טלפון      </v>
          </cell>
          <cell r="G2023" t="str">
            <v>קשיח</v>
          </cell>
          <cell r="H2023">
            <v>0</v>
          </cell>
          <cell r="I2023">
            <v>0</v>
          </cell>
        </row>
        <row r="2024">
          <cell r="A2024">
            <v>1621100544</v>
          </cell>
          <cell r="B2024">
            <v>544</v>
          </cell>
          <cell r="C2024">
            <v>621100</v>
          </cell>
          <cell r="D2024">
            <v>1</v>
          </cell>
          <cell r="E2024">
            <v>0</v>
          </cell>
          <cell r="F2024" t="str">
            <v xml:space="preserve">הוצאות דאר        </v>
          </cell>
          <cell r="G2024" t="str">
            <v>קשיח</v>
          </cell>
          <cell r="H2024">
            <v>-0.25373134328358204</v>
          </cell>
          <cell r="I2024">
            <v>5000</v>
          </cell>
        </row>
        <row r="2025">
          <cell r="A2025">
            <v>1621100550</v>
          </cell>
          <cell r="B2025">
            <v>550</v>
          </cell>
          <cell r="C2025">
            <v>621100</v>
          </cell>
          <cell r="D2025">
            <v>1</v>
          </cell>
          <cell r="E2025">
            <v>0</v>
          </cell>
          <cell r="F2025" t="str">
            <v>פרסומים</v>
          </cell>
          <cell r="G2025" t="str">
            <v>גמיש</v>
          </cell>
          <cell r="H2025">
            <v>0</v>
          </cell>
          <cell r="I2025">
            <v>4800</v>
          </cell>
        </row>
        <row r="2026">
          <cell r="A2026">
            <v>1621100561</v>
          </cell>
          <cell r="B2026">
            <v>561</v>
          </cell>
          <cell r="C2026">
            <v>621100</v>
          </cell>
          <cell r="D2026">
            <v>1</v>
          </cell>
          <cell r="E2026">
            <v>0</v>
          </cell>
          <cell r="F2026" t="str">
            <v xml:space="preserve">שיכפולים          </v>
          </cell>
          <cell r="G2026" t="str">
            <v>גמיש</v>
          </cell>
          <cell r="H2026">
            <v>0</v>
          </cell>
          <cell r="I2026">
            <v>0</v>
          </cell>
        </row>
        <row r="2027">
          <cell r="A2027">
            <v>1621100562</v>
          </cell>
          <cell r="B2027">
            <v>562</v>
          </cell>
          <cell r="C2027">
            <v>621100</v>
          </cell>
          <cell r="D2027">
            <v>1</v>
          </cell>
          <cell r="E2027">
            <v>0</v>
          </cell>
          <cell r="F2027" t="str">
            <v xml:space="preserve">הדפסות            </v>
          </cell>
          <cell r="G2027" t="str">
            <v>גמיש</v>
          </cell>
          <cell r="H2027">
            <v>0</v>
          </cell>
          <cell r="I2027">
            <v>0</v>
          </cell>
        </row>
        <row r="2028">
          <cell r="A2028">
            <v>1621100571</v>
          </cell>
          <cell r="B2028">
            <v>571</v>
          </cell>
          <cell r="C2028">
            <v>621100</v>
          </cell>
          <cell r="D2028">
            <v>1</v>
          </cell>
          <cell r="E2028">
            <v>0</v>
          </cell>
          <cell r="F2028" t="str">
            <v xml:space="preserve">מיכון וענ"א       </v>
          </cell>
          <cell r="G2028" t="str">
            <v>קשיח</v>
          </cell>
          <cell r="H2028">
            <v>3.792667509481662E-2</v>
          </cell>
          <cell r="I2028">
            <v>82100</v>
          </cell>
        </row>
        <row r="2029">
          <cell r="A2029">
            <v>1621100580</v>
          </cell>
          <cell r="B2029">
            <v>580</v>
          </cell>
          <cell r="C2029">
            <v>621100</v>
          </cell>
          <cell r="D2029">
            <v>1</v>
          </cell>
          <cell r="E2029">
            <v>0</v>
          </cell>
          <cell r="F2029" t="str">
            <v xml:space="preserve">יעוץ כלכלי        </v>
          </cell>
          <cell r="G2029" t="str">
            <v>גמיש</v>
          </cell>
          <cell r="H2029">
            <v>0.57894736842105265</v>
          </cell>
          <cell r="I2029">
            <v>300000</v>
          </cell>
        </row>
        <row r="2030">
          <cell r="A2030">
            <v>1621100700</v>
          </cell>
          <cell r="B2030">
            <v>700</v>
          </cell>
          <cell r="C2030">
            <v>621100</v>
          </cell>
          <cell r="D2030">
            <v>1</v>
          </cell>
          <cell r="E2030">
            <v>0</v>
          </cell>
          <cell r="F2030" t="str">
            <v xml:space="preserve">הוצאות לפעולות    </v>
          </cell>
          <cell r="G2030" t="str">
            <v xml:space="preserve"> </v>
          </cell>
          <cell r="H2030">
            <v>0</v>
          </cell>
          <cell r="I2030">
            <v>0</v>
          </cell>
        </row>
        <row r="2031">
          <cell r="A2031">
            <v>1621100753</v>
          </cell>
          <cell r="B2031">
            <v>753</v>
          </cell>
          <cell r="C2031">
            <v>621100</v>
          </cell>
          <cell r="D2031">
            <v>1</v>
          </cell>
          <cell r="E2031">
            <v>0</v>
          </cell>
          <cell r="F2031" t="str">
            <v xml:space="preserve">עובדים חיצוניים   </v>
          </cell>
          <cell r="G2031" t="str">
            <v>קשיח</v>
          </cell>
          <cell r="H2031">
            <v>0</v>
          </cell>
          <cell r="I2031">
            <v>0</v>
          </cell>
        </row>
        <row r="2032">
          <cell r="A2032">
            <v>1621100781</v>
          </cell>
          <cell r="B2032">
            <v>781</v>
          </cell>
          <cell r="C2032">
            <v>621100</v>
          </cell>
          <cell r="D2032">
            <v>1</v>
          </cell>
          <cell r="E2032">
            <v>0</v>
          </cell>
          <cell r="F2032" t="str">
            <v>פעולות סמנכ"ל</v>
          </cell>
          <cell r="G2032" t="str">
            <v>גמיש</v>
          </cell>
          <cell r="H2032">
            <v>0.5</v>
          </cell>
          <cell r="I2032">
            <v>30000</v>
          </cell>
        </row>
        <row r="2033">
          <cell r="A2033">
            <v>1621100794</v>
          </cell>
          <cell r="B2033">
            <v>794</v>
          </cell>
          <cell r="C2033">
            <v>621100</v>
          </cell>
          <cell r="D2033">
            <v>1</v>
          </cell>
          <cell r="E2033">
            <v>0</v>
          </cell>
          <cell r="F2033" t="str">
            <v xml:space="preserve">השתתפות בעזר 094  </v>
          </cell>
          <cell r="G2033" t="str">
            <v>קשיח</v>
          </cell>
          <cell r="H2033">
            <v>0</v>
          </cell>
          <cell r="I2033">
            <v>6500</v>
          </cell>
        </row>
        <row r="2034">
          <cell r="A2034">
            <v>1621100961</v>
          </cell>
          <cell r="B2034">
            <v>961</v>
          </cell>
          <cell r="C2034">
            <v>621100</v>
          </cell>
          <cell r="D2034">
            <v>1</v>
          </cell>
          <cell r="E2034">
            <v>0</v>
          </cell>
          <cell r="F2034" t="str">
            <v>רז' פעולות ורכישות</v>
          </cell>
          <cell r="G2034" t="str">
            <v>גמיש</v>
          </cell>
          <cell r="H2034">
            <v>0</v>
          </cell>
          <cell r="I2034">
            <v>0</v>
          </cell>
        </row>
        <row r="2035">
          <cell r="A2035" t="e">
            <v>#VALUE!</v>
          </cell>
          <cell r="B2035" t="str">
            <v>621100  סך הכל</v>
          </cell>
          <cell r="C2035">
            <v>0</v>
          </cell>
          <cell r="D2035">
            <v>0</v>
          </cell>
          <cell r="E2035">
            <v>0</v>
          </cell>
          <cell r="F2035" t="str">
            <v>משרד גזבר העירייה</v>
          </cell>
          <cell r="G2035">
            <v>0</v>
          </cell>
          <cell r="H2035">
            <v>0.28390719486609894</v>
          </cell>
          <cell r="I2035">
            <v>2080700</v>
          </cell>
        </row>
        <row r="2036">
          <cell r="A2036">
            <v>0</v>
          </cell>
          <cell r="B2036">
            <v>0</v>
          </cell>
          <cell r="C2036">
            <v>0</v>
          </cell>
          <cell r="D2036">
            <v>0</v>
          </cell>
          <cell r="E2036">
            <v>0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</row>
        <row r="2037">
          <cell r="A2037">
            <v>0</v>
          </cell>
          <cell r="B2037">
            <v>0</v>
          </cell>
          <cell r="C2037">
            <v>0</v>
          </cell>
          <cell r="D2037">
            <v>0</v>
          </cell>
          <cell r="E2037">
            <v>0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</row>
        <row r="2038">
          <cell r="A2038">
            <v>0</v>
          </cell>
          <cell r="B2038">
            <v>0</v>
          </cell>
          <cell r="C2038">
            <v>0</v>
          </cell>
          <cell r="D2038">
            <v>0</v>
          </cell>
          <cell r="E2038">
            <v>0</v>
          </cell>
          <cell r="F2038">
            <v>0</v>
          </cell>
          <cell r="G2038">
            <v>0</v>
          </cell>
          <cell r="H2038">
            <v>0</v>
          </cell>
          <cell r="I2038">
            <v>0</v>
          </cell>
        </row>
        <row r="2039">
          <cell r="A2039">
            <v>0</v>
          </cell>
          <cell r="B2039">
            <v>0</v>
          </cell>
          <cell r="C2039">
            <v>0</v>
          </cell>
          <cell r="D2039">
            <v>0</v>
          </cell>
          <cell r="E2039">
            <v>0</v>
          </cell>
          <cell r="F2039">
            <v>0</v>
          </cell>
          <cell r="G2039">
            <v>0</v>
          </cell>
          <cell r="H2039">
            <v>0</v>
          </cell>
          <cell r="I2039">
            <v>0</v>
          </cell>
        </row>
        <row r="2040">
          <cell r="A2040">
            <v>0</v>
          </cell>
          <cell r="B2040">
            <v>0</v>
          </cell>
          <cell r="C2040">
            <v>0</v>
          </cell>
          <cell r="D2040">
            <v>0</v>
          </cell>
          <cell r="E2040">
            <v>0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</row>
        <row r="2041">
          <cell r="A2041">
            <v>0</v>
          </cell>
          <cell r="B2041">
            <v>0</v>
          </cell>
          <cell r="C2041">
            <v>0</v>
          </cell>
          <cell r="D2041">
            <v>0</v>
          </cell>
          <cell r="E2041">
            <v>0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</row>
        <row r="2042">
          <cell r="A2042">
            <v>0</v>
          </cell>
          <cell r="B2042">
            <v>0</v>
          </cell>
          <cell r="C2042">
            <v>0</v>
          </cell>
          <cell r="D2042">
            <v>0</v>
          </cell>
          <cell r="E2042">
            <v>0</v>
          </cell>
          <cell r="F2042">
            <v>0</v>
          </cell>
          <cell r="G2042">
            <v>0</v>
          </cell>
          <cell r="H2042">
            <v>0</v>
          </cell>
          <cell r="I2042">
            <v>0</v>
          </cell>
        </row>
        <row r="2043">
          <cell r="A2043">
            <v>0</v>
          </cell>
          <cell r="B2043">
            <v>0</v>
          </cell>
          <cell r="C2043">
            <v>0</v>
          </cell>
          <cell r="D2043">
            <v>0</v>
          </cell>
          <cell r="E2043">
            <v>0</v>
          </cell>
          <cell r="F2043">
            <v>0</v>
          </cell>
          <cell r="G2043">
            <v>0</v>
          </cell>
          <cell r="H2043">
            <v>0</v>
          </cell>
          <cell r="I2043">
            <v>0</v>
          </cell>
        </row>
        <row r="2044">
          <cell r="A2044">
            <v>0</v>
          </cell>
          <cell r="B2044">
            <v>0</v>
          </cell>
          <cell r="C2044">
            <v>0</v>
          </cell>
          <cell r="D2044">
            <v>0</v>
          </cell>
          <cell r="E2044">
            <v>0</v>
          </cell>
          <cell r="F2044">
            <v>0</v>
          </cell>
          <cell r="G2044">
            <v>0</v>
          </cell>
          <cell r="H2044">
            <v>0</v>
          </cell>
          <cell r="I2044">
            <v>0</v>
          </cell>
        </row>
        <row r="2045">
          <cell r="A2045">
            <v>0</v>
          </cell>
          <cell r="B2045">
            <v>0</v>
          </cell>
          <cell r="C2045">
            <v>0</v>
          </cell>
          <cell r="D2045">
            <v>0</v>
          </cell>
          <cell r="E2045">
            <v>0</v>
          </cell>
          <cell r="F2045">
            <v>0</v>
          </cell>
          <cell r="G2045">
            <v>0</v>
          </cell>
          <cell r="H2045">
            <v>0</v>
          </cell>
          <cell r="I2045">
            <v>0</v>
          </cell>
        </row>
        <row r="2046">
          <cell r="A2046">
            <v>0</v>
          </cell>
          <cell r="B2046">
            <v>0</v>
          </cell>
          <cell r="C2046">
            <v>0</v>
          </cell>
          <cell r="D2046">
            <v>0</v>
          </cell>
          <cell r="E2046">
            <v>0</v>
          </cell>
          <cell r="F2046">
            <v>0</v>
          </cell>
          <cell r="G2046">
            <v>0</v>
          </cell>
          <cell r="H2046">
            <v>0</v>
          </cell>
          <cell r="I2046">
            <v>0</v>
          </cell>
        </row>
        <row r="2047">
          <cell r="A2047">
            <v>0</v>
          </cell>
          <cell r="B2047">
            <v>0</v>
          </cell>
          <cell r="C2047">
            <v>0</v>
          </cell>
          <cell r="D2047">
            <v>0</v>
          </cell>
          <cell r="E2047">
            <v>0</v>
          </cell>
          <cell r="F2047">
            <v>0</v>
          </cell>
          <cell r="G2047">
            <v>0</v>
          </cell>
          <cell r="H2047">
            <v>0</v>
          </cell>
          <cell r="I2047">
            <v>0</v>
          </cell>
        </row>
        <row r="2048">
          <cell r="A2048">
            <v>0</v>
          </cell>
          <cell r="B2048">
            <v>0</v>
          </cell>
          <cell r="C2048">
            <v>0</v>
          </cell>
          <cell r="D2048">
            <v>0</v>
          </cell>
          <cell r="E2048">
            <v>0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</row>
        <row r="2049">
          <cell r="A2049">
            <v>0</v>
          </cell>
          <cell r="B2049">
            <v>0</v>
          </cell>
          <cell r="C2049">
            <v>0</v>
          </cell>
          <cell r="D2049">
            <v>0</v>
          </cell>
          <cell r="E2049">
            <v>0</v>
          </cell>
          <cell r="F2049">
            <v>0</v>
          </cell>
          <cell r="G2049">
            <v>0</v>
          </cell>
          <cell r="H2049">
            <v>0</v>
          </cell>
          <cell r="I2049">
            <v>0</v>
          </cell>
        </row>
        <row r="2050">
          <cell r="A2050">
            <v>16212000</v>
          </cell>
          <cell r="B2050">
            <v>0</v>
          </cell>
          <cell r="C2050">
            <v>621200</v>
          </cell>
          <cell r="D2050">
            <v>1</v>
          </cell>
          <cell r="E2050">
            <v>0</v>
          </cell>
          <cell r="F2050" t="str">
            <v>תקציבים ובקרה</v>
          </cell>
          <cell r="G2050" t="str">
            <v xml:space="preserve"> </v>
          </cell>
          <cell r="H2050">
            <v>0</v>
          </cell>
          <cell r="I2050">
            <v>0</v>
          </cell>
        </row>
        <row r="2051">
          <cell r="A2051">
            <v>1621200100</v>
          </cell>
          <cell r="B2051">
            <v>100</v>
          </cell>
          <cell r="C2051">
            <v>621200</v>
          </cell>
          <cell r="D2051">
            <v>1</v>
          </cell>
          <cell r="E2051">
            <v>0</v>
          </cell>
          <cell r="F2051" t="str">
            <v>שכר עובדים לפי תקן</v>
          </cell>
          <cell r="G2051" t="str">
            <v xml:space="preserve"> </v>
          </cell>
          <cell r="H2051">
            <v>0</v>
          </cell>
          <cell r="I2051">
            <v>0</v>
          </cell>
        </row>
        <row r="2052">
          <cell r="A2052">
            <v>1621200110</v>
          </cell>
          <cell r="B2052">
            <v>110</v>
          </cell>
          <cell r="C2052">
            <v>621200</v>
          </cell>
          <cell r="D2052">
            <v>1</v>
          </cell>
          <cell r="E2052">
            <v>0</v>
          </cell>
          <cell r="F2052" t="str">
            <v>השכר הקובע-תקציבית</v>
          </cell>
          <cell r="G2052" t="str">
            <v>שכר</v>
          </cell>
          <cell r="H2052">
            <v>-7.6157763828023195E-2</v>
          </cell>
          <cell r="I2052">
            <v>780000</v>
          </cell>
        </row>
        <row r="2053">
          <cell r="A2053">
            <v>1621200119</v>
          </cell>
          <cell r="B2053">
            <v>119</v>
          </cell>
          <cell r="C2053">
            <v>621200</v>
          </cell>
          <cell r="D2053">
            <v>1</v>
          </cell>
          <cell r="E2053">
            <v>0</v>
          </cell>
          <cell r="F2053" t="str">
            <v xml:space="preserve">השכר הקובע-צוברת  </v>
          </cell>
          <cell r="G2053" t="str">
            <v>שכר</v>
          </cell>
          <cell r="H2053">
            <v>7.3942001650359579E-2</v>
          </cell>
          <cell r="I2053">
            <v>3644100</v>
          </cell>
        </row>
        <row r="2054">
          <cell r="A2054">
            <v>1621200122</v>
          </cell>
          <cell r="B2054">
            <v>122</v>
          </cell>
          <cell r="C2054">
            <v>621200</v>
          </cell>
          <cell r="D2054">
            <v>1</v>
          </cell>
          <cell r="E2054">
            <v>0</v>
          </cell>
          <cell r="F2054" t="str">
            <v xml:space="preserve">ביגוד             </v>
          </cell>
          <cell r="G2054" t="str">
            <v>שכר</v>
          </cell>
          <cell r="H2054">
            <v>0</v>
          </cell>
          <cell r="I2054">
            <v>64300</v>
          </cell>
        </row>
        <row r="2055">
          <cell r="A2055">
            <v>1621200126</v>
          </cell>
          <cell r="B2055">
            <v>126</v>
          </cell>
          <cell r="C2055">
            <v>621200</v>
          </cell>
          <cell r="D2055">
            <v>1</v>
          </cell>
          <cell r="E2055">
            <v>0</v>
          </cell>
          <cell r="F2055" t="str">
            <v xml:space="preserve">דמי הבראה         </v>
          </cell>
          <cell r="G2055" t="str">
            <v>שכר</v>
          </cell>
          <cell r="H2055">
            <v>-0.11126187245590236</v>
          </cell>
          <cell r="I2055">
            <v>131000</v>
          </cell>
        </row>
        <row r="2056">
          <cell r="A2056">
            <v>1621200130</v>
          </cell>
          <cell r="B2056">
            <v>130</v>
          </cell>
          <cell r="C2056">
            <v>621200</v>
          </cell>
          <cell r="D2056">
            <v>1</v>
          </cell>
          <cell r="E2056">
            <v>0</v>
          </cell>
          <cell r="F2056" t="str">
            <v xml:space="preserve">שעות נוספות       </v>
          </cell>
          <cell r="G2056" t="str">
            <v>שכר</v>
          </cell>
          <cell r="H2056">
            <v>0</v>
          </cell>
          <cell r="I2056">
            <v>71200</v>
          </cell>
        </row>
        <row r="2057">
          <cell r="A2057">
            <v>1621200140</v>
          </cell>
          <cell r="B2057">
            <v>140</v>
          </cell>
          <cell r="C2057">
            <v>621200</v>
          </cell>
          <cell r="D2057">
            <v>1</v>
          </cell>
          <cell r="E2057">
            <v>0</v>
          </cell>
          <cell r="F2057" t="str">
            <v>השתתפות באחזקת רכב</v>
          </cell>
          <cell r="G2057" t="str">
            <v>שכר</v>
          </cell>
          <cell r="H2057">
            <v>-4.5367223289493164E-2</v>
          </cell>
          <cell r="I2057">
            <v>646000</v>
          </cell>
        </row>
        <row r="2058">
          <cell r="A2058">
            <v>1621200253</v>
          </cell>
          <cell r="B2058">
            <v>253</v>
          </cell>
          <cell r="C2058">
            <v>621200</v>
          </cell>
          <cell r="D2058">
            <v>1</v>
          </cell>
          <cell r="E2058">
            <v>0</v>
          </cell>
          <cell r="F2058" t="str">
            <v xml:space="preserve">עובד חיצוני       </v>
          </cell>
          <cell r="G2058" t="str">
            <v>שכר</v>
          </cell>
          <cell r="H2058">
            <v>0</v>
          </cell>
          <cell r="I2058">
            <v>0</v>
          </cell>
        </row>
        <row r="2059">
          <cell r="A2059">
            <v>1621200350</v>
          </cell>
          <cell r="B2059">
            <v>350</v>
          </cell>
          <cell r="C2059">
            <v>621200</v>
          </cell>
          <cell r="D2059">
            <v>1</v>
          </cell>
          <cell r="E2059">
            <v>0</v>
          </cell>
          <cell r="F2059" t="str">
            <v>ליסינג לשני רכבים</v>
          </cell>
          <cell r="G2059" t="str">
            <v>שכר</v>
          </cell>
          <cell r="H2059">
            <v>1</v>
          </cell>
          <cell r="I2059">
            <v>90000</v>
          </cell>
        </row>
        <row r="2060">
          <cell r="A2060">
            <v>1621200351</v>
          </cell>
          <cell r="B2060">
            <v>351</v>
          </cell>
          <cell r="C2060">
            <v>621200</v>
          </cell>
          <cell r="D2060">
            <v>1</v>
          </cell>
          <cell r="E2060">
            <v>0</v>
          </cell>
          <cell r="F2060" t="str">
            <v>הוצאות ליסינג לשני רכבים</v>
          </cell>
          <cell r="G2060" t="str">
            <v>שכר</v>
          </cell>
          <cell r="H2060">
            <v>1.4500000000000002</v>
          </cell>
          <cell r="I2060">
            <v>44100</v>
          </cell>
        </row>
        <row r="2061">
          <cell r="A2061">
            <v>1621200400</v>
          </cell>
          <cell r="B2061">
            <v>400</v>
          </cell>
          <cell r="C2061">
            <v>621200</v>
          </cell>
          <cell r="D2061">
            <v>1</v>
          </cell>
          <cell r="E2061">
            <v>0</v>
          </cell>
          <cell r="F2061" t="str">
            <v>אחזקת בנינים וציוד</v>
          </cell>
          <cell r="G2061" t="str">
            <v xml:space="preserve"> </v>
          </cell>
          <cell r="H2061">
            <v>0</v>
          </cell>
          <cell r="I2061">
            <v>0</v>
          </cell>
        </row>
        <row r="2062">
          <cell r="A2062">
            <v>1621200470</v>
          </cell>
          <cell r="B2062">
            <v>470</v>
          </cell>
          <cell r="C2062">
            <v>621200</v>
          </cell>
          <cell r="D2062">
            <v>1</v>
          </cell>
          <cell r="E2062">
            <v>0</v>
          </cell>
          <cell r="F2062" t="str">
            <v xml:space="preserve">אחזקת מכונות משרד </v>
          </cell>
          <cell r="G2062" t="str">
            <v>גמיש</v>
          </cell>
          <cell r="H2062">
            <v>0</v>
          </cell>
          <cell r="I2062">
            <v>1100</v>
          </cell>
        </row>
        <row r="2063">
          <cell r="A2063">
            <v>1621200471</v>
          </cell>
          <cell r="B2063">
            <v>471</v>
          </cell>
          <cell r="C2063">
            <v>621200</v>
          </cell>
          <cell r="D2063">
            <v>1</v>
          </cell>
          <cell r="E2063">
            <v>0</v>
          </cell>
          <cell r="F2063" t="str">
            <v xml:space="preserve">מכשירי כתיבה      </v>
          </cell>
          <cell r="G2063" t="str">
            <v>גמיש</v>
          </cell>
          <cell r="H2063">
            <v>0</v>
          </cell>
          <cell r="I2063">
            <v>22800</v>
          </cell>
        </row>
        <row r="2064">
          <cell r="A2064">
            <v>1621200511</v>
          </cell>
          <cell r="B2064">
            <v>511</v>
          </cell>
          <cell r="C2064">
            <v>621200</v>
          </cell>
          <cell r="D2064">
            <v>1</v>
          </cell>
          <cell r="E2064">
            <v>0</v>
          </cell>
          <cell r="F2064" t="str">
            <v xml:space="preserve">אירוח וכיבוד      </v>
          </cell>
          <cell r="G2064" t="str">
            <v>גמיש</v>
          </cell>
          <cell r="H2064">
            <v>0</v>
          </cell>
          <cell r="I2064">
            <v>1900</v>
          </cell>
        </row>
        <row r="2065">
          <cell r="A2065">
            <v>1621200522</v>
          </cell>
          <cell r="B2065">
            <v>522</v>
          </cell>
          <cell r="C2065">
            <v>621200</v>
          </cell>
          <cell r="D2065">
            <v>1</v>
          </cell>
          <cell r="E2065">
            <v>0</v>
          </cell>
          <cell r="F2065" t="str">
            <v xml:space="preserve">ספרים ועיתונים    </v>
          </cell>
          <cell r="G2065" t="str">
            <v>גמיש</v>
          </cell>
          <cell r="H2065">
            <v>0</v>
          </cell>
          <cell r="I2065">
            <v>4600</v>
          </cell>
        </row>
        <row r="2066">
          <cell r="A2066">
            <v>1621200561</v>
          </cell>
          <cell r="B2066">
            <v>561</v>
          </cell>
          <cell r="C2066">
            <v>621200</v>
          </cell>
          <cell r="D2066">
            <v>1</v>
          </cell>
          <cell r="E2066">
            <v>0</v>
          </cell>
          <cell r="F2066" t="str">
            <v xml:space="preserve">שיכפולים          </v>
          </cell>
          <cell r="G2066" t="str">
            <v>גמיש</v>
          </cell>
          <cell r="H2066">
            <v>0</v>
          </cell>
          <cell r="I2066">
            <v>0</v>
          </cell>
        </row>
        <row r="2067">
          <cell r="A2067">
            <v>1621200563</v>
          </cell>
          <cell r="B2067">
            <v>563</v>
          </cell>
          <cell r="C2067">
            <v>621200</v>
          </cell>
          <cell r="D2067">
            <v>1</v>
          </cell>
          <cell r="E2067">
            <v>0</v>
          </cell>
          <cell r="F2067" t="str">
            <v xml:space="preserve">הדפסות            </v>
          </cell>
          <cell r="G2067" t="str">
            <v>גמיש</v>
          </cell>
          <cell r="H2067">
            <v>0</v>
          </cell>
          <cell r="I2067">
            <v>6200</v>
          </cell>
        </row>
        <row r="2068">
          <cell r="A2068">
            <v>1621200571</v>
          </cell>
          <cell r="B2068">
            <v>571</v>
          </cell>
          <cell r="C2068">
            <v>621200</v>
          </cell>
          <cell r="D2068">
            <v>1</v>
          </cell>
          <cell r="E2068">
            <v>0</v>
          </cell>
          <cell r="F2068" t="str">
            <v xml:space="preserve">מיכון וענ"א       </v>
          </cell>
          <cell r="G2068" t="str">
            <v>קשיח</v>
          </cell>
          <cell r="H2068">
            <v>0.11918951132300348</v>
          </cell>
          <cell r="I2068">
            <v>187800</v>
          </cell>
        </row>
        <row r="2069">
          <cell r="A2069">
            <v>1621200580</v>
          </cell>
          <cell r="B2069">
            <v>580</v>
          </cell>
          <cell r="C2069">
            <v>621200</v>
          </cell>
          <cell r="D2069">
            <v>1</v>
          </cell>
          <cell r="E2069">
            <v>0</v>
          </cell>
          <cell r="F2069" t="str">
            <v xml:space="preserve">יעוץ כלכלי        </v>
          </cell>
          <cell r="G2069" t="str">
            <v>גמיש</v>
          </cell>
          <cell r="H2069">
            <v>0</v>
          </cell>
          <cell r="I2069">
            <v>38000</v>
          </cell>
        </row>
        <row r="2070">
          <cell r="A2070">
            <v>1621200700</v>
          </cell>
          <cell r="B2070">
            <v>700</v>
          </cell>
          <cell r="C2070">
            <v>621200</v>
          </cell>
          <cell r="D2070">
            <v>1</v>
          </cell>
          <cell r="E2070">
            <v>0</v>
          </cell>
          <cell r="F2070" t="str">
            <v xml:space="preserve">הוצאות לפעולות    </v>
          </cell>
          <cell r="G2070" t="str">
            <v xml:space="preserve"> </v>
          </cell>
          <cell r="H2070">
            <v>0</v>
          </cell>
          <cell r="I2070">
            <v>0</v>
          </cell>
        </row>
        <row r="2071">
          <cell r="A2071">
            <v>1621200753</v>
          </cell>
          <cell r="B2071">
            <v>753</v>
          </cell>
          <cell r="C2071">
            <v>621200</v>
          </cell>
          <cell r="D2071">
            <v>1</v>
          </cell>
          <cell r="E2071">
            <v>0</v>
          </cell>
          <cell r="F2071" t="str">
            <v xml:space="preserve">עובד חיצוני       </v>
          </cell>
          <cell r="G2071" t="str">
            <v>קשיח</v>
          </cell>
          <cell r="H2071">
            <v>0</v>
          </cell>
          <cell r="I2071">
            <v>0</v>
          </cell>
        </row>
        <row r="2072">
          <cell r="A2072">
            <v>1621200764</v>
          </cell>
          <cell r="B2072">
            <v>764</v>
          </cell>
          <cell r="C2072">
            <v>621200</v>
          </cell>
          <cell r="D2072">
            <v>1</v>
          </cell>
          <cell r="E2072">
            <v>0</v>
          </cell>
          <cell r="F2072" t="str">
            <v xml:space="preserve">עובדי חברת מוסדות </v>
          </cell>
          <cell r="G2072" t="str">
            <v>קשיח</v>
          </cell>
          <cell r="H2072">
            <v>0</v>
          </cell>
          <cell r="I2072">
            <v>0</v>
          </cell>
        </row>
        <row r="2073">
          <cell r="A2073">
            <v>1621200961</v>
          </cell>
          <cell r="B2073">
            <v>961</v>
          </cell>
          <cell r="C2073">
            <v>621200</v>
          </cell>
          <cell r="D2073">
            <v>1</v>
          </cell>
          <cell r="E2073">
            <v>0</v>
          </cell>
          <cell r="F2073" t="str">
            <v>רז' פעולות ורכישות</v>
          </cell>
          <cell r="G2073" t="str">
            <v>גמיש</v>
          </cell>
          <cell r="H2073">
            <v>0</v>
          </cell>
          <cell r="I2073">
            <v>0</v>
          </cell>
        </row>
        <row r="2074">
          <cell r="A2074" t="e">
            <v>#VALUE!</v>
          </cell>
          <cell r="B2074" t="str">
            <v>621200  סך הכל</v>
          </cell>
          <cell r="C2074">
            <v>0</v>
          </cell>
          <cell r="D2074">
            <v>0</v>
          </cell>
          <cell r="E2074">
            <v>0</v>
          </cell>
          <cell r="F2074" t="str">
            <v>תקציבים ובקרה</v>
          </cell>
          <cell r="G2074">
            <v>0</v>
          </cell>
          <cell r="H2074">
            <v>4.1908223534756983E-2</v>
          </cell>
          <cell r="I2074">
            <v>5733100</v>
          </cell>
        </row>
        <row r="2075">
          <cell r="A2075">
            <v>16213000</v>
          </cell>
          <cell r="B2075">
            <v>0</v>
          </cell>
          <cell r="C2075">
            <v>621300</v>
          </cell>
          <cell r="D2075">
            <v>1</v>
          </cell>
          <cell r="E2075">
            <v>0</v>
          </cell>
          <cell r="F2075" t="str">
            <v xml:space="preserve">הנה"ח המרכזית     </v>
          </cell>
          <cell r="G2075" t="str">
            <v xml:space="preserve"> </v>
          </cell>
          <cell r="H2075">
            <v>0</v>
          </cell>
          <cell r="I2075">
            <v>0</v>
          </cell>
        </row>
        <row r="2076">
          <cell r="A2076">
            <v>1621300100</v>
          </cell>
          <cell r="B2076">
            <v>100</v>
          </cell>
          <cell r="C2076">
            <v>621300</v>
          </cell>
          <cell r="D2076">
            <v>1</v>
          </cell>
          <cell r="E2076">
            <v>0</v>
          </cell>
          <cell r="F2076" t="str">
            <v>שכר עובדים לפי תקן</v>
          </cell>
          <cell r="G2076" t="str">
            <v xml:space="preserve"> </v>
          </cell>
          <cell r="H2076">
            <v>0</v>
          </cell>
          <cell r="I2076">
            <v>0</v>
          </cell>
        </row>
        <row r="2077">
          <cell r="A2077">
            <v>1621300110</v>
          </cell>
          <cell r="B2077">
            <v>110</v>
          </cell>
          <cell r="C2077">
            <v>621300</v>
          </cell>
          <cell r="D2077">
            <v>1</v>
          </cell>
          <cell r="E2077">
            <v>0</v>
          </cell>
          <cell r="F2077" t="str">
            <v>השכר הקובע-תקציבית</v>
          </cell>
          <cell r="G2077" t="str">
            <v>שכר</v>
          </cell>
          <cell r="H2077">
            <v>0</v>
          </cell>
          <cell r="I2077">
            <v>0</v>
          </cell>
        </row>
        <row r="2078">
          <cell r="A2078">
            <v>1621300119</v>
          </cell>
          <cell r="B2078">
            <v>119</v>
          </cell>
          <cell r="C2078">
            <v>621300</v>
          </cell>
          <cell r="D2078">
            <v>1</v>
          </cell>
          <cell r="E2078">
            <v>0</v>
          </cell>
          <cell r="F2078" t="str">
            <v xml:space="preserve">השכר הקובע-צוברת  </v>
          </cell>
          <cell r="G2078" t="str">
            <v>שכר</v>
          </cell>
          <cell r="H2078">
            <v>1.5029663810151694E-2</v>
          </cell>
          <cell r="I2078">
            <v>1539800</v>
          </cell>
        </row>
        <row r="2079">
          <cell r="A2079">
            <v>1621300122</v>
          </cell>
          <cell r="B2079">
            <v>122</v>
          </cell>
          <cell r="C2079">
            <v>621300</v>
          </cell>
          <cell r="D2079">
            <v>1</v>
          </cell>
          <cell r="E2079">
            <v>0</v>
          </cell>
          <cell r="F2079" t="str">
            <v xml:space="preserve">ביגוד             </v>
          </cell>
          <cell r="G2079" t="str">
            <v>שכר</v>
          </cell>
          <cell r="H2079">
            <v>0</v>
          </cell>
          <cell r="I2079">
            <v>15800</v>
          </cell>
        </row>
        <row r="2080">
          <cell r="A2080">
            <v>1621300126</v>
          </cell>
          <cell r="B2080">
            <v>126</v>
          </cell>
          <cell r="C2080">
            <v>621300</v>
          </cell>
          <cell r="D2080">
            <v>1</v>
          </cell>
          <cell r="E2080">
            <v>0</v>
          </cell>
          <cell r="F2080" t="str">
            <v xml:space="preserve">דמי הבראה         </v>
          </cell>
          <cell r="G2080" t="str">
            <v>שכר</v>
          </cell>
          <cell r="H2080">
            <v>-0.15048543689320393</v>
          </cell>
          <cell r="I2080">
            <v>35000</v>
          </cell>
        </row>
        <row r="2081">
          <cell r="A2081">
            <v>1621300130</v>
          </cell>
          <cell r="B2081">
            <v>130</v>
          </cell>
          <cell r="C2081">
            <v>621300</v>
          </cell>
          <cell r="D2081">
            <v>1</v>
          </cell>
          <cell r="E2081">
            <v>0</v>
          </cell>
          <cell r="F2081" t="str">
            <v xml:space="preserve">שעות נוספות       </v>
          </cell>
          <cell r="G2081" t="str">
            <v>שכר</v>
          </cell>
          <cell r="H2081">
            <v>0</v>
          </cell>
          <cell r="I2081">
            <v>30800</v>
          </cell>
        </row>
        <row r="2082">
          <cell r="A2082">
            <v>1621300140</v>
          </cell>
          <cell r="B2082">
            <v>140</v>
          </cell>
          <cell r="C2082">
            <v>621300</v>
          </cell>
          <cell r="D2082">
            <v>1</v>
          </cell>
          <cell r="E2082">
            <v>0</v>
          </cell>
          <cell r="F2082" t="str">
            <v>השתתפות באחזקת רכב</v>
          </cell>
          <cell r="G2082" t="str">
            <v>שכר</v>
          </cell>
          <cell r="H2082">
            <v>0</v>
          </cell>
          <cell r="I2082">
            <v>169600</v>
          </cell>
        </row>
        <row r="2083">
          <cell r="A2083">
            <v>1621300200</v>
          </cell>
          <cell r="B2083">
            <v>200</v>
          </cell>
          <cell r="C2083">
            <v>621300</v>
          </cell>
          <cell r="D2083">
            <v>1</v>
          </cell>
          <cell r="E2083">
            <v>0</v>
          </cell>
          <cell r="F2083" t="str">
            <v>שכר עובדים ללא תקן</v>
          </cell>
          <cell r="G2083" t="str">
            <v xml:space="preserve"> </v>
          </cell>
          <cell r="H2083">
            <v>0</v>
          </cell>
          <cell r="I2083">
            <v>0</v>
          </cell>
        </row>
        <row r="2084">
          <cell r="A2084">
            <v>1621300210</v>
          </cell>
          <cell r="B2084">
            <v>210</v>
          </cell>
          <cell r="C2084">
            <v>621300</v>
          </cell>
          <cell r="D2084">
            <v>1</v>
          </cell>
          <cell r="E2084">
            <v>0</v>
          </cell>
          <cell r="F2084" t="str">
            <v xml:space="preserve">השכר הקובע        </v>
          </cell>
          <cell r="G2084" t="str">
            <v>שכר</v>
          </cell>
          <cell r="H2084">
            <v>0</v>
          </cell>
          <cell r="I2084">
            <v>0</v>
          </cell>
        </row>
        <row r="2085">
          <cell r="A2085">
            <v>1621300253</v>
          </cell>
          <cell r="B2085">
            <v>253</v>
          </cell>
          <cell r="C2085">
            <v>621300</v>
          </cell>
          <cell r="D2085">
            <v>1</v>
          </cell>
          <cell r="E2085">
            <v>0</v>
          </cell>
          <cell r="F2085" t="str">
            <v xml:space="preserve">עובדת חברה        </v>
          </cell>
          <cell r="G2085" t="str">
            <v>שכר</v>
          </cell>
          <cell r="H2085">
            <v>0</v>
          </cell>
          <cell r="I2085">
            <v>0</v>
          </cell>
        </row>
        <row r="2086">
          <cell r="A2086">
            <v>1621300400</v>
          </cell>
          <cell r="B2086">
            <v>400</v>
          </cell>
          <cell r="C2086">
            <v>621300</v>
          </cell>
          <cell r="D2086">
            <v>1</v>
          </cell>
          <cell r="E2086">
            <v>0</v>
          </cell>
          <cell r="F2086" t="str">
            <v>אחזקת בנינים וציוד</v>
          </cell>
          <cell r="G2086" t="str">
            <v xml:space="preserve"> </v>
          </cell>
          <cell r="H2086">
            <v>0</v>
          </cell>
          <cell r="I2086">
            <v>0</v>
          </cell>
        </row>
        <row r="2087">
          <cell r="A2087">
            <v>1621300438</v>
          </cell>
          <cell r="B2087">
            <v>438</v>
          </cell>
          <cell r="C2087">
            <v>621300</v>
          </cell>
          <cell r="D2087">
            <v>1</v>
          </cell>
          <cell r="E2087">
            <v>0</v>
          </cell>
          <cell r="F2087" t="str">
            <v xml:space="preserve">תוכנת ניירות ערך  </v>
          </cell>
          <cell r="G2087" t="str">
            <v>קשיח</v>
          </cell>
          <cell r="H2087">
            <v>0</v>
          </cell>
          <cell r="I2087">
            <v>0</v>
          </cell>
        </row>
        <row r="2088">
          <cell r="A2088">
            <v>1621300470</v>
          </cell>
          <cell r="B2088">
            <v>470</v>
          </cell>
          <cell r="C2088">
            <v>621300</v>
          </cell>
          <cell r="D2088">
            <v>1</v>
          </cell>
          <cell r="E2088">
            <v>0</v>
          </cell>
          <cell r="F2088" t="str">
            <v xml:space="preserve">אחזקת מכונות משרד </v>
          </cell>
          <cell r="G2088" t="str">
            <v>גמיש</v>
          </cell>
          <cell r="H2088">
            <v>0</v>
          </cell>
          <cell r="I2088">
            <v>0</v>
          </cell>
        </row>
        <row r="2089">
          <cell r="A2089">
            <v>1621300471</v>
          </cell>
          <cell r="B2089">
            <v>471</v>
          </cell>
          <cell r="C2089">
            <v>621300</v>
          </cell>
          <cell r="D2089">
            <v>1</v>
          </cell>
          <cell r="E2089">
            <v>0</v>
          </cell>
          <cell r="F2089" t="str">
            <v xml:space="preserve">מכשירי כתיבה      </v>
          </cell>
          <cell r="G2089" t="str">
            <v>גמיש</v>
          </cell>
          <cell r="H2089">
            <v>0.23456790123456783</v>
          </cell>
          <cell r="I2089">
            <v>10000</v>
          </cell>
        </row>
        <row r="2090">
          <cell r="A2090">
            <v>1621300511</v>
          </cell>
          <cell r="B2090">
            <v>511</v>
          </cell>
          <cell r="C2090">
            <v>621300</v>
          </cell>
          <cell r="D2090">
            <v>1</v>
          </cell>
          <cell r="E2090">
            <v>0</v>
          </cell>
          <cell r="F2090" t="str">
            <v xml:space="preserve">אירוח וכיבוד      </v>
          </cell>
          <cell r="G2090" t="str">
            <v>גמיש</v>
          </cell>
          <cell r="H2090">
            <v>0</v>
          </cell>
          <cell r="I2090">
            <v>1400</v>
          </cell>
        </row>
        <row r="2091">
          <cell r="A2091">
            <v>1621300522</v>
          </cell>
          <cell r="B2091">
            <v>522</v>
          </cell>
          <cell r="C2091">
            <v>621300</v>
          </cell>
          <cell r="D2091">
            <v>1</v>
          </cell>
          <cell r="E2091">
            <v>0</v>
          </cell>
          <cell r="F2091" t="str">
            <v xml:space="preserve">ספרים ועיתונים    </v>
          </cell>
          <cell r="G2091" t="str">
            <v>גמיש</v>
          </cell>
          <cell r="H2091">
            <v>4.8387096774193505E-2</v>
          </cell>
          <cell r="I2091">
            <v>13000</v>
          </cell>
        </row>
        <row r="2092">
          <cell r="A2092">
            <v>1621300561</v>
          </cell>
          <cell r="B2092">
            <v>561</v>
          </cell>
          <cell r="C2092">
            <v>621300</v>
          </cell>
          <cell r="D2092">
            <v>1</v>
          </cell>
          <cell r="E2092">
            <v>0</v>
          </cell>
          <cell r="F2092" t="str">
            <v xml:space="preserve">שיכפולים          </v>
          </cell>
          <cell r="G2092" t="str">
            <v>גמיש</v>
          </cell>
          <cell r="H2092">
            <v>5.2631578947368363E-2</v>
          </cell>
          <cell r="I2092">
            <v>2000</v>
          </cell>
        </row>
        <row r="2093">
          <cell r="A2093">
            <v>1621300562</v>
          </cell>
          <cell r="B2093">
            <v>562</v>
          </cell>
          <cell r="C2093">
            <v>621300</v>
          </cell>
          <cell r="D2093">
            <v>1</v>
          </cell>
          <cell r="E2093">
            <v>0</v>
          </cell>
          <cell r="F2093" t="str">
            <v xml:space="preserve">הדפסות            </v>
          </cell>
          <cell r="G2093" t="str">
            <v>גמיש</v>
          </cell>
          <cell r="H2093">
            <v>5.2631578947368363E-2</v>
          </cell>
          <cell r="I2093">
            <v>2000</v>
          </cell>
        </row>
        <row r="2094">
          <cell r="A2094">
            <v>1621300563</v>
          </cell>
          <cell r="B2094">
            <v>563</v>
          </cell>
          <cell r="C2094">
            <v>621300</v>
          </cell>
          <cell r="D2094">
            <v>1</v>
          </cell>
          <cell r="E2094">
            <v>0</v>
          </cell>
          <cell r="F2094" t="str">
            <v xml:space="preserve">הדפסת דוחות       </v>
          </cell>
          <cell r="G2094" t="str">
            <v>קשיח</v>
          </cell>
          <cell r="H2094">
            <v>4.1666666666666741E-2</v>
          </cell>
          <cell r="I2094">
            <v>5000</v>
          </cell>
        </row>
        <row r="2095">
          <cell r="A2095">
            <v>1621300570</v>
          </cell>
          <cell r="B2095">
            <v>570</v>
          </cell>
          <cell r="C2095">
            <v>621300</v>
          </cell>
          <cell r="D2095">
            <v>1</v>
          </cell>
          <cell r="E2095">
            <v>0</v>
          </cell>
          <cell r="F2095" t="str">
            <v xml:space="preserve">שידורי תנועות בנק </v>
          </cell>
          <cell r="G2095" t="str">
            <v>קשיח</v>
          </cell>
          <cell r="H2095">
            <v>0</v>
          </cell>
          <cell r="I2095">
            <v>9500</v>
          </cell>
        </row>
        <row r="2096">
          <cell r="A2096">
            <v>1621300571</v>
          </cell>
          <cell r="B2096">
            <v>571</v>
          </cell>
          <cell r="C2096">
            <v>621300</v>
          </cell>
          <cell r="D2096">
            <v>1</v>
          </cell>
          <cell r="E2096">
            <v>0</v>
          </cell>
          <cell r="F2096" t="str">
            <v xml:space="preserve">מיכון וענ"א       </v>
          </cell>
          <cell r="G2096" t="str">
            <v>קשיח</v>
          </cell>
          <cell r="H2096">
            <v>3.2765399737876733E-2</v>
          </cell>
          <cell r="I2096">
            <v>315200</v>
          </cell>
        </row>
        <row r="2097">
          <cell r="A2097">
            <v>1621300580</v>
          </cell>
          <cell r="B2097">
            <v>580</v>
          </cell>
          <cell r="C2097">
            <v>621300</v>
          </cell>
          <cell r="D2097">
            <v>1</v>
          </cell>
          <cell r="E2097">
            <v>0</v>
          </cell>
          <cell r="F2097" t="str">
            <v xml:space="preserve">יעוץ חיצוני       </v>
          </cell>
          <cell r="G2097" t="str">
            <v>גמיש</v>
          </cell>
          <cell r="H2097">
            <v>5.2631578947368363E-2</v>
          </cell>
          <cell r="I2097">
            <v>40000</v>
          </cell>
        </row>
        <row r="2098">
          <cell r="A2098">
            <v>1621300700</v>
          </cell>
          <cell r="B2098">
            <v>700</v>
          </cell>
          <cell r="C2098">
            <v>621300</v>
          </cell>
          <cell r="D2098">
            <v>1</v>
          </cell>
          <cell r="E2098">
            <v>0</v>
          </cell>
          <cell r="F2098" t="str">
            <v xml:space="preserve">הוצאות לפעולות    </v>
          </cell>
          <cell r="G2098" t="str">
            <v xml:space="preserve"> </v>
          </cell>
          <cell r="H2098">
            <v>0</v>
          </cell>
          <cell r="I2098">
            <v>0</v>
          </cell>
        </row>
        <row r="2099">
          <cell r="A2099">
            <v>1621300753</v>
          </cell>
          <cell r="B2099">
            <v>753</v>
          </cell>
          <cell r="C2099">
            <v>621300</v>
          </cell>
          <cell r="D2099">
            <v>1</v>
          </cell>
          <cell r="E2099">
            <v>0</v>
          </cell>
          <cell r="F2099" t="str">
            <v xml:space="preserve">עובדת חברה        </v>
          </cell>
          <cell r="G2099" t="str">
            <v>קשיח</v>
          </cell>
          <cell r="H2099">
            <v>0</v>
          </cell>
          <cell r="I2099">
            <v>0</v>
          </cell>
        </row>
        <row r="2100">
          <cell r="A2100">
            <v>1621300757</v>
          </cell>
          <cell r="B2100">
            <v>757</v>
          </cell>
          <cell r="C2100">
            <v>621300</v>
          </cell>
          <cell r="D2100">
            <v>1</v>
          </cell>
          <cell r="E2100">
            <v>0</v>
          </cell>
          <cell r="F2100" t="str">
            <v xml:space="preserve">שרותי הנה"ח       </v>
          </cell>
          <cell r="G2100" t="str">
            <v>קשיח</v>
          </cell>
          <cell r="H2100">
            <v>-0.38118811881188119</v>
          </cell>
          <cell r="I2100">
            <v>50000</v>
          </cell>
        </row>
        <row r="2101">
          <cell r="A2101">
            <v>1621300961</v>
          </cell>
          <cell r="B2101">
            <v>961</v>
          </cell>
          <cell r="C2101">
            <v>621300</v>
          </cell>
          <cell r="D2101">
            <v>1</v>
          </cell>
          <cell r="E2101">
            <v>0</v>
          </cell>
          <cell r="F2101" t="str">
            <v>רז' פעולות ורכישות</v>
          </cell>
          <cell r="G2101" t="str">
            <v>גמיש</v>
          </cell>
          <cell r="H2101">
            <v>0</v>
          </cell>
          <cell r="I2101">
            <v>0</v>
          </cell>
        </row>
        <row r="2102">
          <cell r="A2102" t="e">
            <v>#VALUE!</v>
          </cell>
          <cell r="B2102" t="str">
            <v>621300  סך הכל</v>
          </cell>
          <cell r="C2102">
            <v>0</v>
          </cell>
          <cell r="D2102">
            <v>0</v>
          </cell>
          <cell r="E2102">
            <v>0</v>
          </cell>
          <cell r="F2102" t="str">
            <v xml:space="preserve">הנה"ח המרכזית     </v>
          </cell>
          <cell r="G2102">
            <v>0</v>
          </cell>
          <cell r="H2102">
            <v>3.1272337383847493E-4</v>
          </cell>
          <cell r="I2102">
            <v>2239100</v>
          </cell>
        </row>
        <row r="2103">
          <cell r="A2103">
            <v>16215000</v>
          </cell>
          <cell r="B2103">
            <v>0</v>
          </cell>
          <cell r="C2103">
            <v>621500</v>
          </cell>
          <cell r="D2103">
            <v>1</v>
          </cell>
          <cell r="E2103">
            <v>0</v>
          </cell>
          <cell r="F2103" t="str">
            <v xml:space="preserve">מחלקת שכר         </v>
          </cell>
          <cell r="G2103" t="str">
            <v xml:space="preserve"> </v>
          </cell>
          <cell r="H2103">
            <v>0</v>
          </cell>
          <cell r="I2103">
            <v>0</v>
          </cell>
        </row>
        <row r="2104">
          <cell r="A2104">
            <v>1621500110</v>
          </cell>
          <cell r="B2104">
            <v>110</v>
          </cell>
          <cell r="C2104">
            <v>621500</v>
          </cell>
          <cell r="D2104">
            <v>1</v>
          </cell>
          <cell r="E2104">
            <v>0</v>
          </cell>
          <cell r="F2104" t="str">
            <v>השכר הקובע-תקציבית</v>
          </cell>
          <cell r="G2104" t="str">
            <v>שכר</v>
          </cell>
          <cell r="H2104">
            <v>1.4990460615971646E-2</v>
          </cell>
          <cell r="I2104">
            <v>372400</v>
          </cell>
        </row>
        <row r="2105">
          <cell r="A2105">
            <v>1621500119</v>
          </cell>
          <cell r="B2105">
            <v>119</v>
          </cell>
          <cell r="C2105">
            <v>621500</v>
          </cell>
          <cell r="D2105">
            <v>1</v>
          </cell>
          <cell r="E2105">
            <v>0</v>
          </cell>
          <cell r="F2105" t="str">
            <v xml:space="preserve">השכר הקובע-צוברת  </v>
          </cell>
          <cell r="G2105" t="str">
            <v>שכר</v>
          </cell>
          <cell r="H2105">
            <v>1.5035538545653315E-2</v>
          </cell>
          <cell r="I2105">
            <v>742600</v>
          </cell>
        </row>
        <row r="2106">
          <cell r="A2106">
            <v>1621500122</v>
          </cell>
          <cell r="B2106">
            <v>122</v>
          </cell>
          <cell r="C2106">
            <v>621500</v>
          </cell>
          <cell r="D2106">
            <v>1</v>
          </cell>
          <cell r="E2106">
            <v>0</v>
          </cell>
          <cell r="F2106" t="str">
            <v xml:space="preserve">ביגוד             </v>
          </cell>
          <cell r="G2106" t="str">
            <v>שכר</v>
          </cell>
          <cell r="H2106">
            <v>0</v>
          </cell>
          <cell r="I2106">
            <v>10500</v>
          </cell>
        </row>
        <row r="2107">
          <cell r="A2107">
            <v>1621500126</v>
          </cell>
          <cell r="B2107">
            <v>126</v>
          </cell>
          <cell r="C2107">
            <v>621500</v>
          </cell>
          <cell r="D2107">
            <v>1</v>
          </cell>
          <cell r="E2107">
            <v>0</v>
          </cell>
          <cell r="F2107" t="str">
            <v xml:space="preserve">דמי הבראה         </v>
          </cell>
          <cell r="G2107" t="str">
            <v>שכר</v>
          </cell>
          <cell r="H2107">
            <v>0.3011152416356877</v>
          </cell>
          <cell r="I2107">
            <v>35000</v>
          </cell>
        </row>
        <row r="2108">
          <cell r="A2108">
            <v>1621500130</v>
          </cell>
          <cell r="B2108">
            <v>130</v>
          </cell>
          <cell r="C2108">
            <v>621500</v>
          </cell>
          <cell r="D2108">
            <v>1</v>
          </cell>
          <cell r="E2108">
            <v>0</v>
          </cell>
          <cell r="F2108" t="str">
            <v xml:space="preserve">שעות נוספות       </v>
          </cell>
          <cell r="G2108" t="str">
            <v>שכר</v>
          </cell>
          <cell r="H2108">
            <v>0</v>
          </cell>
          <cell r="I2108">
            <v>52900</v>
          </cell>
        </row>
        <row r="2109">
          <cell r="A2109">
            <v>1621500140</v>
          </cell>
          <cell r="B2109">
            <v>140</v>
          </cell>
          <cell r="C2109">
            <v>621500</v>
          </cell>
          <cell r="D2109">
            <v>1</v>
          </cell>
          <cell r="E2109">
            <v>0</v>
          </cell>
          <cell r="F2109" t="str">
            <v>השתתפות באחזקת רכב</v>
          </cell>
          <cell r="G2109" t="str">
            <v>שכר</v>
          </cell>
          <cell r="H2109">
            <v>0</v>
          </cell>
          <cell r="I2109">
            <v>133500</v>
          </cell>
        </row>
        <row r="2110">
          <cell r="A2110">
            <v>1621500253</v>
          </cell>
          <cell r="B2110">
            <v>253</v>
          </cell>
          <cell r="C2110">
            <v>621500</v>
          </cell>
          <cell r="D2110">
            <v>1</v>
          </cell>
          <cell r="E2110">
            <v>0</v>
          </cell>
          <cell r="F2110" t="str">
            <v xml:space="preserve">עובדת חברה        </v>
          </cell>
          <cell r="G2110" t="str">
            <v>שכר</v>
          </cell>
          <cell r="H2110">
            <v>0</v>
          </cell>
          <cell r="I2110">
            <v>0</v>
          </cell>
        </row>
        <row r="2111">
          <cell r="A2111">
            <v>1621500471</v>
          </cell>
          <cell r="B2111">
            <v>471</v>
          </cell>
          <cell r="C2111">
            <v>621500</v>
          </cell>
          <cell r="D2111">
            <v>1</v>
          </cell>
          <cell r="E2111">
            <v>0</v>
          </cell>
          <cell r="F2111" t="str">
            <v xml:space="preserve">מכשירי כתיבה      </v>
          </cell>
          <cell r="G2111" t="str">
            <v>גמיש</v>
          </cell>
          <cell r="H2111">
            <v>1.1739130434782608</v>
          </cell>
          <cell r="I2111">
            <v>5000</v>
          </cell>
        </row>
        <row r="2112">
          <cell r="A2112">
            <v>1621500512</v>
          </cell>
          <cell r="B2112">
            <v>512</v>
          </cell>
          <cell r="C2112">
            <v>621500</v>
          </cell>
          <cell r="D2112">
            <v>1</v>
          </cell>
          <cell r="E2112">
            <v>0</v>
          </cell>
          <cell r="F2112" t="str">
            <v xml:space="preserve">נסיעות ואש"ל      </v>
          </cell>
          <cell r="G2112" t="str">
            <v>גמיש</v>
          </cell>
          <cell r="H2112">
            <v>0</v>
          </cell>
          <cell r="I2112">
            <v>0</v>
          </cell>
        </row>
        <row r="2113">
          <cell r="A2113">
            <v>1621500540</v>
          </cell>
          <cell r="B2113">
            <v>540</v>
          </cell>
          <cell r="C2113">
            <v>621500</v>
          </cell>
          <cell r="D2113">
            <v>1</v>
          </cell>
          <cell r="E2113">
            <v>0</v>
          </cell>
          <cell r="F2113" t="str">
            <v xml:space="preserve">הוצאות טלפון      </v>
          </cell>
          <cell r="G2113" t="str">
            <v>קשיח</v>
          </cell>
          <cell r="H2113">
            <v>0</v>
          </cell>
          <cell r="I2113">
            <v>0</v>
          </cell>
        </row>
        <row r="2114">
          <cell r="A2114">
            <v>1621500544</v>
          </cell>
          <cell r="B2114">
            <v>544</v>
          </cell>
          <cell r="C2114">
            <v>621500</v>
          </cell>
          <cell r="D2114">
            <v>1</v>
          </cell>
          <cell r="E2114">
            <v>0</v>
          </cell>
          <cell r="F2114" t="str">
            <v xml:space="preserve">הוצאות דאר        </v>
          </cell>
          <cell r="G2114" t="str">
            <v>קשיח</v>
          </cell>
          <cell r="H2114">
            <v>0</v>
          </cell>
          <cell r="I2114">
            <v>14300</v>
          </cell>
        </row>
        <row r="2115">
          <cell r="A2115">
            <v>1621500561</v>
          </cell>
          <cell r="B2115">
            <v>561</v>
          </cell>
          <cell r="C2115">
            <v>621500</v>
          </cell>
          <cell r="D2115">
            <v>1</v>
          </cell>
          <cell r="E2115">
            <v>0</v>
          </cell>
          <cell r="F2115" t="str">
            <v xml:space="preserve">שיכפולים          </v>
          </cell>
          <cell r="G2115" t="str">
            <v>גמיש</v>
          </cell>
          <cell r="H2115">
            <v>0</v>
          </cell>
          <cell r="I2115">
            <v>0</v>
          </cell>
        </row>
        <row r="2116">
          <cell r="A2116">
            <v>1621500565</v>
          </cell>
          <cell r="B2116">
            <v>565</v>
          </cell>
          <cell r="C2116">
            <v>621500</v>
          </cell>
          <cell r="D2116">
            <v>1</v>
          </cell>
          <cell r="E2116">
            <v>0</v>
          </cell>
          <cell r="F2116" t="str">
            <v>ארכיבאות מגנטית</v>
          </cell>
          <cell r="G2116" t="str">
            <v>גמיש</v>
          </cell>
          <cell r="H2116">
            <v>4.1666666666666741E-2</v>
          </cell>
          <cell r="I2116">
            <v>5000</v>
          </cell>
        </row>
        <row r="2117">
          <cell r="A2117">
            <v>1621500566</v>
          </cell>
          <cell r="B2117">
            <v>566</v>
          </cell>
          <cell r="C2117">
            <v>621500</v>
          </cell>
          <cell r="D2117">
            <v>1</v>
          </cell>
          <cell r="E2117">
            <v>0</v>
          </cell>
          <cell r="F2117" t="str">
            <v>מצבת גימלאים</v>
          </cell>
          <cell r="G2117" t="str">
            <v>גמיש</v>
          </cell>
          <cell r="H2117">
            <v>0</v>
          </cell>
          <cell r="I2117">
            <v>1000</v>
          </cell>
        </row>
        <row r="2118">
          <cell r="A2118">
            <v>1621500570</v>
          </cell>
          <cell r="B2118">
            <v>570</v>
          </cell>
          <cell r="C2118">
            <v>621500</v>
          </cell>
          <cell r="D2118">
            <v>1</v>
          </cell>
          <cell r="E2118">
            <v>0</v>
          </cell>
          <cell r="F2118" t="str">
            <v xml:space="preserve">תשלום לאוטומציה   </v>
          </cell>
          <cell r="G2118" t="str">
            <v>קשיח</v>
          </cell>
          <cell r="H2118">
            <v>0.14285714285714279</v>
          </cell>
          <cell r="I2118">
            <v>800000</v>
          </cell>
        </row>
        <row r="2119">
          <cell r="A2119">
            <v>1621500571</v>
          </cell>
          <cell r="B2119">
            <v>571</v>
          </cell>
          <cell r="C2119">
            <v>621500</v>
          </cell>
          <cell r="D2119">
            <v>1</v>
          </cell>
          <cell r="E2119">
            <v>0</v>
          </cell>
          <cell r="F2119" t="str">
            <v xml:space="preserve">מיכון וענ"א       </v>
          </cell>
          <cell r="G2119" t="str">
            <v>קשיח</v>
          </cell>
          <cell r="H2119">
            <v>6.3251106894370634E-2</v>
          </cell>
          <cell r="I2119">
            <v>168100</v>
          </cell>
        </row>
        <row r="2120">
          <cell r="A2120">
            <v>1621500753</v>
          </cell>
          <cell r="B2120">
            <v>753</v>
          </cell>
          <cell r="C2120">
            <v>621500</v>
          </cell>
          <cell r="D2120">
            <v>1</v>
          </cell>
          <cell r="E2120">
            <v>0</v>
          </cell>
          <cell r="F2120" t="str">
            <v xml:space="preserve">עובדת חברה        </v>
          </cell>
          <cell r="G2120" t="str">
            <v>קשיח</v>
          </cell>
          <cell r="H2120">
            <v>0</v>
          </cell>
          <cell r="I2120">
            <v>0</v>
          </cell>
        </row>
        <row r="2121">
          <cell r="A2121">
            <v>1621500757</v>
          </cell>
          <cell r="B2121">
            <v>757</v>
          </cell>
          <cell r="C2121">
            <v>621500</v>
          </cell>
          <cell r="D2121">
            <v>1</v>
          </cell>
          <cell r="E2121">
            <v>0</v>
          </cell>
          <cell r="F2121" t="str">
            <v>שרותי חשבות שכר</v>
          </cell>
          <cell r="G2121" t="str">
            <v>קשיח</v>
          </cell>
          <cell r="H2121">
            <v>0</v>
          </cell>
          <cell r="I2121">
            <v>0</v>
          </cell>
        </row>
        <row r="2122">
          <cell r="A2122">
            <v>1621500758</v>
          </cell>
          <cell r="B2122">
            <v>758</v>
          </cell>
          <cell r="C2122">
            <v>621500</v>
          </cell>
          <cell r="D2122">
            <v>1</v>
          </cell>
          <cell r="E2122">
            <v>0</v>
          </cell>
          <cell r="F2122" t="str">
            <v>שרותי סליקה פנסיונית</v>
          </cell>
          <cell r="G2122" t="str">
            <v>קשיח</v>
          </cell>
          <cell r="H2122">
            <v>5.2631578947368363E-2</v>
          </cell>
          <cell r="I2122">
            <v>100000</v>
          </cell>
        </row>
        <row r="2123">
          <cell r="A2123">
            <v>1621500764</v>
          </cell>
          <cell r="B2123">
            <v>764</v>
          </cell>
          <cell r="C2123">
            <v>621500</v>
          </cell>
          <cell r="D2123">
            <v>1</v>
          </cell>
          <cell r="E2123">
            <v>0</v>
          </cell>
          <cell r="F2123" t="str">
            <v xml:space="preserve">עובדי חברת מוסדות </v>
          </cell>
          <cell r="G2123" t="str">
            <v>קשיח</v>
          </cell>
          <cell r="H2123">
            <v>0</v>
          </cell>
          <cell r="I2123">
            <v>0</v>
          </cell>
        </row>
        <row r="2124">
          <cell r="A2124">
            <v>1621500961</v>
          </cell>
          <cell r="B2124">
            <v>961</v>
          </cell>
          <cell r="C2124">
            <v>621500</v>
          </cell>
          <cell r="D2124">
            <v>1</v>
          </cell>
          <cell r="E2124">
            <v>0</v>
          </cell>
          <cell r="F2124" t="str">
            <v>רז' פעולות ורכישות</v>
          </cell>
          <cell r="G2124" t="str">
            <v>גמיש</v>
          </cell>
          <cell r="H2124">
            <v>0</v>
          </cell>
          <cell r="I2124">
            <v>0</v>
          </cell>
        </row>
        <row r="2125">
          <cell r="A2125" t="e">
            <v>#VALUE!</v>
          </cell>
          <cell r="B2125" t="str">
            <v>621500  סך הכל</v>
          </cell>
          <cell r="C2125">
            <v>0</v>
          </cell>
          <cell r="D2125">
            <v>0</v>
          </cell>
          <cell r="E2125">
            <v>0</v>
          </cell>
          <cell r="F2125" t="str">
            <v xml:space="preserve">מחלקת שכר         </v>
          </cell>
          <cell r="G2125">
            <v>0</v>
          </cell>
          <cell r="H2125">
            <v>6.2015841239446479E-2</v>
          </cell>
          <cell r="I2125">
            <v>2440300</v>
          </cell>
        </row>
        <row r="2126">
          <cell r="A2126">
            <v>0</v>
          </cell>
          <cell r="B2126">
            <v>0</v>
          </cell>
          <cell r="C2126">
            <v>0</v>
          </cell>
          <cell r="D2126">
            <v>0</v>
          </cell>
          <cell r="E2126">
            <v>0</v>
          </cell>
          <cell r="F2126">
            <v>0</v>
          </cell>
          <cell r="G2126">
            <v>0</v>
          </cell>
          <cell r="H2126">
            <v>0</v>
          </cell>
          <cell r="I2126">
            <v>0</v>
          </cell>
        </row>
        <row r="2127">
          <cell r="A2127">
            <v>16218000</v>
          </cell>
          <cell r="B2127">
            <v>0</v>
          </cell>
          <cell r="C2127">
            <v>621800</v>
          </cell>
          <cell r="D2127">
            <v>1</v>
          </cell>
          <cell r="E2127">
            <v>0</v>
          </cell>
          <cell r="F2127" t="str">
            <v xml:space="preserve">פרוייקטים מיוחדים </v>
          </cell>
          <cell r="G2127" t="str">
            <v xml:space="preserve"> </v>
          </cell>
          <cell r="H2127">
            <v>0</v>
          </cell>
          <cell r="I2127">
            <v>0</v>
          </cell>
        </row>
        <row r="2128">
          <cell r="A2128">
            <v>1621800110</v>
          </cell>
          <cell r="B2128">
            <v>110</v>
          </cell>
          <cell r="C2128">
            <v>621800</v>
          </cell>
          <cell r="D2128">
            <v>1</v>
          </cell>
          <cell r="E2128">
            <v>0</v>
          </cell>
          <cell r="F2128" t="str">
            <v>השכר הקובע-תקציבית</v>
          </cell>
          <cell r="G2128" t="str">
            <v>שכר</v>
          </cell>
          <cell r="H2128">
            <v>1.5002885170225078E-2</v>
          </cell>
          <cell r="I2128">
            <v>351800</v>
          </cell>
        </row>
        <row r="2129">
          <cell r="A2129">
            <v>1621800119</v>
          </cell>
          <cell r="B2129">
            <v>119</v>
          </cell>
          <cell r="C2129">
            <v>621800</v>
          </cell>
          <cell r="D2129">
            <v>1</v>
          </cell>
          <cell r="E2129">
            <v>0</v>
          </cell>
          <cell r="F2129" t="str">
            <v xml:space="preserve">השכר הקובע-צוברת  </v>
          </cell>
          <cell r="G2129" t="str">
            <v>שכר</v>
          </cell>
          <cell r="H2129">
            <v>5.7125645438898447</v>
          </cell>
          <cell r="I2129">
            <v>780000</v>
          </cell>
        </row>
        <row r="2130">
          <cell r="A2130">
            <v>1621800122</v>
          </cell>
          <cell r="B2130">
            <v>122</v>
          </cell>
          <cell r="C2130">
            <v>621800</v>
          </cell>
          <cell r="D2130">
            <v>1</v>
          </cell>
          <cell r="E2130">
            <v>0</v>
          </cell>
          <cell r="F2130" t="str">
            <v xml:space="preserve">ביגוד             </v>
          </cell>
          <cell r="G2130" t="str">
            <v>שכר</v>
          </cell>
          <cell r="H2130">
            <v>0</v>
          </cell>
          <cell r="I2130">
            <v>9600</v>
          </cell>
        </row>
        <row r="2131">
          <cell r="A2131">
            <v>1621800126</v>
          </cell>
          <cell r="B2131">
            <v>126</v>
          </cell>
          <cell r="C2131">
            <v>621800</v>
          </cell>
          <cell r="D2131">
            <v>1</v>
          </cell>
          <cell r="E2131">
            <v>0</v>
          </cell>
          <cell r="F2131" t="str">
            <v xml:space="preserve">דמי הבראה         </v>
          </cell>
          <cell r="G2131" t="str">
            <v>שכר</v>
          </cell>
          <cell r="H2131">
            <v>1.5242718446601944</v>
          </cell>
          <cell r="I2131">
            <v>26000</v>
          </cell>
        </row>
        <row r="2132">
          <cell r="A2132">
            <v>1621800130</v>
          </cell>
          <cell r="B2132">
            <v>130</v>
          </cell>
          <cell r="C2132">
            <v>621800</v>
          </cell>
          <cell r="D2132">
            <v>1</v>
          </cell>
          <cell r="E2132">
            <v>0</v>
          </cell>
          <cell r="F2132" t="str">
            <v xml:space="preserve">שעות נוספות       </v>
          </cell>
          <cell r="G2132" t="str">
            <v>שכר</v>
          </cell>
          <cell r="H2132">
            <v>0</v>
          </cell>
          <cell r="I2132">
            <v>30900</v>
          </cell>
        </row>
        <row r="2133">
          <cell r="A2133">
            <v>1621800140</v>
          </cell>
          <cell r="B2133">
            <v>140</v>
          </cell>
          <cell r="C2133">
            <v>621800</v>
          </cell>
          <cell r="D2133">
            <v>1</v>
          </cell>
          <cell r="E2133">
            <v>0</v>
          </cell>
          <cell r="F2133" t="str">
            <v>השתתפות באחזקת רכב</v>
          </cell>
          <cell r="G2133" t="str">
            <v>שכר</v>
          </cell>
          <cell r="H2133">
            <v>0</v>
          </cell>
          <cell r="I2133">
            <v>69400</v>
          </cell>
        </row>
        <row r="2134">
          <cell r="A2134">
            <v>1621800253</v>
          </cell>
          <cell r="B2134">
            <v>253</v>
          </cell>
          <cell r="C2134">
            <v>621800</v>
          </cell>
          <cell r="D2134">
            <v>1</v>
          </cell>
          <cell r="E2134">
            <v>0</v>
          </cell>
          <cell r="F2134" t="str">
            <v xml:space="preserve">עובדים חיצוניים   </v>
          </cell>
          <cell r="G2134" t="str">
            <v>שכר</v>
          </cell>
          <cell r="H2134">
            <v>0</v>
          </cell>
          <cell r="I2134">
            <v>0</v>
          </cell>
        </row>
        <row r="2135">
          <cell r="A2135">
            <v>1621800471</v>
          </cell>
          <cell r="B2135">
            <v>471</v>
          </cell>
          <cell r="C2135">
            <v>621800</v>
          </cell>
          <cell r="D2135">
            <v>1</v>
          </cell>
          <cell r="E2135">
            <v>0</v>
          </cell>
          <cell r="F2135" t="str">
            <v xml:space="preserve">מכשירי כתיבה      </v>
          </cell>
          <cell r="G2135" t="str">
            <v>גמיש</v>
          </cell>
          <cell r="H2135">
            <v>3</v>
          </cell>
          <cell r="I2135">
            <v>2000</v>
          </cell>
        </row>
        <row r="2136">
          <cell r="A2136">
            <v>1621800511</v>
          </cell>
          <cell r="B2136">
            <v>511</v>
          </cell>
          <cell r="C2136">
            <v>621800</v>
          </cell>
          <cell r="D2136">
            <v>1</v>
          </cell>
          <cell r="E2136">
            <v>0</v>
          </cell>
          <cell r="F2136" t="str">
            <v xml:space="preserve">אירוח וכיבוד      </v>
          </cell>
          <cell r="G2136" t="str">
            <v>גמיש</v>
          </cell>
          <cell r="H2136">
            <v>0</v>
          </cell>
          <cell r="I2136">
            <v>1000</v>
          </cell>
        </row>
        <row r="2137">
          <cell r="A2137">
            <v>1621800522</v>
          </cell>
          <cell r="B2137">
            <v>522</v>
          </cell>
          <cell r="C2137">
            <v>621800</v>
          </cell>
          <cell r="D2137">
            <v>1</v>
          </cell>
          <cell r="E2137">
            <v>0</v>
          </cell>
          <cell r="F2137" t="str">
            <v xml:space="preserve">ספרים ועיתונים    </v>
          </cell>
          <cell r="G2137" t="str">
            <v>גמיש</v>
          </cell>
          <cell r="H2137">
            <v>3.2258064516129004E-2</v>
          </cell>
          <cell r="I2137">
            <v>3200</v>
          </cell>
        </row>
        <row r="2138">
          <cell r="A2138">
            <v>1621800550</v>
          </cell>
          <cell r="B2138">
            <v>550</v>
          </cell>
          <cell r="C2138">
            <v>621800</v>
          </cell>
          <cell r="D2138">
            <v>1</v>
          </cell>
          <cell r="E2138">
            <v>0</v>
          </cell>
          <cell r="F2138" t="str">
            <v xml:space="preserve">פירסומים          </v>
          </cell>
          <cell r="G2138" t="str">
            <v>גמיש</v>
          </cell>
          <cell r="H2138">
            <v>0</v>
          </cell>
          <cell r="I2138">
            <v>19000</v>
          </cell>
        </row>
        <row r="2139">
          <cell r="A2139">
            <v>1621800561</v>
          </cell>
          <cell r="B2139">
            <v>561</v>
          </cell>
          <cell r="C2139">
            <v>621800</v>
          </cell>
          <cell r="D2139">
            <v>1</v>
          </cell>
          <cell r="E2139">
            <v>0</v>
          </cell>
          <cell r="F2139" t="str">
            <v xml:space="preserve">שיכפולים          </v>
          </cell>
          <cell r="G2139" t="str">
            <v>גמיש</v>
          </cell>
          <cell r="H2139">
            <v>0</v>
          </cell>
          <cell r="I2139">
            <v>1900</v>
          </cell>
        </row>
        <row r="2140">
          <cell r="A2140">
            <v>1621800571</v>
          </cell>
          <cell r="B2140">
            <v>571</v>
          </cell>
          <cell r="C2140">
            <v>621800</v>
          </cell>
          <cell r="D2140">
            <v>1</v>
          </cell>
          <cell r="E2140">
            <v>0</v>
          </cell>
          <cell r="F2140" t="str">
            <v xml:space="preserve">מיכון וענ"א       </v>
          </cell>
          <cell r="G2140" t="str">
            <v>קשיח</v>
          </cell>
          <cell r="H2140">
            <v>0</v>
          </cell>
          <cell r="I2140">
            <v>15600</v>
          </cell>
        </row>
        <row r="2141">
          <cell r="A2141">
            <v>1621800580</v>
          </cell>
          <cell r="B2141">
            <v>580</v>
          </cell>
          <cell r="C2141">
            <v>621800</v>
          </cell>
          <cell r="D2141">
            <v>1</v>
          </cell>
          <cell r="E2141">
            <v>0</v>
          </cell>
          <cell r="F2141" t="str">
            <v xml:space="preserve">יעוץ חיצוני       </v>
          </cell>
          <cell r="G2141" t="str">
            <v>גמיש</v>
          </cell>
          <cell r="H2141">
            <v>-0.64912280701754388</v>
          </cell>
          <cell r="I2141">
            <v>10000</v>
          </cell>
        </row>
        <row r="2142">
          <cell r="A2142">
            <v>1621800961</v>
          </cell>
          <cell r="B2142">
            <v>961</v>
          </cell>
          <cell r="C2142">
            <v>621800</v>
          </cell>
          <cell r="D2142">
            <v>1</v>
          </cell>
          <cell r="E2142">
            <v>0</v>
          </cell>
          <cell r="F2142" t="str">
            <v>רז' פעולות ורכישות</v>
          </cell>
          <cell r="G2142" t="str">
            <v>גמיש</v>
          </cell>
          <cell r="H2142">
            <v>0</v>
          </cell>
          <cell r="I2142">
            <v>0</v>
          </cell>
        </row>
        <row r="2143">
          <cell r="A2143" t="e">
            <v>#VALUE!</v>
          </cell>
          <cell r="B2143" t="str">
            <v>621800  סך הכל</v>
          </cell>
          <cell r="C2143">
            <v>0</v>
          </cell>
          <cell r="D2143">
            <v>0</v>
          </cell>
          <cell r="E2143">
            <v>0</v>
          </cell>
          <cell r="F2143" t="str">
            <v xml:space="preserve">פרוייקטים מיוחדים </v>
          </cell>
          <cell r="G2143">
            <v>0</v>
          </cell>
          <cell r="H2143">
            <v>1.0263965623081646</v>
          </cell>
          <cell r="I2143">
            <v>1320400</v>
          </cell>
        </row>
        <row r="2144">
          <cell r="A2144">
            <v>16220000</v>
          </cell>
          <cell r="B2144">
            <v>0</v>
          </cell>
          <cell r="C2144">
            <v>622000</v>
          </cell>
          <cell r="D2144">
            <v>1</v>
          </cell>
          <cell r="E2144">
            <v>0</v>
          </cell>
          <cell r="F2144" t="str">
            <v xml:space="preserve">שומה              </v>
          </cell>
          <cell r="G2144" t="str">
            <v xml:space="preserve"> </v>
          </cell>
          <cell r="H2144">
            <v>0</v>
          </cell>
          <cell r="I2144">
            <v>0</v>
          </cell>
        </row>
        <row r="2145">
          <cell r="A2145">
            <v>1622000100</v>
          </cell>
          <cell r="B2145">
            <v>100</v>
          </cell>
          <cell r="C2145">
            <v>622000</v>
          </cell>
          <cell r="D2145">
            <v>1</v>
          </cell>
          <cell r="E2145">
            <v>0</v>
          </cell>
          <cell r="F2145" t="str">
            <v>שכר עובדים לפי תקן</v>
          </cell>
          <cell r="G2145" t="str">
            <v xml:space="preserve"> </v>
          </cell>
          <cell r="H2145">
            <v>0</v>
          </cell>
          <cell r="I2145">
            <v>0</v>
          </cell>
        </row>
        <row r="2146">
          <cell r="A2146">
            <v>1622000110</v>
          </cell>
          <cell r="B2146">
            <v>110</v>
          </cell>
          <cell r="C2146">
            <v>622000</v>
          </cell>
          <cell r="D2146">
            <v>1</v>
          </cell>
          <cell r="E2146">
            <v>0</v>
          </cell>
          <cell r="F2146" t="str">
            <v>השכר הקובע-תקציבית</v>
          </cell>
          <cell r="G2146" t="str">
            <v>שכר</v>
          </cell>
          <cell r="H2146">
            <v>0</v>
          </cell>
          <cell r="I2146">
            <v>0</v>
          </cell>
        </row>
        <row r="2147">
          <cell r="A2147">
            <v>1622000119</v>
          </cell>
          <cell r="B2147">
            <v>119</v>
          </cell>
          <cell r="C2147">
            <v>622000</v>
          </cell>
          <cell r="D2147">
            <v>1</v>
          </cell>
          <cell r="E2147">
            <v>0</v>
          </cell>
          <cell r="F2147" t="str">
            <v xml:space="preserve">השכר הקובע-צוברת  </v>
          </cell>
          <cell r="G2147" t="str">
            <v>שכר</v>
          </cell>
          <cell r="H2147">
            <v>0</v>
          </cell>
          <cell r="I2147">
            <v>0</v>
          </cell>
        </row>
        <row r="2148">
          <cell r="A2148">
            <v>1622000122</v>
          </cell>
          <cell r="B2148">
            <v>122</v>
          </cell>
          <cell r="C2148">
            <v>622000</v>
          </cell>
          <cell r="D2148">
            <v>1</v>
          </cell>
          <cell r="E2148">
            <v>0</v>
          </cell>
          <cell r="F2148" t="str">
            <v xml:space="preserve">ביגוד             </v>
          </cell>
          <cell r="G2148" t="str">
            <v>שכר</v>
          </cell>
          <cell r="H2148">
            <v>0</v>
          </cell>
          <cell r="I2148">
            <v>0</v>
          </cell>
        </row>
        <row r="2149">
          <cell r="A2149">
            <v>1622000126</v>
          </cell>
          <cell r="B2149">
            <v>126</v>
          </cell>
          <cell r="C2149">
            <v>622000</v>
          </cell>
          <cell r="D2149">
            <v>1</v>
          </cell>
          <cell r="E2149">
            <v>0</v>
          </cell>
          <cell r="F2149" t="str">
            <v xml:space="preserve">דמי הבראה         </v>
          </cell>
          <cell r="G2149" t="str">
            <v>שכר</v>
          </cell>
          <cell r="H2149">
            <v>0</v>
          </cell>
          <cell r="I2149">
            <v>0</v>
          </cell>
        </row>
        <row r="2150">
          <cell r="A2150">
            <v>1622000130</v>
          </cell>
          <cell r="B2150">
            <v>130</v>
          </cell>
          <cell r="C2150">
            <v>622000</v>
          </cell>
          <cell r="D2150">
            <v>1</v>
          </cell>
          <cell r="E2150">
            <v>0</v>
          </cell>
          <cell r="F2150" t="str">
            <v xml:space="preserve">שעות נוספות       </v>
          </cell>
          <cell r="G2150" t="str">
            <v>שכר</v>
          </cell>
          <cell r="H2150">
            <v>0</v>
          </cell>
          <cell r="I2150">
            <v>0</v>
          </cell>
        </row>
        <row r="2151">
          <cell r="A2151">
            <v>1622000140</v>
          </cell>
          <cell r="B2151">
            <v>140</v>
          </cell>
          <cell r="C2151">
            <v>622000</v>
          </cell>
          <cell r="D2151">
            <v>1</v>
          </cell>
          <cell r="E2151">
            <v>0</v>
          </cell>
          <cell r="F2151" t="str">
            <v>השתתפות באחזקת רכב</v>
          </cell>
          <cell r="G2151" t="str">
            <v>שכר</v>
          </cell>
          <cell r="H2151">
            <v>0</v>
          </cell>
          <cell r="I2151">
            <v>0</v>
          </cell>
        </row>
        <row r="2152">
          <cell r="A2152">
            <v>1622000200</v>
          </cell>
          <cell r="B2152">
            <v>200</v>
          </cell>
          <cell r="C2152">
            <v>622000</v>
          </cell>
          <cell r="D2152">
            <v>1</v>
          </cell>
          <cell r="E2152">
            <v>0</v>
          </cell>
          <cell r="F2152" t="str">
            <v>שכר עובדים ללא תקן</v>
          </cell>
          <cell r="G2152" t="str">
            <v xml:space="preserve"> </v>
          </cell>
          <cell r="H2152">
            <v>0</v>
          </cell>
          <cell r="I2152">
            <v>0</v>
          </cell>
        </row>
        <row r="2153">
          <cell r="A2153">
            <v>1622000210</v>
          </cell>
          <cell r="B2153">
            <v>210</v>
          </cell>
          <cell r="C2153">
            <v>622000</v>
          </cell>
          <cell r="D2153">
            <v>1</v>
          </cell>
          <cell r="E2153">
            <v>0</v>
          </cell>
          <cell r="F2153" t="str">
            <v xml:space="preserve">השכר הקובע        </v>
          </cell>
          <cell r="G2153" t="str">
            <v>שכר</v>
          </cell>
          <cell r="H2153">
            <v>0</v>
          </cell>
          <cell r="I2153">
            <v>0</v>
          </cell>
        </row>
        <row r="2154">
          <cell r="A2154">
            <v>1622000253</v>
          </cell>
          <cell r="B2154">
            <v>253</v>
          </cell>
          <cell r="C2154">
            <v>622000</v>
          </cell>
          <cell r="D2154">
            <v>1</v>
          </cell>
          <cell r="E2154">
            <v>0</v>
          </cell>
          <cell r="F2154" t="str">
            <v xml:space="preserve">עובדים חיצוניים   </v>
          </cell>
          <cell r="G2154" t="str">
            <v>שכר</v>
          </cell>
          <cell r="H2154">
            <v>0</v>
          </cell>
          <cell r="I2154">
            <v>0</v>
          </cell>
        </row>
        <row r="2155">
          <cell r="A2155">
            <v>1622000350</v>
          </cell>
          <cell r="B2155">
            <v>350</v>
          </cell>
          <cell r="C2155">
            <v>622000</v>
          </cell>
          <cell r="D2155">
            <v>1</v>
          </cell>
          <cell r="E2155">
            <v>0</v>
          </cell>
          <cell r="F2155" t="str">
            <v xml:space="preserve"> ליסינג 830-45-201</v>
          </cell>
          <cell r="G2155" t="str">
            <v>שכר</v>
          </cell>
          <cell r="H2155">
            <v>2.4999999999999911E-2</v>
          </cell>
          <cell r="I2155">
            <v>41000</v>
          </cell>
        </row>
        <row r="2156">
          <cell r="A2156">
            <v>1622000351</v>
          </cell>
          <cell r="B2156">
            <v>351</v>
          </cell>
          <cell r="C2156">
            <v>622000</v>
          </cell>
          <cell r="D2156">
            <v>1</v>
          </cell>
          <cell r="E2156">
            <v>0</v>
          </cell>
          <cell r="F2156" t="str">
            <v>הוצאות 830-45-201</v>
          </cell>
          <cell r="G2156" t="str">
            <v>שכר</v>
          </cell>
          <cell r="H2156">
            <v>0.22500000000000009</v>
          </cell>
          <cell r="I2156">
            <v>18375</v>
          </cell>
        </row>
        <row r="2157">
          <cell r="A2157">
            <v>1622000400</v>
          </cell>
          <cell r="B2157">
            <v>400</v>
          </cell>
          <cell r="C2157">
            <v>622000</v>
          </cell>
          <cell r="D2157">
            <v>1</v>
          </cell>
          <cell r="E2157">
            <v>0</v>
          </cell>
          <cell r="F2157" t="str">
            <v>אחזקת בנינים וציוד</v>
          </cell>
          <cell r="G2157" t="str">
            <v xml:space="preserve"> </v>
          </cell>
          <cell r="H2157">
            <v>0</v>
          </cell>
          <cell r="I2157">
            <v>0</v>
          </cell>
        </row>
        <row r="2158">
          <cell r="A2158">
            <v>1622000471</v>
          </cell>
          <cell r="B2158">
            <v>471</v>
          </cell>
          <cell r="C2158">
            <v>622000</v>
          </cell>
          <cell r="D2158">
            <v>1</v>
          </cell>
          <cell r="E2158">
            <v>0</v>
          </cell>
          <cell r="F2158" t="str">
            <v xml:space="preserve">מכשירי כתיבה      </v>
          </cell>
          <cell r="G2158" t="str">
            <v>גמיש</v>
          </cell>
          <cell r="H2158">
            <v>0</v>
          </cell>
          <cell r="I2158">
            <v>0</v>
          </cell>
        </row>
        <row r="2159">
          <cell r="A2159">
            <v>1622000492</v>
          </cell>
          <cell r="B2159">
            <v>492</v>
          </cell>
          <cell r="C2159">
            <v>622000</v>
          </cell>
          <cell r="D2159">
            <v>1</v>
          </cell>
          <cell r="E2159">
            <v>0</v>
          </cell>
          <cell r="F2159" t="str">
            <v xml:space="preserve">השתתפות בעזר 092  </v>
          </cell>
          <cell r="G2159" t="str">
            <v>קשיח</v>
          </cell>
          <cell r="H2159">
            <v>4.8275862068965614E-2</v>
          </cell>
          <cell r="I2159">
            <v>152000</v>
          </cell>
        </row>
        <row r="2160">
          <cell r="A2160">
            <v>1622000500</v>
          </cell>
          <cell r="B2160">
            <v>500</v>
          </cell>
          <cell r="C2160">
            <v>622000</v>
          </cell>
          <cell r="D2160">
            <v>1</v>
          </cell>
          <cell r="E2160">
            <v>0</v>
          </cell>
          <cell r="F2160" t="str">
            <v xml:space="preserve">הוצאות מינהליות   </v>
          </cell>
          <cell r="G2160" t="str">
            <v xml:space="preserve"> </v>
          </cell>
          <cell r="H2160">
            <v>0</v>
          </cell>
          <cell r="I2160">
            <v>0</v>
          </cell>
        </row>
        <row r="2161">
          <cell r="A2161">
            <v>1622000540</v>
          </cell>
          <cell r="B2161">
            <v>540</v>
          </cell>
          <cell r="C2161">
            <v>622000</v>
          </cell>
          <cell r="D2161">
            <v>1</v>
          </cell>
          <cell r="E2161">
            <v>0</v>
          </cell>
          <cell r="F2161" t="str">
            <v xml:space="preserve">הוצאות טלפון      </v>
          </cell>
          <cell r="G2161" t="str">
            <v>קשיח</v>
          </cell>
          <cell r="H2161">
            <v>0</v>
          </cell>
          <cell r="I2161">
            <v>0</v>
          </cell>
        </row>
        <row r="2162">
          <cell r="A2162">
            <v>1622000541</v>
          </cell>
          <cell r="B2162">
            <v>541</v>
          </cell>
          <cell r="C2162">
            <v>622000</v>
          </cell>
          <cell r="D2162">
            <v>1</v>
          </cell>
          <cell r="E2162">
            <v>0</v>
          </cell>
          <cell r="F2162" t="str">
            <v xml:space="preserve">משלוחים           </v>
          </cell>
          <cell r="G2162" t="str">
            <v>קשיח</v>
          </cell>
          <cell r="H2162">
            <v>0</v>
          </cell>
          <cell r="I2162">
            <v>0</v>
          </cell>
        </row>
        <row r="2163">
          <cell r="A2163">
            <v>1622000544</v>
          </cell>
          <cell r="B2163">
            <v>544</v>
          </cell>
          <cell r="C2163">
            <v>622000</v>
          </cell>
          <cell r="D2163">
            <v>1</v>
          </cell>
          <cell r="E2163">
            <v>0</v>
          </cell>
          <cell r="F2163" t="str">
            <v xml:space="preserve">הוצאות דאר        </v>
          </cell>
          <cell r="G2163" t="str">
            <v>קשיח</v>
          </cell>
          <cell r="H2163">
            <v>-1</v>
          </cell>
          <cell r="I2163">
            <v>0</v>
          </cell>
        </row>
        <row r="2164">
          <cell r="A2164">
            <v>1622000561</v>
          </cell>
          <cell r="B2164">
            <v>561</v>
          </cell>
          <cell r="C2164">
            <v>622000</v>
          </cell>
          <cell r="D2164">
            <v>1</v>
          </cell>
          <cell r="E2164">
            <v>0</v>
          </cell>
          <cell r="F2164" t="str">
            <v xml:space="preserve">שיכפולים          </v>
          </cell>
          <cell r="G2164" t="str">
            <v>גמיש</v>
          </cell>
          <cell r="H2164">
            <v>0</v>
          </cell>
          <cell r="I2164">
            <v>0</v>
          </cell>
        </row>
        <row r="2165">
          <cell r="A2165">
            <v>1622000562</v>
          </cell>
          <cell r="B2165">
            <v>562</v>
          </cell>
          <cell r="C2165">
            <v>622000</v>
          </cell>
          <cell r="D2165">
            <v>1</v>
          </cell>
          <cell r="E2165">
            <v>0</v>
          </cell>
          <cell r="F2165" t="str">
            <v xml:space="preserve">הדפסות            </v>
          </cell>
          <cell r="G2165" t="str">
            <v>גמיש</v>
          </cell>
          <cell r="H2165">
            <v>0</v>
          </cell>
          <cell r="I2165">
            <v>0</v>
          </cell>
        </row>
        <row r="2166">
          <cell r="A2166">
            <v>1622000563</v>
          </cell>
          <cell r="B2166">
            <v>563</v>
          </cell>
          <cell r="C2166">
            <v>622000</v>
          </cell>
          <cell r="D2166">
            <v>1</v>
          </cell>
          <cell r="E2166">
            <v>0</v>
          </cell>
          <cell r="F2166" t="str">
            <v xml:space="preserve">הדפסת פרטיכלים    </v>
          </cell>
          <cell r="G2166" t="str">
            <v>גמיש</v>
          </cell>
          <cell r="H2166">
            <v>0.26050420168067223</v>
          </cell>
          <cell r="I2166">
            <v>30000</v>
          </cell>
        </row>
        <row r="2167">
          <cell r="A2167">
            <v>1622000571</v>
          </cell>
          <cell r="B2167">
            <v>571</v>
          </cell>
          <cell r="C2167">
            <v>622000</v>
          </cell>
          <cell r="D2167">
            <v>1</v>
          </cell>
          <cell r="E2167">
            <v>0</v>
          </cell>
          <cell r="F2167" t="str">
            <v xml:space="preserve">מיכון וענ"א       </v>
          </cell>
          <cell r="G2167" t="str">
            <v>קשיח</v>
          </cell>
          <cell r="H2167">
            <v>2.6350461133069825E-2</v>
          </cell>
          <cell r="I2167">
            <v>389500</v>
          </cell>
        </row>
        <row r="2168">
          <cell r="A2168">
            <v>1622000580</v>
          </cell>
          <cell r="B2168">
            <v>580</v>
          </cell>
          <cell r="C2168">
            <v>622000</v>
          </cell>
          <cell r="D2168">
            <v>1</v>
          </cell>
          <cell r="E2168">
            <v>0</v>
          </cell>
          <cell r="F2168" t="str">
            <v xml:space="preserve">סקרים             </v>
          </cell>
          <cell r="G2168" t="str">
            <v>גמיש</v>
          </cell>
          <cell r="H2168">
            <v>0</v>
          </cell>
          <cell r="I2168">
            <v>380000</v>
          </cell>
        </row>
        <row r="2169">
          <cell r="A2169">
            <v>1622000581</v>
          </cell>
          <cell r="B2169">
            <v>581</v>
          </cell>
          <cell r="C2169">
            <v>622000</v>
          </cell>
          <cell r="D2169">
            <v>1</v>
          </cell>
          <cell r="E2169">
            <v>0</v>
          </cell>
          <cell r="F2169" t="str">
            <v>הוצ' משפטיות - ועדת ערר</v>
          </cell>
          <cell r="G2169" t="str">
            <v>גמיש</v>
          </cell>
          <cell r="H2169">
            <v>0</v>
          </cell>
          <cell r="I2169">
            <v>950000</v>
          </cell>
        </row>
        <row r="2170">
          <cell r="A2170">
            <v>1622000753</v>
          </cell>
          <cell r="B2170">
            <v>753</v>
          </cell>
          <cell r="C2170">
            <v>622000</v>
          </cell>
          <cell r="D2170">
            <v>1</v>
          </cell>
          <cell r="E2170">
            <v>0</v>
          </cell>
          <cell r="F2170" t="str">
            <v xml:space="preserve">עובדים חיצוניים   </v>
          </cell>
          <cell r="G2170" t="str">
            <v>קשיח</v>
          </cell>
          <cell r="H2170">
            <v>0</v>
          </cell>
          <cell r="I2170">
            <v>0</v>
          </cell>
        </row>
        <row r="2171">
          <cell r="A2171">
            <v>1622000780</v>
          </cell>
          <cell r="B2171">
            <v>780</v>
          </cell>
          <cell r="C2171">
            <v>622000</v>
          </cell>
          <cell r="D2171">
            <v>1</v>
          </cell>
          <cell r="E2171">
            <v>0</v>
          </cell>
          <cell r="F2171" t="str">
            <v>הוצ' חברי ועדת ערר</v>
          </cell>
          <cell r="G2171" t="str">
            <v>גמיש</v>
          </cell>
          <cell r="H2171">
            <v>0.21052631578947367</v>
          </cell>
          <cell r="I2171">
            <v>230000</v>
          </cell>
        </row>
        <row r="2172">
          <cell r="A2172">
            <v>1622000794</v>
          </cell>
          <cell r="B2172">
            <v>794</v>
          </cell>
          <cell r="C2172">
            <v>622000</v>
          </cell>
          <cell r="D2172">
            <v>1</v>
          </cell>
          <cell r="E2172">
            <v>0</v>
          </cell>
          <cell r="F2172" t="str">
            <v xml:space="preserve">השתתפות בעזר 094  </v>
          </cell>
          <cell r="G2172" t="str">
            <v>קשיח</v>
          </cell>
          <cell r="H2172">
            <v>0</v>
          </cell>
          <cell r="I2172">
            <v>8300</v>
          </cell>
        </row>
        <row r="2173">
          <cell r="A2173">
            <v>1622000961</v>
          </cell>
          <cell r="B2173">
            <v>961</v>
          </cell>
          <cell r="C2173">
            <v>622000</v>
          </cell>
          <cell r="D2173">
            <v>1</v>
          </cell>
          <cell r="E2173">
            <v>0</v>
          </cell>
          <cell r="F2173" t="str">
            <v>רז' פעולות ורכישות</v>
          </cell>
          <cell r="G2173" t="str">
            <v>גמיש</v>
          </cell>
          <cell r="H2173">
            <v>0</v>
          </cell>
          <cell r="I2173">
            <v>4800</v>
          </cell>
        </row>
        <row r="2174">
          <cell r="A2174" t="e">
            <v>#VALUE!</v>
          </cell>
          <cell r="B2174" t="str">
            <v>622000  סך הכל</v>
          </cell>
          <cell r="C2174">
            <v>0</v>
          </cell>
          <cell r="D2174">
            <v>0</v>
          </cell>
          <cell r="E2174">
            <v>0</v>
          </cell>
          <cell r="F2174" t="str">
            <v xml:space="preserve">שומה              </v>
          </cell>
          <cell r="G2174">
            <v>0</v>
          </cell>
          <cell r="H2174">
            <v>3.1485468245425086E-2</v>
          </cell>
          <cell r="I2174">
            <v>2203975</v>
          </cell>
        </row>
        <row r="2175">
          <cell r="A2175">
            <v>16230000</v>
          </cell>
          <cell r="B2175">
            <v>0</v>
          </cell>
          <cell r="C2175">
            <v>623000</v>
          </cell>
          <cell r="D2175">
            <v>1</v>
          </cell>
          <cell r="E2175">
            <v>0</v>
          </cell>
          <cell r="F2175" t="str">
            <v xml:space="preserve">גביה              </v>
          </cell>
          <cell r="G2175" t="str">
            <v xml:space="preserve"> </v>
          </cell>
          <cell r="H2175">
            <v>0</v>
          </cell>
          <cell r="I2175">
            <v>0</v>
          </cell>
        </row>
        <row r="2176">
          <cell r="A2176">
            <v>16231000</v>
          </cell>
          <cell r="B2176">
            <v>0</v>
          </cell>
          <cell r="C2176">
            <v>623100</v>
          </cell>
          <cell r="D2176">
            <v>1</v>
          </cell>
          <cell r="E2176">
            <v>0</v>
          </cell>
          <cell r="F2176" t="str">
            <v xml:space="preserve">אגף ההכנסות     </v>
          </cell>
          <cell r="G2176" t="str">
            <v xml:space="preserve"> </v>
          </cell>
          <cell r="H2176">
            <v>0</v>
          </cell>
          <cell r="I2176">
            <v>0</v>
          </cell>
        </row>
        <row r="2177">
          <cell r="A2177">
            <v>1623100100</v>
          </cell>
          <cell r="B2177">
            <v>100</v>
          </cell>
          <cell r="C2177">
            <v>623100</v>
          </cell>
          <cell r="D2177">
            <v>1</v>
          </cell>
          <cell r="E2177">
            <v>0</v>
          </cell>
          <cell r="F2177" t="str">
            <v>שכר עובדים לפי תקן</v>
          </cell>
          <cell r="G2177" t="str">
            <v xml:space="preserve"> </v>
          </cell>
          <cell r="H2177">
            <v>0</v>
          </cell>
          <cell r="I2177">
            <v>0</v>
          </cell>
        </row>
        <row r="2178">
          <cell r="A2178">
            <v>1623100110</v>
          </cell>
          <cell r="B2178">
            <v>110</v>
          </cell>
          <cell r="C2178">
            <v>623100</v>
          </cell>
          <cell r="D2178">
            <v>1</v>
          </cell>
          <cell r="E2178">
            <v>0</v>
          </cell>
          <cell r="F2178" t="str">
            <v>השכר הקובע-תקציבית</v>
          </cell>
          <cell r="G2178" t="str">
            <v>שכר</v>
          </cell>
          <cell r="H2178">
            <v>-0.32771381578947367</v>
          </cell>
          <cell r="I2178">
            <v>490500</v>
          </cell>
        </row>
        <row r="2179">
          <cell r="A2179">
            <v>1623100119</v>
          </cell>
          <cell r="B2179">
            <v>119</v>
          </cell>
          <cell r="C2179">
            <v>623100</v>
          </cell>
          <cell r="D2179">
            <v>1</v>
          </cell>
          <cell r="E2179">
            <v>0</v>
          </cell>
          <cell r="F2179" t="str">
            <v xml:space="preserve">השכר הקובע-צוברת  </v>
          </cell>
          <cell r="G2179" t="str">
            <v>שכר</v>
          </cell>
          <cell r="H2179">
            <v>6.2421185372005139E-2</v>
          </cell>
          <cell r="I2179">
            <v>7751000</v>
          </cell>
        </row>
        <row r="2180">
          <cell r="A2180">
            <v>1623100122</v>
          </cell>
          <cell r="B2180">
            <v>122</v>
          </cell>
          <cell r="C2180">
            <v>623100</v>
          </cell>
          <cell r="D2180">
            <v>1</v>
          </cell>
          <cell r="E2180">
            <v>0</v>
          </cell>
          <cell r="F2180" t="str">
            <v xml:space="preserve">ביגוד             </v>
          </cell>
          <cell r="G2180" t="str">
            <v>שכר</v>
          </cell>
          <cell r="H2180">
            <v>0.13975155279503104</v>
          </cell>
          <cell r="I2180">
            <v>110100</v>
          </cell>
        </row>
        <row r="2181">
          <cell r="A2181">
            <v>1623100126</v>
          </cell>
          <cell r="B2181">
            <v>126</v>
          </cell>
          <cell r="C2181">
            <v>623100</v>
          </cell>
          <cell r="D2181">
            <v>1</v>
          </cell>
          <cell r="E2181">
            <v>0</v>
          </cell>
          <cell r="F2181" t="str">
            <v xml:space="preserve">דמי הבראה         </v>
          </cell>
          <cell r="G2181" t="str">
            <v>שכר</v>
          </cell>
          <cell r="H2181">
            <v>0.12083333333333335</v>
          </cell>
          <cell r="I2181">
            <v>269000</v>
          </cell>
        </row>
        <row r="2182">
          <cell r="A2182">
            <v>1623100130</v>
          </cell>
          <cell r="B2182">
            <v>130</v>
          </cell>
          <cell r="C2182">
            <v>623100</v>
          </cell>
          <cell r="D2182">
            <v>1</v>
          </cell>
          <cell r="E2182">
            <v>0</v>
          </cell>
          <cell r="F2182" t="str">
            <v xml:space="preserve">שעות נוספות       </v>
          </cell>
          <cell r="G2182" t="str">
            <v>שכר</v>
          </cell>
          <cell r="H2182">
            <v>0</v>
          </cell>
          <cell r="I2182">
            <v>92000</v>
          </cell>
        </row>
        <row r="2183">
          <cell r="A2183">
            <v>1623100140</v>
          </cell>
          <cell r="B2183">
            <v>140</v>
          </cell>
          <cell r="C2183">
            <v>623100</v>
          </cell>
          <cell r="D2183">
            <v>1</v>
          </cell>
          <cell r="E2183">
            <v>0</v>
          </cell>
          <cell r="F2183" t="str">
            <v>השתתפות באחזקת רכב</v>
          </cell>
          <cell r="G2183" t="str">
            <v>שכר</v>
          </cell>
          <cell r="H2183">
            <v>0</v>
          </cell>
          <cell r="I2183">
            <v>766500</v>
          </cell>
        </row>
        <row r="2184">
          <cell r="A2184">
            <v>1623100253</v>
          </cell>
          <cell r="B2184">
            <v>253</v>
          </cell>
          <cell r="C2184">
            <v>623100</v>
          </cell>
          <cell r="D2184">
            <v>1</v>
          </cell>
          <cell r="E2184">
            <v>0</v>
          </cell>
          <cell r="F2184" t="str">
            <v xml:space="preserve">עובדים חיצוניים   </v>
          </cell>
          <cell r="G2184" t="str">
            <v>שכר</v>
          </cell>
          <cell r="H2184">
            <v>-3.8461538461538436E-2</v>
          </cell>
          <cell r="I2184">
            <v>100000</v>
          </cell>
        </row>
        <row r="2185">
          <cell r="A2185">
            <v>1623100400</v>
          </cell>
          <cell r="B2185">
            <v>400</v>
          </cell>
          <cell r="C2185">
            <v>623100</v>
          </cell>
          <cell r="D2185">
            <v>1</v>
          </cell>
          <cell r="E2185">
            <v>0</v>
          </cell>
          <cell r="F2185" t="str">
            <v>אחזקת בנינים וציוד</v>
          </cell>
          <cell r="G2185" t="str">
            <v xml:space="preserve"> </v>
          </cell>
          <cell r="H2185">
            <v>0</v>
          </cell>
          <cell r="I2185">
            <v>0</v>
          </cell>
        </row>
        <row r="2186">
          <cell r="A2186">
            <v>1623100471</v>
          </cell>
          <cell r="B2186">
            <v>471</v>
          </cell>
          <cell r="C2186">
            <v>623100</v>
          </cell>
          <cell r="D2186">
            <v>1</v>
          </cell>
          <cell r="E2186">
            <v>0</v>
          </cell>
          <cell r="F2186" t="str">
            <v xml:space="preserve">מכשירי כתיבה      </v>
          </cell>
          <cell r="G2186" t="str">
            <v>גמיש</v>
          </cell>
          <cell r="H2186">
            <v>0</v>
          </cell>
          <cell r="I2186">
            <v>142500</v>
          </cell>
        </row>
        <row r="2187">
          <cell r="A2187">
            <v>1623100511</v>
          </cell>
          <cell r="B2187">
            <v>511</v>
          </cell>
          <cell r="C2187">
            <v>623100</v>
          </cell>
          <cell r="D2187">
            <v>1</v>
          </cell>
          <cell r="E2187">
            <v>0</v>
          </cell>
          <cell r="F2187" t="str">
            <v xml:space="preserve">אירוח וכיבוד      </v>
          </cell>
          <cell r="G2187" t="str">
            <v>גמיש</v>
          </cell>
          <cell r="H2187">
            <v>0</v>
          </cell>
          <cell r="I2187">
            <v>4800</v>
          </cell>
        </row>
        <row r="2188">
          <cell r="A2188">
            <v>1623100541</v>
          </cell>
          <cell r="B2188">
            <v>541</v>
          </cell>
          <cell r="C2188">
            <v>623100</v>
          </cell>
          <cell r="D2188">
            <v>1</v>
          </cell>
          <cell r="E2188">
            <v>0</v>
          </cell>
          <cell r="F2188" t="str">
            <v xml:space="preserve">משלוחים           </v>
          </cell>
          <cell r="G2188" t="str">
            <v>קשיח</v>
          </cell>
          <cell r="H2188">
            <v>0</v>
          </cell>
          <cell r="I2188">
            <v>332500</v>
          </cell>
        </row>
        <row r="2189">
          <cell r="A2189">
            <v>1623100544</v>
          </cell>
          <cell r="B2189">
            <v>544</v>
          </cell>
          <cell r="C2189">
            <v>623100</v>
          </cell>
          <cell r="D2189">
            <v>1</v>
          </cell>
          <cell r="E2189">
            <v>0</v>
          </cell>
          <cell r="F2189" t="str">
            <v xml:space="preserve">הוצאות דאר        </v>
          </cell>
          <cell r="G2189" t="str">
            <v>קשיח</v>
          </cell>
          <cell r="H2189">
            <v>0</v>
          </cell>
          <cell r="I2189">
            <v>0</v>
          </cell>
        </row>
        <row r="2190">
          <cell r="A2190">
            <v>1623100562</v>
          </cell>
          <cell r="B2190">
            <v>562</v>
          </cell>
          <cell r="C2190">
            <v>623100</v>
          </cell>
          <cell r="D2190">
            <v>1</v>
          </cell>
          <cell r="E2190">
            <v>0</v>
          </cell>
          <cell r="F2190" t="str">
            <v xml:space="preserve">הדפסות            </v>
          </cell>
          <cell r="G2190" t="str">
            <v>קשיח</v>
          </cell>
          <cell r="H2190">
            <v>0</v>
          </cell>
          <cell r="I2190">
            <v>399000</v>
          </cell>
        </row>
        <row r="2191">
          <cell r="A2191">
            <v>1623100571</v>
          </cell>
          <cell r="B2191">
            <v>571</v>
          </cell>
          <cell r="C2191">
            <v>623100</v>
          </cell>
          <cell r="D2191">
            <v>1</v>
          </cell>
          <cell r="E2191">
            <v>0</v>
          </cell>
          <cell r="F2191" t="str">
            <v xml:space="preserve">מיכון וענ"א       </v>
          </cell>
          <cell r="G2191" t="str">
            <v>קשיח</v>
          </cell>
          <cell r="H2191">
            <v>4.8828125E-2</v>
          </cell>
          <cell r="I2191">
            <v>214800</v>
          </cell>
        </row>
        <row r="2192">
          <cell r="A2192">
            <v>1623100753</v>
          </cell>
          <cell r="B2192">
            <v>753</v>
          </cell>
          <cell r="C2192">
            <v>623100</v>
          </cell>
          <cell r="D2192">
            <v>1</v>
          </cell>
          <cell r="E2192">
            <v>0</v>
          </cell>
          <cell r="F2192" t="str">
            <v xml:space="preserve">עובדים חיצוניים   </v>
          </cell>
          <cell r="G2192" t="str">
            <v>קשיח</v>
          </cell>
          <cell r="H2192">
            <v>0</v>
          </cell>
          <cell r="I2192">
            <v>0</v>
          </cell>
        </row>
        <row r="2193">
          <cell r="A2193">
            <v>1623100757</v>
          </cell>
          <cell r="B2193">
            <v>757</v>
          </cell>
          <cell r="C2193">
            <v>623100</v>
          </cell>
          <cell r="D2193">
            <v>1</v>
          </cell>
          <cell r="E2193">
            <v>0</v>
          </cell>
          <cell r="F2193" t="str">
            <v xml:space="preserve">שרותי הנה"ח       </v>
          </cell>
          <cell r="G2193" t="str">
            <v>גמיש</v>
          </cell>
          <cell r="H2193">
            <v>0</v>
          </cell>
          <cell r="I2193">
            <v>0</v>
          </cell>
        </row>
        <row r="2194">
          <cell r="A2194">
            <v>1623100758</v>
          </cell>
          <cell r="B2194">
            <v>758</v>
          </cell>
          <cell r="C2194">
            <v>623100</v>
          </cell>
          <cell r="D2194">
            <v>1</v>
          </cell>
          <cell r="E2194">
            <v>0</v>
          </cell>
          <cell r="F2194" t="str">
            <v>דמי סליקה לוטרינריה</v>
          </cell>
          <cell r="G2194" t="str">
            <v>גמיש</v>
          </cell>
          <cell r="H2194">
            <v>0</v>
          </cell>
          <cell r="I2194">
            <v>7600</v>
          </cell>
        </row>
        <row r="2195">
          <cell r="A2195">
            <v>1623100931</v>
          </cell>
          <cell r="B2195">
            <v>931</v>
          </cell>
          <cell r="C2195">
            <v>623100</v>
          </cell>
          <cell r="D2195">
            <v>1</v>
          </cell>
          <cell r="E2195">
            <v>0</v>
          </cell>
          <cell r="F2195" t="str">
            <v xml:space="preserve">רכישת סורק מסמכים </v>
          </cell>
          <cell r="G2195" t="str">
            <v>גמיש</v>
          </cell>
          <cell r="H2195">
            <v>0</v>
          </cell>
          <cell r="I2195">
            <v>0</v>
          </cell>
        </row>
        <row r="2196">
          <cell r="A2196">
            <v>1623100961</v>
          </cell>
          <cell r="B2196">
            <v>961</v>
          </cell>
          <cell r="C2196">
            <v>623100</v>
          </cell>
          <cell r="D2196">
            <v>1</v>
          </cell>
          <cell r="E2196">
            <v>0</v>
          </cell>
          <cell r="F2196" t="str">
            <v>רז' פעולות ורכישות</v>
          </cell>
          <cell r="G2196" t="str">
            <v>גמיש</v>
          </cell>
          <cell r="H2196">
            <v>0</v>
          </cell>
          <cell r="I2196">
            <v>0</v>
          </cell>
        </row>
        <row r="2197">
          <cell r="A2197" t="e">
            <v>#VALUE!</v>
          </cell>
          <cell r="B2197" t="str">
            <v>623100  סך הכל</v>
          </cell>
          <cell r="C2197">
            <v>0</v>
          </cell>
          <cell r="D2197">
            <v>0</v>
          </cell>
          <cell r="E2197">
            <v>0</v>
          </cell>
          <cell r="F2197" t="str">
            <v xml:space="preserve">אגף ההכנסות     </v>
          </cell>
          <cell r="G2197">
            <v>0</v>
          </cell>
          <cell r="H2197">
            <v>2.542364744851433E-2</v>
          </cell>
          <cell r="I2197">
            <v>10680300</v>
          </cell>
        </row>
        <row r="2198">
          <cell r="A2198">
            <v>0</v>
          </cell>
          <cell r="B2198">
            <v>0</v>
          </cell>
          <cell r="C2198">
            <v>0</v>
          </cell>
          <cell r="D2198">
            <v>0</v>
          </cell>
          <cell r="E2198">
            <v>0</v>
          </cell>
          <cell r="F2198">
            <v>0</v>
          </cell>
          <cell r="G2198">
            <v>0</v>
          </cell>
          <cell r="H2198">
            <v>0</v>
          </cell>
          <cell r="I2198">
            <v>0</v>
          </cell>
        </row>
        <row r="2199">
          <cell r="A2199">
            <v>16232000</v>
          </cell>
          <cell r="B2199">
            <v>0</v>
          </cell>
          <cell r="C2199">
            <v>623200</v>
          </cell>
          <cell r="D2199">
            <v>1</v>
          </cell>
          <cell r="E2199">
            <v>0</v>
          </cell>
          <cell r="F2199" t="str">
            <v xml:space="preserve">גביה              </v>
          </cell>
          <cell r="G2199" t="str">
            <v xml:space="preserve"> </v>
          </cell>
          <cell r="H2199">
            <v>0</v>
          </cell>
          <cell r="I2199">
            <v>0</v>
          </cell>
        </row>
        <row r="2200">
          <cell r="A2200">
            <v>1623200100</v>
          </cell>
          <cell r="B2200">
            <v>100</v>
          </cell>
          <cell r="C2200">
            <v>623200</v>
          </cell>
          <cell r="D2200">
            <v>1</v>
          </cell>
          <cell r="E2200">
            <v>0</v>
          </cell>
          <cell r="F2200" t="str">
            <v>שכר עובדים לפי תקן</v>
          </cell>
          <cell r="G2200" t="str">
            <v xml:space="preserve"> </v>
          </cell>
          <cell r="H2200">
            <v>0</v>
          </cell>
          <cell r="I2200">
            <v>0</v>
          </cell>
        </row>
        <row r="2201">
          <cell r="A2201">
            <v>1623200110</v>
          </cell>
          <cell r="B2201">
            <v>110</v>
          </cell>
          <cell r="C2201">
            <v>623200</v>
          </cell>
          <cell r="D2201">
            <v>1</v>
          </cell>
          <cell r="E2201">
            <v>0</v>
          </cell>
          <cell r="F2201" t="str">
            <v>השכר הקובע-תקציבית</v>
          </cell>
          <cell r="G2201" t="str">
            <v>שכר</v>
          </cell>
          <cell r="H2201">
            <v>0</v>
          </cell>
          <cell r="I2201">
            <v>0</v>
          </cell>
        </row>
        <row r="2202">
          <cell r="A2202">
            <v>1623200119</v>
          </cell>
          <cell r="B2202">
            <v>119</v>
          </cell>
          <cell r="C2202">
            <v>623200</v>
          </cell>
          <cell r="D2202">
            <v>1</v>
          </cell>
          <cell r="E2202">
            <v>0</v>
          </cell>
          <cell r="F2202" t="str">
            <v xml:space="preserve">השכר הקובע-צוברת  </v>
          </cell>
          <cell r="G2202" t="str">
            <v>שכר</v>
          </cell>
          <cell r="H2202">
            <v>0</v>
          </cell>
          <cell r="I2202">
            <v>0</v>
          </cell>
        </row>
        <row r="2203">
          <cell r="A2203">
            <v>1623200122</v>
          </cell>
          <cell r="B2203">
            <v>122</v>
          </cell>
          <cell r="C2203">
            <v>623200</v>
          </cell>
          <cell r="D2203">
            <v>1</v>
          </cell>
          <cell r="E2203">
            <v>0</v>
          </cell>
          <cell r="F2203" t="str">
            <v xml:space="preserve">ביגוד             </v>
          </cell>
          <cell r="G2203" t="str">
            <v>שכר</v>
          </cell>
          <cell r="H2203">
            <v>0</v>
          </cell>
          <cell r="I2203">
            <v>0</v>
          </cell>
        </row>
        <row r="2204">
          <cell r="A2204">
            <v>1623200126</v>
          </cell>
          <cell r="B2204">
            <v>126</v>
          </cell>
          <cell r="C2204">
            <v>623200</v>
          </cell>
          <cell r="D2204">
            <v>1</v>
          </cell>
          <cell r="E2204">
            <v>0</v>
          </cell>
          <cell r="F2204" t="str">
            <v xml:space="preserve">דמי הבראה         </v>
          </cell>
          <cell r="G2204" t="str">
            <v>שכר</v>
          </cell>
          <cell r="H2204">
            <v>0</v>
          </cell>
          <cell r="I2204">
            <v>0</v>
          </cell>
        </row>
        <row r="2205">
          <cell r="A2205">
            <v>1623200130</v>
          </cell>
          <cell r="B2205">
            <v>130</v>
          </cell>
          <cell r="C2205">
            <v>623200</v>
          </cell>
          <cell r="D2205">
            <v>1</v>
          </cell>
          <cell r="E2205">
            <v>0</v>
          </cell>
          <cell r="F2205" t="str">
            <v xml:space="preserve">שעות נוספות       </v>
          </cell>
          <cell r="G2205" t="str">
            <v>שכר</v>
          </cell>
          <cell r="H2205">
            <v>0</v>
          </cell>
          <cell r="I2205">
            <v>0</v>
          </cell>
        </row>
        <row r="2206">
          <cell r="A2206">
            <v>1623200140</v>
          </cell>
          <cell r="B2206">
            <v>140</v>
          </cell>
          <cell r="C2206">
            <v>623200</v>
          </cell>
          <cell r="D2206">
            <v>1</v>
          </cell>
          <cell r="E2206">
            <v>0</v>
          </cell>
          <cell r="F2206" t="str">
            <v>השתתפות באחזקת רכב</v>
          </cell>
          <cell r="G2206" t="str">
            <v>שכר</v>
          </cell>
          <cell r="H2206">
            <v>0</v>
          </cell>
          <cell r="I2206">
            <v>0</v>
          </cell>
        </row>
        <row r="2207">
          <cell r="A2207">
            <v>1623200200</v>
          </cell>
          <cell r="B2207">
            <v>200</v>
          </cell>
          <cell r="C2207">
            <v>623200</v>
          </cell>
          <cell r="D2207">
            <v>1</v>
          </cell>
          <cell r="E2207">
            <v>0</v>
          </cell>
          <cell r="F2207" t="str">
            <v>שכר עובדים ללא תקן</v>
          </cell>
          <cell r="G2207" t="str">
            <v xml:space="preserve"> </v>
          </cell>
          <cell r="H2207">
            <v>0</v>
          </cell>
          <cell r="I2207">
            <v>0</v>
          </cell>
        </row>
        <row r="2208">
          <cell r="A2208">
            <v>1623200210</v>
          </cell>
          <cell r="B2208">
            <v>210</v>
          </cell>
          <cell r="C2208">
            <v>623200</v>
          </cell>
          <cell r="D2208">
            <v>1</v>
          </cell>
          <cell r="E2208">
            <v>0</v>
          </cell>
          <cell r="F2208" t="str">
            <v xml:space="preserve">השכר הקובע        </v>
          </cell>
          <cell r="G2208" t="str">
            <v>שכר</v>
          </cell>
          <cell r="H2208">
            <v>0</v>
          </cell>
          <cell r="I2208">
            <v>0</v>
          </cell>
        </row>
        <row r="2209">
          <cell r="A2209">
            <v>1623200253</v>
          </cell>
          <cell r="B2209">
            <v>253</v>
          </cell>
          <cell r="C2209">
            <v>623200</v>
          </cell>
          <cell r="D2209">
            <v>1</v>
          </cell>
          <cell r="E2209">
            <v>0</v>
          </cell>
          <cell r="F2209" t="str">
            <v xml:space="preserve">עובדים חיצוניים   </v>
          </cell>
          <cell r="G2209" t="str">
            <v>שכר</v>
          </cell>
          <cell r="H2209">
            <v>0</v>
          </cell>
          <cell r="I2209">
            <v>0</v>
          </cell>
        </row>
        <row r="2210">
          <cell r="A2210">
            <v>1623200258</v>
          </cell>
          <cell r="B2210">
            <v>258</v>
          </cell>
          <cell r="C2210">
            <v>623200</v>
          </cell>
          <cell r="D2210">
            <v>1</v>
          </cell>
          <cell r="E2210">
            <v>0</v>
          </cell>
          <cell r="F2210" t="str">
            <v>הפעלת הקו הפתוח</v>
          </cell>
          <cell r="G2210" t="str">
            <v>שכר</v>
          </cell>
          <cell r="H2210">
            <v>0</v>
          </cell>
          <cell r="I2210">
            <v>0</v>
          </cell>
        </row>
        <row r="2211">
          <cell r="A2211">
            <v>1623200400</v>
          </cell>
          <cell r="B2211">
            <v>400</v>
          </cell>
          <cell r="C2211">
            <v>623200</v>
          </cell>
          <cell r="D2211">
            <v>1</v>
          </cell>
          <cell r="E2211">
            <v>0</v>
          </cell>
          <cell r="F2211" t="str">
            <v>אחזקת בנינים וציוד</v>
          </cell>
          <cell r="G2211" t="str">
            <v xml:space="preserve"> </v>
          </cell>
          <cell r="H2211">
            <v>0</v>
          </cell>
          <cell r="I2211">
            <v>0</v>
          </cell>
        </row>
        <row r="2212">
          <cell r="A2212">
            <v>1623200471</v>
          </cell>
          <cell r="B2212">
            <v>471</v>
          </cell>
          <cell r="C2212">
            <v>623200</v>
          </cell>
          <cell r="D2212">
            <v>1</v>
          </cell>
          <cell r="E2212">
            <v>0</v>
          </cell>
          <cell r="F2212" t="str">
            <v xml:space="preserve">מכשירי כתיבה      </v>
          </cell>
          <cell r="G2212" t="str">
            <v>גמיש</v>
          </cell>
          <cell r="H2212">
            <v>0</v>
          </cell>
          <cell r="I2212">
            <v>0</v>
          </cell>
        </row>
        <row r="2213">
          <cell r="A2213">
            <v>1623200492</v>
          </cell>
          <cell r="B2213">
            <v>492</v>
          </cell>
          <cell r="C2213">
            <v>623200</v>
          </cell>
          <cell r="D2213">
            <v>1</v>
          </cell>
          <cell r="E2213">
            <v>0</v>
          </cell>
          <cell r="F2213" t="str">
            <v xml:space="preserve">השתתפות בעזר 092  </v>
          </cell>
          <cell r="G2213" t="str">
            <v>קשיח</v>
          </cell>
          <cell r="H2213">
            <v>0.10338983050847461</v>
          </cell>
          <cell r="I2213">
            <v>325500</v>
          </cell>
        </row>
        <row r="2214">
          <cell r="A2214">
            <v>1623200500</v>
          </cell>
          <cell r="B2214">
            <v>500</v>
          </cell>
          <cell r="C2214">
            <v>623200</v>
          </cell>
          <cell r="D2214">
            <v>1</v>
          </cell>
          <cell r="E2214">
            <v>0</v>
          </cell>
          <cell r="F2214" t="str">
            <v xml:space="preserve">הוצאות מינהליות   </v>
          </cell>
          <cell r="G2214" t="str">
            <v xml:space="preserve"> </v>
          </cell>
          <cell r="H2214">
            <v>0</v>
          </cell>
          <cell r="I2214">
            <v>0</v>
          </cell>
        </row>
        <row r="2215">
          <cell r="A2215">
            <v>1623200540</v>
          </cell>
          <cell r="B2215">
            <v>540</v>
          </cell>
          <cell r="C2215">
            <v>623200</v>
          </cell>
          <cell r="D2215">
            <v>1</v>
          </cell>
          <cell r="E2215">
            <v>0</v>
          </cell>
          <cell r="F2215" t="str">
            <v xml:space="preserve">הוצאות טלפון      </v>
          </cell>
          <cell r="G2215" t="str">
            <v>קשיח</v>
          </cell>
          <cell r="H2215">
            <v>0</v>
          </cell>
          <cell r="I2215">
            <v>0</v>
          </cell>
        </row>
        <row r="2216">
          <cell r="A2216">
            <v>1623200541</v>
          </cell>
          <cell r="B2216">
            <v>541</v>
          </cell>
          <cell r="C2216">
            <v>623200</v>
          </cell>
          <cell r="D2216">
            <v>1</v>
          </cell>
          <cell r="E2216">
            <v>0</v>
          </cell>
          <cell r="F2216" t="str">
            <v xml:space="preserve">משלוחים           </v>
          </cell>
          <cell r="G2216" t="str">
            <v>קשיח</v>
          </cell>
          <cell r="H2216">
            <v>0</v>
          </cell>
          <cell r="I2216">
            <v>0</v>
          </cell>
        </row>
        <row r="2217">
          <cell r="A2217">
            <v>1623200542</v>
          </cell>
          <cell r="B2217">
            <v>542</v>
          </cell>
          <cell r="C2217">
            <v>623200</v>
          </cell>
          <cell r="D2217">
            <v>1</v>
          </cell>
          <cell r="E2217">
            <v>0</v>
          </cell>
          <cell r="F2217" t="str">
            <v xml:space="preserve">מענה קולי         </v>
          </cell>
          <cell r="G2217" t="str">
            <v>קשיח</v>
          </cell>
          <cell r="H2217">
            <v>3.333333333333333</v>
          </cell>
          <cell r="I2217">
            <v>2600000</v>
          </cell>
        </row>
        <row r="2218">
          <cell r="A2218">
            <v>1623200544</v>
          </cell>
          <cell r="B2218">
            <v>544</v>
          </cell>
          <cell r="C2218">
            <v>623200</v>
          </cell>
          <cell r="D2218">
            <v>1</v>
          </cell>
          <cell r="E2218">
            <v>0</v>
          </cell>
          <cell r="F2218" t="str">
            <v xml:space="preserve">הוצאות דאר        </v>
          </cell>
          <cell r="G2218" t="str">
            <v>קשיח</v>
          </cell>
          <cell r="H2218">
            <v>0</v>
          </cell>
          <cell r="I2218">
            <v>408500</v>
          </cell>
        </row>
        <row r="2219">
          <cell r="A2219">
            <v>1623200550</v>
          </cell>
          <cell r="B2219">
            <v>550</v>
          </cell>
          <cell r="C2219">
            <v>623200</v>
          </cell>
          <cell r="D2219">
            <v>1</v>
          </cell>
          <cell r="E2219">
            <v>0</v>
          </cell>
          <cell r="F2219" t="str">
            <v xml:space="preserve">פירסומים          </v>
          </cell>
          <cell r="G2219" t="str">
            <v>גמיש</v>
          </cell>
          <cell r="H2219">
            <v>0</v>
          </cell>
          <cell r="I2219">
            <v>28500</v>
          </cell>
        </row>
        <row r="2220">
          <cell r="A2220">
            <v>1623200551</v>
          </cell>
          <cell r="B2220">
            <v>551</v>
          </cell>
          <cell r="C2220">
            <v>623200</v>
          </cell>
          <cell r="D2220">
            <v>1</v>
          </cell>
          <cell r="E2220">
            <v>0</v>
          </cell>
          <cell r="F2220" t="str">
            <v xml:space="preserve">מודעות והדבקתן    </v>
          </cell>
          <cell r="G2220" t="str">
            <v>גמיש</v>
          </cell>
          <cell r="H2220">
            <v>0</v>
          </cell>
          <cell r="I2220">
            <v>0</v>
          </cell>
        </row>
        <row r="2221">
          <cell r="A2221">
            <v>1623200561</v>
          </cell>
          <cell r="B2221">
            <v>561</v>
          </cell>
          <cell r="C2221">
            <v>623200</v>
          </cell>
          <cell r="D2221">
            <v>1</v>
          </cell>
          <cell r="E2221">
            <v>0</v>
          </cell>
          <cell r="F2221" t="str">
            <v xml:space="preserve">שיכפולים          </v>
          </cell>
          <cell r="G2221" t="str">
            <v>גמיש</v>
          </cell>
          <cell r="H2221">
            <v>0</v>
          </cell>
          <cell r="I2221">
            <v>0</v>
          </cell>
        </row>
        <row r="2222">
          <cell r="A2222">
            <v>1623200562</v>
          </cell>
          <cell r="B2222">
            <v>562</v>
          </cell>
          <cell r="C2222">
            <v>623200</v>
          </cell>
          <cell r="D2222">
            <v>1</v>
          </cell>
          <cell r="E2222">
            <v>0</v>
          </cell>
          <cell r="F2222" t="str">
            <v xml:space="preserve">הדפסות            </v>
          </cell>
          <cell r="G2222" t="str">
            <v>גמיש</v>
          </cell>
          <cell r="H2222">
            <v>0</v>
          </cell>
          <cell r="I2222">
            <v>0</v>
          </cell>
        </row>
        <row r="2223">
          <cell r="A2223">
            <v>1623200565</v>
          </cell>
          <cell r="B2223">
            <v>565</v>
          </cell>
          <cell r="C2223">
            <v>623200</v>
          </cell>
          <cell r="D2223">
            <v>1</v>
          </cell>
          <cell r="E2223">
            <v>0</v>
          </cell>
          <cell r="F2223" t="str">
            <v xml:space="preserve">סורק אופטי        </v>
          </cell>
          <cell r="G2223" t="str">
            <v>גמיש</v>
          </cell>
          <cell r="H2223">
            <v>0</v>
          </cell>
          <cell r="I2223">
            <v>0</v>
          </cell>
        </row>
        <row r="2224">
          <cell r="A2224">
            <v>1623200571</v>
          </cell>
          <cell r="B2224">
            <v>571</v>
          </cell>
          <cell r="C2224">
            <v>623200</v>
          </cell>
          <cell r="D2224">
            <v>1</v>
          </cell>
          <cell r="E2224">
            <v>0</v>
          </cell>
          <cell r="F2224" t="str">
            <v xml:space="preserve">מיכון וענ"א       </v>
          </cell>
          <cell r="G2224" t="str">
            <v>קשיח</v>
          </cell>
          <cell r="H2224">
            <v>0.18259338214848464</v>
          </cell>
          <cell r="I2224">
            <v>1275900</v>
          </cell>
        </row>
        <row r="2225">
          <cell r="A2225">
            <v>1623200572</v>
          </cell>
          <cell r="B2225">
            <v>572</v>
          </cell>
          <cell r="C2225">
            <v>623200</v>
          </cell>
          <cell r="D2225">
            <v>1</v>
          </cell>
          <cell r="E2225">
            <v>0</v>
          </cell>
          <cell r="F2225" t="str">
            <v>אוטומציה - עיקולי רכב</v>
          </cell>
          <cell r="G2225" t="str">
            <v>קשיח</v>
          </cell>
          <cell r="H2225">
            <v>0</v>
          </cell>
          <cell r="I2225">
            <v>0</v>
          </cell>
        </row>
        <row r="2226">
          <cell r="A2226">
            <v>1623200581</v>
          </cell>
          <cell r="B2226">
            <v>581</v>
          </cell>
          <cell r="C2226">
            <v>623200</v>
          </cell>
          <cell r="D2226">
            <v>1</v>
          </cell>
          <cell r="E2226">
            <v>0</v>
          </cell>
          <cell r="F2226" t="str">
            <v xml:space="preserve">הוצאות משפטיות    </v>
          </cell>
          <cell r="G2226" t="str">
            <v>גמיש</v>
          </cell>
          <cell r="H2226">
            <v>0</v>
          </cell>
          <cell r="I2226">
            <v>1140000</v>
          </cell>
        </row>
        <row r="2227">
          <cell r="A2227">
            <v>1623200582</v>
          </cell>
          <cell r="B2227">
            <v>582</v>
          </cell>
          <cell r="C2227">
            <v>623200</v>
          </cell>
          <cell r="D2227">
            <v>1</v>
          </cell>
          <cell r="E2227">
            <v>0</v>
          </cell>
          <cell r="F2227" t="str">
            <v xml:space="preserve">אגרות משפט        </v>
          </cell>
          <cell r="G2227" t="str">
            <v>קשיח</v>
          </cell>
          <cell r="H2227">
            <v>0</v>
          </cell>
          <cell r="I2227">
            <v>200000</v>
          </cell>
        </row>
        <row r="2228">
          <cell r="A2228">
            <v>1623200700</v>
          </cell>
          <cell r="B2228">
            <v>700</v>
          </cell>
          <cell r="C2228">
            <v>623200</v>
          </cell>
          <cell r="D2228">
            <v>1</v>
          </cell>
          <cell r="E2228">
            <v>0</v>
          </cell>
          <cell r="F2228" t="str">
            <v xml:space="preserve">הוצאות לפעולות    </v>
          </cell>
          <cell r="G2228" t="str">
            <v xml:space="preserve"> </v>
          </cell>
          <cell r="H2228">
            <v>0</v>
          </cell>
          <cell r="I2228">
            <v>0</v>
          </cell>
        </row>
        <row r="2229">
          <cell r="A2229">
            <v>1623200715</v>
          </cell>
          <cell r="B2229">
            <v>715</v>
          </cell>
          <cell r="C2229">
            <v>623200</v>
          </cell>
          <cell r="D2229">
            <v>1</v>
          </cell>
          <cell r="E2229">
            <v>0</v>
          </cell>
          <cell r="F2229" t="str">
            <v>עבודות קבלניות-רכב</v>
          </cell>
          <cell r="G2229" t="str">
            <v>גמיש</v>
          </cell>
          <cell r="H2229">
            <v>0</v>
          </cell>
          <cell r="I2229">
            <v>0</v>
          </cell>
        </row>
        <row r="2230">
          <cell r="A2230">
            <v>1623200722</v>
          </cell>
          <cell r="B2230">
            <v>722</v>
          </cell>
          <cell r="C2230">
            <v>623200</v>
          </cell>
          <cell r="D2230">
            <v>1</v>
          </cell>
          <cell r="E2230">
            <v>0</v>
          </cell>
          <cell r="F2230" t="str">
            <v>חמרים-תחזוקה עצמית</v>
          </cell>
          <cell r="G2230" t="str">
            <v>גמיש</v>
          </cell>
          <cell r="H2230">
            <v>0</v>
          </cell>
          <cell r="I2230">
            <v>0</v>
          </cell>
        </row>
        <row r="2231">
          <cell r="A2231">
            <v>1623200753</v>
          </cell>
          <cell r="B2231">
            <v>753</v>
          </cell>
          <cell r="C2231">
            <v>623200</v>
          </cell>
          <cell r="D2231">
            <v>1</v>
          </cell>
          <cell r="E2231">
            <v>0</v>
          </cell>
          <cell r="F2231" t="str">
            <v xml:space="preserve">עובדים חיצוניים   </v>
          </cell>
          <cell r="G2231" t="str">
            <v>קשיח</v>
          </cell>
          <cell r="H2231">
            <v>0</v>
          </cell>
          <cell r="I2231">
            <v>0</v>
          </cell>
        </row>
        <row r="2232">
          <cell r="A2232">
            <v>1623200756</v>
          </cell>
          <cell r="B2232">
            <v>756</v>
          </cell>
          <cell r="C2232">
            <v>623200</v>
          </cell>
          <cell r="D2232">
            <v>1</v>
          </cell>
          <cell r="E2232">
            <v>0</v>
          </cell>
          <cell r="F2232" t="str">
            <v xml:space="preserve">שמירה בקבלנות     </v>
          </cell>
          <cell r="G2232" t="str">
            <v>קשיח</v>
          </cell>
          <cell r="H2232">
            <v>0</v>
          </cell>
          <cell r="I2232">
            <v>130000</v>
          </cell>
        </row>
        <row r="2233">
          <cell r="A2233">
            <v>1623200757</v>
          </cell>
          <cell r="B2233">
            <v>757</v>
          </cell>
          <cell r="C2233">
            <v>623200</v>
          </cell>
          <cell r="D2233">
            <v>1</v>
          </cell>
          <cell r="E2233">
            <v>0</v>
          </cell>
          <cell r="F2233" t="str">
            <v xml:space="preserve">אכיפת גביה        </v>
          </cell>
          <cell r="G2233" t="str">
            <v>גמיש</v>
          </cell>
          <cell r="H2233">
            <v>0</v>
          </cell>
          <cell r="I2233">
            <v>1500000</v>
          </cell>
        </row>
        <row r="2234">
          <cell r="A2234">
            <v>1623200758</v>
          </cell>
          <cell r="B2234">
            <v>758</v>
          </cell>
          <cell r="C2234">
            <v>623200</v>
          </cell>
          <cell r="D2234">
            <v>1</v>
          </cell>
          <cell r="E2234">
            <v>0</v>
          </cell>
          <cell r="F2234" t="str">
            <v>אכיפת גביה - חניה</v>
          </cell>
          <cell r="G2234" t="str">
            <v>גמיש</v>
          </cell>
          <cell r="H2234">
            <v>0</v>
          </cell>
          <cell r="I2234">
            <v>2000000</v>
          </cell>
        </row>
        <row r="2235">
          <cell r="A2235">
            <v>1623200759</v>
          </cell>
          <cell r="B2235">
            <v>759</v>
          </cell>
          <cell r="C2235">
            <v>623200</v>
          </cell>
          <cell r="D2235">
            <v>1</v>
          </cell>
          <cell r="E2235">
            <v>0</v>
          </cell>
          <cell r="F2235" t="str">
            <v>אכיפת קנסות ברירת משפט</v>
          </cell>
          <cell r="G2235" t="str">
            <v>גמיש</v>
          </cell>
          <cell r="H2235">
            <v>0.72413793103448265</v>
          </cell>
          <cell r="I2235">
            <v>10000</v>
          </cell>
        </row>
        <row r="2236">
          <cell r="A2236">
            <v>1623200794</v>
          </cell>
          <cell r="B2236">
            <v>794</v>
          </cell>
          <cell r="C2236">
            <v>623200</v>
          </cell>
          <cell r="D2236">
            <v>1</v>
          </cell>
          <cell r="E2236">
            <v>0</v>
          </cell>
          <cell r="F2236" t="str">
            <v xml:space="preserve">השתתפות בעזר 094  </v>
          </cell>
          <cell r="G2236" t="str">
            <v>קשיח</v>
          </cell>
          <cell r="H2236">
            <v>0</v>
          </cell>
          <cell r="I2236">
            <v>8400</v>
          </cell>
        </row>
        <row r="2237">
          <cell r="A2237">
            <v>1623200961</v>
          </cell>
          <cell r="B2237">
            <v>961</v>
          </cell>
          <cell r="C2237">
            <v>623200</v>
          </cell>
          <cell r="D2237">
            <v>1</v>
          </cell>
          <cell r="E2237">
            <v>0</v>
          </cell>
          <cell r="F2237" t="str">
            <v>רז' פעולות ורכישות</v>
          </cell>
          <cell r="G2237" t="str">
            <v>גמיש</v>
          </cell>
          <cell r="H2237">
            <v>0</v>
          </cell>
          <cell r="I2237">
            <v>0</v>
          </cell>
        </row>
        <row r="2238">
          <cell r="A2238" t="e">
            <v>#VALUE!</v>
          </cell>
          <cell r="B2238" t="str">
            <v>623200  סך הכל</v>
          </cell>
          <cell r="C2238">
            <v>0</v>
          </cell>
          <cell r="D2238">
            <v>0</v>
          </cell>
          <cell r="E2238">
            <v>0</v>
          </cell>
          <cell r="F2238" t="str">
            <v xml:space="preserve">גביה              </v>
          </cell>
          <cell r="G2238">
            <v>0</v>
          </cell>
          <cell r="H2238">
            <v>0.30178090898027077</v>
          </cell>
          <cell r="I2238">
            <v>9626800</v>
          </cell>
        </row>
        <row r="2239">
          <cell r="A2239">
            <v>16237000</v>
          </cell>
          <cell r="B2239">
            <v>0</v>
          </cell>
          <cell r="C2239">
            <v>623700</v>
          </cell>
          <cell r="D2239">
            <v>1</v>
          </cell>
          <cell r="E2239">
            <v>0</v>
          </cell>
          <cell r="F2239" t="str">
            <v xml:space="preserve">הקופה             </v>
          </cell>
          <cell r="G2239" t="str">
            <v xml:space="preserve"> </v>
          </cell>
          <cell r="H2239">
            <v>0</v>
          </cell>
          <cell r="I2239">
            <v>0</v>
          </cell>
        </row>
        <row r="2240">
          <cell r="A2240">
            <v>1623700100</v>
          </cell>
          <cell r="B2240">
            <v>100</v>
          </cell>
          <cell r="C2240">
            <v>623700</v>
          </cell>
          <cell r="D2240">
            <v>1</v>
          </cell>
          <cell r="E2240">
            <v>0</v>
          </cell>
          <cell r="F2240" t="str">
            <v>שכר עובדים לפי תקן</v>
          </cell>
          <cell r="G2240" t="str">
            <v xml:space="preserve"> </v>
          </cell>
          <cell r="H2240">
            <v>0</v>
          </cell>
          <cell r="I2240">
            <v>0</v>
          </cell>
        </row>
        <row r="2241">
          <cell r="A2241">
            <v>1623700110</v>
          </cell>
          <cell r="B2241">
            <v>110</v>
          </cell>
          <cell r="C2241">
            <v>623700</v>
          </cell>
          <cell r="D2241">
            <v>1</v>
          </cell>
          <cell r="E2241">
            <v>0</v>
          </cell>
          <cell r="F2241" t="str">
            <v>השכר הקובע-תקציבית</v>
          </cell>
          <cell r="G2241" t="str">
            <v>שכר</v>
          </cell>
          <cell r="H2241">
            <v>0</v>
          </cell>
          <cell r="I2241">
            <v>0</v>
          </cell>
        </row>
        <row r="2242">
          <cell r="A2242">
            <v>1623700119</v>
          </cell>
          <cell r="B2242">
            <v>119</v>
          </cell>
          <cell r="C2242">
            <v>623700</v>
          </cell>
          <cell r="D2242">
            <v>1</v>
          </cell>
          <cell r="E2242">
            <v>0</v>
          </cell>
          <cell r="F2242" t="str">
            <v xml:space="preserve">השכר הקובע-צוברת  </v>
          </cell>
          <cell r="G2242" t="str">
            <v>שכר</v>
          </cell>
          <cell r="H2242">
            <v>0</v>
          </cell>
          <cell r="I2242">
            <v>0</v>
          </cell>
        </row>
        <row r="2243">
          <cell r="A2243">
            <v>1623700122</v>
          </cell>
          <cell r="B2243">
            <v>122</v>
          </cell>
          <cell r="C2243">
            <v>623700</v>
          </cell>
          <cell r="D2243">
            <v>1</v>
          </cell>
          <cell r="E2243">
            <v>0</v>
          </cell>
          <cell r="F2243" t="str">
            <v xml:space="preserve">ביגוד             </v>
          </cell>
          <cell r="G2243" t="str">
            <v>שכר</v>
          </cell>
          <cell r="H2243">
            <v>0</v>
          </cell>
          <cell r="I2243">
            <v>0</v>
          </cell>
        </row>
        <row r="2244">
          <cell r="A2244">
            <v>1623700126</v>
          </cell>
          <cell r="B2244">
            <v>126</v>
          </cell>
          <cell r="C2244">
            <v>623700</v>
          </cell>
          <cell r="D2244">
            <v>1</v>
          </cell>
          <cell r="E2244">
            <v>0</v>
          </cell>
          <cell r="F2244" t="str">
            <v xml:space="preserve">דמי הבראה         </v>
          </cell>
          <cell r="G2244" t="str">
            <v>שכר</v>
          </cell>
          <cell r="H2244">
            <v>0</v>
          </cell>
          <cell r="I2244">
            <v>0</v>
          </cell>
        </row>
        <row r="2245">
          <cell r="A2245">
            <v>1623700130</v>
          </cell>
          <cell r="B2245">
            <v>130</v>
          </cell>
          <cell r="C2245">
            <v>623700</v>
          </cell>
          <cell r="D2245">
            <v>1</v>
          </cell>
          <cell r="E2245">
            <v>0</v>
          </cell>
          <cell r="F2245" t="str">
            <v xml:space="preserve">שעות נוספות       </v>
          </cell>
          <cell r="G2245" t="str">
            <v>שכר</v>
          </cell>
          <cell r="H2245">
            <v>0</v>
          </cell>
          <cell r="I2245">
            <v>0</v>
          </cell>
        </row>
        <row r="2246">
          <cell r="A2246">
            <v>1623700140</v>
          </cell>
          <cell r="B2246">
            <v>140</v>
          </cell>
          <cell r="C2246">
            <v>623700</v>
          </cell>
          <cell r="D2246">
            <v>1</v>
          </cell>
          <cell r="E2246">
            <v>0</v>
          </cell>
          <cell r="F2246" t="str">
            <v>השתתפות באחזקת רכב</v>
          </cell>
          <cell r="G2246" t="str">
            <v>שכר</v>
          </cell>
          <cell r="H2246">
            <v>0</v>
          </cell>
          <cell r="I2246">
            <v>0</v>
          </cell>
        </row>
        <row r="2247">
          <cell r="A2247">
            <v>1623700253</v>
          </cell>
          <cell r="B2247">
            <v>253</v>
          </cell>
          <cell r="C2247">
            <v>623700</v>
          </cell>
          <cell r="D2247">
            <v>1</v>
          </cell>
          <cell r="E2247">
            <v>0</v>
          </cell>
          <cell r="F2247" t="str">
            <v xml:space="preserve">עובדת חברה        </v>
          </cell>
          <cell r="G2247" t="str">
            <v>שכר</v>
          </cell>
          <cell r="H2247">
            <v>0</v>
          </cell>
          <cell r="I2247">
            <v>0</v>
          </cell>
        </row>
        <row r="2248">
          <cell r="A2248">
            <v>1623700400</v>
          </cell>
          <cell r="B2248">
            <v>400</v>
          </cell>
          <cell r="C2248">
            <v>623700</v>
          </cell>
          <cell r="D2248">
            <v>1</v>
          </cell>
          <cell r="E2248">
            <v>0</v>
          </cell>
          <cell r="F2248" t="str">
            <v>אחזקת בנינים וציוד</v>
          </cell>
          <cell r="G2248" t="str">
            <v xml:space="preserve"> </v>
          </cell>
          <cell r="H2248">
            <v>0</v>
          </cell>
          <cell r="I2248">
            <v>0</v>
          </cell>
        </row>
        <row r="2249">
          <cell r="A2249">
            <v>1623700441</v>
          </cell>
          <cell r="B2249">
            <v>441</v>
          </cell>
          <cell r="C2249">
            <v>623700</v>
          </cell>
          <cell r="D2249">
            <v>1</v>
          </cell>
          <cell r="E2249">
            <v>0</v>
          </cell>
          <cell r="F2249" t="str">
            <v xml:space="preserve">ביטוח כספים       </v>
          </cell>
          <cell r="G2249" t="str">
            <v>קשיח</v>
          </cell>
          <cell r="H2249">
            <v>0</v>
          </cell>
          <cell r="I2249">
            <v>3300</v>
          </cell>
        </row>
        <row r="2250">
          <cell r="A2250">
            <v>1623700471</v>
          </cell>
          <cell r="B2250">
            <v>471</v>
          </cell>
          <cell r="C2250">
            <v>623700</v>
          </cell>
          <cell r="D2250">
            <v>1</v>
          </cell>
          <cell r="E2250">
            <v>0</v>
          </cell>
          <cell r="F2250" t="str">
            <v xml:space="preserve">מכשירי כתיבה      </v>
          </cell>
          <cell r="G2250" t="str">
            <v>גמיש</v>
          </cell>
          <cell r="H2250">
            <v>0</v>
          </cell>
          <cell r="I2250">
            <v>0</v>
          </cell>
        </row>
        <row r="2251">
          <cell r="A2251">
            <v>1623700500</v>
          </cell>
          <cell r="B2251">
            <v>500</v>
          </cell>
          <cell r="C2251">
            <v>623700</v>
          </cell>
          <cell r="D2251">
            <v>1</v>
          </cell>
          <cell r="E2251">
            <v>0</v>
          </cell>
          <cell r="F2251" t="str">
            <v xml:space="preserve">הוצאות מינהליות   </v>
          </cell>
          <cell r="G2251" t="str">
            <v xml:space="preserve"> </v>
          </cell>
          <cell r="H2251">
            <v>0</v>
          </cell>
          <cell r="I2251">
            <v>0</v>
          </cell>
        </row>
        <row r="2252">
          <cell r="A2252">
            <v>1623700512</v>
          </cell>
          <cell r="B2252">
            <v>512</v>
          </cell>
          <cell r="C2252">
            <v>623700</v>
          </cell>
          <cell r="D2252">
            <v>1</v>
          </cell>
          <cell r="E2252">
            <v>0</v>
          </cell>
          <cell r="F2252" t="str">
            <v xml:space="preserve">נסיעות ואש"ל      </v>
          </cell>
          <cell r="G2252" t="str">
            <v>גמיש</v>
          </cell>
          <cell r="H2252">
            <v>0</v>
          </cell>
          <cell r="I2252">
            <v>0</v>
          </cell>
        </row>
        <row r="2253">
          <cell r="A2253">
            <v>1623700561</v>
          </cell>
          <cell r="B2253">
            <v>561</v>
          </cell>
          <cell r="C2253">
            <v>623700</v>
          </cell>
          <cell r="D2253">
            <v>1</v>
          </cell>
          <cell r="E2253">
            <v>0</v>
          </cell>
          <cell r="F2253" t="str">
            <v xml:space="preserve">שיכפולים          </v>
          </cell>
          <cell r="G2253" t="str">
            <v>גמיש</v>
          </cell>
          <cell r="H2253">
            <v>0</v>
          </cell>
          <cell r="I2253">
            <v>0</v>
          </cell>
        </row>
        <row r="2254">
          <cell r="A2254">
            <v>1623700562</v>
          </cell>
          <cell r="B2254">
            <v>562</v>
          </cell>
          <cell r="C2254">
            <v>623700</v>
          </cell>
          <cell r="D2254">
            <v>1</v>
          </cell>
          <cell r="E2254">
            <v>0</v>
          </cell>
          <cell r="F2254" t="str">
            <v xml:space="preserve">הדפסות            </v>
          </cell>
          <cell r="G2254" t="str">
            <v>גמיש</v>
          </cell>
          <cell r="H2254">
            <v>0</v>
          </cell>
          <cell r="I2254">
            <v>0</v>
          </cell>
        </row>
        <row r="2255">
          <cell r="A2255">
            <v>1623700571</v>
          </cell>
          <cell r="B2255">
            <v>571</v>
          </cell>
          <cell r="C2255">
            <v>623700</v>
          </cell>
          <cell r="D2255">
            <v>1</v>
          </cell>
          <cell r="E2255">
            <v>0</v>
          </cell>
          <cell r="F2255" t="str">
            <v xml:space="preserve">מיכון וענ"א       </v>
          </cell>
          <cell r="G2255" t="str">
            <v>קשיח</v>
          </cell>
          <cell r="H2255">
            <v>0</v>
          </cell>
          <cell r="I2255">
            <v>63100</v>
          </cell>
        </row>
        <row r="2256">
          <cell r="A2256">
            <v>1623700753</v>
          </cell>
          <cell r="B2256">
            <v>753</v>
          </cell>
          <cell r="C2256">
            <v>623700</v>
          </cell>
          <cell r="D2256">
            <v>1</v>
          </cell>
          <cell r="E2256">
            <v>0</v>
          </cell>
          <cell r="F2256" t="str">
            <v xml:space="preserve">עובדת חברה        </v>
          </cell>
          <cell r="G2256" t="str">
            <v>קשיח</v>
          </cell>
          <cell r="H2256">
            <v>0</v>
          </cell>
          <cell r="I2256">
            <v>0</v>
          </cell>
        </row>
        <row r="2257">
          <cell r="A2257">
            <v>1623700931</v>
          </cell>
          <cell r="B2257">
            <v>931</v>
          </cell>
          <cell r="C2257">
            <v>623700</v>
          </cell>
          <cell r="D2257">
            <v>1</v>
          </cell>
          <cell r="E2257">
            <v>0</v>
          </cell>
          <cell r="F2257" t="str">
            <v xml:space="preserve">רכישות חד-פעמיות  </v>
          </cell>
          <cell r="G2257" t="str">
            <v>גמיש</v>
          </cell>
          <cell r="H2257">
            <v>0</v>
          </cell>
          <cell r="I2257">
            <v>0</v>
          </cell>
        </row>
        <row r="2258">
          <cell r="A2258">
            <v>1623700961</v>
          </cell>
          <cell r="B2258">
            <v>961</v>
          </cell>
          <cell r="C2258">
            <v>623700</v>
          </cell>
          <cell r="D2258">
            <v>1</v>
          </cell>
          <cell r="E2258">
            <v>0</v>
          </cell>
          <cell r="F2258" t="str">
            <v>רז' פעולות ורכישות</v>
          </cell>
          <cell r="G2258" t="str">
            <v>גמיש</v>
          </cell>
          <cell r="H2258">
            <v>0</v>
          </cell>
          <cell r="I2258">
            <v>0</v>
          </cell>
        </row>
        <row r="2259">
          <cell r="A2259" t="e">
            <v>#VALUE!</v>
          </cell>
          <cell r="B2259" t="str">
            <v>623700  סך הכל</v>
          </cell>
          <cell r="C2259">
            <v>0</v>
          </cell>
          <cell r="D2259">
            <v>0</v>
          </cell>
          <cell r="E2259">
            <v>0</v>
          </cell>
          <cell r="F2259" t="str">
            <v xml:space="preserve">הקופה             </v>
          </cell>
          <cell r="G2259">
            <v>0</v>
          </cell>
          <cell r="H2259">
            <v>0</v>
          </cell>
          <cell r="I2259">
            <v>66400</v>
          </cell>
        </row>
        <row r="2260">
          <cell r="A2260">
            <v>16300000</v>
          </cell>
          <cell r="B2260">
            <v>0</v>
          </cell>
          <cell r="C2260">
            <v>630000</v>
          </cell>
          <cell r="D2260">
            <v>1</v>
          </cell>
          <cell r="E2260">
            <v>0</v>
          </cell>
          <cell r="F2260" t="str">
            <v xml:space="preserve">הוצאות מימון      </v>
          </cell>
          <cell r="G2260" t="str">
            <v xml:space="preserve"> </v>
          </cell>
          <cell r="H2260">
            <v>0</v>
          </cell>
          <cell r="I2260">
            <v>0</v>
          </cell>
        </row>
        <row r="2261">
          <cell r="A2261">
            <v>16310000</v>
          </cell>
          <cell r="B2261">
            <v>0</v>
          </cell>
          <cell r="C2261">
            <v>631000</v>
          </cell>
          <cell r="D2261">
            <v>1</v>
          </cell>
          <cell r="E2261">
            <v>0</v>
          </cell>
          <cell r="F2261" t="str">
            <v>עמלות והוצ' בנקאיות</v>
          </cell>
          <cell r="G2261" t="str">
            <v xml:space="preserve"> </v>
          </cell>
          <cell r="H2261">
            <v>0</v>
          </cell>
          <cell r="I2261">
            <v>0</v>
          </cell>
        </row>
        <row r="2262">
          <cell r="A2262">
            <v>1631000610</v>
          </cell>
          <cell r="B2262">
            <v>610</v>
          </cell>
          <cell r="C2262">
            <v>631000</v>
          </cell>
          <cell r="D2262">
            <v>1</v>
          </cell>
          <cell r="E2262">
            <v>0</v>
          </cell>
          <cell r="F2262" t="str">
            <v xml:space="preserve">עמלות תשלומי דלפק </v>
          </cell>
          <cell r="G2262" t="str">
            <v>קשיח</v>
          </cell>
          <cell r="H2262">
            <v>1</v>
          </cell>
          <cell r="I2262">
            <v>200000</v>
          </cell>
        </row>
        <row r="2263">
          <cell r="A2263">
            <v>1631000611</v>
          </cell>
          <cell r="B2263">
            <v>611</v>
          </cell>
          <cell r="C2263">
            <v>631000</v>
          </cell>
          <cell r="D2263">
            <v>1</v>
          </cell>
          <cell r="E2263">
            <v>0</v>
          </cell>
          <cell r="F2263" t="str">
            <v>עמלות כרטיסי אשראי</v>
          </cell>
          <cell r="G2263" t="str">
            <v>קשיח</v>
          </cell>
          <cell r="H2263">
            <v>0.11111111111111116</v>
          </cell>
          <cell r="I2263">
            <v>2000000</v>
          </cell>
        </row>
        <row r="2264">
          <cell r="A2264">
            <v>1631000612</v>
          </cell>
          <cell r="B2264">
            <v>612</v>
          </cell>
          <cell r="C2264">
            <v>631000</v>
          </cell>
          <cell r="D2264">
            <v>1</v>
          </cell>
          <cell r="E2264">
            <v>0</v>
          </cell>
          <cell r="F2264" t="str">
            <v xml:space="preserve">עמלת תשלום חוזרים </v>
          </cell>
          <cell r="G2264" t="str">
            <v>קשיח</v>
          </cell>
          <cell r="H2264">
            <v>0</v>
          </cell>
          <cell r="I2264">
            <v>9000</v>
          </cell>
        </row>
        <row r="2265">
          <cell r="A2265">
            <v>1631000613</v>
          </cell>
          <cell r="B2265">
            <v>613</v>
          </cell>
          <cell r="C2265">
            <v>631000</v>
          </cell>
          <cell r="D2265">
            <v>1</v>
          </cell>
          <cell r="E2265">
            <v>0</v>
          </cell>
          <cell r="F2265" t="str">
            <v xml:space="preserve">עמלות הוראות קבע  </v>
          </cell>
          <cell r="G2265" t="str">
            <v>קשיח</v>
          </cell>
          <cell r="H2265">
            <v>-0.375</v>
          </cell>
          <cell r="I2265">
            <v>50000</v>
          </cell>
        </row>
        <row r="2266">
          <cell r="A2266">
            <v>1631000614</v>
          </cell>
          <cell r="B2266">
            <v>614</v>
          </cell>
          <cell r="C2266">
            <v>631000</v>
          </cell>
          <cell r="D2266">
            <v>1</v>
          </cell>
          <cell r="E2266">
            <v>0</v>
          </cell>
          <cell r="F2266" t="str">
            <v>עמלות שקים מעותדים</v>
          </cell>
          <cell r="G2266" t="str">
            <v>קשיח</v>
          </cell>
          <cell r="H2266">
            <v>0</v>
          </cell>
          <cell r="I2266">
            <v>0</v>
          </cell>
        </row>
        <row r="2267">
          <cell r="A2267">
            <v>1631000615</v>
          </cell>
          <cell r="B2267">
            <v>615</v>
          </cell>
          <cell r="C2267">
            <v>631000</v>
          </cell>
          <cell r="D2267">
            <v>1</v>
          </cell>
          <cell r="E2267">
            <v>0</v>
          </cell>
          <cell r="F2267" t="str">
            <v>סרטים מגנטיים-גביה</v>
          </cell>
          <cell r="G2267" t="str">
            <v>קשיח</v>
          </cell>
          <cell r="H2267">
            <v>0</v>
          </cell>
          <cell r="I2267">
            <v>0</v>
          </cell>
        </row>
        <row r="2268">
          <cell r="A2268">
            <v>1631000616</v>
          </cell>
          <cell r="B2268">
            <v>616</v>
          </cell>
          <cell r="C2268">
            <v>631000</v>
          </cell>
          <cell r="D2268">
            <v>1</v>
          </cell>
          <cell r="E2268">
            <v>0</v>
          </cell>
          <cell r="F2268" t="str">
            <v xml:space="preserve">דמי ניהול חשבון   </v>
          </cell>
          <cell r="G2268" t="str">
            <v>קשיח</v>
          </cell>
          <cell r="H2268">
            <v>-0.30000000000000004</v>
          </cell>
          <cell r="I2268">
            <v>7000</v>
          </cell>
        </row>
        <row r="2269">
          <cell r="A2269">
            <v>1631000617</v>
          </cell>
          <cell r="B2269">
            <v>617</v>
          </cell>
          <cell r="C2269">
            <v>631000</v>
          </cell>
          <cell r="D2269">
            <v>1</v>
          </cell>
          <cell r="E2269">
            <v>0</v>
          </cell>
          <cell r="F2269" t="str">
            <v xml:space="preserve">העברות בין בנקים  </v>
          </cell>
          <cell r="G2269" t="str">
            <v>קשיח</v>
          </cell>
          <cell r="H2269">
            <v>-0.19999999999999996</v>
          </cell>
          <cell r="I2269">
            <v>8000</v>
          </cell>
        </row>
        <row r="2270">
          <cell r="A2270">
            <v>1631000619</v>
          </cell>
          <cell r="B2270">
            <v>619</v>
          </cell>
          <cell r="C2270">
            <v>631000</v>
          </cell>
          <cell r="D2270">
            <v>1</v>
          </cell>
          <cell r="E2270">
            <v>0</v>
          </cell>
          <cell r="F2270" t="str">
            <v>ע'אחרות+פנקסי שקים</v>
          </cell>
          <cell r="G2270" t="str">
            <v>קשיח</v>
          </cell>
          <cell r="H2270">
            <v>0</v>
          </cell>
          <cell r="I2270">
            <v>800000</v>
          </cell>
        </row>
        <row r="2271">
          <cell r="A2271">
            <v>1631000620</v>
          </cell>
          <cell r="B2271">
            <v>620</v>
          </cell>
          <cell r="C2271">
            <v>631000</v>
          </cell>
          <cell r="D2271">
            <v>1</v>
          </cell>
          <cell r="E2271">
            <v>0</v>
          </cell>
          <cell r="F2271" t="str">
            <v>ע' דאר-קנס ביהמ"ש</v>
          </cell>
          <cell r="G2271" t="str">
            <v>קשיח</v>
          </cell>
          <cell r="H2271">
            <v>0</v>
          </cell>
          <cell r="I2271">
            <v>0</v>
          </cell>
        </row>
        <row r="2272">
          <cell r="A2272">
            <v>1631000694</v>
          </cell>
          <cell r="B2272">
            <v>694</v>
          </cell>
          <cell r="C2272">
            <v>631000</v>
          </cell>
          <cell r="D2272">
            <v>1</v>
          </cell>
          <cell r="E2272">
            <v>0</v>
          </cell>
          <cell r="F2272" t="str">
            <v>החזר הצמדת פק' פינוי פסולת</v>
          </cell>
          <cell r="G2272" t="str">
            <v>קשיח</v>
          </cell>
          <cell r="H2272">
            <v>4.1666666666666741E-2</v>
          </cell>
          <cell r="I2272">
            <v>5000</v>
          </cell>
        </row>
        <row r="2273">
          <cell r="A2273" t="e">
            <v>#VALUE!</v>
          </cell>
          <cell r="B2273" t="str">
            <v>631000  סך הכל</v>
          </cell>
          <cell r="C2273">
            <v>0</v>
          </cell>
          <cell r="D2273">
            <v>0</v>
          </cell>
          <cell r="E2273">
            <v>0</v>
          </cell>
          <cell r="F2273" t="str">
            <v>עמלות והוצ' בנקאיות</v>
          </cell>
          <cell r="G2273">
            <v>0</v>
          </cell>
          <cell r="H2273">
            <v>9.4249768995664285E-2</v>
          </cell>
          <cell r="I2273">
            <v>3079000</v>
          </cell>
        </row>
        <row r="2274">
          <cell r="A2274">
            <v>16320000</v>
          </cell>
          <cell r="B2274">
            <v>0</v>
          </cell>
          <cell r="C2274">
            <v>632000</v>
          </cell>
          <cell r="D2274">
            <v>1</v>
          </cell>
          <cell r="E2274">
            <v>0</v>
          </cell>
          <cell r="F2274" t="str">
            <v xml:space="preserve">הוצאות מימון      </v>
          </cell>
          <cell r="G2274" t="str">
            <v xml:space="preserve"> </v>
          </cell>
          <cell r="H2274">
            <v>0</v>
          </cell>
          <cell r="I2274">
            <v>0</v>
          </cell>
        </row>
        <row r="2275">
          <cell r="A2275">
            <v>1632000620</v>
          </cell>
          <cell r="B2275">
            <v>620</v>
          </cell>
          <cell r="C2275">
            <v>632000</v>
          </cell>
          <cell r="D2275">
            <v>1</v>
          </cell>
          <cell r="E2275">
            <v>0</v>
          </cell>
          <cell r="F2275" t="str">
            <v>ריבית על משיכת יתר</v>
          </cell>
          <cell r="G2275" t="str">
            <v>קשיח</v>
          </cell>
          <cell r="H2275">
            <v>-0.6</v>
          </cell>
          <cell r="I2275">
            <v>2000</v>
          </cell>
        </row>
        <row r="2276">
          <cell r="A2276">
            <v>1632000621</v>
          </cell>
          <cell r="B2276">
            <v>621</v>
          </cell>
          <cell r="C2276">
            <v>632000</v>
          </cell>
          <cell r="D2276">
            <v>1</v>
          </cell>
          <cell r="E2276">
            <v>0</v>
          </cell>
          <cell r="F2276" t="str">
            <v>שיערוכים</v>
          </cell>
          <cell r="G2276" t="str">
            <v>גמיש</v>
          </cell>
          <cell r="H2276">
            <v>0</v>
          </cell>
          <cell r="I2276">
            <v>0</v>
          </cell>
        </row>
        <row r="2277">
          <cell r="A2277">
            <v>1632000622</v>
          </cell>
          <cell r="B2277">
            <v>622</v>
          </cell>
          <cell r="C2277">
            <v>632000</v>
          </cell>
          <cell r="D2277">
            <v>1</v>
          </cell>
          <cell r="E2277">
            <v>0</v>
          </cell>
          <cell r="F2277" t="str">
            <v>ריבית והצמדה לפיקדון</v>
          </cell>
          <cell r="G2277" t="str">
            <v>קשיח</v>
          </cell>
          <cell r="H2277">
            <v>0</v>
          </cell>
          <cell r="I2277">
            <v>0</v>
          </cell>
        </row>
        <row r="2278">
          <cell r="A2278" t="e">
            <v>#VALUE!</v>
          </cell>
          <cell r="B2278" t="str">
            <v>632000  סך הכל</v>
          </cell>
          <cell r="C2278">
            <v>0</v>
          </cell>
          <cell r="D2278">
            <v>0</v>
          </cell>
          <cell r="E2278">
            <v>0</v>
          </cell>
          <cell r="F2278" t="str">
            <v xml:space="preserve">הוצאות מימון      </v>
          </cell>
          <cell r="G2278">
            <v>0</v>
          </cell>
          <cell r="H2278">
            <v>-0.6</v>
          </cell>
          <cell r="I2278">
            <v>2000</v>
          </cell>
        </row>
        <row r="2279">
          <cell r="A2279">
            <v>16330000</v>
          </cell>
          <cell r="B2279">
            <v>0</v>
          </cell>
          <cell r="C2279">
            <v>633000</v>
          </cell>
          <cell r="D2279">
            <v>1</v>
          </cell>
          <cell r="E2279">
            <v>0</v>
          </cell>
          <cell r="F2279" t="str">
            <v xml:space="preserve">הנחות למשלמי מס   </v>
          </cell>
          <cell r="G2279" t="str">
            <v xml:space="preserve"> </v>
          </cell>
          <cell r="H2279">
            <v>0</v>
          </cell>
          <cell r="I2279">
            <v>0</v>
          </cell>
        </row>
        <row r="2280">
          <cell r="A2280">
            <v>1633000860</v>
          </cell>
          <cell r="B2280">
            <v>860</v>
          </cell>
          <cell r="C2280">
            <v>633000</v>
          </cell>
          <cell r="D2280">
            <v>1</v>
          </cell>
          <cell r="E2280">
            <v>0</v>
          </cell>
          <cell r="F2280" t="str">
            <v xml:space="preserve">הנחות למשלמים מראש   </v>
          </cell>
          <cell r="G2280" t="str">
            <v>קשיח</v>
          </cell>
          <cell r="H2280">
            <v>1.3700000000000045E-2</v>
          </cell>
          <cell r="I2280">
            <v>1520550</v>
          </cell>
        </row>
        <row r="2281">
          <cell r="A2281">
            <v>1633000861</v>
          </cell>
          <cell r="B2281">
            <v>861</v>
          </cell>
          <cell r="C2281">
            <v>633000</v>
          </cell>
          <cell r="D2281">
            <v>1</v>
          </cell>
          <cell r="E2281">
            <v>0</v>
          </cell>
          <cell r="F2281" t="str">
            <v>הנחות למשלמ'בה'קבע</v>
          </cell>
          <cell r="G2281" t="str">
            <v>קשיח</v>
          </cell>
          <cell r="H2281">
            <v>0</v>
          </cell>
          <cell r="I2281">
            <v>0</v>
          </cell>
        </row>
        <row r="2282">
          <cell r="A2282" t="e">
            <v>#VALUE!</v>
          </cell>
          <cell r="B2282" t="str">
            <v>633000  סך הכל</v>
          </cell>
          <cell r="C2282">
            <v>0</v>
          </cell>
          <cell r="D2282">
            <v>0</v>
          </cell>
          <cell r="E2282">
            <v>0</v>
          </cell>
          <cell r="F2282" t="str">
            <v xml:space="preserve">הנחות למשלמי מס   </v>
          </cell>
          <cell r="G2282">
            <v>0</v>
          </cell>
          <cell r="H2282">
            <v>1.3700000000000045E-2</v>
          </cell>
          <cell r="I2282">
            <v>1520550</v>
          </cell>
        </row>
        <row r="2283">
          <cell r="A2283">
            <v>16400000</v>
          </cell>
          <cell r="B2283">
            <v>0</v>
          </cell>
          <cell r="C2283">
            <v>640000</v>
          </cell>
          <cell r="D2283">
            <v>1</v>
          </cell>
          <cell r="E2283">
            <v>0</v>
          </cell>
          <cell r="F2283" t="str">
            <v xml:space="preserve">פרעון מלוות       </v>
          </cell>
          <cell r="G2283" t="str">
            <v xml:space="preserve"> </v>
          </cell>
          <cell r="H2283">
            <v>0</v>
          </cell>
          <cell r="I2283">
            <v>0</v>
          </cell>
        </row>
        <row r="2284">
          <cell r="A2284">
            <v>16480000</v>
          </cell>
          <cell r="B2284">
            <v>0</v>
          </cell>
          <cell r="C2284">
            <v>648000</v>
          </cell>
          <cell r="D2284">
            <v>1</v>
          </cell>
          <cell r="E2284">
            <v>0</v>
          </cell>
          <cell r="F2284" t="str">
            <v>פרעון מלוות - עצמי</v>
          </cell>
          <cell r="G2284" t="str">
            <v xml:space="preserve"> </v>
          </cell>
          <cell r="H2284">
            <v>0</v>
          </cell>
          <cell r="I2284">
            <v>0</v>
          </cell>
        </row>
        <row r="2285">
          <cell r="A2285">
            <v>1648000691</v>
          </cell>
          <cell r="B2285">
            <v>691</v>
          </cell>
          <cell r="C2285">
            <v>648000</v>
          </cell>
          <cell r="D2285">
            <v>1</v>
          </cell>
          <cell r="E2285">
            <v>0</v>
          </cell>
          <cell r="F2285" t="str">
            <v xml:space="preserve">תשלומים ע"ח הקרן  </v>
          </cell>
          <cell r="G2285" t="str">
            <v>קשיח</v>
          </cell>
          <cell r="H2285">
            <v>0.11638480295760245</v>
          </cell>
          <cell r="I2285">
            <v>28385200</v>
          </cell>
        </row>
        <row r="2286">
          <cell r="A2286">
            <v>1648000692</v>
          </cell>
          <cell r="B2286">
            <v>692</v>
          </cell>
          <cell r="C2286">
            <v>648000</v>
          </cell>
          <cell r="D2286">
            <v>1</v>
          </cell>
          <cell r="E2286">
            <v>0</v>
          </cell>
          <cell r="F2286" t="str">
            <v>תשלומים ע"ח הריבית</v>
          </cell>
          <cell r="G2286" t="str">
            <v>קשיח</v>
          </cell>
          <cell r="H2286">
            <v>-7.5677238985828565E-2</v>
          </cell>
          <cell r="I2286">
            <v>958800</v>
          </cell>
        </row>
        <row r="2287">
          <cell r="A2287">
            <v>1648000693</v>
          </cell>
          <cell r="B2287">
            <v>693</v>
          </cell>
          <cell r="C2287">
            <v>648000</v>
          </cell>
          <cell r="D2287">
            <v>1</v>
          </cell>
          <cell r="E2287">
            <v>0</v>
          </cell>
          <cell r="F2287" t="str">
            <v>תש' ע"ח הצמדה וערך</v>
          </cell>
          <cell r="G2287" t="str">
            <v>קשיח</v>
          </cell>
          <cell r="H2287">
            <v>-5.6080060422960765E-2</v>
          </cell>
          <cell r="I2287">
            <v>499900</v>
          </cell>
        </row>
        <row r="2288">
          <cell r="A2288">
            <v>1648000694</v>
          </cell>
          <cell r="B2288">
            <v>694</v>
          </cell>
          <cell r="C2288">
            <v>648000</v>
          </cell>
          <cell r="D2288">
            <v>1</v>
          </cell>
          <cell r="E2288">
            <v>0</v>
          </cell>
          <cell r="F2288" t="str">
            <v>תשל' ע"ח קרן-מים</v>
          </cell>
          <cell r="G2288" t="str">
            <v>קשיח</v>
          </cell>
          <cell r="H2288">
            <v>-1</v>
          </cell>
          <cell r="I2288">
            <v>0</v>
          </cell>
        </row>
        <row r="2289">
          <cell r="A2289">
            <v>1648000695</v>
          </cell>
          <cell r="B2289">
            <v>695</v>
          </cell>
          <cell r="C2289">
            <v>648000</v>
          </cell>
          <cell r="D2289">
            <v>1</v>
          </cell>
          <cell r="E2289">
            <v>0</v>
          </cell>
          <cell r="F2289" t="str">
            <v>תשל' ע"ח ריבית-מים</v>
          </cell>
          <cell r="G2289" t="str">
            <v>קשיח</v>
          </cell>
          <cell r="H2289">
            <v>-1</v>
          </cell>
          <cell r="I2289">
            <v>0</v>
          </cell>
        </row>
        <row r="2290">
          <cell r="A2290">
            <v>1648000696</v>
          </cell>
          <cell r="B2290">
            <v>696</v>
          </cell>
          <cell r="C2290">
            <v>648000</v>
          </cell>
          <cell r="D2290">
            <v>1</v>
          </cell>
          <cell r="E2290">
            <v>0</v>
          </cell>
          <cell r="F2290" t="str">
            <v>תשל' ע"ח הצמדה-מים</v>
          </cell>
          <cell r="G2290" t="str">
            <v>קשיח</v>
          </cell>
          <cell r="H2290">
            <v>-1</v>
          </cell>
          <cell r="I2290">
            <v>0</v>
          </cell>
        </row>
        <row r="2291">
          <cell r="A2291">
            <v>1648000697</v>
          </cell>
          <cell r="B2291">
            <v>697</v>
          </cell>
          <cell r="C2291">
            <v>648000</v>
          </cell>
          <cell r="D2291">
            <v>1</v>
          </cell>
          <cell r="E2291">
            <v>0</v>
          </cell>
          <cell r="F2291" t="str">
            <v>תשל' ע"ח קרן-ביוב</v>
          </cell>
          <cell r="G2291" t="str">
            <v>קשיח</v>
          </cell>
          <cell r="H2291">
            <v>-1</v>
          </cell>
          <cell r="I2291">
            <v>0</v>
          </cell>
        </row>
        <row r="2292">
          <cell r="A2292">
            <v>1648000698</v>
          </cell>
          <cell r="B2292">
            <v>698</v>
          </cell>
          <cell r="C2292">
            <v>648000</v>
          </cell>
          <cell r="D2292">
            <v>1</v>
          </cell>
          <cell r="E2292">
            <v>0</v>
          </cell>
          <cell r="F2292" t="str">
            <v>תשל' ע"ח ריבית-ביוב</v>
          </cell>
          <cell r="G2292" t="str">
            <v>קשיח</v>
          </cell>
          <cell r="H2292">
            <v>-1</v>
          </cell>
          <cell r="I2292">
            <v>0</v>
          </cell>
        </row>
        <row r="2293">
          <cell r="A2293">
            <v>1648000699</v>
          </cell>
          <cell r="B2293">
            <v>699</v>
          </cell>
          <cell r="C2293">
            <v>648000</v>
          </cell>
          <cell r="D2293">
            <v>1</v>
          </cell>
          <cell r="E2293">
            <v>0</v>
          </cell>
          <cell r="F2293" t="str">
            <v>תשל' ע"ח הצמדה-ביוב</v>
          </cell>
          <cell r="G2293" t="str">
            <v>קשיח</v>
          </cell>
          <cell r="H2293">
            <v>-1</v>
          </cell>
          <cell r="I2293">
            <v>0</v>
          </cell>
        </row>
        <row r="2294">
          <cell r="A2294">
            <v>1648000701</v>
          </cell>
          <cell r="B2294">
            <v>701</v>
          </cell>
          <cell r="C2294">
            <v>648000</v>
          </cell>
          <cell r="D2294">
            <v>1</v>
          </cell>
          <cell r="E2294">
            <v>0</v>
          </cell>
          <cell r="F2294" t="str">
            <v>קרן - הלוואה  לממשלה</v>
          </cell>
          <cell r="G2294" t="str">
            <v>קשיח</v>
          </cell>
          <cell r="H2294">
            <v>0</v>
          </cell>
          <cell r="I2294">
            <v>1776200</v>
          </cell>
        </row>
        <row r="2295">
          <cell r="A2295">
            <v>1648000702</v>
          </cell>
          <cell r="B2295">
            <v>702</v>
          </cell>
          <cell r="C2295">
            <v>648000</v>
          </cell>
          <cell r="D2295">
            <v>1</v>
          </cell>
          <cell r="E2295">
            <v>0</v>
          </cell>
          <cell r="F2295" t="str">
            <v>ריבית - הלוואה  לממשלה</v>
          </cell>
          <cell r="G2295" t="str">
            <v>קשיח</v>
          </cell>
          <cell r="H2295">
            <v>-0.39973439575033198</v>
          </cell>
          <cell r="I2295">
            <v>45200</v>
          </cell>
        </row>
        <row r="2296">
          <cell r="A2296">
            <v>1648000703</v>
          </cell>
          <cell r="B2296">
            <v>703</v>
          </cell>
          <cell r="C2296">
            <v>648000</v>
          </cell>
          <cell r="D2296">
            <v>1</v>
          </cell>
          <cell r="E2296">
            <v>0</v>
          </cell>
          <cell r="F2296" t="str">
            <v>הצמדה - הלוואה  לממשלה</v>
          </cell>
          <cell r="G2296" t="str">
            <v>קשיח</v>
          </cell>
          <cell r="H2296">
            <v>0</v>
          </cell>
          <cell r="I2296">
            <v>0</v>
          </cell>
        </row>
        <row r="2297">
          <cell r="A2297" t="e">
            <v>#VALUE!</v>
          </cell>
          <cell r="B2297" t="str">
            <v>648000  סך הכל</v>
          </cell>
          <cell r="C2297">
            <v>0</v>
          </cell>
          <cell r="D2297">
            <v>0</v>
          </cell>
          <cell r="E2297">
            <v>0</v>
          </cell>
          <cell r="F2297" t="str">
            <v>פרעון מלוות - עצמי</v>
          </cell>
          <cell r="G2297">
            <v>0</v>
          </cell>
          <cell r="H2297">
            <v>9.4367336217979769E-2</v>
          </cell>
          <cell r="I2297">
            <v>31665300</v>
          </cell>
        </row>
        <row r="2298">
          <cell r="A2298">
            <v>17000000</v>
          </cell>
          <cell r="B2298">
            <v>0</v>
          </cell>
          <cell r="C2298">
            <v>700000</v>
          </cell>
          <cell r="D2298">
            <v>1</v>
          </cell>
          <cell r="E2298">
            <v>0</v>
          </cell>
          <cell r="F2298" t="str">
            <v xml:space="preserve">שרותים מקומיים    </v>
          </cell>
          <cell r="G2298" t="str">
            <v xml:space="preserve"> </v>
          </cell>
          <cell r="H2298">
            <v>0</v>
          </cell>
          <cell r="I2298">
            <v>0</v>
          </cell>
        </row>
        <row r="2299">
          <cell r="A2299">
            <v>17100000</v>
          </cell>
          <cell r="B2299">
            <v>0</v>
          </cell>
          <cell r="C2299">
            <v>710000</v>
          </cell>
          <cell r="D2299">
            <v>1</v>
          </cell>
          <cell r="E2299">
            <v>0</v>
          </cell>
          <cell r="F2299" t="str">
            <v xml:space="preserve">תברואה            </v>
          </cell>
          <cell r="G2299" t="str">
            <v xml:space="preserve"> </v>
          </cell>
          <cell r="H2299">
            <v>0</v>
          </cell>
          <cell r="I2299">
            <v>0</v>
          </cell>
        </row>
        <row r="2300">
          <cell r="A2300">
            <v>17110000</v>
          </cell>
          <cell r="B2300">
            <v>0</v>
          </cell>
          <cell r="C2300">
            <v>711000</v>
          </cell>
          <cell r="D2300">
            <v>1</v>
          </cell>
          <cell r="E2300">
            <v>0</v>
          </cell>
          <cell r="F2300" t="str">
            <v>מינהל תברואה ואיכות  סב'</v>
          </cell>
          <cell r="G2300" t="str">
            <v xml:space="preserve"> </v>
          </cell>
          <cell r="H2300">
            <v>0</v>
          </cell>
          <cell r="I2300">
            <v>0</v>
          </cell>
        </row>
        <row r="2301">
          <cell r="A2301">
            <v>17111000</v>
          </cell>
          <cell r="B2301">
            <v>0</v>
          </cell>
          <cell r="C2301">
            <v>711100</v>
          </cell>
          <cell r="D2301">
            <v>1</v>
          </cell>
          <cell r="E2301">
            <v>0</v>
          </cell>
          <cell r="F2301" t="str">
            <v xml:space="preserve">מינהל תברואה      </v>
          </cell>
          <cell r="G2301" t="str">
            <v xml:space="preserve"> </v>
          </cell>
          <cell r="H2301">
            <v>0</v>
          </cell>
          <cell r="I2301">
            <v>0</v>
          </cell>
        </row>
        <row r="2302">
          <cell r="A2302">
            <v>1711100100</v>
          </cell>
          <cell r="B2302">
            <v>100</v>
          </cell>
          <cell r="C2302">
            <v>711100</v>
          </cell>
          <cell r="D2302">
            <v>1</v>
          </cell>
          <cell r="E2302">
            <v>0</v>
          </cell>
          <cell r="F2302" t="str">
            <v>שכר עובדים לפי תקן</v>
          </cell>
          <cell r="G2302" t="str">
            <v xml:space="preserve"> </v>
          </cell>
          <cell r="H2302">
            <v>0</v>
          </cell>
          <cell r="I2302">
            <v>0</v>
          </cell>
        </row>
        <row r="2303">
          <cell r="A2303">
            <v>1711100110</v>
          </cell>
          <cell r="B2303">
            <v>110</v>
          </cell>
          <cell r="C2303">
            <v>711100</v>
          </cell>
          <cell r="D2303">
            <v>1</v>
          </cell>
          <cell r="E2303">
            <v>0</v>
          </cell>
          <cell r="F2303" t="str">
            <v>השכר הקובע-תקציבית</v>
          </cell>
          <cell r="G2303" t="str">
            <v>שכר</v>
          </cell>
          <cell r="H2303">
            <v>1.5014094864566729E-2</v>
          </cell>
          <cell r="I2303">
            <v>1656300</v>
          </cell>
        </row>
        <row r="2304">
          <cell r="A2304">
            <v>1711100119</v>
          </cell>
          <cell r="B2304">
            <v>119</v>
          </cell>
          <cell r="C2304">
            <v>711100</v>
          </cell>
          <cell r="D2304">
            <v>1</v>
          </cell>
          <cell r="E2304">
            <v>0</v>
          </cell>
          <cell r="F2304" t="str">
            <v xml:space="preserve">השכר הקובע-צוברת  </v>
          </cell>
          <cell r="G2304" t="str">
            <v>שכר</v>
          </cell>
          <cell r="H2304">
            <v>1.5012656018154935E-2</v>
          </cell>
          <cell r="I2304">
            <v>2325800</v>
          </cell>
        </row>
        <row r="2305">
          <cell r="A2305">
            <v>1711100122</v>
          </cell>
          <cell r="B2305">
            <v>122</v>
          </cell>
          <cell r="C2305">
            <v>711100</v>
          </cell>
          <cell r="D2305">
            <v>1</v>
          </cell>
          <cell r="E2305">
            <v>0</v>
          </cell>
          <cell r="F2305" t="str">
            <v xml:space="preserve">ביגוד             </v>
          </cell>
          <cell r="G2305" t="str">
            <v>שכר</v>
          </cell>
          <cell r="H2305">
            <v>0</v>
          </cell>
          <cell r="I2305">
            <v>51000</v>
          </cell>
        </row>
        <row r="2306">
          <cell r="A2306">
            <v>1711100126</v>
          </cell>
          <cell r="B2306">
            <v>126</v>
          </cell>
          <cell r="C2306">
            <v>711100</v>
          </cell>
          <cell r="D2306">
            <v>1</v>
          </cell>
          <cell r="E2306">
            <v>0</v>
          </cell>
          <cell r="F2306" t="str">
            <v xml:space="preserve">דמי הבראה         </v>
          </cell>
          <cell r="G2306" t="str">
            <v>שכר</v>
          </cell>
          <cell r="H2306">
            <v>0.33187772925764203</v>
          </cell>
          <cell r="I2306">
            <v>122000</v>
          </cell>
        </row>
        <row r="2307">
          <cell r="A2307">
            <v>1711100130</v>
          </cell>
          <cell r="B2307">
            <v>130</v>
          </cell>
          <cell r="C2307">
            <v>711100</v>
          </cell>
          <cell r="D2307">
            <v>1</v>
          </cell>
          <cell r="E2307">
            <v>0</v>
          </cell>
          <cell r="F2307" t="str">
            <v xml:space="preserve">שעות נוספות       </v>
          </cell>
          <cell r="G2307" t="str">
            <v>שכר</v>
          </cell>
          <cell r="H2307">
            <v>0</v>
          </cell>
          <cell r="I2307">
            <v>827000</v>
          </cell>
        </row>
        <row r="2308">
          <cell r="A2308">
            <v>1711100140</v>
          </cell>
          <cell r="B2308">
            <v>140</v>
          </cell>
          <cell r="C2308">
            <v>711100</v>
          </cell>
          <cell r="D2308">
            <v>1</v>
          </cell>
          <cell r="E2308">
            <v>0</v>
          </cell>
          <cell r="F2308" t="str">
            <v>השתתפות באחזקת רכב</v>
          </cell>
          <cell r="G2308" t="str">
            <v>שכר</v>
          </cell>
          <cell r="H2308">
            <v>0</v>
          </cell>
          <cell r="I2308">
            <v>430000</v>
          </cell>
        </row>
        <row r="2309">
          <cell r="A2309">
            <v>1711100253</v>
          </cell>
          <cell r="B2309">
            <v>253</v>
          </cell>
          <cell r="C2309">
            <v>711100</v>
          </cell>
          <cell r="D2309">
            <v>1</v>
          </cell>
          <cell r="E2309">
            <v>0</v>
          </cell>
          <cell r="F2309" t="str">
            <v xml:space="preserve">פקידת מוקד חיצוני </v>
          </cell>
          <cell r="G2309" t="str">
            <v>שכר</v>
          </cell>
          <cell r="H2309">
            <v>0</v>
          </cell>
          <cell r="I2309">
            <v>0</v>
          </cell>
        </row>
        <row r="2310">
          <cell r="A2310">
            <v>1711100350</v>
          </cell>
          <cell r="B2310">
            <v>350</v>
          </cell>
          <cell r="C2310">
            <v>711100</v>
          </cell>
          <cell r="D2310">
            <v>1</v>
          </cell>
          <cell r="E2310">
            <v>0</v>
          </cell>
          <cell r="F2310" t="str">
            <v>ליסינג 746-59-001</v>
          </cell>
          <cell r="G2310" t="str">
            <v>שכר</v>
          </cell>
          <cell r="H2310">
            <v>1.9230769230769162E-2</v>
          </cell>
          <cell r="I2310">
            <v>53000</v>
          </cell>
        </row>
        <row r="2311">
          <cell r="A2311">
            <v>1711100351</v>
          </cell>
          <cell r="B2311">
            <v>351</v>
          </cell>
          <cell r="C2311">
            <v>711100</v>
          </cell>
          <cell r="D2311">
            <v>1</v>
          </cell>
          <cell r="E2311">
            <v>0</v>
          </cell>
          <cell r="F2311" t="str">
            <v>הוצאות-746-59-001</v>
          </cell>
          <cell r="G2311" t="str">
            <v>שכר</v>
          </cell>
          <cell r="H2311">
            <v>0.21799999999999997</v>
          </cell>
          <cell r="I2311">
            <v>30450</v>
          </cell>
        </row>
        <row r="2312">
          <cell r="A2312">
            <v>1711100400</v>
          </cell>
          <cell r="B2312">
            <v>400</v>
          </cell>
          <cell r="C2312">
            <v>711100</v>
          </cell>
          <cell r="D2312">
            <v>1</v>
          </cell>
          <cell r="E2312">
            <v>0</v>
          </cell>
          <cell r="F2312" t="str">
            <v>אחזקת בנינים וציוד</v>
          </cell>
          <cell r="G2312" t="str">
            <v xml:space="preserve"> </v>
          </cell>
          <cell r="H2312">
            <v>0</v>
          </cell>
          <cell r="I2312">
            <v>0</v>
          </cell>
        </row>
        <row r="2313">
          <cell r="A2313">
            <v>1711100470</v>
          </cell>
          <cell r="B2313">
            <v>470</v>
          </cell>
          <cell r="C2313">
            <v>711100</v>
          </cell>
          <cell r="D2313">
            <v>1</v>
          </cell>
          <cell r="E2313">
            <v>0</v>
          </cell>
          <cell r="F2313" t="str">
            <v xml:space="preserve">אחזקת מכונות משרד </v>
          </cell>
          <cell r="G2313" t="str">
            <v>גמיש</v>
          </cell>
          <cell r="H2313">
            <v>0</v>
          </cell>
          <cell r="I2313">
            <v>2300</v>
          </cell>
        </row>
        <row r="2314">
          <cell r="A2314">
            <v>1711100471</v>
          </cell>
          <cell r="B2314">
            <v>471</v>
          </cell>
          <cell r="C2314">
            <v>711100</v>
          </cell>
          <cell r="D2314">
            <v>1</v>
          </cell>
          <cell r="E2314">
            <v>0</v>
          </cell>
          <cell r="F2314" t="str">
            <v xml:space="preserve">מכשירי כתיבה      </v>
          </cell>
          <cell r="G2314" t="str">
            <v>גמיש</v>
          </cell>
          <cell r="H2314">
            <v>0</v>
          </cell>
          <cell r="I2314">
            <v>28500</v>
          </cell>
        </row>
        <row r="2315">
          <cell r="A2315">
            <v>1711100492</v>
          </cell>
          <cell r="B2315">
            <v>492</v>
          </cell>
          <cell r="C2315">
            <v>711100</v>
          </cell>
          <cell r="D2315">
            <v>1</v>
          </cell>
          <cell r="E2315">
            <v>0</v>
          </cell>
          <cell r="F2315" t="str">
            <v xml:space="preserve">השתתפות בעזר 092  </v>
          </cell>
          <cell r="G2315" t="str">
            <v>קשיח</v>
          </cell>
          <cell r="H2315">
            <v>5.0803300043421595E-2</v>
          </cell>
          <cell r="I2315">
            <v>242000</v>
          </cell>
        </row>
        <row r="2316">
          <cell r="A2316">
            <v>1711100500</v>
          </cell>
          <cell r="B2316">
            <v>500</v>
          </cell>
          <cell r="C2316">
            <v>711100</v>
          </cell>
          <cell r="D2316">
            <v>1</v>
          </cell>
          <cell r="E2316">
            <v>0</v>
          </cell>
          <cell r="F2316" t="str">
            <v xml:space="preserve">הוצאות מינהליות   </v>
          </cell>
          <cell r="G2316" t="str">
            <v xml:space="preserve"> </v>
          </cell>
          <cell r="H2316">
            <v>0</v>
          </cell>
          <cell r="I2316">
            <v>0</v>
          </cell>
        </row>
        <row r="2317">
          <cell r="A2317">
            <v>1711100511</v>
          </cell>
          <cell r="B2317">
            <v>511</v>
          </cell>
          <cell r="C2317">
            <v>711100</v>
          </cell>
          <cell r="D2317">
            <v>1</v>
          </cell>
          <cell r="E2317">
            <v>0</v>
          </cell>
          <cell r="F2317" t="str">
            <v xml:space="preserve">אירוח וכיבוד      </v>
          </cell>
          <cell r="G2317" t="str">
            <v>גמיש</v>
          </cell>
          <cell r="H2317">
            <v>0</v>
          </cell>
          <cell r="I2317">
            <v>2300</v>
          </cell>
        </row>
        <row r="2318">
          <cell r="A2318">
            <v>1711100512</v>
          </cell>
          <cell r="B2318">
            <v>512</v>
          </cell>
          <cell r="C2318">
            <v>711100</v>
          </cell>
          <cell r="D2318">
            <v>1</v>
          </cell>
          <cell r="E2318">
            <v>0</v>
          </cell>
          <cell r="F2318" t="str">
            <v xml:space="preserve">נסיעות ואש"ל      </v>
          </cell>
          <cell r="G2318" t="str">
            <v>גמיש</v>
          </cell>
          <cell r="H2318">
            <v>0</v>
          </cell>
          <cell r="I2318">
            <v>9500</v>
          </cell>
        </row>
        <row r="2319">
          <cell r="A2319">
            <v>1711100522</v>
          </cell>
          <cell r="B2319">
            <v>522</v>
          </cell>
          <cell r="C2319">
            <v>711100</v>
          </cell>
          <cell r="D2319">
            <v>1</v>
          </cell>
          <cell r="E2319">
            <v>0</v>
          </cell>
          <cell r="F2319" t="str">
            <v xml:space="preserve">ספרים ועיתונים    </v>
          </cell>
          <cell r="G2319" t="str">
            <v>גמיש</v>
          </cell>
          <cell r="H2319">
            <v>0</v>
          </cell>
          <cell r="I2319">
            <v>0</v>
          </cell>
        </row>
        <row r="2320">
          <cell r="A2320">
            <v>1711100540</v>
          </cell>
          <cell r="B2320">
            <v>540</v>
          </cell>
          <cell r="C2320">
            <v>711100</v>
          </cell>
          <cell r="D2320">
            <v>1</v>
          </cell>
          <cell r="E2320">
            <v>0</v>
          </cell>
          <cell r="F2320" t="str">
            <v xml:space="preserve">הוצאות טלפון      </v>
          </cell>
          <cell r="G2320" t="str">
            <v>קשיח</v>
          </cell>
          <cell r="H2320">
            <v>0</v>
          </cell>
          <cell r="I2320">
            <v>0</v>
          </cell>
        </row>
        <row r="2321">
          <cell r="A2321">
            <v>1711100544</v>
          </cell>
          <cell r="B2321">
            <v>544</v>
          </cell>
          <cell r="C2321">
            <v>711100</v>
          </cell>
          <cell r="D2321">
            <v>1</v>
          </cell>
          <cell r="E2321">
            <v>0</v>
          </cell>
          <cell r="F2321" t="str">
            <v xml:space="preserve">הוצאות דאר        </v>
          </cell>
          <cell r="G2321" t="str">
            <v>קשיח</v>
          </cell>
          <cell r="H2321">
            <v>0</v>
          </cell>
          <cell r="I2321">
            <v>1900</v>
          </cell>
        </row>
        <row r="2322">
          <cell r="A2322">
            <v>1711100550</v>
          </cell>
          <cell r="B2322">
            <v>550</v>
          </cell>
          <cell r="C2322">
            <v>711100</v>
          </cell>
          <cell r="D2322">
            <v>1</v>
          </cell>
          <cell r="E2322">
            <v>0</v>
          </cell>
          <cell r="F2322" t="str">
            <v xml:space="preserve">פירסומים          </v>
          </cell>
          <cell r="G2322" t="str">
            <v>גמיש</v>
          </cell>
          <cell r="H2322">
            <v>0</v>
          </cell>
          <cell r="I2322">
            <v>0</v>
          </cell>
        </row>
        <row r="2323">
          <cell r="A2323">
            <v>1711100561</v>
          </cell>
          <cell r="B2323">
            <v>561</v>
          </cell>
          <cell r="C2323">
            <v>711100</v>
          </cell>
          <cell r="D2323">
            <v>1</v>
          </cell>
          <cell r="E2323">
            <v>0</v>
          </cell>
          <cell r="F2323" t="str">
            <v xml:space="preserve">שיכפולים          </v>
          </cell>
          <cell r="G2323" t="str">
            <v>גמיש</v>
          </cell>
          <cell r="H2323">
            <v>0</v>
          </cell>
          <cell r="I2323">
            <v>900</v>
          </cell>
        </row>
        <row r="2324">
          <cell r="A2324">
            <v>1711100562</v>
          </cell>
          <cell r="B2324">
            <v>562</v>
          </cell>
          <cell r="C2324">
            <v>711100</v>
          </cell>
          <cell r="D2324">
            <v>1</v>
          </cell>
          <cell r="E2324">
            <v>0</v>
          </cell>
          <cell r="F2324" t="str">
            <v xml:space="preserve">הדפסות            </v>
          </cell>
          <cell r="G2324" t="str">
            <v>גמיש</v>
          </cell>
          <cell r="H2324">
            <v>0</v>
          </cell>
          <cell r="I2324">
            <v>3100</v>
          </cell>
        </row>
        <row r="2325">
          <cell r="A2325">
            <v>1711100571</v>
          </cell>
          <cell r="B2325">
            <v>571</v>
          </cell>
          <cell r="C2325">
            <v>711100</v>
          </cell>
          <cell r="D2325">
            <v>1</v>
          </cell>
          <cell r="E2325">
            <v>0</v>
          </cell>
          <cell r="F2325" t="str">
            <v xml:space="preserve">מיכון וענ"א       </v>
          </cell>
          <cell r="G2325" t="str">
            <v>קשיח</v>
          </cell>
          <cell r="H2325">
            <v>0</v>
          </cell>
          <cell r="I2325">
            <v>173800</v>
          </cell>
        </row>
        <row r="2326">
          <cell r="A2326">
            <v>1711100580</v>
          </cell>
          <cell r="B2326">
            <v>580</v>
          </cell>
          <cell r="C2326">
            <v>711100</v>
          </cell>
          <cell r="D2326">
            <v>1</v>
          </cell>
          <cell r="E2326">
            <v>0</v>
          </cell>
          <cell r="F2326" t="str">
            <v xml:space="preserve">יעוץ חיצוני       </v>
          </cell>
          <cell r="G2326" t="str">
            <v>גמיש</v>
          </cell>
          <cell r="H2326">
            <v>0</v>
          </cell>
          <cell r="I2326">
            <v>0</v>
          </cell>
        </row>
        <row r="2327">
          <cell r="A2327">
            <v>1711100596</v>
          </cell>
          <cell r="B2327">
            <v>596</v>
          </cell>
          <cell r="C2327">
            <v>711100</v>
          </cell>
          <cell r="D2327">
            <v>1</v>
          </cell>
          <cell r="E2327">
            <v>0</v>
          </cell>
          <cell r="F2327" t="str">
            <v xml:space="preserve">השתתפות בעזר 096  </v>
          </cell>
          <cell r="G2327" t="str">
            <v>קשיח</v>
          </cell>
          <cell r="H2327">
            <v>0.27712031558185402</v>
          </cell>
          <cell r="I2327">
            <v>1036000</v>
          </cell>
        </row>
        <row r="2328">
          <cell r="A2328">
            <v>1711100753</v>
          </cell>
          <cell r="B2328">
            <v>753</v>
          </cell>
          <cell r="C2328">
            <v>711100</v>
          </cell>
          <cell r="D2328">
            <v>1</v>
          </cell>
          <cell r="E2328">
            <v>0</v>
          </cell>
          <cell r="F2328" t="str">
            <v xml:space="preserve">פקידת מוקד חיצוני </v>
          </cell>
          <cell r="G2328" t="str">
            <v>קשיח</v>
          </cell>
          <cell r="H2328">
            <v>0</v>
          </cell>
          <cell r="I2328">
            <v>0</v>
          </cell>
        </row>
        <row r="2329">
          <cell r="A2329">
            <v>1711100794</v>
          </cell>
          <cell r="B2329">
            <v>794</v>
          </cell>
          <cell r="C2329">
            <v>711100</v>
          </cell>
          <cell r="D2329">
            <v>1</v>
          </cell>
          <cell r="E2329">
            <v>0</v>
          </cell>
          <cell r="F2329" t="str">
            <v xml:space="preserve">השתתפות בעזר 094  </v>
          </cell>
          <cell r="G2329" t="str">
            <v>קשיח</v>
          </cell>
          <cell r="H2329">
            <v>0.29341317365269459</v>
          </cell>
          <cell r="I2329">
            <v>86400</v>
          </cell>
        </row>
        <row r="2330">
          <cell r="A2330">
            <v>1711100931</v>
          </cell>
          <cell r="B2330">
            <v>931</v>
          </cell>
          <cell r="C2330">
            <v>711100</v>
          </cell>
          <cell r="D2330">
            <v>1</v>
          </cell>
          <cell r="E2330">
            <v>0</v>
          </cell>
          <cell r="F2330" t="str">
            <v>שיקום אתר הפסולת</v>
          </cell>
          <cell r="G2330" t="str">
            <v>קשיח</v>
          </cell>
          <cell r="H2330">
            <v>0</v>
          </cell>
          <cell r="I2330">
            <v>0</v>
          </cell>
        </row>
        <row r="2331">
          <cell r="A2331">
            <v>1711100961</v>
          </cell>
          <cell r="B2331">
            <v>961</v>
          </cell>
          <cell r="C2331">
            <v>711100</v>
          </cell>
          <cell r="D2331">
            <v>1</v>
          </cell>
          <cell r="E2331">
            <v>0</v>
          </cell>
          <cell r="F2331" t="str">
            <v>רז' פעולות ורכישות</v>
          </cell>
          <cell r="G2331" t="str">
            <v>גמיש</v>
          </cell>
          <cell r="H2331">
            <v>0</v>
          </cell>
          <cell r="I2331">
            <v>0</v>
          </cell>
        </row>
        <row r="2332">
          <cell r="A2332" t="e">
            <v>#VALUE!</v>
          </cell>
          <cell r="B2332" t="str">
            <v>711100  סך הכל</v>
          </cell>
          <cell r="C2332">
            <v>0</v>
          </cell>
          <cell r="D2332">
            <v>0</v>
          </cell>
          <cell r="E2332">
            <v>0</v>
          </cell>
          <cell r="F2332" t="str">
            <v xml:space="preserve">מינהל תברואה      </v>
          </cell>
          <cell r="G2332">
            <v>0</v>
          </cell>
          <cell r="H2332">
            <v>5.2277724949483018E-2</v>
          </cell>
          <cell r="I2332">
            <v>7082250</v>
          </cell>
        </row>
        <row r="2333">
          <cell r="A2333">
            <v>17112000</v>
          </cell>
          <cell r="B2333">
            <v>0</v>
          </cell>
          <cell r="C2333">
            <v>711200</v>
          </cell>
          <cell r="D2333">
            <v>1</v>
          </cell>
          <cell r="E2333">
            <v>0</v>
          </cell>
          <cell r="F2333" t="str">
            <v xml:space="preserve">הדבקת מודעות      </v>
          </cell>
          <cell r="G2333" t="str">
            <v xml:space="preserve"> </v>
          </cell>
          <cell r="H2333">
            <v>0</v>
          </cell>
          <cell r="I2333">
            <v>0</v>
          </cell>
        </row>
        <row r="2334">
          <cell r="A2334">
            <v>1711200700</v>
          </cell>
          <cell r="B2334">
            <v>700</v>
          </cell>
          <cell r="C2334">
            <v>711200</v>
          </cell>
          <cell r="D2334">
            <v>1</v>
          </cell>
          <cell r="E2334">
            <v>0</v>
          </cell>
          <cell r="F2334" t="str">
            <v xml:space="preserve">הוצאות לפעולות    </v>
          </cell>
          <cell r="G2334" t="str">
            <v xml:space="preserve"> </v>
          </cell>
          <cell r="H2334">
            <v>0</v>
          </cell>
          <cell r="I2334">
            <v>0</v>
          </cell>
        </row>
        <row r="2335">
          <cell r="A2335">
            <v>1711200757</v>
          </cell>
          <cell r="B2335">
            <v>757</v>
          </cell>
          <cell r="C2335">
            <v>711200</v>
          </cell>
          <cell r="D2335">
            <v>1</v>
          </cell>
          <cell r="E2335">
            <v>0</v>
          </cell>
          <cell r="F2335" t="str">
            <v xml:space="preserve">הדבקת מודעות-קבלן </v>
          </cell>
          <cell r="G2335" t="str">
            <v>קשיח</v>
          </cell>
          <cell r="H2335">
            <v>0</v>
          </cell>
          <cell r="I2335">
            <v>0</v>
          </cell>
        </row>
        <row r="2336">
          <cell r="A2336" t="e">
            <v>#VALUE!</v>
          </cell>
          <cell r="B2336" t="str">
            <v>711200  סך הכל</v>
          </cell>
          <cell r="C2336">
            <v>0</v>
          </cell>
          <cell r="D2336">
            <v>0</v>
          </cell>
          <cell r="E2336">
            <v>0</v>
          </cell>
          <cell r="F2336" t="str">
            <v xml:space="preserve">הדבקת מודעות      </v>
          </cell>
          <cell r="G2336">
            <v>0</v>
          </cell>
          <cell r="H2336">
            <v>0</v>
          </cell>
          <cell r="I2336">
            <v>0</v>
          </cell>
        </row>
        <row r="2337">
          <cell r="A2337">
            <v>17120000</v>
          </cell>
          <cell r="B2337">
            <v>0</v>
          </cell>
          <cell r="C2337">
            <v>712000</v>
          </cell>
          <cell r="D2337">
            <v>1</v>
          </cell>
          <cell r="E2337">
            <v>0</v>
          </cell>
          <cell r="F2337" t="str">
            <v xml:space="preserve">שרותי נקיון       </v>
          </cell>
          <cell r="G2337" t="str">
            <v xml:space="preserve"> </v>
          </cell>
          <cell r="H2337">
            <v>0</v>
          </cell>
          <cell r="I2337">
            <v>0</v>
          </cell>
        </row>
        <row r="2338">
          <cell r="A2338">
            <v>17122000</v>
          </cell>
          <cell r="B2338">
            <v>0</v>
          </cell>
          <cell r="C2338">
            <v>712200</v>
          </cell>
          <cell r="D2338">
            <v>1</v>
          </cell>
          <cell r="E2338">
            <v>0</v>
          </cell>
          <cell r="F2338" t="str">
            <v xml:space="preserve">נקוי רחובות       </v>
          </cell>
          <cell r="G2338" t="str">
            <v xml:space="preserve"> </v>
          </cell>
          <cell r="H2338">
            <v>0</v>
          </cell>
          <cell r="I2338">
            <v>0</v>
          </cell>
        </row>
        <row r="2339">
          <cell r="A2339">
            <v>1712200255</v>
          </cell>
          <cell r="B2339">
            <v>255</v>
          </cell>
          <cell r="C2339">
            <v>712200</v>
          </cell>
          <cell r="D2339">
            <v>1</v>
          </cell>
          <cell r="E2339">
            <v>0</v>
          </cell>
          <cell r="F2339" t="str">
            <v>ניקוי מגרשים - עובדים</v>
          </cell>
          <cell r="G2339" t="str">
            <v>שכר</v>
          </cell>
          <cell r="H2339">
            <v>-1</v>
          </cell>
          <cell r="I2339">
            <v>0</v>
          </cell>
        </row>
        <row r="2340">
          <cell r="A2340">
            <v>1712200400</v>
          </cell>
          <cell r="B2340">
            <v>400</v>
          </cell>
          <cell r="C2340">
            <v>712200</v>
          </cell>
          <cell r="D2340">
            <v>1</v>
          </cell>
          <cell r="E2340">
            <v>0</v>
          </cell>
          <cell r="F2340" t="str">
            <v>אחזקת בנינים וציוד</v>
          </cell>
          <cell r="G2340" t="str">
            <v xml:space="preserve"> </v>
          </cell>
          <cell r="H2340">
            <v>0</v>
          </cell>
          <cell r="I2340">
            <v>0</v>
          </cell>
        </row>
        <row r="2341">
          <cell r="A2341">
            <v>1712200431</v>
          </cell>
          <cell r="B2341">
            <v>431</v>
          </cell>
          <cell r="C2341">
            <v>712200</v>
          </cell>
          <cell r="D2341">
            <v>1</v>
          </cell>
          <cell r="E2341">
            <v>0</v>
          </cell>
          <cell r="F2341" t="str">
            <v xml:space="preserve">חשמל              </v>
          </cell>
          <cell r="G2341" t="str">
            <v>קשיח</v>
          </cell>
          <cell r="H2341">
            <v>-0.72499999999999998</v>
          </cell>
          <cell r="I2341">
            <v>6600</v>
          </cell>
        </row>
        <row r="2342">
          <cell r="A2342">
            <v>1712200441</v>
          </cell>
          <cell r="B2342">
            <v>441</v>
          </cell>
          <cell r="C2342">
            <v>712200</v>
          </cell>
          <cell r="D2342">
            <v>1</v>
          </cell>
          <cell r="E2342">
            <v>0</v>
          </cell>
          <cell r="F2342" t="str">
            <v xml:space="preserve">ביטוח מחסנים      </v>
          </cell>
          <cell r="G2342" t="str">
            <v>קשיח</v>
          </cell>
          <cell r="H2342">
            <v>0</v>
          </cell>
          <cell r="I2342">
            <v>0</v>
          </cell>
        </row>
        <row r="2343">
          <cell r="A2343">
            <v>1712200561</v>
          </cell>
          <cell r="B2343">
            <v>561</v>
          </cell>
          <cell r="C2343">
            <v>712200</v>
          </cell>
          <cell r="D2343">
            <v>1</v>
          </cell>
          <cell r="E2343">
            <v>0</v>
          </cell>
          <cell r="F2343" t="str">
            <v xml:space="preserve">שיכפולים          </v>
          </cell>
          <cell r="G2343" t="str">
            <v>גמיש</v>
          </cell>
          <cell r="H2343">
            <v>0</v>
          </cell>
          <cell r="I2343">
            <v>4600</v>
          </cell>
        </row>
        <row r="2344">
          <cell r="A2344">
            <v>1712200580</v>
          </cell>
          <cell r="B2344">
            <v>580</v>
          </cell>
          <cell r="C2344">
            <v>712200</v>
          </cell>
          <cell r="D2344">
            <v>1</v>
          </cell>
          <cell r="E2344">
            <v>0</v>
          </cell>
          <cell r="F2344" t="str">
            <v xml:space="preserve">יעוץ חיצוני       </v>
          </cell>
          <cell r="G2344" t="str">
            <v>גמיש</v>
          </cell>
          <cell r="H2344">
            <v>0</v>
          </cell>
          <cell r="I2344">
            <v>0</v>
          </cell>
        </row>
        <row r="2345">
          <cell r="A2345">
            <v>1712200596</v>
          </cell>
          <cell r="B2345">
            <v>596</v>
          </cell>
          <cell r="C2345">
            <v>712200</v>
          </cell>
          <cell r="D2345">
            <v>1</v>
          </cell>
          <cell r="E2345">
            <v>0</v>
          </cell>
          <cell r="F2345" t="str">
            <v xml:space="preserve">השתתפות בעזר 096  </v>
          </cell>
          <cell r="G2345" t="str">
            <v>קשיח</v>
          </cell>
          <cell r="H2345">
            <v>0</v>
          </cell>
          <cell r="I2345">
            <v>0</v>
          </cell>
        </row>
        <row r="2346">
          <cell r="A2346">
            <v>1712200700</v>
          </cell>
          <cell r="B2346">
            <v>700</v>
          </cell>
          <cell r="C2346">
            <v>712200</v>
          </cell>
          <cell r="D2346">
            <v>1</v>
          </cell>
          <cell r="E2346">
            <v>0</v>
          </cell>
          <cell r="F2346" t="str">
            <v xml:space="preserve">הוצאות לפעולות    </v>
          </cell>
          <cell r="G2346" t="str">
            <v xml:space="preserve"> </v>
          </cell>
          <cell r="H2346">
            <v>0</v>
          </cell>
          <cell r="I2346">
            <v>0</v>
          </cell>
        </row>
        <row r="2347">
          <cell r="A2347">
            <v>1712200715</v>
          </cell>
          <cell r="B2347">
            <v>715</v>
          </cell>
          <cell r="C2347">
            <v>712200</v>
          </cell>
          <cell r="D2347">
            <v>1</v>
          </cell>
          <cell r="E2347">
            <v>0</v>
          </cell>
          <cell r="F2347" t="str">
            <v>עבודות קבלניות רכב</v>
          </cell>
          <cell r="G2347" t="str">
            <v>גמיש</v>
          </cell>
          <cell r="H2347">
            <v>4.8429319371727786E-2</v>
          </cell>
          <cell r="I2347">
            <v>801000</v>
          </cell>
        </row>
        <row r="2348">
          <cell r="A2348">
            <v>1712200716</v>
          </cell>
          <cell r="B2348">
            <v>716</v>
          </cell>
          <cell r="C2348">
            <v>712200</v>
          </cell>
          <cell r="D2348">
            <v>1</v>
          </cell>
          <cell r="E2348">
            <v>0</v>
          </cell>
          <cell r="F2348" t="str">
            <v xml:space="preserve">השכרת מכונת טיאוט </v>
          </cell>
          <cell r="G2348" t="str">
            <v>גמיש</v>
          </cell>
          <cell r="H2348">
            <v>0</v>
          </cell>
          <cell r="I2348">
            <v>0</v>
          </cell>
        </row>
        <row r="2349">
          <cell r="A2349">
            <v>1712200722</v>
          </cell>
          <cell r="B2349">
            <v>722</v>
          </cell>
          <cell r="C2349">
            <v>712200</v>
          </cell>
          <cell r="D2349">
            <v>1</v>
          </cell>
          <cell r="E2349">
            <v>0</v>
          </cell>
          <cell r="F2349" t="str">
            <v>חמרים-תחזוקה עצמית</v>
          </cell>
          <cell r="G2349" t="str">
            <v>גמיש</v>
          </cell>
          <cell r="H2349">
            <v>0</v>
          </cell>
          <cell r="I2349">
            <v>7400</v>
          </cell>
        </row>
        <row r="2350">
          <cell r="A2350">
            <v>1712200723</v>
          </cell>
          <cell r="B2350">
            <v>723</v>
          </cell>
          <cell r="C2350">
            <v>712200</v>
          </cell>
          <cell r="D2350">
            <v>1</v>
          </cell>
          <cell r="E2350">
            <v>0</v>
          </cell>
          <cell r="F2350" t="str">
            <v xml:space="preserve">שקיות אשפה        </v>
          </cell>
          <cell r="G2350" t="str">
            <v>גמיש</v>
          </cell>
          <cell r="H2350">
            <v>0</v>
          </cell>
          <cell r="I2350">
            <v>49400</v>
          </cell>
        </row>
        <row r="2351">
          <cell r="A2351">
            <v>1712200742</v>
          </cell>
          <cell r="B2351">
            <v>742</v>
          </cell>
          <cell r="C2351">
            <v>712200</v>
          </cell>
          <cell r="D2351">
            <v>1</v>
          </cell>
          <cell r="E2351">
            <v>0</v>
          </cell>
          <cell r="F2351" t="str">
            <v xml:space="preserve">כלים וציוד        </v>
          </cell>
          <cell r="G2351" t="str">
            <v>גמיש</v>
          </cell>
          <cell r="H2351">
            <v>0</v>
          </cell>
          <cell r="I2351">
            <v>0</v>
          </cell>
        </row>
        <row r="2352">
          <cell r="A2352">
            <v>1712200745</v>
          </cell>
          <cell r="B2352">
            <v>745</v>
          </cell>
          <cell r="C2352">
            <v>712200</v>
          </cell>
          <cell r="D2352">
            <v>1</v>
          </cell>
          <cell r="E2352">
            <v>0</v>
          </cell>
          <cell r="F2352" t="str">
            <v xml:space="preserve">תיקון נזקים       </v>
          </cell>
          <cell r="G2352" t="str">
            <v>קשיח</v>
          </cell>
          <cell r="H2352">
            <v>0</v>
          </cell>
          <cell r="I2352">
            <v>9500</v>
          </cell>
        </row>
        <row r="2353">
          <cell r="A2353">
            <v>1712200752</v>
          </cell>
          <cell r="B2353">
            <v>752</v>
          </cell>
          <cell r="C2353">
            <v>712200</v>
          </cell>
          <cell r="D2353">
            <v>1</v>
          </cell>
          <cell r="E2353">
            <v>0</v>
          </cell>
          <cell r="F2353" t="str">
            <v xml:space="preserve">אספקת ג'טר        </v>
          </cell>
          <cell r="G2353" t="str">
            <v>גמיש</v>
          </cell>
          <cell r="H2353">
            <v>-1</v>
          </cell>
          <cell r="I2353">
            <v>0</v>
          </cell>
        </row>
        <row r="2354">
          <cell r="A2354">
            <v>1712200754</v>
          </cell>
          <cell r="B2354">
            <v>754</v>
          </cell>
          <cell r="C2354">
            <v>712200</v>
          </cell>
          <cell r="D2354">
            <v>1</v>
          </cell>
          <cell r="E2354">
            <v>0</v>
          </cell>
          <cell r="F2354" t="str">
            <v xml:space="preserve">סיירת נקיון       </v>
          </cell>
          <cell r="G2354" t="str">
            <v>גמיש</v>
          </cell>
          <cell r="H2354">
            <v>0</v>
          </cell>
          <cell r="I2354">
            <v>0</v>
          </cell>
        </row>
        <row r="2355">
          <cell r="A2355">
            <v>1712200755</v>
          </cell>
          <cell r="B2355">
            <v>755</v>
          </cell>
          <cell r="C2355">
            <v>712200</v>
          </cell>
          <cell r="D2355">
            <v>1</v>
          </cell>
          <cell r="E2355">
            <v>0</v>
          </cell>
          <cell r="F2355" t="str">
            <v xml:space="preserve">אספקת פועלים      </v>
          </cell>
          <cell r="G2355" t="str">
            <v>גמיש</v>
          </cell>
          <cell r="H2355">
            <v>0</v>
          </cell>
          <cell r="I2355">
            <v>0</v>
          </cell>
        </row>
        <row r="2356">
          <cell r="A2356">
            <v>1712200756</v>
          </cell>
          <cell r="B2356">
            <v>756</v>
          </cell>
          <cell r="C2356">
            <v>712200</v>
          </cell>
          <cell r="D2356">
            <v>1</v>
          </cell>
          <cell r="E2356">
            <v>0</v>
          </cell>
          <cell r="F2356" t="str">
            <v>שמירה-מזבלה מקומית</v>
          </cell>
          <cell r="G2356" t="str">
            <v>קשיח</v>
          </cell>
          <cell r="H2356">
            <v>0</v>
          </cell>
          <cell r="I2356">
            <v>0</v>
          </cell>
        </row>
        <row r="2357">
          <cell r="A2357">
            <v>1712200757</v>
          </cell>
          <cell r="B2357">
            <v>757</v>
          </cell>
          <cell r="C2357">
            <v>712200</v>
          </cell>
          <cell r="D2357">
            <v>1</v>
          </cell>
          <cell r="E2357">
            <v>0</v>
          </cell>
          <cell r="F2357" t="str">
            <v xml:space="preserve">אח'מזבלה מקומית   </v>
          </cell>
          <cell r="G2357" t="str">
            <v>קשיח</v>
          </cell>
          <cell r="H2357">
            <v>0</v>
          </cell>
          <cell r="I2357">
            <v>0</v>
          </cell>
        </row>
        <row r="2358">
          <cell r="A2358">
            <v>1712200758</v>
          </cell>
          <cell r="B2358">
            <v>758</v>
          </cell>
          <cell r="C2358">
            <v>712200</v>
          </cell>
          <cell r="D2358">
            <v>1</v>
          </cell>
          <cell r="E2358">
            <v>0</v>
          </cell>
          <cell r="F2358" t="str">
            <v xml:space="preserve">נקוי רח'בקבלנות   </v>
          </cell>
          <cell r="G2358" t="str">
            <v>גמיש</v>
          </cell>
          <cell r="H2358">
            <v>2.3527272727272619E-2</v>
          </cell>
          <cell r="I2358">
            <v>28147000</v>
          </cell>
        </row>
        <row r="2359">
          <cell r="A2359">
            <v>1712200759</v>
          </cell>
          <cell r="B2359">
            <v>759</v>
          </cell>
          <cell r="C2359">
            <v>712200</v>
          </cell>
          <cell r="D2359">
            <v>1</v>
          </cell>
          <cell r="E2359">
            <v>0</v>
          </cell>
          <cell r="F2359" t="str">
            <v xml:space="preserve">פנוי גזם          </v>
          </cell>
          <cell r="G2359" t="str">
            <v>גמיש</v>
          </cell>
          <cell r="H2359">
            <v>0.14541257074769143</v>
          </cell>
          <cell r="I2359">
            <v>7690300</v>
          </cell>
        </row>
        <row r="2360">
          <cell r="A2360">
            <v>1712200794</v>
          </cell>
          <cell r="B2360">
            <v>794</v>
          </cell>
          <cell r="C2360">
            <v>712200</v>
          </cell>
          <cell r="D2360">
            <v>1</v>
          </cell>
          <cell r="E2360">
            <v>0</v>
          </cell>
          <cell r="F2360" t="str">
            <v xml:space="preserve">השתתפות בעזר 094  </v>
          </cell>
          <cell r="G2360" t="str">
            <v>קשיח</v>
          </cell>
          <cell r="H2360">
            <v>0.15351993214588644</v>
          </cell>
          <cell r="I2360">
            <v>272000</v>
          </cell>
        </row>
        <row r="2361">
          <cell r="A2361">
            <v>1712200900</v>
          </cell>
          <cell r="B2361">
            <v>900</v>
          </cell>
          <cell r="C2361">
            <v>712200</v>
          </cell>
          <cell r="D2361">
            <v>1</v>
          </cell>
          <cell r="E2361">
            <v>0</v>
          </cell>
          <cell r="F2361" t="str">
            <v xml:space="preserve">הוצאות חד פעמיות  </v>
          </cell>
          <cell r="G2361" t="str">
            <v xml:space="preserve"> </v>
          </cell>
          <cell r="H2361">
            <v>0</v>
          </cell>
          <cell r="I2361">
            <v>0</v>
          </cell>
        </row>
        <row r="2362">
          <cell r="A2362">
            <v>1712200934</v>
          </cell>
          <cell r="B2362">
            <v>934</v>
          </cell>
          <cell r="C2362">
            <v>712200</v>
          </cell>
          <cell r="D2362">
            <v>1</v>
          </cell>
          <cell r="E2362">
            <v>0</v>
          </cell>
          <cell r="F2362" t="str">
            <v xml:space="preserve">רכישת סלי אשפה    </v>
          </cell>
          <cell r="G2362" t="str">
            <v>גמיש</v>
          </cell>
          <cell r="H2362">
            <v>0</v>
          </cell>
          <cell r="I2362">
            <v>0</v>
          </cell>
        </row>
        <row r="2363">
          <cell r="A2363">
            <v>1712200935</v>
          </cell>
          <cell r="B2363">
            <v>935</v>
          </cell>
          <cell r="C2363">
            <v>712200</v>
          </cell>
          <cell r="D2363">
            <v>1</v>
          </cell>
          <cell r="E2363">
            <v>0</v>
          </cell>
          <cell r="F2363" t="str">
            <v>מתקני איסוף גללים</v>
          </cell>
          <cell r="G2363" t="str">
            <v>גמיש</v>
          </cell>
          <cell r="H2363">
            <v>0</v>
          </cell>
          <cell r="I2363">
            <v>0</v>
          </cell>
        </row>
        <row r="2364">
          <cell r="A2364">
            <v>1712200960</v>
          </cell>
          <cell r="B2364">
            <v>960</v>
          </cell>
          <cell r="C2364">
            <v>712200</v>
          </cell>
          <cell r="D2364">
            <v>1</v>
          </cell>
          <cell r="E2364">
            <v>0</v>
          </cell>
          <cell r="F2364" t="str">
            <v xml:space="preserve">מבצעי נקיון       </v>
          </cell>
          <cell r="G2364" t="str">
            <v>גמיש</v>
          </cell>
          <cell r="H2364">
            <v>0</v>
          </cell>
          <cell r="I2364">
            <v>0</v>
          </cell>
        </row>
        <row r="2365">
          <cell r="A2365">
            <v>1712200961</v>
          </cell>
          <cell r="B2365">
            <v>961</v>
          </cell>
          <cell r="C2365">
            <v>712200</v>
          </cell>
          <cell r="D2365">
            <v>1</v>
          </cell>
          <cell r="E2365">
            <v>0</v>
          </cell>
          <cell r="F2365" t="str">
            <v>פעולות ורכישות</v>
          </cell>
          <cell r="G2365" t="str">
            <v>גמיש</v>
          </cell>
          <cell r="H2365">
            <v>0</v>
          </cell>
          <cell r="I2365">
            <v>0</v>
          </cell>
        </row>
        <row r="2366">
          <cell r="A2366" t="e">
            <v>#VALUE!</v>
          </cell>
          <cell r="B2366" t="str">
            <v>712200  סך הכל</v>
          </cell>
          <cell r="C2366">
            <v>0</v>
          </cell>
          <cell r="D2366">
            <v>0</v>
          </cell>
          <cell r="E2366">
            <v>0</v>
          </cell>
          <cell r="F2366" t="str">
            <v xml:space="preserve">נקוי רחובות       </v>
          </cell>
          <cell r="G2366">
            <v>0</v>
          </cell>
          <cell r="H2366">
            <v>3.3083542578477454E-2</v>
          </cell>
          <cell r="I2366">
            <v>36987800</v>
          </cell>
        </row>
        <row r="2367">
          <cell r="A2367">
            <v>17123000</v>
          </cell>
          <cell r="B2367">
            <v>0</v>
          </cell>
          <cell r="C2367">
            <v>712300</v>
          </cell>
          <cell r="D2367">
            <v>1</v>
          </cell>
          <cell r="E2367">
            <v>0</v>
          </cell>
          <cell r="F2367" t="str">
            <v xml:space="preserve">איסוף וביעור אשפה  </v>
          </cell>
          <cell r="G2367" t="str">
            <v xml:space="preserve"> </v>
          </cell>
          <cell r="H2367">
            <v>0</v>
          </cell>
          <cell r="I2367">
            <v>0</v>
          </cell>
        </row>
        <row r="2368">
          <cell r="A2368">
            <v>1712300100</v>
          </cell>
          <cell r="B2368">
            <v>100</v>
          </cell>
          <cell r="C2368">
            <v>712300</v>
          </cell>
          <cell r="D2368">
            <v>1</v>
          </cell>
          <cell r="E2368">
            <v>0</v>
          </cell>
          <cell r="F2368" t="str">
            <v>שכר עובדים לפי תקן</v>
          </cell>
          <cell r="G2368" t="str">
            <v xml:space="preserve"> </v>
          </cell>
          <cell r="H2368">
            <v>0</v>
          </cell>
          <cell r="I2368">
            <v>0</v>
          </cell>
        </row>
        <row r="2369">
          <cell r="A2369">
            <v>1712300110</v>
          </cell>
          <cell r="B2369">
            <v>110</v>
          </cell>
          <cell r="C2369">
            <v>712300</v>
          </cell>
          <cell r="D2369">
            <v>1</v>
          </cell>
          <cell r="E2369">
            <v>0</v>
          </cell>
          <cell r="F2369" t="str">
            <v>השכר הקובע-תקציבית</v>
          </cell>
          <cell r="G2369" t="str">
            <v>שכר</v>
          </cell>
          <cell r="H2369">
            <v>-7.8443579766536931E-2</v>
          </cell>
          <cell r="I2369">
            <v>5921000</v>
          </cell>
        </row>
        <row r="2370">
          <cell r="A2370">
            <v>1712300119</v>
          </cell>
          <cell r="B2370">
            <v>119</v>
          </cell>
          <cell r="C2370">
            <v>712300</v>
          </cell>
          <cell r="D2370">
            <v>1</v>
          </cell>
          <cell r="E2370">
            <v>0</v>
          </cell>
          <cell r="F2370" t="str">
            <v xml:space="preserve">השכר הקובע-צוברת  </v>
          </cell>
          <cell r="G2370" t="str">
            <v>שכר</v>
          </cell>
          <cell r="H2370">
            <v>1.4984356989955483E-2</v>
          </cell>
          <cell r="I2370">
            <v>3082000</v>
          </cell>
        </row>
        <row r="2371">
          <cell r="A2371">
            <v>1712300122</v>
          </cell>
          <cell r="B2371">
            <v>122</v>
          </cell>
          <cell r="C2371">
            <v>712300</v>
          </cell>
          <cell r="D2371">
            <v>1</v>
          </cell>
          <cell r="E2371">
            <v>0</v>
          </cell>
          <cell r="F2371" t="str">
            <v xml:space="preserve">ביגוד             </v>
          </cell>
          <cell r="G2371" t="str">
            <v>שכר</v>
          </cell>
          <cell r="H2371">
            <v>0</v>
          </cell>
          <cell r="I2371">
            <v>140000</v>
          </cell>
        </row>
        <row r="2372">
          <cell r="A2372">
            <v>1712300126</v>
          </cell>
          <cell r="B2372">
            <v>126</v>
          </cell>
          <cell r="C2372">
            <v>712300</v>
          </cell>
          <cell r="D2372">
            <v>1</v>
          </cell>
          <cell r="E2372">
            <v>0</v>
          </cell>
          <cell r="F2372" t="str">
            <v xml:space="preserve">דמי הבראה         </v>
          </cell>
          <cell r="G2372" t="str">
            <v>שכר</v>
          </cell>
          <cell r="H2372">
            <v>3.0567685589519611E-2</v>
          </cell>
          <cell r="I2372">
            <v>354000</v>
          </cell>
        </row>
        <row r="2373">
          <cell r="A2373">
            <v>1712300130</v>
          </cell>
          <cell r="B2373">
            <v>130</v>
          </cell>
          <cell r="C2373">
            <v>712300</v>
          </cell>
          <cell r="D2373">
            <v>1</v>
          </cell>
          <cell r="E2373">
            <v>0</v>
          </cell>
          <cell r="F2373" t="str">
            <v xml:space="preserve">שעות נוספות       </v>
          </cell>
          <cell r="G2373" t="str">
            <v>שכר</v>
          </cell>
          <cell r="H2373">
            <v>0</v>
          </cell>
          <cell r="I2373">
            <v>5068000</v>
          </cell>
        </row>
        <row r="2374">
          <cell r="A2374">
            <v>1712300140</v>
          </cell>
          <cell r="B2374">
            <v>140</v>
          </cell>
          <cell r="C2374">
            <v>712300</v>
          </cell>
          <cell r="D2374">
            <v>1</v>
          </cell>
          <cell r="E2374">
            <v>0</v>
          </cell>
          <cell r="F2374" t="str">
            <v>השתתפות באחזקת רכב</v>
          </cell>
          <cell r="G2374" t="str">
            <v>שכר</v>
          </cell>
          <cell r="H2374">
            <v>0</v>
          </cell>
          <cell r="I2374">
            <v>354800</v>
          </cell>
        </row>
        <row r="2375">
          <cell r="A2375">
            <v>1712300253</v>
          </cell>
          <cell r="B2375">
            <v>253</v>
          </cell>
          <cell r="C2375">
            <v>712300</v>
          </cell>
          <cell r="D2375">
            <v>1</v>
          </cell>
          <cell r="E2375">
            <v>0</v>
          </cell>
          <cell r="F2375" t="str">
            <v xml:space="preserve">אספקת עובדים      </v>
          </cell>
          <cell r="G2375" t="str">
            <v>שכר</v>
          </cell>
          <cell r="H2375">
            <v>1.8685567010309212E-2</v>
          </cell>
          <cell r="I2375">
            <v>1581000</v>
          </cell>
        </row>
        <row r="2376">
          <cell r="A2376">
            <v>1712300255</v>
          </cell>
          <cell r="B2376">
            <v>255</v>
          </cell>
          <cell r="C2376">
            <v>712300</v>
          </cell>
          <cell r="D2376">
            <v>1</v>
          </cell>
          <cell r="E2376">
            <v>0</v>
          </cell>
          <cell r="F2376" t="str">
            <v xml:space="preserve">אספקת פועלים      </v>
          </cell>
          <cell r="G2376" t="str">
            <v>שכר</v>
          </cell>
          <cell r="H2376">
            <v>2.0999999999999908E-2</v>
          </cell>
          <cell r="I2376">
            <v>102100</v>
          </cell>
        </row>
        <row r="2377">
          <cell r="A2377">
            <v>1712300400</v>
          </cell>
          <cell r="B2377">
            <v>400</v>
          </cell>
          <cell r="C2377">
            <v>712300</v>
          </cell>
          <cell r="D2377">
            <v>1</v>
          </cell>
          <cell r="E2377">
            <v>0</v>
          </cell>
          <cell r="F2377" t="str">
            <v>אחזקת בנינים וציוד</v>
          </cell>
          <cell r="G2377" t="str">
            <v xml:space="preserve"> </v>
          </cell>
          <cell r="H2377">
            <v>0</v>
          </cell>
          <cell r="I2377">
            <v>0</v>
          </cell>
        </row>
        <row r="2378">
          <cell r="A2378">
            <v>1712300437</v>
          </cell>
          <cell r="B2378">
            <v>437</v>
          </cell>
          <cell r="C2378">
            <v>712300</v>
          </cell>
          <cell r="D2378">
            <v>1</v>
          </cell>
          <cell r="E2378">
            <v>0</v>
          </cell>
          <cell r="F2378" t="str">
            <v xml:space="preserve">אחזקת אזעקה       </v>
          </cell>
          <cell r="G2378" t="str">
            <v>קשיח</v>
          </cell>
          <cell r="H2378">
            <v>7.6923076923076872E-2</v>
          </cell>
          <cell r="I2378">
            <v>1400</v>
          </cell>
        </row>
        <row r="2379">
          <cell r="A2379">
            <v>1712300596</v>
          </cell>
          <cell r="B2379">
            <v>596</v>
          </cell>
          <cell r="C2379">
            <v>712300</v>
          </cell>
          <cell r="D2379">
            <v>1</v>
          </cell>
          <cell r="E2379">
            <v>0</v>
          </cell>
          <cell r="F2379" t="str">
            <v xml:space="preserve">השתתפות בעזר 096  </v>
          </cell>
          <cell r="G2379" t="str">
            <v>קשיח</v>
          </cell>
          <cell r="H2379">
            <v>7.2571355433252327E-2</v>
          </cell>
          <cell r="I2379">
            <v>1676000</v>
          </cell>
        </row>
        <row r="2380">
          <cell r="A2380">
            <v>1712300700</v>
          </cell>
          <cell r="B2380">
            <v>700</v>
          </cell>
          <cell r="C2380">
            <v>712300</v>
          </cell>
          <cell r="D2380">
            <v>1</v>
          </cell>
          <cell r="E2380">
            <v>0</v>
          </cell>
          <cell r="F2380" t="str">
            <v xml:space="preserve">הוצאות לפעולות    </v>
          </cell>
          <cell r="G2380" t="str">
            <v xml:space="preserve"> </v>
          </cell>
          <cell r="H2380">
            <v>0</v>
          </cell>
          <cell r="I2380">
            <v>0</v>
          </cell>
        </row>
        <row r="2381">
          <cell r="A2381">
            <v>1712300710</v>
          </cell>
          <cell r="B2381">
            <v>710</v>
          </cell>
          <cell r="C2381">
            <v>712300</v>
          </cell>
          <cell r="D2381">
            <v>1</v>
          </cell>
          <cell r="E2381">
            <v>0</v>
          </cell>
          <cell r="F2381" t="str">
            <v>הובלות לאיסוף סוללות</v>
          </cell>
          <cell r="G2381" t="str">
            <v>קשיח</v>
          </cell>
          <cell r="H2381">
            <v>0</v>
          </cell>
          <cell r="I2381">
            <v>0</v>
          </cell>
        </row>
        <row r="2382">
          <cell r="A2382">
            <v>1712300742</v>
          </cell>
          <cell r="B2382">
            <v>742</v>
          </cell>
          <cell r="C2382">
            <v>712300</v>
          </cell>
          <cell r="D2382">
            <v>1</v>
          </cell>
          <cell r="E2382">
            <v>0</v>
          </cell>
          <cell r="F2382" t="str">
            <v xml:space="preserve">כלים וציוד        </v>
          </cell>
          <cell r="G2382" t="str">
            <v>גמיש</v>
          </cell>
          <cell r="H2382">
            <v>0</v>
          </cell>
          <cell r="I2382">
            <v>169100</v>
          </cell>
        </row>
        <row r="2383">
          <cell r="A2383">
            <v>1712300750</v>
          </cell>
          <cell r="B2383">
            <v>750</v>
          </cell>
          <cell r="C2383">
            <v>712300</v>
          </cell>
          <cell r="D2383">
            <v>1</v>
          </cell>
          <cell r="E2383">
            <v>0</v>
          </cell>
          <cell r="F2383" t="str">
            <v>מיחזור ופסולת בנין</v>
          </cell>
          <cell r="G2383" t="str">
            <v>קשיח</v>
          </cell>
          <cell r="H2383">
            <v>0</v>
          </cell>
          <cell r="I2383">
            <v>100000</v>
          </cell>
        </row>
        <row r="2384">
          <cell r="A2384">
            <v>1712300752</v>
          </cell>
          <cell r="B2384">
            <v>752</v>
          </cell>
          <cell r="C2384">
            <v>712300</v>
          </cell>
          <cell r="D2384">
            <v>1</v>
          </cell>
          <cell r="E2384">
            <v>0</v>
          </cell>
          <cell r="F2384" t="str">
            <v xml:space="preserve">נקיון בקבלנות     </v>
          </cell>
          <cell r="G2384" t="str">
            <v>קשיח</v>
          </cell>
          <cell r="H2384">
            <v>4.4444444444444509E-2</v>
          </cell>
          <cell r="I2384">
            <v>4700</v>
          </cell>
        </row>
        <row r="2385">
          <cell r="A2385">
            <v>1712300753</v>
          </cell>
          <cell r="B2385">
            <v>753</v>
          </cell>
          <cell r="C2385">
            <v>712300</v>
          </cell>
          <cell r="D2385">
            <v>1</v>
          </cell>
          <cell r="E2385">
            <v>0</v>
          </cell>
          <cell r="F2385" t="str">
            <v>איסוף קרטון - למיחזור</v>
          </cell>
          <cell r="G2385" t="str">
            <v>קשיח</v>
          </cell>
          <cell r="H2385">
            <v>0</v>
          </cell>
          <cell r="I2385">
            <v>0</v>
          </cell>
        </row>
        <row r="2386">
          <cell r="A2386">
            <v>1712300754</v>
          </cell>
          <cell r="B2386">
            <v>754</v>
          </cell>
          <cell r="C2386">
            <v>712300</v>
          </cell>
          <cell r="D2386">
            <v>1</v>
          </cell>
          <cell r="E2386">
            <v>0</v>
          </cell>
          <cell r="F2386" t="str">
            <v xml:space="preserve">פינוי אשפה - פחים </v>
          </cell>
          <cell r="G2386" t="str">
            <v>קשיח</v>
          </cell>
          <cell r="H2386">
            <v>0.59583333333333344</v>
          </cell>
          <cell r="I2386">
            <v>11490000</v>
          </cell>
        </row>
        <row r="2387">
          <cell r="A2387">
            <v>1712300755</v>
          </cell>
          <cell r="B2387">
            <v>755</v>
          </cell>
          <cell r="C2387">
            <v>712300</v>
          </cell>
          <cell r="D2387">
            <v>1</v>
          </cell>
          <cell r="E2387">
            <v>0</v>
          </cell>
          <cell r="F2387" t="str">
            <v>פינוי אריזות-כתומים במקור</v>
          </cell>
          <cell r="G2387" t="str">
            <v>קשיח</v>
          </cell>
          <cell r="H2387">
            <v>0.36928571428571422</v>
          </cell>
          <cell r="I2387">
            <v>1917000</v>
          </cell>
        </row>
        <row r="2388">
          <cell r="A2388">
            <v>1712300756</v>
          </cell>
          <cell r="B2388">
            <v>756</v>
          </cell>
          <cell r="C2388">
            <v>712300</v>
          </cell>
          <cell r="D2388">
            <v>1</v>
          </cell>
          <cell r="E2388">
            <v>0</v>
          </cell>
          <cell r="F2388" t="str">
            <v xml:space="preserve">שמירה             </v>
          </cell>
          <cell r="G2388" t="str">
            <v>קשיח</v>
          </cell>
          <cell r="H2388">
            <v>0</v>
          </cell>
          <cell r="I2388">
            <v>0</v>
          </cell>
        </row>
        <row r="2389">
          <cell r="A2389">
            <v>1712300757</v>
          </cell>
          <cell r="B2389">
            <v>757</v>
          </cell>
          <cell r="C2389">
            <v>712300</v>
          </cell>
          <cell r="D2389">
            <v>1</v>
          </cell>
          <cell r="E2389">
            <v>0</v>
          </cell>
          <cell r="F2389" t="str">
            <v>פנוי אשפה  בקבלנות</v>
          </cell>
          <cell r="G2389" t="str">
            <v>קשיח</v>
          </cell>
          <cell r="H2389">
            <v>7.7694235588972482E-2</v>
          </cell>
          <cell r="I2389">
            <v>11610000</v>
          </cell>
        </row>
        <row r="2390">
          <cell r="A2390">
            <v>1712300758</v>
          </cell>
          <cell r="B2390">
            <v>758</v>
          </cell>
          <cell r="C2390">
            <v>712300</v>
          </cell>
          <cell r="D2390">
            <v>1</v>
          </cell>
          <cell r="E2390">
            <v>0</v>
          </cell>
          <cell r="F2390" t="str">
            <v>פנוי אשפה (מהכנסה)</v>
          </cell>
          <cell r="G2390" t="str">
            <v>קשיח</v>
          </cell>
          <cell r="H2390">
            <v>1.2891344383057168E-2</v>
          </cell>
          <cell r="I2390">
            <v>4400000</v>
          </cell>
        </row>
        <row r="2391">
          <cell r="A2391">
            <v>1712300759</v>
          </cell>
          <cell r="B2391">
            <v>759</v>
          </cell>
          <cell r="C2391">
            <v>712300</v>
          </cell>
          <cell r="D2391">
            <v>1</v>
          </cell>
          <cell r="E2391">
            <v>0</v>
          </cell>
          <cell r="F2391" t="str">
            <v xml:space="preserve">שינוע אשפה        </v>
          </cell>
          <cell r="G2391" t="str">
            <v>קשיח</v>
          </cell>
          <cell r="H2391">
            <v>2.8169014084507005E-2</v>
          </cell>
          <cell r="I2391">
            <v>146000</v>
          </cell>
        </row>
        <row r="2392">
          <cell r="A2392">
            <v>1712300760</v>
          </cell>
          <cell r="B2392">
            <v>760</v>
          </cell>
          <cell r="C2392">
            <v>712300</v>
          </cell>
          <cell r="D2392">
            <v>1</v>
          </cell>
          <cell r="E2392">
            <v>0</v>
          </cell>
          <cell r="F2392" t="str">
            <v>איסוף נייר למיחזור</v>
          </cell>
          <cell r="G2392" t="str">
            <v>קשיח</v>
          </cell>
          <cell r="H2392">
            <v>0.10230795728556674</v>
          </cell>
          <cell r="I2392">
            <v>640000</v>
          </cell>
        </row>
        <row r="2393">
          <cell r="A2393">
            <v>1712300794</v>
          </cell>
          <cell r="B2393">
            <v>794</v>
          </cell>
          <cell r="C2393">
            <v>712300</v>
          </cell>
          <cell r="D2393">
            <v>1</v>
          </cell>
          <cell r="E2393">
            <v>0</v>
          </cell>
          <cell r="F2393" t="str">
            <v xml:space="preserve">השתתפות בעזר 094  </v>
          </cell>
          <cell r="G2393" t="str">
            <v>קשיח</v>
          </cell>
          <cell r="H2393">
            <v>0.14134041141340403</v>
          </cell>
          <cell r="I2393">
            <v>172000</v>
          </cell>
        </row>
        <row r="2394">
          <cell r="A2394">
            <v>1712300800</v>
          </cell>
          <cell r="B2394">
            <v>800</v>
          </cell>
          <cell r="C2394">
            <v>712300</v>
          </cell>
          <cell r="D2394">
            <v>1</v>
          </cell>
          <cell r="E2394">
            <v>0</v>
          </cell>
          <cell r="F2394" t="str">
            <v>השת' תמיכות תרומות</v>
          </cell>
          <cell r="G2394" t="str">
            <v xml:space="preserve"> </v>
          </cell>
          <cell r="H2394">
            <v>0</v>
          </cell>
          <cell r="I2394">
            <v>0</v>
          </cell>
        </row>
        <row r="2395">
          <cell r="A2395">
            <v>1712300830</v>
          </cell>
          <cell r="B2395">
            <v>830</v>
          </cell>
          <cell r="C2395">
            <v>712300</v>
          </cell>
          <cell r="D2395">
            <v>1</v>
          </cell>
          <cell r="E2395">
            <v>0</v>
          </cell>
          <cell r="F2395" t="str">
            <v>השתת'באיגוד תברואה</v>
          </cell>
          <cell r="G2395" t="str">
            <v>קשיח</v>
          </cell>
          <cell r="H2395">
            <v>4.5478306325143825E-2</v>
          </cell>
          <cell r="I2395">
            <v>40000000</v>
          </cell>
        </row>
        <row r="2396">
          <cell r="A2396">
            <v>1712300900</v>
          </cell>
          <cell r="B2396">
            <v>900</v>
          </cell>
          <cell r="C2396">
            <v>712300</v>
          </cell>
          <cell r="D2396">
            <v>1</v>
          </cell>
          <cell r="E2396">
            <v>0</v>
          </cell>
          <cell r="F2396" t="str">
            <v xml:space="preserve">הוצאות חד פעמיות  </v>
          </cell>
          <cell r="G2396" t="str">
            <v xml:space="preserve"> </v>
          </cell>
          <cell r="H2396">
            <v>0</v>
          </cell>
          <cell r="I2396">
            <v>0</v>
          </cell>
        </row>
        <row r="2397">
          <cell r="A2397">
            <v>1712300931</v>
          </cell>
          <cell r="B2397">
            <v>931</v>
          </cell>
          <cell r="C2397">
            <v>712300</v>
          </cell>
          <cell r="D2397">
            <v>1</v>
          </cell>
          <cell r="E2397">
            <v>0</v>
          </cell>
          <cell r="F2397" t="str">
            <v xml:space="preserve">רכישת אשפתונים    </v>
          </cell>
          <cell r="G2397" t="str">
            <v>גמיש</v>
          </cell>
          <cell r="H2397">
            <v>0</v>
          </cell>
          <cell r="I2397">
            <v>0</v>
          </cell>
        </row>
        <row r="2398">
          <cell r="A2398">
            <v>1712300932</v>
          </cell>
          <cell r="B2398">
            <v>932</v>
          </cell>
          <cell r="C2398">
            <v>712300</v>
          </cell>
          <cell r="D2398">
            <v>1</v>
          </cell>
          <cell r="E2398">
            <v>0</v>
          </cell>
          <cell r="F2398" t="str">
            <v>התקנת מכולות שקועות</v>
          </cell>
          <cell r="G2398" t="str">
            <v>גמיש</v>
          </cell>
          <cell r="H2398">
            <v>0</v>
          </cell>
          <cell r="I2398">
            <v>0</v>
          </cell>
        </row>
        <row r="2399">
          <cell r="A2399">
            <v>1712300961</v>
          </cell>
          <cell r="B2399">
            <v>961</v>
          </cell>
          <cell r="C2399">
            <v>712300</v>
          </cell>
          <cell r="D2399">
            <v>1</v>
          </cell>
          <cell r="E2399">
            <v>0</v>
          </cell>
          <cell r="F2399" t="str">
            <v>רז' פעולות ורכישות</v>
          </cell>
          <cell r="G2399" t="str">
            <v>גמיש</v>
          </cell>
          <cell r="H2399">
            <v>0</v>
          </cell>
          <cell r="I2399">
            <v>0</v>
          </cell>
        </row>
        <row r="2400">
          <cell r="A2400" t="e">
            <v>#VALUE!</v>
          </cell>
          <cell r="B2400" t="str">
            <v>712300  סך הכל</v>
          </cell>
          <cell r="C2400">
            <v>0</v>
          </cell>
          <cell r="D2400">
            <v>0</v>
          </cell>
          <cell r="E2400">
            <v>0</v>
          </cell>
          <cell r="F2400" t="str">
            <v xml:space="preserve">איסוף וביעור אשפה  </v>
          </cell>
          <cell r="G2400">
            <v>0</v>
          </cell>
          <cell r="H2400">
            <v>8.8382231273467893E-2</v>
          </cell>
          <cell r="I2400">
            <v>88929100</v>
          </cell>
        </row>
        <row r="2401">
          <cell r="A2401">
            <v>17125000</v>
          </cell>
          <cell r="B2401">
            <v>0</v>
          </cell>
          <cell r="C2401">
            <v>712500</v>
          </cell>
          <cell r="D2401">
            <v>1</v>
          </cell>
          <cell r="E2401">
            <v>0</v>
          </cell>
          <cell r="F2401" t="str">
            <v>אח'שירותים צבוריים</v>
          </cell>
          <cell r="G2401" t="str">
            <v xml:space="preserve"> </v>
          </cell>
          <cell r="H2401">
            <v>0</v>
          </cell>
          <cell r="I2401">
            <v>0</v>
          </cell>
        </row>
        <row r="2402">
          <cell r="A2402">
            <v>1712500100</v>
          </cell>
          <cell r="B2402">
            <v>100</v>
          </cell>
          <cell r="C2402">
            <v>712500</v>
          </cell>
          <cell r="D2402">
            <v>1</v>
          </cell>
          <cell r="E2402">
            <v>0</v>
          </cell>
          <cell r="F2402" t="str">
            <v>שכר עובדים לפי תקן</v>
          </cell>
          <cell r="G2402" t="str">
            <v xml:space="preserve"> </v>
          </cell>
          <cell r="H2402">
            <v>0</v>
          </cell>
          <cell r="I2402">
            <v>0</v>
          </cell>
        </row>
        <row r="2403">
          <cell r="A2403">
            <v>1712500110</v>
          </cell>
          <cell r="B2403">
            <v>110</v>
          </cell>
          <cell r="C2403">
            <v>712500</v>
          </cell>
          <cell r="D2403">
            <v>1</v>
          </cell>
          <cell r="E2403">
            <v>0</v>
          </cell>
          <cell r="F2403" t="str">
            <v>השכר הקובע-תקציבית</v>
          </cell>
          <cell r="G2403" t="str">
            <v>שכר</v>
          </cell>
          <cell r="H2403">
            <v>1.5277777777777724E-2</v>
          </cell>
          <cell r="I2403">
            <v>146200</v>
          </cell>
        </row>
        <row r="2404">
          <cell r="A2404">
            <v>1712500119</v>
          </cell>
          <cell r="B2404">
            <v>119</v>
          </cell>
          <cell r="C2404">
            <v>712500</v>
          </cell>
          <cell r="D2404">
            <v>1</v>
          </cell>
          <cell r="E2404">
            <v>0</v>
          </cell>
          <cell r="F2404" t="str">
            <v xml:space="preserve">השכר הקובע-צוברת  </v>
          </cell>
          <cell r="G2404" t="str">
            <v>שכר</v>
          </cell>
          <cell r="H2404">
            <v>0</v>
          </cell>
          <cell r="I2404">
            <v>0</v>
          </cell>
        </row>
        <row r="2405">
          <cell r="A2405">
            <v>1712500122</v>
          </cell>
          <cell r="B2405">
            <v>122</v>
          </cell>
          <cell r="C2405">
            <v>712500</v>
          </cell>
          <cell r="D2405">
            <v>1</v>
          </cell>
          <cell r="E2405">
            <v>0</v>
          </cell>
          <cell r="F2405" t="str">
            <v xml:space="preserve">ביגוד             </v>
          </cell>
          <cell r="G2405" t="str">
            <v>שכר</v>
          </cell>
          <cell r="H2405">
            <v>0</v>
          </cell>
          <cell r="I2405">
            <v>6300</v>
          </cell>
        </row>
        <row r="2406">
          <cell r="A2406">
            <v>1712500126</v>
          </cell>
          <cell r="B2406">
            <v>126</v>
          </cell>
          <cell r="C2406">
            <v>712500</v>
          </cell>
          <cell r="D2406">
            <v>1</v>
          </cell>
          <cell r="E2406">
            <v>0</v>
          </cell>
          <cell r="F2406" t="str">
            <v xml:space="preserve">דמי הבראה         </v>
          </cell>
          <cell r="G2406" t="str">
            <v>שכר</v>
          </cell>
          <cell r="H2406">
            <v>-0.43396226415094341</v>
          </cell>
          <cell r="I2406">
            <v>6000</v>
          </cell>
        </row>
        <row r="2407">
          <cell r="A2407">
            <v>1712500130</v>
          </cell>
          <cell r="B2407">
            <v>130</v>
          </cell>
          <cell r="C2407">
            <v>712500</v>
          </cell>
          <cell r="D2407">
            <v>1</v>
          </cell>
          <cell r="E2407">
            <v>0</v>
          </cell>
          <cell r="F2407" t="str">
            <v xml:space="preserve">שעות נוספות       </v>
          </cell>
          <cell r="G2407" t="str">
            <v>שכר</v>
          </cell>
          <cell r="H2407">
            <v>0</v>
          </cell>
          <cell r="I2407">
            <v>17200</v>
          </cell>
        </row>
        <row r="2408">
          <cell r="A2408">
            <v>1712500140</v>
          </cell>
          <cell r="B2408">
            <v>140</v>
          </cell>
          <cell r="C2408">
            <v>712500</v>
          </cell>
          <cell r="D2408">
            <v>1</v>
          </cell>
          <cell r="E2408">
            <v>0</v>
          </cell>
          <cell r="F2408" t="str">
            <v>השתתפות באחזקת רכב</v>
          </cell>
          <cell r="G2408" t="str">
            <v>שכר</v>
          </cell>
          <cell r="H2408">
            <v>0</v>
          </cell>
          <cell r="I2408">
            <v>13000</v>
          </cell>
        </row>
        <row r="2409">
          <cell r="A2409">
            <v>1712500255</v>
          </cell>
          <cell r="B2409">
            <v>255</v>
          </cell>
          <cell r="C2409">
            <v>712500</v>
          </cell>
          <cell r="D2409">
            <v>1</v>
          </cell>
          <cell r="E2409">
            <v>0</v>
          </cell>
          <cell r="F2409" t="str">
            <v xml:space="preserve">מסגרים חיצוניים   </v>
          </cell>
          <cell r="G2409" t="str">
            <v>שכר</v>
          </cell>
          <cell r="H2409">
            <v>0</v>
          </cell>
          <cell r="I2409">
            <v>0</v>
          </cell>
        </row>
        <row r="2410">
          <cell r="A2410">
            <v>1712500580</v>
          </cell>
          <cell r="B2410">
            <v>580</v>
          </cell>
          <cell r="C2410">
            <v>712500</v>
          </cell>
          <cell r="D2410">
            <v>1</v>
          </cell>
          <cell r="E2410">
            <v>0</v>
          </cell>
          <cell r="F2410" t="str">
            <v xml:space="preserve">יעוץ חיצוני       </v>
          </cell>
          <cell r="G2410" t="str">
            <v>גמיש</v>
          </cell>
          <cell r="H2410">
            <v>0</v>
          </cell>
          <cell r="I2410">
            <v>0</v>
          </cell>
        </row>
        <row r="2411">
          <cell r="A2411">
            <v>1712500596</v>
          </cell>
          <cell r="B2411">
            <v>596</v>
          </cell>
          <cell r="C2411">
            <v>712500</v>
          </cell>
          <cell r="D2411">
            <v>1</v>
          </cell>
          <cell r="E2411">
            <v>0</v>
          </cell>
          <cell r="F2411" t="str">
            <v xml:space="preserve">השתתפות בעזר 096  </v>
          </cell>
          <cell r="G2411" t="str">
            <v>קשיח</v>
          </cell>
          <cell r="H2411">
            <v>0</v>
          </cell>
          <cell r="I2411">
            <v>0</v>
          </cell>
        </row>
        <row r="2412">
          <cell r="A2412">
            <v>1712500722</v>
          </cell>
          <cell r="B2412">
            <v>722</v>
          </cell>
          <cell r="C2412">
            <v>712500</v>
          </cell>
          <cell r="D2412">
            <v>1</v>
          </cell>
          <cell r="E2412">
            <v>0</v>
          </cell>
          <cell r="F2412" t="str">
            <v>חמרים-תחזוקה עצמית</v>
          </cell>
          <cell r="G2412" t="str">
            <v>גמיש</v>
          </cell>
          <cell r="H2412">
            <v>0</v>
          </cell>
          <cell r="I2412">
            <v>38000</v>
          </cell>
        </row>
        <row r="2413">
          <cell r="A2413">
            <v>1712500742</v>
          </cell>
          <cell r="B2413">
            <v>742</v>
          </cell>
          <cell r="C2413">
            <v>712500</v>
          </cell>
          <cell r="D2413">
            <v>1</v>
          </cell>
          <cell r="E2413">
            <v>0</v>
          </cell>
          <cell r="F2413" t="str">
            <v xml:space="preserve">כלים וציוד        </v>
          </cell>
          <cell r="G2413" t="str">
            <v>גמיש</v>
          </cell>
          <cell r="H2413">
            <v>0</v>
          </cell>
          <cell r="I2413">
            <v>7600</v>
          </cell>
        </row>
        <row r="2414">
          <cell r="A2414">
            <v>1712500745</v>
          </cell>
          <cell r="B2414">
            <v>745</v>
          </cell>
          <cell r="C2414">
            <v>712500</v>
          </cell>
          <cell r="D2414">
            <v>1</v>
          </cell>
          <cell r="E2414">
            <v>0</v>
          </cell>
          <cell r="F2414" t="str">
            <v xml:space="preserve">דמי פריצה - תכולה </v>
          </cell>
          <cell r="G2414" t="str">
            <v>קשיח</v>
          </cell>
          <cell r="H2414">
            <v>0</v>
          </cell>
          <cell r="I2414">
            <v>0</v>
          </cell>
        </row>
        <row r="2415">
          <cell r="A2415">
            <v>1712500751</v>
          </cell>
          <cell r="B2415">
            <v>751</v>
          </cell>
          <cell r="C2415">
            <v>712500</v>
          </cell>
          <cell r="D2415">
            <v>1</v>
          </cell>
          <cell r="E2415">
            <v>0</v>
          </cell>
          <cell r="F2415" t="str">
            <v xml:space="preserve">עבודות קבלניות    </v>
          </cell>
          <cell r="G2415" t="str">
            <v>גמיש</v>
          </cell>
          <cell r="H2415">
            <v>0</v>
          </cell>
          <cell r="I2415">
            <v>26600</v>
          </cell>
        </row>
        <row r="2416">
          <cell r="A2416">
            <v>1712500752</v>
          </cell>
          <cell r="B2416">
            <v>752</v>
          </cell>
          <cell r="C2416">
            <v>712500</v>
          </cell>
          <cell r="D2416">
            <v>1</v>
          </cell>
          <cell r="E2416">
            <v>0</v>
          </cell>
          <cell r="F2416" t="str">
            <v>נקיון שרותים צבורי</v>
          </cell>
          <cell r="G2416" t="str">
            <v>קשיח</v>
          </cell>
          <cell r="H2416">
            <v>1.1000000000000001</v>
          </cell>
          <cell r="I2416">
            <v>1092000</v>
          </cell>
        </row>
        <row r="2417">
          <cell r="A2417">
            <v>1712500755</v>
          </cell>
          <cell r="B2417">
            <v>755</v>
          </cell>
          <cell r="C2417">
            <v>712500</v>
          </cell>
          <cell r="D2417">
            <v>1</v>
          </cell>
          <cell r="E2417">
            <v>0</v>
          </cell>
          <cell r="F2417" t="str">
            <v xml:space="preserve">מסגרים חיצוניים   </v>
          </cell>
          <cell r="G2417" t="str">
            <v>קשיח</v>
          </cell>
          <cell r="H2417">
            <v>0</v>
          </cell>
          <cell r="I2417">
            <v>0</v>
          </cell>
        </row>
        <row r="2418">
          <cell r="A2418">
            <v>1712500757</v>
          </cell>
          <cell r="B2418">
            <v>757</v>
          </cell>
          <cell r="C2418">
            <v>712500</v>
          </cell>
          <cell r="D2418">
            <v>1</v>
          </cell>
          <cell r="E2418">
            <v>0</v>
          </cell>
          <cell r="F2418" t="str">
            <v xml:space="preserve">מסגרים חיצוניים   </v>
          </cell>
          <cell r="G2418" t="str">
            <v>גמיש</v>
          </cell>
          <cell r="H2418">
            <v>0.17620137299771166</v>
          </cell>
          <cell r="I2418">
            <v>514000</v>
          </cell>
        </row>
        <row r="2419">
          <cell r="A2419">
            <v>1712500794</v>
          </cell>
          <cell r="B2419">
            <v>794</v>
          </cell>
          <cell r="C2419">
            <v>712500</v>
          </cell>
          <cell r="D2419">
            <v>1</v>
          </cell>
          <cell r="E2419">
            <v>0</v>
          </cell>
          <cell r="F2419" t="str">
            <v xml:space="preserve">השתתפות בעזר 094  </v>
          </cell>
          <cell r="G2419" t="str">
            <v>קשיח</v>
          </cell>
          <cell r="H2419">
            <v>6.8965517241379226E-2</v>
          </cell>
          <cell r="I2419">
            <v>15500</v>
          </cell>
        </row>
        <row r="2420">
          <cell r="A2420">
            <v>1712500931</v>
          </cell>
          <cell r="B2420">
            <v>931</v>
          </cell>
          <cell r="C2420">
            <v>712500</v>
          </cell>
          <cell r="D2420">
            <v>1</v>
          </cell>
          <cell r="E2420">
            <v>0</v>
          </cell>
          <cell r="F2420" t="str">
            <v xml:space="preserve">עבודות בטיחות ח"פ </v>
          </cell>
          <cell r="G2420" t="str">
            <v>גמיש</v>
          </cell>
          <cell r="H2420">
            <v>0</v>
          </cell>
          <cell r="I2420">
            <v>14300</v>
          </cell>
        </row>
        <row r="2421">
          <cell r="A2421">
            <v>1712500933</v>
          </cell>
          <cell r="B2421">
            <v>933</v>
          </cell>
          <cell r="C2421">
            <v>712500</v>
          </cell>
          <cell r="D2421">
            <v>1</v>
          </cell>
          <cell r="E2421">
            <v>0</v>
          </cell>
          <cell r="F2421" t="str">
            <v xml:space="preserve">רכישת תגים        </v>
          </cell>
          <cell r="G2421" t="str">
            <v>גמיש</v>
          </cell>
          <cell r="H2421">
            <v>0</v>
          </cell>
          <cell r="I2421">
            <v>0</v>
          </cell>
        </row>
        <row r="2422">
          <cell r="A2422">
            <v>1712500961</v>
          </cell>
          <cell r="B2422">
            <v>961</v>
          </cell>
          <cell r="C2422">
            <v>712500</v>
          </cell>
          <cell r="D2422">
            <v>1</v>
          </cell>
          <cell r="E2422">
            <v>0</v>
          </cell>
          <cell r="F2422" t="str">
            <v>פעולות ורכישות</v>
          </cell>
          <cell r="G2422" t="str">
            <v>גמיש</v>
          </cell>
          <cell r="H2422">
            <v>0</v>
          </cell>
          <cell r="I2422">
            <v>0</v>
          </cell>
        </row>
        <row r="2423">
          <cell r="A2423" t="e">
            <v>#VALUE!</v>
          </cell>
          <cell r="B2423" t="str">
            <v>712500  סך הכל</v>
          </cell>
          <cell r="C2423">
            <v>0</v>
          </cell>
          <cell r="D2423">
            <v>0</v>
          </cell>
          <cell r="E2423">
            <v>0</v>
          </cell>
          <cell r="F2423" t="str">
            <v>אח'שירותים צבוריים</v>
          </cell>
          <cell r="G2423">
            <v>0</v>
          </cell>
          <cell r="H2423">
            <v>0.51845328636618371</v>
          </cell>
          <cell r="I2423">
            <v>1896700</v>
          </cell>
        </row>
        <row r="2424">
          <cell r="A2424">
            <v>17126000</v>
          </cell>
          <cell r="B2424">
            <v>0</v>
          </cell>
          <cell r="C2424">
            <v>712600</v>
          </cell>
          <cell r="D2424">
            <v>1</v>
          </cell>
          <cell r="E2424">
            <v>0</v>
          </cell>
          <cell r="F2424" t="str">
            <v xml:space="preserve">תחנת המעבר        </v>
          </cell>
          <cell r="G2424" t="str">
            <v xml:space="preserve"> </v>
          </cell>
          <cell r="H2424">
            <v>0</v>
          </cell>
          <cell r="I2424">
            <v>0</v>
          </cell>
        </row>
        <row r="2425">
          <cell r="A2425">
            <v>1712600100</v>
          </cell>
          <cell r="B2425">
            <v>100</v>
          </cell>
          <cell r="C2425">
            <v>712600</v>
          </cell>
          <cell r="D2425">
            <v>1</v>
          </cell>
          <cell r="E2425">
            <v>0</v>
          </cell>
          <cell r="F2425" t="str">
            <v>שכר עובדים לפי תקן</v>
          </cell>
          <cell r="G2425" t="str">
            <v xml:space="preserve"> </v>
          </cell>
          <cell r="H2425">
            <v>0</v>
          </cell>
          <cell r="I2425">
            <v>0</v>
          </cell>
        </row>
        <row r="2426">
          <cell r="A2426">
            <v>1712600110</v>
          </cell>
          <cell r="B2426">
            <v>110</v>
          </cell>
          <cell r="C2426">
            <v>712600</v>
          </cell>
          <cell r="D2426">
            <v>1</v>
          </cell>
          <cell r="E2426">
            <v>0</v>
          </cell>
          <cell r="F2426" t="str">
            <v>השכר הקובע-תקציבית</v>
          </cell>
          <cell r="G2426" t="str">
            <v>שכר</v>
          </cell>
          <cell r="H2426">
            <v>0</v>
          </cell>
          <cell r="I2426">
            <v>0</v>
          </cell>
        </row>
        <row r="2427">
          <cell r="A2427">
            <v>1712600119</v>
          </cell>
          <cell r="B2427">
            <v>119</v>
          </cell>
          <cell r="C2427">
            <v>712600</v>
          </cell>
          <cell r="D2427">
            <v>1</v>
          </cell>
          <cell r="E2427">
            <v>0</v>
          </cell>
          <cell r="F2427" t="str">
            <v xml:space="preserve">השכר הקובע-צוברת  </v>
          </cell>
          <cell r="G2427" t="str">
            <v>שכר</v>
          </cell>
          <cell r="H2427">
            <v>1.5104166666666696E-2</v>
          </cell>
          <cell r="I2427">
            <v>194900</v>
          </cell>
        </row>
        <row r="2428">
          <cell r="A2428">
            <v>1712600122</v>
          </cell>
          <cell r="B2428">
            <v>122</v>
          </cell>
          <cell r="C2428">
            <v>712600</v>
          </cell>
          <cell r="D2428">
            <v>1</v>
          </cell>
          <cell r="E2428">
            <v>0</v>
          </cell>
          <cell r="F2428" t="str">
            <v xml:space="preserve">ביגוד             </v>
          </cell>
          <cell r="G2428" t="str">
            <v>שכר</v>
          </cell>
          <cell r="H2428">
            <v>0</v>
          </cell>
          <cell r="I2428">
            <v>3300</v>
          </cell>
        </row>
        <row r="2429">
          <cell r="A2429">
            <v>1712600126</v>
          </cell>
          <cell r="B2429">
            <v>126</v>
          </cell>
          <cell r="C2429">
            <v>712600</v>
          </cell>
          <cell r="D2429">
            <v>1</v>
          </cell>
          <cell r="E2429">
            <v>0</v>
          </cell>
          <cell r="F2429" t="str">
            <v xml:space="preserve">דמי הבראה         </v>
          </cell>
          <cell r="G2429" t="str">
            <v>שכר</v>
          </cell>
          <cell r="H2429">
            <v>-0.1428571428571429</v>
          </cell>
          <cell r="I2429">
            <v>6000</v>
          </cell>
        </row>
        <row r="2430">
          <cell r="A2430">
            <v>1712600130</v>
          </cell>
          <cell r="B2430">
            <v>130</v>
          </cell>
          <cell r="C2430">
            <v>712600</v>
          </cell>
          <cell r="D2430">
            <v>1</v>
          </cell>
          <cell r="E2430">
            <v>0</v>
          </cell>
          <cell r="F2430" t="str">
            <v xml:space="preserve">שעות נוספות       </v>
          </cell>
          <cell r="G2430" t="str">
            <v>שכר</v>
          </cell>
          <cell r="H2430">
            <v>0</v>
          </cell>
          <cell r="I2430">
            <v>48200</v>
          </cell>
        </row>
        <row r="2431">
          <cell r="A2431">
            <v>1712600140</v>
          </cell>
          <cell r="B2431">
            <v>140</v>
          </cell>
          <cell r="C2431">
            <v>712600</v>
          </cell>
          <cell r="D2431">
            <v>1</v>
          </cell>
          <cell r="E2431">
            <v>0</v>
          </cell>
          <cell r="F2431" t="str">
            <v>השתתפות באחזקת רכב</v>
          </cell>
          <cell r="G2431" t="str">
            <v>שכר</v>
          </cell>
          <cell r="H2431">
            <v>0</v>
          </cell>
          <cell r="I2431">
            <v>28700</v>
          </cell>
        </row>
        <row r="2432">
          <cell r="A2432">
            <v>1712600400</v>
          </cell>
          <cell r="B2432">
            <v>400</v>
          </cell>
          <cell r="C2432">
            <v>712600</v>
          </cell>
          <cell r="D2432">
            <v>1</v>
          </cell>
          <cell r="E2432">
            <v>0</v>
          </cell>
          <cell r="F2432" t="str">
            <v>אחזקת בנינים וציוד</v>
          </cell>
          <cell r="G2432" t="str">
            <v xml:space="preserve"> </v>
          </cell>
          <cell r="H2432">
            <v>0</v>
          </cell>
          <cell r="I2432">
            <v>0</v>
          </cell>
        </row>
        <row r="2433">
          <cell r="A2433">
            <v>1712600423</v>
          </cell>
          <cell r="B2433">
            <v>423</v>
          </cell>
          <cell r="C2433">
            <v>712600</v>
          </cell>
          <cell r="D2433">
            <v>1</v>
          </cell>
          <cell r="E2433">
            <v>0</v>
          </cell>
          <cell r="F2433" t="str">
            <v xml:space="preserve">תחזוקת מבנה       </v>
          </cell>
          <cell r="G2433" t="str">
            <v>קשיח</v>
          </cell>
          <cell r="H2433">
            <v>0</v>
          </cell>
          <cell r="I2433">
            <v>0</v>
          </cell>
        </row>
        <row r="2434">
          <cell r="A2434">
            <v>1712600431</v>
          </cell>
          <cell r="B2434">
            <v>431</v>
          </cell>
          <cell r="C2434">
            <v>712600</v>
          </cell>
          <cell r="D2434">
            <v>1</v>
          </cell>
          <cell r="E2434">
            <v>0</v>
          </cell>
          <cell r="F2434" t="str">
            <v xml:space="preserve">חשמל              </v>
          </cell>
          <cell r="G2434" t="str">
            <v>קשיח</v>
          </cell>
          <cell r="H2434">
            <v>0.10000000000000009</v>
          </cell>
          <cell r="I2434">
            <v>61600</v>
          </cell>
        </row>
        <row r="2435">
          <cell r="A2435">
            <v>1712600432</v>
          </cell>
          <cell r="B2435">
            <v>432</v>
          </cell>
          <cell r="C2435">
            <v>712600</v>
          </cell>
          <cell r="D2435">
            <v>1</v>
          </cell>
          <cell r="E2435">
            <v>0</v>
          </cell>
          <cell r="F2435" t="str">
            <v xml:space="preserve">מים               </v>
          </cell>
          <cell r="G2435" t="str">
            <v>קשיח</v>
          </cell>
          <cell r="H2435">
            <v>0</v>
          </cell>
          <cell r="I2435">
            <v>56200</v>
          </cell>
        </row>
        <row r="2436">
          <cell r="A2436">
            <v>1712600433</v>
          </cell>
          <cell r="B2436">
            <v>433</v>
          </cell>
          <cell r="C2436">
            <v>712600</v>
          </cell>
          <cell r="D2436">
            <v>1</v>
          </cell>
          <cell r="E2436">
            <v>0</v>
          </cell>
          <cell r="F2436" t="str">
            <v xml:space="preserve">חומרי חיטוי       </v>
          </cell>
          <cell r="G2436" t="str">
            <v>גמיש</v>
          </cell>
          <cell r="H2436">
            <v>0</v>
          </cell>
          <cell r="I2436">
            <v>0</v>
          </cell>
        </row>
        <row r="2437">
          <cell r="A2437">
            <v>1712600441</v>
          </cell>
          <cell r="B2437">
            <v>441</v>
          </cell>
          <cell r="C2437">
            <v>712600</v>
          </cell>
          <cell r="D2437">
            <v>1</v>
          </cell>
          <cell r="E2437">
            <v>0</v>
          </cell>
          <cell r="F2437" t="str">
            <v xml:space="preserve">ביטוח             </v>
          </cell>
          <cell r="G2437" t="str">
            <v>קשיח</v>
          </cell>
          <cell r="H2437">
            <v>0</v>
          </cell>
          <cell r="I2437">
            <v>0</v>
          </cell>
        </row>
        <row r="2438">
          <cell r="A2438">
            <v>1712600476</v>
          </cell>
          <cell r="B2438">
            <v>476</v>
          </cell>
          <cell r="C2438">
            <v>712600</v>
          </cell>
          <cell r="D2438">
            <v>1</v>
          </cell>
          <cell r="E2438">
            <v>0</v>
          </cell>
          <cell r="F2438" t="str">
            <v>אחזקת גנרטור ומשקל</v>
          </cell>
          <cell r="G2438" t="str">
            <v>קשיח</v>
          </cell>
          <cell r="H2438">
            <v>0</v>
          </cell>
          <cell r="I2438">
            <v>9500</v>
          </cell>
        </row>
        <row r="2439">
          <cell r="A2439">
            <v>1712600511</v>
          </cell>
          <cell r="B2439">
            <v>511</v>
          </cell>
          <cell r="C2439">
            <v>712600</v>
          </cell>
          <cell r="D2439">
            <v>1</v>
          </cell>
          <cell r="E2439">
            <v>0</v>
          </cell>
          <cell r="F2439" t="str">
            <v xml:space="preserve">אירוח וכיבוד      </v>
          </cell>
          <cell r="G2439" t="str">
            <v>גמיש</v>
          </cell>
          <cell r="H2439">
            <v>0</v>
          </cell>
          <cell r="I2439">
            <v>400</v>
          </cell>
        </row>
        <row r="2440">
          <cell r="A2440">
            <v>1712600540</v>
          </cell>
          <cell r="B2440">
            <v>540</v>
          </cell>
          <cell r="C2440">
            <v>712600</v>
          </cell>
          <cell r="D2440">
            <v>1</v>
          </cell>
          <cell r="E2440">
            <v>0</v>
          </cell>
          <cell r="F2440" t="str">
            <v xml:space="preserve">הוצאות טלפון      </v>
          </cell>
          <cell r="G2440" t="str">
            <v>קשיח</v>
          </cell>
          <cell r="H2440">
            <v>0</v>
          </cell>
          <cell r="I2440">
            <v>3000</v>
          </cell>
        </row>
        <row r="2441">
          <cell r="A2441">
            <v>1712600544</v>
          </cell>
          <cell r="B2441">
            <v>544</v>
          </cell>
          <cell r="C2441">
            <v>712600</v>
          </cell>
          <cell r="D2441">
            <v>1</v>
          </cell>
          <cell r="E2441">
            <v>0</v>
          </cell>
          <cell r="F2441" t="str">
            <v xml:space="preserve">הוצאות דאר        </v>
          </cell>
          <cell r="G2441" t="str">
            <v>קשיח</v>
          </cell>
          <cell r="H2441">
            <v>0</v>
          </cell>
          <cell r="I2441">
            <v>0</v>
          </cell>
        </row>
        <row r="2442">
          <cell r="A2442">
            <v>1712600571</v>
          </cell>
          <cell r="B2442">
            <v>571</v>
          </cell>
          <cell r="C2442">
            <v>712600</v>
          </cell>
          <cell r="D2442">
            <v>1</v>
          </cell>
          <cell r="E2442">
            <v>0</v>
          </cell>
          <cell r="F2442" t="str">
            <v xml:space="preserve">מיכון וענ"א       </v>
          </cell>
          <cell r="G2442" t="str">
            <v>קשיח</v>
          </cell>
          <cell r="H2442">
            <v>0</v>
          </cell>
          <cell r="I2442">
            <v>63100</v>
          </cell>
        </row>
        <row r="2443">
          <cell r="A2443">
            <v>1712600596</v>
          </cell>
          <cell r="B2443">
            <v>596</v>
          </cell>
          <cell r="C2443">
            <v>712600</v>
          </cell>
          <cell r="D2443">
            <v>1</v>
          </cell>
          <cell r="E2443">
            <v>0</v>
          </cell>
          <cell r="F2443" t="str">
            <v xml:space="preserve">השתתפות בעזר 096  </v>
          </cell>
          <cell r="G2443" t="str">
            <v>קשיח</v>
          </cell>
          <cell r="H2443">
            <v>0</v>
          </cell>
          <cell r="I2443">
            <v>0</v>
          </cell>
        </row>
        <row r="2444">
          <cell r="A2444">
            <v>1712600700</v>
          </cell>
          <cell r="B2444">
            <v>700</v>
          </cell>
          <cell r="C2444">
            <v>712600</v>
          </cell>
          <cell r="D2444">
            <v>1</v>
          </cell>
          <cell r="E2444">
            <v>0</v>
          </cell>
          <cell r="F2444" t="str">
            <v xml:space="preserve">הוצאות לפעולות    </v>
          </cell>
          <cell r="G2444" t="str">
            <v xml:space="preserve"> </v>
          </cell>
          <cell r="H2444">
            <v>0</v>
          </cell>
          <cell r="I2444">
            <v>0</v>
          </cell>
        </row>
        <row r="2445">
          <cell r="A2445">
            <v>1712600722</v>
          </cell>
          <cell r="B2445">
            <v>722</v>
          </cell>
          <cell r="C2445">
            <v>712600</v>
          </cell>
          <cell r="D2445">
            <v>1</v>
          </cell>
          <cell r="E2445">
            <v>0</v>
          </cell>
          <cell r="F2445" t="str">
            <v>חמרים-תחזוקה עצמית</v>
          </cell>
          <cell r="G2445" t="str">
            <v>גמיש</v>
          </cell>
          <cell r="H2445">
            <v>0</v>
          </cell>
          <cell r="I2445">
            <v>1000</v>
          </cell>
        </row>
        <row r="2446">
          <cell r="A2446">
            <v>1712600743</v>
          </cell>
          <cell r="B2446">
            <v>743</v>
          </cell>
          <cell r="C2446">
            <v>712600</v>
          </cell>
          <cell r="D2446">
            <v>1</v>
          </cell>
          <cell r="E2446">
            <v>0</v>
          </cell>
          <cell r="F2446" t="str">
            <v xml:space="preserve">כלים וציוד        </v>
          </cell>
          <cell r="G2446" t="str">
            <v>גמיש</v>
          </cell>
          <cell r="H2446">
            <v>0</v>
          </cell>
          <cell r="I2446">
            <v>0</v>
          </cell>
        </row>
        <row r="2447">
          <cell r="A2447">
            <v>1712600751</v>
          </cell>
          <cell r="B2447">
            <v>751</v>
          </cell>
          <cell r="C2447">
            <v>712600</v>
          </cell>
          <cell r="D2447">
            <v>1</v>
          </cell>
          <cell r="E2447">
            <v>0</v>
          </cell>
          <cell r="F2447" t="str">
            <v xml:space="preserve">עבודות קבלניות    </v>
          </cell>
          <cell r="G2447" t="str">
            <v>גמיש</v>
          </cell>
          <cell r="H2447">
            <v>0</v>
          </cell>
          <cell r="I2447">
            <v>3800</v>
          </cell>
        </row>
        <row r="2448">
          <cell r="A2448">
            <v>1712600752</v>
          </cell>
          <cell r="B2448">
            <v>752</v>
          </cell>
          <cell r="C2448">
            <v>712600</v>
          </cell>
          <cell r="D2448">
            <v>1</v>
          </cell>
          <cell r="E2448">
            <v>0</v>
          </cell>
          <cell r="F2448" t="str">
            <v xml:space="preserve">נקיון בקבלנות     </v>
          </cell>
          <cell r="G2448" t="str">
            <v>קשיח</v>
          </cell>
          <cell r="H2448">
            <v>3.6363636363636376E-2</v>
          </cell>
          <cell r="I2448">
            <v>34200</v>
          </cell>
        </row>
        <row r="2449">
          <cell r="A2449">
            <v>1712600756</v>
          </cell>
          <cell r="B2449">
            <v>756</v>
          </cell>
          <cell r="C2449">
            <v>712600</v>
          </cell>
          <cell r="D2449">
            <v>1</v>
          </cell>
          <cell r="E2449">
            <v>0</v>
          </cell>
          <cell r="F2449" t="str">
            <v>שמ' תחנה+מ'גרוטאות</v>
          </cell>
          <cell r="G2449" t="str">
            <v>קשיח</v>
          </cell>
          <cell r="H2449">
            <v>3.3333333333333437E-2</v>
          </cell>
          <cell r="I2449">
            <v>620000</v>
          </cell>
        </row>
        <row r="2450">
          <cell r="A2450">
            <v>1712600758</v>
          </cell>
          <cell r="B2450">
            <v>758</v>
          </cell>
          <cell r="C2450">
            <v>712600</v>
          </cell>
          <cell r="D2450">
            <v>1</v>
          </cell>
          <cell r="E2450">
            <v>0</v>
          </cell>
          <cell r="F2450" t="str">
            <v xml:space="preserve">הפעלת תחנת המעבר  </v>
          </cell>
          <cell r="G2450" t="str">
            <v>קשיח</v>
          </cell>
          <cell r="H2450">
            <v>0</v>
          </cell>
          <cell r="I2450">
            <v>0</v>
          </cell>
        </row>
        <row r="2451">
          <cell r="A2451">
            <v>1712600933</v>
          </cell>
          <cell r="B2451">
            <v>933</v>
          </cell>
          <cell r="C2451">
            <v>712600</v>
          </cell>
          <cell r="D2451">
            <v>1</v>
          </cell>
          <cell r="E2451">
            <v>0</v>
          </cell>
          <cell r="F2451" t="str">
            <v xml:space="preserve">רכישות חד-פעמיות  </v>
          </cell>
          <cell r="G2451" t="str">
            <v>גמיש</v>
          </cell>
          <cell r="H2451">
            <v>0</v>
          </cell>
          <cell r="I2451">
            <v>0</v>
          </cell>
        </row>
        <row r="2452">
          <cell r="A2452">
            <v>1712600961</v>
          </cell>
          <cell r="B2452">
            <v>961</v>
          </cell>
          <cell r="C2452">
            <v>712600</v>
          </cell>
          <cell r="D2452">
            <v>1</v>
          </cell>
          <cell r="E2452">
            <v>0</v>
          </cell>
          <cell r="F2452" t="str">
            <v>רז' פעולות ורכישות</v>
          </cell>
          <cell r="G2452" t="str">
            <v>גמיש</v>
          </cell>
          <cell r="H2452">
            <v>0</v>
          </cell>
          <cell r="I2452">
            <v>0</v>
          </cell>
        </row>
        <row r="2453">
          <cell r="A2453" t="e">
            <v>#VALUE!</v>
          </cell>
          <cell r="B2453" t="str">
            <v>712600  סך הכל</v>
          </cell>
          <cell r="C2453">
            <v>0</v>
          </cell>
          <cell r="D2453">
            <v>0</v>
          </cell>
          <cell r="E2453">
            <v>0</v>
          </cell>
          <cell r="F2453" t="str">
            <v xml:space="preserve">תחנת המעבר        </v>
          </cell>
          <cell r="G2453">
            <v>0</v>
          </cell>
          <cell r="H2453">
            <v>2.5968150560984338E-2</v>
          </cell>
          <cell r="I2453">
            <v>1133900</v>
          </cell>
        </row>
        <row r="2454">
          <cell r="A2454">
            <v>17130000</v>
          </cell>
          <cell r="B2454">
            <v>0</v>
          </cell>
          <cell r="C2454">
            <v>713000</v>
          </cell>
          <cell r="D2454">
            <v>1</v>
          </cell>
          <cell r="E2454">
            <v>0</v>
          </cell>
          <cell r="F2454" t="str">
            <v xml:space="preserve">פיקוח תברואי      </v>
          </cell>
          <cell r="G2454" t="str">
            <v xml:space="preserve"> </v>
          </cell>
          <cell r="H2454">
            <v>0</v>
          </cell>
          <cell r="I2454">
            <v>0</v>
          </cell>
        </row>
        <row r="2455">
          <cell r="A2455">
            <v>17133000</v>
          </cell>
          <cell r="B2455">
            <v>0</v>
          </cell>
          <cell r="C2455">
            <v>713300</v>
          </cell>
          <cell r="D2455">
            <v>1</v>
          </cell>
          <cell r="E2455">
            <v>0</v>
          </cell>
          <cell r="F2455" t="str">
            <v>פיקוח עסקים+מוסדות</v>
          </cell>
          <cell r="G2455" t="str">
            <v xml:space="preserve"> </v>
          </cell>
          <cell r="H2455">
            <v>0</v>
          </cell>
          <cell r="I2455">
            <v>0</v>
          </cell>
        </row>
        <row r="2456">
          <cell r="A2456">
            <v>1713300100</v>
          </cell>
          <cell r="B2456">
            <v>100</v>
          </cell>
          <cell r="C2456">
            <v>713300</v>
          </cell>
          <cell r="D2456">
            <v>1</v>
          </cell>
          <cell r="E2456">
            <v>0</v>
          </cell>
          <cell r="F2456" t="str">
            <v>שכר עובדים לפי תקן</v>
          </cell>
          <cell r="G2456" t="str">
            <v xml:space="preserve"> </v>
          </cell>
          <cell r="H2456">
            <v>0</v>
          </cell>
          <cell r="I2456">
            <v>0</v>
          </cell>
        </row>
        <row r="2457">
          <cell r="A2457">
            <v>1713300110</v>
          </cell>
          <cell r="B2457">
            <v>110</v>
          </cell>
          <cell r="C2457">
            <v>713300</v>
          </cell>
          <cell r="D2457">
            <v>1</v>
          </cell>
          <cell r="E2457">
            <v>0</v>
          </cell>
          <cell r="F2457" t="str">
            <v>השכר הקובע-תקציבית</v>
          </cell>
          <cell r="G2457" t="str">
            <v>שכר</v>
          </cell>
          <cell r="H2457">
            <v>0</v>
          </cell>
          <cell r="I2457">
            <v>0</v>
          </cell>
        </row>
        <row r="2458">
          <cell r="A2458">
            <v>1713300119</v>
          </cell>
          <cell r="B2458">
            <v>119</v>
          </cell>
          <cell r="C2458">
            <v>713300</v>
          </cell>
          <cell r="D2458">
            <v>1</v>
          </cell>
          <cell r="E2458">
            <v>0</v>
          </cell>
          <cell r="F2458" t="str">
            <v xml:space="preserve">השכר הקובע-צוברת  </v>
          </cell>
          <cell r="G2458" t="str">
            <v>שכר</v>
          </cell>
          <cell r="H2458">
            <v>1.4978091746400857E-2</v>
          </cell>
          <cell r="I2458">
            <v>2270100</v>
          </cell>
        </row>
        <row r="2459">
          <cell r="A2459">
            <v>1713300122</v>
          </cell>
          <cell r="B2459">
            <v>122</v>
          </cell>
          <cell r="C2459">
            <v>713300</v>
          </cell>
          <cell r="D2459">
            <v>1</v>
          </cell>
          <cell r="E2459">
            <v>0</v>
          </cell>
          <cell r="F2459" t="str">
            <v xml:space="preserve">ביגוד             </v>
          </cell>
          <cell r="G2459" t="str">
            <v>שכר</v>
          </cell>
          <cell r="H2459">
            <v>0</v>
          </cell>
          <cell r="I2459">
            <v>30000</v>
          </cell>
        </row>
        <row r="2460">
          <cell r="A2460">
            <v>1713300126</v>
          </cell>
          <cell r="B2460">
            <v>126</v>
          </cell>
          <cell r="C2460">
            <v>713300</v>
          </cell>
          <cell r="D2460">
            <v>1</v>
          </cell>
          <cell r="E2460">
            <v>0</v>
          </cell>
          <cell r="F2460" t="str">
            <v xml:space="preserve">דמי הבראה         </v>
          </cell>
          <cell r="G2460" t="str">
            <v>שכר</v>
          </cell>
          <cell r="H2460">
            <v>-0.22110552763819091</v>
          </cell>
          <cell r="I2460">
            <v>62000</v>
          </cell>
        </row>
        <row r="2461">
          <cell r="A2461">
            <v>1713300130</v>
          </cell>
          <cell r="B2461">
            <v>130</v>
          </cell>
          <cell r="C2461">
            <v>713300</v>
          </cell>
          <cell r="D2461">
            <v>1</v>
          </cell>
          <cell r="E2461">
            <v>0</v>
          </cell>
          <cell r="F2461" t="str">
            <v xml:space="preserve">שעות נוספות       </v>
          </cell>
          <cell r="G2461" t="str">
            <v>שכר</v>
          </cell>
          <cell r="H2461">
            <v>0</v>
          </cell>
          <cell r="I2461">
            <v>4500</v>
          </cell>
        </row>
        <row r="2462">
          <cell r="A2462">
            <v>1713300140</v>
          </cell>
          <cell r="B2462">
            <v>140</v>
          </cell>
          <cell r="C2462">
            <v>713300</v>
          </cell>
          <cell r="D2462">
            <v>1</v>
          </cell>
          <cell r="E2462">
            <v>0</v>
          </cell>
          <cell r="F2462" t="str">
            <v>השתתפות באחזקת רכב</v>
          </cell>
          <cell r="G2462" t="str">
            <v>שכר</v>
          </cell>
          <cell r="H2462">
            <v>0</v>
          </cell>
          <cell r="I2462">
            <v>223900</v>
          </cell>
        </row>
        <row r="2463">
          <cell r="A2463">
            <v>1713300210</v>
          </cell>
          <cell r="B2463">
            <v>210</v>
          </cell>
          <cell r="C2463">
            <v>713300</v>
          </cell>
          <cell r="D2463">
            <v>1</v>
          </cell>
          <cell r="E2463">
            <v>0</v>
          </cell>
          <cell r="F2463" t="str">
            <v xml:space="preserve">השכר הקובע        </v>
          </cell>
          <cell r="G2463" t="str">
            <v>שכר</v>
          </cell>
          <cell r="H2463">
            <v>0</v>
          </cell>
          <cell r="I2463">
            <v>0</v>
          </cell>
        </row>
        <row r="2464">
          <cell r="A2464">
            <v>1713300253</v>
          </cell>
          <cell r="B2464">
            <v>253</v>
          </cell>
          <cell r="C2464">
            <v>713300</v>
          </cell>
          <cell r="D2464">
            <v>1</v>
          </cell>
          <cell r="E2464">
            <v>0</v>
          </cell>
          <cell r="F2464" t="str">
            <v xml:space="preserve">עובדים חיצוניים   </v>
          </cell>
          <cell r="G2464" t="str">
            <v>שכר</v>
          </cell>
          <cell r="H2464">
            <v>0</v>
          </cell>
          <cell r="I2464">
            <v>0</v>
          </cell>
        </row>
        <row r="2465">
          <cell r="A2465">
            <v>1713300400</v>
          </cell>
          <cell r="B2465">
            <v>400</v>
          </cell>
          <cell r="C2465">
            <v>713300</v>
          </cell>
          <cell r="D2465">
            <v>1</v>
          </cell>
          <cell r="E2465">
            <v>0</v>
          </cell>
          <cell r="F2465" t="str">
            <v>אחזקת בנינים וציוד</v>
          </cell>
          <cell r="G2465" t="str">
            <v xml:space="preserve"> </v>
          </cell>
          <cell r="H2465">
            <v>0</v>
          </cell>
          <cell r="I2465">
            <v>0</v>
          </cell>
        </row>
        <row r="2466">
          <cell r="A2466">
            <v>1713300470</v>
          </cell>
          <cell r="B2466">
            <v>470</v>
          </cell>
          <cell r="C2466">
            <v>713300</v>
          </cell>
          <cell r="D2466">
            <v>1</v>
          </cell>
          <cell r="E2466">
            <v>0</v>
          </cell>
          <cell r="F2466" t="str">
            <v xml:space="preserve">אחזקת מכונות משרד </v>
          </cell>
          <cell r="G2466" t="str">
            <v>גמיש</v>
          </cell>
          <cell r="H2466">
            <v>0</v>
          </cell>
          <cell r="I2466">
            <v>1400</v>
          </cell>
        </row>
        <row r="2467">
          <cell r="A2467">
            <v>1713300471</v>
          </cell>
          <cell r="B2467">
            <v>471</v>
          </cell>
          <cell r="C2467">
            <v>713300</v>
          </cell>
          <cell r="D2467">
            <v>1</v>
          </cell>
          <cell r="E2467">
            <v>0</v>
          </cell>
          <cell r="F2467" t="str">
            <v xml:space="preserve">מכשירי כתיבה      </v>
          </cell>
          <cell r="G2467" t="str">
            <v>גמיש</v>
          </cell>
          <cell r="H2467">
            <v>0</v>
          </cell>
          <cell r="I2467">
            <v>26600</v>
          </cell>
        </row>
        <row r="2468">
          <cell r="A2468">
            <v>1713300511</v>
          </cell>
          <cell r="B2468">
            <v>511</v>
          </cell>
          <cell r="C2468">
            <v>713300</v>
          </cell>
          <cell r="D2468">
            <v>1</v>
          </cell>
          <cell r="E2468">
            <v>0</v>
          </cell>
          <cell r="F2468" t="str">
            <v xml:space="preserve">אירוח וכיבוד      </v>
          </cell>
          <cell r="G2468" t="str">
            <v>גמיש</v>
          </cell>
          <cell r="H2468">
            <v>0</v>
          </cell>
          <cell r="I2468">
            <v>5700</v>
          </cell>
        </row>
        <row r="2469">
          <cell r="A2469">
            <v>1713300522</v>
          </cell>
          <cell r="B2469">
            <v>522</v>
          </cell>
          <cell r="C2469">
            <v>713300</v>
          </cell>
          <cell r="D2469">
            <v>1</v>
          </cell>
          <cell r="E2469">
            <v>0</v>
          </cell>
          <cell r="F2469" t="str">
            <v xml:space="preserve">ספרים ועיתונים    </v>
          </cell>
          <cell r="G2469" t="str">
            <v>גמיש</v>
          </cell>
          <cell r="H2469">
            <v>0</v>
          </cell>
          <cell r="I2469">
            <v>0</v>
          </cell>
        </row>
        <row r="2470">
          <cell r="A2470">
            <v>1713300540</v>
          </cell>
          <cell r="B2470">
            <v>540</v>
          </cell>
          <cell r="C2470">
            <v>713300</v>
          </cell>
          <cell r="D2470">
            <v>1</v>
          </cell>
          <cell r="E2470">
            <v>0</v>
          </cell>
          <cell r="F2470" t="str">
            <v xml:space="preserve">הוצאות טלפון      </v>
          </cell>
          <cell r="G2470" t="str">
            <v>קשיח</v>
          </cell>
          <cell r="H2470">
            <v>0</v>
          </cell>
          <cell r="I2470">
            <v>0</v>
          </cell>
        </row>
        <row r="2471">
          <cell r="A2471">
            <v>1713300544</v>
          </cell>
          <cell r="B2471">
            <v>544</v>
          </cell>
          <cell r="C2471">
            <v>713300</v>
          </cell>
          <cell r="D2471">
            <v>1</v>
          </cell>
          <cell r="E2471">
            <v>0</v>
          </cell>
          <cell r="F2471" t="str">
            <v xml:space="preserve">הוצאות דאר        </v>
          </cell>
          <cell r="G2471" t="str">
            <v>קשיח</v>
          </cell>
          <cell r="H2471">
            <v>5.2631578947368363E-2</v>
          </cell>
          <cell r="I2471">
            <v>16000</v>
          </cell>
        </row>
        <row r="2472">
          <cell r="A2472">
            <v>1713300550</v>
          </cell>
          <cell r="B2472">
            <v>550</v>
          </cell>
          <cell r="C2472">
            <v>713300</v>
          </cell>
          <cell r="D2472">
            <v>1</v>
          </cell>
          <cell r="E2472">
            <v>0</v>
          </cell>
          <cell r="F2472" t="str">
            <v xml:space="preserve">פירסומים          </v>
          </cell>
          <cell r="G2472" t="str">
            <v>גמיש</v>
          </cell>
          <cell r="H2472">
            <v>0</v>
          </cell>
          <cell r="I2472">
            <v>9500</v>
          </cell>
        </row>
        <row r="2473">
          <cell r="A2473">
            <v>1713300561</v>
          </cell>
          <cell r="B2473">
            <v>561</v>
          </cell>
          <cell r="C2473">
            <v>713300</v>
          </cell>
          <cell r="D2473">
            <v>1</v>
          </cell>
          <cell r="E2473">
            <v>0</v>
          </cell>
          <cell r="F2473" t="str">
            <v xml:space="preserve">שיכפולים          </v>
          </cell>
          <cell r="G2473" t="str">
            <v>גמיש</v>
          </cell>
          <cell r="H2473">
            <v>0</v>
          </cell>
          <cell r="I2473">
            <v>2300</v>
          </cell>
        </row>
        <row r="2474">
          <cell r="A2474">
            <v>1713300562</v>
          </cell>
          <cell r="B2474">
            <v>562</v>
          </cell>
          <cell r="C2474">
            <v>713300</v>
          </cell>
          <cell r="D2474">
            <v>1</v>
          </cell>
          <cell r="E2474">
            <v>0</v>
          </cell>
          <cell r="F2474" t="str">
            <v xml:space="preserve">הדפסות            </v>
          </cell>
          <cell r="G2474" t="str">
            <v>גמיש</v>
          </cell>
          <cell r="H2474">
            <v>0</v>
          </cell>
          <cell r="I2474">
            <v>4800</v>
          </cell>
        </row>
        <row r="2475">
          <cell r="A2475">
            <v>1713300565</v>
          </cell>
          <cell r="B2475">
            <v>565</v>
          </cell>
          <cell r="C2475">
            <v>713300</v>
          </cell>
          <cell r="D2475">
            <v>1</v>
          </cell>
          <cell r="E2475">
            <v>0</v>
          </cell>
          <cell r="F2475" t="str">
            <v xml:space="preserve">צילום             </v>
          </cell>
          <cell r="G2475" t="str">
            <v>גמיש</v>
          </cell>
          <cell r="H2475">
            <v>0</v>
          </cell>
          <cell r="I2475">
            <v>0</v>
          </cell>
        </row>
        <row r="2476">
          <cell r="A2476">
            <v>1713300566</v>
          </cell>
          <cell r="B2476">
            <v>566</v>
          </cell>
          <cell r="C2476">
            <v>713300</v>
          </cell>
          <cell r="D2476">
            <v>1</v>
          </cell>
          <cell r="E2476">
            <v>0</v>
          </cell>
          <cell r="F2476" t="str">
            <v>חבילת גלישה</v>
          </cell>
          <cell r="G2476" t="str">
            <v>גמיש</v>
          </cell>
          <cell r="H2476">
            <v>0</v>
          </cell>
          <cell r="I2476">
            <v>4400</v>
          </cell>
        </row>
        <row r="2477">
          <cell r="A2477">
            <v>1713300571</v>
          </cell>
          <cell r="B2477">
            <v>571</v>
          </cell>
          <cell r="C2477">
            <v>713300</v>
          </cell>
          <cell r="D2477">
            <v>1</v>
          </cell>
          <cell r="E2477">
            <v>0</v>
          </cell>
          <cell r="F2477" t="str">
            <v xml:space="preserve">מיכון וענ"א       </v>
          </cell>
          <cell r="G2477" t="str">
            <v>קשיח</v>
          </cell>
          <cell r="H2477">
            <v>0</v>
          </cell>
          <cell r="I2477">
            <v>173000</v>
          </cell>
        </row>
        <row r="2478">
          <cell r="A2478">
            <v>1713300581</v>
          </cell>
          <cell r="B2478">
            <v>581</v>
          </cell>
          <cell r="C2478">
            <v>713300</v>
          </cell>
          <cell r="D2478">
            <v>1</v>
          </cell>
          <cell r="E2478">
            <v>0</v>
          </cell>
          <cell r="F2478" t="str">
            <v>דו"ח רשם החברות</v>
          </cell>
          <cell r="G2478" t="str">
            <v>גמיש</v>
          </cell>
          <cell r="H2478">
            <v>0</v>
          </cell>
          <cell r="I2478">
            <v>1900</v>
          </cell>
        </row>
        <row r="2479">
          <cell r="A2479">
            <v>1713300743</v>
          </cell>
          <cell r="B2479">
            <v>743</v>
          </cell>
          <cell r="C2479">
            <v>713300</v>
          </cell>
          <cell r="D2479">
            <v>1</v>
          </cell>
          <cell r="E2479">
            <v>0</v>
          </cell>
          <cell r="F2479" t="str">
            <v xml:space="preserve">כלים וציוד        </v>
          </cell>
          <cell r="G2479" t="str">
            <v>גמיש</v>
          </cell>
          <cell r="H2479">
            <v>0</v>
          </cell>
          <cell r="I2479">
            <v>0</v>
          </cell>
        </row>
        <row r="2480">
          <cell r="A2480">
            <v>1713300750</v>
          </cell>
          <cell r="B2480">
            <v>750</v>
          </cell>
          <cell r="C2480">
            <v>713300</v>
          </cell>
          <cell r="D2480">
            <v>1</v>
          </cell>
          <cell r="E2480">
            <v>0</v>
          </cell>
          <cell r="F2480" t="str">
            <v>מנגנון לסגירת עסקים</v>
          </cell>
          <cell r="G2480" t="str">
            <v>קשיח</v>
          </cell>
          <cell r="H2480">
            <v>0</v>
          </cell>
          <cell r="I2480">
            <v>47500</v>
          </cell>
        </row>
        <row r="2481">
          <cell r="A2481">
            <v>1713300753</v>
          </cell>
          <cell r="B2481">
            <v>753</v>
          </cell>
          <cell r="C2481">
            <v>713300</v>
          </cell>
          <cell r="D2481">
            <v>1</v>
          </cell>
          <cell r="E2481">
            <v>0</v>
          </cell>
          <cell r="F2481" t="str">
            <v xml:space="preserve">עובדים חיצוניים   </v>
          </cell>
          <cell r="G2481" t="str">
            <v>קשיח</v>
          </cell>
          <cell r="H2481">
            <v>0</v>
          </cell>
          <cell r="I2481">
            <v>0</v>
          </cell>
        </row>
        <row r="2482">
          <cell r="A2482">
            <v>1713300761</v>
          </cell>
          <cell r="B2482">
            <v>761</v>
          </cell>
          <cell r="C2482">
            <v>713300</v>
          </cell>
          <cell r="D2482">
            <v>1</v>
          </cell>
          <cell r="E2482">
            <v>0</v>
          </cell>
          <cell r="F2482" t="str">
            <v>בדיקות זיהום אוויר</v>
          </cell>
          <cell r="G2482" t="str">
            <v>גמיש</v>
          </cell>
          <cell r="H2482">
            <v>0</v>
          </cell>
          <cell r="I2482">
            <v>0</v>
          </cell>
        </row>
        <row r="2483">
          <cell r="A2483">
            <v>1713300780</v>
          </cell>
          <cell r="B2483">
            <v>780</v>
          </cell>
          <cell r="C2483">
            <v>713300</v>
          </cell>
          <cell r="D2483">
            <v>1</v>
          </cell>
          <cell r="E2483">
            <v>0</v>
          </cell>
          <cell r="F2483" t="str">
            <v>עיר בריאה ומקיימת</v>
          </cell>
          <cell r="G2483" t="str">
            <v>גמיש</v>
          </cell>
          <cell r="H2483">
            <v>0</v>
          </cell>
          <cell r="I2483">
            <v>0</v>
          </cell>
        </row>
        <row r="2484">
          <cell r="A2484">
            <v>1713300931</v>
          </cell>
          <cell r="B2484">
            <v>931</v>
          </cell>
          <cell r="C2484">
            <v>713300</v>
          </cell>
          <cell r="D2484">
            <v>1</v>
          </cell>
          <cell r="E2484">
            <v>0</v>
          </cell>
          <cell r="F2484" t="str">
            <v xml:space="preserve">רכישות            </v>
          </cell>
          <cell r="G2484" t="str">
            <v>גמיש</v>
          </cell>
          <cell r="H2484">
            <v>0</v>
          </cell>
          <cell r="I2484">
            <v>9000</v>
          </cell>
        </row>
        <row r="2485">
          <cell r="A2485">
            <v>1713300932</v>
          </cell>
          <cell r="B2485">
            <v>932</v>
          </cell>
          <cell r="C2485">
            <v>713300</v>
          </cell>
          <cell r="D2485">
            <v>1</v>
          </cell>
          <cell r="E2485">
            <v>0</v>
          </cell>
          <cell r="F2485" t="str">
            <v>ציוד בטיחותי אישי</v>
          </cell>
          <cell r="G2485" t="str">
            <v>גמיש</v>
          </cell>
          <cell r="H2485">
            <v>6.6666666666666652E-2</v>
          </cell>
          <cell r="I2485">
            <v>3200</v>
          </cell>
        </row>
        <row r="2486">
          <cell r="A2486">
            <v>1713300961</v>
          </cell>
          <cell r="B2486">
            <v>961</v>
          </cell>
          <cell r="C2486">
            <v>713300</v>
          </cell>
          <cell r="D2486">
            <v>1</v>
          </cell>
          <cell r="E2486">
            <v>0</v>
          </cell>
          <cell r="F2486" t="str">
            <v>רז' פעולות ורכישות</v>
          </cell>
          <cell r="G2486" t="str">
            <v>גמיש</v>
          </cell>
          <cell r="H2486">
            <v>0</v>
          </cell>
          <cell r="I2486">
            <v>0</v>
          </cell>
        </row>
        <row r="2487">
          <cell r="A2487" t="e">
            <v>#VALUE!</v>
          </cell>
          <cell r="B2487" t="str">
            <v>713300  סך הכל</v>
          </cell>
          <cell r="C2487">
            <v>0</v>
          </cell>
          <cell r="D2487">
            <v>0</v>
          </cell>
          <cell r="E2487">
            <v>0</v>
          </cell>
          <cell r="F2487" t="str">
            <v>פיקוח עסקים+מוסדות</v>
          </cell>
          <cell r="G2487">
            <v>0</v>
          </cell>
          <cell r="H2487">
            <v>5.8702976831428444E-3</v>
          </cell>
          <cell r="I2487">
            <v>2895800</v>
          </cell>
        </row>
        <row r="2488">
          <cell r="A2488">
            <v>17140000</v>
          </cell>
          <cell r="B2488">
            <v>0</v>
          </cell>
          <cell r="C2488">
            <v>714000</v>
          </cell>
          <cell r="D2488">
            <v>1</v>
          </cell>
          <cell r="E2488">
            <v>0</v>
          </cell>
          <cell r="F2488" t="str">
            <v xml:space="preserve">שרות וטרינרי      </v>
          </cell>
          <cell r="G2488" t="str">
            <v xml:space="preserve"> </v>
          </cell>
          <cell r="H2488">
            <v>0</v>
          </cell>
          <cell r="I2488">
            <v>0</v>
          </cell>
        </row>
        <row r="2489">
          <cell r="A2489">
            <v>1714000100</v>
          </cell>
          <cell r="B2489">
            <v>100</v>
          </cell>
          <cell r="C2489">
            <v>714000</v>
          </cell>
          <cell r="D2489">
            <v>1</v>
          </cell>
          <cell r="E2489">
            <v>0</v>
          </cell>
          <cell r="F2489" t="str">
            <v>שכר עובדים לפי תקן</v>
          </cell>
          <cell r="G2489" t="str">
            <v xml:space="preserve"> </v>
          </cell>
          <cell r="H2489">
            <v>0</v>
          </cell>
          <cell r="I2489">
            <v>0</v>
          </cell>
        </row>
        <row r="2490">
          <cell r="A2490">
            <v>1714000110</v>
          </cell>
          <cell r="B2490">
            <v>110</v>
          </cell>
          <cell r="C2490">
            <v>714000</v>
          </cell>
          <cell r="D2490">
            <v>1</v>
          </cell>
          <cell r="E2490">
            <v>0</v>
          </cell>
          <cell r="F2490" t="str">
            <v>השכר הקובע-תקציבית</v>
          </cell>
          <cell r="G2490" t="str">
            <v>שכר</v>
          </cell>
          <cell r="H2490">
            <v>1.5245623941276154E-2</v>
          </cell>
          <cell r="I2490">
            <v>179800</v>
          </cell>
        </row>
        <row r="2491">
          <cell r="A2491">
            <v>1714000119</v>
          </cell>
          <cell r="B2491">
            <v>119</v>
          </cell>
          <cell r="C2491">
            <v>714000</v>
          </cell>
          <cell r="D2491">
            <v>1</v>
          </cell>
          <cell r="E2491">
            <v>0</v>
          </cell>
          <cell r="F2491" t="str">
            <v xml:space="preserve">השכר הקובע-צוברת  </v>
          </cell>
          <cell r="G2491" t="str">
            <v>שכר</v>
          </cell>
          <cell r="H2491">
            <v>1.5005722521300502E-2</v>
          </cell>
          <cell r="I2491">
            <v>2394500</v>
          </cell>
        </row>
        <row r="2492">
          <cell r="A2492">
            <v>1714000122</v>
          </cell>
          <cell r="B2492">
            <v>122</v>
          </cell>
          <cell r="C2492">
            <v>714000</v>
          </cell>
          <cell r="D2492">
            <v>1</v>
          </cell>
          <cell r="E2492">
            <v>0</v>
          </cell>
          <cell r="F2492" t="str">
            <v xml:space="preserve">ביגוד             </v>
          </cell>
          <cell r="G2492" t="str">
            <v>שכר</v>
          </cell>
          <cell r="H2492">
            <v>0</v>
          </cell>
          <cell r="I2492">
            <v>20800</v>
          </cell>
        </row>
        <row r="2493">
          <cell r="A2493">
            <v>1714000126</v>
          </cell>
          <cell r="B2493">
            <v>126</v>
          </cell>
          <cell r="C2493">
            <v>714000</v>
          </cell>
          <cell r="D2493">
            <v>1</v>
          </cell>
          <cell r="E2493">
            <v>0</v>
          </cell>
          <cell r="F2493" t="str">
            <v xml:space="preserve">דמי הבראה         </v>
          </cell>
          <cell r="G2493" t="str">
            <v>שכר</v>
          </cell>
          <cell r="H2493">
            <v>1.7316017316017396E-2</v>
          </cell>
          <cell r="I2493">
            <v>47000</v>
          </cell>
        </row>
        <row r="2494">
          <cell r="A2494">
            <v>1714000130</v>
          </cell>
          <cell r="B2494">
            <v>130</v>
          </cell>
          <cell r="C2494">
            <v>714000</v>
          </cell>
          <cell r="D2494">
            <v>1</v>
          </cell>
          <cell r="E2494">
            <v>0</v>
          </cell>
          <cell r="F2494" t="str">
            <v xml:space="preserve">שעות נוספות       </v>
          </cell>
          <cell r="G2494" t="str">
            <v>שכר</v>
          </cell>
          <cell r="H2494">
            <v>0</v>
          </cell>
          <cell r="I2494">
            <v>66400</v>
          </cell>
        </row>
        <row r="2495">
          <cell r="A2495">
            <v>1714000140</v>
          </cell>
          <cell r="B2495">
            <v>140</v>
          </cell>
          <cell r="C2495">
            <v>714000</v>
          </cell>
          <cell r="D2495">
            <v>1</v>
          </cell>
          <cell r="E2495">
            <v>0</v>
          </cell>
          <cell r="F2495" t="str">
            <v>השתתפות באחזקת רכב</v>
          </cell>
          <cell r="G2495" t="str">
            <v>שכר</v>
          </cell>
          <cell r="H2495">
            <v>0</v>
          </cell>
          <cell r="I2495">
            <v>154700</v>
          </cell>
        </row>
        <row r="2496">
          <cell r="A2496">
            <v>1714000253</v>
          </cell>
          <cell r="B2496">
            <v>253</v>
          </cell>
          <cell r="C2496">
            <v>714000</v>
          </cell>
          <cell r="D2496">
            <v>1</v>
          </cell>
          <cell r="E2496">
            <v>0</v>
          </cell>
          <cell r="F2496" t="str">
            <v>עובדי כ"א</v>
          </cell>
          <cell r="G2496" t="str">
            <v>שכר</v>
          </cell>
          <cell r="H2496">
            <v>0</v>
          </cell>
          <cell r="I2496">
            <v>0</v>
          </cell>
        </row>
        <row r="2497">
          <cell r="A2497">
            <v>1714000400</v>
          </cell>
          <cell r="B2497">
            <v>400</v>
          </cell>
          <cell r="C2497">
            <v>714000</v>
          </cell>
          <cell r="D2497">
            <v>1</v>
          </cell>
          <cell r="E2497">
            <v>0</v>
          </cell>
          <cell r="F2497" t="str">
            <v>אחזקת בנינים וציוד</v>
          </cell>
          <cell r="G2497" t="str">
            <v xml:space="preserve"> </v>
          </cell>
          <cell r="H2497">
            <v>0</v>
          </cell>
          <cell r="I2497">
            <v>0</v>
          </cell>
        </row>
        <row r="2498">
          <cell r="A2498">
            <v>1714000410</v>
          </cell>
          <cell r="B2498">
            <v>410</v>
          </cell>
          <cell r="C2498">
            <v>714000</v>
          </cell>
          <cell r="D2498">
            <v>1</v>
          </cell>
          <cell r="E2498">
            <v>0</v>
          </cell>
          <cell r="F2498" t="str">
            <v xml:space="preserve">שכ"ד              </v>
          </cell>
          <cell r="G2498" t="str">
            <v>קשיח</v>
          </cell>
          <cell r="H2498">
            <v>0</v>
          </cell>
          <cell r="I2498">
            <v>0</v>
          </cell>
        </row>
        <row r="2499">
          <cell r="A2499">
            <v>1714000431</v>
          </cell>
          <cell r="B2499">
            <v>431</v>
          </cell>
          <cell r="C2499">
            <v>714000</v>
          </cell>
          <cell r="D2499">
            <v>1</v>
          </cell>
          <cell r="E2499">
            <v>0</v>
          </cell>
          <cell r="F2499" t="str">
            <v xml:space="preserve">חשמל              </v>
          </cell>
          <cell r="G2499" t="str">
            <v>קשיח</v>
          </cell>
          <cell r="H2499">
            <v>0</v>
          </cell>
          <cell r="I2499">
            <v>0</v>
          </cell>
        </row>
        <row r="2500">
          <cell r="A2500">
            <v>1714000433</v>
          </cell>
          <cell r="B2500">
            <v>433</v>
          </cell>
          <cell r="C2500">
            <v>714000</v>
          </cell>
          <cell r="D2500">
            <v>1</v>
          </cell>
          <cell r="E2500">
            <v>0</v>
          </cell>
          <cell r="F2500" t="str">
            <v xml:space="preserve">חומרי נקיון       </v>
          </cell>
          <cell r="G2500" t="str">
            <v>גמיש</v>
          </cell>
          <cell r="H2500">
            <v>0</v>
          </cell>
          <cell r="I2500">
            <v>2400</v>
          </cell>
        </row>
        <row r="2501">
          <cell r="A2501">
            <v>1714000437</v>
          </cell>
          <cell r="B2501">
            <v>437</v>
          </cell>
          <cell r="C2501">
            <v>714000</v>
          </cell>
          <cell r="D2501">
            <v>1</v>
          </cell>
          <cell r="E2501">
            <v>0</v>
          </cell>
          <cell r="F2501" t="str">
            <v xml:space="preserve">אחזקת אזעקה       </v>
          </cell>
          <cell r="G2501" t="str">
            <v>קשיח</v>
          </cell>
          <cell r="H2501">
            <v>7.6923076923076872E-2</v>
          </cell>
          <cell r="I2501">
            <v>1400</v>
          </cell>
        </row>
        <row r="2502">
          <cell r="A2502">
            <v>1714000441</v>
          </cell>
          <cell r="B2502">
            <v>441</v>
          </cell>
          <cell r="C2502">
            <v>714000</v>
          </cell>
          <cell r="D2502">
            <v>1</v>
          </cell>
          <cell r="E2502">
            <v>0</v>
          </cell>
          <cell r="F2502" t="str">
            <v xml:space="preserve">ביטוח             </v>
          </cell>
          <cell r="G2502" t="str">
            <v>קשיח</v>
          </cell>
          <cell r="H2502">
            <v>0</v>
          </cell>
          <cell r="I2502">
            <v>0</v>
          </cell>
        </row>
        <row r="2503">
          <cell r="A2503">
            <v>1714000470</v>
          </cell>
          <cell r="B2503">
            <v>470</v>
          </cell>
          <cell r="C2503">
            <v>714000</v>
          </cell>
          <cell r="D2503">
            <v>1</v>
          </cell>
          <cell r="E2503">
            <v>0</v>
          </cell>
          <cell r="F2503" t="str">
            <v xml:space="preserve">אחזקת מכונות משרד </v>
          </cell>
          <cell r="G2503" t="str">
            <v>גמיש</v>
          </cell>
          <cell r="H2503">
            <v>0</v>
          </cell>
          <cell r="I2503">
            <v>1100</v>
          </cell>
        </row>
        <row r="2504">
          <cell r="A2504">
            <v>1714000471</v>
          </cell>
          <cell r="B2504">
            <v>471</v>
          </cell>
          <cell r="C2504">
            <v>714000</v>
          </cell>
          <cell r="D2504">
            <v>1</v>
          </cell>
          <cell r="E2504">
            <v>0</v>
          </cell>
          <cell r="F2504" t="str">
            <v xml:space="preserve">מכשירי כתיבה      </v>
          </cell>
          <cell r="G2504" t="str">
            <v>גמיש</v>
          </cell>
          <cell r="H2504">
            <v>0</v>
          </cell>
          <cell r="I2504">
            <v>10500</v>
          </cell>
        </row>
        <row r="2505">
          <cell r="A2505">
            <v>1714000511</v>
          </cell>
          <cell r="B2505">
            <v>511</v>
          </cell>
          <cell r="C2505">
            <v>714000</v>
          </cell>
          <cell r="D2505">
            <v>1</v>
          </cell>
          <cell r="E2505">
            <v>0</v>
          </cell>
          <cell r="F2505" t="str">
            <v xml:space="preserve">אירוח וכיבוד      </v>
          </cell>
          <cell r="G2505" t="str">
            <v>גמיש</v>
          </cell>
          <cell r="H2505">
            <v>0</v>
          </cell>
          <cell r="I2505">
            <v>5700</v>
          </cell>
        </row>
        <row r="2506">
          <cell r="A2506">
            <v>1714000522</v>
          </cell>
          <cell r="B2506">
            <v>522</v>
          </cell>
          <cell r="C2506">
            <v>714000</v>
          </cell>
          <cell r="D2506">
            <v>1</v>
          </cell>
          <cell r="E2506">
            <v>0</v>
          </cell>
          <cell r="F2506" t="str">
            <v xml:space="preserve">ספרים ועיתונים    </v>
          </cell>
          <cell r="G2506" t="str">
            <v>גמיש</v>
          </cell>
          <cell r="H2506">
            <v>0</v>
          </cell>
          <cell r="I2506">
            <v>1000</v>
          </cell>
        </row>
        <row r="2507">
          <cell r="A2507">
            <v>1714000540</v>
          </cell>
          <cell r="B2507">
            <v>540</v>
          </cell>
          <cell r="C2507">
            <v>714000</v>
          </cell>
          <cell r="D2507">
            <v>1</v>
          </cell>
          <cell r="E2507">
            <v>0</v>
          </cell>
          <cell r="F2507" t="str">
            <v xml:space="preserve">הוצאות טלפון      </v>
          </cell>
          <cell r="G2507" t="str">
            <v>קשיח</v>
          </cell>
          <cell r="H2507">
            <v>-0.25</v>
          </cell>
          <cell r="I2507">
            <v>1500</v>
          </cell>
        </row>
        <row r="2508">
          <cell r="A2508">
            <v>1714000544</v>
          </cell>
          <cell r="B2508">
            <v>544</v>
          </cell>
          <cell r="C2508">
            <v>714000</v>
          </cell>
          <cell r="D2508">
            <v>1</v>
          </cell>
          <cell r="E2508">
            <v>0</v>
          </cell>
          <cell r="F2508" t="str">
            <v xml:space="preserve">הוצאות דאר        </v>
          </cell>
          <cell r="G2508" t="str">
            <v>קשיח</v>
          </cell>
          <cell r="H2508">
            <v>-0.13580246913580252</v>
          </cell>
          <cell r="I2508">
            <v>14000</v>
          </cell>
        </row>
        <row r="2509">
          <cell r="A2509">
            <v>1714000550</v>
          </cell>
          <cell r="B2509">
            <v>550</v>
          </cell>
          <cell r="C2509">
            <v>714000</v>
          </cell>
          <cell r="D2509">
            <v>1</v>
          </cell>
          <cell r="E2509">
            <v>0</v>
          </cell>
          <cell r="F2509" t="str">
            <v xml:space="preserve">פירסומים          </v>
          </cell>
          <cell r="G2509" t="str">
            <v>גמיש</v>
          </cell>
          <cell r="H2509">
            <v>0</v>
          </cell>
          <cell r="I2509">
            <v>19000</v>
          </cell>
        </row>
        <row r="2510">
          <cell r="A2510">
            <v>1714000561</v>
          </cell>
          <cell r="B2510">
            <v>561</v>
          </cell>
          <cell r="C2510">
            <v>714000</v>
          </cell>
          <cell r="D2510">
            <v>1</v>
          </cell>
          <cell r="E2510">
            <v>0</v>
          </cell>
          <cell r="F2510" t="str">
            <v xml:space="preserve">שיכפולים          </v>
          </cell>
          <cell r="G2510" t="str">
            <v>גמיש</v>
          </cell>
          <cell r="H2510">
            <v>0</v>
          </cell>
          <cell r="I2510">
            <v>0</v>
          </cell>
        </row>
        <row r="2511">
          <cell r="A2511">
            <v>1714000562</v>
          </cell>
          <cell r="B2511">
            <v>562</v>
          </cell>
          <cell r="C2511">
            <v>714000</v>
          </cell>
          <cell r="D2511">
            <v>1</v>
          </cell>
          <cell r="E2511">
            <v>0</v>
          </cell>
          <cell r="F2511" t="str">
            <v xml:space="preserve">הדפסות            </v>
          </cell>
          <cell r="G2511" t="str">
            <v>גמיש</v>
          </cell>
          <cell r="H2511">
            <v>0</v>
          </cell>
          <cell r="I2511">
            <v>20000</v>
          </cell>
        </row>
        <row r="2512">
          <cell r="A2512">
            <v>1714000571</v>
          </cell>
          <cell r="B2512">
            <v>571</v>
          </cell>
          <cell r="C2512">
            <v>714000</v>
          </cell>
          <cell r="D2512">
            <v>1</v>
          </cell>
          <cell r="E2512">
            <v>0</v>
          </cell>
          <cell r="F2512" t="str">
            <v xml:space="preserve">מיכון וענ"א       </v>
          </cell>
          <cell r="G2512" t="str">
            <v>קשיח</v>
          </cell>
          <cell r="H2512">
            <v>0</v>
          </cell>
          <cell r="I2512">
            <v>47200</v>
          </cell>
        </row>
        <row r="2513">
          <cell r="A2513">
            <v>1714000580</v>
          </cell>
          <cell r="B2513">
            <v>580</v>
          </cell>
          <cell r="C2513">
            <v>714000</v>
          </cell>
          <cell r="D2513">
            <v>1</v>
          </cell>
          <cell r="E2513">
            <v>0</v>
          </cell>
          <cell r="F2513" t="str">
            <v xml:space="preserve">יעוץ וטרינרי      </v>
          </cell>
          <cell r="G2513" t="str">
            <v>קשיח</v>
          </cell>
          <cell r="H2513">
            <v>0</v>
          </cell>
          <cell r="I2513">
            <v>0</v>
          </cell>
        </row>
        <row r="2514">
          <cell r="A2514">
            <v>1714000585</v>
          </cell>
          <cell r="B2514">
            <v>585</v>
          </cell>
          <cell r="C2514">
            <v>714000</v>
          </cell>
          <cell r="D2514">
            <v>1</v>
          </cell>
          <cell r="E2514">
            <v>0</v>
          </cell>
          <cell r="F2514" t="str">
            <v xml:space="preserve">בדיקות בשר        </v>
          </cell>
          <cell r="G2514" t="str">
            <v>גמיש</v>
          </cell>
          <cell r="H2514">
            <v>0</v>
          </cell>
          <cell r="I2514">
            <v>1900</v>
          </cell>
        </row>
        <row r="2515">
          <cell r="A2515">
            <v>1714000596</v>
          </cell>
          <cell r="B2515">
            <v>596</v>
          </cell>
          <cell r="C2515">
            <v>714000</v>
          </cell>
          <cell r="D2515">
            <v>1</v>
          </cell>
          <cell r="E2515">
            <v>0</v>
          </cell>
          <cell r="F2515" t="str">
            <v xml:space="preserve">השתתפות בעזר 096  </v>
          </cell>
          <cell r="G2515" t="str">
            <v>קשיח</v>
          </cell>
          <cell r="H2515">
            <v>0.23888182973316385</v>
          </cell>
          <cell r="I2515">
            <v>97500</v>
          </cell>
        </row>
        <row r="2516">
          <cell r="A2516">
            <v>1714000700</v>
          </cell>
          <cell r="B2516">
            <v>700</v>
          </cell>
          <cell r="C2516">
            <v>714000</v>
          </cell>
          <cell r="D2516">
            <v>1</v>
          </cell>
          <cell r="E2516">
            <v>0</v>
          </cell>
          <cell r="F2516" t="str">
            <v xml:space="preserve">הוצאות לפעולות    </v>
          </cell>
          <cell r="G2516" t="str">
            <v xml:space="preserve"> </v>
          </cell>
          <cell r="H2516">
            <v>0</v>
          </cell>
          <cell r="I2516">
            <v>0</v>
          </cell>
        </row>
        <row r="2517">
          <cell r="A2517">
            <v>1714000721</v>
          </cell>
          <cell r="B2517">
            <v>721</v>
          </cell>
          <cell r="C2517">
            <v>714000</v>
          </cell>
          <cell r="D2517">
            <v>1</v>
          </cell>
          <cell r="E2517">
            <v>0</v>
          </cell>
          <cell r="F2517" t="str">
            <v>חמרים-תחזוקת מבנים</v>
          </cell>
          <cell r="G2517" t="str">
            <v>גמיש</v>
          </cell>
          <cell r="H2517">
            <v>0</v>
          </cell>
          <cell r="I2517">
            <v>1500</v>
          </cell>
        </row>
        <row r="2518">
          <cell r="A2518">
            <v>1714000722</v>
          </cell>
          <cell r="B2518">
            <v>722</v>
          </cell>
          <cell r="C2518">
            <v>714000</v>
          </cell>
          <cell r="D2518">
            <v>1</v>
          </cell>
          <cell r="E2518">
            <v>0</v>
          </cell>
          <cell r="F2518" t="str">
            <v xml:space="preserve">לוחיות ושבבים     </v>
          </cell>
          <cell r="G2518" t="str">
            <v>גמיש</v>
          </cell>
          <cell r="H2518">
            <v>0</v>
          </cell>
          <cell r="I2518">
            <v>0</v>
          </cell>
        </row>
        <row r="2519">
          <cell r="A2519">
            <v>1714000723</v>
          </cell>
          <cell r="B2519">
            <v>723</v>
          </cell>
          <cell r="C2519">
            <v>714000</v>
          </cell>
          <cell r="D2519">
            <v>1</v>
          </cell>
          <cell r="E2519">
            <v>0</v>
          </cell>
          <cell r="F2519" t="str">
            <v xml:space="preserve">חומר חיסון לכלבים </v>
          </cell>
          <cell r="G2519" t="str">
            <v>קשיח</v>
          </cell>
          <cell r="H2519">
            <v>0</v>
          </cell>
          <cell r="I2519">
            <v>150000</v>
          </cell>
        </row>
        <row r="2520">
          <cell r="A2520">
            <v>1714000742</v>
          </cell>
          <cell r="B2520">
            <v>742</v>
          </cell>
          <cell r="C2520">
            <v>714000</v>
          </cell>
          <cell r="D2520">
            <v>1</v>
          </cell>
          <cell r="E2520">
            <v>0</v>
          </cell>
          <cell r="F2520" t="str">
            <v xml:space="preserve">כלים וציוד        </v>
          </cell>
          <cell r="G2520" t="str">
            <v>גמיש</v>
          </cell>
          <cell r="H2520">
            <v>0</v>
          </cell>
          <cell r="I2520">
            <v>0</v>
          </cell>
        </row>
        <row r="2521">
          <cell r="A2521">
            <v>1714000751</v>
          </cell>
          <cell r="B2521">
            <v>751</v>
          </cell>
          <cell r="C2521">
            <v>714000</v>
          </cell>
          <cell r="D2521">
            <v>1</v>
          </cell>
          <cell r="E2521">
            <v>0</v>
          </cell>
          <cell r="F2521" t="str">
            <v xml:space="preserve">עבודות קבלניות    </v>
          </cell>
          <cell r="G2521" t="str">
            <v>גמיש</v>
          </cell>
          <cell r="H2521">
            <v>5.555555555555558E-2</v>
          </cell>
          <cell r="I2521">
            <v>3800</v>
          </cell>
        </row>
        <row r="2522">
          <cell r="A2522">
            <v>1714000752</v>
          </cell>
          <cell r="B2522">
            <v>752</v>
          </cell>
          <cell r="C2522">
            <v>714000</v>
          </cell>
          <cell r="D2522">
            <v>1</v>
          </cell>
          <cell r="E2522">
            <v>0</v>
          </cell>
          <cell r="F2522" t="str">
            <v xml:space="preserve">נקיון בקבלנות     </v>
          </cell>
          <cell r="G2522" t="str">
            <v>קשיח</v>
          </cell>
          <cell r="H2522">
            <v>4.4444444444444509E-2</v>
          </cell>
          <cell r="I2522">
            <v>47000</v>
          </cell>
        </row>
        <row r="2523">
          <cell r="A2523">
            <v>1714000753</v>
          </cell>
          <cell r="B2523">
            <v>753</v>
          </cell>
          <cell r="C2523">
            <v>714000</v>
          </cell>
          <cell r="D2523">
            <v>1</v>
          </cell>
          <cell r="E2523">
            <v>0</v>
          </cell>
          <cell r="F2523" t="str">
            <v xml:space="preserve">אספקת עובדים      </v>
          </cell>
          <cell r="G2523" t="str">
            <v>קשיח</v>
          </cell>
          <cell r="H2523">
            <v>0</v>
          </cell>
          <cell r="I2523">
            <v>0</v>
          </cell>
        </row>
        <row r="2524">
          <cell r="A2524">
            <v>1714000754</v>
          </cell>
          <cell r="B2524">
            <v>754</v>
          </cell>
          <cell r="C2524">
            <v>714000</v>
          </cell>
          <cell r="D2524">
            <v>1</v>
          </cell>
          <cell r="E2524">
            <v>0</v>
          </cell>
          <cell r="F2524" t="str">
            <v>מרפאות וטרינרית-חרום</v>
          </cell>
          <cell r="G2524" t="str">
            <v>גמיש</v>
          </cell>
          <cell r="H2524">
            <v>0</v>
          </cell>
          <cell r="I2524">
            <v>40000</v>
          </cell>
        </row>
        <row r="2525">
          <cell r="A2525">
            <v>1714000756</v>
          </cell>
          <cell r="B2525">
            <v>756</v>
          </cell>
          <cell r="C2525">
            <v>714000</v>
          </cell>
          <cell r="D2525">
            <v>1</v>
          </cell>
          <cell r="E2525">
            <v>0</v>
          </cell>
          <cell r="F2525" t="str">
            <v xml:space="preserve">שמירה בקבלנות     </v>
          </cell>
          <cell r="G2525" t="str">
            <v>קשיח</v>
          </cell>
          <cell r="H2525">
            <v>0</v>
          </cell>
          <cell r="I2525">
            <v>0</v>
          </cell>
        </row>
        <row r="2526">
          <cell r="A2526">
            <v>1714000757</v>
          </cell>
          <cell r="B2526">
            <v>757</v>
          </cell>
          <cell r="C2526">
            <v>714000</v>
          </cell>
          <cell r="D2526">
            <v>1</v>
          </cell>
          <cell r="E2526">
            <v>0</v>
          </cell>
          <cell r="F2526" t="str">
            <v xml:space="preserve">הסגרת כלבים       </v>
          </cell>
          <cell r="G2526" t="str">
            <v>קשיח</v>
          </cell>
          <cell r="H2526">
            <v>0</v>
          </cell>
          <cell r="I2526">
            <v>4800</v>
          </cell>
        </row>
        <row r="2527">
          <cell r="A2527">
            <v>1714000758</v>
          </cell>
          <cell r="B2527">
            <v>758</v>
          </cell>
          <cell r="C2527">
            <v>714000</v>
          </cell>
          <cell r="D2527">
            <v>1</v>
          </cell>
          <cell r="E2527">
            <v>0</v>
          </cell>
          <cell r="F2527" t="str">
            <v xml:space="preserve">הסגר-בעלי חיים    </v>
          </cell>
          <cell r="G2527" t="str">
            <v>קשיח</v>
          </cell>
          <cell r="H2527">
            <v>0</v>
          </cell>
          <cell r="I2527">
            <v>233000</v>
          </cell>
        </row>
        <row r="2528">
          <cell r="A2528">
            <v>1714000759</v>
          </cell>
          <cell r="B2528">
            <v>759</v>
          </cell>
          <cell r="C2528">
            <v>714000</v>
          </cell>
          <cell r="D2528">
            <v>1</v>
          </cell>
          <cell r="E2528">
            <v>0</v>
          </cell>
          <cell r="F2528" t="str">
            <v>עיקור חתולים וכלבים</v>
          </cell>
          <cell r="G2528" t="str">
            <v>גמיש</v>
          </cell>
          <cell r="H2528">
            <v>0</v>
          </cell>
          <cell r="I2528">
            <v>400000</v>
          </cell>
        </row>
        <row r="2529">
          <cell r="A2529">
            <v>1714000780</v>
          </cell>
          <cell r="B2529">
            <v>780</v>
          </cell>
          <cell r="C2529">
            <v>714000</v>
          </cell>
          <cell r="D2529">
            <v>1</v>
          </cell>
          <cell r="E2529">
            <v>0</v>
          </cell>
          <cell r="F2529" t="str">
            <v>מוקד ארצי לחיסונים</v>
          </cell>
          <cell r="G2529" t="str">
            <v>גמיש</v>
          </cell>
          <cell r="H2529">
            <v>0</v>
          </cell>
          <cell r="I2529">
            <v>50000</v>
          </cell>
        </row>
        <row r="2530">
          <cell r="A2530">
            <v>1714000781</v>
          </cell>
          <cell r="B2530">
            <v>781</v>
          </cell>
          <cell r="C2530">
            <v>714000</v>
          </cell>
          <cell r="D2530">
            <v>1</v>
          </cell>
          <cell r="E2530">
            <v>0</v>
          </cell>
          <cell r="F2530" t="str">
            <v>מרפאה ווטרינרית</v>
          </cell>
          <cell r="G2530" t="str">
            <v>גמיש</v>
          </cell>
          <cell r="H2530">
            <v>0</v>
          </cell>
          <cell r="I2530">
            <v>28500</v>
          </cell>
        </row>
        <row r="2531">
          <cell r="A2531">
            <v>1714000880</v>
          </cell>
          <cell r="B2531">
            <v>880</v>
          </cell>
          <cell r="C2531">
            <v>714000</v>
          </cell>
          <cell r="D2531">
            <v>1</v>
          </cell>
          <cell r="E2531">
            <v>0</v>
          </cell>
          <cell r="F2531" t="str">
            <v>מוקד ארצי לחיסונים</v>
          </cell>
          <cell r="G2531" t="str">
            <v>גמיש</v>
          </cell>
          <cell r="H2531">
            <v>0</v>
          </cell>
          <cell r="I2531">
            <v>0</v>
          </cell>
        </row>
        <row r="2532">
          <cell r="A2532">
            <v>1714000931</v>
          </cell>
          <cell r="B2532">
            <v>931</v>
          </cell>
          <cell r="C2532">
            <v>714000</v>
          </cell>
          <cell r="D2532">
            <v>1</v>
          </cell>
          <cell r="E2532">
            <v>0</v>
          </cell>
          <cell r="F2532" t="str">
            <v>רכישות ציוד</v>
          </cell>
          <cell r="G2532" t="str">
            <v>גמיש</v>
          </cell>
          <cell r="H2532">
            <v>0</v>
          </cell>
          <cell r="I2532">
            <v>35500</v>
          </cell>
        </row>
        <row r="2533">
          <cell r="A2533">
            <v>1714000961</v>
          </cell>
          <cell r="B2533">
            <v>961</v>
          </cell>
          <cell r="C2533">
            <v>714000</v>
          </cell>
          <cell r="D2533">
            <v>1</v>
          </cell>
          <cell r="E2533">
            <v>0</v>
          </cell>
          <cell r="F2533" t="str">
            <v>רז' פעולות ורכישות</v>
          </cell>
          <cell r="G2533" t="str">
            <v>גמיש</v>
          </cell>
          <cell r="H2533">
            <v>0</v>
          </cell>
          <cell r="I2533">
            <v>0</v>
          </cell>
        </row>
        <row r="2534">
          <cell r="A2534" t="e">
            <v>#VALUE!</v>
          </cell>
          <cell r="B2534" t="str">
            <v>714000  סך הכל</v>
          </cell>
          <cell r="C2534">
            <v>0</v>
          </cell>
          <cell r="D2534">
            <v>0</v>
          </cell>
          <cell r="E2534">
            <v>0</v>
          </cell>
          <cell r="F2534" t="str">
            <v xml:space="preserve">שרות וטרינרי      </v>
          </cell>
          <cell r="G2534">
            <v>0</v>
          </cell>
          <cell r="H2534">
            <v>1.4242394114138079E-2</v>
          </cell>
          <cell r="I2534">
            <v>4080500</v>
          </cell>
        </row>
        <row r="2535">
          <cell r="A2535">
            <v>17150000</v>
          </cell>
          <cell r="B2535">
            <v>0</v>
          </cell>
          <cell r="C2535">
            <v>715000</v>
          </cell>
          <cell r="D2535">
            <v>1</v>
          </cell>
          <cell r="E2535">
            <v>0</v>
          </cell>
          <cell r="F2535" t="str">
            <v xml:space="preserve">תברואה  מונעת     </v>
          </cell>
          <cell r="G2535" t="str">
            <v xml:space="preserve"> </v>
          </cell>
          <cell r="H2535">
            <v>0</v>
          </cell>
          <cell r="I2535">
            <v>0</v>
          </cell>
        </row>
        <row r="2536">
          <cell r="A2536">
            <v>17153000</v>
          </cell>
          <cell r="B2536">
            <v>0</v>
          </cell>
          <cell r="C2536">
            <v>715300</v>
          </cell>
          <cell r="D2536">
            <v>1</v>
          </cell>
          <cell r="E2536">
            <v>0</v>
          </cell>
          <cell r="F2536" t="str">
            <v xml:space="preserve">הדברת מזיקים      </v>
          </cell>
          <cell r="G2536" t="str">
            <v xml:space="preserve"> </v>
          </cell>
          <cell r="H2536">
            <v>0</v>
          </cell>
          <cell r="I2536">
            <v>0</v>
          </cell>
        </row>
        <row r="2537">
          <cell r="A2537">
            <v>1715300100</v>
          </cell>
          <cell r="B2537">
            <v>100</v>
          </cell>
          <cell r="C2537">
            <v>715300</v>
          </cell>
          <cell r="D2537">
            <v>1</v>
          </cell>
          <cell r="E2537">
            <v>0</v>
          </cell>
          <cell r="F2537" t="str">
            <v>שכר עובדים לפי תקן</v>
          </cell>
          <cell r="G2537" t="str">
            <v xml:space="preserve"> </v>
          </cell>
          <cell r="H2537">
            <v>0</v>
          </cell>
          <cell r="I2537">
            <v>0</v>
          </cell>
        </row>
        <row r="2538">
          <cell r="A2538">
            <v>1715300110</v>
          </cell>
          <cell r="B2538">
            <v>110</v>
          </cell>
          <cell r="C2538">
            <v>715300</v>
          </cell>
          <cell r="D2538">
            <v>1</v>
          </cell>
          <cell r="E2538">
            <v>0</v>
          </cell>
          <cell r="F2538" t="str">
            <v>השכר הקובע-תקציבית</v>
          </cell>
          <cell r="G2538" t="str">
            <v>שכר</v>
          </cell>
          <cell r="H2538">
            <v>0</v>
          </cell>
          <cell r="I2538">
            <v>0</v>
          </cell>
        </row>
        <row r="2539">
          <cell r="A2539">
            <v>1715300119</v>
          </cell>
          <cell r="B2539">
            <v>119</v>
          </cell>
          <cell r="C2539">
            <v>715300</v>
          </cell>
          <cell r="D2539">
            <v>1</v>
          </cell>
          <cell r="E2539">
            <v>0</v>
          </cell>
          <cell r="F2539" t="str">
            <v xml:space="preserve">השכר הקובע-צוברת  </v>
          </cell>
          <cell r="G2539" t="str">
            <v>שכר</v>
          </cell>
          <cell r="H2539">
            <v>1.5256588072122046E-2</v>
          </cell>
          <cell r="I2539">
            <v>146400</v>
          </cell>
        </row>
        <row r="2540">
          <cell r="A2540">
            <v>1715300122</v>
          </cell>
          <cell r="B2540">
            <v>122</v>
          </cell>
          <cell r="C2540">
            <v>715300</v>
          </cell>
          <cell r="D2540">
            <v>1</v>
          </cell>
          <cell r="E2540">
            <v>0</v>
          </cell>
          <cell r="F2540" t="str">
            <v xml:space="preserve">ביגוד             </v>
          </cell>
          <cell r="G2540" t="str">
            <v>שכר</v>
          </cell>
          <cell r="H2540">
            <v>0</v>
          </cell>
          <cell r="I2540">
            <v>30000</v>
          </cell>
        </row>
        <row r="2541">
          <cell r="A2541">
            <v>1715300126</v>
          </cell>
          <cell r="B2541">
            <v>126</v>
          </cell>
          <cell r="C2541">
            <v>715300</v>
          </cell>
          <cell r="D2541">
            <v>1</v>
          </cell>
          <cell r="E2541">
            <v>0</v>
          </cell>
          <cell r="F2541" t="str">
            <v xml:space="preserve">דמי הבראה         </v>
          </cell>
          <cell r="G2541" t="str">
            <v>שכר</v>
          </cell>
          <cell r="H2541">
            <v>-1</v>
          </cell>
          <cell r="I2541">
            <v>0</v>
          </cell>
        </row>
        <row r="2542">
          <cell r="A2542">
            <v>1715300130</v>
          </cell>
          <cell r="B2542">
            <v>130</v>
          </cell>
          <cell r="C2542">
            <v>715300</v>
          </cell>
          <cell r="D2542">
            <v>1</v>
          </cell>
          <cell r="E2542">
            <v>0</v>
          </cell>
          <cell r="F2542" t="str">
            <v xml:space="preserve">שעות נוספות       </v>
          </cell>
          <cell r="G2542" t="str">
            <v>שכר</v>
          </cell>
          <cell r="H2542">
            <v>0</v>
          </cell>
          <cell r="I2542">
            <v>0</v>
          </cell>
        </row>
        <row r="2543">
          <cell r="A2543">
            <v>1715300140</v>
          </cell>
          <cell r="B2543">
            <v>140</v>
          </cell>
          <cell r="C2543">
            <v>715300</v>
          </cell>
          <cell r="D2543">
            <v>1</v>
          </cell>
          <cell r="E2543">
            <v>0</v>
          </cell>
          <cell r="F2543" t="str">
            <v>השתתפות באחזקת רכב</v>
          </cell>
          <cell r="G2543" t="str">
            <v>שכר</v>
          </cell>
          <cell r="H2543">
            <v>0</v>
          </cell>
          <cell r="I2543">
            <v>10000</v>
          </cell>
        </row>
        <row r="2544">
          <cell r="A2544">
            <v>1715300400</v>
          </cell>
          <cell r="B2544">
            <v>400</v>
          </cell>
          <cell r="C2544">
            <v>715300</v>
          </cell>
          <cell r="D2544">
            <v>1</v>
          </cell>
          <cell r="E2544">
            <v>0</v>
          </cell>
          <cell r="F2544" t="str">
            <v>אחזקת בנינים וציוד</v>
          </cell>
          <cell r="G2544" t="str">
            <v xml:space="preserve"> </v>
          </cell>
          <cell r="H2544">
            <v>0</v>
          </cell>
          <cell r="I2544">
            <v>0</v>
          </cell>
        </row>
        <row r="2545">
          <cell r="A2545">
            <v>1715300500</v>
          </cell>
          <cell r="B2545">
            <v>500</v>
          </cell>
          <cell r="C2545">
            <v>715300</v>
          </cell>
          <cell r="D2545">
            <v>1</v>
          </cell>
          <cell r="E2545">
            <v>0</v>
          </cell>
          <cell r="F2545" t="str">
            <v xml:space="preserve">הוצאות מינהליות   </v>
          </cell>
          <cell r="G2545" t="str">
            <v xml:space="preserve"> </v>
          </cell>
          <cell r="H2545">
            <v>0</v>
          </cell>
          <cell r="I2545">
            <v>0</v>
          </cell>
        </row>
        <row r="2546">
          <cell r="A2546">
            <v>1715300550</v>
          </cell>
          <cell r="B2546">
            <v>550</v>
          </cell>
          <cell r="C2546">
            <v>715300</v>
          </cell>
          <cell r="D2546">
            <v>1</v>
          </cell>
          <cell r="E2546">
            <v>0</v>
          </cell>
          <cell r="F2546" t="str">
            <v xml:space="preserve">פעולות הסברה      </v>
          </cell>
          <cell r="G2546" t="str">
            <v>גמיש</v>
          </cell>
          <cell r="H2546">
            <v>0</v>
          </cell>
          <cell r="I2546">
            <v>28500</v>
          </cell>
        </row>
        <row r="2547">
          <cell r="A2547">
            <v>1715300561</v>
          </cell>
          <cell r="B2547">
            <v>561</v>
          </cell>
          <cell r="C2547">
            <v>715300</v>
          </cell>
          <cell r="D2547">
            <v>1</v>
          </cell>
          <cell r="E2547">
            <v>0</v>
          </cell>
          <cell r="F2547" t="str">
            <v xml:space="preserve">שיכפולים          </v>
          </cell>
          <cell r="G2547" t="str">
            <v>גמיש</v>
          </cell>
          <cell r="H2547">
            <v>0</v>
          </cell>
          <cell r="I2547">
            <v>0</v>
          </cell>
        </row>
        <row r="2548">
          <cell r="A2548">
            <v>1715300596</v>
          </cell>
          <cell r="B2548">
            <v>596</v>
          </cell>
          <cell r="C2548">
            <v>715300</v>
          </cell>
          <cell r="D2548">
            <v>1</v>
          </cell>
          <cell r="E2548">
            <v>0</v>
          </cell>
          <cell r="F2548" t="str">
            <v xml:space="preserve">השתתפות בעזר 096  </v>
          </cell>
          <cell r="G2548" t="str">
            <v>קשיח</v>
          </cell>
          <cell r="H2548">
            <v>0.24020887728459539</v>
          </cell>
          <cell r="I2548">
            <v>190000</v>
          </cell>
        </row>
        <row r="2549">
          <cell r="A2549">
            <v>1715300700</v>
          </cell>
          <cell r="B2549">
            <v>700</v>
          </cell>
          <cell r="C2549">
            <v>715300</v>
          </cell>
          <cell r="D2549">
            <v>1</v>
          </cell>
          <cell r="E2549">
            <v>0</v>
          </cell>
          <cell r="F2549" t="str">
            <v xml:space="preserve">הוצאות לפעולות    </v>
          </cell>
          <cell r="G2549" t="str">
            <v xml:space="preserve"> </v>
          </cell>
          <cell r="H2549">
            <v>0</v>
          </cell>
          <cell r="I2549">
            <v>0</v>
          </cell>
        </row>
        <row r="2550">
          <cell r="A2550">
            <v>1715300722</v>
          </cell>
          <cell r="B2550">
            <v>722</v>
          </cell>
          <cell r="C2550">
            <v>715300</v>
          </cell>
          <cell r="D2550">
            <v>1</v>
          </cell>
          <cell r="E2550">
            <v>0</v>
          </cell>
          <cell r="F2550" t="str">
            <v xml:space="preserve">חומרי הדברה       </v>
          </cell>
          <cell r="G2550" t="str">
            <v>גמיש</v>
          </cell>
          <cell r="H2550">
            <v>0</v>
          </cell>
          <cell r="I2550">
            <v>0</v>
          </cell>
        </row>
        <row r="2551">
          <cell r="A2551">
            <v>1715300742</v>
          </cell>
          <cell r="B2551">
            <v>742</v>
          </cell>
          <cell r="C2551">
            <v>715300</v>
          </cell>
          <cell r="D2551">
            <v>1</v>
          </cell>
          <cell r="E2551">
            <v>0</v>
          </cell>
          <cell r="F2551" t="str">
            <v xml:space="preserve">כלים וציוד        </v>
          </cell>
          <cell r="G2551" t="str">
            <v>גמיש</v>
          </cell>
          <cell r="H2551">
            <v>0</v>
          </cell>
          <cell r="I2551">
            <v>0</v>
          </cell>
        </row>
        <row r="2552">
          <cell r="A2552">
            <v>1715300757</v>
          </cell>
          <cell r="B2552">
            <v>757</v>
          </cell>
          <cell r="C2552">
            <v>715300</v>
          </cell>
          <cell r="D2552">
            <v>1</v>
          </cell>
          <cell r="E2552">
            <v>0</v>
          </cell>
          <cell r="F2552" t="str">
            <v xml:space="preserve">פעולות הדברה      </v>
          </cell>
          <cell r="G2552" t="str">
            <v>גמיש</v>
          </cell>
          <cell r="H2552">
            <v>0.30827067669172936</v>
          </cell>
          <cell r="I2552">
            <v>87000</v>
          </cell>
        </row>
        <row r="2553">
          <cell r="A2553">
            <v>1715300758</v>
          </cell>
          <cell r="B2553">
            <v>758</v>
          </cell>
          <cell r="C2553">
            <v>715300</v>
          </cell>
          <cell r="D2553">
            <v>1</v>
          </cell>
          <cell r="E2553">
            <v>0</v>
          </cell>
          <cell r="F2553" t="str">
            <v xml:space="preserve">לוכד נחשים        </v>
          </cell>
          <cell r="G2553" t="str">
            <v>קשיח</v>
          </cell>
          <cell r="H2553">
            <v>0</v>
          </cell>
          <cell r="I2553">
            <v>0</v>
          </cell>
        </row>
        <row r="2554">
          <cell r="A2554">
            <v>1715300759</v>
          </cell>
          <cell r="B2554">
            <v>759</v>
          </cell>
          <cell r="C2554">
            <v>715300</v>
          </cell>
          <cell r="D2554">
            <v>1</v>
          </cell>
          <cell r="E2554">
            <v>0</v>
          </cell>
          <cell r="F2554" t="str">
            <v>קבלן מכרסמים</v>
          </cell>
          <cell r="G2554" t="str">
            <v>קשיח</v>
          </cell>
          <cell r="H2554">
            <v>0.15806451612903216</v>
          </cell>
          <cell r="I2554">
            <v>359000</v>
          </cell>
        </row>
        <row r="2555">
          <cell r="A2555">
            <v>1715300931</v>
          </cell>
          <cell r="B2555">
            <v>931</v>
          </cell>
          <cell r="C2555">
            <v>715300</v>
          </cell>
          <cell r="D2555">
            <v>1</v>
          </cell>
          <cell r="E2555">
            <v>0</v>
          </cell>
          <cell r="F2555" t="str">
            <v>רכישת רכב</v>
          </cell>
          <cell r="G2555" t="str">
            <v>גמיש</v>
          </cell>
          <cell r="H2555">
            <v>0</v>
          </cell>
          <cell r="I2555">
            <v>0</v>
          </cell>
        </row>
        <row r="2556">
          <cell r="A2556">
            <v>1715300961</v>
          </cell>
          <cell r="B2556">
            <v>961</v>
          </cell>
          <cell r="C2556">
            <v>715300</v>
          </cell>
          <cell r="D2556">
            <v>1</v>
          </cell>
          <cell r="E2556">
            <v>0</v>
          </cell>
          <cell r="F2556" t="str">
            <v>רז' פעולות ורכישות</v>
          </cell>
          <cell r="G2556" t="str">
            <v>גמיש</v>
          </cell>
          <cell r="H2556">
            <v>0</v>
          </cell>
          <cell r="I2556">
            <v>0</v>
          </cell>
        </row>
        <row r="2557">
          <cell r="A2557" t="e">
            <v>#VALUE!</v>
          </cell>
          <cell r="B2557" t="str">
            <v>715300  סך הכל</v>
          </cell>
          <cell r="C2557">
            <v>0</v>
          </cell>
          <cell r="D2557">
            <v>0</v>
          </cell>
          <cell r="E2557">
            <v>0</v>
          </cell>
          <cell r="F2557" t="str">
            <v xml:space="preserve">הדברת מזיקים      </v>
          </cell>
          <cell r="G2557">
            <v>0</v>
          </cell>
          <cell r="H2557">
            <v>0.140005359056806</v>
          </cell>
          <cell r="I2557">
            <v>850900</v>
          </cell>
        </row>
        <row r="2558">
          <cell r="A2558">
            <v>17210000</v>
          </cell>
          <cell r="B2558">
            <v>0</v>
          </cell>
          <cell r="C2558">
            <v>721000</v>
          </cell>
          <cell r="D2558">
            <v>1</v>
          </cell>
          <cell r="E2558">
            <v>0</v>
          </cell>
          <cell r="F2558" t="str">
            <v>מינהל שמירה ובטחון</v>
          </cell>
          <cell r="G2558" t="str">
            <v xml:space="preserve"> </v>
          </cell>
          <cell r="H2558">
            <v>0</v>
          </cell>
          <cell r="I2558">
            <v>0</v>
          </cell>
        </row>
        <row r="2559">
          <cell r="A2559">
            <v>1721000100</v>
          </cell>
          <cell r="B2559">
            <v>100</v>
          </cell>
          <cell r="C2559">
            <v>721000</v>
          </cell>
          <cell r="D2559">
            <v>1</v>
          </cell>
          <cell r="E2559">
            <v>0</v>
          </cell>
          <cell r="F2559" t="str">
            <v>שכר עובדים לפי תקן</v>
          </cell>
          <cell r="G2559" t="str">
            <v xml:space="preserve"> </v>
          </cell>
          <cell r="H2559">
            <v>0</v>
          </cell>
          <cell r="I2559">
            <v>0</v>
          </cell>
        </row>
        <row r="2560">
          <cell r="A2560">
            <v>17200000</v>
          </cell>
          <cell r="B2560">
            <v>0</v>
          </cell>
          <cell r="C2560">
            <v>720000</v>
          </cell>
          <cell r="D2560">
            <v>1</v>
          </cell>
          <cell r="E2560">
            <v>0</v>
          </cell>
          <cell r="F2560" t="str">
            <v xml:space="preserve">שמירה ובטחון      </v>
          </cell>
          <cell r="G2560" t="str">
            <v xml:space="preserve"> </v>
          </cell>
          <cell r="H2560">
            <v>0</v>
          </cell>
          <cell r="I2560">
            <v>0</v>
          </cell>
        </row>
        <row r="2561">
          <cell r="A2561">
            <v>1721000110</v>
          </cell>
          <cell r="B2561">
            <v>110</v>
          </cell>
          <cell r="C2561">
            <v>721000</v>
          </cell>
          <cell r="D2561">
            <v>1</v>
          </cell>
          <cell r="E2561">
            <v>0</v>
          </cell>
          <cell r="F2561" t="str">
            <v>השכר הקובע-תקציבית</v>
          </cell>
          <cell r="G2561" t="str">
            <v>שכר</v>
          </cell>
          <cell r="H2561">
            <v>1.5138282387190616E-2</v>
          </cell>
          <cell r="I2561">
            <v>348700</v>
          </cell>
        </row>
        <row r="2562">
          <cell r="A2562">
            <v>1721000119</v>
          </cell>
          <cell r="B2562">
            <v>119</v>
          </cell>
          <cell r="C2562">
            <v>721000</v>
          </cell>
          <cell r="D2562">
            <v>1</v>
          </cell>
          <cell r="E2562">
            <v>0</v>
          </cell>
          <cell r="F2562" t="str">
            <v xml:space="preserve">השכר הקובע-צוברת  </v>
          </cell>
          <cell r="G2562" t="str">
            <v>שכר</v>
          </cell>
          <cell r="H2562">
            <v>0.11836664369400407</v>
          </cell>
          <cell r="I2562">
            <v>1298200</v>
          </cell>
        </row>
        <row r="2563">
          <cell r="A2563">
            <v>1721000122</v>
          </cell>
          <cell r="B2563">
            <v>122</v>
          </cell>
          <cell r="C2563">
            <v>721000</v>
          </cell>
          <cell r="D2563">
            <v>1</v>
          </cell>
          <cell r="E2563">
            <v>0</v>
          </cell>
          <cell r="F2563" t="str">
            <v xml:space="preserve">ביגוד             </v>
          </cell>
          <cell r="G2563" t="str">
            <v>שכר</v>
          </cell>
          <cell r="H2563">
            <v>0</v>
          </cell>
          <cell r="I2563">
            <v>17900</v>
          </cell>
        </row>
        <row r="2564">
          <cell r="A2564">
            <v>1721000126</v>
          </cell>
          <cell r="B2564">
            <v>126</v>
          </cell>
          <cell r="C2564">
            <v>721000</v>
          </cell>
          <cell r="D2564">
            <v>1</v>
          </cell>
          <cell r="E2564">
            <v>0</v>
          </cell>
          <cell r="F2564" t="str">
            <v xml:space="preserve">דמי הבראה         </v>
          </cell>
          <cell r="G2564" t="str">
            <v>שכר</v>
          </cell>
          <cell r="H2564">
            <v>-8.2217973231357599E-2</v>
          </cell>
          <cell r="I2564">
            <v>48000</v>
          </cell>
        </row>
        <row r="2565">
          <cell r="A2565">
            <v>1721000130</v>
          </cell>
          <cell r="B2565">
            <v>130</v>
          </cell>
          <cell r="C2565">
            <v>721000</v>
          </cell>
          <cell r="D2565">
            <v>1</v>
          </cell>
          <cell r="E2565">
            <v>0</v>
          </cell>
          <cell r="F2565" t="str">
            <v xml:space="preserve">שעות נוספות       </v>
          </cell>
          <cell r="G2565" t="str">
            <v>שכר</v>
          </cell>
          <cell r="H2565">
            <v>0</v>
          </cell>
          <cell r="I2565">
            <v>99000</v>
          </cell>
        </row>
        <row r="2566">
          <cell r="A2566">
            <v>1721000140</v>
          </cell>
          <cell r="B2566">
            <v>140</v>
          </cell>
          <cell r="C2566">
            <v>721000</v>
          </cell>
          <cell r="D2566">
            <v>1</v>
          </cell>
          <cell r="E2566">
            <v>0</v>
          </cell>
          <cell r="F2566" t="str">
            <v>השתתפות באחזקת רכב</v>
          </cell>
          <cell r="G2566" t="str">
            <v>שכר</v>
          </cell>
          <cell r="H2566">
            <v>0</v>
          </cell>
          <cell r="I2566">
            <v>170000</v>
          </cell>
        </row>
        <row r="2567">
          <cell r="A2567">
            <v>1721000253</v>
          </cell>
          <cell r="B2567">
            <v>253</v>
          </cell>
          <cell r="C2567">
            <v>721000</v>
          </cell>
          <cell r="D2567">
            <v>1</v>
          </cell>
          <cell r="E2567">
            <v>0</v>
          </cell>
          <cell r="F2567" t="str">
            <v xml:space="preserve">עובד חיצוני       </v>
          </cell>
          <cell r="G2567" t="str">
            <v>שכר</v>
          </cell>
          <cell r="H2567">
            <v>0</v>
          </cell>
          <cell r="I2567">
            <v>0</v>
          </cell>
        </row>
        <row r="2568">
          <cell r="A2568">
            <v>1721000350</v>
          </cell>
          <cell r="B2568">
            <v>350</v>
          </cell>
          <cell r="C2568">
            <v>721000</v>
          </cell>
          <cell r="D2568">
            <v>1</v>
          </cell>
          <cell r="E2568">
            <v>0</v>
          </cell>
          <cell r="F2568" t="str">
            <v>ליסינג - 460-72-902</v>
          </cell>
          <cell r="G2568" t="str">
            <v>שכר</v>
          </cell>
          <cell r="H2568">
            <v>4.5454545454545414E-2</v>
          </cell>
          <cell r="I2568">
            <v>46000</v>
          </cell>
        </row>
        <row r="2569">
          <cell r="A2569">
            <v>1721000351</v>
          </cell>
          <cell r="B2569">
            <v>351</v>
          </cell>
          <cell r="C2569">
            <v>721000</v>
          </cell>
          <cell r="D2569">
            <v>1</v>
          </cell>
          <cell r="E2569">
            <v>0</v>
          </cell>
          <cell r="F2569" t="str">
            <v>הוצאות - 460-72-902</v>
          </cell>
          <cell r="G2569" t="str">
            <v>שכר</v>
          </cell>
          <cell r="H2569">
            <v>0.19999999999999996</v>
          </cell>
          <cell r="I2569">
            <v>29400</v>
          </cell>
        </row>
        <row r="2570">
          <cell r="A2570">
            <v>1721000400</v>
          </cell>
          <cell r="B2570">
            <v>400</v>
          </cell>
          <cell r="C2570">
            <v>721000</v>
          </cell>
          <cell r="D2570">
            <v>1</v>
          </cell>
          <cell r="E2570">
            <v>0</v>
          </cell>
          <cell r="F2570" t="str">
            <v>אחזקת בנינים וציוד</v>
          </cell>
          <cell r="G2570" t="str">
            <v xml:space="preserve"> </v>
          </cell>
          <cell r="H2570">
            <v>0</v>
          </cell>
          <cell r="I2570">
            <v>0</v>
          </cell>
        </row>
        <row r="2571">
          <cell r="A2571">
            <v>1721000437</v>
          </cell>
          <cell r="B2571">
            <v>437</v>
          </cell>
          <cell r="C2571">
            <v>721000</v>
          </cell>
          <cell r="D2571">
            <v>1</v>
          </cell>
          <cell r="E2571">
            <v>0</v>
          </cell>
          <cell r="F2571" t="str">
            <v>לחצני מצוקה ומערכות טנולוגיות</v>
          </cell>
          <cell r="G2571" t="str">
            <v>קשיח</v>
          </cell>
          <cell r="H2571">
            <v>0</v>
          </cell>
          <cell r="I2571">
            <v>96900</v>
          </cell>
        </row>
        <row r="2572">
          <cell r="A2572">
            <v>1721000438</v>
          </cell>
          <cell r="B2572">
            <v>438</v>
          </cell>
          <cell r="C2572">
            <v>721000</v>
          </cell>
          <cell r="D2572">
            <v>1</v>
          </cell>
          <cell r="E2572">
            <v>0</v>
          </cell>
          <cell r="F2572" t="str">
            <v>אגרת רישוי מכשירי קשר</v>
          </cell>
          <cell r="G2572" t="str">
            <v>גמיש</v>
          </cell>
          <cell r="H2572">
            <v>5.2631578947368363E-2</v>
          </cell>
          <cell r="I2572">
            <v>28000</v>
          </cell>
        </row>
        <row r="2573">
          <cell r="A2573">
            <v>1721000439</v>
          </cell>
          <cell r="B2573">
            <v>439</v>
          </cell>
          <cell r="C2573">
            <v>721000</v>
          </cell>
          <cell r="D2573">
            <v>1</v>
          </cell>
          <cell r="E2573">
            <v>0</v>
          </cell>
          <cell r="F2573" t="str">
            <v>אגרת רישיון נשק</v>
          </cell>
          <cell r="G2573" t="str">
            <v>קשיח</v>
          </cell>
          <cell r="H2573">
            <v>1.9310344827586206</v>
          </cell>
          <cell r="I2573">
            <v>8500</v>
          </cell>
        </row>
        <row r="2574">
          <cell r="A2574">
            <v>1721000450</v>
          </cell>
          <cell r="B2574">
            <v>450</v>
          </cell>
          <cell r="C2574">
            <v>721000</v>
          </cell>
          <cell r="D2574">
            <v>1</v>
          </cell>
          <cell r="E2574">
            <v>0</v>
          </cell>
          <cell r="F2574" t="str">
            <v>אחזקת תמי 4</v>
          </cell>
          <cell r="G2574" t="str">
            <v>קשיח</v>
          </cell>
          <cell r="H2574">
            <v>0</v>
          </cell>
          <cell r="I2574">
            <v>1100</v>
          </cell>
        </row>
        <row r="2575">
          <cell r="A2575">
            <v>1721000470</v>
          </cell>
          <cell r="B2575">
            <v>470</v>
          </cell>
          <cell r="C2575">
            <v>721000</v>
          </cell>
          <cell r="D2575">
            <v>1</v>
          </cell>
          <cell r="E2575">
            <v>0</v>
          </cell>
          <cell r="F2575" t="str">
            <v xml:space="preserve">אחזקת מכונות משרד </v>
          </cell>
          <cell r="G2575" t="str">
            <v>גמיש</v>
          </cell>
          <cell r="H2575">
            <v>0</v>
          </cell>
          <cell r="I2575">
            <v>4600</v>
          </cell>
        </row>
        <row r="2576">
          <cell r="A2576">
            <v>1721000471</v>
          </cell>
          <cell r="B2576">
            <v>471</v>
          </cell>
          <cell r="C2576">
            <v>721000</v>
          </cell>
          <cell r="D2576">
            <v>1</v>
          </cell>
          <cell r="E2576">
            <v>0</v>
          </cell>
          <cell r="F2576" t="str">
            <v xml:space="preserve">מכשירי כתיבה      </v>
          </cell>
          <cell r="G2576" t="str">
            <v>גמיש</v>
          </cell>
          <cell r="H2576">
            <v>0</v>
          </cell>
          <cell r="I2576">
            <v>11800</v>
          </cell>
        </row>
        <row r="2577">
          <cell r="A2577">
            <v>1721000500</v>
          </cell>
          <cell r="B2577">
            <v>500</v>
          </cell>
          <cell r="C2577">
            <v>721000</v>
          </cell>
          <cell r="D2577">
            <v>1</v>
          </cell>
          <cell r="E2577">
            <v>0</v>
          </cell>
          <cell r="F2577" t="str">
            <v xml:space="preserve">הוצאות מינהליות   </v>
          </cell>
          <cell r="G2577" t="str">
            <v xml:space="preserve"> </v>
          </cell>
          <cell r="H2577">
            <v>0</v>
          </cell>
          <cell r="I2577">
            <v>0</v>
          </cell>
        </row>
        <row r="2578">
          <cell r="A2578">
            <v>1721000511</v>
          </cell>
          <cell r="B2578">
            <v>511</v>
          </cell>
          <cell r="C2578">
            <v>721000</v>
          </cell>
          <cell r="D2578">
            <v>1</v>
          </cell>
          <cell r="E2578">
            <v>0</v>
          </cell>
          <cell r="F2578" t="str">
            <v xml:space="preserve">אירוח וכיבוד      </v>
          </cell>
          <cell r="G2578" t="str">
            <v>גמיש</v>
          </cell>
          <cell r="H2578">
            <v>0</v>
          </cell>
          <cell r="I2578">
            <v>19000</v>
          </cell>
        </row>
        <row r="2579">
          <cell r="A2579">
            <v>1721000512</v>
          </cell>
          <cell r="B2579">
            <v>512</v>
          </cell>
          <cell r="C2579">
            <v>721000</v>
          </cell>
          <cell r="D2579">
            <v>1</v>
          </cell>
          <cell r="E2579">
            <v>0</v>
          </cell>
          <cell r="F2579" t="str">
            <v xml:space="preserve">נסיעות ואש"ל      </v>
          </cell>
          <cell r="G2579" t="str">
            <v>גמיש</v>
          </cell>
          <cell r="H2579">
            <v>0</v>
          </cell>
          <cell r="I2579">
            <v>400</v>
          </cell>
        </row>
        <row r="2580">
          <cell r="A2580">
            <v>1721000522</v>
          </cell>
          <cell r="B2580">
            <v>522</v>
          </cell>
          <cell r="C2580">
            <v>721000</v>
          </cell>
          <cell r="D2580">
            <v>1</v>
          </cell>
          <cell r="E2580">
            <v>0</v>
          </cell>
          <cell r="F2580" t="str">
            <v xml:space="preserve">ספרים ועיתונים    </v>
          </cell>
          <cell r="G2580" t="str">
            <v>גמיש</v>
          </cell>
          <cell r="H2580">
            <v>0</v>
          </cell>
          <cell r="I2580">
            <v>300</v>
          </cell>
        </row>
        <row r="2581">
          <cell r="A2581">
            <v>1721000550</v>
          </cell>
          <cell r="B2581">
            <v>550</v>
          </cell>
          <cell r="C2581">
            <v>721000</v>
          </cell>
          <cell r="D2581">
            <v>1</v>
          </cell>
          <cell r="E2581">
            <v>0</v>
          </cell>
          <cell r="F2581" t="str">
            <v xml:space="preserve">פירסומים          </v>
          </cell>
          <cell r="G2581" t="str">
            <v>גמיש</v>
          </cell>
          <cell r="H2581">
            <v>0</v>
          </cell>
          <cell r="I2581">
            <v>1900</v>
          </cell>
        </row>
        <row r="2582">
          <cell r="A2582">
            <v>1721000561</v>
          </cell>
          <cell r="B2582">
            <v>561</v>
          </cell>
          <cell r="C2582">
            <v>721000</v>
          </cell>
          <cell r="D2582">
            <v>1</v>
          </cell>
          <cell r="E2582">
            <v>0</v>
          </cell>
          <cell r="F2582" t="str">
            <v xml:space="preserve">שיכפולים          </v>
          </cell>
          <cell r="G2582" t="str">
            <v>גמיש</v>
          </cell>
          <cell r="H2582">
            <v>0.53846153846153855</v>
          </cell>
          <cell r="I2582">
            <v>10000</v>
          </cell>
        </row>
        <row r="2583">
          <cell r="A2583">
            <v>1721000562</v>
          </cell>
          <cell r="B2583">
            <v>562</v>
          </cell>
          <cell r="C2583">
            <v>721000</v>
          </cell>
          <cell r="D2583">
            <v>1</v>
          </cell>
          <cell r="E2583">
            <v>0</v>
          </cell>
          <cell r="F2583" t="str">
            <v xml:space="preserve">הדפסות            </v>
          </cell>
          <cell r="G2583" t="str">
            <v>גמיש</v>
          </cell>
          <cell r="H2583">
            <v>0</v>
          </cell>
          <cell r="I2583">
            <v>800</v>
          </cell>
        </row>
        <row r="2584">
          <cell r="A2584">
            <v>1721000571</v>
          </cell>
          <cell r="B2584">
            <v>571</v>
          </cell>
          <cell r="C2584">
            <v>721000</v>
          </cell>
          <cell r="D2584">
            <v>1</v>
          </cell>
          <cell r="E2584">
            <v>0</v>
          </cell>
          <cell r="F2584" t="str">
            <v xml:space="preserve">מיכון וענ"א       </v>
          </cell>
          <cell r="G2584" t="str">
            <v>קשיח</v>
          </cell>
          <cell r="H2584">
            <v>0</v>
          </cell>
          <cell r="I2584">
            <v>79100</v>
          </cell>
        </row>
        <row r="2585">
          <cell r="A2585">
            <v>1721000596</v>
          </cell>
          <cell r="B2585">
            <v>596</v>
          </cell>
          <cell r="C2585">
            <v>721000</v>
          </cell>
          <cell r="D2585">
            <v>1</v>
          </cell>
          <cell r="E2585">
            <v>0</v>
          </cell>
          <cell r="F2585" t="str">
            <v xml:space="preserve">השתתפות בעזר 096  </v>
          </cell>
          <cell r="G2585" t="str">
            <v>קשיח</v>
          </cell>
          <cell r="H2585">
            <v>0.29380053908355785</v>
          </cell>
          <cell r="I2585">
            <v>96000</v>
          </cell>
        </row>
        <row r="2586">
          <cell r="A2586">
            <v>1721000710</v>
          </cell>
          <cell r="B2586">
            <v>710</v>
          </cell>
          <cell r="C2586">
            <v>721000</v>
          </cell>
          <cell r="D2586">
            <v>1</v>
          </cell>
          <cell r="E2586">
            <v>0</v>
          </cell>
          <cell r="F2586" t="str">
            <v xml:space="preserve">הובלות והסעות     </v>
          </cell>
          <cell r="G2586" t="str">
            <v>גמיש</v>
          </cell>
          <cell r="H2586">
            <v>0</v>
          </cell>
          <cell r="I2586">
            <v>1900</v>
          </cell>
        </row>
        <row r="2587">
          <cell r="A2587">
            <v>1721000722</v>
          </cell>
          <cell r="B2587">
            <v>722</v>
          </cell>
          <cell r="C2587">
            <v>721000</v>
          </cell>
          <cell r="D2587">
            <v>1</v>
          </cell>
          <cell r="E2587">
            <v>0</v>
          </cell>
          <cell r="F2587" t="str">
            <v>חמרים-תחזוקה עצמית</v>
          </cell>
          <cell r="G2587" t="str">
            <v>גמיש</v>
          </cell>
          <cell r="H2587">
            <v>7.6923076923076872E-2</v>
          </cell>
          <cell r="I2587">
            <v>7000</v>
          </cell>
        </row>
        <row r="2588">
          <cell r="A2588">
            <v>1721000740</v>
          </cell>
          <cell r="B2588">
            <v>740</v>
          </cell>
          <cell r="C2588">
            <v>721000</v>
          </cell>
          <cell r="D2588">
            <v>1</v>
          </cell>
          <cell r="E2588">
            <v>0</v>
          </cell>
          <cell r="F2588" t="str">
            <v xml:space="preserve">ציוד חרום         </v>
          </cell>
          <cell r="G2588" t="str">
            <v>גמיש</v>
          </cell>
          <cell r="H2588">
            <v>0.45833333333333326</v>
          </cell>
          <cell r="I2588">
            <v>7000</v>
          </cell>
        </row>
        <row r="2589">
          <cell r="A2589">
            <v>1721000742</v>
          </cell>
          <cell r="B2589">
            <v>742</v>
          </cell>
          <cell r="C2589">
            <v>721000</v>
          </cell>
          <cell r="D2589">
            <v>1</v>
          </cell>
          <cell r="E2589">
            <v>0</v>
          </cell>
          <cell r="F2589" t="str">
            <v xml:space="preserve">כלים וציוד        </v>
          </cell>
          <cell r="G2589" t="str">
            <v>גמיש</v>
          </cell>
          <cell r="H2589">
            <v>0.1278195488721805</v>
          </cell>
          <cell r="I2589">
            <v>15000</v>
          </cell>
        </row>
        <row r="2590">
          <cell r="A2590">
            <v>1721000743</v>
          </cell>
          <cell r="B2590">
            <v>743</v>
          </cell>
          <cell r="C2590">
            <v>721000</v>
          </cell>
          <cell r="D2590">
            <v>1</v>
          </cell>
          <cell r="E2590">
            <v>0</v>
          </cell>
          <cell r="F2590" t="str">
            <v>מערכות מיגון אב"כ</v>
          </cell>
          <cell r="G2590" t="str">
            <v>גמיש</v>
          </cell>
          <cell r="H2590">
            <v>0</v>
          </cell>
          <cell r="I2590">
            <v>75000</v>
          </cell>
        </row>
        <row r="2591">
          <cell r="A2591">
            <v>1721000751</v>
          </cell>
          <cell r="B2591">
            <v>751</v>
          </cell>
          <cell r="C2591">
            <v>721000</v>
          </cell>
          <cell r="D2591">
            <v>1</v>
          </cell>
          <cell r="E2591">
            <v>0</v>
          </cell>
          <cell r="F2591" t="str">
            <v xml:space="preserve">עבודות קבלניות    </v>
          </cell>
          <cell r="G2591" t="str">
            <v>גמיש</v>
          </cell>
          <cell r="H2591">
            <v>0</v>
          </cell>
          <cell r="I2591">
            <v>0</v>
          </cell>
        </row>
        <row r="2592">
          <cell r="A2592">
            <v>1721000753</v>
          </cell>
          <cell r="B2592">
            <v>753</v>
          </cell>
          <cell r="C2592">
            <v>721000</v>
          </cell>
          <cell r="D2592">
            <v>1</v>
          </cell>
          <cell r="E2592">
            <v>0</v>
          </cell>
          <cell r="F2592" t="str">
            <v xml:space="preserve">עובד חיצוני       </v>
          </cell>
          <cell r="G2592" t="str">
            <v>קשיח</v>
          </cell>
          <cell r="H2592">
            <v>0</v>
          </cell>
          <cell r="I2592">
            <v>0</v>
          </cell>
        </row>
        <row r="2593">
          <cell r="A2593">
            <v>1721000780</v>
          </cell>
          <cell r="B2593">
            <v>780</v>
          </cell>
          <cell r="C2593">
            <v>721000</v>
          </cell>
          <cell r="D2593">
            <v>1</v>
          </cell>
          <cell r="E2593">
            <v>0</v>
          </cell>
          <cell r="F2593" t="str">
            <v xml:space="preserve">סדרי ביטחון+הדרכה      </v>
          </cell>
          <cell r="G2593" t="str">
            <v>גמיש</v>
          </cell>
          <cell r="H2593">
            <v>0</v>
          </cell>
          <cell r="I2593">
            <v>39900</v>
          </cell>
        </row>
        <row r="2594">
          <cell r="A2594">
            <v>1721000781</v>
          </cell>
          <cell r="B2594">
            <v>781</v>
          </cell>
          <cell r="C2594">
            <v>721000</v>
          </cell>
          <cell r="D2594">
            <v>1</v>
          </cell>
          <cell r="E2594">
            <v>0</v>
          </cell>
          <cell r="F2594" t="str">
            <v xml:space="preserve">מטווחים           </v>
          </cell>
          <cell r="G2594" t="str">
            <v>גמיש</v>
          </cell>
          <cell r="H2594">
            <v>1.6153846153846154</v>
          </cell>
          <cell r="I2594">
            <v>17000</v>
          </cell>
        </row>
        <row r="2595">
          <cell r="A2595">
            <v>1721000782</v>
          </cell>
          <cell r="B2595">
            <v>782</v>
          </cell>
          <cell r="C2595">
            <v>721000</v>
          </cell>
          <cell r="D2595">
            <v>1</v>
          </cell>
          <cell r="E2595">
            <v>0</v>
          </cell>
          <cell r="F2595" t="str">
            <v>ארועים עירוניים</v>
          </cell>
          <cell r="G2595" t="str">
            <v>גמיש</v>
          </cell>
          <cell r="H2595">
            <v>0</v>
          </cell>
          <cell r="I2595">
            <v>1995000</v>
          </cell>
        </row>
        <row r="2596">
          <cell r="A2596">
            <v>1721000784</v>
          </cell>
          <cell r="B2596">
            <v>784</v>
          </cell>
          <cell r="C2596">
            <v>721000</v>
          </cell>
          <cell r="D2596">
            <v>1</v>
          </cell>
          <cell r="E2596">
            <v>0</v>
          </cell>
          <cell r="F2596" t="str">
            <v>מתנדבים</v>
          </cell>
          <cell r="G2596" t="str">
            <v>גמיש</v>
          </cell>
          <cell r="H2596">
            <v>0</v>
          </cell>
          <cell r="I2596">
            <v>27700</v>
          </cell>
        </row>
        <row r="2597">
          <cell r="A2597">
            <v>1721000900</v>
          </cell>
          <cell r="B2597">
            <v>900</v>
          </cell>
          <cell r="C2597">
            <v>721000</v>
          </cell>
          <cell r="D2597">
            <v>1</v>
          </cell>
          <cell r="E2597">
            <v>0</v>
          </cell>
          <cell r="F2597" t="str">
            <v xml:space="preserve">הוצאות חד פעמיות  </v>
          </cell>
          <cell r="G2597" t="str">
            <v xml:space="preserve"> </v>
          </cell>
          <cell r="H2597">
            <v>0</v>
          </cell>
          <cell r="I2597">
            <v>0</v>
          </cell>
        </row>
        <row r="2598">
          <cell r="A2598">
            <v>1721000931</v>
          </cell>
          <cell r="B2598">
            <v>931</v>
          </cell>
          <cell r="C2598">
            <v>721000</v>
          </cell>
          <cell r="D2598">
            <v>1</v>
          </cell>
          <cell r="E2598">
            <v>0</v>
          </cell>
          <cell r="F2598" t="str">
            <v>גידור ועזרים - מוס"ח</v>
          </cell>
          <cell r="G2598" t="str">
            <v>גמיש</v>
          </cell>
          <cell r="H2598">
            <v>0.31578947368421062</v>
          </cell>
          <cell r="I2598">
            <v>50000</v>
          </cell>
        </row>
        <row r="2599">
          <cell r="A2599">
            <v>1721000932</v>
          </cell>
          <cell r="B2599">
            <v>932</v>
          </cell>
          <cell r="C2599">
            <v>721000</v>
          </cell>
          <cell r="D2599">
            <v>1</v>
          </cell>
          <cell r="E2599">
            <v>0</v>
          </cell>
          <cell r="F2599" t="str">
            <v>רזרבה-מערכות אזעקה</v>
          </cell>
          <cell r="G2599" t="str">
            <v>גמיש</v>
          </cell>
          <cell r="H2599">
            <v>0</v>
          </cell>
          <cell r="I2599">
            <v>38000</v>
          </cell>
        </row>
        <row r="2600">
          <cell r="A2600">
            <v>1721000933</v>
          </cell>
          <cell r="B2600">
            <v>933</v>
          </cell>
          <cell r="C2600">
            <v>721000</v>
          </cell>
          <cell r="D2600">
            <v>1</v>
          </cell>
          <cell r="E2600">
            <v>0</v>
          </cell>
          <cell r="F2600" t="str">
            <v xml:space="preserve">רכישה ותחזוקת נשק </v>
          </cell>
          <cell r="G2600" t="str">
            <v>גמיש</v>
          </cell>
          <cell r="H2600">
            <v>0.85185185185185186</v>
          </cell>
          <cell r="I2600">
            <v>10000</v>
          </cell>
        </row>
        <row r="2601">
          <cell r="A2601">
            <v>1721000961</v>
          </cell>
          <cell r="B2601">
            <v>961</v>
          </cell>
          <cell r="C2601">
            <v>721000</v>
          </cell>
          <cell r="D2601">
            <v>1</v>
          </cell>
          <cell r="E2601">
            <v>0</v>
          </cell>
          <cell r="F2601" t="str">
            <v>רז' פעולות ורכישות</v>
          </cell>
          <cell r="G2601" t="str">
            <v>גמיש</v>
          </cell>
          <cell r="H2601">
            <v>0</v>
          </cell>
          <cell r="I2601">
            <v>0</v>
          </cell>
        </row>
        <row r="2602">
          <cell r="A2602" t="e">
            <v>#VALUE!</v>
          </cell>
          <cell r="B2602" t="str">
            <v>721000  סך הכל</v>
          </cell>
          <cell r="C2602">
            <v>0</v>
          </cell>
          <cell r="D2602">
            <v>0</v>
          </cell>
          <cell r="E2602">
            <v>0</v>
          </cell>
          <cell r="F2602" t="str">
            <v>מינהל שמירה ובטחון</v>
          </cell>
          <cell r="G2602">
            <v>0</v>
          </cell>
          <cell r="H2602">
            <v>6.4324703857217225E-2</v>
          </cell>
          <cell r="I2602">
            <v>4699100</v>
          </cell>
        </row>
        <row r="2603">
          <cell r="A2603">
            <v>17211000</v>
          </cell>
          <cell r="B2603">
            <v>0</v>
          </cell>
          <cell r="C2603">
            <v>721100</v>
          </cell>
          <cell r="D2603">
            <v>1</v>
          </cell>
          <cell r="E2603">
            <v>0</v>
          </cell>
          <cell r="F2603" t="str">
            <v>מחלקת בטיחות</v>
          </cell>
          <cell r="G2603">
            <v>0</v>
          </cell>
          <cell r="H2603">
            <v>0</v>
          </cell>
          <cell r="I2603">
            <v>0</v>
          </cell>
        </row>
        <row r="2604">
          <cell r="A2604">
            <v>1721100110</v>
          </cell>
          <cell r="B2604">
            <v>110</v>
          </cell>
          <cell r="C2604">
            <v>721100</v>
          </cell>
          <cell r="D2604">
            <v>1</v>
          </cell>
          <cell r="E2604">
            <v>0</v>
          </cell>
          <cell r="F2604" t="str">
            <v>השכר הקובע-תקציבית</v>
          </cell>
          <cell r="G2604" t="str">
            <v>שכר</v>
          </cell>
          <cell r="H2604">
            <v>0</v>
          </cell>
          <cell r="I2604">
            <v>0</v>
          </cell>
        </row>
        <row r="2605">
          <cell r="A2605">
            <v>1721100119</v>
          </cell>
          <cell r="B2605">
            <v>119</v>
          </cell>
          <cell r="C2605">
            <v>721100</v>
          </cell>
          <cell r="D2605">
            <v>1</v>
          </cell>
          <cell r="E2605">
            <v>0</v>
          </cell>
          <cell r="F2605" t="str">
            <v xml:space="preserve">השכר הקובע-צוברת  </v>
          </cell>
          <cell r="G2605" t="str">
            <v>שכר</v>
          </cell>
          <cell r="H2605">
            <v>0</v>
          </cell>
          <cell r="I2605">
            <v>0</v>
          </cell>
        </row>
        <row r="2606">
          <cell r="A2606">
            <v>1721100122</v>
          </cell>
          <cell r="B2606">
            <v>122</v>
          </cell>
          <cell r="C2606">
            <v>721100</v>
          </cell>
          <cell r="D2606">
            <v>1</v>
          </cell>
          <cell r="E2606">
            <v>0</v>
          </cell>
          <cell r="F2606" t="str">
            <v xml:space="preserve">ביגוד             </v>
          </cell>
          <cell r="G2606" t="str">
            <v>שכר</v>
          </cell>
          <cell r="H2606">
            <v>0</v>
          </cell>
          <cell r="I2606">
            <v>0</v>
          </cell>
        </row>
        <row r="2607">
          <cell r="A2607">
            <v>1721100126</v>
          </cell>
          <cell r="B2607">
            <v>126</v>
          </cell>
          <cell r="C2607">
            <v>721100</v>
          </cell>
          <cell r="D2607">
            <v>1</v>
          </cell>
          <cell r="E2607">
            <v>0</v>
          </cell>
          <cell r="F2607" t="str">
            <v xml:space="preserve">דמי הבראה         </v>
          </cell>
          <cell r="G2607" t="str">
            <v>שכר</v>
          </cell>
          <cell r="H2607">
            <v>0</v>
          </cell>
          <cell r="I2607">
            <v>0</v>
          </cell>
        </row>
        <row r="2608">
          <cell r="A2608">
            <v>1721100130</v>
          </cell>
          <cell r="B2608">
            <v>130</v>
          </cell>
          <cell r="C2608">
            <v>721100</v>
          </cell>
          <cell r="D2608">
            <v>1</v>
          </cell>
          <cell r="E2608">
            <v>0</v>
          </cell>
          <cell r="F2608" t="str">
            <v xml:space="preserve">שעות נוספות       </v>
          </cell>
          <cell r="G2608" t="str">
            <v>שכר</v>
          </cell>
          <cell r="H2608">
            <v>0</v>
          </cell>
          <cell r="I2608">
            <v>0</v>
          </cell>
        </row>
        <row r="2609">
          <cell r="A2609">
            <v>1721100140</v>
          </cell>
          <cell r="B2609">
            <v>140</v>
          </cell>
          <cell r="C2609">
            <v>721100</v>
          </cell>
          <cell r="D2609">
            <v>1</v>
          </cell>
          <cell r="E2609">
            <v>0</v>
          </cell>
          <cell r="F2609" t="str">
            <v>השתתפות באחזקת רכב</v>
          </cell>
          <cell r="G2609" t="str">
            <v>שכר</v>
          </cell>
          <cell r="H2609">
            <v>0</v>
          </cell>
          <cell r="I2609">
            <v>0</v>
          </cell>
        </row>
        <row r="2610">
          <cell r="A2610">
            <v>1721100253</v>
          </cell>
          <cell r="B2610">
            <v>253</v>
          </cell>
          <cell r="C2610">
            <v>721100</v>
          </cell>
          <cell r="D2610">
            <v>1</v>
          </cell>
          <cell r="E2610">
            <v>0</v>
          </cell>
          <cell r="F2610" t="str">
            <v xml:space="preserve">עובדים חיצוניים   </v>
          </cell>
          <cell r="G2610" t="str">
            <v>שכר</v>
          </cell>
          <cell r="H2610">
            <v>0</v>
          </cell>
          <cell r="I2610">
            <v>0</v>
          </cell>
        </row>
        <row r="2611">
          <cell r="A2611">
            <v>1721100580</v>
          </cell>
          <cell r="B2611">
            <v>580</v>
          </cell>
          <cell r="C2611">
            <v>721100</v>
          </cell>
          <cell r="D2611">
            <v>1</v>
          </cell>
          <cell r="E2611">
            <v>0</v>
          </cell>
          <cell r="F2611" t="str">
            <v>השתלמויות והדרכות</v>
          </cell>
          <cell r="G2611" t="str">
            <v>גמיש</v>
          </cell>
          <cell r="H2611">
            <v>0</v>
          </cell>
          <cell r="I2611">
            <v>74100</v>
          </cell>
        </row>
        <row r="2612">
          <cell r="A2612">
            <v>1721100581</v>
          </cell>
          <cell r="B2612">
            <v>581</v>
          </cell>
          <cell r="C2612">
            <v>721100</v>
          </cell>
          <cell r="D2612">
            <v>1</v>
          </cell>
          <cell r="E2612">
            <v>0</v>
          </cell>
          <cell r="F2612" t="str">
            <v>יעוץ בטיחות</v>
          </cell>
          <cell r="G2612" t="str">
            <v>גמיש</v>
          </cell>
          <cell r="H2612">
            <v>0</v>
          </cell>
          <cell r="I2612">
            <v>379000</v>
          </cell>
        </row>
        <row r="2613">
          <cell r="A2613">
            <v>1721100751</v>
          </cell>
          <cell r="B2613">
            <v>751</v>
          </cell>
          <cell r="C2613">
            <v>721100</v>
          </cell>
          <cell r="D2613">
            <v>1</v>
          </cell>
          <cell r="E2613">
            <v>0</v>
          </cell>
          <cell r="F2613" t="str">
            <v>עבודות בטיחות</v>
          </cell>
          <cell r="G2613" t="str">
            <v>גמיש</v>
          </cell>
          <cell r="H2613">
            <v>0</v>
          </cell>
          <cell r="I2613">
            <v>0</v>
          </cell>
        </row>
        <row r="2614">
          <cell r="A2614">
            <v>1721100753</v>
          </cell>
          <cell r="B2614">
            <v>753</v>
          </cell>
          <cell r="C2614">
            <v>721100</v>
          </cell>
          <cell r="D2614">
            <v>1</v>
          </cell>
          <cell r="E2614">
            <v>0</v>
          </cell>
          <cell r="F2614" t="str">
            <v xml:space="preserve">עובדים חיצוניים   </v>
          </cell>
          <cell r="G2614" t="str">
            <v>קשיח</v>
          </cell>
          <cell r="H2614">
            <v>0</v>
          </cell>
          <cell r="I2614">
            <v>0</v>
          </cell>
        </row>
        <row r="2615">
          <cell r="A2615">
            <v>1721100780</v>
          </cell>
          <cell r="B2615">
            <v>780</v>
          </cell>
          <cell r="C2615">
            <v>721100</v>
          </cell>
          <cell r="D2615">
            <v>1</v>
          </cell>
          <cell r="E2615">
            <v>0</v>
          </cell>
          <cell r="F2615" t="str">
            <v>פעילות שוטפת</v>
          </cell>
          <cell r="G2615" t="str">
            <v>גמיש</v>
          </cell>
          <cell r="H2615">
            <v>0</v>
          </cell>
          <cell r="I2615">
            <v>7600</v>
          </cell>
        </row>
        <row r="2616">
          <cell r="A2616">
            <v>1721100961</v>
          </cell>
          <cell r="B2616">
            <v>961</v>
          </cell>
          <cell r="C2616">
            <v>721100</v>
          </cell>
          <cell r="D2616">
            <v>1</v>
          </cell>
          <cell r="E2616">
            <v>0</v>
          </cell>
          <cell r="F2616" t="str">
            <v>רז' פעולות ורכישות</v>
          </cell>
          <cell r="G2616" t="str">
            <v>קשיח</v>
          </cell>
          <cell r="H2616">
            <v>0</v>
          </cell>
          <cell r="I2616">
            <v>0</v>
          </cell>
        </row>
        <row r="2617">
          <cell r="A2617" t="e">
            <v>#VALUE!</v>
          </cell>
          <cell r="B2617" t="str">
            <v>721100  סך הכל</v>
          </cell>
          <cell r="C2617">
            <v>0</v>
          </cell>
          <cell r="D2617">
            <v>0</v>
          </cell>
          <cell r="E2617">
            <v>0</v>
          </cell>
          <cell r="F2617" t="str">
            <v>מחלקת בטיחות</v>
          </cell>
          <cell r="G2617">
            <v>0</v>
          </cell>
          <cell r="H2617">
            <v>0</v>
          </cell>
          <cell r="I2617">
            <v>460700</v>
          </cell>
        </row>
        <row r="2618">
          <cell r="A2618">
            <v>17220000</v>
          </cell>
          <cell r="B2618">
            <v>0</v>
          </cell>
          <cell r="C2618">
            <v>722000</v>
          </cell>
          <cell r="D2618">
            <v>1</v>
          </cell>
          <cell r="E2618">
            <v>0</v>
          </cell>
          <cell r="F2618" t="str">
            <v xml:space="preserve">שמירה ביטחונית    </v>
          </cell>
          <cell r="G2618" t="str">
            <v xml:space="preserve"> </v>
          </cell>
          <cell r="H2618">
            <v>0</v>
          </cell>
          <cell r="I2618">
            <v>0</v>
          </cell>
        </row>
        <row r="2619">
          <cell r="A2619">
            <v>17221000</v>
          </cell>
          <cell r="B2619">
            <v>0</v>
          </cell>
          <cell r="C2619">
            <v>722100</v>
          </cell>
          <cell r="D2619">
            <v>1</v>
          </cell>
          <cell r="E2619">
            <v>0</v>
          </cell>
          <cell r="F2619" t="str">
            <v xml:space="preserve">משמר אזרחי        </v>
          </cell>
          <cell r="G2619" t="str">
            <v xml:space="preserve"> </v>
          </cell>
          <cell r="H2619">
            <v>0</v>
          </cell>
          <cell r="I2619">
            <v>0</v>
          </cell>
        </row>
        <row r="2620">
          <cell r="A2620">
            <v>1722100100</v>
          </cell>
          <cell r="B2620">
            <v>100</v>
          </cell>
          <cell r="C2620">
            <v>722100</v>
          </cell>
          <cell r="D2620">
            <v>1</v>
          </cell>
          <cell r="E2620">
            <v>0</v>
          </cell>
          <cell r="F2620" t="str">
            <v>שכר עובדים לפי תקן</v>
          </cell>
          <cell r="G2620" t="str">
            <v xml:space="preserve"> </v>
          </cell>
          <cell r="H2620">
            <v>0</v>
          </cell>
          <cell r="I2620">
            <v>0</v>
          </cell>
        </row>
        <row r="2621">
          <cell r="A2621">
            <v>1722100110</v>
          </cell>
          <cell r="B2621">
            <v>110</v>
          </cell>
          <cell r="C2621">
            <v>722100</v>
          </cell>
          <cell r="D2621">
            <v>1</v>
          </cell>
          <cell r="E2621">
            <v>0</v>
          </cell>
          <cell r="F2621" t="str">
            <v>השכר הקובע-תקציבית</v>
          </cell>
          <cell r="G2621" t="str">
            <v>שכר</v>
          </cell>
          <cell r="H2621">
            <v>0</v>
          </cell>
          <cell r="I2621">
            <v>0</v>
          </cell>
        </row>
        <row r="2622">
          <cell r="A2622">
            <v>1722100119</v>
          </cell>
          <cell r="B2622">
            <v>119</v>
          </cell>
          <cell r="C2622">
            <v>722100</v>
          </cell>
          <cell r="D2622">
            <v>1</v>
          </cell>
          <cell r="E2622">
            <v>0</v>
          </cell>
          <cell r="F2622" t="str">
            <v xml:space="preserve">השכר הקובע-צוברת  </v>
          </cell>
          <cell r="G2622" t="str">
            <v>שכר</v>
          </cell>
          <cell r="H2622">
            <v>0</v>
          </cell>
          <cell r="I2622">
            <v>0</v>
          </cell>
        </row>
        <row r="2623">
          <cell r="A2623">
            <v>1722100122</v>
          </cell>
          <cell r="B2623">
            <v>122</v>
          </cell>
          <cell r="C2623">
            <v>722100</v>
          </cell>
          <cell r="D2623">
            <v>1</v>
          </cell>
          <cell r="E2623">
            <v>0</v>
          </cell>
          <cell r="F2623" t="str">
            <v xml:space="preserve">ביגוד             </v>
          </cell>
          <cell r="G2623" t="str">
            <v>שכר</v>
          </cell>
          <cell r="H2623">
            <v>0</v>
          </cell>
          <cell r="I2623">
            <v>0</v>
          </cell>
        </row>
        <row r="2624">
          <cell r="A2624">
            <v>1722100126</v>
          </cell>
          <cell r="B2624">
            <v>126</v>
          </cell>
          <cell r="C2624">
            <v>722100</v>
          </cell>
          <cell r="D2624">
            <v>1</v>
          </cell>
          <cell r="E2624">
            <v>0</v>
          </cell>
          <cell r="F2624" t="str">
            <v xml:space="preserve">דמי הבראה         </v>
          </cell>
          <cell r="G2624" t="str">
            <v>שכר</v>
          </cell>
          <cell r="H2624">
            <v>0</v>
          </cell>
          <cell r="I2624">
            <v>0</v>
          </cell>
        </row>
        <row r="2625">
          <cell r="A2625">
            <v>1722100400</v>
          </cell>
          <cell r="B2625">
            <v>400</v>
          </cell>
          <cell r="C2625">
            <v>722100</v>
          </cell>
          <cell r="D2625">
            <v>1</v>
          </cell>
          <cell r="E2625">
            <v>0</v>
          </cell>
          <cell r="F2625" t="str">
            <v>אחזקת בנינים וציוד</v>
          </cell>
          <cell r="G2625" t="str">
            <v xml:space="preserve"> </v>
          </cell>
          <cell r="H2625">
            <v>0</v>
          </cell>
          <cell r="I2625">
            <v>0</v>
          </cell>
        </row>
        <row r="2626">
          <cell r="A2626">
            <v>1722100400</v>
          </cell>
          <cell r="B2626">
            <v>410</v>
          </cell>
          <cell r="C2626">
            <v>722100</v>
          </cell>
          <cell r="D2626">
            <v>1</v>
          </cell>
          <cell r="E2626">
            <v>0</v>
          </cell>
          <cell r="F2626" t="str">
            <v xml:space="preserve">ועד בית           </v>
          </cell>
          <cell r="G2626" t="str">
            <v>קשיח</v>
          </cell>
          <cell r="H2626">
            <v>0</v>
          </cell>
          <cell r="I2626">
            <v>0</v>
          </cell>
        </row>
        <row r="2627">
          <cell r="A2627">
            <v>1722100412</v>
          </cell>
          <cell r="B2627">
            <v>412</v>
          </cell>
          <cell r="C2627">
            <v>722100</v>
          </cell>
          <cell r="D2627">
            <v>1</v>
          </cell>
          <cell r="E2627">
            <v>0</v>
          </cell>
          <cell r="F2627" t="str">
            <v>ארנונה משא"ז</v>
          </cell>
          <cell r="G2627" t="str">
            <v>קשיח</v>
          </cell>
          <cell r="H2627">
            <v>0</v>
          </cell>
          <cell r="I2627">
            <v>100000</v>
          </cell>
        </row>
        <row r="2628">
          <cell r="A2628">
            <v>1722100420</v>
          </cell>
          <cell r="B2628">
            <v>420</v>
          </cell>
          <cell r="C2628">
            <v>722100</v>
          </cell>
          <cell r="D2628">
            <v>1</v>
          </cell>
          <cell r="E2628">
            <v>0</v>
          </cell>
          <cell r="F2628" t="str">
            <v xml:space="preserve">כיבוי אש          </v>
          </cell>
          <cell r="G2628" t="str">
            <v>גמיש</v>
          </cell>
          <cell r="H2628">
            <v>0</v>
          </cell>
          <cell r="I2628">
            <v>0</v>
          </cell>
        </row>
        <row r="2629">
          <cell r="A2629">
            <v>1722100423</v>
          </cell>
          <cell r="B2629">
            <v>423</v>
          </cell>
          <cell r="C2629">
            <v>722100</v>
          </cell>
          <cell r="D2629">
            <v>1</v>
          </cell>
          <cell r="E2629">
            <v>0</v>
          </cell>
          <cell r="F2629" t="str">
            <v xml:space="preserve">תחזוקת מבנה       </v>
          </cell>
          <cell r="G2629" t="str">
            <v>קשיח</v>
          </cell>
          <cell r="H2629">
            <v>0</v>
          </cell>
          <cell r="I2629">
            <v>0</v>
          </cell>
        </row>
        <row r="2630">
          <cell r="A2630">
            <v>1722100431</v>
          </cell>
          <cell r="B2630">
            <v>431</v>
          </cell>
          <cell r="C2630">
            <v>722100</v>
          </cell>
          <cell r="D2630">
            <v>1</v>
          </cell>
          <cell r="E2630">
            <v>0</v>
          </cell>
          <cell r="F2630" t="str">
            <v xml:space="preserve">חשמל              </v>
          </cell>
          <cell r="G2630" t="str">
            <v>קשיח</v>
          </cell>
          <cell r="H2630">
            <v>0.11571428571428566</v>
          </cell>
          <cell r="I2630">
            <v>15620</v>
          </cell>
        </row>
        <row r="2631">
          <cell r="A2631">
            <v>1722100432</v>
          </cell>
          <cell r="B2631">
            <v>432</v>
          </cell>
          <cell r="C2631">
            <v>722100</v>
          </cell>
          <cell r="D2631">
            <v>1</v>
          </cell>
          <cell r="E2631">
            <v>0</v>
          </cell>
          <cell r="F2631" t="str">
            <v xml:space="preserve">מים               </v>
          </cell>
          <cell r="G2631" t="str">
            <v>קשיח</v>
          </cell>
          <cell r="H2631">
            <v>0</v>
          </cell>
          <cell r="I2631">
            <v>0</v>
          </cell>
        </row>
        <row r="2632">
          <cell r="A2632">
            <v>1722100433</v>
          </cell>
          <cell r="B2632">
            <v>433</v>
          </cell>
          <cell r="C2632">
            <v>722100</v>
          </cell>
          <cell r="D2632">
            <v>1</v>
          </cell>
          <cell r="E2632">
            <v>0</v>
          </cell>
          <cell r="F2632" t="str">
            <v xml:space="preserve">חומרי נקיון       </v>
          </cell>
          <cell r="G2632" t="str">
            <v>גמיש</v>
          </cell>
          <cell r="H2632">
            <v>0.30000000000000004</v>
          </cell>
          <cell r="I2632">
            <v>1300</v>
          </cell>
        </row>
        <row r="2633">
          <cell r="A2633">
            <v>1722100441</v>
          </cell>
          <cell r="B2633">
            <v>441</v>
          </cell>
          <cell r="C2633">
            <v>722100</v>
          </cell>
          <cell r="D2633">
            <v>1</v>
          </cell>
          <cell r="E2633">
            <v>0</v>
          </cell>
          <cell r="F2633" t="str">
            <v xml:space="preserve">ביטוח             </v>
          </cell>
          <cell r="G2633" t="str">
            <v>קשיח</v>
          </cell>
          <cell r="H2633">
            <v>0</v>
          </cell>
          <cell r="I2633">
            <v>0</v>
          </cell>
        </row>
        <row r="2634">
          <cell r="A2634">
            <v>1722100450</v>
          </cell>
          <cell r="B2634">
            <v>450</v>
          </cell>
          <cell r="C2634">
            <v>722100</v>
          </cell>
          <cell r="D2634">
            <v>1</v>
          </cell>
          <cell r="E2634">
            <v>0</v>
          </cell>
          <cell r="F2634" t="str">
            <v xml:space="preserve">ריהוט ואחזקתו     </v>
          </cell>
          <cell r="G2634" t="str">
            <v>גמיש</v>
          </cell>
          <cell r="H2634">
            <v>0</v>
          </cell>
          <cell r="I2634">
            <v>0</v>
          </cell>
        </row>
        <row r="2635">
          <cell r="A2635">
            <v>1722100470</v>
          </cell>
          <cell r="B2635">
            <v>470</v>
          </cell>
          <cell r="C2635">
            <v>722100</v>
          </cell>
          <cell r="D2635">
            <v>1</v>
          </cell>
          <cell r="E2635">
            <v>0</v>
          </cell>
          <cell r="F2635" t="str">
            <v xml:space="preserve">אחזקת מכונות משרד </v>
          </cell>
          <cell r="G2635" t="str">
            <v>גמיש</v>
          </cell>
          <cell r="H2635">
            <v>0</v>
          </cell>
          <cell r="I2635">
            <v>1900</v>
          </cell>
        </row>
        <row r="2636">
          <cell r="A2636">
            <v>1722100471</v>
          </cell>
          <cell r="B2636">
            <v>471</v>
          </cell>
          <cell r="C2636">
            <v>722100</v>
          </cell>
          <cell r="D2636">
            <v>1</v>
          </cell>
          <cell r="E2636">
            <v>0</v>
          </cell>
          <cell r="F2636" t="str">
            <v xml:space="preserve">מכשירי כתיבה      </v>
          </cell>
          <cell r="G2636" t="str">
            <v>גמיש</v>
          </cell>
          <cell r="H2636">
            <v>0</v>
          </cell>
          <cell r="I2636">
            <v>3300</v>
          </cell>
        </row>
        <row r="2637">
          <cell r="A2637">
            <v>1722100511</v>
          </cell>
          <cell r="B2637">
            <v>511</v>
          </cell>
          <cell r="C2637">
            <v>722100</v>
          </cell>
          <cell r="D2637">
            <v>1</v>
          </cell>
          <cell r="E2637">
            <v>0</v>
          </cell>
          <cell r="F2637" t="str">
            <v xml:space="preserve">אירוח וכיבוד      </v>
          </cell>
          <cell r="G2637" t="str">
            <v>גמיש</v>
          </cell>
          <cell r="H2637">
            <v>0</v>
          </cell>
          <cell r="I2637">
            <v>7000</v>
          </cell>
        </row>
        <row r="2638">
          <cell r="A2638">
            <v>1722100550</v>
          </cell>
          <cell r="B2638">
            <v>550</v>
          </cell>
          <cell r="C2638">
            <v>722100</v>
          </cell>
          <cell r="D2638">
            <v>1</v>
          </cell>
          <cell r="E2638">
            <v>0</v>
          </cell>
          <cell r="F2638" t="str">
            <v xml:space="preserve">פירסומים          </v>
          </cell>
          <cell r="G2638" t="str">
            <v>גמיש</v>
          </cell>
          <cell r="H2638">
            <v>0</v>
          </cell>
          <cell r="I2638">
            <v>0</v>
          </cell>
        </row>
        <row r="2639">
          <cell r="A2639">
            <v>1722100561</v>
          </cell>
          <cell r="B2639">
            <v>561</v>
          </cell>
          <cell r="C2639">
            <v>722100</v>
          </cell>
          <cell r="D2639">
            <v>1</v>
          </cell>
          <cell r="E2639">
            <v>0</v>
          </cell>
          <cell r="F2639" t="str">
            <v xml:space="preserve">שיכפולים          </v>
          </cell>
          <cell r="G2639" t="str">
            <v>גמיש</v>
          </cell>
          <cell r="H2639">
            <v>0</v>
          </cell>
          <cell r="I2639">
            <v>600</v>
          </cell>
        </row>
        <row r="2640">
          <cell r="A2640">
            <v>1722100700</v>
          </cell>
          <cell r="B2640">
            <v>700</v>
          </cell>
          <cell r="C2640">
            <v>722100</v>
          </cell>
          <cell r="D2640">
            <v>1</v>
          </cell>
          <cell r="E2640">
            <v>0</v>
          </cell>
          <cell r="F2640" t="str">
            <v xml:space="preserve">הוצאות לפעולות    </v>
          </cell>
          <cell r="G2640" t="str">
            <v xml:space="preserve"> </v>
          </cell>
          <cell r="H2640">
            <v>0</v>
          </cell>
          <cell r="I2640">
            <v>0</v>
          </cell>
        </row>
        <row r="2641">
          <cell r="A2641">
            <v>1722100722</v>
          </cell>
          <cell r="B2641">
            <v>722</v>
          </cell>
          <cell r="C2641">
            <v>722100</v>
          </cell>
          <cell r="D2641">
            <v>1</v>
          </cell>
          <cell r="E2641">
            <v>0</v>
          </cell>
          <cell r="F2641" t="str">
            <v>חמרים-תחזוקה עצמית</v>
          </cell>
          <cell r="G2641" t="str">
            <v>גמיש</v>
          </cell>
          <cell r="H2641">
            <v>0</v>
          </cell>
          <cell r="I2641">
            <v>0</v>
          </cell>
        </row>
        <row r="2642">
          <cell r="A2642">
            <v>1722100742</v>
          </cell>
          <cell r="B2642">
            <v>742</v>
          </cell>
          <cell r="C2642">
            <v>722100</v>
          </cell>
          <cell r="D2642">
            <v>1</v>
          </cell>
          <cell r="E2642">
            <v>0</v>
          </cell>
          <cell r="F2642" t="str">
            <v xml:space="preserve">כלים וציוד        </v>
          </cell>
          <cell r="G2642" t="str">
            <v>גמיש</v>
          </cell>
          <cell r="H2642">
            <v>0</v>
          </cell>
          <cell r="I2642">
            <v>5100</v>
          </cell>
        </row>
        <row r="2643">
          <cell r="A2643">
            <v>1722100745</v>
          </cell>
          <cell r="B2643">
            <v>745</v>
          </cell>
          <cell r="C2643">
            <v>722100</v>
          </cell>
          <cell r="D2643">
            <v>1</v>
          </cell>
          <cell r="E2643">
            <v>0</v>
          </cell>
          <cell r="F2643" t="str">
            <v xml:space="preserve">דמי פריצה - תכולה </v>
          </cell>
          <cell r="G2643" t="str">
            <v>קשיח</v>
          </cell>
          <cell r="H2643">
            <v>0</v>
          </cell>
          <cell r="I2643">
            <v>0</v>
          </cell>
        </row>
        <row r="2644">
          <cell r="A2644">
            <v>1722100751</v>
          </cell>
          <cell r="B2644">
            <v>751</v>
          </cell>
          <cell r="C2644">
            <v>722100</v>
          </cell>
          <cell r="D2644">
            <v>1</v>
          </cell>
          <cell r="E2644">
            <v>0</v>
          </cell>
          <cell r="F2644" t="str">
            <v xml:space="preserve">עבודות קבלניות    </v>
          </cell>
          <cell r="G2644" t="str">
            <v>גמיש</v>
          </cell>
          <cell r="H2644">
            <v>0</v>
          </cell>
          <cell r="I2644">
            <v>5000</v>
          </cell>
        </row>
        <row r="2645">
          <cell r="A2645">
            <v>1722100753</v>
          </cell>
          <cell r="B2645">
            <v>753</v>
          </cell>
          <cell r="C2645">
            <v>722100</v>
          </cell>
          <cell r="D2645">
            <v>1</v>
          </cell>
          <cell r="E2645">
            <v>0</v>
          </cell>
          <cell r="F2645" t="str">
            <v xml:space="preserve">עובדת חברה        </v>
          </cell>
          <cell r="G2645" t="str">
            <v>קשיח</v>
          </cell>
          <cell r="H2645">
            <v>0</v>
          </cell>
          <cell r="I2645">
            <v>0</v>
          </cell>
        </row>
        <row r="2646">
          <cell r="A2646">
            <v>1722100780</v>
          </cell>
          <cell r="B2646">
            <v>780</v>
          </cell>
          <cell r="C2646">
            <v>722100</v>
          </cell>
          <cell r="D2646">
            <v>1</v>
          </cell>
          <cell r="E2646">
            <v>0</v>
          </cell>
          <cell r="F2646" t="str">
            <v xml:space="preserve">מטווחים           </v>
          </cell>
          <cell r="G2646" t="str">
            <v>גמיש</v>
          </cell>
          <cell r="H2646">
            <v>0</v>
          </cell>
          <cell r="I2646">
            <v>11400</v>
          </cell>
        </row>
        <row r="2647">
          <cell r="A2647">
            <v>1722100781</v>
          </cell>
          <cell r="B2647">
            <v>781</v>
          </cell>
          <cell r="C2647">
            <v>722100</v>
          </cell>
          <cell r="D2647">
            <v>1</v>
          </cell>
          <cell r="E2647">
            <v>0</v>
          </cell>
          <cell r="F2647" t="str">
            <v xml:space="preserve">בסיסים חדשים      </v>
          </cell>
          <cell r="G2647" t="str">
            <v>גמיש</v>
          </cell>
          <cell r="H2647">
            <v>0</v>
          </cell>
          <cell r="I2647">
            <v>0</v>
          </cell>
        </row>
        <row r="2648">
          <cell r="A2648">
            <v>1722100782</v>
          </cell>
          <cell r="B2648">
            <v>782</v>
          </cell>
          <cell r="C2648">
            <v>722100</v>
          </cell>
          <cell r="D2648">
            <v>1</v>
          </cell>
          <cell r="E2648">
            <v>0</v>
          </cell>
          <cell r="F2648" t="str">
            <v xml:space="preserve">ארועים והסברה     </v>
          </cell>
          <cell r="G2648" t="str">
            <v>גמיש</v>
          </cell>
          <cell r="H2648">
            <v>0</v>
          </cell>
          <cell r="I2648">
            <v>7300</v>
          </cell>
        </row>
        <row r="2649">
          <cell r="A2649">
            <v>1722100783</v>
          </cell>
          <cell r="B2649">
            <v>783</v>
          </cell>
          <cell r="C2649">
            <v>722100</v>
          </cell>
          <cell r="D2649">
            <v>1</v>
          </cell>
          <cell r="E2649">
            <v>0</v>
          </cell>
          <cell r="F2649" t="str">
            <v>תחזוקת משקי"ם</v>
          </cell>
          <cell r="G2649" t="str">
            <v>גמיש</v>
          </cell>
          <cell r="H2649">
            <v>0</v>
          </cell>
          <cell r="I2649">
            <v>6700</v>
          </cell>
        </row>
        <row r="2650">
          <cell r="A2650">
            <v>1722100784</v>
          </cell>
          <cell r="B2650">
            <v>784</v>
          </cell>
          <cell r="C2650">
            <v>722100</v>
          </cell>
          <cell r="D2650">
            <v>1</v>
          </cell>
          <cell r="E2650">
            <v>0</v>
          </cell>
          <cell r="F2650" t="str">
            <v>מתנדבי השירות הלאומי</v>
          </cell>
          <cell r="G2650" t="str">
            <v>גמיש</v>
          </cell>
          <cell r="H2650">
            <v>0</v>
          </cell>
          <cell r="I2650">
            <v>27700</v>
          </cell>
        </row>
        <row r="2651">
          <cell r="A2651">
            <v>1722100794</v>
          </cell>
          <cell r="B2651">
            <v>794</v>
          </cell>
          <cell r="C2651">
            <v>722100</v>
          </cell>
          <cell r="D2651">
            <v>1</v>
          </cell>
          <cell r="E2651">
            <v>0</v>
          </cell>
          <cell r="F2651" t="str">
            <v xml:space="preserve">השתתפות בעזר 094  </v>
          </cell>
          <cell r="G2651" t="str">
            <v>קשיח</v>
          </cell>
          <cell r="H2651">
            <v>0</v>
          </cell>
          <cell r="I2651">
            <v>5100</v>
          </cell>
        </row>
        <row r="2652">
          <cell r="A2652">
            <v>1722100900</v>
          </cell>
          <cell r="B2652">
            <v>900</v>
          </cell>
          <cell r="C2652">
            <v>722100</v>
          </cell>
          <cell r="D2652">
            <v>1</v>
          </cell>
          <cell r="E2652">
            <v>0</v>
          </cell>
          <cell r="F2652" t="str">
            <v xml:space="preserve">הוצאות חד פעמיות  </v>
          </cell>
          <cell r="G2652" t="str">
            <v xml:space="preserve"> </v>
          </cell>
          <cell r="H2652">
            <v>0</v>
          </cell>
          <cell r="I2652">
            <v>0</v>
          </cell>
        </row>
        <row r="2653">
          <cell r="A2653">
            <v>1722100961</v>
          </cell>
          <cell r="B2653">
            <v>961</v>
          </cell>
          <cell r="C2653">
            <v>722100</v>
          </cell>
          <cell r="D2653">
            <v>1</v>
          </cell>
          <cell r="E2653">
            <v>0</v>
          </cell>
          <cell r="F2653" t="str">
            <v>רז' פעולות ורכישות</v>
          </cell>
          <cell r="G2653" t="str">
            <v>גמיש</v>
          </cell>
          <cell r="H2653">
            <v>0</v>
          </cell>
          <cell r="I2653">
            <v>0</v>
          </cell>
        </row>
        <row r="2654">
          <cell r="A2654" t="e">
            <v>#VALUE!</v>
          </cell>
          <cell r="B2654" t="str">
            <v>722100  סך הכל</v>
          </cell>
          <cell r="C2654">
            <v>0</v>
          </cell>
          <cell r="D2654">
            <v>0</v>
          </cell>
          <cell r="E2654">
            <v>0</v>
          </cell>
          <cell r="F2654" t="str">
            <v xml:space="preserve">משמר אזרחי        </v>
          </cell>
          <cell r="G2654">
            <v>0</v>
          </cell>
          <cell r="H2654">
            <v>9.7909229984700641E-3</v>
          </cell>
          <cell r="I2654">
            <v>198020</v>
          </cell>
        </row>
        <row r="2655">
          <cell r="A2655">
            <v>17222000</v>
          </cell>
          <cell r="B2655">
            <v>0</v>
          </cell>
          <cell r="C2655">
            <v>722200</v>
          </cell>
          <cell r="D2655">
            <v>1</v>
          </cell>
          <cell r="E2655">
            <v>0</v>
          </cell>
          <cell r="F2655" t="str">
            <v>סיירת ביטחון</v>
          </cell>
          <cell r="G2655" t="str">
            <v xml:space="preserve"> </v>
          </cell>
          <cell r="H2655">
            <v>0</v>
          </cell>
          <cell r="I2655">
            <v>0</v>
          </cell>
        </row>
        <row r="2656">
          <cell r="A2656">
            <v>1722200110</v>
          </cell>
          <cell r="B2656">
            <v>110</v>
          </cell>
          <cell r="C2656">
            <v>722200</v>
          </cell>
          <cell r="D2656">
            <v>1</v>
          </cell>
          <cell r="E2656">
            <v>0</v>
          </cell>
          <cell r="F2656" t="str">
            <v>השכר הקובע-תקציבית</v>
          </cell>
          <cell r="G2656" t="str">
            <v>שכר</v>
          </cell>
          <cell r="H2656">
            <v>0</v>
          </cell>
          <cell r="I2656">
            <v>0</v>
          </cell>
        </row>
        <row r="2657">
          <cell r="A2657">
            <v>1722200119</v>
          </cell>
          <cell r="B2657">
            <v>119</v>
          </cell>
          <cell r="C2657">
            <v>722200</v>
          </cell>
          <cell r="D2657">
            <v>1</v>
          </cell>
          <cell r="E2657">
            <v>0</v>
          </cell>
          <cell r="F2657" t="str">
            <v xml:space="preserve">השכר הקובע-צוברת  </v>
          </cell>
          <cell r="G2657" t="str">
            <v>שכר</v>
          </cell>
          <cell r="H2657">
            <v>0</v>
          </cell>
          <cell r="I2657">
            <v>0</v>
          </cell>
        </row>
        <row r="2658">
          <cell r="A2658">
            <v>1722200122</v>
          </cell>
          <cell r="B2658">
            <v>122</v>
          </cell>
          <cell r="C2658">
            <v>722200</v>
          </cell>
          <cell r="D2658">
            <v>1</v>
          </cell>
          <cell r="E2658">
            <v>0</v>
          </cell>
          <cell r="F2658" t="str">
            <v xml:space="preserve">ביגוד             </v>
          </cell>
          <cell r="G2658" t="str">
            <v>שכר</v>
          </cell>
          <cell r="H2658">
            <v>0</v>
          </cell>
          <cell r="I2658">
            <v>0</v>
          </cell>
        </row>
        <row r="2659">
          <cell r="A2659">
            <v>1722200126</v>
          </cell>
          <cell r="B2659">
            <v>126</v>
          </cell>
          <cell r="C2659">
            <v>722200</v>
          </cell>
          <cell r="D2659">
            <v>1</v>
          </cell>
          <cell r="E2659">
            <v>0</v>
          </cell>
          <cell r="F2659" t="str">
            <v xml:space="preserve">דמי הבראה         </v>
          </cell>
          <cell r="G2659" t="str">
            <v>שכר</v>
          </cell>
          <cell r="H2659">
            <v>0</v>
          </cell>
          <cell r="I2659">
            <v>0</v>
          </cell>
        </row>
        <row r="2660">
          <cell r="A2660">
            <v>1722200130</v>
          </cell>
          <cell r="B2660">
            <v>130</v>
          </cell>
          <cell r="C2660">
            <v>722200</v>
          </cell>
          <cell r="D2660">
            <v>1</v>
          </cell>
          <cell r="E2660">
            <v>0</v>
          </cell>
          <cell r="F2660" t="str">
            <v xml:space="preserve">שעות נוספות       </v>
          </cell>
          <cell r="G2660" t="str">
            <v>שכר</v>
          </cell>
          <cell r="H2660">
            <v>0</v>
          </cell>
          <cell r="I2660">
            <v>0</v>
          </cell>
        </row>
        <row r="2661">
          <cell r="A2661">
            <v>1722200140</v>
          </cell>
          <cell r="B2661">
            <v>140</v>
          </cell>
          <cell r="C2661">
            <v>722200</v>
          </cell>
          <cell r="D2661">
            <v>1</v>
          </cell>
          <cell r="E2661">
            <v>0</v>
          </cell>
          <cell r="F2661" t="str">
            <v>השתתפות באחזקת רכב</v>
          </cell>
          <cell r="G2661" t="str">
            <v>שכר</v>
          </cell>
          <cell r="H2661">
            <v>0</v>
          </cell>
          <cell r="I2661">
            <v>0</v>
          </cell>
        </row>
        <row r="2662">
          <cell r="A2662">
            <v>1722200253</v>
          </cell>
          <cell r="B2662">
            <v>253</v>
          </cell>
          <cell r="C2662">
            <v>722200</v>
          </cell>
          <cell r="D2662">
            <v>1</v>
          </cell>
          <cell r="E2662">
            <v>0</v>
          </cell>
          <cell r="F2662" t="str">
            <v xml:space="preserve">עובדים חיצוניים   </v>
          </cell>
          <cell r="G2662" t="str">
            <v>שכר</v>
          </cell>
          <cell r="H2662">
            <v>0</v>
          </cell>
          <cell r="I2662">
            <v>0</v>
          </cell>
        </row>
        <row r="2663">
          <cell r="A2663">
            <v>1722200431</v>
          </cell>
          <cell r="B2663">
            <v>431</v>
          </cell>
          <cell r="C2663">
            <v>722200</v>
          </cell>
          <cell r="D2663">
            <v>1</v>
          </cell>
          <cell r="E2663">
            <v>0</v>
          </cell>
          <cell r="F2663" t="str">
            <v xml:space="preserve">חשמל              </v>
          </cell>
          <cell r="G2663" t="str">
            <v>קשיח</v>
          </cell>
          <cell r="H2663">
            <v>0</v>
          </cell>
          <cell r="I2663">
            <v>0</v>
          </cell>
        </row>
        <row r="2664">
          <cell r="A2664">
            <v>1722200432</v>
          </cell>
          <cell r="B2664">
            <v>432</v>
          </cell>
          <cell r="C2664">
            <v>722200</v>
          </cell>
          <cell r="D2664">
            <v>1</v>
          </cell>
          <cell r="E2664">
            <v>0</v>
          </cell>
          <cell r="F2664" t="str">
            <v xml:space="preserve">מים               </v>
          </cell>
          <cell r="G2664" t="str">
            <v>קשיח</v>
          </cell>
          <cell r="H2664">
            <v>0</v>
          </cell>
          <cell r="I2664">
            <v>0</v>
          </cell>
        </row>
        <row r="2665">
          <cell r="A2665">
            <v>1722200470</v>
          </cell>
          <cell r="B2665">
            <v>470</v>
          </cell>
          <cell r="C2665">
            <v>722200</v>
          </cell>
          <cell r="D2665">
            <v>1</v>
          </cell>
          <cell r="E2665">
            <v>0</v>
          </cell>
          <cell r="F2665" t="str">
            <v xml:space="preserve">אחזקת מכונות משרד </v>
          </cell>
          <cell r="G2665" t="str">
            <v>גמיש</v>
          </cell>
          <cell r="H2665">
            <v>0</v>
          </cell>
          <cell r="I2665">
            <v>0</v>
          </cell>
        </row>
        <row r="2666">
          <cell r="A2666">
            <v>1722200471</v>
          </cell>
          <cell r="B2666">
            <v>471</v>
          </cell>
          <cell r="C2666">
            <v>722200</v>
          </cell>
          <cell r="D2666">
            <v>1</v>
          </cell>
          <cell r="E2666">
            <v>0</v>
          </cell>
          <cell r="F2666" t="str">
            <v xml:space="preserve">מכשירי כתיבה      </v>
          </cell>
          <cell r="G2666" t="str">
            <v>גמיש</v>
          </cell>
          <cell r="H2666">
            <v>0</v>
          </cell>
          <cell r="I2666">
            <v>0</v>
          </cell>
        </row>
        <row r="2667">
          <cell r="A2667">
            <v>1722200742</v>
          </cell>
          <cell r="B2667">
            <v>742</v>
          </cell>
          <cell r="C2667">
            <v>722200</v>
          </cell>
          <cell r="D2667">
            <v>1</v>
          </cell>
          <cell r="E2667">
            <v>0</v>
          </cell>
          <cell r="F2667" t="str">
            <v>אחזקת סיירת - שוטף</v>
          </cell>
          <cell r="G2667" t="str">
            <v>גמיש</v>
          </cell>
          <cell r="H2667">
            <v>0</v>
          </cell>
          <cell r="I2667">
            <v>0</v>
          </cell>
        </row>
        <row r="2668">
          <cell r="A2668">
            <v>1722200734</v>
          </cell>
          <cell r="B2668">
            <v>734</v>
          </cell>
          <cell r="C2668">
            <v>722200</v>
          </cell>
          <cell r="D2668">
            <v>1</v>
          </cell>
          <cell r="E2668">
            <v>0</v>
          </cell>
          <cell r="F2668" t="str">
            <v>סולר</v>
          </cell>
          <cell r="G2668" t="str">
            <v>קשיח</v>
          </cell>
          <cell r="H2668">
            <v>0</v>
          </cell>
          <cell r="I2668">
            <v>0</v>
          </cell>
        </row>
        <row r="2669">
          <cell r="A2669">
            <v>1722200752</v>
          </cell>
          <cell r="B2669">
            <v>752</v>
          </cell>
          <cell r="C2669">
            <v>722200</v>
          </cell>
          <cell r="D2669">
            <v>1</v>
          </cell>
          <cell r="E2669">
            <v>0</v>
          </cell>
          <cell r="F2669" t="str">
            <v xml:space="preserve">נקיון בקבלנות     </v>
          </cell>
          <cell r="G2669" t="str">
            <v>קשיח</v>
          </cell>
          <cell r="H2669">
            <v>0</v>
          </cell>
          <cell r="I2669">
            <v>0</v>
          </cell>
        </row>
        <row r="2670">
          <cell r="A2670">
            <v>1722200780</v>
          </cell>
          <cell r="B2670">
            <v>780</v>
          </cell>
          <cell r="C2670">
            <v>722200</v>
          </cell>
          <cell r="D2670">
            <v>1</v>
          </cell>
          <cell r="E2670">
            <v>0</v>
          </cell>
          <cell r="F2670" t="str">
            <v>הפעלת הסיירת</v>
          </cell>
          <cell r="G2670" t="str">
            <v>קשיח</v>
          </cell>
          <cell r="H2670">
            <v>0</v>
          </cell>
          <cell r="I2670">
            <v>0</v>
          </cell>
        </row>
        <row r="2671">
          <cell r="A2671">
            <v>1722200782</v>
          </cell>
          <cell r="B2671">
            <v>782</v>
          </cell>
          <cell r="C2671">
            <v>722200</v>
          </cell>
          <cell r="D2671">
            <v>1</v>
          </cell>
          <cell r="E2671">
            <v>0</v>
          </cell>
          <cell r="F2671" t="str">
            <v xml:space="preserve">ארועים והסברה     </v>
          </cell>
          <cell r="G2671" t="str">
            <v>גמיש</v>
          </cell>
          <cell r="H2671">
            <v>0</v>
          </cell>
          <cell r="I2671">
            <v>0</v>
          </cell>
        </row>
        <row r="2672">
          <cell r="A2672">
            <v>1722200910</v>
          </cell>
          <cell r="B2672">
            <v>910</v>
          </cell>
          <cell r="C2672">
            <v>722200</v>
          </cell>
          <cell r="D2672">
            <v>1</v>
          </cell>
          <cell r="E2672">
            <v>0</v>
          </cell>
          <cell r="F2672" t="str">
            <v>העברה לתב"ר</v>
          </cell>
          <cell r="G2672" t="str">
            <v>גמיש</v>
          </cell>
          <cell r="H2672">
            <v>0</v>
          </cell>
          <cell r="I2672">
            <v>0</v>
          </cell>
        </row>
        <row r="2673">
          <cell r="A2673">
            <v>1722200989</v>
          </cell>
          <cell r="B2673">
            <v>989</v>
          </cell>
          <cell r="C2673">
            <v>722200</v>
          </cell>
          <cell r="D2673">
            <v>1</v>
          </cell>
          <cell r="E2673">
            <v>0</v>
          </cell>
          <cell r="F2673" t="str">
            <v>תקורות</v>
          </cell>
          <cell r="G2673" t="str">
            <v>קשיח</v>
          </cell>
          <cell r="H2673">
            <v>0</v>
          </cell>
          <cell r="I2673">
            <v>0</v>
          </cell>
        </row>
        <row r="2674">
          <cell r="A2674" t="e">
            <v>#VALUE!</v>
          </cell>
          <cell r="B2674" t="str">
            <v>722200  סך הכל</v>
          </cell>
          <cell r="C2674">
            <v>0</v>
          </cell>
          <cell r="D2674">
            <v>0</v>
          </cell>
          <cell r="E2674">
            <v>0</v>
          </cell>
          <cell r="F2674" t="str">
            <v>סיירת ביטחון</v>
          </cell>
          <cell r="G2674">
            <v>0</v>
          </cell>
          <cell r="H2674">
            <v>0</v>
          </cell>
          <cell r="I2674">
            <v>0</v>
          </cell>
        </row>
        <row r="2675">
          <cell r="A2675">
            <v>17230000</v>
          </cell>
          <cell r="B2675">
            <v>0</v>
          </cell>
          <cell r="C2675">
            <v>723000</v>
          </cell>
          <cell r="D2675">
            <v>1</v>
          </cell>
          <cell r="E2675">
            <v>0</v>
          </cell>
          <cell r="F2675" t="str">
            <v xml:space="preserve">הג"א              </v>
          </cell>
          <cell r="G2675" t="str">
            <v xml:space="preserve"> </v>
          </cell>
          <cell r="H2675">
            <v>0</v>
          </cell>
          <cell r="I2675">
            <v>0</v>
          </cell>
        </row>
        <row r="2676">
          <cell r="A2676">
            <v>1723000100</v>
          </cell>
          <cell r="B2676">
            <v>100</v>
          </cell>
          <cell r="C2676">
            <v>723000</v>
          </cell>
          <cell r="D2676">
            <v>1</v>
          </cell>
          <cell r="E2676">
            <v>0</v>
          </cell>
          <cell r="F2676" t="str">
            <v>שכר עובדים לפי תקן</v>
          </cell>
          <cell r="G2676" t="str">
            <v xml:space="preserve"> </v>
          </cell>
          <cell r="H2676">
            <v>0</v>
          </cell>
          <cell r="I2676">
            <v>0</v>
          </cell>
        </row>
        <row r="2677">
          <cell r="A2677">
            <v>1723000110</v>
          </cell>
          <cell r="B2677">
            <v>110</v>
          </cell>
          <cell r="C2677">
            <v>723000</v>
          </cell>
          <cell r="D2677">
            <v>1</v>
          </cell>
          <cell r="E2677">
            <v>0</v>
          </cell>
          <cell r="F2677" t="str">
            <v>השכר הקובע-תקציבית</v>
          </cell>
          <cell r="G2677" t="str">
            <v>שכר</v>
          </cell>
          <cell r="H2677">
            <v>1.5233949945593128E-2</v>
          </cell>
          <cell r="I2677">
            <v>186600</v>
          </cell>
        </row>
        <row r="2678">
          <cell r="A2678">
            <v>1723000119</v>
          </cell>
          <cell r="B2678">
            <v>119</v>
          </cell>
          <cell r="C2678">
            <v>723000</v>
          </cell>
          <cell r="D2678">
            <v>1</v>
          </cell>
          <cell r="E2678">
            <v>0</v>
          </cell>
          <cell r="F2678" t="str">
            <v xml:space="preserve">השכר הקובע-צוברת  </v>
          </cell>
          <cell r="G2678" t="str">
            <v>שכר</v>
          </cell>
          <cell r="H2678">
            <v>-8.0586080586080633E-2</v>
          </cell>
          <cell r="I2678">
            <v>577300</v>
          </cell>
        </row>
        <row r="2679">
          <cell r="A2679">
            <v>1723000122</v>
          </cell>
          <cell r="B2679">
            <v>122</v>
          </cell>
          <cell r="C2679">
            <v>723000</v>
          </cell>
          <cell r="D2679">
            <v>1</v>
          </cell>
          <cell r="E2679">
            <v>0</v>
          </cell>
          <cell r="F2679" t="str">
            <v xml:space="preserve">ביגוד             </v>
          </cell>
          <cell r="G2679" t="str">
            <v>שכר</v>
          </cell>
          <cell r="H2679">
            <v>0</v>
          </cell>
          <cell r="I2679">
            <v>12200</v>
          </cell>
        </row>
        <row r="2680">
          <cell r="A2680">
            <v>1723000126</v>
          </cell>
          <cell r="B2680">
            <v>126</v>
          </cell>
          <cell r="C2680">
            <v>723000</v>
          </cell>
          <cell r="D2680">
            <v>1</v>
          </cell>
          <cell r="E2680">
            <v>0</v>
          </cell>
          <cell r="F2680" t="str">
            <v xml:space="preserve">דמי הבראה         </v>
          </cell>
          <cell r="G2680" t="str">
            <v>שכר</v>
          </cell>
          <cell r="H2680">
            <v>-0.12</v>
          </cell>
          <cell r="I2680">
            <v>22000</v>
          </cell>
        </row>
        <row r="2681">
          <cell r="A2681">
            <v>1723000130</v>
          </cell>
          <cell r="B2681">
            <v>130</v>
          </cell>
          <cell r="C2681">
            <v>723000</v>
          </cell>
          <cell r="D2681">
            <v>1</v>
          </cell>
          <cell r="E2681">
            <v>0</v>
          </cell>
          <cell r="F2681" t="str">
            <v xml:space="preserve">שעות נוספות       </v>
          </cell>
          <cell r="G2681" t="str">
            <v>שכר</v>
          </cell>
          <cell r="H2681">
            <v>0</v>
          </cell>
          <cell r="I2681">
            <v>70600</v>
          </cell>
        </row>
        <row r="2682">
          <cell r="A2682">
            <v>1723000140</v>
          </cell>
          <cell r="B2682">
            <v>140</v>
          </cell>
          <cell r="C2682">
            <v>723000</v>
          </cell>
          <cell r="D2682">
            <v>1</v>
          </cell>
          <cell r="E2682">
            <v>0</v>
          </cell>
          <cell r="F2682" t="str">
            <v>השתתפות באחזקת רכב</v>
          </cell>
          <cell r="G2682" t="str">
            <v>שכר</v>
          </cell>
          <cell r="H2682">
            <v>0</v>
          </cell>
          <cell r="I2682">
            <v>88000</v>
          </cell>
        </row>
        <row r="2683">
          <cell r="A2683">
            <v>1723000210</v>
          </cell>
          <cell r="B2683">
            <v>210</v>
          </cell>
          <cell r="C2683">
            <v>723000</v>
          </cell>
          <cell r="D2683">
            <v>1</v>
          </cell>
          <cell r="E2683">
            <v>0</v>
          </cell>
          <cell r="F2683" t="str">
            <v xml:space="preserve">השכר הקובע        </v>
          </cell>
          <cell r="G2683" t="str">
            <v>שכר</v>
          </cell>
          <cell r="H2683">
            <v>0</v>
          </cell>
          <cell r="I2683">
            <v>0</v>
          </cell>
        </row>
        <row r="2684">
          <cell r="A2684">
            <v>1723000253</v>
          </cell>
          <cell r="B2684">
            <v>253</v>
          </cell>
          <cell r="C2684">
            <v>723000</v>
          </cell>
          <cell r="D2684">
            <v>1</v>
          </cell>
          <cell r="E2684">
            <v>0</v>
          </cell>
          <cell r="F2684" t="str">
            <v xml:space="preserve">עובדים חיצוניים   </v>
          </cell>
          <cell r="G2684" t="str">
            <v>שכר</v>
          </cell>
          <cell r="H2684">
            <v>0</v>
          </cell>
          <cell r="I2684">
            <v>0</v>
          </cell>
        </row>
        <row r="2685">
          <cell r="A2685">
            <v>1723000400</v>
          </cell>
          <cell r="B2685">
            <v>400</v>
          </cell>
          <cell r="C2685">
            <v>723000</v>
          </cell>
          <cell r="D2685">
            <v>1</v>
          </cell>
          <cell r="E2685">
            <v>0</v>
          </cell>
          <cell r="F2685" t="str">
            <v>אחזקת בנינים וציוד</v>
          </cell>
          <cell r="G2685" t="str">
            <v xml:space="preserve"> </v>
          </cell>
          <cell r="H2685">
            <v>0</v>
          </cell>
          <cell r="I2685">
            <v>0</v>
          </cell>
        </row>
        <row r="2686">
          <cell r="A2686">
            <v>1723000410</v>
          </cell>
          <cell r="B2686">
            <v>410</v>
          </cell>
          <cell r="C2686">
            <v>723000</v>
          </cell>
          <cell r="D2686">
            <v>1</v>
          </cell>
          <cell r="E2686">
            <v>0</v>
          </cell>
          <cell r="F2686" t="str">
            <v xml:space="preserve">השתתפות בועד בית  </v>
          </cell>
          <cell r="G2686" t="str">
            <v>קשיח</v>
          </cell>
          <cell r="H2686">
            <v>0</v>
          </cell>
          <cell r="I2686">
            <v>0</v>
          </cell>
        </row>
        <row r="2687">
          <cell r="A2687">
            <v>1723000412</v>
          </cell>
          <cell r="B2687">
            <v>412</v>
          </cell>
          <cell r="C2687">
            <v>723000</v>
          </cell>
          <cell r="D2687">
            <v>1</v>
          </cell>
          <cell r="E2687">
            <v>0</v>
          </cell>
          <cell r="F2687" t="str">
            <v>ארנונה מחסני ערכות מגן</v>
          </cell>
          <cell r="G2687" t="str">
            <v>גמיש</v>
          </cell>
          <cell r="H2687">
            <v>0</v>
          </cell>
          <cell r="I2687">
            <v>100000</v>
          </cell>
        </row>
        <row r="2688">
          <cell r="A2688">
            <v>1723000423</v>
          </cell>
          <cell r="B2688">
            <v>423</v>
          </cell>
          <cell r="C2688">
            <v>723000</v>
          </cell>
          <cell r="D2688">
            <v>1</v>
          </cell>
          <cell r="E2688">
            <v>0</v>
          </cell>
          <cell r="F2688" t="str">
            <v xml:space="preserve">תחזוקת מבנה       </v>
          </cell>
          <cell r="G2688" t="str">
            <v>קשיח</v>
          </cell>
          <cell r="H2688">
            <v>0</v>
          </cell>
          <cell r="I2688">
            <v>6500</v>
          </cell>
        </row>
        <row r="2689">
          <cell r="A2689">
            <v>1723000431</v>
          </cell>
          <cell r="B2689">
            <v>431</v>
          </cell>
          <cell r="C2689">
            <v>723000</v>
          </cell>
          <cell r="D2689">
            <v>1</v>
          </cell>
          <cell r="E2689">
            <v>0</v>
          </cell>
          <cell r="F2689" t="str">
            <v xml:space="preserve">חשמל              </v>
          </cell>
          <cell r="G2689" t="str">
            <v>קשיח</v>
          </cell>
          <cell r="H2689">
            <v>0.46666666666666656</v>
          </cell>
          <cell r="I2689">
            <v>30800</v>
          </cell>
        </row>
        <row r="2690">
          <cell r="A2690">
            <v>1723000432</v>
          </cell>
          <cell r="B2690">
            <v>432</v>
          </cell>
          <cell r="C2690">
            <v>723000</v>
          </cell>
          <cell r="D2690">
            <v>1</v>
          </cell>
          <cell r="E2690">
            <v>0</v>
          </cell>
          <cell r="F2690" t="str">
            <v xml:space="preserve">מים               </v>
          </cell>
          <cell r="G2690" t="str">
            <v>קשיח</v>
          </cell>
          <cell r="H2690">
            <v>0</v>
          </cell>
          <cell r="I2690">
            <v>5000</v>
          </cell>
        </row>
        <row r="2691">
          <cell r="A2691">
            <v>1723000433</v>
          </cell>
          <cell r="B2691">
            <v>433</v>
          </cell>
          <cell r="C2691">
            <v>723000</v>
          </cell>
          <cell r="D2691">
            <v>1</v>
          </cell>
          <cell r="E2691">
            <v>0</v>
          </cell>
          <cell r="F2691" t="str">
            <v xml:space="preserve">חומרי נקיון       </v>
          </cell>
          <cell r="G2691" t="str">
            <v>גמיש</v>
          </cell>
          <cell r="H2691">
            <v>0</v>
          </cell>
          <cell r="I2691">
            <v>0</v>
          </cell>
        </row>
        <row r="2692">
          <cell r="A2692">
            <v>1723000437</v>
          </cell>
          <cell r="B2692">
            <v>437</v>
          </cell>
          <cell r="C2692">
            <v>723000</v>
          </cell>
          <cell r="D2692">
            <v>1</v>
          </cell>
          <cell r="E2692">
            <v>0</v>
          </cell>
          <cell r="F2692" t="str">
            <v>מערכת אזעקה</v>
          </cell>
          <cell r="G2692" t="str">
            <v>קשיח</v>
          </cell>
          <cell r="H2692">
            <v>0</v>
          </cell>
          <cell r="I2692">
            <v>2800</v>
          </cell>
        </row>
        <row r="2693">
          <cell r="A2693">
            <v>1723000441</v>
          </cell>
          <cell r="B2693">
            <v>441</v>
          </cell>
          <cell r="C2693">
            <v>723000</v>
          </cell>
          <cell r="D2693">
            <v>1</v>
          </cell>
          <cell r="E2693">
            <v>0</v>
          </cell>
          <cell r="F2693" t="str">
            <v xml:space="preserve">ביטוח מחסן        </v>
          </cell>
          <cell r="G2693" t="str">
            <v>קשיח</v>
          </cell>
          <cell r="H2693">
            <v>0</v>
          </cell>
          <cell r="I2693">
            <v>0</v>
          </cell>
        </row>
        <row r="2694">
          <cell r="A2694">
            <v>1723000450</v>
          </cell>
          <cell r="B2694">
            <v>450</v>
          </cell>
          <cell r="C2694">
            <v>723000</v>
          </cell>
          <cell r="D2694">
            <v>1</v>
          </cell>
          <cell r="E2694">
            <v>0</v>
          </cell>
          <cell r="F2694" t="str">
            <v xml:space="preserve">ריהוט ואחזקתו     </v>
          </cell>
          <cell r="G2694" t="str">
            <v>גמיש</v>
          </cell>
          <cell r="H2694">
            <v>0</v>
          </cell>
          <cell r="I2694">
            <v>0</v>
          </cell>
        </row>
        <row r="2695">
          <cell r="A2695">
            <v>1723000471</v>
          </cell>
          <cell r="B2695">
            <v>471</v>
          </cell>
          <cell r="C2695">
            <v>723000</v>
          </cell>
          <cell r="D2695">
            <v>1</v>
          </cell>
          <cell r="E2695">
            <v>0</v>
          </cell>
          <cell r="F2695" t="str">
            <v xml:space="preserve">מכשירי כתיבה      </v>
          </cell>
          <cell r="G2695" t="str">
            <v>גמיש</v>
          </cell>
          <cell r="H2695">
            <v>0</v>
          </cell>
          <cell r="I2695">
            <v>1400</v>
          </cell>
        </row>
        <row r="2696">
          <cell r="A2696">
            <v>1723000477</v>
          </cell>
          <cell r="B2696">
            <v>477</v>
          </cell>
          <cell r="C2696">
            <v>723000</v>
          </cell>
          <cell r="D2696">
            <v>1</v>
          </cell>
          <cell r="E2696">
            <v>0</v>
          </cell>
          <cell r="F2696" t="str">
            <v>אחז'מקלטים צבוריים</v>
          </cell>
          <cell r="G2696" t="str">
            <v>גמיש</v>
          </cell>
          <cell r="H2696">
            <v>4.8387096774193505E-2</v>
          </cell>
          <cell r="I2696">
            <v>260000</v>
          </cell>
        </row>
        <row r="2697">
          <cell r="A2697">
            <v>1723000500</v>
          </cell>
          <cell r="B2697">
            <v>500</v>
          </cell>
          <cell r="C2697">
            <v>723000</v>
          </cell>
          <cell r="D2697">
            <v>1</v>
          </cell>
          <cell r="E2697">
            <v>0</v>
          </cell>
          <cell r="F2697" t="str">
            <v xml:space="preserve">הוצאות מינהליות   </v>
          </cell>
          <cell r="G2697" t="str">
            <v xml:space="preserve"> </v>
          </cell>
          <cell r="H2697">
            <v>0</v>
          </cell>
          <cell r="I2697">
            <v>0</v>
          </cell>
        </row>
        <row r="2698">
          <cell r="A2698">
            <v>1723000522</v>
          </cell>
          <cell r="B2698">
            <v>522</v>
          </cell>
          <cell r="C2698">
            <v>723000</v>
          </cell>
          <cell r="D2698">
            <v>1</v>
          </cell>
          <cell r="E2698">
            <v>0</v>
          </cell>
          <cell r="F2698" t="str">
            <v xml:space="preserve">ספרים ועיתונים    </v>
          </cell>
          <cell r="G2698" t="str">
            <v>גמיש</v>
          </cell>
          <cell r="H2698">
            <v>0</v>
          </cell>
          <cell r="I2698">
            <v>0</v>
          </cell>
        </row>
        <row r="2699">
          <cell r="A2699">
            <v>1723000550</v>
          </cell>
          <cell r="B2699">
            <v>550</v>
          </cell>
          <cell r="C2699">
            <v>723000</v>
          </cell>
          <cell r="D2699">
            <v>1</v>
          </cell>
          <cell r="E2699">
            <v>0</v>
          </cell>
          <cell r="F2699" t="str">
            <v xml:space="preserve">פירסומים          </v>
          </cell>
          <cell r="G2699" t="str">
            <v>גמיש</v>
          </cell>
          <cell r="H2699">
            <v>0</v>
          </cell>
          <cell r="I2699">
            <v>0</v>
          </cell>
        </row>
        <row r="2700">
          <cell r="A2700">
            <v>1723000571</v>
          </cell>
          <cell r="B2700">
            <v>571</v>
          </cell>
          <cell r="C2700">
            <v>723000</v>
          </cell>
          <cell r="D2700">
            <v>1</v>
          </cell>
          <cell r="E2700">
            <v>0</v>
          </cell>
          <cell r="F2700" t="str">
            <v xml:space="preserve">מיכון וענ"א       </v>
          </cell>
          <cell r="G2700" t="str">
            <v>קשיח</v>
          </cell>
          <cell r="H2700">
            <v>0</v>
          </cell>
          <cell r="I2700">
            <v>15600</v>
          </cell>
        </row>
        <row r="2701">
          <cell r="A2701">
            <v>1723000700</v>
          </cell>
          <cell r="B2701">
            <v>700</v>
          </cell>
          <cell r="C2701">
            <v>723000</v>
          </cell>
          <cell r="D2701">
            <v>1</v>
          </cell>
          <cell r="E2701">
            <v>0</v>
          </cell>
          <cell r="F2701" t="str">
            <v xml:space="preserve">הוצאות לפעולות    </v>
          </cell>
          <cell r="G2701" t="str">
            <v xml:space="preserve"> </v>
          </cell>
          <cell r="H2701">
            <v>0</v>
          </cell>
          <cell r="I2701">
            <v>0</v>
          </cell>
        </row>
        <row r="2702">
          <cell r="A2702">
            <v>1723000710</v>
          </cell>
          <cell r="B2702">
            <v>710</v>
          </cell>
          <cell r="C2702">
            <v>723000</v>
          </cell>
          <cell r="D2702">
            <v>1</v>
          </cell>
          <cell r="E2702">
            <v>0</v>
          </cell>
          <cell r="F2702" t="str">
            <v xml:space="preserve">הובלות            </v>
          </cell>
          <cell r="G2702" t="str">
            <v>גמיש</v>
          </cell>
          <cell r="H2702">
            <v>1.6315789473684212</v>
          </cell>
          <cell r="I2702">
            <v>5000</v>
          </cell>
        </row>
        <row r="2703">
          <cell r="A2703">
            <v>1723000721</v>
          </cell>
          <cell r="B2703">
            <v>721</v>
          </cell>
          <cell r="C2703">
            <v>723000</v>
          </cell>
          <cell r="D2703">
            <v>1</v>
          </cell>
          <cell r="E2703">
            <v>0</v>
          </cell>
          <cell r="F2703" t="str">
            <v>חמרים-תחזוקת מבנים</v>
          </cell>
          <cell r="G2703" t="str">
            <v>גמיש</v>
          </cell>
          <cell r="H2703">
            <v>2</v>
          </cell>
          <cell r="I2703">
            <v>3000</v>
          </cell>
        </row>
        <row r="2704">
          <cell r="A2704">
            <v>1723000722</v>
          </cell>
          <cell r="B2704">
            <v>722</v>
          </cell>
          <cell r="C2704">
            <v>723000</v>
          </cell>
          <cell r="D2704">
            <v>1</v>
          </cell>
          <cell r="E2704">
            <v>0</v>
          </cell>
          <cell r="F2704" t="str">
            <v>חמרים-תחזוקה עצמית</v>
          </cell>
          <cell r="G2704" t="str">
            <v>גמיש</v>
          </cell>
          <cell r="H2704">
            <v>-0.85074626865671643</v>
          </cell>
          <cell r="I2704">
            <v>1000</v>
          </cell>
        </row>
        <row r="2705">
          <cell r="A2705">
            <v>1723000742</v>
          </cell>
          <cell r="B2705">
            <v>742</v>
          </cell>
          <cell r="C2705">
            <v>723000</v>
          </cell>
          <cell r="D2705">
            <v>1</v>
          </cell>
          <cell r="E2705">
            <v>0</v>
          </cell>
          <cell r="F2705" t="str">
            <v xml:space="preserve">כלים וציוד        </v>
          </cell>
          <cell r="G2705" t="str">
            <v>גמיש</v>
          </cell>
          <cell r="H2705">
            <v>0</v>
          </cell>
          <cell r="I2705">
            <v>0</v>
          </cell>
        </row>
        <row r="2706">
          <cell r="A2706">
            <v>1723000743</v>
          </cell>
          <cell r="B2706">
            <v>743</v>
          </cell>
          <cell r="C2706">
            <v>723000</v>
          </cell>
          <cell r="D2706">
            <v>1</v>
          </cell>
          <cell r="E2706">
            <v>0</v>
          </cell>
          <cell r="F2706" t="str">
            <v xml:space="preserve">תחזוקת ציוד הג"א  </v>
          </cell>
          <cell r="G2706" t="str">
            <v>גמיש</v>
          </cell>
          <cell r="H2706">
            <v>0</v>
          </cell>
          <cell r="I2706">
            <v>0</v>
          </cell>
        </row>
        <row r="2707">
          <cell r="A2707">
            <v>1723000744</v>
          </cell>
          <cell r="B2707">
            <v>744</v>
          </cell>
          <cell r="C2707">
            <v>723000</v>
          </cell>
          <cell r="D2707">
            <v>1</v>
          </cell>
          <cell r="E2707">
            <v>0</v>
          </cell>
          <cell r="F2707" t="str">
            <v xml:space="preserve">אחזקת ציוד        </v>
          </cell>
          <cell r="G2707" t="str">
            <v>גמיש</v>
          </cell>
          <cell r="H2707">
            <v>2.4482758620689653</v>
          </cell>
          <cell r="I2707">
            <v>10000</v>
          </cell>
        </row>
        <row r="2708">
          <cell r="A2708">
            <v>1723000745</v>
          </cell>
          <cell r="B2708">
            <v>745</v>
          </cell>
          <cell r="C2708">
            <v>723000</v>
          </cell>
          <cell r="D2708">
            <v>1</v>
          </cell>
          <cell r="E2708">
            <v>0</v>
          </cell>
          <cell r="F2708" t="str">
            <v xml:space="preserve">דמי פריצה - תכולה </v>
          </cell>
          <cell r="G2708" t="str">
            <v>קשיח</v>
          </cell>
          <cell r="H2708">
            <v>0</v>
          </cell>
          <cell r="I2708">
            <v>0</v>
          </cell>
        </row>
        <row r="2709">
          <cell r="A2709">
            <v>1723000751</v>
          </cell>
          <cell r="B2709">
            <v>751</v>
          </cell>
          <cell r="C2709">
            <v>723000</v>
          </cell>
          <cell r="D2709">
            <v>1</v>
          </cell>
          <cell r="E2709">
            <v>0</v>
          </cell>
          <cell r="F2709" t="str">
            <v xml:space="preserve">עבודות קבלניות    </v>
          </cell>
          <cell r="G2709" t="str">
            <v>גמיש</v>
          </cell>
          <cell r="H2709">
            <v>4.9504950495049549E-2</v>
          </cell>
          <cell r="I2709">
            <v>10600</v>
          </cell>
        </row>
        <row r="2710">
          <cell r="A2710">
            <v>1723000753</v>
          </cell>
          <cell r="B2710">
            <v>753</v>
          </cell>
          <cell r="C2710">
            <v>723000</v>
          </cell>
          <cell r="D2710">
            <v>1</v>
          </cell>
          <cell r="E2710">
            <v>0</v>
          </cell>
          <cell r="F2710" t="str">
            <v xml:space="preserve">מ"מ - ע' חיצוניים </v>
          </cell>
          <cell r="G2710" t="str">
            <v>קשיח</v>
          </cell>
          <cell r="H2710">
            <v>0</v>
          </cell>
          <cell r="I2710">
            <v>0</v>
          </cell>
        </row>
        <row r="2711">
          <cell r="A2711">
            <v>1723000780</v>
          </cell>
          <cell r="B2711">
            <v>780</v>
          </cell>
          <cell r="C2711">
            <v>723000</v>
          </cell>
          <cell r="D2711">
            <v>1</v>
          </cell>
          <cell r="E2711">
            <v>0</v>
          </cell>
          <cell r="F2711" t="str">
            <v>תרגילי הג"א</v>
          </cell>
          <cell r="G2711" t="str">
            <v>גמיש</v>
          </cell>
          <cell r="H2711">
            <v>0</v>
          </cell>
          <cell r="I2711">
            <v>0</v>
          </cell>
        </row>
        <row r="2712">
          <cell r="A2712">
            <v>1723000781</v>
          </cell>
          <cell r="B2712">
            <v>781</v>
          </cell>
          <cell r="C2712">
            <v>723000</v>
          </cell>
          <cell r="D2712">
            <v>1</v>
          </cell>
          <cell r="E2712">
            <v>0</v>
          </cell>
          <cell r="F2712" t="str">
            <v xml:space="preserve">הסברה וארועים     </v>
          </cell>
          <cell r="G2712" t="str">
            <v>גמיש</v>
          </cell>
          <cell r="H2712">
            <v>0</v>
          </cell>
          <cell r="I2712">
            <v>4600</v>
          </cell>
        </row>
        <row r="2713">
          <cell r="A2713">
            <v>1723000783</v>
          </cell>
          <cell r="B2713">
            <v>783</v>
          </cell>
          <cell r="C2713">
            <v>723000</v>
          </cell>
          <cell r="D2713">
            <v>1</v>
          </cell>
          <cell r="E2713">
            <v>0</v>
          </cell>
          <cell r="F2713" t="str">
            <v xml:space="preserve">תרגילים וארועים   </v>
          </cell>
          <cell r="G2713" t="str">
            <v>גמיש</v>
          </cell>
          <cell r="H2713">
            <v>0</v>
          </cell>
          <cell r="I2713">
            <v>2300</v>
          </cell>
        </row>
        <row r="2714">
          <cell r="A2714">
            <v>1723000794</v>
          </cell>
          <cell r="B2714">
            <v>794</v>
          </cell>
          <cell r="C2714">
            <v>723000</v>
          </cell>
          <cell r="D2714">
            <v>1</v>
          </cell>
          <cell r="E2714">
            <v>0</v>
          </cell>
          <cell r="F2714" t="str">
            <v xml:space="preserve">השתתפות בעזר 094  </v>
          </cell>
          <cell r="G2714" t="str">
            <v>קשיח</v>
          </cell>
          <cell r="H2714">
            <v>7.0072992700729975E-2</v>
          </cell>
          <cell r="I2714">
            <v>73300</v>
          </cell>
        </row>
        <row r="2715">
          <cell r="A2715">
            <v>1723000800</v>
          </cell>
          <cell r="B2715">
            <v>800</v>
          </cell>
          <cell r="C2715">
            <v>723000</v>
          </cell>
          <cell r="D2715">
            <v>1</v>
          </cell>
          <cell r="E2715">
            <v>0</v>
          </cell>
          <cell r="F2715" t="str">
            <v>השת' תמיכות תרומות</v>
          </cell>
          <cell r="G2715" t="str">
            <v xml:space="preserve"> </v>
          </cell>
          <cell r="H2715">
            <v>0</v>
          </cell>
          <cell r="I2715">
            <v>0</v>
          </cell>
        </row>
        <row r="2716">
          <cell r="A2716">
            <v>1723000812</v>
          </cell>
          <cell r="B2716">
            <v>812</v>
          </cell>
          <cell r="C2716">
            <v>723000</v>
          </cell>
          <cell r="D2716">
            <v>1</v>
          </cell>
          <cell r="E2716">
            <v>0</v>
          </cell>
          <cell r="F2716" t="str">
            <v xml:space="preserve">השתת'בתקציב הג"א  </v>
          </cell>
          <cell r="G2716" t="str">
            <v>קשיח</v>
          </cell>
          <cell r="H2716">
            <v>0</v>
          </cell>
          <cell r="I2716">
            <v>1300000</v>
          </cell>
        </row>
        <row r="2717">
          <cell r="A2717">
            <v>1723000813</v>
          </cell>
          <cell r="B2717">
            <v>813</v>
          </cell>
          <cell r="C2717">
            <v>723000</v>
          </cell>
          <cell r="D2717">
            <v>1</v>
          </cell>
          <cell r="E2717">
            <v>0</v>
          </cell>
          <cell r="F2717" t="str">
            <v xml:space="preserve">השתתפות בתרגילים  </v>
          </cell>
          <cell r="G2717" t="str">
            <v>גמיש</v>
          </cell>
          <cell r="H2717">
            <v>0</v>
          </cell>
          <cell r="I2717">
            <v>0</v>
          </cell>
        </row>
        <row r="2718">
          <cell r="A2718">
            <v>1723000900</v>
          </cell>
          <cell r="B2718">
            <v>900</v>
          </cell>
          <cell r="C2718">
            <v>723000</v>
          </cell>
          <cell r="D2718">
            <v>1</v>
          </cell>
          <cell r="E2718">
            <v>0</v>
          </cell>
          <cell r="F2718" t="str">
            <v xml:space="preserve">הוצאות חד פעמיות  </v>
          </cell>
          <cell r="G2718" t="str">
            <v xml:space="preserve"> </v>
          </cell>
          <cell r="H2718">
            <v>0</v>
          </cell>
          <cell r="I2718">
            <v>0</v>
          </cell>
        </row>
        <row r="2719">
          <cell r="A2719">
            <v>1723000931</v>
          </cell>
          <cell r="B2719">
            <v>931</v>
          </cell>
          <cell r="C2719">
            <v>723000</v>
          </cell>
          <cell r="D2719">
            <v>1</v>
          </cell>
          <cell r="E2719">
            <v>0</v>
          </cell>
          <cell r="F2719" t="str">
            <v>התחשבנות הג"א מקומי</v>
          </cell>
          <cell r="G2719" t="str">
            <v>גמיש</v>
          </cell>
          <cell r="H2719">
            <v>0</v>
          </cell>
          <cell r="I2719">
            <v>0</v>
          </cell>
        </row>
        <row r="2720">
          <cell r="A2720">
            <v>1723000933</v>
          </cell>
          <cell r="B2720">
            <v>933</v>
          </cell>
          <cell r="C2720">
            <v>723000</v>
          </cell>
          <cell r="D2720">
            <v>1</v>
          </cell>
          <cell r="E2720">
            <v>0</v>
          </cell>
          <cell r="F2720" t="str">
            <v xml:space="preserve">הוצאות חד-פעמיות  </v>
          </cell>
          <cell r="G2720" t="str">
            <v>גמיש</v>
          </cell>
          <cell r="H2720">
            <v>0</v>
          </cell>
          <cell r="I2720">
            <v>4000</v>
          </cell>
        </row>
        <row r="2721">
          <cell r="A2721">
            <v>1723000961</v>
          </cell>
          <cell r="B2721">
            <v>961</v>
          </cell>
          <cell r="C2721">
            <v>723000</v>
          </cell>
          <cell r="D2721">
            <v>1</v>
          </cell>
          <cell r="E2721">
            <v>0</v>
          </cell>
          <cell r="F2721" t="str">
            <v>רז' פעולות ורכישות</v>
          </cell>
          <cell r="G2721" t="str">
            <v>גמיש</v>
          </cell>
          <cell r="H2721">
            <v>0</v>
          </cell>
          <cell r="I2721">
            <v>0</v>
          </cell>
        </row>
        <row r="2722">
          <cell r="A2722" t="e">
            <v>#VALUE!</v>
          </cell>
          <cell r="B2722" t="str">
            <v>723000  סך הכל</v>
          </cell>
          <cell r="C2722">
            <v>0</v>
          </cell>
          <cell r="D2722">
            <v>0</v>
          </cell>
          <cell r="E2722">
            <v>0</v>
          </cell>
          <cell r="F2722" t="str">
            <v xml:space="preserve">הג"א              </v>
          </cell>
          <cell r="G2722">
            <v>0</v>
          </cell>
          <cell r="H2722">
            <v>-5.1300320627003515E-3</v>
          </cell>
          <cell r="I2722">
            <v>2792600</v>
          </cell>
        </row>
        <row r="2723">
          <cell r="A2723">
            <v>17240000</v>
          </cell>
          <cell r="B2723">
            <v>0</v>
          </cell>
          <cell r="C2723">
            <v>724000</v>
          </cell>
          <cell r="D2723">
            <v>1</v>
          </cell>
          <cell r="E2723">
            <v>0</v>
          </cell>
          <cell r="F2723" t="str">
            <v xml:space="preserve">כבוי אש           </v>
          </cell>
          <cell r="G2723" t="str">
            <v xml:space="preserve"> </v>
          </cell>
          <cell r="H2723">
            <v>0</v>
          </cell>
          <cell r="I2723">
            <v>0</v>
          </cell>
        </row>
        <row r="2724">
          <cell r="A2724">
            <v>1724000421</v>
          </cell>
          <cell r="B2724">
            <v>421</v>
          </cell>
          <cell r="C2724">
            <v>724000</v>
          </cell>
          <cell r="D2724">
            <v>1</v>
          </cell>
          <cell r="E2724">
            <v>0</v>
          </cell>
          <cell r="F2724" t="str">
            <v>אגרת כיבוי אש</v>
          </cell>
          <cell r="G2724" t="str">
            <v>קשיח</v>
          </cell>
          <cell r="H2724">
            <v>0</v>
          </cell>
          <cell r="I2724">
            <v>250000</v>
          </cell>
        </row>
        <row r="2725">
          <cell r="A2725">
            <v>1724000432</v>
          </cell>
          <cell r="B2725">
            <v>432</v>
          </cell>
          <cell r="C2725">
            <v>724000</v>
          </cell>
          <cell r="D2725">
            <v>1</v>
          </cell>
          <cell r="E2725">
            <v>0</v>
          </cell>
          <cell r="F2725" t="str">
            <v xml:space="preserve">מים               </v>
          </cell>
          <cell r="G2725" t="str">
            <v>קשיח</v>
          </cell>
          <cell r="H2725">
            <v>0</v>
          </cell>
          <cell r="I2725">
            <v>0</v>
          </cell>
        </row>
        <row r="2726">
          <cell r="A2726">
            <v>1724000596</v>
          </cell>
          <cell r="B2726">
            <v>596</v>
          </cell>
          <cell r="C2726">
            <v>724000</v>
          </cell>
          <cell r="D2726">
            <v>1</v>
          </cell>
          <cell r="E2726">
            <v>0</v>
          </cell>
          <cell r="F2726" t="str">
            <v xml:space="preserve">דלק לכבאיות 096   </v>
          </cell>
          <cell r="G2726" t="str">
            <v>קשיח</v>
          </cell>
          <cell r="H2726">
            <v>0</v>
          </cell>
          <cell r="I2726">
            <v>0</v>
          </cell>
        </row>
        <row r="2727">
          <cell r="A2727">
            <v>1724000800</v>
          </cell>
          <cell r="B2727">
            <v>800</v>
          </cell>
          <cell r="C2727">
            <v>724000</v>
          </cell>
          <cell r="D2727">
            <v>1</v>
          </cell>
          <cell r="E2727">
            <v>0</v>
          </cell>
          <cell r="F2727" t="str">
            <v>השת' תמיכות תרומות</v>
          </cell>
          <cell r="G2727" t="str">
            <v xml:space="preserve"> </v>
          </cell>
          <cell r="H2727">
            <v>0</v>
          </cell>
          <cell r="I2727">
            <v>0</v>
          </cell>
        </row>
        <row r="2728">
          <cell r="A2728">
            <v>1724000830</v>
          </cell>
          <cell r="B2728">
            <v>830</v>
          </cell>
          <cell r="C2728">
            <v>724000</v>
          </cell>
          <cell r="D2728">
            <v>1</v>
          </cell>
          <cell r="E2728">
            <v>0</v>
          </cell>
          <cell r="F2728" t="str">
            <v>הש'-איגוד כיבוי אש</v>
          </cell>
          <cell r="G2728" t="str">
            <v>קשיח</v>
          </cell>
          <cell r="H2728">
            <v>0</v>
          </cell>
          <cell r="I2728">
            <v>0</v>
          </cell>
        </row>
        <row r="2729">
          <cell r="A2729">
            <v>1724000832</v>
          </cell>
          <cell r="B2729">
            <v>832</v>
          </cell>
          <cell r="C2729">
            <v>724000</v>
          </cell>
          <cell r="D2729">
            <v>1</v>
          </cell>
          <cell r="E2729">
            <v>0</v>
          </cell>
          <cell r="F2729" t="str">
            <v xml:space="preserve">מים               </v>
          </cell>
          <cell r="G2729" t="str">
            <v>קשיח</v>
          </cell>
          <cell r="H2729">
            <v>0</v>
          </cell>
          <cell r="I2729">
            <v>0</v>
          </cell>
        </row>
        <row r="2730">
          <cell r="A2730">
            <v>1724000961</v>
          </cell>
          <cell r="B2730">
            <v>961</v>
          </cell>
          <cell r="C2730">
            <v>724000</v>
          </cell>
          <cell r="D2730">
            <v>1</v>
          </cell>
          <cell r="E2730">
            <v>0</v>
          </cell>
          <cell r="F2730" t="str">
            <v>רז' פעולות ורכישות</v>
          </cell>
          <cell r="G2730" t="str">
            <v>גמיש</v>
          </cell>
          <cell r="H2730">
            <v>0</v>
          </cell>
          <cell r="I2730">
            <v>0</v>
          </cell>
        </row>
        <row r="2731">
          <cell r="A2731" t="e">
            <v>#VALUE!</v>
          </cell>
          <cell r="B2731" t="str">
            <v>724000  סך הכל</v>
          </cell>
          <cell r="C2731">
            <v>0</v>
          </cell>
          <cell r="D2731">
            <v>0</v>
          </cell>
          <cell r="E2731">
            <v>0</v>
          </cell>
          <cell r="F2731" t="str">
            <v xml:space="preserve">כבוי אש           </v>
          </cell>
          <cell r="G2731">
            <v>0</v>
          </cell>
          <cell r="H2731">
            <v>0</v>
          </cell>
          <cell r="I2731">
            <v>250000</v>
          </cell>
        </row>
        <row r="2732">
          <cell r="A2732">
            <v>0</v>
          </cell>
          <cell r="B2732">
            <v>0</v>
          </cell>
          <cell r="C2732">
            <v>0</v>
          </cell>
          <cell r="D2732">
            <v>0</v>
          </cell>
          <cell r="E2732">
            <v>0</v>
          </cell>
          <cell r="F2732">
            <v>0</v>
          </cell>
          <cell r="G2732">
            <v>0</v>
          </cell>
          <cell r="H2732">
            <v>0</v>
          </cell>
          <cell r="I2732">
            <v>0</v>
          </cell>
        </row>
        <row r="2733">
          <cell r="A2733">
            <v>0</v>
          </cell>
          <cell r="B2733">
            <v>0</v>
          </cell>
          <cell r="C2733">
            <v>0</v>
          </cell>
          <cell r="D2733">
            <v>0</v>
          </cell>
          <cell r="E2733">
            <v>0</v>
          </cell>
          <cell r="F2733">
            <v>0</v>
          </cell>
          <cell r="G2733">
            <v>0</v>
          </cell>
          <cell r="H2733">
            <v>0</v>
          </cell>
          <cell r="I2733">
            <v>0</v>
          </cell>
        </row>
        <row r="2734">
          <cell r="A2734">
            <v>0</v>
          </cell>
          <cell r="B2734">
            <v>0</v>
          </cell>
          <cell r="C2734">
            <v>0</v>
          </cell>
          <cell r="D2734">
            <v>0</v>
          </cell>
          <cell r="E2734">
            <v>0</v>
          </cell>
          <cell r="F2734">
            <v>0</v>
          </cell>
          <cell r="G2734">
            <v>0</v>
          </cell>
          <cell r="H2734">
            <v>0</v>
          </cell>
          <cell r="I2734">
            <v>0</v>
          </cell>
        </row>
        <row r="2735">
          <cell r="A2735">
            <v>0</v>
          </cell>
          <cell r="B2735">
            <v>0</v>
          </cell>
          <cell r="C2735">
            <v>0</v>
          </cell>
          <cell r="D2735">
            <v>0</v>
          </cell>
          <cell r="E2735">
            <v>0</v>
          </cell>
          <cell r="F2735">
            <v>0</v>
          </cell>
          <cell r="G2735">
            <v>0</v>
          </cell>
          <cell r="H2735">
            <v>0</v>
          </cell>
          <cell r="I2735">
            <v>0</v>
          </cell>
        </row>
        <row r="2736">
          <cell r="A2736">
            <v>0</v>
          </cell>
          <cell r="B2736">
            <v>0</v>
          </cell>
          <cell r="C2736">
            <v>0</v>
          </cell>
          <cell r="D2736">
            <v>0</v>
          </cell>
          <cell r="E2736">
            <v>0</v>
          </cell>
          <cell r="F2736">
            <v>0</v>
          </cell>
          <cell r="G2736">
            <v>0</v>
          </cell>
          <cell r="H2736">
            <v>0</v>
          </cell>
          <cell r="I2736">
            <v>0</v>
          </cell>
        </row>
        <row r="2737">
          <cell r="A2737">
            <v>0</v>
          </cell>
          <cell r="B2737">
            <v>0</v>
          </cell>
          <cell r="C2737">
            <v>0</v>
          </cell>
          <cell r="D2737">
            <v>0</v>
          </cell>
          <cell r="E2737">
            <v>0</v>
          </cell>
          <cell r="F2737">
            <v>0</v>
          </cell>
          <cell r="G2737">
            <v>0</v>
          </cell>
          <cell r="H2737">
            <v>0</v>
          </cell>
          <cell r="I2737">
            <v>0</v>
          </cell>
        </row>
        <row r="2738">
          <cell r="A2738">
            <v>17260000</v>
          </cell>
          <cell r="B2738">
            <v>0</v>
          </cell>
          <cell r="C2738">
            <v>726000</v>
          </cell>
          <cell r="D2738">
            <v>1</v>
          </cell>
          <cell r="E2738">
            <v>0</v>
          </cell>
          <cell r="F2738" t="str">
            <v xml:space="preserve">מל"ח ופס"ח        </v>
          </cell>
          <cell r="G2738" t="str">
            <v xml:space="preserve"> </v>
          </cell>
          <cell r="H2738">
            <v>0</v>
          </cell>
          <cell r="I2738">
            <v>0</v>
          </cell>
        </row>
        <row r="2739">
          <cell r="A2739">
            <v>17261000</v>
          </cell>
          <cell r="B2739">
            <v>0</v>
          </cell>
          <cell r="C2739">
            <v>726100</v>
          </cell>
          <cell r="D2739">
            <v>1</v>
          </cell>
          <cell r="E2739">
            <v>0</v>
          </cell>
          <cell r="F2739" t="str">
            <v xml:space="preserve">מל"ח              </v>
          </cell>
          <cell r="G2739" t="str">
            <v xml:space="preserve"> </v>
          </cell>
          <cell r="H2739">
            <v>0</v>
          </cell>
          <cell r="I2739">
            <v>0</v>
          </cell>
        </row>
        <row r="2740">
          <cell r="A2740">
            <v>1726100100</v>
          </cell>
          <cell r="B2740">
            <v>100</v>
          </cell>
          <cell r="C2740">
            <v>726100</v>
          </cell>
          <cell r="D2740">
            <v>1</v>
          </cell>
          <cell r="E2740">
            <v>0</v>
          </cell>
          <cell r="F2740" t="str">
            <v>שכר עובדים לפי תקן</v>
          </cell>
          <cell r="G2740" t="str">
            <v xml:space="preserve"> </v>
          </cell>
          <cell r="H2740">
            <v>0</v>
          </cell>
          <cell r="I2740">
            <v>0</v>
          </cell>
        </row>
        <row r="2741">
          <cell r="A2741">
            <v>1726100110</v>
          </cell>
          <cell r="B2741">
            <v>110</v>
          </cell>
          <cell r="C2741">
            <v>726100</v>
          </cell>
          <cell r="D2741">
            <v>1</v>
          </cell>
          <cell r="E2741">
            <v>0</v>
          </cell>
          <cell r="F2741" t="str">
            <v>השכר הקובע-תקציבית</v>
          </cell>
          <cell r="G2741" t="str">
            <v>שכר</v>
          </cell>
          <cell r="H2741">
            <v>0</v>
          </cell>
          <cell r="I2741">
            <v>0</v>
          </cell>
        </row>
        <row r="2742">
          <cell r="A2742">
            <v>1726100119</v>
          </cell>
          <cell r="B2742">
            <v>119</v>
          </cell>
          <cell r="C2742">
            <v>726100</v>
          </cell>
          <cell r="D2742">
            <v>1</v>
          </cell>
          <cell r="E2742">
            <v>0</v>
          </cell>
          <cell r="F2742" t="str">
            <v xml:space="preserve">השכר הקובע-צוברת  </v>
          </cell>
          <cell r="G2742" t="str">
            <v>שכר</v>
          </cell>
          <cell r="H2742">
            <v>-7.811531308121511E-2</v>
          </cell>
          <cell r="I2742">
            <v>297400</v>
          </cell>
        </row>
        <row r="2743">
          <cell r="A2743">
            <v>1726100122</v>
          </cell>
          <cell r="B2743">
            <v>122</v>
          </cell>
          <cell r="C2743">
            <v>726100</v>
          </cell>
          <cell r="D2743">
            <v>1</v>
          </cell>
          <cell r="E2743">
            <v>0</v>
          </cell>
          <cell r="F2743" t="str">
            <v xml:space="preserve">ביגוד             </v>
          </cell>
          <cell r="G2743" t="str">
            <v>שכר</v>
          </cell>
          <cell r="H2743">
            <v>0</v>
          </cell>
          <cell r="I2743">
            <v>4000</v>
          </cell>
        </row>
        <row r="2744">
          <cell r="A2744">
            <v>1726100126</v>
          </cell>
          <cell r="B2744">
            <v>126</v>
          </cell>
          <cell r="C2744">
            <v>726100</v>
          </cell>
          <cell r="D2744">
            <v>1</v>
          </cell>
          <cell r="E2744">
            <v>0</v>
          </cell>
          <cell r="F2744" t="str">
            <v xml:space="preserve">דמי הבראה         </v>
          </cell>
          <cell r="G2744" t="str">
            <v>שכר</v>
          </cell>
          <cell r="H2744">
            <v>-0.101123595505618</v>
          </cell>
          <cell r="I2744">
            <v>8000</v>
          </cell>
        </row>
        <row r="2745">
          <cell r="A2745">
            <v>1726100130</v>
          </cell>
          <cell r="B2745">
            <v>130</v>
          </cell>
          <cell r="C2745">
            <v>726100</v>
          </cell>
          <cell r="D2745">
            <v>1</v>
          </cell>
          <cell r="E2745">
            <v>0</v>
          </cell>
          <cell r="F2745" t="str">
            <v xml:space="preserve">שעות נוספות       </v>
          </cell>
          <cell r="G2745" t="str">
            <v>שכר</v>
          </cell>
          <cell r="H2745">
            <v>0</v>
          </cell>
          <cell r="I2745">
            <v>22600</v>
          </cell>
        </row>
        <row r="2746">
          <cell r="A2746">
            <v>1726100140</v>
          </cell>
          <cell r="B2746">
            <v>140</v>
          </cell>
          <cell r="C2746">
            <v>726100</v>
          </cell>
          <cell r="D2746">
            <v>1</v>
          </cell>
          <cell r="E2746">
            <v>0</v>
          </cell>
          <cell r="F2746" t="str">
            <v>השתתפות באחזקת רכב</v>
          </cell>
          <cell r="G2746" t="str">
            <v>שכר</v>
          </cell>
          <cell r="H2746">
            <v>0</v>
          </cell>
          <cell r="I2746">
            <v>23200</v>
          </cell>
        </row>
        <row r="2747">
          <cell r="A2747">
            <v>1726100253</v>
          </cell>
          <cell r="B2747">
            <v>253</v>
          </cell>
          <cell r="C2747">
            <v>726100</v>
          </cell>
          <cell r="D2747">
            <v>1</v>
          </cell>
          <cell r="E2747">
            <v>0</v>
          </cell>
          <cell r="F2747" t="str">
            <v xml:space="preserve">עובדים חיצוניים   </v>
          </cell>
          <cell r="G2747" t="str">
            <v>שכר</v>
          </cell>
          <cell r="H2747">
            <v>0</v>
          </cell>
          <cell r="I2747">
            <v>0</v>
          </cell>
        </row>
        <row r="2748">
          <cell r="A2748">
            <v>1726100400</v>
          </cell>
          <cell r="B2748">
            <v>400</v>
          </cell>
          <cell r="C2748">
            <v>726100</v>
          </cell>
          <cell r="D2748">
            <v>1</v>
          </cell>
          <cell r="E2748">
            <v>0</v>
          </cell>
          <cell r="F2748" t="str">
            <v>אחזקת בנינים וציוד</v>
          </cell>
          <cell r="G2748" t="str">
            <v xml:space="preserve"> </v>
          </cell>
          <cell r="H2748">
            <v>0</v>
          </cell>
          <cell r="I2748">
            <v>0</v>
          </cell>
        </row>
        <row r="2749">
          <cell r="A2749">
            <v>1726100423</v>
          </cell>
          <cell r="B2749">
            <v>423</v>
          </cell>
          <cell r="C2749">
            <v>726100</v>
          </cell>
          <cell r="D2749">
            <v>1</v>
          </cell>
          <cell r="E2749">
            <v>0</v>
          </cell>
          <cell r="F2749" t="str">
            <v xml:space="preserve">תחזוקת מבנה       </v>
          </cell>
          <cell r="G2749" t="str">
            <v>קשיח</v>
          </cell>
          <cell r="H2749">
            <v>0</v>
          </cell>
          <cell r="I2749">
            <v>0</v>
          </cell>
        </row>
        <row r="2750">
          <cell r="A2750">
            <v>1726100437</v>
          </cell>
          <cell r="B2750">
            <v>437</v>
          </cell>
          <cell r="C2750">
            <v>726100</v>
          </cell>
          <cell r="D2750">
            <v>1</v>
          </cell>
          <cell r="E2750">
            <v>0</v>
          </cell>
          <cell r="F2750" t="str">
            <v>מערכת אזעקה</v>
          </cell>
          <cell r="G2750" t="str">
            <v>קשיח</v>
          </cell>
          <cell r="H2750">
            <v>0</v>
          </cell>
          <cell r="I2750">
            <v>7000</v>
          </cell>
        </row>
        <row r="2751">
          <cell r="A2751">
            <v>1726100441</v>
          </cell>
          <cell r="B2751">
            <v>441</v>
          </cell>
          <cell r="C2751">
            <v>726100</v>
          </cell>
          <cell r="D2751">
            <v>1</v>
          </cell>
          <cell r="E2751">
            <v>0</v>
          </cell>
          <cell r="F2751" t="str">
            <v xml:space="preserve">ביטוח ציוד חירום  </v>
          </cell>
          <cell r="G2751" t="str">
            <v>קשיח</v>
          </cell>
          <cell r="H2751">
            <v>0</v>
          </cell>
          <cell r="I2751">
            <v>0</v>
          </cell>
        </row>
        <row r="2752">
          <cell r="A2752">
            <v>1726100470</v>
          </cell>
          <cell r="B2752">
            <v>470</v>
          </cell>
          <cell r="C2752">
            <v>726100</v>
          </cell>
          <cell r="D2752">
            <v>1</v>
          </cell>
          <cell r="E2752">
            <v>0</v>
          </cell>
          <cell r="F2752" t="str">
            <v xml:space="preserve">אחזקת מכונות משרד </v>
          </cell>
          <cell r="G2752" t="str">
            <v>גמיש</v>
          </cell>
          <cell r="H2752">
            <v>0</v>
          </cell>
          <cell r="I2752">
            <v>500</v>
          </cell>
        </row>
        <row r="2753">
          <cell r="A2753">
            <v>1726100471</v>
          </cell>
          <cell r="B2753">
            <v>471</v>
          </cell>
          <cell r="C2753">
            <v>726100</v>
          </cell>
          <cell r="D2753">
            <v>1</v>
          </cell>
          <cell r="E2753">
            <v>0</v>
          </cell>
          <cell r="F2753" t="str">
            <v xml:space="preserve">מכשירי כתיבה      </v>
          </cell>
          <cell r="G2753" t="str">
            <v>גמיש</v>
          </cell>
          <cell r="H2753">
            <v>0</v>
          </cell>
          <cell r="I2753">
            <v>3100</v>
          </cell>
        </row>
        <row r="2754">
          <cell r="A2754">
            <v>1726100492</v>
          </cell>
          <cell r="B2754">
            <v>492</v>
          </cell>
          <cell r="C2754">
            <v>726100</v>
          </cell>
          <cell r="D2754">
            <v>1</v>
          </cell>
          <cell r="E2754">
            <v>0</v>
          </cell>
          <cell r="F2754" t="str">
            <v xml:space="preserve">השתתפות בעזר 092  </v>
          </cell>
          <cell r="G2754" t="str">
            <v>קשיח</v>
          </cell>
          <cell r="H2754">
            <v>0.21894736842105256</v>
          </cell>
          <cell r="I2754">
            <v>115800</v>
          </cell>
        </row>
        <row r="2755">
          <cell r="A2755">
            <v>1726100500</v>
          </cell>
          <cell r="B2755">
            <v>500</v>
          </cell>
          <cell r="C2755">
            <v>726100</v>
          </cell>
          <cell r="D2755">
            <v>1</v>
          </cell>
          <cell r="E2755">
            <v>0</v>
          </cell>
          <cell r="F2755" t="str">
            <v xml:space="preserve">הוצאות מינהליות   </v>
          </cell>
          <cell r="G2755" t="str">
            <v xml:space="preserve"> </v>
          </cell>
          <cell r="H2755">
            <v>0</v>
          </cell>
          <cell r="I2755">
            <v>0</v>
          </cell>
        </row>
        <row r="2756">
          <cell r="A2756">
            <v>1726100511</v>
          </cell>
          <cell r="B2756">
            <v>511</v>
          </cell>
          <cell r="C2756">
            <v>726100</v>
          </cell>
          <cell r="D2756">
            <v>1</v>
          </cell>
          <cell r="E2756">
            <v>0</v>
          </cell>
          <cell r="F2756" t="str">
            <v xml:space="preserve">אירוח וכיבוד      </v>
          </cell>
          <cell r="G2756" t="str">
            <v>גמיש</v>
          </cell>
          <cell r="H2756">
            <v>0</v>
          </cell>
          <cell r="I2756">
            <v>0</v>
          </cell>
        </row>
        <row r="2757">
          <cell r="A2757">
            <v>1726100521</v>
          </cell>
          <cell r="B2757">
            <v>521</v>
          </cell>
          <cell r="C2757">
            <v>726100</v>
          </cell>
          <cell r="D2757">
            <v>1</v>
          </cell>
          <cell r="E2757">
            <v>0</v>
          </cell>
          <cell r="F2757" t="str">
            <v xml:space="preserve">השתלמויות לפס"ח   </v>
          </cell>
          <cell r="G2757" t="str">
            <v>קשיח</v>
          </cell>
          <cell r="H2757">
            <v>5.2631578947368363E-2</v>
          </cell>
          <cell r="I2757">
            <v>30000</v>
          </cell>
        </row>
        <row r="2758">
          <cell r="A2758">
            <v>1726100540</v>
          </cell>
          <cell r="B2758">
            <v>540</v>
          </cell>
          <cell r="C2758">
            <v>726100</v>
          </cell>
          <cell r="D2758">
            <v>1</v>
          </cell>
          <cell r="E2758">
            <v>0</v>
          </cell>
          <cell r="F2758" t="str">
            <v xml:space="preserve">הוצאות טלפון      </v>
          </cell>
          <cell r="G2758" t="str">
            <v>קשיח</v>
          </cell>
          <cell r="H2758">
            <v>-0.5</v>
          </cell>
          <cell r="I2758">
            <v>1000</v>
          </cell>
        </row>
        <row r="2759">
          <cell r="A2759">
            <v>1726100544</v>
          </cell>
          <cell r="B2759">
            <v>544</v>
          </cell>
          <cell r="C2759">
            <v>726100</v>
          </cell>
          <cell r="D2759">
            <v>1</v>
          </cell>
          <cell r="E2759">
            <v>0</v>
          </cell>
          <cell r="F2759" t="str">
            <v xml:space="preserve">הוצאות דאר        </v>
          </cell>
          <cell r="G2759" t="str">
            <v>קשיח</v>
          </cell>
          <cell r="H2759">
            <v>0</v>
          </cell>
          <cell r="I2759">
            <v>0</v>
          </cell>
        </row>
        <row r="2760">
          <cell r="A2760">
            <v>1726100550</v>
          </cell>
          <cell r="B2760">
            <v>550</v>
          </cell>
          <cell r="C2760">
            <v>726100</v>
          </cell>
          <cell r="D2760">
            <v>1</v>
          </cell>
          <cell r="E2760">
            <v>0</v>
          </cell>
          <cell r="F2760" t="str">
            <v xml:space="preserve">פירסומים          </v>
          </cell>
          <cell r="G2760" t="str">
            <v>גמיש</v>
          </cell>
          <cell r="H2760">
            <v>0</v>
          </cell>
          <cell r="I2760">
            <v>0</v>
          </cell>
        </row>
        <row r="2761">
          <cell r="A2761">
            <v>1726100561</v>
          </cell>
          <cell r="B2761">
            <v>561</v>
          </cell>
          <cell r="C2761">
            <v>726100</v>
          </cell>
          <cell r="D2761">
            <v>1</v>
          </cell>
          <cell r="E2761">
            <v>0</v>
          </cell>
          <cell r="F2761" t="str">
            <v xml:space="preserve">שיכפולים          </v>
          </cell>
          <cell r="G2761" t="str">
            <v>גמיש</v>
          </cell>
          <cell r="H2761">
            <v>0</v>
          </cell>
          <cell r="I2761">
            <v>0</v>
          </cell>
        </row>
        <row r="2762">
          <cell r="A2762">
            <v>1726100571</v>
          </cell>
          <cell r="B2762">
            <v>571</v>
          </cell>
          <cell r="C2762">
            <v>726100</v>
          </cell>
          <cell r="D2762">
            <v>1</v>
          </cell>
          <cell r="E2762">
            <v>0</v>
          </cell>
          <cell r="F2762" t="str">
            <v xml:space="preserve">מיכון וענ"א       </v>
          </cell>
          <cell r="G2762" t="str">
            <v>קשיח</v>
          </cell>
          <cell r="H2762">
            <v>0</v>
          </cell>
          <cell r="I2762">
            <v>31600</v>
          </cell>
        </row>
        <row r="2763">
          <cell r="A2763">
            <v>1726100596</v>
          </cell>
          <cell r="B2763">
            <v>596</v>
          </cell>
          <cell r="C2763">
            <v>726100</v>
          </cell>
          <cell r="D2763">
            <v>1</v>
          </cell>
          <cell r="E2763">
            <v>0</v>
          </cell>
          <cell r="F2763" t="str">
            <v xml:space="preserve">אחזקת רכב מל"ח    </v>
          </cell>
          <cell r="G2763" t="str">
            <v>קשיח</v>
          </cell>
          <cell r="H2763">
            <v>0</v>
          </cell>
          <cell r="I2763">
            <v>0</v>
          </cell>
        </row>
        <row r="2764">
          <cell r="A2764">
            <v>1726100700</v>
          </cell>
          <cell r="B2764">
            <v>700</v>
          </cell>
          <cell r="C2764">
            <v>726100</v>
          </cell>
          <cell r="D2764">
            <v>1</v>
          </cell>
          <cell r="E2764">
            <v>0</v>
          </cell>
          <cell r="F2764" t="str">
            <v xml:space="preserve">הוצאות לפעולות    </v>
          </cell>
          <cell r="G2764" t="str">
            <v xml:space="preserve"> </v>
          </cell>
          <cell r="H2764">
            <v>0</v>
          </cell>
          <cell r="I2764">
            <v>0</v>
          </cell>
        </row>
        <row r="2765">
          <cell r="A2765">
            <v>1726100722</v>
          </cell>
          <cell r="B2765">
            <v>722</v>
          </cell>
          <cell r="C2765">
            <v>726100</v>
          </cell>
          <cell r="D2765">
            <v>1</v>
          </cell>
          <cell r="E2765">
            <v>0</v>
          </cell>
          <cell r="F2765" t="str">
            <v>חמרים-תחזוקה עצמית</v>
          </cell>
          <cell r="G2765" t="str">
            <v>גמיש</v>
          </cell>
          <cell r="H2765">
            <v>1.1739130434782608</v>
          </cell>
          <cell r="I2765">
            <v>5000</v>
          </cell>
        </row>
        <row r="2766">
          <cell r="A2766">
            <v>1726100743</v>
          </cell>
          <cell r="B2766">
            <v>743</v>
          </cell>
          <cell r="C2766">
            <v>726100</v>
          </cell>
          <cell r="D2766">
            <v>1</v>
          </cell>
          <cell r="E2766">
            <v>0</v>
          </cell>
          <cell r="F2766" t="str">
            <v>אחזקת ציוד לש'חרום</v>
          </cell>
          <cell r="G2766" t="str">
            <v>גמיש</v>
          </cell>
          <cell r="H2766">
            <v>0.40350877192982448</v>
          </cell>
          <cell r="I2766">
            <v>40000</v>
          </cell>
        </row>
        <row r="2767">
          <cell r="A2767">
            <v>1726100753</v>
          </cell>
          <cell r="B2767">
            <v>753</v>
          </cell>
          <cell r="C2767">
            <v>726100</v>
          </cell>
          <cell r="D2767">
            <v>1</v>
          </cell>
          <cell r="E2767">
            <v>0</v>
          </cell>
          <cell r="F2767" t="str">
            <v xml:space="preserve">עובדים חיצוניים   </v>
          </cell>
          <cell r="G2767" t="str">
            <v>קשיח</v>
          </cell>
          <cell r="H2767">
            <v>0</v>
          </cell>
          <cell r="I2767">
            <v>0</v>
          </cell>
        </row>
        <row r="2768">
          <cell r="A2768">
            <v>1726100781</v>
          </cell>
          <cell r="B2768">
            <v>781</v>
          </cell>
          <cell r="C2768">
            <v>726100</v>
          </cell>
          <cell r="D2768">
            <v>1</v>
          </cell>
          <cell r="E2768">
            <v>0</v>
          </cell>
          <cell r="F2768" t="str">
            <v xml:space="preserve">תרגילים וארועים   </v>
          </cell>
          <cell r="G2768" t="str">
            <v>גמיש</v>
          </cell>
          <cell r="H2768">
            <v>0</v>
          </cell>
          <cell r="I2768">
            <v>4600</v>
          </cell>
        </row>
        <row r="2769">
          <cell r="A2769">
            <v>1726100794</v>
          </cell>
          <cell r="B2769">
            <v>794</v>
          </cell>
          <cell r="C2769">
            <v>726100</v>
          </cell>
          <cell r="D2769">
            <v>1</v>
          </cell>
          <cell r="E2769">
            <v>0</v>
          </cell>
          <cell r="F2769" t="str">
            <v xml:space="preserve">השתתפות בעזר 094  </v>
          </cell>
          <cell r="G2769" t="str">
            <v>קשיח</v>
          </cell>
          <cell r="H2769">
            <v>0.12345679012345689</v>
          </cell>
          <cell r="I2769">
            <v>9100</v>
          </cell>
        </row>
        <row r="2770">
          <cell r="A2770">
            <v>1726100900</v>
          </cell>
          <cell r="B2770">
            <v>900</v>
          </cell>
          <cell r="C2770">
            <v>726100</v>
          </cell>
          <cell r="D2770">
            <v>1</v>
          </cell>
          <cell r="E2770">
            <v>0</v>
          </cell>
          <cell r="F2770" t="str">
            <v xml:space="preserve">הוצאות חד פעמיות  </v>
          </cell>
          <cell r="G2770" t="str">
            <v xml:space="preserve"> </v>
          </cell>
          <cell r="H2770">
            <v>0</v>
          </cell>
          <cell r="I2770">
            <v>0</v>
          </cell>
        </row>
        <row r="2771">
          <cell r="A2771">
            <v>1726100931</v>
          </cell>
          <cell r="B2771">
            <v>931</v>
          </cell>
          <cell r="C2771">
            <v>726100</v>
          </cell>
          <cell r="D2771">
            <v>1</v>
          </cell>
          <cell r="E2771">
            <v>0</v>
          </cell>
          <cell r="F2771" t="str">
            <v xml:space="preserve">רכישת ציוד לשע"ח   </v>
          </cell>
          <cell r="G2771" t="str">
            <v>גמיש</v>
          </cell>
          <cell r="H2771">
            <v>0.7543859649122806</v>
          </cell>
          <cell r="I2771">
            <v>30000</v>
          </cell>
        </row>
        <row r="2772">
          <cell r="A2772">
            <v>1726100932</v>
          </cell>
          <cell r="B2772">
            <v>932</v>
          </cell>
          <cell r="C2772">
            <v>726100</v>
          </cell>
          <cell r="D2772">
            <v>1</v>
          </cell>
          <cell r="E2772">
            <v>0</v>
          </cell>
          <cell r="F2772" t="str">
            <v>הצטיידות חרום</v>
          </cell>
          <cell r="G2772" t="str">
            <v>קשיח</v>
          </cell>
          <cell r="H2772">
            <v>0</v>
          </cell>
          <cell r="I2772">
            <v>0</v>
          </cell>
        </row>
        <row r="2773">
          <cell r="A2773">
            <v>1726100961</v>
          </cell>
          <cell r="B2773">
            <v>961</v>
          </cell>
          <cell r="C2773">
            <v>726100</v>
          </cell>
          <cell r="D2773">
            <v>1</v>
          </cell>
          <cell r="E2773">
            <v>0</v>
          </cell>
          <cell r="F2773" t="str">
            <v>רז' פעולות ורכישות</v>
          </cell>
          <cell r="G2773" t="str">
            <v>גמיש</v>
          </cell>
          <cell r="H2773">
            <v>0</v>
          </cell>
          <cell r="I2773">
            <v>0</v>
          </cell>
        </row>
        <row r="2774">
          <cell r="A2774" t="e">
            <v>#VALUE!</v>
          </cell>
          <cell r="B2774" t="str">
            <v>726100  סך הכל</v>
          </cell>
          <cell r="C2774">
            <v>0</v>
          </cell>
          <cell r="D2774">
            <v>0</v>
          </cell>
          <cell r="E2774">
            <v>0</v>
          </cell>
          <cell r="F2774" t="str">
            <v xml:space="preserve">מל"ח              </v>
          </cell>
          <cell r="G2774">
            <v>0</v>
          </cell>
          <cell r="H2774">
            <v>5.0282110852970519E-2</v>
          </cell>
          <cell r="I2774">
            <v>632900</v>
          </cell>
        </row>
        <row r="2775">
          <cell r="A2775">
            <v>17299990</v>
          </cell>
          <cell r="B2775">
            <v>0</v>
          </cell>
          <cell r="C2775">
            <v>729999</v>
          </cell>
          <cell r="D2775">
            <v>1</v>
          </cell>
          <cell r="E2775">
            <v>0</v>
          </cell>
          <cell r="F2775" t="str">
            <v>הוצאות לשעת חירום</v>
          </cell>
          <cell r="G2775" t="str">
            <v xml:space="preserve"> </v>
          </cell>
          <cell r="H2775">
            <v>0</v>
          </cell>
          <cell r="I2775">
            <v>0</v>
          </cell>
        </row>
        <row r="2776">
          <cell r="A2776">
            <v>1729999932</v>
          </cell>
          <cell r="B2776">
            <v>932</v>
          </cell>
          <cell r="C2776">
            <v>729999</v>
          </cell>
          <cell r="D2776">
            <v>1</v>
          </cell>
          <cell r="E2776">
            <v>0</v>
          </cell>
          <cell r="F2776" t="str">
            <v>ציוד מיגון והצטיידות</v>
          </cell>
          <cell r="G2776" t="str">
            <v>קשיח</v>
          </cell>
          <cell r="H2776">
            <v>0</v>
          </cell>
          <cell r="I2776">
            <v>0</v>
          </cell>
        </row>
        <row r="2777">
          <cell r="A2777">
            <v>1729999989</v>
          </cell>
          <cell r="B2777">
            <v>989</v>
          </cell>
          <cell r="C2777">
            <v>729999</v>
          </cell>
          <cell r="D2777">
            <v>1</v>
          </cell>
          <cell r="E2777">
            <v>0</v>
          </cell>
          <cell r="F2777" t="str">
            <v>לא פעיל</v>
          </cell>
          <cell r="G2777" t="str">
            <v>קשיח</v>
          </cell>
          <cell r="H2777">
            <v>0</v>
          </cell>
          <cell r="I2777">
            <v>0</v>
          </cell>
        </row>
        <row r="2778">
          <cell r="A2778" t="e">
            <v>#VALUE!</v>
          </cell>
          <cell r="B2778" t="str">
            <v>729999  סך הכל</v>
          </cell>
          <cell r="C2778">
            <v>0</v>
          </cell>
          <cell r="D2778">
            <v>0</v>
          </cell>
          <cell r="E2778">
            <v>0</v>
          </cell>
          <cell r="F2778" t="str">
            <v>הוצאות לשעת חירום</v>
          </cell>
          <cell r="G2778">
            <v>0</v>
          </cell>
          <cell r="H2778">
            <v>0</v>
          </cell>
          <cell r="I2778">
            <v>0</v>
          </cell>
        </row>
        <row r="2779">
          <cell r="A2779">
            <v>17300000</v>
          </cell>
          <cell r="B2779">
            <v>0</v>
          </cell>
          <cell r="C2779">
            <v>730000</v>
          </cell>
          <cell r="D2779">
            <v>1</v>
          </cell>
          <cell r="E2779">
            <v>0</v>
          </cell>
          <cell r="F2779" t="str">
            <v xml:space="preserve">תכנון ובנין עיר   </v>
          </cell>
          <cell r="G2779" t="str">
            <v xml:space="preserve"> </v>
          </cell>
          <cell r="H2779">
            <v>0</v>
          </cell>
          <cell r="I2779">
            <v>0</v>
          </cell>
        </row>
        <row r="2780">
          <cell r="A2780">
            <v>17310000</v>
          </cell>
          <cell r="B2780">
            <v>0</v>
          </cell>
          <cell r="C2780">
            <v>731000</v>
          </cell>
          <cell r="D2780">
            <v>1</v>
          </cell>
          <cell r="E2780">
            <v>0</v>
          </cell>
          <cell r="F2780" t="str">
            <v xml:space="preserve">משרד מהנדס הרשות </v>
          </cell>
          <cell r="G2780" t="str">
            <v xml:space="preserve"> </v>
          </cell>
          <cell r="H2780">
            <v>0</v>
          </cell>
          <cell r="I2780">
            <v>0</v>
          </cell>
        </row>
        <row r="2781">
          <cell r="A2781">
            <v>1731000100</v>
          </cell>
          <cell r="B2781">
            <v>100</v>
          </cell>
          <cell r="C2781">
            <v>731000</v>
          </cell>
          <cell r="D2781">
            <v>1</v>
          </cell>
          <cell r="E2781">
            <v>0</v>
          </cell>
          <cell r="F2781" t="str">
            <v>שכר עובדים לפי תקן</v>
          </cell>
          <cell r="G2781" t="str">
            <v xml:space="preserve"> </v>
          </cell>
          <cell r="H2781">
            <v>0</v>
          </cell>
          <cell r="I2781">
            <v>0</v>
          </cell>
        </row>
        <row r="2782">
          <cell r="A2782">
            <v>1731000110</v>
          </cell>
          <cell r="B2782">
            <v>110</v>
          </cell>
          <cell r="C2782">
            <v>731000</v>
          </cell>
          <cell r="D2782">
            <v>1</v>
          </cell>
          <cell r="E2782">
            <v>0</v>
          </cell>
          <cell r="F2782" t="str">
            <v>השכר הקובע-תקציבית</v>
          </cell>
          <cell r="G2782" t="str">
            <v>שכר</v>
          </cell>
          <cell r="H2782">
            <v>1.4857489387507528E-2</v>
          </cell>
          <cell r="I2782">
            <v>334700</v>
          </cell>
        </row>
        <row r="2783">
          <cell r="A2783">
            <v>1731000119</v>
          </cell>
          <cell r="B2783">
            <v>119</v>
          </cell>
          <cell r="C2783">
            <v>731000</v>
          </cell>
          <cell r="D2783">
            <v>1</v>
          </cell>
          <cell r="E2783">
            <v>0</v>
          </cell>
          <cell r="F2783" t="str">
            <v xml:space="preserve">השכר הקובע-צוברת  </v>
          </cell>
          <cell r="G2783" t="str">
            <v>שכר</v>
          </cell>
          <cell r="H2783">
            <v>0.8382325581395349</v>
          </cell>
          <cell r="I2783">
            <v>2964150</v>
          </cell>
        </row>
        <row r="2784">
          <cell r="A2784">
            <v>1731000122</v>
          </cell>
          <cell r="B2784">
            <v>122</v>
          </cell>
          <cell r="C2784">
            <v>731000</v>
          </cell>
          <cell r="D2784">
            <v>1</v>
          </cell>
          <cell r="E2784">
            <v>0</v>
          </cell>
          <cell r="F2784" t="str">
            <v xml:space="preserve">ביגוד             </v>
          </cell>
          <cell r="G2784" t="str">
            <v>שכר</v>
          </cell>
          <cell r="H2784">
            <v>0</v>
          </cell>
          <cell r="I2784">
            <v>20500</v>
          </cell>
        </row>
        <row r="2785">
          <cell r="A2785">
            <v>1731000126</v>
          </cell>
          <cell r="B2785">
            <v>126</v>
          </cell>
          <cell r="C2785">
            <v>731000</v>
          </cell>
          <cell r="D2785">
            <v>1</v>
          </cell>
          <cell r="E2785">
            <v>0</v>
          </cell>
          <cell r="F2785" t="str">
            <v xml:space="preserve">דמי הבראה         </v>
          </cell>
          <cell r="G2785" t="str">
            <v>שכר</v>
          </cell>
          <cell r="H2785">
            <v>5.3719008264462742E-2</v>
          </cell>
          <cell r="I2785">
            <v>51000</v>
          </cell>
        </row>
        <row r="2786">
          <cell r="A2786">
            <v>1731000130</v>
          </cell>
          <cell r="B2786">
            <v>130</v>
          </cell>
          <cell r="C2786">
            <v>731000</v>
          </cell>
          <cell r="D2786">
            <v>1</v>
          </cell>
          <cell r="E2786">
            <v>0</v>
          </cell>
          <cell r="F2786" t="str">
            <v xml:space="preserve">שעות נוספות       </v>
          </cell>
          <cell r="G2786" t="str">
            <v>שכר</v>
          </cell>
          <cell r="H2786">
            <v>0</v>
          </cell>
          <cell r="I2786">
            <v>28100</v>
          </cell>
        </row>
        <row r="2787">
          <cell r="A2787">
            <v>1731000140</v>
          </cell>
          <cell r="B2787">
            <v>140</v>
          </cell>
          <cell r="C2787">
            <v>731000</v>
          </cell>
          <cell r="D2787">
            <v>1</v>
          </cell>
          <cell r="E2787">
            <v>0</v>
          </cell>
          <cell r="F2787" t="str">
            <v>השתתפות באחזקת רכב</v>
          </cell>
          <cell r="G2787" t="str">
            <v>שכר</v>
          </cell>
          <cell r="H2787">
            <v>0</v>
          </cell>
          <cell r="I2787">
            <v>172700</v>
          </cell>
        </row>
        <row r="2788">
          <cell r="A2788">
            <v>1731000253</v>
          </cell>
          <cell r="B2788">
            <v>253</v>
          </cell>
          <cell r="C2788">
            <v>731000</v>
          </cell>
          <cell r="D2788">
            <v>1</v>
          </cell>
          <cell r="E2788">
            <v>0</v>
          </cell>
          <cell r="F2788" t="str">
            <v>עוזר למודד</v>
          </cell>
          <cell r="G2788" t="str">
            <v>שכר</v>
          </cell>
          <cell r="H2788">
            <v>0</v>
          </cell>
          <cell r="I2788">
            <v>0</v>
          </cell>
        </row>
        <row r="2789">
          <cell r="A2789">
            <v>1731000350</v>
          </cell>
          <cell r="B2789">
            <v>350</v>
          </cell>
          <cell r="C2789">
            <v>731000</v>
          </cell>
          <cell r="D2789">
            <v>1</v>
          </cell>
          <cell r="E2789">
            <v>0</v>
          </cell>
          <cell r="F2789" t="str">
            <v>ליסינג - 642-07-801</v>
          </cell>
          <cell r="G2789" t="str">
            <v>שכר</v>
          </cell>
          <cell r="H2789">
            <v>0</v>
          </cell>
          <cell r="I2789">
            <v>54000</v>
          </cell>
        </row>
        <row r="2790">
          <cell r="A2790">
            <v>1731000351</v>
          </cell>
          <cell r="B2790">
            <v>351</v>
          </cell>
          <cell r="C2790">
            <v>731000</v>
          </cell>
          <cell r="D2790">
            <v>1</v>
          </cell>
          <cell r="E2790">
            <v>0</v>
          </cell>
          <cell r="F2790" t="str">
            <v>הוצאות - 642-07-801</v>
          </cell>
          <cell r="G2790" t="str">
            <v>שכר</v>
          </cell>
          <cell r="H2790">
            <v>0.22666666666666657</v>
          </cell>
          <cell r="I2790">
            <v>18400</v>
          </cell>
        </row>
        <row r="2791">
          <cell r="A2791">
            <v>1731000400</v>
          </cell>
          <cell r="B2791">
            <v>400</v>
          </cell>
          <cell r="C2791">
            <v>731000</v>
          </cell>
          <cell r="D2791">
            <v>1</v>
          </cell>
          <cell r="E2791">
            <v>0</v>
          </cell>
          <cell r="F2791" t="str">
            <v>אחזקת בנינים וציוד</v>
          </cell>
          <cell r="G2791" t="str">
            <v xml:space="preserve"> </v>
          </cell>
          <cell r="H2791">
            <v>0</v>
          </cell>
          <cell r="I2791">
            <v>0</v>
          </cell>
        </row>
        <row r="2792">
          <cell r="A2792">
            <v>1731000441</v>
          </cell>
          <cell r="B2792">
            <v>441</v>
          </cell>
          <cell r="C2792">
            <v>731000</v>
          </cell>
          <cell r="D2792">
            <v>1</v>
          </cell>
          <cell r="E2792">
            <v>0</v>
          </cell>
          <cell r="F2792" t="str">
            <v>בטוח אחריות מקצועי</v>
          </cell>
          <cell r="G2792" t="str">
            <v>קשיח</v>
          </cell>
          <cell r="H2792">
            <v>0</v>
          </cell>
          <cell r="I2792">
            <v>26200</v>
          </cell>
        </row>
        <row r="2793">
          <cell r="A2793">
            <v>1731000450</v>
          </cell>
          <cell r="B2793">
            <v>450</v>
          </cell>
          <cell r="C2793">
            <v>731000</v>
          </cell>
          <cell r="D2793">
            <v>1</v>
          </cell>
          <cell r="E2793">
            <v>0</v>
          </cell>
          <cell r="F2793" t="str">
            <v>אחזקת תמי 4</v>
          </cell>
          <cell r="G2793" t="str">
            <v>קשיח</v>
          </cell>
          <cell r="H2793">
            <v>0</v>
          </cell>
          <cell r="I2793">
            <v>0</v>
          </cell>
        </row>
        <row r="2794">
          <cell r="A2794">
            <v>1731000470</v>
          </cell>
          <cell r="B2794">
            <v>470</v>
          </cell>
          <cell r="C2794">
            <v>731000</v>
          </cell>
          <cell r="D2794">
            <v>1</v>
          </cell>
          <cell r="E2794">
            <v>0</v>
          </cell>
          <cell r="F2794" t="str">
            <v xml:space="preserve">אחזקת מכונות משרד </v>
          </cell>
          <cell r="G2794" t="str">
            <v>גמיש</v>
          </cell>
          <cell r="H2794">
            <v>0</v>
          </cell>
          <cell r="I2794">
            <v>15200</v>
          </cell>
        </row>
        <row r="2795">
          <cell r="A2795">
            <v>1731000471</v>
          </cell>
          <cell r="B2795">
            <v>471</v>
          </cell>
          <cell r="C2795">
            <v>731000</v>
          </cell>
          <cell r="D2795">
            <v>1</v>
          </cell>
          <cell r="E2795">
            <v>0</v>
          </cell>
          <cell r="F2795" t="str">
            <v xml:space="preserve">מכשירי כתיבה      </v>
          </cell>
          <cell r="G2795" t="str">
            <v>גמיש</v>
          </cell>
          <cell r="H2795">
            <v>-9.009009009009028E-3</v>
          </cell>
          <cell r="I2795">
            <v>33000</v>
          </cell>
        </row>
        <row r="2796">
          <cell r="A2796">
            <v>1731000492</v>
          </cell>
          <cell r="B2796">
            <v>492</v>
          </cell>
          <cell r="C2796">
            <v>731000</v>
          </cell>
          <cell r="D2796">
            <v>1</v>
          </cell>
          <cell r="E2796">
            <v>0</v>
          </cell>
          <cell r="F2796" t="str">
            <v xml:space="preserve">השתתפות בעזר 092  </v>
          </cell>
          <cell r="G2796" t="str">
            <v>קשיח</v>
          </cell>
          <cell r="H2796">
            <v>7.8656716417910388E-2</v>
          </cell>
          <cell r="I2796">
            <v>722700</v>
          </cell>
        </row>
        <row r="2797">
          <cell r="A2797">
            <v>1731000500</v>
          </cell>
          <cell r="B2797">
            <v>500</v>
          </cell>
          <cell r="C2797">
            <v>731000</v>
          </cell>
          <cell r="D2797">
            <v>1</v>
          </cell>
          <cell r="E2797">
            <v>0</v>
          </cell>
          <cell r="F2797" t="str">
            <v xml:space="preserve">הוצאות מינהליות   </v>
          </cell>
          <cell r="G2797" t="str">
            <v xml:space="preserve"> </v>
          </cell>
          <cell r="H2797">
            <v>0</v>
          </cell>
          <cell r="I2797">
            <v>0</v>
          </cell>
        </row>
        <row r="2798">
          <cell r="A2798">
            <v>1731000511</v>
          </cell>
          <cell r="B2798">
            <v>511</v>
          </cell>
          <cell r="C2798">
            <v>731000</v>
          </cell>
          <cell r="D2798">
            <v>1</v>
          </cell>
          <cell r="E2798">
            <v>0</v>
          </cell>
          <cell r="F2798" t="str">
            <v xml:space="preserve">אירוח וכיבוד      </v>
          </cell>
          <cell r="G2798" t="str">
            <v>גמיש</v>
          </cell>
          <cell r="H2798">
            <v>0</v>
          </cell>
          <cell r="I2798">
            <v>5700</v>
          </cell>
        </row>
        <row r="2799">
          <cell r="A2799">
            <v>1731000512</v>
          </cell>
          <cell r="B2799">
            <v>512</v>
          </cell>
          <cell r="C2799">
            <v>731000</v>
          </cell>
          <cell r="D2799">
            <v>1</v>
          </cell>
          <cell r="E2799">
            <v>0</v>
          </cell>
          <cell r="F2799" t="str">
            <v xml:space="preserve">נסיעות ואש"ל      </v>
          </cell>
          <cell r="G2799" t="str">
            <v>גמיש</v>
          </cell>
          <cell r="H2799">
            <v>0</v>
          </cell>
          <cell r="I2799">
            <v>4800</v>
          </cell>
        </row>
        <row r="2800">
          <cell r="A2800">
            <v>1731000522</v>
          </cell>
          <cell r="B2800">
            <v>522</v>
          </cell>
          <cell r="C2800">
            <v>731000</v>
          </cell>
          <cell r="D2800">
            <v>1</v>
          </cell>
          <cell r="E2800">
            <v>0</v>
          </cell>
          <cell r="F2800" t="str">
            <v xml:space="preserve">ספרים ועיתונים    </v>
          </cell>
          <cell r="G2800" t="str">
            <v>גמיש</v>
          </cell>
          <cell r="H2800">
            <v>0</v>
          </cell>
          <cell r="I2800">
            <v>5100</v>
          </cell>
        </row>
        <row r="2801">
          <cell r="A2801">
            <v>1731000540</v>
          </cell>
          <cell r="B2801">
            <v>540</v>
          </cell>
          <cell r="C2801">
            <v>731000</v>
          </cell>
          <cell r="D2801">
            <v>1</v>
          </cell>
          <cell r="E2801">
            <v>0</v>
          </cell>
          <cell r="F2801" t="str">
            <v xml:space="preserve">הוצאות טלפון      </v>
          </cell>
          <cell r="G2801" t="str">
            <v>קשיח</v>
          </cell>
          <cell r="H2801">
            <v>0</v>
          </cell>
          <cell r="I2801">
            <v>0</v>
          </cell>
        </row>
        <row r="2802">
          <cell r="A2802">
            <v>1731000544</v>
          </cell>
          <cell r="B2802">
            <v>544</v>
          </cell>
          <cell r="C2802">
            <v>731000</v>
          </cell>
          <cell r="D2802">
            <v>1</v>
          </cell>
          <cell r="E2802">
            <v>0</v>
          </cell>
          <cell r="F2802" t="str">
            <v xml:space="preserve">הוצאות דאר        </v>
          </cell>
          <cell r="G2802" t="str">
            <v>קשיח</v>
          </cell>
          <cell r="H2802">
            <v>-8.5086916742909469E-2</v>
          </cell>
          <cell r="I2802">
            <v>100000</v>
          </cell>
        </row>
        <row r="2803">
          <cell r="A2803">
            <v>1731000550</v>
          </cell>
          <cell r="B2803">
            <v>550</v>
          </cell>
          <cell r="C2803">
            <v>731000</v>
          </cell>
          <cell r="D2803">
            <v>1</v>
          </cell>
          <cell r="E2803">
            <v>0</v>
          </cell>
          <cell r="F2803" t="str">
            <v xml:space="preserve">פירסומים          </v>
          </cell>
          <cell r="G2803" t="str">
            <v>גמיש</v>
          </cell>
          <cell r="H2803">
            <v>0</v>
          </cell>
          <cell r="I2803">
            <v>16200</v>
          </cell>
        </row>
        <row r="2804">
          <cell r="A2804">
            <v>1731000561</v>
          </cell>
          <cell r="B2804">
            <v>561</v>
          </cell>
          <cell r="C2804">
            <v>731000</v>
          </cell>
          <cell r="D2804">
            <v>1</v>
          </cell>
          <cell r="E2804">
            <v>0</v>
          </cell>
          <cell r="F2804" t="str">
            <v xml:space="preserve">שיכפולים          </v>
          </cell>
          <cell r="G2804" t="str">
            <v>גמיש</v>
          </cell>
          <cell r="H2804">
            <v>0</v>
          </cell>
          <cell r="I2804">
            <v>0</v>
          </cell>
        </row>
        <row r="2805">
          <cell r="A2805">
            <v>1731000562</v>
          </cell>
          <cell r="B2805">
            <v>562</v>
          </cell>
          <cell r="C2805">
            <v>731000</v>
          </cell>
          <cell r="D2805">
            <v>1</v>
          </cell>
          <cell r="E2805">
            <v>0</v>
          </cell>
          <cell r="F2805" t="str">
            <v xml:space="preserve">הדפסות            </v>
          </cell>
          <cell r="G2805" t="str">
            <v>גמיש</v>
          </cell>
          <cell r="H2805">
            <v>0</v>
          </cell>
          <cell r="I2805">
            <v>400</v>
          </cell>
        </row>
        <row r="2806">
          <cell r="A2806">
            <v>1731000563</v>
          </cell>
          <cell r="B2806">
            <v>563</v>
          </cell>
          <cell r="C2806">
            <v>731000</v>
          </cell>
          <cell r="D2806">
            <v>1</v>
          </cell>
          <cell r="E2806">
            <v>0</v>
          </cell>
          <cell r="F2806" t="str">
            <v>הקלטה ותמלול ועדות הקצאה</v>
          </cell>
          <cell r="G2806" t="str">
            <v>גמיש</v>
          </cell>
          <cell r="H2806">
            <v>0</v>
          </cell>
          <cell r="I2806">
            <v>13300</v>
          </cell>
        </row>
        <row r="2807">
          <cell r="A2807">
            <v>1731000564</v>
          </cell>
          <cell r="B2807">
            <v>564</v>
          </cell>
          <cell r="C2807">
            <v>731000</v>
          </cell>
          <cell r="D2807">
            <v>1</v>
          </cell>
          <cell r="E2807">
            <v>0</v>
          </cell>
          <cell r="F2807" t="str">
            <v>אתר הועדה המקומית לתכנון</v>
          </cell>
          <cell r="G2807" t="str">
            <v>גמיש</v>
          </cell>
          <cell r="H2807">
            <v>0</v>
          </cell>
          <cell r="I2807">
            <v>33000</v>
          </cell>
        </row>
        <row r="2808">
          <cell r="A2808">
            <v>1731000565</v>
          </cell>
          <cell r="B2808">
            <v>565</v>
          </cell>
          <cell r="C2808">
            <v>731000</v>
          </cell>
          <cell r="D2808">
            <v>1</v>
          </cell>
          <cell r="E2808">
            <v>0</v>
          </cell>
          <cell r="F2808" t="str">
            <v xml:space="preserve">צילום מפות        </v>
          </cell>
          <cell r="G2808" t="str">
            <v>גמיש</v>
          </cell>
          <cell r="H2808">
            <v>0</v>
          </cell>
          <cell r="I2808">
            <v>1000</v>
          </cell>
        </row>
        <row r="2809">
          <cell r="A2809">
            <v>1731000570</v>
          </cell>
          <cell r="B2809">
            <v>570</v>
          </cell>
          <cell r="C2809">
            <v>731000</v>
          </cell>
          <cell r="D2809">
            <v>1</v>
          </cell>
          <cell r="E2809">
            <v>0</v>
          </cell>
          <cell r="F2809" t="str">
            <v>מיפוי פוטוגרמטרי</v>
          </cell>
          <cell r="G2809" t="str">
            <v>גמיש</v>
          </cell>
          <cell r="H2809">
            <v>0</v>
          </cell>
          <cell r="I2809">
            <v>0</v>
          </cell>
        </row>
        <row r="2810">
          <cell r="A2810">
            <v>1731000571</v>
          </cell>
          <cell r="B2810">
            <v>571</v>
          </cell>
          <cell r="C2810">
            <v>731000</v>
          </cell>
          <cell r="D2810">
            <v>1</v>
          </cell>
          <cell r="E2810">
            <v>0</v>
          </cell>
          <cell r="F2810" t="str">
            <v xml:space="preserve">מיכון וענ"א       </v>
          </cell>
          <cell r="G2810" t="str">
            <v>קשיח</v>
          </cell>
          <cell r="H2810">
            <v>0</v>
          </cell>
          <cell r="I2810">
            <v>233800</v>
          </cell>
        </row>
        <row r="2811">
          <cell r="A2811">
            <v>1731000580</v>
          </cell>
          <cell r="B2811">
            <v>580</v>
          </cell>
          <cell r="C2811">
            <v>731000</v>
          </cell>
          <cell r="D2811">
            <v>1</v>
          </cell>
          <cell r="E2811">
            <v>0</v>
          </cell>
          <cell r="F2811" t="str">
            <v>נסחים והערות אזהרה</v>
          </cell>
          <cell r="G2811" t="str">
            <v>גמיש</v>
          </cell>
          <cell r="H2811">
            <v>0</v>
          </cell>
          <cell r="I2811">
            <v>47500</v>
          </cell>
        </row>
        <row r="2812">
          <cell r="A2812">
            <v>1731000581</v>
          </cell>
          <cell r="B2812">
            <v>581</v>
          </cell>
          <cell r="C2812">
            <v>731000</v>
          </cell>
          <cell r="D2812">
            <v>1</v>
          </cell>
          <cell r="E2812">
            <v>0</v>
          </cell>
          <cell r="F2812" t="str">
            <v>יעוץ תח' השבחה ממ"י</v>
          </cell>
          <cell r="G2812" t="str">
            <v>קשיח</v>
          </cell>
          <cell r="H2812">
            <v>0</v>
          </cell>
          <cell r="I2812">
            <v>0</v>
          </cell>
        </row>
        <row r="2813">
          <cell r="A2813">
            <v>1731000582</v>
          </cell>
          <cell r="B2813">
            <v>582</v>
          </cell>
          <cell r="C2813">
            <v>731000</v>
          </cell>
          <cell r="D2813">
            <v>1</v>
          </cell>
          <cell r="E2813">
            <v>0</v>
          </cell>
          <cell r="F2813" t="str">
            <v>הוצאות משפטיות</v>
          </cell>
          <cell r="G2813" t="str">
            <v>גמיש</v>
          </cell>
          <cell r="H2813">
            <v>0</v>
          </cell>
          <cell r="I2813">
            <v>1945000</v>
          </cell>
        </row>
        <row r="2814">
          <cell r="A2814">
            <v>1731000583</v>
          </cell>
          <cell r="B2814">
            <v>583</v>
          </cell>
          <cell r="C2814">
            <v>731000</v>
          </cell>
          <cell r="D2814">
            <v>1</v>
          </cell>
          <cell r="E2814">
            <v>0</v>
          </cell>
          <cell r="F2814" t="str">
            <v>נציג בעל דעה מייעצת</v>
          </cell>
          <cell r="G2814" t="str">
            <v>גמיש</v>
          </cell>
          <cell r="H2814">
            <v>0</v>
          </cell>
          <cell r="I2814">
            <v>26600</v>
          </cell>
        </row>
        <row r="2815">
          <cell r="A2815">
            <v>1731000584</v>
          </cell>
          <cell r="B2815">
            <v>584</v>
          </cell>
          <cell r="C2815">
            <v>731000</v>
          </cell>
          <cell r="D2815">
            <v>1</v>
          </cell>
          <cell r="E2815">
            <v>0</v>
          </cell>
          <cell r="F2815" t="str">
            <v>הזנת נתונים למחשב</v>
          </cell>
          <cell r="G2815" t="str">
            <v>גמיש</v>
          </cell>
          <cell r="H2815">
            <v>0</v>
          </cell>
          <cell r="I2815">
            <v>247000</v>
          </cell>
        </row>
        <row r="2816">
          <cell r="A2816">
            <v>1731000596</v>
          </cell>
          <cell r="B2816">
            <v>596</v>
          </cell>
          <cell r="C2816">
            <v>731000</v>
          </cell>
          <cell r="D2816">
            <v>1</v>
          </cell>
          <cell r="E2816">
            <v>0</v>
          </cell>
          <cell r="F2816" t="str">
            <v xml:space="preserve">השתתפות בעזר 096  </v>
          </cell>
          <cell r="G2816" t="str">
            <v>קשיח</v>
          </cell>
          <cell r="H2816">
            <v>0.85593220338983045</v>
          </cell>
          <cell r="I2816">
            <v>21900</v>
          </cell>
        </row>
        <row r="2817">
          <cell r="A2817">
            <v>1731000700</v>
          </cell>
          <cell r="B2817">
            <v>700</v>
          </cell>
          <cell r="C2817">
            <v>731000</v>
          </cell>
          <cell r="D2817">
            <v>1</v>
          </cell>
          <cell r="E2817">
            <v>0</v>
          </cell>
          <cell r="F2817" t="str">
            <v xml:space="preserve">הוצאות לפעולות    </v>
          </cell>
          <cell r="G2817" t="str">
            <v xml:space="preserve"> </v>
          </cell>
          <cell r="H2817">
            <v>0</v>
          </cell>
          <cell r="I2817">
            <v>0</v>
          </cell>
        </row>
        <row r="2818">
          <cell r="A2818">
            <v>1731000753</v>
          </cell>
          <cell r="B2818">
            <v>753</v>
          </cell>
          <cell r="C2818">
            <v>731000</v>
          </cell>
          <cell r="D2818">
            <v>1</v>
          </cell>
          <cell r="E2818">
            <v>0</v>
          </cell>
          <cell r="F2818" t="str">
            <v xml:space="preserve">עובדים חיצוניים   </v>
          </cell>
          <cell r="G2818" t="str">
            <v>קשיח</v>
          </cell>
          <cell r="H2818">
            <v>0</v>
          </cell>
          <cell r="I2818">
            <v>0</v>
          </cell>
        </row>
        <row r="2819">
          <cell r="A2819">
            <v>1731000781</v>
          </cell>
          <cell r="B2819">
            <v>781</v>
          </cell>
          <cell r="C2819">
            <v>731000</v>
          </cell>
          <cell r="D2819">
            <v>1</v>
          </cell>
          <cell r="E2819">
            <v>0</v>
          </cell>
          <cell r="F2819" t="str">
            <v>פעולות סמנכ"ל</v>
          </cell>
          <cell r="G2819" t="str">
            <v>גמיש</v>
          </cell>
          <cell r="H2819">
            <v>0.33333333333333326</v>
          </cell>
          <cell r="I2819">
            <v>20000</v>
          </cell>
        </row>
        <row r="2820">
          <cell r="A2820">
            <v>1731000794</v>
          </cell>
          <cell r="B2820">
            <v>794</v>
          </cell>
          <cell r="C2820">
            <v>731000</v>
          </cell>
          <cell r="D2820">
            <v>1</v>
          </cell>
          <cell r="E2820">
            <v>0</v>
          </cell>
          <cell r="F2820" t="str">
            <v xml:space="preserve">השתתפות בעזר 094  </v>
          </cell>
          <cell r="G2820" t="str">
            <v>קשיח</v>
          </cell>
          <cell r="H2820">
            <v>2.4911242603550297</v>
          </cell>
          <cell r="I2820">
            <v>59000</v>
          </cell>
        </row>
        <row r="2821">
          <cell r="A2821">
            <v>1731000961</v>
          </cell>
          <cell r="B2821">
            <v>961</v>
          </cell>
          <cell r="C2821">
            <v>731000</v>
          </cell>
          <cell r="D2821">
            <v>1</v>
          </cell>
          <cell r="E2821">
            <v>0</v>
          </cell>
          <cell r="F2821" t="str">
            <v>רז' פעולות ורכישות</v>
          </cell>
          <cell r="G2821" t="str">
            <v>גמיש</v>
          </cell>
          <cell r="H2821">
            <v>0</v>
          </cell>
          <cell r="I2821">
            <v>0</v>
          </cell>
        </row>
        <row r="2822">
          <cell r="A2822" t="e">
            <v>#VALUE!</v>
          </cell>
          <cell r="B2822" t="str">
            <v>731000  סך הכל</v>
          </cell>
          <cell r="C2822">
            <v>0</v>
          </cell>
          <cell r="D2822">
            <v>0</v>
          </cell>
          <cell r="E2822">
            <v>0</v>
          </cell>
          <cell r="F2822" t="str">
            <v xml:space="preserve">משרד מהנדס הרשות </v>
          </cell>
          <cell r="G2822">
            <v>0</v>
          </cell>
          <cell r="H2822">
            <v>0.25405081537312646</v>
          </cell>
          <cell r="I2822">
            <v>7220950</v>
          </cell>
        </row>
        <row r="2823">
          <cell r="A2823">
            <v>0</v>
          </cell>
          <cell r="B2823">
            <v>0</v>
          </cell>
          <cell r="C2823">
            <v>0</v>
          </cell>
          <cell r="D2823">
            <v>0</v>
          </cell>
          <cell r="E2823">
            <v>0</v>
          </cell>
          <cell r="F2823">
            <v>0</v>
          </cell>
          <cell r="G2823">
            <v>0</v>
          </cell>
          <cell r="H2823">
            <v>0</v>
          </cell>
          <cell r="I2823">
            <v>0</v>
          </cell>
        </row>
        <row r="2824">
          <cell r="A2824">
            <v>17320000</v>
          </cell>
          <cell r="B2824">
            <v>0</v>
          </cell>
          <cell r="C2824">
            <v>732000</v>
          </cell>
          <cell r="D2824">
            <v>1</v>
          </cell>
          <cell r="E2824">
            <v>0</v>
          </cell>
          <cell r="F2824" t="str">
            <v xml:space="preserve">תכנון עיר         </v>
          </cell>
          <cell r="G2824" t="str">
            <v xml:space="preserve"> </v>
          </cell>
          <cell r="H2824">
            <v>0</v>
          </cell>
          <cell r="I2824">
            <v>0</v>
          </cell>
        </row>
        <row r="2825">
          <cell r="A2825">
            <v>1732000100</v>
          </cell>
          <cell r="B2825">
            <v>100</v>
          </cell>
          <cell r="C2825">
            <v>732000</v>
          </cell>
          <cell r="D2825">
            <v>1</v>
          </cell>
          <cell r="E2825">
            <v>0</v>
          </cell>
          <cell r="F2825" t="str">
            <v>שכר עובדים לפי תקן</v>
          </cell>
          <cell r="G2825" t="str">
            <v xml:space="preserve"> </v>
          </cell>
          <cell r="H2825">
            <v>0</v>
          </cell>
          <cell r="I2825">
            <v>0</v>
          </cell>
        </row>
        <row r="2826">
          <cell r="A2826">
            <v>1732000110</v>
          </cell>
          <cell r="B2826">
            <v>110</v>
          </cell>
          <cell r="C2826">
            <v>732000</v>
          </cell>
          <cell r="D2826">
            <v>1</v>
          </cell>
          <cell r="E2826">
            <v>0</v>
          </cell>
          <cell r="F2826" t="str">
            <v>השכר הקובע-תקציבית</v>
          </cell>
          <cell r="G2826" t="str">
            <v>שכר</v>
          </cell>
          <cell r="H2826">
            <v>-0.68247745981967856</v>
          </cell>
          <cell r="I2826">
            <v>81000</v>
          </cell>
        </row>
        <row r="2827">
          <cell r="A2827">
            <v>1732000119</v>
          </cell>
          <cell r="B2827">
            <v>119</v>
          </cell>
          <cell r="C2827">
            <v>732000</v>
          </cell>
          <cell r="D2827">
            <v>1</v>
          </cell>
          <cell r="E2827">
            <v>0</v>
          </cell>
          <cell r="F2827" t="str">
            <v xml:space="preserve">השכר הקובע-צוברת  </v>
          </cell>
          <cell r="G2827" t="str">
            <v>שכר</v>
          </cell>
          <cell r="H2827">
            <v>0.28073755557175128</v>
          </cell>
          <cell r="I2827">
            <v>3514600</v>
          </cell>
        </row>
        <row r="2828">
          <cell r="A2828">
            <v>1732000122</v>
          </cell>
          <cell r="B2828">
            <v>122</v>
          </cell>
          <cell r="C2828">
            <v>732000</v>
          </cell>
          <cell r="D2828">
            <v>1</v>
          </cell>
          <cell r="E2828">
            <v>0</v>
          </cell>
          <cell r="F2828" t="str">
            <v xml:space="preserve">ביגוד             </v>
          </cell>
          <cell r="G2828" t="str">
            <v>שכר</v>
          </cell>
          <cell r="H2828">
            <v>0</v>
          </cell>
          <cell r="I2828">
            <v>34000</v>
          </cell>
        </row>
        <row r="2829">
          <cell r="A2829">
            <v>1732000126</v>
          </cell>
          <cell r="B2829">
            <v>126</v>
          </cell>
          <cell r="C2829">
            <v>732000</v>
          </cell>
          <cell r="D2829">
            <v>1</v>
          </cell>
          <cell r="E2829">
            <v>0</v>
          </cell>
          <cell r="F2829" t="str">
            <v xml:space="preserve">דמי הבראה         </v>
          </cell>
          <cell r="G2829" t="str">
            <v>שכר</v>
          </cell>
          <cell r="H2829">
            <v>7.0671378091873294E-3</v>
          </cell>
          <cell r="I2829">
            <v>57000</v>
          </cell>
        </row>
        <row r="2830">
          <cell r="A2830">
            <v>1732000130</v>
          </cell>
          <cell r="B2830">
            <v>130</v>
          </cell>
          <cell r="C2830">
            <v>732000</v>
          </cell>
          <cell r="D2830">
            <v>1</v>
          </cell>
          <cell r="E2830">
            <v>0</v>
          </cell>
          <cell r="F2830" t="str">
            <v xml:space="preserve">שעות נוספות       </v>
          </cell>
          <cell r="G2830" t="str">
            <v>שכר</v>
          </cell>
          <cell r="H2830">
            <v>0</v>
          </cell>
          <cell r="I2830">
            <v>19900</v>
          </cell>
        </row>
        <row r="2831">
          <cell r="A2831">
            <v>1732000140</v>
          </cell>
          <cell r="B2831">
            <v>140</v>
          </cell>
          <cell r="C2831">
            <v>732000</v>
          </cell>
          <cell r="D2831">
            <v>1</v>
          </cell>
          <cell r="E2831">
            <v>0</v>
          </cell>
          <cell r="F2831" t="str">
            <v>השתתפות באחזקת רכב</v>
          </cell>
          <cell r="G2831" t="str">
            <v>שכר</v>
          </cell>
          <cell r="H2831">
            <v>0</v>
          </cell>
          <cell r="I2831">
            <v>357000</v>
          </cell>
        </row>
        <row r="2832">
          <cell r="A2832">
            <v>1732000253</v>
          </cell>
          <cell r="B2832">
            <v>253</v>
          </cell>
          <cell r="C2832">
            <v>732000</v>
          </cell>
          <cell r="D2832">
            <v>1</v>
          </cell>
          <cell r="E2832">
            <v>0</v>
          </cell>
          <cell r="F2832" t="str">
            <v>ע' חיצוני (אדריכל)</v>
          </cell>
          <cell r="G2832" t="str">
            <v>שכר</v>
          </cell>
          <cell r="H2832">
            <v>0</v>
          </cell>
          <cell r="I2832">
            <v>0</v>
          </cell>
        </row>
        <row r="2833">
          <cell r="A2833">
            <v>1732000400</v>
          </cell>
          <cell r="B2833">
            <v>400</v>
          </cell>
          <cell r="C2833">
            <v>732000</v>
          </cell>
          <cell r="D2833">
            <v>1</v>
          </cell>
          <cell r="E2833">
            <v>0</v>
          </cell>
          <cell r="F2833" t="str">
            <v>אחזקת בנינים וציוד</v>
          </cell>
          <cell r="G2833" t="str">
            <v xml:space="preserve"> </v>
          </cell>
          <cell r="H2833">
            <v>0</v>
          </cell>
          <cell r="I2833">
            <v>0</v>
          </cell>
        </row>
        <row r="2834">
          <cell r="A2834">
            <v>1732000471</v>
          </cell>
          <cell r="B2834">
            <v>471</v>
          </cell>
          <cell r="C2834">
            <v>732000</v>
          </cell>
          <cell r="D2834">
            <v>1</v>
          </cell>
          <cell r="E2834">
            <v>0</v>
          </cell>
          <cell r="F2834" t="str">
            <v xml:space="preserve">מכשירי כתיבה      </v>
          </cell>
          <cell r="G2834" t="str">
            <v>גמיש</v>
          </cell>
          <cell r="H2834">
            <v>0</v>
          </cell>
          <cell r="I2834">
            <v>14300</v>
          </cell>
        </row>
        <row r="2835">
          <cell r="A2835">
            <v>1732000511</v>
          </cell>
          <cell r="B2835">
            <v>511</v>
          </cell>
          <cell r="C2835">
            <v>732000</v>
          </cell>
          <cell r="D2835">
            <v>1</v>
          </cell>
          <cell r="E2835">
            <v>0</v>
          </cell>
          <cell r="F2835" t="str">
            <v xml:space="preserve">אירוח וכיבוד      </v>
          </cell>
          <cell r="G2835" t="str">
            <v>גמיש</v>
          </cell>
          <cell r="H2835">
            <v>0</v>
          </cell>
          <cell r="I2835">
            <v>1400</v>
          </cell>
        </row>
        <row r="2836">
          <cell r="A2836">
            <v>1732000550</v>
          </cell>
          <cell r="B2836">
            <v>550</v>
          </cell>
          <cell r="C2836">
            <v>732000</v>
          </cell>
          <cell r="D2836">
            <v>1</v>
          </cell>
          <cell r="E2836">
            <v>0</v>
          </cell>
          <cell r="F2836" t="str">
            <v xml:space="preserve">פירסומים          </v>
          </cell>
          <cell r="G2836" t="str">
            <v>גמיש</v>
          </cell>
          <cell r="H2836">
            <v>0</v>
          </cell>
          <cell r="I2836">
            <v>102600</v>
          </cell>
        </row>
        <row r="2837">
          <cell r="A2837">
            <v>1732000562</v>
          </cell>
          <cell r="B2837">
            <v>562</v>
          </cell>
          <cell r="C2837">
            <v>732000</v>
          </cell>
          <cell r="D2837">
            <v>1</v>
          </cell>
          <cell r="E2837">
            <v>0</v>
          </cell>
          <cell r="F2837" t="str">
            <v xml:space="preserve">הדפסות            </v>
          </cell>
          <cell r="G2837" t="str">
            <v>גמיש</v>
          </cell>
          <cell r="H2837">
            <v>0</v>
          </cell>
          <cell r="I2837">
            <v>0</v>
          </cell>
        </row>
        <row r="2838">
          <cell r="A2838">
            <v>1732000571</v>
          </cell>
          <cell r="B2838">
            <v>571</v>
          </cell>
          <cell r="C2838">
            <v>732000</v>
          </cell>
          <cell r="D2838">
            <v>1</v>
          </cell>
          <cell r="E2838">
            <v>0</v>
          </cell>
          <cell r="F2838" t="str">
            <v xml:space="preserve">מיכון וענ"א       </v>
          </cell>
          <cell r="G2838" t="str">
            <v>קשיח</v>
          </cell>
          <cell r="H2838">
            <v>0</v>
          </cell>
          <cell r="I2838">
            <v>102300</v>
          </cell>
        </row>
        <row r="2839">
          <cell r="A2839">
            <v>1732000580</v>
          </cell>
          <cell r="B2839">
            <v>580</v>
          </cell>
          <cell r="C2839">
            <v>732000</v>
          </cell>
          <cell r="D2839">
            <v>1</v>
          </cell>
          <cell r="E2839">
            <v>0</v>
          </cell>
          <cell r="F2839" t="str">
            <v xml:space="preserve">יעוץ תנועה       </v>
          </cell>
          <cell r="G2839" t="str">
            <v>קשיח</v>
          </cell>
          <cell r="H2839">
            <v>0</v>
          </cell>
          <cell r="I2839">
            <v>0</v>
          </cell>
        </row>
        <row r="2840">
          <cell r="A2840">
            <v>1732000700</v>
          </cell>
          <cell r="B2840">
            <v>700</v>
          </cell>
          <cell r="C2840">
            <v>732000</v>
          </cell>
          <cell r="D2840">
            <v>1</v>
          </cell>
          <cell r="E2840">
            <v>0</v>
          </cell>
          <cell r="F2840" t="str">
            <v xml:space="preserve">הוצאות לפעולות    </v>
          </cell>
          <cell r="G2840" t="str">
            <v xml:space="preserve"> </v>
          </cell>
          <cell r="H2840">
            <v>0</v>
          </cell>
          <cell r="I2840">
            <v>0</v>
          </cell>
        </row>
        <row r="2841">
          <cell r="A2841">
            <v>1732000753</v>
          </cell>
          <cell r="B2841">
            <v>753</v>
          </cell>
          <cell r="C2841">
            <v>732000</v>
          </cell>
          <cell r="D2841">
            <v>1</v>
          </cell>
          <cell r="E2841">
            <v>0</v>
          </cell>
          <cell r="F2841" t="str">
            <v>ע' חיצוני (אדריכל)</v>
          </cell>
          <cell r="G2841" t="str">
            <v>קשיח</v>
          </cell>
          <cell r="H2841">
            <v>0</v>
          </cell>
          <cell r="I2841">
            <v>0</v>
          </cell>
        </row>
        <row r="2842">
          <cell r="A2842">
            <v>1732000900</v>
          </cell>
          <cell r="B2842">
            <v>900</v>
          </cell>
          <cell r="C2842">
            <v>732000</v>
          </cell>
          <cell r="D2842">
            <v>1</v>
          </cell>
          <cell r="E2842">
            <v>0</v>
          </cell>
          <cell r="F2842" t="str">
            <v xml:space="preserve">הוצאות חד פעמיות  </v>
          </cell>
          <cell r="G2842" t="str">
            <v xml:space="preserve"> </v>
          </cell>
          <cell r="H2842">
            <v>0</v>
          </cell>
          <cell r="I2842">
            <v>0</v>
          </cell>
        </row>
        <row r="2843">
          <cell r="A2843">
            <v>1732000934</v>
          </cell>
          <cell r="B2843">
            <v>934</v>
          </cell>
          <cell r="C2843">
            <v>732000</v>
          </cell>
          <cell r="D2843">
            <v>1</v>
          </cell>
          <cell r="E2843">
            <v>0</v>
          </cell>
          <cell r="F2843" t="str">
            <v xml:space="preserve">מודלים            </v>
          </cell>
          <cell r="G2843" t="str">
            <v>קשיח</v>
          </cell>
          <cell r="H2843">
            <v>0</v>
          </cell>
          <cell r="I2843">
            <v>0</v>
          </cell>
        </row>
        <row r="2844">
          <cell r="A2844">
            <v>1732000952</v>
          </cell>
          <cell r="B2844">
            <v>952</v>
          </cell>
          <cell r="C2844">
            <v>732000</v>
          </cell>
          <cell r="D2844">
            <v>1</v>
          </cell>
          <cell r="E2844">
            <v>0</v>
          </cell>
          <cell r="F2844" t="str">
            <v xml:space="preserve">תכניות            </v>
          </cell>
          <cell r="G2844" t="str">
            <v>גמיש</v>
          </cell>
          <cell r="H2844">
            <v>0</v>
          </cell>
          <cell r="I2844">
            <v>33300</v>
          </cell>
        </row>
        <row r="2845">
          <cell r="A2845">
            <v>1732000961</v>
          </cell>
          <cell r="B2845">
            <v>961</v>
          </cell>
          <cell r="C2845">
            <v>732000</v>
          </cell>
          <cell r="D2845">
            <v>1</v>
          </cell>
          <cell r="E2845">
            <v>0</v>
          </cell>
          <cell r="F2845" t="str">
            <v>רז' פעולות ורכישות</v>
          </cell>
          <cell r="G2845" t="str">
            <v>גמיש</v>
          </cell>
          <cell r="H2845">
            <v>0</v>
          </cell>
          <cell r="I2845">
            <v>0</v>
          </cell>
        </row>
        <row r="2846">
          <cell r="A2846" t="e">
            <v>#VALUE!</v>
          </cell>
          <cell r="B2846" t="str">
            <v>732000  סך הכל</v>
          </cell>
          <cell r="C2846">
            <v>0</v>
          </cell>
          <cell r="D2846">
            <v>0</v>
          </cell>
          <cell r="E2846">
            <v>0</v>
          </cell>
          <cell r="F2846" t="str">
            <v xml:space="preserve">תכנון עיר         </v>
          </cell>
          <cell r="G2846">
            <v>0</v>
          </cell>
          <cell r="H2846">
            <v>0.1603730480823502</v>
          </cell>
          <cell r="I2846">
            <v>4317400</v>
          </cell>
        </row>
        <row r="2847">
          <cell r="A2847">
            <v>17322000</v>
          </cell>
          <cell r="B2847">
            <v>0</v>
          </cell>
          <cell r="C2847">
            <v>732200</v>
          </cell>
          <cell r="D2847">
            <v>1</v>
          </cell>
          <cell r="E2847">
            <v>0</v>
          </cell>
          <cell r="F2847" t="str">
            <v>חזות העיר</v>
          </cell>
          <cell r="G2847">
            <v>0</v>
          </cell>
          <cell r="H2847">
            <v>0</v>
          </cell>
          <cell r="I2847">
            <v>0</v>
          </cell>
        </row>
        <row r="2848">
          <cell r="A2848">
            <v>1732200110</v>
          </cell>
          <cell r="B2848">
            <v>110</v>
          </cell>
          <cell r="C2848">
            <v>732200</v>
          </cell>
          <cell r="D2848">
            <v>1</v>
          </cell>
          <cell r="E2848">
            <v>0</v>
          </cell>
          <cell r="F2848" t="str">
            <v>השכר הקובע-תקציבית</v>
          </cell>
          <cell r="G2848" t="str">
            <v>שכר</v>
          </cell>
          <cell r="H2848">
            <v>0</v>
          </cell>
          <cell r="I2848">
            <v>0</v>
          </cell>
        </row>
        <row r="2849">
          <cell r="A2849">
            <v>1732200119</v>
          </cell>
          <cell r="B2849">
            <v>119</v>
          </cell>
          <cell r="C2849">
            <v>732200</v>
          </cell>
          <cell r="D2849">
            <v>1</v>
          </cell>
          <cell r="E2849">
            <v>0</v>
          </cell>
          <cell r="F2849" t="str">
            <v xml:space="preserve">השכר הקובע-צוברת  </v>
          </cell>
          <cell r="G2849" t="str">
            <v>שכר</v>
          </cell>
          <cell r="H2849">
            <v>0.13031394750385994</v>
          </cell>
          <cell r="I2849">
            <v>1098100</v>
          </cell>
        </row>
        <row r="2850">
          <cell r="A2850">
            <v>1732200122</v>
          </cell>
          <cell r="B2850">
            <v>122</v>
          </cell>
          <cell r="C2850">
            <v>732200</v>
          </cell>
          <cell r="D2850">
            <v>1</v>
          </cell>
          <cell r="E2850">
            <v>0</v>
          </cell>
          <cell r="F2850" t="str">
            <v xml:space="preserve">ביגוד             </v>
          </cell>
          <cell r="G2850" t="str">
            <v>שכר</v>
          </cell>
          <cell r="H2850">
            <v>0</v>
          </cell>
          <cell r="I2850">
            <v>11000</v>
          </cell>
        </row>
        <row r="2851">
          <cell r="A2851">
            <v>1732200126</v>
          </cell>
          <cell r="B2851">
            <v>126</v>
          </cell>
          <cell r="C2851">
            <v>732200</v>
          </cell>
          <cell r="D2851">
            <v>1</v>
          </cell>
          <cell r="E2851">
            <v>0</v>
          </cell>
          <cell r="F2851" t="str">
            <v xml:space="preserve">דמי הבראה         </v>
          </cell>
          <cell r="G2851" t="str">
            <v>שכר</v>
          </cell>
          <cell r="H2851">
            <v>0.26984126984126977</v>
          </cell>
          <cell r="I2851">
            <v>32000</v>
          </cell>
        </row>
        <row r="2852">
          <cell r="A2852">
            <v>1732200130</v>
          </cell>
          <cell r="B2852">
            <v>130</v>
          </cell>
          <cell r="C2852">
            <v>732200</v>
          </cell>
          <cell r="D2852">
            <v>1</v>
          </cell>
          <cell r="E2852">
            <v>0</v>
          </cell>
          <cell r="F2852" t="str">
            <v xml:space="preserve">שעות נוספות       </v>
          </cell>
          <cell r="G2852" t="str">
            <v>שכר</v>
          </cell>
          <cell r="H2852">
            <v>0</v>
          </cell>
          <cell r="I2852">
            <v>33700</v>
          </cell>
        </row>
        <row r="2853">
          <cell r="A2853">
            <v>1732200140</v>
          </cell>
          <cell r="B2853">
            <v>140</v>
          </cell>
          <cell r="C2853">
            <v>732200</v>
          </cell>
          <cell r="D2853">
            <v>1</v>
          </cell>
          <cell r="E2853">
            <v>0</v>
          </cell>
          <cell r="F2853" t="str">
            <v>השתתפות באחזקת רכב</v>
          </cell>
          <cell r="G2853" t="str">
            <v>שכר</v>
          </cell>
          <cell r="H2853">
            <v>0</v>
          </cell>
          <cell r="I2853">
            <v>106400</v>
          </cell>
        </row>
        <row r="2854">
          <cell r="A2854">
            <v>1732200253</v>
          </cell>
          <cell r="B2854">
            <v>253</v>
          </cell>
          <cell r="C2854">
            <v>732200</v>
          </cell>
          <cell r="D2854">
            <v>1</v>
          </cell>
          <cell r="E2854">
            <v>0</v>
          </cell>
          <cell r="F2854" t="str">
            <v xml:space="preserve">עובדים חיצוניים   </v>
          </cell>
          <cell r="G2854" t="str">
            <v>שכר</v>
          </cell>
          <cell r="H2854">
            <v>0</v>
          </cell>
          <cell r="I2854">
            <v>0</v>
          </cell>
        </row>
        <row r="2855">
          <cell r="A2855">
            <v>1732200350</v>
          </cell>
          <cell r="B2855">
            <v>350</v>
          </cell>
          <cell r="C2855">
            <v>732200</v>
          </cell>
          <cell r="D2855">
            <v>1</v>
          </cell>
          <cell r="E2855">
            <v>0</v>
          </cell>
          <cell r="F2855" t="str">
            <v>ליסינג 512-27-101</v>
          </cell>
          <cell r="G2855" t="str">
            <v>שכר</v>
          </cell>
          <cell r="H2855">
            <v>0</v>
          </cell>
          <cell r="I2855">
            <v>42000</v>
          </cell>
        </row>
        <row r="2856">
          <cell r="A2856">
            <v>1732200351</v>
          </cell>
          <cell r="B2856">
            <v>351</v>
          </cell>
          <cell r="C2856">
            <v>732200</v>
          </cell>
          <cell r="D2856">
            <v>1</v>
          </cell>
          <cell r="E2856">
            <v>0</v>
          </cell>
          <cell r="F2856" t="str">
            <v>הוצאות 512-27-101</v>
          </cell>
          <cell r="G2856" t="str">
            <v>שכר</v>
          </cell>
          <cell r="H2856">
            <v>0.20952380952380945</v>
          </cell>
          <cell r="I2856">
            <v>25400</v>
          </cell>
        </row>
        <row r="2857">
          <cell r="A2857">
            <v>1732200471</v>
          </cell>
          <cell r="B2857">
            <v>471</v>
          </cell>
          <cell r="C2857">
            <v>732200</v>
          </cell>
          <cell r="D2857">
            <v>1</v>
          </cell>
          <cell r="E2857">
            <v>0</v>
          </cell>
          <cell r="F2857" t="str">
            <v xml:space="preserve">מכשירי כתיבה      </v>
          </cell>
          <cell r="G2857" t="str">
            <v>גמיש</v>
          </cell>
          <cell r="H2857">
            <v>0</v>
          </cell>
          <cell r="I2857">
            <v>14300</v>
          </cell>
        </row>
        <row r="2858">
          <cell r="A2858">
            <v>1732200550</v>
          </cell>
          <cell r="B2858">
            <v>550</v>
          </cell>
          <cell r="C2858">
            <v>732200</v>
          </cell>
          <cell r="D2858">
            <v>1</v>
          </cell>
          <cell r="E2858">
            <v>0</v>
          </cell>
          <cell r="F2858" t="str">
            <v xml:space="preserve">פירסומים          </v>
          </cell>
          <cell r="G2858" t="str">
            <v>גמיש</v>
          </cell>
          <cell r="H2858">
            <v>0</v>
          </cell>
          <cell r="I2858">
            <v>8600</v>
          </cell>
        </row>
        <row r="2859">
          <cell r="A2859">
            <v>1732200561</v>
          </cell>
          <cell r="B2859">
            <v>561</v>
          </cell>
          <cell r="C2859">
            <v>732200</v>
          </cell>
          <cell r="D2859">
            <v>1</v>
          </cell>
          <cell r="E2859">
            <v>0</v>
          </cell>
          <cell r="F2859" t="str">
            <v xml:space="preserve">שיכפולים          </v>
          </cell>
          <cell r="G2859" t="str">
            <v>גמיש</v>
          </cell>
          <cell r="H2859">
            <v>0</v>
          </cell>
          <cell r="I2859">
            <v>800</v>
          </cell>
        </row>
        <row r="2860">
          <cell r="A2860">
            <v>1732200562</v>
          </cell>
          <cell r="B2860">
            <v>562</v>
          </cell>
          <cell r="C2860">
            <v>732200</v>
          </cell>
          <cell r="D2860">
            <v>1</v>
          </cell>
          <cell r="E2860">
            <v>0</v>
          </cell>
          <cell r="F2860" t="str">
            <v xml:space="preserve">הדפסות            </v>
          </cell>
          <cell r="G2860" t="str">
            <v>גמיש</v>
          </cell>
          <cell r="H2860">
            <v>0</v>
          </cell>
          <cell r="I2860">
            <v>25700</v>
          </cell>
        </row>
        <row r="2861">
          <cell r="A2861">
            <v>1732200580</v>
          </cell>
          <cell r="B2861">
            <v>580</v>
          </cell>
          <cell r="C2861">
            <v>732200</v>
          </cell>
          <cell r="D2861">
            <v>1</v>
          </cell>
          <cell r="E2861">
            <v>0</v>
          </cell>
          <cell r="F2861" t="str">
            <v xml:space="preserve">יעוץ חיצוני       </v>
          </cell>
          <cell r="G2861" t="str">
            <v>גמיש</v>
          </cell>
          <cell r="H2861">
            <v>0</v>
          </cell>
          <cell r="I2861">
            <v>19000</v>
          </cell>
        </row>
        <row r="2862">
          <cell r="A2862">
            <v>1732200581</v>
          </cell>
          <cell r="B2862">
            <v>581</v>
          </cell>
          <cell r="C2862">
            <v>732200</v>
          </cell>
          <cell r="D2862">
            <v>1</v>
          </cell>
          <cell r="E2862">
            <v>0</v>
          </cell>
          <cell r="F2862" t="str">
            <v>פיקוח ואחז' סככות אוטובוס</v>
          </cell>
          <cell r="G2862" t="str">
            <v>גמיש</v>
          </cell>
          <cell r="H2862">
            <v>0</v>
          </cell>
          <cell r="I2862">
            <v>0</v>
          </cell>
        </row>
        <row r="2863">
          <cell r="A2863">
            <v>1732200585</v>
          </cell>
          <cell r="B2863">
            <v>585</v>
          </cell>
          <cell r="C2863">
            <v>732200</v>
          </cell>
          <cell r="D2863">
            <v>1</v>
          </cell>
          <cell r="E2863">
            <v>0</v>
          </cell>
          <cell r="F2863" t="str">
            <v xml:space="preserve">משפטי שילוט       </v>
          </cell>
          <cell r="G2863" t="str">
            <v>קשיח</v>
          </cell>
          <cell r="H2863">
            <v>0</v>
          </cell>
          <cell r="I2863">
            <v>95000</v>
          </cell>
        </row>
        <row r="2864">
          <cell r="A2864">
            <v>1732200753</v>
          </cell>
          <cell r="B2864">
            <v>753</v>
          </cell>
          <cell r="C2864">
            <v>732200</v>
          </cell>
          <cell r="D2864">
            <v>1</v>
          </cell>
          <cell r="E2864">
            <v>0</v>
          </cell>
          <cell r="F2864" t="str">
            <v xml:space="preserve">עובדים חיצוניים   </v>
          </cell>
          <cell r="G2864" t="str">
            <v>קשיח</v>
          </cell>
          <cell r="H2864">
            <v>0</v>
          </cell>
          <cell r="I2864">
            <v>0</v>
          </cell>
        </row>
        <row r="2865">
          <cell r="A2865">
            <v>1732200754</v>
          </cell>
          <cell r="B2865">
            <v>754</v>
          </cell>
          <cell r="C2865">
            <v>732200</v>
          </cell>
          <cell r="D2865">
            <v>1</v>
          </cell>
          <cell r="E2865">
            <v>0</v>
          </cell>
          <cell r="F2865" t="str">
            <v>אח' והחלפת לוחות שכונתיים</v>
          </cell>
          <cell r="G2865" t="str">
            <v>גמיש</v>
          </cell>
          <cell r="H2865">
            <v>0</v>
          </cell>
          <cell r="I2865">
            <v>133000</v>
          </cell>
        </row>
        <row r="2866">
          <cell r="A2866">
            <v>1732200755</v>
          </cell>
          <cell r="B2866">
            <v>755</v>
          </cell>
          <cell r="C2866">
            <v>732200</v>
          </cell>
          <cell r="D2866">
            <v>1</v>
          </cell>
          <cell r="E2866">
            <v>0</v>
          </cell>
          <cell r="F2866" t="str">
            <v>אחז' מספרים לבתים</v>
          </cell>
          <cell r="G2866" t="str">
            <v>גמיש</v>
          </cell>
          <cell r="H2866">
            <v>0</v>
          </cell>
          <cell r="I2866">
            <v>0</v>
          </cell>
        </row>
        <row r="2867">
          <cell r="A2867">
            <v>1732200757</v>
          </cell>
          <cell r="B2867">
            <v>757</v>
          </cell>
          <cell r="C2867">
            <v>732200</v>
          </cell>
          <cell r="D2867">
            <v>1</v>
          </cell>
          <cell r="E2867">
            <v>0</v>
          </cell>
          <cell r="F2867" t="str">
            <v>מספרים לבתים חדשים</v>
          </cell>
          <cell r="G2867" t="str">
            <v>גמיש</v>
          </cell>
          <cell r="H2867">
            <v>0</v>
          </cell>
          <cell r="I2867">
            <v>4800</v>
          </cell>
        </row>
        <row r="2868">
          <cell r="A2868">
            <v>1732200758</v>
          </cell>
          <cell r="B2868">
            <v>758</v>
          </cell>
          <cell r="C2868">
            <v>732200</v>
          </cell>
          <cell r="D2868">
            <v>1</v>
          </cell>
          <cell r="E2868">
            <v>0</v>
          </cell>
          <cell r="F2868" t="str">
            <v>החלפת לוחות מודעות</v>
          </cell>
          <cell r="G2868" t="str">
            <v>גמיש</v>
          </cell>
          <cell r="H2868">
            <v>0</v>
          </cell>
          <cell r="I2868">
            <v>0</v>
          </cell>
        </row>
        <row r="2869">
          <cell r="A2869">
            <v>1732200759</v>
          </cell>
          <cell r="B2869">
            <v>759</v>
          </cell>
          <cell r="C2869">
            <v>732200</v>
          </cell>
          <cell r="D2869">
            <v>1</v>
          </cell>
          <cell r="E2869">
            <v>0</v>
          </cell>
          <cell r="F2869" t="str">
            <v>מפות עירוניות</v>
          </cell>
          <cell r="G2869" t="str">
            <v>גמיש</v>
          </cell>
          <cell r="H2869">
            <v>0</v>
          </cell>
          <cell r="I2869">
            <v>2400</v>
          </cell>
        </row>
        <row r="2870">
          <cell r="A2870">
            <v>1732200760</v>
          </cell>
          <cell r="B2870">
            <v>760</v>
          </cell>
          <cell r="C2870">
            <v>732200</v>
          </cell>
          <cell r="D2870">
            <v>1</v>
          </cell>
          <cell r="E2870">
            <v>0</v>
          </cell>
          <cell r="F2870" t="str">
            <v>הצבת סככות אוטובוס</v>
          </cell>
          <cell r="G2870" t="str">
            <v>גמיש</v>
          </cell>
          <cell r="H2870">
            <v>0</v>
          </cell>
          <cell r="I2870">
            <v>0</v>
          </cell>
        </row>
        <row r="2871">
          <cell r="A2871">
            <v>1732200780</v>
          </cell>
          <cell r="B2871">
            <v>780</v>
          </cell>
          <cell r="C2871">
            <v>732200</v>
          </cell>
          <cell r="D2871">
            <v>1</v>
          </cell>
          <cell r="E2871">
            <v>0</v>
          </cell>
          <cell r="F2871" t="str">
            <v>אחזקת ינשולים</v>
          </cell>
          <cell r="G2871" t="str">
            <v>גמיש</v>
          </cell>
          <cell r="H2871">
            <v>0</v>
          </cell>
          <cell r="I2871">
            <v>0</v>
          </cell>
        </row>
        <row r="2872">
          <cell r="A2872">
            <v>1732200850</v>
          </cell>
          <cell r="B2872">
            <v>850</v>
          </cell>
          <cell r="C2872">
            <v>732200</v>
          </cell>
          <cell r="D2872">
            <v>1</v>
          </cell>
          <cell r="E2872">
            <v>0</v>
          </cell>
          <cell r="F2872" t="str">
            <v>שרות לאומי</v>
          </cell>
          <cell r="G2872" t="str">
            <v>גמיש</v>
          </cell>
          <cell r="H2872">
            <v>0</v>
          </cell>
          <cell r="I2872">
            <v>0</v>
          </cell>
        </row>
        <row r="2873">
          <cell r="A2873">
            <v>1732200931</v>
          </cell>
          <cell r="B2873">
            <v>931</v>
          </cell>
          <cell r="C2873">
            <v>732200</v>
          </cell>
          <cell r="D2873">
            <v>1</v>
          </cell>
          <cell r="E2873">
            <v>0</v>
          </cell>
          <cell r="F2873" t="str">
            <v>התקנת מתקנים</v>
          </cell>
          <cell r="G2873" t="str">
            <v>גמיש</v>
          </cell>
          <cell r="H2873">
            <v>0</v>
          </cell>
          <cell r="I2873">
            <v>0</v>
          </cell>
        </row>
        <row r="2874">
          <cell r="A2874">
            <v>1732200932</v>
          </cell>
          <cell r="B2874">
            <v>932</v>
          </cell>
          <cell r="C2874">
            <v>732200</v>
          </cell>
          <cell r="D2874">
            <v>1</v>
          </cell>
          <cell r="E2874">
            <v>0</v>
          </cell>
          <cell r="F2874" t="str">
            <v>התקנת ואחזקת שילוט</v>
          </cell>
          <cell r="G2874" t="str">
            <v>גמיש</v>
          </cell>
          <cell r="H2874">
            <v>0</v>
          </cell>
          <cell r="I2874">
            <v>237500</v>
          </cell>
        </row>
        <row r="2875">
          <cell r="A2875">
            <v>1732200933</v>
          </cell>
          <cell r="B2875">
            <v>933</v>
          </cell>
          <cell r="C2875">
            <v>732200</v>
          </cell>
          <cell r="D2875">
            <v>1</v>
          </cell>
          <cell r="E2875">
            <v>0</v>
          </cell>
          <cell r="F2875" t="str">
            <v>ציוד בטיחותי אישי</v>
          </cell>
          <cell r="G2875" t="str">
            <v>גמיש</v>
          </cell>
          <cell r="H2875">
            <v>0</v>
          </cell>
          <cell r="I2875">
            <v>2400</v>
          </cell>
        </row>
        <row r="2876">
          <cell r="A2876">
            <v>1732200961</v>
          </cell>
          <cell r="B2876">
            <v>961</v>
          </cell>
          <cell r="C2876">
            <v>732200</v>
          </cell>
          <cell r="D2876">
            <v>1</v>
          </cell>
          <cell r="E2876">
            <v>0</v>
          </cell>
          <cell r="F2876" t="str">
            <v>רז' פעולות ורכישות</v>
          </cell>
          <cell r="G2876" t="str">
            <v>גמיש</v>
          </cell>
          <cell r="H2876">
            <v>0</v>
          </cell>
          <cell r="I2876">
            <v>0</v>
          </cell>
        </row>
        <row r="2877">
          <cell r="A2877" t="e">
            <v>#VALUE!</v>
          </cell>
          <cell r="B2877" t="str">
            <v>732200  סך הכל</v>
          </cell>
          <cell r="C2877">
            <v>0</v>
          </cell>
          <cell r="D2877">
            <v>0</v>
          </cell>
          <cell r="E2877">
            <v>0</v>
          </cell>
          <cell r="F2877" t="str">
            <v>חזות העיר</v>
          </cell>
          <cell r="G2877">
            <v>0</v>
          </cell>
          <cell r="H2877">
            <v>7.8549848942598199E-2</v>
          </cell>
          <cell r="I2877">
            <v>1892100</v>
          </cell>
        </row>
        <row r="2878">
          <cell r="A2878">
            <v>17323000</v>
          </cell>
          <cell r="B2878">
            <v>0</v>
          </cell>
          <cell r="C2878">
            <v>732300</v>
          </cell>
          <cell r="D2878">
            <v>1</v>
          </cell>
          <cell r="E2878">
            <v>0</v>
          </cell>
          <cell r="F2878" t="str">
            <v xml:space="preserve">הדבקת מודעות      </v>
          </cell>
          <cell r="G2878" t="str">
            <v xml:space="preserve"> </v>
          </cell>
          <cell r="H2878">
            <v>0</v>
          </cell>
          <cell r="I2878">
            <v>0</v>
          </cell>
        </row>
        <row r="2879">
          <cell r="A2879">
            <v>1732300757</v>
          </cell>
          <cell r="B2879">
            <v>757</v>
          </cell>
          <cell r="C2879">
            <v>732300</v>
          </cell>
          <cell r="D2879">
            <v>1</v>
          </cell>
          <cell r="E2879">
            <v>0</v>
          </cell>
          <cell r="F2879" t="str">
            <v>הדבקת מודעות - קבלן</v>
          </cell>
          <cell r="G2879" t="str">
            <v>קשיח</v>
          </cell>
          <cell r="H2879">
            <v>0</v>
          </cell>
          <cell r="I2879">
            <v>38000</v>
          </cell>
        </row>
        <row r="2880">
          <cell r="A2880" t="e">
            <v>#VALUE!</v>
          </cell>
          <cell r="B2880" t="str">
            <v>732300  סך הכל</v>
          </cell>
          <cell r="C2880">
            <v>0</v>
          </cell>
          <cell r="D2880">
            <v>0</v>
          </cell>
          <cell r="E2880">
            <v>0</v>
          </cell>
          <cell r="F2880" t="str">
            <v xml:space="preserve">הדבקת מודעות      </v>
          </cell>
          <cell r="G2880">
            <v>0</v>
          </cell>
          <cell r="H2880">
            <v>0</v>
          </cell>
          <cell r="I2880">
            <v>38000</v>
          </cell>
        </row>
        <row r="2881">
          <cell r="A2881">
            <v>0</v>
          </cell>
          <cell r="B2881">
            <v>0</v>
          </cell>
          <cell r="C2881">
            <v>0</v>
          </cell>
          <cell r="D2881">
            <v>0</v>
          </cell>
          <cell r="E2881">
            <v>0</v>
          </cell>
          <cell r="F2881">
            <v>0</v>
          </cell>
          <cell r="G2881">
            <v>0</v>
          </cell>
          <cell r="H2881">
            <v>0</v>
          </cell>
          <cell r="I2881">
            <v>0</v>
          </cell>
        </row>
        <row r="2882">
          <cell r="A2882">
            <v>0</v>
          </cell>
          <cell r="B2882">
            <v>0</v>
          </cell>
          <cell r="C2882">
            <v>0</v>
          </cell>
          <cell r="D2882">
            <v>0</v>
          </cell>
          <cell r="E2882">
            <v>0</v>
          </cell>
          <cell r="F2882">
            <v>0</v>
          </cell>
          <cell r="G2882">
            <v>0</v>
          </cell>
          <cell r="H2882">
            <v>0</v>
          </cell>
          <cell r="I2882">
            <v>0</v>
          </cell>
        </row>
        <row r="2883">
          <cell r="A2883">
            <v>0</v>
          </cell>
          <cell r="B2883">
            <v>0</v>
          </cell>
          <cell r="C2883">
            <v>0</v>
          </cell>
          <cell r="D2883">
            <v>0</v>
          </cell>
          <cell r="E2883">
            <v>0</v>
          </cell>
          <cell r="F2883">
            <v>0</v>
          </cell>
          <cell r="G2883">
            <v>0</v>
          </cell>
          <cell r="H2883">
            <v>0</v>
          </cell>
          <cell r="I2883">
            <v>0</v>
          </cell>
        </row>
        <row r="2884">
          <cell r="A2884">
            <v>0</v>
          </cell>
          <cell r="B2884">
            <v>0</v>
          </cell>
          <cell r="C2884">
            <v>0</v>
          </cell>
          <cell r="D2884">
            <v>0</v>
          </cell>
          <cell r="E2884">
            <v>0</v>
          </cell>
          <cell r="F2884">
            <v>0</v>
          </cell>
          <cell r="G2884">
            <v>0</v>
          </cell>
          <cell r="H2884">
            <v>0</v>
          </cell>
          <cell r="I2884">
            <v>0</v>
          </cell>
        </row>
        <row r="2885">
          <cell r="A2885">
            <v>0</v>
          </cell>
          <cell r="B2885">
            <v>0</v>
          </cell>
          <cell r="C2885">
            <v>0</v>
          </cell>
          <cell r="D2885">
            <v>0</v>
          </cell>
          <cell r="E2885">
            <v>0</v>
          </cell>
          <cell r="F2885">
            <v>0</v>
          </cell>
          <cell r="G2885">
            <v>0</v>
          </cell>
          <cell r="H2885">
            <v>0</v>
          </cell>
          <cell r="I2885">
            <v>0</v>
          </cell>
        </row>
        <row r="2886">
          <cell r="A2886">
            <v>0</v>
          </cell>
          <cell r="B2886">
            <v>0</v>
          </cell>
          <cell r="C2886">
            <v>0</v>
          </cell>
          <cell r="D2886">
            <v>0</v>
          </cell>
          <cell r="E2886">
            <v>0</v>
          </cell>
          <cell r="F2886">
            <v>0</v>
          </cell>
          <cell r="G2886">
            <v>0</v>
          </cell>
          <cell r="H2886">
            <v>0</v>
          </cell>
          <cell r="I2886">
            <v>0</v>
          </cell>
        </row>
        <row r="2887">
          <cell r="A2887">
            <v>0</v>
          </cell>
          <cell r="B2887">
            <v>0</v>
          </cell>
          <cell r="C2887">
            <v>0</v>
          </cell>
          <cell r="D2887">
            <v>0</v>
          </cell>
          <cell r="E2887">
            <v>0</v>
          </cell>
          <cell r="F2887">
            <v>0</v>
          </cell>
          <cell r="G2887">
            <v>0</v>
          </cell>
          <cell r="H2887">
            <v>0</v>
          </cell>
          <cell r="I2887">
            <v>0</v>
          </cell>
        </row>
        <row r="2888">
          <cell r="A2888">
            <v>0</v>
          </cell>
          <cell r="B2888">
            <v>0</v>
          </cell>
          <cell r="C2888">
            <v>0</v>
          </cell>
          <cell r="D2888">
            <v>0</v>
          </cell>
          <cell r="E2888">
            <v>0</v>
          </cell>
          <cell r="F2888">
            <v>0</v>
          </cell>
          <cell r="G2888">
            <v>0</v>
          </cell>
          <cell r="H2888">
            <v>0</v>
          </cell>
          <cell r="I2888">
            <v>0</v>
          </cell>
        </row>
        <row r="2889">
          <cell r="A2889">
            <v>0</v>
          </cell>
          <cell r="B2889">
            <v>0</v>
          </cell>
          <cell r="C2889">
            <v>0</v>
          </cell>
          <cell r="D2889">
            <v>0</v>
          </cell>
          <cell r="E2889">
            <v>0</v>
          </cell>
          <cell r="F2889">
            <v>0</v>
          </cell>
          <cell r="G2889">
            <v>0</v>
          </cell>
          <cell r="H2889">
            <v>0</v>
          </cell>
          <cell r="I2889">
            <v>0</v>
          </cell>
        </row>
        <row r="2890">
          <cell r="A2890">
            <v>0</v>
          </cell>
          <cell r="B2890">
            <v>0</v>
          </cell>
          <cell r="C2890">
            <v>0</v>
          </cell>
          <cell r="D2890">
            <v>0</v>
          </cell>
          <cell r="E2890">
            <v>0</v>
          </cell>
          <cell r="F2890">
            <v>0</v>
          </cell>
          <cell r="G2890">
            <v>0</v>
          </cell>
          <cell r="H2890">
            <v>0</v>
          </cell>
          <cell r="I2890">
            <v>0</v>
          </cell>
        </row>
        <row r="2891">
          <cell r="A2891">
            <v>0</v>
          </cell>
          <cell r="B2891">
            <v>0</v>
          </cell>
          <cell r="C2891">
            <v>0</v>
          </cell>
          <cell r="D2891">
            <v>0</v>
          </cell>
          <cell r="E2891">
            <v>0</v>
          </cell>
          <cell r="F2891">
            <v>0</v>
          </cell>
          <cell r="G2891">
            <v>0</v>
          </cell>
          <cell r="H2891">
            <v>0</v>
          </cell>
          <cell r="I2891">
            <v>0</v>
          </cell>
        </row>
        <row r="2892">
          <cell r="A2892">
            <v>0</v>
          </cell>
          <cell r="B2892">
            <v>0</v>
          </cell>
          <cell r="C2892">
            <v>0</v>
          </cell>
          <cell r="D2892">
            <v>0</v>
          </cell>
          <cell r="E2892">
            <v>0</v>
          </cell>
          <cell r="F2892">
            <v>0</v>
          </cell>
          <cell r="G2892">
            <v>0</v>
          </cell>
          <cell r="H2892">
            <v>0</v>
          </cell>
          <cell r="I2892">
            <v>0</v>
          </cell>
        </row>
        <row r="2893">
          <cell r="A2893">
            <v>0</v>
          </cell>
          <cell r="B2893">
            <v>0</v>
          </cell>
          <cell r="C2893">
            <v>0</v>
          </cell>
          <cell r="D2893">
            <v>0</v>
          </cell>
          <cell r="E2893">
            <v>0</v>
          </cell>
          <cell r="F2893">
            <v>0</v>
          </cell>
          <cell r="G2893">
            <v>0</v>
          </cell>
          <cell r="H2893">
            <v>0</v>
          </cell>
          <cell r="I2893">
            <v>0</v>
          </cell>
        </row>
        <row r="2894">
          <cell r="A2894">
            <v>0</v>
          </cell>
          <cell r="B2894">
            <v>0</v>
          </cell>
          <cell r="C2894">
            <v>0</v>
          </cell>
          <cell r="D2894">
            <v>0</v>
          </cell>
          <cell r="E2894">
            <v>0</v>
          </cell>
          <cell r="F2894">
            <v>0</v>
          </cell>
          <cell r="G2894">
            <v>0</v>
          </cell>
          <cell r="H2894">
            <v>0</v>
          </cell>
          <cell r="I2894">
            <v>0</v>
          </cell>
        </row>
        <row r="2895">
          <cell r="A2895">
            <v>0</v>
          </cell>
          <cell r="B2895">
            <v>0</v>
          </cell>
          <cell r="C2895">
            <v>0</v>
          </cell>
          <cell r="D2895">
            <v>0</v>
          </cell>
          <cell r="E2895">
            <v>0</v>
          </cell>
          <cell r="F2895">
            <v>0</v>
          </cell>
          <cell r="G2895">
            <v>0</v>
          </cell>
          <cell r="H2895">
            <v>0</v>
          </cell>
          <cell r="I2895">
            <v>0</v>
          </cell>
        </row>
        <row r="2896">
          <cell r="A2896">
            <v>17324000</v>
          </cell>
          <cell r="B2896">
            <v>0</v>
          </cell>
          <cell r="C2896">
            <v>732400</v>
          </cell>
          <cell r="D2896">
            <v>1</v>
          </cell>
          <cell r="E2896">
            <v>0</v>
          </cell>
          <cell r="F2896" t="str">
            <v>אגף התנועה</v>
          </cell>
          <cell r="G2896" t="str">
            <v xml:space="preserve"> </v>
          </cell>
          <cell r="H2896">
            <v>0</v>
          </cell>
          <cell r="I2896">
            <v>0</v>
          </cell>
        </row>
        <row r="2897">
          <cell r="A2897">
            <v>1732400100</v>
          </cell>
          <cell r="B2897">
            <v>100</v>
          </cell>
          <cell r="C2897">
            <v>732400</v>
          </cell>
          <cell r="D2897">
            <v>1</v>
          </cell>
          <cell r="E2897">
            <v>0</v>
          </cell>
          <cell r="F2897" t="str">
            <v>שכר עובדים לפי תקן</v>
          </cell>
          <cell r="G2897" t="str">
            <v xml:space="preserve"> </v>
          </cell>
          <cell r="H2897">
            <v>0</v>
          </cell>
          <cell r="I2897">
            <v>0</v>
          </cell>
        </row>
        <row r="2898">
          <cell r="A2898">
            <v>1732400110</v>
          </cell>
          <cell r="B2898">
            <v>110</v>
          </cell>
          <cell r="C2898">
            <v>732400</v>
          </cell>
          <cell r="D2898">
            <v>1</v>
          </cell>
          <cell r="E2898">
            <v>0</v>
          </cell>
          <cell r="F2898" t="str">
            <v>השכר הקובע-תקציבית</v>
          </cell>
          <cell r="G2898" t="str">
            <v>שכר</v>
          </cell>
          <cell r="H2898">
            <v>1.4808362369338024E-2</v>
          </cell>
          <cell r="I2898">
            <v>233000</v>
          </cell>
        </row>
        <row r="2899">
          <cell r="A2899">
            <v>1732400119</v>
          </cell>
          <cell r="B2899">
            <v>119</v>
          </cell>
          <cell r="C2899">
            <v>732400</v>
          </cell>
          <cell r="D2899">
            <v>1</v>
          </cell>
          <cell r="E2899">
            <v>0</v>
          </cell>
          <cell r="F2899" t="str">
            <v xml:space="preserve">השכר הקובע-צוברת  </v>
          </cell>
          <cell r="G2899" t="str">
            <v>שכר</v>
          </cell>
          <cell r="H2899">
            <v>4.9183622205476007E-2</v>
          </cell>
          <cell r="I2899">
            <v>2088400</v>
          </cell>
        </row>
        <row r="2900">
          <cell r="A2900">
            <v>1732400122</v>
          </cell>
          <cell r="B2900">
            <v>122</v>
          </cell>
          <cell r="C2900">
            <v>732400</v>
          </cell>
          <cell r="D2900">
            <v>1</v>
          </cell>
          <cell r="E2900">
            <v>0</v>
          </cell>
          <cell r="F2900" t="str">
            <v xml:space="preserve">ביגוד             </v>
          </cell>
          <cell r="G2900" t="str">
            <v>שכר</v>
          </cell>
          <cell r="H2900">
            <v>0</v>
          </cell>
          <cell r="I2900">
            <v>11500</v>
          </cell>
        </row>
        <row r="2901">
          <cell r="A2901">
            <v>1732400126</v>
          </cell>
          <cell r="B2901">
            <v>126</v>
          </cell>
          <cell r="C2901">
            <v>732400</v>
          </cell>
          <cell r="D2901">
            <v>1</v>
          </cell>
          <cell r="E2901">
            <v>0</v>
          </cell>
          <cell r="F2901" t="str">
            <v xml:space="preserve">דמי הבראה         </v>
          </cell>
          <cell r="G2901" t="str">
            <v>שכר</v>
          </cell>
          <cell r="H2901">
            <v>0.55642023346303504</v>
          </cell>
          <cell r="I2901">
            <v>40000</v>
          </cell>
        </row>
        <row r="2902">
          <cell r="A2902">
            <v>1732400130</v>
          </cell>
          <cell r="B2902">
            <v>130</v>
          </cell>
          <cell r="C2902">
            <v>732400</v>
          </cell>
          <cell r="D2902">
            <v>1</v>
          </cell>
          <cell r="E2902">
            <v>0</v>
          </cell>
          <cell r="F2902" t="str">
            <v xml:space="preserve">שעות נוספות       </v>
          </cell>
          <cell r="G2902" t="str">
            <v>שכר</v>
          </cell>
          <cell r="H2902">
            <v>0</v>
          </cell>
          <cell r="I2902">
            <v>30000</v>
          </cell>
        </row>
        <row r="2903">
          <cell r="A2903">
            <v>1732400140</v>
          </cell>
          <cell r="B2903">
            <v>140</v>
          </cell>
          <cell r="C2903">
            <v>732400</v>
          </cell>
          <cell r="D2903">
            <v>1</v>
          </cell>
          <cell r="E2903">
            <v>0</v>
          </cell>
          <cell r="F2903" t="str">
            <v>השתתפות באחזקת רכב</v>
          </cell>
          <cell r="G2903" t="str">
            <v>שכר</v>
          </cell>
          <cell r="H2903">
            <v>0</v>
          </cell>
          <cell r="I2903">
            <v>133300</v>
          </cell>
        </row>
        <row r="2904">
          <cell r="A2904">
            <v>1732400253</v>
          </cell>
          <cell r="B2904">
            <v>253</v>
          </cell>
          <cell r="C2904">
            <v>732400</v>
          </cell>
          <cell r="D2904">
            <v>1</v>
          </cell>
          <cell r="E2904">
            <v>0</v>
          </cell>
          <cell r="F2904" t="str">
            <v xml:space="preserve">עובדים חיצוניים   </v>
          </cell>
          <cell r="G2904" t="str">
            <v>שכר</v>
          </cell>
          <cell r="H2904">
            <v>0</v>
          </cell>
          <cell r="I2904">
            <v>0</v>
          </cell>
        </row>
        <row r="2905">
          <cell r="A2905">
            <v>1732400350</v>
          </cell>
          <cell r="B2905">
            <v>350</v>
          </cell>
          <cell r="C2905">
            <v>732400</v>
          </cell>
          <cell r="D2905">
            <v>1</v>
          </cell>
          <cell r="E2905">
            <v>0</v>
          </cell>
          <cell r="F2905" t="str">
            <v>ליסינג 244-30-701</v>
          </cell>
          <cell r="G2905" t="str">
            <v>שכר</v>
          </cell>
          <cell r="H2905">
            <v>0.90476190476190466</v>
          </cell>
          <cell r="I2905">
            <v>80000</v>
          </cell>
        </row>
        <row r="2906">
          <cell r="A2906">
            <v>1732400351</v>
          </cell>
          <cell r="B2906">
            <v>351</v>
          </cell>
          <cell r="C2906">
            <v>732400</v>
          </cell>
          <cell r="D2906">
            <v>1</v>
          </cell>
          <cell r="E2906">
            <v>0</v>
          </cell>
          <cell r="F2906" t="str">
            <v>הוצאות 244-30-701</v>
          </cell>
          <cell r="G2906" t="str">
            <v>שכר</v>
          </cell>
          <cell r="H2906">
            <v>0.22500000000000009</v>
          </cell>
          <cell r="I2906">
            <v>22050</v>
          </cell>
        </row>
        <row r="2907">
          <cell r="A2907">
            <v>1732400470</v>
          </cell>
          <cell r="B2907">
            <v>470</v>
          </cell>
          <cell r="C2907">
            <v>732400</v>
          </cell>
          <cell r="D2907">
            <v>1</v>
          </cell>
          <cell r="E2907">
            <v>0</v>
          </cell>
          <cell r="F2907" t="str">
            <v xml:space="preserve">אחזקת מכונות משרד </v>
          </cell>
          <cell r="G2907" t="str">
            <v>גמיש</v>
          </cell>
          <cell r="H2907">
            <v>0</v>
          </cell>
          <cell r="I2907">
            <v>1400</v>
          </cell>
        </row>
        <row r="2908">
          <cell r="A2908">
            <v>1732400471</v>
          </cell>
          <cell r="B2908">
            <v>471</v>
          </cell>
          <cell r="C2908">
            <v>732400</v>
          </cell>
          <cell r="D2908">
            <v>1</v>
          </cell>
          <cell r="E2908">
            <v>0</v>
          </cell>
          <cell r="F2908" t="str">
            <v xml:space="preserve">מכשירי כתיבה      </v>
          </cell>
          <cell r="G2908" t="str">
            <v>גמיש</v>
          </cell>
          <cell r="H2908">
            <v>0</v>
          </cell>
          <cell r="I2908">
            <v>10000</v>
          </cell>
        </row>
        <row r="2909">
          <cell r="A2909">
            <v>1732400511</v>
          </cell>
          <cell r="B2909">
            <v>511</v>
          </cell>
          <cell r="C2909">
            <v>732400</v>
          </cell>
          <cell r="D2909">
            <v>1</v>
          </cell>
          <cell r="E2909">
            <v>0</v>
          </cell>
          <cell r="F2909" t="str">
            <v xml:space="preserve">אירוח וכיבוד      </v>
          </cell>
          <cell r="G2909" t="str">
            <v>גמיש</v>
          </cell>
          <cell r="H2909">
            <v>0</v>
          </cell>
          <cell r="I2909">
            <v>1400</v>
          </cell>
        </row>
        <row r="2910">
          <cell r="A2910">
            <v>1732400512</v>
          </cell>
          <cell r="B2910">
            <v>512</v>
          </cell>
          <cell r="C2910">
            <v>732400</v>
          </cell>
          <cell r="D2910">
            <v>1</v>
          </cell>
          <cell r="E2910">
            <v>0</v>
          </cell>
          <cell r="F2910" t="str">
            <v xml:space="preserve">נסיעות ואש"ל      </v>
          </cell>
          <cell r="G2910" t="str">
            <v>גמיש</v>
          </cell>
          <cell r="H2910">
            <v>0</v>
          </cell>
          <cell r="I2910">
            <v>1000</v>
          </cell>
        </row>
        <row r="2911">
          <cell r="A2911">
            <v>1732400561</v>
          </cell>
          <cell r="B2911">
            <v>561</v>
          </cell>
          <cell r="C2911">
            <v>732400</v>
          </cell>
          <cell r="D2911">
            <v>1</v>
          </cell>
          <cell r="E2911">
            <v>0</v>
          </cell>
          <cell r="F2911" t="str">
            <v xml:space="preserve">שיכפולים          </v>
          </cell>
          <cell r="G2911" t="str">
            <v>גמיש</v>
          </cell>
          <cell r="H2911">
            <v>0</v>
          </cell>
          <cell r="I2911">
            <v>1000</v>
          </cell>
        </row>
        <row r="2912">
          <cell r="A2912">
            <v>1732400580</v>
          </cell>
          <cell r="B2912">
            <v>580</v>
          </cell>
          <cell r="C2912">
            <v>732400</v>
          </cell>
          <cell r="D2912">
            <v>1</v>
          </cell>
          <cell r="E2912">
            <v>0</v>
          </cell>
          <cell r="F2912" t="str">
            <v xml:space="preserve">יעוץ חיצוני       </v>
          </cell>
          <cell r="G2912" t="str">
            <v>גמיש</v>
          </cell>
          <cell r="H2912">
            <v>0.13204081632653053</v>
          </cell>
          <cell r="I2912">
            <v>554700</v>
          </cell>
        </row>
        <row r="2913">
          <cell r="A2913">
            <v>1732400581</v>
          </cell>
          <cell r="B2913">
            <v>581</v>
          </cell>
          <cell r="C2913">
            <v>732400</v>
          </cell>
          <cell r="D2913">
            <v>1</v>
          </cell>
          <cell r="E2913">
            <v>0</v>
          </cell>
          <cell r="F2913" t="str">
            <v>סריקת תוכניות</v>
          </cell>
          <cell r="G2913" t="str">
            <v>גמיש</v>
          </cell>
          <cell r="H2913">
            <v>0</v>
          </cell>
          <cell r="I2913">
            <v>23800</v>
          </cell>
        </row>
        <row r="2914">
          <cell r="A2914">
            <v>1732400582</v>
          </cell>
          <cell r="B2914">
            <v>582</v>
          </cell>
          <cell r="C2914">
            <v>732400</v>
          </cell>
          <cell r="D2914">
            <v>1</v>
          </cell>
          <cell r="E2914">
            <v>0</v>
          </cell>
          <cell r="F2914" t="str">
            <v>בדיקת רופא - חנית נכים</v>
          </cell>
          <cell r="G2914" t="str">
            <v>גמיש</v>
          </cell>
          <cell r="H2914">
            <v>0</v>
          </cell>
          <cell r="I2914">
            <v>71300</v>
          </cell>
        </row>
        <row r="2915">
          <cell r="A2915">
            <v>1732400583</v>
          </cell>
          <cell r="B2915">
            <v>583</v>
          </cell>
          <cell r="C2915">
            <v>732400</v>
          </cell>
          <cell r="D2915">
            <v>1</v>
          </cell>
          <cell r="E2915">
            <v>0</v>
          </cell>
          <cell r="F2915" t="str">
            <v xml:space="preserve">יעוץ - סככות אוטובוס     </v>
          </cell>
          <cell r="G2915" t="str">
            <v>גמיש</v>
          </cell>
          <cell r="H2915">
            <v>0</v>
          </cell>
          <cell r="I2915">
            <v>0</v>
          </cell>
        </row>
        <row r="2916">
          <cell r="A2916">
            <v>1732400584</v>
          </cell>
          <cell r="B2916">
            <v>584</v>
          </cell>
          <cell r="C2916">
            <v>732400</v>
          </cell>
          <cell r="D2916">
            <v>1</v>
          </cell>
          <cell r="E2916">
            <v>0</v>
          </cell>
          <cell r="F2916" t="str">
            <v>הזנת נתונים למחשב</v>
          </cell>
          <cell r="G2916" t="str">
            <v>גמיש</v>
          </cell>
          <cell r="H2916">
            <v>0</v>
          </cell>
          <cell r="I2916">
            <v>163000</v>
          </cell>
        </row>
        <row r="2917">
          <cell r="A2917">
            <v>1732400744</v>
          </cell>
          <cell r="B2917">
            <v>744</v>
          </cell>
          <cell r="C2917">
            <v>732400</v>
          </cell>
          <cell r="D2917">
            <v>1</v>
          </cell>
          <cell r="E2917">
            <v>0</v>
          </cell>
          <cell r="F2917" t="str">
            <v>מדים וציוד</v>
          </cell>
          <cell r="G2917" t="str">
            <v>גמיש</v>
          </cell>
          <cell r="H2917">
            <v>0</v>
          </cell>
          <cell r="I2917">
            <v>2400</v>
          </cell>
        </row>
        <row r="2918">
          <cell r="A2918">
            <v>1732400757</v>
          </cell>
          <cell r="B2918">
            <v>757</v>
          </cell>
          <cell r="C2918">
            <v>732400</v>
          </cell>
          <cell r="D2918">
            <v>1</v>
          </cell>
          <cell r="E2918">
            <v>0</v>
          </cell>
          <cell r="F2918" t="str">
            <v xml:space="preserve">אחזקת רמזורים     </v>
          </cell>
          <cell r="G2918" t="str">
            <v>קשיח</v>
          </cell>
          <cell r="H2918">
            <v>0</v>
          </cell>
          <cell r="I2918">
            <v>1480000</v>
          </cell>
        </row>
        <row r="2919">
          <cell r="A2919">
            <v>1732400758</v>
          </cell>
          <cell r="B2919">
            <v>758</v>
          </cell>
          <cell r="C2919">
            <v>732400</v>
          </cell>
          <cell r="D2919">
            <v>1</v>
          </cell>
          <cell r="E2919">
            <v>0</v>
          </cell>
          <cell r="F2919" t="str">
            <v>תיכנון תנועה ורמזורים</v>
          </cell>
          <cell r="G2919" t="str">
            <v>קשיח</v>
          </cell>
          <cell r="H2919">
            <v>0</v>
          </cell>
          <cell r="I2919">
            <v>167000</v>
          </cell>
        </row>
        <row r="2920">
          <cell r="A2920">
            <v>1732400759</v>
          </cell>
          <cell r="B2920">
            <v>759</v>
          </cell>
          <cell r="C2920">
            <v>732400</v>
          </cell>
          <cell r="D2920">
            <v>1</v>
          </cell>
          <cell r="E2920">
            <v>0</v>
          </cell>
          <cell r="F2920" t="str">
            <v>אח' תמרור : ג'-7 ה'-8</v>
          </cell>
          <cell r="G2920" t="str">
            <v>קשיח</v>
          </cell>
          <cell r="H2920">
            <v>0</v>
          </cell>
          <cell r="I2920">
            <v>375000</v>
          </cell>
        </row>
        <row r="2921">
          <cell r="A2921">
            <v>1732400936</v>
          </cell>
          <cell r="B2921">
            <v>936</v>
          </cell>
          <cell r="C2921">
            <v>732400</v>
          </cell>
          <cell r="D2921">
            <v>1</v>
          </cell>
          <cell r="E2921">
            <v>0</v>
          </cell>
          <cell r="F2921" t="str">
            <v>פעולות לבטיחות בדרכים</v>
          </cell>
          <cell r="G2921" t="str">
            <v>גמיש</v>
          </cell>
          <cell r="H2921">
            <v>0</v>
          </cell>
          <cell r="I2921">
            <v>0</v>
          </cell>
        </row>
        <row r="2922">
          <cell r="A2922" t="e">
            <v>#VALUE!</v>
          </cell>
          <cell r="B2922" t="str">
            <v>732400  סך הכל</v>
          </cell>
          <cell r="C2922">
            <v>0</v>
          </cell>
          <cell r="D2922">
            <v>0</v>
          </cell>
          <cell r="E2922">
            <v>0</v>
          </cell>
          <cell r="F2922" t="str">
            <v>אגף התנועה</v>
          </cell>
          <cell r="G2922">
            <v>0</v>
          </cell>
          <cell r="H2922">
            <v>4.2208470168378254E-2</v>
          </cell>
          <cell r="I2922">
            <v>5490250</v>
          </cell>
        </row>
        <row r="2923">
          <cell r="A2923">
            <v>17330000</v>
          </cell>
          <cell r="B2923">
            <v>0</v>
          </cell>
          <cell r="C2923">
            <v>733000</v>
          </cell>
          <cell r="D2923">
            <v>1</v>
          </cell>
          <cell r="E2923">
            <v>0</v>
          </cell>
          <cell r="F2923" t="str">
            <v xml:space="preserve">רשוי בניה         </v>
          </cell>
          <cell r="G2923" t="str">
            <v xml:space="preserve"> </v>
          </cell>
          <cell r="H2923">
            <v>0</v>
          </cell>
          <cell r="I2923">
            <v>0</v>
          </cell>
        </row>
        <row r="2924">
          <cell r="A2924">
            <v>1733000100</v>
          </cell>
          <cell r="B2924">
            <v>100</v>
          </cell>
          <cell r="C2924">
            <v>733000</v>
          </cell>
          <cell r="D2924">
            <v>1</v>
          </cell>
          <cell r="E2924">
            <v>0</v>
          </cell>
          <cell r="F2924" t="str">
            <v>שכר עובדים לפי תקן</v>
          </cell>
          <cell r="G2924" t="str">
            <v xml:space="preserve"> </v>
          </cell>
          <cell r="H2924">
            <v>0</v>
          </cell>
          <cell r="I2924">
            <v>0</v>
          </cell>
        </row>
        <row r="2925">
          <cell r="A2925">
            <v>1733000110</v>
          </cell>
          <cell r="B2925">
            <v>110</v>
          </cell>
          <cell r="C2925">
            <v>733000</v>
          </cell>
          <cell r="D2925">
            <v>1</v>
          </cell>
          <cell r="E2925">
            <v>0</v>
          </cell>
          <cell r="F2925" t="str">
            <v>השכר הקובע-תקציבית</v>
          </cell>
          <cell r="G2925" t="str">
            <v>שכר</v>
          </cell>
          <cell r="H2925">
            <v>-0.29927695693178247</v>
          </cell>
          <cell r="I2925">
            <v>222900</v>
          </cell>
        </row>
        <row r="2926">
          <cell r="A2926">
            <v>1733000119</v>
          </cell>
          <cell r="B2926">
            <v>119</v>
          </cell>
          <cell r="C2926">
            <v>733000</v>
          </cell>
          <cell r="D2926">
            <v>1</v>
          </cell>
          <cell r="E2926">
            <v>0</v>
          </cell>
          <cell r="F2926" t="str">
            <v xml:space="preserve">השכר הקובע-צוברת  </v>
          </cell>
          <cell r="G2926" t="str">
            <v>שכר</v>
          </cell>
          <cell r="H2926">
            <v>1.9016360584270808E-2</v>
          </cell>
          <cell r="I2926">
            <v>4067200</v>
          </cell>
        </row>
        <row r="2927">
          <cell r="A2927">
            <v>1733000122</v>
          </cell>
          <cell r="B2927">
            <v>122</v>
          </cell>
          <cell r="C2927">
            <v>733000</v>
          </cell>
          <cell r="D2927">
            <v>1</v>
          </cell>
          <cell r="E2927">
            <v>0</v>
          </cell>
          <cell r="F2927" t="str">
            <v xml:space="preserve">ביגוד             </v>
          </cell>
          <cell r="G2927" t="str">
            <v>שכר</v>
          </cell>
          <cell r="H2927">
            <v>0</v>
          </cell>
          <cell r="I2927">
            <v>48600</v>
          </cell>
        </row>
        <row r="2928">
          <cell r="A2928">
            <v>1733000126</v>
          </cell>
          <cell r="B2928">
            <v>126</v>
          </cell>
          <cell r="C2928">
            <v>733000</v>
          </cell>
          <cell r="D2928">
            <v>1</v>
          </cell>
          <cell r="E2928">
            <v>0</v>
          </cell>
          <cell r="F2928" t="str">
            <v xml:space="preserve">דמי הבראה         </v>
          </cell>
          <cell r="G2928" t="str">
            <v>שכר</v>
          </cell>
          <cell r="H2928">
            <v>2.3550724637681153E-2</v>
          </cell>
          <cell r="I2928">
            <v>113000</v>
          </cell>
        </row>
        <row r="2929">
          <cell r="A2929">
            <v>1733000130</v>
          </cell>
          <cell r="B2929">
            <v>130</v>
          </cell>
          <cell r="C2929">
            <v>733000</v>
          </cell>
          <cell r="D2929">
            <v>1</v>
          </cell>
          <cell r="E2929">
            <v>0</v>
          </cell>
          <cell r="F2929" t="str">
            <v xml:space="preserve">שעות נוספות       </v>
          </cell>
          <cell r="G2929" t="str">
            <v>שכר</v>
          </cell>
          <cell r="H2929">
            <v>0</v>
          </cell>
          <cell r="I2929">
            <v>54400</v>
          </cell>
        </row>
        <row r="2930">
          <cell r="A2930">
            <v>1733000140</v>
          </cell>
          <cell r="B2930">
            <v>140</v>
          </cell>
          <cell r="C2930">
            <v>733000</v>
          </cell>
          <cell r="D2930">
            <v>1</v>
          </cell>
          <cell r="E2930">
            <v>0</v>
          </cell>
          <cell r="F2930" t="str">
            <v>השתתפות באחזקת רכב</v>
          </cell>
          <cell r="G2930" t="str">
            <v>שכר</v>
          </cell>
          <cell r="H2930">
            <v>0</v>
          </cell>
          <cell r="I2930">
            <v>390800</v>
          </cell>
        </row>
        <row r="2931">
          <cell r="A2931">
            <v>1733000253</v>
          </cell>
          <cell r="B2931">
            <v>253</v>
          </cell>
          <cell r="C2931">
            <v>733000</v>
          </cell>
          <cell r="D2931">
            <v>1</v>
          </cell>
          <cell r="E2931">
            <v>0</v>
          </cell>
          <cell r="F2931" t="str">
            <v xml:space="preserve">עובדים חיצוניים   </v>
          </cell>
          <cell r="G2931" t="str">
            <v>שכר</v>
          </cell>
          <cell r="H2931">
            <v>0</v>
          </cell>
          <cell r="I2931">
            <v>105300</v>
          </cell>
        </row>
        <row r="2932">
          <cell r="A2932">
            <v>1733000400</v>
          </cell>
          <cell r="B2932">
            <v>400</v>
          </cell>
          <cell r="C2932">
            <v>733000</v>
          </cell>
          <cell r="D2932">
            <v>1</v>
          </cell>
          <cell r="E2932">
            <v>0</v>
          </cell>
          <cell r="F2932" t="str">
            <v>אחזקת בנינים וציוד</v>
          </cell>
          <cell r="G2932" t="str">
            <v xml:space="preserve"> </v>
          </cell>
          <cell r="H2932">
            <v>0</v>
          </cell>
          <cell r="I2932">
            <v>0</v>
          </cell>
        </row>
        <row r="2933">
          <cell r="A2933">
            <v>1733000471</v>
          </cell>
          <cell r="B2933">
            <v>471</v>
          </cell>
          <cell r="C2933">
            <v>733000</v>
          </cell>
          <cell r="D2933">
            <v>1</v>
          </cell>
          <cell r="E2933">
            <v>0</v>
          </cell>
          <cell r="F2933" t="str">
            <v xml:space="preserve">מכשירי כתיבה      </v>
          </cell>
          <cell r="G2933" t="str">
            <v>גמיש</v>
          </cell>
          <cell r="H2933">
            <v>0</v>
          </cell>
          <cell r="I2933">
            <v>28500</v>
          </cell>
        </row>
        <row r="2934">
          <cell r="A2934">
            <v>1733000511</v>
          </cell>
          <cell r="B2934">
            <v>511</v>
          </cell>
          <cell r="C2934">
            <v>733000</v>
          </cell>
          <cell r="D2934">
            <v>1</v>
          </cell>
          <cell r="E2934">
            <v>0</v>
          </cell>
          <cell r="F2934" t="str">
            <v xml:space="preserve">אירוח וכיבוד      </v>
          </cell>
          <cell r="G2934" t="str">
            <v>גמיש</v>
          </cell>
          <cell r="H2934">
            <v>0</v>
          </cell>
          <cell r="I2934">
            <v>1400</v>
          </cell>
        </row>
        <row r="2935">
          <cell r="A2935">
            <v>1733000550</v>
          </cell>
          <cell r="B2935">
            <v>550</v>
          </cell>
          <cell r="C2935">
            <v>733000</v>
          </cell>
          <cell r="D2935">
            <v>1</v>
          </cell>
          <cell r="E2935">
            <v>0</v>
          </cell>
          <cell r="F2935" t="str">
            <v>פירסומים ושילוט</v>
          </cell>
          <cell r="G2935" t="str">
            <v>גמיש</v>
          </cell>
          <cell r="H2935">
            <v>0</v>
          </cell>
          <cell r="I2935">
            <v>7600</v>
          </cell>
        </row>
        <row r="2936">
          <cell r="A2936">
            <v>1733000561</v>
          </cell>
          <cell r="B2936">
            <v>561</v>
          </cell>
          <cell r="C2936">
            <v>733000</v>
          </cell>
          <cell r="D2936">
            <v>1</v>
          </cell>
          <cell r="E2936">
            <v>0</v>
          </cell>
          <cell r="F2936" t="str">
            <v xml:space="preserve">שיכפולים          </v>
          </cell>
          <cell r="G2936" t="str">
            <v>גמיש</v>
          </cell>
          <cell r="H2936">
            <v>0</v>
          </cell>
          <cell r="I2936">
            <v>1000</v>
          </cell>
        </row>
        <row r="2937">
          <cell r="A2937">
            <v>1733000562</v>
          </cell>
          <cell r="B2937">
            <v>562</v>
          </cell>
          <cell r="C2937">
            <v>733000</v>
          </cell>
          <cell r="D2937">
            <v>1</v>
          </cell>
          <cell r="E2937">
            <v>0</v>
          </cell>
          <cell r="F2937" t="str">
            <v xml:space="preserve">הדפסות            </v>
          </cell>
          <cell r="G2937" t="str">
            <v>גמיש</v>
          </cell>
          <cell r="H2937">
            <v>0</v>
          </cell>
          <cell r="I2937">
            <v>0</v>
          </cell>
        </row>
        <row r="2938">
          <cell r="A2938">
            <v>1733000563</v>
          </cell>
          <cell r="B2938">
            <v>563</v>
          </cell>
          <cell r="C2938">
            <v>733000</v>
          </cell>
          <cell r="D2938">
            <v>1</v>
          </cell>
          <cell r="E2938">
            <v>0</v>
          </cell>
          <cell r="F2938" t="str">
            <v xml:space="preserve">תיקי רישוי        </v>
          </cell>
          <cell r="G2938" t="str">
            <v>גמיש</v>
          </cell>
          <cell r="H2938">
            <v>0</v>
          </cell>
          <cell r="I2938">
            <v>0</v>
          </cell>
        </row>
        <row r="2939">
          <cell r="A2939">
            <v>1733000564</v>
          </cell>
          <cell r="B2939">
            <v>564</v>
          </cell>
          <cell r="C2939">
            <v>733000</v>
          </cell>
          <cell r="D2939">
            <v>1</v>
          </cell>
          <cell r="E2939">
            <v>0</v>
          </cell>
          <cell r="F2939" t="str">
            <v xml:space="preserve">פרטיכל - משנה     </v>
          </cell>
          <cell r="G2939" t="str">
            <v>גמיש</v>
          </cell>
          <cell r="H2939">
            <v>0</v>
          </cell>
          <cell r="I2939">
            <v>14300</v>
          </cell>
        </row>
        <row r="2940">
          <cell r="A2940">
            <v>1733000565</v>
          </cell>
          <cell r="B2940">
            <v>565</v>
          </cell>
          <cell r="C2940">
            <v>733000</v>
          </cell>
          <cell r="D2940">
            <v>1</v>
          </cell>
          <cell r="E2940">
            <v>0</v>
          </cell>
          <cell r="F2940" t="str">
            <v>כיבוד לוועדות משנה</v>
          </cell>
          <cell r="G2940" t="str">
            <v>גמיש</v>
          </cell>
          <cell r="H2940">
            <v>0</v>
          </cell>
          <cell r="I2940">
            <v>0</v>
          </cell>
        </row>
        <row r="2941">
          <cell r="A2941">
            <v>1733000570</v>
          </cell>
          <cell r="B2941">
            <v>570</v>
          </cell>
          <cell r="C2941">
            <v>733000</v>
          </cell>
          <cell r="D2941">
            <v>1</v>
          </cell>
          <cell r="E2941">
            <v>0</v>
          </cell>
          <cell r="F2941" t="str">
            <v>מיחשוב רישוי+הטלים</v>
          </cell>
          <cell r="G2941" t="str">
            <v>קשיח</v>
          </cell>
          <cell r="H2941">
            <v>0</v>
          </cell>
          <cell r="I2941">
            <v>7400</v>
          </cell>
        </row>
        <row r="2942">
          <cell r="A2942">
            <v>1733000571</v>
          </cell>
          <cell r="B2942">
            <v>571</v>
          </cell>
          <cell r="C2942">
            <v>733000</v>
          </cell>
          <cell r="D2942">
            <v>1</v>
          </cell>
          <cell r="E2942">
            <v>0</v>
          </cell>
          <cell r="F2942" t="str">
            <v xml:space="preserve">מיכון וענ"א       </v>
          </cell>
          <cell r="G2942" t="str">
            <v>קשיח</v>
          </cell>
          <cell r="H2942">
            <v>0</v>
          </cell>
          <cell r="I2942">
            <v>319700</v>
          </cell>
        </row>
        <row r="2943">
          <cell r="A2943">
            <v>1733000580</v>
          </cell>
          <cell r="B2943">
            <v>580</v>
          </cell>
          <cell r="C2943">
            <v>733000</v>
          </cell>
          <cell r="D2943">
            <v>1</v>
          </cell>
          <cell r="E2943">
            <v>0</v>
          </cell>
          <cell r="F2943" t="str">
            <v xml:space="preserve">שכ"ט שמאים        </v>
          </cell>
          <cell r="G2943" t="str">
            <v>קשיח</v>
          </cell>
          <cell r="H2943">
            <v>0</v>
          </cell>
          <cell r="I2943">
            <v>1995000</v>
          </cell>
        </row>
        <row r="2944">
          <cell r="A2944">
            <v>1733000581</v>
          </cell>
          <cell r="B2944">
            <v>581</v>
          </cell>
          <cell r="C2944">
            <v>733000</v>
          </cell>
          <cell r="D2944">
            <v>1</v>
          </cell>
          <cell r="E2944">
            <v>0</v>
          </cell>
          <cell r="F2944" t="str">
            <v xml:space="preserve">שכ"ט שמאים מכריעים        </v>
          </cell>
          <cell r="G2944" t="str">
            <v>גמיש</v>
          </cell>
          <cell r="H2944">
            <v>0</v>
          </cell>
          <cell r="I2944">
            <v>760000</v>
          </cell>
        </row>
        <row r="2945">
          <cell r="A2945">
            <v>1733000753</v>
          </cell>
          <cell r="B2945">
            <v>753</v>
          </cell>
          <cell r="C2945">
            <v>733000</v>
          </cell>
          <cell r="D2945">
            <v>1</v>
          </cell>
          <cell r="E2945">
            <v>0</v>
          </cell>
          <cell r="F2945" t="str">
            <v xml:space="preserve">עובדים חיצוניים   </v>
          </cell>
          <cell r="G2945" t="str">
            <v>קשיח</v>
          </cell>
          <cell r="H2945">
            <v>0</v>
          </cell>
          <cell r="I2945">
            <v>0</v>
          </cell>
        </row>
        <row r="2946">
          <cell r="A2946">
            <v>1733000758</v>
          </cell>
          <cell r="B2946">
            <v>758</v>
          </cell>
          <cell r="C2946">
            <v>733000</v>
          </cell>
          <cell r="D2946">
            <v>1</v>
          </cell>
          <cell r="E2946">
            <v>0</v>
          </cell>
          <cell r="F2946" t="str">
            <v xml:space="preserve">מבנים מסוכנים     </v>
          </cell>
          <cell r="G2946" t="str">
            <v>קשיח</v>
          </cell>
          <cell r="H2946">
            <v>0</v>
          </cell>
          <cell r="I2946">
            <v>0</v>
          </cell>
        </row>
        <row r="2947">
          <cell r="A2947">
            <v>1733000931</v>
          </cell>
          <cell r="B2947">
            <v>931</v>
          </cell>
          <cell r="C2947">
            <v>733000</v>
          </cell>
          <cell r="D2947">
            <v>1</v>
          </cell>
          <cell r="E2947">
            <v>0</v>
          </cell>
          <cell r="F2947" t="str">
            <v xml:space="preserve">חוברת מידע למתכנן </v>
          </cell>
          <cell r="G2947" t="str">
            <v>קשיח</v>
          </cell>
          <cell r="H2947">
            <v>0</v>
          </cell>
          <cell r="I2947">
            <v>0</v>
          </cell>
        </row>
        <row r="2948">
          <cell r="A2948">
            <v>1733000961</v>
          </cell>
          <cell r="B2948">
            <v>961</v>
          </cell>
          <cell r="C2948">
            <v>733000</v>
          </cell>
          <cell r="D2948">
            <v>1</v>
          </cell>
          <cell r="E2948">
            <v>0</v>
          </cell>
          <cell r="F2948" t="str">
            <v>רז' פעולות ורכישות</v>
          </cell>
          <cell r="G2948" t="str">
            <v>גמיש</v>
          </cell>
          <cell r="H2948">
            <v>0</v>
          </cell>
          <cell r="I2948">
            <v>0</v>
          </cell>
        </row>
        <row r="2949">
          <cell r="A2949" t="e">
            <v>#VALUE!</v>
          </cell>
          <cell r="B2949" t="str">
            <v>733000  סך הכל</v>
          </cell>
          <cell r="C2949">
            <v>0</v>
          </cell>
          <cell r="D2949">
            <v>0</v>
          </cell>
          <cell r="E2949">
            <v>0</v>
          </cell>
          <cell r="F2949" t="str">
            <v xml:space="preserve">רשוי בניה         </v>
          </cell>
          <cell r="G2949">
            <v>0</v>
          </cell>
          <cell r="H2949">
            <v>-2.0481248007063746E-3</v>
          </cell>
          <cell r="I2949">
            <v>8137100</v>
          </cell>
        </row>
        <row r="2950">
          <cell r="A2950">
            <v>0</v>
          </cell>
          <cell r="B2950">
            <v>0</v>
          </cell>
          <cell r="C2950">
            <v>0</v>
          </cell>
          <cell r="D2950">
            <v>0</v>
          </cell>
          <cell r="E2950">
            <v>0</v>
          </cell>
          <cell r="F2950">
            <v>0</v>
          </cell>
          <cell r="G2950">
            <v>0</v>
          </cell>
          <cell r="H2950">
            <v>0</v>
          </cell>
          <cell r="I2950">
            <v>0</v>
          </cell>
        </row>
        <row r="2951">
          <cell r="A2951">
            <v>0</v>
          </cell>
          <cell r="B2951">
            <v>0</v>
          </cell>
          <cell r="C2951">
            <v>0</v>
          </cell>
          <cell r="D2951">
            <v>0</v>
          </cell>
          <cell r="E2951">
            <v>0</v>
          </cell>
          <cell r="F2951">
            <v>0</v>
          </cell>
          <cell r="G2951">
            <v>0</v>
          </cell>
          <cell r="H2951">
            <v>0</v>
          </cell>
          <cell r="I2951">
            <v>0</v>
          </cell>
        </row>
        <row r="2952">
          <cell r="A2952">
            <v>0</v>
          </cell>
          <cell r="B2952">
            <v>0</v>
          </cell>
          <cell r="C2952">
            <v>0</v>
          </cell>
          <cell r="D2952">
            <v>0</v>
          </cell>
          <cell r="E2952">
            <v>0</v>
          </cell>
          <cell r="F2952">
            <v>0</v>
          </cell>
          <cell r="G2952">
            <v>0</v>
          </cell>
          <cell r="H2952">
            <v>0</v>
          </cell>
          <cell r="I2952">
            <v>0</v>
          </cell>
        </row>
        <row r="2953">
          <cell r="A2953">
            <v>0</v>
          </cell>
          <cell r="B2953">
            <v>0</v>
          </cell>
          <cell r="C2953">
            <v>0</v>
          </cell>
          <cell r="D2953">
            <v>0</v>
          </cell>
          <cell r="E2953">
            <v>0</v>
          </cell>
          <cell r="F2953">
            <v>0</v>
          </cell>
          <cell r="G2953">
            <v>0</v>
          </cell>
          <cell r="H2953">
            <v>0</v>
          </cell>
          <cell r="I2953">
            <v>0</v>
          </cell>
        </row>
        <row r="2954">
          <cell r="A2954">
            <v>0</v>
          </cell>
          <cell r="B2954">
            <v>0</v>
          </cell>
          <cell r="C2954">
            <v>0</v>
          </cell>
          <cell r="D2954">
            <v>0</v>
          </cell>
          <cell r="E2954">
            <v>0</v>
          </cell>
          <cell r="F2954">
            <v>0</v>
          </cell>
          <cell r="G2954">
            <v>0</v>
          </cell>
          <cell r="H2954">
            <v>0</v>
          </cell>
          <cell r="I2954">
            <v>0</v>
          </cell>
        </row>
        <row r="2955">
          <cell r="A2955">
            <v>0</v>
          </cell>
          <cell r="B2955">
            <v>0</v>
          </cell>
          <cell r="C2955">
            <v>0</v>
          </cell>
          <cell r="D2955">
            <v>0</v>
          </cell>
          <cell r="E2955">
            <v>0</v>
          </cell>
          <cell r="F2955">
            <v>0</v>
          </cell>
          <cell r="G2955">
            <v>0</v>
          </cell>
          <cell r="H2955">
            <v>0</v>
          </cell>
          <cell r="I2955">
            <v>0</v>
          </cell>
        </row>
        <row r="2956">
          <cell r="A2956">
            <v>0</v>
          </cell>
          <cell r="B2956">
            <v>0</v>
          </cell>
          <cell r="C2956">
            <v>0</v>
          </cell>
          <cell r="D2956">
            <v>0</v>
          </cell>
          <cell r="E2956">
            <v>0</v>
          </cell>
          <cell r="F2956">
            <v>0</v>
          </cell>
          <cell r="G2956">
            <v>0</v>
          </cell>
          <cell r="H2956">
            <v>0</v>
          </cell>
          <cell r="I2956">
            <v>0</v>
          </cell>
        </row>
        <row r="2957">
          <cell r="A2957">
            <v>0</v>
          </cell>
          <cell r="B2957">
            <v>0</v>
          </cell>
          <cell r="C2957">
            <v>0</v>
          </cell>
          <cell r="D2957">
            <v>0</v>
          </cell>
          <cell r="E2957">
            <v>0</v>
          </cell>
          <cell r="F2957">
            <v>0</v>
          </cell>
          <cell r="G2957">
            <v>0</v>
          </cell>
          <cell r="H2957">
            <v>0</v>
          </cell>
          <cell r="I2957">
            <v>0</v>
          </cell>
        </row>
        <row r="2958">
          <cell r="A2958">
            <v>0</v>
          </cell>
          <cell r="B2958">
            <v>0</v>
          </cell>
          <cell r="C2958">
            <v>0</v>
          </cell>
          <cell r="D2958">
            <v>0</v>
          </cell>
          <cell r="E2958">
            <v>0</v>
          </cell>
          <cell r="F2958">
            <v>0</v>
          </cell>
          <cell r="G2958">
            <v>0</v>
          </cell>
          <cell r="H2958">
            <v>0</v>
          </cell>
          <cell r="I2958">
            <v>0</v>
          </cell>
        </row>
        <row r="2959">
          <cell r="A2959">
            <v>0</v>
          </cell>
          <cell r="B2959">
            <v>0</v>
          </cell>
          <cell r="C2959">
            <v>0</v>
          </cell>
          <cell r="D2959">
            <v>0</v>
          </cell>
          <cell r="E2959">
            <v>0</v>
          </cell>
          <cell r="F2959">
            <v>0</v>
          </cell>
          <cell r="G2959">
            <v>0</v>
          </cell>
          <cell r="H2959">
            <v>0</v>
          </cell>
          <cell r="I2959">
            <v>0</v>
          </cell>
        </row>
        <row r="2960">
          <cell r="A2960">
            <v>0</v>
          </cell>
          <cell r="B2960">
            <v>0</v>
          </cell>
          <cell r="C2960">
            <v>0</v>
          </cell>
          <cell r="D2960">
            <v>0</v>
          </cell>
          <cell r="E2960">
            <v>0</v>
          </cell>
          <cell r="F2960">
            <v>0</v>
          </cell>
          <cell r="G2960">
            <v>0</v>
          </cell>
          <cell r="H2960">
            <v>0</v>
          </cell>
          <cell r="I2960">
            <v>0</v>
          </cell>
        </row>
        <row r="2961">
          <cell r="A2961">
            <v>0</v>
          </cell>
          <cell r="B2961">
            <v>0</v>
          </cell>
          <cell r="C2961">
            <v>0</v>
          </cell>
          <cell r="D2961">
            <v>0</v>
          </cell>
          <cell r="E2961">
            <v>0</v>
          </cell>
          <cell r="F2961">
            <v>0</v>
          </cell>
          <cell r="G2961">
            <v>0</v>
          </cell>
          <cell r="H2961">
            <v>0</v>
          </cell>
          <cell r="I2961">
            <v>0</v>
          </cell>
        </row>
        <row r="2962">
          <cell r="A2962">
            <v>17333000</v>
          </cell>
          <cell r="B2962">
            <v>0</v>
          </cell>
          <cell r="C2962">
            <v>733300</v>
          </cell>
          <cell r="D2962">
            <v>1</v>
          </cell>
          <cell r="E2962">
            <v>0</v>
          </cell>
          <cell r="F2962" t="str">
            <v xml:space="preserve">פיקוח על הבניה    </v>
          </cell>
          <cell r="G2962" t="str">
            <v xml:space="preserve"> </v>
          </cell>
          <cell r="H2962">
            <v>0</v>
          </cell>
          <cell r="I2962">
            <v>0</v>
          </cell>
        </row>
        <row r="2963">
          <cell r="A2963">
            <v>1733300100</v>
          </cell>
          <cell r="B2963">
            <v>100</v>
          </cell>
          <cell r="C2963">
            <v>733300</v>
          </cell>
          <cell r="D2963">
            <v>1</v>
          </cell>
          <cell r="E2963">
            <v>0</v>
          </cell>
          <cell r="F2963" t="str">
            <v>שכר עובדים לפי תקן</v>
          </cell>
          <cell r="G2963" t="str">
            <v xml:space="preserve"> </v>
          </cell>
          <cell r="H2963">
            <v>0</v>
          </cell>
          <cell r="I2963">
            <v>0</v>
          </cell>
        </row>
        <row r="2964">
          <cell r="A2964">
            <v>1733300110</v>
          </cell>
          <cell r="B2964">
            <v>110</v>
          </cell>
          <cell r="C2964">
            <v>733300</v>
          </cell>
          <cell r="D2964">
            <v>1</v>
          </cell>
          <cell r="E2964">
            <v>0</v>
          </cell>
          <cell r="F2964" t="str">
            <v>השכר הקובע-תקציבית</v>
          </cell>
          <cell r="G2964" t="str">
            <v>שכר</v>
          </cell>
          <cell r="H2964">
            <v>1.482889733840298E-2</v>
          </cell>
          <cell r="I2964">
            <v>266900</v>
          </cell>
        </row>
        <row r="2965">
          <cell r="A2965">
            <v>1733300119</v>
          </cell>
          <cell r="B2965">
            <v>119</v>
          </cell>
          <cell r="C2965">
            <v>733300</v>
          </cell>
          <cell r="D2965">
            <v>1</v>
          </cell>
          <cell r="E2965">
            <v>0</v>
          </cell>
          <cell r="F2965" t="str">
            <v xml:space="preserve">השכר הקובע-צוברת  </v>
          </cell>
          <cell r="G2965" t="str">
            <v>שכר</v>
          </cell>
          <cell r="H2965">
            <v>8.8658882463442445E-2</v>
          </cell>
          <cell r="I2965">
            <v>2955600</v>
          </cell>
        </row>
        <row r="2966">
          <cell r="A2966">
            <v>1733300122</v>
          </cell>
          <cell r="B2966">
            <v>122</v>
          </cell>
          <cell r="C2966">
            <v>733300</v>
          </cell>
          <cell r="D2966">
            <v>1</v>
          </cell>
          <cell r="E2966">
            <v>0</v>
          </cell>
          <cell r="F2966" t="str">
            <v xml:space="preserve">ביגוד             </v>
          </cell>
          <cell r="G2966" t="str">
            <v>שכר</v>
          </cell>
          <cell r="H2966">
            <v>0</v>
          </cell>
          <cell r="I2966">
            <v>28500</v>
          </cell>
        </row>
        <row r="2967">
          <cell r="A2967">
            <v>1733300126</v>
          </cell>
          <cell r="B2967">
            <v>126</v>
          </cell>
          <cell r="C2967">
            <v>733300</v>
          </cell>
          <cell r="D2967">
            <v>1</v>
          </cell>
          <cell r="E2967">
            <v>0</v>
          </cell>
          <cell r="F2967" t="str">
            <v xml:space="preserve">דמי הבראה         </v>
          </cell>
          <cell r="G2967" t="str">
            <v>שכר</v>
          </cell>
          <cell r="H2967">
            <v>-1.3867488443759624E-2</v>
          </cell>
          <cell r="I2967">
            <v>64000</v>
          </cell>
        </row>
        <row r="2968">
          <cell r="A2968">
            <v>1733300130</v>
          </cell>
          <cell r="B2968">
            <v>130</v>
          </cell>
          <cell r="C2968">
            <v>733300</v>
          </cell>
          <cell r="D2968">
            <v>1</v>
          </cell>
          <cell r="E2968">
            <v>0</v>
          </cell>
          <cell r="F2968" t="str">
            <v xml:space="preserve">שעות נוספות       </v>
          </cell>
          <cell r="G2968" t="str">
            <v>שכר</v>
          </cell>
          <cell r="H2968">
            <v>0</v>
          </cell>
          <cell r="I2968">
            <v>130700</v>
          </cell>
        </row>
        <row r="2969">
          <cell r="A2969">
            <v>1733300140</v>
          </cell>
          <cell r="B2969">
            <v>140</v>
          </cell>
          <cell r="C2969">
            <v>733300</v>
          </cell>
          <cell r="D2969">
            <v>1</v>
          </cell>
          <cell r="E2969">
            <v>0</v>
          </cell>
          <cell r="F2969" t="str">
            <v>השתתפות באחזקת רכב</v>
          </cell>
          <cell r="G2969" t="str">
            <v>שכר</v>
          </cell>
          <cell r="H2969">
            <v>0</v>
          </cell>
          <cell r="I2969">
            <v>322300</v>
          </cell>
        </row>
        <row r="2970">
          <cell r="A2970">
            <v>1733300253</v>
          </cell>
          <cell r="B2970">
            <v>253</v>
          </cell>
          <cell r="C2970">
            <v>733300</v>
          </cell>
          <cell r="D2970">
            <v>1</v>
          </cell>
          <cell r="E2970">
            <v>0</v>
          </cell>
          <cell r="F2970" t="str">
            <v xml:space="preserve">עובדים חיצוניים   </v>
          </cell>
          <cell r="G2970" t="str">
            <v>שכר</v>
          </cell>
          <cell r="H2970">
            <v>0</v>
          </cell>
          <cell r="I2970">
            <v>0</v>
          </cell>
        </row>
        <row r="2971">
          <cell r="A2971">
            <v>1733300471</v>
          </cell>
          <cell r="B2971">
            <v>471</v>
          </cell>
          <cell r="C2971">
            <v>733300</v>
          </cell>
          <cell r="D2971">
            <v>1</v>
          </cell>
          <cell r="E2971">
            <v>0</v>
          </cell>
          <cell r="F2971" t="str">
            <v xml:space="preserve">מכשירי כתיבה      </v>
          </cell>
          <cell r="G2971" t="str">
            <v>גמיש</v>
          </cell>
          <cell r="H2971">
            <v>0</v>
          </cell>
          <cell r="I2971">
            <v>13300</v>
          </cell>
        </row>
        <row r="2972">
          <cell r="A2972">
            <v>1733300544</v>
          </cell>
          <cell r="B2972">
            <v>544</v>
          </cell>
          <cell r="C2972">
            <v>733300</v>
          </cell>
          <cell r="D2972">
            <v>1</v>
          </cell>
          <cell r="E2972">
            <v>0</v>
          </cell>
          <cell r="F2972" t="str">
            <v xml:space="preserve">הוצאות דאר        </v>
          </cell>
          <cell r="G2972" t="str">
            <v>גמיש</v>
          </cell>
          <cell r="H2972">
            <v>-1</v>
          </cell>
          <cell r="I2972">
            <v>0</v>
          </cell>
        </row>
        <row r="2973">
          <cell r="A2973">
            <v>1733300562</v>
          </cell>
          <cell r="B2973">
            <v>562</v>
          </cell>
          <cell r="C2973">
            <v>733300</v>
          </cell>
          <cell r="D2973">
            <v>1</v>
          </cell>
          <cell r="E2973">
            <v>0</v>
          </cell>
          <cell r="F2973" t="str">
            <v xml:space="preserve">הדפסות            </v>
          </cell>
          <cell r="G2973" t="str">
            <v>גמיש</v>
          </cell>
          <cell r="H2973">
            <v>0</v>
          </cell>
          <cell r="I2973">
            <v>3800</v>
          </cell>
        </row>
        <row r="2974">
          <cell r="A2974">
            <v>1733300570</v>
          </cell>
          <cell r="B2974">
            <v>570</v>
          </cell>
          <cell r="C2974">
            <v>733300</v>
          </cell>
          <cell r="D2974">
            <v>1</v>
          </cell>
          <cell r="E2974">
            <v>0</v>
          </cell>
          <cell r="F2974" t="str">
            <v>תוכנת רישוי בניה</v>
          </cell>
          <cell r="G2974" t="str">
            <v>קשיח</v>
          </cell>
          <cell r="H2974">
            <v>0</v>
          </cell>
          <cell r="I2974">
            <v>12000</v>
          </cell>
        </row>
        <row r="2975">
          <cell r="A2975">
            <v>1733300571</v>
          </cell>
          <cell r="B2975">
            <v>571</v>
          </cell>
          <cell r="C2975">
            <v>733300</v>
          </cell>
          <cell r="D2975">
            <v>1</v>
          </cell>
          <cell r="E2975">
            <v>0</v>
          </cell>
          <cell r="F2975" t="str">
            <v xml:space="preserve">מיכון וענ"א       </v>
          </cell>
          <cell r="G2975" t="str">
            <v>קשיח</v>
          </cell>
          <cell r="H2975">
            <v>0</v>
          </cell>
          <cell r="I2975">
            <v>87800</v>
          </cell>
        </row>
        <row r="2976">
          <cell r="A2976">
            <v>1733300753</v>
          </cell>
          <cell r="B2976">
            <v>753</v>
          </cell>
          <cell r="C2976">
            <v>733300</v>
          </cell>
          <cell r="D2976">
            <v>1</v>
          </cell>
          <cell r="E2976">
            <v>0</v>
          </cell>
          <cell r="F2976" t="str">
            <v>עובדים חיצוניים-מנעולן</v>
          </cell>
          <cell r="G2976" t="str">
            <v>קשיח</v>
          </cell>
          <cell r="H2976">
            <v>0</v>
          </cell>
          <cell r="I2976">
            <v>23800</v>
          </cell>
        </row>
        <row r="2977">
          <cell r="A2977">
            <v>1733300756</v>
          </cell>
          <cell r="B2977">
            <v>756</v>
          </cell>
          <cell r="C2977">
            <v>733300</v>
          </cell>
          <cell r="D2977">
            <v>1</v>
          </cell>
          <cell r="E2977">
            <v>0</v>
          </cell>
          <cell r="F2977" t="str">
            <v xml:space="preserve">שמירה בקבלנות     </v>
          </cell>
          <cell r="G2977" t="str">
            <v>קשיח</v>
          </cell>
          <cell r="H2977">
            <v>0</v>
          </cell>
          <cell r="I2977">
            <v>12000</v>
          </cell>
        </row>
        <row r="2978">
          <cell r="A2978">
            <v>1733300757</v>
          </cell>
          <cell r="B2978">
            <v>757</v>
          </cell>
          <cell r="C2978">
            <v>733300</v>
          </cell>
          <cell r="D2978">
            <v>1</v>
          </cell>
          <cell r="E2978">
            <v>0</v>
          </cell>
          <cell r="F2978" t="str">
            <v>צילומי אויר</v>
          </cell>
          <cell r="G2978" t="str">
            <v>גמיש</v>
          </cell>
          <cell r="H2978">
            <v>0</v>
          </cell>
          <cell r="I2978">
            <v>112320</v>
          </cell>
        </row>
        <row r="2979">
          <cell r="A2979">
            <v>1733300758</v>
          </cell>
          <cell r="B2979">
            <v>758</v>
          </cell>
          <cell r="C2979">
            <v>733300</v>
          </cell>
          <cell r="D2979">
            <v>1</v>
          </cell>
          <cell r="E2979">
            <v>0</v>
          </cell>
          <cell r="F2979" t="str">
            <v xml:space="preserve">מב' מסוכנים-ציבורי     </v>
          </cell>
          <cell r="G2979" t="str">
            <v>גמיש</v>
          </cell>
          <cell r="H2979">
            <v>0</v>
          </cell>
          <cell r="I2979">
            <v>0</v>
          </cell>
        </row>
        <row r="2980">
          <cell r="A2980">
            <v>1733300759</v>
          </cell>
          <cell r="B2980">
            <v>759</v>
          </cell>
          <cell r="C2980">
            <v>733300</v>
          </cell>
          <cell r="D2980">
            <v>1</v>
          </cell>
          <cell r="E2980">
            <v>0</v>
          </cell>
          <cell r="F2980" t="str">
            <v>הריסת מבנים</v>
          </cell>
          <cell r="G2980" t="str">
            <v>גמיש</v>
          </cell>
          <cell r="H2980">
            <v>0</v>
          </cell>
          <cell r="I2980">
            <v>475000</v>
          </cell>
        </row>
        <row r="2981">
          <cell r="A2981">
            <v>1733300744</v>
          </cell>
          <cell r="B2981">
            <v>744</v>
          </cell>
          <cell r="C2981">
            <v>733300</v>
          </cell>
          <cell r="D2981">
            <v>1</v>
          </cell>
          <cell r="E2981">
            <v>0</v>
          </cell>
          <cell r="F2981" t="str">
            <v>מדים וציוד</v>
          </cell>
          <cell r="G2981" t="str">
            <v>גמיש</v>
          </cell>
          <cell r="H2981">
            <v>0</v>
          </cell>
          <cell r="I2981">
            <v>0</v>
          </cell>
        </row>
        <row r="2982">
          <cell r="A2982">
            <v>1733300933</v>
          </cell>
          <cell r="B2982">
            <v>933</v>
          </cell>
          <cell r="C2982">
            <v>733300</v>
          </cell>
          <cell r="D2982">
            <v>1</v>
          </cell>
          <cell r="E2982">
            <v>0</v>
          </cell>
          <cell r="F2982" t="str">
            <v>ציוד בטיחותי אישי</v>
          </cell>
          <cell r="G2982" t="str">
            <v>גמיש</v>
          </cell>
          <cell r="H2982">
            <v>0</v>
          </cell>
          <cell r="I2982">
            <v>10500</v>
          </cell>
        </row>
        <row r="2983">
          <cell r="A2983">
            <v>1733300961</v>
          </cell>
          <cell r="B2983">
            <v>961</v>
          </cell>
          <cell r="C2983">
            <v>733300</v>
          </cell>
          <cell r="D2983">
            <v>1</v>
          </cell>
          <cell r="E2983">
            <v>0</v>
          </cell>
          <cell r="F2983" t="str">
            <v>רז' פעולות ורכישות</v>
          </cell>
          <cell r="G2983" t="str">
            <v>גמיש</v>
          </cell>
          <cell r="H2983">
            <v>0</v>
          </cell>
          <cell r="I2983">
            <v>0</v>
          </cell>
        </row>
        <row r="2984">
          <cell r="A2984" t="e">
            <v>#VALUE!</v>
          </cell>
          <cell r="B2984" t="str">
            <v>733300  סך הכל</v>
          </cell>
          <cell r="C2984">
            <v>0</v>
          </cell>
          <cell r="D2984">
            <v>0</v>
          </cell>
          <cell r="E2984">
            <v>0</v>
          </cell>
          <cell r="F2984" t="str">
            <v xml:space="preserve">פיקוח על הבניה    </v>
          </cell>
          <cell r="G2984">
            <v>0</v>
          </cell>
          <cell r="H2984">
            <v>8.1244316822206342E-2</v>
          </cell>
          <cell r="I2984">
            <v>4518520</v>
          </cell>
        </row>
        <row r="2985">
          <cell r="A2985">
            <v>17340000</v>
          </cell>
          <cell r="B2985">
            <v>0</v>
          </cell>
          <cell r="C2985">
            <v>734000</v>
          </cell>
          <cell r="D2985">
            <v>1</v>
          </cell>
          <cell r="E2985">
            <v>0</v>
          </cell>
          <cell r="F2985" t="str">
            <v xml:space="preserve">מיחשוב יעודי קרקע </v>
          </cell>
          <cell r="G2985" t="str">
            <v xml:space="preserve"> </v>
          </cell>
          <cell r="H2985">
            <v>0</v>
          </cell>
          <cell r="I2985">
            <v>0</v>
          </cell>
        </row>
        <row r="2986">
          <cell r="A2986">
            <v>1734000570</v>
          </cell>
          <cell r="B2986">
            <v>570</v>
          </cell>
          <cell r="C2986">
            <v>734000</v>
          </cell>
          <cell r="D2986">
            <v>1</v>
          </cell>
          <cell r="E2986">
            <v>0</v>
          </cell>
          <cell r="F2986" t="str">
            <v xml:space="preserve">חב' לאוטומציה     </v>
          </cell>
          <cell r="G2986" t="str">
            <v>קשיח</v>
          </cell>
          <cell r="H2986">
            <v>2.3391812865497075E-2</v>
          </cell>
          <cell r="I2986">
            <v>17500</v>
          </cell>
        </row>
        <row r="2987">
          <cell r="A2987">
            <v>1734000572</v>
          </cell>
          <cell r="B2987">
            <v>572</v>
          </cell>
          <cell r="C2987">
            <v>734000</v>
          </cell>
          <cell r="D2987">
            <v>1</v>
          </cell>
          <cell r="E2987">
            <v>0</v>
          </cell>
          <cell r="F2987" t="str">
            <v>מעקב תב"ע</v>
          </cell>
          <cell r="G2987" t="str">
            <v>קשיח</v>
          </cell>
          <cell r="H2987">
            <v>2.9411764705882248E-2</v>
          </cell>
          <cell r="I2987">
            <v>3500</v>
          </cell>
        </row>
        <row r="2988">
          <cell r="A2988">
            <v>1734000700</v>
          </cell>
          <cell r="B2988">
            <v>700</v>
          </cell>
          <cell r="C2988">
            <v>734000</v>
          </cell>
          <cell r="D2988">
            <v>1</v>
          </cell>
          <cell r="E2988">
            <v>0</v>
          </cell>
          <cell r="F2988" t="str">
            <v xml:space="preserve">הוצאות לפעולות    </v>
          </cell>
          <cell r="G2988" t="str">
            <v xml:space="preserve"> </v>
          </cell>
          <cell r="H2988">
            <v>0</v>
          </cell>
          <cell r="I2988">
            <v>0</v>
          </cell>
        </row>
        <row r="2989">
          <cell r="A2989" t="e">
            <v>#VALUE!</v>
          </cell>
          <cell r="B2989" t="str">
            <v>734000  סך הכל</v>
          </cell>
          <cell r="C2989">
            <v>0</v>
          </cell>
          <cell r="D2989">
            <v>0</v>
          </cell>
          <cell r="E2989">
            <v>0</v>
          </cell>
          <cell r="F2989" t="str">
            <v xml:space="preserve">מיחשוב יעודי קרקע </v>
          </cell>
          <cell r="G2989">
            <v>0</v>
          </cell>
          <cell r="H2989">
            <v>2.4390243902439046E-2</v>
          </cell>
          <cell r="I2989">
            <v>21000</v>
          </cell>
        </row>
        <row r="2990">
          <cell r="A2990">
            <v>17350000</v>
          </cell>
          <cell r="B2990">
            <v>0</v>
          </cell>
          <cell r="C2990">
            <v>735000</v>
          </cell>
          <cell r="D2990">
            <v>1</v>
          </cell>
          <cell r="E2990">
            <v>0</v>
          </cell>
          <cell r="F2990" t="str">
            <v xml:space="preserve">בנית מבני ציבור   </v>
          </cell>
          <cell r="G2990" t="str">
            <v xml:space="preserve"> </v>
          </cell>
          <cell r="H2990">
            <v>0</v>
          </cell>
          <cell r="I2990">
            <v>0</v>
          </cell>
        </row>
        <row r="2991">
          <cell r="A2991">
            <v>1735000110</v>
          </cell>
          <cell r="B2991">
            <v>110</v>
          </cell>
          <cell r="C2991">
            <v>735000</v>
          </cell>
          <cell r="D2991">
            <v>1</v>
          </cell>
          <cell r="E2991">
            <v>0</v>
          </cell>
          <cell r="F2991" t="str">
            <v>השכר הקובע-תקציבית</v>
          </cell>
          <cell r="G2991" t="str">
            <v>שכר</v>
          </cell>
          <cell r="H2991">
            <v>1.5182186234817818E-2</v>
          </cell>
          <cell r="I2991">
            <v>200600</v>
          </cell>
        </row>
        <row r="2992">
          <cell r="A2992">
            <v>1735000119</v>
          </cell>
          <cell r="B2992">
            <v>119</v>
          </cell>
          <cell r="C2992">
            <v>735000</v>
          </cell>
          <cell r="D2992">
            <v>1</v>
          </cell>
          <cell r="E2992">
            <v>0</v>
          </cell>
          <cell r="F2992" t="str">
            <v xml:space="preserve">השכר הקובע-צוברת  </v>
          </cell>
          <cell r="G2992" t="str">
            <v>שכר</v>
          </cell>
          <cell r="H2992">
            <v>0.40567090868497435</v>
          </cell>
          <cell r="I2992">
            <v>1259200</v>
          </cell>
        </row>
        <row r="2993">
          <cell r="A2993">
            <v>1735000122</v>
          </cell>
          <cell r="B2993">
            <v>122</v>
          </cell>
          <cell r="C2993">
            <v>735000</v>
          </cell>
          <cell r="D2993">
            <v>1</v>
          </cell>
          <cell r="E2993">
            <v>0</v>
          </cell>
          <cell r="F2993" t="str">
            <v xml:space="preserve">ביגוד             </v>
          </cell>
          <cell r="G2993" t="str">
            <v>שכר</v>
          </cell>
          <cell r="H2993">
            <v>0</v>
          </cell>
          <cell r="I2993">
            <v>11500</v>
          </cell>
        </row>
        <row r="2994">
          <cell r="A2994">
            <v>1735000126</v>
          </cell>
          <cell r="B2994">
            <v>126</v>
          </cell>
          <cell r="C2994">
            <v>735000</v>
          </cell>
          <cell r="D2994">
            <v>1</v>
          </cell>
          <cell r="E2994">
            <v>0</v>
          </cell>
          <cell r="F2994" t="str">
            <v xml:space="preserve">דמי הבראה         </v>
          </cell>
          <cell r="G2994" t="str">
            <v>שכר</v>
          </cell>
          <cell r="H2994">
            <v>0.30801687763713081</v>
          </cell>
          <cell r="I2994">
            <v>31000</v>
          </cell>
        </row>
        <row r="2995">
          <cell r="A2995">
            <v>1735000130</v>
          </cell>
          <cell r="B2995">
            <v>130</v>
          </cell>
          <cell r="C2995">
            <v>735000</v>
          </cell>
          <cell r="D2995">
            <v>1</v>
          </cell>
          <cell r="E2995">
            <v>0</v>
          </cell>
          <cell r="F2995" t="str">
            <v xml:space="preserve">שעות נוספות       </v>
          </cell>
          <cell r="G2995" t="str">
            <v>שכר</v>
          </cell>
          <cell r="H2995">
            <v>0</v>
          </cell>
          <cell r="I2995">
            <v>30100</v>
          </cell>
        </row>
        <row r="2996">
          <cell r="A2996">
            <v>1735000140</v>
          </cell>
          <cell r="B2996">
            <v>140</v>
          </cell>
          <cell r="C2996">
            <v>735000</v>
          </cell>
          <cell r="D2996">
            <v>1</v>
          </cell>
          <cell r="E2996">
            <v>0</v>
          </cell>
          <cell r="F2996" t="str">
            <v>השתתפות באחזקת רכב</v>
          </cell>
          <cell r="G2996" t="str">
            <v>שכר</v>
          </cell>
          <cell r="H2996">
            <v>0</v>
          </cell>
          <cell r="I2996">
            <v>96700</v>
          </cell>
        </row>
        <row r="2997">
          <cell r="A2997">
            <v>1735000253</v>
          </cell>
          <cell r="B2997">
            <v>253</v>
          </cell>
          <cell r="C2997">
            <v>735000</v>
          </cell>
          <cell r="D2997">
            <v>1</v>
          </cell>
          <cell r="E2997">
            <v>0</v>
          </cell>
          <cell r="F2997" t="str">
            <v xml:space="preserve">עובדים חיצוניים   </v>
          </cell>
          <cell r="G2997" t="str">
            <v>שכר</v>
          </cell>
          <cell r="H2997">
            <v>0</v>
          </cell>
          <cell r="I2997">
            <v>0</v>
          </cell>
        </row>
        <row r="2998">
          <cell r="A2998">
            <v>1735000350</v>
          </cell>
          <cell r="B2998">
            <v>350</v>
          </cell>
          <cell r="C2998">
            <v>735000</v>
          </cell>
          <cell r="D2998">
            <v>1</v>
          </cell>
          <cell r="E2998">
            <v>0</v>
          </cell>
          <cell r="F2998" t="str">
            <v>לא פעיל</v>
          </cell>
          <cell r="G2998" t="str">
            <v>שכר</v>
          </cell>
          <cell r="H2998">
            <v>0</v>
          </cell>
          <cell r="I2998">
            <v>0</v>
          </cell>
        </row>
        <row r="2999">
          <cell r="A2999">
            <v>1735000351</v>
          </cell>
          <cell r="B2999">
            <v>351</v>
          </cell>
          <cell r="C2999">
            <v>735000</v>
          </cell>
          <cell r="D2999">
            <v>1</v>
          </cell>
          <cell r="E2999">
            <v>0</v>
          </cell>
          <cell r="F2999" t="str">
            <v>לא פעיל</v>
          </cell>
          <cell r="G2999" t="str">
            <v>שכר</v>
          </cell>
          <cell r="H2999">
            <v>0</v>
          </cell>
          <cell r="I2999">
            <v>0</v>
          </cell>
        </row>
        <row r="3000">
          <cell r="A3000">
            <v>1735000420</v>
          </cell>
          <cell r="B3000">
            <v>420</v>
          </cell>
          <cell r="C3000">
            <v>735000</v>
          </cell>
          <cell r="D3000">
            <v>1</v>
          </cell>
          <cell r="E3000">
            <v>0</v>
          </cell>
          <cell r="F3000" t="str">
            <v xml:space="preserve">כבוי אש           </v>
          </cell>
          <cell r="G3000" t="str">
            <v>גמיש</v>
          </cell>
          <cell r="H3000">
            <v>0</v>
          </cell>
          <cell r="I3000">
            <v>0</v>
          </cell>
        </row>
        <row r="3001">
          <cell r="A3001">
            <v>1735000433</v>
          </cell>
          <cell r="B3001">
            <v>433</v>
          </cell>
          <cell r="C3001">
            <v>735000</v>
          </cell>
          <cell r="D3001">
            <v>1</v>
          </cell>
          <cell r="E3001">
            <v>0</v>
          </cell>
          <cell r="F3001" t="str">
            <v xml:space="preserve">חומרי נקיון       </v>
          </cell>
          <cell r="G3001" t="str">
            <v>גמיש</v>
          </cell>
          <cell r="H3001">
            <v>5.2631578947368363E-2</v>
          </cell>
          <cell r="I3001">
            <v>2000</v>
          </cell>
        </row>
        <row r="3002">
          <cell r="A3002">
            <v>1735000437</v>
          </cell>
          <cell r="B3002">
            <v>437</v>
          </cell>
          <cell r="C3002">
            <v>735000</v>
          </cell>
          <cell r="D3002">
            <v>1</v>
          </cell>
          <cell r="E3002">
            <v>0</v>
          </cell>
          <cell r="F3002" t="str">
            <v>מערכת אזעקה</v>
          </cell>
          <cell r="G3002" t="str">
            <v>קשיח</v>
          </cell>
          <cell r="H3002">
            <v>0</v>
          </cell>
          <cell r="I3002">
            <v>2800</v>
          </cell>
        </row>
        <row r="3003">
          <cell r="A3003">
            <v>1735000470</v>
          </cell>
          <cell r="B3003">
            <v>470</v>
          </cell>
          <cell r="C3003">
            <v>735000</v>
          </cell>
          <cell r="D3003">
            <v>1</v>
          </cell>
          <cell r="E3003">
            <v>0</v>
          </cell>
          <cell r="F3003" t="str">
            <v xml:space="preserve">אחזקת מכונות משרד </v>
          </cell>
          <cell r="G3003" t="str">
            <v>גמיש</v>
          </cell>
          <cell r="H3003">
            <v>3.4482758620689724E-2</v>
          </cell>
          <cell r="I3003">
            <v>3000</v>
          </cell>
        </row>
        <row r="3004">
          <cell r="A3004">
            <v>1735000471</v>
          </cell>
          <cell r="B3004">
            <v>471</v>
          </cell>
          <cell r="C3004">
            <v>735000</v>
          </cell>
          <cell r="D3004">
            <v>1</v>
          </cell>
          <cell r="E3004">
            <v>0</v>
          </cell>
          <cell r="F3004" t="str">
            <v xml:space="preserve">מכשירי כתיבה      </v>
          </cell>
          <cell r="G3004" t="str">
            <v>גמיש</v>
          </cell>
          <cell r="H3004">
            <v>5.2631578947368363E-2</v>
          </cell>
          <cell r="I3004">
            <v>34000</v>
          </cell>
        </row>
        <row r="3005">
          <cell r="A3005">
            <v>1735000511</v>
          </cell>
          <cell r="B3005">
            <v>511</v>
          </cell>
          <cell r="C3005">
            <v>735000</v>
          </cell>
          <cell r="D3005">
            <v>1</v>
          </cell>
          <cell r="E3005">
            <v>0</v>
          </cell>
          <cell r="F3005" t="str">
            <v xml:space="preserve">אירוח וכיבוד      </v>
          </cell>
          <cell r="G3005" t="str">
            <v>גמיש</v>
          </cell>
          <cell r="H3005">
            <v>0.66666666666666674</v>
          </cell>
          <cell r="I3005">
            <v>8000</v>
          </cell>
        </row>
        <row r="3006">
          <cell r="A3006">
            <v>1735000522</v>
          </cell>
          <cell r="B3006">
            <v>522</v>
          </cell>
          <cell r="C3006">
            <v>735000</v>
          </cell>
          <cell r="D3006">
            <v>1</v>
          </cell>
          <cell r="E3006">
            <v>0</v>
          </cell>
          <cell r="F3006" t="str">
            <v xml:space="preserve">ספרים ועיתונים    </v>
          </cell>
          <cell r="G3006" t="str">
            <v>גמיש</v>
          </cell>
          <cell r="H3006">
            <v>0</v>
          </cell>
          <cell r="I3006">
            <v>9500</v>
          </cell>
        </row>
        <row r="3007">
          <cell r="A3007">
            <v>1735000550</v>
          </cell>
          <cell r="B3007">
            <v>550</v>
          </cell>
          <cell r="C3007">
            <v>735000</v>
          </cell>
          <cell r="D3007">
            <v>1</v>
          </cell>
          <cell r="E3007">
            <v>0</v>
          </cell>
          <cell r="F3007" t="str">
            <v xml:space="preserve">פירסומים          </v>
          </cell>
          <cell r="G3007" t="str">
            <v>גמיש</v>
          </cell>
          <cell r="H3007">
            <v>0</v>
          </cell>
          <cell r="I3007">
            <v>0</v>
          </cell>
        </row>
        <row r="3008">
          <cell r="A3008">
            <v>1735000561</v>
          </cell>
          <cell r="B3008">
            <v>561</v>
          </cell>
          <cell r="C3008">
            <v>735000</v>
          </cell>
          <cell r="D3008">
            <v>1</v>
          </cell>
          <cell r="E3008">
            <v>0</v>
          </cell>
          <cell r="F3008" t="str">
            <v xml:space="preserve">שיכפולים          </v>
          </cell>
          <cell r="G3008" t="str">
            <v>גמיש</v>
          </cell>
          <cell r="H3008">
            <v>0</v>
          </cell>
          <cell r="I3008">
            <v>0</v>
          </cell>
        </row>
        <row r="3009">
          <cell r="A3009">
            <v>1735000562</v>
          </cell>
          <cell r="B3009">
            <v>562</v>
          </cell>
          <cell r="C3009">
            <v>735000</v>
          </cell>
          <cell r="D3009">
            <v>1</v>
          </cell>
          <cell r="E3009">
            <v>0</v>
          </cell>
          <cell r="F3009" t="str">
            <v xml:space="preserve">הדפסות            </v>
          </cell>
          <cell r="G3009" t="str">
            <v>גמיש</v>
          </cell>
          <cell r="H3009">
            <v>5.2631578947368363E-2</v>
          </cell>
          <cell r="I3009">
            <v>2000</v>
          </cell>
        </row>
        <row r="3010">
          <cell r="A3010">
            <v>1735000571</v>
          </cell>
          <cell r="B3010">
            <v>571</v>
          </cell>
          <cell r="C3010">
            <v>735000</v>
          </cell>
          <cell r="D3010">
            <v>1</v>
          </cell>
          <cell r="E3010">
            <v>0</v>
          </cell>
          <cell r="F3010" t="str">
            <v xml:space="preserve">מיכון וענ"א       </v>
          </cell>
          <cell r="G3010" t="str">
            <v>קשיח</v>
          </cell>
          <cell r="H3010">
            <v>0.60240963855421681</v>
          </cell>
          <cell r="I3010">
            <v>186200</v>
          </cell>
        </row>
        <row r="3011">
          <cell r="A3011">
            <v>1735000752</v>
          </cell>
          <cell r="B3011">
            <v>752</v>
          </cell>
          <cell r="C3011">
            <v>735000</v>
          </cell>
          <cell r="D3011">
            <v>1</v>
          </cell>
          <cell r="E3011">
            <v>0</v>
          </cell>
          <cell r="F3011" t="str">
            <v xml:space="preserve">נקיון בקבלנות     </v>
          </cell>
          <cell r="G3011" t="str">
            <v>גמיש</v>
          </cell>
          <cell r="H3011">
            <v>0</v>
          </cell>
          <cell r="I3011">
            <v>54000</v>
          </cell>
        </row>
        <row r="3012">
          <cell r="A3012">
            <v>1735000753</v>
          </cell>
          <cell r="B3012">
            <v>753</v>
          </cell>
          <cell r="C3012">
            <v>735000</v>
          </cell>
          <cell r="D3012">
            <v>1</v>
          </cell>
          <cell r="E3012">
            <v>0</v>
          </cell>
          <cell r="F3012" t="str">
            <v xml:space="preserve">עובדים חיצוניים   </v>
          </cell>
          <cell r="G3012" t="str">
            <v>קשיח</v>
          </cell>
          <cell r="H3012">
            <v>0</v>
          </cell>
          <cell r="I3012">
            <v>0</v>
          </cell>
        </row>
        <row r="3013">
          <cell r="A3013">
            <v>1735000931</v>
          </cell>
          <cell r="B3013">
            <v>931</v>
          </cell>
          <cell r="C3013">
            <v>735000</v>
          </cell>
          <cell r="D3013">
            <v>1</v>
          </cell>
          <cell r="E3013">
            <v>0</v>
          </cell>
          <cell r="F3013" t="str">
            <v>הכנת מכרז</v>
          </cell>
          <cell r="G3013" t="str">
            <v>גמיש</v>
          </cell>
          <cell r="H3013">
            <v>0</v>
          </cell>
          <cell r="I3013">
            <v>0</v>
          </cell>
        </row>
        <row r="3014">
          <cell r="A3014">
            <v>1735000961</v>
          </cell>
          <cell r="B3014">
            <v>961</v>
          </cell>
          <cell r="C3014">
            <v>735000</v>
          </cell>
          <cell r="D3014">
            <v>1</v>
          </cell>
          <cell r="E3014">
            <v>0</v>
          </cell>
          <cell r="F3014" t="str">
            <v>רז' פעולות ורכישות</v>
          </cell>
          <cell r="G3014" t="str">
            <v>גמיש</v>
          </cell>
          <cell r="H3014">
            <v>0</v>
          </cell>
          <cell r="I3014">
            <v>0</v>
          </cell>
        </row>
        <row r="3015">
          <cell r="A3015" t="e">
            <v>#VALUE!</v>
          </cell>
          <cell r="B3015" t="str">
            <v>735000  סך הכל</v>
          </cell>
          <cell r="C3015">
            <v>0</v>
          </cell>
          <cell r="D3015">
            <v>0</v>
          </cell>
          <cell r="E3015">
            <v>0</v>
          </cell>
          <cell r="F3015" t="str">
            <v xml:space="preserve">בנית מבני ציבור   </v>
          </cell>
          <cell r="G3015">
            <v>0</v>
          </cell>
          <cell r="H3015">
            <v>0.30542971127189134</v>
          </cell>
          <cell r="I3015">
            <v>1930600</v>
          </cell>
        </row>
        <row r="3016">
          <cell r="A3016">
            <v>17360000</v>
          </cell>
          <cell r="B3016">
            <v>0</v>
          </cell>
          <cell r="C3016">
            <v>736000</v>
          </cell>
          <cell r="D3016">
            <v>1</v>
          </cell>
          <cell r="E3016">
            <v>0</v>
          </cell>
          <cell r="F3016" t="str">
            <v>אח' נכסים ציבוריים</v>
          </cell>
          <cell r="G3016" t="str">
            <v xml:space="preserve"> </v>
          </cell>
          <cell r="H3016">
            <v>0</v>
          </cell>
          <cell r="I3016">
            <v>0</v>
          </cell>
        </row>
        <row r="3017">
          <cell r="A3017">
            <v>1736000100</v>
          </cell>
          <cell r="B3017">
            <v>100</v>
          </cell>
          <cell r="C3017">
            <v>736000</v>
          </cell>
          <cell r="D3017">
            <v>1</v>
          </cell>
          <cell r="E3017">
            <v>0</v>
          </cell>
          <cell r="F3017" t="str">
            <v>שכר עובדים לפי תקן</v>
          </cell>
          <cell r="G3017" t="str">
            <v xml:space="preserve"> </v>
          </cell>
          <cell r="H3017">
            <v>0</v>
          </cell>
          <cell r="I3017">
            <v>0</v>
          </cell>
        </row>
        <row r="3018">
          <cell r="A3018">
            <v>1736000110</v>
          </cell>
          <cell r="B3018">
            <v>110</v>
          </cell>
          <cell r="C3018">
            <v>736000</v>
          </cell>
          <cell r="D3018">
            <v>1</v>
          </cell>
          <cell r="E3018">
            <v>0</v>
          </cell>
          <cell r="F3018" t="str">
            <v>השכר הקובע-תקציבית</v>
          </cell>
          <cell r="G3018" t="str">
            <v>שכר</v>
          </cell>
          <cell r="H3018">
            <v>0</v>
          </cell>
          <cell r="I3018">
            <v>0</v>
          </cell>
        </row>
        <row r="3019">
          <cell r="A3019">
            <v>1736000119</v>
          </cell>
          <cell r="B3019">
            <v>119</v>
          </cell>
          <cell r="C3019">
            <v>736000</v>
          </cell>
          <cell r="D3019">
            <v>1</v>
          </cell>
          <cell r="E3019">
            <v>0</v>
          </cell>
          <cell r="F3019" t="str">
            <v xml:space="preserve">השכר הקובע-צוברת  </v>
          </cell>
          <cell r="G3019" t="str">
            <v>שכר</v>
          </cell>
          <cell r="H3019">
            <v>-0.15002063557573253</v>
          </cell>
          <cell r="I3019">
            <v>411900</v>
          </cell>
        </row>
        <row r="3020">
          <cell r="A3020">
            <v>1736000122</v>
          </cell>
          <cell r="B3020">
            <v>122</v>
          </cell>
          <cell r="C3020">
            <v>736000</v>
          </cell>
          <cell r="D3020">
            <v>1</v>
          </cell>
          <cell r="E3020">
            <v>0</v>
          </cell>
          <cell r="F3020" t="str">
            <v xml:space="preserve">ביגוד             </v>
          </cell>
          <cell r="G3020" t="str">
            <v>שכר</v>
          </cell>
          <cell r="H3020">
            <v>-0.47169811320754718</v>
          </cell>
          <cell r="I3020">
            <v>5600</v>
          </cell>
        </row>
        <row r="3021">
          <cell r="A3021">
            <v>1736000126</v>
          </cell>
          <cell r="B3021">
            <v>126</v>
          </cell>
          <cell r="C3021">
            <v>736000</v>
          </cell>
          <cell r="D3021">
            <v>1</v>
          </cell>
          <cell r="E3021">
            <v>0</v>
          </cell>
          <cell r="F3021" t="str">
            <v xml:space="preserve">דמי הבראה         </v>
          </cell>
          <cell r="G3021" t="str">
            <v>שכר</v>
          </cell>
          <cell r="H3021">
            <v>-0.48186528497409331</v>
          </cell>
          <cell r="I3021">
            <v>10000</v>
          </cell>
        </row>
        <row r="3022">
          <cell r="A3022">
            <v>1736000130</v>
          </cell>
          <cell r="B3022">
            <v>130</v>
          </cell>
          <cell r="C3022">
            <v>736000</v>
          </cell>
          <cell r="D3022">
            <v>1</v>
          </cell>
          <cell r="E3022">
            <v>0</v>
          </cell>
          <cell r="F3022" t="str">
            <v xml:space="preserve">שעות נוספות       </v>
          </cell>
          <cell r="G3022" t="str">
            <v>שכר</v>
          </cell>
          <cell r="H3022">
            <v>0</v>
          </cell>
          <cell r="I3022">
            <v>66100</v>
          </cell>
        </row>
        <row r="3023">
          <cell r="A3023">
            <v>1736000140</v>
          </cell>
          <cell r="B3023">
            <v>140</v>
          </cell>
          <cell r="C3023">
            <v>736000</v>
          </cell>
          <cell r="D3023">
            <v>1</v>
          </cell>
          <cell r="E3023">
            <v>0</v>
          </cell>
          <cell r="F3023" t="str">
            <v>השתתפות באחזקת רכב</v>
          </cell>
          <cell r="G3023" t="str">
            <v>שכר</v>
          </cell>
          <cell r="H3023">
            <v>0</v>
          </cell>
          <cell r="I3023">
            <v>65900</v>
          </cell>
        </row>
        <row r="3024">
          <cell r="A3024">
            <v>1736000200</v>
          </cell>
          <cell r="B3024">
            <v>200</v>
          </cell>
          <cell r="C3024">
            <v>736000</v>
          </cell>
          <cell r="D3024">
            <v>1</v>
          </cell>
          <cell r="E3024">
            <v>0</v>
          </cell>
          <cell r="F3024" t="str">
            <v>שכר עובדים ללא תקן</v>
          </cell>
          <cell r="G3024" t="str">
            <v xml:space="preserve"> </v>
          </cell>
          <cell r="H3024">
            <v>0</v>
          </cell>
          <cell r="I3024">
            <v>0</v>
          </cell>
        </row>
        <row r="3025">
          <cell r="A3025">
            <v>1736000210</v>
          </cell>
          <cell r="B3025">
            <v>210</v>
          </cell>
          <cell r="C3025">
            <v>736000</v>
          </cell>
          <cell r="D3025">
            <v>1</v>
          </cell>
          <cell r="E3025">
            <v>0</v>
          </cell>
          <cell r="F3025" t="str">
            <v xml:space="preserve">השכר הקובע        </v>
          </cell>
          <cell r="G3025" t="str">
            <v>שכר</v>
          </cell>
          <cell r="H3025">
            <v>0</v>
          </cell>
          <cell r="I3025">
            <v>0</v>
          </cell>
        </row>
        <row r="3026">
          <cell r="A3026">
            <v>1736000253</v>
          </cell>
          <cell r="B3026">
            <v>253</v>
          </cell>
          <cell r="C3026">
            <v>736000</v>
          </cell>
          <cell r="D3026">
            <v>1</v>
          </cell>
          <cell r="E3026">
            <v>0</v>
          </cell>
          <cell r="F3026" t="str">
            <v xml:space="preserve">עובדים חיצוניים   </v>
          </cell>
          <cell r="G3026" t="str">
            <v>שכר</v>
          </cell>
          <cell r="H3026">
            <v>0</v>
          </cell>
          <cell r="I3026">
            <v>0</v>
          </cell>
        </row>
        <row r="3027">
          <cell r="A3027">
            <v>1736000400</v>
          </cell>
          <cell r="B3027">
            <v>400</v>
          </cell>
          <cell r="C3027">
            <v>736000</v>
          </cell>
          <cell r="D3027">
            <v>1</v>
          </cell>
          <cell r="E3027">
            <v>0</v>
          </cell>
          <cell r="F3027" t="str">
            <v>אחזקת בנינים וציוד</v>
          </cell>
          <cell r="G3027" t="str">
            <v xml:space="preserve"> </v>
          </cell>
          <cell r="H3027">
            <v>0</v>
          </cell>
          <cell r="I3027">
            <v>0</v>
          </cell>
        </row>
        <row r="3028">
          <cell r="A3028">
            <v>1736000450</v>
          </cell>
          <cell r="B3028">
            <v>450</v>
          </cell>
          <cell r="C3028">
            <v>736000</v>
          </cell>
          <cell r="D3028">
            <v>1</v>
          </cell>
          <cell r="E3028">
            <v>0</v>
          </cell>
          <cell r="F3028" t="str">
            <v>אחזקת תמי 4</v>
          </cell>
          <cell r="G3028" t="str">
            <v>קשיח</v>
          </cell>
          <cell r="H3028">
            <v>0</v>
          </cell>
          <cell r="I3028">
            <v>1100</v>
          </cell>
        </row>
        <row r="3029">
          <cell r="A3029">
            <v>1736000492</v>
          </cell>
          <cell r="B3029">
            <v>492</v>
          </cell>
          <cell r="C3029">
            <v>736000</v>
          </cell>
          <cell r="D3029">
            <v>1</v>
          </cell>
          <cell r="E3029">
            <v>0</v>
          </cell>
          <cell r="F3029" t="str">
            <v xml:space="preserve">השתתפות בעזר 092  </v>
          </cell>
          <cell r="G3029" t="str">
            <v>קשיח</v>
          </cell>
          <cell r="H3029">
            <v>8.313817330210771E-2</v>
          </cell>
          <cell r="I3029">
            <v>185000</v>
          </cell>
        </row>
        <row r="3030">
          <cell r="A3030">
            <v>1736000530</v>
          </cell>
          <cell r="B3030">
            <v>530</v>
          </cell>
          <cell r="C3030">
            <v>736000</v>
          </cell>
          <cell r="D3030">
            <v>1</v>
          </cell>
          <cell r="E3030">
            <v>0</v>
          </cell>
          <cell r="F3030" t="str">
            <v xml:space="preserve">אופניים לעובדים   </v>
          </cell>
          <cell r="G3030" t="str">
            <v>קשיח</v>
          </cell>
          <cell r="H3030">
            <v>0</v>
          </cell>
          <cell r="I3030">
            <v>0</v>
          </cell>
        </row>
        <row r="3031">
          <cell r="A3031">
            <v>1736000540</v>
          </cell>
          <cell r="B3031">
            <v>540</v>
          </cell>
          <cell r="C3031">
            <v>736000</v>
          </cell>
          <cell r="D3031">
            <v>1</v>
          </cell>
          <cell r="E3031">
            <v>0</v>
          </cell>
          <cell r="F3031" t="str">
            <v xml:space="preserve">הוצאות טלפון      </v>
          </cell>
          <cell r="G3031" t="str">
            <v>קשיח</v>
          </cell>
          <cell r="H3031">
            <v>0</v>
          </cell>
          <cell r="I3031">
            <v>0</v>
          </cell>
        </row>
        <row r="3032">
          <cell r="A3032">
            <v>1736000544</v>
          </cell>
          <cell r="B3032">
            <v>544</v>
          </cell>
          <cell r="C3032">
            <v>736000</v>
          </cell>
          <cell r="D3032">
            <v>1</v>
          </cell>
          <cell r="E3032">
            <v>0</v>
          </cell>
          <cell r="F3032" t="str">
            <v xml:space="preserve">הוצאות דאר        </v>
          </cell>
          <cell r="G3032" t="str">
            <v>גמיש</v>
          </cell>
          <cell r="H3032">
            <v>0</v>
          </cell>
          <cell r="I3032">
            <v>0</v>
          </cell>
        </row>
        <row r="3033">
          <cell r="A3033">
            <v>1736000580</v>
          </cell>
          <cell r="B3033">
            <v>580</v>
          </cell>
          <cell r="C3033">
            <v>736000</v>
          </cell>
          <cell r="D3033">
            <v>1</v>
          </cell>
          <cell r="E3033">
            <v>0</v>
          </cell>
          <cell r="F3033" t="str">
            <v>ייעוץ חשמל</v>
          </cell>
          <cell r="G3033" t="str">
            <v>גמיש</v>
          </cell>
          <cell r="H3033">
            <v>0</v>
          </cell>
          <cell r="I3033">
            <v>0</v>
          </cell>
        </row>
        <row r="3034">
          <cell r="A3034">
            <v>1736000596</v>
          </cell>
          <cell r="B3034">
            <v>596</v>
          </cell>
          <cell r="C3034">
            <v>736000</v>
          </cell>
          <cell r="D3034">
            <v>1</v>
          </cell>
          <cell r="E3034">
            <v>0</v>
          </cell>
          <cell r="F3034" t="str">
            <v xml:space="preserve">השתתפות בעזר 096  </v>
          </cell>
          <cell r="G3034" t="str">
            <v>קשיח</v>
          </cell>
          <cell r="H3034">
            <v>0.15035799522673021</v>
          </cell>
          <cell r="I3034">
            <v>482000</v>
          </cell>
        </row>
        <row r="3035">
          <cell r="A3035">
            <v>1736000700</v>
          </cell>
          <cell r="B3035">
            <v>700</v>
          </cell>
          <cell r="C3035">
            <v>736000</v>
          </cell>
          <cell r="D3035">
            <v>1</v>
          </cell>
          <cell r="E3035">
            <v>0</v>
          </cell>
          <cell r="F3035" t="str">
            <v xml:space="preserve">הוצאות לפעולות    </v>
          </cell>
          <cell r="G3035" t="str">
            <v xml:space="preserve"> </v>
          </cell>
          <cell r="H3035">
            <v>0</v>
          </cell>
          <cell r="I3035">
            <v>0</v>
          </cell>
        </row>
        <row r="3036">
          <cell r="A3036">
            <v>1736000715</v>
          </cell>
          <cell r="B3036">
            <v>715</v>
          </cell>
          <cell r="C3036">
            <v>736000</v>
          </cell>
          <cell r="D3036">
            <v>1</v>
          </cell>
          <cell r="E3036">
            <v>0</v>
          </cell>
          <cell r="F3036" t="str">
            <v>ממונה בטיחות מוסדות ציבור</v>
          </cell>
          <cell r="G3036" t="str">
            <v>קשיח</v>
          </cell>
          <cell r="H3036">
            <v>0</v>
          </cell>
          <cell r="I3036">
            <v>0</v>
          </cell>
        </row>
        <row r="3037">
          <cell r="A3037">
            <v>1736000742</v>
          </cell>
          <cell r="B3037">
            <v>742</v>
          </cell>
          <cell r="C3037">
            <v>736000</v>
          </cell>
          <cell r="D3037">
            <v>1</v>
          </cell>
          <cell r="E3037">
            <v>0</v>
          </cell>
          <cell r="F3037" t="str">
            <v xml:space="preserve">כלים וציוד        </v>
          </cell>
          <cell r="G3037" t="str">
            <v>גמיש</v>
          </cell>
          <cell r="H3037">
            <v>0</v>
          </cell>
          <cell r="I3037">
            <v>3800</v>
          </cell>
        </row>
        <row r="3038">
          <cell r="A3038">
            <v>1736000753</v>
          </cell>
          <cell r="B3038">
            <v>753</v>
          </cell>
          <cell r="C3038">
            <v>736000</v>
          </cell>
          <cell r="D3038">
            <v>1</v>
          </cell>
          <cell r="E3038">
            <v>0</v>
          </cell>
          <cell r="F3038" t="str">
            <v xml:space="preserve">עובדים חיצוניים   </v>
          </cell>
          <cell r="G3038" t="str">
            <v>קשיח</v>
          </cell>
          <cell r="H3038">
            <v>0</v>
          </cell>
          <cell r="I3038">
            <v>0</v>
          </cell>
        </row>
        <row r="3039">
          <cell r="A3039">
            <v>1736000794</v>
          </cell>
          <cell r="B3039">
            <v>794</v>
          </cell>
          <cell r="C3039">
            <v>736000</v>
          </cell>
          <cell r="D3039">
            <v>1</v>
          </cell>
          <cell r="E3039">
            <v>0</v>
          </cell>
          <cell r="F3039" t="str">
            <v xml:space="preserve">השתתפות בעזר 094  </v>
          </cell>
          <cell r="G3039" t="str">
            <v>קשיח</v>
          </cell>
          <cell r="H3039">
            <v>0</v>
          </cell>
          <cell r="I3039">
            <v>12100</v>
          </cell>
        </row>
        <row r="3040">
          <cell r="A3040">
            <v>1736000900</v>
          </cell>
          <cell r="B3040">
            <v>900</v>
          </cell>
          <cell r="C3040">
            <v>736000</v>
          </cell>
          <cell r="D3040">
            <v>1</v>
          </cell>
          <cell r="E3040">
            <v>0</v>
          </cell>
          <cell r="F3040" t="str">
            <v xml:space="preserve">הוצאות חד-פעמיות  </v>
          </cell>
          <cell r="G3040" t="str">
            <v xml:space="preserve"> </v>
          </cell>
          <cell r="H3040">
            <v>0</v>
          </cell>
          <cell r="I3040">
            <v>0</v>
          </cell>
        </row>
        <row r="3041">
          <cell r="A3041">
            <v>1736000931</v>
          </cell>
          <cell r="B3041">
            <v>931</v>
          </cell>
          <cell r="C3041">
            <v>736000</v>
          </cell>
          <cell r="D3041">
            <v>1</v>
          </cell>
          <cell r="E3041">
            <v>0</v>
          </cell>
          <cell r="F3041" t="str">
            <v xml:space="preserve">ציוד חד פעמי      </v>
          </cell>
          <cell r="G3041" t="str">
            <v>גמיש</v>
          </cell>
          <cell r="H3041">
            <v>0</v>
          </cell>
          <cell r="I3041">
            <v>9500</v>
          </cell>
        </row>
        <row r="3042">
          <cell r="A3042">
            <v>1736000961</v>
          </cell>
          <cell r="B3042">
            <v>961</v>
          </cell>
          <cell r="C3042">
            <v>736000</v>
          </cell>
          <cell r="D3042">
            <v>1</v>
          </cell>
          <cell r="E3042">
            <v>0</v>
          </cell>
          <cell r="F3042" t="str">
            <v>רז' פעולות ורכישות</v>
          </cell>
          <cell r="G3042" t="str">
            <v>גמיש</v>
          </cell>
          <cell r="H3042">
            <v>0</v>
          </cell>
          <cell r="I3042">
            <v>0</v>
          </cell>
        </row>
        <row r="3043">
          <cell r="A3043" t="e">
            <v>#VALUE!</v>
          </cell>
          <cell r="B3043" t="str">
            <v>736000  סך הכל</v>
          </cell>
          <cell r="C3043">
            <v>0</v>
          </cell>
          <cell r="D3043">
            <v>0</v>
          </cell>
          <cell r="E3043">
            <v>0</v>
          </cell>
          <cell r="F3043" t="str">
            <v>אח' נכסים ציבוריים</v>
          </cell>
          <cell r="G3043">
            <v>0</v>
          </cell>
          <cell r="H3043">
            <v>-7.7605321507761005E-3</v>
          </cell>
          <cell r="I3043">
            <v>1253000</v>
          </cell>
        </row>
        <row r="3044">
          <cell r="A3044">
            <v>17361000</v>
          </cell>
          <cell r="B3044">
            <v>0</v>
          </cell>
          <cell r="C3044">
            <v>736100</v>
          </cell>
          <cell r="D3044">
            <v>1</v>
          </cell>
          <cell r="E3044">
            <v>0</v>
          </cell>
          <cell r="F3044" t="str">
            <v>אח' נכסים ציבוריים</v>
          </cell>
          <cell r="G3044" t="str">
            <v xml:space="preserve"> </v>
          </cell>
          <cell r="H3044">
            <v>0</v>
          </cell>
          <cell r="I3044">
            <v>0</v>
          </cell>
        </row>
        <row r="3045">
          <cell r="A3045">
            <v>1736100423</v>
          </cell>
          <cell r="B3045">
            <v>423</v>
          </cell>
          <cell r="C3045">
            <v>736100</v>
          </cell>
          <cell r="D3045">
            <v>1</v>
          </cell>
          <cell r="E3045">
            <v>0</v>
          </cell>
          <cell r="F3045" t="str">
            <v xml:space="preserve">תחזוקת מבנה       </v>
          </cell>
          <cell r="G3045" t="str">
            <v>קשיח</v>
          </cell>
          <cell r="H3045">
            <v>-7.7605321507761005E-3</v>
          </cell>
          <cell r="I3045">
            <v>-1253000</v>
          </cell>
        </row>
        <row r="3046">
          <cell r="A3046" t="e">
            <v>#VALUE!</v>
          </cell>
          <cell r="B3046" t="str">
            <v>736100  סך הכל</v>
          </cell>
          <cell r="C3046">
            <v>0</v>
          </cell>
          <cell r="D3046">
            <v>0</v>
          </cell>
          <cell r="E3046">
            <v>0</v>
          </cell>
          <cell r="F3046" t="str">
            <v>אח' נכסים ציבוריים</v>
          </cell>
          <cell r="G3046">
            <v>0</v>
          </cell>
          <cell r="H3046">
            <v>-7.7605321507761005E-3</v>
          </cell>
          <cell r="I3046">
            <v>-1253000</v>
          </cell>
        </row>
        <row r="3047">
          <cell r="A3047">
            <v>17400000</v>
          </cell>
          <cell r="B3047">
            <v>0</v>
          </cell>
          <cell r="C3047">
            <v>740000</v>
          </cell>
          <cell r="D3047">
            <v>1</v>
          </cell>
          <cell r="E3047">
            <v>0</v>
          </cell>
          <cell r="F3047" t="str">
            <v xml:space="preserve">נכסים צבוריים     </v>
          </cell>
          <cell r="G3047" t="str">
            <v xml:space="preserve"> </v>
          </cell>
          <cell r="H3047">
            <v>0</v>
          </cell>
          <cell r="I3047">
            <v>0</v>
          </cell>
        </row>
        <row r="3048">
          <cell r="A3048">
            <v>17410000</v>
          </cell>
          <cell r="B3048">
            <v>0</v>
          </cell>
          <cell r="C3048">
            <v>741000</v>
          </cell>
          <cell r="D3048">
            <v>1</v>
          </cell>
          <cell r="E3048">
            <v>0</v>
          </cell>
          <cell r="F3048" t="str">
            <v>מינהל נכס'ציבוריים</v>
          </cell>
          <cell r="G3048" t="str">
            <v xml:space="preserve"> </v>
          </cell>
          <cell r="H3048">
            <v>0</v>
          </cell>
          <cell r="I3048">
            <v>0</v>
          </cell>
        </row>
        <row r="3049">
          <cell r="A3049">
            <v>1741000110</v>
          </cell>
          <cell r="B3049">
            <v>110</v>
          </cell>
          <cell r="C3049">
            <v>741000</v>
          </cell>
          <cell r="D3049">
            <v>1</v>
          </cell>
          <cell r="E3049">
            <v>0</v>
          </cell>
          <cell r="F3049" t="str">
            <v>השכר הקובע-תקציבית</v>
          </cell>
          <cell r="G3049" t="str">
            <v>שכר</v>
          </cell>
          <cell r="H3049">
            <v>0</v>
          </cell>
          <cell r="I3049">
            <v>0</v>
          </cell>
        </row>
        <row r="3050">
          <cell r="A3050">
            <v>1741000119</v>
          </cell>
          <cell r="B3050">
            <v>119</v>
          </cell>
          <cell r="C3050">
            <v>741000</v>
          </cell>
          <cell r="D3050">
            <v>1</v>
          </cell>
          <cell r="E3050">
            <v>0</v>
          </cell>
          <cell r="F3050" t="str">
            <v xml:space="preserve">השכר הקובע-צוברת  </v>
          </cell>
          <cell r="G3050" t="str">
            <v>שכר</v>
          </cell>
          <cell r="H3050">
            <v>1.5005637956457596E-2</v>
          </cell>
          <cell r="I3050">
            <v>1170200</v>
          </cell>
        </row>
        <row r="3051">
          <cell r="A3051">
            <v>1741000122</v>
          </cell>
          <cell r="B3051">
            <v>122</v>
          </cell>
          <cell r="C3051">
            <v>741000</v>
          </cell>
          <cell r="D3051">
            <v>1</v>
          </cell>
          <cell r="E3051">
            <v>0</v>
          </cell>
          <cell r="F3051" t="str">
            <v xml:space="preserve">ביגוד             </v>
          </cell>
          <cell r="G3051" t="str">
            <v>שכר</v>
          </cell>
          <cell r="H3051">
            <v>0</v>
          </cell>
          <cell r="I3051">
            <v>9200</v>
          </cell>
        </row>
        <row r="3052">
          <cell r="A3052">
            <v>1741000126</v>
          </cell>
          <cell r="B3052">
            <v>126</v>
          </cell>
          <cell r="C3052">
            <v>741000</v>
          </cell>
          <cell r="D3052">
            <v>1</v>
          </cell>
          <cell r="E3052">
            <v>0</v>
          </cell>
          <cell r="F3052" t="str">
            <v xml:space="preserve">דמי הבראה         </v>
          </cell>
          <cell r="G3052" t="str">
            <v>שכר</v>
          </cell>
          <cell r="H3052">
            <v>0.19496855345911945</v>
          </cell>
          <cell r="I3052">
            <v>19000</v>
          </cell>
        </row>
        <row r="3053">
          <cell r="A3053">
            <v>1741000130</v>
          </cell>
          <cell r="B3053">
            <v>130</v>
          </cell>
          <cell r="C3053">
            <v>741000</v>
          </cell>
          <cell r="D3053">
            <v>1</v>
          </cell>
          <cell r="E3053">
            <v>0</v>
          </cell>
          <cell r="F3053" t="str">
            <v xml:space="preserve">שעות נוספות       </v>
          </cell>
          <cell r="G3053" t="str">
            <v>שכר</v>
          </cell>
          <cell r="H3053">
            <v>0</v>
          </cell>
          <cell r="I3053">
            <v>0</v>
          </cell>
        </row>
        <row r="3054">
          <cell r="A3054">
            <v>1741000140</v>
          </cell>
          <cell r="B3054">
            <v>140</v>
          </cell>
          <cell r="C3054">
            <v>741000</v>
          </cell>
          <cell r="D3054">
            <v>1</v>
          </cell>
          <cell r="E3054">
            <v>0</v>
          </cell>
          <cell r="F3054" t="str">
            <v>השתתפות באחזקת רכב</v>
          </cell>
          <cell r="G3054" t="str">
            <v>שכר</v>
          </cell>
          <cell r="H3054">
            <v>0</v>
          </cell>
          <cell r="I3054">
            <v>102400</v>
          </cell>
        </row>
        <row r="3055">
          <cell r="A3055">
            <v>1741000253</v>
          </cell>
          <cell r="B3055">
            <v>253</v>
          </cell>
          <cell r="C3055">
            <v>741000</v>
          </cell>
          <cell r="D3055">
            <v>1</v>
          </cell>
          <cell r="E3055">
            <v>0</v>
          </cell>
          <cell r="F3055" t="str">
            <v xml:space="preserve">עובדים חיצוניים   </v>
          </cell>
          <cell r="G3055" t="str">
            <v>שכר</v>
          </cell>
          <cell r="H3055">
            <v>0</v>
          </cell>
          <cell r="I3055">
            <v>0</v>
          </cell>
        </row>
        <row r="3056">
          <cell r="A3056">
            <v>1741000350</v>
          </cell>
          <cell r="B3056">
            <v>350</v>
          </cell>
          <cell r="C3056">
            <v>741000</v>
          </cell>
          <cell r="D3056">
            <v>1</v>
          </cell>
          <cell r="E3056">
            <v>0</v>
          </cell>
          <cell r="F3056" t="str">
            <v>ליסינג - 409-50-302</v>
          </cell>
          <cell r="G3056" t="str">
            <v>שכר</v>
          </cell>
          <cell r="H3056">
            <v>0.14285714285714279</v>
          </cell>
          <cell r="I3056">
            <v>48000</v>
          </cell>
        </row>
        <row r="3057">
          <cell r="A3057">
            <v>1741000351</v>
          </cell>
          <cell r="B3057">
            <v>351</v>
          </cell>
          <cell r="C3057">
            <v>741000</v>
          </cell>
          <cell r="D3057">
            <v>1</v>
          </cell>
          <cell r="E3057">
            <v>0</v>
          </cell>
          <cell r="F3057" t="str">
            <v>הוצאות - 409-50-302</v>
          </cell>
          <cell r="G3057" t="str">
            <v>שכר</v>
          </cell>
          <cell r="H3057">
            <v>-0.80600000000000005</v>
          </cell>
          <cell r="I3057">
            <v>4850</v>
          </cell>
        </row>
        <row r="3058">
          <cell r="A3058">
            <v>1741000471</v>
          </cell>
          <cell r="B3058">
            <v>471</v>
          </cell>
          <cell r="C3058">
            <v>741000</v>
          </cell>
          <cell r="D3058">
            <v>1</v>
          </cell>
          <cell r="E3058">
            <v>0</v>
          </cell>
          <cell r="F3058" t="str">
            <v xml:space="preserve">מכשירי כתיבה      </v>
          </cell>
          <cell r="G3058" t="str">
            <v>גמיש</v>
          </cell>
          <cell r="H3058">
            <v>0</v>
          </cell>
          <cell r="I3058">
            <v>6200</v>
          </cell>
        </row>
        <row r="3059">
          <cell r="A3059">
            <v>1741000492</v>
          </cell>
          <cell r="B3059">
            <v>492</v>
          </cell>
          <cell r="C3059">
            <v>741000</v>
          </cell>
          <cell r="D3059">
            <v>1</v>
          </cell>
          <cell r="E3059">
            <v>0</v>
          </cell>
          <cell r="F3059" t="str">
            <v xml:space="preserve">השתתפות בעזר 092  </v>
          </cell>
          <cell r="G3059" t="str">
            <v>קשיח</v>
          </cell>
          <cell r="H3059">
            <v>7.448275862068976E-2</v>
          </cell>
          <cell r="I3059">
            <v>155800</v>
          </cell>
        </row>
        <row r="3060">
          <cell r="A3060">
            <v>1741000511</v>
          </cell>
          <cell r="B3060">
            <v>511</v>
          </cell>
          <cell r="C3060">
            <v>741000</v>
          </cell>
          <cell r="D3060">
            <v>1</v>
          </cell>
          <cell r="E3060">
            <v>0</v>
          </cell>
          <cell r="F3060" t="str">
            <v xml:space="preserve">אירוח וכיבוד      </v>
          </cell>
          <cell r="G3060" t="str">
            <v>גמיש</v>
          </cell>
          <cell r="H3060">
            <v>0</v>
          </cell>
          <cell r="I3060">
            <v>5700</v>
          </cell>
        </row>
        <row r="3061">
          <cell r="A3061">
            <v>1741000512</v>
          </cell>
          <cell r="B3061">
            <v>512</v>
          </cell>
          <cell r="C3061">
            <v>741000</v>
          </cell>
          <cell r="D3061">
            <v>1</v>
          </cell>
          <cell r="E3061">
            <v>0</v>
          </cell>
          <cell r="F3061" t="str">
            <v xml:space="preserve">נסיעות ואש"ל      </v>
          </cell>
          <cell r="G3061" t="str">
            <v>גמיש</v>
          </cell>
          <cell r="H3061">
            <v>0</v>
          </cell>
          <cell r="I3061">
            <v>700</v>
          </cell>
        </row>
        <row r="3062">
          <cell r="A3062">
            <v>1741000522</v>
          </cell>
          <cell r="B3062">
            <v>522</v>
          </cell>
          <cell r="C3062">
            <v>741000</v>
          </cell>
          <cell r="D3062">
            <v>1</v>
          </cell>
          <cell r="E3062">
            <v>0</v>
          </cell>
          <cell r="F3062" t="str">
            <v xml:space="preserve">ספרים ועיתונים    </v>
          </cell>
          <cell r="G3062" t="str">
            <v>גמיש</v>
          </cell>
          <cell r="H3062">
            <v>0</v>
          </cell>
          <cell r="I3062">
            <v>3000</v>
          </cell>
        </row>
        <row r="3063">
          <cell r="A3063">
            <v>1741000550</v>
          </cell>
          <cell r="B3063">
            <v>550</v>
          </cell>
          <cell r="C3063">
            <v>741000</v>
          </cell>
          <cell r="D3063">
            <v>1</v>
          </cell>
          <cell r="E3063">
            <v>0</v>
          </cell>
          <cell r="F3063" t="str">
            <v xml:space="preserve">פירסומים          </v>
          </cell>
          <cell r="G3063" t="str">
            <v>גמיש</v>
          </cell>
          <cell r="H3063">
            <v>0</v>
          </cell>
          <cell r="I3063">
            <v>0</v>
          </cell>
        </row>
        <row r="3064">
          <cell r="A3064">
            <v>1741000561</v>
          </cell>
          <cell r="B3064">
            <v>561</v>
          </cell>
          <cell r="C3064">
            <v>741000</v>
          </cell>
          <cell r="D3064">
            <v>1</v>
          </cell>
          <cell r="E3064">
            <v>0</v>
          </cell>
          <cell r="F3064" t="str">
            <v xml:space="preserve">שיכפולים          </v>
          </cell>
          <cell r="G3064" t="str">
            <v>גמיש</v>
          </cell>
          <cell r="H3064">
            <v>0</v>
          </cell>
          <cell r="I3064">
            <v>400</v>
          </cell>
        </row>
        <row r="3065">
          <cell r="A3065">
            <v>1741000562</v>
          </cell>
          <cell r="B3065">
            <v>562</v>
          </cell>
          <cell r="C3065">
            <v>741000</v>
          </cell>
          <cell r="D3065">
            <v>1</v>
          </cell>
          <cell r="E3065">
            <v>0</v>
          </cell>
          <cell r="F3065" t="str">
            <v xml:space="preserve">הדפסות            </v>
          </cell>
          <cell r="G3065" t="str">
            <v>גמיש</v>
          </cell>
          <cell r="H3065">
            <v>0</v>
          </cell>
          <cell r="I3065">
            <v>300</v>
          </cell>
        </row>
        <row r="3066">
          <cell r="A3066">
            <v>1741000565</v>
          </cell>
          <cell r="B3066">
            <v>565</v>
          </cell>
          <cell r="C3066">
            <v>741000</v>
          </cell>
          <cell r="D3066">
            <v>1</v>
          </cell>
          <cell r="E3066">
            <v>0</v>
          </cell>
          <cell r="F3066" t="str">
            <v>מפות</v>
          </cell>
          <cell r="G3066" t="str">
            <v>גמיש</v>
          </cell>
          <cell r="H3066">
            <v>0</v>
          </cell>
          <cell r="I3066">
            <v>1500</v>
          </cell>
        </row>
        <row r="3067">
          <cell r="A3067">
            <v>1741000571</v>
          </cell>
          <cell r="B3067">
            <v>571</v>
          </cell>
          <cell r="C3067">
            <v>741000</v>
          </cell>
          <cell r="D3067">
            <v>1</v>
          </cell>
          <cell r="E3067">
            <v>0</v>
          </cell>
          <cell r="F3067" t="str">
            <v xml:space="preserve">מיכון וענ"א       </v>
          </cell>
          <cell r="G3067" t="str">
            <v>קשיח</v>
          </cell>
          <cell r="H3067">
            <v>7.5853350189633462E-2</v>
          </cell>
          <cell r="I3067">
            <v>85100</v>
          </cell>
        </row>
        <row r="3068">
          <cell r="A3068">
            <v>1741000572</v>
          </cell>
          <cell r="B3068">
            <v>572</v>
          </cell>
          <cell r="C3068">
            <v>741000</v>
          </cell>
          <cell r="D3068">
            <v>1</v>
          </cell>
          <cell r="E3068">
            <v>0</v>
          </cell>
          <cell r="F3068" t="str">
            <v>תוכנת דקל - חב' כלכלית</v>
          </cell>
          <cell r="G3068" t="str">
            <v>גמיש</v>
          </cell>
          <cell r="H3068">
            <v>0</v>
          </cell>
          <cell r="I3068">
            <v>50000</v>
          </cell>
        </row>
        <row r="3069">
          <cell r="A3069">
            <v>1741000580</v>
          </cell>
          <cell r="B3069">
            <v>580</v>
          </cell>
          <cell r="C3069">
            <v>741000</v>
          </cell>
          <cell r="D3069">
            <v>1</v>
          </cell>
          <cell r="E3069">
            <v>0</v>
          </cell>
          <cell r="F3069" t="str">
            <v>ייעוץ</v>
          </cell>
          <cell r="G3069" t="str">
            <v>גמיש</v>
          </cell>
          <cell r="H3069">
            <v>0</v>
          </cell>
          <cell r="I3069">
            <v>0</v>
          </cell>
        </row>
        <row r="3070">
          <cell r="A3070">
            <v>1741000581</v>
          </cell>
          <cell r="B3070">
            <v>581</v>
          </cell>
          <cell r="C3070">
            <v>741000</v>
          </cell>
          <cell r="D3070">
            <v>1</v>
          </cell>
          <cell r="E3070">
            <v>0</v>
          </cell>
          <cell r="F3070" t="str">
            <v>תמיכה לבקרת פרוייקטים</v>
          </cell>
          <cell r="G3070" t="str">
            <v>גמיש</v>
          </cell>
          <cell r="H3070">
            <v>0</v>
          </cell>
          <cell r="I3070">
            <v>0</v>
          </cell>
        </row>
        <row r="3071">
          <cell r="A3071">
            <v>1741000753</v>
          </cell>
          <cell r="B3071">
            <v>753</v>
          </cell>
          <cell r="C3071">
            <v>741000</v>
          </cell>
          <cell r="D3071">
            <v>1</v>
          </cell>
          <cell r="E3071">
            <v>0</v>
          </cell>
          <cell r="F3071" t="str">
            <v xml:space="preserve">עובדים חיצוניים   </v>
          </cell>
          <cell r="G3071" t="str">
            <v>קשיח</v>
          </cell>
          <cell r="H3071">
            <v>0</v>
          </cell>
          <cell r="I3071">
            <v>0</v>
          </cell>
        </row>
        <row r="3072">
          <cell r="A3072">
            <v>1741000780</v>
          </cell>
          <cell r="B3072">
            <v>780</v>
          </cell>
          <cell r="C3072">
            <v>741000</v>
          </cell>
          <cell r="D3072">
            <v>1</v>
          </cell>
          <cell r="E3072">
            <v>0</v>
          </cell>
          <cell r="F3072" t="str">
            <v>עיר בריאה ומקיימת</v>
          </cell>
          <cell r="G3072" t="str">
            <v>גמיש</v>
          </cell>
          <cell r="H3072">
            <v>0</v>
          </cell>
          <cell r="I3072">
            <v>0</v>
          </cell>
        </row>
        <row r="3073">
          <cell r="A3073">
            <v>1741000781</v>
          </cell>
          <cell r="B3073">
            <v>781</v>
          </cell>
          <cell r="C3073">
            <v>741000</v>
          </cell>
          <cell r="D3073">
            <v>1</v>
          </cell>
          <cell r="E3073">
            <v>0</v>
          </cell>
          <cell r="F3073" t="str">
            <v>פעולות סמנכ"ל</v>
          </cell>
          <cell r="G3073" t="str">
            <v>גמיש</v>
          </cell>
          <cell r="H3073">
            <v>0.33333333333333326</v>
          </cell>
          <cell r="I3073">
            <v>20000</v>
          </cell>
        </row>
        <row r="3074">
          <cell r="A3074">
            <v>1741000782</v>
          </cell>
          <cell r="B3074">
            <v>782</v>
          </cell>
          <cell r="C3074">
            <v>741000</v>
          </cell>
          <cell r="D3074">
            <v>1</v>
          </cell>
          <cell r="E3074">
            <v>0</v>
          </cell>
          <cell r="F3074" t="str">
            <v>עיר בריאה - הגנת הסביבה</v>
          </cell>
          <cell r="G3074" t="str">
            <v>גמיש</v>
          </cell>
          <cell r="H3074">
            <v>0</v>
          </cell>
          <cell r="I3074">
            <v>0</v>
          </cell>
        </row>
        <row r="3075">
          <cell r="A3075">
            <v>1741000783</v>
          </cell>
          <cell r="B3075">
            <v>783</v>
          </cell>
          <cell r="C3075">
            <v>741000</v>
          </cell>
          <cell r="D3075">
            <v>1</v>
          </cell>
          <cell r="E3075">
            <v>0</v>
          </cell>
          <cell r="F3075" t="str">
            <v>עיר בריאה-רשת ניקוז ירקון</v>
          </cell>
          <cell r="G3075" t="str">
            <v>גמיש</v>
          </cell>
          <cell r="H3075">
            <v>0</v>
          </cell>
          <cell r="I3075">
            <v>0</v>
          </cell>
        </row>
        <row r="3076">
          <cell r="A3076">
            <v>1741000784</v>
          </cell>
          <cell r="B3076">
            <v>784</v>
          </cell>
          <cell r="C3076">
            <v>741000</v>
          </cell>
          <cell r="D3076">
            <v>1</v>
          </cell>
          <cell r="E3076">
            <v>0</v>
          </cell>
          <cell r="F3076" t="str">
            <v>עיר בריאה ומקיימת - חינוך</v>
          </cell>
          <cell r="G3076" t="str">
            <v>גמיש</v>
          </cell>
          <cell r="H3076">
            <v>0</v>
          </cell>
          <cell r="I3076">
            <v>0</v>
          </cell>
        </row>
        <row r="3077">
          <cell r="A3077">
            <v>1741000931</v>
          </cell>
          <cell r="B3077">
            <v>931</v>
          </cell>
          <cell r="C3077">
            <v>741000</v>
          </cell>
          <cell r="D3077">
            <v>1</v>
          </cell>
          <cell r="E3077">
            <v>0</v>
          </cell>
          <cell r="F3077" t="str">
            <v>עבודות בטיחות</v>
          </cell>
          <cell r="G3077" t="str">
            <v>גמיש</v>
          </cell>
          <cell r="H3077">
            <v>0</v>
          </cell>
          <cell r="I3077">
            <v>67500</v>
          </cell>
        </row>
        <row r="3078">
          <cell r="A3078">
            <v>1741000961</v>
          </cell>
          <cell r="B3078">
            <v>961</v>
          </cell>
          <cell r="C3078">
            <v>741000</v>
          </cell>
          <cell r="D3078">
            <v>1</v>
          </cell>
          <cell r="E3078">
            <v>0</v>
          </cell>
          <cell r="F3078" t="str">
            <v>רז' פעולות ורכישות</v>
          </cell>
          <cell r="G3078" t="str">
            <v>גמיש</v>
          </cell>
          <cell r="H3078">
            <v>0</v>
          </cell>
          <cell r="I3078">
            <v>0</v>
          </cell>
        </row>
        <row r="3079">
          <cell r="A3079" t="e">
            <v>#VALUE!</v>
          </cell>
          <cell r="B3079" t="str">
            <v>741000  סך הכל</v>
          </cell>
          <cell r="C3079">
            <v>0</v>
          </cell>
          <cell r="D3079">
            <v>0</v>
          </cell>
          <cell r="E3079">
            <v>0</v>
          </cell>
          <cell r="F3079" t="str">
            <v>מינהל נכס'ציבוריים</v>
          </cell>
          <cell r="G3079">
            <v>0</v>
          </cell>
          <cell r="H3079">
            <v>1.6291090719015022E-2</v>
          </cell>
          <cell r="I3079">
            <v>1749850</v>
          </cell>
        </row>
        <row r="3080">
          <cell r="A3080">
            <v>17411000</v>
          </cell>
          <cell r="B3080">
            <v>0</v>
          </cell>
          <cell r="C3080">
            <v>741100</v>
          </cell>
          <cell r="D3080">
            <v>1</v>
          </cell>
          <cell r="E3080">
            <v>0</v>
          </cell>
          <cell r="F3080" t="str">
            <v>אגף התשתיות</v>
          </cell>
          <cell r="G3080" t="str">
            <v xml:space="preserve"> </v>
          </cell>
          <cell r="H3080">
            <v>0</v>
          </cell>
          <cell r="I3080">
            <v>0</v>
          </cell>
        </row>
        <row r="3081">
          <cell r="A3081">
            <v>1741100110</v>
          </cell>
          <cell r="B3081">
            <v>110</v>
          </cell>
          <cell r="C3081">
            <v>741100</v>
          </cell>
          <cell r="D3081">
            <v>1</v>
          </cell>
          <cell r="E3081">
            <v>0</v>
          </cell>
          <cell r="F3081" t="str">
            <v>השכר הקובע-תקציבית</v>
          </cell>
          <cell r="G3081" t="str">
            <v>שכר</v>
          </cell>
          <cell r="H3081">
            <v>1.4809041309431059E-2</v>
          </cell>
          <cell r="I3081">
            <v>260400</v>
          </cell>
        </row>
        <row r="3082">
          <cell r="A3082">
            <v>1741100119</v>
          </cell>
          <cell r="B3082">
            <v>119</v>
          </cell>
          <cell r="C3082">
            <v>741100</v>
          </cell>
          <cell r="D3082">
            <v>1</v>
          </cell>
          <cell r="E3082">
            <v>0</v>
          </cell>
          <cell r="F3082" t="str">
            <v xml:space="preserve">השכר הקובע-צוברת  </v>
          </cell>
          <cell r="G3082" t="str">
            <v>שכר</v>
          </cell>
          <cell r="H3082">
            <v>0.30843727072633897</v>
          </cell>
          <cell r="I3082">
            <v>891700</v>
          </cell>
        </row>
        <row r="3083">
          <cell r="A3083">
            <v>1741100122</v>
          </cell>
          <cell r="B3083">
            <v>122</v>
          </cell>
          <cell r="C3083">
            <v>741100</v>
          </cell>
          <cell r="D3083">
            <v>1</v>
          </cell>
          <cell r="E3083">
            <v>0</v>
          </cell>
          <cell r="F3083" t="str">
            <v xml:space="preserve">ביגוד             </v>
          </cell>
          <cell r="G3083" t="str">
            <v>שכר</v>
          </cell>
          <cell r="H3083">
            <v>0</v>
          </cell>
          <cell r="I3083">
            <v>13800</v>
          </cell>
        </row>
        <row r="3084">
          <cell r="A3084">
            <v>1741100126</v>
          </cell>
          <cell r="B3084">
            <v>126</v>
          </cell>
          <cell r="C3084">
            <v>741100</v>
          </cell>
          <cell r="D3084">
            <v>1</v>
          </cell>
          <cell r="E3084">
            <v>0</v>
          </cell>
          <cell r="F3084" t="str">
            <v xml:space="preserve">דמי הבראה         </v>
          </cell>
          <cell r="G3084" t="str">
            <v>שכר</v>
          </cell>
          <cell r="H3084">
            <v>-7.0512820512820484E-2</v>
          </cell>
          <cell r="I3084">
            <v>29000</v>
          </cell>
        </row>
        <row r="3085">
          <cell r="A3085">
            <v>1741100130</v>
          </cell>
          <cell r="B3085">
            <v>130</v>
          </cell>
          <cell r="C3085">
            <v>741100</v>
          </cell>
          <cell r="D3085">
            <v>1</v>
          </cell>
          <cell r="E3085">
            <v>0</v>
          </cell>
          <cell r="F3085" t="str">
            <v xml:space="preserve">שעות נוספות       </v>
          </cell>
          <cell r="G3085" t="str">
            <v>שכר</v>
          </cell>
          <cell r="H3085">
            <v>0</v>
          </cell>
          <cell r="I3085">
            <v>24100</v>
          </cell>
        </row>
        <row r="3086">
          <cell r="A3086">
            <v>1741100140</v>
          </cell>
          <cell r="B3086">
            <v>140</v>
          </cell>
          <cell r="C3086">
            <v>741100</v>
          </cell>
          <cell r="D3086">
            <v>1</v>
          </cell>
          <cell r="E3086">
            <v>0</v>
          </cell>
          <cell r="F3086" t="str">
            <v>השתתפות באחזקת רכב</v>
          </cell>
          <cell r="G3086" t="str">
            <v>שכר</v>
          </cell>
          <cell r="H3086">
            <v>0</v>
          </cell>
          <cell r="I3086">
            <v>72200</v>
          </cell>
        </row>
        <row r="3087">
          <cell r="A3087">
            <v>1741100253</v>
          </cell>
          <cell r="B3087">
            <v>253</v>
          </cell>
          <cell r="C3087">
            <v>741100</v>
          </cell>
          <cell r="D3087">
            <v>1</v>
          </cell>
          <cell r="E3087">
            <v>0</v>
          </cell>
          <cell r="F3087" t="str">
            <v xml:space="preserve">עובדים חיצוניים   </v>
          </cell>
          <cell r="G3087" t="str">
            <v>שכר</v>
          </cell>
          <cell r="H3087">
            <v>0</v>
          </cell>
          <cell r="I3087">
            <v>0</v>
          </cell>
        </row>
        <row r="3088">
          <cell r="A3088">
            <v>1741100350</v>
          </cell>
          <cell r="B3088">
            <v>350</v>
          </cell>
          <cell r="C3088">
            <v>741100</v>
          </cell>
          <cell r="D3088">
            <v>1</v>
          </cell>
          <cell r="E3088">
            <v>0</v>
          </cell>
          <cell r="F3088" t="str">
            <v>ליסינג - 409-50-302</v>
          </cell>
          <cell r="G3088" t="str">
            <v>שכר</v>
          </cell>
          <cell r="H3088">
            <v>4.6511627906976827E-2</v>
          </cell>
          <cell r="I3088">
            <v>45000</v>
          </cell>
        </row>
        <row r="3089">
          <cell r="A3089">
            <v>1741100351</v>
          </cell>
          <cell r="B3089">
            <v>351</v>
          </cell>
          <cell r="C3089">
            <v>741100</v>
          </cell>
          <cell r="D3089">
            <v>1</v>
          </cell>
          <cell r="E3089">
            <v>0</v>
          </cell>
          <cell r="F3089" t="str">
            <v>הוצאות - 409-50-302</v>
          </cell>
          <cell r="G3089" t="str">
            <v>שכר</v>
          </cell>
          <cell r="H3089">
            <v>0.76400000000000001</v>
          </cell>
          <cell r="I3089">
            <v>44100</v>
          </cell>
        </row>
        <row r="3090">
          <cell r="A3090">
            <v>1741100470</v>
          </cell>
          <cell r="B3090">
            <v>470</v>
          </cell>
          <cell r="C3090">
            <v>741100</v>
          </cell>
          <cell r="D3090">
            <v>1</v>
          </cell>
          <cell r="E3090">
            <v>0</v>
          </cell>
          <cell r="F3090" t="str">
            <v xml:space="preserve">אחזקת מכונות משרד </v>
          </cell>
          <cell r="G3090" t="str">
            <v>גמיש</v>
          </cell>
          <cell r="H3090">
            <v>0</v>
          </cell>
          <cell r="I3090">
            <v>2900</v>
          </cell>
        </row>
        <row r="3091">
          <cell r="A3091">
            <v>1741100471</v>
          </cell>
          <cell r="B3091">
            <v>471</v>
          </cell>
          <cell r="C3091">
            <v>741100</v>
          </cell>
          <cell r="D3091">
            <v>1</v>
          </cell>
          <cell r="E3091">
            <v>0</v>
          </cell>
          <cell r="F3091" t="str">
            <v xml:space="preserve">מכשירי כתיבה      </v>
          </cell>
          <cell r="G3091" t="str">
            <v>גמיש</v>
          </cell>
          <cell r="H3091">
            <v>0</v>
          </cell>
          <cell r="I3091">
            <v>18100</v>
          </cell>
        </row>
        <row r="3092">
          <cell r="A3092">
            <v>1741100511</v>
          </cell>
          <cell r="B3092">
            <v>511</v>
          </cell>
          <cell r="C3092">
            <v>741100</v>
          </cell>
          <cell r="D3092">
            <v>1</v>
          </cell>
          <cell r="E3092">
            <v>0</v>
          </cell>
          <cell r="F3092" t="str">
            <v xml:space="preserve">אירוח וכיבוד      </v>
          </cell>
          <cell r="G3092" t="str">
            <v>גמיש</v>
          </cell>
          <cell r="H3092">
            <v>0</v>
          </cell>
          <cell r="I3092">
            <v>2300</v>
          </cell>
        </row>
        <row r="3093">
          <cell r="A3093">
            <v>1741100512</v>
          </cell>
          <cell r="B3093">
            <v>512</v>
          </cell>
          <cell r="C3093">
            <v>741100</v>
          </cell>
          <cell r="D3093">
            <v>1</v>
          </cell>
          <cell r="E3093">
            <v>0</v>
          </cell>
          <cell r="F3093" t="str">
            <v xml:space="preserve">נסיעות ואש"ל      </v>
          </cell>
          <cell r="G3093" t="str">
            <v>גמיש</v>
          </cell>
          <cell r="H3093">
            <v>0</v>
          </cell>
          <cell r="I3093">
            <v>500</v>
          </cell>
        </row>
        <row r="3094">
          <cell r="A3094">
            <v>1741100522</v>
          </cell>
          <cell r="B3094">
            <v>522</v>
          </cell>
          <cell r="C3094">
            <v>741100</v>
          </cell>
          <cell r="D3094">
            <v>1</v>
          </cell>
          <cell r="E3094">
            <v>0</v>
          </cell>
          <cell r="F3094" t="str">
            <v xml:space="preserve">ספרים ועיתונים    </v>
          </cell>
          <cell r="G3094" t="str">
            <v>גמיש</v>
          </cell>
          <cell r="H3094">
            <v>0</v>
          </cell>
          <cell r="I3094">
            <v>200</v>
          </cell>
        </row>
        <row r="3095">
          <cell r="A3095">
            <v>1741100561</v>
          </cell>
          <cell r="B3095">
            <v>561</v>
          </cell>
          <cell r="C3095">
            <v>741100</v>
          </cell>
          <cell r="D3095">
            <v>1</v>
          </cell>
          <cell r="E3095">
            <v>0</v>
          </cell>
          <cell r="F3095" t="str">
            <v xml:space="preserve">שיכפולים          </v>
          </cell>
          <cell r="G3095" t="str">
            <v>גמיש</v>
          </cell>
          <cell r="H3095">
            <v>0</v>
          </cell>
          <cell r="I3095">
            <v>1900</v>
          </cell>
        </row>
        <row r="3096">
          <cell r="A3096">
            <v>1741100562</v>
          </cell>
          <cell r="B3096">
            <v>562</v>
          </cell>
          <cell r="C3096">
            <v>741100</v>
          </cell>
          <cell r="D3096">
            <v>1</v>
          </cell>
          <cell r="E3096">
            <v>0</v>
          </cell>
          <cell r="F3096" t="str">
            <v xml:space="preserve">הדפסות            </v>
          </cell>
          <cell r="G3096" t="str">
            <v>גמיש</v>
          </cell>
          <cell r="H3096">
            <v>0</v>
          </cell>
          <cell r="I3096">
            <v>300</v>
          </cell>
        </row>
        <row r="3097">
          <cell r="A3097">
            <v>1741100565</v>
          </cell>
          <cell r="B3097">
            <v>565</v>
          </cell>
          <cell r="C3097">
            <v>741100</v>
          </cell>
          <cell r="D3097">
            <v>1</v>
          </cell>
          <cell r="E3097">
            <v>0</v>
          </cell>
          <cell r="F3097" t="str">
            <v>מידע לתושב</v>
          </cell>
          <cell r="G3097" t="str">
            <v>גמיש</v>
          </cell>
          <cell r="H3097">
            <v>0</v>
          </cell>
          <cell r="I3097">
            <v>0</v>
          </cell>
        </row>
        <row r="3098">
          <cell r="A3098">
            <v>1741100753</v>
          </cell>
          <cell r="B3098">
            <v>753</v>
          </cell>
          <cell r="C3098">
            <v>741100</v>
          </cell>
          <cell r="D3098">
            <v>1</v>
          </cell>
          <cell r="E3098">
            <v>0</v>
          </cell>
          <cell r="F3098" t="str">
            <v xml:space="preserve">עובדים חיצוניים   </v>
          </cell>
          <cell r="G3098" t="str">
            <v>קשיח</v>
          </cell>
          <cell r="H3098">
            <v>0</v>
          </cell>
          <cell r="I3098">
            <v>0</v>
          </cell>
        </row>
        <row r="3099">
          <cell r="A3099">
            <v>1741100961</v>
          </cell>
          <cell r="B3099">
            <v>961</v>
          </cell>
          <cell r="C3099">
            <v>741100</v>
          </cell>
          <cell r="D3099">
            <v>1</v>
          </cell>
          <cell r="E3099">
            <v>0</v>
          </cell>
          <cell r="F3099" t="str">
            <v>רז' פעולות ורכישות</v>
          </cell>
          <cell r="G3099" t="str">
            <v>גמיש</v>
          </cell>
          <cell r="H3099">
            <v>0</v>
          </cell>
          <cell r="I3099">
            <v>0</v>
          </cell>
        </row>
        <row r="3100">
          <cell r="A3100" t="e">
            <v>#VALUE!</v>
          </cell>
          <cell r="B3100" t="str">
            <v>741100  סך הכל</v>
          </cell>
          <cell r="C3100">
            <v>0</v>
          </cell>
          <cell r="D3100">
            <v>0</v>
          </cell>
          <cell r="E3100">
            <v>0</v>
          </cell>
          <cell r="F3100" t="str">
            <v>אגף התשתיות</v>
          </cell>
          <cell r="G3100">
            <v>0</v>
          </cell>
          <cell r="H3100">
            <v>0.19844921608725286</v>
          </cell>
          <cell r="I3100">
            <v>1406500</v>
          </cell>
        </row>
        <row r="3101">
          <cell r="A3101">
            <v>17420000</v>
          </cell>
          <cell r="B3101">
            <v>0</v>
          </cell>
          <cell r="C3101">
            <v>742000</v>
          </cell>
          <cell r="D3101">
            <v>1</v>
          </cell>
          <cell r="E3101">
            <v>0</v>
          </cell>
          <cell r="F3101" t="str">
            <v>מערך דרכים</v>
          </cell>
          <cell r="G3101" t="str">
            <v xml:space="preserve"> </v>
          </cell>
          <cell r="H3101">
            <v>0</v>
          </cell>
          <cell r="I3101">
            <v>0</v>
          </cell>
        </row>
        <row r="3102">
          <cell r="A3102">
            <v>1742000100</v>
          </cell>
          <cell r="B3102">
            <v>100</v>
          </cell>
          <cell r="C3102">
            <v>742000</v>
          </cell>
          <cell r="D3102">
            <v>1</v>
          </cell>
          <cell r="E3102">
            <v>0</v>
          </cell>
          <cell r="F3102" t="str">
            <v>שכר עובדים לפי תקן</v>
          </cell>
          <cell r="G3102" t="str">
            <v xml:space="preserve"> </v>
          </cell>
          <cell r="H3102">
            <v>0</v>
          </cell>
          <cell r="I3102">
            <v>0</v>
          </cell>
        </row>
        <row r="3103">
          <cell r="A3103">
            <v>1742000110</v>
          </cell>
          <cell r="B3103">
            <v>110</v>
          </cell>
          <cell r="C3103">
            <v>742000</v>
          </cell>
          <cell r="D3103">
            <v>1</v>
          </cell>
          <cell r="E3103">
            <v>0</v>
          </cell>
          <cell r="F3103" t="str">
            <v>השכר הקובע-תקציבית</v>
          </cell>
          <cell r="G3103" t="str">
            <v>שכר</v>
          </cell>
          <cell r="H3103">
            <v>1.4873574615765994E-2</v>
          </cell>
          <cell r="I3103">
            <v>204700</v>
          </cell>
        </row>
        <row r="3104">
          <cell r="A3104">
            <v>1742000119</v>
          </cell>
          <cell r="B3104">
            <v>119</v>
          </cell>
          <cell r="C3104">
            <v>742000</v>
          </cell>
          <cell r="D3104">
            <v>1</v>
          </cell>
          <cell r="E3104">
            <v>0</v>
          </cell>
          <cell r="F3104" t="str">
            <v xml:space="preserve">השכר הקובע-צוברת  </v>
          </cell>
          <cell r="G3104" t="str">
            <v>שכר</v>
          </cell>
          <cell r="H3104">
            <v>0.17956856521483577</v>
          </cell>
          <cell r="I3104">
            <v>2006800</v>
          </cell>
        </row>
        <row r="3105">
          <cell r="A3105">
            <v>1742000122</v>
          </cell>
          <cell r="B3105">
            <v>122</v>
          </cell>
          <cell r="C3105">
            <v>742000</v>
          </cell>
          <cell r="D3105">
            <v>1</v>
          </cell>
          <cell r="E3105">
            <v>0</v>
          </cell>
          <cell r="F3105" t="str">
            <v xml:space="preserve">ביגוד             </v>
          </cell>
          <cell r="G3105" t="str">
            <v>שכר</v>
          </cell>
          <cell r="H3105">
            <v>0</v>
          </cell>
          <cell r="I3105">
            <v>20800</v>
          </cell>
        </row>
        <row r="3106">
          <cell r="A3106">
            <v>1742000126</v>
          </cell>
          <cell r="B3106">
            <v>126</v>
          </cell>
          <cell r="C3106">
            <v>742000</v>
          </cell>
          <cell r="D3106">
            <v>1</v>
          </cell>
          <cell r="E3106">
            <v>0</v>
          </cell>
          <cell r="F3106" t="str">
            <v xml:space="preserve">דמי הבראה         </v>
          </cell>
          <cell r="G3106" t="str">
            <v>שכר</v>
          </cell>
          <cell r="H3106">
            <v>-0.11270983213429253</v>
          </cell>
          <cell r="I3106">
            <v>37000</v>
          </cell>
        </row>
        <row r="3107">
          <cell r="A3107">
            <v>1742000130</v>
          </cell>
          <cell r="B3107">
            <v>130</v>
          </cell>
          <cell r="C3107">
            <v>742000</v>
          </cell>
          <cell r="D3107">
            <v>1</v>
          </cell>
          <cell r="E3107">
            <v>0</v>
          </cell>
          <cell r="F3107" t="str">
            <v xml:space="preserve">שעות נוספות       </v>
          </cell>
          <cell r="G3107" t="str">
            <v>שכר</v>
          </cell>
          <cell r="H3107">
            <v>0</v>
          </cell>
          <cell r="I3107">
            <v>97700</v>
          </cell>
        </row>
        <row r="3108">
          <cell r="A3108">
            <v>1742000140</v>
          </cell>
          <cell r="B3108">
            <v>140</v>
          </cell>
          <cell r="C3108">
            <v>742000</v>
          </cell>
          <cell r="D3108">
            <v>1</v>
          </cell>
          <cell r="E3108">
            <v>0</v>
          </cell>
          <cell r="F3108" t="str">
            <v>השתתפות באחזקת רכב</v>
          </cell>
          <cell r="G3108" t="str">
            <v>שכר</v>
          </cell>
          <cell r="H3108">
            <v>0</v>
          </cell>
          <cell r="I3108">
            <v>206000</v>
          </cell>
        </row>
        <row r="3109">
          <cell r="A3109">
            <v>1742000253</v>
          </cell>
          <cell r="B3109">
            <v>253</v>
          </cell>
          <cell r="C3109">
            <v>742000</v>
          </cell>
          <cell r="D3109">
            <v>1</v>
          </cell>
          <cell r="E3109">
            <v>0</v>
          </cell>
          <cell r="F3109" t="str">
            <v xml:space="preserve">עובדים חיצוניים   </v>
          </cell>
          <cell r="G3109" t="str">
            <v>שכר</v>
          </cell>
          <cell r="H3109">
            <v>0</v>
          </cell>
          <cell r="I3109">
            <v>0</v>
          </cell>
        </row>
        <row r="3110">
          <cell r="A3110">
            <v>1742000400</v>
          </cell>
          <cell r="B3110">
            <v>400</v>
          </cell>
          <cell r="C3110">
            <v>742000</v>
          </cell>
          <cell r="D3110">
            <v>1</v>
          </cell>
          <cell r="E3110">
            <v>0</v>
          </cell>
          <cell r="F3110" t="str">
            <v>אחזקת בנינים וציוד</v>
          </cell>
          <cell r="G3110" t="str">
            <v xml:space="preserve"> </v>
          </cell>
          <cell r="H3110">
            <v>0</v>
          </cell>
          <cell r="I3110">
            <v>0</v>
          </cell>
        </row>
        <row r="3111">
          <cell r="A3111">
            <v>1742000470</v>
          </cell>
          <cell r="B3111">
            <v>470</v>
          </cell>
          <cell r="C3111">
            <v>742000</v>
          </cell>
          <cell r="D3111">
            <v>1</v>
          </cell>
          <cell r="E3111">
            <v>0</v>
          </cell>
          <cell r="F3111" t="str">
            <v xml:space="preserve">אחזקת מכונות משרד </v>
          </cell>
          <cell r="G3111" t="str">
            <v>גמיש</v>
          </cell>
          <cell r="H3111">
            <v>0</v>
          </cell>
          <cell r="I3111">
            <v>0</v>
          </cell>
        </row>
        <row r="3112">
          <cell r="A3112">
            <v>1742000471</v>
          </cell>
          <cell r="B3112">
            <v>471</v>
          </cell>
          <cell r="C3112">
            <v>742000</v>
          </cell>
          <cell r="D3112">
            <v>1</v>
          </cell>
          <cell r="E3112">
            <v>0</v>
          </cell>
          <cell r="F3112" t="str">
            <v xml:space="preserve">מכשירי כתיבה      </v>
          </cell>
          <cell r="G3112" t="str">
            <v>גמיש</v>
          </cell>
          <cell r="H3112">
            <v>0</v>
          </cell>
          <cell r="I3112">
            <v>0</v>
          </cell>
        </row>
        <row r="3113">
          <cell r="A3113">
            <v>1742000500</v>
          </cell>
          <cell r="B3113">
            <v>500</v>
          </cell>
          <cell r="C3113">
            <v>742000</v>
          </cell>
          <cell r="D3113">
            <v>1</v>
          </cell>
          <cell r="E3113">
            <v>0</v>
          </cell>
          <cell r="F3113" t="str">
            <v xml:space="preserve">הוצאות מינהליות   </v>
          </cell>
          <cell r="G3113" t="str">
            <v xml:space="preserve"> </v>
          </cell>
          <cell r="H3113">
            <v>0</v>
          </cell>
          <cell r="I3113">
            <v>0</v>
          </cell>
        </row>
        <row r="3114">
          <cell r="A3114">
            <v>1742000511</v>
          </cell>
          <cell r="B3114">
            <v>511</v>
          </cell>
          <cell r="C3114">
            <v>742000</v>
          </cell>
          <cell r="D3114">
            <v>1</v>
          </cell>
          <cell r="E3114">
            <v>0</v>
          </cell>
          <cell r="F3114" t="str">
            <v xml:space="preserve">אירוח וכיבוד      </v>
          </cell>
          <cell r="G3114" t="str">
            <v>גמיש</v>
          </cell>
          <cell r="H3114">
            <v>0.92307692307692313</v>
          </cell>
          <cell r="I3114">
            <v>5000</v>
          </cell>
        </row>
        <row r="3115">
          <cell r="A3115">
            <v>1742000522</v>
          </cell>
          <cell r="B3115">
            <v>522</v>
          </cell>
          <cell r="C3115">
            <v>742000</v>
          </cell>
          <cell r="D3115">
            <v>1</v>
          </cell>
          <cell r="E3115">
            <v>0</v>
          </cell>
          <cell r="F3115" t="str">
            <v xml:space="preserve">ספרים ועיתונים    </v>
          </cell>
          <cell r="G3115" t="str">
            <v>גמיש</v>
          </cell>
          <cell r="H3115">
            <v>0</v>
          </cell>
          <cell r="I3115">
            <v>0</v>
          </cell>
        </row>
        <row r="3116">
          <cell r="A3116">
            <v>1742000544</v>
          </cell>
          <cell r="B3116">
            <v>544</v>
          </cell>
          <cell r="C3116">
            <v>742000</v>
          </cell>
          <cell r="D3116">
            <v>1</v>
          </cell>
          <cell r="E3116">
            <v>0</v>
          </cell>
          <cell r="F3116" t="str">
            <v xml:space="preserve">הוצאות דאר        </v>
          </cell>
          <cell r="G3116" t="str">
            <v>קשיח</v>
          </cell>
          <cell r="H3116">
            <v>-0.2857142857142857</v>
          </cell>
          <cell r="I3116">
            <v>1000</v>
          </cell>
        </row>
        <row r="3117">
          <cell r="A3117">
            <v>1742000561</v>
          </cell>
          <cell r="B3117">
            <v>561</v>
          </cell>
          <cell r="C3117">
            <v>742000</v>
          </cell>
          <cell r="D3117">
            <v>1</v>
          </cell>
          <cell r="E3117">
            <v>0</v>
          </cell>
          <cell r="F3117" t="str">
            <v xml:space="preserve">שיכפולים          </v>
          </cell>
          <cell r="G3117" t="str">
            <v>גמיש</v>
          </cell>
          <cell r="H3117">
            <v>0</v>
          </cell>
          <cell r="I3117">
            <v>0</v>
          </cell>
        </row>
        <row r="3118">
          <cell r="A3118">
            <v>1742000562</v>
          </cell>
          <cell r="B3118">
            <v>562</v>
          </cell>
          <cell r="C3118">
            <v>742000</v>
          </cell>
          <cell r="D3118">
            <v>1</v>
          </cell>
          <cell r="E3118">
            <v>0</v>
          </cell>
          <cell r="F3118" t="str">
            <v xml:space="preserve">הדפסות            </v>
          </cell>
          <cell r="G3118" t="str">
            <v>גמיש</v>
          </cell>
          <cell r="H3118">
            <v>0</v>
          </cell>
          <cell r="I3118">
            <v>0</v>
          </cell>
        </row>
        <row r="3119">
          <cell r="A3119">
            <v>1742000571</v>
          </cell>
          <cell r="B3119">
            <v>571</v>
          </cell>
          <cell r="C3119">
            <v>742000</v>
          </cell>
          <cell r="D3119">
            <v>1</v>
          </cell>
          <cell r="E3119">
            <v>0</v>
          </cell>
          <cell r="F3119" t="str">
            <v xml:space="preserve">מיכון וענ"א       </v>
          </cell>
          <cell r="G3119" t="str">
            <v>קשיח</v>
          </cell>
          <cell r="H3119">
            <v>0</v>
          </cell>
          <cell r="I3119">
            <v>31600</v>
          </cell>
        </row>
        <row r="3120">
          <cell r="A3120">
            <v>1742000580</v>
          </cell>
          <cell r="B3120">
            <v>580</v>
          </cell>
          <cell r="C3120">
            <v>742000</v>
          </cell>
          <cell r="D3120">
            <v>1</v>
          </cell>
          <cell r="E3120">
            <v>0</v>
          </cell>
          <cell r="F3120" t="str">
            <v>יעוץ לטופס 4+5</v>
          </cell>
          <cell r="G3120" t="str">
            <v>גמיש</v>
          </cell>
          <cell r="H3120">
            <v>0</v>
          </cell>
          <cell r="I3120">
            <v>85500</v>
          </cell>
        </row>
        <row r="3121">
          <cell r="A3121">
            <v>1742000581</v>
          </cell>
          <cell r="B3121">
            <v>581</v>
          </cell>
          <cell r="C3121">
            <v>742000</v>
          </cell>
          <cell r="D3121">
            <v>1</v>
          </cell>
          <cell r="E3121">
            <v>0</v>
          </cell>
          <cell r="F3121" t="str">
            <v>יעוץ ושרות למחלקת דרכים</v>
          </cell>
          <cell r="G3121" t="str">
            <v>גמיש</v>
          </cell>
          <cell r="H3121">
            <v>0</v>
          </cell>
          <cell r="I3121">
            <v>253000</v>
          </cell>
        </row>
        <row r="3122">
          <cell r="A3122">
            <v>1742000582</v>
          </cell>
          <cell r="B3122">
            <v>582</v>
          </cell>
          <cell r="C3122">
            <v>742000</v>
          </cell>
          <cell r="D3122">
            <v>1</v>
          </cell>
          <cell r="E3122">
            <v>0</v>
          </cell>
          <cell r="F3122" t="str">
            <v>אחזקת סככות אוטובוס</v>
          </cell>
          <cell r="G3122" t="str">
            <v>קשיח</v>
          </cell>
          <cell r="H3122">
            <v>0</v>
          </cell>
          <cell r="I3122">
            <v>237500</v>
          </cell>
        </row>
        <row r="3123">
          <cell r="A3123">
            <v>1742000583</v>
          </cell>
          <cell r="B3123">
            <v>583</v>
          </cell>
          <cell r="C3123">
            <v>742000</v>
          </cell>
          <cell r="D3123">
            <v>1</v>
          </cell>
          <cell r="E3123">
            <v>0</v>
          </cell>
          <cell r="F3123" t="str">
            <v>הצבת והעתקת סככות אוטובוס</v>
          </cell>
          <cell r="G3123" t="str">
            <v>גמיש</v>
          </cell>
          <cell r="H3123">
            <v>0</v>
          </cell>
          <cell r="I3123">
            <v>0</v>
          </cell>
        </row>
        <row r="3124">
          <cell r="A3124">
            <v>1742000584</v>
          </cell>
          <cell r="B3124">
            <v>584</v>
          </cell>
          <cell r="C3124">
            <v>742000</v>
          </cell>
          <cell r="D3124">
            <v>1</v>
          </cell>
          <cell r="E3124">
            <v>0</v>
          </cell>
          <cell r="F3124" t="str">
            <v>ייעוץ לממ"ש</v>
          </cell>
          <cell r="G3124" t="str">
            <v>גמיש</v>
          </cell>
          <cell r="H3124">
            <v>0</v>
          </cell>
          <cell r="I3124">
            <v>257500</v>
          </cell>
        </row>
        <row r="3125">
          <cell r="A3125">
            <v>1742000585</v>
          </cell>
          <cell r="B3125">
            <v>585</v>
          </cell>
          <cell r="C3125">
            <v>742000</v>
          </cell>
          <cell r="D3125">
            <v>1</v>
          </cell>
          <cell r="E3125">
            <v>0</v>
          </cell>
          <cell r="F3125" t="str">
            <v>פיקוח על סככות אוטובוס</v>
          </cell>
          <cell r="G3125" t="str">
            <v>גמיש</v>
          </cell>
          <cell r="H3125">
            <v>0</v>
          </cell>
          <cell r="I3125">
            <v>81700</v>
          </cell>
        </row>
        <row r="3126">
          <cell r="A3126">
            <v>1742000596</v>
          </cell>
          <cell r="B3126">
            <v>596</v>
          </cell>
          <cell r="C3126">
            <v>742000</v>
          </cell>
          <cell r="D3126">
            <v>1</v>
          </cell>
          <cell r="E3126">
            <v>0</v>
          </cell>
          <cell r="F3126" t="str">
            <v xml:space="preserve">השתתפות בעזר 096  </v>
          </cell>
          <cell r="G3126" t="str">
            <v>קשיח</v>
          </cell>
          <cell r="H3126">
            <v>0.15306122448979598</v>
          </cell>
          <cell r="I3126">
            <v>169500</v>
          </cell>
        </row>
        <row r="3127">
          <cell r="A3127">
            <v>1742000700</v>
          </cell>
          <cell r="B3127">
            <v>700</v>
          </cell>
          <cell r="C3127">
            <v>742000</v>
          </cell>
          <cell r="D3127">
            <v>1</v>
          </cell>
          <cell r="E3127">
            <v>0</v>
          </cell>
          <cell r="F3127" t="str">
            <v xml:space="preserve">הוצאות לפעולות    </v>
          </cell>
          <cell r="G3127" t="str">
            <v xml:space="preserve"> </v>
          </cell>
          <cell r="H3127">
            <v>0</v>
          </cell>
          <cell r="I3127">
            <v>0</v>
          </cell>
        </row>
        <row r="3128">
          <cell r="A3128">
            <v>1742000715</v>
          </cell>
          <cell r="B3128">
            <v>715</v>
          </cell>
          <cell r="C3128">
            <v>742000</v>
          </cell>
          <cell r="D3128">
            <v>1</v>
          </cell>
          <cell r="E3128">
            <v>0</v>
          </cell>
          <cell r="F3128" t="str">
            <v>עבודות קבלניות-רכב</v>
          </cell>
          <cell r="G3128" t="str">
            <v>גמיש</v>
          </cell>
          <cell r="H3128">
            <v>0</v>
          </cell>
          <cell r="I3128">
            <v>0</v>
          </cell>
        </row>
        <row r="3129">
          <cell r="A3129">
            <v>1742000722</v>
          </cell>
          <cell r="B3129">
            <v>722</v>
          </cell>
          <cell r="C3129">
            <v>742000</v>
          </cell>
          <cell r="D3129">
            <v>1</v>
          </cell>
          <cell r="E3129">
            <v>0</v>
          </cell>
          <cell r="F3129" t="str">
            <v>חמרים-תחזוקה עצמית</v>
          </cell>
          <cell r="G3129" t="str">
            <v>גמיש</v>
          </cell>
          <cell r="H3129">
            <v>0</v>
          </cell>
          <cell r="I3129">
            <v>114000</v>
          </cell>
        </row>
        <row r="3130">
          <cell r="A3130">
            <v>1742000737</v>
          </cell>
          <cell r="B3130">
            <v>737</v>
          </cell>
          <cell r="C3130">
            <v>742000</v>
          </cell>
          <cell r="D3130">
            <v>1</v>
          </cell>
          <cell r="E3130">
            <v>0</v>
          </cell>
          <cell r="F3130" t="str">
            <v>שכירות רכב לימים גשומים</v>
          </cell>
          <cell r="G3130" t="str">
            <v>קשיח</v>
          </cell>
          <cell r="H3130">
            <v>0</v>
          </cell>
          <cell r="I3130">
            <v>15000</v>
          </cell>
        </row>
        <row r="3131">
          <cell r="A3131">
            <v>1742000742</v>
          </cell>
          <cell r="B3131">
            <v>742</v>
          </cell>
          <cell r="C3131">
            <v>742000</v>
          </cell>
          <cell r="D3131">
            <v>1</v>
          </cell>
          <cell r="E3131">
            <v>0</v>
          </cell>
          <cell r="F3131" t="str">
            <v xml:space="preserve">כלים וציוד        </v>
          </cell>
          <cell r="G3131" t="str">
            <v>גמיש</v>
          </cell>
          <cell r="H3131">
            <v>0</v>
          </cell>
          <cell r="I3131">
            <v>14300</v>
          </cell>
        </row>
        <row r="3132">
          <cell r="A3132">
            <v>1742000745</v>
          </cell>
          <cell r="B3132">
            <v>745</v>
          </cell>
          <cell r="C3132">
            <v>742000</v>
          </cell>
          <cell r="D3132">
            <v>1</v>
          </cell>
          <cell r="E3132">
            <v>0</v>
          </cell>
          <cell r="F3132" t="str">
            <v xml:space="preserve">מבצעי חורף        </v>
          </cell>
          <cell r="G3132" t="str">
            <v>גמיש</v>
          </cell>
          <cell r="H3132">
            <v>0</v>
          </cell>
          <cell r="I3132">
            <v>15200</v>
          </cell>
        </row>
        <row r="3133">
          <cell r="A3133">
            <v>1742000753</v>
          </cell>
          <cell r="B3133">
            <v>753</v>
          </cell>
          <cell r="C3133">
            <v>742000</v>
          </cell>
          <cell r="D3133">
            <v>1</v>
          </cell>
          <cell r="E3133">
            <v>0</v>
          </cell>
          <cell r="F3133" t="str">
            <v xml:space="preserve">עובדים חיצוניים   </v>
          </cell>
          <cell r="G3133" t="str">
            <v>קשיח</v>
          </cell>
          <cell r="H3133">
            <v>0</v>
          </cell>
          <cell r="I3133">
            <v>0</v>
          </cell>
        </row>
        <row r="3134">
          <cell r="A3134">
            <v>1742000754</v>
          </cell>
          <cell r="B3134">
            <v>754</v>
          </cell>
          <cell r="C3134">
            <v>742000</v>
          </cell>
          <cell r="D3134">
            <v>1</v>
          </cell>
          <cell r="E3134">
            <v>0</v>
          </cell>
          <cell r="F3134" t="str">
            <v xml:space="preserve">עבודות קבלניות    </v>
          </cell>
          <cell r="G3134" t="str">
            <v>גמיש</v>
          </cell>
          <cell r="H3134">
            <v>0</v>
          </cell>
          <cell r="I3134">
            <v>760000</v>
          </cell>
        </row>
        <row r="3135">
          <cell r="A3135">
            <v>1742000757</v>
          </cell>
          <cell r="B3135">
            <v>757</v>
          </cell>
          <cell r="C3135">
            <v>742000</v>
          </cell>
          <cell r="D3135">
            <v>1</v>
          </cell>
          <cell r="E3135">
            <v>0</v>
          </cell>
          <cell r="F3135" t="str">
            <v>ציפוי כבישים</v>
          </cell>
          <cell r="G3135" t="str">
            <v>גמיש</v>
          </cell>
          <cell r="H3135">
            <v>0</v>
          </cell>
          <cell r="I3135">
            <v>0</v>
          </cell>
        </row>
        <row r="3136">
          <cell r="A3136">
            <v>1742000758</v>
          </cell>
          <cell r="B3136">
            <v>758</v>
          </cell>
          <cell r="C3136">
            <v>742000</v>
          </cell>
          <cell r="D3136">
            <v>1</v>
          </cell>
          <cell r="E3136">
            <v>0</v>
          </cell>
          <cell r="F3136" t="str">
            <v>אחזקת כביש 20</v>
          </cell>
          <cell r="G3136" t="str">
            <v>קשיח</v>
          </cell>
          <cell r="H3136">
            <v>0</v>
          </cell>
          <cell r="I3136">
            <v>0</v>
          </cell>
        </row>
        <row r="3137">
          <cell r="A3137">
            <v>1742000759</v>
          </cell>
          <cell r="B3137">
            <v>759</v>
          </cell>
          <cell r="C3137">
            <v>742000</v>
          </cell>
          <cell r="D3137">
            <v>1</v>
          </cell>
          <cell r="E3137">
            <v>0</v>
          </cell>
          <cell r="F3137" t="str">
            <v>עבודת קבלני טרקטור</v>
          </cell>
          <cell r="G3137" t="str">
            <v>גמיש</v>
          </cell>
          <cell r="H3137">
            <v>0</v>
          </cell>
          <cell r="I3137">
            <v>98800</v>
          </cell>
        </row>
        <row r="3138">
          <cell r="A3138">
            <v>1742000763</v>
          </cell>
          <cell r="B3138">
            <v>763</v>
          </cell>
          <cell r="C3138">
            <v>742000</v>
          </cell>
          <cell r="D3138">
            <v>1</v>
          </cell>
          <cell r="E3138">
            <v>0</v>
          </cell>
          <cell r="F3138" t="str">
            <v xml:space="preserve">עובד חברת מוסדות  </v>
          </cell>
          <cell r="G3138" t="str">
            <v>קשיח</v>
          </cell>
          <cell r="H3138">
            <v>0</v>
          </cell>
          <cell r="I3138">
            <v>0</v>
          </cell>
        </row>
        <row r="3139">
          <cell r="A3139">
            <v>1742000794</v>
          </cell>
          <cell r="B3139">
            <v>794</v>
          </cell>
          <cell r="C3139">
            <v>742000</v>
          </cell>
          <cell r="D3139">
            <v>1</v>
          </cell>
          <cell r="E3139">
            <v>0</v>
          </cell>
          <cell r="F3139" t="str">
            <v xml:space="preserve">השתתפות בעזר 094  </v>
          </cell>
          <cell r="G3139" t="str">
            <v>קשיח</v>
          </cell>
          <cell r="H3139">
            <v>0</v>
          </cell>
          <cell r="I3139">
            <v>47900</v>
          </cell>
        </row>
        <row r="3140">
          <cell r="A3140">
            <v>1742000931</v>
          </cell>
          <cell r="B3140">
            <v>931</v>
          </cell>
          <cell r="C3140">
            <v>742000</v>
          </cell>
          <cell r="D3140">
            <v>1</v>
          </cell>
          <cell r="E3140">
            <v>0</v>
          </cell>
          <cell r="F3140" t="str">
            <v xml:space="preserve">הוצאות חד פעמיות  </v>
          </cell>
          <cell r="G3140" t="str">
            <v>גמיש</v>
          </cell>
          <cell r="H3140">
            <v>0</v>
          </cell>
          <cell r="I3140">
            <v>7600</v>
          </cell>
        </row>
        <row r="3141">
          <cell r="A3141">
            <v>1742000960</v>
          </cell>
          <cell r="B3141">
            <v>960</v>
          </cell>
          <cell r="C3141">
            <v>742000</v>
          </cell>
          <cell r="D3141">
            <v>1</v>
          </cell>
          <cell r="E3141">
            <v>0</v>
          </cell>
          <cell r="F3141" t="str">
            <v>רזרבה-תחזוקה כללית</v>
          </cell>
          <cell r="G3141" t="str">
            <v>גמיש</v>
          </cell>
          <cell r="H3141">
            <v>0</v>
          </cell>
          <cell r="I3141">
            <v>191900</v>
          </cell>
        </row>
        <row r="3142">
          <cell r="A3142">
            <v>1742000961</v>
          </cell>
          <cell r="B3142">
            <v>961</v>
          </cell>
          <cell r="C3142">
            <v>742000</v>
          </cell>
          <cell r="D3142">
            <v>1</v>
          </cell>
          <cell r="E3142">
            <v>0</v>
          </cell>
          <cell r="F3142" t="str">
            <v>רז' פעולות ורכישות</v>
          </cell>
          <cell r="G3142" t="str">
            <v>גמיש</v>
          </cell>
          <cell r="H3142">
            <v>0</v>
          </cell>
          <cell r="I3142">
            <v>0</v>
          </cell>
        </row>
        <row r="3143">
          <cell r="A3143" t="e">
            <v>#VALUE!</v>
          </cell>
          <cell r="B3143" t="str">
            <v>742000  סך הכל</v>
          </cell>
          <cell r="C3143">
            <v>0</v>
          </cell>
          <cell r="D3143">
            <v>0</v>
          </cell>
          <cell r="E3143">
            <v>0</v>
          </cell>
          <cell r="F3143" t="str">
            <v>מערך דרכים</v>
          </cell>
          <cell r="G3143">
            <v>0</v>
          </cell>
          <cell r="H3143">
            <v>7.4360473931596172E-2</v>
          </cell>
          <cell r="I3143">
            <v>4960000</v>
          </cell>
        </row>
        <row r="3144">
          <cell r="A3144">
            <v>17430000</v>
          </cell>
          <cell r="B3144">
            <v>0</v>
          </cell>
          <cell r="C3144">
            <v>743000</v>
          </cell>
          <cell r="D3144">
            <v>1</v>
          </cell>
          <cell r="E3144">
            <v>0</v>
          </cell>
          <cell r="F3144" t="str">
            <v>מחלקת מאור</v>
          </cell>
          <cell r="G3144" t="str">
            <v xml:space="preserve"> </v>
          </cell>
          <cell r="H3144">
            <v>0</v>
          </cell>
          <cell r="I3144">
            <v>0</v>
          </cell>
        </row>
        <row r="3145">
          <cell r="A3145">
            <v>1743000100</v>
          </cell>
          <cell r="B3145">
            <v>100</v>
          </cell>
          <cell r="C3145">
            <v>743000</v>
          </cell>
          <cell r="D3145">
            <v>1</v>
          </cell>
          <cell r="E3145">
            <v>0</v>
          </cell>
          <cell r="F3145" t="str">
            <v>שכר עובדים לפי תקן</v>
          </cell>
          <cell r="G3145" t="str">
            <v xml:space="preserve"> </v>
          </cell>
          <cell r="H3145">
            <v>0</v>
          </cell>
          <cell r="I3145">
            <v>0</v>
          </cell>
        </row>
        <row r="3146">
          <cell r="A3146">
            <v>1743000110</v>
          </cell>
          <cell r="B3146">
            <v>110</v>
          </cell>
          <cell r="C3146">
            <v>743000</v>
          </cell>
          <cell r="D3146">
            <v>1</v>
          </cell>
          <cell r="E3146">
            <v>0</v>
          </cell>
          <cell r="F3146" t="str">
            <v>השכר הקובע-תקציבית</v>
          </cell>
          <cell r="G3146" t="str">
            <v>שכר</v>
          </cell>
          <cell r="H3146">
            <v>1.4905149051490429E-2</v>
          </cell>
          <cell r="I3146">
            <v>299600</v>
          </cell>
        </row>
        <row r="3147">
          <cell r="A3147">
            <v>1743000119</v>
          </cell>
          <cell r="B3147">
            <v>119</v>
          </cell>
          <cell r="C3147">
            <v>743000</v>
          </cell>
          <cell r="D3147">
            <v>1</v>
          </cell>
          <cell r="E3147">
            <v>0</v>
          </cell>
          <cell r="F3147" t="str">
            <v xml:space="preserve">השכר הקובע-צוברת  </v>
          </cell>
          <cell r="G3147" t="str">
            <v>שכר</v>
          </cell>
          <cell r="H3147">
            <v>1.5073712108663262E-2</v>
          </cell>
          <cell r="I3147">
            <v>612800</v>
          </cell>
        </row>
        <row r="3148">
          <cell r="A3148">
            <v>1743000122</v>
          </cell>
          <cell r="B3148">
            <v>122</v>
          </cell>
          <cell r="C3148">
            <v>743000</v>
          </cell>
          <cell r="D3148">
            <v>1</v>
          </cell>
          <cell r="E3148">
            <v>0</v>
          </cell>
          <cell r="F3148" t="str">
            <v xml:space="preserve">ביגוד             </v>
          </cell>
          <cell r="G3148" t="str">
            <v>שכר</v>
          </cell>
          <cell r="H3148">
            <v>-0.4242424242424242</v>
          </cell>
          <cell r="I3148">
            <v>9500</v>
          </cell>
        </row>
        <row r="3149">
          <cell r="A3149">
            <v>1743000126</v>
          </cell>
          <cell r="B3149">
            <v>126</v>
          </cell>
          <cell r="C3149">
            <v>743000</v>
          </cell>
          <cell r="D3149">
            <v>1</v>
          </cell>
          <cell r="E3149">
            <v>0</v>
          </cell>
          <cell r="F3149" t="str">
            <v xml:space="preserve">דמי הבראה         </v>
          </cell>
          <cell r="G3149" t="str">
            <v>שכר</v>
          </cell>
          <cell r="H3149">
            <v>-7.6517150395778333E-2</v>
          </cell>
          <cell r="I3149">
            <v>35000</v>
          </cell>
        </row>
        <row r="3150">
          <cell r="A3150">
            <v>1743000130</v>
          </cell>
          <cell r="B3150">
            <v>130</v>
          </cell>
          <cell r="C3150">
            <v>743000</v>
          </cell>
          <cell r="D3150">
            <v>1</v>
          </cell>
          <cell r="E3150">
            <v>0</v>
          </cell>
          <cell r="F3150" t="str">
            <v xml:space="preserve">שעות נוספות       </v>
          </cell>
          <cell r="G3150" t="str">
            <v>שכר</v>
          </cell>
          <cell r="H3150">
            <v>0</v>
          </cell>
          <cell r="I3150">
            <v>138700</v>
          </cell>
        </row>
        <row r="3151">
          <cell r="A3151">
            <v>1743000140</v>
          </cell>
          <cell r="B3151">
            <v>140</v>
          </cell>
          <cell r="C3151">
            <v>743000</v>
          </cell>
          <cell r="D3151">
            <v>1</v>
          </cell>
          <cell r="E3151">
            <v>0</v>
          </cell>
          <cell r="F3151" t="str">
            <v>השתתפות באחזקת רכב</v>
          </cell>
          <cell r="G3151" t="str">
            <v>שכר</v>
          </cell>
          <cell r="H3151">
            <v>0</v>
          </cell>
          <cell r="I3151">
            <v>153000</v>
          </cell>
        </row>
        <row r="3152">
          <cell r="A3152">
            <v>1743000253</v>
          </cell>
          <cell r="B3152">
            <v>253</v>
          </cell>
          <cell r="C3152">
            <v>743000</v>
          </cell>
          <cell r="D3152">
            <v>1</v>
          </cell>
          <cell r="E3152">
            <v>0</v>
          </cell>
          <cell r="F3152" t="str">
            <v xml:space="preserve">עובד חיצוני       </v>
          </cell>
          <cell r="G3152" t="str">
            <v>שכר</v>
          </cell>
          <cell r="H3152">
            <v>0</v>
          </cell>
          <cell r="I3152">
            <v>0</v>
          </cell>
        </row>
        <row r="3153">
          <cell r="A3153">
            <v>1743000400</v>
          </cell>
          <cell r="B3153">
            <v>400</v>
          </cell>
          <cell r="C3153">
            <v>743000</v>
          </cell>
          <cell r="D3153">
            <v>1</v>
          </cell>
          <cell r="E3153">
            <v>0</v>
          </cell>
          <cell r="F3153" t="str">
            <v>אחזקת בנינים וציוד</v>
          </cell>
          <cell r="G3153" t="str">
            <v xml:space="preserve"> </v>
          </cell>
          <cell r="H3153">
            <v>0</v>
          </cell>
          <cell r="I3153">
            <v>0</v>
          </cell>
        </row>
        <row r="3154">
          <cell r="A3154">
            <v>1743000431</v>
          </cell>
          <cell r="B3154">
            <v>431</v>
          </cell>
          <cell r="C3154">
            <v>743000</v>
          </cell>
          <cell r="D3154">
            <v>1</v>
          </cell>
          <cell r="E3154">
            <v>0</v>
          </cell>
          <cell r="F3154" t="str">
            <v xml:space="preserve">חשמל              </v>
          </cell>
          <cell r="G3154" t="str">
            <v>קשיח</v>
          </cell>
          <cell r="H3154">
            <v>0.10000000000000009</v>
          </cell>
          <cell r="I3154">
            <v>5995000</v>
          </cell>
        </row>
        <row r="3155">
          <cell r="A3155">
            <v>1743000500</v>
          </cell>
          <cell r="B3155">
            <v>500</v>
          </cell>
          <cell r="C3155">
            <v>743000</v>
          </cell>
          <cell r="D3155">
            <v>1</v>
          </cell>
          <cell r="E3155">
            <v>0</v>
          </cell>
          <cell r="F3155" t="str">
            <v xml:space="preserve">הוצאות מינהליות   </v>
          </cell>
          <cell r="G3155" t="str">
            <v xml:space="preserve"> </v>
          </cell>
          <cell r="H3155">
            <v>0</v>
          </cell>
          <cell r="I3155">
            <v>0</v>
          </cell>
        </row>
        <row r="3156">
          <cell r="A3156">
            <v>1743000511</v>
          </cell>
          <cell r="B3156">
            <v>511</v>
          </cell>
          <cell r="C3156">
            <v>743000</v>
          </cell>
          <cell r="D3156">
            <v>1</v>
          </cell>
          <cell r="E3156">
            <v>0</v>
          </cell>
          <cell r="F3156" t="str">
            <v xml:space="preserve">אירוח וכיבוד      </v>
          </cell>
          <cell r="G3156" t="str">
            <v>קשיח</v>
          </cell>
          <cell r="H3156">
            <v>0</v>
          </cell>
          <cell r="I3156">
            <v>4600</v>
          </cell>
        </row>
        <row r="3157">
          <cell r="A3157">
            <v>1743000596</v>
          </cell>
          <cell r="B3157">
            <v>596</v>
          </cell>
          <cell r="C3157">
            <v>743000</v>
          </cell>
          <cell r="D3157">
            <v>1</v>
          </cell>
          <cell r="E3157">
            <v>0</v>
          </cell>
          <cell r="F3157" t="str">
            <v xml:space="preserve">השתתפות בעזר 096  </v>
          </cell>
          <cell r="G3157" t="str">
            <v>קשיח</v>
          </cell>
          <cell r="H3157">
            <v>0.18719121683440076</v>
          </cell>
          <cell r="I3157">
            <v>648800</v>
          </cell>
        </row>
        <row r="3158">
          <cell r="A3158">
            <v>1743000700</v>
          </cell>
          <cell r="B3158">
            <v>700</v>
          </cell>
          <cell r="C3158">
            <v>743000</v>
          </cell>
          <cell r="D3158">
            <v>1</v>
          </cell>
          <cell r="E3158">
            <v>0</v>
          </cell>
          <cell r="F3158" t="str">
            <v xml:space="preserve">הוצאות לפעולות    </v>
          </cell>
          <cell r="G3158" t="str">
            <v xml:space="preserve"> </v>
          </cell>
          <cell r="H3158">
            <v>0</v>
          </cell>
          <cell r="I3158">
            <v>0</v>
          </cell>
        </row>
        <row r="3159">
          <cell r="A3159">
            <v>1743000722</v>
          </cell>
          <cell r="B3159">
            <v>722</v>
          </cell>
          <cell r="C3159">
            <v>743000</v>
          </cell>
          <cell r="D3159">
            <v>1</v>
          </cell>
          <cell r="E3159">
            <v>0</v>
          </cell>
          <cell r="F3159" t="str">
            <v xml:space="preserve">פנסים ומנורות     </v>
          </cell>
          <cell r="G3159" t="str">
            <v>גמיש</v>
          </cell>
          <cell r="H3159">
            <v>0</v>
          </cell>
          <cell r="I3159">
            <v>427500</v>
          </cell>
        </row>
        <row r="3160">
          <cell r="A3160">
            <v>1743000742</v>
          </cell>
          <cell r="B3160">
            <v>742</v>
          </cell>
          <cell r="C3160">
            <v>743000</v>
          </cell>
          <cell r="D3160">
            <v>1</v>
          </cell>
          <cell r="E3160">
            <v>0</v>
          </cell>
          <cell r="F3160" t="str">
            <v xml:space="preserve">כלים וציוד        </v>
          </cell>
          <cell r="G3160" t="str">
            <v>גמיש</v>
          </cell>
          <cell r="H3160">
            <v>0</v>
          </cell>
          <cell r="I3160">
            <v>19000</v>
          </cell>
        </row>
        <row r="3161">
          <cell r="A3161">
            <v>1743000745</v>
          </cell>
          <cell r="B3161">
            <v>745</v>
          </cell>
          <cell r="C3161">
            <v>743000</v>
          </cell>
          <cell r="D3161">
            <v>1</v>
          </cell>
          <cell r="E3161">
            <v>0</v>
          </cell>
          <cell r="F3161" t="str">
            <v xml:space="preserve">תיקון נזקים       </v>
          </cell>
          <cell r="G3161" t="str">
            <v>גמיש</v>
          </cell>
          <cell r="H3161">
            <v>0</v>
          </cell>
          <cell r="I3161">
            <v>144400</v>
          </cell>
        </row>
        <row r="3162">
          <cell r="A3162">
            <v>1743000753</v>
          </cell>
          <cell r="B3162">
            <v>753</v>
          </cell>
          <cell r="C3162">
            <v>743000</v>
          </cell>
          <cell r="D3162">
            <v>1</v>
          </cell>
          <cell r="E3162">
            <v>0</v>
          </cell>
          <cell r="F3162" t="str">
            <v xml:space="preserve">עובד חיצוני       </v>
          </cell>
          <cell r="G3162" t="str">
            <v>קשיח</v>
          </cell>
          <cell r="H3162">
            <v>0</v>
          </cell>
          <cell r="I3162">
            <v>0</v>
          </cell>
        </row>
        <row r="3163">
          <cell r="A3163">
            <v>1743000754</v>
          </cell>
          <cell r="B3163">
            <v>754</v>
          </cell>
          <cell r="C3163">
            <v>743000</v>
          </cell>
          <cell r="D3163">
            <v>1</v>
          </cell>
          <cell r="E3163">
            <v>0</v>
          </cell>
          <cell r="F3163" t="str">
            <v xml:space="preserve">עבודות תאורה      </v>
          </cell>
          <cell r="G3163" t="str">
            <v>גמיש</v>
          </cell>
          <cell r="H3163">
            <v>0</v>
          </cell>
          <cell r="I3163">
            <v>190000</v>
          </cell>
        </row>
        <row r="3164">
          <cell r="A3164">
            <v>1743000755</v>
          </cell>
          <cell r="B3164">
            <v>755</v>
          </cell>
          <cell r="C3164">
            <v>743000</v>
          </cell>
          <cell r="D3164">
            <v>1</v>
          </cell>
          <cell r="E3164">
            <v>0</v>
          </cell>
          <cell r="F3164" t="str">
            <v>כוננות קבלן תאורה</v>
          </cell>
          <cell r="G3164" t="str">
            <v>קשיח</v>
          </cell>
          <cell r="H3164">
            <v>0</v>
          </cell>
          <cell r="I3164">
            <v>0</v>
          </cell>
        </row>
        <row r="3165">
          <cell r="A3165">
            <v>1743000757</v>
          </cell>
          <cell r="B3165">
            <v>757</v>
          </cell>
          <cell r="C3165">
            <v>743000</v>
          </cell>
          <cell r="D3165">
            <v>1</v>
          </cell>
          <cell r="E3165">
            <v>0</v>
          </cell>
          <cell r="F3165" t="str">
            <v>צוות קבלנים לאחזקה</v>
          </cell>
          <cell r="G3165" t="str">
            <v>קשיח</v>
          </cell>
          <cell r="H3165">
            <v>0</v>
          </cell>
          <cell r="I3165">
            <v>0</v>
          </cell>
        </row>
        <row r="3166">
          <cell r="A3166">
            <v>1743000758</v>
          </cell>
          <cell r="B3166">
            <v>758</v>
          </cell>
          <cell r="C3166">
            <v>743000</v>
          </cell>
          <cell r="D3166">
            <v>1</v>
          </cell>
          <cell r="E3166">
            <v>0</v>
          </cell>
          <cell r="F3166" t="str">
            <v xml:space="preserve">צביעת עמודי תאורה </v>
          </cell>
          <cell r="G3166" t="str">
            <v>גמיש</v>
          </cell>
          <cell r="H3166">
            <v>0</v>
          </cell>
          <cell r="I3166">
            <v>0</v>
          </cell>
        </row>
        <row r="3167">
          <cell r="A3167">
            <v>1743000759</v>
          </cell>
          <cell r="B3167">
            <v>759</v>
          </cell>
          <cell r="C3167">
            <v>743000</v>
          </cell>
          <cell r="D3167">
            <v>1</v>
          </cell>
          <cell r="E3167">
            <v>0</v>
          </cell>
          <cell r="F3167" t="str">
            <v>תחזוקה - תשלום קבוע</v>
          </cell>
          <cell r="G3167" t="str">
            <v>קשיח</v>
          </cell>
          <cell r="H3167">
            <v>0</v>
          </cell>
          <cell r="I3167">
            <v>430000</v>
          </cell>
        </row>
        <row r="3168">
          <cell r="A3168">
            <v>1743000794</v>
          </cell>
          <cell r="B3168">
            <v>794</v>
          </cell>
          <cell r="C3168">
            <v>743000</v>
          </cell>
          <cell r="D3168">
            <v>1</v>
          </cell>
          <cell r="E3168">
            <v>0</v>
          </cell>
          <cell r="F3168" t="str">
            <v xml:space="preserve">השתתפות בעזר 094  </v>
          </cell>
          <cell r="G3168" t="str">
            <v>קשיח</v>
          </cell>
          <cell r="H3168">
            <v>0</v>
          </cell>
          <cell r="I3168">
            <v>79200</v>
          </cell>
        </row>
        <row r="3169">
          <cell r="A3169">
            <v>1743000900</v>
          </cell>
          <cell r="B3169">
            <v>900</v>
          </cell>
          <cell r="C3169">
            <v>743000</v>
          </cell>
          <cell r="D3169">
            <v>1</v>
          </cell>
          <cell r="E3169">
            <v>0</v>
          </cell>
          <cell r="F3169" t="str">
            <v xml:space="preserve">הוצאות חד פעמיות  </v>
          </cell>
          <cell r="G3169" t="str">
            <v xml:space="preserve"> </v>
          </cell>
          <cell r="H3169">
            <v>0</v>
          </cell>
          <cell r="I3169">
            <v>0</v>
          </cell>
        </row>
        <row r="3170">
          <cell r="A3170">
            <v>1743000931</v>
          </cell>
          <cell r="B3170">
            <v>931</v>
          </cell>
          <cell r="C3170">
            <v>743000</v>
          </cell>
          <cell r="D3170">
            <v>1</v>
          </cell>
          <cell r="E3170">
            <v>0</v>
          </cell>
          <cell r="F3170" t="str">
            <v xml:space="preserve">רכישת מנוף תאורה       </v>
          </cell>
          <cell r="G3170" t="str">
            <v>קשיח</v>
          </cell>
          <cell r="H3170">
            <v>0</v>
          </cell>
          <cell r="I3170">
            <v>0</v>
          </cell>
        </row>
        <row r="3171">
          <cell r="A3171">
            <v>1743000961</v>
          </cell>
          <cell r="B3171">
            <v>961</v>
          </cell>
          <cell r="C3171">
            <v>743000</v>
          </cell>
          <cell r="D3171">
            <v>1</v>
          </cell>
          <cell r="E3171">
            <v>0</v>
          </cell>
          <cell r="F3171" t="str">
            <v>רז' פעולות ורכישות</v>
          </cell>
          <cell r="G3171" t="str">
            <v>גמיש</v>
          </cell>
          <cell r="H3171">
            <v>0</v>
          </cell>
          <cell r="I3171">
            <v>0</v>
          </cell>
        </row>
        <row r="3172">
          <cell r="A3172" t="e">
            <v>#VALUE!</v>
          </cell>
          <cell r="B3172" t="str">
            <v>743000  סך הכל</v>
          </cell>
          <cell r="C3172">
            <v>0</v>
          </cell>
          <cell r="D3172">
            <v>0</v>
          </cell>
          <cell r="E3172">
            <v>0</v>
          </cell>
          <cell r="F3172" t="str">
            <v>מחלקת מאור</v>
          </cell>
          <cell r="G3172">
            <v>0</v>
          </cell>
          <cell r="H3172">
            <v>7.6251727935146896E-2</v>
          </cell>
          <cell r="I3172">
            <v>9187100</v>
          </cell>
        </row>
        <row r="3173">
          <cell r="A3173">
            <v>17440000</v>
          </cell>
          <cell r="B3173">
            <v>0</v>
          </cell>
          <cell r="C3173">
            <v>744000</v>
          </cell>
          <cell r="D3173">
            <v>1</v>
          </cell>
          <cell r="E3173">
            <v>0</v>
          </cell>
          <cell r="F3173" t="str">
            <v xml:space="preserve">בטיחות בדרכים     </v>
          </cell>
          <cell r="G3173" t="str">
            <v xml:space="preserve"> </v>
          </cell>
          <cell r="H3173">
            <v>0</v>
          </cell>
          <cell r="I3173">
            <v>0</v>
          </cell>
        </row>
        <row r="3174">
          <cell r="A3174">
            <v>1744000110</v>
          </cell>
          <cell r="B3174">
            <v>110</v>
          </cell>
          <cell r="C3174">
            <v>744000</v>
          </cell>
          <cell r="D3174">
            <v>1</v>
          </cell>
          <cell r="E3174">
            <v>0</v>
          </cell>
          <cell r="F3174" t="str">
            <v>השכר הקובע-תקציבית</v>
          </cell>
          <cell r="G3174" t="str">
            <v>שכר</v>
          </cell>
          <cell r="H3174">
            <v>0</v>
          </cell>
          <cell r="I3174">
            <v>0</v>
          </cell>
        </row>
        <row r="3175">
          <cell r="A3175">
            <v>1744000119</v>
          </cell>
          <cell r="B3175">
            <v>119</v>
          </cell>
          <cell r="C3175">
            <v>744000</v>
          </cell>
          <cell r="D3175">
            <v>1</v>
          </cell>
          <cell r="E3175">
            <v>0</v>
          </cell>
          <cell r="F3175" t="str">
            <v>השכר הקובע-צוברת</v>
          </cell>
          <cell r="G3175" t="str">
            <v>שכר</v>
          </cell>
          <cell r="H3175">
            <v>-0.10616556979563563</v>
          </cell>
          <cell r="I3175">
            <v>516100</v>
          </cell>
        </row>
        <row r="3176">
          <cell r="A3176">
            <v>1744000122</v>
          </cell>
          <cell r="B3176">
            <v>122</v>
          </cell>
          <cell r="C3176">
            <v>744000</v>
          </cell>
          <cell r="D3176">
            <v>1</v>
          </cell>
          <cell r="E3176">
            <v>0</v>
          </cell>
          <cell r="F3176" t="str">
            <v>ביגוד</v>
          </cell>
          <cell r="G3176" t="str">
            <v>שכר</v>
          </cell>
          <cell r="H3176">
            <v>0</v>
          </cell>
          <cell r="I3176">
            <v>3600</v>
          </cell>
        </row>
        <row r="3177">
          <cell r="A3177">
            <v>1744000126</v>
          </cell>
          <cell r="B3177">
            <v>126</v>
          </cell>
          <cell r="C3177">
            <v>744000</v>
          </cell>
          <cell r="D3177">
            <v>1</v>
          </cell>
          <cell r="E3177">
            <v>0</v>
          </cell>
          <cell r="F3177" t="str">
            <v>דמי הבראה</v>
          </cell>
          <cell r="G3177" t="str">
            <v>שכר</v>
          </cell>
          <cell r="H3177">
            <v>0.19565217391304346</v>
          </cell>
          <cell r="I3177">
            <v>11000</v>
          </cell>
        </row>
        <row r="3178">
          <cell r="A3178">
            <v>1744000130</v>
          </cell>
          <cell r="B3178">
            <v>130</v>
          </cell>
          <cell r="C3178">
            <v>744000</v>
          </cell>
          <cell r="D3178">
            <v>1</v>
          </cell>
          <cell r="E3178">
            <v>0</v>
          </cell>
          <cell r="F3178" t="str">
            <v>שעות נוספות</v>
          </cell>
          <cell r="G3178" t="str">
            <v>שכר</v>
          </cell>
          <cell r="H3178">
            <v>0</v>
          </cell>
          <cell r="I3178">
            <v>5000</v>
          </cell>
        </row>
        <row r="3179">
          <cell r="A3179">
            <v>1744000140</v>
          </cell>
          <cell r="B3179">
            <v>140</v>
          </cell>
          <cell r="C3179">
            <v>744000</v>
          </cell>
          <cell r="D3179">
            <v>1</v>
          </cell>
          <cell r="E3179">
            <v>0</v>
          </cell>
          <cell r="F3179" t="str">
            <v>השתתפות באחזקת רכב</v>
          </cell>
          <cell r="G3179" t="str">
            <v>שכר</v>
          </cell>
          <cell r="H3179">
            <v>0</v>
          </cell>
          <cell r="I3179">
            <v>15500</v>
          </cell>
        </row>
        <row r="3180">
          <cell r="A3180">
            <v>1744000253</v>
          </cell>
          <cell r="B3180">
            <v>253</v>
          </cell>
          <cell r="C3180">
            <v>744000</v>
          </cell>
          <cell r="D3180">
            <v>1</v>
          </cell>
          <cell r="E3180">
            <v>0</v>
          </cell>
          <cell r="F3180" t="str">
            <v xml:space="preserve">עובד חיצוני       </v>
          </cell>
          <cell r="G3180" t="str">
            <v>שכר</v>
          </cell>
          <cell r="H3180">
            <v>0</v>
          </cell>
          <cell r="I3180">
            <v>0</v>
          </cell>
        </row>
        <row r="3181">
          <cell r="A3181">
            <v>1744000400</v>
          </cell>
          <cell r="B3181">
            <v>400</v>
          </cell>
          <cell r="C3181">
            <v>744000</v>
          </cell>
          <cell r="D3181">
            <v>1</v>
          </cell>
          <cell r="E3181">
            <v>0</v>
          </cell>
          <cell r="F3181" t="str">
            <v>אחזקת בנינים וציוד</v>
          </cell>
          <cell r="G3181">
            <v>0</v>
          </cell>
          <cell r="H3181">
            <v>0</v>
          </cell>
          <cell r="I3181">
            <v>0</v>
          </cell>
        </row>
        <row r="3182">
          <cell r="A3182">
            <v>1744000431</v>
          </cell>
          <cell r="B3182">
            <v>431</v>
          </cell>
          <cell r="C3182">
            <v>744000</v>
          </cell>
          <cell r="D3182">
            <v>1</v>
          </cell>
          <cell r="E3182">
            <v>0</v>
          </cell>
          <cell r="F3182" t="str">
            <v xml:space="preserve">חשמל              </v>
          </cell>
          <cell r="G3182" t="str">
            <v>קשיח</v>
          </cell>
          <cell r="H3182">
            <v>0.10000000000000009</v>
          </cell>
          <cell r="I3182">
            <v>517000</v>
          </cell>
        </row>
        <row r="3183">
          <cell r="A3183">
            <v>1744000544</v>
          </cell>
          <cell r="B3183">
            <v>544</v>
          </cell>
          <cell r="C3183">
            <v>744000</v>
          </cell>
          <cell r="D3183">
            <v>1</v>
          </cell>
          <cell r="E3183">
            <v>0</v>
          </cell>
          <cell r="F3183" t="str">
            <v xml:space="preserve">הוצאות דאר        </v>
          </cell>
          <cell r="G3183" t="str">
            <v>קשיח</v>
          </cell>
          <cell r="H3183">
            <v>0</v>
          </cell>
          <cell r="I3183">
            <v>0</v>
          </cell>
        </row>
        <row r="3184">
          <cell r="A3184">
            <v>1744000571</v>
          </cell>
          <cell r="B3184">
            <v>571</v>
          </cell>
          <cell r="C3184">
            <v>744000</v>
          </cell>
          <cell r="D3184">
            <v>1</v>
          </cell>
          <cell r="E3184">
            <v>0</v>
          </cell>
          <cell r="F3184" t="str">
            <v xml:space="preserve">מיכון וענ"א       </v>
          </cell>
          <cell r="G3184" t="str">
            <v>קשיח</v>
          </cell>
          <cell r="H3184">
            <v>0</v>
          </cell>
          <cell r="I3184">
            <v>63100</v>
          </cell>
        </row>
        <row r="3185">
          <cell r="A3185">
            <v>1744000580</v>
          </cell>
          <cell r="B3185">
            <v>580</v>
          </cell>
          <cell r="C3185">
            <v>744000</v>
          </cell>
          <cell r="D3185">
            <v>1</v>
          </cell>
          <cell r="E3185">
            <v>0</v>
          </cell>
          <cell r="F3185" t="str">
            <v xml:space="preserve">יעוץ תנועה        </v>
          </cell>
          <cell r="G3185" t="str">
            <v>קשיח</v>
          </cell>
          <cell r="H3185">
            <v>0</v>
          </cell>
          <cell r="I3185">
            <v>0</v>
          </cell>
        </row>
        <row r="3186">
          <cell r="A3186">
            <v>1744000581</v>
          </cell>
          <cell r="B3186">
            <v>581</v>
          </cell>
          <cell r="C3186">
            <v>744000</v>
          </cell>
          <cell r="D3186">
            <v>1</v>
          </cell>
          <cell r="E3186">
            <v>0</v>
          </cell>
          <cell r="F3186" t="str">
            <v>הסדרי תנועה זמניים</v>
          </cell>
          <cell r="G3186" t="str">
            <v>גמיש</v>
          </cell>
          <cell r="H3186">
            <v>0.10175438596491237</v>
          </cell>
          <cell r="I3186">
            <v>157000</v>
          </cell>
        </row>
        <row r="3187">
          <cell r="A3187">
            <v>1744000596</v>
          </cell>
          <cell r="B3187">
            <v>596</v>
          </cell>
          <cell r="C3187">
            <v>744000</v>
          </cell>
          <cell r="D3187">
            <v>1</v>
          </cell>
          <cell r="E3187">
            <v>0</v>
          </cell>
          <cell r="F3187" t="str">
            <v xml:space="preserve">השתתפות בעזר 096  </v>
          </cell>
          <cell r="G3187" t="str">
            <v>קשיח</v>
          </cell>
          <cell r="H3187">
            <v>0</v>
          </cell>
          <cell r="I3187">
            <v>0</v>
          </cell>
        </row>
        <row r="3188">
          <cell r="A3188">
            <v>1744000700</v>
          </cell>
          <cell r="B3188">
            <v>700</v>
          </cell>
          <cell r="C3188">
            <v>744000</v>
          </cell>
          <cell r="D3188">
            <v>1</v>
          </cell>
          <cell r="E3188">
            <v>0</v>
          </cell>
          <cell r="F3188" t="str">
            <v xml:space="preserve">הוצאות לפעולות    </v>
          </cell>
          <cell r="G3188" t="str">
            <v xml:space="preserve"> </v>
          </cell>
          <cell r="H3188">
            <v>0</v>
          </cell>
          <cell r="I3188">
            <v>0</v>
          </cell>
        </row>
        <row r="3189">
          <cell r="A3189">
            <v>1744000722</v>
          </cell>
          <cell r="B3189">
            <v>722</v>
          </cell>
          <cell r="C3189">
            <v>744000</v>
          </cell>
          <cell r="D3189">
            <v>1</v>
          </cell>
          <cell r="E3189">
            <v>0</v>
          </cell>
          <cell r="F3189" t="str">
            <v>חמרים-תחזוקה עצמית</v>
          </cell>
          <cell r="G3189" t="str">
            <v>גמיש</v>
          </cell>
          <cell r="H3189">
            <v>0</v>
          </cell>
          <cell r="I3189">
            <v>171000</v>
          </cell>
        </row>
        <row r="3190">
          <cell r="A3190">
            <v>1744000742</v>
          </cell>
          <cell r="B3190">
            <v>742</v>
          </cell>
          <cell r="C3190">
            <v>744000</v>
          </cell>
          <cell r="D3190">
            <v>1</v>
          </cell>
          <cell r="E3190">
            <v>0</v>
          </cell>
          <cell r="F3190" t="str">
            <v xml:space="preserve">כלים וציוד        </v>
          </cell>
          <cell r="G3190" t="str">
            <v>גמיש</v>
          </cell>
          <cell r="H3190">
            <v>0</v>
          </cell>
          <cell r="I3190">
            <v>7600</v>
          </cell>
        </row>
        <row r="3191">
          <cell r="A3191">
            <v>1744000745</v>
          </cell>
          <cell r="B3191">
            <v>745</v>
          </cell>
          <cell r="C3191">
            <v>744000</v>
          </cell>
          <cell r="D3191">
            <v>1</v>
          </cell>
          <cell r="E3191">
            <v>0</v>
          </cell>
          <cell r="F3191" t="str">
            <v xml:space="preserve">תיקון נזקים       </v>
          </cell>
          <cell r="G3191" t="str">
            <v>קשיח</v>
          </cell>
          <cell r="H3191">
            <v>0</v>
          </cell>
          <cell r="I3191">
            <v>0</v>
          </cell>
        </row>
        <row r="3192">
          <cell r="A3192">
            <v>1744000753</v>
          </cell>
          <cell r="B3192">
            <v>753</v>
          </cell>
          <cell r="C3192">
            <v>744000</v>
          </cell>
          <cell r="D3192">
            <v>1</v>
          </cell>
          <cell r="E3192">
            <v>0</v>
          </cell>
          <cell r="F3192" t="str">
            <v xml:space="preserve">עובד חיצוני       </v>
          </cell>
          <cell r="G3192" t="str">
            <v>קשיח</v>
          </cell>
          <cell r="H3192">
            <v>0</v>
          </cell>
          <cell r="I3192">
            <v>0</v>
          </cell>
        </row>
        <row r="3193">
          <cell r="A3193">
            <v>1744000754</v>
          </cell>
          <cell r="B3193">
            <v>754</v>
          </cell>
          <cell r="C3193">
            <v>744000</v>
          </cell>
          <cell r="D3193">
            <v>1</v>
          </cell>
          <cell r="E3193">
            <v>0</v>
          </cell>
          <cell r="F3193" t="str">
            <v xml:space="preserve">עב' בטיחות בדרכים </v>
          </cell>
          <cell r="G3193" t="str">
            <v>גמיש</v>
          </cell>
          <cell r="H3193">
            <v>0</v>
          </cell>
          <cell r="I3193">
            <v>0</v>
          </cell>
        </row>
        <row r="3194">
          <cell r="A3194">
            <v>1744000755</v>
          </cell>
          <cell r="B3194">
            <v>755</v>
          </cell>
          <cell r="C3194">
            <v>744000</v>
          </cell>
          <cell r="D3194">
            <v>1</v>
          </cell>
          <cell r="E3194">
            <v>0</v>
          </cell>
          <cell r="F3194" t="str">
            <v xml:space="preserve">עובד בטיחות       </v>
          </cell>
          <cell r="G3194" t="str">
            <v>קשיח</v>
          </cell>
          <cell r="H3194">
            <v>0</v>
          </cell>
          <cell r="I3194">
            <v>0</v>
          </cell>
        </row>
        <row r="3195">
          <cell r="A3195">
            <v>1744000757</v>
          </cell>
          <cell r="B3195">
            <v>757</v>
          </cell>
          <cell r="C3195">
            <v>744000</v>
          </cell>
          <cell r="D3195">
            <v>1</v>
          </cell>
          <cell r="E3195">
            <v>0</v>
          </cell>
          <cell r="F3195" t="str">
            <v>מעקות בטיחות חדשים</v>
          </cell>
          <cell r="G3195" t="str">
            <v>קשיח</v>
          </cell>
          <cell r="H3195">
            <v>0</v>
          </cell>
          <cell r="I3195">
            <v>0</v>
          </cell>
        </row>
        <row r="3196">
          <cell r="A3196">
            <v>1744000758</v>
          </cell>
          <cell r="B3196">
            <v>758</v>
          </cell>
          <cell r="C3196">
            <v>744000</v>
          </cell>
          <cell r="D3196">
            <v>1</v>
          </cell>
          <cell r="E3196">
            <v>0</v>
          </cell>
          <cell r="F3196" t="str">
            <v>פסי האטה חדשים</v>
          </cell>
          <cell r="G3196" t="str">
            <v>גמיש</v>
          </cell>
          <cell r="H3196">
            <v>0</v>
          </cell>
          <cell r="I3196">
            <v>0</v>
          </cell>
        </row>
        <row r="3197">
          <cell r="A3197">
            <v>1744000759</v>
          </cell>
          <cell r="B3197">
            <v>759</v>
          </cell>
          <cell r="C3197">
            <v>744000</v>
          </cell>
          <cell r="D3197">
            <v>1</v>
          </cell>
          <cell r="E3197">
            <v>0</v>
          </cell>
          <cell r="F3197" t="str">
            <v>אח' תמרור: ג-7 , ה-8</v>
          </cell>
          <cell r="G3197" t="str">
            <v>קשיח</v>
          </cell>
          <cell r="H3197">
            <v>0</v>
          </cell>
          <cell r="I3197">
            <v>0</v>
          </cell>
        </row>
        <row r="3198">
          <cell r="A3198">
            <v>1744000781</v>
          </cell>
          <cell r="B3198">
            <v>781</v>
          </cell>
          <cell r="C3198">
            <v>744000</v>
          </cell>
          <cell r="D3198">
            <v>1</v>
          </cell>
          <cell r="E3198">
            <v>0</v>
          </cell>
          <cell r="F3198" t="str">
            <v xml:space="preserve">פע' בטיחות בדרכים </v>
          </cell>
          <cell r="G3198" t="str">
            <v>קשיח</v>
          </cell>
          <cell r="H3198">
            <v>0</v>
          </cell>
          <cell r="I3198">
            <v>0</v>
          </cell>
        </row>
        <row r="3199">
          <cell r="A3199">
            <v>1744000782</v>
          </cell>
          <cell r="B3199">
            <v>782</v>
          </cell>
          <cell r="C3199">
            <v>744000</v>
          </cell>
          <cell r="D3199">
            <v>1</v>
          </cell>
          <cell r="E3199">
            <v>0</v>
          </cell>
          <cell r="F3199" t="str">
            <v xml:space="preserve">בטיחות מהכנסה     </v>
          </cell>
          <cell r="G3199" t="str">
            <v>גמיש</v>
          </cell>
          <cell r="H3199">
            <v>0</v>
          </cell>
          <cell r="I3199">
            <v>0</v>
          </cell>
        </row>
        <row r="3200">
          <cell r="A3200">
            <v>1744000783</v>
          </cell>
          <cell r="B3200">
            <v>783</v>
          </cell>
          <cell r="C3200">
            <v>744000</v>
          </cell>
          <cell r="D3200">
            <v>1</v>
          </cell>
          <cell r="E3200">
            <v>0</v>
          </cell>
          <cell r="F3200" t="str">
            <v>העתקת סככות אוטוב'</v>
          </cell>
          <cell r="G3200" t="str">
            <v>גמיש</v>
          </cell>
          <cell r="H3200">
            <v>0</v>
          </cell>
          <cell r="I3200">
            <v>0</v>
          </cell>
        </row>
        <row r="3201">
          <cell r="A3201">
            <v>1744000784</v>
          </cell>
          <cell r="B3201">
            <v>784</v>
          </cell>
          <cell r="C3201">
            <v>744000</v>
          </cell>
          <cell r="D3201">
            <v>1</v>
          </cell>
          <cell r="E3201">
            <v>0</v>
          </cell>
          <cell r="F3201" t="str">
            <v>תמרור תחנות אוטוב'</v>
          </cell>
          <cell r="G3201" t="str">
            <v>גמיש</v>
          </cell>
          <cell r="H3201">
            <v>0</v>
          </cell>
          <cell r="I3201">
            <v>30400</v>
          </cell>
        </row>
        <row r="3202">
          <cell r="A3202">
            <v>1744000794</v>
          </cell>
          <cell r="B3202">
            <v>794</v>
          </cell>
          <cell r="C3202">
            <v>744000</v>
          </cell>
          <cell r="D3202">
            <v>1</v>
          </cell>
          <cell r="E3202">
            <v>0</v>
          </cell>
          <cell r="F3202" t="str">
            <v xml:space="preserve">השתתפות בעזר 094  </v>
          </cell>
          <cell r="G3202" t="str">
            <v>קשיח</v>
          </cell>
          <cell r="H3202">
            <v>0</v>
          </cell>
          <cell r="I3202">
            <v>71500</v>
          </cell>
        </row>
        <row r="3203">
          <cell r="A3203">
            <v>1744000961</v>
          </cell>
          <cell r="B3203">
            <v>961</v>
          </cell>
          <cell r="C3203">
            <v>744000</v>
          </cell>
          <cell r="D3203">
            <v>1</v>
          </cell>
          <cell r="E3203">
            <v>0</v>
          </cell>
          <cell r="F3203" t="str">
            <v>רז' פעולות ורכישות</v>
          </cell>
          <cell r="G3203" t="str">
            <v>גמיש</v>
          </cell>
          <cell r="H3203">
            <v>0</v>
          </cell>
          <cell r="I3203">
            <v>0</v>
          </cell>
        </row>
        <row r="3204">
          <cell r="A3204" t="e">
            <v>#VALUE!</v>
          </cell>
          <cell r="B3204" t="str">
            <v>744000  סך הכל</v>
          </cell>
          <cell r="C3204">
            <v>0</v>
          </cell>
          <cell r="D3204">
            <v>0</v>
          </cell>
          <cell r="E3204">
            <v>0</v>
          </cell>
          <cell r="F3204" t="str">
            <v xml:space="preserve">בטיחות בדרכים     </v>
          </cell>
          <cell r="G3204">
            <v>0</v>
          </cell>
          <cell r="H3204">
            <v>1.2764871074801842E-3</v>
          </cell>
          <cell r="I3204">
            <v>1568800</v>
          </cell>
        </row>
        <row r="3205">
          <cell r="A3205">
            <v>17450000</v>
          </cell>
          <cell r="B3205">
            <v>0</v>
          </cell>
          <cell r="C3205">
            <v>745000</v>
          </cell>
          <cell r="D3205">
            <v>1</v>
          </cell>
          <cell r="E3205">
            <v>0</v>
          </cell>
          <cell r="F3205" t="str">
            <v xml:space="preserve">תיעול ונקוז       </v>
          </cell>
          <cell r="G3205" t="str">
            <v xml:space="preserve"> </v>
          </cell>
          <cell r="H3205">
            <v>0</v>
          </cell>
          <cell r="I3205">
            <v>0</v>
          </cell>
        </row>
        <row r="3206">
          <cell r="A3206">
            <v>1745000119</v>
          </cell>
          <cell r="B3206">
            <v>119</v>
          </cell>
          <cell r="C3206">
            <v>745000</v>
          </cell>
          <cell r="D3206">
            <v>1</v>
          </cell>
          <cell r="E3206">
            <v>0</v>
          </cell>
          <cell r="F3206" t="str">
            <v>השכר הקובע-צוברת</v>
          </cell>
          <cell r="G3206" t="str">
            <v>שכר</v>
          </cell>
          <cell r="H3206">
            <v>-7.4699227868558093E-2</v>
          </cell>
          <cell r="I3206">
            <v>515300</v>
          </cell>
        </row>
        <row r="3207">
          <cell r="A3207">
            <v>1745000122</v>
          </cell>
          <cell r="B3207">
            <v>122</v>
          </cell>
          <cell r="C3207">
            <v>745000</v>
          </cell>
          <cell r="D3207">
            <v>1</v>
          </cell>
          <cell r="E3207">
            <v>0</v>
          </cell>
          <cell r="F3207" t="str">
            <v>ביגוד</v>
          </cell>
          <cell r="G3207" t="str">
            <v>שכר</v>
          </cell>
          <cell r="H3207">
            <v>0</v>
          </cell>
          <cell r="I3207">
            <v>2800</v>
          </cell>
        </row>
        <row r="3208">
          <cell r="A3208">
            <v>1745000126</v>
          </cell>
          <cell r="B3208">
            <v>126</v>
          </cell>
          <cell r="C3208">
            <v>745000</v>
          </cell>
          <cell r="D3208">
            <v>1</v>
          </cell>
          <cell r="E3208">
            <v>0</v>
          </cell>
          <cell r="F3208" t="str">
            <v>דמי הבראה</v>
          </cell>
          <cell r="G3208" t="str">
            <v>שכר</v>
          </cell>
          <cell r="H3208">
            <v>0.25</v>
          </cell>
          <cell r="I3208">
            <v>6000</v>
          </cell>
        </row>
        <row r="3209">
          <cell r="A3209">
            <v>1745000130</v>
          </cell>
          <cell r="B3209">
            <v>130</v>
          </cell>
          <cell r="C3209">
            <v>745000</v>
          </cell>
          <cell r="D3209">
            <v>1</v>
          </cell>
          <cell r="E3209">
            <v>0</v>
          </cell>
          <cell r="F3209" t="str">
            <v>שעות נוספות</v>
          </cell>
          <cell r="G3209" t="str">
            <v>שכר</v>
          </cell>
          <cell r="H3209">
            <v>0</v>
          </cell>
          <cell r="I3209">
            <v>0</v>
          </cell>
        </row>
        <row r="3210">
          <cell r="A3210">
            <v>1745000140</v>
          </cell>
          <cell r="B3210">
            <v>140</v>
          </cell>
          <cell r="C3210">
            <v>745000</v>
          </cell>
          <cell r="D3210">
            <v>1</v>
          </cell>
          <cell r="E3210">
            <v>0</v>
          </cell>
          <cell r="F3210" t="str">
            <v>השתתפות באחזקת רכב</v>
          </cell>
          <cell r="G3210" t="str">
            <v>שכר</v>
          </cell>
          <cell r="H3210">
            <v>0</v>
          </cell>
          <cell r="I3210">
            <v>43600</v>
          </cell>
        </row>
        <row r="3211">
          <cell r="A3211">
            <v>1745000431</v>
          </cell>
          <cell r="B3211">
            <v>431</v>
          </cell>
          <cell r="C3211">
            <v>745000</v>
          </cell>
          <cell r="D3211">
            <v>1</v>
          </cell>
          <cell r="E3211">
            <v>0</v>
          </cell>
          <cell r="F3211" t="str">
            <v xml:space="preserve">חשמל              </v>
          </cell>
          <cell r="G3211" t="str">
            <v>קשיח</v>
          </cell>
          <cell r="H3211">
            <v>0.10000000000000009</v>
          </cell>
          <cell r="I3211">
            <v>19800</v>
          </cell>
        </row>
        <row r="3212">
          <cell r="A3212">
            <v>1745000580</v>
          </cell>
          <cell r="B3212">
            <v>580</v>
          </cell>
          <cell r="C3212">
            <v>745000</v>
          </cell>
          <cell r="D3212">
            <v>1</v>
          </cell>
          <cell r="E3212">
            <v>0</v>
          </cell>
          <cell r="F3212" t="str">
            <v>אחזקת תחנות מטאורולוגיות</v>
          </cell>
          <cell r="G3212" t="str">
            <v>גמיש</v>
          </cell>
          <cell r="H3212">
            <v>1.4631578947368422</v>
          </cell>
          <cell r="I3212">
            <v>4680</v>
          </cell>
        </row>
        <row r="3213">
          <cell r="A3213">
            <v>1745000581</v>
          </cell>
          <cell r="B3213">
            <v>581</v>
          </cell>
          <cell r="C3213">
            <v>745000</v>
          </cell>
          <cell r="D3213">
            <v>1</v>
          </cell>
          <cell r="E3213">
            <v>0</v>
          </cell>
          <cell r="F3213" t="str">
            <v>תחז' תחנת שאיבה אילת 36</v>
          </cell>
          <cell r="G3213" t="str">
            <v>גמיש</v>
          </cell>
          <cell r="H3213">
            <v>0</v>
          </cell>
          <cell r="I3213">
            <v>66500</v>
          </cell>
        </row>
        <row r="3214">
          <cell r="A3214">
            <v>1745000582</v>
          </cell>
          <cell r="B3214">
            <v>582</v>
          </cell>
          <cell r="C3214">
            <v>745000</v>
          </cell>
          <cell r="D3214">
            <v>1</v>
          </cell>
          <cell r="E3214">
            <v>0</v>
          </cell>
          <cell r="F3214" t="str">
            <v>אחזקת בקרת ניקוז</v>
          </cell>
          <cell r="G3214" t="str">
            <v>קשיח</v>
          </cell>
          <cell r="H3214">
            <v>0</v>
          </cell>
          <cell r="I3214">
            <v>33900</v>
          </cell>
        </row>
        <row r="3215">
          <cell r="A3215">
            <v>1745000583</v>
          </cell>
          <cell r="B3215">
            <v>583</v>
          </cell>
          <cell r="C3215">
            <v>745000</v>
          </cell>
          <cell r="D3215">
            <v>1</v>
          </cell>
          <cell r="E3215">
            <v>0</v>
          </cell>
          <cell r="F3215" t="str">
            <v>אחזקת מאגר מים מכון טכנולוגי</v>
          </cell>
          <cell r="G3215" t="str">
            <v>קשיח</v>
          </cell>
          <cell r="H3215">
            <v>5.1424180327868774E-2</v>
          </cell>
          <cell r="I3215">
            <v>102619</v>
          </cell>
        </row>
        <row r="3216">
          <cell r="A3216">
            <v>1745000700</v>
          </cell>
          <cell r="B3216">
            <v>700</v>
          </cell>
          <cell r="C3216">
            <v>745000</v>
          </cell>
          <cell r="D3216">
            <v>1</v>
          </cell>
          <cell r="E3216">
            <v>0</v>
          </cell>
          <cell r="F3216" t="str">
            <v xml:space="preserve">הוצאות לפעולות    </v>
          </cell>
          <cell r="G3216" t="str">
            <v xml:space="preserve"> </v>
          </cell>
          <cell r="H3216">
            <v>0</v>
          </cell>
          <cell r="I3216">
            <v>0</v>
          </cell>
        </row>
        <row r="3217">
          <cell r="A3217">
            <v>1745000715</v>
          </cell>
          <cell r="B3217">
            <v>715</v>
          </cell>
          <cell r="C3217">
            <v>745000</v>
          </cell>
          <cell r="D3217">
            <v>1</v>
          </cell>
          <cell r="E3217">
            <v>0</v>
          </cell>
          <cell r="F3217" t="str">
            <v>עבודות קבלניות-רכב</v>
          </cell>
          <cell r="G3217" t="str">
            <v>קשיח</v>
          </cell>
          <cell r="H3217">
            <v>0</v>
          </cell>
          <cell r="I3217">
            <v>0</v>
          </cell>
        </row>
        <row r="3218">
          <cell r="A3218">
            <v>1745000722</v>
          </cell>
          <cell r="B3218">
            <v>722</v>
          </cell>
          <cell r="C3218">
            <v>745000</v>
          </cell>
          <cell r="D3218">
            <v>1</v>
          </cell>
          <cell r="E3218">
            <v>0</v>
          </cell>
          <cell r="F3218" t="str">
            <v>חמרים-תחזוקה עצמית</v>
          </cell>
          <cell r="G3218" t="str">
            <v>גמיש</v>
          </cell>
          <cell r="H3218">
            <v>0</v>
          </cell>
          <cell r="I3218">
            <v>7600</v>
          </cell>
        </row>
        <row r="3219">
          <cell r="A3219">
            <v>1745000742</v>
          </cell>
          <cell r="B3219">
            <v>742</v>
          </cell>
          <cell r="C3219">
            <v>745000</v>
          </cell>
          <cell r="D3219">
            <v>1</v>
          </cell>
          <cell r="E3219">
            <v>0</v>
          </cell>
          <cell r="F3219" t="str">
            <v xml:space="preserve">כלים וציוד        </v>
          </cell>
          <cell r="G3219" t="str">
            <v>גמיש</v>
          </cell>
          <cell r="H3219">
            <v>0</v>
          </cell>
          <cell r="I3219">
            <v>7600</v>
          </cell>
        </row>
        <row r="3220">
          <cell r="A3220">
            <v>1745000754</v>
          </cell>
          <cell r="B3220">
            <v>754</v>
          </cell>
          <cell r="C3220">
            <v>745000</v>
          </cell>
          <cell r="D3220">
            <v>1</v>
          </cell>
          <cell r="E3220">
            <v>0</v>
          </cell>
          <cell r="F3220" t="str">
            <v xml:space="preserve">עבודות קבלניות    </v>
          </cell>
          <cell r="G3220" t="str">
            <v>גמיש</v>
          </cell>
          <cell r="H3220">
            <v>0</v>
          </cell>
          <cell r="I3220">
            <v>380000</v>
          </cell>
        </row>
        <row r="3221">
          <cell r="A3221">
            <v>1745000757</v>
          </cell>
          <cell r="B3221">
            <v>757</v>
          </cell>
          <cell r="C3221">
            <v>745000</v>
          </cell>
          <cell r="D3221">
            <v>1</v>
          </cell>
          <cell r="E3221">
            <v>0</v>
          </cell>
          <cell r="F3221" t="str">
            <v>הערכות לחורף</v>
          </cell>
          <cell r="G3221" t="str">
            <v>גמיש</v>
          </cell>
          <cell r="H3221">
            <v>0</v>
          </cell>
          <cell r="I3221">
            <v>209000</v>
          </cell>
        </row>
        <row r="3222">
          <cell r="A3222">
            <v>1745000758</v>
          </cell>
          <cell r="B3222">
            <v>758</v>
          </cell>
          <cell r="C3222">
            <v>745000</v>
          </cell>
          <cell r="D3222">
            <v>1</v>
          </cell>
          <cell r="E3222">
            <v>0</v>
          </cell>
          <cell r="F3222" t="str">
            <v xml:space="preserve">אחזקת תעלות       </v>
          </cell>
          <cell r="G3222" t="str">
            <v>גמיש</v>
          </cell>
          <cell r="H3222">
            <v>0</v>
          </cell>
          <cell r="I3222">
            <v>95000</v>
          </cell>
        </row>
        <row r="3223">
          <cell r="A3223">
            <v>1745000759</v>
          </cell>
          <cell r="B3223">
            <v>759</v>
          </cell>
          <cell r="C3223">
            <v>745000</v>
          </cell>
          <cell r="D3223">
            <v>1</v>
          </cell>
          <cell r="E3223">
            <v>0</v>
          </cell>
          <cell r="F3223" t="str">
            <v>ניקוי מובלים</v>
          </cell>
          <cell r="G3223" t="str">
            <v>גמיש</v>
          </cell>
          <cell r="H3223">
            <v>0</v>
          </cell>
          <cell r="I3223">
            <v>117000</v>
          </cell>
        </row>
        <row r="3224">
          <cell r="A3224">
            <v>1745000760</v>
          </cell>
          <cell r="B3224">
            <v>760</v>
          </cell>
          <cell r="C3224">
            <v>745000</v>
          </cell>
          <cell r="D3224">
            <v>1</v>
          </cell>
          <cell r="E3224">
            <v>0</v>
          </cell>
          <cell r="F3224" t="str">
            <v>התחשבנות תחז' עת"א</v>
          </cell>
          <cell r="G3224" t="str">
            <v>קשיח</v>
          </cell>
          <cell r="H3224">
            <v>0</v>
          </cell>
          <cell r="I3224">
            <v>0</v>
          </cell>
        </row>
        <row r="3225">
          <cell r="A3225">
            <v>1745000800</v>
          </cell>
          <cell r="B3225">
            <v>800</v>
          </cell>
          <cell r="C3225">
            <v>745000</v>
          </cell>
          <cell r="D3225">
            <v>1</v>
          </cell>
          <cell r="E3225">
            <v>0</v>
          </cell>
          <cell r="F3225" t="str">
            <v>השת' תמיכות תרומות</v>
          </cell>
          <cell r="G3225" t="str">
            <v xml:space="preserve"> </v>
          </cell>
          <cell r="H3225">
            <v>0</v>
          </cell>
          <cell r="I3225">
            <v>0</v>
          </cell>
        </row>
        <row r="3226">
          <cell r="A3226">
            <v>1745000831</v>
          </cell>
          <cell r="B3226">
            <v>831</v>
          </cell>
          <cell r="C3226">
            <v>745000</v>
          </cell>
          <cell r="D3226">
            <v>1</v>
          </cell>
          <cell r="E3226">
            <v>0</v>
          </cell>
          <cell r="F3226" t="str">
            <v>הש'ניקוז נחל אילון</v>
          </cell>
          <cell r="G3226" t="str">
            <v>קשיח</v>
          </cell>
          <cell r="H3226">
            <v>0</v>
          </cell>
          <cell r="I3226">
            <v>0</v>
          </cell>
        </row>
        <row r="3227">
          <cell r="A3227">
            <v>1745000832</v>
          </cell>
          <cell r="B3227">
            <v>832</v>
          </cell>
          <cell r="C3227">
            <v>745000</v>
          </cell>
          <cell r="D3227">
            <v>1</v>
          </cell>
          <cell r="E3227">
            <v>0</v>
          </cell>
          <cell r="F3227" t="str">
            <v xml:space="preserve">רשות הניקוז-ירקון </v>
          </cell>
          <cell r="G3227" t="str">
            <v>קשיח</v>
          </cell>
          <cell r="H3227">
            <v>0.17367878023615724</v>
          </cell>
          <cell r="I3227">
            <v>1023800</v>
          </cell>
        </row>
        <row r="3228">
          <cell r="A3228">
            <v>1745000833</v>
          </cell>
          <cell r="B3228">
            <v>833</v>
          </cell>
          <cell r="C3228">
            <v>745000</v>
          </cell>
          <cell r="D3228">
            <v>1</v>
          </cell>
          <cell r="E3228">
            <v>0</v>
          </cell>
          <cell r="F3228" t="str">
            <v>השת'ניקוז נחל שורק</v>
          </cell>
          <cell r="G3228" t="str">
            <v>קשיח</v>
          </cell>
          <cell r="H3228">
            <v>0</v>
          </cell>
          <cell r="I3228">
            <v>0</v>
          </cell>
        </row>
        <row r="3229">
          <cell r="A3229">
            <v>1745000961</v>
          </cell>
          <cell r="B3229">
            <v>961</v>
          </cell>
          <cell r="C3229">
            <v>745000</v>
          </cell>
          <cell r="D3229">
            <v>1</v>
          </cell>
          <cell r="E3229">
            <v>0</v>
          </cell>
          <cell r="F3229" t="str">
            <v>רז' פעולות ורכישות</v>
          </cell>
          <cell r="G3229" t="str">
            <v>גמיש</v>
          </cell>
          <cell r="H3229">
            <v>0</v>
          </cell>
          <cell r="I3229">
            <v>0</v>
          </cell>
        </row>
        <row r="3230">
          <cell r="A3230" t="e">
            <v>#VALUE!</v>
          </cell>
          <cell r="B3230" t="str">
            <v>745000  סך הכל</v>
          </cell>
          <cell r="C3230">
            <v>0</v>
          </cell>
          <cell r="D3230">
            <v>0</v>
          </cell>
          <cell r="E3230">
            <v>0</v>
          </cell>
          <cell r="F3230" t="str">
            <v xml:space="preserve">תיעול ונקוז       </v>
          </cell>
          <cell r="G3230">
            <v>0</v>
          </cell>
          <cell r="H3230">
            <v>6.2323228251229601E-2</v>
          </cell>
          <cell r="I3230">
            <v>2635199</v>
          </cell>
        </row>
        <row r="3231">
          <cell r="A3231">
            <v>17460000</v>
          </cell>
          <cell r="B3231">
            <v>0</v>
          </cell>
          <cell r="C3231">
            <v>746000</v>
          </cell>
          <cell r="D3231">
            <v>1</v>
          </cell>
          <cell r="E3231">
            <v>0</v>
          </cell>
          <cell r="F3231" t="str">
            <v xml:space="preserve">גנים ונטיעות      </v>
          </cell>
          <cell r="G3231" t="str">
            <v xml:space="preserve"> </v>
          </cell>
          <cell r="H3231">
            <v>0</v>
          </cell>
          <cell r="I3231">
            <v>0</v>
          </cell>
        </row>
        <row r="3232">
          <cell r="A3232">
            <v>17461000</v>
          </cell>
          <cell r="B3232">
            <v>0</v>
          </cell>
          <cell r="C3232">
            <v>746100</v>
          </cell>
          <cell r="D3232">
            <v>1</v>
          </cell>
          <cell r="E3232">
            <v>0</v>
          </cell>
          <cell r="F3232" t="str">
            <v>גינות צבוריות ונוף</v>
          </cell>
          <cell r="G3232" t="str">
            <v xml:space="preserve"> </v>
          </cell>
          <cell r="H3232">
            <v>0</v>
          </cell>
          <cell r="I3232">
            <v>0</v>
          </cell>
        </row>
        <row r="3233">
          <cell r="A3233">
            <v>1746100100</v>
          </cell>
          <cell r="B3233">
            <v>100</v>
          </cell>
          <cell r="C3233">
            <v>746100</v>
          </cell>
          <cell r="D3233">
            <v>1</v>
          </cell>
          <cell r="E3233">
            <v>0</v>
          </cell>
          <cell r="F3233" t="str">
            <v>שכר עובדים לפי תקן</v>
          </cell>
          <cell r="G3233" t="str">
            <v xml:space="preserve"> </v>
          </cell>
          <cell r="H3233">
            <v>0</v>
          </cell>
          <cell r="I3233">
            <v>0</v>
          </cell>
        </row>
        <row r="3234">
          <cell r="A3234">
            <v>1746100110</v>
          </cell>
          <cell r="B3234">
            <v>110</v>
          </cell>
          <cell r="C3234">
            <v>746100</v>
          </cell>
          <cell r="D3234">
            <v>1</v>
          </cell>
          <cell r="E3234">
            <v>0</v>
          </cell>
          <cell r="F3234" t="str">
            <v>השכר הקובע-תקציבית</v>
          </cell>
          <cell r="G3234" t="str">
            <v>שכר</v>
          </cell>
          <cell r="H3234">
            <v>1.5018236429950704E-2</v>
          </cell>
          <cell r="I3234">
            <v>1419300</v>
          </cell>
        </row>
        <row r="3235">
          <cell r="A3235">
            <v>1746100119</v>
          </cell>
          <cell r="B3235">
            <v>119</v>
          </cell>
          <cell r="C3235">
            <v>746100</v>
          </cell>
          <cell r="D3235">
            <v>1</v>
          </cell>
          <cell r="E3235">
            <v>0</v>
          </cell>
          <cell r="F3235" t="str">
            <v xml:space="preserve">השכר הקובע-צוברת  </v>
          </cell>
          <cell r="G3235" t="str">
            <v>שכר</v>
          </cell>
          <cell r="H3235">
            <v>2.1636689453773172E-2</v>
          </cell>
          <cell r="I3235">
            <v>3078600</v>
          </cell>
        </row>
        <row r="3236">
          <cell r="A3236">
            <v>1746100122</v>
          </cell>
          <cell r="B3236">
            <v>122</v>
          </cell>
          <cell r="C3236">
            <v>746100</v>
          </cell>
          <cell r="D3236">
            <v>1</v>
          </cell>
          <cell r="E3236">
            <v>0</v>
          </cell>
          <cell r="F3236" t="str">
            <v xml:space="preserve">ביגוד             </v>
          </cell>
          <cell r="G3236" t="str">
            <v>שכר</v>
          </cell>
          <cell r="H3236">
            <v>0</v>
          </cell>
          <cell r="I3236">
            <v>54000</v>
          </cell>
        </row>
        <row r="3237">
          <cell r="A3237">
            <v>1746100126</v>
          </cell>
          <cell r="B3237">
            <v>126</v>
          </cell>
          <cell r="C3237">
            <v>746100</v>
          </cell>
          <cell r="D3237">
            <v>1</v>
          </cell>
          <cell r="E3237">
            <v>0</v>
          </cell>
          <cell r="F3237" t="str">
            <v xml:space="preserve">דמי הבראה         </v>
          </cell>
          <cell r="G3237" t="str">
            <v>שכר</v>
          </cell>
          <cell r="H3237">
            <v>-0.323943661971831</v>
          </cell>
          <cell r="I3237">
            <v>48000</v>
          </cell>
        </row>
        <row r="3238">
          <cell r="A3238">
            <v>1746100130</v>
          </cell>
          <cell r="B3238">
            <v>130</v>
          </cell>
          <cell r="C3238">
            <v>746100</v>
          </cell>
          <cell r="D3238">
            <v>1</v>
          </cell>
          <cell r="E3238">
            <v>0</v>
          </cell>
          <cell r="F3238" t="str">
            <v xml:space="preserve">שעות נוספות       </v>
          </cell>
          <cell r="G3238" t="str">
            <v>שכר</v>
          </cell>
          <cell r="H3238">
            <v>0</v>
          </cell>
          <cell r="I3238">
            <v>165700</v>
          </cell>
        </row>
        <row r="3239">
          <cell r="A3239">
            <v>1746100140</v>
          </cell>
          <cell r="B3239">
            <v>140</v>
          </cell>
          <cell r="C3239">
            <v>746100</v>
          </cell>
          <cell r="D3239">
            <v>1</v>
          </cell>
          <cell r="E3239">
            <v>0</v>
          </cell>
          <cell r="F3239" t="str">
            <v>השתתפות באחזקת רכב</v>
          </cell>
          <cell r="G3239" t="str">
            <v>שכר</v>
          </cell>
          <cell r="H3239">
            <v>0</v>
          </cell>
          <cell r="I3239">
            <v>457000</v>
          </cell>
        </row>
        <row r="3240">
          <cell r="A3240">
            <v>1746100200</v>
          </cell>
          <cell r="B3240">
            <v>200</v>
          </cell>
          <cell r="C3240">
            <v>746100</v>
          </cell>
          <cell r="D3240">
            <v>1</v>
          </cell>
          <cell r="E3240">
            <v>0</v>
          </cell>
          <cell r="F3240" t="str">
            <v>שכר עובדים ללא תקן</v>
          </cell>
          <cell r="G3240" t="str">
            <v xml:space="preserve"> </v>
          </cell>
          <cell r="H3240">
            <v>0</v>
          </cell>
          <cell r="I3240">
            <v>0</v>
          </cell>
        </row>
        <row r="3241">
          <cell r="A3241">
            <v>1746100210</v>
          </cell>
          <cell r="B3241">
            <v>210</v>
          </cell>
          <cell r="C3241">
            <v>746100</v>
          </cell>
          <cell r="D3241">
            <v>1</v>
          </cell>
          <cell r="E3241">
            <v>0</v>
          </cell>
          <cell r="F3241" t="str">
            <v>שכר שעתיים</v>
          </cell>
          <cell r="G3241" t="str">
            <v>שכר</v>
          </cell>
          <cell r="H3241">
            <v>0</v>
          </cell>
          <cell r="I3241">
            <v>0</v>
          </cell>
        </row>
        <row r="3242">
          <cell r="A3242">
            <v>1746100253</v>
          </cell>
          <cell r="B3242">
            <v>253</v>
          </cell>
          <cell r="C3242">
            <v>746100</v>
          </cell>
          <cell r="D3242">
            <v>1</v>
          </cell>
          <cell r="E3242">
            <v>0</v>
          </cell>
          <cell r="F3242" t="str">
            <v xml:space="preserve">עובדים חיצוניים   </v>
          </cell>
          <cell r="G3242" t="str">
            <v>שכר</v>
          </cell>
          <cell r="H3242">
            <v>0</v>
          </cell>
          <cell r="I3242">
            <v>0</v>
          </cell>
        </row>
        <row r="3243">
          <cell r="A3243">
            <v>1746100350</v>
          </cell>
          <cell r="B3243">
            <v>350</v>
          </cell>
          <cell r="C3243">
            <v>746100</v>
          </cell>
          <cell r="D3243">
            <v>1</v>
          </cell>
          <cell r="E3243">
            <v>0</v>
          </cell>
          <cell r="F3243" t="str">
            <v>ליסינג - 142-90-901</v>
          </cell>
          <cell r="G3243" t="str">
            <v>שכר</v>
          </cell>
          <cell r="H3243">
            <v>0</v>
          </cell>
          <cell r="I3243">
            <v>0</v>
          </cell>
        </row>
        <row r="3244">
          <cell r="A3244">
            <v>1746100351</v>
          </cell>
          <cell r="B3244">
            <v>351</v>
          </cell>
          <cell r="C3244">
            <v>746100</v>
          </cell>
          <cell r="D3244">
            <v>1</v>
          </cell>
          <cell r="E3244">
            <v>0</v>
          </cell>
          <cell r="F3244" t="str">
            <v>הוצאות - 142-90-901</v>
          </cell>
          <cell r="G3244" t="str">
            <v>שכר</v>
          </cell>
          <cell r="H3244">
            <v>0</v>
          </cell>
          <cell r="I3244">
            <v>0</v>
          </cell>
        </row>
        <row r="3245">
          <cell r="A3245">
            <v>1746100400</v>
          </cell>
          <cell r="B3245">
            <v>400</v>
          </cell>
          <cell r="C3245">
            <v>746100</v>
          </cell>
          <cell r="D3245">
            <v>1</v>
          </cell>
          <cell r="E3245">
            <v>0</v>
          </cell>
          <cell r="F3245" t="str">
            <v>אחזקת בנינים וציוד</v>
          </cell>
          <cell r="G3245" t="str">
            <v xml:space="preserve"> </v>
          </cell>
          <cell r="H3245">
            <v>0</v>
          </cell>
          <cell r="I3245">
            <v>0</v>
          </cell>
        </row>
        <row r="3246">
          <cell r="A3246">
            <v>1746100431</v>
          </cell>
          <cell r="B3246">
            <v>431</v>
          </cell>
          <cell r="C3246">
            <v>746100</v>
          </cell>
          <cell r="D3246">
            <v>1</v>
          </cell>
          <cell r="E3246">
            <v>0</v>
          </cell>
          <cell r="F3246" t="str">
            <v xml:space="preserve">חשמל              </v>
          </cell>
          <cell r="G3246" t="str">
            <v>קשיח</v>
          </cell>
          <cell r="H3246">
            <v>0.22833333333333328</v>
          </cell>
          <cell r="I3246">
            <v>73700</v>
          </cell>
        </row>
        <row r="3247">
          <cell r="A3247">
            <v>1746100432</v>
          </cell>
          <cell r="B3247">
            <v>432</v>
          </cell>
          <cell r="C3247">
            <v>746100</v>
          </cell>
          <cell r="D3247">
            <v>1</v>
          </cell>
          <cell r="E3247">
            <v>0</v>
          </cell>
          <cell r="F3247" t="str">
            <v xml:space="preserve">מים               </v>
          </cell>
          <cell r="G3247" t="str">
            <v>קשיח</v>
          </cell>
          <cell r="H3247">
            <v>0.11764705882352944</v>
          </cell>
          <cell r="I3247">
            <v>5700000</v>
          </cell>
        </row>
        <row r="3248">
          <cell r="A3248">
            <v>1746100433</v>
          </cell>
          <cell r="B3248">
            <v>433</v>
          </cell>
          <cell r="C3248">
            <v>746100</v>
          </cell>
          <cell r="D3248">
            <v>1</v>
          </cell>
          <cell r="E3248">
            <v>0</v>
          </cell>
          <cell r="F3248" t="str">
            <v xml:space="preserve">חומרי נקיון       </v>
          </cell>
          <cell r="G3248" t="str">
            <v>גמיש</v>
          </cell>
          <cell r="H3248">
            <v>0</v>
          </cell>
          <cell r="I3248">
            <v>0</v>
          </cell>
        </row>
        <row r="3249">
          <cell r="A3249">
            <v>1746100437</v>
          </cell>
          <cell r="B3249">
            <v>437</v>
          </cell>
          <cell r="C3249">
            <v>746100</v>
          </cell>
          <cell r="D3249">
            <v>1</v>
          </cell>
          <cell r="E3249">
            <v>0</v>
          </cell>
          <cell r="F3249" t="str">
            <v xml:space="preserve">אחזקת אזעקה       </v>
          </cell>
          <cell r="G3249" t="str">
            <v>קשיח</v>
          </cell>
          <cell r="H3249">
            <v>7.6923076923076872E-2</v>
          </cell>
          <cell r="I3249">
            <v>1400</v>
          </cell>
        </row>
        <row r="3250">
          <cell r="A3250">
            <v>1746100441</v>
          </cell>
          <cell r="B3250">
            <v>441</v>
          </cell>
          <cell r="C3250">
            <v>746100</v>
          </cell>
          <cell r="D3250">
            <v>1</v>
          </cell>
          <cell r="E3250">
            <v>0</v>
          </cell>
          <cell r="F3250" t="str">
            <v xml:space="preserve">ביטוח             </v>
          </cell>
          <cell r="G3250" t="str">
            <v>קשיח</v>
          </cell>
          <cell r="H3250">
            <v>0</v>
          </cell>
          <cell r="I3250">
            <v>0</v>
          </cell>
        </row>
        <row r="3251">
          <cell r="A3251">
            <v>1746100470</v>
          </cell>
          <cell r="B3251">
            <v>470</v>
          </cell>
          <cell r="C3251">
            <v>746100</v>
          </cell>
          <cell r="D3251">
            <v>1</v>
          </cell>
          <cell r="E3251">
            <v>0</v>
          </cell>
          <cell r="F3251" t="str">
            <v xml:space="preserve">אחזקת מכונות משרד </v>
          </cell>
          <cell r="G3251" t="str">
            <v>גמיש</v>
          </cell>
          <cell r="H3251">
            <v>0</v>
          </cell>
          <cell r="I3251">
            <v>2900</v>
          </cell>
        </row>
        <row r="3252">
          <cell r="A3252">
            <v>1746100471</v>
          </cell>
          <cell r="B3252">
            <v>471</v>
          </cell>
          <cell r="C3252">
            <v>746100</v>
          </cell>
          <cell r="D3252">
            <v>1</v>
          </cell>
          <cell r="E3252">
            <v>0</v>
          </cell>
          <cell r="F3252" t="str">
            <v xml:space="preserve">מכשירי כתיבה      </v>
          </cell>
          <cell r="G3252" t="str">
            <v>גמיש</v>
          </cell>
          <cell r="H3252">
            <v>0</v>
          </cell>
          <cell r="I3252">
            <v>15200</v>
          </cell>
        </row>
        <row r="3253">
          <cell r="A3253">
            <v>1746100492</v>
          </cell>
          <cell r="B3253">
            <v>492</v>
          </cell>
          <cell r="C3253">
            <v>746100</v>
          </cell>
          <cell r="D3253">
            <v>1</v>
          </cell>
          <cell r="E3253">
            <v>0</v>
          </cell>
          <cell r="F3253" t="str">
            <v xml:space="preserve">השתתפות בעזר 092  </v>
          </cell>
          <cell r="G3253" t="str">
            <v>קשיח</v>
          </cell>
          <cell r="H3253">
            <v>0.10289710289710285</v>
          </cell>
          <cell r="I3253">
            <v>552000</v>
          </cell>
        </row>
        <row r="3254">
          <cell r="A3254">
            <v>1746100500</v>
          </cell>
          <cell r="B3254">
            <v>500</v>
          </cell>
          <cell r="C3254">
            <v>746100</v>
          </cell>
          <cell r="D3254">
            <v>1</v>
          </cell>
          <cell r="E3254">
            <v>0</v>
          </cell>
          <cell r="F3254" t="str">
            <v xml:space="preserve">הוצאות מינהליות   </v>
          </cell>
          <cell r="G3254" t="str">
            <v xml:space="preserve"> </v>
          </cell>
          <cell r="H3254">
            <v>0</v>
          </cell>
          <cell r="I3254">
            <v>0</v>
          </cell>
        </row>
        <row r="3255">
          <cell r="A3255">
            <v>1746100511</v>
          </cell>
          <cell r="B3255">
            <v>511</v>
          </cell>
          <cell r="C3255">
            <v>746100</v>
          </cell>
          <cell r="D3255">
            <v>1</v>
          </cell>
          <cell r="E3255">
            <v>0</v>
          </cell>
          <cell r="F3255" t="str">
            <v xml:space="preserve">אירוח וכיבוד      </v>
          </cell>
          <cell r="G3255" t="str">
            <v>גמיש</v>
          </cell>
          <cell r="H3255">
            <v>0</v>
          </cell>
          <cell r="I3255">
            <v>3000</v>
          </cell>
        </row>
        <row r="3256">
          <cell r="A3256">
            <v>1746100512</v>
          </cell>
          <cell r="B3256">
            <v>512</v>
          </cell>
          <cell r="C3256">
            <v>746100</v>
          </cell>
          <cell r="D3256">
            <v>1</v>
          </cell>
          <cell r="E3256">
            <v>0</v>
          </cell>
          <cell r="F3256" t="str">
            <v xml:space="preserve">נסיעות ואש"ל      </v>
          </cell>
          <cell r="G3256" t="str">
            <v>גמיש</v>
          </cell>
          <cell r="H3256">
            <v>0</v>
          </cell>
          <cell r="I3256">
            <v>1000</v>
          </cell>
        </row>
        <row r="3257">
          <cell r="A3257">
            <v>1746100522</v>
          </cell>
          <cell r="B3257">
            <v>522</v>
          </cell>
          <cell r="C3257">
            <v>746100</v>
          </cell>
          <cell r="D3257">
            <v>1</v>
          </cell>
          <cell r="E3257">
            <v>0</v>
          </cell>
          <cell r="F3257" t="str">
            <v xml:space="preserve">ספרים ועיתונים    </v>
          </cell>
          <cell r="G3257" t="str">
            <v>גמיש</v>
          </cell>
          <cell r="H3257">
            <v>0</v>
          </cell>
          <cell r="I3257">
            <v>4800</v>
          </cell>
        </row>
        <row r="3258">
          <cell r="A3258">
            <v>1746100530</v>
          </cell>
          <cell r="B3258">
            <v>530</v>
          </cell>
          <cell r="C3258">
            <v>746100</v>
          </cell>
          <cell r="D3258">
            <v>1</v>
          </cell>
          <cell r="E3258">
            <v>0</v>
          </cell>
          <cell r="F3258" t="str">
            <v xml:space="preserve">אופניים לעובדים   </v>
          </cell>
          <cell r="G3258" t="str">
            <v>קשיח</v>
          </cell>
          <cell r="H3258">
            <v>0</v>
          </cell>
          <cell r="I3258">
            <v>0</v>
          </cell>
        </row>
        <row r="3259">
          <cell r="A3259">
            <v>1746100540</v>
          </cell>
          <cell r="B3259">
            <v>540</v>
          </cell>
          <cell r="C3259">
            <v>746100</v>
          </cell>
          <cell r="D3259">
            <v>1</v>
          </cell>
          <cell r="E3259">
            <v>0</v>
          </cell>
          <cell r="F3259" t="str">
            <v xml:space="preserve">הוצאות טלפון      </v>
          </cell>
          <cell r="G3259" t="str">
            <v>קשיח</v>
          </cell>
          <cell r="H3259">
            <v>0</v>
          </cell>
          <cell r="I3259">
            <v>0</v>
          </cell>
        </row>
        <row r="3260">
          <cell r="A3260">
            <v>1746100544</v>
          </cell>
          <cell r="B3260">
            <v>544</v>
          </cell>
          <cell r="C3260">
            <v>746100</v>
          </cell>
          <cell r="D3260">
            <v>1</v>
          </cell>
          <cell r="E3260">
            <v>0</v>
          </cell>
          <cell r="F3260" t="str">
            <v xml:space="preserve">הוצאות דאר        </v>
          </cell>
          <cell r="G3260" t="str">
            <v>קשיח</v>
          </cell>
          <cell r="H3260">
            <v>-0.375</v>
          </cell>
          <cell r="I3260">
            <v>500</v>
          </cell>
        </row>
        <row r="3261">
          <cell r="A3261">
            <v>1746100550</v>
          </cell>
          <cell r="B3261">
            <v>550</v>
          </cell>
          <cell r="C3261">
            <v>746100</v>
          </cell>
          <cell r="D3261">
            <v>1</v>
          </cell>
          <cell r="E3261">
            <v>0</v>
          </cell>
          <cell r="F3261" t="str">
            <v xml:space="preserve">פירסומים    </v>
          </cell>
          <cell r="G3261" t="str">
            <v>גמיש</v>
          </cell>
          <cell r="H3261">
            <v>0</v>
          </cell>
          <cell r="I3261">
            <v>4800</v>
          </cell>
        </row>
        <row r="3262">
          <cell r="A3262">
            <v>1746100561</v>
          </cell>
          <cell r="B3262">
            <v>561</v>
          </cell>
          <cell r="C3262">
            <v>746100</v>
          </cell>
          <cell r="D3262">
            <v>1</v>
          </cell>
          <cell r="E3262">
            <v>0</v>
          </cell>
          <cell r="F3262" t="str">
            <v xml:space="preserve">שיכפולים          </v>
          </cell>
          <cell r="G3262" t="str">
            <v>גמיש</v>
          </cell>
          <cell r="H3262">
            <v>0</v>
          </cell>
          <cell r="I3262">
            <v>0</v>
          </cell>
        </row>
        <row r="3263">
          <cell r="A3263">
            <v>1746100562</v>
          </cell>
          <cell r="B3263">
            <v>562</v>
          </cell>
          <cell r="C3263">
            <v>746100</v>
          </cell>
          <cell r="D3263">
            <v>1</v>
          </cell>
          <cell r="E3263">
            <v>0</v>
          </cell>
          <cell r="F3263" t="str">
            <v xml:space="preserve">הדפסות            </v>
          </cell>
          <cell r="G3263" t="str">
            <v>גמיש</v>
          </cell>
          <cell r="H3263">
            <v>0</v>
          </cell>
          <cell r="I3263">
            <v>2300</v>
          </cell>
        </row>
        <row r="3264">
          <cell r="A3264">
            <v>1746100565</v>
          </cell>
          <cell r="B3264">
            <v>565</v>
          </cell>
          <cell r="C3264">
            <v>746100</v>
          </cell>
          <cell r="D3264">
            <v>1</v>
          </cell>
          <cell r="E3264">
            <v>0</v>
          </cell>
          <cell r="F3264" t="str">
            <v xml:space="preserve">צילומים והעתקות   </v>
          </cell>
          <cell r="G3264" t="str">
            <v>גמיש</v>
          </cell>
          <cell r="H3264">
            <v>0</v>
          </cell>
          <cell r="I3264">
            <v>7100</v>
          </cell>
        </row>
        <row r="3265">
          <cell r="A3265">
            <v>1746100571</v>
          </cell>
          <cell r="B3265">
            <v>571</v>
          </cell>
          <cell r="C3265">
            <v>746100</v>
          </cell>
          <cell r="D3265">
            <v>1</v>
          </cell>
          <cell r="E3265">
            <v>0</v>
          </cell>
          <cell r="F3265" t="str">
            <v xml:space="preserve">מיכון וענ"א       </v>
          </cell>
          <cell r="G3265" t="str">
            <v>קשיח</v>
          </cell>
          <cell r="H3265">
            <v>0.15810276679841895</v>
          </cell>
          <cell r="I3265">
            <v>293000</v>
          </cell>
        </row>
        <row r="3266">
          <cell r="A3266">
            <v>1746100580</v>
          </cell>
          <cell r="B3266">
            <v>580</v>
          </cell>
          <cell r="C3266">
            <v>746100</v>
          </cell>
          <cell r="D3266">
            <v>1</v>
          </cell>
          <cell r="E3266">
            <v>0</v>
          </cell>
          <cell r="F3266" t="str">
            <v xml:space="preserve">יועצים-חיצוניים   </v>
          </cell>
          <cell r="G3266" t="str">
            <v>קשיח</v>
          </cell>
          <cell r="H3266">
            <v>0.32736842105263153</v>
          </cell>
          <cell r="I3266">
            <v>1261000</v>
          </cell>
        </row>
        <row r="3267">
          <cell r="A3267">
            <v>1746100581</v>
          </cell>
          <cell r="B3267">
            <v>581</v>
          </cell>
          <cell r="C3267">
            <v>746100</v>
          </cell>
          <cell r="D3267">
            <v>1</v>
          </cell>
          <cell r="E3267">
            <v>0</v>
          </cell>
          <cell r="F3267" t="str">
            <v>סקר מדי מים</v>
          </cell>
          <cell r="G3267" t="str">
            <v>גמיש</v>
          </cell>
          <cell r="H3267">
            <v>0</v>
          </cell>
          <cell r="I3267">
            <v>35100</v>
          </cell>
        </row>
        <row r="3268">
          <cell r="A3268">
            <v>1746100585</v>
          </cell>
          <cell r="B3268">
            <v>585</v>
          </cell>
          <cell r="C3268">
            <v>746100</v>
          </cell>
          <cell r="D3268">
            <v>1</v>
          </cell>
          <cell r="E3268">
            <v>0</v>
          </cell>
          <cell r="F3268" t="str">
            <v xml:space="preserve">משפטי שילוט       </v>
          </cell>
          <cell r="G3268" t="str">
            <v>קשיח</v>
          </cell>
          <cell r="H3268">
            <v>0</v>
          </cell>
          <cell r="I3268">
            <v>0</v>
          </cell>
        </row>
        <row r="3269">
          <cell r="A3269">
            <v>1746100586</v>
          </cell>
          <cell r="B3269">
            <v>586</v>
          </cell>
          <cell r="C3269">
            <v>746100</v>
          </cell>
          <cell r="D3269">
            <v>1</v>
          </cell>
          <cell r="E3269">
            <v>0</v>
          </cell>
          <cell r="F3269" t="str">
            <v xml:space="preserve">סקר שילוט         </v>
          </cell>
          <cell r="G3269" t="str">
            <v>גמיש</v>
          </cell>
          <cell r="H3269">
            <v>0</v>
          </cell>
          <cell r="I3269">
            <v>0</v>
          </cell>
        </row>
        <row r="3270">
          <cell r="A3270">
            <v>1746100596</v>
          </cell>
          <cell r="B3270">
            <v>596</v>
          </cell>
          <cell r="C3270">
            <v>746100</v>
          </cell>
          <cell r="D3270">
            <v>1</v>
          </cell>
          <cell r="E3270">
            <v>0</v>
          </cell>
          <cell r="F3270" t="str">
            <v xml:space="preserve">השתתפות בעזר 096  </v>
          </cell>
          <cell r="G3270" t="str">
            <v>קשיח</v>
          </cell>
          <cell r="H3270">
            <v>0.11440207330618279</v>
          </cell>
          <cell r="I3270">
            <v>301000</v>
          </cell>
        </row>
        <row r="3271">
          <cell r="A3271">
            <v>1746100700</v>
          </cell>
          <cell r="B3271">
            <v>700</v>
          </cell>
          <cell r="C3271">
            <v>746100</v>
          </cell>
          <cell r="D3271">
            <v>1</v>
          </cell>
          <cell r="E3271">
            <v>0</v>
          </cell>
          <cell r="F3271" t="str">
            <v xml:space="preserve">הוצאות לפעולות    </v>
          </cell>
          <cell r="G3271" t="str">
            <v xml:space="preserve"> </v>
          </cell>
          <cell r="H3271">
            <v>0</v>
          </cell>
          <cell r="I3271">
            <v>0</v>
          </cell>
        </row>
        <row r="3272">
          <cell r="A3272">
            <v>1746100715</v>
          </cell>
          <cell r="B3272">
            <v>715</v>
          </cell>
          <cell r="C3272">
            <v>746100</v>
          </cell>
          <cell r="D3272">
            <v>1</v>
          </cell>
          <cell r="E3272">
            <v>0</v>
          </cell>
          <cell r="F3272" t="str">
            <v>עבודות קבלניות-רכב</v>
          </cell>
          <cell r="G3272" t="str">
            <v>גמיש</v>
          </cell>
          <cell r="H3272">
            <v>0</v>
          </cell>
          <cell r="I3272">
            <v>38000</v>
          </cell>
        </row>
        <row r="3273">
          <cell r="A3273">
            <v>1746100722</v>
          </cell>
          <cell r="B3273">
            <v>722</v>
          </cell>
          <cell r="C3273">
            <v>746100</v>
          </cell>
          <cell r="D3273">
            <v>1</v>
          </cell>
          <cell r="E3273">
            <v>0</v>
          </cell>
          <cell r="F3273" t="str">
            <v>חמרים-תחזוקה עצמית</v>
          </cell>
          <cell r="G3273" t="str">
            <v>גמיש</v>
          </cell>
          <cell r="H3273">
            <v>0</v>
          </cell>
          <cell r="I3273">
            <v>95000</v>
          </cell>
        </row>
        <row r="3274">
          <cell r="A3274">
            <v>1746100723</v>
          </cell>
          <cell r="B3274">
            <v>723</v>
          </cell>
          <cell r="C3274">
            <v>746100</v>
          </cell>
          <cell r="D3274">
            <v>1</v>
          </cell>
          <cell r="E3274">
            <v>0</v>
          </cell>
          <cell r="F3274" t="str">
            <v xml:space="preserve">שילוט             </v>
          </cell>
          <cell r="G3274" t="str">
            <v>גמיש</v>
          </cell>
          <cell r="H3274">
            <v>0</v>
          </cell>
          <cell r="I3274">
            <v>0</v>
          </cell>
        </row>
        <row r="3275">
          <cell r="A3275">
            <v>1746100725</v>
          </cell>
          <cell r="B3275">
            <v>725</v>
          </cell>
          <cell r="C3275">
            <v>746100</v>
          </cell>
          <cell r="D3275">
            <v>1</v>
          </cell>
          <cell r="E3275">
            <v>0</v>
          </cell>
          <cell r="F3275" t="str">
            <v xml:space="preserve">מבצע אדניות       </v>
          </cell>
          <cell r="G3275" t="str">
            <v>גמיש</v>
          </cell>
          <cell r="H3275">
            <v>0</v>
          </cell>
          <cell r="I3275">
            <v>0</v>
          </cell>
        </row>
        <row r="3276">
          <cell r="A3276">
            <v>1746100728</v>
          </cell>
          <cell r="B3276">
            <v>728</v>
          </cell>
          <cell r="C3276">
            <v>746100</v>
          </cell>
          <cell r="D3276">
            <v>1</v>
          </cell>
          <cell r="E3276">
            <v>0</v>
          </cell>
          <cell r="F3276" t="str">
            <v>רכישת צמחים ושתילים</v>
          </cell>
          <cell r="G3276" t="str">
            <v>גמיש</v>
          </cell>
          <cell r="H3276">
            <v>0</v>
          </cell>
          <cell r="I3276">
            <v>627000</v>
          </cell>
        </row>
        <row r="3277">
          <cell r="A3277">
            <v>1746100737</v>
          </cell>
          <cell r="B3277">
            <v>737</v>
          </cell>
          <cell r="C3277">
            <v>746100</v>
          </cell>
          <cell r="D3277">
            <v>1</v>
          </cell>
          <cell r="E3277">
            <v>0</v>
          </cell>
          <cell r="F3277" t="str">
            <v>שכירת מנוף לימים גשומים</v>
          </cell>
          <cell r="G3277" t="str">
            <v>קשיח</v>
          </cell>
          <cell r="H3277">
            <v>0</v>
          </cell>
          <cell r="I3277">
            <v>0</v>
          </cell>
        </row>
        <row r="3278">
          <cell r="A3278">
            <v>1746100742</v>
          </cell>
          <cell r="B3278">
            <v>742</v>
          </cell>
          <cell r="C3278">
            <v>746100</v>
          </cell>
          <cell r="D3278">
            <v>1</v>
          </cell>
          <cell r="E3278">
            <v>0</v>
          </cell>
          <cell r="F3278" t="str">
            <v xml:space="preserve">כלים וציוד        </v>
          </cell>
          <cell r="G3278" t="str">
            <v>גמיש</v>
          </cell>
          <cell r="H3278">
            <v>0</v>
          </cell>
          <cell r="I3278">
            <v>45600</v>
          </cell>
        </row>
        <row r="3279">
          <cell r="A3279">
            <v>1746100743</v>
          </cell>
          <cell r="B3279">
            <v>743</v>
          </cell>
          <cell r="C3279">
            <v>746100</v>
          </cell>
          <cell r="D3279">
            <v>1</v>
          </cell>
          <cell r="E3279">
            <v>0</v>
          </cell>
          <cell r="F3279" t="str">
            <v>ציוד בטיחות</v>
          </cell>
          <cell r="G3279" t="str">
            <v>גמיש</v>
          </cell>
          <cell r="H3279">
            <v>0</v>
          </cell>
          <cell r="I3279">
            <v>0</v>
          </cell>
        </row>
        <row r="3280">
          <cell r="A3280">
            <v>1746100745</v>
          </cell>
          <cell r="B3280">
            <v>745</v>
          </cell>
          <cell r="C3280">
            <v>746100</v>
          </cell>
          <cell r="D3280">
            <v>1</v>
          </cell>
          <cell r="E3280">
            <v>0</v>
          </cell>
          <cell r="F3280" t="str">
            <v xml:space="preserve">דמי פריצה - תכולה </v>
          </cell>
          <cell r="G3280" t="str">
            <v>קשיח</v>
          </cell>
          <cell r="H3280">
            <v>0</v>
          </cell>
          <cell r="I3280">
            <v>0</v>
          </cell>
        </row>
        <row r="3281">
          <cell r="A3281">
            <v>1746100746</v>
          </cell>
          <cell r="B3281">
            <v>746</v>
          </cell>
          <cell r="C3281">
            <v>746100</v>
          </cell>
          <cell r="D3281">
            <v>1</v>
          </cell>
          <cell r="E3281">
            <v>0</v>
          </cell>
          <cell r="F3281" t="str">
            <v xml:space="preserve">דמי פריצה - מבנה  </v>
          </cell>
          <cell r="G3281" t="str">
            <v>קשיח</v>
          </cell>
          <cell r="H3281">
            <v>0</v>
          </cell>
          <cell r="I3281">
            <v>0</v>
          </cell>
        </row>
        <row r="3282">
          <cell r="A3282">
            <v>1746100752</v>
          </cell>
          <cell r="B3282">
            <v>752</v>
          </cell>
          <cell r="C3282">
            <v>746100</v>
          </cell>
          <cell r="D3282">
            <v>1</v>
          </cell>
          <cell r="E3282">
            <v>0</v>
          </cell>
          <cell r="F3282" t="str">
            <v xml:space="preserve">נקיון פארק הנוער  </v>
          </cell>
          <cell r="G3282" t="str">
            <v>קשיח</v>
          </cell>
          <cell r="H3282">
            <v>0</v>
          </cell>
          <cell r="I3282">
            <v>0</v>
          </cell>
        </row>
        <row r="3283">
          <cell r="A3283">
            <v>1746100753</v>
          </cell>
          <cell r="B3283">
            <v>753</v>
          </cell>
          <cell r="C3283">
            <v>746100</v>
          </cell>
          <cell r="D3283">
            <v>1</v>
          </cell>
          <cell r="E3283">
            <v>0</v>
          </cell>
          <cell r="F3283" t="str">
            <v xml:space="preserve">עובדים חיצוניים   </v>
          </cell>
          <cell r="G3283" t="str">
            <v>קשיח</v>
          </cell>
          <cell r="H3283">
            <v>0</v>
          </cell>
          <cell r="I3283">
            <v>0</v>
          </cell>
        </row>
        <row r="3284">
          <cell r="A3284">
            <v>1746100754</v>
          </cell>
          <cell r="B3284">
            <v>754</v>
          </cell>
          <cell r="C3284">
            <v>746100</v>
          </cell>
          <cell r="D3284">
            <v>1</v>
          </cell>
          <cell r="E3284">
            <v>0</v>
          </cell>
          <cell r="F3284" t="str">
            <v>עבודות מסגרות</v>
          </cell>
          <cell r="G3284" t="str">
            <v>קשיח</v>
          </cell>
          <cell r="H3284">
            <v>0</v>
          </cell>
          <cell r="I3284">
            <v>129200</v>
          </cell>
        </row>
        <row r="3285">
          <cell r="A3285">
            <v>1746100755</v>
          </cell>
          <cell r="B3285">
            <v>755</v>
          </cell>
          <cell r="C3285">
            <v>746100</v>
          </cell>
          <cell r="D3285">
            <v>1</v>
          </cell>
          <cell r="E3285">
            <v>0</v>
          </cell>
          <cell r="F3285" t="str">
            <v>אחז' גינון-שצ"פ עזריאלי</v>
          </cell>
          <cell r="G3285" t="str">
            <v>קשיח</v>
          </cell>
          <cell r="H3285">
            <v>5.2219321148825104E-2</v>
          </cell>
          <cell r="I3285">
            <v>80600</v>
          </cell>
        </row>
        <row r="3286">
          <cell r="A3286">
            <v>1746100756</v>
          </cell>
          <cell r="B3286">
            <v>756</v>
          </cell>
          <cell r="C3286">
            <v>746100</v>
          </cell>
          <cell r="D3286">
            <v>1</v>
          </cell>
          <cell r="E3286">
            <v>0</v>
          </cell>
          <cell r="F3286" t="str">
            <v xml:space="preserve">שמירה בקבלנות     </v>
          </cell>
          <cell r="G3286" t="str">
            <v>קשיח</v>
          </cell>
          <cell r="H3286">
            <v>-0.41666666666666663</v>
          </cell>
          <cell r="I3286">
            <v>35000</v>
          </cell>
        </row>
        <row r="3287">
          <cell r="A3287">
            <v>1746100757</v>
          </cell>
          <cell r="B3287">
            <v>757</v>
          </cell>
          <cell r="C3287">
            <v>746100</v>
          </cell>
          <cell r="D3287">
            <v>1</v>
          </cell>
          <cell r="E3287">
            <v>0</v>
          </cell>
          <cell r="F3287" t="str">
            <v>גיזום עצים בקבלנות</v>
          </cell>
          <cell r="G3287" t="str">
            <v>גמיש</v>
          </cell>
          <cell r="H3287">
            <v>0</v>
          </cell>
          <cell r="I3287">
            <v>1400000</v>
          </cell>
        </row>
        <row r="3288">
          <cell r="A3288">
            <v>1746100758</v>
          </cell>
          <cell r="B3288">
            <v>758</v>
          </cell>
          <cell r="C3288">
            <v>746100</v>
          </cell>
          <cell r="D3288">
            <v>1</v>
          </cell>
          <cell r="E3288">
            <v>0</v>
          </cell>
          <cell r="F3288" t="str">
            <v xml:space="preserve">קבלני גינון גנים  </v>
          </cell>
          <cell r="G3288" t="str">
            <v>קשיח</v>
          </cell>
          <cell r="H3288">
            <v>6.956521739130439E-2</v>
          </cell>
          <cell r="I3288">
            <v>12300000</v>
          </cell>
        </row>
        <row r="3289">
          <cell r="A3289">
            <v>1746100759</v>
          </cell>
          <cell r="B3289">
            <v>759</v>
          </cell>
          <cell r="C3289">
            <v>746100</v>
          </cell>
          <cell r="D3289">
            <v>1</v>
          </cell>
          <cell r="E3289">
            <v>0</v>
          </cell>
          <cell r="F3289" t="str">
            <v xml:space="preserve">עב" קבלניות שונות </v>
          </cell>
          <cell r="G3289" t="str">
            <v>גמיש</v>
          </cell>
          <cell r="H3289">
            <v>0</v>
          </cell>
          <cell r="I3289">
            <v>420000</v>
          </cell>
        </row>
        <row r="3290">
          <cell r="A3290">
            <v>1746100760</v>
          </cell>
          <cell r="B3290">
            <v>760</v>
          </cell>
          <cell r="C3290">
            <v>746100</v>
          </cell>
          <cell r="D3290">
            <v>1</v>
          </cell>
          <cell r="E3290">
            <v>0</v>
          </cell>
          <cell r="F3290" t="str">
            <v>פינוי גזם</v>
          </cell>
          <cell r="G3290" t="str">
            <v>קשיח</v>
          </cell>
          <cell r="H3290">
            <v>0</v>
          </cell>
          <cell r="I3290">
            <v>550000</v>
          </cell>
        </row>
        <row r="3291">
          <cell r="A3291">
            <v>1746100780</v>
          </cell>
          <cell r="B3291">
            <v>780</v>
          </cell>
          <cell r="C3291">
            <v>746100</v>
          </cell>
          <cell r="D3291">
            <v>1</v>
          </cell>
          <cell r="E3291">
            <v>0</v>
          </cell>
          <cell r="F3291" t="str">
            <v xml:space="preserve">אחזקת אדניות      </v>
          </cell>
          <cell r="G3291" t="str">
            <v>גמיש</v>
          </cell>
          <cell r="H3291">
            <v>0</v>
          </cell>
          <cell r="I3291">
            <v>2400</v>
          </cell>
        </row>
        <row r="3292">
          <cell r="A3292">
            <v>1746100781</v>
          </cell>
          <cell r="B3292">
            <v>781</v>
          </cell>
          <cell r="C3292">
            <v>746100</v>
          </cell>
          <cell r="D3292">
            <v>1</v>
          </cell>
          <cell r="E3292">
            <v>0</v>
          </cell>
          <cell r="F3292" t="str">
            <v xml:space="preserve">תחרות קירייה יפה  </v>
          </cell>
          <cell r="G3292" t="str">
            <v>גמיש</v>
          </cell>
          <cell r="H3292">
            <v>0</v>
          </cell>
          <cell r="I3292">
            <v>5200</v>
          </cell>
        </row>
        <row r="3293">
          <cell r="A3293">
            <v>1746100782</v>
          </cell>
          <cell r="B3293">
            <v>782</v>
          </cell>
          <cell r="C3293">
            <v>746100</v>
          </cell>
          <cell r="D3293">
            <v>1</v>
          </cell>
          <cell r="E3293">
            <v>0</v>
          </cell>
          <cell r="F3293" t="str">
            <v xml:space="preserve">אחזקת פינת ליטוף  </v>
          </cell>
          <cell r="G3293" t="str">
            <v>גמיש</v>
          </cell>
          <cell r="H3293">
            <v>0.60000000000000009</v>
          </cell>
          <cell r="I3293">
            <v>320000</v>
          </cell>
        </row>
        <row r="3294">
          <cell r="A3294">
            <v>1746100783</v>
          </cell>
          <cell r="B3294">
            <v>783</v>
          </cell>
          <cell r="C3294">
            <v>746100</v>
          </cell>
          <cell r="D3294">
            <v>1</v>
          </cell>
          <cell r="E3294">
            <v>0</v>
          </cell>
          <cell r="F3294" t="str">
            <v>עבודות הדברת מזיקים</v>
          </cell>
          <cell r="G3294" t="str">
            <v>גמיש</v>
          </cell>
          <cell r="H3294">
            <v>0</v>
          </cell>
          <cell r="I3294">
            <v>200000</v>
          </cell>
        </row>
        <row r="3295">
          <cell r="A3295">
            <v>1746100784</v>
          </cell>
          <cell r="B3295">
            <v>784</v>
          </cell>
          <cell r="C3295">
            <v>746100</v>
          </cell>
          <cell r="D3295">
            <v>1</v>
          </cell>
          <cell r="E3295">
            <v>0</v>
          </cell>
          <cell r="F3295" t="str">
            <v>גן הקקטוסים</v>
          </cell>
          <cell r="G3295" t="str">
            <v>גמיש</v>
          </cell>
          <cell r="H3295">
            <v>0</v>
          </cell>
          <cell r="I3295">
            <v>7000</v>
          </cell>
        </row>
        <row r="3296">
          <cell r="A3296">
            <v>1746100794</v>
          </cell>
          <cell r="B3296">
            <v>794</v>
          </cell>
          <cell r="C3296">
            <v>746100</v>
          </cell>
          <cell r="D3296">
            <v>1</v>
          </cell>
          <cell r="E3296">
            <v>0</v>
          </cell>
          <cell r="F3296" t="str">
            <v xml:space="preserve">השתתפות בעזר 094  </v>
          </cell>
          <cell r="G3296" t="str">
            <v>קשיח</v>
          </cell>
          <cell r="H3296">
            <v>0</v>
          </cell>
          <cell r="I3296">
            <v>128000</v>
          </cell>
        </row>
        <row r="3297">
          <cell r="A3297">
            <v>1746100800</v>
          </cell>
          <cell r="B3297">
            <v>800</v>
          </cell>
          <cell r="C3297">
            <v>746100</v>
          </cell>
          <cell r="D3297">
            <v>1</v>
          </cell>
          <cell r="E3297">
            <v>0</v>
          </cell>
          <cell r="F3297" t="str">
            <v>השת' תמיכות תרומות</v>
          </cell>
          <cell r="G3297" t="str">
            <v xml:space="preserve"> </v>
          </cell>
          <cell r="H3297">
            <v>0</v>
          </cell>
          <cell r="I3297">
            <v>0</v>
          </cell>
        </row>
        <row r="3298">
          <cell r="A3298">
            <v>1746100870</v>
          </cell>
          <cell r="B3298">
            <v>870</v>
          </cell>
          <cell r="C3298">
            <v>746100</v>
          </cell>
          <cell r="D3298">
            <v>1</v>
          </cell>
          <cell r="E3298">
            <v>0</v>
          </cell>
          <cell r="F3298" t="str">
            <v>גינון-בידור ובילוי</v>
          </cell>
          <cell r="G3298" t="str">
            <v>גמיש</v>
          </cell>
          <cell r="H3298">
            <v>0</v>
          </cell>
          <cell r="I3298">
            <v>0</v>
          </cell>
        </row>
        <row r="3299">
          <cell r="A3299">
            <v>1746100900</v>
          </cell>
          <cell r="B3299">
            <v>900</v>
          </cell>
          <cell r="C3299">
            <v>746100</v>
          </cell>
          <cell r="D3299">
            <v>1</v>
          </cell>
          <cell r="E3299">
            <v>0</v>
          </cell>
          <cell r="F3299" t="str">
            <v xml:space="preserve">הוצאות חד פעמיות  </v>
          </cell>
          <cell r="G3299" t="str">
            <v xml:space="preserve"> </v>
          </cell>
          <cell r="H3299">
            <v>0</v>
          </cell>
          <cell r="I3299">
            <v>0</v>
          </cell>
        </row>
        <row r="3300">
          <cell r="A3300">
            <v>1746100923</v>
          </cell>
          <cell r="B3300">
            <v>923</v>
          </cell>
          <cell r="C3300">
            <v>746100</v>
          </cell>
          <cell r="D3300">
            <v>1</v>
          </cell>
          <cell r="E3300">
            <v>0</v>
          </cell>
          <cell r="F3300" t="str">
            <v>תחז' יצירות אומנות</v>
          </cell>
          <cell r="G3300" t="str">
            <v>גמיש</v>
          </cell>
          <cell r="H3300">
            <v>4.9272727272727357E-2</v>
          </cell>
          <cell r="I3300">
            <v>577100</v>
          </cell>
        </row>
        <row r="3301">
          <cell r="A3301">
            <v>1746100931</v>
          </cell>
          <cell r="B3301">
            <v>931</v>
          </cell>
          <cell r="C3301">
            <v>746100</v>
          </cell>
          <cell r="D3301">
            <v>1</v>
          </cell>
          <cell r="E3301">
            <v>0</v>
          </cell>
          <cell r="F3301" t="str">
            <v xml:space="preserve">רכישות חד פעמיות  </v>
          </cell>
          <cell r="G3301" t="str">
            <v>גמיש</v>
          </cell>
          <cell r="H3301">
            <v>0</v>
          </cell>
          <cell r="I3301">
            <v>0</v>
          </cell>
        </row>
        <row r="3302">
          <cell r="A3302">
            <v>1746100932</v>
          </cell>
          <cell r="B3302">
            <v>932</v>
          </cell>
          <cell r="C3302">
            <v>746100</v>
          </cell>
          <cell r="D3302">
            <v>1</v>
          </cell>
          <cell r="E3302">
            <v>0</v>
          </cell>
          <cell r="F3302" t="str">
            <v>אחזקת מזרקות</v>
          </cell>
          <cell r="G3302" t="str">
            <v>קשיח</v>
          </cell>
          <cell r="H3302">
            <v>2.0000000000000018E-2</v>
          </cell>
          <cell r="I3302">
            <v>1071000</v>
          </cell>
        </row>
        <row r="3303">
          <cell r="A3303">
            <v>1746100933</v>
          </cell>
          <cell r="B3303">
            <v>933</v>
          </cell>
          <cell r="C3303">
            <v>746100</v>
          </cell>
          <cell r="D3303">
            <v>1</v>
          </cell>
          <cell r="E3303">
            <v>0</v>
          </cell>
          <cell r="F3303" t="str">
            <v>אחזקת מתקני משחק</v>
          </cell>
          <cell r="G3303" t="str">
            <v>קשיח</v>
          </cell>
          <cell r="H3303">
            <v>0</v>
          </cell>
          <cell r="I3303">
            <v>950000</v>
          </cell>
        </row>
        <row r="3304">
          <cell r="A3304">
            <v>1746100934</v>
          </cell>
          <cell r="B3304">
            <v>934</v>
          </cell>
          <cell r="C3304">
            <v>746100</v>
          </cell>
          <cell r="D3304">
            <v>1</v>
          </cell>
          <cell r="E3304">
            <v>0</v>
          </cell>
          <cell r="F3304" t="str">
            <v>עבודות טכניות</v>
          </cell>
          <cell r="G3304" t="str">
            <v>קשיח</v>
          </cell>
          <cell r="H3304">
            <v>6.4421052631578934E-2</v>
          </cell>
          <cell r="I3304">
            <v>758400</v>
          </cell>
        </row>
        <row r="3305">
          <cell r="A3305">
            <v>1746100935</v>
          </cell>
          <cell r="B3305">
            <v>935</v>
          </cell>
          <cell r="C3305">
            <v>746100</v>
          </cell>
          <cell r="D3305">
            <v>1</v>
          </cell>
          <cell r="E3305">
            <v>0</v>
          </cell>
          <cell r="F3305" t="str">
            <v>תיקונים מוונדליזם</v>
          </cell>
          <cell r="G3305" t="str">
            <v>גמיש</v>
          </cell>
          <cell r="H3305">
            <v>0</v>
          </cell>
          <cell r="I3305">
            <v>0</v>
          </cell>
        </row>
        <row r="3306">
          <cell r="A3306">
            <v>1746100936</v>
          </cell>
          <cell r="B3306">
            <v>936</v>
          </cell>
          <cell r="C3306">
            <v>746100</v>
          </cell>
          <cell r="D3306">
            <v>1</v>
          </cell>
          <cell r="E3306">
            <v>0</v>
          </cell>
          <cell r="F3306" t="str">
            <v>אחזקת ספסלים</v>
          </cell>
          <cell r="G3306" t="str">
            <v>גמיש</v>
          </cell>
          <cell r="H3306">
            <v>0</v>
          </cell>
          <cell r="I3306">
            <v>300000</v>
          </cell>
        </row>
        <row r="3307">
          <cell r="A3307">
            <v>1746100937</v>
          </cell>
          <cell r="B3307">
            <v>937</v>
          </cell>
          <cell r="C3307">
            <v>746100</v>
          </cell>
          <cell r="D3307">
            <v>1</v>
          </cell>
          <cell r="E3307">
            <v>0</v>
          </cell>
          <cell r="F3307" t="str">
            <v>אחזקת מתקני כושר</v>
          </cell>
          <cell r="G3307" t="str">
            <v>גמיש</v>
          </cell>
          <cell r="H3307">
            <v>7.9330814894765345E-2</v>
          </cell>
          <cell r="I3307">
            <v>200000</v>
          </cell>
        </row>
        <row r="3308">
          <cell r="A3308">
            <v>1746100950</v>
          </cell>
          <cell r="B3308">
            <v>950</v>
          </cell>
          <cell r="C3308">
            <v>746100</v>
          </cell>
          <cell r="D3308">
            <v>1</v>
          </cell>
          <cell r="E3308">
            <v>0</v>
          </cell>
          <cell r="F3308" t="str">
            <v xml:space="preserve">תיכנון כללי       </v>
          </cell>
          <cell r="G3308" t="str">
            <v>גמיש</v>
          </cell>
          <cell r="H3308">
            <v>0</v>
          </cell>
          <cell r="I3308">
            <v>0</v>
          </cell>
        </row>
        <row r="3309">
          <cell r="A3309">
            <v>1746100960</v>
          </cell>
          <cell r="B3309">
            <v>960</v>
          </cell>
          <cell r="C3309">
            <v>746100</v>
          </cell>
          <cell r="D3309">
            <v>1</v>
          </cell>
          <cell r="E3309">
            <v>0</v>
          </cell>
          <cell r="F3309" t="str">
            <v xml:space="preserve">שיפור חזות העיר   </v>
          </cell>
          <cell r="G3309" t="str">
            <v>גמיש</v>
          </cell>
          <cell r="H3309">
            <v>0</v>
          </cell>
          <cell r="I3309">
            <v>0</v>
          </cell>
        </row>
        <row r="3310">
          <cell r="A3310">
            <v>1746100961</v>
          </cell>
          <cell r="B3310">
            <v>961</v>
          </cell>
          <cell r="C3310">
            <v>746100</v>
          </cell>
          <cell r="D3310">
            <v>1</v>
          </cell>
          <cell r="E3310">
            <v>0</v>
          </cell>
          <cell r="F3310" t="str">
            <v>רז' פעולות ורכישות</v>
          </cell>
          <cell r="G3310" t="str">
            <v>גמיש</v>
          </cell>
          <cell r="H3310">
            <v>0</v>
          </cell>
          <cell r="I3310">
            <v>0</v>
          </cell>
        </row>
        <row r="3311">
          <cell r="A3311" t="e">
            <v>#VALUE!</v>
          </cell>
          <cell r="B3311" t="str">
            <v>746100  סך הכל</v>
          </cell>
          <cell r="C3311">
            <v>0</v>
          </cell>
          <cell r="D3311">
            <v>0</v>
          </cell>
          <cell r="E3311">
            <v>0</v>
          </cell>
          <cell r="F3311" t="str">
            <v>גינות צבוריות ונוף</v>
          </cell>
          <cell r="G3311">
            <v>0</v>
          </cell>
          <cell r="H3311">
            <v>6.7012413339197829E-2</v>
          </cell>
          <cell r="I3311">
            <v>33720900</v>
          </cell>
        </row>
        <row r="3312">
          <cell r="A3312">
            <v>17467000</v>
          </cell>
          <cell r="B3312">
            <v>0</v>
          </cell>
          <cell r="C3312">
            <v>746700</v>
          </cell>
          <cell r="D3312">
            <v>1</v>
          </cell>
          <cell r="E3312">
            <v>0</v>
          </cell>
          <cell r="F3312" t="str">
            <v>פארק פרס</v>
          </cell>
          <cell r="G3312" t="str">
            <v xml:space="preserve"> </v>
          </cell>
          <cell r="H3312">
            <v>0</v>
          </cell>
          <cell r="I3312">
            <v>0</v>
          </cell>
        </row>
        <row r="3313">
          <cell r="A3313">
            <v>1746700870</v>
          </cell>
          <cell r="B3313">
            <v>870</v>
          </cell>
          <cell r="C3313">
            <v>746700</v>
          </cell>
          <cell r="D3313">
            <v>1</v>
          </cell>
          <cell r="E3313">
            <v>0</v>
          </cell>
          <cell r="F3313" t="str">
            <v>אחזקת פארק פרס</v>
          </cell>
          <cell r="G3313" t="str">
            <v>גמיש</v>
          </cell>
          <cell r="H3313">
            <v>3.2901230506021006E-2</v>
          </cell>
          <cell r="I3313">
            <v>3139400</v>
          </cell>
        </row>
        <row r="3314">
          <cell r="A3314">
            <v>1746700871</v>
          </cell>
          <cell r="B3314">
            <v>871</v>
          </cell>
          <cell r="C3314">
            <v>746700</v>
          </cell>
          <cell r="D3314">
            <v>1</v>
          </cell>
          <cell r="E3314">
            <v>0</v>
          </cell>
          <cell r="F3314" t="str">
            <v>אחזקת מגדל המים</v>
          </cell>
          <cell r="G3314" t="str">
            <v>גמיש</v>
          </cell>
          <cell r="H3314">
            <v>0</v>
          </cell>
          <cell r="I3314">
            <v>4600</v>
          </cell>
        </row>
        <row r="3315">
          <cell r="A3315">
            <v>1746700931</v>
          </cell>
          <cell r="B3315">
            <v>931</v>
          </cell>
          <cell r="C3315">
            <v>746700</v>
          </cell>
          <cell r="D3315">
            <v>1</v>
          </cell>
          <cell r="E3315">
            <v>0</v>
          </cell>
          <cell r="F3315" t="str">
            <v>הוצאות ח"פ - פארק</v>
          </cell>
          <cell r="G3315" t="str">
            <v>גמיש</v>
          </cell>
          <cell r="H3315">
            <v>0</v>
          </cell>
          <cell r="I3315">
            <v>0</v>
          </cell>
        </row>
        <row r="3316">
          <cell r="A3316" t="e">
            <v>#VALUE!</v>
          </cell>
          <cell r="B3316" t="str">
            <v>746700  סך הכל</v>
          </cell>
          <cell r="C3316">
            <v>0</v>
          </cell>
          <cell r="D3316">
            <v>0</v>
          </cell>
          <cell r="E3316">
            <v>0</v>
          </cell>
          <cell r="F3316" t="str">
            <v>פארק פרס</v>
          </cell>
          <cell r="G3316" t="str">
            <v xml:space="preserve"> </v>
          </cell>
          <cell r="H3316">
            <v>3.2851511169513792E-2</v>
          </cell>
          <cell r="I3316">
            <v>3144000</v>
          </cell>
        </row>
        <row r="3317">
          <cell r="A3317">
            <v>17500000</v>
          </cell>
          <cell r="B3317">
            <v>0</v>
          </cell>
          <cell r="C3317">
            <v>750000</v>
          </cell>
          <cell r="D3317">
            <v>1</v>
          </cell>
          <cell r="E3317">
            <v>0</v>
          </cell>
          <cell r="F3317" t="str">
            <v xml:space="preserve">חגיגות מבצעים     </v>
          </cell>
          <cell r="G3317" t="str">
            <v xml:space="preserve"> </v>
          </cell>
          <cell r="H3317">
            <v>0</v>
          </cell>
          <cell r="I3317">
            <v>0</v>
          </cell>
        </row>
        <row r="3318">
          <cell r="A3318">
            <v>17510000</v>
          </cell>
          <cell r="B3318">
            <v>0</v>
          </cell>
          <cell r="C3318">
            <v>751000</v>
          </cell>
          <cell r="D3318">
            <v>1</v>
          </cell>
          <cell r="E3318">
            <v>0</v>
          </cell>
          <cell r="F3318" t="str">
            <v>חגיגות יום העצמאות</v>
          </cell>
          <cell r="G3318" t="str">
            <v xml:space="preserve"> </v>
          </cell>
          <cell r="H3318">
            <v>0</v>
          </cell>
          <cell r="I3318">
            <v>0</v>
          </cell>
        </row>
        <row r="3319">
          <cell r="A3319">
            <v>1751000130</v>
          </cell>
          <cell r="B3319">
            <v>130</v>
          </cell>
          <cell r="C3319">
            <v>751000</v>
          </cell>
          <cell r="D3319">
            <v>1</v>
          </cell>
          <cell r="E3319">
            <v>0</v>
          </cell>
          <cell r="F3319" t="str">
            <v xml:space="preserve">שעות נוספות       </v>
          </cell>
          <cell r="G3319" t="str">
            <v>שכר</v>
          </cell>
          <cell r="H3319">
            <v>0</v>
          </cell>
          <cell r="I3319">
            <v>0</v>
          </cell>
        </row>
        <row r="3320">
          <cell r="A3320">
            <v>1751000210</v>
          </cell>
          <cell r="B3320">
            <v>210</v>
          </cell>
          <cell r="C3320">
            <v>751000</v>
          </cell>
          <cell r="D3320">
            <v>1</v>
          </cell>
          <cell r="E3320">
            <v>0</v>
          </cell>
          <cell r="F3320" t="str">
            <v xml:space="preserve">השכר הקובע        </v>
          </cell>
          <cell r="G3320" t="str">
            <v>שכר</v>
          </cell>
          <cell r="H3320">
            <v>0</v>
          </cell>
          <cell r="I3320">
            <v>0</v>
          </cell>
        </row>
        <row r="3321">
          <cell r="A3321">
            <v>1751000400</v>
          </cell>
          <cell r="B3321">
            <v>400</v>
          </cell>
          <cell r="C3321">
            <v>751000</v>
          </cell>
          <cell r="D3321">
            <v>1</v>
          </cell>
          <cell r="E3321">
            <v>0</v>
          </cell>
          <cell r="F3321" t="str">
            <v>אחזקת בנינים וציוד</v>
          </cell>
          <cell r="G3321" t="str">
            <v xml:space="preserve"> </v>
          </cell>
          <cell r="H3321">
            <v>0</v>
          </cell>
          <cell r="I3321">
            <v>0</v>
          </cell>
        </row>
        <row r="3322">
          <cell r="A3322">
            <v>1751000423</v>
          </cell>
          <cell r="B3322">
            <v>423</v>
          </cell>
          <cell r="C3322">
            <v>751000</v>
          </cell>
          <cell r="D3322">
            <v>1</v>
          </cell>
          <cell r="E3322">
            <v>0</v>
          </cell>
          <cell r="F3322" t="str">
            <v xml:space="preserve">תחזוקת מבנה       </v>
          </cell>
          <cell r="G3322" t="str">
            <v>קשיח</v>
          </cell>
          <cell r="H3322">
            <v>0</v>
          </cell>
          <cell r="I3322">
            <v>0</v>
          </cell>
        </row>
        <row r="3323">
          <cell r="A3323">
            <v>1751000511</v>
          </cell>
          <cell r="B3323">
            <v>511</v>
          </cell>
          <cell r="C3323">
            <v>751000</v>
          </cell>
          <cell r="D3323">
            <v>1</v>
          </cell>
          <cell r="E3323">
            <v>0</v>
          </cell>
          <cell r="F3323" t="str">
            <v xml:space="preserve">אירוח וכיבוד      </v>
          </cell>
          <cell r="G3323" t="str">
            <v>גמיש</v>
          </cell>
          <cell r="H3323">
            <v>0</v>
          </cell>
          <cell r="I3323">
            <v>0</v>
          </cell>
        </row>
        <row r="3324">
          <cell r="A3324">
            <v>1751000550</v>
          </cell>
          <cell r="B3324">
            <v>550</v>
          </cell>
          <cell r="C3324">
            <v>751000</v>
          </cell>
          <cell r="D3324">
            <v>1</v>
          </cell>
          <cell r="E3324">
            <v>0</v>
          </cell>
          <cell r="F3324" t="str">
            <v xml:space="preserve">פירסומים          </v>
          </cell>
          <cell r="G3324" t="str">
            <v>גמיש</v>
          </cell>
          <cell r="H3324">
            <v>0</v>
          </cell>
          <cell r="I3324">
            <v>0</v>
          </cell>
        </row>
        <row r="3325">
          <cell r="A3325">
            <v>1751000561</v>
          </cell>
          <cell r="B3325">
            <v>561</v>
          </cell>
          <cell r="C3325">
            <v>751000</v>
          </cell>
          <cell r="D3325">
            <v>1</v>
          </cell>
          <cell r="E3325">
            <v>0</v>
          </cell>
          <cell r="F3325" t="str">
            <v xml:space="preserve">שיכפולים          </v>
          </cell>
          <cell r="G3325" t="str">
            <v>גמיש</v>
          </cell>
          <cell r="H3325">
            <v>0</v>
          </cell>
          <cell r="I3325">
            <v>0</v>
          </cell>
        </row>
        <row r="3326">
          <cell r="A3326">
            <v>1751000700</v>
          </cell>
          <cell r="B3326">
            <v>700</v>
          </cell>
          <cell r="C3326">
            <v>751000</v>
          </cell>
          <cell r="D3326">
            <v>1</v>
          </cell>
          <cell r="E3326">
            <v>0</v>
          </cell>
          <cell r="F3326" t="str">
            <v xml:space="preserve">הוצאות לפעולות    </v>
          </cell>
          <cell r="G3326" t="str">
            <v xml:space="preserve"> </v>
          </cell>
          <cell r="H3326">
            <v>0</v>
          </cell>
          <cell r="I3326">
            <v>0</v>
          </cell>
        </row>
        <row r="3327">
          <cell r="A3327">
            <v>1751000710</v>
          </cell>
          <cell r="B3327">
            <v>710</v>
          </cell>
          <cell r="C3327">
            <v>751000</v>
          </cell>
          <cell r="D3327">
            <v>1</v>
          </cell>
          <cell r="E3327">
            <v>0</v>
          </cell>
          <cell r="F3327" t="str">
            <v xml:space="preserve">הסעות לארועים     </v>
          </cell>
          <cell r="G3327" t="str">
            <v>גמיש</v>
          </cell>
          <cell r="H3327">
            <v>0</v>
          </cell>
          <cell r="I3327">
            <v>0</v>
          </cell>
        </row>
        <row r="3328">
          <cell r="A3328">
            <v>1751000722</v>
          </cell>
          <cell r="B3328">
            <v>722</v>
          </cell>
          <cell r="C3328">
            <v>751000</v>
          </cell>
          <cell r="D3328">
            <v>1</v>
          </cell>
          <cell r="E3328">
            <v>0</v>
          </cell>
          <cell r="F3328" t="str">
            <v>חמרים-תחזוקה עצמית</v>
          </cell>
          <cell r="G3328" t="str">
            <v>גמיש</v>
          </cell>
          <cell r="H3328">
            <v>0</v>
          </cell>
          <cell r="I3328">
            <v>0</v>
          </cell>
        </row>
        <row r="3329">
          <cell r="A3329">
            <v>1751000781</v>
          </cell>
          <cell r="B3329">
            <v>781</v>
          </cell>
          <cell r="C3329">
            <v>751000</v>
          </cell>
          <cell r="D3329">
            <v>1</v>
          </cell>
          <cell r="E3329">
            <v>0</v>
          </cell>
          <cell r="F3329" t="str">
            <v xml:space="preserve">אמנים             </v>
          </cell>
          <cell r="G3329" t="str">
            <v>גמיש</v>
          </cell>
          <cell r="H3329">
            <v>0</v>
          </cell>
          <cell r="I3329">
            <v>0</v>
          </cell>
        </row>
        <row r="3330">
          <cell r="A3330">
            <v>1751000782</v>
          </cell>
          <cell r="B3330">
            <v>782</v>
          </cell>
          <cell r="C3330">
            <v>751000</v>
          </cell>
          <cell r="D3330">
            <v>1</v>
          </cell>
          <cell r="E3330">
            <v>0</v>
          </cell>
          <cell r="F3330" t="str">
            <v xml:space="preserve">הפקת ארועים       </v>
          </cell>
          <cell r="G3330" t="str">
            <v>גמיש</v>
          </cell>
          <cell r="H3330">
            <v>0</v>
          </cell>
          <cell r="I3330">
            <v>779000</v>
          </cell>
        </row>
        <row r="3331">
          <cell r="A3331">
            <v>1751000783</v>
          </cell>
          <cell r="B3331">
            <v>783</v>
          </cell>
          <cell r="C3331">
            <v>751000</v>
          </cell>
          <cell r="D3331">
            <v>1</v>
          </cell>
          <cell r="E3331">
            <v>0</v>
          </cell>
          <cell r="F3331" t="str">
            <v xml:space="preserve">ארועי ספורט       </v>
          </cell>
          <cell r="G3331" t="str">
            <v>גמיש</v>
          </cell>
          <cell r="H3331">
            <v>0</v>
          </cell>
          <cell r="I3331">
            <v>0</v>
          </cell>
        </row>
        <row r="3332">
          <cell r="A3332">
            <v>1751000785</v>
          </cell>
          <cell r="B3332">
            <v>785</v>
          </cell>
          <cell r="C3332">
            <v>751000</v>
          </cell>
          <cell r="D3332">
            <v>1</v>
          </cell>
          <cell r="E3332">
            <v>0</v>
          </cell>
          <cell r="F3332" t="str">
            <v xml:space="preserve">יום הזכרון-שירי לוחמים   </v>
          </cell>
          <cell r="G3332" t="str">
            <v>גמיש</v>
          </cell>
          <cell r="H3332">
            <v>0</v>
          </cell>
          <cell r="I3332">
            <v>0</v>
          </cell>
        </row>
        <row r="3333">
          <cell r="A3333">
            <v>1751000788</v>
          </cell>
          <cell r="B3333">
            <v>788</v>
          </cell>
          <cell r="C3333">
            <v>751000</v>
          </cell>
          <cell r="D3333">
            <v>1</v>
          </cell>
          <cell r="E3333">
            <v>0</v>
          </cell>
          <cell r="F3333" t="str">
            <v>מערכת הגברה ותאורה</v>
          </cell>
          <cell r="G3333" t="str">
            <v>גמיש</v>
          </cell>
          <cell r="H3333">
            <v>0</v>
          </cell>
          <cell r="I3333">
            <v>0</v>
          </cell>
        </row>
        <row r="3334">
          <cell r="A3334">
            <v>1751000961</v>
          </cell>
          <cell r="B3334">
            <v>961</v>
          </cell>
          <cell r="C3334">
            <v>751000</v>
          </cell>
          <cell r="D3334">
            <v>1</v>
          </cell>
          <cell r="E3334">
            <v>0</v>
          </cell>
          <cell r="F3334" t="str">
            <v>רז' פעולות ורכישות</v>
          </cell>
          <cell r="G3334" t="str">
            <v>גמיש</v>
          </cell>
          <cell r="H3334">
            <v>0</v>
          </cell>
          <cell r="I3334">
            <v>0</v>
          </cell>
        </row>
        <row r="3335">
          <cell r="A3335">
            <v>1751000980</v>
          </cell>
          <cell r="B3335">
            <v>980</v>
          </cell>
          <cell r="C3335">
            <v>751000</v>
          </cell>
          <cell r="D3335">
            <v>1</v>
          </cell>
          <cell r="E3335">
            <v>0</v>
          </cell>
          <cell r="F3335" t="str">
            <v xml:space="preserve">השכרות            </v>
          </cell>
          <cell r="G3335" t="str">
            <v>גמיש</v>
          </cell>
          <cell r="H3335">
            <v>0</v>
          </cell>
          <cell r="I3335">
            <v>0</v>
          </cell>
        </row>
        <row r="3336">
          <cell r="A3336" t="e">
            <v>#VALUE!</v>
          </cell>
          <cell r="B3336" t="str">
            <v>751000  סך הכל</v>
          </cell>
          <cell r="C3336">
            <v>0</v>
          </cell>
          <cell r="D3336">
            <v>0</v>
          </cell>
          <cell r="E3336">
            <v>0</v>
          </cell>
          <cell r="F3336" t="str">
            <v>חגיגות יום העצמאות</v>
          </cell>
          <cell r="G3336">
            <v>0</v>
          </cell>
          <cell r="H3336">
            <v>0</v>
          </cell>
          <cell r="I3336">
            <v>779000</v>
          </cell>
        </row>
        <row r="3337">
          <cell r="A3337">
            <v>17520000</v>
          </cell>
          <cell r="B3337">
            <v>0</v>
          </cell>
          <cell r="C3337">
            <v>752000</v>
          </cell>
          <cell r="D3337">
            <v>1</v>
          </cell>
          <cell r="E3337">
            <v>0</v>
          </cell>
          <cell r="F3337" t="str">
            <v>חגיגות+טכסים אחרים</v>
          </cell>
          <cell r="G3337" t="str">
            <v xml:space="preserve"> </v>
          </cell>
          <cell r="H3337">
            <v>0</v>
          </cell>
          <cell r="I3337">
            <v>0</v>
          </cell>
        </row>
        <row r="3338">
          <cell r="A3338">
            <v>1752000514</v>
          </cell>
          <cell r="B3338">
            <v>514</v>
          </cell>
          <cell r="C3338">
            <v>752000</v>
          </cell>
          <cell r="D3338">
            <v>1</v>
          </cell>
          <cell r="E3338">
            <v>0</v>
          </cell>
          <cell r="F3338" t="str">
            <v xml:space="preserve">מתנות עירייה      </v>
          </cell>
          <cell r="G3338" t="str">
            <v>גמיש</v>
          </cell>
          <cell r="H3338">
            <v>0</v>
          </cell>
          <cell r="I3338">
            <v>17100</v>
          </cell>
        </row>
        <row r="3339">
          <cell r="A3339">
            <v>1752000700</v>
          </cell>
          <cell r="B3339">
            <v>700</v>
          </cell>
          <cell r="C3339">
            <v>752000</v>
          </cell>
          <cell r="D3339">
            <v>1</v>
          </cell>
          <cell r="E3339">
            <v>0</v>
          </cell>
          <cell r="F3339" t="str">
            <v xml:space="preserve">הוצאות לפעולות    </v>
          </cell>
          <cell r="G3339" t="str">
            <v xml:space="preserve"> </v>
          </cell>
          <cell r="H3339">
            <v>0</v>
          </cell>
          <cell r="I3339">
            <v>0</v>
          </cell>
        </row>
        <row r="3340">
          <cell r="A3340">
            <v>1752000781</v>
          </cell>
          <cell r="B3340">
            <v>781</v>
          </cell>
          <cell r="C3340">
            <v>752000</v>
          </cell>
          <cell r="D3340">
            <v>1</v>
          </cell>
          <cell r="E3340">
            <v>0</v>
          </cell>
          <cell r="F3340" t="str">
            <v xml:space="preserve">ארועים            </v>
          </cell>
          <cell r="G3340" t="str">
            <v>גמיש</v>
          </cell>
          <cell r="H3340">
            <v>0</v>
          </cell>
          <cell r="I3340">
            <v>72200</v>
          </cell>
        </row>
        <row r="3341">
          <cell r="A3341">
            <v>1752000783</v>
          </cell>
          <cell r="B3341">
            <v>783</v>
          </cell>
          <cell r="C3341">
            <v>752000</v>
          </cell>
          <cell r="D3341">
            <v>1</v>
          </cell>
          <cell r="E3341">
            <v>0</v>
          </cell>
          <cell r="F3341" t="str">
            <v>רכ'מדליונים וספרים</v>
          </cell>
          <cell r="G3341" t="str">
            <v>גמיש</v>
          </cell>
          <cell r="H3341">
            <v>0</v>
          </cell>
          <cell r="I3341">
            <v>13900</v>
          </cell>
        </row>
        <row r="3342">
          <cell r="A3342">
            <v>1752000784</v>
          </cell>
          <cell r="B3342">
            <v>784</v>
          </cell>
          <cell r="C3342">
            <v>752000</v>
          </cell>
          <cell r="D3342">
            <v>1</v>
          </cell>
          <cell r="E3342">
            <v>0</v>
          </cell>
          <cell r="F3342" t="str">
            <v>80 שנים לחולון</v>
          </cell>
          <cell r="G3342" t="str">
            <v>גמיש</v>
          </cell>
          <cell r="H3342">
            <v>0</v>
          </cell>
          <cell r="I3342">
            <v>0</v>
          </cell>
        </row>
        <row r="3343">
          <cell r="A3343">
            <v>1752000961</v>
          </cell>
          <cell r="B3343">
            <v>961</v>
          </cell>
          <cell r="C3343">
            <v>752000</v>
          </cell>
          <cell r="D3343">
            <v>1</v>
          </cell>
          <cell r="E3343">
            <v>0</v>
          </cell>
          <cell r="F3343" t="str">
            <v>רז' פעולות ורכישות</v>
          </cell>
          <cell r="G3343" t="str">
            <v>גמיש</v>
          </cell>
          <cell r="H3343">
            <v>0</v>
          </cell>
          <cell r="I3343">
            <v>0</v>
          </cell>
        </row>
        <row r="3344">
          <cell r="A3344" t="e">
            <v>#VALUE!</v>
          </cell>
          <cell r="B3344" t="str">
            <v>752000  סך הכל</v>
          </cell>
          <cell r="C3344">
            <v>0</v>
          </cell>
          <cell r="D3344">
            <v>0</v>
          </cell>
          <cell r="E3344">
            <v>0</v>
          </cell>
          <cell r="F3344" t="str">
            <v>חגיגות+טכסים אחרים</v>
          </cell>
          <cell r="G3344">
            <v>0</v>
          </cell>
          <cell r="H3344">
            <v>0</v>
          </cell>
          <cell r="I3344">
            <v>103200</v>
          </cell>
        </row>
        <row r="3345">
          <cell r="A3345">
            <v>17530000</v>
          </cell>
          <cell r="B3345">
            <v>0</v>
          </cell>
          <cell r="C3345">
            <v>753000</v>
          </cell>
          <cell r="D3345">
            <v>1</v>
          </cell>
          <cell r="E3345">
            <v>0</v>
          </cell>
          <cell r="F3345" t="str">
            <v xml:space="preserve">פעולות אימוץ      </v>
          </cell>
          <cell r="G3345" t="str">
            <v xml:space="preserve"> </v>
          </cell>
          <cell r="H3345">
            <v>0</v>
          </cell>
          <cell r="I3345">
            <v>0</v>
          </cell>
        </row>
        <row r="3346">
          <cell r="A3346">
            <v>1753000800</v>
          </cell>
          <cell r="B3346">
            <v>800</v>
          </cell>
          <cell r="C3346">
            <v>753000</v>
          </cell>
          <cell r="D3346">
            <v>1</v>
          </cell>
          <cell r="E3346">
            <v>0</v>
          </cell>
          <cell r="F3346" t="str">
            <v>השת' תמיכות תרומות</v>
          </cell>
          <cell r="G3346" t="str">
            <v xml:space="preserve"> </v>
          </cell>
          <cell r="H3346">
            <v>0</v>
          </cell>
          <cell r="I3346">
            <v>0</v>
          </cell>
        </row>
        <row r="3347">
          <cell r="A3347">
            <v>1753000881</v>
          </cell>
          <cell r="B3347">
            <v>881</v>
          </cell>
          <cell r="C3347">
            <v>753000</v>
          </cell>
          <cell r="D3347">
            <v>1</v>
          </cell>
          <cell r="E3347">
            <v>0</v>
          </cell>
          <cell r="F3347" t="str">
            <v xml:space="preserve">אימוץ הגדוד ועד   </v>
          </cell>
          <cell r="G3347" t="str">
            <v>גמיש</v>
          </cell>
          <cell r="H3347">
            <v>0</v>
          </cell>
          <cell r="I3347">
            <v>0</v>
          </cell>
        </row>
        <row r="3348">
          <cell r="A3348">
            <v>1753000882</v>
          </cell>
          <cell r="B3348">
            <v>882</v>
          </cell>
          <cell r="C3348">
            <v>753000</v>
          </cell>
          <cell r="D3348">
            <v>1</v>
          </cell>
          <cell r="E3348">
            <v>0</v>
          </cell>
          <cell r="F3348" t="str">
            <v xml:space="preserve">השתת' עמותה לשוטר </v>
          </cell>
          <cell r="G3348" t="str">
            <v>גמיש</v>
          </cell>
          <cell r="H3348">
            <v>0</v>
          </cell>
          <cell r="I3348">
            <v>0</v>
          </cell>
        </row>
        <row r="3349">
          <cell r="A3349">
            <v>1753000883</v>
          </cell>
          <cell r="B3349">
            <v>883</v>
          </cell>
          <cell r="C3349">
            <v>753000</v>
          </cell>
          <cell r="D3349">
            <v>1</v>
          </cell>
          <cell r="E3349">
            <v>0</v>
          </cell>
          <cell r="F3349" t="str">
            <v xml:space="preserve">אימוץ ממר"מ       </v>
          </cell>
          <cell r="G3349" t="str">
            <v>גמיש</v>
          </cell>
          <cell r="H3349">
            <v>0</v>
          </cell>
          <cell r="I3349">
            <v>0</v>
          </cell>
        </row>
        <row r="3350">
          <cell r="A3350">
            <v>1753000961</v>
          </cell>
          <cell r="B3350">
            <v>961</v>
          </cell>
          <cell r="C3350">
            <v>753000</v>
          </cell>
          <cell r="D3350">
            <v>1</v>
          </cell>
          <cell r="E3350">
            <v>0</v>
          </cell>
          <cell r="F3350" t="str">
            <v>רז' פעולות ורכישות</v>
          </cell>
          <cell r="G3350" t="str">
            <v>גמיש</v>
          </cell>
          <cell r="H3350">
            <v>0</v>
          </cell>
          <cell r="I3350">
            <v>0</v>
          </cell>
        </row>
        <row r="3351">
          <cell r="A3351" t="e">
            <v>#VALUE!</v>
          </cell>
          <cell r="B3351" t="str">
            <v>753000  סך הכל</v>
          </cell>
          <cell r="C3351">
            <v>0</v>
          </cell>
          <cell r="D3351">
            <v>0</v>
          </cell>
          <cell r="E3351">
            <v>0</v>
          </cell>
          <cell r="F3351" t="str">
            <v xml:space="preserve">פעולות אימוץ      </v>
          </cell>
          <cell r="G3351">
            <v>0</v>
          </cell>
          <cell r="H3351">
            <v>0</v>
          </cell>
          <cell r="I3351">
            <v>0</v>
          </cell>
        </row>
        <row r="3352">
          <cell r="A3352">
            <v>17540000</v>
          </cell>
          <cell r="B3352">
            <v>0</v>
          </cell>
          <cell r="C3352">
            <v>754000</v>
          </cell>
          <cell r="D3352">
            <v>1</v>
          </cell>
          <cell r="E3352">
            <v>0</v>
          </cell>
          <cell r="F3352" t="str">
            <v xml:space="preserve">קשרים בינלאומיים  </v>
          </cell>
          <cell r="G3352" t="str">
            <v xml:space="preserve"> </v>
          </cell>
          <cell r="H3352">
            <v>0</v>
          </cell>
          <cell r="I3352">
            <v>0</v>
          </cell>
        </row>
        <row r="3353">
          <cell r="A3353">
            <v>1754000513</v>
          </cell>
          <cell r="B3353">
            <v>513</v>
          </cell>
          <cell r="C3353">
            <v>754000</v>
          </cell>
          <cell r="D3353">
            <v>1</v>
          </cell>
          <cell r="E3353">
            <v>0</v>
          </cell>
          <cell r="F3353" t="str">
            <v>משלח' נכנסות/יוצאות</v>
          </cell>
          <cell r="G3353" t="str">
            <v>גמיש</v>
          </cell>
          <cell r="H3353">
            <v>0</v>
          </cell>
          <cell r="I3353">
            <v>95000</v>
          </cell>
        </row>
        <row r="3354">
          <cell r="A3354">
            <v>1754000515</v>
          </cell>
          <cell r="B3354">
            <v>515</v>
          </cell>
          <cell r="C3354">
            <v>754000</v>
          </cell>
          <cell r="D3354">
            <v>1</v>
          </cell>
          <cell r="E3354">
            <v>0</v>
          </cell>
          <cell r="F3354" t="str">
            <v>משלחות נוער</v>
          </cell>
          <cell r="G3354" t="str">
            <v>גמיש</v>
          </cell>
          <cell r="H3354">
            <v>0</v>
          </cell>
          <cell r="I3354">
            <v>228000</v>
          </cell>
        </row>
        <row r="3355">
          <cell r="A3355">
            <v>1754000700</v>
          </cell>
          <cell r="B3355">
            <v>700</v>
          </cell>
          <cell r="C3355">
            <v>754000</v>
          </cell>
          <cell r="D3355">
            <v>1</v>
          </cell>
          <cell r="E3355">
            <v>0</v>
          </cell>
          <cell r="F3355" t="str">
            <v xml:space="preserve">הוצאות לפעולות    </v>
          </cell>
          <cell r="G3355" t="str">
            <v xml:space="preserve"> </v>
          </cell>
          <cell r="H3355">
            <v>0</v>
          </cell>
          <cell r="I3355">
            <v>0</v>
          </cell>
        </row>
        <row r="3356">
          <cell r="A3356">
            <v>1754000931</v>
          </cell>
          <cell r="B3356">
            <v>931</v>
          </cell>
          <cell r="C3356">
            <v>754000</v>
          </cell>
          <cell r="D3356">
            <v>1</v>
          </cell>
          <cell r="E3356">
            <v>0</v>
          </cell>
          <cell r="F3356" t="str">
            <v>פרוייקט האיחוד R&amp;D</v>
          </cell>
          <cell r="G3356" t="str">
            <v>קשיח</v>
          </cell>
          <cell r="H3356">
            <v>0</v>
          </cell>
          <cell r="I3356">
            <v>0</v>
          </cell>
        </row>
        <row r="3357">
          <cell r="A3357">
            <v>1754000932</v>
          </cell>
          <cell r="B3357">
            <v>932</v>
          </cell>
          <cell r="C3357">
            <v>754000</v>
          </cell>
          <cell r="D3357">
            <v>1</v>
          </cell>
          <cell r="E3357">
            <v>0</v>
          </cell>
          <cell r="F3357" t="str">
            <v>פרוייקט האיחוד נוער</v>
          </cell>
          <cell r="G3357" t="str">
            <v>קשיח</v>
          </cell>
          <cell r="H3357">
            <v>0</v>
          </cell>
          <cell r="I3357">
            <v>0</v>
          </cell>
        </row>
        <row r="3358">
          <cell r="A3358">
            <v>1754000933</v>
          </cell>
          <cell r="B3358">
            <v>933</v>
          </cell>
          <cell r="C3358">
            <v>754000</v>
          </cell>
          <cell r="D3358">
            <v>1</v>
          </cell>
          <cell r="E3358">
            <v>0</v>
          </cell>
          <cell r="F3358" t="str">
            <v>פרוייקט "משקפיים"</v>
          </cell>
          <cell r="G3358" t="str">
            <v>גמיש</v>
          </cell>
          <cell r="H3358">
            <v>0</v>
          </cell>
          <cell r="I3358">
            <v>0</v>
          </cell>
        </row>
        <row r="3359">
          <cell r="A3359">
            <v>1754000961</v>
          </cell>
          <cell r="B3359">
            <v>961</v>
          </cell>
          <cell r="C3359">
            <v>754000</v>
          </cell>
          <cell r="D3359">
            <v>1</v>
          </cell>
          <cell r="E3359">
            <v>0</v>
          </cell>
          <cell r="F3359" t="str">
            <v>רז' פעולות ורכישות</v>
          </cell>
          <cell r="G3359" t="str">
            <v>גמיש</v>
          </cell>
          <cell r="H3359">
            <v>0</v>
          </cell>
          <cell r="I3359">
            <v>0</v>
          </cell>
        </row>
        <row r="3360">
          <cell r="A3360" t="e">
            <v>#VALUE!</v>
          </cell>
          <cell r="B3360" t="str">
            <v>754000  סך הכל</v>
          </cell>
          <cell r="C3360">
            <v>0</v>
          </cell>
          <cell r="D3360">
            <v>0</v>
          </cell>
          <cell r="E3360">
            <v>0</v>
          </cell>
          <cell r="F3360" t="str">
            <v xml:space="preserve">קשרים בינלאומיים  </v>
          </cell>
          <cell r="G3360">
            <v>0</v>
          </cell>
          <cell r="H3360">
            <v>0</v>
          </cell>
          <cell r="I3360">
            <v>323000</v>
          </cell>
        </row>
        <row r="3361">
          <cell r="A3361">
            <v>17600000</v>
          </cell>
          <cell r="B3361">
            <v>0</v>
          </cell>
          <cell r="C3361">
            <v>760000</v>
          </cell>
          <cell r="D3361">
            <v>1</v>
          </cell>
          <cell r="E3361">
            <v>0</v>
          </cell>
          <cell r="F3361" t="str">
            <v xml:space="preserve">שרותים שונים      </v>
          </cell>
          <cell r="G3361" t="str">
            <v xml:space="preserve"> </v>
          </cell>
          <cell r="H3361">
            <v>0</v>
          </cell>
          <cell r="I3361">
            <v>0</v>
          </cell>
        </row>
        <row r="3362">
          <cell r="A3362">
            <v>17610000</v>
          </cell>
          <cell r="B3362">
            <v>0</v>
          </cell>
          <cell r="C3362">
            <v>761000</v>
          </cell>
          <cell r="D3362">
            <v>1</v>
          </cell>
          <cell r="E3362">
            <v>0</v>
          </cell>
          <cell r="F3362" t="str">
            <v>מוקד ויעוץ לאזרחים</v>
          </cell>
          <cell r="G3362" t="str">
            <v xml:space="preserve"> </v>
          </cell>
          <cell r="H3362">
            <v>0</v>
          </cell>
          <cell r="I3362">
            <v>0</v>
          </cell>
        </row>
        <row r="3363">
          <cell r="A3363">
            <v>1761000110</v>
          </cell>
          <cell r="B3363">
            <v>110</v>
          </cell>
          <cell r="C3363">
            <v>761000</v>
          </cell>
          <cell r="D3363">
            <v>1</v>
          </cell>
          <cell r="E3363">
            <v>0</v>
          </cell>
          <cell r="F3363" t="str">
            <v>השכר הקובע-תקציבית</v>
          </cell>
          <cell r="G3363" t="str">
            <v>שכר</v>
          </cell>
          <cell r="H3363">
            <v>1.4838709677419404E-2</v>
          </cell>
          <cell r="I3363">
            <v>157300</v>
          </cell>
        </row>
        <row r="3364">
          <cell r="A3364">
            <v>1761000119</v>
          </cell>
          <cell r="B3364">
            <v>119</v>
          </cell>
          <cell r="C3364">
            <v>761000</v>
          </cell>
          <cell r="D3364">
            <v>1</v>
          </cell>
          <cell r="E3364">
            <v>0</v>
          </cell>
          <cell r="F3364" t="str">
            <v xml:space="preserve">השכר הקובע-צוברת  </v>
          </cell>
          <cell r="G3364" t="str">
            <v>שכר</v>
          </cell>
          <cell r="H3364">
            <v>-2.8373101952277602E-2</v>
          </cell>
          <cell r="I3364">
            <v>2239600</v>
          </cell>
        </row>
        <row r="3365">
          <cell r="A3365">
            <v>1761000122</v>
          </cell>
          <cell r="B3365">
            <v>122</v>
          </cell>
          <cell r="C3365">
            <v>761000</v>
          </cell>
          <cell r="D3365">
            <v>1</v>
          </cell>
          <cell r="E3365">
            <v>0</v>
          </cell>
          <cell r="F3365" t="str">
            <v xml:space="preserve">ביגוד             </v>
          </cell>
          <cell r="G3365" t="str">
            <v>שכר</v>
          </cell>
          <cell r="H3365">
            <v>0</v>
          </cell>
          <cell r="I3365">
            <v>37500</v>
          </cell>
        </row>
        <row r="3366">
          <cell r="A3366">
            <v>1761000126</v>
          </cell>
          <cell r="B3366">
            <v>126</v>
          </cell>
          <cell r="C3366">
            <v>761000</v>
          </cell>
          <cell r="D3366">
            <v>1</v>
          </cell>
          <cell r="E3366">
            <v>0</v>
          </cell>
          <cell r="F3366" t="str">
            <v xml:space="preserve">דמי הבראה         </v>
          </cell>
          <cell r="G3366" t="str">
            <v>שכר</v>
          </cell>
          <cell r="H3366">
            <v>-0.28143712574850299</v>
          </cell>
          <cell r="I3366">
            <v>60000</v>
          </cell>
        </row>
        <row r="3367">
          <cell r="A3367">
            <v>1761000130</v>
          </cell>
          <cell r="B3367">
            <v>130</v>
          </cell>
          <cell r="C3367">
            <v>761000</v>
          </cell>
          <cell r="D3367">
            <v>1</v>
          </cell>
          <cell r="E3367">
            <v>0</v>
          </cell>
          <cell r="F3367" t="str">
            <v xml:space="preserve">שעות נוספות       </v>
          </cell>
          <cell r="G3367" t="str">
            <v>שכר</v>
          </cell>
          <cell r="H3367">
            <v>0</v>
          </cell>
          <cell r="I3367">
            <v>340200</v>
          </cell>
        </row>
        <row r="3368">
          <cell r="A3368">
            <v>1761000140</v>
          </cell>
          <cell r="B3368">
            <v>140</v>
          </cell>
          <cell r="C3368">
            <v>761000</v>
          </cell>
          <cell r="D3368">
            <v>1</v>
          </cell>
          <cell r="E3368">
            <v>0</v>
          </cell>
          <cell r="F3368" t="str">
            <v>השתתפות באחזקת רכב</v>
          </cell>
          <cell r="G3368" t="str">
            <v>שכר</v>
          </cell>
          <cell r="H3368">
            <v>0</v>
          </cell>
          <cell r="I3368">
            <v>159700</v>
          </cell>
        </row>
        <row r="3369">
          <cell r="A3369">
            <v>1761000210</v>
          </cell>
          <cell r="B3369">
            <v>210</v>
          </cell>
          <cell r="C3369">
            <v>761000</v>
          </cell>
          <cell r="D3369">
            <v>1</v>
          </cell>
          <cell r="E3369">
            <v>0</v>
          </cell>
          <cell r="F3369" t="str">
            <v>השכר הקובע - שעתיים</v>
          </cell>
          <cell r="G3369" t="str">
            <v>שכר</v>
          </cell>
          <cell r="H3369">
            <v>0</v>
          </cell>
          <cell r="I3369">
            <v>1240000</v>
          </cell>
        </row>
        <row r="3370">
          <cell r="A3370">
            <v>1761000253</v>
          </cell>
          <cell r="B3370">
            <v>253</v>
          </cell>
          <cell r="C3370">
            <v>761000</v>
          </cell>
          <cell r="D3370">
            <v>1</v>
          </cell>
          <cell r="E3370">
            <v>0</v>
          </cell>
          <cell r="F3370" t="str">
            <v xml:space="preserve">עובדים חיצוניים   </v>
          </cell>
          <cell r="G3370" t="str">
            <v>שכר</v>
          </cell>
          <cell r="H3370">
            <v>0</v>
          </cell>
          <cell r="I3370">
            <v>0</v>
          </cell>
        </row>
        <row r="3371">
          <cell r="A3371">
            <v>1761000410</v>
          </cell>
          <cell r="B3371">
            <v>410</v>
          </cell>
          <cell r="C3371">
            <v>761000</v>
          </cell>
          <cell r="D3371">
            <v>1</v>
          </cell>
          <cell r="E3371">
            <v>0</v>
          </cell>
          <cell r="F3371" t="str">
            <v>שכ"ד מנהלי רובע</v>
          </cell>
          <cell r="G3371" t="str">
            <v>קשיח</v>
          </cell>
          <cell r="H3371">
            <v>0</v>
          </cell>
          <cell r="I3371">
            <v>50700</v>
          </cell>
        </row>
        <row r="3372">
          <cell r="A3372">
            <v>1761000433</v>
          </cell>
          <cell r="B3372">
            <v>433</v>
          </cell>
          <cell r="C3372">
            <v>761000</v>
          </cell>
          <cell r="D3372">
            <v>1</v>
          </cell>
          <cell r="E3372">
            <v>0</v>
          </cell>
          <cell r="F3372" t="str">
            <v xml:space="preserve">חומרי נקיון       </v>
          </cell>
          <cell r="G3372" t="str">
            <v>גמיש</v>
          </cell>
          <cell r="H3372">
            <v>0</v>
          </cell>
          <cell r="I3372">
            <v>900</v>
          </cell>
        </row>
        <row r="3373">
          <cell r="A3373">
            <v>1761000437</v>
          </cell>
          <cell r="B3373">
            <v>437</v>
          </cell>
          <cell r="C3373">
            <v>761000</v>
          </cell>
          <cell r="D3373">
            <v>1</v>
          </cell>
          <cell r="E3373">
            <v>0</v>
          </cell>
          <cell r="F3373" t="str">
            <v xml:space="preserve">אחזקת לחצני מצוקה </v>
          </cell>
          <cell r="G3373" t="str">
            <v>קשיח</v>
          </cell>
          <cell r="H3373">
            <v>0</v>
          </cell>
          <cell r="I3373">
            <v>0</v>
          </cell>
        </row>
        <row r="3374">
          <cell r="A3374">
            <v>1761000450</v>
          </cell>
          <cell r="B3374">
            <v>450</v>
          </cell>
          <cell r="C3374">
            <v>761000</v>
          </cell>
          <cell r="D3374">
            <v>1</v>
          </cell>
          <cell r="E3374">
            <v>0</v>
          </cell>
          <cell r="F3374" t="str">
            <v>אחזקת תמי 4</v>
          </cell>
          <cell r="G3374" t="str">
            <v>קשיח</v>
          </cell>
          <cell r="H3374">
            <v>0</v>
          </cell>
          <cell r="I3374">
            <v>1700</v>
          </cell>
        </row>
        <row r="3375">
          <cell r="A3375">
            <v>1761000470</v>
          </cell>
          <cell r="B3375">
            <v>470</v>
          </cell>
          <cell r="C3375">
            <v>761000</v>
          </cell>
          <cell r="D3375">
            <v>1</v>
          </cell>
          <cell r="E3375">
            <v>0</v>
          </cell>
          <cell r="F3375" t="str">
            <v xml:space="preserve">אחזקת מכונות משרד </v>
          </cell>
          <cell r="G3375" t="str">
            <v>גמיש</v>
          </cell>
          <cell r="H3375">
            <v>0</v>
          </cell>
          <cell r="I3375">
            <v>0</v>
          </cell>
        </row>
        <row r="3376">
          <cell r="A3376">
            <v>1761000471</v>
          </cell>
          <cell r="B3376">
            <v>471</v>
          </cell>
          <cell r="C3376">
            <v>761000</v>
          </cell>
          <cell r="D3376">
            <v>1</v>
          </cell>
          <cell r="E3376">
            <v>0</v>
          </cell>
          <cell r="F3376" t="str">
            <v xml:space="preserve">מכשירי כתיבה      </v>
          </cell>
          <cell r="G3376" t="str">
            <v>גמיש</v>
          </cell>
          <cell r="H3376">
            <v>0</v>
          </cell>
          <cell r="I3376">
            <v>5400</v>
          </cell>
        </row>
        <row r="3377">
          <cell r="A3377">
            <v>1761000492</v>
          </cell>
          <cell r="B3377">
            <v>492</v>
          </cell>
          <cell r="C3377">
            <v>761000</v>
          </cell>
          <cell r="D3377">
            <v>1</v>
          </cell>
          <cell r="E3377">
            <v>0</v>
          </cell>
          <cell r="F3377" t="str">
            <v xml:space="preserve">השתתפות בעזר 092  </v>
          </cell>
          <cell r="G3377" t="str">
            <v>קשיח</v>
          </cell>
          <cell r="H3377">
            <v>6.6945606694560622E-2</v>
          </cell>
          <cell r="I3377">
            <v>102000</v>
          </cell>
        </row>
        <row r="3378">
          <cell r="A3378">
            <v>1761000511</v>
          </cell>
          <cell r="B3378">
            <v>511</v>
          </cell>
          <cell r="C3378">
            <v>761000</v>
          </cell>
          <cell r="D3378">
            <v>1</v>
          </cell>
          <cell r="E3378">
            <v>0</v>
          </cell>
          <cell r="F3378" t="str">
            <v xml:space="preserve">אירוח וכיבוד      </v>
          </cell>
          <cell r="G3378" t="str">
            <v>גמיש</v>
          </cell>
          <cell r="H3378">
            <v>0</v>
          </cell>
          <cell r="I3378">
            <v>5800</v>
          </cell>
        </row>
        <row r="3379">
          <cell r="A3379">
            <v>1761000540</v>
          </cell>
          <cell r="B3379">
            <v>540</v>
          </cell>
          <cell r="C3379">
            <v>761000</v>
          </cell>
          <cell r="D3379">
            <v>1</v>
          </cell>
          <cell r="E3379">
            <v>0</v>
          </cell>
          <cell r="F3379" t="str">
            <v xml:space="preserve">הוצאות טלפון      </v>
          </cell>
          <cell r="G3379" t="str">
            <v>קשיח</v>
          </cell>
          <cell r="H3379">
            <v>0</v>
          </cell>
          <cell r="I3379">
            <v>0</v>
          </cell>
        </row>
        <row r="3380">
          <cell r="A3380">
            <v>1761000544</v>
          </cell>
          <cell r="B3380">
            <v>544</v>
          </cell>
          <cell r="C3380">
            <v>761000</v>
          </cell>
          <cell r="D3380">
            <v>1</v>
          </cell>
          <cell r="E3380">
            <v>0</v>
          </cell>
          <cell r="F3380" t="str">
            <v xml:space="preserve">הוצאות דאר        </v>
          </cell>
          <cell r="G3380" t="str">
            <v>קשיח</v>
          </cell>
          <cell r="H3380">
            <v>0</v>
          </cell>
          <cell r="I3380">
            <v>0</v>
          </cell>
        </row>
        <row r="3381">
          <cell r="A3381">
            <v>1761000550</v>
          </cell>
          <cell r="B3381">
            <v>550</v>
          </cell>
          <cell r="C3381">
            <v>761000</v>
          </cell>
          <cell r="D3381">
            <v>1</v>
          </cell>
          <cell r="E3381">
            <v>0</v>
          </cell>
          <cell r="F3381" t="str">
            <v xml:space="preserve">פירסומים          </v>
          </cell>
          <cell r="G3381" t="str">
            <v>גמיש</v>
          </cell>
          <cell r="H3381">
            <v>0</v>
          </cell>
          <cell r="I3381">
            <v>0</v>
          </cell>
        </row>
        <row r="3382">
          <cell r="A3382">
            <v>1761000561</v>
          </cell>
          <cell r="B3382">
            <v>561</v>
          </cell>
          <cell r="C3382">
            <v>761000</v>
          </cell>
          <cell r="D3382">
            <v>1</v>
          </cell>
          <cell r="E3382">
            <v>0</v>
          </cell>
          <cell r="F3382" t="str">
            <v xml:space="preserve">שיכפולים          </v>
          </cell>
          <cell r="G3382" t="str">
            <v>גמיש</v>
          </cell>
          <cell r="H3382">
            <v>0</v>
          </cell>
          <cell r="I3382">
            <v>0</v>
          </cell>
        </row>
        <row r="3383">
          <cell r="A3383">
            <v>1761000562</v>
          </cell>
          <cell r="B3383">
            <v>562</v>
          </cell>
          <cell r="C3383">
            <v>761000</v>
          </cell>
          <cell r="D3383">
            <v>1</v>
          </cell>
          <cell r="E3383">
            <v>0</v>
          </cell>
          <cell r="F3383" t="str">
            <v xml:space="preserve">הדפסות            </v>
          </cell>
          <cell r="G3383" t="str">
            <v>גמיש</v>
          </cell>
          <cell r="H3383">
            <v>0</v>
          </cell>
          <cell r="I3383">
            <v>0</v>
          </cell>
        </row>
        <row r="3384">
          <cell r="A3384">
            <v>1761000564</v>
          </cell>
          <cell r="B3384">
            <v>564</v>
          </cell>
          <cell r="C3384">
            <v>761000</v>
          </cell>
          <cell r="D3384">
            <v>1</v>
          </cell>
          <cell r="E3384">
            <v>0</v>
          </cell>
          <cell r="F3384" t="str">
            <v>בנק מסרונים</v>
          </cell>
          <cell r="G3384" t="str">
            <v>גמיש</v>
          </cell>
          <cell r="H3384">
            <v>0</v>
          </cell>
          <cell r="I3384">
            <v>9360</v>
          </cell>
        </row>
        <row r="3385">
          <cell r="A3385">
            <v>1761000565</v>
          </cell>
          <cell r="B3385">
            <v>565</v>
          </cell>
          <cell r="C3385">
            <v>761000</v>
          </cell>
          <cell r="D3385">
            <v>1</v>
          </cell>
          <cell r="E3385">
            <v>0</v>
          </cell>
          <cell r="F3385" t="str">
            <v>דמי שימוש חודשיים במע' מוקד</v>
          </cell>
          <cell r="G3385" t="str">
            <v>גמיש</v>
          </cell>
          <cell r="H3385">
            <v>0</v>
          </cell>
          <cell r="I3385">
            <v>351000</v>
          </cell>
        </row>
        <row r="3386">
          <cell r="A3386">
            <v>1761000571</v>
          </cell>
          <cell r="B3386">
            <v>571</v>
          </cell>
          <cell r="C3386">
            <v>761000</v>
          </cell>
          <cell r="D3386">
            <v>1</v>
          </cell>
          <cell r="E3386">
            <v>0</v>
          </cell>
          <cell r="F3386" t="str">
            <v xml:space="preserve">מיכון וענ"א       </v>
          </cell>
          <cell r="G3386" t="str">
            <v>קשיח</v>
          </cell>
          <cell r="H3386">
            <v>0.11756061719324018</v>
          </cell>
          <cell r="I3386">
            <v>152100</v>
          </cell>
        </row>
        <row r="3387">
          <cell r="A3387">
            <v>1761000596</v>
          </cell>
          <cell r="B3387">
            <v>596</v>
          </cell>
          <cell r="C3387">
            <v>761000</v>
          </cell>
          <cell r="D3387">
            <v>1</v>
          </cell>
          <cell r="E3387">
            <v>0</v>
          </cell>
          <cell r="F3387" t="str">
            <v xml:space="preserve">השתתפות בעזר 096  </v>
          </cell>
          <cell r="G3387" t="str">
            <v>קשיח</v>
          </cell>
          <cell r="H3387">
            <v>0.23989218328840978</v>
          </cell>
          <cell r="I3387">
            <v>92000</v>
          </cell>
        </row>
        <row r="3388">
          <cell r="A3388">
            <v>1761000742</v>
          </cell>
          <cell r="B3388">
            <v>742</v>
          </cell>
          <cell r="C3388">
            <v>761000</v>
          </cell>
          <cell r="D3388">
            <v>1</v>
          </cell>
          <cell r="E3388">
            <v>0</v>
          </cell>
          <cell r="F3388" t="str">
            <v xml:space="preserve">כלים וציוד        </v>
          </cell>
          <cell r="G3388" t="str">
            <v>גמיש</v>
          </cell>
          <cell r="H3388">
            <v>0</v>
          </cell>
          <cell r="I3388">
            <v>0</v>
          </cell>
        </row>
        <row r="3389">
          <cell r="A3389">
            <v>1761000743</v>
          </cell>
          <cell r="B3389">
            <v>743</v>
          </cell>
          <cell r="C3389">
            <v>761000</v>
          </cell>
          <cell r="D3389">
            <v>1</v>
          </cell>
          <cell r="E3389">
            <v>0</v>
          </cell>
          <cell r="F3389" t="str">
            <v xml:space="preserve">ציוד ואחזקתו      </v>
          </cell>
          <cell r="G3389" t="str">
            <v>גמיש</v>
          </cell>
          <cell r="H3389">
            <v>0</v>
          </cell>
          <cell r="I3389">
            <v>0</v>
          </cell>
        </row>
        <row r="3390">
          <cell r="A3390">
            <v>1761000752</v>
          </cell>
          <cell r="B3390">
            <v>752</v>
          </cell>
          <cell r="C3390">
            <v>761000</v>
          </cell>
          <cell r="D3390">
            <v>1</v>
          </cell>
          <cell r="E3390">
            <v>0</v>
          </cell>
          <cell r="F3390" t="str">
            <v>נקיון מבני רובעים</v>
          </cell>
          <cell r="G3390" t="str">
            <v>קשיח</v>
          </cell>
          <cell r="H3390">
            <v>0</v>
          </cell>
          <cell r="I3390">
            <v>0</v>
          </cell>
        </row>
        <row r="3391">
          <cell r="A3391">
            <v>1761000753</v>
          </cell>
          <cell r="B3391">
            <v>753</v>
          </cell>
          <cell r="C3391">
            <v>761000</v>
          </cell>
          <cell r="D3391">
            <v>1</v>
          </cell>
          <cell r="E3391">
            <v>0</v>
          </cell>
          <cell r="F3391" t="str">
            <v xml:space="preserve">עובדים חיצוניים   </v>
          </cell>
          <cell r="G3391" t="str">
            <v>קשיח</v>
          </cell>
          <cell r="H3391">
            <v>0</v>
          </cell>
          <cell r="I3391">
            <v>0</v>
          </cell>
        </row>
        <row r="3392">
          <cell r="A3392">
            <v>1761000754</v>
          </cell>
          <cell r="B3392">
            <v>754</v>
          </cell>
          <cell r="C3392">
            <v>761000</v>
          </cell>
          <cell r="D3392">
            <v>1</v>
          </cell>
          <cell r="E3392">
            <v>0</v>
          </cell>
          <cell r="F3392" t="str">
            <v xml:space="preserve">עבודות קבלניות    </v>
          </cell>
          <cell r="G3392" t="str">
            <v>גמיש</v>
          </cell>
          <cell r="H3392">
            <v>0</v>
          </cell>
          <cell r="I3392">
            <v>0</v>
          </cell>
        </row>
        <row r="3393">
          <cell r="A3393">
            <v>1761000757</v>
          </cell>
          <cell r="B3393">
            <v>757</v>
          </cell>
          <cell r="C3393">
            <v>761000</v>
          </cell>
          <cell r="D3393">
            <v>1</v>
          </cell>
          <cell r="E3393">
            <v>0</v>
          </cell>
          <cell r="F3393" t="str">
            <v>תשאולים והודעות</v>
          </cell>
          <cell r="G3393" t="str">
            <v>גמיש</v>
          </cell>
          <cell r="H3393">
            <v>0</v>
          </cell>
          <cell r="I3393">
            <v>5000</v>
          </cell>
        </row>
        <row r="3394">
          <cell r="A3394">
            <v>1761000931</v>
          </cell>
          <cell r="B3394">
            <v>931</v>
          </cell>
          <cell r="C3394">
            <v>761000</v>
          </cell>
          <cell r="D3394">
            <v>1</v>
          </cell>
          <cell r="E3394">
            <v>0</v>
          </cell>
          <cell r="F3394" t="str">
            <v xml:space="preserve">רכישות חד פעמיות  </v>
          </cell>
          <cell r="G3394" t="str">
            <v>גמיש</v>
          </cell>
          <cell r="H3394">
            <v>0</v>
          </cell>
          <cell r="I3394">
            <v>0</v>
          </cell>
        </row>
        <row r="3395">
          <cell r="A3395">
            <v>1761000961</v>
          </cell>
          <cell r="B3395">
            <v>961</v>
          </cell>
          <cell r="C3395">
            <v>761000</v>
          </cell>
          <cell r="D3395">
            <v>1</v>
          </cell>
          <cell r="E3395">
            <v>0</v>
          </cell>
          <cell r="F3395" t="str">
            <v>רז' פעולות ורכישות</v>
          </cell>
          <cell r="G3395" t="str">
            <v>גמיש</v>
          </cell>
          <cell r="H3395">
            <v>0</v>
          </cell>
          <cell r="I3395">
            <v>0</v>
          </cell>
        </row>
        <row r="3396">
          <cell r="A3396" t="e">
            <v>#VALUE!</v>
          </cell>
          <cell r="B3396" t="str">
            <v>761000  סך הכל</v>
          </cell>
          <cell r="C3396">
            <v>0</v>
          </cell>
          <cell r="D3396">
            <v>0</v>
          </cell>
          <cell r="E3396">
            <v>0</v>
          </cell>
          <cell r="F3396" t="str">
            <v>מוקד ויעוץ לאזרחים</v>
          </cell>
          <cell r="G3396">
            <v>0</v>
          </cell>
          <cell r="H3396">
            <v>6.6852628665119429E-2</v>
          </cell>
          <cell r="I3396">
            <v>5010260</v>
          </cell>
        </row>
        <row r="3397">
          <cell r="A3397">
            <v>17640000</v>
          </cell>
          <cell r="B3397">
            <v>0</v>
          </cell>
          <cell r="C3397">
            <v>764000</v>
          </cell>
          <cell r="D3397">
            <v>1</v>
          </cell>
          <cell r="E3397">
            <v>0</v>
          </cell>
          <cell r="F3397" t="str">
            <v xml:space="preserve">תרבות הדיור       </v>
          </cell>
          <cell r="G3397" t="str">
            <v xml:space="preserve"> </v>
          </cell>
          <cell r="H3397">
            <v>0</v>
          </cell>
          <cell r="I3397">
            <v>0</v>
          </cell>
        </row>
        <row r="3398">
          <cell r="A3398">
            <v>1764000100</v>
          </cell>
          <cell r="B3398">
            <v>100</v>
          </cell>
          <cell r="C3398">
            <v>764000</v>
          </cell>
          <cell r="D3398">
            <v>1</v>
          </cell>
          <cell r="E3398">
            <v>0</v>
          </cell>
          <cell r="F3398" t="str">
            <v>שכר עובדים לפי תקן</v>
          </cell>
          <cell r="G3398" t="str">
            <v xml:space="preserve"> </v>
          </cell>
          <cell r="H3398">
            <v>0</v>
          </cell>
          <cell r="I3398">
            <v>0</v>
          </cell>
        </row>
        <row r="3399">
          <cell r="A3399">
            <v>1764000110</v>
          </cell>
          <cell r="B3399">
            <v>110</v>
          </cell>
          <cell r="C3399">
            <v>764000</v>
          </cell>
          <cell r="D3399">
            <v>1</v>
          </cell>
          <cell r="E3399">
            <v>0</v>
          </cell>
          <cell r="F3399" t="str">
            <v>השכר הקובע-תקציבית</v>
          </cell>
          <cell r="G3399" t="str">
            <v>שכר</v>
          </cell>
          <cell r="H3399">
            <v>0</v>
          </cell>
          <cell r="I3399">
            <v>0</v>
          </cell>
        </row>
        <row r="3400">
          <cell r="A3400">
            <v>1764000119</v>
          </cell>
          <cell r="B3400">
            <v>119</v>
          </cell>
          <cell r="C3400">
            <v>764000</v>
          </cell>
          <cell r="D3400">
            <v>1</v>
          </cell>
          <cell r="E3400">
            <v>0</v>
          </cell>
          <cell r="F3400" t="str">
            <v xml:space="preserve">השכר הקובע-צוברת  </v>
          </cell>
          <cell r="G3400" t="str">
            <v>שכר</v>
          </cell>
          <cell r="H3400">
            <v>1.4840989399293347E-2</v>
          </cell>
          <cell r="I3400">
            <v>287200</v>
          </cell>
        </row>
        <row r="3401">
          <cell r="A3401">
            <v>1764000122</v>
          </cell>
          <cell r="B3401">
            <v>122</v>
          </cell>
          <cell r="C3401">
            <v>764000</v>
          </cell>
          <cell r="D3401">
            <v>1</v>
          </cell>
          <cell r="E3401">
            <v>0</v>
          </cell>
          <cell r="F3401" t="str">
            <v xml:space="preserve">ביגוד             </v>
          </cell>
          <cell r="G3401" t="str">
            <v>שכר</v>
          </cell>
          <cell r="H3401">
            <v>0</v>
          </cell>
          <cell r="I3401">
            <v>5600</v>
          </cell>
        </row>
        <row r="3402">
          <cell r="A3402">
            <v>1764000126</v>
          </cell>
          <cell r="B3402">
            <v>126</v>
          </cell>
          <cell r="C3402">
            <v>764000</v>
          </cell>
          <cell r="D3402">
            <v>1</v>
          </cell>
          <cell r="E3402">
            <v>0</v>
          </cell>
          <cell r="F3402" t="str">
            <v xml:space="preserve">דמי הבראה         </v>
          </cell>
          <cell r="G3402" t="str">
            <v>שכר</v>
          </cell>
          <cell r="H3402">
            <v>-0.1428571428571429</v>
          </cell>
          <cell r="I3402">
            <v>12000</v>
          </cell>
        </row>
        <row r="3403">
          <cell r="A3403">
            <v>1764000130</v>
          </cell>
          <cell r="B3403">
            <v>130</v>
          </cell>
          <cell r="C3403">
            <v>764000</v>
          </cell>
          <cell r="D3403">
            <v>1</v>
          </cell>
          <cell r="E3403">
            <v>0</v>
          </cell>
          <cell r="F3403" t="str">
            <v xml:space="preserve">שעות נוספות       </v>
          </cell>
          <cell r="G3403" t="str">
            <v>שכר</v>
          </cell>
          <cell r="H3403">
            <v>0</v>
          </cell>
          <cell r="I3403">
            <v>0</v>
          </cell>
        </row>
        <row r="3404">
          <cell r="A3404">
            <v>1764000140</v>
          </cell>
          <cell r="B3404">
            <v>140</v>
          </cell>
          <cell r="C3404">
            <v>764000</v>
          </cell>
          <cell r="D3404">
            <v>1</v>
          </cell>
          <cell r="E3404">
            <v>0</v>
          </cell>
          <cell r="F3404" t="str">
            <v>השתתפות באחזקת רכב</v>
          </cell>
          <cell r="G3404" t="str">
            <v>שכר</v>
          </cell>
          <cell r="H3404">
            <v>0</v>
          </cell>
          <cell r="I3404">
            <v>15700</v>
          </cell>
        </row>
        <row r="3405">
          <cell r="A3405">
            <v>1764000253</v>
          </cell>
          <cell r="B3405">
            <v>253</v>
          </cell>
          <cell r="C3405">
            <v>764000</v>
          </cell>
          <cell r="D3405">
            <v>1</v>
          </cell>
          <cell r="E3405">
            <v>0</v>
          </cell>
          <cell r="F3405" t="str">
            <v>עובד חברה</v>
          </cell>
          <cell r="G3405" t="str">
            <v>שכר</v>
          </cell>
          <cell r="H3405">
            <v>0</v>
          </cell>
          <cell r="I3405">
            <v>0</v>
          </cell>
        </row>
        <row r="3406">
          <cell r="A3406">
            <v>1764000400</v>
          </cell>
          <cell r="B3406">
            <v>400</v>
          </cell>
          <cell r="C3406">
            <v>764000</v>
          </cell>
          <cell r="D3406">
            <v>1</v>
          </cell>
          <cell r="E3406">
            <v>0</v>
          </cell>
          <cell r="F3406" t="str">
            <v>אחזקת בנינים וציוד</v>
          </cell>
          <cell r="G3406" t="str">
            <v xml:space="preserve"> </v>
          </cell>
          <cell r="H3406">
            <v>0</v>
          </cell>
          <cell r="I3406">
            <v>0</v>
          </cell>
        </row>
        <row r="3407">
          <cell r="A3407">
            <v>1764000471</v>
          </cell>
          <cell r="B3407">
            <v>471</v>
          </cell>
          <cell r="C3407">
            <v>764000</v>
          </cell>
          <cell r="D3407">
            <v>1</v>
          </cell>
          <cell r="E3407">
            <v>0</v>
          </cell>
          <cell r="F3407" t="str">
            <v xml:space="preserve">מכשירי כתיבה      </v>
          </cell>
          <cell r="G3407" t="str">
            <v>גמיש</v>
          </cell>
          <cell r="H3407">
            <v>0</v>
          </cell>
          <cell r="I3407">
            <v>2700</v>
          </cell>
        </row>
        <row r="3408">
          <cell r="A3408">
            <v>1764000500</v>
          </cell>
          <cell r="B3408">
            <v>500</v>
          </cell>
          <cell r="C3408">
            <v>764000</v>
          </cell>
          <cell r="D3408">
            <v>1</v>
          </cell>
          <cell r="E3408">
            <v>0</v>
          </cell>
          <cell r="F3408" t="str">
            <v xml:space="preserve">הוצאות מינהליות   </v>
          </cell>
          <cell r="G3408" t="str">
            <v xml:space="preserve"> </v>
          </cell>
          <cell r="H3408">
            <v>0</v>
          </cell>
          <cell r="I3408">
            <v>0</v>
          </cell>
        </row>
        <row r="3409">
          <cell r="A3409">
            <v>1764000540</v>
          </cell>
          <cell r="B3409">
            <v>540</v>
          </cell>
          <cell r="C3409">
            <v>764000</v>
          </cell>
          <cell r="D3409">
            <v>1</v>
          </cell>
          <cell r="E3409">
            <v>0</v>
          </cell>
          <cell r="F3409" t="str">
            <v xml:space="preserve">הוצאות טלפון      </v>
          </cell>
          <cell r="G3409" t="str">
            <v>קשיח</v>
          </cell>
          <cell r="H3409">
            <v>0</v>
          </cell>
          <cell r="I3409">
            <v>0</v>
          </cell>
        </row>
        <row r="3410">
          <cell r="A3410">
            <v>1764000544</v>
          </cell>
          <cell r="B3410">
            <v>544</v>
          </cell>
          <cell r="C3410">
            <v>764000</v>
          </cell>
          <cell r="D3410">
            <v>1</v>
          </cell>
          <cell r="E3410">
            <v>0</v>
          </cell>
          <cell r="F3410" t="str">
            <v xml:space="preserve">הוצאות דאר        </v>
          </cell>
          <cell r="G3410" t="str">
            <v>קשיח</v>
          </cell>
          <cell r="H3410">
            <v>-0.33333333333333337</v>
          </cell>
          <cell r="I3410">
            <v>6000</v>
          </cell>
        </row>
        <row r="3411">
          <cell r="A3411">
            <v>1764000550</v>
          </cell>
          <cell r="B3411">
            <v>550</v>
          </cell>
          <cell r="C3411">
            <v>764000</v>
          </cell>
          <cell r="D3411">
            <v>1</v>
          </cell>
          <cell r="E3411">
            <v>0</v>
          </cell>
          <cell r="F3411" t="str">
            <v xml:space="preserve">פירסומים          </v>
          </cell>
          <cell r="G3411" t="str">
            <v>גמיש</v>
          </cell>
          <cell r="H3411">
            <v>0</v>
          </cell>
          <cell r="I3411">
            <v>0</v>
          </cell>
        </row>
        <row r="3412">
          <cell r="A3412">
            <v>1764000561</v>
          </cell>
          <cell r="B3412">
            <v>561</v>
          </cell>
          <cell r="C3412">
            <v>764000</v>
          </cell>
          <cell r="D3412">
            <v>1</v>
          </cell>
          <cell r="E3412">
            <v>0</v>
          </cell>
          <cell r="F3412" t="str">
            <v xml:space="preserve">שיכפולים          </v>
          </cell>
          <cell r="G3412" t="str">
            <v>גמיש</v>
          </cell>
          <cell r="H3412">
            <v>0</v>
          </cell>
          <cell r="I3412">
            <v>0</v>
          </cell>
        </row>
        <row r="3413">
          <cell r="A3413">
            <v>1764000562</v>
          </cell>
          <cell r="B3413">
            <v>562</v>
          </cell>
          <cell r="C3413">
            <v>764000</v>
          </cell>
          <cell r="D3413">
            <v>1</v>
          </cell>
          <cell r="E3413">
            <v>0</v>
          </cell>
          <cell r="F3413" t="str">
            <v xml:space="preserve">הדפסות            </v>
          </cell>
          <cell r="G3413" t="str">
            <v>גמיש</v>
          </cell>
          <cell r="H3413">
            <v>0</v>
          </cell>
          <cell r="I3413">
            <v>0</v>
          </cell>
        </row>
        <row r="3414">
          <cell r="A3414">
            <v>1764000571</v>
          </cell>
          <cell r="B3414">
            <v>571</v>
          </cell>
          <cell r="C3414">
            <v>764000</v>
          </cell>
          <cell r="D3414">
            <v>1</v>
          </cell>
          <cell r="E3414">
            <v>0</v>
          </cell>
          <cell r="F3414" t="str">
            <v xml:space="preserve">מיכון וענ"א       </v>
          </cell>
          <cell r="G3414" t="str">
            <v>קשיח</v>
          </cell>
          <cell r="H3414">
            <v>0.25316455696202533</v>
          </cell>
          <cell r="I3414">
            <v>39600</v>
          </cell>
        </row>
        <row r="3415">
          <cell r="A3415">
            <v>1764000580</v>
          </cell>
          <cell r="B3415">
            <v>580</v>
          </cell>
          <cell r="C3415">
            <v>764000</v>
          </cell>
          <cell r="D3415">
            <v>1</v>
          </cell>
          <cell r="E3415">
            <v>0</v>
          </cell>
          <cell r="F3415" t="str">
            <v xml:space="preserve">יעוץ חיצוני       </v>
          </cell>
          <cell r="G3415" t="str">
            <v>גמיש</v>
          </cell>
          <cell r="H3415">
            <v>0</v>
          </cell>
          <cell r="I3415">
            <v>0</v>
          </cell>
        </row>
        <row r="3416">
          <cell r="A3416">
            <v>1764000585</v>
          </cell>
          <cell r="B3416">
            <v>585</v>
          </cell>
          <cell r="C3416">
            <v>764000</v>
          </cell>
          <cell r="D3416">
            <v>1</v>
          </cell>
          <cell r="E3416">
            <v>0</v>
          </cell>
          <cell r="F3416" t="str">
            <v xml:space="preserve">פיקוח שיפוצים     </v>
          </cell>
          <cell r="G3416" t="str">
            <v>גמיש</v>
          </cell>
          <cell r="H3416">
            <v>0</v>
          </cell>
          <cell r="I3416">
            <v>0</v>
          </cell>
        </row>
        <row r="3417">
          <cell r="A3417">
            <v>1764000700</v>
          </cell>
          <cell r="B3417">
            <v>700</v>
          </cell>
          <cell r="C3417">
            <v>764000</v>
          </cell>
          <cell r="D3417">
            <v>1</v>
          </cell>
          <cell r="E3417">
            <v>0</v>
          </cell>
          <cell r="F3417" t="str">
            <v xml:space="preserve">הוצאות לפעולות    </v>
          </cell>
          <cell r="G3417" t="str">
            <v xml:space="preserve"> </v>
          </cell>
          <cell r="H3417">
            <v>0</v>
          </cell>
          <cell r="I3417">
            <v>0</v>
          </cell>
        </row>
        <row r="3418">
          <cell r="A3418">
            <v>1764000723</v>
          </cell>
          <cell r="B3418">
            <v>723</v>
          </cell>
          <cell r="C3418">
            <v>764000</v>
          </cell>
          <cell r="D3418">
            <v>1</v>
          </cell>
          <cell r="E3418">
            <v>0</v>
          </cell>
          <cell r="F3418" t="str">
            <v xml:space="preserve">אדניות            </v>
          </cell>
          <cell r="G3418" t="str">
            <v>גמיש</v>
          </cell>
          <cell r="H3418">
            <v>0</v>
          </cell>
          <cell r="I3418">
            <v>0</v>
          </cell>
        </row>
        <row r="3419">
          <cell r="A3419">
            <v>1764000753</v>
          </cell>
          <cell r="B3419">
            <v>753</v>
          </cell>
          <cell r="C3419">
            <v>764000</v>
          </cell>
          <cell r="D3419">
            <v>1</v>
          </cell>
          <cell r="E3419">
            <v>0</v>
          </cell>
          <cell r="F3419" t="str">
            <v>עובד חברה</v>
          </cell>
          <cell r="G3419" t="str">
            <v>קשיח</v>
          </cell>
          <cell r="H3419">
            <v>0</v>
          </cell>
          <cell r="I3419">
            <v>0</v>
          </cell>
        </row>
        <row r="3420">
          <cell r="A3420">
            <v>1764000781</v>
          </cell>
          <cell r="B3420">
            <v>781</v>
          </cell>
          <cell r="C3420">
            <v>764000</v>
          </cell>
          <cell r="D3420">
            <v>1</v>
          </cell>
          <cell r="E3420">
            <v>0</v>
          </cell>
          <cell r="F3420" t="str">
            <v xml:space="preserve">ארועים            </v>
          </cell>
          <cell r="G3420" t="str">
            <v>גמיש</v>
          </cell>
          <cell r="H3420">
            <v>0</v>
          </cell>
          <cell r="I3420">
            <v>0</v>
          </cell>
        </row>
        <row r="3421">
          <cell r="A3421">
            <v>1764000782</v>
          </cell>
          <cell r="B3421">
            <v>782</v>
          </cell>
          <cell r="C3421">
            <v>764000</v>
          </cell>
          <cell r="D3421">
            <v>1</v>
          </cell>
          <cell r="E3421">
            <v>0</v>
          </cell>
          <cell r="F3421" t="str">
            <v xml:space="preserve">סדנאות            </v>
          </cell>
          <cell r="G3421" t="str">
            <v>גמיש</v>
          </cell>
          <cell r="H3421">
            <v>0</v>
          </cell>
          <cell r="I3421">
            <v>0</v>
          </cell>
        </row>
        <row r="3422">
          <cell r="A3422">
            <v>1764000961</v>
          </cell>
          <cell r="B3422">
            <v>961</v>
          </cell>
          <cell r="C3422">
            <v>764000</v>
          </cell>
          <cell r="D3422">
            <v>1</v>
          </cell>
          <cell r="E3422">
            <v>0</v>
          </cell>
          <cell r="F3422" t="str">
            <v>רז' פעולות ורכישות</v>
          </cell>
          <cell r="G3422" t="str">
            <v>גמיש</v>
          </cell>
          <cell r="H3422">
            <v>0</v>
          </cell>
          <cell r="I3422">
            <v>0</v>
          </cell>
        </row>
        <row r="3423">
          <cell r="A3423" t="e">
            <v>#VALUE!</v>
          </cell>
          <cell r="B3423" t="str">
            <v>764000  סך הכל</v>
          </cell>
          <cell r="C3423">
            <v>0</v>
          </cell>
          <cell r="D3423">
            <v>0</v>
          </cell>
          <cell r="E3423">
            <v>0</v>
          </cell>
          <cell r="F3423" t="str">
            <v xml:space="preserve">תרבות הדיור       </v>
          </cell>
          <cell r="G3423">
            <v>0</v>
          </cell>
          <cell r="H3423">
            <v>1.9911504424778848E-2</v>
          </cell>
          <cell r="I3423">
            <v>368800</v>
          </cell>
        </row>
        <row r="3424">
          <cell r="A3424">
            <v>17650000</v>
          </cell>
          <cell r="B3424">
            <v>0</v>
          </cell>
          <cell r="C3424">
            <v>765000</v>
          </cell>
          <cell r="D3424">
            <v>1</v>
          </cell>
          <cell r="E3424">
            <v>0</v>
          </cell>
          <cell r="F3424" t="str">
            <v>השת' במוסדות+שונות</v>
          </cell>
          <cell r="G3424" t="str">
            <v xml:space="preserve"> </v>
          </cell>
          <cell r="H3424">
            <v>0</v>
          </cell>
          <cell r="I3424">
            <v>0</v>
          </cell>
        </row>
        <row r="3425">
          <cell r="A3425">
            <v>1765000800</v>
          </cell>
          <cell r="B3425">
            <v>800</v>
          </cell>
          <cell r="C3425">
            <v>765000</v>
          </cell>
          <cell r="D3425">
            <v>1</v>
          </cell>
          <cell r="E3425">
            <v>0</v>
          </cell>
          <cell r="F3425" t="str">
            <v>השת' תמיכות תרומות</v>
          </cell>
          <cell r="G3425" t="str">
            <v xml:space="preserve"> </v>
          </cell>
          <cell r="H3425">
            <v>0</v>
          </cell>
          <cell r="I3425">
            <v>0</v>
          </cell>
        </row>
        <row r="3426">
          <cell r="A3426">
            <v>1765000811</v>
          </cell>
          <cell r="B3426">
            <v>811</v>
          </cell>
          <cell r="C3426">
            <v>765000</v>
          </cell>
          <cell r="D3426">
            <v>1</v>
          </cell>
          <cell r="E3426">
            <v>0</v>
          </cell>
          <cell r="F3426" t="str">
            <v>הקצבה למרכז השלטון</v>
          </cell>
          <cell r="G3426" t="str">
            <v>קשיח</v>
          </cell>
          <cell r="H3426">
            <v>4.7281323877068626E-3</v>
          </cell>
          <cell r="I3426">
            <v>510000</v>
          </cell>
        </row>
        <row r="3427">
          <cell r="A3427">
            <v>1765000812</v>
          </cell>
          <cell r="B3427">
            <v>812</v>
          </cell>
          <cell r="C3427">
            <v>765000</v>
          </cell>
          <cell r="D3427">
            <v>1</v>
          </cell>
          <cell r="E3427">
            <v>0</v>
          </cell>
          <cell r="F3427" t="str">
            <v>השת' ביה"ד למשמעת</v>
          </cell>
          <cell r="G3427" t="str">
            <v>קשיח</v>
          </cell>
          <cell r="H3427">
            <v>0</v>
          </cell>
          <cell r="I3427">
            <v>30000</v>
          </cell>
        </row>
        <row r="3428">
          <cell r="A3428">
            <v>1765000813</v>
          </cell>
          <cell r="B3428">
            <v>813</v>
          </cell>
          <cell r="C3428">
            <v>765000</v>
          </cell>
          <cell r="D3428">
            <v>1</v>
          </cell>
          <cell r="E3428">
            <v>0</v>
          </cell>
          <cell r="F3428" t="str">
            <v>אמנה להפחתת זיהום</v>
          </cell>
          <cell r="G3428" t="str">
            <v>קשיח</v>
          </cell>
          <cell r="H3428">
            <v>0</v>
          </cell>
          <cell r="I3428">
            <v>0</v>
          </cell>
        </row>
        <row r="3429">
          <cell r="A3429" t="e">
            <v>#VALUE!</v>
          </cell>
          <cell r="B3429" t="str">
            <v>765000  סך הכל</v>
          </cell>
          <cell r="C3429">
            <v>0</v>
          </cell>
          <cell r="D3429">
            <v>0</v>
          </cell>
          <cell r="E3429">
            <v>0</v>
          </cell>
          <cell r="F3429" t="str">
            <v>השת' במוסדות+שונות</v>
          </cell>
          <cell r="G3429">
            <v>0</v>
          </cell>
          <cell r="H3429">
            <v>4.4642857142858094E-3</v>
          </cell>
          <cell r="I3429">
            <v>540000</v>
          </cell>
        </row>
        <row r="3430">
          <cell r="A3430">
            <v>17670000</v>
          </cell>
          <cell r="B3430">
            <v>0</v>
          </cell>
          <cell r="C3430">
            <v>767000</v>
          </cell>
          <cell r="D3430">
            <v>1</v>
          </cell>
          <cell r="E3430">
            <v>0</v>
          </cell>
          <cell r="F3430" t="str">
            <v>בטוח אלמנטרי לרשות</v>
          </cell>
          <cell r="G3430" t="str">
            <v xml:space="preserve"> </v>
          </cell>
          <cell r="H3430">
            <v>0</v>
          </cell>
          <cell r="I3430">
            <v>0</v>
          </cell>
        </row>
        <row r="3431">
          <cell r="A3431">
            <v>1767000110</v>
          </cell>
          <cell r="B3431">
            <v>110</v>
          </cell>
          <cell r="C3431">
            <v>767000</v>
          </cell>
          <cell r="D3431">
            <v>1</v>
          </cell>
          <cell r="E3431">
            <v>0</v>
          </cell>
          <cell r="F3431" t="str">
            <v>השכר הקובע-תקציבית</v>
          </cell>
          <cell r="G3431" t="str">
            <v>שכר</v>
          </cell>
          <cell r="H3431">
            <v>0</v>
          </cell>
          <cell r="I3431">
            <v>0</v>
          </cell>
        </row>
        <row r="3432">
          <cell r="A3432">
            <v>1767000119</v>
          </cell>
          <cell r="B3432">
            <v>119</v>
          </cell>
          <cell r="C3432">
            <v>767000</v>
          </cell>
          <cell r="D3432">
            <v>1</v>
          </cell>
          <cell r="E3432">
            <v>0</v>
          </cell>
          <cell r="F3432" t="str">
            <v xml:space="preserve">השכר הקובע-צוברת  </v>
          </cell>
          <cell r="G3432" t="str">
            <v>שכר</v>
          </cell>
          <cell r="H3432">
            <v>1.5142857142857125E-2</v>
          </cell>
          <cell r="I3432">
            <v>355300</v>
          </cell>
        </row>
        <row r="3433">
          <cell r="A3433">
            <v>1767000122</v>
          </cell>
          <cell r="B3433">
            <v>122</v>
          </cell>
          <cell r="C3433">
            <v>767000</v>
          </cell>
          <cell r="D3433">
            <v>1</v>
          </cell>
          <cell r="E3433">
            <v>0</v>
          </cell>
          <cell r="F3433" t="str">
            <v xml:space="preserve">ביגוד             </v>
          </cell>
          <cell r="G3433" t="str">
            <v>שכר</v>
          </cell>
          <cell r="H3433">
            <v>-0.56603773584905659</v>
          </cell>
          <cell r="I3433">
            <v>2300</v>
          </cell>
        </row>
        <row r="3434">
          <cell r="A3434">
            <v>1767000126</v>
          </cell>
          <cell r="B3434">
            <v>126</v>
          </cell>
          <cell r="C3434">
            <v>767000</v>
          </cell>
          <cell r="D3434">
            <v>1</v>
          </cell>
          <cell r="E3434">
            <v>0</v>
          </cell>
          <cell r="F3434" t="str">
            <v xml:space="preserve">דמי הבראה         </v>
          </cell>
          <cell r="G3434" t="str">
            <v>שכר</v>
          </cell>
          <cell r="H3434">
            <v>-0.11504424778761058</v>
          </cell>
          <cell r="I3434">
            <v>10000</v>
          </cell>
        </row>
        <row r="3435">
          <cell r="A3435">
            <v>1767000130</v>
          </cell>
          <cell r="B3435">
            <v>130</v>
          </cell>
          <cell r="C3435">
            <v>767000</v>
          </cell>
          <cell r="D3435">
            <v>1</v>
          </cell>
          <cell r="E3435">
            <v>0</v>
          </cell>
          <cell r="F3435" t="str">
            <v xml:space="preserve">שעות נוספות       </v>
          </cell>
          <cell r="G3435" t="str">
            <v>שכר</v>
          </cell>
          <cell r="H3435">
            <v>0</v>
          </cell>
          <cell r="I3435">
            <v>0</v>
          </cell>
        </row>
        <row r="3436">
          <cell r="A3436">
            <v>1767000140</v>
          </cell>
          <cell r="B3436">
            <v>140</v>
          </cell>
          <cell r="C3436">
            <v>767000</v>
          </cell>
          <cell r="D3436">
            <v>1</v>
          </cell>
          <cell r="E3436">
            <v>0</v>
          </cell>
          <cell r="F3436" t="str">
            <v>השתתפות באחזקת רכב</v>
          </cell>
          <cell r="G3436" t="str">
            <v>שכר</v>
          </cell>
          <cell r="H3436">
            <v>0</v>
          </cell>
          <cell r="I3436">
            <v>45400</v>
          </cell>
        </row>
        <row r="3437">
          <cell r="A3437">
            <v>1767000253</v>
          </cell>
          <cell r="B3437">
            <v>253</v>
          </cell>
          <cell r="C3437">
            <v>767000</v>
          </cell>
          <cell r="D3437">
            <v>1</v>
          </cell>
          <cell r="E3437">
            <v>0</v>
          </cell>
          <cell r="F3437" t="str">
            <v xml:space="preserve">עובדי חברה        </v>
          </cell>
          <cell r="G3437" t="str">
            <v>שכר</v>
          </cell>
          <cell r="H3437">
            <v>0</v>
          </cell>
          <cell r="I3437">
            <v>0</v>
          </cell>
        </row>
        <row r="3438">
          <cell r="A3438">
            <v>1767000440</v>
          </cell>
          <cell r="B3438">
            <v>440</v>
          </cell>
          <cell r="C3438">
            <v>767000</v>
          </cell>
          <cell r="D3438">
            <v>1</v>
          </cell>
          <cell r="E3438">
            <v>0</v>
          </cell>
          <cell r="F3438" t="str">
            <v xml:space="preserve">קופת ביטוח        </v>
          </cell>
          <cell r="G3438" t="str">
            <v>קשיח</v>
          </cell>
          <cell r="H3438">
            <v>0</v>
          </cell>
          <cell r="I3438">
            <v>200000</v>
          </cell>
        </row>
        <row r="3439">
          <cell r="A3439">
            <v>1767000441</v>
          </cell>
          <cell r="B3439">
            <v>441</v>
          </cell>
          <cell r="C3439">
            <v>767000</v>
          </cell>
          <cell r="D3439">
            <v>1</v>
          </cell>
          <cell r="E3439">
            <v>0</v>
          </cell>
          <cell r="F3439" t="str">
            <v xml:space="preserve">בטוח תושבים צד ג' </v>
          </cell>
          <cell r="G3439" t="str">
            <v>קשיח</v>
          </cell>
          <cell r="H3439">
            <v>0</v>
          </cell>
          <cell r="I3439">
            <v>375000</v>
          </cell>
        </row>
        <row r="3440">
          <cell r="A3440">
            <v>1767000442</v>
          </cell>
          <cell r="B3440">
            <v>442</v>
          </cell>
          <cell r="C3440">
            <v>767000</v>
          </cell>
          <cell r="D3440">
            <v>1</v>
          </cell>
          <cell r="E3440">
            <v>0</v>
          </cell>
          <cell r="F3440" t="str">
            <v>השת' עצמית - גוף</v>
          </cell>
          <cell r="G3440" t="str">
            <v>קשיח</v>
          </cell>
          <cell r="H3440">
            <v>0.125</v>
          </cell>
          <cell r="I3440">
            <v>4500000</v>
          </cell>
        </row>
        <row r="3441">
          <cell r="A3441">
            <v>1767000443</v>
          </cell>
          <cell r="B3441">
            <v>443</v>
          </cell>
          <cell r="C3441">
            <v>767000</v>
          </cell>
          <cell r="D3441">
            <v>1</v>
          </cell>
          <cell r="E3441">
            <v>0</v>
          </cell>
          <cell r="F3441" t="str">
            <v>השת' עצמית - רכוש</v>
          </cell>
          <cell r="G3441" t="str">
            <v>קשיח</v>
          </cell>
          <cell r="H3441">
            <v>0.29411764705882359</v>
          </cell>
          <cell r="I3441">
            <v>2200000</v>
          </cell>
        </row>
        <row r="3442">
          <cell r="A3442">
            <v>1767000444</v>
          </cell>
          <cell r="B3442">
            <v>444</v>
          </cell>
          <cell r="C3442">
            <v>767000</v>
          </cell>
          <cell r="D3442">
            <v>1</v>
          </cell>
          <cell r="E3442">
            <v>0</v>
          </cell>
          <cell r="F3442" t="str">
            <v xml:space="preserve">ביטוח חבות מעביד  </v>
          </cell>
          <cell r="G3442" t="str">
            <v>קשיח</v>
          </cell>
          <cell r="H3442">
            <v>0</v>
          </cell>
          <cell r="I3442">
            <v>40000</v>
          </cell>
        </row>
        <row r="3443">
          <cell r="A3443">
            <v>1767000445</v>
          </cell>
          <cell r="B3443">
            <v>445</v>
          </cell>
          <cell r="C3443">
            <v>767000</v>
          </cell>
          <cell r="D3443">
            <v>1</v>
          </cell>
          <cell r="E3443">
            <v>0</v>
          </cell>
          <cell r="F3443" t="str">
            <v>ביטוח חבות מקצועית</v>
          </cell>
          <cell r="G3443" t="str">
            <v>קשיח</v>
          </cell>
          <cell r="H3443">
            <v>0</v>
          </cell>
          <cell r="I3443">
            <v>26200</v>
          </cell>
        </row>
        <row r="3444">
          <cell r="A3444">
            <v>1767000446</v>
          </cell>
          <cell r="B3444">
            <v>446</v>
          </cell>
          <cell r="C3444">
            <v>767000</v>
          </cell>
          <cell r="D3444">
            <v>1</v>
          </cell>
          <cell r="E3444">
            <v>0</v>
          </cell>
          <cell r="F3444" t="str">
            <v>סחורה בהעברה</v>
          </cell>
          <cell r="G3444" t="str">
            <v>קשיח</v>
          </cell>
          <cell r="H3444">
            <v>0</v>
          </cell>
          <cell r="I3444">
            <v>0</v>
          </cell>
        </row>
        <row r="3445">
          <cell r="A3445">
            <v>1767000447</v>
          </cell>
          <cell r="B3445">
            <v>447</v>
          </cell>
          <cell r="C3445">
            <v>767000</v>
          </cell>
          <cell r="D3445">
            <v>1</v>
          </cell>
          <cell r="E3445">
            <v>0</v>
          </cell>
          <cell r="F3445" t="str">
            <v>נאמנות עובדים</v>
          </cell>
          <cell r="G3445" t="str">
            <v>קשיח</v>
          </cell>
          <cell r="H3445">
            <v>0</v>
          </cell>
          <cell r="I3445">
            <v>15200</v>
          </cell>
        </row>
        <row r="3446">
          <cell r="A3446">
            <v>1767000448</v>
          </cell>
          <cell r="B3446">
            <v>448</v>
          </cell>
          <cell r="C3446">
            <v>767000</v>
          </cell>
          <cell r="D3446">
            <v>1</v>
          </cell>
          <cell r="E3446">
            <v>0</v>
          </cell>
          <cell r="F3446" t="str">
            <v>ביטוח אש</v>
          </cell>
          <cell r="G3446" t="str">
            <v>קשיח</v>
          </cell>
          <cell r="H3446">
            <v>0.46229371213703785</v>
          </cell>
          <cell r="I3446">
            <v>1400000</v>
          </cell>
        </row>
        <row r="3447">
          <cell r="A3447">
            <v>1767000449</v>
          </cell>
          <cell r="B3447">
            <v>449</v>
          </cell>
          <cell r="C3447">
            <v>767000</v>
          </cell>
          <cell r="D3447">
            <v>1</v>
          </cell>
          <cell r="E3447">
            <v>0</v>
          </cell>
          <cell r="F3447" t="str">
            <v>ביטוח סייבר</v>
          </cell>
          <cell r="G3447" t="str">
            <v>קשיח</v>
          </cell>
          <cell r="H3447">
            <v>2.2000000000000002</v>
          </cell>
          <cell r="I3447">
            <v>800000</v>
          </cell>
        </row>
        <row r="3448">
          <cell r="A3448">
            <v>1767000580</v>
          </cell>
          <cell r="B3448">
            <v>580</v>
          </cell>
          <cell r="C3448">
            <v>767000</v>
          </cell>
          <cell r="D3448">
            <v>1</v>
          </cell>
          <cell r="E3448">
            <v>0</v>
          </cell>
          <cell r="F3448" t="str">
            <v xml:space="preserve">יעוץ לביטוח       </v>
          </cell>
          <cell r="G3448" t="str">
            <v>קשיח</v>
          </cell>
          <cell r="H3448">
            <v>0</v>
          </cell>
          <cell r="I3448">
            <v>80000</v>
          </cell>
        </row>
        <row r="3449">
          <cell r="A3449">
            <v>1767000581</v>
          </cell>
          <cell r="B3449">
            <v>581</v>
          </cell>
          <cell r="C3449">
            <v>767000</v>
          </cell>
          <cell r="D3449">
            <v>1</v>
          </cell>
          <cell r="E3449">
            <v>0</v>
          </cell>
          <cell r="F3449" t="str">
            <v>טיפול משפטי</v>
          </cell>
          <cell r="G3449" t="str">
            <v>קשיח</v>
          </cell>
          <cell r="H3449">
            <v>3.4482758620689724E-2</v>
          </cell>
          <cell r="I3449">
            <v>900000</v>
          </cell>
        </row>
        <row r="3450">
          <cell r="A3450">
            <v>1767000753</v>
          </cell>
          <cell r="B3450">
            <v>753</v>
          </cell>
          <cell r="C3450">
            <v>767000</v>
          </cell>
          <cell r="D3450">
            <v>1</v>
          </cell>
          <cell r="E3450">
            <v>0</v>
          </cell>
          <cell r="F3450" t="str">
            <v xml:space="preserve">עובדי חברה        </v>
          </cell>
          <cell r="G3450" t="str">
            <v>קשיח</v>
          </cell>
          <cell r="H3450">
            <v>0</v>
          </cell>
          <cell r="I3450">
            <v>0</v>
          </cell>
        </row>
        <row r="3451">
          <cell r="A3451">
            <v>1767000754</v>
          </cell>
          <cell r="B3451">
            <v>754</v>
          </cell>
          <cell r="C3451">
            <v>767000</v>
          </cell>
          <cell r="D3451">
            <v>1</v>
          </cell>
          <cell r="E3451">
            <v>0</v>
          </cell>
          <cell r="F3451" t="str">
            <v xml:space="preserve">תיקון נזקים       </v>
          </cell>
          <cell r="G3451" t="str">
            <v>גמיש</v>
          </cell>
          <cell r="H3451">
            <v>0</v>
          </cell>
          <cell r="I3451">
            <v>0</v>
          </cell>
        </row>
        <row r="3452">
          <cell r="A3452">
            <v>1767000980</v>
          </cell>
          <cell r="B3452">
            <v>980</v>
          </cell>
          <cell r="C3452">
            <v>767000</v>
          </cell>
          <cell r="D3452">
            <v>1</v>
          </cell>
          <cell r="E3452">
            <v>0</v>
          </cell>
          <cell r="F3452" t="str">
            <v xml:space="preserve">תביעות חב' הסנה   </v>
          </cell>
          <cell r="G3452" t="str">
            <v>קשיח</v>
          </cell>
          <cell r="H3452">
            <v>0</v>
          </cell>
          <cell r="I3452">
            <v>0</v>
          </cell>
        </row>
        <row r="3453">
          <cell r="A3453" t="e">
            <v>#VALUE!</v>
          </cell>
          <cell r="B3453" t="str">
            <v>767000  סך הכל</v>
          </cell>
          <cell r="C3453">
            <v>0</v>
          </cell>
          <cell r="D3453">
            <v>0</v>
          </cell>
          <cell r="E3453">
            <v>0</v>
          </cell>
          <cell r="F3453" t="str">
            <v>בטוח אלמנטרי לרשות</v>
          </cell>
          <cell r="G3453">
            <v>0</v>
          </cell>
          <cell r="H3453">
            <v>0.22671357189271557</v>
          </cell>
          <cell r="I3453">
            <v>10949400</v>
          </cell>
        </row>
        <row r="3454">
          <cell r="A3454">
            <v>17680000</v>
          </cell>
          <cell r="B3454">
            <v>0</v>
          </cell>
          <cell r="C3454">
            <v>768000</v>
          </cell>
          <cell r="D3454">
            <v>1</v>
          </cell>
          <cell r="E3454">
            <v>0</v>
          </cell>
          <cell r="F3454" t="str">
            <v>מרכז הדרכה ופיתוח</v>
          </cell>
          <cell r="G3454" t="str">
            <v xml:space="preserve"> </v>
          </cell>
          <cell r="H3454">
            <v>0</v>
          </cell>
          <cell r="I3454">
            <v>0</v>
          </cell>
        </row>
        <row r="3455">
          <cell r="A3455">
            <v>1768000100</v>
          </cell>
          <cell r="B3455">
            <v>100</v>
          </cell>
          <cell r="C3455">
            <v>768000</v>
          </cell>
          <cell r="D3455">
            <v>1</v>
          </cell>
          <cell r="E3455">
            <v>0</v>
          </cell>
          <cell r="F3455" t="str">
            <v>שכר עובדים לפי תקן</v>
          </cell>
          <cell r="G3455" t="str">
            <v xml:space="preserve"> </v>
          </cell>
          <cell r="H3455">
            <v>0</v>
          </cell>
          <cell r="I3455">
            <v>0</v>
          </cell>
        </row>
        <row r="3456">
          <cell r="A3456">
            <v>1768000110</v>
          </cell>
          <cell r="B3456">
            <v>110</v>
          </cell>
          <cell r="C3456">
            <v>768000</v>
          </cell>
          <cell r="D3456">
            <v>1</v>
          </cell>
          <cell r="E3456">
            <v>0</v>
          </cell>
          <cell r="F3456" t="str">
            <v>השכר הקובע-תקציבית</v>
          </cell>
          <cell r="G3456" t="str">
            <v>שכר</v>
          </cell>
          <cell r="H3456">
            <v>0</v>
          </cell>
          <cell r="I3456">
            <v>0</v>
          </cell>
        </row>
        <row r="3457">
          <cell r="A3457">
            <v>1768000119</v>
          </cell>
          <cell r="B3457">
            <v>119</v>
          </cell>
          <cell r="C3457">
            <v>768000</v>
          </cell>
          <cell r="D3457">
            <v>1</v>
          </cell>
          <cell r="E3457">
            <v>0</v>
          </cell>
          <cell r="F3457" t="str">
            <v xml:space="preserve">השכר הקובע-צוברת  </v>
          </cell>
          <cell r="G3457" t="str">
            <v>שכר</v>
          </cell>
          <cell r="H3457">
            <v>0</v>
          </cell>
          <cell r="I3457">
            <v>0</v>
          </cell>
        </row>
        <row r="3458">
          <cell r="A3458">
            <v>1768000122</v>
          </cell>
          <cell r="B3458">
            <v>122</v>
          </cell>
          <cell r="C3458">
            <v>768000</v>
          </cell>
          <cell r="D3458">
            <v>1</v>
          </cell>
          <cell r="E3458">
            <v>0</v>
          </cell>
          <cell r="F3458" t="str">
            <v xml:space="preserve">ביגוד             </v>
          </cell>
          <cell r="G3458" t="str">
            <v>שכר</v>
          </cell>
          <cell r="H3458">
            <v>0</v>
          </cell>
          <cell r="I3458">
            <v>0</v>
          </cell>
        </row>
        <row r="3459">
          <cell r="A3459">
            <v>1768000126</v>
          </cell>
          <cell r="B3459">
            <v>126</v>
          </cell>
          <cell r="C3459">
            <v>768000</v>
          </cell>
          <cell r="D3459">
            <v>1</v>
          </cell>
          <cell r="E3459">
            <v>0</v>
          </cell>
          <cell r="F3459" t="str">
            <v xml:space="preserve">דמי הבראה         </v>
          </cell>
          <cell r="G3459" t="str">
            <v>שכר</v>
          </cell>
          <cell r="H3459">
            <v>0</v>
          </cell>
          <cell r="I3459">
            <v>0</v>
          </cell>
        </row>
        <row r="3460">
          <cell r="A3460">
            <v>1768000130</v>
          </cell>
          <cell r="B3460">
            <v>130</v>
          </cell>
          <cell r="C3460">
            <v>768000</v>
          </cell>
          <cell r="D3460">
            <v>1</v>
          </cell>
          <cell r="E3460">
            <v>0</v>
          </cell>
          <cell r="F3460" t="str">
            <v xml:space="preserve">שעות נוספות       </v>
          </cell>
          <cell r="G3460" t="str">
            <v>שכר</v>
          </cell>
          <cell r="H3460">
            <v>0</v>
          </cell>
          <cell r="I3460">
            <v>0</v>
          </cell>
        </row>
        <row r="3461">
          <cell r="A3461">
            <v>1768000140</v>
          </cell>
          <cell r="B3461">
            <v>140</v>
          </cell>
          <cell r="C3461">
            <v>768000</v>
          </cell>
          <cell r="D3461">
            <v>1</v>
          </cell>
          <cell r="E3461">
            <v>0</v>
          </cell>
          <cell r="F3461" t="str">
            <v>השתתפות באחזקת רכב</v>
          </cell>
          <cell r="G3461" t="str">
            <v>שכר</v>
          </cell>
          <cell r="H3461">
            <v>0</v>
          </cell>
          <cell r="I3461">
            <v>0</v>
          </cell>
        </row>
        <row r="3462">
          <cell r="A3462">
            <v>1768000200</v>
          </cell>
          <cell r="B3462">
            <v>200</v>
          </cell>
          <cell r="C3462">
            <v>768000</v>
          </cell>
          <cell r="D3462">
            <v>1</v>
          </cell>
          <cell r="E3462">
            <v>0</v>
          </cell>
          <cell r="F3462" t="str">
            <v>שכר עובדים ללא תקן</v>
          </cell>
          <cell r="G3462" t="str">
            <v xml:space="preserve"> </v>
          </cell>
          <cell r="H3462">
            <v>0</v>
          </cell>
          <cell r="I3462">
            <v>0</v>
          </cell>
        </row>
        <row r="3463">
          <cell r="A3463">
            <v>1768000210</v>
          </cell>
          <cell r="B3463">
            <v>210</v>
          </cell>
          <cell r="C3463">
            <v>768000</v>
          </cell>
          <cell r="D3463">
            <v>1</v>
          </cell>
          <cell r="E3463">
            <v>0</v>
          </cell>
          <cell r="F3463" t="str">
            <v xml:space="preserve">השכר הקובע        </v>
          </cell>
          <cell r="G3463" t="str">
            <v>שכר</v>
          </cell>
          <cell r="H3463">
            <v>0</v>
          </cell>
          <cell r="I3463">
            <v>0</v>
          </cell>
        </row>
        <row r="3464">
          <cell r="A3464">
            <v>1768000253</v>
          </cell>
          <cell r="B3464">
            <v>253</v>
          </cell>
          <cell r="C3464">
            <v>768000</v>
          </cell>
          <cell r="D3464">
            <v>1</v>
          </cell>
          <cell r="E3464">
            <v>0</v>
          </cell>
          <cell r="F3464" t="str">
            <v>עובד חברה</v>
          </cell>
          <cell r="G3464" t="str">
            <v>שכר</v>
          </cell>
          <cell r="H3464">
            <v>0</v>
          </cell>
          <cell r="I3464">
            <v>0</v>
          </cell>
        </row>
        <row r="3465">
          <cell r="A3465">
            <v>1768000400</v>
          </cell>
          <cell r="B3465">
            <v>400</v>
          </cell>
          <cell r="C3465">
            <v>768000</v>
          </cell>
          <cell r="D3465">
            <v>1</v>
          </cell>
          <cell r="E3465">
            <v>0</v>
          </cell>
          <cell r="F3465" t="str">
            <v>אחזקת בנינים וציוד</v>
          </cell>
          <cell r="G3465" t="str">
            <v xml:space="preserve"> </v>
          </cell>
          <cell r="H3465">
            <v>0</v>
          </cell>
          <cell r="I3465">
            <v>0</v>
          </cell>
        </row>
        <row r="3466">
          <cell r="A3466">
            <v>1768000412</v>
          </cell>
          <cell r="B3466">
            <v>412</v>
          </cell>
          <cell r="C3466">
            <v>768000</v>
          </cell>
          <cell r="D3466">
            <v>1</v>
          </cell>
          <cell r="E3466">
            <v>0</v>
          </cell>
          <cell r="F3466" t="str">
            <v xml:space="preserve">ארנונה            </v>
          </cell>
          <cell r="G3466" t="str">
            <v>קשיח</v>
          </cell>
          <cell r="H3466">
            <v>0</v>
          </cell>
          <cell r="I3466">
            <v>0</v>
          </cell>
        </row>
        <row r="3467">
          <cell r="A3467">
            <v>1768000423</v>
          </cell>
          <cell r="B3467">
            <v>423</v>
          </cell>
          <cell r="C3467">
            <v>768000</v>
          </cell>
          <cell r="D3467">
            <v>1</v>
          </cell>
          <cell r="E3467">
            <v>0</v>
          </cell>
          <cell r="F3467" t="str">
            <v xml:space="preserve">תחזוקת מבנה       </v>
          </cell>
          <cell r="G3467" t="str">
            <v>קשיח</v>
          </cell>
          <cell r="H3467">
            <v>0</v>
          </cell>
          <cell r="I3467">
            <v>0</v>
          </cell>
        </row>
        <row r="3468">
          <cell r="A3468">
            <v>1768000431</v>
          </cell>
          <cell r="B3468">
            <v>431</v>
          </cell>
          <cell r="C3468">
            <v>768000</v>
          </cell>
          <cell r="D3468">
            <v>1</v>
          </cell>
          <cell r="E3468">
            <v>0</v>
          </cell>
          <cell r="F3468" t="str">
            <v xml:space="preserve">חשמל              </v>
          </cell>
          <cell r="G3468" t="str">
            <v>קשיח</v>
          </cell>
          <cell r="H3468">
            <v>0</v>
          </cell>
          <cell r="I3468">
            <v>0</v>
          </cell>
        </row>
        <row r="3469">
          <cell r="A3469">
            <v>1768000432</v>
          </cell>
          <cell r="B3469">
            <v>432</v>
          </cell>
          <cell r="C3469">
            <v>768000</v>
          </cell>
          <cell r="D3469">
            <v>1</v>
          </cell>
          <cell r="E3469">
            <v>0</v>
          </cell>
          <cell r="F3469" t="str">
            <v xml:space="preserve">מים               </v>
          </cell>
          <cell r="G3469" t="str">
            <v>קשיח</v>
          </cell>
          <cell r="H3469">
            <v>0</v>
          </cell>
          <cell r="I3469">
            <v>0</v>
          </cell>
        </row>
        <row r="3470">
          <cell r="A3470">
            <v>1768000433</v>
          </cell>
          <cell r="B3470">
            <v>433</v>
          </cell>
          <cell r="C3470">
            <v>768000</v>
          </cell>
          <cell r="D3470">
            <v>1</v>
          </cell>
          <cell r="E3470">
            <v>0</v>
          </cell>
          <cell r="F3470" t="str">
            <v xml:space="preserve">חומרי נקיון       </v>
          </cell>
          <cell r="G3470" t="str">
            <v>גמיש</v>
          </cell>
          <cell r="H3470">
            <v>0</v>
          </cell>
          <cell r="I3470">
            <v>0</v>
          </cell>
        </row>
        <row r="3471">
          <cell r="A3471">
            <v>1768000437</v>
          </cell>
          <cell r="B3471">
            <v>437</v>
          </cell>
          <cell r="C3471">
            <v>768000</v>
          </cell>
          <cell r="D3471">
            <v>1</v>
          </cell>
          <cell r="E3471">
            <v>0</v>
          </cell>
          <cell r="F3471" t="str">
            <v xml:space="preserve">אחזקת אזעקה       </v>
          </cell>
          <cell r="G3471" t="str">
            <v>קשיח</v>
          </cell>
          <cell r="H3471">
            <v>0</v>
          </cell>
          <cell r="I3471">
            <v>0</v>
          </cell>
        </row>
        <row r="3472">
          <cell r="A3472">
            <v>1768000441</v>
          </cell>
          <cell r="B3472">
            <v>441</v>
          </cell>
          <cell r="C3472">
            <v>768000</v>
          </cell>
          <cell r="D3472">
            <v>1</v>
          </cell>
          <cell r="E3472">
            <v>0</v>
          </cell>
          <cell r="F3472" t="str">
            <v xml:space="preserve">ביטוח             </v>
          </cell>
          <cell r="G3472" t="str">
            <v>קשיח</v>
          </cell>
          <cell r="H3472">
            <v>0</v>
          </cell>
          <cell r="I3472">
            <v>0</v>
          </cell>
        </row>
        <row r="3473">
          <cell r="A3473">
            <v>1768000470</v>
          </cell>
          <cell r="B3473">
            <v>470</v>
          </cell>
          <cell r="C3473">
            <v>768000</v>
          </cell>
          <cell r="D3473">
            <v>1</v>
          </cell>
          <cell r="E3473">
            <v>0</v>
          </cell>
          <cell r="F3473" t="str">
            <v xml:space="preserve">אחזקת מכונות משרד </v>
          </cell>
          <cell r="G3473" t="str">
            <v>גמיש</v>
          </cell>
          <cell r="H3473">
            <v>0</v>
          </cell>
          <cell r="I3473">
            <v>0</v>
          </cell>
        </row>
        <row r="3474">
          <cell r="A3474">
            <v>1768000471</v>
          </cell>
          <cell r="B3474">
            <v>471</v>
          </cell>
          <cell r="C3474">
            <v>768000</v>
          </cell>
          <cell r="D3474">
            <v>1</v>
          </cell>
          <cell r="E3474">
            <v>0</v>
          </cell>
          <cell r="F3474" t="str">
            <v xml:space="preserve">מכשירי כתיבה      </v>
          </cell>
          <cell r="G3474" t="str">
            <v>גמיש</v>
          </cell>
          <cell r="H3474">
            <v>0</v>
          </cell>
          <cell r="I3474">
            <v>0</v>
          </cell>
        </row>
        <row r="3475">
          <cell r="A3475">
            <v>1768000492</v>
          </cell>
          <cell r="B3475">
            <v>492</v>
          </cell>
          <cell r="C3475">
            <v>768000</v>
          </cell>
          <cell r="D3475">
            <v>1</v>
          </cell>
          <cell r="E3475">
            <v>0</v>
          </cell>
          <cell r="F3475" t="str">
            <v xml:space="preserve">השתתפות בעזר 092  </v>
          </cell>
          <cell r="G3475" t="str">
            <v>קשיח</v>
          </cell>
          <cell r="H3475">
            <v>0</v>
          </cell>
          <cell r="I3475">
            <v>0</v>
          </cell>
        </row>
        <row r="3476">
          <cell r="A3476">
            <v>1768000500</v>
          </cell>
          <cell r="B3476">
            <v>500</v>
          </cell>
          <cell r="C3476">
            <v>768000</v>
          </cell>
          <cell r="D3476">
            <v>1</v>
          </cell>
          <cell r="E3476">
            <v>0</v>
          </cell>
          <cell r="F3476" t="str">
            <v xml:space="preserve">הוצאות מינהליות   </v>
          </cell>
          <cell r="G3476" t="str">
            <v xml:space="preserve"> </v>
          </cell>
          <cell r="H3476">
            <v>0</v>
          </cell>
          <cell r="I3476">
            <v>0</v>
          </cell>
        </row>
        <row r="3477">
          <cell r="A3477">
            <v>1768000511</v>
          </cell>
          <cell r="B3477">
            <v>511</v>
          </cell>
          <cell r="C3477">
            <v>768000</v>
          </cell>
          <cell r="D3477">
            <v>1</v>
          </cell>
          <cell r="E3477">
            <v>0</v>
          </cell>
          <cell r="F3477" t="str">
            <v xml:space="preserve">כיבודים - אזורי   </v>
          </cell>
          <cell r="G3477" t="str">
            <v>קשיח</v>
          </cell>
          <cell r="H3477">
            <v>0</v>
          </cell>
          <cell r="I3477">
            <v>0</v>
          </cell>
        </row>
        <row r="3478">
          <cell r="A3478">
            <v>1768000516</v>
          </cell>
          <cell r="B3478">
            <v>516</v>
          </cell>
          <cell r="C3478">
            <v>768000</v>
          </cell>
          <cell r="D3478">
            <v>1</v>
          </cell>
          <cell r="E3478">
            <v>0</v>
          </cell>
          <cell r="F3478" t="str">
            <v xml:space="preserve">כיבודים - מרחבי   </v>
          </cell>
          <cell r="G3478" t="str">
            <v>קשיח</v>
          </cell>
          <cell r="H3478">
            <v>0</v>
          </cell>
          <cell r="I3478">
            <v>0</v>
          </cell>
        </row>
        <row r="3479">
          <cell r="A3479">
            <v>1768000522</v>
          </cell>
          <cell r="B3479">
            <v>522</v>
          </cell>
          <cell r="C3479">
            <v>768000</v>
          </cell>
          <cell r="D3479">
            <v>1</v>
          </cell>
          <cell r="E3479">
            <v>0</v>
          </cell>
          <cell r="F3479" t="str">
            <v xml:space="preserve">ספרים ועיתונים    </v>
          </cell>
          <cell r="G3479" t="str">
            <v>גמיש</v>
          </cell>
          <cell r="H3479">
            <v>0</v>
          </cell>
          <cell r="I3479">
            <v>0</v>
          </cell>
        </row>
        <row r="3480">
          <cell r="A3480">
            <v>1768000540</v>
          </cell>
          <cell r="B3480">
            <v>540</v>
          </cell>
          <cell r="C3480">
            <v>768000</v>
          </cell>
          <cell r="D3480">
            <v>1</v>
          </cell>
          <cell r="E3480">
            <v>0</v>
          </cell>
          <cell r="F3480" t="str">
            <v xml:space="preserve">הוצאות טלפון      </v>
          </cell>
          <cell r="G3480" t="str">
            <v>קשיח</v>
          </cell>
          <cell r="H3480">
            <v>0</v>
          </cell>
          <cell r="I3480">
            <v>0</v>
          </cell>
        </row>
        <row r="3481">
          <cell r="A3481">
            <v>1768000544</v>
          </cell>
          <cell r="B3481">
            <v>544</v>
          </cell>
          <cell r="C3481">
            <v>768000</v>
          </cell>
          <cell r="D3481">
            <v>1</v>
          </cell>
          <cell r="E3481">
            <v>0</v>
          </cell>
          <cell r="F3481" t="str">
            <v xml:space="preserve">הוצאות דאר        </v>
          </cell>
          <cell r="G3481" t="str">
            <v>קשיח</v>
          </cell>
          <cell r="H3481">
            <v>0</v>
          </cell>
          <cell r="I3481">
            <v>0</v>
          </cell>
        </row>
        <row r="3482">
          <cell r="A3482">
            <v>1768000561</v>
          </cell>
          <cell r="B3482">
            <v>561</v>
          </cell>
          <cell r="C3482">
            <v>768000</v>
          </cell>
          <cell r="D3482">
            <v>1</v>
          </cell>
          <cell r="E3482">
            <v>0</v>
          </cell>
          <cell r="F3482" t="str">
            <v xml:space="preserve">שיכפולים          </v>
          </cell>
          <cell r="G3482" t="str">
            <v>גמיש</v>
          </cell>
          <cell r="H3482">
            <v>0</v>
          </cell>
          <cell r="I3482">
            <v>0</v>
          </cell>
        </row>
        <row r="3483">
          <cell r="A3483">
            <v>1768000571</v>
          </cell>
          <cell r="B3483">
            <v>571</v>
          </cell>
          <cell r="C3483">
            <v>768000</v>
          </cell>
          <cell r="D3483">
            <v>1</v>
          </cell>
          <cell r="E3483">
            <v>0</v>
          </cell>
          <cell r="F3483" t="str">
            <v xml:space="preserve">מיכון וענ"א       </v>
          </cell>
          <cell r="G3483" t="str">
            <v>קשיח</v>
          </cell>
          <cell r="H3483">
            <v>0</v>
          </cell>
          <cell r="I3483">
            <v>0</v>
          </cell>
        </row>
        <row r="3484">
          <cell r="A3484">
            <v>1768000580</v>
          </cell>
          <cell r="B3484">
            <v>580</v>
          </cell>
          <cell r="C3484">
            <v>768000</v>
          </cell>
          <cell r="D3484">
            <v>1</v>
          </cell>
          <cell r="E3484">
            <v>0</v>
          </cell>
          <cell r="F3484" t="str">
            <v>הדרכה וכיבוד</v>
          </cell>
          <cell r="G3484" t="str">
            <v>קשיח</v>
          </cell>
          <cell r="H3484">
            <v>0</v>
          </cell>
          <cell r="I3484">
            <v>0</v>
          </cell>
        </row>
        <row r="3485">
          <cell r="A3485">
            <v>1768000581</v>
          </cell>
          <cell r="B3485">
            <v>581</v>
          </cell>
          <cell r="C3485">
            <v>768000</v>
          </cell>
          <cell r="D3485">
            <v>1</v>
          </cell>
          <cell r="E3485">
            <v>0</v>
          </cell>
          <cell r="F3485" t="str">
            <v>הדרכה וכיבוד-מרחבי</v>
          </cell>
          <cell r="G3485" t="str">
            <v>קשיח</v>
          </cell>
          <cell r="H3485">
            <v>0</v>
          </cell>
          <cell r="I3485">
            <v>0</v>
          </cell>
        </row>
        <row r="3486">
          <cell r="A3486">
            <v>1768000582</v>
          </cell>
          <cell r="B3486">
            <v>582</v>
          </cell>
          <cell r="C3486">
            <v>768000</v>
          </cell>
          <cell r="D3486">
            <v>1</v>
          </cell>
          <cell r="E3486">
            <v>0</v>
          </cell>
          <cell r="F3486" t="str">
            <v xml:space="preserve">הרצאות-אזורי הכנ' </v>
          </cell>
          <cell r="G3486" t="str">
            <v>גמיש</v>
          </cell>
          <cell r="H3486">
            <v>0</v>
          </cell>
          <cell r="I3486">
            <v>0</v>
          </cell>
        </row>
        <row r="3487">
          <cell r="A3487">
            <v>1768000700</v>
          </cell>
          <cell r="B3487">
            <v>700</v>
          </cell>
          <cell r="C3487">
            <v>768000</v>
          </cell>
          <cell r="D3487">
            <v>1</v>
          </cell>
          <cell r="E3487">
            <v>0</v>
          </cell>
          <cell r="F3487" t="str">
            <v xml:space="preserve">הוצאות לפעולות    </v>
          </cell>
          <cell r="G3487" t="str">
            <v xml:space="preserve"> </v>
          </cell>
          <cell r="H3487">
            <v>0</v>
          </cell>
          <cell r="I3487">
            <v>0</v>
          </cell>
        </row>
        <row r="3488">
          <cell r="A3488">
            <v>1768000710</v>
          </cell>
          <cell r="B3488">
            <v>710</v>
          </cell>
          <cell r="C3488">
            <v>768000</v>
          </cell>
          <cell r="D3488">
            <v>1</v>
          </cell>
          <cell r="E3488">
            <v>0</v>
          </cell>
          <cell r="F3488" t="str">
            <v xml:space="preserve">הובלות והסעות     </v>
          </cell>
          <cell r="G3488" t="str">
            <v>גמיש</v>
          </cell>
          <cell r="H3488">
            <v>0</v>
          </cell>
          <cell r="I3488">
            <v>0</v>
          </cell>
        </row>
        <row r="3489">
          <cell r="A3489">
            <v>1768000722</v>
          </cell>
          <cell r="B3489">
            <v>722</v>
          </cell>
          <cell r="C3489">
            <v>768000</v>
          </cell>
          <cell r="D3489">
            <v>1</v>
          </cell>
          <cell r="E3489">
            <v>0</v>
          </cell>
          <cell r="F3489" t="str">
            <v>חמרים-תחזוקה עצמית</v>
          </cell>
          <cell r="G3489" t="str">
            <v>גמיש</v>
          </cell>
          <cell r="H3489">
            <v>0</v>
          </cell>
          <cell r="I3489">
            <v>0</v>
          </cell>
        </row>
        <row r="3490">
          <cell r="A3490">
            <v>1768000723</v>
          </cell>
          <cell r="B3490">
            <v>723</v>
          </cell>
          <cell r="C3490">
            <v>768000</v>
          </cell>
          <cell r="D3490">
            <v>1</v>
          </cell>
          <cell r="E3490">
            <v>0</v>
          </cell>
          <cell r="F3490" t="str">
            <v xml:space="preserve">חומרים ועזרים     </v>
          </cell>
          <cell r="G3490" t="str">
            <v>גמיש</v>
          </cell>
          <cell r="H3490">
            <v>0</v>
          </cell>
          <cell r="I3490">
            <v>0</v>
          </cell>
        </row>
        <row r="3491">
          <cell r="A3491">
            <v>1768000742</v>
          </cell>
          <cell r="B3491">
            <v>742</v>
          </cell>
          <cell r="C3491">
            <v>768000</v>
          </cell>
          <cell r="D3491">
            <v>1</v>
          </cell>
          <cell r="E3491">
            <v>0</v>
          </cell>
          <cell r="F3491" t="str">
            <v xml:space="preserve">כלים וציוד        </v>
          </cell>
          <cell r="G3491" t="str">
            <v>גמיש</v>
          </cell>
          <cell r="H3491">
            <v>0</v>
          </cell>
          <cell r="I3491">
            <v>0</v>
          </cell>
        </row>
        <row r="3492">
          <cell r="A3492">
            <v>1768000751</v>
          </cell>
          <cell r="B3492">
            <v>751</v>
          </cell>
          <cell r="C3492">
            <v>768000</v>
          </cell>
          <cell r="D3492">
            <v>1</v>
          </cell>
          <cell r="E3492">
            <v>0</v>
          </cell>
          <cell r="F3492" t="str">
            <v xml:space="preserve">עבודות קבלניות    </v>
          </cell>
          <cell r="G3492" t="str">
            <v>גמיש</v>
          </cell>
          <cell r="H3492">
            <v>0</v>
          </cell>
          <cell r="I3492">
            <v>0</v>
          </cell>
        </row>
        <row r="3493">
          <cell r="A3493">
            <v>1768000752</v>
          </cell>
          <cell r="B3493">
            <v>752</v>
          </cell>
          <cell r="C3493">
            <v>768000</v>
          </cell>
          <cell r="D3493">
            <v>1</v>
          </cell>
          <cell r="E3493">
            <v>0</v>
          </cell>
          <cell r="F3493" t="str">
            <v xml:space="preserve">נקיון בקבלנות     </v>
          </cell>
          <cell r="G3493" t="str">
            <v>קשיח</v>
          </cell>
          <cell r="H3493">
            <v>0</v>
          </cell>
          <cell r="I3493">
            <v>0</v>
          </cell>
        </row>
        <row r="3494">
          <cell r="A3494">
            <v>1768000781</v>
          </cell>
          <cell r="B3494">
            <v>781</v>
          </cell>
          <cell r="C3494">
            <v>768000</v>
          </cell>
          <cell r="D3494">
            <v>1</v>
          </cell>
          <cell r="E3494">
            <v>0</v>
          </cell>
          <cell r="F3494" t="str">
            <v>מודל אירופאי-איכות</v>
          </cell>
          <cell r="G3494" t="str">
            <v>גמיש</v>
          </cell>
          <cell r="H3494">
            <v>0</v>
          </cell>
          <cell r="I3494">
            <v>0</v>
          </cell>
        </row>
        <row r="3495">
          <cell r="A3495">
            <v>1768000784</v>
          </cell>
          <cell r="B3495">
            <v>784</v>
          </cell>
          <cell r="C3495">
            <v>768000</v>
          </cell>
          <cell r="D3495">
            <v>1</v>
          </cell>
          <cell r="E3495">
            <v>0</v>
          </cell>
          <cell r="F3495" t="str">
            <v>פעילות ארצית(הכנ')</v>
          </cell>
          <cell r="G3495" t="str">
            <v>קשיח</v>
          </cell>
          <cell r="H3495">
            <v>0</v>
          </cell>
          <cell r="I3495">
            <v>0</v>
          </cell>
        </row>
        <row r="3496">
          <cell r="A3496">
            <v>1768000785</v>
          </cell>
          <cell r="B3496">
            <v>785</v>
          </cell>
          <cell r="C3496">
            <v>768000</v>
          </cell>
          <cell r="D3496">
            <v>1</v>
          </cell>
          <cell r="E3496">
            <v>0</v>
          </cell>
          <cell r="F3496" t="str">
            <v>הש'-שכר רכזת הדרכה</v>
          </cell>
          <cell r="G3496" t="str">
            <v>קשיח</v>
          </cell>
          <cell r="H3496">
            <v>0</v>
          </cell>
          <cell r="I3496">
            <v>0</v>
          </cell>
        </row>
        <row r="3497">
          <cell r="A3497">
            <v>1768000789</v>
          </cell>
          <cell r="B3497">
            <v>789</v>
          </cell>
          <cell r="C3497">
            <v>768000</v>
          </cell>
          <cell r="D3497">
            <v>1</v>
          </cell>
          <cell r="E3497">
            <v>0</v>
          </cell>
          <cell r="F3497" t="str">
            <v xml:space="preserve">כביסה             </v>
          </cell>
          <cell r="G3497" t="str">
            <v>גמיש</v>
          </cell>
          <cell r="H3497">
            <v>0</v>
          </cell>
          <cell r="I3497">
            <v>0</v>
          </cell>
        </row>
        <row r="3498">
          <cell r="A3498">
            <v>1768000794</v>
          </cell>
          <cell r="B3498">
            <v>794</v>
          </cell>
          <cell r="C3498">
            <v>768000</v>
          </cell>
          <cell r="D3498">
            <v>1</v>
          </cell>
          <cell r="E3498">
            <v>0</v>
          </cell>
          <cell r="F3498" t="str">
            <v xml:space="preserve">השתתפות בעזר 094  </v>
          </cell>
          <cell r="G3498" t="str">
            <v>קשיח</v>
          </cell>
          <cell r="H3498">
            <v>0</v>
          </cell>
          <cell r="I3498">
            <v>0</v>
          </cell>
        </row>
        <row r="3499">
          <cell r="A3499">
            <v>1768000900</v>
          </cell>
          <cell r="B3499">
            <v>900</v>
          </cell>
          <cell r="C3499">
            <v>768000</v>
          </cell>
          <cell r="D3499">
            <v>1</v>
          </cell>
          <cell r="E3499">
            <v>0</v>
          </cell>
          <cell r="F3499" t="str">
            <v xml:space="preserve">הוצאות חד פעמיות  </v>
          </cell>
          <cell r="G3499" t="str">
            <v xml:space="preserve"> </v>
          </cell>
          <cell r="H3499">
            <v>0</v>
          </cell>
          <cell r="I3499">
            <v>0</v>
          </cell>
        </row>
        <row r="3500">
          <cell r="A3500">
            <v>1768000930</v>
          </cell>
          <cell r="B3500">
            <v>930</v>
          </cell>
          <cell r="C3500">
            <v>768000</v>
          </cell>
          <cell r="D3500">
            <v>1</v>
          </cell>
          <cell r="E3500">
            <v>0</v>
          </cell>
          <cell r="F3500" t="str">
            <v xml:space="preserve">רכישות חד פעמיות  </v>
          </cell>
          <cell r="G3500" t="str">
            <v>גמיש</v>
          </cell>
          <cell r="H3500">
            <v>0</v>
          </cell>
          <cell r="I3500">
            <v>0</v>
          </cell>
        </row>
        <row r="3501">
          <cell r="A3501">
            <v>1768000961</v>
          </cell>
          <cell r="B3501">
            <v>961</v>
          </cell>
          <cell r="C3501">
            <v>768000</v>
          </cell>
          <cell r="D3501">
            <v>1</v>
          </cell>
          <cell r="E3501">
            <v>0</v>
          </cell>
          <cell r="F3501" t="str">
            <v>רז' פעולות ורכישות</v>
          </cell>
          <cell r="G3501" t="str">
            <v>גמיש</v>
          </cell>
          <cell r="H3501">
            <v>0</v>
          </cell>
          <cell r="I3501">
            <v>0</v>
          </cell>
        </row>
        <row r="3502">
          <cell r="A3502" t="e">
            <v>#VALUE!</v>
          </cell>
          <cell r="B3502" t="str">
            <v>768000  סך הכל</v>
          </cell>
          <cell r="C3502">
            <v>0</v>
          </cell>
          <cell r="D3502">
            <v>0</v>
          </cell>
          <cell r="E3502">
            <v>0</v>
          </cell>
          <cell r="F3502" t="str">
            <v>מרכז הדרכה ופיתוח</v>
          </cell>
          <cell r="G3502">
            <v>0</v>
          </cell>
          <cell r="H3502">
            <v>0</v>
          </cell>
          <cell r="I3502">
            <v>0</v>
          </cell>
        </row>
        <row r="3503">
          <cell r="A3503">
            <v>17690000</v>
          </cell>
          <cell r="B3503">
            <v>0</v>
          </cell>
          <cell r="C3503">
            <v>769000</v>
          </cell>
          <cell r="D3503">
            <v>1</v>
          </cell>
          <cell r="E3503">
            <v>0</v>
          </cell>
          <cell r="F3503" t="str">
            <v xml:space="preserve">שרותים שונים      </v>
          </cell>
          <cell r="G3503" t="str">
            <v xml:space="preserve"> </v>
          </cell>
          <cell r="H3503">
            <v>0</v>
          </cell>
          <cell r="I3503">
            <v>0</v>
          </cell>
        </row>
        <row r="3504">
          <cell r="A3504">
            <v>1769000100</v>
          </cell>
          <cell r="B3504">
            <v>100</v>
          </cell>
          <cell r="C3504">
            <v>769000</v>
          </cell>
          <cell r="D3504">
            <v>1</v>
          </cell>
          <cell r="E3504">
            <v>0</v>
          </cell>
          <cell r="F3504" t="str">
            <v>שכר עובדים לפי תקן</v>
          </cell>
          <cell r="G3504" t="str">
            <v xml:space="preserve"> </v>
          </cell>
          <cell r="H3504">
            <v>0</v>
          </cell>
          <cell r="I3504">
            <v>0</v>
          </cell>
        </row>
        <row r="3505">
          <cell r="A3505">
            <v>1769000110</v>
          </cell>
          <cell r="B3505">
            <v>110</v>
          </cell>
          <cell r="C3505">
            <v>769000</v>
          </cell>
          <cell r="D3505">
            <v>1</v>
          </cell>
          <cell r="E3505">
            <v>0</v>
          </cell>
          <cell r="F3505" t="str">
            <v>השכר הקובע-תקציבית</v>
          </cell>
          <cell r="G3505" t="str">
            <v>שכר</v>
          </cell>
          <cell r="H3505">
            <v>0</v>
          </cell>
          <cell r="I3505">
            <v>0</v>
          </cell>
        </row>
        <row r="3506">
          <cell r="A3506">
            <v>1769000119</v>
          </cell>
          <cell r="B3506">
            <v>119</v>
          </cell>
          <cell r="C3506">
            <v>769000</v>
          </cell>
          <cell r="D3506">
            <v>1</v>
          </cell>
          <cell r="E3506">
            <v>0</v>
          </cell>
          <cell r="F3506" t="str">
            <v xml:space="preserve">השכר הקובע-צוברת  </v>
          </cell>
          <cell r="G3506" t="str">
            <v>שכר</v>
          </cell>
          <cell r="H3506">
            <v>1.5350877192982448E-2</v>
          </cell>
          <cell r="I3506">
            <v>138900</v>
          </cell>
        </row>
        <row r="3507">
          <cell r="A3507">
            <v>1769000122</v>
          </cell>
          <cell r="B3507">
            <v>122</v>
          </cell>
          <cell r="C3507">
            <v>769000</v>
          </cell>
          <cell r="D3507">
            <v>1</v>
          </cell>
          <cell r="E3507">
            <v>0</v>
          </cell>
          <cell r="F3507" t="str">
            <v xml:space="preserve">ביגוד             </v>
          </cell>
          <cell r="G3507" t="str">
            <v>שכר</v>
          </cell>
          <cell r="H3507">
            <v>0</v>
          </cell>
          <cell r="I3507">
            <v>5300</v>
          </cell>
        </row>
        <row r="3508">
          <cell r="A3508">
            <v>1769000126</v>
          </cell>
          <cell r="B3508">
            <v>126</v>
          </cell>
          <cell r="C3508">
            <v>769000</v>
          </cell>
          <cell r="D3508">
            <v>1</v>
          </cell>
          <cell r="E3508">
            <v>0</v>
          </cell>
          <cell r="F3508" t="str">
            <v xml:space="preserve">דמי הבראה         </v>
          </cell>
          <cell r="G3508" t="str">
            <v>שכר</v>
          </cell>
          <cell r="H3508">
            <v>-0.55223880597014929</v>
          </cell>
          <cell r="I3508">
            <v>6000</v>
          </cell>
        </row>
        <row r="3509">
          <cell r="A3509">
            <v>1769000130</v>
          </cell>
          <cell r="B3509">
            <v>130</v>
          </cell>
          <cell r="C3509">
            <v>769000</v>
          </cell>
          <cell r="D3509">
            <v>1</v>
          </cell>
          <cell r="E3509">
            <v>0</v>
          </cell>
          <cell r="F3509" t="str">
            <v xml:space="preserve">שעות נוספות       </v>
          </cell>
          <cell r="G3509" t="str">
            <v>שכר</v>
          </cell>
          <cell r="H3509">
            <v>0</v>
          </cell>
          <cell r="I3509">
            <v>0</v>
          </cell>
        </row>
        <row r="3510">
          <cell r="A3510">
            <v>1769000140</v>
          </cell>
          <cell r="B3510">
            <v>140</v>
          </cell>
          <cell r="C3510">
            <v>769000</v>
          </cell>
          <cell r="D3510">
            <v>1</v>
          </cell>
          <cell r="E3510">
            <v>0</v>
          </cell>
          <cell r="F3510" t="str">
            <v>השתתפות באחזקת רכב</v>
          </cell>
          <cell r="G3510" t="str">
            <v>שכר</v>
          </cell>
          <cell r="H3510">
            <v>0</v>
          </cell>
          <cell r="I3510">
            <v>23500</v>
          </cell>
        </row>
        <row r="3511">
          <cell r="A3511">
            <v>1769000210</v>
          </cell>
          <cell r="B3511">
            <v>210</v>
          </cell>
          <cell r="C3511">
            <v>769000</v>
          </cell>
          <cell r="D3511">
            <v>1</v>
          </cell>
          <cell r="E3511">
            <v>0</v>
          </cell>
          <cell r="F3511" t="str">
            <v>שכר הדרכה</v>
          </cell>
          <cell r="G3511" t="str">
            <v>שכר</v>
          </cell>
          <cell r="H3511">
            <v>0</v>
          </cell>
          <cell r="I3511">
            <v>0</v>
          </cell>
        </row>
        <row r="3512">
          <cell r="A3512">
            <v>1769000253</v>
          </cell>
          <cell r="B3512">
            <v>253</v>
          </cell>
          <cell r="C3512">
            <v>769000</v>
          </cell>
          <cell r="D3512">
            <v>1</v>
          </cell>
          <cell r="E3512">
            <v>0</v>
          </cell>
          <cell r="F3512" t="str">
            <v xml:space="preserve">טיפול בפנסיונרים  </v>
          </cell>
          <cell r="G3512" t="str">
            <v>שכר</v>
          </cell>
          <cell r="H3512">
            <v>0</v>
          </cell>
          <cell r="I3512">
            <v>0</v>
          </cell>
        </row>
        <row r="3513">
          <cell r="A3513">
            <v>1769000255</v>
          </cell>
          <cell r="B3513">
            <v>255</v>
          </cell>
          <cell r="C3513">
            <v>769000</v>
          </cell>
          <cell r="D3513">
            <v>1</v>
          </cell>
          <cell r="E3513">
            <v>0</v>
          </cell>
          <cell r="F3513" t="str">
            <v>טפול משפחות שכולות</v>
          </cell>
          <cell r="G3513" t="str">
            <v>שכר</v>
          </cell>
          <cell r="H3513">
            <v>0</v>
          </cell>
          <cell r="I3513">
            <v>0</v>
          </cell>
        </row>
        <row r="3514">
          <cell r="A3514">
            <v>1769000400</v>
          </cell>
          <cell r="B3514">
            <v>400</v>
          </cell>
          <cell r="C3514">
            <v>769000</v>
          </cell>
          <cell r="D3514">
            <v>1</v>
          </cell>
          <cell r="E3514">
            <v>0</v>
          </cell>
          <cell r="F3514" t="str">
            <v>אחזקת בנינים וציוד</v>
          </cell>
          <cell r="G3514" t="str">
            <v xml:space="preserve"> </v>
          </cell>
          <cell r="H3514">
            <v>0</v>
          </cell>
          <cell r="I3514">
            <v>0</v>
          </cell>
        </row>
        <row r="3515">
          <cell r="A3515">
            <v>1769000431</v>
          </cell>
          <cell r="B3515">
            <v>431</v>
          </cell>
          <cell r="C3515">
            <v>769000</v>
          </cell>
          <cell r="D3515">
            <v>1</v>
          </cell>
          <cell r="E3515">
            <v>0</v>
          </cell>
          <cell r="F3515" t="str">
            <v xml:space="preserve">חשמל              </v>
          </cell>
          <cell r="G3515" t="str">
            <v>קשיח</v>
          </cell>
          <cell r="H3515">
            <v>0</v>
          </cell>
          <cell r="I3515">
            <v>0</v>
          </cell>
        </row>
        <row r="3516">
          <cell r="A3516">
            <v>1769000432</v>
          </cell>
          <cell r="B3516">
            <v>432</v>
          </cell>
          <cell r="C3516">
            <v>769000</v>
          </cell>
          <cell r="D3516">
            <v>1</v>
          </cell>
          <cell r="E3516">
            <v>0</v>
          </cell>
          <cell r="F3516" t="str">
            <v xml:space="preserve">מים               </v>
          </cell>
          <cell r="G3516" t="str">
            <v>קשיח</v>
          </cell>
          <cell r="H3516">
            <v>0</v>
          </cell>
          <cell r="I3516">
            <v>0</v>
          </cell>
        </row>
        <row r="3517">
          <cell r="A3517">
            <v>1769000441</v>
          </cell>
          <cell r="B3517">
            <v>441</v>
          </cell>
          <cell r="C3517">
            <v>769000</v>
          </cell>
          <cell r="D3517">
            <v>1</v>
          </cell>
          <cell r="E3517">
            <v>0</v>
          </cell>
          <cell r="F3517" t="str">
            <v xml:space="preserve">ביטוח             </v>
          </cell>
          <cell r="G3517" t="str">
            <v>קשיח</v>
          </cell>
          <cell r="H3517">
            <v>0</v>
          </cell>
          <cell r="I3517">
            <v>0</v>
          </cell>
        </row>
        <row r="3518">
          <cell r="A3518">
            <v>1769000471</v>
          </cell>
          <cell r="B3518">
            <v>471</v>
          </cell>
          <cell r="C3518">
            <v>769000</v>
          </cell>
          <cell r="D3518">
            <v>1</v>
          </cell>
          <cell r="E3518">
            <v>0</v>
          </cell>
          <cell r="F3518" t="str">
            <v xml:space="preserve">מכשירי כתיבה      </v>
          </cell>
          <cell r="G3518" t="str">
            <v>גמיש</v>
          </cell>
          <cell r="H3518">
            <v>0</v>
          </cell>
          <cell r="I3518">
            <v>3600</v>
          </cell>
        </row>
        <row r="3519">
          <cell r="A3519">
            <v>1769000511</v>
          </cell>
          <cell r="B3519">
            <v>511</v>
          </cell>
          <cell r="C3519">
            <v>769000</v>
          </cell>
          <cell r="D3519">
            <v>1</v>
          </cell>
          <cell r="E3519">
            <v>0</v>
          </cell>
          <cell r="F3519" t="str">
            <v xml:space="preserve">אירוח וכיבוד      </v>
          </cell>
          <cell r="G3519" t="str">
            <v>גמיש</v>
          </cell>
          <cell r="H3519">
            <v>0</v>
          </cell>
          <cell r="I3519">
            <v>6300</v>
          </cell>
        </row>
        <row r="3520">
          <cell r="A3520">
            <v>1769000514</v>
          </cell>
          <cell r="B3520">
            <v>514</v>
          </cell>
          <cell r="C3520">
            <v>769000</v>
          </cell>
          <cell r="D3520">
            <v>1</v>
          </cell>
          <cell r="E3520">
            <v>0</v>
          </cell>
          <cell r="F3520" t="str">
            <v xml:space="preserve">שי לעובדים ארעיים </v>
          </cell>
          <cell r="G3520" t="str">
            <v>קשיח</v>
          </cell>
          <cell r="H3520">
            <v>0</v>
          </cell>
          <cell r="I3520">
            <v>0</v>
          </cell>
        </row>
        <row r="3521">
          <cell r="A3521">
            <v>1769000518</v>
          </cell>
          <cell r="B3521">
            <v>518</v>
          </cell>
          <cell r="C3521">
            <v>769000</v>
          </cell>
          <cell r="D3521">
            <v>1</v>
          </cell>
          <cell r="E3521">
            <v>0</v>
          </cell>
          <cell r="F3521" t="str">
            <v xml:space="preserve">פרס ע"ש אילון     </v>
          </cell>
          <cell r="G3521" t="str">
            <v>גמיש</v>
          </cell>
          <cell r="H3521">
            <v>0</v>
          </cell>
          <cell r="I3521">
            <v>0</v>
          </cell>
        </row>
        <row r="3522">
          <cell r="A3522">
            <v>1769000519</v>
          </cell>
          <cell r="B3522">
            <v>519</v>
          </cell>
          <cell r="C3522">
            <v>769000</v>
          </cell>
          <cell r="D3522">
            <v>1</v>
          </cell>
          <cell r="E3522">
            <v>0</v>
          </cell>
          <cell r="F3522" t="str">
            <v xml:space="preserve">תרומות            </v>
          </cell>
          <cell r="G3522" t="str">
            <v>גמיש</v>
          </cell>
          <cell r="H3522">
            <v>0</v>
          </cell>
          <cell r="I3522">
            <v>0</v>
          </cell>
        </row>
        <row r="3523">
          <cell r="A3523">
            <v>1769000561</v>
          </cell>
          <cell r="B3523">
            <v>561</v>
          </cell>
          <cell r="C3523">
            <v>769000</v>
          </cell>
          <cell r="D3523">
            <v>1</v>
          </cell>
          <cell r="E3523">
            <v>0</v>
          </cell>
          <cell r="F3523" t="str">
            <v xml:space="preserve">שיכפולים          </v>
          </cell>
          <cell r="G3523" t="str">
            <v>גמיש</v>
          </cell>
          <cell r="H3523">
            <v>0</v>
          </cell>
          <cell r="I3523">
            <v>0</v>
          </cell>
        </row>
        <row r="3524">
          <cell r="A3524">
            <v>1769000562</v>
          </cell>
          <cell r="B3524">
            <v>562</v>
          </cell>
          <cell r="C3524">
            <v>769000</v>
          </cell>
          <cell r="D3524">
            <v>1</v>
          </cell>
          <cell r="E3524">
            <v>0</v>
          </cell>
          <cell r="F3524" t="str">
            <v xml:space="preserve">הדפסות            </v>
          </cell>
          <cell r="G3524" t="str">
            <v>גמיש</v>
          </cell>
          <cell r="H3524">
            <v>0</v>
          </cell>
          <cell r="I3524">
            <v>2400</v>
          </cell>
        </row>
        <row r="3525">
          <cell r="A3525">
            <v>1769000580</v>
          </cell>
          <cell r="B3525">
            <v>580</v>
          </cell>
          <cell r="C3525">
            <v>769000</v>
          </cell>
          <cell r="D3525">
            <v>1</v>
          </cell>
          <cell r="E3525">
            <v>0</v>
          </cell>
          <cell r="F3525" t="str">
            <v>בקרה - ועדת תמיכות</v>
          </cell>
          <cell r="G3525" t="str">
            <v>גמיש</v>
          </cell>
          <cell r="H3525">
            <v>0</v>
          </cell>
          <cell r="I3525">
            <v>52700</v>
          </cell>
        </row>
        <row r="3526">
          <cell r="A3526">
            <v>1769000581</v>
          </cell>
          <cell r="B3526">
            <v>581</v>
          </cell>
          <cell r="C3526">
            <v>769000</v>
          </cell>
          <cell r="D3526">
            <v>1</v>
          </cell>
          <cell r="E3526">
            <v>0</v>
          </cell>
          <cell r="F3526" t="str">
            <v>יועץ לרעש מטוסים</v>
          </cell>
          <cell r="G3526" t="str">
            <v>גמיש</v>
          </cell>
          <cell r="H3526">
            <v>0</v>
          </cell>
          <cell r="I3526">
            <v>0</v>
          </cell>
        </row>
        <row r="3527">
          <cell r="A3527">
            <v>1769000700</v>
          </cell>
          <cell r="B3527">
            <v>700</v>
          </cell>
          <cell r="C3527">
            <v>769000</v>
          </cell>
          <cell r="D3527">
            <v>1</v>
          </cell>
          <cell r="E3527">
            <v>0</v>
          </cell>
          <cell r="F3527" t="str">
            <v xml:space="preserve">הוצאות לפעולות    </v>
          </cell>
          <cell r="G3527" t="str">
            <v xml:space="preserve"> </v>
          </cell>
          <cell r="H3527">
            <v>0</v>
          </cell>
          <cell r="I3527">
            <v>0</v>
          </cell>
        </row>
        <row r="3528">
          <cell r="A3528">
            <v>1769000721</v>
          </cell>
          <cell r="B3528">
            <v>721</v>
          </cell>
          <cell r="C3528">
            <v>769000</v>
          </cell>
          <cell r="D3528">
            <v>1</v>
          </cell>
          <cell r="E3528">
            <v>0</v>
          </cell>
          <cell r="F3528" t="str">
            <v>חמרים לתחזוקת "נקודת חן"</v>
          </cell>
          <cell r="G3528" t="str">
            <v>גמיש</v>
          </cell>
          <cell r="H3528">
            <v>0</v>
          </cell>
          <cell r="I3528">
            <v>800</v>
          </cell>
        </row>
        <row r="3529">
          <cell r="A3529">
            <v>1769000751</v>
          </cell>
          <cell r="B3529">
            <v>751</v>
          </cell>
          <cell r="C3529">
            <v>769000</v>
          </cell>
          <cell r="D3529">
            <v>1</v>
          </cell>
          <cell r="E3529">
            <v>0</v>
          </cell>
          <cell r="F3529" t="str">
            <v>עבודות קבלניות "נקודת חן"</v>
          </cell>
          <cell r="G3529" t="str">
            <v>גמיש</v>
          </cell>
          <cell r="H3529">
            <v>0</v>
          </cell>
          <cell r="I3529">
            <v>5800</v>
          </cell>
        </row>
        <row r="3530">
          <cell r="A3530">
            <v>1769000752</v>
          </cell>
          <cell r="B3530">
            <v>752</v>
          </cell>
          <cell r="C3530">
            <v>769000</v>
          </cell>
          <cell r="D3530">
            <v>1</v>
          </cell>
          <cell r="E3530">
            <v>0</v>
          </cell>
          <cell r="F3530" t="str">
            <v>נקיון בית הוועד</v>
          </cell>
          <cell r="G3530" t="str">
            <v>קשיח</v>
          </cell>
          <cell r="H3530">
            <v>0</v>
          </cell>
          <cell r="I3530">
            <v>15000</v>
          </cell>
        </row>
        <row r="3531">
          <cell r="A3531">
            <v>1769000753</v>
          </cell>
          <cell r="B3531">
            <v>753</v>
          </cell>
          <cell r="C3531">
            <v>769000</v>
          </cell>
          <cell r="D3531">
            <v>1</v>
          </cell>
          <cell r="E3531">
            <v>0</v>
          </cell>
          <cell r="F3531" t="str">
            <v xml:space="preserve">טיפול בפנסיונרים  </v>
          </cell>
          <cell r="G3531" t="str">
            <v>קשיח</v>
          </cell>
          <cell r="H3531">
            <v>0</v>
          </cell>
          <cell r="I3531">
            <v>0</v>
          </cell>
        </row>
        <row r="3532">
          <cell r="A3532">
            <v>1769000755</v>
          </cell>
          <cell r="B3532">
            <v>755</v>
          </cell>
          <cell r="C3532">
            <v>769000</v>
          </cell>
          <cell r="D3532">
            <v>1</v>
          </cell>
          <cell r="E3532">
            <v>0</v>
          </cell>
          <cell r="F3532" t="str">
            <v>טפול משפחות שכולות</v>
          </cell>
          <cell r="G3532" t="str">
            <v>קשיח</v>
          </cell>
          <cell r="H3532">
            <v>0</v>
          </cell>
          <cell r="I3532">
            <v>0</v>
          </cell>
        </row>
        <row r="3533">
          <cell r="A3533">
            <v>1769000780</v>
          </cell>
          <cell r="B3533">
            <v>780</v>
          </cell>
          <cell r="C3533">
            <v>769000</v>
          </cell>
          <cell r="D3533">
            <v>1</v>
          </cell>
          <cell r="E3533">
            <v>0</v>
          </cell>
          <cell r="F3533" t="str">
            <v xml:space="preserve">השתתפויות         </v>
          </cell>
          <cell r="G3533" t="str">
            <v>גמיש</v>
          </cell>
          <cell r="H3533">
            <v>0</v>
          </cell>
          <cell r="I3533">
            <v>451300</v>
          </cell>
        </row>
        <row r="3534">
          <cell r="A3534">
            <v>1769000781</v>
          </cell>
          <cell r="B3534">
            <v>781</v>
          </cell>
          <cell r="C3534">
            <v>769000</v>
          </cell>
          <cell r="D3534">
            <v>1</v>
          </cell>
          <cell r="E3534">
            <v>0</v>
          </cell>
          <cell r="F3534" t="str">
            <v>מצגת יד לבנים</v>
          </cell>
          <cell r="G3534" t="str">
            <v>גמיש</v>
          </cell>
          <cell r="H3534">
            <v>0</v>
          </cell>
          <cell r="I3534">
            <v>17100</v>
          </cell>
        </row>
        <row r="3535">
          <cell r="A3535">
            <v>1769000782</v>
          </cell>
          <cell r="B3535">
            <v>782</v>
          </cell>
          <cell r="C3535">
            <v>769000</v>
          </cell>
          <cell r="D3535">
            <v>1</v>
          </cell>
          <cell r="E3535">
            <v>0</v>
          </cell>
          <cell r="F3535" t="str">
            <v xml:space="preserve">תמלוגים-על מוסיקה </v>
          </cell>
          <cell r="G3535" t="str">
            <v>גמיש</v>
          </cell>
          <cell r="H3535">
            <v>4.1994750656167978E-2</v>
          </cell>
          <cell r="I3535">
            <v>397000</v>
          </cell>
        </row>
        <row r="3536">
          <cell r="A3536">
            <v>1769000783</v>
          </cell>
          <cell r="B3536">
            <v>783</v>
          </cell>
          <cell r="C3536">
            <v>769000</v>
          </cell>
          <cell r="D3536">
            <v>1</v>
          </cell>
          <cell r="E3536">
            <v>0</v>
          </cell>
          <cell r="F3536" t="str">
            <v xml:space="preserve">מפגשים שכונתיים   </v>
          </cell>
          <cell r="G3536" t="str">
            <v>גמיש</v>
          </cell>
          <cell r="H3536">
            <v>0</v>
          </cell>
          <cell r="I3536">
            <v>0</v>
          </cell>
        </row>
        <row r="3537">
          <cell r="A3537">
            <v>1769000784</v>
          </cell>
          <cell r="B3537">
            <v>784</v>
          </cell>
          <cell r="C3537">
            <v>769000</v>
          </cell>
          <cell r="D3537">
            <v>1</v>
          </cell>
          <cell r="E3537">
            <v>0</v>
          </cell>
          <cell r="F3537" t="str">
            <v xml:space="preserve">קשר עם חיילים     </v>
          </cell>
          <cell r="G3537" t="str">
            <v>גמיש</v>
          </cell>
          <cell r="H3537">
            <v>0.20239880059970017</v>
          </cell>
          <cell r="I3537">
            <v>1604000</v>
          </cell>
        </row>
        <row r="3538">
          <cell r="A3538">
            <v>1769000785</v>
          </cell>
          <cell r="B3538">
            <v>785</v>
          </cell>
          <cell r="C3538">
            <v>769000</v>
          </cell>
          <cell r="D3538">
            <v>1</v>
          </cell>
          <cell r="E3538">
            <v>0</v>
          </cell>
          <cell r="F3538" t="str">
            <v>פעולות איבה ומערכות ישראל</v>
          </cell>
          <cell r="G3538" t="str">
            <v>גמיש</v>
          </cell>
          <cell r="H3538">
            <v>0</v>
          </cell>
          <cell r="I3538">
            <v>0</v>
          </cell>
        </row>
        <row r="3539">
          <cell r="A3539">
            <v>1769000786</v>
          </cell>
          <cell r="B3539">
            <v>786</v>
          </cell>
          <cell r="C3539">
            <v>769000</v>
          </cell>
          <cell r="D3539">
            <v>1</v>
          </cell>
          <cell r="E3539">
            <v>0</v>
          </cell>
          <cell r="F3539" t="str">
            <v>מעמד האשה</v>
          </cell>
          <cell r="G3539" t="str">
            <v>גמיש</v>
          </cell>
          <cell r="H3539">
            <v>0</v>
          </cell>
          <cell r="I3539">
            <v>117300</v>
          </cell>
        </row>
        <row r="3540">
          <cell r="A3540">
            <v>1769000787</v>
          </cell>
          <cell r="B3540">
            <v>787</v>
          </cell>
          <cell r="C3540">
            <v>769000</v>
          </cell>
          <cell r="D3540">
            <v>1</v>
          </cell>
          <cell r="E3540">
            <v>0</v>
          </cell>
          <cell r="F3540" t="str">
            <v>כרטיס תושב</v>
          </cell>
          <cell r="G3540" t="str">
            <v>גמיש</v>
          </cell>
          <cell r="H3540">
            <v>0</v>
          </cell>
          <cell r="I3540">
            <v>0</v>
          </cell>
        </row>
        <row r="3541">
          <cell r="A3541">
            <v>1769000800</v>
          </cell>
          <cell r="B3541">
            <v>800</v>
          </cell>
          <cell r="C3541">
            <v>769000</v>
          </cell>
          <cell r="D3541">
            <v>1</v>
          </cell>
          <cell r="E3541">
            <v>0</v>
          </cell>
          <cell r="F3541" t="str">
            <v>השת' תמיכות תרומות</v>
          </cell>
          <cell r="G3541" t="str">
            <v xml:space="preserve"> </v>
          </cell>
          <cell r="H3541">
            <v>0</v>
          </cell>
          <cell r="I3541">
            <v>0</v>
          </cell>
        </row>
        <row r="3542">
          <cell r="A3542">
            <v>1769000810</v>
          </cell>
          <cell r="B3542">
            <v>810</v>
          </cell>
          <cell r="C3542">
            <v>769000</v>
          </cell>
          <cell r="D3542">
            <v>1</v>
          </cell>
          <cell r="E3542">
            <v>0</v>
          </cell>
          <cell r="F3542" t="str">
            <v>השת' עדה אתיופית</v>
          </cell>
          <cell r="G3542" t="str">
            <v>גמיש</v>
          </cell>
          <cell r="H3542">
            <v>0</v>
          </cell>
          <cell r="I3542">
            <v>130000</v>
          </cell>
        </row>
        <row r="3543">
          <cell r="A3543">
            <v>1769000811</v>
          </cell>
          <cell r="B3543">
            <v>811</v>
          </cell>
          <cell r="C3543">
            <v>769000</v>
          </cell>
          <cell r="D3543">
            <v>1</v>
          </cell>
          <cell r="E3543">
            <v>0</v>
          </cell>
          <cell r="F3543" t="str">
            <v>קמחא דפסחא</v>
          </cell>
          <cell r="G3543" t="str">
            <v>גמיש</v>
          </cell>
          <cell r="H3543">
            <v>0</v>
          </cell>
          <cell r="I3543">
            <v>108300</v>
          </cell>
        </row>
        <row r="3544">
          <cell r="A3544">
            <v>1769000813</v>
          </cell>
          <cell r="B3544">
            <v>813</v>
          </cell>
          <cell r="C3544">
            <v>769000</v>
          </cell>
          <cell r="D3544">
            <v>1</v>
          </cell>
          <cell r="E3544">
            <v>0</v>
          </cell>
          <cell r="F3544" t="str">
            <v>תמיכה לראש השנה</v>
          </cell>
          <cell r="G3544" t="str">
            <v>גמיש</v>
          </cell>
          <cell r="H3544">
            <v>0</v>
          </cell>
          <cell r="I3544">
            <v>33300</v>
          </cell>
        </row>
        <row r="3545">
          <cell r="A3545">
            <v>1769000815</v>
          </cell>
          <cell r="B3545">
            <v>815</v>
          </cell>
          <cell r="C3545">
            <v>769000</v>
          </cell>
          <cell r="D3545">
            <v>1</v>
          </cell>
          <cell r="E3545">
            <v>0</v>
          </cell>
          <cell r="F3545" t="str">
            <v>טקס יצחק רבין</v>
          </cell>
          <cell r="G3545" t="str">
            <v>גמיש</v>
          </cell>
          <cell r="H3545">
            <v>0</v>
          </cell>
          <cell r="I3545">
            <v>18100</v>
          </cell>
        </row>
        <row r="3546">
          <cell r="A3546">
            <v>1769000816</v>
          </cell>
          <cell r="B3546">
            <v>816</v>
          </cell>
          <cell r="C3546">
            <v>769000</v>
          </cell>
          <cell r="D3546">
            <v>1</v>
          </cell>
          <cell r="E3546">
            <v>0</v>
          </cell>
          <cell r="F3546" t="str">
            <v>הקצבה לועד הורים שכולים</v>
          </cell>
          <cell r="G3546" t="str">
            <v>גמיש</v>
          </cell>
          <cell r="H3546">
            <v>0</v>
          </cell>
          <cell r="I3546">
            <v>31000</v>
          </cell>
        </row>
        <row r="3547">
          <cell r="A3547">
            <v>1769000819</v>
          </cell>
          <cell r="B3547">
            <v>819</v>
          </cell>
          <cell r="C3547">
            <v>769000</v>
          </cell>
          <cell r="D3547">
            <v>1</v>
          </cell>
          <cell r="E3547">
            <v>0</v>
          </cell>
          <cell r="F3547" t="str">
            <v>השתת' לועד העובדים</v>
          </cell>
          <cell r="G3547" t="str">
            <v>גמיש</v>
          </cell>
          <cell r="H3547">
            <v>0</v>
          </cell>
          <cell r="I3547">
            <v>0</v>
          </cell>
        </row>
        <row r="3548">
          <cell r="A3548">
            <v>1769000820</v>
          </cell>
          <cell r="B3548">
            <v>820</v>
          </cell>
          <cell r="C3548">
            <v>769000</v>
          </cell>
          <cell r="D3548">
            <v>1</v>
          </cell>
          <cell r="E3548">
            <v>0</v>
          </cell>
          <cell r="F3548" t="str">
            <v xml:space="preserve">תמיכה במוסדות דת  </v>
          </cell>
          <cell r="G3548" t="str">
            <v>גמיש</v>
          </cell>
          <cell r="H3548">
            <v>0</v>
          </cell>
          <cell r="I3548">
            <v>494000</v>
          </cell>
        </row>
        <row r="3549">
          <cell r="A3549">
            <v>1769000821</v>
          </cell>
          <cell r="B3549">
            <v>821</v>
          </cell>
          <cell r="C3549">
            <v>769000</v>
          </cell>
          <cell r="D3549">
            <v>1</v>
          </cell>
          <cell r="E3549">
            <v>0</v>
          </cell>
          <cell r="F3549" t="str">
            <v xml:space="preserve">ועדת תמיכות       </v>
          </cell>
          <cell r="G3549" t="str">
            <v>גמיש</v>
          </cell>
          <cell r="H3549">
            <v>0</v>
          </cell>
          <cell r="I3549">
            <v>139800</v>
          </cell>
        </row>
        <row r="3550">
          <cell r="A3550">
            <v>1769000822</v>
          </cell>
          <cell r="B3550">
            <v>822</v>
          </cell>
          <cell r="C3550">
            <v>769000</v>
          </cell>
          <cell r="D3550">
            <v>1</v>
          </cell>
          <cell r="E3550">
            <v>0</v>
          </cell>
          <cell r="F3550" t="str">
            <v xml:space="preserve">העמותה לידע התורה </v>
          </cell>
          <cell r="G3550" t="str">
            <v>גמיש</v>
          </cell>
          <cell r="H3550">
            <v>0</v>
          </cell>
          <cell r="I3550">
            <v>0</v>
          </cell>
        </row>
        <row r="3551">
          <cell r="A3551">
            <v>1769000880</v>
          </cell>
          <cell r="B3551">
            <v>880</v>
          </cell>
          <cell r="C3551">
            <v>769000</v>
          </cell>
          <cell r="D3551">
            <v>1</v>
          </cell>
          <cell r="E3551">
            <v>0</v>
          </cell>
          <cell r="F3551" t="str">
            <v xml:space="preserve">תרומות            </v>
          </cell>
          <cell r="G3551" t="str">
            <v>גמיש</v>
          </cell>
          <cell r="H3551">
            <v>0</v>
          </cell>
          <cell r="I3551">
            <v>0</v>
          </cell>
        </row>
        <row r="3552">
          <cell r="A3552">
            <v>1769000882</v>
          </cell>
          <cell r="B3552">
            <v>882</v>
          </cell>
          <cell r="C3552">
            <v>769000</v>
          </cell>
          <cell r="D3552">
            <v>1</v>
          </cell>
          <cell r="E3552">
            <v>0</v>
          </cell>
          <cell r="F3552" t="str">
            <v xml:space="preserve">קרן חולון         </v>
          </cell>
          <cell r="G3552" t="str">
            <v>גמיש</v>
          </cell>
          <cell r="H3552">
            <v>0</v>
          </cell>
          <cell r="I3552">
            <v>0</v>
          </cell>
        </row>
        <row r="3553">
          <cell r="A3553">
            <v>1769000884</v>
          </cell>
          <cell r="B3553">
            <v>884</v>
          </cell>
          <cell r="C3553">
            <v>769000</v>
          </cell>
          <cell r="D3553">
            <v>1</v>
          </cell>
          <cell r="E3553">
            <v>0</v>
          </cell>
          <cell r="F3553" t="str">
            <v xml:space="preserve">שמות לאנדרטה      </v>
          </cell>
          <cell r="G3553" t="str">
            <v>גמיש</v>
          </cell>
          <cell r="H3553">
            <v>0</v>
          </cell>
          <cell r="I3553">
            <v>10800</v>
          </cell>
        </row>
        <row r="3554">
          <cell r="A3554">
            <v>1769000885</v>
          </cell>
          <cell r="B3554">
            <v>885</v>
          </cell>
          <cell r="C3554">
            <v>769000</v>
          </cell>
          <cell r="D3554">
            <v>1</v>
          </cell>
          <cell r="E3554">
            <v>0</v>
          </cell>
          <cell r="F3554" t="str">
            <v>טיפול במשפ' שכולות</v>
          </cell>
          <cell r="G3554" t="str">
            <v>גמיש</v>
          </cell>
          <cell r="H3554">
            <v>0</v>
          </cell>
          <cell r="I3554">
            <v>47500</v>
          </cell>
        </row>
        <row r="3555">
          <cell r="A3555">
            <v>1769000961</v>
          </cell>
          <cell r="B3555">
            <v>961</v>
          </cell>
          <cell r="C3555">
            <v>769000</v>
          </cell>
          <cell r="D3555">
            <v>1</v>
          </cell>
          <cell r="E3555">
            <v>0</v>
          </cell>
          <cell r="F3555" t="str">
            <v>רז' פעולות ורכישות</v>
          </cell>
          <cell r="G3555" t="str">
            <v>גמיש</v>
          </cell>
          <cell r="H3555">
            <v>0</v>
          </cell>
          <cell r="I3555">
            <v>0</v>
          </cell>
        </row>
        <row r="3556">
          <cell r="A3556" t="e">
            <v>#VALUE!</v>
          </cell>
          <cell r="B3556" t="str">
            <v>769000  סך הכל</v>
          </cell>
          <cell r="C3556">
            <v>0</v>
          </cell>
          <cell r="D3556">
            <v>0</v>
          </cell>
          <cell r="E3556">
            <v>0</v>
          </cell>
          <cell r="F3556" t="str">
            <v xml:space="preserve">שרותים שונים      </v>
          </cell>
          <cell r="G3556">
            <v>0</v>
          </cell>
          <cell r="H3556">
            <v>0.11907454118465677</v>
          </cell>
          <cell r="I3556">
            <v>3859800</v>
          </cell>
        </row>
        <row r="3557">
          <cell r="A3557">
            <v>17691000</v>
          </cell>
          <cell r="B3557">
            <v>0</v>
          </cell>
          <cell r="C3557">
            <v>769100</v>
          </cell>
          <cell r="D3557">
            <v>1</v>
          </cell>
          <cell r="E3557">
            <v>0</v>
          </cell>
          <cell r="F3557" t="str">
            <v xml:space="preserve">בית  הגימלאי        </v>
          </cell>
          <cell r="G3557" t="str">
            <v xml:space="preserve"> </v>
          </cell>
          <cell r="H3557">
            <v>0</v>
          </cell>
          <cell r="I3557">
            <v>0</v>
          </cell>
        </row>
        <row r="3558">
          <cell r="A3558">
            <v>1769100119</v>
          </cell>
          <cell r="B3558">
            <v>119</v>
          </cell>
          <cell r="C3558">
            <v>769100</v>
          </cell>
          <cell r="D3558">
            <v>1</v>
          </cell>
          <cell r="E3558">
            <v>0</v>
          </cell>
          <cell r="F3558" t="str">
            <v xml:space="preserve">השכר הקובע-צוברת  </v>
          </cell>
          <cell r="G3558" t="str">
            <v>שכר</v>
          </cell>
          <cell r="H3558">
            <v>0</v>
          </cell>
          <cell r="I3558">
            <v>0</v>
          </cell>
        </row>
        <row r="3559">
          <cell r="A3559">
            <v>1769100210</v>
          </cell>
          <cell r="B3559">
            <v>210</v>
          </cell>
          <cell r="C3559">
            <v>769100</v>
          </cell>
          <cell r="D3559">
            <v>1</v>
          </cell>
          <cell r="E3559">
            <v>0</v>
          </cell>
          <cell r="F3559" t="str">
            <v>השכר הקובע</v>
          </cell>
          <cell r="G3559" t="str">
            <v>שכר</v>
          </cell>
          <cell r="H3559">
            <v>0</v>
          </cell>
          <cell r="I3559">
            <v>0</v>
          </cell>
        </row>
        <row r="3560">
          <cell r="A3560">
            <v>1769100253</v>
          </cell>
          <cell r="B3560">
            <v>253</v>
          </cell>
          <cell r="C3560">
            <v>769100</v>
          </cell>
          <cell r="D3560">
            <v>1</v>
          </cell>
          <cell r="E3560">
            <v>0</v>
          </cell>
          <cell r="F3560" t="str">
            <v>שכר הדרכה</v>
          </cell>
          <cell r="G3560" t="str">
            <v>שכר</v>
          </cell>
          <cell r="H3560">
            <v>0</v>
          </cell>
          <cell r="I3560">
            <v>0</v>
          </cell>
        </row>
        <row r="3561">
          <cell r="A3561">
            <v>1769100263</v>
          </cell>
          <cell r="B3561">
            <v>263</v>
          </cell>
          <cell r="C3561">
            <v>769100</v>
          </cell>
          <cell r="D3561">
            <v>1</v>
          </cell>
          <cell r="E3561">
            <v>0</v>
          </cell>
          <cell r="F3561" t="str">
            <v xml:space="preserve">מדריכה ממוסדות    </v>
          </cell>
          <cell r="G3561" t="str">
            <v>שכר</v>
          </cell>
          <cell r="H3561">
            <v>0</v>
          </cell>
          <cell r="I3561">
            <v>0</v>
          </cell>
        </row>
        <row r="3562">
          <cell r="A3562">
            <v>1769100433</v>
          </cell>
          <cell r="B3562">
            <v>433</v>
          </cell>
          <cell r="C3562">
            <v>769100</v>
          </cell>
          <cell r="D3562">
            <v>1</v>
          </cell>
          <cell r="E3562">
            <v>0</v>
          </cell>
          <cell r="F3562" t="str">
            <v xml:space="preserve">חומרי נקיון       </v>
          </cell>
          <cell r="G3562" t="str">
            <v>גמיש</v>
          </cell>
          <cell r="H3562">
            <v>0</v>
          </cell>
          <cell r="I3562">
            <v>0</v>
          </cell>
        </row>
        <row r="3563">
          <cell r="A3563">
            <v>1769100450</v>
          </cell>
          <cell r="B3563">
            <v>450</v>
          </cell>
          <cell r="C3563">
            <v>769100</v>
          </cell>
          <cell r="D3563">
            <v>1</v>
          </cell>
          <cell r="E3563">
            <v>0</v>
          </cell>
          <cell r="F3563" t="str">
            <v>אחזקת תמי 4</v>
          </cell>
          <cell r="G3563" t="str">
            <v>קשיח</v>
          </cell>
          <cell r="H3563">
            <v>0</v>
          </cell>
          <cell r="I3563">
            <v>1700</v>
          </cell>
        </row>
        <row r="3564">
          <cell r="A3564">
            <v>1769100471</v>
          </cell>
          <cell r="B3564">
            <v>471</v>
          </cell>
          <cell r="C3564">
            <v>769100</v>
          </cell>
          <cell r="D3564">
            <v>1</v>
          </cell>
          <cell r="E3564">
            <v>0</v>
          </cell>
          <cell r="F3564" t="str">
            <v xml:space="preserve">מכשירי כתיבה      </v>
          </cell>
          <cell r="G3564" t="str">
            <v>גמיש</v>
          </cell>
          <cell r="H3564">
            <v>0</v>
          </cell>
          <cell r="I3564">
            <v>2700</v>
          </cell>
        </row>
        <row r="3565">
          <cell r="A3565">
            <v>1769100511</v>
          </cell>
          <cell r="B3565">
            <v>511</v>
          </cell>
          <cell r="C3565">
            <v>769100</v>
          </cell>
          <cell r="D3565">
            <v>1</v>
          </cell>
          <cell r="E3565">
            <v>0</v>
          </cell>
          <cell r="F3565" t="str">
            <v xml:space="preserve">אירוח וכיבוד      </v>
          </cell>
          <cell r="G3565" t="str">
            <v>גמיש</v>
          </cell>
          <cell r="H3565">
            <v>0</v>
          </cell>
          <cell r="I3565">
            <v>1400</v>
          </cell>
        </row>
        <row r="3566">
          <cell r="A3566">
            <v>1769100540</v>
          </cell>
          <cell r="B3566">
            <v>540</v>
          </cell>
          <cell r="C3566">
            <v>769100</v>
          </cell>
          <cell r="D3566">
            <v>1</v>
          </cell>
          <cell r="E3566">
            <v>0</v>
          </cell>
          <cell r="F3566" t="str">
            <v xml:space="preserve">הוצאות טלפון      </v>
          </cell>
          <cell r="G3566" t="str">
            <v>קשיח</v>
          </cell>
          <cell r="H3566">
            <v>0</v>
          </cell>
          <cell r="I3566">
            <v>0</v>
          </cell>
        </row>
        <row r="3567">
          <cell r="A3567">
            <v>1769100544</v>
          </cell>
          <cell r="B3567">
            <v>544</v>
          </cell>
          <cell r="C3567">
            <v>769100</v>
          </cell>
          <cell r="D3567">
            <v>1</v>
          </cell>
          <cell r="E3567">
            <v>0</v>
          </cell>
          <cell r="F3567" t="str">
            <v xml:space="preserve">הוצאות דאר        </v>
          </cell>
          <cell r="G3567" t="str">
            <v>גמיש</v>
          </cell>
          <cell r="H3567">
            <v>0</v>
          </cell>
          <cell r="I3567">
            <v>27100</v>
          </cell>
        </row>
        <row r="3568">
          <cell r="A3568">
            <v>1769100561</v>
          </cell>
          <cell r="B3568">
            <v>561</v>
          </cell>
          <cell r="C3568">
            <v>769100</v>
          </cell>
          <cell r="D3568">
            <v>1</v>
          </cell>
          <cell r="E3568">
            <v>0</v>
          </cell>
          <cell r="F3568" t="str">
            <v xml:space="preserve">שיכפולים          </v>
          </cell>
          <cell r="G3568" t="str">
            <v>גמיש</v>
          </cell>
          <cell r="H3568">
            <v>0</v>
          </cell>
          <cell r="I3568">
            <v>4500</v>
          </cell>
        </row>
        <row r="3569">
          <cell r="A3569">
            <v>1769100562</v>
          </cell>
          <cell r="B3569">
            <v>562</v>
          </cell>
          <cell r="C3569">
            <v>769100</v>
          </cell>
          <cell r="D3569">
            <v>1</v>
          </cell>
          <cell r="E3569">
            <v>0</v>
          </cell>
          <cell r="F3569" t="str">
            <v xml:space="preserve">הדפסות            </v>
          </cell>
          <cell r="G3569" t="str">
            <v>גמיש</v>
          </cell>
          <cell r="H3569">
            <v>0</v>
          </cell>
          <cell r="I3569">
            <v>0</v>
          </cell>
        </row>
        <row r="3570">
          <cell r="A3570">
            <v>1769100723</v>
          </cell>
          <cell r="B3570">
            <v>723</v>
          </cell>
          <cell r="C3570">
            <v>769100</v>
          </cell>
          <cell r="D3570">
            <v>1</v>
          </cell>
          <cell r="E3570">
            <v>0</v>
          </cell>
          <cell r="F3570" t="str">
            <v xml:space="preserve">חומרים            </v>
          </cell>
          <cell r="G3570" t="str">
            <v>גמיש</v>
          </cell>
          <cell r="H3570">
            <v>0</v>
          </cell>
          <cell r="I3570">
            <v>1000</v>
          </cell>
        </row>
        <row r="3571">
          <cell r="A3571">
            <v>1769100752</v>
          </cell>
          <cell r="B3571">
            <v>752</v>
          </cell>
          <cell r="C3571">
            <v>769100</v>
          </cell>
          <cell r="D3571">
            <v>1</v>
          </cell>
          <cell r="E3571">
            <v>0</v>
          </cell>
          <cell r="F3571" t="str">
            <v>נקיון בית העובד</v>
          </cell>
          <cell r="G3571" t="str">
            <v>קשיח</v>
          </cell>
          <cell r="H3571">
            <v>0</v>
          </cell>
          <cell r="I3571">
            <v>48000</v>
          </cell>
        </row>
        <row r="3572">
          <cell r="A3572">
            <v>1769100763</v>
          </cell>
          <cell r="B3572">
            <v>763</v>
          </cell>
          <cell r="C3572">
            <v>769100</v>
          </cell>
          <cell r="D3572">
            <v>1</v>
          </cell>
          <cell r="E3572">
            <v>0</v>
          </cell>
          <cell r="F3572" t="str">
            <v xml:space="preserve">מדריכה ממוסדות    </v>
          </cell>
          <cell r="G3572" t="str">
            <v>קשיח</v>
          </cell>
          <cell r="H3572">
            <v>0</v>
          </cell>
          <cell r="I3572">
            <v>0</v>
          </cell>
        </row>
        <row r="3573">
          <cell r="A3573">
            <v>1769100780</v>
          </cell>
          <cell r="B3573">
            <v>780</v>
          </cell>
          <cell r="C3573">
            <v>769100</v>
          </cell>
          <cell r="D3573">
            <v>1</v>
          </cell>
          <cell r="E3573">
            <v>0</v>
          </cell>
          <cell r="F3573" t="str">
            <v xml:space="preserve">פעילות מהכנסות    </v>
          </cell>
          <cell r="G3573" t="str">
            <v>קשיח</v>
          </cell>
          <cell r="H3573">
            <v>0</v>
          </cell>
          <cell r="I3573">
            <v>0</v>
          </cell>
        </row>
        <row r="3574">
          <cell r="A3574">
            <v>1769100781</v>
          </cell>
          <cell r="B3574">
            <v>781</v>
          </cell>
          <cell r="C3574">
            <v>769100</v>
          </cell>
          <cell r="D3574">
            <v>1</v>
          </cell>
          <cell r="E3574">
            <v>0</v>
          </cell>
          <cell r="F3574" t="str">
            <v xml:space="preserve">פעולות תרבות      </v>
          </cell>
          <cell r="G3574" t="str">
            <v>גמיש</v>
          </cell>
          <cell r="H3574">
            <v>0</v>
          </cell>
          <cell r="I3574">
            <v>20700</v>
          </cell>
        </row>
        <row r="3575">
          <cell r="A3575">
            <v>1769100782</v>
          </cell>
          <cell r="B3575">
            <v>782</v>
          </cell>
          <cell r="C3575">
            <v>769100</v>
          </cell>
          <cell r="D3575">
            <v>1</v>
          </cell>
          <cell r="E3575">
            <v>0</v>
          </cell>
          <cell r="F3575" t="str">
            <v xml:space="preserve">יריד אומנים       </v>
          </cell>
          <cell r="G3575" t="str">
            <v>גמיש</v>
          </cell>
          <cell r="H3575">
            <v>0</v>
          </cell>
          <cell r="I3575">
            <v>0</v>
          </cell>
        </row>
        <row r="3576">
          <cell r="A3576">
            <v>1769100931</v>
          </cell>
          <cell r="B3576">
            <v>931</v>
          </cell>
          <cell r="C3576">
            <v>769100</v>
          </cell>
          <cell r="D3576">
            <v>1</v>
          </cell>
          <cell r="E3576">
            <v>0</v>
          </cell>
          <cell r="F3576" t="str">
            <v xml:space="preserve">ציוד חד פעמי      </v>
          </cell>
          <cell r="G3576" t="str">
            <v>גמיש</v>
          </cell>
          <cell r="H3576">
            <v>0</v>
          </cell>
          <cell r="I3576">
            <v>1800</v>
          </cell>
        </row>
        <row r="3577">
          <cell r="A3577">
            <v>1769100961</v>
          </cell>
          <cell r="B3577">
            <v>961</v>
          </cell>
          <cell r="C3577">
            <v>769100</v>
          </cell>
          <cell r="D3577">
            <v>1</v>
          </cell>
          <cell r="E3577">
            <v>0</v>
          </cell>
          <cell r="F3577" t="str">
            <v>רז' פעולות ורכישות</v>
          </cell>
          <cell r="G3577" t="str">
            <v>גמיש</v>
          </cell>
          <cell r="H3577">
            <v>0</v>
          </cell>
          <cell r="I3577">
            <v>0</v>
          </cell>
        </row>
        <row r="3578">
          <cell r="A3578" t="e">
            <v>#VALUE!</v>
          </cell>
          <cell r="B3578" t="str">
            <v>769100  סך הכל</v>
          </cell>
          <cell r="C3578">
            <v>0</v>
          </cell>
          <cell r="D3578">
            <v>0</v>
          </cell>
          <cell r="E3578">
            <v>0</v>
          </cell>
          <cell r="F3578" t="str">
            <v xml:space="preserve">בית  הגימלאי        </v>
          </cell>
          <cell r="G3578">
            <v>0</v>
          </cell>
          <cell r="H3578">
            <v>0</v>
          </cell>
          <cell r="I3578">
            <v>108900</v>
          </cell>
        </row>
        <row r="3579">
          <cell r="A3579">
            <v>17700000</v>
          </cell>
          <cell r="B3579">
            <v>0</v>
          </cell>
          <cell r="C3579">
            <v>770000</v>
          </cell>
          <cell r="D3579">
            <v>1</v>
          </cell>
          <cell r="E3579">
            <v>0</v>
          </cell>
          <cell r="F3579" t="str">
            <v xml:space="preserve">פיתוח כלכלי       </v>
          </cell>
          <cell r="G3579" t="str">
            <v xml:space="preserve"> </v>
          </cell>
          <cell r="H3579">
            <v>0</v>
          </cell>
          <cell r="I3579">
            <v>0</v>
          </cell>
        </row>
        <row r="3580">
          <cell r="A3580">
            <v>17720000</v>
          </cell>
          <cell r="B3580">
            <v>0</v>
          </cell>
          <cell r="C3580">
            <v>772000</v>
          </cell>
          <cell r="D3580">
            <v>1</v>
          </cell>
          <cell r="E3580">
            <v>0</v>
          </cell>
          <cell r="F3580" t="str">
            <v>עידוד תעשיה ומלאכה</v>
          </cell>
          <cell r="G3580" t="str">
            <v xml:space="preserve"> </v>
          </cell>
          <cell r="H3580">
            <v>0</v>
          </cell>
          <cell r="I3580">
            <v>0</v>
          </cell>
        </row>
        <row r="3581">
          <cell r="A3581">
            <v>17721000</v>
          </cell>
          <cell r="B3581">
            <v>0</v>
          </cell>
          <cell r="C3581">
            <v>772100</v>
          </cell>
          <cell r="D3581">
            <v>1</v>
          </cell>
          <cell r="E3581">
            <v>0</v>
          </cell>
          <cell r="F3581" t="str">
            <v>מינהלת תעשיה ומסחר</v>
          </cell>
          <cell r="G3581" t="str">
            <v xml:space="preserve"> </v>
          </cell>
          <cell r="H3581">
            <v>0</v>
          </cell>
          <cell r="I3581">
            <v>0</v>
          </cell>
        </row>
        <row r="3582">
          <cell r="A3582">
            <v>1772100110</v>
          </cell>
          <cell r="B3582">
            <v>110</v>
          </cell>
          <cell r="C3582">
            <v>772100</v>
          </cell>
          <cell r="D3582">
            <v>1</v>
          </cell>
          <cell r="E3582">
            <v>0</v>
          </cell>
          <cell r="F3582" t="str">
            <v>השכר הקובע-תקציבית</v>
          </cell>
          <cell r="G3582" t="str">
            <v>שכר</v>
          </cell>
          <cell r="H3582">
            <v>0</v>
          </cell>
          <cell r="I3582">
            <v>0</v>
          </cell>
        </row>
        <row r="3583">
          <cell r="A3583">
            <v>1772100119</v>
          </cell>
          <cell r="B3583">
            <v>119</v>
          </cell>
          <cell r="C3583">
            <v>772100</v>
          </cell>
          <cell r="D3583">
            <v>1</v>
          </cell>
          <cell r="E3583">
            <v>0</v>
          </cell>
          <cell r="F3583" t="str">
            <v xml:space="preserve">השכר הקובע-צוברת  </v>
          </cell>
          <cell r="G3583" t="str">
            <v>שכר</v>
          </cell>
          <cell r="H3583">
            <v>1.3989296779645111E-2</v>
          </cell>
          <cell r="I3583">
            <v>1080000</v>
          </cell>
        </row>
        <row r="3584">
          <cell r="A3584">
            <v>1772100122</v>
          </cell>
          <cell r="B3584">
            <v>122</v>
          </cell>
          <cell r="C3584">
            <v>772100</v>
          </cell>
          <cell r="D3584">
            <v>1</v>
          </cell>
          <cell r="E3584">
            <v>0</v>
          </cell>
          <cell r="F3584" t="str">
            <v xml:space="preserve">ביגוד             </v>
          </cell>
          <cell r="G3584" t="str">
            <v>שכר</v>
          </cell>
          <cell r="H3584">
            <v>0</v>
          </cell>
          <cell r="I3584">
            <v>9600</v>
          </cell>
        </row>
        <row r="3585">
          <cell r="A3585">
            <v>1772100126</v>
          </cell>
          <cell r="B3585">
            <v>126</v>
          </cell>
          <cell r="C3585">
            <v>772100</v>
          </cell>
          <cell r="D3585">
            <v>1</v>
          </cell>
          <cell r="E3585">
            <v>0</v>
          </cell>
          <cell r="F3585" t="str">
            <v xml:space="preserve">דמי הבראה         </v>
          </cell>
          <cell r="G3585" t="str">
            <v>שכר</v>
          </cell>
          <cell r="H3585">
            <v>-1.6393442622950838E-2</v>
          </cell>
          <cell r="I3585">
            <v>24000</v>
          </cell>
        </row>
        <row r="3586">
          <cell r="A3586">
            <v>1772100130</v>
          </cell>
          <cell r="B3586">
            <v>130</v>
          </cell>
          <cell r="C3586">
            <v>772100</v>
          </cell>
          <cell r="D3586">
            <v>1</v>
          </cell>
          <cell r="E3586">
            <v>0</v>
          </cell>
          <cell r="F3586" t="str">
            <v xml:space="preserve">שעות נוספות       </v>
          </cell>
          <cell r="G3586" t="str">
            <v>שכר</v>
          </cell>
          <cell r="H3586">
            <v>0</v>
          </cell>
          <cell r="I3586">
            <v>54300</v>
          </cell>
        </row>
        <row r="3587">
          <cell r="A3587">
            <v>1772100140</v>
          </cell>
          <cell r="B3587">
            <v>140</v>
          </cell>
          <cell r="C3587">
            <v>772100</v>
          </cell>
          <cell r="D3587">
            <v>1</v>
          </cell>
          <cell r="E3587">
            <v>0</v>
          </cell>
          <cell r="F3587" t="str">
            <v>השתתפות באחזקת רכב</v>
          </cell>
          <cell r="G3587" t="str">
            <v>שכר</v>
          </cell>
          <cell r="H3587">
            <v>0</v>
          </cell>
          <cell r="I3587">
            <v>100800</v>
          </cell>
        </row>
        <row r="3588">
          <cell r="A3588">
            <v>1772100350</v>
          </cell>
          <cell r="B3588">
            <v>350</v>
          </cell>
          <cell r="C3588">
            <v>772100</v>
          </cell>
          <cell r="D3588">
            <v>1</v>
          </cell>
          <cell r="E3588">
            <v>0</v>
          </cell>
          <cell r="F3588" t="str">
            <v>ליסינג - 140-63-901</v>
          </cell>
          <cell r="G3588" t="str">
            <v>שכר</v>
          </cell>
          <cell r="H3588">
            <v>0</v>
          </cell>
          <cell r="I3588">
            <v>45000</v>
          </cell>
        </row>
        <row r="3589">
          <cell r="A3589">
            <v>1772100351</v>
          </cell>
          <cell r="B3589">
            <v>351</v>
          </cell>
          <cell r="C3589">
            <v>772100</v>
          </cell>
          <cell r="D3589">
            <v>1</v>
          </cell>
          <cell r="E3589">
            <v>0</v>
          </cell>
          <cell r="F3589" t="str">
            <v>הוצאות - 140-63-901</v>
          </cell>
          <cell r="G3589" t="str">
            <v>שכר</v>
          </cell>
          <cell r="H3589">
            <v>0.22500000000000009</v>
          </cell>
          <cell r="I3589">
            <v>22050</v>
          </cell>
        </row>
        <row r="3590">
          <cell r="A3590">
            <v>1772100420</v>
          </cell>
          <cell r="B3590">
            <v>420</v>
          </cell>
          <cell r="C3590">
            <v>772100</v>
          </cell>
          <cell r="D3590">
            <v>1</v>
          </cell>
          <cell r="E3590">
            <v>0</v>
          </cell>
          <cell r="F3590" t="str">
            <v xml:space="preserve">כיבוי אש          </v>
          </cell>
          <cell r="G3590" t="str">
            <v>גמיש</v>
          </cell>
          <cell r="H3590">
            <v>0</v>
          </cell>
          <cell r="I3590">
            <v>0</v>
          </cell>
        </row>
        <row r="3591">
          <cell r="A3591">
            <v>1772100433</v>
          </cell>
          <cell r="B3591">
            <v>433</v>
          </cell>
          <cell r="C3591">
            <v>772100</v>
          </cell>
          <cell r="D3591">
            <v>1</v>
          </cell>
          <cell r="E3591">
            <v>0</v>
          </cell>
          <cell r="F3591" t="str">
            <v xml:space="preserve">חומרי נקיון       </v>
          </cell>
          <cell r="G3591" t="str">
            <v>גמיש</v>
          </cell>
          <cell r="H3591">
            <v>0</v>
          </cell>
          <cell r="I3591">
            <v>2700</v>
          </cell>
        </row>
        <row r="3592">
          <cell r="A3592">
            <v>1772100450</v>
          </cell>
          <cell r="B3592">
            <v>450</v>
          </cell>
          <cell r="C3592">
            <v>772100</v>
          </cell>
          <cell r="D3592">
            <v>1</v>
          </cell>
          <cell r="E3592">
            <v>0</v>
          </cell>
          <cell r="F3592" t="str">
            <v>אחזקת תמי 4</v>
          </cell>
          <cell r="G3592" t="str">
            <v>קשיח</v>
          </cell>
          <cell r="H3592">
            <v>0</v>
          </cell>
          <cell r="I3592">
            <v>1700</v>
          </cell>
        </row>
        <row r="3593">
          <cell r="A3593">
            <v>1772100470</v>
          </cell>
          <cell r="B3593">
            <v>470</v>
          </cell>
          <cell r="C3593">
            <v>772100</v>
          </cell>
          <cell r="D3593">
            <v>1</v>
          </cell>
          <cell r="E3593">
            <v>0</v>
          </cell>
          <cell r="F3593" t="str">
            <v xml:space="preserve">אחזקת מכונות משרד </v>
          </cell>
          <cell r="G3593" t="str">
            <v>גמיש</v>
          </cell>
          <cell r="H3593">
            <v>0</v>
          </cell>
          <cell r="I3593">
            <v>2300</v>
          </cell>
        </row>
        <row r="3594">
          <cell r="A3594">
            <v>1772100471</v>
          </cell>
          <cell r="B3594">
            <v>471</v>
          </cell>
          <cell r="C3594">
            <v>772100</v>
          </cell>
          <cell r="D3594">
            <v>1</v>
          </cell>
          <cell r="E3594">
            <v>0</v>
          </cell>
          <cell r="F3594" t="str">
            <v xml:space="preserve">מכשירי כתיבה      </v>
          </cell>
          <cell r="G3594" t="str">
            <v>גמיש</v>
          </cell>
          <cell r="H3594">
            <v>0</v>
          </cell>
          <cell r="I3594">
            <v>12900</v>
          </cell>
        </row>
        <row r="3595">
          <cell r="A3595">
            <v>1772100492</v>
          </cell>
          <cell r="B3595">
            <v>492</v>
          </cell>
          <cell r="C3595">
            <v>772100</v>
          </cell>
          <cell r="D3595">
            <v>1</v>
          </cell>
          <cell r="E3595">
            <v>0</v>
          </cell>
          <cell r="F3595" t="str">
            <v xml:space="preserve">השתתפות בעזר 092  </v>
          </cell>
          <cell r="G3595" t="str">
            <v>קשיח</v>
          </cell>
          <cell r="H3595">
            <v>0.22500000000000009</v>
          </cell>
          <cell r="I3595">
            <v>73500</v>
          </cell>
        </row>
        <row r="3596">
          <cell r="A3596">
            <v>1772100511</v>
          </cell>
          <cell r="B3596">
            <v>511</v>
          </cell>
          <cell r="C3596">
            <v>772100</v>
          </cell>
          <cell r="D3596">
            <v>1</v>
          </cell>
          <cell r="E3596">
            <v>0</v>
          </cell>
          <cell r="F3596" t="str">
            <v xml:space="preserve">אירוח וכיבוד      </v>
          </cell>
          <cell r="G3596" t="str">
            <v>גמיש</v>
          </cell>
          <cell r="H3596">
            <v>0</v>
          </cell>
          <cell r="I3596">
            <v>8100</v>
          </cell>
        </row>
        <row r="3597">
          <cell r="A3597">
            <v>1772100512</v>
          </cell>
          <cell r="B3597">
            <v>512</v>
          </cell>
          <cell r="C3597">
            <v>772100</v>
          </cell>
          <cell r="D3597">
            <v>1</v>
          </cell>
          <cell r="E3597">
            <v>0</v>
          </cell>
          <cell r="F3597" t="str">
            <v xml:space="preserve">נסיעות ואש"ל      </v>
          </cell>
          <cell r="G3597" t="str">
            <v>גמיש</v>
          </cell>
          <cell r="H3597">
            <v>0</v>
          </cell>
          <cell r="I3597">
            <v>1300</v>
          </cell>
        </row>
        <row r="3598">
          <cell r="A3598">
            <v>1772100522</v>
          </cell>
          <cell r="B3598">
            <v>522</v>
          </cell>
          <cell r="C3598">
            <v>772100</v>
          </cell>
          <cell r="D3598">
            <v>1</v>
          </cell>
          <cell r="E3598">
            <v>0</v>
          </cell>
          <cell r="F3598" t="str">
            <v xml:space="preserve">ספרים ועיתונים    </v>
          </cell>
          <cell r="G3598" t="str">
            <v>גמיש</v>
          </cell>
          <cell r="H3598">
            <v>0</v>
          </cell>
          <cell r="I3598">
            <v>2500</v>
          </cell>
        </row>
        <row r="3599">
          <cell r="A3599">
            <v>1772100540</v>
          </cell>
          <cell r="B3599">
            <v>540</v>
          </cell>
          <cell r="C3599">
            <v>772100</v>
          </cell>
          <cell r="D3599">
            <v>1</v>
          </cell>
          <cell r="E3599">
            <v>0</v>
          </cell>
          <cell r="F3599" t="str">
            <v xml:space="preserve">הוצאות טלפון      </v>
          </cell>
          <cell r="G3599" t="str">
            <v>קשיח</v>
          </cell>
          <cell r="H3599">
            <v>0</v>
          </cell>
          <cell r="I3599">
            <v>0</v>
          </cell>
        </row>
        <row r="3600">
          <cell r="A3600">
            <v>1772100544</v>
          </cell>
          <cell r="B3600">
            <v>544</v>
          </cell>
          <cell r="C3600">
            <v>772100</v>
          </cell>
          <cell r="D3600">
            <v>1</v>
          </cell>
          <cell r="E3600">
            <v>0</v>
          </cell>
          <cell r="F3600" t="str">
            <v xml:space="preserve">הוצאות דאר        </v>
          </cell>
          <cell r="G3600" t="str">
            <v>קשיח</v>
          </cell>
          <cell r="H3600">
            <v>0</v>
          </cell>
          <cell r="I3600">
            <v>200</v>
          </cell>
        </row>
        <row r="3601">
          <cell r="A3601">
            <v>1772100550</v>
          </cell>
          <cell r="B3601">
            <v>550</v>
          </cell>
          <cell r="C3601">
            <v>772100</v>
          </cell>
          <cell r="D3601">
            <v>1</v>
          </cell>
          <cell r="E3601">
            <v>0</v>
          </cell>
          <cell r="F3601" t="str">
            <v xml:space="preserve">פירסומים          </v>
          </cell>
          <cell r="G3601" t="str">
            <v>גמיש</v>
          </cell>
          <cell r="H3601">
            <v>0</v>
          </cell>
          <cell r="I3601">
            <v>1400</v>
          </cell>
        </row>
        <row r="3602">
          <cell r="A3602">
            <v>1772100561</v>
          </cell>
          <cell r="B3602">
            <v>561</v>
          </cell>
          <cell r="C3602">
            <v>772100</v>
          </cell>
          <cell r="D3602">
            <v>1</v>
          </cell>
          <cell r="E3602">
            <v>0</v>
          </cell>
          <cell r="F3602" t="str">
            <v xml:space="preserve">שיכפולים          </v>
          </cell>
          <cell r="G3602" t="str">
            <v>גמיש</v>
          </cell>
          <cell r="H3602">
            <v>0</v>
          </cell>
          <cell r="I3602">
            <v>300</v>
          </cell>
        </row>
        <row r="3603">
          <cell r="A3603">
            <v>1772100562</v>
          </cell>
          <cell r="B3603">
            <v>562</v>
          </cell>
          <cell r="C3603">
            <v>772100</v>
          </cell>
          <cell r="D3603">
            <v>1</v>
          </cell>
          <cell r="E3603">
            <v>0</v>
          </cell>
          <cell r="F3603" t="str">
            <v xml:space="preserve">הדפסות            </v>
          </cell>
          <cell r="G3603" t="str">
            <v>גמיש</v>
          </cell>
          <cell r="H3603">
            <v>0</v>
          </cell>
          <cell r="I3603">
            <v>0</v>
          </cell>
        </row>
        <row r="3604">
          <cell r="A3604">
            <v>1772100565</v>
          </cell>
          <cell r="B3604">
            <v>565</v>
          </cell>
          <cell r="C3604">
            <v>772100</v>
          </cell>
          <cell r="D3604">
            <v>1</v>
          </cell>
          <cell r="E3604">
            <v>0</v>
          </cell>
          <cell r="F3604" t="str">
            <v xml:space="preserve">תצאו"ת            </v>
          </cell>
          <cell r="G3604" t="str">
            <v>גמיש</v>
          </cell>
          <cell r="H3604">
            <v>0</v>
          </cell>
          <cell r="I3604">
            <v>5400</v>
          </cell>
        </row>
        <row r="3605">
          <cell r="A3605">
            <v>1772100571</v>
          </cell>
          <cell r="B3605">
            <v>571</v>
          </cell>
          <cell r="C3605">
            <v>772100</v>
          </cell>
          <cell r="D3605">
            <v>1</v>
          </cell>
          <cell r="E3605">
            <v>0</v>
          </cell>
          <cell r="F3605" t="str">
            <v xml:space="preserve">מיכון וענ"א       </v>
          </cell>
          <cell r="G3605" t="str">
            <v>קשיח</v>
          </cell>
          <cell r="H3605">
            <v>0</v>
          </cell>
          <cell r="I3605">
            <v>95000</v>
          </cell>
        </row>
        <row r="3606">
          <cell r="A3606">
            <v>1772100596</v>
          </cell>
          <cell r="B3606">
            <v>596</v>
          </cell>
          <cell r="C3606">
            <v>772100</v>
          </cell>
          <cell r="D3606">
            <v>1</v>
          </cell>
          <cell r="E3606">
            <v>0</v>
          </cell>
          <cell r="F3606" t="str">
            <v xml:space="preserve">השתתפות בעזר 096  </v>
          </cell>
          <cell r="G3606" t="str">
            <v>קשיח</v>
          </cell>
          <cell r="H3606">
            <v>0.39999999999999991</v>
          </cell>
          <cell r="I3606">
            <v>13300</v>
          </cell>
        </row>
        <row r="3607">
          <cell r="A3607">
            <v>1772100722</v>
          </cell>
          <cell r="B3607">
            <v>722</v>
          </cell>
          <cell r="C3607">
            <v>772100</v>
          </cell>
          <cell r="D3607">
            <v>1</v>
          </cell>
          <cell r="E3607">
            <v>0</v>
          </cell>
          <cell r="F3607" t="str">
            <v>חמרים-תחזוקה עצמית</v>
          </cell>
          <cell r="G3607" t="str">
            <v>גמיש</v>
          </cell>
          <cell r="H3607">
            <v>0</v>
          </cell>
          <cell r="I3607">
            <v>500</v>
          </cell>
        </row>
        <row r="3608">
          <cell r="A3608">
            <v>1772100752</v>
          </cell>
          <cell r="B3608">
            <v>752</v>
          </cell>
          <cell r="C3608">
            <v>772100</v>
          </cell>
          <cell r="D3608">
            <v>1</v>
          </cell>
          <cell r="E3608">
            <v>0</v>
          </cell>
          <cell r="F3608" t="str">
            <v xml:space="preserve">נקיון בקבלנות     </v>
          </cell>
          <cell r="G3608" t="str">
            <v>קשיח</v>
          </cell>
          <cell r="H3608">
            <v>0</v>
          </cell>
          <cell r="I3608">
            <v>31000</v>
          </cell>
        </row>
        <row r="3609">
          <cell r="A3609">
            <v>1772100753</v>
          </cell>
          <cell r="B3609">
            <v>753</v>
          </cell>
          <cell r="C3609">
            <v>772100</v>
          </cell>
          <cell r="D3609">
            <v>1</v>
          </cell>
          <cell r="E3609">
            <v>0</v>
          </cell>
          <cell r="F3609" t="str">
            <v xml:space="preserve">עובדים חיצוניים   </v>
          </cell>
          <cell r="G3609" t="str">
            <v>קשיח</v>
          </cell>
          <cell r="H3609">
            <v>0</v>
          </cell>
          <cell r="I3609">
            <v>0</v>
          </cell>
        </row>
        <row r="3610">
          <cell r="A3610">
            <v>1772100754</v>
          </cell>
          <cell r="B3610">
            <v>754</v>
          </cell>
          <cell r="C3610">
            <v>772100</v>
          </cell>
          <cell r="D3610">
            <v>1</v>
          </cell>
          <cell r="E3610">
            <v>0</v>
          </cell>
          <cell r="F3610" t="str">
            <v xml:space="preserve">פינויים           </v>
          </cell>
          <cell r="G3610" t="str">
            <v>גמיש</v>
          </cell>
          <cell r="H3610">
            <v>0</v>
          </cell>
          <cell r="I3610">
            <v>400</v>
          </cell>
        </row>
        <row r="3611">
          <cell r="A3611">
            <v>1772100755</v>
          </cell>
          <cell r="B3611">
            <v>755</v>
          </cell>
          <cell r="C3611">
            <v>772100</v>
          </cell>
          <cell r="D3611">
            <v>1</v>
          </cell>
          <cell r="E3611">
            <v>0</v>
          </cell>
          <cell r="F3611" t="str">
            <v>עבודות אחזקה</v>
          </cell>
          <cell r="G3611" t="str">
            <v>גמיש</v>
          </cell>
          <cell r="H3611">
            <v>0</v>
          </cell>
          <cell r="I3611">
            <v>0</v>
          </cell>
        </row>
        <row r="3612">
          <cell r="A3612">
            <v>1772100759</v>
          </cell>
          <cell r="B3612">
            <v>759</v>
          </cell>
          <cell r="C3612">
            <v>772100</v>
          </cell>
          <cell r="D3612">
            <v>1</v>
          </cell>
          <cell r="E3612">
            <v>0</v>
          </cell>
          <cell r="F3612" t="str">
            <v>עבודות אחזקה</v>
          </cell>
          <cell r="G3612" t="str">
            <v>גמיש</v>
          </cell>
          <cell r="H3612">
            <v>0</v>
          </cell>
          <cell r="I3612">
            <v>90300</v>
          </cell>
        </row>
        <row r="3613">
          <cell r="A3613">
            <v>1772100781</v>
          </cell>
          <cell r="B3613">
            <v>781</v>
          </cell>
          <cell r="C3613">
            <v>772100</v>
          </cell>
          <cell r="D3613">
            <v>1</v>
          </cell>
          <cell r="E3613">
            <v>0</v>
          </cell>
          <cell r="F3613" t="str">
            <v>פעולות סמנכ"ל</v>
          </cell>
          <cell r="G3613" t="str">
            <v>גמיש</v>
          </cell>
          <cell r="H3613">
            <v>0.66666666666666674</v>
          </cell>
          <cell r="I3613">
            <v>10000</v>
          </cell>
        </row>
        <row r="3614">
          <cell r="A3614">
            <v>1772100794</v>
          </cell>
          <cell r="B3614">
            <v>794</v>
          </cell>
          <cell r="C3614">
            <v>772100</v>
          </cell>
          <cell r="D3614">
            <v>1</v>
          </cell>
          <cell r="E3614">
            <v>0</v>
          </cell>
          <cell r="F3614" t="str">
            <v xml:space="preserve">השתתפות בעזר 094  </v>
          </cell>
          <cell r="G3614" t="str">
            <v>קשיח</v>
          </cell>
          <cell r="H3614">
            <v>0</v>
          </cell>
          <cell r="I3614">
            <v>9200</v>
          </cell>
        </row>
        <row r="3615">
          <cell r="A3615">
            <v>1772100870</v>
          </cell>
          <cell r="B3615">
            <v>870</v>
          </cell>
          <cell r="C3615">
            <v>772100</v>
          </cell>
          <cell r="D3615">
            <v>1</v>
          </cell>
          <cell r="E3615">
            <v>0</v>
          </cell>
          <cell r="F3615" t="str">
            <v>קידום עסקים בחולון</v>
          </cell>
          <cell r="G3615" t="str">
            <v>גמיש</v>
          </cell>
          <cell r="H3615">
            <v>0</v>
          </cell>
          <cell r="I3615">
            <v>180500</v>
          </cell>
        </row>
        <row r="3616">
          <cell r="A3616">
            <v>1772100931</v>
          </cell>
          <cell r="B3616">
            <v>931</v>
          </cell>
          <cell r="C3616">
            <v>772100</v>
          </cell>
          <cell r="D3616">
            <v>1</v>
          </cell>
          <cell r="E3616">
            <v>0</v>
          </cell>
          <cell r="F3616" t="str">
            <v xml:space="preserve">רכישות            </v>
          </cell>
          <cell r="G3616" t="str">
            <v>גמיש</v>
          </cell>
          <cell r="H3616">
            <v>0</v>
          </cell>
          <cell r="I3616">
            <v>1800</v>
          </cell>
        </row>
        <row r="3617">
          <cell r="A3617">
            <v>1772100960</v>
          </cell>
          <cell r="B3617">
            <v>960</v>
          </cell>
          <cell r="C3617">
            <v>772100</v>
          </cell>
          <cell r="D3617">
            <v>1</v>
          </cell>
          <cell r="E3617">
            <v>0</v>
          </cell>
          <cell r="F3617" t="str">
            <v>פעולות לעידוד א.ת.</v>
          </cell>
          <cell r="G3617" t="str">
            <v>גמיש</v>
          </cell>
          <cell r="H3617">
            <v>0</v>
          </cell>
          <cell r="I3617">
            <v>43300</v>
          </cell>
        </row>
        <row r="3618">
          <cell r="A3618">
            <v>1772100961</v>
          </cell>
          <cell r="B3618">
            <v>961</v>
          </cell>
          <cell r="C3618">
            <v>772100</v>
          </cell>
          <cell r="D3618">
            <v>1</v>
          </cell>
          <cell r="E3618">
            <v>0</v>
          </cell>
          <cell r="F3618" t="str">
            <v>רז' פעולות ורכישות</v>
          </cell>
          <cell r="G3618" t="str">
            <v>גמיש</v>
          </cell>
          <cell r="H3618">
            <v>0</v>
          </cell>
          <cell r="I3618">
            <v>0</v>
          </cell>
        </row>
        <row r="3619">
          <cell r="A3619" t="e">
            <v>#VALUE!</v>
          </cell>
          <cell r="B3619" t="str">
            <v>772100  סך הכל</v>
          </cell>
          <cell r="C3619">
            <v>0</v>
          </cell>
          <cell r="D3619">
            <v>0</v>
          </cell>
          <cell r="E3619">
            <v>0</v>
          </cell>
          <cell r="F3619" t="str">
            <v>מינהלת תעשיה ומסחר</v>
          </cell>
          <cell r="G3619">
            <v>0</v>
          </cell>
          <cell r="H3619">
            <v>2.1157419697371838E-2</v>
          </cell>
          <cell r="I3619">
            <v>1923350</v>
          </cell>
        </row>
        <row r="3620">
          <cell r="A3620">
            <v>17730000</v>
          </cell>
          <cell r="B3620">
            <v>0</v>
          </cell>
          <cell r="C3620">
            <v>773000</v>
          </cell>
          <cell r="D3620">
            <v>1</v>
          </cell>
          <cell r="E3620">
            <v>0</v>
          </cell>
          <cell r="F3620" t="str">
            <v xml:space="preserve">חברות עירוניות    </v>
          </cell>
          <cell r="G3620" t="str">
            <v xml:space="preserve"> </v>
          </cell>
          <cell r="H3620">
            <v>0</v>
          </cell>
          <cell r="I3620">
            <v>0</v>
          </cell>
        </row>
        <row r="3621">
          <cell r="A3621">
            <v>1773000210</v>
          </cell>
          <cell r="B3621">
            <v>210</v>
          </cell>
          <cell r="C3621">
            <v>773000</v>
          </cell>
          <cell r="D3621">
            <v>1</v>
          </cell>
          <cell r="E3621">
            <v>0</v>
          </cell>
          <cell r="F3621" t="str">
            <v xml:space="preserve">שכר חב' כלכלית    </v>
          </cell>
          <cell r="G3621" t="str">
            <v>שכר</v>
          </cell>
          <cell r="H3621">
            <v>0</v>
          </cell>
          <cell r="I3621">
            <v>0</v>
          </cell>
        </row>
        <row r="3622">
          <cell r="A3622">
            <v>1773000410</v>
          </cell>
          <cell r="B3622">
            <v>410</v>
          </cell>
          <cell r="C3622">
            <v>773000</v>
          </cell>
          <cell r="D3622">
            <v>1</v>
          </cell>
          <cell r="E3622">
            <v>0</v>
          </cell>
          <cell r="F3622" t="str">
            <v xml:space="preserve">שכר דירה </v>
          </cell>
          <cell r="G3622" t="str">
            <v>קשיח</v>
          </cell>
          <cell r="H3622">
            <v>0</v>
          </cell>
          <cell r="I3622">
            <v>0</v>
          </cell>
        </row>
        <row r="3623">
          <cell r="A3623">
            <v>1773000441</v>
          </cell>
          <cell r="B3623">
            <v>441</v>
          </cell>
          <cell r="C3623">
            <v>773000</v>
          </cell>
          <cell r="D3623">
            <v>1</v>
          </cell>
          <cell r="E3623">
            <v>0</v>
          </cell>
          <cell r="F3623" t="str">
            <v>ביטוח</v>
          </cell>
          <cell r="G3623" t="str">
            <v>קשיח</v>
          </cell>
          <cell r="H3623">
            <v>0</v>
          </cell>
          <cell r="I3623">
            <v>0</v>
          </cell>
        </row>
        <row r="3624">
          <cell r="A3624">
            <v>1773000753</v>
          </cell>
          <cell r="B3624">
            <v>753</v>
          </cell>
          <cell r="C3624">
            <v>773000</v>
          </cell>
          <cell r="D3624">
            <v>1</v>
          </cell>
          <cell r="E3624">
            <v>0</v>
          </cell>
          <cell r="F3624" t="str">
            <v xml:space="preserve">שכר חברה כלכלית   </v>
          </cell>
          <cell r="G3624" t="str">
            <v>קשיח</v>
          </cell>
          <cell r="H3624">
            <v>0</v>
          </cell>
          <cell r="I3624">
            <v>0</v>
          </cell>
        </row>
        <row r="3625">
          <cell r="A3625">
            <v>1773000780</v>
          </cell>
          <cell r="B3625">
            <v>780</v>
          </cell>
          <cell r="C3625">
            <v>773000</v>
          </cell>
          <cell r="D3625">
            <v>1</v>
          </cell>
          <cell r="E3625">
            <v>0</v>
          </cell>
          <cell r="F3625" t="str">
            <v>השת' שכר חב' כלכלית</v>
          </cell>
          <cell r="G3625" t="str">
            <v>קשיח</v>
          </cell>
          <cell r="H3625">
            <v>0</v>
          </cell>
          <cell r="I3625">
            <v>0</v>
          </cell>
        </row>
        <row r="3626">
          <cell r="A3626">
            <v>1773000784</v>
          </cell>
          <cell r="B3626">
            <v>784</v>
          </cell>
          <cell r="C3626">
            <v>773000</v>
          </cell>
          <cell r="D3626">
            <v>1</v>
          </cell>
          <cell r="E3626">
            <v>0</v>
          </cell>
          <cell r="F3626" t="str">
            <v>שכ"ד - החברה הכלכלית</v>
          </cell>
          <cell r="G3626" t="str">
            <v>קשיח</v>
          </cell>
          <cell r="H3626">
            <v>0</v>
          </cell>
          <cell r="I3626">
            <v>0</v>
          </cell>
        </row>
        <row r="3627">
          <cell r="A3627">
            <v>1773000870</v>
          </cell>
          <cell r="B3627">
            <v>870</v>
          </cell>
          <cell r="C3627">
            <v>773000</v>
          </cell>
          <cell r="D3627">
            <v>1</v>
          </cell>
          <cell r="E3627">
            <v>0</v>
          </cell>
          <cell r="F3627" t="str">
            <v>השתתפות שכר חכ"ל</v>
          </cell>
          <cell r="G3627" t="str">
            <v>קשיח</v>
          </cell>
          <cell r="H3627">
            <v>0</v>
          </cell>
          <cell r="I3627">
            <v>0</v>
          </cell>
        </row>
        <row r="3628">
          <cell r="A3628">
            <v>1773000874</v>
          </cell>
          <cell r="B3628">
            <v>874</v>
          </cell>
          <cell r="C3628">
            <v>773000</v>
          </cell>
          <cell r="D3628">
            <v>1</v>
          </cell>
          <cell r="E3628">
            <v>0</v>
          </cell>
          <cell r="F3628" t="str">
            <v>שכ"ד - החברה הכלכלית</v>
          </cell>
          <cell r="G3628" t="str">
            <v>קשיח</v>
          </cell>
          <cell r="H3628">
            <v>0</v>
          </cell>
          <cell r="I3628">
            <v>0</v>
          </cell>
        </row>
        <row r="3629">
          <cell r="A3629">
            <v>1773000879</v>
          </cell>
          <cell r="B3629">
            <v>879</v>
          </cell>
          <cell r="C3629">
            <v>773000</v>
          </cell>
          <cell r="D3629">
            <v>1</v>
          </cell>
          <cell r="E3629">
            <v>0</v>
          </cell>
          <cell r="F3629" t="str">
            <v>ביטוח-כנגד הכנסות</v>
          </cell>
          <cell r="G3629" t="str">
            <v>קשיח</v>
          </cell>
          <cell r="H3629">
            <v>0</v>
          </cell>
          <cell r="I3629">
            <v>0</v>
          </cell>
        </row>
        <row r="3630">
          <cell r="A3630" t="e">
            <v>#VALUE!</v>
          </cell>
          <cell r="B3630" t="str">
            <v>773000  סך הכל</v>
          </cell>
          <cell r="C3630">
            <v>0</v>
          </cell>
          <cell r="D3630">
            <v>0</v>
          </cell>
          <cell r="E3630">
            <v>0</v>
          </cell>
          <cell r="F3630" t="str">
            <v xml:space="preserve">חברות עירוניות    </v>
          </cell>
          <cell r="G3630">
            <v>0</v>
          </cell>
          <cell r="H3630">
            <v>0</v>
          </cell>
          <cell r="I3630">
            <v>0</v>
          </cell>
        </row>
        <row r="3631">
          <cell r="A3631">
            <v>17800000</v>
          </cell>
          <cell r="B3631">
            <v>0</v>
          </cell>
          <cell r="C3631">
            <v>780000</v>
          </cell>
          <cell r="D3631">
            <v>1</v>
          </cell>
          <cell r="E3631">
            <v>0</v>
          </cell>
          <cell r="F3631" t="str">
            <v xml:space="preserve">פיקוח עירוני      </v>
          </cell>
          <cell r="G3631" t="str">
            <v xml:space="preserve"> </v>
          </cell>
          <cell r="H3631">
            <v>0</v>
          </cell>
          <cell r="I3631">
            <v>0</v>
          </cell>
        </row>
        <row r="3632">
          <cell r="A3632">
            <v>17810000</v>
          </cell>
          <cell r="B3632">
            <v>0</v>
          </cell>
          <cell r="C3632">
            <v>781000</v>
          </cell>
          <cell r="D3632">
            <v>1</v>
          </cell>
          <cell r="E3632">
            <v>0</v>
          </cell>
          <cell r="F3632" t="str">
            <v xml:space="preserve">פיקוח על חוקי עזר </v>
          </cell>
          <cell r="G3632" t="str">
            <v xml:space="preserve"> </v>
          </cell>
          <cell r="H3632">
            <v>0</v>
          </cell>
          <cell r="I3632">
            <v>0</v>
          </cell>
        </row>
        <row r="3633">
          <cell r="A3633">
            <v>17811000</v>
          </cell>
          <cell r="B3633">
            <v>0</v>
          </cell>
          <cell r="C3633">
            <v>781100</v>
          </cell>
          <cell r="D3633">
            <v>1</v>
          </cell>
          <cell r="E3633">
            <v>0</v>
          </cell>
          <cell r="F3633" t="str">
            <v xml:space="preserve">פיקוח  עירוני     </v>
          </cell>
          <cell r="G3633" t="str">
            <v xml:space="preserve"> </v>
          </cell>
          <cell r="H3633">
            <v>0</v>
          </cell>
          <cell r="I3633">
            <v>0</v>
          </cell>
        </row>
        <row r="3634">
          <cell r="A3634">
            <v>1781100100</v>
          </cell>
          <cell r="B3634">
            <v>100</v>
          </cell>
          <cell r="C3634">
            <v>781100</v>
          </cell>
          <cell r="D3634">
            <v>1</v>
          </cell>
          <cell r="E3634">
            <v>0</v>
          </cell>
          <cell r="F3634" t="str">
            <v>שכר עובדים לפי תקן</v>
          </cell>
          <cell r="G3634" t="str">
            <v xml:space="preserve"> </v>
          </cell>
          <cell r="H3634">
            <v>0</v>
          </cell>
          <cell r="I3634">
            <v>0</v>
          </cell>
        </row>
        <row r="3635">
          <cell r="A3635">
            <v>1781100110</v>
          </cell>
          <cell r="B3635">
            <v>110</v>
          </cell>
          <cell r="C3635">
            <v>781100</v>
          </cell>
          <cell r="D3635">
            <v>1</v>
          </cell>
          <cell r="E3635">
            <v>0</v>
          </cell>
          <cell r="F3635" t="str">
            <v>השכר הקובע-תקציבית</v>
          </cell>
          <cell r="G3635" t="str">
            <v>שכר</v>
          </cell>
          <cell r="H3635">
            <v>1.4939064342812225E-2</v>
          </cell>
          <cell r="I3635">
            <v>774500</v>
          </cell>
        </row>
        <row r="3636">
          <cell r="A3636">
            <v>1781100119</v>
          </cell>
          <cell r="B3636">
            <v>119</v>
          </cell>
          <cell r="C3636">
            <v>781100</v>
          </cell>
          <cell r="D3636">
            <v>1</v>
          </cell>
          <cell r="E3636">
            <v>0</v>
          </cell>
          <cell r="F3636" t="str">
            <v xml:space="preserve">השכר הקובע-צוברת  </v>
          </cell>
          <cell r="G3636" t="str">
            <v>שכר</v>
          </cell>
          <cell r="H3636">
            <v>1.5004154996768326E-2</v>
          </cell>
          <cell r="I3636">
            <v>6595700</v>
          </cell>
        </row>
        <row r="3637">
          <cell r="A3637">
            <v>1781100122</v>
          </cell>
          <cell r="B3637">
            <v>122</v>
          </cell>
          <cell r="C3637">
            <v>781100</v>
          </cell>
          <cell r="D3637">
            <v>1</v>
          </cell>
          <cell r="E3637">
            <v>0</v>
          </cell>
          <cell r="F3637" t="str">
            <v xml:space="preserve">ביגוד             </v>
          </cell>
          <cell r="G3637" t="str">
            <v>שכר</v>
          </cell>
          <cell r="H3637">
            <v>0</v>
          </cell>
          <cell r="I3637">
            <v>22400</v>
          </cell>
        </row>
        <row r="3638">
          <cell r="A3638">
            <v>1781100126</v>
          </cell>
          <cell r="B3638">
            <v>126</v>
          </cell>
          <cell r="C3638">
            <v>781100</v>
          </cell>
          <cell r="D3638">
            <v>1</v>
          </cell>
          <cell r="E3638">
            <v>0</v>
          </cell>
          <cell r="F3638" t="str">
            <v xml:space="preserve">דמי הבראה         </v>
          </cell>
          <cell r="G3638" t="str">
            <v>שכר</v>
          </cell>
          <cell r="H3638">
            <v>9.259259259259256E-2</v>
          </cell>
          <cell r="I3638">
            <v>236000</v>
          </cell>
        </row>
        <row r="3639">
          <cell r="A3639">
            <v>1781100130</v>
          </cell>
          <cell r="B3639">
            <v>130</v>
          </cell>
          <cell r="C3639">
            <v>781100</v>
          </cell>
          <cell r="D3639">
            <v>1</v>
          </cell>
          <cell r="E3639">
            <v>0</v>
          </cell>
          <cell r="F3639" t="str">
            <v xml:space="preserve">שעות נוספות       </v>
          </cell>
          <cell r="G3639" t="str">
            <v>שכר</v>
          </cell>
          <cell r="H3639">
            <v>0.33333333333333326</v>
          </cell>
          <cell r="I3639">
            <v>1200000</v>
          </cell>
        </row>
        <row r="3640">
          <cell r="A3640">
            <v>1781100140</v>
          </cell>
          <cell r="B3640">
            <v>140</v>
          </cell>
          <cell r="C3640">
            <v>781100</v>
          </cell>
          <cell r="D3640">
            <v>1</v>
          </cell>
          <cell r="E3640">
            <v>0</v>
          </cell>
          <cell r="F3640" t="str">
            <v>השתתפות באחזקת רכב</v>
          </cell>
          <cell r="G3640" t="str">
            <v>שכר</v>
          </cell>
          <cell r="H3640">
            <v>0</v>
          </cell>
          <cell r="I3640">
            <v>389400</v>
          </cell>
        </row>
        <row r="3641">
          <cell r="A3641">
            <v>1781100253</v>
          </cell>
          <cell r="B3641">
            <v>253</v>
          </cell>
          <cell r="C3641">
            <v>781100</v>
          </cell>
          <cell r="D3641">
            <v>1</v>
          </cell>
          <cell r="E3641">
            <v>0</v>
          </cell>
          <cell r="F3641" t="str">
            <v xml:space="preserve">חברה קבלנית       </v>
          </cell>
          <cell r="G3641" t="str">
            <v>שכר</v>
          </cell>
          <cell r="H3641">
            <v>0</v>
          </cell>
          <cell r="I3641">
            <v>0</v>
          </cell>
        </row>
        <row r="3642">
          <cell r="A3642">
            <v>1781100350</v>
          </cell>
          <cell r="B3642">
            <v>350</v>
          </cell>
          <cell r="C3642">
            <v>781100</v>
          </cell>
          <cell r="D3642">
            <v>1</v>
          </cell>
          <cell r="E3642">
            <v>0</v>
          </cell>
          <cell r="F3642" t="str">
            <v>ליסינג - 132-24-702</v>
          </cell>
          <cell r="G3642" t="str">
            <v>שכר</v>
          </cell>
          <cell r="H3642">
            <v>0</v>
          </cell>
          <cell r="I3642">
            <v>48000</v>
          </cell>
        </row>
        <row r="3643">
          <cell r="A3643">
            <v>1781100351</v>
          </cell>
          <cell r="B3643">
            <v>351</v>
          </cell>
          <cell r="C3643">
            <v>781100</v>
          </cell>
          <cell r="D3643">
            <v>1</v>
          </cell>
          <cell r="E3643">
            <v>0</v>
          </cell>
          <cell r="F3643" t="str">
            <v>הוצאות - 132-24-702</v>
          </cell>
          <cell r="G3643" t="str">
            <v>שכר</v>
          </cell>
          <cell r="H3643">
            <v>0.20750000000000002</v>
          </cell>
          <cell r="I3643">
            <v>33810</v>
          </cell>
        </row>
        <row r="3644">
          <cell r="A3644">
            <v>1781100400</v>
          </cell>
          <cell r="B3644">
            <v>400</v>
          </cell>
          <cell r="C3644">
            <v>781100</v>
          </cell>
          <cell r="D3644">
            <v>1</v>
          </cell>
          <cell r="E3644">
            <v>0</v>
          </cell>
          <cell r="F3644" t="str">
            <v>אחזקת בנינים וציוד</v>
          </cell>
          <cell r="G3644" t="str">
            <v xml:space="preserve"> </v>
          </cell>
          <cell r="H3644">
            <v>0</v>
          </cell>
          <cell r="I3644">
            <v>0</v>
          </cell>
        </row>
        <row r="3645">
          <cell r="A3645">
            <v>1781100410</v>
          </cell>
          <cell r="B3645">
            <v>410</v>
          </cell>
          <cell r="C3645">
            <v>781100</v>
          </cell>
          <cell r="D3645">
            <v>1</v>
          </cell>
          <cell r="E3645">
            <v>0</v>
          </cell>
          <cell r="F3645" t="str">
            <v>דמי שכירות</v>
          </cell>
          <cell r="G3645" t="str">
            <v>קשיח</v>
          </cell>
          <cell r="H3645">
            <v>0</v>
          </cell>
          <cell r="I3645">
            <v>285000</v>
          </cell>
        </row>
        <row r="3646">
          <cell r="A3646">
            <v>1781100420</v>
          </cell>
          <cell r="B3646">
            <v>420</v>
          </cell>
          <cell r="C3646">
            <v>781100</v>
          </cell>
          <cell r="D3646">
            <v>1</v>
          </cell>
          <cell r="E3646">
            <v>0</v>
          </cell>
          <cell r="F3646" t="str">
            <v xml:space="preserve">כיבוי אש          </v>
          </cell>
          <cell r="G3646" t="str">
            <v>גמיש</v>
          </cell>
          <cell r="H3646">
            <v>0</v>
          </cell>
          <cell r="I3646">
            <v>1300</v>
          </cell>
        </row>
        <row r="3647">
          <cell r="A3647">
            <v>1781100431</v>
          </cell>
          <cell r="B3647">
            <v>431</v>
          </cell>
          <cell r="C3647">
            <v>781100</v>
          </cell>
          <cell r="D3647">
            <v>1</v>
          </cell>
          <cell r="E3647">
            <v>0</v>
          </cell>
          <cell r="F3647" t="str">
            <v xml:space="preserve">חשמל              </v>
          </cell>
          <cell r="G3647" t="str">
            <v>קשיח</v>
          </cell>
          <cell r="H3647">
            <v>0.10000000000000009</v>
          </cell>
          <cell r="I3647">
            <v>61600</v>
          </cell>
        </row>
        <row r="3648">
          <cell r="A3648">
            <v>1781100432</v>
          </cell>
          <cell r="B3648">
            <v>432</v>
          </cell>
          <cell r="C3648">
            <v>781100</v>
          </cell>
          <cell r="D3648">
            <v>1</v>
          </cell>
          <cell r="E3648">
            <v>0</v>
          </cell>
          <cell r="F3648" t="str">
            <v xml:space="preserve">מים               </v>
          </cell>
          <cell r="G3648" t="str">
            <v>קשיח</v>
          </cell>
          <cell r="H3648">
            <v>0</v>
          </cell>
          <cell r="I3648">
            <v>4100</v>
          </cell>
        </row>
        <row r="3649">
          <cell r="A3649">
            <v>1781100433</v>
          </cell>
          <cell r="B3649">
            <v>433</v>
          </cell>
          <cell r="C3649">
            <v>781100</v>
          </cell>
          <cell r="D3649">
            <v>1</v>
          </cell>
          <cell r="E3649">
            <v>0</v>
          </cell>
          <cell r="F3649" t="str">
            <v xml:space="preserve">חומרי נקיון       </v>
          </cell>
          <cell r="G3649" t="str">
            <v>גמיש</v>
          </cell>
          <cell r="H3649">
            <v>0</v>
          </cell>
          <cell r="I3649">
            <v>9100</v>
          </cell>
        </row>
        <row r="3650">
          <cell r="A3650">
            <v>1781100437</v>
          </cell>
          <cell r="B3650">
            <v>437</v>
          </cell>
          <cell r="C3650">
            <v>781100</v>
          </cell>
          <cell r="D3650">
            <v>1</v>
          </cell>
          <cell r="E3650">
            <v>0</v>
          </cell>
          <cell r="F3650" t="str">
            <v xml:space="preserve">אחזקת אזעקה       </v>
          </cell>
          <cell r="G3650" t="str">
            <v>קשיח</v>
          </cell>
          <cell r="H3650">
            <v>-0.30000000000000004</v>
          </cell>
          <cell r="I3650">
            <v>2800</v>
          </cell>
        </row>
        <row r="3651">
          <cell r="A3651">
            <v>1781100441</v>
          </cell>
          <cell r="B3651">
            <v>441</v>
          </cell>
          <cell r="C3651">
            <v>781100</v>
          </cell>
          <cell r="D3651">
            <v>1</v>
          </cell>
          <cell r="E3651">
            <v>0</v>
          </cell>
          <cell r="F3651" t="str">
            <v>בטוח תאונות אישיות</v>
          </cell>
          <cell r="G3651" t="str">
            <v>קשיח</v>
          </cell>
          <cell r="H3651">
            <v>0</v>
          </cell>
          <cell r="I3651">
            <v>1200</v>
          </cell>
        </row>
        <row r="3652">
          <cell r="A3652">
            <v>1781100450</v>
          </cell>
          <cell r="B3652">
            <v>450</v>
          </cell>
          <cell r="C3652">
            <v>781100</v>
          </cell>
          <cell r="D3652">
            <v>1</v>
          </cell>
          <cell r="E3652">
            <v>0</v>
          </cell>
          <cell r="F3652" t="str">
            <v>אחזקת תמי 4</v>
          </cell>
          <cell r="G3652" t="str">
            <v>קשיח</v>
          </cell>
          <cell r="H3652">
            <v>0</v>
          </cell>
          <cell r="I3652">
            <v>3800</v>
          </cell>
        </row>
        <row r="3653">
          <cell r="A3653">
            <v>1781100470</v>
          </cell>
          <cell r="B3653">
            <v>470</v>
          </cell>
          <cell r="C3653">
            <v>781100</v>
          </cell>
          <cell r="D3653">
            <v>1</v>
          </cell>
          <cell r="E3653">
            <v>0</v>
          </cell>
          <cell r="F3653" t="str">
            <v xml:space="preserve">אחזקת מכונות משרד </v>
          </cell>
          <cell r="G3653" t="str">
            <v>גמיש</v>
          </cell>
          <cell r="H3653">
            <v>0</v>
          </cell>
          <cell r="I3653">
            <v>2700</v>
          </cell>
        </row>
        <row r="3654">
          <cell r="A3654">
            <v>1781100471</v>
          </cell>
          <cell r="B3654">
            <v>471</v>
          </cell>
          <cell r="C3654">
            <v>781100</v>
          </cell>
          <cell r="D3654">
            <v>1</v>
          </cell>
          <cell r="E3654">
            <v>0</v>
          </cell>
          <cell r="F3654" t="str">
            <v xml:space="preserve">מכשירי כתיבה      </v>
          </cell>
          <cell r="G3654" t="str">
            <v>גמיש</v>
          </cell>
          <cell r="H3654">
            <v>0</v>
          </cell>
          <cell r="I3654">
            <v>36100</v>
          </cell>
        </row>
        <row r="3655">
          <cell r="A3655">
            <v>1781100492</v>
          </cell>
          <cell r="B3655">
            <v>492</v>
          </cell>
          <cell r="C3655">
            <v>781100</v>
          </cell>
          <cell r="D3655">
            <v>1</v>
          </cell>
          <cell r="E3655">
            <v>0</v>
          </cell>
          <cell r="F3655" t="str">
            <v xml:space="preserve">השתתפות בעזר 092  </v>
          </cell>
          <cell r="G3655" t="str">
            <v>קשיח</v>
          </cell>
          <cell r="H3655">
            <v>3.3436745949672497E-2</v>
          </cell>
          <cell r="I3655">
            <v>299800</v>
          </cell>
        </row>
        <row r="3656">
          <cell r="A3656">
            <v>1781100500</v>
          </cell>
          <cell r="B3656">
            <v>500</v>
          </cell>
          <cell r="C3656">
            <v>781100</v>
          </cell>
          <cell r="D3656">
            <v>1</v>
          </cell>
          <cell r="E3656">
            <v>0</v>
          </cell>
          <cell r="F3656" t="str">
            <v xml:space="preserve">הוצאות מינהליות   </v>
          </cell>
          <cell r="G3656" t="str">
            <v xml:space="preserve"> </v>
          </cell>
          <cell r="H3656">
            <v>0</v>
          </cell>
          <cell r="I3656">
            <v>0</v>
          </cell>
        </row>
        <row r="3657">
          <cell r="A3657">
            <v>1781100511</v>
          </cell>
          <cell r="B3657">
            <v>511</v>
          </cell>
          <cell r="C3657">
            <v>781100</v>
          </cell>
          <cell r="D3657">
            <v>1</v>
          </cell>
          <cell r="E3657">
            <v>0</v>
          </cell>
          <cell r="F3657" t="str">
            <v xml:space="preserve">אירוח וכיבוד      </v>
          </cell>
          <cell r="G3657" t="str">
            <v>גמיש</v>
          </cell>
          <cell r="H3657">
            <v>0</v>
          </cell>
          <cell r="I3657">
            <v>22500</v>
          </cell>
        </row>
        <row r="3658">
          <cell r="A3658">
            <v>1781100512</v>
          </cell>
          <cell r="B3658">
            <v>512</v>
          </cell>
          <cell r="C3658">
            <v>781100</v>
          </cell>
          <cell r="D3658">
            <v>1</v>
          </cell>
          <cell r="E3658">
            <v>0</v>
          </cell>
          <cell r="F3658" t="str">
            <v xml:space="preserve">נסיעות ואש"ל      </v>
          </cell>
          <cell r="G3658" t="str">
            <v>גמיש</v>
          </cell>
          <cell r="H3658">
            <v>0</v>
          </cell>
          <cell r="I3658">
            <v>0</v>
          </cell>
        </row>
        <row r="3659">
          <cell r="A3659">
            <v>1781100513</v>
          </cell>
          <cell r="B3659">
            <v>513</v>
          </cell>
          <cell r="C3659">
            <v>781100</v>
          </cell>
          <cell r="D3659">
            <v>1</v>
          </cell>
          <cell r="E3659">
            <v>0</v>
          </cell>
          <cell r="F3659" t="str">
            <v>כלכלה ( ארוחות )</v>
          </cell>
          <cell r="G3659" t="str">
            <v>גמיש</v>
          </cell>
          <cell r="H3659">
            <v>0</v>
          </cell>
          <cell r="I3659">
            <v>0</v>
          </cell>
        </row>
        <row r="3660">
          <cell r="A3660">
            <v>1781100516</v>
          </cell>
          <cell r="B3660">
            <v>516</v>
          </cell>
          <cell r="C3660">
            <v>781100</v>
          </cell>
          <cell r="D3660">
            <v>1</v>
          </cell>
          <cell r="E3660">
            <v>0</v>
          </cell>
          <cell r="F3660" t="str">
            <v>כיבוד-ארוע'עירונים</v>
          </cell>
          <cell r="G3660" t="str">
            <v>גמיש</v>
          </cell>
          <cell r="H3660">
            <v>0</v>
          </cell>
          <cell r="I3660">
            <v>7200</v>
          </cell>
        </row>
        <row r="3661">
          <cell r="A3661">
            <v>1781100522</v>
          </cell>
          <cell r="B3661">
            <v>522</v>
          </cell>
          <cell r="C3661">
            <v>781100</v>
          </cell>
          <cell r="D3661">
            <v>1</v>
          </cell>
          <cell r="E3661">
            <v>0</v>
          </cell>
          <cell r="F3661" t="str">
            <v xml:space="preserve">ספרים ועיתונים    </v>
          </cell>
          <cell r="G3661" t="str">
            <v>גמיש</v>
          </cell>
          <cell r="H3661">
            <v>0</v>
          </cell>
          <cell r="I3661">
            <v>0</v>
          </cell>
        </row>
        <row r="3662">
          <cell r="A3662">
            <v>1781100540</v>
          </cell>
          <cell r="B3662">
            <v>540</v>
          </cell>
          <cell r="C3662">
            <v>781100</v>
          </cell>
          <cell r="D3662">
            <v>1</v>
          </cell>
          <cell r="E3662">
            <v>0</v>
          </cell>
          <cell r="F3662" t="str">
            <v xml:space="preserve">הוצאות טלפון      </v>
          </cell>
          <cell r="G3662" t="str">
            <v>קשיח</v>
          </cell>
          <cell r="H3662">
            <v>0</v>
          </cell>
          <cell r="I3662">
            <v>0</v>
          </cell>
        </row>
        <row r="3663">
          <cell r="A3663">
            <v>1781100544</v>
          </cell>
          <cell r="B3663">
            <v>544</v>
          </cell>
          <cell r="C3663">
            <v>781100</v>
          </cell>
          <cell r="D3663">
            <v>1</v>
          </cell>
          <cell r="E3663">
            <v>0</v>
          </cell>
          <cell r="F3663" t="str">
            <v xml:space="preserve">הוצאות דאר        </v>
          </cell>
          <cell r="G3663" t="str">
            <v>קשיח</v>
          </cell>
          <cell r="H3663">
            <v>0</v>
          </cell>
          <cell r="I3663">
            <v>61800</v>
          </cell>
        </row>
        <row r="3664">
          <cell r="A3664">
            <v>1781100550</v>
          </cell>
          <cell r="B3664">
            <v>550</v>
          </cell>
          <cell r="C3664">
            <v>781100</v>
          </cell>
          <cell r="D3664">
            <v>1</v>
          </cell>
          <cell r="E3664">
            <v>0</v>
          </cell>
          <cell r="F3664" t="str">
            <v xml:space="preserve">פירסומים          </v>
          </cell>
          <cell r="G3664" t="str">
            <v>גמיש</v>
          </cell>
          <cell r="H3664">
            <v>0</v>
          </cell>
          <cell r="I3664">
            <v>900</v>
          </cell>
        </row>
        <row r="3665">
          <cell r="A3665">
            <v>1781100561</v>
          </cell>
          <cell r="B3665">
            <v>561</v>
          </cell>
          <cell r="C3665">
            <v>781100</v>
          </cell>
          <cell r="D3665">
            <v>1</v>
          </cell>
          <cell r="E3665">
            <v>0</v>
          </cell>
          <cell r="F3665" t="str">
            <v xml:space="preserve">שיכפולים          </v>
          </cell>
          <cell r="G3665" t="str">
            <v>גמיש</v>
          </cell>
          <cell r="H3665">
            <v>0</v>
          </cell>
          <cell r="I3665">
            <v>13500</v>
          </cell>
        </row>
        <row r="3666">
          <cell r="A3666">
            <v>1781100562</v>
          </cell>
          <cell r="B3666">
            <v>562</v>
          </cell>
          <cell r="C3666">
            <v>781100</v>
          </cell>
          <cell r="D3666">
            <v>1</v>
          </cell>
          <cell r="E3666">
            <v>0</v>
          </cell>
          <cell r="F3666" t="str">
            <v xml:space="preserve">הדפסות            </v>
          </cell>
          <cell r="G3666" t="str">
            <v>גמיש</v>
          </cell>
          <cell r="H3666">
            <v>0</v>
          </cell>
          <cell r="I3666">
            <v>18100</v>
          </cell>
        </row>
        <row r="3667">
          <cell r="A3667">
            <v>1781100565</v>
          </cell>
          <cell r="B3667">
            <v>565</v>
          </cell>
          <cell r="C3667">
            <v>781100</v>
          </cell>
          <cell r="D3667">
            <v>1</v>
          </cell>
          <cell r="E3667">
            <v>0</v>
          </cell>
          <cell r="F3667" t="str">
            <v>ציוד לעררי חניה</v>
          </cell>
          <cell r="G3667" t="str">
            <v>גמיש</v>
          </cell>
          <cell r="H3667">
            <v>0</v>
          </cell>
          <cell r="I3667">
            <v>31500</v>
          </cell>
        </row>
        <row r="3668">
          <cell r="A3668">
            <v>1781100570</v>
          </cell>
          <cell r="B3668">
            <v>570</v>
          </cell>
          <cell r="C3668">
            <v>781100</v>
          </cell>
          <cell r="D3668">
            <v>1</v>
          </cell>
          <cell r="E3668">
            <v>0</v>
          </cell>
          <cell r="F3668" t="str">
            <v xml:space="preserve">עיבוד נתונים      </v>
          </cell>
          <cell r="G3668" t="str">
            <v>גמיש</v>
          </cell>
          <cell r="H3668">
            <v>0</v>
          </cell>
          <cell r="I3668">
            <v>1800</v>
          </cell>
        </row>
        <row r="3669">
          <cell r="A3669">
            <v>1781100571</v>
          </cell>
          <cell r="B3669">
            <v>571</v>
          </cell>
          <cell r="C3669">
            <v>781100</v>
          </cell>
          <cell r="D3669">
            <v>1</v>
          </cell>
          <cell r="E3669">
            <v>0</v>
          </cell>
          <cell r="F3669" t="str">
            <v xml:space="preserve">מיכון וענ"א       </v>
          </cell>
          <cell r="G3669" t="str">
            <v>קשיח</v>
          </cell>
          <cell r="H3669">
            <v>-2.8240609997175925E-2</v>
          </cell>
          <cell r="I3669">
            <v>344100</v>
          </cell>
        </row>
        <row r="3670">
          <cell r="A3670">
            <v>1781100580</v>
          </cell>
          <cell r="B3670">
            <v>580</v>
          </cell>
          <cell r="C3670">
            <v>781100</v>
          </cell>
          <cell r="D3670">
            <v>1</v>
          </cell>
          <cell r="E3670">
            <v>0</v>
          </cell>
          <cell r="F3670" t="str">
            <v xml:space="preserve">שמאות ומדידות     </v>
          </cell>
          <cell r="G3670" t="str">
            <v>גמיש</v>
          </cell>
          <cell r="H3670">
            <v>0</v>
          </cell>
          <cell r="I3670">
            <v>9500</v>
          </cell>
        </row>
        <row r="3671">
          <cell r="A3671">
            <v>1781100581</v>
          </cell>
          <cell r="B3671">
            <v>581</v>
          </cell>
          <cell r="C3671">
            <v>781100</v>
          </cell>
          <cell r="D3671">
            <v>1</v>
          </cell>
          <cell r="E3671">
            <v>0</v>
          </cell>
          <cell r="F3671" t="str">
            <v xml:space="preserve">הוצאות משפטיות    </v>
          </cell>
          <cell r="G3671" t="str">
            <v>קשיח</v>
          </cell>
          <cell r="H3671">
            <v>0</v>
          </cell>
          <cell r="I3671">
            <v>0</v>
          </cell>
        </row>
        <row r="3672">
          <cell r="A3672">
            <v>1781100596</v>
          </cell>
          <cell r="B3672">
            <v>596</v>
          </cell>
          <cell r="C3672">
            <v>781100</v>
          </cell>
          <cell r="D3672">
            <v>1</v>
          </cell>
          <cell r="E3672">
            <v>0</v>
          </cell>
          <cell r="F3672" t="str">
            <v xml:space="preserve">השתתפות בעזר 096  </v>
          </cell>
          <cell r="G3672" t="str">
            <v>קשיח</v>
          </cell>
          <cell r="H3672">
            <v>0.11378687537627941</v>
          </cell>
          <cell r="I3672">
            <v>925000</v>
          </cell>
        </row>
        <row r="3673">
          <cell r="A3673">
            <v>1781100700</v>
          </cell>
          <cell r="B3673">
            <v>700</v>
          </cell>
          <cell r="C3673">
            <v>781100</v>
          </cell>
          <cell r="D3673">
            <v>1</v>
          </cell>
          <cell r="E3673">
            <v>0</v>
          </cell>
          <cell r="F3673" t="str">
            <v xml:space="preserve">הוצאות לפעולות    </v>
          </cell>
          <cell r="G3673" t="str">
            <v xml:space="preserve"> </v>
          </cell>
          <cell r="H3673">
            <v>0</v>
          </cell>
          <cell r="I3673">
            <v>0</v>
          </cell>
        </row>
        <row r="3674">
          <cell r="A3674">
            <v>1781100715</v>
          </cell>
          <cell r="B3674">
            <v>715</v>
          </cell>
          <cell r="C3674">
            <v>781100</v>
          </cell>
          <cell r="D3674">
            <v>1</v>
          </cell>
          <cell r="E3674">
            <v>0</v>
          </cell>
          <cell r="F3674" t="str">
            <v>עבודות קבלניות-רכב</v>
          </cell>
          <cell r="G3674" t="str">
            <v>גמיש</v>
          </cell>
          <cell r="H3674">
            <v>0</v>
          </cell>
          <cell r="I3674">
            <v>0</v>
          </cell>
        </row>
        <row r="3675">
          <cell r="A3675">
            <v>1781100722</v>
          </cell>
          <cell r="B3675">
            <v>722</v>
          </cell>
          <cell r="C3675">
            <v>781100</v>
          </cell>
          <cell r="D3675">
            <v>1</v>
          </cell>
          <cell r="E3675">
            <v>0</v>
          </cell>
          <cell r="F3675" t="str">
            <v>חמרים-תחזוקה עצמית</v>
          </cell>
          <cell r="G3675" t="str">
            <v>גמיש</v>
          </cell>
          <cell r="H3675">
            <v>0</v>
          </cell>
          <cell r="I3675">
            <v>3600</v>
          </cell>
        </row>
        <row r="3676">
          <cell r="A3676">
            <v>1781100735</v>
          </cell>
          <cell r="B3676">
            <v>735</v>
          </cell>
          <cell r="C3676">
            <v>781100</v>
          </cell>
          <cell r="D3676">
            <v>1</v>
          </cell>
          <cell r="E3676">
            <v>0</v>
          </cell>
          <cell r="F3676" t="str">
            <v>ליסינג</v>
          </cell>
          <cell r="G3676" t="str">
            <v>גמיש</v>
          </cell>
          <cell r="H3676">
            <v>8.1081081081081141E-2</v>
          </cell>
          <cell r="I3676">
            <v>400000</v>
          </cell>
        </row>
        <row r="3677">
          <cell r="A3677">
            <v>1781100736</v>
          </cell>
          <cell r="B3677">
            <v>736</v>
          </cell>
          <cell r="C3677">
            <v>781100</v>
          </cell>
          <cell r="D3677">
            <v>1</v>
          </cell>
          <cell r="E3677">
            <v>0</v>
          </cell>
          <cell r="F3677" t="str">
            <v>ליסינג סיירת "שקמה"</v>
          </cell>
          <cell r="G3677" t="str">
            <v>גמיש</v>
          </cell>
          <cell r="H3677">
            <v>0</v>
          </cell>
          <cell r="I3677">
            <v>0</v>
          </cell>
        </row>
        <row r="3678">
          <cell r="A3678">
            <v>1781100737</v>
          </cell>
          <cell r="B3678">
            <v>737</v>
          </cell>
          <cell r="C3678">
            <v>781100</v>
          </cell>
          <cell r="D3678">
            <v>1</v>
          </cell>
          <cell r="E3678">
            <v>0</v>
          </cell>
          <cell r="F3678" t="str">
            <v>שכירות רכב לימים גשומים</v>
          </cell>
          <cell r="G3678" t="str">
            <v>גמיש</v>
          </cell>
          <cell r="H3678">
            <v>0</v>
          </cell>
          <cell r="I3678">
            <v>2900</v>
          </cell>
        </row>
        <row r="3679">
          <cell r="A3679">
            <v>1781100744</v>
          </cell>
          <cell r="B3679">
            <v>744</v>
          </cell>
          <cell r="C3679">
            <v>781100</v>
          </cell>
          <cell r="D3679">
            <v>1</v>
          </cell>
          <cell r="E3679">
            <v>0</v>
          </cell>
          <cell r="F3679" t="str">
            <v xml:space="preserve">מדים וציוד אישי   </v>
          </cell>
          <cell r="G3679" t="str">
            <v>גמיש</v>
          </cell>
          <cell r="H3679">
            <v>0.30916414904330303</v>
          </cell>
          <cell r="I3679">
            <v>130000</v>
          </cell>
        </row>
        <row r="3680">
          <cell r="A3680">
            <v>1781100745</v>
          </cell>
          <cell r="B3680">
            <v>745</v>
          </cell>
          <cell r="C3680">
            <v>781100</v>
          </cell>
          <cell r="D3680">
            <v>1</v>
          </cell>
          <cell r="E3680">
            <v>0</v>
          </cell>
          <cell r="F3680" t="str">
            <v xml:space="preserve">דמי פריצה - תכולה </v>
          </cell>
          <cell r="G3680" t="str">
            <v>קשיח</v>
          </cell>
          <cell r="H3680">
            <v>0</v>
          </cell>
          <cell r="I3680">
            <v>0</v>
          </cell>
        </row>
        <row r="3681">
          <cell r="A3681">
            <v>1781100751</v>
          </cell>
          <cell r="B3681">
            <v>751</v>
          </cell>
          <cell r="C3681">
            <v>781100</v>
          </cell>
          <cell r="D3681">
            <v>1</v>
          </cell>
          <cell r="E3681">
            <v>0</v>
          </cell>
          <cell r="F3681" t="str">
            <v xml:space="preserve">עבודות קבלניות    </v>
          </cell>
          <cell r="G3681" t="str">
            <v>גמיש</v>
          </cell>
          <cell r="H3681">
            <v>5.4054054054053946E-2</v>
          </cell>
          <cell r="I3681">
            <v>3900</v>
          </cell>
        </row>
        <row r="3682">
          <cell r="A3682">
            <v>1781100752</v>
          </cell>
          <cell r="B3682">
            <v>752</v>
          </cell>
          <cell r="C3682">
            <v>781100</v>
          </cell>
          <cell r="D3682">
            <v>1</v>
          </cell>
          <cell r="E3682">
            <v>0</v>
          </cell>
          <cell r="F3682" t="str">
            <v xml:space="preserve">נקיון בקבלנות     </v>
          </cell>
          <cell r="G3682" t="str">
            <v>קשיח</v>
          </cell>
          <cell r="H3682">
            <v>0</v>
          </cell>
          <cell r="I3682">
            <v>93500</v>
          </cell>
        </row>
        <row r="3683">
          <cell r="A3683">
            <v>1781100753</v>
          </cell>
          <cell r="B3683">
            <v>753</v>
          </cell>
          <cell r="C3683">
            <v>781100</v>
          </cell>
          <cell r="D3683">
            <v>1</v>
          </cell>
          <cell r="E3683">
            <v>0</v>
          </cell>
          <cell r="F3683" t="str">
            <v xml:space="preserve">חברה קבלנית       </v>
          </cell>
          <cell r="G3683" t="str">
            <v>קשיח</v>
          </cell>
          <cell r="H3683">
            <v>0</v>
          </cell>
          <cell r="I3683">
            <v>0</v>
          </cell>
        </row>
        <row r="3684">
          <cell r="A3684">
            <v>1781100756</v>
          </cell>
          <cell r="B3684">
            <v>756</v>
          </cell>
          <cell r="C3684">
            <v>781100</v>
          </cell>
          <cell r="D3684">
            <v>1</v>
          </cell>
          <cell r="E3684">
            <v>0</v>
          </cell>
          <cell r="F3684" t="str">
            <v xml:space="preserve">שמירה בקבלנות     </v>
          </cell>
          <cell r="G3684" t="str">
            <v>קשיח</v>
          </cell>
          <cell r="H3684">
            <v>0</v>
          </cell>
          <cell r="I3684">
            <v>0</v>
          </cell>
        </row>
        <row r="3685">
          <cell r="A3685">
            <v>1781100757</v>
          </cell>
          <cell r="B3685">
            <v>757</v>
          </cell>
          <cell r="C3685">
            <v>781100</v>
          </cell>
          <cell r="D3685">
            <v>1</v>
          </cell>
          <cell r="E3685">
            <v>0</v>
          </cell>
          <cell r="F3685" t="str">
            <v>אכיפת גביה/דוחות שונים</v>
          </cell>
          <cell r="G3685" t="str">
            <v>גמיש</v>
          </cell>
          <cell r="H3685">
            <v>-0.95</v>
          </cell>
          <cell r="I3685">
            <v>5000</v>
          </cell>
        </row>
        <row r="3686">
          <cell r="A3686">
            <v>1781100759</v>
          </cell>
          <cell r="B3686">
            <v>759</v>
          </cell>
          <cell r="C3686">
            <v>781100</v>
          </cell>
          <cell r="D3686">
            <v>1</v>
          </cell>
          <cell r="E3686">
            <v>0</v>
          </cell>
          <cell r="F3686" t="str">
            <v xml:space="preserve">גרירות            </v>
          </cell>
          <cell r="G3686" t="str">
            <v>גמיש</v>
          </cell>
          <cell r="H3686">
            <v>0</v>
          </cell>
          <cell r="I3686">
            <v>85500</v>
          </cell>
        </row>
        <row r="3687">
          <cell r="A3687">
            <v>1781100780</v>
          </cell>
          <cell r="B3687">
            <v>780</v>
          </cell>
          <cell r="C3687">
            <v>781100</v>
          </cell>
          <cell r="D3687">
            <v>1</v>
          </cell>
          <cell r="E3687">
            <v>0</v>
          </cell>
          <cell r="F3687" t="str">
            <v>פעולות מיוחדות</v>
          </cell>
          <cell r="G3687" t="str">
            <v>גמיש</v>
          </cell>
          <cell r="H3687">
            <v>0</v>
          </cell>
          <cell r="I3687">
            <v>22500</v>
          </cell>
        </row>
        <row r="3688">
          <cell r="A3688">
            <v>1781100781</v>
          </cell>
          <cell r="B3688">
            <v>781</v>
          </cell>
          <cell r="C3688">
            <v>781100</v>
          </cell>
          <cell r="D3688">
            <v>1</v>
          </cell>
          <cell r="E3688">
            <v>0</v>
          </cell>
          <cell r="F3688" t="str">
            <v>פעילויות שונות</v>
          </cell>
          <cell r="G3688" t="str">
            <v>גמיש</v>
          </cell>
          <cell r="H3688">
            <v>0</v>
          </cell>
          <cell r="I3688">
            <v>0</v>
          </cell>
        </row>
        <row r="3689">
          <cell r="A3689">
            <v>1781100782</v>
          </cell>
          <cell r="B3689">
            <v>782</v>
          </cell>
          <cell r="C3689">
            <v>781100</v>
          </cell>
          <cell r="D3689">
            <v>1</v>
          </cell>
          <cell r="E3689">
            <v>0</v>
          </cell>
          <cell r="F3689" t="str">
            <v xml:space="preserve">הפעלת סיירת "שקמה" </v>
          </cell>
          <cell r="G3689" t="str">
            <v>גמיש</v>
          </cell>
          <cell r="H3689">
            <v>0</v>
          </cell>
          <cell r="I3689">
            <v>0</v>
          </cell>
        </row>
        <row r="3690">
          <cell r="A3690">
            <v>1781100789</v>
          </cell>
          <cell r="B3690">
            <v>789</v>
          </cell>
          <cell r="C3690">
            <v>781100</v>
          </cell>
          <cell r="D3690">
            <v>1</v>
          </cell>
          <cell r="E3690">
            <v>0</v>
          </cell>
          <cell r="F3690" t="str">
            <v xml:space="preserve">כביסה             </v>
          </cell>
          <cell r="G3690" t="str">
            <v>גמיש</v>
          </cell>
          <cell r="H3690">
            <v>0</v>
          </cell>
          <cell r="I3690">
            <v>1600</v>
          </cell>
        </row>
        <row r="3691">
          <cell r="A3691">
            <v>1781100794</v>
          </cell>
          <cell r="B3691">
            <v>794</v>
          </cell>
          <cell r="C3691">
            <v>781100</v>
          </cell>
          <cell r="D3691">
            <v>1</v>
          </cell>
          <cell r="E3691">
            <v>0</v>
          </cell>
          <cell r="F3691" t="str">
            <v xml:space="preserve">השתתפות בעזר 094  </v>
          </cell>
          <cell r="G3691" t="str">
            <v>קשיח</v>
          </cell>
          <cell r="H3691">
            <v>0</v>
          </cell>
          <cell r="I3691">
            <v>30200</v>
          </cell>
        </row>
        <row r="3692">
          <cell r="A3692">
            <v>1781100900</v>
          </cell>
          <cell r="B3692">
            <v>900</v>
          </cell>
          <cell r="C3692">
            <v>781100</v>
          </cell>
          <cell r="D3692">
            <v>1</v>
          </cell>
          <cell r="E3692">
            <v>0</v>
          </cell>
          <cell r="F3692" t="str">
            <v xml:space="preserve">הוצאות חד פעמיות  </v>
          </cell>
          <cell r="G3692" t="str">
            <v xml:space="preserve"> </v>
          </cell>
          <cell r="H3692">
            <v>0</v>
          </cell>
          <cell r="I3692">
            <v>0</v>
          </cell>
        </row>
        <row r="3693">
          <cell r="A3693">
            <v>1781100931</v>
          </cell>
          <cell r="B3693">
            <v>931</v>
          </cell>
          <cell r="C3693">
            <v>781100</v>
          </cell>
          <cell r="D3693">
            <v>1</v>
          </cell>
          <cell r="E3693">
            <v>0</v>
          </cell>
          <cell r="F3693" t="str">
            <v>רכישת רכבים - פיקוח</v>
          </cell>
          <cell r="G3693" t="str">
            <v>קשיח</v>
          </cell>
          <cell r="H3693">
            <v>0</v>
          </cell>
          <cell r="I3693">
            <v>0</v>
          </cell>
        </row>
        <row r="3694">
          <cell r="A3694">
            <v>1781100932</v>
          </cell>
          <cell r="B3694">
            <v>932</v>
          </cell>
          <cell r="C3694">
            <v>781100</v>
          </cell>
          <cell r="D3694">
            <v>1</v>
          </cell>
          <cell r="E3694">
            <v>0</v>
          </cell>
          <cell r="F3694" t="str">
            <v xml:space="preserve">רכישות חד-פעמיות  </v>
          </cell>
          <cell r="G3694" t="str">
            <v>גמיש</v>
          </cell>
          <cell r="H3694">
            <v>0.35416666666666674</v>
          </cell>
          <cell r="I3694">
            <v>19500</v>
          </cell>
        </row>
        <row r="3695">
          <cell r="A3695">
            <v>1781100961</v>
          </cell>
          <cell r="B3695">
            <v>961</v>
          </cell>
          <cell r="C3695">
            <v>781100</v>
          </cell>
          <cell r="D3695">
            <v>1</v>
          </cell>
          <cell r="E3695">
            <v>0</v>
          </cell>
          <cell r="F3695" t="str">
            <v>רז' פעולות ורכישות</v>
          </cell>
          <cell r="G3695" t="str">
            <v>גמיש</v>
          </cell>
          <cell r="H3695">
            <v>0</v>
          </cell>
          <cell r="I3695">
            <v>0</v>
          </cell>
        </row>
        <row r="3696">
          <cell r="A3696" t="e">
            <v>#VALUE!</v>
          </cell>
          <cell r="B3696" t="str">
            <v>781100  סך הכל</v>
          </cell>
          <cell r="C3696">
            <v>0</v>
          </cell>
          <cell r="D3696">
            <v>0</v>
          </cell>
          <cell r="E3696">
            <v>0</v>
          </cell>
          <cell r="F3696" t="str">
            <v xml:space="preserve">פיקוח  עירוני     </v>
          </cell>
          <cell r="G3696">
            <v>0</v>
          </cell>
          <cell r="H3696">
            <v>4.2967172470201431E-2</v>
          </cell>
          <cell r="I3696">
            <v>12241410</v>
          </cell>
        </row>
        <row r="3697">
          <cell r="A3697">
            <v>17812000</v>
          </cell>
          <cell r="B3697">
            <v>0</v>
          </cell>
          <cell r="C3697">
            <v>781200</v>
          </cell>
          <cell r="D3697">
            <v>1</v>
          </cell>
          <cell r="E3697">
            <v>0</v>
          </cell>
          <cell r="F3697" t="str">
            <v xml:space="preserve">רשות חניה         </v>
          </cell>
          <cell r="G3697" t="str">
            <v xml:space="preserve"> </v>
          </cell>
          <cell r="H3697">
            <v>0</v>
          </cell>
          <cell r="I3697">
            <v>0</v>
          </cell>
        </row>
        <row r="3698">
          <cell r="A3698">
            <v>1781200110</v>
          </cell>
          <cell r="B3698">
            <v>110</v>
          </cell>
          <cell r="C3698">
            <v>781200</v>
          </cell>
          <cell r="D3698">
            <v>1</v>
          </cell>
          <cell r="E3698">
            <v>0</v>
          </cell>
          <cell r="F3698" t="str">
            <v>השכר הקובע-תקציבית</v>
          </cell>
          <cell r="G3698" t="str">
            <v>שכר</v>
          </cell>
          <cell r="H3698">
            <v>0</v>
          </cell>
          <cell r="I3698">
            <v>0</v>
          </cell>
        </row>
        <row r="3699">
          <cell r="A3699">
            <v>1781200122</v>
          </cell>
          <cell r="B3699">
            <v>122</v>
          </cell>
          <cell r="C3699">
            <v>781200</v>
          </cell>
          <cell r="D3699">
            <v>1</v>
          </cell>
          <cell r="E3699">
            <v>0</v>
          </cell>
          <cell r="F3699" t="str">
            <v xml:space="preserve">ביגוד             </v>
          </cell>
          <cell r="G3699" t="str">
            <v>שכר</v>
          </cell>
          <cell r="H3699">
            <v>0</v>
          </cell>
          <cell r="I3699">
            <v>0</v>
          </cell>
        </row>
        <row r="3700">
          <cell r="A3700">
            <v>1781200126</v>
          </cell>
          <cell r="B3700">
            <v>126</v>
          </cell>
          <cell r="C3700">
            <v>781200</v>
          </cell>
          <cell r="D3700">
            <v>1</v>
          </cell>
          <cell r="E3700">
            <v>0</v>
          </cell>
          <cell r="F3700" t="str">
            <v xml:space="preserve">דמי הבראה         </v>
          </cell>
          <cell r="G3700" t="str">
            <v>שכר</v>
          </cell>
          <cell r="H3700">
            <v>0</v>
          </cell>
          <cell r="I3700">
            <v>0</v>
          </cell>
        </row>
        <row r="3701">
          <cell r="A3701">
            <v>1781200130</v>
          </cell>
          <cell r="B3701">
            <v>130</v>
          </cell>
          <cell r="C3701">
            <v>781200</v>
          </cell>
          <cell r="D3701">
            <v>1</v>
          </cell>
          <cell r="E3701">
            <v>0</v>
          </cell>
          <cell r="F3701" t="str">
            <v xml:space="preserve">שעות נוספות       </v>
          </cell>
          <cell r="G3701" t="str">
            <v>שכר</v>
          </cell>
          <cell r="H3701">
            <v>0</v>
          </cell>
          <cell r="I3701">
            <v>0</v>
          </cell>
        </row>
        <row r="3702">
          <cell r="A3702">
            <v>1781200140</v>
          </cell>
          <cell r="B3702">
            <v>140</v>
          </cell>
          <cell r="C3702">
            <v>781200</v>
          </cell>
          <cell r="D3702">
            <v>1</v>
          </cell>
          <cell r="E3702">
            <v>0</v>
          </cell>
          <cell r="F3702" t="str">
            <v>השתתפות באחזקת רכב</v>
          </cell>
          <cell r="G3702" t="str">
            <v>שכר</v>
          </cell>
          <cell r="H3702">
            <v>0</v>
          </cell>
          <cell r="I3702">
            <v>0</v>
          </cell>
        </row>
        <row r="3703">
          <cell r="A3703">
            <v>1781200433</v>
          </cell>
          <cell r="B3703">
            <v>433</v>
          </cell>
          <cell r="C3703">
            <v>781200</v>
          </cell>
          <cell r="D3703">
            <v>1</v>
          </cell>
          <cell r="E3703">
            <v>0</v>
          </cell>
          <cell r="F3703" t="str">
            <v xml:space="preserve">חומרי נקיון       </v>
          </cell>
          <cell r="G3703" t="str">
            <v>גמיש</v>
          </cell>
          <cell r="H3703">
            <v>0</v>
          </cell>
          <cell r="I3703">
            <v>0</v>
          </cell>
        </row>
        <row r="3704">
          <cell r="A3704">
            <v>1781200540</v>
          </cell>
          <cell r="B3704">
            <v>540</v>
          </cell>
          <cell r="C3704">
            <v>781200</v>
          </cell>
          <cell r="D3704">
            <v>1</v>
          </cell>
          <cell r="E3704">
            <v>0</v>
          </cell>
          <cell r="F3704" t="str">
            <v xml:space="preserve">הוצאות טלפון      </v>
          </cell>
          <cell r="G3704" t="str">
            <v>קשיח</v>
          </cell>
          <cell r="H3704">
            <v>0</v>
          </cell>
          <cell r="I3704">
            <v>0</v>
          </cell>
        </row>
        <row r="3705">
          <cell r="A3705">
            <v>1781200541</v>
          </cell>
          <cell r="B3705">
            <v>541</v>
          </cell>
          <cell r="C3705">
            <v>781200</v>
          </cell>
          <cell r="D3705">
            <v>1</v>
          </cell>
          <cell r="E3705">
            <v>0</v>
          </cell>
          <cell r="F3705" t="str">
            <v xml:space="preserve">משלוחים           </v>
          </cell>
          <cell r="G3705" t="str">
            <v>קשיח</v>
          </cell>
          <cell r="H3705">
            <v>0</v>
          </cell>
          <cell r="I3705">
            <v>522500</v>
          </cell>
        </row>
        <row r="3706">
          <cell r="A3706">
            <v>1781200542</v>
          </cell>
          <cell r="B3706">
            <v>542</v>
          </cell>
          <cell r="C3706">
            <v>781200</v>
          </cell>
          <cell r="D3706">
            <v>1</v>
          </cell>
          <cell r="E3706">
            <v>0</v>
          </cell>
          <cell r="F3706" t="str">
            <v>עררים תשובה שלילית</v>
          </cell>
          <cell r="G3706" t="str">
            <v>גמיש</v>
          </cell>
          <cell r="H3706">
            <v>0</v>
          </cell>
          <cell r="I3706">
            <v>123500</v>
          </cell>
        </row>
        <row r="3707">
          <cell r="A3707">
            <v>1781200544</v>
          </cell>
          <cell r="B3707">
            <v>544</v>
          </cell>
          <cell r="C3707">
            <v>781200</v>
          </cell>
          <cell r="D3707">
            <v>1</v>
          </cell>
          <cell r="E3707">
            <v>0</v>
          </cell>
          <cell r="F3707" t="str">
            <v xml:space="preserve">הוצאות דאר        </v>
          </cell>
          <cell r="G3707" t="str">
            <v>קשיח</v>
          </cell>
          <cell r="H3707">
            <v>0</v>
          </cell>
          <cell r="I3707">
            <v>38000</v>
          </cell>
        </row>
        <row r="3708">
          <cell r="A3708">
            <v>1781200561</v>
          </cell>
          <cell r="B3708">
            <v>561</v>
          </cell>
          <cell r="C3708">
            <v>781200</v>
          </cell>
          <cell r="D3708">
            <v>1</v>
          </cell>
          <cell r="E3708">
            <v>0</v>
          </cell>
          <cell r="F3708" t="str">
            <v xml:space="preserve">שיכפולים          </v>
          </cell>
          <cell r="G3708" t="str">
            <v>גמיש</v>
          </cell>
          <cell r="H3708">
            <v>0</v>
          </cell>
          <cell r="I3708">
            <v>400</v>
          </cell>
        </row>
        <row r="3709">
          <cell r="A3709">
            <v>1781200562</v>
          </cell>
          <cell r="B3709">
            <v>562</v>
          </cell>
          <cell r="C3709">
            <v>781200</v>
          </cell>
          <cell r="D3709">
            <v>1</v>
          </cell>
          <cell r="E3709">
            <v>0</v>
          </cell>
          <cell r="F3709" t="str">
            <v xml:space="preserve">הדפסות            </v>
          </cell>
          <cell r="G3709" t="str">
            <v>גמיש</v>
          </cell>
          <cell r="H3709">
            <v>0</v>
          </cell>
          <cell r="I3709">
            <v>26600</v>
          </cell>
        </row>
        <row r="3710">
          <cell r="A3710">
            <v>1781200570</v>
          </cell>
          <cell r="B3710">
            <v>570</v>
          </cell>
          <cell r="C3710">
            <v>781200</v>
          </cell>
          <cell r="D3710">
            <v>1</v>
          </cell>
          <cell r="E3710">
            <v>0</v>
          </cell>
          <cell r="F3710" t="str">
            <v xml:space="preserve">עיבוד נתונים      </v>
          </cell>
          <cell r="G3710" t="str">
            <v>קשיח</v>
          </cell>
          <cell r="H3710">
            <v>0.33971291866028719</v>
          </cell>
          <cell r="I3710">
            <v>420000</v>
          </cell>
        </row>
        <row r="3711">
          <cell r="A3711">
            <v>1781200571</v>
          </cell>
          <cell r="B3711">
            <v>571</v>
          </cell>
          <cell r="C3711">
            <v>781200</v>
          </cell>
          <cell r="D3711">
            <v>1</v>
          </cell>
          <cell r="E3711">
            <v>0</v>
          </cell>
          <cell r="F3711" t="str">
            <v xml:space="preserve">מיכון וענ"א       </v>
          </cell>
          <cell r="G3711" t="str">
            <v>קשיח</v>
          </cell>
          <cell r="H3711">
            <v>0</v>
          </cell>
          <cell r="I3711">
            <v>0</v>
          </cell>
        </row>
        <row r="3712">
          <cell r="A3712">
            <v>1781200596</v>
          </cell>
          <cell r="B3712">
            <v>596</v>
          </cell>
          <cell r="C3712">
            <v>781200</v>
          </cell>
          <cell r="D3712">
            <v>1</v>
          </cell>
          <cell r="E3712">
            <v>0</v>
          </cell>
          <cell r="F3712" t="str">
            <v xml:space="preserve">השתתפות בעזר 096  </v>
          </cell>
          <cell r="G3712" t="str">
            <v>קשיח</v>
          </cell>
          <cell r="H3712">
            <v>0</v>
          </cell>
          <cell r="I3712">
            <v>0</v>
          </cell>
        </row>
        <row r="3713">
          <cell r="A3713">
            <v>1781200757</v>
          </cell>
          <cell r="B3713">
            <v>757</v>
          </cell>
          <cell r="C3713">
            <v>781200</v>
          </cell>
          <cell r="D3713">
            <v>1</v>
          </cell>
          <cell r="E3713">
            <v>0</v>
          </cell>
          <cell r="F3713" t="str">
            <v>אכיפת חניה-מ.ג.ע.ר.</v>
          </cell>
          <cell r="G3713" t="str">
            <v>גמיש</v>
          </cell>
          <cell r="H3713">
            <v>0</v>
          </cell>
          <cell r="I3713">
            <v>0</v>
          </cell>
        </row>
        <row r="3714">
          <cell r="A3714">
            <v>1781200758</v>
          </cell>
          <cell r="B3714">
            <v>758</v>
          </cell>
          <cell r="C3714">
            <v>781200</v>
          </cell>
          <cell r="D3714">
            <v>1</v>
          </cell>
          <cell r="E3714">
            <v>0</v>
          </cell>
          <cell r="F3714" t="str">
            <v>מסופוני חניה</v>
          </cell>
          <cell r="G3714" t="str">
            <v>קשיח</v>
          </cell>
          <cell r="H3714">
            <v>0.23285486443381176</v>
          </cell>
          <cell r="I3714">
            <v>386500</v>
          </cell>
        </row>
        <row r="3715">
          <cell r="A3715">
            <v>1781200780</v>
          </cell>
          <cell r="B3715">
            <v>780</v>
          </cell>
          <cell r="C3715">
            <v>781200</v>
          </cell>
          <cell r="D3715">
            <v>1</v>
          </cell>
          <cell r="E3715">
            <v>0</v>
          </cell>
          <cell r="F3715" t="str">
            <v>ניהול עררי חניה</v>
          </cell>
          <cell r="G3715" t="str">
            <v>גמיש</v>
          </cell>
          <cell r="H3715">
            <v>0</v>
          </cell>
          <cell r="I3715">
            <v>27100</v>
          </cell>
        </row>
        <row r="3716">
          <cell r="A3716">
            <v>1781200961</v>
          </cell>
          <cell r="B3716">
            <v>961</v>
          </cell>
          <cell r="C3716">
            <v>781200</v>
          </cell>
          <cell r="D3716">
            <v>1</v>
          </cell>
          <cell r="E3716">
            <v>0</v>
          </cell>
          <cell r="F3716" t="str">
            <v>רז' פעולות ורכישות</v>
          </cell>
          <cell r="G3716" t="str">
            <v>גמיש</v>
          </cell>
          <cell r="H3716">
            <v>0</v>
          </cell>
          <cell r="I3716">
            <v>0</v>
          </cell>
        </row>
        <row r="3717">
          <cell r="A3717" t="e">
            <v>#VALUE!</v>
          </cell>
          <cell r="B3717" t="str">
            <v>781200  סך הכל</v>
          </cell>
          <cell r="C3717">
            <v>0</v>
          </cell>
          <cell r="D3717">
            <v>0</v>
          </cell>
          <cell r="E3717">
            <v>0</v>
          </cell>
          <cell r="F3717" t="str">
            <v xml:space="preserve">רשות חניה         </v>
          </cell>
          <cell r="G3717">
            <v>0</v>
          </cell>
          <cell r="H3717">
            <v>0.13149219837374559</v>
          </cell>
          <cell r="I3717">
            <v>1544600</v>
          </cell>
        </row>
        <row r="3718">
          <cell r="A3718">
            <v>17813000</v>
          </cell>
          <cell r="B3718">
            <v>0</v>
          </cell>
          <cell r="C3718">
            <v>781300</v>
          </cell>
          <cell r="D3718">
            <v>1</v>
          </cell>
          <cell r="E3718">
            <v>0</v>
          </cell>
          <cell r="F3718" t="str">
            <v>השיטור העירוני</v>
          </cell>
          <cell r="G3718" t="str">
            <v xml:space="preserve"> </v>
          </cell>
          <cell r="H3718">
            <v>0</v>
          </cell>
          <cell r="I3718">
            <v>0</v>
          </cell>
        </row>
        <row r="3719">
          <cell r="A3719">
            <v>1781300110</v>
          </cell>
          <cell r="B3719">
            <v>110</v>
          </cell>
          <cell r="C3719">
            <v>781300</v>
          </cell>
          <cell r="D3719">
            <v>1</v>
          </cell>
          <cell r="E3719">
            <v>0</v>
          </cell>
          <cell r="F3719" t="str">
            <v>השכר הקובע-תקציבית</v>
          </cell>
          <cell r="G3719" t="str">
            <v>שכר</v>
          </cell>
          <cell r="H3719">
            <v>0</v>
          </cell>
          <cell r="I3719">
            <v>0</v>
          </cell>
        </row>
        <row r="3720">
          <cell r="A3720">
            <v>1781300119</v>
          </cell>
          <cell r="B3720">
            <v>119</v>
          </cell>
          <cell r="C3720">
            <v>781300</v>
          </cell>
          <cell r="D3720">
            <v>1</v>
          </cell>
          <cell r="E3720">
            <v>0</v>
          </cell>
          <cell r="F3720" t="str">
            <v xml:space="preserve">השכר הקובע-צוברת  </v>
          </cell>
          <cell r="G3720" t="str">
            <v>שכר</v>
          </cell>
          <cell r="H3720">
            <v>1.5007879742999108E-2</v>
          </cell>
          <cell r="I3720">
            <v>4186400</v>
          </cell>
        </row>
        <row r="3721">
          <cell r="A3721">
            <v>1781300122</v>
          </cell>
          <cell r="B3721">
            <v>122</v>
          </cell>
          <cell r="C3721">
            <v>781300</v>
          </cell>
          <cell r="D3721">
            <v>1</v>
          </cell>
          <cell r="E3721">
            <v>0</v>
          </cell>
          <cell r="F3721" t="str">
            <v xml:space="preserve">ביגוד             </v>
          </cell>
          <cell r="G3721" t="str">
            <v>שכר</v>
          </cell>
          <cell r="H3721">
            <v>0.7</v>
          </cell>
          <cell r="I3721">
            <v>8500</v>
          </cell>
        </row>
        <row r="3722">
          <cell r="A3722">
            <v>1781300126</v>
          </cell>
          <cell r="B3722">
            <v>126</v>
          </cell>
          <cell r="C3722">
            <v>781300</v>
          </cell>
          <cell r="D3722">
            <v>1</v>
          </cell>
          <cell r="E3722">
            <v>0</v>
          </cell>
          <cell r="F3722" t="str">
            <v xml:space="preserve">דמי הבראה         </v>
          </cell>
          <cell r="G3722" t="str">
            <v>שכר</v>
          </cell>
          <cell r="H3722">
            <v>-5.0000000000000044E-2</v>
          </cell>
          <cell r="I3722">
            <v>114000</v>
          </cell>
        </row>
        <row r="3723">
          <cell r="A3723">
            <v>1781300130</v>
          </cell>
          <cell r="B3723">
            <v>130</v>
          </cell>
          <cell r="C3723">
            <v>781300</v>
          </cell>
          <cell r="D3723">
            <v>1</v>
          </cell>
          <cell r="E3723">
            <v>0</v>
          </cell>
          <cell r="F3723" t="str">
            <v xml:space="preserve">שעות נוספות       </v>
          </cell>
          <cell r="G3723" t="str">
            <v>שכר</v>
          </cell>
          <cell r="H3723">
            <v>0</v>
          </cell>
          <cell r="I3723">
            <v>1350000</v>
          </cell>
        </row>
        <row r="3724">
          <cell r="A3724">
            <v>1781300140</v>
          </cell>
          <cell r="B3724">
            <v>140</v>
          </cell>
          <cell r="C3724">
            <v>781300</v>
          </cell>
          <cell r="D3724">
            <v>1</v>
          </cell>
          <cell r="E3724">
            <v>0</v>
          </cell>
          <cell r="F3724" t="str">
            <v>השתתפות באחזקת רכב</v>
          </cell>
          <cell r="G3724" t="str">
            <v>שכר</v>
          </cell>
          <cell r="H3724">
            <v>0</v>
          </cell>
          <cell r="I3724">
            <v>120000</v>
          </cell>
        </row>
        <row r="3725">
          <cell r="A3725">
            <v>1781300350</v>
          </cell>
          <cell r="B3725">
            <v>350</v>
          </cell>
          <cell r="C3725">
            <v>781300</v>
          </cell>
          <cell r="D3725">
            <v>1</v>
          </cell>
          <cell r="E3725">
            <v>0</v>
          </cell>
          <cell r="F3725" t="str">
            <v>ליסינג - 829-46-501</v>
          </cell>
          <cell r="G3725" t="str">
            <v>שכר</v>
          </cell>
          <cell r="H3725">
            <v>0</v>
          </cell>
          <cell r="I3725">
            <v>55000</v>
          </cell>
        </row>
        <row r="3726">
          <cell r="A3726">
            <v>1781300351</v>
          </cell>
          <cell r="B3726">
            <v>351</v>
          </cell>
          <cell r="C3726">
            <v>781300</v>
          </cell>
          <cell r="D3726">
            <v>1</v>
          </cell>
          <cell r="E3726">
            <v>0</v>
          </cell>
          <cell r="F3726" t="str">
            <v>הוצאות -829-46-501</v>
          </cell>
          <cell r="G3726" t="str">
            <v>שכר</v>
          </cell>
          <cell r="H3726">
            <v>0.20750000000000002</v>
          </cell>
          <cell r="I3726">
            <v>33810</v>
          </cell>
        </row>
        <row r="3727">
          <cell r="A3727">
            <v>1781300410</v>
          </cell>
          <cell r="B3727">
            <v>410</v>
          </cell>
          <cell r="C3727">
            <v>781300</v>
          </cell>
          <cell r="D3727">
            <v>1</v>
          </cell>
          <cell r="E3727">
            <v>0</v>
          </cell>
          <cell r="F3727" t="str">
            <v>דמי שכירות</v>
          </cell>
          <cell r="G3727" t="str">
            <v>קשיח</v>
          </cell>
          <cell r="H3727">
            <v>2.4999999999999911E-2</v>
          </cell>
          <cell r="I3727">
            <v>205000</v>
          </cell>
        </row>
        <row r="3728">
          <cell r="A3728">
            <v>1781300431</v>
          </cell>
          <cell r="B3728">
            <v>431</v>
          </cell>
          <cell r="C3728">
            <v>781300</v>
          </cell>
          <cell r="D3728">
            <v>1</v>
          </cell>
          <cell r="E3728">
            <v>0</v>
          </cell>
          <cell r="F3728" t="str">
            <v xml:space="preserve">חשמל              </v>
          </cell>
          <cell r="G3728" t="str">
            <v>קשיח</v>
          </cell>
          <cell r="H3728">
            <v>0.10000000000000009</v>
          </cell>
          <cell r="I3728">
            <v>39600</v>
          </cell>
        </row>
        <row r="3729">
          <cell r="A3729">
            <v>1781300432</v>
          </cell>
          <cell r="B3729">
            <v>432</v>
          </cell>
          <cell r="C3729">
            <v>781300</v>
          </cell>
          <cell r="D3729">
            <v>1</v>
          </cell>
          <cell r="E3729">
            <v>0</v>
          </cell>
          <cell r="F3729" t="str">
            <v xml:space="preserve">מים               </v>
          </cell>
          <cell r="G3729" t="str">
            <v>קשיח</v>
          </cell>
          <cell r="H3729">
            <v>0.13636363636363646</v>
          </cell>
          <cell r="I3729">
            <v>2500</v>
          </cell>
        </row>
        <row r="3730">
          <cell r="A3730">
            <v>1781300433</v>
          </cell>
          <cell r="B3730">
            <v>433</v>
          </cell>
          <cell r="C3730">
            <v>781300</v>
          </cell>
          <cell r="D3730">
            <v>1</v>
          </cell>
          <cell r="E3730">
            <v>0</v>
          </cell>
          <cell r="F3730" t="str">
            <v xml:space="preserve">חומרי נקיון       </v>
          </cell>
          <cell r="G3730" t="str">
            <v>גמיש</v>
          </cell>
          <cell r="H3730">
            <v>0</v>
          </cell>
          <cell r="I3730">
            <v>6700</v>
          </cell>
        </row>
        <row r="3731">
          <cell r="A3731">
            <v>1781300437</v>
          </cell>
          <cell r="B3731">
            <v>437</v>
          </cell>
          <cell r="C3731">
            <v>781300</v>
          </cell>
          <cell r="D3731">
            <v>1</v>
          </cell>
          <cell r="E3731">
            <v>0</v>
          </cell>
          <cell r="F3731" t="str">
            <v>אחזקת אזעקה</v>
          </cell>
          <cell r="G3731" t="str">
            <v>קשיח</v>
          </cell>
          <cell r="H3731">
            <v>1</v>
          </cell>
          <cell r="I3731">
            <v>2800</v>
          </cell>
        </row>
        <row r="3732">
          <cell r="A3732">
            <v>1781300439</v>
          </cell>
          <cell r="B3732">
            <v>439</v>
          </cell>
          <cell r="C3732">
            <v>781300</v>
          </cell>
          <cell r="D3732">
            <v>1</v>
          </cell>
          <cell r="E3732">
            <v>0</v>
          </cell>
          <cell r="F3732" t="str">
            <v>אגרת רישיון נשק</v>
          </cell>
          <cell r="G3732" t="str">
            <v>קשיח</v>
          </cell>
          <cell r="H3732">
            <v>0.25</v>
          </cell>
          <cell r="I3732">
            <v>5000</v>
          </cell>
        </row>
        <row r="3733">
          <cell r="A3733">
            <v>1781300441</v>
          </cell>
          <cell r="B3733">
            <v>441</v>
          </cell>
          <cell r="C3733">
            <v>781300</v>
          </cell>
          <cell r="D3733">
            <v>1</v>
          </cell>
          <cell r="E3733">
            <v>0</v>
          </cell>
          <cell r="F3733" t="str">
            <v>ביטוח קטנועים</v>
          </cell>
          <cell r="G3733" t="str">
            <v>קשיח</v>
          </cell>
          <cell r="H3733">
            <v>0</v>
          </cell>
          <cell r="I3733">
            <v>50000</v>
          </cell>
        </row>
        <row r="3734">
          <cell r="A3734">
            <v>1781300445</v>
          </cell>
          <cell r="B3734">
            <v>445</v>
          </cell>
          <cell r="C3734">
            <v>781300</v>
          </cell>
          <cell r="D3734">
            <v>1</v>
          </cell>
          <cell r="E3734">
            <v>0</v>
          </cell>
          <cell r="F3734" t="str">
            <v>ביטוח מפקחים</v>
          </cell>
          <cell r="G3734" t="str">
            <v>קשיח</v>
          </cell>
          <cell r="H3734">
            <v>0</v>
          </cell>
          <cell r="I3734">
            <v>47000</v>
          </cell>
        </row>
        <row r="3735">
          <cell r="A3735">
            <v>1781300450</v>
          </cell>
          <cell r="B3735">
            <v>450</v>
          </cell>
          <cell r="C3735">
            <v>781300</v>
          </cell>
          <cell r="D3735">
            <v>1</v>
          </cell>
          <cell r="E3735">
            <v>0</v>
          </cell>
          <cell r="F3735" t="str">
            <v>אחזקת תמי 4</v>
          </cell>
          <cell r="G3735" t="str">
            <v>קשיח</v>
          </cell>
          <cell r="H3735">
            <v>0</v>
          </cell>
          <cell r="I3735">
            <v>2000</v>
          </cell>
        </row>
        <row r="3736">
          <cell r="A3736">
            <v>1781300470</v>
          </cell>
          <cell r="B3736">
            <v>470</v>
          </cell>
          <cell r="C3736">
            <v>781300</v>
          </cell>
          <cell r="D3736">
            <v>1</v>
          </cell>
          <cell r="E3736">
            <v>0</v>
          </cell>
          <cell r="F3736" t="str">
            <v xml:space="preserve">אחזקת מכונות משרד </v>
          </cell>
          <cell r="G3736" t="str">
            <v>גמיש</v>
          </cell>
          <cell r="H3736">
            <v>0</v>
          </cell>
          <cell r="I3736">
            <v>1700</v>
          </cell>
        </row>
        <row r="3737">
          <cell r="A3737">
            <v>1781300471</v>
          </cell>
          <cell r="B3737">
            <v>471</v>
          </cell>
          <cell r="C3737">
            <v>781300</v>
          </cell>
          <cell r="D3737">
            <v>1</v>
          </cell>
          <cell r="E3737">
            <v>0</v>
          </cell>
          <cell r="F3737" t="str">
            <v xml:space="preserve">מכשירי כתיבה      </v>
          </cell>
          <cell r="G3737" t="str">
            <v>גמיש</v>
          </cell>
          <cell r="H3737">
            <v>0</v>
          </cell>
          <cell r="I3737">
            <v>19000</v>
          </cell>
        </row>
        <row r="3738">
          <cell r="A3738">
            <v>1781300472</v>
          </cell>
          <cell r="B3738">
            <v>472</v>
          </cell>
          <cell r="C3738">
            <v>781300</v>
          </cell>
          <cell r="D3738">
            <v>1</v>
          </cell>
          <cell r="E3738">
            <v>0</v>
          </cell>
          <cell r="F3738" t="str">
            <v>אחזקת מכשירי קשר</v>
          </cell>
          <cell r="G3738" t="str">
            <v>גמיש</v>
          </cell>
          <cell r="H3738">
            <v>0</v>
          </cell>
          <cell r="I3738">
            <v>33200</v>
          </cell>
        </row>
        <row r="3739">
          <cell r="A3739">
            <v>1781300473</v>
          </cell>
          <cell r="B3739">
            <v>473</v>
          </cell>
          <cell r="C3739">
            <v>781300</v>
          </cell>
          <cell r="D3739">
            <v>1</v>
          </cell>
          <cell r="E3739">
            <v>0</v>
          </cell>
          <cell r="F3739" t="str">
            <v>אחזקת מסופונים</v>
          </cell>
          <cell r="G3739" t="str">
            <v>גמיש</v>
          </cell>
          <cell r="H3739">
            <v>0</v>
          </cell>
          <cell r="I3739">
            <v>195000</v>
          </cell>
        </row>
        <row r="3740">
          <cell r="A3740">
            <v>1781300511</v>
          </cell>
          <cell r="B3740">
            <v>511</v>
          </cell>
          <cell r="C3740">
            <v>781300</v>
          </cell>
          <cell r="D3740">
            <v>1</v>
          </cell>
          <cell r="E3740">
            <v>0</v>
          </cell>
          <cell r="F3740" t="str">
            <v xml:space="preserve">אירוח וכיבוד      </v>
          </cell>
          <cell r="G3740" t="str">
            <v>גמיש</v>
          </cell>
          <cell r="H3740">
            <v>0</v>
          </cell>
          <cell r="I3740">
            <v>19000</v>
          </cell>
        </row>
        <row r="3741">
          <cell r="A3741">
            <v>1781300512</v>
          </cell>
          <cell r="B3741">
            <v>512</v>
          </cell>
          <cell r="C3741">
            <v>781300</v>
          </cell>
          <cell r="D3741">
            <v>1</v>
          </cell>
          <cell r="E3741">
            <v>0</v>
          </cell>
          <cell r="F3741" t="str">
            <v>כלכלה ( ארוחות )</v>
          </cell>
          <cell r="G3741" t="str">
            <v>גמיש</v>
          </cell>
          <cell r="H3741">
            <v>0</v>
          </cell>
          <cell r="I3741">
            <v>186400</v>
          </cell>
        </row>
        <row r="3742">
          <cell r="A3742">
            <v>1781300524</v>
          </cell>
          <cell r="B3742">
            <v>524</v>
          </cell>
          <cell r="C3742">
            <v>781300</v>
          </cell>
          <cell r="D3742">
            <v>1</v>
          </cell>
          <cell r="E3742">
            <v>0</v>
          </cell>
          <cell r="F3742" t="str">
            <v>הכשרת מפקחים (קורסים מקצועיים)</v>
          </cell>
          <cell r="G3742" t="str">
            <v>גמיש</v>
          </cell>
          <cell r="H3742">
            <v>0</v>
          </cell>
          <cell r="I3742">
            <v>126000</v>
          </cell>
        </row>
        <row r="3743">
          <cell r="A3743">
            <v>1781300540</v>
          </cell>
          <cell r="B3743">
            <v>540</v>
          </cell>
          <cell r="C3743">
            <v>781300</v>
          </cell>
          <cell r="D3743">
            <v>1</v>
          </cell>
          <cell r="E3743">
            <v>0</v>
          </cell>
          <cell r="F3743" t="str">
            <v>הוצאות טלפון / אינטרנט</v>
          </cell>
          <cell r="G3743" t="str">
            <v>קשיח</v>
          </cell>
          <cell r="H3743">
            <v>0</v>
          </cell>
          <cell r="I3743">
            <v>5000</v>
          </cell>
        </row>
        <row r="3744">
          <cell r="A3744">
            <v>1781300544</v>
          </cell>
          <cell r="B3744">
            <v>544</v>
          </cell>
          <cell r="C3744">
            <v>781300</v>
          </cell>
          <cell r="D3744">
            <v>1</v>
          </cell>
          <cell r="E3744">
            <v>0</v>
          </cell>
          <cell r="F3744" t="str">
            <v xml:space="preserve">הוצאות דאר        </v>
          </cell>
          <cell r="G3744" t="str">
            <v>קשיח</v>
          </cell>
          <cell r="H3744">
            <v>0</v>
          </cell>
          <cell r="I3744">
            <v>12500</v>
          </cell>
        </row>
        <row r="3745">
          <cell r="A3745">
            <v>1781300550</v>
          </cell>
          <cell r="B3745">
            <v>550</v>
          </cell>
          <cell r="C3745">
            <v>781300</v>
          </cell>
          <cell r="D3745">
            <v>1</v>
          </cell>
          <cell r="E3745">
            <v>0</v>
          </cell>
          <cell r="F3745" t="str">
            <v>פרסומים</v>
          </cell>
          <cell r="G3745" t="str">
            <v>גמיש</v>
          </cell>
          <cell r="H3745">
            <v>0</v>
          </cell>
          <cell r="I3745">
            <v>4700</v>
          </cell>
        </row>
        <row r="3746">
          <cell r="A3746">
            <v>1781300561</v>
          </cell>
          <cell r="B3746">
            <v>561</v>
          </cell>
          <cell r="C3746">
            <v>781300</v>
          </cell>
          <cell r="D3746">
            <v>1</v>
          </cell>
          <cell r="E3746">
            <v>0</v>
          </cell>
          <cell r="F3746" t="str">
            <v xml:space="preserve">שיכפולים          </v>
          </cell>
          <cell r="G3746" t="str">
            <v>גמיש</v>
          </cell>
          <cell r="H3746">
            <v>0</v>
          </cell>
          <cell r="I3746">
            <v>9500</v>
          </cell>
        </row>
        <row r="3747">
          <cell r="A3747">
            <v>1781300562</v>
          </cell>
          <cell r="B3747">
            <v>562</v>
          </cell>
          <cell r="C3747">
            <v>781300</v>
          </cell>
          <cell r="D3747">
            <v>1</v>
          </cell>
          <cell r="E3747">
            <v>0</v>
          </cell>
          <cell r="F3747" t="str">
            <v xml:space="preserve">הדפסות            </v>
          </cell>
          <cell r="G3747" t="str">
            <v>גמיש</v>
          </cell>
          <cell r="H3747">
            <v>0</v>
          </cell>
          <cell r="I3747">
            <v>6600</v>
          </cell>
        </row>
        <row r="3748">
          <cell r="A3748">
            <v>1781300570</v>
          </cell>
          <cell r="B3748">
            <v>570</v>
          </cell>
          <cell r="C3748">
            <v>781300</v>
          </cell>
          <cell r="D3748">
            <v>1</v>
          </cell>
          <cell r="E3748">
            <v>0</v>
          </cell>
          <cell r="F3748" t="str">
            <v xml:space="preserve">עיבוד נתונים      </v>
          </cell>
          <cell r="G3748" t="str">
            <v>קשיח</v>
          </cell>
          <cell r="H3748">
            <v>0</v>
          </cell>
          <cell r="I3748">
            <v>0</v>
          </cell>
        </row>
        <row r="3749">
          <cell r="A3749">
            <v>1781300596</v>
          </cell>
          <cell r="B3749">
            <v>596</v>
          </cell>
          <cell r="C3749">
            <v>781300</v>
          </cell>
          <cell r="D3749">
            <v>1</v>
          </cell>
          <cell r="E3749">
            <v>0</v>
          </cell>
          <cell r="F3749" t="str">
            <v xml:space="preserve">השתתפות בעזר 096  </v>
          </cell>
          <cell r="G3749" t="str">
            <v>קשיח</v>
          </cell>
          <cell r="H3749">
            <v>0</v>
          </cell>
          <cell r="I3749">
            <v>0</v>
          </cell>
        </row>
        <row r="3750">
          <cell r="A3750">
            <v>1781300715</v>
          </cell>
          <cell r="B3750">
            <v>715</v>
          </cell>
          <cell r="C3750">
            <v>781300</v>
          </cell>
          <cell r="D3750">
            <v>1</v>
          </cell>
          <cell r="E3750">
            <v>0</v>
          </cell>
          <cell r="F3750" t="str">
            <v>עבודות קבלניות - רכב</v>
          </cell>
          <cell r="G3750" t="str">
            <v>קשיח</v>
          </cell>
          <cell r="H3750">
            <v>0</v>
          </cell>
          <cell r="I3750">
            <v>15500</v>
          </cell>
        </row>
        <row r="3751">
          <cell r="A3751">
            <v>1781300722</v>
          </cell>
          <cell r="B3751">
            <v>722</v>
          </cell>
          <cell r="C3751">
            <v>781300</v>
          </cell>
          <cell r="D3751">
            <v>1</v>
          </cell>
          <cell r="E3751">
            <v>0</v>
          </cell>
          <cell r="F3751" t="str">
            <v>חמרים-תחזוקה עצמית</v>
          </cell>
          <cell r="G3751" t="str">
            <v>גמיש</v>
          </cell>
          <cell r="H3751">
            <v>0</v>
          </cell>
          <cell r="I3751">
            <v>1400</v>
          </cell>
        </row>
        <row r="3752">
          <cell r="A3752">
            <v>1781300735</v>
          </cell>
          <cell r="B3752">
            <v>735</v>
          </cell>
          <cell r="C3752">
            <v>781300</v>
          </cell>
          <cell r="D3752">
            <v>1</v>
          </cell>
          <cell r="E3752">
            <v>0</v>
          </cell>
          <cell r="F3752" t="str">
            <v>ליסינג</v>
          </cell>
          <cell r="G3752" t="str">
            <v>גמיש</v>
          </cell>
          <cell r="H3752">
            <v>0</v>
          </cell>
          <cell r="I3752">
            <v>210000</v>
          </cell>
        </row>
        <row r="3753">
          <cell r="A3753">
            <v>1781300736</v>
          </cell>
          <cell r="B3753">
            <v>736</v>
          </cell>
          <cell r="C3753">
            <v>781300</v>
          </cell>
          <cell r="D3753">
            <v>1</v>
          </cell>
          <cell r="E3753">
            <v>0</v>
          </cell>
          <cell r="F3753" t="str">
            <v>דלק והוצאות</v>
          </cell>
          <cell r="G3753" t="str">
            <v>קשיח</v>
          </cell>
          <cell r="H3753">
            <v>0.14999999999999991</v>
          </cell>
          <cell r="I3753">
            <v>253000</v>
          </cell>
        </row>
        <row r="3754">
          <cell r="A3754">
            <v>1781300737</v>
          </cell>
          <cell r="B3754">
            <v>737</v>
          </cell>
          <cell r="C3754">
            <v>781300</v>
          </cell>
          <cell r="D3754">
            <v>1</v>
          </cell>
          <cell r="E3754">
            <v>0</v>
          </cell>
          <cell r="F3754" t="str">
            <v>שכירות רכב לימים גשומים</v>
          </cell>
          <cell r="G3754" t="str">
            <v>גמיש</v>
          </cell>
          <cell r="H3754">
            <v>0</v>
          </cell>
          <cell r="I3754">
            <v>3000</v>
          </cell>
        </row>
        <row r="3755">
          <cell r="A3755">
            <v>1781300742</v>
          </cell>
          <cell r="B3755">
            <v>742</v>
          </cell>
          <cell r="C3755">
            <v>781300</v>
          </cell>
          <cell r="D3755">
            <v>1</v>
          </cell>
          <cell r="E3755">
            <v>0</v>
          </cell>
          <cell r="F3755" t="str">
            <v xml:space="preserve">כלים וציוד        </v>
          </cell>
          <cell r="G3755" t="str">
            <v>גמיש</v>
          </cell>
          <cell r="H3755">
            <v>9.0361445783132543E-2</v>
          </cell>
          <cell r="I3755">
            <v>36200</v>
          </cell>
        </row>
        <row r="3756">
          <cell r="A3756">
            <v>1781300744</v>
          </cell>
          <cell r="B3756">
            <v>744</v>
          </cell>
          <cell r="C3756">
            <v>781300</v>
          </cell>
          <cell r="D3756">
            <v>1</v>
          </cell>
          <cell r="E3756">
            <v>0</v>
          </cell>
          <cell r="F3756" t="str">
            <v>מדים</v>
          </cell>
          <cell r="G3756" t="str">
            <v>גמיש</v>
          </cell>
          <cell r="H3756">
            <v>0</v>
          </cell>
          <cell r="I3756">
            <v>70000</v>
          </cell>
        </row>
        <row r="3757">
          <cell r="A3757">
            <v>1781300751</v>
          </cell>
          <cell r="B3757">
            <v>751</v>
          </cell>
          <cell r="C3757">
            <v>781300</v>
          </cell>
          <cell r="D3757">
            <v>1</v>
          </cell>
          <cell r="E3757">
            <v>0</v>
          </cell>
          <cell r="F3757" t="str">
            <v>עבודות קבלניות</v>
          </cell>
          <cell r="G3757" t="str">
            <v>קשיח</v>
          </cell>
          <cell r="H3757">
            <v>0</v>
          </cell>
          <cell r="I3757">
            <v>3000</v>
          </cell>
        </row>
        <row r="3758">
          <cell r="A3758">
            <v>1781300752</v>
          </cell>
          <cell r="B3758">
            <v>752</v>
          </cell>
          <cell r="C3758">
            <v>781300</v>
          </cell>
          <cell r="D3758">
            <v>1</v>
          </cell>
          <cell r="E3758">
            <v>0</v>
          </cell>
          <cell r="F3758" t="str">
            <v xml:space="preserve">נקיון בקבלנות     </v>
          </cell>
          <cell r="G3758" t="str">
            <v>קשיח</v>
          </cell>
          <cell r="H3758">
            <v>0</v>
          </cell>
          <cell r="I3758">
            <v>78000</v>
          </cell>
        </row>
        <row r="3759">
          <cell r="A3759">
            <v>1781300756</v>
          </cell>
          <cell r="B3759">
            <v>756</v>
          </cell>
          <cell r="C3759">
            <v>781300</v>
          </cell>
          <cell r="D3759">
            <v>1</v>
          </cell>
          <cell r="E3759">
            <v>0</v>
          </cell>
          <cell r="F3759" t="str">
            <v>אבטחת אירועים</v>
          </cell>
          <cell r="G3759" t="str">
            <v>קשיח</v>
          </cell>
          <cell r="H3759">
            <v>0</v>
          </cell>
          <cell r="I3759">
            <v>0</v>
          </cell>
        </row>
        <row r="3760">
          <cell r="A3760">
            <v>1781300780</v>
          </cell>
          <cell r="B3760">
            <v>780</v>
          </cell>
          <cell r="C3760">
            <v>781300</v>
          </cell>
          <cell r="D3760">
            <v>1</v>
          </cell>
          <cell r="E3760">
            <v>0</v>
          </cell>
          <cell r="F3760" t="str">
            <v>הפעלת השיטור העירוני</v>
          </cell>
          <cell r="G3760" t="str">
            <v>גמיש</v>
          </cell>
          <cell r="H3760">
            <v>0</v>
          </cell>
          <cell r="I3760">
            <v>0</v>
          </cell>
        </row>
        <row r="3761">
          <cell r="A3761">
            <v>1781300781</v>
          </cell>
          <cell r="B3761">
            <v>781</v>
          </cell>
          <cell r="C3761">
            <v>781300</v>
          </cell>
          <cell r="D3761">
            <v>1</v>
          </cell>
          <cell r="E3761">
            <v>0</v>
          </cell>
          <cell r="F3761" t="str">
            <v>מטווחים</v>
          </cell>
          <cell r="G3761" t="str">
            <v>קשיח</v>
          </cell>
          <cell r="H3761">
            <v>0</v>
          </cell>
          <cell r="I3761">
            <v>13300</v>
          </cell>
        </row>
        <row r="3762">
          <cell r="A3762">
            <v>1781300782</v>
          </cell>
          <cell r="B3762">
            <v>782</v>
          </cell>
          <cell r="C3762">
            <v>781300</v>
          </cell>
          <cell r="D3762">
            <v>1</v>
          </cell>
          <cell r="E3762">
            <v>0</v>
          </cell>
          <cell r="F3762" t="str">
            <v>פעולות מיוחדות</v>
          </cell>
          <cell r="G3762" t="str">
            <v>גמיש</v>
          </cell>
          <cell r="H3762">
            <v>0</v>
          </cell>
          <cell r="I3762">
            <v>19000</v>
          </cell>
        </row>
        <row r="3763">
          <cell r="A3763">
            <v>1781300789</v>
          </cell>
          <cell r="B3763">
            <v>789</v>
          </cell>
          <cell r="C3763">
            <v>781300</v>
          </cell>
          <cell r="D3763">
            <v>1</v>
          </cell>
          <cell r="E3763">
            <v>0</v>
          </cell>
          <cell r="F3763" t="str">
            <v xml:space="preserve">כביסה             </v>
          </cell>
          <cell r="G3763" t="str">
            <v>גמיש</v>
          </cell>
          <cell r="H3763">
            <v>0</v>
          </cell>
          <cell r="I3763">
            <v>1400</v>
          </cell>
        </row>
        <row r="3764">
          <cell r="A3764">
            <v>1781300910</v>
          </cell>
          <cell r="B3764">
            <v>910</v>
          </cell>
          <cell r="C3764">
            <v>781300</v>
          </cell>
          <cell r="D3764">
            <v>1</v>
          </cell>
          <cell r="E3764">
            <v>0</v>
          </cell>
          <cell r="F3764" t="str">
            <v>העברה לתב"ר הצטיידות 3 ש'</v>
          </cell>
          <cell r="G3764" t="str">
            <v>קשיח</v>
          </cell>
          <cell r="H3764">
            <v>0</v>
          </cell>
          <cell r="I3764">
            <v>30000</v>
          </cell>
        </row>
        <row r="3765">
          <cell r="A3765">
            <v>1781300911</v>
          </cell>
          <cell r="B3765">
            <v>911</v>
          </cell>
          <cell r="C3765">
            <v>781300</v>
          </cell>
          <cell r="D3765">
            <v>1</v>
          </cell>
          <cell r="E3765">
            <v>0</v>
          </cell>
          <cell r="F3765" t="str">
            <v>העברה לתב"ר מבנה 5 ש'</v>
          </cell>
          <cell r="G3765" t="str">
            <v>קשיח</v>
          </cell>
          <cell r="H3765">
            <v>0</v>
          </cell>
          <cell r="I3765">
            <v>72600</v>
          </cell>
        </row>
        <row r="3766">
          <cell r="A3766">
            <v>1781300912</v>
          </cell>
          <cell r="B3766">
            <v>912</v>
          </cell>
          <cell r="C3766">
            <v>781300</v>
          </cell>
          <cell r="D3766">
            <v>1</v>
          </cell>
          <cell r="E3766">
            <v>0</v>
          </cell>
          <cell r="F3766" t="str">
            <v>העברה לתב"ר הצטיידות 5 ש'</v>
          </cell>
          <cell r="G3766" t="str">
            <v>קשיח</v>
          </cell>
          <cell r="H3766">
            <v>0</v>
          </cell>
          <cell r="I3766">
            <v>8000</v>
          </cell>
        </row>
        <row r="3767">
          <cell r="A3767">
            <v>1781300913</v>
          </cell>
          <cell r="B3767">
            <v>913</v>
          </cell>
          <cell r="C3767">
            <v>781300</v>
          </cell>
          <cell r="D3767">
            <v>1</v>
          </cell>
          <cell r="E3767">
            <v>0</v>
          </cell>
          <cell r="F3767" t="str">
            <v>העברה לתב"ר הצטיידות 10 ש'</v>
          </cell>
          <cell r="G3767" t="str">
            <v>קשיח</v>
          </cell>
          <cell r="H3767">
            <v>0</v>
          </cell>
          <cell r="I3767">
            <v>10000</v>
          </cell>
        </row>
        <row r="3768">
          <cell r="A3768">
            <v>1781300914</v>
          </cell>
          <cell r="B3768">
            <v>914</v>
          </cell>
          <cell r="C3768">
            <v>781300</v>
          </cell>
          <cell r="D3768">
            <v>1</v>
          </cell>
          <cell r="E3768">
            <v>0</v>
          </cell>
          <cell r="F3768" t="str">
            <v>העברה לתב"ר מצלמות 6.7 ש'</v>
          </cell>
          <cell r="G3768" t="str">
            <v>קשיח</v>
          </cell>
          <cell r="H3768">
            <v>0</v>
          </cell>
          <cell r="I3768">
            <v>300000</v>
          </cell>
        </row>
        <row r="3769">
          <cell r="A3769">
            <v>1781300920</v>
          </cell>
          <cell r="B3769">
            <v>920</v>
          </cell>
          <cell r="C3769">
            <v>781300</v>
          </cell>
          <cell r="D3769">
            <v>1</v>
          </cell>
          <cell r="E3769">
            <v>0</v>
          </cell>
          <cell r="F3769" t="str">
            <v>העברה לקרן שיטור עירוני</v>
          </cell>
          <cell r="G3769" t="str">
            <v>קשיח</v>
          </cell>
          <cell r="H3769">
            <v>0</v>
          </cell>
          <cell r="I3769">
            <v>0</v>
          </cell>
        </row>
        <row r="3770">
          <cell r="A3770">
            <v>1781300932</v>
          </cell>
          <cell r="B3770">
            <v>932</v>
          </cell>
          <cell r="C3770">
            <v>781300</v>
          </cell>
          <cell r="D3770">
            <v>1</v>
          </cell>
          <cell r="E3770">
            <v>0</v>
          </cell>
          <cell r="F3770" t="str">
            <v>אגרת טלוויזיה וכבלים</v>
          </cell>
          <cell r="G3770" t="str">
            <v>קשיח</v>
          </cell>
          <cell r="H3770">
            <v>0</v>
          </cell>
          <cell r="I3770">
            <v>5000</v>
          </cell>
        </row>
        <row r="3771">
          <cell r="A3771" t="e">
            <v>#VALUE!</v>
          </cell>
          <cell r="B3771" t="str">
            <v>781300  סך הכל</v>
          </cell>
          <cell r="C3771">
            <v>0</v>
          </cell>
          <cell r="D3771">
            <v>0</v>
          </cell>
          <cell r="E3771">
            <v>0</v>
          </cell>
          <cell r="F3771" t="str">
            <v>השיטור העירוני</v>
          </cell>
          <cell r="G3771">
            <v>0</v>
          </cell>
          <cell r="H3771">
            <v>1.430733233296877E-2</v>
          </cell>
          <cell r="I3771">
            <v>7976310</v>
          </cell>
        </row>
        <row r="3772">
          <cell r="A3772">
            <v>17820000</v>
          </cell>
          <cell r="B3772">
            <v>0</v>
          </cell>
          <cell r="C3772">
            <v>782000</v>
          </cell>
          <cell r="D3772">
            <v>1</v>
          </cell>
          <cell r="E3772">
            <v>0</v>
          </cell>
          <cell r="F3772" t="str">
            <v xml:space="preserve">בית המשפט העירוני </v>
          </cell>
          <cell r="G3772" t="str">
            <v xml:space="preserve"> </v>
          </cell>
          <cell r="H3772">
            <v>0</v>
          </cell>
          <cell r="I3772">
            <v>0</v>
          </cell>
        </row>
        <row r="3773">
          <cell r="A3773">
            <v>1782000100</v>
          </cell>
          <cell r="B3773">
            <v>100</v>
          </cell>
          <cell r="C3773">
            <v>782000</v>
          </cell>
          <cell r="D3773">
            <v>1</v>
          </cell>
          <cell r="E3773">
            <v>0</v>
          </cell>
          <cell r="F3773" t="str">
            <v>שכר עובדים לפי תקן</v>
          </cell>
          <cell r="G3773" t="str">
            <v xml:space="preserve"> </v>
          </cell>
          <cell r="H3773">
            <v>0</v>
          </cell>
          <cell r="I3773">
            <v>0</v>
          </cell>
        </row>
        <row r="3774">
          <cell r="A3774">
            <v>1782000110</v>
          </cell>
          <cell r="B3774">
            <v>110</v>
          </cell>
          <cell r="C3774">
            <v>782000</v>
          </cell>
          <cell r="D3774">
            <v>1</v>
          </cell>
          <cell r="E3774">
            <v>0</v>
          </cell>
          <cell r="F3774" t="str">
            <v>השכר הקובע-תקציבית</v>
          </cell>
          <cell r="G3774" t="str">
            <v>שכר</v>
          </cell>
          <cell r="H3774">
            <v>1.4915832090347303E-2</v>
          </cell>
          <cell r="I3774">
            <v>476300</v>
          </cell>
        </row>
        <row r="3775">
          <cell r="A3775">
            <v>1782000119</v>
          </cell>
          <cell r="B3775">
            <v>119</v>
          </cell>
          <cell r="C3775">
            <v>782000</v>
          </cell>
          <cell r="D3775">
            <v>1</v>
          </cell>
          <cell r="E3775">
            <v>0</v>
          </cell>
          <cell r="F3775" t="str">
            <v xml:space="preserve">השכר הקובע-צוברת  </v>
          </cell>
          <cell r="G3775" t="str">
            <v>שכר</v>
          </cell>
          <cell r="H3775">
            <v>-5.6908063687724719E-2</v>
          </cell>
          <cell r="I3775">
            <v>918100</v>
          </cell>
        </row>
        <row r="3776">
          <cell r="A3776">
            <v>1782000122</v>
          </cell>
          <cell r="B3776">
            <v>122</v>
          </cell>
          <cell r="C3776">
            <v>782000</v>
          </cell>
          <cell r="D3776">
            <v>1</v>
          </cell>
          <cell r="E3776">
            <v>0</v>
          </cell>
          <cell r="F3776" t="str">
            <v xml:space="preserve">ביגוד             </v>
          </cell>
          <cell r="G3776" t="str">
            <v>שכר</v>
          </cell>
          <cell r="H3776">
            <v>0</v>
          </cell>
          <cell r="I3776">
            <v>15400</v>
          </cell>
        </row>
        <row r="3777">
          <cell r="A3777">
            <v>1782000126</v>
          </cell>
          <cell r="B3777">
            <v>126</v>
          </cell>
          <cell r="C3777">
            <v>782000</v>
          </cell>
          <cell r="D3777">
            <v>1</v>
          </cell>
          <cell r="E3777">
            <v>0</v>
          </cell>
          <cell r="F3777" t="str">
            <v xml:space="preserve">דמי הבראה         </v>
          </cell>
          <cell r="G3777" t="str">
            <v>שכר</v>
          </cell>
          <cell r="H3777">
            <v>-4.4289044289044344E-2</v>
          </cell>
          <cell r="I3777">
            <v>41000</v>
          </cell>
        </row>
        <row r="3778">
          <cell r="A3778">
            <v>1782000130</v>
          </cell>
          <cell r="B3778">
            <v>130</v>
          </cell>
          <cell r="C3778">
            <v>782000</v>
          </cell>
          <cell r="D3778">
            <v>1</v>
          </cell>
          <cell r="E3778">
            <v>0</v>
          </cell>
          <cell r="F3778" t="str">
            <v xml:space="preserve">שעות נוספות       </v>
          </cell>
          <cell r="G3778" t="str">
            <v>שכר</v>
          </cell>
          <cell r="H3778">
            <v>0</v>
          </cell>
          <cell r="I3778">
            <v>72400</v>
          </cell>
        </row>
        <row r="3779">
          <cell r="A3779">
            <v>1782000140</v>
          </cell>
          <cell r="B3779">
            <v>140</v>
          </cell>
          <cell r="C3779">
            <v>782000</v>
          </cell>
          <cell r="D3779">
            <v>1</v>
          </cell>
          <cell r="E3779">
            <v>0</v>
          </cell>
          <cell r="F3779" t="str">
            <v>השתתפות באחזקת רכב</v>
          </cell>
          <cell r="G3779" t="str">
            <v>שכר</v>
          </cell>
          <cell r="H3779">
            <v>0</v>
          </cell>
          <cell r="I3779">
            <v>92000</v>
          </cell>
        </row>
        <row r="3780">
          <cell r="A3780">
            <v>1782000253</v>
          </cell>
          <cell r="B3780">
            <v>253</v>
          </cell>
          <cell r="C3780">
            <v>782000</v>
          </cell>
          <cell r="D3780">
            <v>1</v>
          </cell>
          <cell r="E3780">
            <v>0</v>
          </cell>
          <cell r="F3780" t="str">
            <v xml:space="preserve">עובדים חיצוניים   </v>
          </cell>
          <cell r="G3780" t="str">
            <v>שכר</v>
          </cell>
          <cell r="H3780">
            <v>0</v>
          </cell>
          <cell r="I3780">
            <v>0</v>
          </cell>
        </row>
        <row r="3781">
          <cell r="A3781">
            <v>1782000400</v>
          </cell>
          <cell r="B3781">
            <v>400</v>
          </cell>
          <cell r="C3781">
            <v>782000</v>
          </cell>
          <cell r="D3781">
            <v>1</v>
          </cell>
          <cell r="E3781">
            <v>0</v>
          </cell>
          <cell r="F3781" t="str">
            <v>אחזקת בנינים וציוד</v>
          </cell>
          <cell r="G3781" t="str">
            <v xml:space="preserve"> </v>
          </cell>
          <cell r="H3781">
            <v>0</v>
          </cell>
          <cell r="I3781">
            <v>0</v>
          </cell>
        </row>
        <row r="3782">
          <cell r="A3782">
            <v>1782000410</v>
          </cell>
          <cell r="B3782">
            <v>410</v>
          </cell>
          <cell r="C3782">
            <v>782000</v>
          </cell>
          <cell r="D3782">
            <v>1</v>
          </cell>
          <cell r="E3782">
            <v>0</v>
          </cell>
          <cell r="F3782" t="str">
            <v xml:space="preserve">שכר דירה ועד בית  </v>
          </cell>
          <cell r="G3782" t="str">
            <v>קשיח</v>
          </cell>
          <cell r="H3782">
            <v>0</v>
          </cell>
          <cell r="I3782">
            <v>102000</v>
          </cell>
        </row>
        <row r="3783">
          <cell r="A3783">
            <v>1782000420</v>
          </cell>
          <cell r="B3783">
            <v>420</v>
          </cell>
          <cell r="C3783">
            <v>782000</v>
          </cell>
          <cell r="D3783">
            <v>1</v>
          </cell>
          <cell r="E3783">
            <v>0</v>
          </cell>
          <cell r="F3783" t="str">
            <v xml:space="preserve">כיבוי אש          </v>
          </cell>
          <cell r="G3783" t="str">
            <v>גמיש</v>
          </cell>
          <cell r="H3783">
            <v>0</v>
          </cell>
          <cell r="I3783">
            <v>700</v>
          </cell>
        </row>
        <row r="3784">
          <cell r="A3784">
            <v>1782000423</v>
          </cell>
          <cell r="B3784">
            <v>423</v>
          </cell>
          <cell r="C3784">
            <v>782000</v>
          </cell>
          <cell r="D3784">
            <v>1</v>
          </cell>
          <cell r="E3784">
            <v>0</v>
          </cell>
          <cell r="F3784" t="str">
            <v xml:space="preserve">תחזוקת מבנה       </v>
          </cell>
          <cell r="G3784" t="str">
            <v>קשיח</v>
          </cell>
          <cell r="H3784">
            <v>0</v>
          </cell>
          <cell r="I3784">
            <v>0</v>
          </cell>
        </row>
        <row r="3785">
          <cell r="A3785">
            <v>1782000431</v>
          </cell>
          <cell r="B3785">
            <v>431</v>
          </cell>
          <cell r="C3785">
            <v>782000</v>
          </cell>
          <cell r="D3785">
            <v>1</v>
          </cell>
          <cell r="E3785">
            <v>0</v>
          </cell>
          <cell r="F3785" t="str">
            <v xml:space="preserve">חשמל              </v>
          </cell>
          <cell r="G3785" t="str">
            <v>קשיח</v>
          </cell>
          <cell r="H3785">
            <v>0.10000000000000009</v>
          </cell>
          <cell r="I3785">
            <v>17930</v>
          </cell>
        </row>
        <row r="3786">
          <cell r="A3786">
            <v>1782000432</v>
          </cell>
          <cell r="B3786">
            <v>432</v>
          </cell>
          <cell r="C3786">
            <v>782000</v>
          </cell>
          <cell r="D3786">
            <v>1</v>
          </cell>
          <cell r="E3786">
            <v>0</v>
          </cell>
          <cell r="F3786" t="str">
            <v xml:space="preserve">מים               </v>
          </cell>
          <cell r="G3786" t="str">
            <v>קשיח</v>
          </cell>
          <cell r="H3786">
            <v>0</v>
          </cell>
          <cell r="I3786">
            <v>1700</v>
          </cell>
        </row>
        <row r="3787">
          <cell r="A3787">
            <v>1782000433</v>
          </cell>
          <cell r="B3787">
            <v>433</v>
          </cell>
          <cell r="C3787">
            <v>782000</v>
          </cell>
          <cell r="D3787">
            <v>1</v>
          </cell>
          <cell r="E3787">
            <v>0</v>
          </cell>
          <cell r="F3787" t="str">
            <v xml:space="preserve">חומרי נקיון       </v>
          </cell>
          <cell r="G3787" t="str">
            <v>גמיש</v>
          </cell>
          <cell r="H3787">
            <v>0</v>
          </cell>
          <cell r="I3787">
            <v>2500</v>
          </cell>
        </row>
        <row r="3788">
          <cell r="A3788">
            <v>1782000436</v>
          </cell>
          <cell r="B3788">
            <v>436</v>
          </cell>
          <cell r="C3788">
            <v>782000</v>
          </cell>
          <cell r="D3788">
            <v>1</v>
          </cell>
          <cell r="E3788">
            <v>0</v>
          </cell>
          <cell r="F3788" t="str">
            <v xml:space="preserve">אחזקת מזגנים      </v>
          </cell>
          <cell r="G3788" t="str">
            <v>גמיש</v>
          </cell>
          <cell r="H3788">
            <v>0</v>
          </cell>
          <cell r="I3788">
            <v>0</v>
          </cell>
        </row>
        <row r="3789">
          <cell r="A3789">
            <v>1782000437</v>
          </cell>
          <cell r="B3789">
            <v>437</v>
          </cell>
          <cell r="C3789">
            <v>782000</v>
          </cell>
          <cell r="D3789">
            <v>1</v>
          </cell>
          <cell r="E3789">
            <v>0</v>
          </cell>
          <cell r="F3789" t="str">
            <v>מנוי למוקד</v>
          </cell>
          <cell r="G3789" t="str">
            <v>קשיח</v>
          </cell>
          <cell r="H3789">
            <v>7.6923076923076872E-2</v>
          </cell>
          <cell r="I3789">
            <v>1400</v>
          </cell>
        </row>
        <row r="3790">
          <cell r="A3790">
            <v>1782000441</v>
          </cell>
          <cell r="B3790">
            <v>441</v>
          </cell>
          <cell r="C3790">
            <v>782000</v>
          </cell>
          <cell r="D3790">
            <v>1</v>
          </cell>
          <cell r="E3790">
            <v>0</v>
          </cell>
          <cell r="F3790" t="str">
            <v xml:space="preserve">ביטוח מבנים       </v>
          </cell>
          <cell r="G3790" t="str">
            <v>קשיח</v>
          </cell>
          <cell r="H3790">
            <v>0</v>
          </cell>
          <cell r="I3790">
            <v>0</v>
          </cell>
        </row>
        <row r="3791">
          <cell r="A3791">
            <v>1782000450</v>
          </cell>
          <cell r="B3791">
            <v>450</v>
          </cell>
          <cell r="C3791">
            <v>782000</v>
          </cell>
          <cell r="D3791">
            <v>1</v>
          </cell>
          <cell r="E3791">
            <v>0</v>
          </cell>
          <cell r="F3791" t="str">
            <v xml:space="preserve">ריהוט ואחזקתו     </v>
          </cell>
          <cell r="G3791" t="str">
            <v>גמיש</v>
          </cell>
          <cell r="H3791">
            <v>0</v>
          </cell>
          <cell r="I3791">
            <v>0</v>
          </cell>
        </row>
        <row r="3792">
          <cell r="A3792">
            <v>1782000470</v>
          </cell>
          <cell r="B3792">
            <v>470</v>
          </cell>
          <cell r="C3792">
            <v>782000</v>
          </cell>
          <cell r="D3792">
            <v>1</v>
          </cell>
          <cell r="E3792">
            <v>0</v>
          </cell>
          <cell r="F3792" t="str">
            <v xml:space="preserve">אחזקת מכונות משרד </v>
          </cell>
          <cell r="G3792" t="str">
            <v>גמיש</v>
          </cell>
          <cell r="H3792">
            <v>0</v>
          </cell>
          <cell r="I3792">
            <v>0</v>
          </cell>
        </row>
        <row r="3793">
          <cell r="A3793">
            <v>1782000471</v>
          </cell>
          <cell r="B3793">
            <v>471</v>
          </cell>
          <cell r="C3793">
            <v>782000</v>
          </cell>
          <cell r="D3793">
            <v>1</v>
          </cell>
          <cell r="E3793">
            <v>0</v>
          </cell>
          <cell r="F3793" t="str">
            <v xml:space="preserve">מכשירי כתיבה      </v>
          </cell>
          <cell r="G3793" t="str">
            <v>גמיש</v>
          </cell>
          <cell r="H3793">
            <v>0</v>
          </cell>
          <cell r="I3793">
            <v>22500</v>
          </cell>
        </row>
        <row r="3794">
          <cell r="A3794">
            <v>1782000500</v>
          </cell>
          <cell r="B3794">
            <v>500</v>
          </cell>
          <cell r="C3794">
            <v>782000</v>
          </cell>
          <cell r="D3794">
            <v>1</v>
          </cell>
          <cell r="E3794">
            <v>0</v>
          </cell>
          <cell r="F3794" t="str">
            <v xml:space="preserve">הוצאות מינהליות   </v>
          </cell>
          <cell r="G3794" t="str">
            <v xml:space="preserve"> </v>
          </cell>
          <cell r="H3794">
            <v>0</v>
          </cell>
          <cell r="I3794">
            <v>0</v>
          </cell>
        </row>
        <row r="3795">
          <cell r="A3795">
            <v>1782000511</v>
          </cell>
          <cell r="B3795">
            <v>511</v>
          </cell>
          <cell r="C3795">
            <v>782000</v>
          </cell>
          <cell r="D3795">
            <v>1</v>
          </cell>
          <cell r="E3795">
            <v>0</v>
          </cell>
          <cell r="F3795" t="str">
            <v xml:space="preserve">אירוח וכיבוד      </v>
          </cell>
          <cell r="G3795" t="str">
            <v>גמיש</v>
          </cell>
          <cell r="H3795">
            <v>0</v>
          </cell>
          <cell r="I3795">
            <v>5400</v>
          </cell>
        </row>
        <row r="3796">
          <cell r="A3796">
            <v>1782000512</v>
          </cell>
          <cell r="B3796">
            <v>512</v>
          </cell>
          <cell r="C3796">
            <v>782000</v>
          </cell>
          <cell r="D3796">
            <v>1</v>
          </cell>
          <cell r="E3796">
            <v>0</v>
          </cell>
          <cell r="F3796" t="str">
            <v xml:space="preserve">נסיעות ואש"ל      </v>
          </cell>
          <cell r="G3796" t="str">
            <v>גמיש</v>
          </cell>
          <cell r="H3796">
            <v>0</v>
          </cell>
          <cell r="I3796">
            <v>0</v>
          </cell>
        </row>
        <row r="3797">
          <cell r="A3797">
            <v>1782000522</v>
          </cell>
          <cell r="B3797">
            <v>522</v>
          </cell>
          <cell r="C3797">
            <v>782000</v>
          </cell>
          <cell r="D3797">
            <v>1</v>
          </cell>
          <cell r="E3797">
            <v>0</v>
          </cell>
          <cell r="F3797" t="str">
            <v xml:space="preserve">ספרים ועיתונים    </v>
          </cell>
          <cell r="G3797" t="str">
            <v>גמיש</v>
          </cell>
          <cell r="H3797">
            <v>0</v>
          </cell>
          <cell r="I3797">
            <v>700</v>
          </cell>
        </row>
        <row r="3798">
          <cell r="A3798">
            <v>1782000524</v>
          </cell>
          <cell r="B3798">
            <v>524</v>
          </cell>
          <cell r="C3798">
            <v>782000</v>
          </cell>
          <cell r="D3798">
            <v>1</v>
          </cell>
          <cell r="E3798">
            <v>0</v>
          </cell>
          <cell r="F3798" t="str">
            <v>הדרכה</v>
          </cell>
          <cell r="G3798" t="str">
            <v>גמיש</v>
          </cell>
          <cell r="H3798">
            <v>0</v>
          </cell>
          <cell r="I3798">
            <v>0</v>
          </cell>
        </row>
        <row r="3799">
          <cell r="A3799">
            <v>1782000540</v>
          </cell>
          <cell r="B3799">
            <v>540</v>
          </cell>
          <cell r="C3799">
            <v>782000</v>
          </cell>
          <cell r="D3799">
            <v>1</v>
          </cell>
          <cell r="E3799">
            <v>0</v>
          </cell>
          <cell r="F3799" t="str">
            <v xml:space="preserve">הוצאות טלפון      </v>
          </cell>
          <cell r="G3799" t="str">
            <v>קשיח</v>
          </cell>
          <cell r="H3799">
            <v>-0.5</v>
          </cell>
          <cell r="I3799">
            <v>2000</v>
          </cell>
        </row>
        <row r="3800">
          <cell r="A3800">
            <v>1782000541</v>
          </cell>
          <cell r="B3800">
            <v>541</v>
          </cell>
          <cell r="C3800">
            <v>782000</v>
          </cell>
          <cell r="D3800">
            <v>1</v>
          </cell>
          <cell r="E3800">
            <v>0</v>
          </cell>
          <cell r="F3800" t="str">
            <v xml:space="preserve">משלוחים           </v>
          </cell>
          <cell r="G3800" t="str">
            <v>גמיש</v>
          </cell>
          <cell r="H3800">
            <v>0</v>
          </cell>
          <cell r="I3800">
            <v>0</v>
          </cell>
        </row>
        <row r="3801">
          <cell r="A3801">
            <v>1782000544</v>
          </cell>
          <cell r="B3801">
            <v>544</v>
          </cell>
          <cell r="C3801">
            <v>782000</v>
          </cell>
          <cell r="D3801">
            <v>1</v>
          </cell>
          <cell r="E3801">
            <v>0</v>
          </cell>
          <cell r="F3801" t="str">
            <v xml:space="preserve">הוצאות דאר        </v>
          </cell>
          <cell r="G3801" t="str">
            <v>קשיח</v>
          </cell>
          <cell r="H3801">
            <v>7.4113856068743322E-2</v>
          </cell>
          <cell r="I3801">
            <v>100000</v>
          </cell>
        </row>
        <row r="3802">
          <cell r="A3802">
            <v>1782000561</v>
          </cell>
          <cell r="B3802">
            <v>561</v>
          </cell>
          <cell r="C3802">
            <v>782000</v>
          </cell>
          <cell r="D3802">
            <v>1</v>
          </cell>
          <cell r="E3802">
            <v>0</v>
          </cell>
          <cell r="F3802" t="str">
            <v xml:space="preserve">שיכפולים          </v>
          </cell>
          <cell r="G3802" t="str">
            <v>גמיש</v>
          </cell>
          <cell r="H3802">
            <v>0</v>
          </cell>
          <cell r="I3802">
            <v>0</v>
          </cell>
        </row>
        <row r="3803">
          <cell r="A3803">
            <v>1782000562</v>
          </cell>
          <cell r="B3803">
            <v>562</v>
          </cell>
          <cell r="C3803">
            <v>782000</v>
          </cell>
          <cell r="D3803">
            <v>1</v>
          </cell>
          <cell r="E3803">
            <v>0</v>
          </cell>
          <cell r="F3803" t="str">
            <v xml:space="preserve">הדפסות            </v>
          </cell>
          <cell r="G3803" t="str">
            <v>גמיש</v>
          </cell>
          <cell r="H3803">
            <v>-0.20634920634920639</v>
          </cell>
          <cell r="I3803">
            <v>15000</v>
          </cell>
        </row>
        <row r="3804">
          <cell r="A3804">
            <v>1782000571</v>
          </cell>
          <cell r="B3804">
            <v>571</v>
          </cell>
          <cell r="C3804">
            <v>782000</v>
          </cell>
          <cell r="D3804">
            <v>1</v>
          </cell>
          <cell r="E3804">
            <v>0</v>
          </cell>
          <cell r="F3804" t="str">
            <v xml:space="preserve">מיכון וענ"א       </v>
          </cell>
          <cell r="G3804" t="str">
            <v>קשיח</v>
          </cell>
          <cell r="H3804">
            <v>0</v>
          </cell>
          <cell r="I3804">
            <v>205600</v>
          </cell>
        </row>
        <row r="3805">
          <cell r="A3805">
            <v>1782000580</v>
          </cell>
          <cell r="B3805">
            <v>580</v>
          </cell>
          <cell r="C3805">
            <v>782000</v>
          </cell>
          <cell r="D3805">
            <v>1</v>
          </cell>
          <cell r="E3805">
            <v>0</v>
          </cell>
          <cell r="F3805" t="str">
            <v xml:space="preserve">משטרה הוצ'לפועל   </v>
          </cell>
          <cell r="G3805" t="str">
            <v>קשיח</v>
          </cell>
          <cell r="H3805">
            <v>0</v>
          </cell>
          <cell r="I3805">
            <v>0</v>
          </cell>
        </row>
        <row r="3806">
          <cell r="A3806">
            <v>1782000700</v>
          </cell>
          <cell r="B3806">
            <v>700</v>
          </cell>
          <cell r="C3806">
            <v>782000</v>
          </cell>
          <cell r="D3806">
            <v>1</v>
          </cell>
          <cell r="E3806">
            <v>0</v>
          </cell>
          <cell r="F3806" t="str">
            <v xml:space="preserve">הוצאות לפעולות    </v>
          </cell>
          <cell r="G3806" t="str">
            <v xml:space="preserve"> </v>
          </cell>
          <cell r="H3806">
            <v>0</v>
          </cell>
          <cell r="I3806">
            <v>0</v>
          </cell>
        </row>
        <row r="3807">
          <cell r="A3807">
            <v>1782000721</v>
          </cell>
          <cell r="B3807">
            <v>721</v>
          </cell>
          <cell r="C3807">
            <v>782000</v>
          </cell>
          <cell r="D3807">
            <v>1</v>
          </cell>
          <cell r="E3807">
            <v>0</v>
          </cell>
          <cell r="F3807" t="str">
            <v>חמרים-תחזוקת מבנים</v>
          </cell>
          <cell r="G3807" t="str">
            <v>גמיש</v>
          </cell>
          <cell r="H3807">
            <v>0</v>
          </cell>
          <cell r="I3807">
            <v>500</v>
          </cell>
        </row>
        <row r="3808">
          <cell r="A3808">
            <v>1782000751</v>
          </cell>
          <cell r="B3808">
            <v>751</v>
          </cell>
          <cell r="C3808">
            <v>782000</v>
          </cell>
          <cell r="D3808">
            <v>1</v>
          </cell>
          <cell r="E3808">
            <v>0</v>
          </cell>
          <cell r="F3808" t="str">
            <v xml:space="preserve">עבודות קבלניות    </v>
          </cell>
          <cell r="G3808" t="str">
            <v>גמיש</v>
          </cell>
          <cell r="H3808">
            <v>0</v>
          </cell>
          <cell r="I3808">
            <v>0</v>
          </cell>
        </row>
        <row r="3809">
          <cell r="A3809">
            <v>1782000752</v>
          </cell>
          <cell r="B3809">
            <v>752</v>
          </cell>
          <cell r="C3809">
            <v>782000</v>
          </cell>
          <cell r="D3809">
            <v>1</v>
          </cell>
          <cell r="E3809">
            <v>0</v>
          </cell>
          <cell r="F3809" t="str">
            <v xml:space="preserve">נקיון בקבלנות     </v>
          </cell>
          <cell r="G3809" t="str">
            <v>קשיח</v>
          </cell>
          <cell r="H3809">
            <v>0</v>
          </cell>
          <cell r="I3809">
            <v>20000</v>
          </cell>
        </row>
        <row r="3810">
          <cell r="A3810">
            <v>1782000753</v>
          </cell>
          <cell r="B3810">
            <v>753</v>
          </cell>
          <cell r="C3810">
            <v>782000</v>
          </cell>
          <cell r="D3810">
            <v>1</v>
          </cell>
          <cell r="E3810">
            <v>0</v>
          </cell>
          <cell r="F3810" t="str">
            <v xml:space="preserve">קלדנית לשופטים    </v>
          </cell>
          <cell r="G3810" t="str">
            <v>קשיח</v>
          </cell>
          <cell r="H3810">
            <v>0</v>
          </cell>
          <cell r="I3810">
            <v>0</v>
          </cell>
        </row>
        <row r="3811">
          <cell r="A3811">
            <v>1782000756</v>
          </cell>
          <cell r="B3811">
            <v>756</v>
          </cell>
          <cell r="C3811">
            <v>782000</v>
          </cell>
          <cell r="D3811">
            <v>1</v>
          </cell>
          <cell r="E3811">
            <v>0</v>
          </cell>
          <cell r="F3811" t="str">
            <v xml:space="preserve">שמירה בקבלנות     </v>
          </cell>
          <cell r="G3811" t="str">
            <v>קשיח</v>
          </cell>
          <cell r="H3811">
            <v>8.3333333333333259E-2</v>
          </cell>
          <cell r="I3811">
            <v>130000</v>
          </cell>
        </row>
        <row r="3812">
          <cell r="A3812">
            <v>1782000780</v>
          </cell>
          <cell r="B3812">
            <v>780</v>
          </cell>
          <cell r="C3812">
            <v>782000</v>
          </cell>
          <cell r="D3812">
            <v>1</v>
          </cell>
          <cell r="E3812">
            <v>0</v>
          </cell>
          <cell r="F3812" t="str">
            <v xml:space="preserve">השתת' בשכר שופטים </v>
          </cell>
          <cell r="G3812" t="str">
            <v>קשיח</v>
          </cell>
          <cell r="H3812">
            <v>0.10000000000000009</v>
          </cell>
          <cell r="I3812">
            <v>330000</v>
          </cell>
        </row>
        <row r="3813">
          <cell r="A3813">
            <v>1782000781</v>
          </cell>
          <cell r="B3813">
            <v>781</v>
          </cell>
          <cell r="C3813">
            <v>782000</v>
          </cell>
          <cell r="D3813">
            <v>1</v>
          </cell>
          <cell r="E3813">
            <v>0</v>
          </cell>
          <cell r="F3813" t="str">
            <v xml:space="preserve">השתתפות בשכר עדים </v>
          </cell>
          <cell r="G3813" t="str">
            <v>גמיש</v>
          </cell>
          <cell r="H3813">
            <v>0</v>
          </cell>
          <cell r="I3813">
            <v>0</v>
          </cell>
        </row>
        <row r="3814">
          <cell r="A3814">
            <v>1782000794</v>
          </cell>
          <cell r="B3814">
            <v>794</v>
          </cell>
          <cell r="C3814">
            <v>782000</v>
          </cell>
          <cell r="D3814">
            <v>1</v>
          </cell>
          <cell r="E3814">
            <v>0</v>
          </cell>
          <cell r="F3814" t="str">
            <v xml:space="preserve">השתתפות בעזר 094  </v>
          </cell>
          <cell r="G3814" t="str">
            <v>קשיח</v>
          </cell>
          <cell r="H3814">
            <v>0</v>
          </cell>
          <cell r="I3814">
            <v>3300</v>
          </cell>
        </row>
        <row r="3815">
          <cell r="A3815">
            <v>1782000870</v>
          </cell>
          <cell r="B3815">
            <v>870</v>
          </cell>
          <cell r="C3815">
            <v>782000</v>
          </cell>
          <cell r="D3815">
            <v>1</v>
          </cell>
          <cell r="E3815">
            <v>0</v>
          </cell>
          <cell r="F3815" t="str">
            <v xml:space="preserve">השתת' בשכר שופטים </v>
          </cell>
          <cell r="G3815" t="str">
            <v>קשיח</v>
          </cell>
          <cell r="H3815">
            <v>0</v>
          </cell>
          <cell r="I3815">
            <v>0</v>
          </cell>
        </row>
        <row r="3816">
          <cell r="A3816">
            <v>1782000871</v>
          </cell>
          <cell r="B3816">
            <v>871</v>
          </cell>
          <cell r="C3816">
            <v>782000</v>
          </cell>
          <cell r="D3816">
            <v>1</v>
          </cell>
          <cell r="E3816">
            <v>0</v>
          </cell>
          <cell r="F3816" t="str">
            <v xml:space="preserve">השתתפות בשכר עדים </v>
          </cell>
          <cell r="G3816" t="str">
            <v>גמיש</v>
          </cell>
          <cell r="H3816">
            <v>-2.4390243902439046E-2</v>
          </cell>
          <cell r="I3816">
            <v>4000</v>
          </cell>
        </row>
        <row r="3817">
          <cell r="A3817">
            <v>1782000900</v>
          </cell>
          <cell r="B3817">
            <v>900</v>
          </cell>
          <cell r="C3817">
            <v>782000</v>
          </cell>
          <cell r="D3817">
            <v>1</v>
          </cell>
          <cell r="E3817">
            <v>0</v>
          </cell>
          <cell r="F3817" t="str">
            <v xml:space="preserve">הוצאות חד פעמיות  </v>
          </cell>
          <cell r="G3817" t="str">
            <v xml:space="preserve"> </v>
          </cell>
          <cell r="H3817">
            <v>0</v>
          </cell>
          <cell r="I3817">
            <v>0</v>
          </cell>
        </row>
        <row r="3818">
          <cell r="A3818">
            <v>1782000930</v>
          </cell>
          <cell r="B3818">
            <v>930</v>
          </cell>
          <cell r="C3818">
            <v>782000</v>
          </cell>
          <cell r="D3818">
            <v>1</v>
          </cell>
          <cell r="E3818">
            <v>0</v>
          </cell>
          <cell r="F3818" t="str">
            <v>אוגדנים-תיקי בי"המ</v>
          </cell>
          <cell r="G3818" t="str">
            <v>קשיח</v>
          </cell>
          <cell r="H3818">
            <v>0</v>
          </cell>
          <cell r="I3818">
            <v>0</v>
          </cell>
        </row>
        <row r="3819">
          <cell r="A3819">
            <v>1782000931</v>
          </cell>
          <cell r="B3819">
            <v>931</v>
          </cell>
          <cell r="C3819">
            <v>782000</v>
          </cell>
          <cell r="D3819">
            <v>1</v>
          </cell>
          <cell r="E3819">
            <v>0</v>
          </cell>
          <cell r="F3819" t="str">
            <v xml:space="preserve">רכישות            </v>
          </cell>
          <cell r="G3819" t="str">
            <v>גמיש</v>
          </cell>
          <cell r="H3819">
            <v>0</v>
          </cell>
          <cell r="I3819">
            <v>1800</v>
          </cell>
        </row>
        <row r="3820">
          <cell r="A3820">
            <v>1782000961</v>
          </cell>
          <cell r="B3820">
            <v>961</v>
          </cell>
          <cell r="C3820">
            <v>782000</v>
          </cell>
          <cell r="D3820">
            <v>1</v>
          </cell>
          <cell r="E3820">
            <v>0</v>
          </cell>
          <cell r="F3820" t="str">
            <v>רז' פעולות ורכישות</v>
          </cell>
          <cell r="G3820" t="str">
            <v>גמיש</v>
          </cell>
          <cell r="H3820">
            <v>0</v>
          </cell>
          <cell r="I3820">
            <v>0</v>
          </cell>
        </row>
        <row r="3821">
          <cell r="A3821">
            <v>1782000980</v>
          </cell>
          <cell r="B3821">
            <v>980</v>
          </cell>
          <cell r="C3821">
            <v>782000</v>
          </cell>
          <cell r="D3821">
            <v>1</v>
          </cell>
          <cell r="E3821">
            <v>0</v>
          </cell>
          <cell r="F3821" t="str">
            <v>איתור כתובות מ.פני</v>
          </cell>
          <cell r="G3821" t="str">
            <v>קשיח</v>
          </cell>
          <cell r="H3821">
            <v>0</v>
          </cell>
          <cell r="I3821">
            <v>0</v>
          </cell>
        </row>
        <row r="3822">
          <cell r="A3822" t="e">
            <v>#VALUE!</v>
          </cell>
          <cell r="B3822" t="str">
            <v>782000  סך הכל</v>
          </cell>
          <cell r="C3822">
            <v>0</v>
          </cell>
          <cell r="D3822">
            <v>0</v>
          </cell>
          <cell r="E3822">
            <v>0</v>
          </cell>
          <cell r="F3822" t="str">
            <v xml:space="preserve">בית המשפט העירוני </v>
          </cell>
          <cell r="G3822">
            <v>0</v>
          </cell>
          <cell r="H3822">
            <v>-2.9615043051854917E-3</v>
          </cell>
          <cell r="I3822">
            <v>2582230</v>
          </cell>
        </row>
        <row r="3823">
          <cell r="A3823">
            <v>17821000</v>
          </cell>
          <cell r="B3823">
            <v>0</v>
          </cell>
          <cell r="C3823">
            <v>782100</v>
          </cell>
          <cell r="D3823">
            <v>1</v>
          </cell>
          <cell r="E3823">
            <v>0</v>
          </cell>
          <cell r="F3823" t="str">
            <v>בית הדין למשמעת</v>
          </cell>
          <cell r="G3823" t="str">
            <v xml:space="preserve"> </v>
          </cell>
          <cell r="H3823">
            <v>0</v>
          </cell>
          <cell r="I3823">
            <v>0</v>
          </cell>
        </row>
        <row r="3824">
          <cell r="A3824">
            <v>1782100410</v>
          </cell>
          <cell r="B3824">
            <v>410</v>
          </cell>
          <cell r="C3824">
            <v>782100</v>
          </cell>
          <cell r="D3824">
            <v>1</v>
          </cell>
          <cell r="E3824">
            <v>0</v>
          </cell>
          <cell r="F3824" t="str">
            <v>שכירות</v>
          </cell>
          <cell r="G3824" t="str">
            <v>קשיח</v>
          </cell>
          <cell r="H3824">
            <v>0</v>
          </cell>
          <cell r="I3824">
            <v>0</v>
          </cell>
        </row>
        <row r="3825">
          <cell r="A3825">
            <v>1782100412</v>
          </cell>
          <cell r="B3825">
            <v>412</v>
          </cell>
          <cell r="C3825">
            <v>782100</v>
          </cell>
          <cell r="D3825">
            <v>1</v>
          </cell>
          <cell r="E3825">
            <v>0</v>
          </cell>
          <cell r="F3825" t="str">
            <v>ארנונה</v>
          </cell>
          <cell r="G3825" t="str">
            <v>קשיח</v>
          </cell>
          <cell r="H3825">
            <v>0</v>
          </cell>
          <cell r="I3825">
            <v>0</v>
          </cell>
        </row>
        <row r="3826">
          <cell r="A3826">
            <v>1782100431</v>
          </cell>
          <cell r="B3826">
            <v>431</v>
          </cell>
          <cell r="C3826">
            <v>782100</v>
          </cell>
          <cell r="D3826">
            <v>1</v>
          </cell>
          <cell r="E3826">
            <v>0</v>
          </cell>
          <cell r="F3826" t="str">
            <v xml:space="preserve">חשמל              </v>
          </cell>
          <cell r="G3826" t="str">
            <v>קשיח</v>
          </cell>
          <cell r="H3826">
            <v>0</v>
          </cell>
          <cell r="I3826">
            <v>0</v>
          </cell>
        </row>
        <row r="3827">
          <cell r="A3827">
            <v>1782100432</v>
          </cell>
          <cell r="B3827">
            <v>432</v>
          </cell>
          <cell r="C3827">
            <v>782100</v>
          </cell>
          <cell r="D3827">
            <v>1</v>
          </cell>
          <cell r="E3827">
            <v>0</v>
          </cell>
          <cell r="F3827" t="str">
            <v xml:space="preserve">מים               </v>
          </cell>
          <cell r="G3827" t="str">
            <v>קשיח</v>
          </cell>
          <cell r="H3827">
            <v>0</v>
          </cell>
          <cell r="I3827">
            <v>0</v>
          </cell>
        </row>
        <row r="3828">
          <cell r="A3828">
            <v>1782100433</v>
          </cell>
          <cell r="B3828">
            <v>433</v>
          </cell>
          <cell r="C3828">
            <v>782100</v>
          </cell>
          <cell r="D3828">
            <v>1</v>
          </cell>
          <cell r="E3828">
            <v>0</v>
          </cell>
          <cell r="F3828" t="str">
            <v xml:space="preserve">חומרי נקיון       </v>
          </cell>
          <cell r="G3828" t="str">
            <v>גמיש</v>
          </cell>
          <cell r="H3828">
            <v>0</v>
          </cell>
          <cell r="I3828">
            <v>0</v>
          </cell>
        </row>
        <row r="3829">
          <cell r="A3829">
            <v>1782100471</v>
          </cell>
          <cell r="B3829">
            <v>471</v>
          </cell>
          <cell r="C3829">
            <v>782100</v>
          </cell>
          <cell r="D3829">
            <v>1</v>
          </cell>
          <cell r="E3829">
            <v>0</v>
          </cell>
          <cell r="F3829" t="str">
            <v xml:space="preserve">מכשירי כתיבה      </v>
          </cell>
          <cell r="G3829" t="str">
            <v>גמיש</v>
          </cell>
          <cell r="H3829">
            <v>0</v>
          </cell>
          <cell r="I3829">
            <v>0</v>
          </cell>
        </row>
        <row r="3830">
          <cell r="A3830">
            <v>1782100522</v>
          </cell>
          <cell r="B3830">
            <v>522</v>
          </cell>
          <cell r="C3830">
            <v>782100</v>
          </cell>
          <cell r="D3830">
            <v>1</v>
          </cell>
          <cell r="E3830">
            <v>0</v>
          </cell>
          <cell r="F3830" t="str">
            <v xml:space="preserve">ספרים ועיתונים    </v>
          </cell>
          <cell r="G3830" t="str">
            <v>גמיש</v>
          </cell>
          <cell r="H3830">
            <v>0</v>
          </cell>
          <cell r="I3830">
            <v>0</v>
          </cell>
        </row>
        <row r="3831">
          <cell r="A3831">
            <v>1782100524</v>
          </cell>
          <cell r="B3831">
            <v>524</v>
          </cell>
          <cell r="C3831">
            <v>782100</v>
          </cell>
          <cell r="D3831">
            <v>1</v>
          </cell>
          <cell r="E3831">
            <v>0</v>
          </cell>
          <cell r="F3831" t="str">
            <v>השתלמויות</v>
          </cell>
          <cell r="G3831" t="str">
            <v>קשיח</v>
          </cell>
          <cell r="H3831">
            <v>0</v>
          </cell>
          <cell r="I3831">
            <v>0</v>
          </cell>
        </row>
        <row r="3832">
          <cell r="A3832">
            <v>1782100540</v>
          </cell>
          <cell r="B3832">
            <v>540</v>
          </cell>
          <cell r="C3832">
            <v>782100</v>
          </cell>
          <cell r="D3832">
            <v>1</v>
          </cell>
          <cell r="E3832">
            <v>0</v>
          </cell>
          <cell r="F3832" t="str">
            <v xml:space="preserve">הוצאות טלפון      </v>
          </cell>
          <cell r="G3832" t="str">
            <v>קשיח</v>
          </cell>
          <cell r="H3832">
            <v>0</v>
          </cell>
          <cell r="I3832">
            <v>0</v>
          </cell>
        </row>
        <row r="3833">
          <cell r="A3833">
            <v>1782100550</v>
          </cell>
          <cell r="B3833">
            <v>550</v>
          </cell>
          <cell r="C3833">
            <v>782100</v>
          </cell>
          <cell r="D3833">
            <v>1</v>
          </cell>
          <cell r="E3833">
            <v>0</v>
          </cell>
          <cell r="F3833" t="str">
            <v xml:space="preserve">פירסומים          </v>
          </cell>
          <cell r="G3833" t="str">
            <v>גמיש</v>
          </cell>
          <cell r="H3833">
            <v>0</v>
          </cell>
          <cell r="I3833">
            <v>0</v>
          </cell>
        </row>
        <row r="3834">
          <cell r="A3834">
            <v>1782100752</v>
          </cell>
          <cell r="B3834">
            <v>752</v>
          </cell>
          <cell r="C3834">
            <v>782100</v>
          </cell>
          <cell r="D3834">
            <v>1</v>
          </cell>
          <cell r="E3834">
            <v>0</v>
          </cell>
          <cell r="F3834" t="str">
            <v xml:space="preserve">נקיון בקבלנות     </v>
          </cell>
          <cell r="G3834" t="str">
            <v>קשיח</v>
          </cell>
          <cell r="H3834">
            <v>0</v>
          </cell>
          <cell r="I3834">
            <v>0</v>
          </cell>
        </row>
        <row r="3835">
          <cell r="A3835">
            <v>1782100753</v>
          </cell>
          <cell r="B3835">
            <v>753</v>
          </cell>
          <cell r="C3835">
            <v>782100</v>
          </cell>
          <cell r="D3835">
            <v>1</v>
          </cell>
          <cell r="E3835">
            <v>0</v>
          </cell>
          <cell r="F3835" t="str">
            <v>מזכירה חיצונית</v>
          </cell>
          <cell r="G3835" t="str">
            <v>קשיח</v>
          </cell>
          <cell r="H3835">
            <v>0</v>
          </cell>
          <cell r="I3835">
            <v>0</v>
          </cell>
        </row>
        <row r="3836">
          <cell r="A3836">
            <v>1782100780</v>
          </cell>
          <cell r="B3836">
            <v>780</v>
          </cell>
          <cell r="C3836">
            <v>782100</v>
          </cell>
          <cell r="D3836">
            <v>1</v>
          </cell>
          <cell r="E3836">
            <v>0</v>
          </cell>
          <cell r="F3836" t="str">
            <v>פעילות שוטפת</v>
          </cell>
          <cell r="G3836" t="str">
            <v>גמיש</v>
          </cell>
          <cell r="H3836">
            <v>0</v>
          </cell>
          <cell r="I3836">
            <v>0</v>
          </cell>
        </row>
        <row r="3837">
          <cell r="A3837">
            <v>1782100781</v>
          </cell>
          <cell r="B3837">
            <v>781</v>
          </cell>
          <cell r="C3837">
            <v>782100</v>
          </cell>
          <cell r="D3837">
            <v>1</v>
          </cell>
          <cell r="E3837">
            <v>0</v>
          </cell>
          <cell r="F3837" t="str">
            <v>קלדנות והקלטות</v>
          </cell>
          <cell r="G3837" t="str">
            <v>קשיח</v>
          </cell>
          <cell r="H3837">
            <v>0</v>
          </cell>
          <cell r="I3837">
            <v>0</v>
          </cell>
        </row>
        <row r="3838">
          <cell r="A3838">
            <v>1782100931</v>
          </cell>
          <cell r="B3838">
            <v>931</v>
          </cell>
          <cell r="C3838">
            <v>782100</v>
          </cell>
          <cell r="D3838">
            <v>1</v>
          </cell>
          <cell r="E3838">
            <v>0</v>
          </cell>
          <cell r="F3838" t="str">
            <v>התאמת מבנה</v>
          </cell>
          <cell r="G3838" t="str">
            <v>גמיש</v>
          </cell>
          <cell r="H3838">
            <v>0</v>
          </cell>
          <cell r="I3838">
            <v>0</v>
          </cell>
        </row>
        <row r="3839">
          <cell r="A3839" t="e">
            <v>#VALUE!</v>
          </cell>
          <cell r="B3839" t="str">
            <v>782100  סך הכל</v>
          </cell>
          <cell r="C3839">
            <v>0</v>
          </cell>
          <cell r="D3839">
            <v>0</v>
          </cell>
          <cell r="E3839">
            <v>0</v>
          </cell>
          <cell r="F3839" t="str">
            <v>בית הדין למשמעת</v>
          </cell>
          <cell r="G3839">
            <v>0</v>
          </cell>
          <cell r="H3839">
            <v>0</v>
          </cell>
          <cell r="I3839">
            <v>0</v>
          </cell>
        </row>
        <row r="3840">
          <cell r="A3840">
            <v>18000000</v>
          </cell>
          <cell r="B3840">
            <v>0</v>
          </cell>
          <cell r="C3840">
            <v>800000</v>
          </cell>
          <cell r="D3840">
            <v>1</v>
          </cell>
          <cell r="E3840">
            <v>0</v>
          </cell>
          <cell r="F3840" t="str">
            <v xml:space="preserve">שרותים ממלכתיים   </v>
          </cell>
          <cell r="G3840" t="str">
            <v xml:space="preserve"> </v>
          </cell>
          <cell r="H3840">
            <v>0</v>
          </cell>
          <cell r="I3840">
            <v>0</v>
          </cell>
        </row>
        <row r="3841">
          <cell r="A3841">
            <v>18100000</v>
          </cell>
          <cell r="B3841">
            <v>0</v>
          </cell>
          <cell r="C3841">
            <v>810000</v>
          </cell>
          <cell r="D3841">
            <v>1</v>
          </cell>
          <cell r="E3841">
            <v>0</v>
          </cell>
          <cell r="F3841" t="str">
            <v xml:space="preserve">החינוך הפורמלי    </v>
          </cell>
          <cell r="G3841" t="str">
            <v xml:space="preserve"> </v>
          </cell>
          <cell r="H3841">
            <v>0</v>
          </cell>
          <cell r="I3841">
            <v>0</v>
          </cell>
        </row>
        <row r="3842">
          <cell r="A3842">
            <v>18110000</v>
          </cell>
          <cell r="B3842">
            <v>0</v>
          </cell>
          <cell r="C3842">
            <v>811000</v>
          </cell>
          <cell r="D3842">
            <v>1</v>
          </cell>
          <cell r="E3842">
            <v>0</v>
          </cell>
          <cell r="F3842" t="str">
            <v xml:space="preserve">מינהל החינוך      </v>
          </cell>
          <cell r="G3842" t="str">
            <v xml:space="preserve"> </v>
          </cell>
          <cell r="H3842">
            <v>0</v>
          </cell>
          <cell r="I3842">
            <v>0</v>
          </cell>
        </row>
        <row r="3843">
          <cell r="A3843">
            <v>18111000</v>
          </cell>
          <cell r="B3843">
            <v>0</v>
          </cell>
          <cell r="C3843">
            <v>811100</v>
          </cell>
          <cell r="D3843">
            <v>1</v>
          </cell>
          <cell r="E3843">
            <v>0</v>
          </cell>
          <cell r="F3843" t="str">
            <v>מינהלת-חינוך פורמלי</v>
          </cell>
          <cell r="G3843" t="str">
            <v xml:space="preserve"> </v>
          </cell>
          <cell r="H3843">
            <v>0</v>
          </cell>
          <cell r="I3843">
            <v>0</v>
          </cell>
        </row>
        <row r="3844">
          <cell r="A3844">
            <v>1811100100</v>
          </cell>
          <cell r="B3844">
            <v>100</v>
          </cell>
          <cell r="C3844">
            <v>811100</v>
          </cell>
          <cell r="D3844">
            <v>1</v>
          </cell>
          <cell r="E3844">
            <v>0</v>
          </cell>
          <cell r="F3844" t="str">
            <v>שכר עובדים לפי תקן</v>
          </cell>
          <cell r="G3844" t="str">
            <v xml:space="preserve"> </v>
          </cell>
          <cell r="H3844">
            <v>0</v>
          </cell>
          <cell r="I3844">
            <v>0</v>
          </cell>
        </row>
        <row r="3845">
          <cell r="A3845">
            <v>1811100110</v>
          </cell>
          <cell r="B3845">
            <v>110</v>
          </cell>
          <cell r="C3845">
            <v>811100</v>
          </cell>
          <cell r="D3845">
            <v>1</v>
          </cell>
          <cell r="E3845">
            <v>0</v>
          </cell>
          <cell r="F3845" t="str">
            <v>השכר הקובע-תקציבית</v>
          </cell>
          <cell r="G3845" t="str">
            <v>שכר</v>
          </cell>
          <cell r="H3845">
            <v>1.494682379994261E-2</v>
          </cell>
          <cell r="I3845">
            <v>353100</v>
          </cell>
        </row>
        <row r="3846">
          <cell r="A3846">
            <v>1811100118</v>
          </cell>
          <cell r="B3846">
            <v>118</v>
          </cell>
          <cell r="C3846">
            <v>811100</v>
          </cell>
          <cell r="D3846">
            <v>1</v>
          </cell>
          <cell r="E3846">
            <v>0</v>
          </cell>
          <cell r="F3846" t="str">
            <v>החזר שחיקת שכר</v>
          </cell>
          <cell r="G3846" t="str">
            <v>שכר</v>
          </cell>
          <cell r="H3846">
            <v>0</v>
          </cell>
          <cell r="I3846">
            <v>0</v>
          </cell>
        </row>
        <row r="3847">
          <cell r="A3847">
            <v>1811100119</v>
          </cell>
          <cell r="B3847">
            <v>119</v>
          </cell>
          <cell r="C3847">
            <v>811100</v>
          </cell>
          <cell r="D3847">
            <v>1</v>
          </cell>
          <cell r="E3847">
            <v>0</v>
          </cell>
          <cell r="F3847" t="str">
            <v xml:space="preserve">השכר הקובע-צוברת  </v>
          </cell>
          <cell r="G3847" t="str">
            <v>שכר</v>
          </cell>
          <cell r="H3847">
            <v>0.10850603586630392</v>
          </cell>
          <cell r="I3847">
            <v>11120200</v>
          </cell>
        </row>
        <row r="3848">
          <cell r="A3848">
            <v>1811100122</v>
          </cell>
          <cell r="B3848">
            <v>122</v>
          </cell>
          <cell r="C3848">
            <v>811100</v>
          </cell>
          <cell r="D3848">
            <v>1</v>
          </cell>
          <cell r="E3848">
            <v>0</v>
          </cell>
          <cell r="F3848" t="str">
            <v xml:space="preserve">ביגוד             </v>
          </cell>
          <cell r="G3848" t="str">
            <v>שכר</v>
          </cell>
          <cell r="H3848">
            <v>0</v>
          </cell>
          <cell r="I3848">
            <v>95300</v>
          </cell>
        </row>
        <row r="3849">
          <cell r="A3849">
            <v>1811100126</v>
          </cell>
          <cell r="B3849">
            <v>126</v>
          </cell>
          <cell r="C3849">
            <v>811100</v>
          </cell>
          <cell r="D3849">
            <v>1</v>
          </cell>
          <cell r="E3849">
            <v>0</v>
          </cell>
          <cell r="F3849" t="str">
            <v xml:space="preserve">דמי הבראה         </v>
          </cell>
          <cell r="G3849" t="str">
            <v>שכר</v>
          </cell>
          <cell r="H3849">
            <v>6.3658340048348139E-2</v>
          </cell>
          <cell r="I3849">
            <v>264000</v>
          </cell>
        </row>
        <row r="3850">
          <cell r="A3850">
            <v>1811100130</v>
          </cell>
          <cell r="B3850">
            <v>130</v>
          </cell>
          <cell r="C3850">
            <v>811100</v>
          </cell>
          <cell r="D3850">
            <v>1</v>
          </cell>
          <cell r="E3850">
            <v>0</v>
          </cell>
          <cell r="F3850" t="str">
            <v xml:space="preserve">שעות נוספות       </v>
          </cell>
          <cell r="G3850" t="str">
            <v>שכר</v>
          </cell>
          <cell r="H3850">
            <v>0</v>
          </cell>
          <cell r="I3850">
            <v>178700</v>
          </cell>
        </row>
        <row r="3851">
          <cell r="A3851">
            <v>1811100140</v>
          </cell>
          <cell r="B3851">
            <v>140</v>
          </cell>
          <cell r="C3851">
            <v>811100</v>
          </cell>
          <cell r="D3851">
            <v>1</v>
          </cell>
          <cell r="E3851">
            <v>0</v>
          </cell>
          <cell r="F3851" t="str">
            <v>השתתפות באחזקת רכב</v>
          </cell>
          <cell r="G3851" t="str">
            <v>שכר</v>
          </cell>
          <cell r="H3851">
            <v>0</v>
          </cell>
          <cell r="I3851">
            <v>1073700</v>
          </cell>
        </row>
        <row r="3852">
          <cell r="A3852">
            <v>1811100210</v>
          </cell>
          <cell r="B3852">
            <v>210</v>
          </cell>
          <cell r="C3852">
            <v>811100</v>
          </cell>
          <cell r="D3852">
            <v>1</v>
          </cell>
          <cell r="E3852">
            <v>0</v>
          </cell>
          <cell r="F3852" t="str">
            <v xml:space="preserve">השכר הקובע        </v>
          </cell>
          <cell r="G3852" t="str">
            <v>שכר</v>
          </cell>
          <cell r="H3852">
            <v>0</v>
          </cell>
          <cell r="I3852">
            <v>0</v>
          </cell>
        </row>
        <row r="3853">
          <cell r="A3853">
            <v>1811100250</v>
          </cell>
          <cell r="B3853">
            <v>250</v>
          </cell>
          <cell r="C3853">
            <v>811100</v>
          </cell>
          <cell r="D3853">
            <v>1</v>
          </cell>
          <cell r="E3853">
            <v>0</v>
          </cell>
          <cell r="F3853" t="str">
            <v>שכר מושאלים</v>
          </cell>
          <cell r="G3853" t="str">
            <v>שכר</v>
          </cell>
          <cell r="H3853">
            <v>0</v>
          </cell>
          <cell r="I3853">
            <v>0</v>
          </cell>
        </row>
        <row r="3854">
          <cell r="A3854">
            <v>1811100263</v>
          </cell>
          <cell r="B3854">
            <v>263</v>
          </cell>
          <cell r="C3854">
            <v>811100</v>
          </cell>
          <cell r="D3854">
            <v>1</v>
          </cell>
          <cell r="E3854">
            <v>0</v>
          </cell>
          <cell r="F3854" t="str">
            <v>עובדי חברה</v>
          </cell>
          <cell r="G3854" t="str">
            <v>שכר</v>
          </cell>
          <cell r="H3854">
            <v>0</v>
          </cell>
          <cell r="I3854">
            <v>180000</v>
          </cell>
        </row>
        <row r="3855">
          <cell r="A3855">
            <v>1811100264</v>
          </cell>
          <cell r="B3855">
            <v>264</v>
          </cell>
          <cell r="C3855">
            <v>811100</v>
          </cell>
          <cell r="D3855">
            <v>1</v>
          </cell>
          <cell r="E3855">
            <v>0</v>
          </cell>
          <cell r="F3855" t="str">
            <v>אגף פרט</v>
          </cell>
          <cell r="G3855" t="str">
            <v>שכר</v>
          </cell>
          <cell r="H3855">
            <v>1.2999999999999998</v>
          </cell>
          <cell r="I3855">
            <v>46000</v>
          </cell>
        </row>
        <row r="3856">
          <cell r="A3856">
            <v>1811100350</v>
          </cell>
          <cell r="B3856">
            <v>350</v>
          </cell>
          <cell r="C3856">
            <v>811100</v>
          </cell>
          <cell r="D3856">
            <v>1</v>
          </cell>
          <cell r="E3856">
            <v>0</v>
          </cell>
          <cell r="F3856" t="str">
            <v>ליסינג- 846-00-801</v>
          </cell>
          <cell r="G3856" t="str">
            <v>שכר</v>
          </cell>
          <cell r="H3856">
            <v>0.10000000000000009</v>
          </cell>
          <cell r="I3856">
            <v>88000</v>
          </cell>
        </row>
        <row r="3857">
          <cell r="A3857">
            <v>1811100351</v>
          </cell>
          <cell r="B3857">
            <v>351</v>
          </cell>
          <cell r="C3857">
            <v>811100</v>
          </cell>
          <cell r="D3857">
            <v>1</v>
          </cell>
          <cell r="E3857">
            <v>0</v>
          </cell>
          <cell r="F3857" t="str">
            <v>הוצאות- 846-00-801</v>
          </cell>
          <cell r="G3857" t="str">
            <v>שכר</v>
          </cell>
          <cell r="H3857">
            <v>1.3333333333333335</v>
          </cell>
          <cell r="I3857">
            <v>84000</v>
          </cell>
        </row>
        <row r="3858">
          <cell r="A3858">
            <v>1811100400</v>
          </cell>
          <cell r="B3858">
            <v>400</v>
          </cell>
          <cell r="C3858">
            <v>811100</v>
          </cell>
          <cell r="D3858">
            <v>1</v>
          </cell>
          <cell r="E3858">
            <v>0</v>
          </cell>
          <cell r="F3858" t="str">
            <v>אחזקת בנינים וציוד</v>
          </cell>
          <cell r="G3858" t="str">
            <v xml:space="preserve"> </v>
          </cell>
          <cell r="H3858">
            <v>0</v>
          </cell>
          <cell r="I3858">
            <v>0</v>
          </cell>
        </row>
        <row r="3859">
          <cell r="A3859">
            <v>1811100431</v>
          </cell>
          <cell r="B3859">
            <v>431</v>
          </cell>
          <cell r="C3859">
            <v>811100</v>
          </cell>
          <cell r="D3859">
            <v>1</v>
          </cell>
          <cell r="E3859">
            <v>0</v>
          </cell>
          <cell r="F3859" t="str">
            <v xml:space="preserve">חשמל              </v>
          </cell>
          <cell r="G3859" t="str">
            <v>קשיח</v>
          </cell>
          <cell r="H3859">
            <v>0.10000000000000009</v>
          </cell>
          <cell r="I3859">
            <v>143000</v>
          </cell>
        </row>
        <row r="3860">
          <cell r="A3860">
            <v>1811100432</v>
          </cell>
          <cell r="B3860">
            <v>432</v>
          </cell>
          <cell r="C3860">
            <v>811100</v>
          </cell>
          <cell r="D3860">
            <v>1</v>
          </cell>
          <cell r="E3860">
            <v>0</v>
          </cell>
          <cell r="F3860" t="str">
            <v xml:space="preserve">מים               </v>
          </cell>
          <cell r="G3860" t="str">
            <v>קשיח</v>
          </cell>
          <cell r="H3860">
            <v>0</v>
          </cell>
          <cell r="I3860">
            <v>0</v>
          </cell>
        </row>
        <row r="3861">
          <cell r="A3861">
            <v>1811100435</v>
          </cell>
          <cell r="B3861">
            <v>435</v>
          </cell>
          <cell r="C3861">
            <v>811100</v>
          </cell>
          <cell r="D3861">
            <v>1</v>
          </cell>
          <cell r="E3861">
            <v>0</v>
          </cell>
          <cell r="F3861" t="str">
            <v>השת' באחזקת מחשבים</v>
          </cell>
          <cell r="G3861" t="str">
            <v>קשיח</v>
          </cell>
          <cell r="H3861">
            <v>0</v>
          </cell>
          <cell r="I3861">
            <v>855000</v>
          </cell>
        </row>
        <row r="3862">
          <cell r="A3862">
            <v>1811100436</v>
          </cell>
          <cell r="B3862">
            <v>436</v>
          </cell>
          <cell r="C3862">
            <v>811100</v>
          </cell>
          <cell r="D3862">
            <v>1</v>
          </cell>
          <cell r="E3862">
            <v>0</v>
          </cell>
          <cell r="F3862" t="str">
            <v xml:space="preserve">אחזקת מזגנים      </v>
          </cell>
          <cell r="G3862" t="str">
            <v>גמיש</v>
          </cell>
          <cell r="H3862">
            <v>0</v>
          </cell>
          <cell r="I3862">
            <v>95000</v>
          </cell>
        </row>
        <row r="3863">
          <cell r="A3863">
            <v>1811100437</v>
          </cell>
          <cell r="B3863">
            <v>437</v>
          </cell>
          <cell r="C3863">
            <v>811100</v>
          </cell>
          <cell r="D3863">
            <v>1</v>
          </cell>
          <cell r="E3863">
            <v>0</v>
          </cell>
          <cell r="F3863" t="str">
            <v>אחזקת אזעקה</v>
          </cell>
          <cell r="G3863" t="str">
            <v>קשיח</v>
          </cell>
          <cell r="H3863">
            <v>7.6923076923076872E-2</v>
          </cell>
          <cell r="I3863">
            <v>1400</v>
          </cell>
        </row>
        <row r="3864">
          <cell r="A3864">
            <v>1811100438</v>
          </cell>
          <cell r="B3864">
            <v>438</v>
          </cell>
          <cell r="C3864">
            <v>811100</v>
          </cell>
          <cell r="D3864">
            <v>1</v>
          </cell>
          <cell r="E3864">
            <v>0</v>
          </cell>
          <cell r="F3864" t="str">
            <v xml:space="preserve">ביטחון ובטיחות    </v>
          </cell>
          <cell r="G3864" t="str">
            <v>גמיש</v>
          </cell>
          <cell r="H3864">
            <v>0</v>
          </cell>
          <cell r="I3864">
            <v>0</v>
          </cell>
        </row>
        <row r="3865">
          <cell r="A3865">
            <v>1811100450</v>
          </cell>
          <cell r="B3865">
            <v>450</v>
          </cell>
          <cell r="C3865">
            <v>811100</v>
          </cell>
          <cell r="D3865">
            <v>1</v>
          </cell>
          <cell r="E3865">
            <v>0</v>
          </cell>
          <cell r="F3865" t="str">
            <v>אחזקת תמי 4</v>
          </cell>
          <cell r="G3865" t="str">
            <v>קשיח</v>
          </cell>
          <cell r="H3865">
            <v>0.31578947368421062</v>
          </cell>
          <cell r="I3865">
            <v>5000</v>
          </cell>
        </row>
        <row r="3866">
          <cell r="A3866">
            <v>1811100451</v>
          </cell>
          <cell r="B3866">
            <v>451</v>
          </cell>
          <cell r="C3866">
            <v>811100</v>
          </cell>
          <cell r="D3866">
            <v>1</v>
          </cell>
          <cell r="E3866">
            <v>0</v>
          </cell>
          <cell r="F3866" t="str">
            <v>אחזקת דפיברילטור</v>
          </cell>
          <cell r="G3866" t="str">
            <v>גמיש</v>
          </cell>
          <cell r="H3866">
            <v>0</v>
          </cell>
          <cell r="I3866">
            <v>0</v>
          </cell>
        </row>
        <row r="3867">
          <cell r="A3867">
            <v>1811100470</v>
          </cell>
          <cell r="B3867">
            <v>470</v>
          </cell>
          <cell r="C3867">
            <v>811100</v>
          </cell>
          <cell r="D3867">
            <v>1</v>
          </cell>
          <cell r="E3867">
            <v>0</v>
          </cell>
          <cell r="F3867" t="str">
            <v xml:space="preserve">אחזקת מכונות משרד </v>
          </cell>
          <cell r="G3867" t="str">
            <v>גמיש</v>
          </cell>
          <cell r="H3867">
            <v>0</v>
          </cell>
          <cell r="I3867">
            <v>5700</v>
          </cell>
        </row>
        <row r="3868">
          <cell r="A3868">
            <v>1811100471</v>
          </cell>
          <cell r="B3868">
            <v>471</v>
          </cell>
          <cell r="C3868">
            <v>811100</v>
          </cell>
          <cell r="D3868">
            <v>1</v>
          </cell>
          <cell r="E3868">
            <v>0</v>
          </cell>
          <cell r="F3868" t="str">
            <v xml:space="preserve">מכשירי כתיבה      </v>
          </cell>
          <cell r="G3868" t="str">
            <v>גמיש</v>
          </cell>
          <cell r="H3868">
            <v>0</v>
          </cell>
          <cell r="I3868">
            <v>95000</v>
          </cell>
        </row>
        <row r="3869">
          <cell r="A3869">
            <v>1811100492</v>
          </cell>
          <cell r="B3869">
            <v>492</v>
          </cell>
          <cell r="C3869">
            <v>811100</v>
          </cell>
          <cell r="D3869">
            <v>1</v>
          </cell>
          <cell r="E3869">
            <v>0</v>
          </cell>
          <cell r="F3869" t="str">
            <v xml:space="preserve">השתתפות בעזר 092  </v>
          </cell>
          <cell r="G3869" t="str">
            <v>קשיח</v>
          </cell>
          <cell r="H3869">
            <v>0.36722817764165394</v>
          </cell>
          <cell r="I3869">
            <v>1339200</v>
          </cell>
        </row>
        <row r="3870">
          <cell r="A3870">
            <v>1811100500</v>
          </cell>
          <cell r="B3870">
            <v>500</v>
          </cell>
          <cell r="C3870">
            <v>811100</v>
          </cell>
          <cell r="D3870">
            <v>1</v>
          </cell>
          <cell r="E3870">
            <v>0</v>
          </cell>
          <cell r="F3870" t="str">
            <v xml:space="preserve">הוצאות מינהליות   </v>
          </cell>
          <cell r="G3870" t="str">
            <v xml:space="preserve"> </v>
          </cell>
          <cell r="H3870">
            <v>0</v>
          </cell>
          <cell r="I3870">
            <v>0</v>
          </cell>
        </row>
        <row r="3871">
          <cell r="A3871">
            <v>1811100511</v>
          </cell>
          <cell r="B3871">
            <v>511</v>
          </cell>
          <cell r="C3871">
            <v>811100</v>
          </cell>
          <cell r="D3871">
            <v>1</v>
          </cell>
          <cell r="E3871">
            <v>0</v>
          </cell>
          <cell r="F3871" t="str">
            <v xml:space="preserve">אירוח וכיבוד      </v>
          </cell>
          <cell r="G3871" t="str">
            <v>גמיש</v>
          </cell>
          <cell r="H3871">
            <v>1.9917012448132709E-2</v>
          </cell>
          <cell r="I3871">
            <v>24580</v>
          </cell>
        </row>
        <row r="3872">
          <cell r="A3872">
            <v>1811100512</v>
          </cell>
          <cell r="B3872">
            <v>512</v>
          </cell>
          <cell r="C3872">
            <v>811100</v>
          </cell>
          <cell r="D3872">
            <v>1</v>
          </cell>
          <cell r="E3872">
            <v>0</v>
          </cell>
          <cell r="F3872" t="str">
            <v xml:space="preserve">נסיעות ואש"ל      </v>
          </cell>
          <cell r="G3872" t="str">
            <v>גמיש</v>
          </cell>
          <cell r="H3872">
            <v>0</v>
          </cell>
          <cell r="I3872">
            <v>1900</v>
          </cell>
        </row>
        <row r="3873">
          <cell r="A3873">
            <v>1811100522</v>
          </cell>
          <cell r="B3873">
            <v>522</v>
          </cell>
          <cell r="C3873">
            <v>811100</v>
          </cell>
          <cell r="D3873">
            <v>1</v>
          </cell>
          <cell r="E3873">
            <v>0</v>
          </cell>
          <cell r="F3873" t="str">
            <v xml:space="preserve">ספרים ועיתונים    </v>
          </cell>
          <cell r="G3873" t="str">
            <v>גמיש</v>
          </cell>
          <cell r="H3873">
            <v>0</v>
          </cell>
          <cell r="I3873">
            <v>2900</v>
          </cell>
        </row>
        <row r="3874">
          <cell r="A3874">
            <v>1811100540</v>
          </cell>
          <cell r="B3874">
            <v>540</v>
          </cell>
          <cell r="C3874">
            <v>811100</v>
          </cell>
          <cell r="D3874">
            <v>1</v>
          </cell>
          <cell r="E3874">
            <v>0</v>
          </cell>
          <cell r="F3874" t="str">
            <v xml:space="preserve">הוצאות טלפון      </v>
          </cell>
          <cell r="G3874" t="str">
            <v>קשיח</v>
          </cell>
          <cell r="H3874">
            <v>0</v>
          </cell>
          <cell r="I3874">
            <v>0</v>
          </cell>
        </row>
        <row r="3875">
          <cell r="A3875">
            <v>1811100544</v>
          </cell>
          <cell r="B3875">
            <v>544</v>
          </cell>
          <cell r="C3875">
            <v>811100</v>
          </cell>
          <cell r="D3875">
            <v>1</v>
          </cell>
          <cell r="E3875">
            <v>0</v>
          </cell>
          <cell r="F3875" t="str">
            <v xml:space="preserve">הוצאות דאר        </v>
          </cell>
          <cell r="G3875" t="str">
            <v>קשיח</v>
          </cell>
          <cell r="H3875">
            <v>0</v>
          </cell>
          <cell r="I3875">
            <v>59900</v>
          </cell>
        </row>
        <row r="3876">
          <cell r="A3876">
            <v>1811100550</v>
          </cell>
          <cell r="B3876">
            <v>550</v>
          </cell>
          <cell r="C3876">
            <v>811100</v>
          </cell>
          <cell r="D3876">
            <v>1</v>
          </cell>
          <cell r="E3876">
            <v>0</v>
          </cell>
          <cell r="F3876" t="str">
            <v xml:space="preserve">פירסומים          </v>
          </cell>
          <cell r="G3876" t="str">
            <v>גמיש</v>
          </cell>
          <cell r="H3876">
            <v>0</v>
          </cell>
          <cell r="I3876">
            <v>0</v>
          </cell>
        </row>
        <row r="3877">
          <cell r="A3877">
            <v>1811100551</v>
          </cell>
          <cell r="B3877">
            <v>551</v>
          </cell>
          <cell r="C3877">
            <v>811100</v>
          </cell>
          <cell r="D3877">
            <v>1</v>
          </cell>
          <cell r="E3877">
            <v>0</v>
          </cell>
          <cell r="F3877" t="str">
            <v xml:space="preserve">מודעות והדבקתן    </v>
          </cell>
          <cell r="G3877" t="str">
            <v>גמיש</v>
          </cell>
          <cell r="H3877">
            <v>0</v>
          </cell>
          <cell r="I3877">
            <v>0</v>
          </cell>
        </row>
        <row r="3878">
          <cell r="A3878">
            <v>1811100561</v>
          </cell>
          <cell r="B3878">
            <v>561</v>
          </cell>
          <cell r="C3878">
            <v>811100</v>
          </cell>
          <cell r="D3878">
            <v>1</v>
          </cell>
          <cell r="E3878">
            <v>0</v>
          </cell>
          <cell r="F3878" t="str">
            <v xml:space="preserve">שיכפולים          </v>
          </cell>
          <cell r="G3878" t="str">
            <v>גמיש</v>
          </cell>
          <cell r="H3878">
            <v>0</v>
          </cell>
          <cell r="I3878">
            <v>0</v>
          </cell>
        </row>
        <row r="3879">
          <cell r="A3879">
            <v>1811100562</v>
          </cell>
          <cell r="B3879">
            <v>562</v>
          </cell>
          <cell r="C3879">
            <v>811100</v>
          </cell>
          <cell r="D3879">
            <v>1</v>
          </cell>
          <cell r="E3879">
            <v>0</v>
          </cell>
          <cell r="F3879" t="str">
            <v xml:space="preserve">הדפסות            </v>
          </cell>
          <cell r="G3879" t="str">
            <v>גמיש</v>
          </cell>
          <cell r="H3879">
            <v>0</v>
          </cell>
          <cell r="I3879">
            <v>5200</v>
          </cell>
        </row>
        <row r="3880">
          <cell r="A3880">
            <v>1811100571</v>
          </cell>
          <cell r="B3880">
            <v>571</v>
          </cell>
          <cell r="C3880">
            <v>811100</v>
          </cell>
          <cell r="D3880">
            <v>1</v>
          </cell>
          <cell r="E3880">
            <v>0</v>
          </cell>
          <cell r="F3880" t="str">
            <v xml:space="preserve">מיכון וענ"א       </v>
          </cell>
          <cell r="G3880" t="str">
            <v>קשיח</v>
          </cell>
          <cell r="H3880">
            <v>0.19313792319927292</v>
          </cell>
          <cell r="I3880">
            <v>525100</v>
          </cell>
        </row>
        <row r="3881">
          <cell r="A3881">
            <v>1811100580</v>
          </cell>
          <cell r="B3881">
            <v>580</v>
          </cell>
          <cell r="C3881">
            <v>811100</v>
          </cell>
          <cell r="D3881">
            <v>1</v>
          </cell>
          <cell r="E3881">
            <v>0</v>
          </cell>
          <cell r="F3881" t="str">
            <v>ממונה בטיחות מוס"ח</v>
          </cell>
          <cell r="G3881" t="str">
            <v>גמיש</v>
          </cell>
          <cell r="H3881">
            <v>0</v>
          </cell>
          <cell r="I3881">
            <v>280000</v>
          </cell>
        </row>
        <row r="3882">
          <cell r="A3882">
            <v>1811100583</v>
          </cell>
          <cell r="B3882">
            <v>583</v>
          </cell>
          <cell r="C3882">
            <v>811100</v>
          </cell>
          <cell r="D3882">
            <v>1</v>
          </cell>
          <cell r="E3882">
            <v>0</v>
          </cell>
          <cell r="F3882" t="str">
            <v>שרותי הקלדה</v>
          </cell>
          <cell r="G3882" t="str">
            <v>גמיש</v>
          </cell>
          <cell r="H3882">
            <v>0</v>
          </cell>
          <cell r="I3882">
            <v>47500</v>
          </cell>
        </row>
        <row r="3883">
          <cell r="A3883">
            <v>1811100596</v>
          </cell>
          <cell r="B3883">
            <v>596</v>
          </cell>
          <cell r="C3883">
            <v>811100</v>
          </cell>
          <cell r="D3883">
            <v>1</v>
          </cell>
          <cell r="E3883">
            <v>0</v>
          </cell>
          <cell r="F3883" t="str">
            <v xml:space="preserve">השתתפות בעזר 096  </v>
          </cell>
          <cell r="G3883" t="str">
            <v>קשיח</v>
          </cell>
          <cell r="H3883">
            <v>0.70526315789473681</v>
          </cell>
          <cell r="I3883">
            <v>16200</v>
          </cell>
        </row>
        <row r="3884">
          <cell r="A3884">
            <v>1811100700</v>
          </cell>
          <cell r="B3884">
            <v>700</v>
          </cell>
          <cell r="C3884">
            <v>811100</v>
          </cell>
          <cell r="D3884">
            <v>1</v>
          </cell>
          <cell r="E3884">
            <v>0</v>
          </cell>
          <cell r="F3884" t="str">
            <v xml:space="preserve">הוצאות לפעולות    </v>
          </cell>
          <cell r="G3884" t="str">
            <v xml:space="preserve"> </v>
          </cell>
          <cell r="H3884">
            <v>0</v>
          </cell>
          <cell r="I3884">
            <v>0</v>
          </cell>
        </row>
        <row r="3885">
          <cell r="A3885">
            <v>1811100710</v>
          </cell>
          <cell r="B3885">
            <v>710</v>
          </cell>
          <cell r="C3885">
            <v>811100</v>
          </cell>
          <cell r="D3885">
            <v>1</v>
          </cell>
          <cell r="E3885">
            <v>0</v>
          </cell>
          <cell r="F3885" t="str">
            <v xml:space="preserve">הובלות אינוונטר   </v>
          </cell>
          <cell r="G3885" t="str">
            <v>גמיש</v>
          </cell>
          <cell r="H3885">
            <v>0</v>
          </cell>
          <cell r="I3885">
            <v>95000</v>
          </cell>
        </row>
        <row r="3886">
          <cell r="A3886">
            <v>1811100729</v>
          </cell>
          <cell r="B3886">
            <v>729</v>
          </cell>
          <cell r="C3886">
            <v>811100</v>
          </cell>
          <cell r="D3886">
            <v>1</v>
          </cell>
          <cell r="E3886">
            <v>0</v>
          </cell>
          <cell r="F3886" t="str">
            <v>מרכז טכנולוגי</v>
          </cell>
          <cell r="G3886" t="str">
            <v>גמיש</v>
          </cell>
          <cell r="H3886">
            <v>0</v>
          </cell>
          <cell r="I3886">
            <v>900000</v>
          </cell>
        </row>
        <row r="3887">
          <cell r="A3887">
            <v>1811100745</v>
          </cell>
          <cell r="B3887">
            <v>745</v>
          </cell>
          <cell r="C3887">
            <v>811100</v>
          </cell>
          <cell r="D3887">
            <v>1</v>
          </cell>
          <cell r="E3887">
            <v>0</v>
          </cell>
          <cell r="F3887" t="str">
            <v xml:space="preserve">החזרי ביטוח שמשות </v>
          </cell>
          <cell r="G3887" t="str">
            <v>קשיח</v>
          </cell>
          <cell r="H3887">
            <v>0</v>
          </cell>
          <cell r="I3887">
            <v>0</v>
          </cell>
        </row>
        <row r="3888">
          <cell r="A3888">
            <v>1811100750</v>
          </cell>
          <cell r="B3888">
            <v>750</v>
          </cell>
          <cell r="C3888">
            <v>811100</v>
          </cell>
          <cell r="D3888">
            <v>1</v>
          </cell>
          <cell r="E3888">
            <v>0</v>
          </cell>
          <cell r="F3888" t="str">
            <v>אחזקת מוסדות-בית רותר</v>
          </cell>
          <cell r="G3888" t="str">
            <v>קשיח</v>
          </cell>
          <cell r="H3888">
            <v>0</v>
          </cell>
          <cell r="I3888">
            <v>265000</v>
          </cell>
        </row>
        <row r="3889">
          <cell r="A3889">
            <v>1811100751</v>
          </cell>
          <cell r="B3889">
            <v>751</v>
          </cell>
          <cell r="C3889">
            <v>811100</v>
          </cell>
          <cell r="D3889">
            <v>1</v>
          </cell>
          <cell r="E3889">
            <v>0</v>
          </cell>
          <cell r="F3889" t="str">
            <v>עבודות קבלניות</v>
          </cell>
          <cell r="G3889" t="str">
            <v>גמיש</v>
          </cell>
          <cell r="H3889">
            <v>5.1660516605166018E-2</v>
          </cell>
          <cell r="I3889">
            <v>57000</v>
          </cell>
        </row>
        <row r="3890">
          <cell r="A3890">
            <v>1811100752</v>
          </cell>
          <cell r="B3890">
            <v>752</v>
          </cell>
          <cell r="C3890">
            <v>811100</v>
          </cell>
          <cell r="D3890">
            <v>1</v>
          </cell>
          <cell r="E3890">
            <v>0</v>
          </cell>
          <cell r="F3890" t="str">
            <v xml:space="preserve">נקיון בקבלנות     </v>
          </cell>
          <cell r="G3890" t="str">
            <v>קשיח</v>
          </cell>
          <cell r="H3890">
            <v>1.7250000000000001</v>
          </cell>
          <cell r="I3890">
            <v>436000</v>
          </cell>
        </row>
        <row r="3891">
          <cell r="A3891">
            <v>1811100753</v>
          </cell>
          <cell r="B3891">
            <v>753</v>
          </cell>
          <cell r="C3891">
            <v>811100</v>
          </cell>
          <cell r="D3891">
            <v>1</v>
          </cell>
          <cell r="E3891">
            <v>0</v>
          </cell>
          <cell r="F3891" t="str">
            <v xml:space="preserve">עובדים חיצוניים   </v>
          </cell>
          <cell r="G3891" t="str">
            <v>קשיח</v>
          </cell>
          <cell r="H3891">
            <v>0</v>
          </cell>
          <cell r="I3891">
            <v>0</v>
          </cell>
        </row>
        <row r="3892">
          <cell r="A3892">
            <v>1811100754</v>
          </cell>
          <cell r="B3892">
            <v>754</v>
          </cell>
          <cell r="C3892">
            <v>811100</v>
          </cell>
          <cell r="D3892">
            <v>1</v>
          </cell>
          <cell r="E3892">
            <v>0</v>
          </cell>
          <cell r="F3892" t="str">
            <v>עבודות איטום</v>
          </cell>
          <cell r="G3892" t="str">
            <v>גמיש</v>
          </cell>
          <cell r="H3892">
            <v>0</v>
          </cell>
          <cell r="I3892">
            <v>0</v>
          </cell>
        </row>
        <row r="3893">
          <cell r="A3893">
            <v>1811100756</v>
          </cell>
          <cell r="B3893">
            <v>756</v>
          </cell>
          <cell r="C3893">
            <v>811100</v>
          </cell>
          <cell r="D3893">
            <v>1</v>
          </cell>
          <cell r="E3893">
            <v>0</v>
          </cell>
          <cell r="F3893" t="str">
            <v xml:space="preserve">שמירה בקבלנות     </v>
          </cell>
          <cell r="G3893" t="str">
            <v>קשיח</v>
          </cell>
          <cell r="H3893">
            <v>0.12820512820512819</v>
          </cell>
          <cell r="I3893">
            <v>220000</v>
          </cell>
        </row>
        <row r="3894">
          <cell r="A3894">
            <v>1811100757</v>
          </cell>
          <cell r="B3894">
            <v>757</v>
          </cell>
          <cell r="C3894">
            <v>811100</v>
          </cell>
          <cell r="D3894">
            <v>1</v>
          </cell>
          <cell r="E3894">
            <v>0</v>
          </cell>
          <cell r="F3894" t="str">
            <v>בדיקת מבנים מסוכנים</v>
          </cell>
          <cell r="G3894" t="str">
            <v>קשיח</v>
          </cell>
          <cell r="H3894">
            <v>0</v>
          </cell>
          <cell r="I3894">
            <v>0</v>
          </cell>
        </row>
        <row r="3895">
          <cell r="A3895">
            <v>1811100758</v>
          </cell>
          <cell r="B3895">
            <v>758</v>
          </cell>
          <cell r="C3895">
            <v>811100</v>
          </cell>
          <cell r="D3895">
            <v>1</v>
          </cell>
          <cell r="E3895">
            <v>0</v>
          </cell>
          <cell r="F3895" t="str">
            <v>עבודות חב' כלכלית</v>
          </cell>
          <cell r="G3895" t="str">
            <v>גמיש</v>
          </cell>
          <cell r="H3895">
            <v>0</v>
          </cell>
          <cell r="I3895">
            <v>0</v>
          </cell>
        </row>
        <row r="3896">
          <cell r="A3896">
            <v>1811100759</v>
          </cell>
          <cell r="B3896">
            <v>759</v>
          </cell>
          <cell r="C3896">
            <v>811100</v>
          </cell>
          <cell r="D3896">
            <v>1</v>
          </cell>
          <cell r="E3896">
            <v>0</v>
          </cell>
          <cell r="F3896" t="str">
            <v>טכנאים למחשבים בגנ"י ובבי"ס</v>
          </cell>
          <cell r="G3896" t="str">
            <v>גמיש</v>
          </cell>
          <cell r="H3896">
            <v>0.3911392405063292</v>
          </cell>
          <cell r="I3896">
            <v>1099000</v>
          </cell>
        </row>
        <row r="3897">
          <cell r="A3897">
            <v>1811100763</v>
          </cell>
          <cell r="B3897">
            <v>763</v>
          </cell>
          <cell r="C3897">
            <v>811100</v>
          </cell>
          <cell r="D3897">
            <v>1</v>
          </cell>
          <cell r="E3897">
            <v>0</v>
          </cell>
          <cell r="F3897" t="str">
            <v xml:space="preserve">עובדי חברת מוסדות </v>
          </cell>
          <cell r="G3897" t="str">
            <v>קשיח</v>
          </cell>
          <cell r="H3897">
            <v>0</v>
          </cell>
          <cell r="I3897">
            <v>0</v>
          </cell>
        </row>
        <row r="3898">
          <cell r="A3898">
            <v>1811100780</v>
          </cell>
          <cell r="B3898">
            <v>780</v>
          </cell>
          <cell r="C3898">
            <v>811100</v>
          </cell>
          <cell r="D3898">
            <v>1</v>
          </cell>
          <cell r="E3898">
            <v>0</v>
          </cell>
          <cell r="F3898" t="str">
            <v>ארועים-מינהל חינוך</v>
          </cell>
          <cell r="G3898" t="str">
            <v>גמיש</v>
          </cell>
          <cell r="H3898">
            <v>0</v>
          </cell>
          <cell r="I3898">
            <v>28500</v>
          </cell>
        </row>
        <row r="3899">
          <cell r="A3899">
            <v>1811100781</v>
          </cell>
          <cell r="B3899">
            <v>781</v>
          </cell>
          <cell r="C3899">
            <v>811100</v>
          </cell>
          <cell r="D3899">
            <v>1</v>
          </cell>
          <cell r="E3899">
            <v>0</v>
          </cell>
          <cell r="F3899" t="str">
            <v>פעולות סמנכ"ל</v>
          </cell>
          <cell r="G3899" t="str">
            <v>גמיש</v>
          </cell>
          <cell r="H3899">
            <v>0.60000000000000009</v>
          </cell>
          <cell r="I3899">
            <v>40000</v>
          </cell>
        </row>
        <row r="3900">
          <cell r="A3900">
            <v>1811100782</v>
          </cell>
          <cell r="B3900">
            <v>782</v>
          </cell>
          <cell r="C3900">
            <v>811100</v>
          </cell>
          <cell r="D3900">
            <v>1</v>
          </cell>
          <cell r="E3900">
            <v>0</v>
          </cell>
          <cell r="F3900" t="str">
            <v>כנס חולון לחינוך</v>
          </cell>
          <cell r="G3900" t="str">
            <v>גמיש</v>
          </cell>
          <cell r="H3900">
            <v>0</v>
          </cell>
          <cell r="I3900">
            <v>475000</v>
          </cell>
        </row>
        <row r="3901">
          <cell r="A3901">
            <v>1811100783</v>
          </cell>
          <cell r="B3901">
            <v>783</v>
          </cell>
          <cell r="C3901">
            <v>811100</v>
          </cell>
          <cell r="D3901">
            <v>1</v>
          </cell>
          <cell r="E3901">
            <v>0</v>
          </cell>
          <cell r="F3901" t="str">
            <v>פעילות ועד הורים</v>
          </cell>
          <cell r="G3901" t="str">
            <v>גמיש</v>
          </cell>
          <cell r="H3901">
            <v>0</v>
          </cell>
          <cell r="I3901">
            <v>6900</v>
          </cell>
        </row>
        <row r="3902">
          <cell r="A3902">
            <v>1811100784</v>
          </cell>
          <cell r="B3902">
            <v>784</v>
          </cell>
          <cell r="C3902">
            <v>811100</v>
          </cell>
          <cell r="D3902">
            <v>1</v>
          </cell>
          <cell r="E3902">
            <v>0</v>
          </cell>
          <cell r="F3902" t="str">
            <v>פעולות שונות</v>
          </cell>
          <cell r="G3902" t="str">
            <v>גמיש</v>
          </cell>
          <cell r="H3902">
            <v>0</v>
          </cell>
          <cell r="I3902">
            <v>57000</v>
          </cell>
        </row>
        <row r="3903">
          <cell r="A3903">
            <v>1811100785</v>
          </cell>
          <cell r="B3903">
            <v>785</v>
          </cell>
          <cell r="C3903">
            <v>811100</v>
          </cell>
          <cell r="D3903">
            <v>1</v>
          </cell>
          <cell r="E3903">
            <v>0</v>
          </cell>
          <cell r="F3903" t="str">
            <v>דירת חיילים</v>
          </cell>
          <cell r="G3903" t="str">
            <v>גמיש</v>
          </cell>
          <cell r="H3903">
            <v>0</v>
          </cell>
          <cell r="I3903">
            <v>14300</v>
          </cell>
        </row>
        <row r="3904">
          <cell r="A3904">
            <v>1811100786</v>
          </cell>
          <cell r="B3904">
            <v>786</v>
          </cell>
          <cell r="C3904">
            <v>811100</v>
          </cell>
          <cell r="D3904">
            <v>1</v>
          </cell>
          <cell r="E3904">
            <v>0</v>
          </cell>
          <cell r="F3904" t="str">
            <v>יועץ בטיחות למתקני ספורט</v>
          </cell>
          <cell r="G3904" t="str">
            <v>גמיש</v>
          </cell>
          <cell r="H3904">
            <v>0</v>
          </cell>
          <cell r="I3904">
            <v>90000</v>
          </cell>
        </row>
        <row r="3905">
          <cell r="A3905">
            <v>1811100787</v>
          </cell>
          <cell r="B3905">
            <v>787</v>
          </cell>
          <cell r="C3905">
            <v>811100</v>
          </cell>
          <cell r="D3905">
            <v>1</v>
          </cell>
          <cell r="E3905">
            <v>0</v>
          </cell>
          <cell r="F3905" t="str">
            <v>בדיקת ואחז' מתקני ספורט</v>
          </cell>
          <cell r="G3905" t="str">
            <v>גמיש</v>
          </cell>
          <cell r="H3905">
            <v>0</v>
          </cell>
          <cell r="I3905">
            <v>110000</v>
          </cell>
        </row>
        <row r="3906">
          <cell r="A3906">
            <v>1811100788</v>
          </cell>
          <cell r="B3906">
            <v>788</v>
          </cell>
          <cell r="C3906">
            <v>811100</v>
          </cell>
          <cell r="D3906">
            <v>1</v>
          </cell>
          <cell r="E3906">
            <v>0</v>
          </cell>
          <cell r="F3906" t="str">
            <v>חדשנות</v>
          </cell>
          <cell r="G3906" t="str">
            <v>קשיח</v>
          </cell>
          <cell r="H3906">
            <v>0</v>
          </cell>
          <cell r="I3906">
            <v>429900</v>
          </cell>
        </row>
        <row r="3907">
          <cell r="A3907">
            <v>1811100789</v>
          </cell>
          <cell r="B3907">
            <v>789</v>
          </cell>
          <cell r="C3907">
            <v>811100</v>
          </cell>
          <cell r="D3907">
            <v>1</v>
          </cell>
          <cell r="E3907">
            <v>0</v>
          </cell>
          <cell r="F3907" t="str">
            <v>הוצאות יעוץ כנגד הכנסות</v>
          </cell>
          <cell r="G3907" t="str">
            <v>גמיש</v>
          </cell>
          <cell r="H3907">
            <v>0</v>
          </cell>
          <cell r="I3907">
            <v>0</v>
          </cell>
        </row>
        <row r="3908">
          <cell r="A3908">
            <v>1811100790</v>
          </cell>
          <cell r="B3908">
            <v>790</v>
          </cell>
          <cell r="C3908">
            <v>811100</v>
          </cell>
          <cell r="D3908">
            <v>1</v>
          </cell>
          <cell r="E3908">
            <v>0</v>
          </cell>
          <cell r="F3908" t="str">
            <v>חינוך חרדי</v>
          </cell>
          <cell r="G3908" t="str">
            <v>גמיש</v>
          </cell>
          <cell r="H3908">
            <v>-1</v>
          </cell>
          <cell r="I3908">
            <v>0</v>
          </cell>
        </row>
        <row r="3909">
          <cell r="A3909">
            <v>1811100791</v>
          </cell>
          <cell r="B3909">
            <v>791</v>
          </cell>
          <cell r="C3909">
            <v>811100</v>
          </cell>
          <cell r="D3909">
            <v>1</v>
          </cell>
          <cell r="E3909">
            <v>0</v>
          </cell>
          <cell r="F3909" t="str">
            <v>חדשנות כנגד הכנסות</v>
          </cell>
          <cell r="G3909" t="str">
            <v>קשיח</v>
          </cell>
          <cell r="H3909">
            <v>8.3333333333333259E-2</v>
          </cell>
          <cell r="I3909">
            <v>65000</v>
          </cell>
        </row>
        <row r="3910">
          <cell r="A3910">
            <v>1811100794</v>
          </cell>
          <cell r="B3910">
            <v>794</v>
          </cell>
          <cell r="C3910">
            <v>811100</v>
          </cell>
          <cell r="D3910">
            <v>1</v>
          </cell>
          <cell r="E3910">
            <v>0</v>
          </cell>
          <cell r="F3910" t="str">
            <v xml:space="preserve">השתתפות בעזר 094  </v>
          </cell>
          <cell r="G3910" t="str">
            <v>קשיח</v>
          </cell>
          <cell r="H3910">
            <v>0</v>
          </cell>
          <cell r="I3910">
            <v>63000</v>
          </cell>
        </row>
        <row r="3911">
          <cell r="A3911">
            <v>1811100810</v>
          </cell>
          <cell r="B3911">
            <v>810</v>
          </cell>
          <cell r="C3911">
            <v>811100</v>
          </cell>
          <cell r="D3911">
            <v>1</v>
          </cell>
          <cell r="E3911">
            <v>0</v>
          </cell>
          <cell r="F3911" t="str">
            <v>מלגות לפולין</v>
          </cell>
          <cell r="G3911" t="str">
            <v>גמיש</v>
          </cell>
          <cell r="H3911">
            <v>0</v>
          </cell>
          <cell r="I3911">
            <v>40000</v>
          </cell>
        </row>
        <row r="3912">
          <cell r="A3912">
            <v>1811100850</v>
          </cell>
          <cell r="B3912">
            <v>850</v>
          </cell>
          <cell r="C3912">
            <v>811100</v>
          </cell>
          <cell r="D3912">
            <v>1</v>
          </cell>
          <cell r="E3912">
            <v>0</v>
          </cell>
          <cell r="F3912" t="str">
            <v xml:space="preserve">מלגות             </v>
          </cell>
          <cell r="G3912" t="str">
            <v>גמיש</v>
          </cell>
          <cell r="H3912">
            <v>4.3736878936319057E-2</v>
          </cell>
          <cell r="I3912">
            <v>1193200</v>
          </cell>
        </row>
        <row r="3913">
          <cell r="A3913">
            <v>1811100852</v>
          </cell>
          <cell r="B3913">
            <v>852</v>
          </cell>
          <cell r="C3913">
            <v>811100</v>
          </cell>
          <cell r="D3913">
            <v>1</v>
          </cell>
          <cell r="E3913">
            <v>0</v>
          </cell>
          <cell r="F3913" t="str">
            <v xml:space="preserve">מלגות למצטיינים            </v>
          </cell>
          <cell r="G3913" t="str">
            <v>גמיש</v>
          </cell>
          <cell r="H3913">
            <v>0</v>
          </cell>
          <cell r="I3913">
            <v>294000</v>
          </cell>
        </row>
        <row r="3914">
          <cell r="A3914">
            <v>1811100930</v>
          </cell>
          <cell r="B3914">
            <v>930</v>
          </cell>
          <cell r="C3914">
            <v>811100</v>
          </cell>
          <cell r="D3914">
            <v>1</v>
          </cell>
          <cell r="E3914">
            <v>0</v>
          </cell>
          <cell r="F3914" t="str">
            <v>מחשב לכל ילד</v>
          </cell>
          <cell r="G3914" t="str">
            <v>גמיש</v>
          </cell>
          <cell r="H3914">
            <v>0</v>
          </cell>
          <cell r="I3914">
            <v>138200</v>
          </cell>
        </row>
        <row r="3915">
          <cell r="A3915">
            <v>1811100931</v>
          </cell>
          <cell r="B3915">
            <v>931</v>
          </cell>
          <cell r="C3915">
            <v>811100</v>
          </cell>
          <cell r="D3915">
            <v>1</v>
          </cell>
          <cell r="E3915">
            <v>0</v>
          </cell>
          <cell r="F3915" t="str">
            <v>שבוע החינוך</v>
          </cell>
          <cell r="G3915" t="str">
            <v>גמיש</v>
          </cell>
          <cell r="H3915">
            <v>0</v>
          </cell>
          <cell r="I3915">
            <v>57000</v>
          </cell>
        </row>
        <row r="3916">
          <cell r="A3916">
            <v>1811100932</v>
          </cell>
          <cell r="B3916">
            <v>932</v>
          </cell>
          <cell r="C3916">
            <v>811100</v>
          </cell>
          <cell r="D3916">
            <v>1</v>
          </cell>
          <cell r="E3916">
            <v>0</v>
          </cell>
          <cell r="F3916" t="str">
            <v>הוצ' כנגד ילדי חוץ</v>
          </cell>
          <cell r="G3916" t="str">
            <v>קשיח</v>
          </cell>
          <cell r="H3916">
            <v>0</v>
          </cell>
          <cell r="I3916">
            <v>0</v>
          </cell>
        </row>
        <row r="3917">
          <cell r="A3917">
            <v>1811100933</v>
          </cell>
          <cell r="B3917">
            <v>933</v>
          </cell>
          <cell r="C3917">
            <v>811100</v>
          </cell>
          <cell r="D3917">
            <v>1</v>
          </cell>
          <cell r="E3917">
            <v>0</v>
          </cell>
          <cell r="F3917" t="str">
            <v>שמ"ש כללי</v>
          </cell>
          <cell r="G3917" t="str">
            <v>גמיש</v>
          </cell>
          <cell r="H3917">
            <v>0</v>
          </cell>
          <cell r="I3917">
            <v>380000</v>
          </cell>
        </row>
        <row r="3918">
          <cell r="A3918">
            <v>1811100934</v>
          </cell>
          <cell r="B3918">
            <v>934</v>
          </cell>
          <cell r="C3918">
            <v>811100</v>
          </cell>
          <cell r="D3918">
            <v>1</v>
          </cell>
          <cell r="E3918">
            <v>0</v>
          </cell>
          <cell r="F3918" t="str">
            <v>מזנונים ( מהכנסות )</v>
          </cell>
          <cell r="G3918" t="str">
            <v>גמיש</v>
          </cell>
          <cell r="H3918">
            <v>0.11111111111111116</v>
          </cell>
          <cell r="I3918">
            <v>50000</v>
          </cell>
        </row>
        <row r="3919">
          <cell r="A3919">
            <v>1811100935</v>
          </cell>
          <cell r="B3919">
            <v>935</v>
          </cell>
          <cell r="C3919">
            <v>811100</v>
          </cell>
          <cell r="D3919">
            <v>1</v>
          </cell>
          <cell r="E3919">
            <v>0</v>
          </cell>
          <cell r="F3919" t="str">
            <v>העברה לבי"ס-ממזנונים</v>
          </cell>
          <cell r="G3919" t="str">
            <v>גמיש</v>
          </cell>
          <cell r="H3919">
            <v>2.2727272727272707E-2</v>
          </cell>
          <cell r="I3919">
            <v>450000</v>
          </cell>
        </row>
        <row r="3920">
          <cell r="A3920">
            <v>1811100936</v>
          </cell>
          <cell r="B3920">
            <v>936</v>
          </cell>
          <cell r="C3920">
            <v>811100</v>
          </cell>
          <cell r="D3920">
            <v>1</v>
          </cell>
          <cell r="E3920">
            <v>0</v>
          </cell>
          <cell r="F3920" t="str">
            <v>מעליות</v>
          </cell>
          <cell r="G3920" t="str">
            <v>גמיש</v>
          </cell>
          <cell r="H3920">
            <v>0.90058479532163749</v>
          </cell>
          <cell r="I3920">
            <v>325000</v>
          </cell>
        </row>
        <row r="3921">
          <cell r="A3921">
            <v>1811100937</v>
          </cell>
          <cell r="B3921">
            <v>937</v>
          </cell>
          <cell r="C3921">
            <v>811100</v>
          </cell>
          <cell r="D3921">
            <v>1</v>
          </cell>
          <cell r="E3921">
            <v>0</v>
          </cell>
          <cell r="F3921" t="str">
            <v>חינוך - הוצאות משנים קודמות</v>
          </cell>
          <cell r="G3921" t="str">
            <v>גמיש</v>
          </cell>
          <cell r="H3921">
            <v>0</v>
          </cell>
          <cell r="I3921">
            <v>0</v>
          </cell>
        </row>
        <row r="3922">
          <cell r="A3922">
            <v>1811100938</v>
          </cell>
          <cell r="B3922">
            <v>938</v>
          </cell>
          <cell r="C3922">
            <v>811100</v>
          </cell>
          <cell r="D3922">
            <v>1</v>
          </cell>
          <cell r="E3922">
            <v>0</v>
          </cell>
          <cell r="F3922" t="str">
            <v>שמ"ש-ניהול עצמי</v>
          </cell>
          <cell r="G3922" t="str">
            <v>קשיח</v>
          </cell>
          <cell r="H3922">
            <v>-0.12070874861572534</v>
          </cell>
          <cell r="I3922">
            <v>79400</v>
          </cell>
        </row>
        <row r="3923">
          <cell r="A3923">
            <v>1811100939</v>
          </cell>
          <cell r="B3923">
            <v>939</v>
          </cell>
          <cell r="C3923">
            <v>811100</v>
          </cell>
          <cell r="D3923">
            <v>1</v>
          </cell>
          <cell r="E3923">
            <v>0</v>
          </cell>
          <cell r="F3923" t="str">
            <v>הסכם תוכנות בי"ס</v>
          </cell>
          <cell r="G3923" t="str">
            <v>קשיח</v>
          </cell>
          <cell r="H3923">
            <v>0</v>
          </cell>
          <cell r="I3923">
            <v>250000</v>
          </cell>
        </row>
        <row r="3924">
          <cell r="A3924">
            <v>1811100940</v>
          </cell>
          <cell r="B3924">
            <v>940</v>
          </cell>
          <cell r="C3924">
            <v>811100</v>
          </cell>
          <cell r="D3924">
            <v>1</v>
          </cell>
          <cell r="E3924">
            <v>0</v>
          </cell>
          <cell r="F3924" t="str">
            <v>מנב"סים</v>
          </cell>
          <cell r="G3924" t="str">
            <v>גמיש</v>
          </cell>
          <cell r="H3924">
            <v>-0.67105263157894735</v>
          </cell>
          <cell r="I3924">
            <v>25000</v>
          </cell>
        </row>
        <row r="3925">
          <cell r="A3925">
            <v>1811100941</v>
          </cell>
          <cell r="B3925">
            <v>941</v>
          </cell>
          <cell r="C3925">
            <v>811100</v>
          </cell>
          <cell r="D3925">
            <v>1</v>
          </cell>
          <cell r="E3925">
            <v>0</v>
          </cell>
          <cell r="F3925" t="str">
            <v>הוצאות כנגד הכנסות</v>
          </cell>
          <cell r="G3925" t="str">
            <v>גמיש</v>
          </cell>
          <cell r="H3925">
            <v>0</v>
          </cell>
          <cell r="I3925">
            <v>1000000</v>
          </cell>
        </row>
        <row r="3926">
          <cell r="A3926">
            <v>1811100947</v>
          </cell>
          <cell r="B3926">
            <v>947</v>
          </cell>
          <cell r="C3926">
            <v>811100</v>
          </cell>
          <cell r="D3926">
            <v>1</v>
          </cell>
          <cell r="E3926">
            <v>0</v>
          </cell>
          <cell r="F3926" t="str">
            <v>תכנית תיקשוב-קיזוז רשויות</v>
          </cell>
          <cell r="G3926" t="str">
            <v>גמיש</v>
          </cell>
          <cell r="H3926">
            <v>0</v>
          </cell>
          <cell r="I3926">
            <v>0</v>
          </cell>
        </row>
        <row r="3927">
          <cell r="A3927">
            <v>1811100953</v>
          </cell>
          <cell r="B3927">
            <v>953</v>
          </cell>
          <cell r="C3927">
            <v>811100</v>
          </cell>
          <cell r="D3927">
            <v>1</v>
          </cell>
          <cell r="E3927">
            <v>0</v>
          </cell>
          <cell r="F3927" t="str">
            <v>מערכת גפ"ן</v>
          </cell>
          <cell r="G3927" t="str">
            <v>קשיח</v>
          </cell>
          <cell r="H3927">
            <v>0</v>
          </cell>
          <cell r="I3927">
            <v>987100</v>
          </cell>
        </row>
        <row r="3928">
          <cell r="A3928">
            <v>1811100961</v>
          </cell>
          <cell r="B3928">
            <v>961</v>
          </cell>
          <cell r="C3928">
            <v>811100</v>
          </cell>
          <cell r="D3928">
            <v>1</v>
          </cell>
          <cell r="E3928">
            <v>0</v>
          </cell>
          <cell r="F3928" t="str">
            <v>רז' פעולות ורכישות</v>
          </cell>
          <cell r="G3928" t="str">
            <v>גמיש</v>
          </cell>
          <cell r="H3928">
            <v>0</v>
          </cell>
          <cell r="I3928">
            <v>28500</v>
          </cell>
        </row>
        <row r="3929">
          <cell r="A3929" t="e">
            <v>#VALUE!</v>
          </cell>
          <cell r="B3929" t="str">
            <v>811100  סך הכל</v>
          </cell>
          <cell r="C3929">
            <v>0</v>
          </cell>
          <cell r="D3929">
            <v>0</v>
          </cell>
          <cell r="E3929">
            <v>0</v>
          </cell>
          <cell r="F3929" t="str">
            <v>מינהלת-חינוך פורמלי</v>
          </cell>
          <cell r="G3929">
            <v>0</v>
          </cell>
          <cell r="H3929">
            <v>0.14293323985088402</v>
          </cell>
          <cell r="I3929">
            <v>26734580</v>
          </cell>
        </row>
        <row r="3930">
          <cell r="A3930">
            <v>18112000</v>
          </cell>
          <cell r="B3930">
            <v>0</v>
          </cell>
          <cell r="C3930">
            <v>811200</v>
          </cell>
          <cell r="D3930">
            <v>1</v>
          </cell>
          <cell r="E3930">
            <v>0</v>
          </cell>
          <cell r="F3930" t="str">
            <v xml:space="preserve">יוזמות חינוכיות   </v>
          </cell>
          <cell r="G3930" t="str">
            <v xml:space="preserve"> </v>
          </cell>
          <cell r="H3930">
            <v>0</v>
          </cell>
          <cell r="I3930">
            <v>0</v>
          </cell>
        </row>
        <row r="3931">
          <cell r="A3931">
            <v>1811200110</v>
          </cell>
          <cell r="B3931">
            <v>110</v>
          </cell>
          <cell r="C3931">
            <v>811200</v>
          </cell>
          <cell r="D3931">
            <v>1</v>
          </cell>
          <cell r="E3931">
            <v>0</v>
          </cell>
          <cell r="F3931" t="str">
            <v>השכר הקובע-תקציבית</v>
          </cell>
          <cell r="G3931" t="str">
            <v>שכר</v>
          </cell>
          <cell r="H3931">
            <v>0</v>
          </cell>
          <cell r="I3931">
            <v>0</v>
          </cell>
        </row>
        <row r="3932">
          <cell r="A3932">
            <v>1811200119</v>
          </cell>
          <cell r="B3932">
            <v>119</v>
          </cell>
          <cell r="C3932">
            <v>811200</v>
          </cell>
          <cell r="D3932">
            <v>1</v>
          </cell>
          <cell r="E3932">
            <v>0</v>
          </cell>
          <cell r="F3932" t="str">
            <v>פרוייקט  ת"ג</v>
          </cell>
          <cell r="G3932" t="str">
            <v>שכר</v>
          </cell>
          <cell r="H3932">
            <v>0</v>
          </cell>
          <cell r="I3932">
            <v>0</v>
          </cell>
        </row>
        <row r="3933">
          <cell r="A3933">
            <v>1811200210</v>
          </cell>
          <cell r="B3933">
            <v>210</v>
          </cell>
          <cell r="C3933">
            <v>811200</v>
          </cell>
          <cell r="D3933">
            <v>1</v>
          </cell>
          <cell r="E3933">
            <v>0</v>
          </cell>
          <cell r="F3933" t="str">
            <v xml:space="preserve">שכר יוזמות מתב"ר  </v>
          </cell>
          <cell r="G3933" t="str">
            <v>שכר</v>
          </cell>
          <cell r="H3933">
            <v>0</v>
          </cell>
          <cell r="I3933">
            <v>0</v>
          </cell>
        </row>
        <row r="3934">
          <cell r="A3934">
            <v>1811200211</v>
          </cell>
          <cell r="B3934">
            <v>211</v>
          </cell>
          <cell r="C3934">
            <v>811200</v>
          </cell>
          <cell r="D3934">
            <v>1</v>
          </cell>
          <cell r="E3934">
            <v>0</v>
          </cell>
          <cell r="F3934" t="str">
            <v>שכר מאו"ר</v>
          </cell>
          <cell r="G3934" t="str">
            <v>שכר</v>
          </cell>
          <cell r="H3934">
            <v>0</v>
          </cell>
          <cell r="I3934">
            <v>0</v>
          </cell>
        </row>
        <row r="3935">
          <cell r="A3935">
            <v>1811200220</v>
          </cell>
          <cell r="B3935">
            <v>220</v>
          </cell>
          <cell r="C3935">
            <v>811200</v>
          </cell>
          <cell r="D3935">
            <v>1</v>
          </cell>
          <cell r="E3935">
            <v>0</v>
          </cell>
          <cell r="F3935" t="str">
            <v xml:space="preserve">העברה לתב"רים     </v>
          </cell>
          <cell r="G3935" t="str">
            <v>שכר</v>
          </cell>
          <cell r="H3935">
            <v>0</v>
          </cell>
          <cell r="I3935">
            <v>0</v>
          </cell>
        </row>
        <row r="3936">
          <cell r="A3936">
            <v>1811200230</v>
          </cell>
          <cell r="B3936">
            <v>230</v>
          </cell>
          <cell r="C3936">
            <v>811200</v>
          </cell>
          <cell r="D3936">
            <v>1</v>
          </cell>
          <cell r="E3936">
            <v>0</v>
          </cell>
          <cell r="F3936" t="str">
            <v xml:space="preserve">שכר פרט           </v>
          </cell>
          <cell r="G3936" t="str">
            <v>שכר</v>
          </cell>
          <cell r="H3936">
            <v>0</v>
          </cell>
          <cell r="I3936">
            <v>0</v>
          </cell>
        </row>
        <row r="3937">
          <cell r="A3937">
            <v>1811200240</v>
          </cell>
          <cell r="B3937">
            <v>240</v>
          </cell>
          <cell r="C3937">
            <v>811200</v>
          </cell>
          <cell r="D3937">
            <v>1</v>
          </cell>
          <cell r="E3937">
            <v>0</v>
          </cell>
          <cell r="F3937" t="str">
            <v xml:space="preserve">שכר על - יסודי    </v>
          </cell>
          <cell r="G3937" t="str">
            <v>שכר</v>
          </cell>
          <cell r="H3937">
            <v>0</v>
          </cell>
          <cell r="I3937">
            <v>0</v>
          </cell>
        </row>
        <row r="3938">
          <cell r="A3938">
            <v>1811200540</v>
          </cell>
          <cell r="B3938">
            <v>540</v>
          </cell>
          <cell r="C3938">
            <v>811200</v>
          </cell>
          <cell r="D3938">
            <v>1</v>
          </cell>
          <cell r="E3938">
            <v>0</v>
          </cell>
          <cell r="F3938" t="str">
            <v xml:space="preserve">הוצאות טלפון      </v>
          </cell>
          <cell r="G3938" t="str">
            <v>קשיח</v>
          </cell>
          <cell r="H3938">
            <v>0</v>
          </cell>
          <cell r="I3938">
            <v>0</v>
          </cell>
        </row>
        <row r="3939">
          <cell r="A3939">
            <v>1811200580</v>
          </cell>
          <cell r="B3939">
            <v>580</v>
          </cell>
          <cell r="C3939">
            <v>811200</v>
          </cell>
          <cell r="D3939">
            <v>1</v>
          </cell>
          <cell r="E3939">
            <v>0</v>
          </cell>
          <cell r="F3939" t="str">
            <v xml:space="preserve">ועדת היגוי וסקרים </v>
          </cell>
          <cell r="G3939" t="str">
            <v>קשיח</v>
          </cell>
          <cell r="H3939">
            <v>0</v>
          </cell>
          <cell r="I3939">
            <v>0</v>
          </cell>
        </row>
        <row r="3940">
          <cell r="A3940">
            <v>1811200583</v>
          </cell>
          <cell r="B3940">
            <v>583</v>
          </cell>
          <cell r="C3940">
            <v>811200</v>
          </cell>
          <cell r="D3940">
            <v>1</v>
          </cell>
          <cell r="E3940">
            <v>0</v>
          </cell>
          <cell r="F3940" t="str">
            <v xml:space="preserve">רכזות אקדמאיות    </v>
          </cell>
          <cell r="G3940" t="str">
            <v>קשיח</v>
          </cell>
          <cell r="H3940">
            <v>0</v>
          </cell>
          <cell r="I3940">
            <v>0</v>
          </cell>
        </row>
        <row r="3941">
          <cell r="A3941">
            <v>1811200585</v>
          </cell>
          <cell r="B3941">
            <v>585</v>
          </cell>
          <cell r="C3941">
            <v>811200</v>
          </cell>
          <cell r="D3941">
            <v>1</v>
          </cell>
          <cell r="E3941">
            <v>0</v>
          </cell>
          <cell r="F3941" t="str">
            <v>מבדקים דיאגנוסטיים</v>
          </cell>
          <cell r="G3941" t="str">
            <v>גמיש</v>
          </cell>
          <cell r="H3941">
            <v>0</v>
          </cell>
          <cell r="I3941">
            <v>0</v>
          </cell>
        </row>
        <row r="3942">
          <cell r="A3942">
            <v>1811200753</v>
          </cell>
          <cell r="B3942">
            <v>753</v>
          </cell>
          <cell r="C3942">
            <v>811200</v>
          </cell>
          <cell r="D3942">
            <v>1</v>
          </cell>
          <cell r="E3942">
            <v>0</v>
          </cell>
          <cell r="F3942" t="str">
            <v xml:space="preserve">שכר יוזמות פרט    </v>
          </cell>
          <cell r="G3942" t="str">
            <v>קשיח</v>
          </cell>
          <cell r="H3942">
            <v>0</v>
          </cell>
          <cell r="I3942">
            <v>0</v>
          </cell>
        </row>
        <row r="3943">
          <cell r="A3943">
            <v>1811200755</v>
          </cell>
          <cell r="B3943">
            <v>755</v>
          </cell>
          <cell r="C3943">
            <v>811200</v>
          </cell>
          <cell r="D3943">
            <v>1</v>
          </cell>
          <cell r="E3943">
            <v>0</v>
          </cell>
          <cell r="F3943" t="str">
            <v xml:space="preserve">שכר יוזמות מינהל  </v>
          </cell>
          <cell r="G3943" t="str">
            <v>גמיש</v>
          </cell>
          <cell r="H3943">
            <v>0</v>
          </cell>
          <cell r="I3943">
            <v>0</v>
          </cell>
        </row>
        <row r="3944">
          <cell r="A3944">
            <v>1811200763</v>
          </cell>
          <cell r="B3944">
            <v>763</v>
          </cell>
          <cell r="C3944">
            <v>811200</v>
          </cell>
          <cell r="D3944">
            <v>1</v>
          </cell>
          <cell r="E3944">
            <v>0</v>
          </cell>
          <cell r="F3944" t="str">
            <v xml:space="preserve">שכר יוזמות ע"י    </v>
          </cell>
          <cell r="G3944" t="str">
            <v>קשיח</v>
          </cell>
          <cell r="H3944">
            <v>0</v>
          </cell>
          <cell r="I3944">
            <v>0</v>
          </cell>
        </row>
        <row r="3945">
          <cell r="A3945">
            <v>1811200764</v>
          </cell>
          <cell r="B3945">
            <v>764</v>
          </cell>
          <cell r="C3945">
            <v>811200</v>
          </cell>
          <cell r="D3945">
            <v>1</v>
          </cell>
          <cell r="E3945">
            <v>0</v>
          </cell>
          <cell r="F3945" t="str">
            <v xml:space="preserve">שכר יוזמות יסודי  </v>
          </cell>
          <cell r="G3945" t="str">
            <v>קשיח</v>
          </cell>
          <cell r="H3945">
            <v>0</v>
          </cell>
          <cell r="I3945">
            <v>0</v>
          </cell>
        </row>
        <row r="3946">
          <cell r="A3946">
            <v>1811200780</v>
          </cell>
          <cell r="B3946">
            <v>780</v>
          </cell>
          <cell r="C3946">
            <v>811200</v>
          </cell>
          <cell r="D3946">
            <v>1</v>
          </cell>
          <cell r="E3946">
            <v>0</v>
          </cell>
          <cell r="F3946" t="str">
            <v>עיר פעילה ובריאה</v>
          </cell>
          <cell r="G3946" t="str">
            <v>גמיש</v>
          </cell>
          <cell r="H3946">
            <v>5.2631578947368363E-2</v>
          </cell>
          <cell r="I3946">
            <v>50000</v>
          </cell>
        </row>
        <row r="3947">
          <cell r="A3947">
            <v>1811200781</v>
          </cell>
          <cell r="B3947">
            <v>781</v>
          </cell>
          <cell r="C3947">
            <v>811200</v>
          </cell>
          <cell r="D3947">
            <v>1</v>
          </cell>
          <cell r="E3947">
            <v>0</v>
          </cell>
          <cell r="F3947" t="str">
            <v>עיר בריאה ומקיימת</v>
          </cell>
          <cell r="G3947" t="str">
            <v>גמיש</v>
          </cell>
          <cell r="H3947">
            <v>0</v>
          </cell>
          <cell r="I3947">
            <v>0</v>
          </cell>
        </row>
        <row r="3948">
          <cell r="A3948">
            <v>1811200782</v>
          </cell>
          <cell r="B3948">
            <v>782</v>
          </cell>
          <cell r="C3948">
            <v>811200</v>
          </cell>
          <cell r="D3948">
            <v>1</v>
          </cell>
          <cell r="E3948">
            <v>0</v>
          </cell>
          <cell r="F3948" t="str">
            <v>עיר בריאה - הגנת הסביבה</v>
          </cell>
          <cell r="G3948" t="str">
            <v>גמיש</v>
          </cell>
          <cell r="H3948">
            <v>0</v>
          </cell>
          <cell r="I3948">
            <v>0</v>
          </cell>
        </row>
        <row r="3949">
          <cell r="A3949">
            <v>1811200783</v>
          </cell>
          <cell r="B3949">
            <v>783</v>
          </cell>
          <cell r="C3949">
            <v>811200</v>
          </cell>
          <cell r="D3949">
            <v>1</v>
          </cell>
          <cell r="E3949">
            <v>0</v>
          </cell>
          <cell r="F3949" t="str">
            <v>עיר בריאה-רשות ניקוז ירקון</v>
          </cell>
          <cell r="G3949" t="str">
            <v>גמיש</v>
          </cell>
          <cell r="H3949">
            <v>0</v>
          </cell>
          <cell r="I3949">
            <v>0</v>
          </cell>
        </row>
        <row r="3950">
          <cell r="A3950">
            <v>1811200784</v>
          </cell>
          <cell r="B3950">
            <v>784</v>
          </cell>
          <cell r="C3950">
            <v>811200</v>
          </cell>
          <cell r="D3950">
            <v>1</v>
          </cell>
          <cell r="E3950">
            <v>0</v>
          </cell>
          <cell r="F3950" t="str">
            <v>הס-קיטנה</v>
          </cell>
          <cell r="G3950" t="str">
            <v>גמיש</v>
          </cell>
          <cell r="H3950">
            <v>0</v>
          </cell>
          <cell r="I3950">
            <v>0</v>
          </cell>
        </row>
        <row r="3951">
          <cell r="A3951">
            <v>1811200785</v>
          </cell>
          <cell r="B3951">
            <v>785</v>
          </cell>
          <cell r="C3951">
            <v>811200</v>
          </cell>
          <cell r="D3951">
            <v>1</v>
          </cell>
          <cell r="E3951">
            <v>0</v>
          </cell>
          <cell r="F3951" t="str">
            <v>כצנלסון-קיטנה</v>
          </cell>
          <cell r="G3951" t="str">
            <v>גמיש</v>
          </cell>
          <cell r="H3951">
            <v>0</v>
          </cell>
          <cell r="I3951">
            <v>0</v>
          </cell>
        </row>
        <row r="3952">
          <cell r="A3952">
            <v>1811200786</v>
          </cell>
          <cell r="B3952">
            <v>786</v>
          </cell>
          <cell r="C3952">
            <v>811200</v>
          </cell>
          <cell r="D3952">
            <v>1</v>
          </cell>
          <cell r="E3952">
            <v>0</v>
          </cell>
          <cell r="F3952" t="str">
            <v xml:space="preserve">יוזמות יסודי      </v>
          </cell>
          <cell r="G3952" t="str">
            <v>גמיש</v>
          </cell>
          <cell r="H3952">
            <v>0</v>
          </cell>
          <cell r="I3952">
            <v>0</v>
          </cell>
        </row>
        <row r="3953">
          <cell r="A3953">
            <v>1811200787</v>
          </cell>
          <cell r="B3953">
            <v>787</v>
          </cell>
          <cell r="C3953">
            <v>811200</v>
          </cell>
          <cell r="D3953">
            <v>1</v>
          </cell>
          <cell r="E3953">
            <v>0</v>
          </cell>
          <cell r="F3953" t="str">
            <v>ניצנים-קיטנה</v>
          </cell>
          <cell r="G3953" t="str">
            <v>גמיש</v>
          </cell>
          <cell r="H3953">
            <v>0</v>
          </cell>
          <cell r="I3953">
            <v>0</v>
          </cell>
        </row>
        <row r="3954">
          <cell r="A3954">
            <v>1811200788</v>
          </cell>
          <cell r="B3954">
            <v>788</v>
          </cell>
          <cell r="C3954">
            <v>811200</v>
          </cell>
          <cell r="D3954">
            <v>1</v>
          </cell>
          <cell r="E3954">
            <v>0</v>
          </cell>
          <cell r="F3954" t="str">
            <v>ניב-קיטנה</v>
          </cell>
          <cell r="G3954" t="str">
            <v>גמיש</v>
          </cell>
          <cell r="H3954">
            <v>0</v>
          </cell>
          <cell r="I3954">
            <v>0</v>
          </cell>
        </row>
        <row r="3955">
          <cell r="A3955">
            <v>1811200789</v>
          </cell>
          <cell r="B3955">
            <v>789</v>
          </cell>
          <cell r="C3955">
            <v>811200</v>
          </cell>
          <cell r="D3955">
            <v>1</v>
          </cell>
          <cell r="E3955">
            <v>0</v>
          </cell>
          <cell r="F3955" t="str">
            <v>עלומים-קיטנה</v>
          </cell>
          <cell r="G3955" t="str">
            <v>גמיש</v>
          </cell>
          <cell r="H3955">
            <v>0</v>
          </cell>
          <cell r="I3955">
            <v>0</v>
          </cell>
        </row>
        <row r="3956">
          <cell r="A3956">
            <v>1811200811</v>
          </cell>
          <cell r="B3956">
            <v>811</v>
          </cell>
          <cell r="C3956">
            <v>811200</v>
          </cell>
          <cell r="D3956">
            <v>1</v>
          </cell>
          <cell r="E3956">
            <v>0</v>
          </cell>
          <cell r="F3956" t="str">
            <v xml:space="preserve">השתתפות קרן דנקנר </v>
          </cell>
          <cell r="G3956" t="str">
            <v>קשיח</v>
          </cell>
          <cell r="H3956">
            <v>0</v>
          </cell>
          <cell r="I3956">
            <v>0</v>
          </cell>
        </row>
        <row r="3957">
          <cell r="A3957">
            <v>1811200812</v>
          </cell>
          <cell r="B3957">
            <v>812</v>
          </cell>
          <cell r="C3957">
            <v>811200</v>
          </cell>
          <cell r="D3957">
            <v>1</v>
          </cell>
          <cell r="E3957">
            <v>0</v>
          </cell>
          <cell r="F3957" t="str">
            <v>השתת' בפרוייקט קרב</v>
          </cell>
          <cell r="G3957" t="str">
            <v>קשיח</v>
          </cell>
          <cell r="H3957">
            <v>0</v>
          </cell>
          <cell r="I3957">
            <v>0</v>
          </cell>
        </row>
        <row r="3958">
          <cell r="A3958">
            <v>1811200813</v>
          </cell>
          <cell r="B3958">
            <v>813</v>
          </cell>
          <cell r="C3958">
            <v>811200</v>
          </cell>
          <cell r="D3958">
            <v>1</v>
          </cell>
          <cell r="E3958">
            <v>0</v>
          </cell>
          <cell r="F3958" t="str">
            <v xml:space="preserve">קרן רש"י         </v>
          </cell>
          <cell r="G3958" t="str">
            <v>קשיח</v>
          </cell>
          <cell r="H3958">
            <v>-1</v>
          </cell>
          <cell r="I3958">
            <v>0</v>
          </cell>
        </row>
        <row r="3959">
          <cell r="A3959">
            <v>1811200814</v>
          </cell>
          <cell r="B3959">
            <v>814</v>
          </cell>
          <cell r="C3959">
            <v>811200</v>
          </cell>
          <cell r="D3959">
            <v>1</v>
          </cell>
          <cell r="E3959">
            <v>0</v>
          </cell>
          <cell r="F3959" t="str">
            <v>השתתפות בפרויקט תל''ן</v>
          </cell>
          <cell r="G3959" t="str">
            <v>קשיח</v>
          </cell>
          <cell r="H3959">
            <v>-0.8</v>
          </cell>
          <cell r="I3959">
            <v>1000000</v>
          </cell>
        </row>
        <row r="3960">
          <cell r="A3960">
            <v>1811200961</v>
          </cell>
          <cell r="B3960">
            <v>961</v>
          </cell>
          <cell r="C3960">
            <v>811200</v>
          </cell>
          <cell r="D3960">
            <v>1</v>
          </cell>
          <cell r="E3960">
            <v>0</v>
          </cell>
          <cell r="F3960" t="str">
            <v>רז' פעולות ורכישות</v>
          </cell>
          <cell r="G3960" t="str">
            <v>גמיש</v>
          </cell>
          <cell r="H3960">
            <v>0</v>
          </cell>
          <cell r="I3960">
            <v>0</v>
          </cell>
        </row>
        <row r="3961">
          <cell r="A3961">
            <v>1811200980</v>
          </cell>
          <cell r="B3961">
            <v>980</v>
          </cell>
          <cell r="C3961">
            <v>811200</v>
          </cell>
          <cell r="D3961">
            <v>1</v>
          </cell>
          <cell r="E3961">
            <v>0</v>
          </cell>
          <cell r="F3961" t="str">
            <v>רביבים-קיטנה</v>
          </cell>
          <cell r="G3961" t="str">
            <v>גמיש</v>
          </cell>
          <cell r="H3961">
            <v>0</v>
          </cell>
          <cell r="I3961">
            <v>0</v>
          </cell>
        </row>
        <row r="3962">
          <cell r="A3962">
            <v>1811200981</v>
          </cell>
          <cell r="B3962">
            <v>981</v>
          </cell>
          <cell r="C3962">
            <v>811200</v>
          </cell>
          <cell r="D3962">
            <v>1</v>
          </cell>
          <cell r="E3962">
            <v>0</v>
          </cell>
          <cell r="F3962" t="str">
            <v>שנקר-קיטנה</v>
          </cell>
          <cell r="G3962" t="str">
            <v>גמיש</v>
          </cell>
          <cell r="H3962">
            <v>0</v>
          </cell>
          <cell r="I3962">
            <v>0</v>
          </cell>
        </row>
        <row r="3963">
          <cell r="A3963">
            <v>1811200982</v>
          </cell>
          <cell r="B3963">
            <v>982</v>
          </cell>
          <cell r="C3963">
            <v>811200</v>
          </cell>
          <cell r="D3963">
            <v>1</v>
          </cell>
          <cell r="E3963">
            <v>0</v>
          </cell>
          <cell r="F3963" t="str">
            <v>שער האריות-קיטנה</v>
          </cell>
          <cell r="G3963" t="str">
            <v>גמיש</v>
          </cell>
          <cell r="H3963">
            <v>0</v>
          </cell>
          <cell r="I3963">
            <v>0</v>
          </cell>
        </row>
        <row r="3964">
          <cell r="A3964">
            <v>1811200983</v>
          </cell>
          <cell r="B3964">
            <v>983</v>
          </cell>
          <cell r="C3964">
            <v>811200</v>
          </cell>
          <cell r="D3964">
            <v>1</v>
          </cell>
          <cell r="E3964">
            <v>0</v>
          </cell>
          <cell r="F3964" t="str">
            <v>ויצמן-קיטנה</v>
          </cell>
          <cell r="G3964" t="str">
            <v>גמיש</v>
          </cell>
          <cell r="H3964">
            <v>0</v>
          </cell>
          <cell r="I3964">
            <v>0</v>
          </cell>
        </row>
        <row r="3965">
          <cell r="A3965">
            <v>1811200984</v>
          </cell>
          <cell r="B3965">
            <v>984</v>
          </cell>
          <cell r="C3965">
            <v>811200</v>
          </cell>
          <cell r="D3965">
            <v>1</v>
          </cell>
          <cell r="E3965">
            <v>0</v>
          </cell>
          <cell r="F3965" t="str">
            <v>בית דוד-קיטנה</v>
          </cell>
          <cell r="G3965" t="str">
            <v>גמיש</v>
          </cell>
          <cell r="H3965">
            <v>0</v>
          </cell>
          <cell r="I3965">
            <v>0</v>
          </cell>
        </row>
        <row r="3966">
          <cell r="A3966">
            <v>1811200985</v>
          </cell>
          <cell r="B3966">
            <v>985</v>
          </cell>
          <cell r="C3966">
            <v>811200</v>
          </cell>
          <cell r="D3966">
            <v>1</v>
          </cell>
          <cell r="E3966">
            <v>0</v>
          </cell>
          <cell r="F3966" t="str">
            <v>מפי עוללים-קיטנה</v>
          </cell>
          <cell r="G3966" t="str">
            <v>גמיש</v>
          </cell>
          <cell r="H3966">
            <v>0</v>
          </cell>
          <cell r="I3966">
            <v>0</v>
          </cell>
        </row>
        <row r="3967">
          <cell r="A3967" t="e">
            <v>#VALUE!</v>
          </cell>
          <cell r="B3967" t="str">
            <v>811200  סך הכל</v>
          </cell>
          <cell r="C3967">
            <v>0</v>
          </cell>
          <cell r="D3967">
            <v>0</v>
          </cell>
          <cell r="E3967">
            <v>0</v>
          </cell>
          <cell r="F3967" t="str">
            <v xml:space="preserve">יוזמות חינוכיות   </v>
          </cell>
          <cell r="G3967">
            <v>0</v>
          </cell>
          <cell r="H3967">
            <v>-0.80910826288519222</v>
          </cell>
          <cell r="I3967">
            <v>1050000</v>
          </cell>
        </row>
        <row r="3968">
          <cell r="A3968">
            <v>18113000</v>
          </cell>
          <cell r="B3968">
            <v>0</v>
          </cell>
          <cell r="C3968">
            <v>811300</v>
          </cell>
          <cell r="D3968">
            <v>1</v>
          </cell>
          <cell r="E3968">
            <v>0</v>
          </cell>
          <cell r="F3968" t="str">
            <v>יוזמות ראש מינהל</v>
          </cell>
          <cell r="G3968" t="str">
            <v xml:space="preserve"> </v>
          </cell>
          <cell r="H3968">
            <v>0</v>
          </cell>
          <cell r="I3968">
            <v>0</v>
          </cell>
        </row>
        <row r="3969">
          <cell r="A3969">
            <v>1811300110</v>
          </cell>
          <cell r="B3969">
            <v>110</v>
          </cell>
          <cell r="C3969">
            <v>811300</v>
          </cell>
          <cell r="D3969">
            <v>1</v>
          </cell>
          <cell r="E3969">
            <v>0</v>
          </cell>
          <cell r="F3969" t="str">
            <v>השכר הקובע-תקציבית</v>
          </cell>
          <cell r="G3969" t="str">
            <v>שכר</v>
          </cell>
          <cell r="H3969">
            <v>0</v>
          </cell>
          <cell r="I3969">
            <v>0</v>
          </cell>
        </row>
        <row r="3970">
          <cell r="A3970">
            <v>1811300111</v>
          </cell>
          <cell r="B3970">
            <v>111</v>
          </cell>
          <cell r="C3970">
            <v>811300</v>
          </cell>
          <cell r="D3970">
            <v>1</v>
          </cell>
          <cell r="E3970">
            <v>0</v>
          </cell>
          <cell r="F3970" t="str">
            <v xml:space="preserve">יסודי             </v>
          </cell>
          <cell r="G3970" t="str">
            <v>שכר</v>
          </cell>
          <cell r="H3970">
            <v>0</v>
          </cell>
          <cell r="I3970">
            <v>0</v>
          </cell>
        </row>
        <row r="3971">
          <cell r="A3971">
            <v>1811300112</v>
          </cell>
          <cell r="B3971">
            <v>112</v>
          </cell>
          <cell r="C3971">
            <v>811300</v>
          </cell>
          <cell r="D3971">
            <v>1</v>
          </cell>
          <cell r="E3971">
            <v>0</v>
          </cell>
          <cell r="F3971" t="str">
            <v xml:space="preserve">פרט               </v>
          </cell>
          <cell r="G3971" t="str">
            <v>שכר</v>
          </cell>
          <cell r="H3971">
            <v>0</v>
          </cell>
          <cell r="I3971">
            <v>0</v>
          </cell>
        </row>
        <row r="3972">
          <cell r="A3972">
            <v>1811300113</v>
          </cell>
          <cell r="B3972">
            <v>113</v>
          </cell>
          <cell r="C3972">
            <v>811300</v>
          </cell>
          <cell r="D3972">
            <v>1</v>
          </cell>
          <cell r="E3972">
            <v>0</v>
          </cell>
          <cell r="F3972" t="str">
            <v xml:space="preserve">רווחה חינוכית     </v>
          </cell>
          <cell r="G3972" t="str">
            <v>שכר</v>
          </cell>
          <cell r="H3972">
            <v>0</v>
          </cell>
          <cell r="I3972">
            <v>0</v>
          </cell>
        </row>
        <row r="3973">
          <cell r="A3973">
            <v>1811300119</v>
          </cell>
          <cell r="B3973">
            <v>119</v>
          </cell>
          <cell r="C3973">
            <v>811300</v>
          </cell>
          <cell r="D3973">
            <v>1</v>
          </cell>
          <cell r="E3973">
            <v>0</v>
          </cell>
          <cell r="F3973" t="str">
            <v>השכר הקובע-צוברת</v>
          </cell>
          <cell r="G3973" t="str">
            <v>שכר</v>
          </cell>
          <cell r="H3973">
            <v>0</v>
          </cell>
          <cell r="I3973">
            <v>0</v>
          </cell>
        </row>
        <row r="3974">
          <cell r="A3974">
            <v>1811300210</v>
          </cell>
          <cell r="B3974">
            <v>210</v>
          </cell>
          <cell r="C3974">
            <v>811300</v>
          </cell>
          <cell r="D3974">
            <v>1</v>
          </cell>
          <cell r="E3974">
            <v>0</v>
          </cell>
          <cell r="F3974" t="str">
            <v>השכר הקובע</v>
          </cell>
          <cell r="G3974" t="str">
            <v>שכר</v>
          </cell>
          <cell r="H3974">
            <v>0</v>
          </cell>
          <cell r="I3974">
            <v>0</v>
          </cell>
        </row>
        <row r="3975">
          <cell r="A3975">
            <v>1811300263</v>
          </cell>
          <cell r="B3975">
            <v>263</v>
          </cell>
          <cell r="C3975">
            <v>811300</v>
          </cell>
          <cell r="D3975">
            <v>1</v>
          </cell>
          <cell r="E3975">
            <v>0</v>
          </cell>
          <cell r="F3975" t="str">
            <v>עובדי כח - אדם</v>
          </cell>
          <cell r="G3975" t="str">
            <v>שכר</v>
          </cell>
          <cell r="H3975">
            <v>0</v>
          </cell>
          <cell r="I3975">
            <v>0</v>
          </cell>
        </row>
        <row r="3976">
          <cell r="A3976">
            <v>1811300540</v>
          </cell>
          <cell r="B3976">
            <v>540</v>
          </cell>
          <cell r="C3976">
            <v>811300</v>
          </cell>
          <cell r="D3976">
            <v>1</v>
          </cell>
          <cell r="E3976">
            <v>0</v>
          </cell>
          <cell r="F3976" t="str">
            <v xml:space="preserve">הוצאות טלפון      </v>
          </cell>
          <cell r="G3976" t="str">
            <v>קשיח</v>
          </cell>
          <cell r="H3976">
            <v>0</v>
          </cell>
          <cell r="I3976">
            <v>0</v>
          </cell>
        </row>
        <row r="3977">
          <cell r="A3977">
            <v>1811300759</v>
          </cell>
          <cell r="B3977">
            <v>759</v>
          </cell>
          <cell r="C3977">
            <v>811300</v>
          </cell>
          <cell r="D3977">
            <v>1</v>
          </cell>
          <cell r="E3977">
            <v>0</v>
          </cell>
          <cell r="F3977" t="str">
            <v>שרותי סייעות</v>
          </cell>
          <cell r="G3977" t="str">
            <v>קשיח</v>
          </cell>
          <cell r="H3977">
            <v>0</v>
          </cell>
          <cell r="I3977">
            <v>0</v>
          </cell>
        </row>
        <row r="3978">
          <cell r="A3978">
            <v>1811300780</v>
          </cell>
          <cell r="B3978">
            <v>780</v>
          </cell>
          <cell r="C3978">
            <v>811300</v>
          </cell>
          <cell r="D3978">
            <v>1</v>
          </cell>
          <cell r="E3978">
            <v>0</v>
          </cell>
          <cell r="F3978" t="str">
            <v>פעולות</v>
          </cell>
          <cell r="G3978" t="str">
            <v>גמיש</v>
          </cell>
          <cell r="H3978">
            <v>0.47011417058428484</v>
          </cell>
          <cell r="I3978">
            <v>1094500</v>
          </cell>
        </row>
        <row r="3979">
          <cell r="A3979">
            <v>1811300781</v>
          </cell>
          <cell r="B3979">
            <v>781</v>
          </cell>
          <cell r="C3979">
            <v>811300</v>
          </cell>
          <cell r="D3979">
            <v>1</v>
          </cell>
          <cell r="E3979">
            <v>0</v>
          </cell>
          <cell r="F3979" t="str">
            <v>יוזמות מהכ' תלמדי חוץ</v>
          </cell>
          <cell r="G3979" t="str">
            <v>גמיש</v>
          </cell>
          <cell r="H3979">
            <v>0.7543859649122806</v>
          </cell>
          <cell r="I3979">
            <v>120000</v>
          </cell>
        </row>
        <row r="3980">
          <cell r="A3980">
            <v>1811300782</v>
          </cell>
          <cell r="B3980">
            <v>782</v>
          </cell>
          <cell r="C3980">
            <v>811300</v>
          </cell>
          <cell r="D3980">
            <v>1</v>
          </cell>
          <cell r="E3980">
            <v>0</v>
          </cell>
          <cell r="F3980" t="str">
            <v>הערכה ותהליכי למידה</v>
          </cell>
          <cell r="G3980" t="str">
            <v>גמיש</v>
          </cell>
          <cell r="H3980">
            <v>0</v>
          </cell>
          <cell r="I3980">
            <v>132100</v>
          </cell>
        </row>
        <row r="3981">
          <cell r="A3981">
            <v>1811300783</v>
          </cell>
          <cell r="B3981">
            <v>783</v>
          </cell>
          <cell r="C3981">
            <v>811300</v>
          </cell>
          <cell r="D3981">
            <v>1</v>
          </cell>
          <cell r="E3981">
            <v>0</v>
          </cell>
          <cell r="F3981" t="str">
            <v xml:space="preserve">ספריות            </v>
          </cell>
          <cell r="G3981" t="str">
            <v>גמיש</v>
          </cell>
          <cell r="H3981">
            <v>0</v>
          </cell>
          <cell r="I3981">
            <v>0</v>
          </cell>
        </row>
        <row r="3982">
          <cell r="A3982">
            <v>1811300784</v>
          </cell>
          <cell r="B3982">
            <v>784</v>
          </cell>
          <cell r="C3982">
            <v>811300</v>
          </cell>
          <cell r="D3982">
            <v>1</v>
          </cell>
          <cell r="E3982">
            <v>0</v>
          </cell>
          <cell r="F3982" t="str">
            <v>הכשרת מוסדות חינוך למ"פ</v>
          </cell>
          <cell r="G3982" t="str">
            <v>גמיש</v>
          </cell>
          <cell r="H3982">
            <v>0</v>
          </cell>
          <cell r="I3982">
            <v>551000</v>
          </cell>
        </row>
        <row r="3983">
          <cell r="A3983">
            <v>1811300785</v>
          </cell>
          <cell r="B3983">
            <v>785</v>
          </cell>
          <cell r="C3983">
            <v>811300</v>
          </cell>
          <cell r="D3983">
            <v>1</v>
          </cell>
          <cell r="E3983">
            <v>0</v>
          </cell>
          <cell r="F3983" t="str">
            <v>קידום למידה SITC</v>
          </cell>
          <cell r="G3983" t="str">
            <v>גמיש</v>
          </cell>
          <cell r="H3983">
            <v>0</v>
          </cell>
          <cell r="I3983">
            <v>0</v>
          </cell>
        </row>
        <row r="3984">
          <cell r="A3984">
            <v>1811300786</v>
          </cell>
          <cell r="B3984">
            <v>786</v>
          </cell>
          <cell r="C3984">
            <v>811300</v>
          </cell>
          <cell r="D3984">
            <v>1</v>
          </cell>
          <cell r="E3984">
            <v>0</v>
          </cell>
          <cell r="F3984" t="str">
            <v>סביבות למידה גניות</v>
          </cell>
          <cell r="G3984" t="str">
            <v>גמיש</v>
          </cell>
          <cell r="H3984">
            <v>0</v>
          </cell>
          <cell r="I3984">
            <v>0</v>
          </cell>
        </row>
        <row r="3985">
          <cell r="A3985">
            <v>1811300787</v>
          </cell>
          <cell r="B3985">
            <v>787</v>
          </cell>
          <cell r="C3985">
            <v>811300</v>
          </cell>
          <cell r="D3985">
            <v>1</v>
          </cell>
          <cell r="E3985">
            <v>0</v>
          </cell>
          <cell r="F3985" t="str">
            <v>קידום יוזמות חדשניות</v>
          </cell>
          <cell r="G3985" t="str">
            <v>גמיש</v>
          </cell>
          <cell r="H3985">
            <v>0</v>
          </cell>
          <cell r="I3985">
            <v>0</v>
          </cell>
        </row>
        <row r="3986">
          <cell r="A3986">
            <v>1811300788</v>
          </cell>
          <cell r="B3986">
            <v>788</v>
          </cell>
          <cell r="C3986">
            <v>811300</v>
          </cell>
          <cell r="D3986">
            <v>1</v>
          </cell>
          <cell r="E3986">
            <v>0</v>
          </cell>
          <cell r="F3986" t="str">
            <v xml:space="preserve">רווחה חינוכית     </v>
          </cell>
          <cell r="G3986" t="str">
            <v>גמיש</v>
          </cell>
          <cell r="H3986">
            <v>0</v>
          </cell>
          <cell r="I3986">
            <v>0</v>
          </cell>
        </row>
        <row r="3987">
          <cell r="A3987">
            <v>1811300789</v>
          </cell>
          <cell r="B3987">
            <v>789</v>
          </cell>
          <cell r="C3987">
            <v>811300</v>
          </cell>
          <cell r="D3987">
            <v>1</v>
          </cell>
          <cell r="E3987">
            <v>0</v>
          </cell>
          <cell r="F3987" t="str">
            <v xml:space="preserve">נוער              </v>
          </cell>
          <cell r="G3987" t="str">
            <v>גמיש</v>
          </cell>
          <cell r="H3987">
            <v>0</v>
          </cell>
          <cell r="I3987">
            <v>0</v>
          </cell>
        </row>
        <row r="3988">
          <cell r="A3988">
            <v>1811300950</v>
          </cell>
          <cell r="B3988">
            <v>950</v>
          </cell>
          <cell r="C3988">
            <v>811300</v>
          </cell>
          <cell r="D3988">
            <v>1</v>
          </cell>
          <cell r="E3988">
            <v>0</v>
          </cell>
          <cell r="F3988" t="str">
            <v xml:space="preserve">יוזמות תשס"ד - 2003      </v>
          </cell>
          <cell r="G3988" t="str">
            <v>גמיש</v>
          </cell>
          <cell r="H3988">
            <v>0</v>
          </cell>
          <cell r="I3988">
            <v>0</v>
          </cell>
        </row>
        <row r="3989">
          <cell r="A3989">
            <v>1811300951</v>
          </cell>
          <cell r="B3989">
            <v>951</v>
          </cell>
          <cell r="C3989">
            <v>811300</v>
          </cell>
          <cell r="D3989">
            <v>1</v>
          </cell>
          <cell r="E3989">
            <v>0</v>
          </cell>
          <cell r="F3989" t="str">
            <v>יוזמות תשס"ט - 2008</v>
          </cell>
          <cell r="G3989" t="str">
            <v>גמיש</v>
          </cell>
          <cell r="H3989">
            <v>0</v>
          </cell>
          <cell r="I3989">
            <v>0</v>
          </cell>
        </row>
        <row r="3990">
          <cell r="A3990">
            <v>1811300952</v>
          </cell>
          <cell r="B3990">
            <v>952</v>
          </cell>
          <cell r="C3990">
            <v>811300</v>
          </cell>
          <cell r="D3990">
            <v>1</v>
          </cell>
          <cell r="E3990">
            <v>0</v>
          </cell>
          <cell r="F3990" t="str">
            <v>יוזמות תשפ"ב</v>
          </cell>
          <cell r="G3990" t="str">
            <v>גמיש</v>
          </cell>
          <cell r="H3990">
            <v>0</v>
          </cell>
          <cell r="I3990">
            <v>144400</v>
          </cell>
        </row>
        <row r="3991">
          <cell r="A3991">
            <v>1811300953</v>
          </cell>
          <cell r="B3991">
            <v>953</v>
          </cell>
          <cell r="C3991">
            <v>811300</v>
          </cell>
          <cell r="D3991">
            <v>1</v>
          </cell>
          <cell r="E3991">
            <v>0</v>
          </cell>
          <cell r="F3991" t="str">
            <v xml:space="preserve">יוזמות תשע"ט    </v>
          </cell>
          <cell r="G3991" t="str">
            <v>גמיש</v>
          </cell>
          <cell r="H3991">
            <v>0</v>
          </cell>
          <cell r="I3991">
            <v>0</v>
          </cell>
        </row>
        <row r="3992">
          <cell r="A3992">
            <v>1811300961</v>
          </cell>
          <cell r="B3992">
            <v>961</v>
          </cell>
          <cell r="C3992">
            <v>811300</v>
          </cell>
          <cell r="D3992">
            <v>1</v>
          </cell>
          <cell r="E3992">
            <v>0</v>
          </cell>
          <cell r="F3992" t="str">
            <v>רז' פעולות ורכישות</v>
          </cell>
          <cell r="G3992" t="str">
            <v>גמיש</v>
          </cell>
          <cell r="H3992">
            <v>0</v>
          </cell>
          <cell r="I3992">
            <v>0</v>
          </cell>
        </row>
        <row r="3993">
          <cell r="A3993">
            <v>1811300980</v>
          </cell>
          <cell r="B3993">
            <v>980</v>
          </cell>
          <cell r="C3993">
            <v>811300</v>
          </cell>
          <cell r="D3993">
            <v>1</v>
          </cell>
          <cell r="E3993">
            <v>0</v>
          </cell>
          <cell r="F3993" t="str">
            <v>קהילה ופנאי</v>
          </cell>
          <cell r="G3993" t="str">
            <v>גמיש</v>
          </cell>
          <cell r="H3993">
            <v>0</v>
          </cell>
          <cell r="I3993">
            <v>0</v>
          </cell>
        </row>
        <row r="3994">
          <cell r="A3994">
            <v>1811300981</v>
          </cell>
          <cell r="B3994">
            <v>981</v>
          </cell>
          <cell r="C3994">
            <v>811300</v>
          </cell>
          <cell r="D3994">
            <v>1</v>
          </cell>
          <cell r="E3994">
            <v>0</v>
          </cell>
          <cell r="F3994" t="str">
            <v>מרכז איבחון בוקר</v>
          </cell>
          <cell r="G3994" t="str">
            <v>גמיש</v>
          </cell>
          <cell r="H3994">
            <v>0.13508402226184679</v>
          </cell>
          <cell r="I3994">
            <v>2100700</v>
          </cell>
        </row>
        <row r="3995">
          <cell r="A3995">
            <v>1811300982</v>
          </cell>
          <cell r="B3995">
            <v>982</v>
          </cell>
          <cell r="C3995">
            <v>811300</v>
          </cell>
          <cell r="D3995">
            <v>1</v>
          </cell>
          <cell r="E3995">
            <v>0</v>
          </cell>
          <cell r="F3995" t="str">
            <v>מרכז איבחון</v>
          </cell>
          <cell r="G3995" t="str">
            <v>גמיש</v>
          </cell>
          <cell r="H3995">
            <v>0.16788664293868782</v>
          </cell>
          <cell r="I3995">
            <v>1739100</v>
          </cell>
        </row>
        <row r="3996">
          <cell r="A3996" t="e">
            <v>#VALUE!</v>
          </cell>
          <cell r="B3996" t="str">
            <v>811300  סך הכל</v>
          </cell>
          <cell r="C3996">
            <v>0</v>
          </cell>
          <cell r="D3996">
            <v>0</v>
          </cell>
          <cell r="E3996">
            <v>0</v>
          </cell>
          <cell r="F3996" t="str">
            <v>יוזמות ראש מינהל</v>
          </cell>
          <cell r="G3996">
            <v>0</v>
          </cell>
          <cell r="H3996">
            <v>0.18103690614834744</v>
          </cell>
          <cell r="I3996">
            <v>5881800</v>
          </cell>
        </row>
        <row r="3997">
          <cell r="A3997">
            <v>18113010</v>
          </cell>
          <cell r="B3997">
            <v>0</v>
          </cell>
          <cell r="C3997">
            <v>811301</v>
          </cell>
          <cell r="D3997">
            <v>1</v>
          </cell>
          <cell r="E3997">
            <v>0</v>
          </cell>
          <cell r="F3997" t="str">
            <v>יוזמות אגף אירגון</v>
          </cell>
          <cell r="G3997" t="str">
            <v xml:space="preserve"> </v>
          </cell>
          <cell r="H3997">
            <v>0</v>
          </cell>
          <cell r="I3997">
            <v>0</v>
          </cell>
        </row>
        <row r="3998">
          <cell r="A3998">
            <v>1811301110</v>
          </cell>
          <cell r="B3998">
            <v>110</v>
          </cell>
          <cell r="C3998">
            <v>811301</v>
          </cell>
          <cell r="D3998">
            <v>1</v>
          </cell>
          <cell r="E3998">
            <v>0</v>
          </cell>
          <cell r="F3998" t="str">
            <v>השכר הקובע-תקציבית</v>
          </cell>
          <cell r="G3998" t="str">
            <v>שכר</v>
          </cell>
          <cell r="H3998">
            <v>0</v>
          </cell>
          <cell r="I3998">
            <v>0</v>
          </cell>
        </row>
        <row r="3999">
          <cell r="A3999">
            <v>1811301119</v>
          </cell>
          <cell r="B3999">
            <v>119</v>
          </cell>
          <cell r="C3999">
            <v>811301</v>
          </cell>
          <cell r="D3999">
            <v>1</v>
          </cell>
          <cell r="E3999">
            <v>0</v>
          </cell>
          <cell r="F3999" t="str">
            <v>השכר הקובע-צוברת</v>
          </cell>
          <cell r="G3999" t="str">
            <v>שכר</v>
          </cell>
          <cell r="H3999">
            <v>0</v>
          </cell>
          <cell r="I3999">
            <v>0</v>
          </cell>
        </row>
        <row r="4000">
          <cell r="A4000">
            <v>1811301210</v>
          </cell>
          <cell r="B4000">
            <v>210</v>
          </cell>
          <cell r="C4000">
            <v>811301</v>
          </cell>
          <cell r="D4000">
            <v>1</v>
          </cell>
          <cell r="E4000">
            <v>0</v>
          </cell>
          <cell r="F4000" t="str">
            <v>השכר הקובע</v>
          </cell>
          <cell r="G4000" t="str">
            <v>שכר</v>
          </cell>
          <cell r="H4000">
            <v>0</v>
          </cell>
          <cell r="I4000">
            <v>0</v>
          </cell>
        </row>
        <row r="4001">
          <cell r="A4001">
            <v>1811301263</v>
          </cell>
          <cell r="B4001">
            <v>263</v>
          </cell>
          <cell r="C4001">
            <v>811301</v>
          </cell>
          <cell r="D4001">
            <v>1</v>
          </cell>
          <cell r="E4001">
            <v>0</v>
          </cell>
          <cell r="F4001" t="str">
            <v>עובדי כח - אדם</v>
          </cell>
          <cell r="G4001" t="str">
            <v>שכר</v>
          </cell>
          <cell r="H4001">
            <v>0</v>
          </cell>
          <cell r="I4001">
            <v>0</v>
          </cell>
        </row>
        <row r="4002">
          <cell r="A4002">
            <v>1811301759</v>
          </cell>
          <cell r="B4002">
            <v>759</v>
          </cell>
          <cell r="C4002">
            <v>811301</v>
          </cell>
          <cell r="D4002">
            <v>1</v>
          </cell>
          <cell r="E4002">
            <v>0</v>
          </cell>
          <cell r="F4002" t="str">
            <v>שרותי סייעות</v>
          </cell>
          <cell r="G4002" t="str">
            <v>קשיח</v>
          </cell>
          <cell r="H4002">
            <v>0</v>
          </cell>
          <cell r="I4002">
            <v>0</v>
          </cell>
        </row>
        <row r="4003">
          <cell r="A4003">
            <v>1811301780</v>
          </cell>
          <cell r="B4003">
            <v>780</v>
          </cell>
          <cell r="C4003">
            <v>811301</v>
          </cell>
          <cell r="D4003">
            <v>1</v>
          </cell>
          <cell r="E4003">
            <v>0</v>
          </cell>
          <cell r="F4003" t="str">
            <v>פעולות</v>
          </cell>
          <cell r="G4003" t="str">
            <v>גמיש</v>
          </cell>
          <cell r="H4003">
            <v>26.473684210526315</v>
          </cell>
          <cell r="I4003">
            <v>5220000</v>
          </cell>
        </row>
        <row r="4004">
          <cell r="A4004" t="e">
            <v>#VALUE!</v>
          </cell>
          <cell r="B4004" t="str">
            <v>811301  סך הכל</v>
          </cell>
          <cell r="C4004">
            <v>0</v>
          </cell>
          <cell r="D4004">
            <v>0</v>
          </cell>
          <cell r="E4004">
            <v>0</v>
          </cell>
          <cell r="F4004" t="str">
            <v>יוזמות אגף אירגון</v>
          </cell>
          <cell r="G4004">
            <v>0</v>
          </cell>
          <cell r="H4004">
            <v>26.473684210526315</v>
          </cell>
          <cell r="I4004">
            <v>5220000</v>
          </cell>
        </row>
        <row r="4005">
          <cell r="A4005">
            <v>18113040</v>
          </cell>
          <cell r="B4005">
            <v>0</v>
          </cell>
          <cell r="C4005">
            <v>811304</v>
          </cell>
          <cell r="D4005">
            <v>1</v>
          </cell>
          <cell r="E4005">
            <v>0</v>
          </cell>
          <cell r="F4005" t="str">
            <v>יוזמות גני ילדים</v>
          </cell>
          <cell r="G4005" t="str">
            <v xml:space="preserve"> </v>
          </cell>
          <cell r="H4005">
            <v>0</v>
          </cell>
          <cell r="I4005">
            <v>0</v>
          </cell>
        </row>
        <row r="4006">
          <cell r="A4006">
            <v>1811304110</v>
          </cell>
          <cell r="B4006">
            <v>110</v>
          </cell>
          <cell r="C4006">
            <v>811304</v>
          </cell>
          <cell r="D4006">
            <v>1</v>
          </cell>
          <cell r="E4006">
            <v>0</v>
          </cell>
          <cell r="F4006" t="str">
            <v>השכר הקובע-תקציבית</v>
          </cell>
          <cell r="G4006" t="str">
            <v>שכר</v>
          </cell>
          <cell r="H4006">
            <v>0</v>
          </cell>
          <cell r="I4006">
            <v>0</v>
          </cell>
        </row>
        <row r="4007">
          <cell r="A4007">
            <v>1811304119</v>
          </cell>
          <cell r="B4007">
            <v>119</v>
          </cell>
          <cell r="C4007">
            <v>811304</v>
          </cell>
          <cell r="D4007">
            <v>1</v>
          </cell>
          <cell r="E4007">
            <v>0</v>
          </cell>
          <cell r="F4007" t="str">
            <v>השכר הקובע-צוברת</v>
          </cell>
          <cell r="G4007" t="str">
            <v>שכר</v>
          </cell>
          <cell r="H4007">
            <v>0</v>
          </cell>
          <cell r="I4007">
            <v>0</v>
          </cell>
        </row>
        <row r="4008">
          <cell r="A4008">
            <v>1811304210</v>
          </cell>
          <cell r="B4008">
            <v>210</v>
          </cell>
          <cell r="C4008">
            <v>811304</v>
          </cell>
          <cell r="D4008">
            <v>1</v>
          </cell>
          <cell r="E4008">
            <v>0</v>
          </cell>
          <cell r="F4008" t="str">
            <v>השכר הקובע</v>
          </cell>
          <cell r="G4008" t="str">
            <v>שכר</v>
          </cell>
          <cell r="H4008">
            <v>0</v>
          </cell>
          <cell r="I4008">
            <v>0</v>
          </cell>
        </row>
        <row r="4009">
          <cell r="A4009">
            <v>1811304263</v>
          </cell>
          <cell r="B4009">
            <v>263</v>
          </cell>
          <cell r="C4009">
            <v>811304</v>
          </cell>
          <cell r="D4009">
            <v>1</v>
          </cell>
          <cell r="E4009">
            <v>0</v>
          </cell>
          <cell r="F4009" t="str">
            <v>עובדי כח - אדם</v>
          </cell>
          <cell r="G4009" t="str">
            <v>שכר</v>
          </cell>
          <cell r="H4009">
            <v>0</v>
          </cell>
          <cell r="I4009">
            <v>0</v>
          </cell>
        </row>
        <row r="4010">
          <cell r="A4010">
            <v>1811304759</v>
          </cell>
          <cell r="B4010">
            <v>759</v>
          </cell>
          <cell r="C4010">
            <v>811304</v>
          </cell>
          <cell r="D4010">
            <v>1</v>
          </cell>
          <cell r="E4010">
            <v>0</v>
          </cell>
          <cell r="F4010" t="str">
            <v>שרותי סייעות</v>
          </cell>
          <cell r="G4010" t="str">
            <v>קשיח</v>
          </cell>
          <cell r="H4010">
            <v>0</v>
          </cell>
          <cell r="I4010">
            <v>0</v>
          </cell>
        </row>
        <row r="4011">
          <cell r="A4011">
            <v>1811304780</v>
          </cell>
          <cell r="B4011">
            <v>780</v>
          </cell>
          <cell r="C4011">
            <v>811304</v>
          </cell>
          <cell r="D4011">
            <v>1</v>
          </cell>
          <cell r="E4011">
            <v>0</v>
          </cell>
          <cell r="F4011" t="str">
            <v>פעולות</v>
          </cell>
          <cell r="G4011" t="str">
            <v>גמיש</v>
          </cell>
          <cell r="H4011">
            <v>0</v>
          </cell>
          <cell r="I4011">
            <v>289800</v>
          </cell>
        </row>
        <row r="4012">
          <cell r="A4012">
            <v>1811304781</v>
          </cell>
          <cell r="B4012">
            <v>781</v>
          </cell>
          <cell r="C4012">
            <v>811304</v>
          </cell>
          <cell r="D4012">
            <v>1</v>
          </cell>
          <cell r="E4012">
            <v>0</v>
          </cell>
          <cell r="F4012" t="str">
            <v>פעולות כנגד הכנסות</v>
          </cell>
          <cell r="G4012" t="str">
            <v>גמיש</v>
          </cell>
          <cell r="H4012">
            <v>-0.16666666666666663</v>
          </cell>
          <cell r="I4012">
            <v>100000</v>
          </cell>
        </row>
        <row r="4013">
          <cell r="A4013">
            <v>1811304782</v>
          </cell>
          <cell r="B4013">
            <v>782</v>
          </cell>
          <cell r="C4013">
            <v>811304</v>
          </cell>
          <cell r="D4013">
            <v>1</v>
          </cell>
          <cell r="E4013">
            <v>0</v>
          </cell>
          <cell r="F4013" t="str">
            <v>יוזמות - מובילות  גנ"י</v>
          </cell>
          <cell r="G4013" t="str">
            <v>גמיש</v>
          </cell>
          <cell r="H4013">
            <v>0</v>
          </cell>
          <cell r="I4013">
            <v>42800</v>
          </cell>
        </row>
        <row r="4014">
          <cell r="A4014">
            <v>1811304783</v>
          </cell>
          <cell r="B4014">
            <v>783</v>
          </cell>
          <cell r="C4014">
            <v>811304</v>
          </cell>
          <cell r="D4014">
            <v>1</v>
          </cell>
          <cell r="E4014">
            <v>0</v>
          </cell>
          <cell r="F4014" t="str">
            <v>תוכנית אילנות</v>
          </cell>
          <cell r="G4014" t="str">
            <v>קשיח</v>
          </cell>
          <cell r="H4014">
            <v>0</v>
          </cell>
          <cell r="I4014">
            <v>0</v>
          </cell>
        </row>
        <row r="4015">
          <cell r="A4015" t="e">
            <v>#VALUE!</v>
          </cell>
          <cell r="B4015" t="str">
            <v>811304  סך הכל</v>
          </cell>
          <cell r="C4015">
            <v>0</v>
          </cell>
          <cell r="D4015">
            <v>0</v>
          </cell>
          <cell r="E4015">
            <v>0</v>
          </cell>
          <cell r="F4015" t="str">
            <v>יוזמות גני ילדים</v>
          </cell>
          <cell r="G4015">
            <v>0</v>
          </cell>
          <cell r="H4015">
            <v>-4.4189129474149325E-2</v>
          </cell>
          <cell r="I4015">
            <v>432600</v>
          </cell>
        </row>
        <row r="4016">
          <cell r="A4016">
            <v>0</v>
          </cell>
          <cell r="B4016">
            <v>0</v>
          </cell>
          <cell r="C4016">
            <v>0</v>
          </cell>
          <cell r="D4016">
            <v>0</v>
          </cell>
          <cell r="E4016">
            <v>0</v>
          </cell>
          <cell r="F4016">
            <v>0</v>
          </cell>
          <cell r="G4016">
            <v>0</v>
          </cell>
          <cell r="H4016">
            <v>0</v>
          </cell>
          <cell r="I4016">
            <v>0</v>
          </cell>
        </row>
        <row r="4017">
          <cell r="A4017">
            <v>0</v>
          </cell>
          <cell r="B4017">
            <v>0</v>
          </cell>
          <cell r="C4017">
            <v>0</v>
          </cell>
          <cell r="D4017">
            <v>0</v>
          </cell>
          <cell r="E4017">
            <v>0</v>
          </cell>
          <cell r="F4017">
            <v>0</v>
          </cell>
          <cell r="G4017">
            <v>0</v>
          </cell>
          <cell r="H4017">
            <v>0</v>
          </cell>
          <cell r="I4017">
            <v>0</v>
          </cell>
        </row>
        <row r="4018">
          <cell r="A4018">
            <v>0</v>
          </cell>
          <cell r="B4018">
            <v>0</v>
          </cell>
          <cell r="C4018">
            <v>0</v>
          </cell>
          <cell r="D4018">
            <v>0</v>
          </cell>
          <cell r="E4018">
            <v>0</v>
          </cell>
          <cell r="F4018">
            <v>0</v>
          </cell>
          <cell r="G4018">
            <v>0</v>
          </cell>
          <cell r="H4018">
            <v>0</v>
          </cell>
          <cell r="I4018">
            <v>0</v>
          </cell>
        </row>
        <row r="4019">
          <cell r="A4019">
            <v>0</v>
          </cell>
          <cell r="B4019">
            <v>0</v>
          </cell>
          <cell r="C4019">
            <v>0</v>
          </cell>
          <cell r="D4019">
            <v>0</v>
          </cell>
          <cell r="E4019">
            <v>0</v>
          </cell>
          <cell r="F4019">
            <v>0</v>
          </cell>
          <cell r="G4019">
            <v>0</v>
          </cell>
          <cell r="H4019">
            <v>0</v>
          </cell>
          <cell r="I4019">
            <v>0</v>
          </cell>
        </row>
        <row r="4020">
          <cell r="A4020">
            <v>0</v>
          </cell>
          <cell r="B4020">
            <v>0</v>
          </cell>
          <cell r="C4020">
            <v>0</v>
          </cell>
          <cell r="D4020">
            <v>0</v>
          </cell>
          <cell r="E4020">
            <v>0</v>
          </cell>
          <cell r="F4020">
            <v>0</v>
          </cell>
          <cell r="G4020">
            <v>0</v>
          </cell>
          <cell r="H4020">
            <v>0</v>
          </cell>
          <cell r="I4020">
            <v>0</v>
          </cell>
        </row>
        <row r="4021">
          <cell r="A4021">
            <v>0</v>
          </cell>
          <cell r="B4021">
            <v>0</v>
          </cell>
          <cell r="C4021">
            <v>0</v>
          </cell>
          <cell r="D4021">
            <v>0</v>
          </cell>
          <cell r="E4021">
            <v>0</v>
          </cell>
          <cell r="F4021">
            <v>0</v>
          </cell>
          <cell r="G4021">
            <v>0</v>
          </cell>
          <cell r="H4021">
            <v>0</v>
          </cell>
          <cell r="I4021">
            <v>0</v>
          </cell>
        </row>
        <row r="4022">
          <cell r="A4022">
            <v>0</v>
          </cell>
          <cell r="B4022">
            <v>0</v>
          </cell>
          <cell r="C4022">
            <v>0</v>
          </cell>
          <cell r="D4022">
            <v>0</v>
          </cell>
          <cell r="E4022">
            <v>0</v>
          </cell>
          <cell r="F4022">
            <v>0</v>
          </cell>
          <cell r="G4022">
            <v>0</v>
          </cell>
          <cell r="H4022">
            <v>0</v>
          </cell>
          <cell r="I4022">
            <v>0</v>
          </cell>
        </row>
        <row r="4023">
          <cell r="A4023">
            <v>0</v>
          </cell>
          <cell r="B4023">
            <v>0</v>
          </cell>
          <cell r="C4023">
            <v>0</v>
          </cell>
          <cell r="D4023">
            <v>0</v>
          </cell>
          <cell r="E4023">
            <v>0</v>
          </cell>
          <cell r="F4023">
            <v>0</v>
          </cell>
          <cell r="G4023">
            <v>0</v>
          </cell>
          <cell r="H4023">
            <v>0</v>
          </cell>
          <cell r="I4023">
            <v>0</v>
          </cell>
        </row>
        <row r="4024">
          <cell r="A4024">
            <v>0</v>
          </cell>
          <cell r="B4024">
            <v>0</v>
          </cell>
          <cell r="C4024">
            <v>0</v>
          </cell>
          <cell r="D4024">
            <v>0</v>
          </cell>
          <cell r="E4024">
            <v>0</v>
          </cell>
          <cell r="F4024">
            <v>0</v>
          </cell>
          <cell r="G4024">
            <v>0</v>
          </cell>
          <cell r="H4024">
            <v>0</v>
          </cell>
          <cell r="I4024">
            <v>0</v>
          </cell>
        </row>
        <row r="4025">
          <cell r="A4025">
            <v>0</v>
          </cell>
          <cell r="B4025">
            <v>0</v>
          </cell>
          <cell r="C4025">
            <v>0</v>
          </cell>
          <cell r="D4025">
            <v>0</v>
          </cell>
          <cell r="E4025">
            <v>0</v>
          </cell>
          <cell r="F4025">
            <v>0</v>
          </cell>
          <cell r="G4025">
            <v>0</v>
          </cell>
          <cell r="H4025">
            <v>0</v>
          </cell>
          <cell r="I4025">
            <v>0</v>
          </cell>
        </row>
        <row r="4026">
          <cell r="A4026">
            <v>18113050</v>
          </cell>
          <cell r="B4026">
            <v>0</v>
          </cell>
          <cell r="C4026">
            <v>811305</v>
          </cell>
          <cell r="D4026">
            <v>1</v>
          </cell>
          <cell r="E4026">
            <v>0</v>
          </cell>
          <cell r="F4026" t="str">
            <v>יוזמות יסודי</v>
          </cell>
          <cell r="G4026" t="str">
            <v xml:space="preserve"> </v>
          </cell>
          <cell r="H4026">
            <v>0</v>
          </cell>
          <cell r="I4026">
            <v>0</v>
          </cell>
        </row>
        <row r="4027">
          <cell r="A4027">
            <v>1811305110</v>
          </cell>
          <cell r="B4027">
            <v>110</v>
          </cell>
          <cell r="C4027">
            <v>811305</v>
          </cell>
          <cell r="D4027">
            <v>1</v>
          </cell>
          <cell r="E4027">
            <v>0</v>
          </cell>
          <cell r="F4027" t="str">
            <v>השכר הקובע-תקציבית</v>
          </cell>
          <cell r="G4027" t="str">
            <v>שכר</v>
          </cell>
          <cell r="H4027">
            <v>0</v>
          </cell>
          <cell r="I4027">
            <v>0</v>
          </cell>
        </row>
        <row r="4028">
          <cell r="A4028">
            <v>1811305118</v>
          </cell>
          <cell r="B4028">
            <v>118</v>
          </cell>
          <cell r="C4028">
            <v>811305</v>
          </cell>
          <cell r="D4028">
            <v>1</v>
          </cell>
          <cell r="E4028">
            <v>0</v>
          </cell>
          <cell r="F4028" t="str">
            <v>שכר עובדי הוראה</v>
          </cell>
          <cell r="G4028" t="str">
            <v>שכר</v>
          </cell>
          <cell r="H4028">
            <v>0</v>
          </cell>
          <cell r="I4028">
            <v>400000</v>
          </cell>
        </row>
        <row r="4029">
          <cell r="A4029">
            <v>1811305119</v>
          </cell>
          <cell r="B4029">
            <v>119</v>
          </cell>
          <cell r="C4029">
            <v>811305</v>
          </cell>
          <cell r="D4029">
            <v>1</v>
          </cell>
          <cell r="E4029">
            <v>0</v>
          </cell>
          <cell r="F4029" t="str">
            <v>השכר הקובע-צוברת</v>
          </cell>
          <cell r="G4029" t="str">
            <v>שכר</v>
          </cell>
          <cell r="H4029">
            <v>0.20590481038432173</v>
          </cell>
          <cell r="I4029">
            <v>947600</v>
          </cell>
        </row>
        <row r="4030">
          <cell r="A4030">
            <v>1811305122</v>
          </cell>
          <cell r="B4030">
            <v>122</v>
          </cell>
          <cell r="C4030">
            <v>811305</v>
          </cell>
          <cell r="D4030">
            <v>1</v>
          </cell>
          <cell r="E4030" t="str">
            <v>ביגוד</v>
          </cell>
          <cell r="F4030">
            <v>0</v>
          </cell>
          <cell r="G4030" t="str">
            <v>שכר</v>
          </cell>
          <cell r="H4030">
            <v>0</v>
          </cell>
          <cell r="I4030">
            <v>12000</v>
          </cell>
        </row>
        <row r="4031">
          <cell r="A4031">
            <v>1811305126</v>
          </cell>
          <cell r="B4031">
            <v>126</v>
          </cell>
          <cell r="C4031">
            <v>811305</v>
          </cell>
          <cell r="D4031">
            <v>1</v>
          </cell>
          <cell r="E4031" t="str">
            <v>דמי הבראה</v>
          </cell>
          <cell r="F4031">
            <v>0</v>
          </cell>
          <cell r="G4031" t="str">
            <v>שכר</v>
          </cell>
          <cell r="H4031">
            <v>-0.45999999999999996</v>
          </cell>
          <cell r="I4031">
            <v>27000</v>
          </cell>
        </row>
        <row r="4032">
          <cell r="A4032">
            <v>1811305210</v>
          </cell>
          <cell r="B4032">
            <v>210</v>
          </cell>
          <cell r="C4032">
            <v>811305</v>
          </cell>
          <cell r="D4032">
            <v>1</v>
          </cell>
          <cell r="E4032">
            <v>0</v>
          </cell>
          <cell r="F4032" t="str">
            <v>השכר הקובע</v>
          </cell>
          <cell r="G4032" t="str">
            <v>שכר</v>
          </cell>
          <cell r="H4032">
            <v>0</v>
          </cell>
          <cell r="I4032">
            <v>0</v>
          </cell>
        </row>
        <row r="4033">
          <cell r="A4033">
            <v>1811305263</v>
          </cell>
          <cell r="B4033">
            <v>263</v>
          </cell>
          <cell r="C4033">
            <v>811305</v>
          </cell>
          <cell r="D4033">
            <v>1</v>
          </cell>
          <cell r="E4033">
            <v>0</v>
          </cell>
          <cell r="F4033" t="str">
            <v>עובדי כח - אדם</v>
          </cell>
          <cell r="G4033" t="str">
            <v>שכר</v>
          </cell>
          <cell r="H4033">
            <v>0</v>
          </cell>
          <cell r="I4033">
            <v>0</v>
          </cell>
        </row>
        <row r="4034">
          <cell r="A4034">
            <v>1811305759</v>
          </cell>
          <cell r="B4034">
            <v>759</v>
          </cell>
          <cell r="C4034">
            <v>811305</v>
          </cell>
          <cell r="D4034">
            <v>1</v>
          </cell>
          <cell r="E4034">
            <v>0</v>
          </cell>
          <cell r="F4034" t="str">
            <v>שרותי סייעות</v>
          </cell>
          <cell r="G4034" t="str">
            <v>קשיח</v>
          </cell>
          <cell r="H4034">
            <v>0</v>
          </cell>
          <cell r="I4034">
            <v>950000</v>
          </cell>
        </row>
        <row r="4035">
          <cell r="A4035">
            <v>1811305780</v>
          </cell>
          <cell r="B4035">
            <v>780</v>
          </cell>
          <cell r="C4035">
            <v>811305</v>
          </cell>
          <cell r="D4035">
            <v>1</v>
          </cell>
          <cell r="E4035">
            <v>0</v>
          </cell>
          <cell r="F4035" t="str">
            <v>פעולות</v>
          </cell>
          <cell r="G4035" t="str">
            <v>גמיש</v>
          </cell>
          <cell r="H4035">
            <v>0</v>
          </cell>
          <cell r="I4035">
            <v>625400</v>
          </cell>
        </row>
        <row r="4036">
          <cell r="A4036">
            <v>1811305781</v>
          </cell>
          <cell r="B4036">
            <v>781</v>
          </cell>
          <cell r="C4036">
            <v>811305</v>
          </cell>
          <cell r="D4036">
            <v>1</v>
          </cell>
          <cell r="E4036">
            <v>0</v>
          </cell>
          <cell r="F4036" t="str">
            <v>בתי"ס מוזיקליים</v>
          </cell>
          <cell r="G4036" t="str">
            <v>גמיש</v>
          </cell>
          <cell r="H4036">
            <v>0</v>
          </cell>
          <cell r="I4036">
            <v>918700</v>
          </cell>
        </row>
        <row r="4037">
          <cell r="A4037">
            <v>1811305782</v>
          </cell>
          <cell r="B4037">
            <v>782</v>
          </cell>
          <cell r="C4037">
            <v>811305</v>
          </cell>
          <cell r="D4037">
            <v>1</v>
          </cell>
          <cell r="E4037">
            <v>0</v>
          </cell>
          <cell r="F4037" t="str">
            <v>אוריינות-בי"ס יחדיו</v>
          </cell>
          <cell r="G4037" t="str">
            <v>גמיש</v>
          </cell>
          <cell r="H4037">
            <v>0.50375939849624052</v>
          </cell>
          <cell r="I4037">
            <v>100000</v>
          </cell>
        </row>
        <row r="4038">
          <cell r="A4038">
            <v>1811305783</v>
          </cell>
          <cell r="B4038">
            <v>783</v>
          </cell>
          <cell r="C4038">
            <v>811305</v>
          </cell>
          <cell r="D4038">
            <v>1</v>
          </cell>
          <cell r="E4038">
            <v>0</v>
          </cell>
          <cell r="F4038" t="str">
            <v>יחודיות בית ספרית</v>
          </cell>
          <cell r="G4038" t="str">
            <v>גמיש</v>
          </cell>
          <cell r="H4038">
            <v>0</v>
          </cell>
          <cell r="I4038">
            <v>190000</v>
          </cell>
        </row>
        <row r="4039">
          <cell r="A4039">
            <v>1811305784</v>
          </cell>
          <cell r="B4039">
            <v>784</v>
          </cell>
          <cell r="C4039">
            <v>811305</v>
          </cell>
          <cell r="D4039">
            <v>1</v>
          </cell>
          <cell r="E4039">
            <v>0</v>
          </cell>
          <cell r="F4039" t="str">
            <v>יוזמות-יסודי יחדיו</v>
          </cell>
          <cell r="G4039" t="str">
            <v>גמיש</v>
          </cell>
          <cell r="H4039">
            <v>-0.44736842105263153</v>
          </cell>
          <cell r="I4039">
            <v>42000</v>
          </cell>
        </row>
        <row r="4040">
          <cell r="A4040">
            <v>1811305785</v>
          </cell>
          <cell r="B4040">
            <v>785</v>
          </cell>
          <cell r="C4040">
            <v>811305</v>
          </cell>
          <cell r="D4040">
            <v>1</v>
          </cell>
          <cell r="E4040">
            <v>0</v>
          </cell>
          <cell r="F4040" t="str">
            <v>יוזמות ניהול עצמי</v>
          </cell>
          <cell r="G4040" t="str">
            <v>גמיש</v>
          </cell>
          <cell r="H4040">
            <v>2.1874329830581241E-2</v>
          </cell>
          <cell r="I4040">
            <v>476500</v>
          </cell>
        </row>
        <row r="4041">
          <cell r="A4041">
            <v>1811305786</v>
          </cell>
          <cell r="B4041">
            <v>786</v>
          </cell>
          <cell r="C4041">
            <v>811305</v>
          </cell>
          <cell r="D4041">
            <v>1</v>
          </cell>
          <cell r="E4041">
            <v>0</v>
          </cell>
          <cell r="F4041" t="str">
            <v>מרכז מצטיינים</v>
          </cell>
          <cell r="G4041" t="str">
            <v>גמיש</v>
          </cell>
          <cell r="H4041">
            <v>0</v>
          </cell>
          <cell r="I4041">
            <v>500000</v>
          </cell>
        </row>
        <row r="4042">
          <cell r="A4042" t="e">
            <v>#VALUE!</v>
          </cell>
          <cell r="B4042" t="str">
            <v>811305  סך הכל</v>
          </cell>
          <cell r="C4042">
            <v>0</v>
          </cell>
          <cell r="D4042">
            <v>0</v>
          </cell>
          <cell r="E4042">
            <v>0</v>
          </cell>
          <cell r="F4042" t="str">
            <v>יוזמות יסודי</v>
          </cell>
          <cell r="G4042">
            <v>0</v>
          </cell>
          <cell r="H4042">
            <v>0.1428193890809788</v>
          </cell>
          <cell r="I4042">
            <v>5189200</v>
          </cell>
        </row>
        <row r="4043">
          <cell r="A4043">
            <v>18113060</v>
          </cell>
          <cell r="B4043">
            <v>0</v>
          </cell>
          <cell r="C4043">
            <v>811306</v>
          </cell>
          <cell r="D4043">
            <v>1</v>
          </cell>
          <cell r="E4043">
            <v>0</v>
          </cell>
          <cell r="F4043" t="str">
            <v>יוזמות פרט</v>
          </cell>
          <cell r="G4043" t="str">
            <v xml:space="preserve"> </v>
          </cell>
          <cell r="H4043">
            <v>0</v>
          </cell>
          <cell r="I4043">
            <v>0</v>
          </cell>
        </row>
        <row r="4044">
          <cell r="A4044">
            <v>1811306110</v>
          </cell>
          <cell r="B4044">
            <v>110</v>
          </cell>
          <cell r="C4044">
            <v>811306</v>
          </cell>
          <cell r="D4044">
            <v>1</v>
          </cell>
          <cell r="E4044">
            <v>0</v>
          </cell>
          <cell r="F4044" t="str">
            <v>השכר הקובע-תקציבית</v>
          </cell>
          <cell r="G4044" t="str">
            <v>שכר</v>
          </cell>
          <cell r="H4044">
            <v>0</v>
          </cell>
          <cell r="I4044">
            <v>0</v>
          </cell>
        </row>
        <row r="4045">
          <cell r="A4045">
            <v>1811306119</v>
          </cell>
          <cell r="B4045">
            <v>119</v>
          </cell>
          <cell r="C4045">
            <v>811306</v>
          </cell>
          <cell r="D4045">
            <v>1</v>
          </cell>
          <cell r="E4045">
            <v>0</v>
          </cell>
          <cell r="F4045" t="str">
            <v>השכר הקובע-צוברת</v>
          </cell>
          <cell r="G4045" t="str">
            <v>שכר</v>
          </cell>
          <cell r="H4045">
            <v>0</v>
          </cell>
          <cell r="I4045">
            <v>0</v>
          </cell>
        </row>
        <row r="4046">
          <cell r="A4046">
            <v>1811306210</v>
          </cell>
          <cell r="B4046">
            <v>210</v>
          </cell>
          <cell r="C4046">
            <v>811306</v>
          </cell>
          <cell r="D4046">
            <v>1</v>
          </cell>
          <cell r="E4046">
            <v>0</v>
          </cell>
          <cell r="F4046" t="str">
            <v>השכר הקובע</v>
          </cell>
          <cell r="G4046" t="str">
            <v>שכר</v>
          </cell>
          <cell r="H4046">
            <v>0</v>
          </cell>
          <cell r="I4046">
            <v>0</v>
          </cell>
        </row>
        <row r="4047">
          <cell r="A4047">
            <v>1811306263</v>
          </cell>
          <cell r="B4047">
            <v>263</v>
          </cell>
          <cell r="C4047">
            <v>811306</v>
          </cell>
          <cell r="D4047">
            <v>1</v>
          </cell>
          <cell r="E4047">
            <v>0</v>
          </cell>
          <cell r="F4047" t="str">
            <v>עובדי כח - אדם</v>
          </cell>
          <cell r="G4047" t="str">
            <v>שכר</v>
          </cell>
          <cell r="H4047">
            <v>0</v>
          </cell>
          <cell r="I4047">
            <v>0</v>
          </cell>
        </row>
        <row r="4048">
          <cell r="A4048">
            <v>1811306759</v>
          </cell>
          <cell r="B4048">
            <v>759</v>
          </cell>
          <cell r="C4048">
            <v>811306</v>
          </cell>
          <cell r="D4048">
            <v>1</v>
          </cell>
          <cell r="E4048">
            <v>0</v>
          </cell>
          <cell r="F4048" t="str">
            <v>שרותי סייעות</v>
          </cell>
          <cell r="G4048" t="str">
            <v>קשיח</v>
          </cell>
          <cell r="H4048">
            <v>0</v>
          </cell>
          <cell r="I4048">
            <v>0</v>
          </cell>
        </row>
        <row r="4049">
          <cell r="A4049">
            <v>1811306780</v>
          </cell>
          <cell r="B4049">
            <v>780</v>
          </cell>
          <cell r="C4049">
            <v>811306</v>
          </cell>
          <cell r="D4049">
            <v>1</v>
          </cell>
          <cell r="E4049">
            <v>0</v>
          </cell>
          <cell r="F4049" t="str">
            <v>פעולות</v>
          </cell>
          <cell r="G4049" t="str">
            <v>גמיש</v>
          </cell>
          <cell r="H4049">
            <v>0</v>
          </cell>
          <cell r="I4049">
            <v>315900</v>
          </cell>
        </row>
        <row r="4050">
          <cell r="A4050">
            <v>1811306781</v>
          </cell>
          <cell r="B4050">
            <v>781</v>
          </cell>
          <cell r="C4050">
            <v>811306</v>
          </cell>
          <cell r="D4050">
            <v>1</v>
          </cell>
          <cell r="E4050">
            <v>0</v>
          </cell>
          <cell r="F4050" t="str">
            <v>כתת התנהגות בהרצוג</v>
          </cell>
          <cell r="G4050" t="str">
            <v>גמיש</v>
          </cell>
          <cell r="H4050">
            <v>0</v>
          </cell>
          <cell r="I4050">
            <v>0</v>
          </cell>
        </row>
        <row r="4051">
          <cell r="A4051" t="e">
            <v>#VALUE!</v>
          </cell>
          <cell r="B4051" t="str">
            <v>811306  סך הכל</v>
          </cell>
          <cell r="C4051">
            <v>0</v>
          </cell>
          <cell r="D4051">
            <v>0</v>
          </cell>
          <cell r="E4051">
            <v>0</v>
          </cell>
          <cell r="F4051" t="str">
            <v>יוזמות פרט</v>
          </cell>
          <cell r="G4051">
            <v>0</v>
          </cell>
          <cell r="H4051">
            <v>0</v>
          </cell>
          <cell r="I4051">
            <v>315900</v>
          </cell>
        </row>
        <row r="4052">
          <cell r="A4052">
            <v>18113080</v>
          </cell>
          <cell r="B4052">
            <v>0</v>
          </cell>
          <cell r="C4052">
            <v>811308</v>
          </cell>
          <cell r="D4052">
            <v>1</v>
          </cell>
          <cell r="E4052">
            <v>0</v>
          </cell>
          <cell r="F4052" t="str">
            <v>יוזמות רווחה חינוכית</v>
          </cell>
          <cell r="G4052" t="str">
            <v xml:space="preserve"> </v>
          </cell>
          <cell r="H4052">
            <v>0</v>
          </cell>
          <cell r="I4052">
            <v>0</v>
          </cell>
        </row>
        <row r="4053">
          <cell r="A4053">
            <v>1811308780</v>
          </cell>
          <cell r="B4053">
            <v>780</v>
          </cell>
          <cell r="C4053">
            <v>811308</v>
          </cell>
          <cell r="D4053">
            <v>1</v>
          </cell>
          <cell r="E4053">
            <v>0</v>
          </cell>
          <cell r="F4053" t="str">
            <v>פעולות</v>
          </cell>
          <cell r="G4053" t="str">
            <v>גמיש</v>
          </cell>
          <cell r="H4053">
            <v>-1</v>
          </cell>
          <cell r="I4053">
            <v>0</v>
          </cell>
        </row>
        <row r="4054">
          <cell r="A4054" t="e">
            <v>#VALUE!</v>
          </cell>
          <cell r="B4054" t="str">
            <v>811308  סך הכל</v>
          </cell>
          <cell r="C4054">
            <v>0</v>
          </cell>
          <cell r="D4054">
            <v>0</v>
          </cell>
          <cell r="E4054">
            <v>0</v>
          </cell>
          <cell r="F4054" t="str">
            <v>יוזמות רווחה חינוכית</v>
          </cell>
          <cell r="G4054">
            <v>0</v>
          </cell>
          <cell r="H4054">
            <v>-1</v>
          </cell>
          <cell r="I4054">
            <v>0</v>
          </cell>
        </row>
        <row r="4055">
          <cell r="A4055">
            <v>18113090</v>
          </cell>
          <cell r="B4055">
            <v>0</v>
          </cell>
          <cell r="C4055">
            <v>811309</v>
          </cell>
          <cell r="D4055">
            <v>1</v>
          </cell>
          <cell r="E4055">
            <v>0</v>
          </cell>
          <cell r="F4055" t="str">
            <v>יוזמות נוער</v>
          </cell>
          <cell r="G4055" t="str">
            <v xml:space="preserve"> </v>
          </cell>
          <cell r="H4055">
            <v>0</v>
          </cell>
          <cell r="I4055">
            <v>0</v>
          </cell>
        </row>
        <row r="4056">
          <cell r="A4056">
            <v>1811309110</v>
          </cell>
          <cell r="B4056">
            <v>110</v>
          </cell>
          <cell r="C4056">
            <v>811309</v>
          </cell>
          <cell r="D4056">
            <v>1</v>
          </cell>
          <cell r="E4056">
            <v>0</v>
          </cell>
          <cell r="F4056" t="str">
            <v>השכר הקובע-תקציבית</v>
          </cell>
          <cell r="G4056" t="str">
            <v>שכר</v>
          </cell>
          <cell r="H4056">
            <v>0</v>
          </cell>
          <cell r="I4056">
            <v>0</v>
          </cell>
        </row>
        <row r="4057">
          <cell r="A4057">
            <v>1811309119</v>
          </cell>
          <cell r="B4057">
            <v>119</v>
          </cell>
          <cell r="C4057">
            <v>811309</v>
          </cell>
          <cell r="D4057">
            <v>1</v>
          </cell>
          <cell r="E4057">
            <v>0</v>
          </cell>
          <cell r="F4057" t="str">
            <v>השכר הקובע-צוברת</v>
          </cell>
          <cell r="G4057" t="str">
            <v>שכר</v>
          </cell>
          <cell r="H4057">
            <v>0</v>
          </cell>
          <cell r="I4057">
            <v>0</v>
          </cell>
        </row>
        <row r="4058">
          <cell r="A4058">
            <v>1811309210</v>
          </cell>
          <cell r="B4058">
            <v>210</v>
          </cell>
          <cell r="C4058">
            <v>811309</v>
          </cell>
          <cell r="D4058">
            <v>1</v>
          </cell>
          <cell r="E4058">
            <v>0</v>
          </cell>
          <cell r="F4058" t="str">
            <v>השכר הקובע</v>
          </cell>
          <cell r="G4058" t="str">
            <v>שכר</v>
          </cell>
          <cell r="H4058">
            <v>0</v>
          </cell>
          <cell r="I4058">
            <v>0</v>
          </cell>
        </row>
        <row r="4059">
          <cell r="A4059">
            <v>1811309263</v>
          </cell>
          <cell r="B4059">
            <v>263</v>
          </cell>
          <cell r="C4059">
            <v>811309</v>
          </cell>
          <cell r="D4059">
            <v>1</v>
          </cell>
          <cell r="E4059">
            <v>0</v>
          </cell>
          <cell r="F4059" t="str">
            <v>עובדי כח - אדם</v>
          </cell>
          <cell r="G4059" t="str">
            <v>שכר</v>
          </cell>
          <cell r="H4059">
            <v>0</v>
          </cell>
          <cell r="I4059">
            <v>0</v>
          </cell>
        </row>
        <row r="4060">
          <cell r="A4060">
            <v>1811309759</v>
          </cell>
          <cell r="B4060">
            <v>759</v>
          </cell>
          <cell r="C4060">
            <v>811309</v>
          </cell>
          <cell r="D4060">
            <v>1</v>
          </cell>
          <cell r="E4060">
            <v>0</v>
          </cell>
          <cell r="F4060" t="str">
            <v>שרותי סייעות</v>
          </cell>
          <cell r="G4060" t="str">
            <v>קשיח</v>
          </cell>
          <cell r="H4060">
            <v>0</v>
          </cell>
          <cell r="I4060">
            <v>0</v>
          </cell>
        </row>
        <row r="4061">
          <cell r="A4061">
            <v>1811309780</v>
          </cell>
          <cell r="B4061">
            <v>780</v>
          </cell>
          <cell r="C4061">
            <v>811309</v>
          </cell>
          <cell r="D4061">
            <v>1</v>
          </cell>
          <cell r="E4061">
            <v>0</v>
          </cell>
          <cell r="F4061" t="str">
            <v>פעולות</v>
          </cell>
          <cell r="G4061" t="str">
            <v>גמיש</v>
          </cell>
          <cell r="H4061">
            <v>0</v>
          </cell>
          <cell r="I4061">
            <v>151200</v>
          </cell>
        </row>
        <row r="4062">
          <cell r="A4062" t="e">
            <v>#VALUE!</v>
          </cell>
          <cell r="B4062" t="str">
            <v>811309  סך הכל</v>
          </cell>
          <cell r="C4062">
            <v>0</v>
          </cell>
          <cell r="D4062">
            <v>0</v>
          </cell>
          <cell r="E4062">
            <v>0</v>
          </cell>
          <cell r="F4062" t="str">
            <v>יוזמות נוער</v>
          </cell>
          <cell r="G4062">
            <v>0</v>
          </cell>
          <cell r="H4062">
            <v>0</v>
          </cell>
          <cell r="I4062">
            <v>151200</v>
          </cell>
        </row>
        <row r="4063">
          <cell r="A4063">
            <v>18114000</v>
          </cell>
          <cell r="B4063">
            <v>0</v>
          </cell>
          <cell r="C4063">
            <v>811400</v>
          </cell>
          <cell r="D4063">
            <v>1</v>
          </cell>
          <cell r="E4063">
            <v>0</v>
          </cell>
          <cell r="F4063" t="str">
            <v>מניעת אלימות וסמים</v>
          </cell>
          <cell r="G4063" t="str">
            <v xml:space="preserve"> </v>
          </cell>
          <cell r="H4063">
            <v>0</v>
          </cell>
          <cell r="I4063">
            <v>0</v>
          </cell>
        </row>
        <row r="4064">
          <cell r="A4064">
            <v>1811400110</v>
          </cell>
          <cell r="B4064">
            <v>110</v>
          </cell>
          <cell r="C4064">
            <v>811400</v>
          </cell>
          <cell r="D4064">
            <v>1</v>
          </cell>
          <cell r="E4064">
            <v>0</v>
          </cell>
          <cell r="F4064" t="str">
            <v>השכר הקובע-תקציבית</v>
          </cell>
          <cell r="G4064" t="str">
            <v>שכר</v>
          </cell>
          <cell r="H4064">
            <v>1.512136888181459E-2</v>
          </cell>
          <cell r="I4064">
            <v>255100</v>
          </cell>
        </row>
        <row r="4065">
          <cell r="A4065">
            <v>1811400119</v>
          </cell>
          <cell r="B4065">
            <v>119</v>
          </cell>
          <cell r="C4065">
            <v>811400</v>
          </cell>
          <cell r="D4065">
            <v>1</v>
          </cell>
          <cell r="E4065">
            <v>0</v>
          </cell>
          <cell r="F4065" t="str">
            <v>השכר הקובע-צוברת</v>
          </cell>
          <cell r="G4065" t="str">
            <v>שכר</v>
          </cell>
          <cell r="H4065">
            <v>-8.0951467485133266E-2</v>
          </cell>
          <cell r="I4065">
            <v>479100</v>
          </cell>
        </row>
        <row r="4066">
          <cell r="A4066">
            <v>1811400122</v>
          </cell>
          <cell r="B4066">
            <v>122</v>
          </cell>
          <cell r="C4066">
            <v>811400</v>
          </cell>
          <cell r="D4066">
            <v>1</v>
          </cell>
          <cell r="E4066">
            <v>0</v>
          </cell>
          <cell r="F4066" t="str">
            <v xml:space="preserve">ביגוד             </v>
          </cell>
          <cell r="G4066" t="str">
            <v>שכר</v>
          </cell>
          <cell r="H4066">
            <v>0</v>
          </cell>
          <cell r="I4066">
            <v>6300</v>
          </cell>
        </row>
        <row r="4067">
          <cell r="A4067">
            <v>1811400126</v>
          </cell>
          <cell r="B4067">
            <v>126</v>
          </cell>
          <cell r="C4067">
            <v>811400</v>
          </cell>
          <cell r="D4067">
            <v>1</v>
          </cell>
          <cell r="E4067">
            <v>0</v>
          </cell>
          <cell r="F4067" t="str">
            <v xml:space="preserve">דמי הבראה         </v>
          </cell>
          <cell r="G4067" t="str">
            <v>שכר</v>
          </cell>
          <cell r="H4067">
            <v>0.28712871287128716</v>
          </cell>
          <cell r="I4067">
            <v>13000</v>
          </cell>
        </row>
        <row r="4068">
          <cell r="A4068">
            <v>1811400130</v>
          </cell>
          <cell r="B4068">
            <v>130</v>
          </cell>
          <cell r="C4068">
            <v>811400</v>
          </cell>
          <cell r="D4068">
            <v>1</v>
          </cell>
          <cell r="E4068">
            <v>0</v>
          </cell>
          <cell r="F4068" t="str">
            <v xml:space="preserve">שעות נוספות       </v>
          </cell>
          <cell r="G4068" t="str">
            <v>שכר</v>
          </cell>
          <cell r="H4068">
            <v>0</v>
          </cell>
          <cell r="I4068">
            <v>20000</v>
          </cell>
        </row>
        <row r="4069">
          <cell r="A4069">
            <v>1811400140</v>
          </cell>
          <cell r="B4069">
            <v>140</v>
          </cell>
          <cell r="C4069">
            <v>811400</v>
          </cell>
          <cell r="D4069">
            <v>1</v>
          </cell>
          <cell r="E4069">
            <v>0</v>
          </cell>
          <cell r="F4069" t="str">
            <v>השתתפות באחזקת רכב</v>
          </cell>
          <cell r="G4069" t="str">
            <v>שכר</v>
          </cell>
          <cell r="H4069">
            <v>0</v>
          </cell>
          <cell r="I4069">
            <v>66500</v>
          </cell>
        </row>
        <row r="4070">
          <cell r="A4070">
            <v>1811400210</v>
          </cell>
          <cell r="B4070">
            <v>210</v>
          </cell>
          <cell r="C4070">
            <v>811400</v>
          </cell>
          <cell r="D4070">
            <v>1</v>
          </cell>
          <cell r="E4070">
            <v>0</v>
          </cell>
          <cell r="F4070" t="str">
            <v>השכר הקובע - אוזן קשבת</v>
          </cell>
          <cell r="G4070" t="str">
            <v>שכר</v>
          </cell>
          <cell r="H4070">
            <v>0</v>
          </cell>
          <cell r="I4070">
            <v>0</v>
          </cell>
        </row>
        <row r="4071">
          <cell r="A4071">
            <v>1811400263</v>
          </cell>
          <cell r="B4071">
            <v>263</v>
          </cell>
          <cell r="C4071">
            <v>811400</v>
          </cell>
          <cell r="D4071">
            <v>1</v>
          </cell>
          <cell r="E4071">
            <v>0</v>
          </cell>
          <cell r="F4071" t="str">
            <v>אוזן קשבת</v>
          </cell>
          <cell r="G4071" t="str">
            <v>שכר</v>
          </cell>
          <cell r="H4071">
            <v>0</v>
          </cell>
          <cell r="I4071">
            <v>0</v>
          </cell>
        </row>
        <row r="4072">
          <cell r="A4072">
            <v>1811400780</v>
          </cell>
          <cell r="B4072">
            <v>780</v>
          </cell>
          <cell r="C4072">
            <v>811400</v>
          </cell>
          <cell r="D4072">
            <v>1</v>
          </cell>
          <cell r="E4072">
            <v>0</v>
          </cell>
          <cell r="F4072" t="str">
            <v>פעולות</v>
          </cell>
          <cell r="G4072" t="str">
            <v>גמיש</v>
          </cell>
          <cell r="H4072">
            <v>-0.11884550084889645</v>
          </cell>
          <cell r="I4072">
            <v>986100</v>
          </cell>
        </row>
        <row r="4073">
          <cell r="A4073">
            <v>1811400781</v>
          </cell>
          <cell r="B4073">
            <v>781</v>
          </cell>
          <cell r="C4073">
            <v>811400</v>
          </cell>
          <cell r="D4073">
            <v>1</v>
          </cell>
          <cell r="E4073">
            <v>0</v>
          </cell>
          <cell r="F4073" t="str">
            <v>עיר ללא אלימות</v>
          </cell>
          <cell r="G4073" t="str">
            <v>גמיש</v>
          </cell>
          <cell r="H4073">
            <v>0</v>
          </cell>
          <cell r="I4073">
            <v>1610600</v>
          </cell>
        </row>
        <row r="4074">
          <cell r="A4074">
            <v>1811400782</v>
          </cell>
          <cell r="B4074">
            <v>782</v>
          </cell>
          <cell r="C4074">
            <v>811400</v>
          </cell>
          <cell r="D4074">
            <v>1</v>
          </cell>
          <cell r="E4074">
            <v>0</v>
          </cell>
          <cell r="F4074" t="str">
            <v>סמים - משרד החינוך</v>
          </cell>
          <cell r="G4074" t="str">
            <v>קשיח</v>
          </cell>
          <cell r="H4074">
            <v>0</v>
          </cell>
          <cell r="I4074">
            <v>16000</v>
          </cell>
        </row>
        <row r="4075">
          <cell r="A4075">
            <v>1811400783</v>
          </cell>
          <cell r="B4075">
            <v>783</v>
          </cell>
          <cell r="C4075">
            <v>811400</v>
          </cell>
          <cell r="D4075">
            <v>1</v>
          </cell>
          <cell r="E4075">
            <v>0</v>
          </cell>
          <cell r="F4075" t="str">
            <v>אפוטרופוס כללי</v>
          </cell>
          <cell r="G4075" t="str">
            <v>גמיש</v>
          </cell>
          <cell r="H4075">
            <v>0</v>
          </cell>
          <cell r="I4075">
            <v>0</v>
          </cell>
        </row>
        <row r="4076">
          <cell r="A4076" t="e">
            <v>#VALUE!</v>
          </cell>
          <cell r="B4076" t="str">
            <v>811400  סך הכל</v>
          </cell>
          <cell r="C4076">
            <v>0</v>
          </cell>
          <cell r="D4076">
            <v>0</v>
          </cell>
          <cell r="E4076">
            <v>0</v>
          </cell>
          <cell r="F4076" t="str">
            <v>מניעת אלימות וסמים</v>
          </cell>
          <cell r="G4076">
            <v>0</v>
          </cell>
          <cell r="H4076">
            <v>-4.6531536507235183E-2</v>
          </cell>
          <cell r="I4076">
            <v>3452700</v>
          </cell>
        </row>
        <row r="4077">
          <cell r="A4077">
            <v>0</v>
          </cell>
          <cell r="B4077">
            <v>0</v>
          </cell>
          <cell r="C4077">
            <v>0</v>
          </cell>
          <cell r="D4077">
            <v>0</v>
          </cell>
          <cell r="E4077">
            <v>0</v>
          </cell>
          <cell r="F4077">
            <v>0</v>
          </cell>
          <cell r="G4077">
            <v>0</v>
          </cell>
          <cell r="H4077">
            <v>0</v>
          </cell>
          <cell r="I4077">
            <v>0</v>
          </cell>
        </row>
        <row r="4078">
          <cell r="A4078">
            <v>0</v>
          </cell>
          <cell r="B4078">
            <v>0</v>
          </cell>
          <cell r="C4078">
            <v>0</v>
          </cell>
          <cell r="D4078">
            <v>0</v>
          </cell>
          <cell r="E4078">
            <v>0</v>
          </cell>
          <cell r="F4078">
            <v>0</v>
          </cell>
          <cell r="G4078">
            <v>0</v>
          </cell>
          <cell r="H4078">
            <v>0</v>
          </cell>
          <cell r="I4078">
            <v>0</v>
          </cell>
        </row>
        <row r="4079">
          <cell r="A4079">
            <v>0</v>
          </cell>
          <cell r="B4079">
            <v>0</v>
          </cell>
          <cell r="C4079">
            <v>0</v>
          </cell>
          <cell r="D4079">
            <v>0</v>
          </cell>
          <cell r="E4079">
            <v>0</v>
          </cell>
          <cell r="F4079">
            <v>0</v>
          </cell>
          <cell r="G4079">
            <v>0</v>
          </cell>
          <cell r="H4079">
            <v>0</v>
          </cell>
          <cell r="I4079">
            <v>0</v>
          </cell>
        </row>
        <row r="4080">
          <cell r="A4080">
            <v>0</v>
          </cell>
          <cell r="B4080">
            <v>0</v>
          </cell>
          <cell r="C4080">
            <v>0</v>
          </cell>
          <cell r="D4080">
            <v>0</v>
          </cell>
          <cell r="E4080">
            <v>0</v>
          </cell>
          <cell r="F4080">
            <v>0</v>
          </cell>
          <cell r="G4080">
            <v>0</v>
          </cell>
          <cell r="H4080">
            <v>0</v>
          </cell>
          <cell r="I4080">
            <v>0</v>
          </cell>
        </row>
        <row r="4081">
          <cell r="A4081">
            <v>0</v>
          </cell>
          <cell r="B4081">
            <v>0</v>
          </cell>
          <cell r="C4081">
            <v>0</v>
          </cell>
          <cell r="D4081">
            <v>0</v>
          </cell>
          <cell r="E4081">
            <v>0</v>
          </cell>
          <cell r="F4081">
            <v>0</v>
          </cell>
          <cell r="G4081">
            <v>0</v>
          </cell>
          <cell r="H4081">
            <v>0</v>
          </cell>
          <cell r="I4081">
            <v>0</v>
          </cell>
        </row>
        <row r="4082">
          <cell r="A4082">
            <v>0</v>
          </cell>
          <cell r="B4082">
            <v>0</v>
          </cell>
          <cell r="C4082">
            <v>0</v>
          </cell>
          <cell r="D4082">
            <v>0</v>
          </cell>
          <cell r="E4082">
            <v>0</v>
          </cell>
          <cell r="F4082">
            <v>0</v>
          </cell>
          <cell r="G4082">
            <v>0</v>
          </cell>
          <cell r="H4082">
            <v>0</v>
          </cell>
          <cell r="I4082">
            <v>0</v>
          </cell>
        </row>
        <row r="4083">
          <cell r="A4083">
            <v>0</v>
          </cell>
          <cell r="B4083">
            <v>0</v>
          </cell>
          <cell r="C4083">
            <v>0</v>
          </cell>
          <cell r="D4083">
            <v>0</v>
          </cell>
          <cell r="E4083">
            <v>0</v>
          </cell>
          <cell r="F4083">
            <v>0</v>
          </cell>
          <cell r="G4083">
            <v>0</v>
          </cell>
          <cell r="H4083">
            <v>0</v>
          </cell>
          <cell r="I4083">
            <v>0</v>
          </cell>
        </row>
        <row r="4084">
          <cell r="A4084">
            <v>0</v>
          </cell>
          <cell r="B4084">
            <v>0</v>
          </cell>
          <cell r="C4084">
            <v>0</v>
          </cell>
          <cell r="D4084">
            <v>0</v>
          </cell>
          <cell r="E4084">
            <v>0</v>
          </cell>
          <cell r="F4084">
            <v>0</v>
          </cell>
          <cell r="G4084">
            <v>0</v>
          </cell>
          <cell r="H4084">
            <v>0</v>
          </cell>
          <cell r="I4084">
            <v>0</v>
          </cell>
        </row>
        <row r="4085">
          <cell r="A4085">
            <v>0</v>
          </cell>
          <cell r="B4085">
            <v>0</v>
          </cell>
          <cell r="C4085">
            <v>0</v>
          </cell>
          <cell r="D4085">
            <v>0</v>
          </cell>
          <cell r="E4085">
            <v>0</v>
          </cell>
          <cell r="F4085">
            <v>0</v>
          </cell>
          <cell r="G4085">
            <v>0</v>
          </cell>
          <cell r="H4085">
            <v>0</v>
          </cell>
          <cell r="I4085">
            <v>0</v>
          </cell>
        </row>
        <row r="4086">
          <cell r="A4086">
            <v>0</v>
          </cell>
          <cell r="B4086">
            <v>0</v>
          </cell>
          <cell r="C4086">
            <v>0</v>
          </cell>
          <cell r="D4086">
            <v>0</v>
          </cell>
          <cell r="E4086">
            <v>0</v>
          </cell>
          <cell r="F4086">
            <v>0</v>
          </cell>
          <cell r="G4086">
            <v>0</v>
          </cell>
          <cell r="H4086">
            <v>0</v>
          </cell>
          <cell r="I4086">
            <v>0</v>
          </cell>
        </row>
        <row r="4087">
          <cell r="A4087">
            <v>0</v>
          </cell>
          <cell r="B4087">
            <v>0</v>
          </cell>
          <cell r="C4087">
            <v>0</v>
          </cell>
          <cell r="D4087">
            <v>0</v>
          </cell>
          <cell r="E4087">
            <v>0</v>
          </cell>
          <cell r="F4087">
            <v>0</v>
          </cell>
          <cell r="G4087">
            <v>0</v>
          </cell>
          <cell r="H4087">
            <v>0</v>
          </cell>
          <cell r="I4087">
            <v>0</v>
          </cell>
        </row>
        <row r="4088">
          <cell r="A4088">
            <v>0</v>
          </cell>
          <cell r="B4088">
            <v>0</v>
          </cell>
          <cell r="C4088">
            <v>0</v>
          </cell>
          <cell r="D4088">
            <v>0</v>
          </cell>
          <cell r="E4088">
            <v>0</v>
          </cell>
          <cell r="F4088">
            <v>0</v>
          </cell>
          <cell r="G4088">
            <v>0</v>
          </cell>
          <cell r="H4088">
            <v>0</v>
          </cell>
          <cell r="I4088">
            <v>0</v>
          </cell>
        </row>
        <row r="4089">
          <cell r="A4089">
            <v>0</v>
          </cell>
          <cell r="B4089">
            <v>0</v>
          </cell>
          <cell r="C4089">
            <v>0</v>
          </cell>
          <cell r="D4089">
            <v>0</v>
          </cell>
          <cell r="E4089">
            <v>0</v>
          </cell>
          <cell r="F4089">
            <v>0</v>
          </cell>
          <cell r="G4089">
            <v>0</v>
          </cell>
          <cell r="H4089">
            <v>0</v>
          </cell>
          <cell r="I4089">
            <v>0</v>
          </cell>
        </row>
        <row r="4090">
          <cell r="A4090">
            <v>18120000</v>
          </cell>
          <cell r="B4090">
            <v>0</v>
          </cell>
          <cell r="C4090">
            <v>812000</v>
          </cell>
          <cell r="D4090">
            <v>1</v>
          </cell>
          <cell r="E4090">
            <v>0</v>
          </cell>
          <cell r="F4090" t="str">
            <v xml:space="preserve">חינוך קדם יסודי   </v>
          </cell>
          <cell r="G4090" t="str">
            <v xml:space="preserve"> </v>
          </cell>
          <cell r="H4090">
            <v>0</v>
          </cell>
          <cell r="I4090">
            <v>0</v>
          </cell>
        </row>
        <row r="4091">
          <cell r="A4091">
            <v>18122000</v>
          </cell>
          <cell r="B4091">
            <v>0</v>
          </cell>
          <cell r="C4091">
            <v>812200</v>
          </cell>
          <cell r="D4091">
            <v>1</v>
          </cell>
          <cell r="E4091">
            <v>0</v>
          </cell>
          <cell r="F4091" t="str">
            <v xml:space="preserve">גני ילדים         </v>
          </cell>
          <cell r="G4091" t="str">
            <v xml:space="preserve"> </v>
          </cell>
          <cell r="H4091">
            <v>0</v>
          </cell>
          <cell r="I4091">
            <v>0</v>
          </cell>
        </row>
        <row r="4092">
          <cell r="A4092">
            <v>1812200100</v>
          </cell>
          <cell r="B4092">
            <v>100</v>
          </cell>
          <cell r="C4092">
            <v>812200</v>
          </cell>
          <cell r="D4092">
            <v>1</v>
          </cell>
          <cell r="E4092">
            <v>0</v>
          </cell>
          <cell r="F4092" t="str">
            <v>שכר עובדים לפי תקן</v>
          </cell>
          <cell r="G4092" t="str">
            <v xml:space="preserve"> </v>
          </cell>
          <cell r="H4092">
            <v>0</v>
          </cell>
          <cell r="I4092">
            <v>0</v>
          </cell>
        </row>
        <row r="4093">
          <cell r="A4093">
            <v>1812200110</v>
          </cell>
          <cell r="B4093">
            <v>110</v>
          </cell>
          <cell r="C4093">
            <v>812200</v>
          </cell>
          <cell r="D4093">
            <v>1</v>
          </cell>
          <cell r="E4093">
            <v>0</v>
          </cell>
          <cell r="F4093" t="str">
            <v>השכר הקובע-תקציבית</v>
          </cell>
          <cell r="G4093" t="str">
            <v>שכר</v>
          </cell>
          <cell r="H4093">
            <v>-0.25094753640534606</v>
          </cell>
          <cell r="I4093">
            <v>1126500</v>
          </cell>
        </row>
        <row r="4094">
          <cell r="A4094">
            <v>1812200119</v>
          </cell>
          <cell r="B4094">
            <v>119</v>
          </cell>
          <cell r="C4094">
            <v>812200</v>
          </cell>
          <cell r="D4094">
            <v>1</v>
          </cell>
          <cell r="E4094">
            <v>0</v>
          </cell>
          <cell r="F4094" t="str">
            <v xml:space="preserve">השכר הקובע-צוברת  </v>
          </cell>
          <cell r="G4094" t="str">
            <v>שכר</v>
          </cell>
          <cell r="H4094">
            <v>-7.6514735493318664E-2</v>
          </cell>
          <cell r="I4094">
            <v>504500</v>
          </cell>
        </row>
        <row r="4095">
          <cell r="A4095">
            <v>1812200122</v>
          </cell>
          <cell r="B4095">
            <v>122</v>
          </cell>
          <cell r="C4095">
            <v>812200</v>
          </cell>
          <cell r="D4095">
            <v>1</v>
          </cell>
          <cell r="E4095">
            <v>0</v>
          </cell>
          <cell r="F4095" t="str">
            <v xml:space="preserve">ביגוד             </v>
          </cell>
          <cell r="G4095" t="str">
            <v>שכר</v>
          </cell>
          <cell r="H4095">
            <v>0</v>
          </cell>
          <cell r="I4095">
            <v>14400</v>
          </cell>
        </row>
        <row r="4096">
          <cell r="A4096">
            <v>1812200126</v>
          </cell>
          <cell r="B4096">
            <v>126</v>
          </cell>
          <cell r="C4096">
            <v>812200</v>
          </cell>
          <cell r="D4096">
            <v>1</v>
          </cell>
          <cell r="E4096">
            <v>0</v>
          </cell>
          <cell r="F4096" t="str">
            <v xml:space="preserve">דמי הבראה         </v>
          </cell>
          <cell r="G4096" t="str">
            <v>שכר</v>
          </cell>
          <cell r="H4096">
            <v>-0.69372128637059727</v>
          </cell>
          <cell r="I4096">
            <v>40000</v>
          </cell>
        </row>
        <row r="4097">
          <cell r="A4097">
            <v>1812200130</v>
          </cell>
          <cell r="B4097">
            <v>130</v>
          </cell>
          <cell r="C4097">
            <v>812200</v>
          </cell>
          <cell r="D4097">
            <v>1</v>
          </cell>
          <cell r="E4097">
            <v>0</v>
          </cell>
          <cell r="F4097" t="str">
            <v xml:space="preserve">שעות נוספות       </v>
          </cell>
          <cell r="G4097" t="str">
            <v>שכר</v>
          </cell>
          <cell r="H4097">
            <v>0</v>
          </cell>
          <cell r="I4097">
            <v>0</v>
          </cell>
        </row>
        <row r="4098">
          <cell r="A4098">
            <v>1812200200</v>
          </cell>
          <cell r="B4098">
            <v>200</v>
          </cell>
          <cell r="C4098">
            <v>812200</v>
          </cell>
          <cell r="D4098">
            <v>1</v>
          </cell>
          <cell r="E4098">
            <v>0</v>
          </cell>
          <cell r="F4098" t="str">
            <v>שכר עובדים ללא תקן</v>
          </cell>
          <cell r="G4098" t="str">
            <v xml:space="preserve"> </v>
          </cell>
          <cell r="H4098">
            <v>0</v>
          </cell>
          <cell r="I4098">
            <v>0</v>
          </cell>
        </row>
        <row r="4099">
          <cell r="A4099">
            <v>1812200210</v>
          </cell>
          <cell r="B4099">
            <v>210</v>
          </cell>
          <cell r="C4099">
            <v>812200</v>
          </cell>
          <cell r="D4099">
            <v>1</v>
          </cell>
          <cell r="E4099">
            <v>0</v>
          </cell>
          <cell r="F4099" t="str">
            <v xml:space="preserve">השכר הקובע        </v>
          </cell>
          <cell r="G4099" t="str">
            <v>שכר</v>
          </cell>
          <cell r="H4099">
            <v>0</v>
          </cell>
          <cell r="I4099">
            <v>0</v>
          </cell>
        </row>
        <row r="4100">
          <cell r="A4100">
            <v>1812200253</v>
          </cell>
          <cell r="B4100">
            <v>253</v>
          </cell>
          <cell r="C4100">
            <v>812200</v>
          </cell>
          <cell r="D4100">
            <v>1</v>
          </cell>
          <cell r="E4100">
            <v>0</v>
          </cell>
          <cell r="F4100" t="str">
            <v xml:space="preserve">סייעות - קבלן     </v>
          </cell>
          <cell r="G4100" t="str">
            <v>שכר</v>
          </cell>
          <cell r="H4100">
            <v>0</v>
          </cell>
          <cell r="I4100">
            <v>0</v>
          </cell>
        </row>
        <row r="4101">
          <cell r="A4101">
            <v>1812200255</v>
          </cell>
          <cell r="B4101">
            <v>255</v>
          </cell>
          <cell r="C4101">
            <v>812200</v>
          </cell>
          <cell r="D4101">
            <v>1</v>
          </cell>
          <cell r="E4101">
            <v>0</v>
          </cell>
          <cell r="F4101" t="str">
            <v xml:space="preserve">מילוי מקום        </v>
          </cell>
          <cell r="G4101" t="str">
            <v>שכר</v>
          </cell>
          <cell r="H4101">
            <v>0</v>
          </cell>
          <cell r="I4101">
            <v>0</v>
          </cell>
        </row>
        <row r="4102">
          <cell r="A4102">
            <v>1812200261</v>
          </cell>
          <cell r="B4102">
            <v>261</v>
          </cell>
          <cell r="C4102">
            <v>812200</v>
          </cell>
          <cell r="D4102">
            <v>1</v>
          </cell>
          <cell r="E4102">
            <v>0</v>
          </cell>
          <cell r="F4102" t="str">
            <v xml:space="preserve">משכורות לגננות    </v>
          </cell>
          <cell r="G4102" t="str">
            <v>שכר</v>
          </cell>
          <cell r="H4102">
            <v>0</v>
          </cell>
          <cell r="I4102">
            <v>0</v>
          </cell>
        </row>
        <row r="4103">
          <cell r="A4103">
            <v>1812200263</v>
          </cell>
          <cell r="B4103">
            <v>263</v>
          </cell>
          <cell r="C4103">
            <v>812200</v>
          </cell>
          <cell r="D4103">
            <v>1</v>
          </cell>
          <cell r="E4103">
            <v>0</v>
          </cell>
          <cell r="F4103" t="str">
            <v xml:space="preserve">משלימות ימי ו'    </v>
          </cell>
          <cell r="G4103" t="str">
            <v>שכר</v>
          </cell>
          <cell r="H4103">
            <v>0</v>
          </cell>
          <cell r="I4103">
            <v>0</v>
          </cell>
        </row>
        <row r="4104">
          <cell r="A4104">
            <v>1812200264</v>
          </cell>
          <cell r="B4104">
            <v>264</v>
          </cell>
          <cell r="C4104">
            <v>812200</v>
          </cell>
          <cell r="D4104">
            <v>1</v>
          </cell>
          <cell r="E4104">
            <v>0</v>
          </cell>
          <cell r="F4104" t="str">
            <v>תקן קבועים ממוסדות</v>
          </cell>
          <cell r="G4104" t="str">
            <v>שכר</v>
          </cell>
          <cell r="H4104">
            <v>0</v>
          </cell>
          <cell r="I4104">
            <v>0</v>
          </cell>
        </row>
        <row r="4105">
          <cell r="A4105">
            <v>1812200400</v>
          </cell>
          <cell r="B4105">
            <v>400</v>
          </cell>
          <cell r="C4105">
            <v>812200</v>
          </cell>
          <cell r="D4105">
            <v>1</v>
          </cell>
          <cell r="E4105">
            <v>0</v>
          </cell>
          <cell r="F4105" t="str">
            <v>אחזקת בנינים וציוד</v>
          </cell>
          <cell r="G4105" t="str">
            <v xml:space="preserve"> </v>
          </cell>
          <cell r="H4105">
            <v>0</v>
          </cell>
          <cell r="I4105">
            <v>0</v>
          </cell>
        </row>
        <row r="4106">
          <cell r="A4106">
            <v>1812200420</v>
          </cell>
          <cell r="B4106">
            <v>420</v>
          </cell>
          <cell r="C4106">
            <v>812200</v>
          </cell>
          <cell r="D4106">
            <v>1</v>
          </cell>
          <cell r="E4106">
            <v>0</v>
          </cell>
          <cell r="F4106" t="str">
            <v xml:space="preserve">כיבוי אש          </v>
          </cell>
          <cell r="G4106" t="str">
            <v>גמיש</v>
          </cell>
          <cell r="H4106">
            <v>0</v>
          </cell>
          <cell r="I4106">
            <v>85000</v>
          </cell>
        </row>
        <row r="4107">
          <cell r="A4107">
            <v>1812200423</v>
          </cell>
          <cell r="B4107">
            <v>423</v>
          </cell>
          <cell r="C4107">
            <v>812200</v>
          </cell>
          <cell r="D4107">
            <v>1</v>
          </cell>
          <cell r="E4107">
            <v>0</v>
          </cell>
          <cell r="F4107" t="str">
            <v xml:space="preserve">תחזוקת מבנה       </v>
          </cell>
          <cell r="G4107" t="str">
            <v>קשיח</v>
          </cell>
          <cell r="H4107">
            <v>0</v>
          </cell>
          <cell r="I4107">
            <v>0</v>
          </cell>
        </row>
        <row r="4108">
          <cell r="A4108">
            <v>1812200430</v>
          </cell>
          <cell r="B4108">
            <v>430</v>
          </cell>
          <cell r="C4108">
            <v>812200</v>
          </cell>
          <cell r="D4108">
            <v>1</v>
          </cell>
          <cell r="E4108">
            <v>0</v>
          </cell>
          <cell r="F4108" t="str">
            <v xml:space="preserve">גז לגנים          </v>
          </cell>
          <cell r="G4108" t="str">
            <v>גמיש</v>
          </cell>
          <cell r="H4108">
            <v>0</v>
          </cell>
          <cell r="I4108">
            <v>0</v>
          </cell>
        </row>
        <row r="4109">
          <cell r="A4109">
            <v>1812200431</v>
          </cell>
          <cell r="B4109">
            <v>431</v>
          </cell>
          <cell r="C4109">
            <v>812200</v>
          </cell>
          <cell r="D4109">
            <v>1</v>
          </cell>
          <cell r="E4109">
            <v>0</v>
          </cell>
          <cell r="F4109" t="str">
            <v xml:space="preserve">חשמל              </v>
          </cell>
          <cell r="G4109" t="str">
            <v>קשיח</v>
          </cell>
          <cell r="H4109">
            <v>0.10000000000000009</v>
          </cell>
          <cell r="I4109">
            <v>1782000</v>
          </cell>
        </row>
        <row r="4110">
          <cell r="A4110">
            <v>1812200432</v>
          </cell>
          <cell r="B4110">
            <v>432</v>
          </cell>
          <cell r="C4110">
            <v>812200</v>
          </cell>
          <cell r="D4110">
            <v>1</v>
          </cell>
          <cell r="E4110">
            <v>0</v>
          </cell>
          <cell r="F4110" t="str">
            <v xml:space="preserve">מים               </v>
          </cell>
          <cell r="G4110" t="str">
            <v>קשיח</v>
          </cell>
          <cell r="H4110">
            <v>0</v>
          </cell>
          <cell r="I4110">
            <v>765000</v>
          </cell>
        </row>
        <row r="4111">
          <cell r="A4111">
            <v>1812200433</v>
          </cell>
          <cell r="B4111">
            <v>433</v>
          </cell>
          <cell r="C4111">
            <v>812200</v>
          </cell>
          <cell r="D4111">
            <v>1</v>
          </cell>
          <cell r="E4111">
            <v>0</v>
          </cell>
          <cell r="F4111" t="str">
            <v xml:space="preserve">חומרי נקיון       </v>
          </cell>
          <cell r="G4111" t="str">
            <v>גמיש</v>
          </cell>
          <cell r="H4111">
            <v>0</v>
          </cell>
          <cell r="I4111">
            <v>116400</v>
          </cell>
        </row>
        <row r="4112">
          <cell r="A4112">
            <v>1812200434</v>
          </cell>
          <cell r="B4112">
            <v>434</v>
          </cell>
          <cell r="C4112">
            <v>812200</v>
          </cell>
          <cell r="D4112">
            <v>1</v>
          </cell>
          <cell r="E4112">
            <v>0</v>
          </cell>
          <cell r="F4112" t="str">
            <v xml:space="preserve">חיטוי והדברה      </v>
          </cell>
          <cell r="G4112" t="str">
            <v>גמיש</v>
          </cell>
          <cell r="H4112">
            <v>0</v>
          </cell>
          <cell r="I4112">
            <v>23800</v>
          </cell>
        </row>
        <row r="4113">
          <cell r="A4113">
            <v>1812200437</v>
          </cell>
          <cell r="B4113">
            <v>437</v>
          </cell>
          <cell r="C4113">
            <v>812200</v>
          </cell>
          <cell r="D4113">
            <v>1</v>
          </cell>
          <cell r="E4113">
            <v>0</v>
          </cell>
          <cell r="F4113" t="str">
            <v xml:space="preserve">אחזקת אזעקה       </v>
          </cell>
          <cell r="G4113" t="str">
            <v>קשיח</v>
          </cell>
          <cell r="H4113">
            <v>0.12903225806451624</v>
          </cell>
          <cell r="I4113">
            <v>21000</v>
          </cell>
        </row>
        <row r="4114">
          <cell r="A4114">
            <v>1812200441</v>
          </cell>
          <cell r="B4114">
            <v>441</v>
          </cell>
          <cell r="C4114">
            <v>812200</v>
          </cell>
          <cell r="D4114">
            <v>1</v>
          </cell>
          <cell r="E4114">
            <v>0</v>
          </cell>
          <cell r="F4114" t="str">
            <v xml:space="preserve">ביטוח             </v>
          </cell>
          <cell r="G4114" t="str">
            <v>קשיח</v>
          </cell>
          <cell r="H4114">
            <v>0</v>
          </cell>
          <cell r="I4114">
            <v>0</v>
          </cell>
        </row>
        <row r="4115">
          <cell r="A4115">
            <v>1812200450</v>
          </cell>
          <cell r="B4115">
            <v>450</v>
          </cell>
          <cell r="C4115">
            <v>812200</v>
          </cell>
          <cell r="D4115">
            <v>1</v>
          </cell>
          <cell r="E4115">
            <v>0</v>
          </cell>
          <cell r="F4115" t="str">
            <v xml:space="preserve">ריהוט ואחזקתו     </v>
          </cell>
          <cell r="G4115" t="str">
            <v>גמיש</v>
          </cell>
          <cell r="H4115">
            <v>0</v>
          </cell>
          <cell r="I4115">
            <v>0</v>
          </cell>
        </row>
        <row r="4116">
          <cell r="A4116">
            <v>1812200471</v>
          </cell>
          <cell r="B4116">
            <v>471</v>
          </cell>
          <cell r="C4116">
            <v>812200</v>
          </cell>
          <cell r="D4116">
            <v>1</v>
          </cell>
          <cell r="E4116">
            <v>0</v>
          </cell>
          <cell r="F4116" t="str">
            <v>מכשרי כתיבה</v>
          </cell>
          <cell r="G4116" t="str">
            <v>גמיש</v>
          </cell>
          <cell r="H4116">
            <v>0</v>
          </cell>
          <cell r="I4116">
            <v>5700</v>
          </cell>
        </row>
        <row r="4117">
          <cell r="A4117">
            <v>1812200500</v>
          </cell>
          <cell r="B4117">
            <v>500</v>
          </cell>
          <cell r="C4117">
            <v>812200</v>
          </cell>
          <cell r="D4117">
            <v>1</v>
          </cell>
          <cell r="E4117">
            <v>0</v>
          </cell>
          <cell r="F4117" t="str">
            <v xml:space="preserve">הוצאות מינהליות   </v>
          </cell>
          <cell r="G4117" t="str">
            <v xml:space="preserve"> </v>
          </cell>
          <cell r="H4117">
            <v>0</v>
          </cell>
          <cell r="I4117">
            <v>0</v>
          </cell>
        </row>
        <row r="4118">
          <cell r="A4118">
            <v>1812200521</v>
          </cell>
          <cell r="B4118">
            <v>521</v>
          </cell>
          <cell r="C4118">
            <v>812200</v>
          </cell>
          <cell r="D4118">
            <v>1</v>
          </cell>
          <cell r="E4118">
            <v>0</v>
          </cell>
          <cell r="F4118" t="str">
            <v>השת' השתלמות ע'לגנ</v>
          </cell>
          <cell r="G4118" t="str">
            <v>קשיח</v>
          </cell>
          <cell r="H4118">
            <v>0</v>
          </cell>
          <cell r="I4118">
            <v>0</v>
          </cell>
        </row>
        <row r="4119">
          <cell r="A4119">
            <v>1812200540</v>
          </cell>
          <cell r="B4119">
            <v>540</v>
          </cell>
          <cell r="C4119">
            <v>812200</v>
          </cell>
          <cell r="D4119">
            <v>1</v>
          </cell>
          <cell r="E4119">
            <v>0</v>
          </cell>
          <cell r="F4119" t="str">
            <v xml:space="preserve">הוצאות טלפון      </v>
          </cell>
          <cell r="G4119" t="str">
            <v>גמיש</v>
          </cell>
          <cell r="H4119">
            <v>0</v>
          </cell>
          <cell r="I4119">
            <v>180000</v>
          </cell>
        </row>
        <row r="4120">
          <cell r="A4120">
            <v>1812200541</v>
          </cell>
          <cell r="B4120">
            <v>541</v>
          </cell>
          <cell r="C4120">
            <v>812200</v>
          </cell>
          <cell r="D4120">
            <v>1</v>
          </cell>
          <cell r="E4120">
            <v>0</v>
          </cell>
          <cell r="F4120" t="str">
            <v xml:space="preserve">משלוח דאר         </v>
          </cell>
          <cell r="G4120" t="str">
            <v>קשיח</v>
          </cell>
          <cell r="H4120">
            <v>0</v>
          </cell>
          <cell r="I4120">
            <v>0</v>
          </cell>
        </row>
        <row r="4121">
          <cell r="A4121">
            <v>1812200544</v>
          </cell>
          <cell r="B4121">
            <v>544</v>
          </cell>
          <cell r="C4121">
            <v>812200</v>
          </cell>
          <cell r="D4121">
            <v>1</v>
          </cell>
          <cell r="E4121">
            <v>0</v>
          </cell>
          <cell r="F4121" t="str">
            <v xml:space="preserve">הוצאות דאר        </v>
          </cell>
          <cell r="G4121" t="str">
            <v>קשיח</v>
          </cell>
          <cell r="H4121">
            <v>-0.88038277511961727</v>
          </cell>
          <cell r="I4121">
            <v>5000</v>
          </cell>
        </row>
        <row r="4122">
          <cell r="A4122">
            <v>1812200551</v>
          </cell>
          <cell r="B4122">
            <v>551</v>
          </cell>
          <cell r="C4122">
            <v>812200</v>
          </cell>
          <cell r="D4122">
            <v>1</v>
          </cell>
          <cell r="E4122">
            <v>0</v>
          </cell>
          <cell r="F4122" t="str">
            <v xml:space="preserve">מודעות והדבקתן    </v>
          </cell>
          <cell r="G4122" t="str">
            <v>גמיש</v>
          </cell>
          <cell r="H4122">
            <v>0</v>
          </cell>
          <cell r="I4122">
            <v>0</v>
          </cell>
        </row>
        <row r="4123">
          <cell r="A4123">
            <v>1812200561</v>
          </cell>
          <cell r="B4123">
            <v>561</v>
          </cell>
          <cell r="C4123">
            <v>812200</v>
          </cell>
          <cell r="D4123">
            <v>1</v>
          </cell>
          <cell r="E4123">
            <v>0</v>
          </cell>
          <cell r="F4123" t="str">
            <v xml:space="preserve">שיכפולים          </v>
          </cell>
          <cell r="G4123" t="str">
            <v>גמיש</v>
          </cell>
          <cell r="H4123">
            <v>0</v>
          </cell>
          <cell r="I4123">
            <v>0</v>
          </cell>
        </row>
        <row r="4124">
          <cell r="A4124">
            <v>1812200562</v>
          </cell>
          <cell r="B4124">
            <v>562</v>
          </cell>
          <cell r="C4124">
            <v>812200</v>
          </cell>
          <cell r="D4124">
            <v>1</v>
          </cell>
          <cell r="E4124">
            <v>0</v>
          </cell>
          <cell r="F4124" t="str">
            <v>הדפסות לרישום גנים</v>
          </cell>
          <cell r="G4124" t="str">
            <v>קשיח</v>
          </cell>
          <cell r="H4124">
            <v>0</v>
          </cell>
          <cell r="I4124">
            <v>57000</v>
          </cell>
        </row>
        <row r="4125">
          <cell r="A4125">
            <v>1812200563</v>
          </cell>
          <cell r="B4125">
            <v>563</v>
          </cell>
          <cell r="C4125">
            <v>812200</v>
          </cell>
          <cell r="D4125">
            <v>1</v>
          </cell>
          <cell r="E4125">
            <v>0</v>
          </cell>
          <cell r="F4125" t="str">
            <v xml:space="preserve">הדפסות  אוטומציה  </v>
          </cell>
          <cell r="G4125" t="str">
            <v>קשיח</v>
          </cell>
          <cell r="H4125">
            <v>0</v>
          </cell>
          <cell r="I4125">
            <v>370500</v>
          </cell>
        </row>
        <row r="4126">
          <cell r="A4126">
            <v>1812200571</v>
          </cell>
          <cell r="B4126">
            <v>571</v>
          </cell>
          <cell r="C4126">
            <v>812200</v>
          </cell>
          <cell r="D4126">
            <v>1</v>
          </cell>
          <cell r="E4126">
            <v>0</v>
          </cell>
          <cell r="F4126" t="str">
            <v xml:space="preserve">מיכון וענ"א       </v>
          </cell>
          <cell r="G4126" t="str">
            <v>קשיח</v>
          </cell>
          <cell r="H4126">
            <v>0.53797468354430378</v>
          </cell>
          <cell r="I4126">
            <v>97200</v>
          </cell>
        </row>
        <row r="4127">
          <cell r="A4127">
            <v>1812200700</v>
          </cell>
          <cell r="B4127">
            <v>700</v>
          </cell>
          <cell r="C4127">
            <v>812200</v>
          </cell>
          <cell r="D4127">
            <v>1</v>
          </cell>
          <cell r="E4127">
            <v>0</v>
          </cell>
          <cell r="F4127" t="str">
            <v xml:space="preserve">הוצאות לפעולות    </v>
          </cell>
          <cell r="G4127" t="str">
            <v xml:space="preserve"> </v>
          </cell>
          <cell r="H4127">
            <v>0</v>
          </cell>
          <cell r="I4127">
            <v>0</v>
          </cell>
        </row>
        <row r="4128">
          <cell r="A4128">
            <v>1812200710</v>
          </cell>
          <cell r="B4128">
            <v>710</v>
          </cell>
          <cell r="C4128">
            <v>812200</v>
          </cell>
          <cell r="D4128">
            <v>1</v>
          </cell>
          <cell r="E4128">
            <v>0</v>
          </cell>
          <cell r="F4128" t="str">
            <v xml:space="preserve">הובלות  והסעות    </v>
          </cell>
          <cell r="G4128" t="str">
            <v>גמיש</v>
          </cell>
          <cell r="H4128">
            <v>0</v>
          </cell>
          <cell r="I4128">
            <v>57000</v>
          </cell>
        </row>
        <row r="4129">
          <cell r="A4129">
            <v>1812200721</v>
          </cell>
          <cell r="B4129">
            <v>721</v>
          </cell>
          <cell r="C4129">
            <v>812200</v>
          </cell>
          <cell r="D4129">
            <v>1</v>
          </cell>
          <cell r="E4129">
            <v>0</v>
          </cell>
          <cell r="F4129" t="str">
            <v>חמרים-תחזוקת מבנים</v>
          </cell>
          <cell r="G4129" t="str">
            <v>גמיש</v>
          </cell>
          <cell r="H4129">
            <v>0</v>
          </cell>
          <cell r="I4129">
            <v>0</v>
          </cell>
        </row>
        <row r="4130">
          <cell r="A4130">
            <v>1812200722</v>
          </cell>
          <cell r="B4130">
            <v>722</v>
          </cell>
          <cell r="C4130">
            <v>812200</v>
          </cell>
          <cell r="D4130">
            <v>1</v>
          </cell>
          <cell r="E4130">
            <v>0</v>
          </cell>
          <cell r="F4130" t="str">
            <v>חמרים-תחזוקה עצמית</v>
          </cell>
          <cell r="G4130" t="str">
            <v>גמיש</v>
          </cell>
          <cell r="H4130">
            <v>0</v>
          </cell>
          <cell r="I4130">
            <v>0</v>
          </cell>
        </row>
        <row r="4131">
          <cell r="A4131">
            <v>1812200723</v>
          </cell>
          <cell r="B4131">
            <v>723</v>
          </cell>
          <cell r="C4131">
            <v>812200</v>
          </cell>
          <cell r="D4131">
            <v>1</v>
          </cell>
          <cell r="E4131">
            <v>0</v>
          </cell>
          <cell r="F4131" t="str">
            <v xml:space="preserve">חומרים לגנים      </v>
          </cell>
          <cell r="G4131" t="str">
            <v>גמיש</v>
          </cell>
          <cell r="H4131">
            <v>0</v>
          </cell>
          <cell r="I4131">
            <v>512100</v>
          </cell>
        </row>
        <row r="4132">
          <cell r="A4132">
            <v>1812200724</v>
          </cell>
          <cell r="B4132">
            <v>724</v>
          </cell>
          <cell r="C4132">
            <v>812200</v>
          </cell>
          <cell r="D4132">
            <v>1</v>
          </cell>
          <cell r="E4132">
            <v>0</v>
          </cell>
          <cell r="F4132" t="str">
            <v xml:space="preserve">חול לגנים         </v>
          </cell>
          <cell r="G4132" t="str">
            <v>גמיש</v>
          </cell>
          <cell r="H4132">
            <v>0</v>
          </cell>
          <cell r="I4132">
            <v>0</v>
          </cell>
        </row>
        <row r="4133">
          <cell r="A4133">
            <v>1812200742</v>
          </cell>
          <cell r="B4133">
            <v>742</v>
          </cell>
          <cell r="C4133">
            <v>812200</v>
          </cell>
          <cell r="D4133">
            <v>1</v>
          </cell>
          <cell r="E4133">
            <v>0</v>
          </cell>
          <cell r="F4133" t="str">
            <v xml:space="preserve">כלים וציוד        </v>
          </cell>
          <cell r="G4133" t="str">
            <v>גמיש</v>
          </cell>
          <cell r="H4133">
            <v>0</v>
          </cell>
          <cell r="I4133">
            <v>0</v>
          </cell>
        </row>
        <row r="4134">
          <cell r="A4134">
            <v>1812200743</v>
          </cell>
          <cell r="B4134">
            <v>743</v>
          </cell>
          <cell r="C4134">
            <v>812200</v>
          </cell>
          <cell r="D4134">
            <v>1</v>
          </cell>
          <cell r="E4134">
            <v>0</v>
          </cell>
          <cell r="F4134" t="str">
            <v>תחזוקת ציוד מחשבים</v>
          </cell>
          <cell r="G4134" t="str">
            <v>גמיש</v>
          </cell>
          <cell r="H4134">
            <v>0</v>
          </cell>
          <cell r="I4134">
            <v>0</v>
          </cell>
        </row>
        <row r="4135">
          <cell r="A4135">
            <v>1812200745</v>
          </cell>
          <cell r="B4135">
            <v>745</v>
          </cell>
          <cell r="C4135">
            <v>812200</v>
          </cell>
          <cell r="D4135">
            <v>1</v>
          </cell>
          <cell r="E4135">
            <v>0</v>
          </cell>
          <cell r="F4135" t="str">
            <v xml:space="preserve">דמי פריצה - תכולה </v>
          </cell>
          <cell r="G4135" t="str">
            <v>קשיח</v>
          </cell>
          <cell r="H4135">
            <v>0</v>
          </cell>
          <cell r="I4135">
            <v>0</v>
          </cell>
        </row>
        <row r="4136">
          <cell r="A4136">
            <v>1812200746</v>
          </cell>
          <cell r="B4136">
            <v>746</v>
          </cell>
          <cell r="C4136">
            <v>812200</v>
          </cell>
          <cell r="D4136">
            <v>1</v>
          </cell>
          <cell r="E4136">
            <v>0</v>
          </cell>
          <cell r="F4136" t="str">
            <v xml:space="preserve">דמי פריצה - מבנה  </v>
          </cell>
          <cell r="G4136" t="str">
            <v>קשיח</v>
          </cell>
          <cell r="H4136">
            <v>0</v>
          </cell>
          <cell r="I4136">
            <v>0</v>
          </cell>
        </row>
        <row r="4137">
          <cell r="A4137">
            <v>1812200750</v>
          </cell>
          <cell r="B4137">
            <v>750</v>
          </cell>
          <cell r="C4137">
            <v>812200</v>
          </cell>
          <cell r="D4137">
            <v>1</v>
          </cell>
          <cell r="E4137">
            <v>0</v>
          </cell>
          <cell r="F4137" t="str">
            <v>אחזקת מוסדות</v>
          </cell>
          <cell r="G4137" t="str">
            <v>קשיח</v>
          </cell>
          <cell r="H4137">
            <v>3.9757909757417664E-2</v>
          </cell>
          <cell r="I4137">
            <v>4226200</v>
          </cell>
        </row>
        <row r="4138">
          <cell r="A4138">
            <v>1812200751</v>
          </cell>
          <cell r="B4138">
            <v>751</v>
          </cell>
          <cell r="C4138">
            <v>812200</v>
          </cell>
          <cell r="D4138">
            <v>1</v>
          </cell>
          <cell r="E4138">
            <v>0</v>
          </cell>
          <cell r="F4138" t="str">
            <v xml:space="preserve">עבודות קבלניות    </v>
          </cell>
          <cell r="G4138" t="str">
            <v>גמיש</v>
          </cell>
          <cell r="H4138">
            <v>0</v>
          </cell>
          <cell r="I4138">
            <v>0</v>
          </cell>
        </row>
        <row r="4139">
          <cell r="A4139">
            <v>1812200752</v>
          </cell>
          <cell r="B4139">
            <v>752</v>
          </cell>
          <cell r="C4139">
            <v>812200</v>
          </cell>
          <cell r="D4139">
            <v>1</v>
          </cell>
          <cell r="E4139">
            <v>0</v>
          </cell>
          <cell r="F4139" t="str">
            <v xml:space="preserve">נקיון בקבלנות     </v>
          </cell>
          <cell r="G4139" t="str">
            <v>קשיח</v>
          </cell>
          <cell r="H4139">
            <v>4.8951048951048959E-2</v>
          </cell>
          <cell r="I4139">
            <v>15000</v>
          </cell>
        </row>
        <row r="4140">
          <cell r="A4140">
            <v>1812200753</v>
          </cell>
          <cell r="B4140">
            <v>753</v>
          </cell>
          <cell r="C4140">
            <v>812200</v>
          </cell>
          <cell r="D4140">
            <v>1</v>
          </cell>
          <cell r="E4140">
            <v>0</v>
          </cell>
          <cell r="F4140" t="str">
            <v xml:space="preserve">סייעות - קבלן     </v>
          </cell>
          <cell r="G4140" t="str">
            <v>קשיח</v>
          </cell>
          <cell r="H4140">
            <v>0</v>
          </cell>
          <cell r="I4140">
            <v>0</v>
          </cell>
        </row>
        <row r="4141">
          <cell r="A4141">
            <v>1812200755</v>
          </cell>
          <cell r="B4141">
            <v>755</v>
          </cell>
          <cell r="C4141">
            <v>812200</v>
          </cell>
          <cell r="D4141">
            <v>1</v>
          </cell>
          <cell r="E4141">
            <v>0</v>
          </cell>
          <cell r="F4141" t="str">
            <v xml:space="preserve">מילוי מקום        </v>
          </cell>
          <cell r="G4141" t="str">
            <v>קשיח</v>
          </cell>
          <cell r="H4141">
            <v>0</v>
          </cell>
          <cell r="I4141">
            <v>0</v>
          </cell>
        </row>
        <row r="4142">
          <cell r="A4142">
            <v>1812200756</v>
          </cell>
          <cell r="B4142">
            <v>756</v>
          </cell>
          <cell r="C4142">
            <v>812200</v>
          </cell>
          <cell r="D4142">
            <v>1</v>
          </cell>
          <cell r="E4142">
            <v>0</v>
          </cell>
          <cell r="F4142" t="str">
            <v xml:space="preserve">שמירה וסדרנות     </v>
          </cell>
          <cell r="G4142" t="str">
            <v>קשיח</v>
          </cell>
          <cell r="H4142">
            <v>-0.46153846153846156</v>
          </cell>
          <cell r="I4142">
            <v>35000</v>
          </cell>
        </row>
        <row r="4143">
          <cell r="A4143">
            <v>1812200757</v>
          </cell>
          <cell r="B4143">
            <v>757</v>
          </cell>
          <cell r="C4143">
            <v>812200</v>
          </cell>
          <cell r="D4143">
            <v>1</v>
          </cell>
          <cell r="E4143">
            <v>0</v>
          </cell>
          <cell r="F4143" t="str">
            <v>ע' לגננות+משלימות</v>
          </cell>
          <cell r="G4143" t="str">
            <v>קשיח</v>
          </cell>
          <cell r="H4143">
            <v>8.0902358863418788E-2</v>
          </cell>
          <cell r="I4143">
            <v>51963300</v>
          </cell>
        </row>
        <row r="4144">
          <cell r="A4144">
            <v>1812200758</v>
          </cell>
          <cell r="B4144">
            <v>758</v>
          </cell>
          <cell r="C4144">
            <v>812200</v>
          </cell>
          <cell r="D4144">
            <v>1</v>
          </cell>
          <cell r="E4144">
            <v>0</v>
          </cell>
          <cell r="F4144" t="str">
            <v>תחזוקת מתקני חצר</v>
          </cell>
          <cell r="G4144" t="str">
            <v>קשיח</v>
          </cell>
          <cell r="H4144">
            <v>0</v>
          </cell>
          <cell r="I4144">
            <v>0</v>
          </cell>
        </row>
        <row r="4145">
          <cell r="A4145">
            <v>1812200759</v>
          </cell>
          <cell r="B4145">
            <v>759</v>
          </cell>
          <cell r="C4145">
            <v>812200</v>
          </cell>
          <cell r="D4145">
            <v>1</v>
          </cell>
          <cell r="E4145">
            <v>0</v>
          </cell>
          <cell r="F4145" t="str">
            <v>שרותי סייעות</v>
          </cell>
          <cell r="G4145" t="str">
            <v>שכר</v>
          </cell>
          <cell r="H4145">
            <v>0.11842720349845437</v>
          </cell>
          <cell r="I4145">
            <v>14833700</v>
          </cell>
        </row>
        <row r="4146">
          <cell r="A4146">
            <v>1812200761</v>
          </cell>
          <cell r="B4146">
            <v>761</v>
          </cell>
          <cell r="C4146">
            <v>812200</v>
          </cell>
          <cell r="D4146">
            <v>1</v>
          </cell>
          <cell r="E4146">
            <v>0</v>
          </cell>
          <cell r="F4146" t="str">
            <v xml:space="preserve">משכורות לגננות    </v>
          </cell>
          <cell r="G4146" t="str">
            <v>שכר</v>
          </cell>
          <cell r="H4146">
            <v>1.6093408167972445E-2</v>
          </cell>
          <cell r="I4146">
            <v>29074700</v>
          </cell>
        </row>
        <row r="4147">
          <cell r="A4147">
            <v>1812200763</v>
          </cell>
          <cell r="B4147">
            <v>763</v>
          </cell>
          <cell r="C4147">
            <v>812200</v>
          </cell>
          <cell r="D4147">
            <v>1</v>
          </cell>
          <cell r="E4147">
            <v>0</v>
          </cell>
          <cell r="F4147" t="str">
            <v xml:space="preserve">משלימות ימי ו'    </v>
          </cell>
          <cell r="G4147" t="str">
            <v>קשיח</v>
          </cell>
          <cell r="H4147">
            <v>0</v>
          </cell>
          <cell r="I4147">
            <v>0</v>
          </cell>
        </row>
        <row r="4148">
          <cell r="A4148">
            <v>1812200764</v>
          </cell>
          <cell r="B4148">
            <v>764</v>
          </cell>
          <cell r="C4148">
            <v>812200</v>
          </cell>
          <cell r="D4148">
            <v>1</v>
          </cell>
          <cell r="E4148">
            <v>0</v>
          </cell>
          <cell r="F4148" t="str">
            <v>תקן קבועים ממוסדות</v>
          </cell>
          <cell r="G4148" t="str">
            <v>קשיח</v>
          </cell>
          <cell r="H4148">
            <v>0</v>
          </cell>
          <cell r="I4148">
            <v>0</v>
          </cell>
        </row>
        <row r="4149">
          <cell r="A4149">
            <v>1812200765</v>
          </cell>
          <cell r="B4149">
            <v>765</v>
          </cell>
          <cell r="C4149">
            <v>812200</v>
          </cell>
          <cell r="D4149">
            <v>1</v>
          </cell>
          <cell r="E4149">
            <v>0</v>
          </cell>
          <cell r="F4149" t="str">
            <v>גננות  מדינה בתקן</v>
          </cell>
          <cell r="G4149" t="str">
            <v>שכר</v>
          </cell>
          <cell r="H4149">
            <v>-8.3941049484403951E-3</v>
          </cell>
          <cell r="I4149">
            <v>20165000</v>
          </cell>
        </row>
        <row r="4150">
          <cell r="A4150">
            <v>1812200780</v>
          </cell>
          <cell r="B4150">
            <v>780</v>
          </cell>
          <cell r="C4150">
            <v>812200</v>
          </cell>
          <cell r="D4150">
            <v>1</v>
          </cell>
          <cell r="E4150">
            <v>0</v>
          </cell>
          <cell r="F4150" t="str">
            <v xml:space="preserve">השתתפות במרפ"ד    </v>
          </cell>
          <cell r="G4150" t="str">
            <v>גמיש</v>
          </cell>
          <cell r="H4150">
            <v>0</v>
          </cell>
          <cell r="I4150">
            <v>0</v>
          </cell>
        </row>
        <row r="4151">
          <cell r="A4151">
            <v>1812200781</v>
          </cell>
          <cell r="B4151">
            <v>781</v>
          </cell>
          <cell r="C4151">
            <v>812200</v>
          </cell>
          <cell r="D4151">
            <v>1</v>
          </cell>
          <cell r="E4151">
            <v>0</v>
          </cell>
          <cell r="F4151" t="str">
            <v xml:space="preserve">ארועים            </v>
          </cell>
          <cell r="G4151" t="str">
            <v>קשיח</v>
          </cell>
          <cell r="H4151">
            <v>0</v>
          </cell>
          <cell r="I4151">
            <v>544800</v>
          </cell>
        </row>
        <row r="4152">
          <cell r="A4152">
            <v>1812200782</v>
          </cell>
          <cell r="B4152">
            <v>782</v>
          </cell>
          <cell r="C4152">
            <v>812200</v>
          </cell>
          <cell r="D4152">
            <v>1</v>
          </cell>
          <cell r="E4152">
            <v>0</v>
          </cell>
          <cell r="F4152" t="str">
            <v>הזנת גני ג'סי</v>
          </cell>
          <cell r="G4152" t="str">
            <v>גמיש</v>
          </cell>
          <cell r="H4152">
            <v>0</v>
          </cell>
          <cell r="I4152">
            <v>285000</v>
          </cell>
        </row>
        <row r="4153">
          <cell r="A4153">
            <v>1812200784</v>
          </cell>
          <cell r="B4153">
            <v>784</v>
          </cell>
          <cell r="C4153">
            <v>812200</v>
          </cell>
          <cell r="D4153">
            <v>1</v>
          </cell>
          <cell r="E4153">
            <v>0</v>
          </cell>
          <cell r="F4153" t="str">
            <v>שחמט בגנ"י בג'סי כהן ובת"ג</v>
          </cell>
          <cell r="G4153" t="str">
            <v>גמיש</v>
          </cell>
          <cell r="H4153">
            <v>0.14433333333333342</v>
          </cell>
          <cell r="I4153">
            <v>343300</v>
          </cell>
        </row>
        <row r="4154">
          <cell r="A4154">
            <v>1812200794</v>
          </cell>
          <cell r="B4154">
            <v>794</v>
          </cell>
          <cell r="C4154">
            <v>812200</v>
          </cell>
          <cell r="D4154">
            <v>1</v>
          </cell>
          <cell r="E4154">
            <v>0</v>
          </cell>
          <cell r="F4154" t="str">
            <v xml:space="preserve">השתתפות בעזר 094  </v>
          </cell>
          <cell r="G4154" t="str">
            <v>קשיח</v>
          </cell>
          <cell r="H4154">
            <v>1.0000000000000009E-2</v>
          </cell>
          <cell r="I4154">
            <v>151500</v>
          </cell>
        </row>
        <row r="4155">
          <cell r="A4155">
            <v>1812200800</v>
          </cell>
          <cell r="B4155">
            <v>800</v>
          </cell>
          <cell r="C4155">
            <v>812200</v>
          </cell>
          <cell r="D4155">
            <v>1</v>
          </cell>
          <cell r="E4155">
            <v>0</v>
          </cell>
          <cell r="F4155" t="str">
            <v>השת' תמיכות תרומות</v>
          </cell>
          <cell r="G4155" t="str">
            <v xml:space="preserve"> </v>
          </cell>
          <cell r="H4155">
            <v>0</v>
          </cell>
          <cell r="I4155">
            <v>0</v>
          </cell>
        </row>
        <row r="4156">
          <cell r="A4156">
            <v>1812200900</v>
          </cell>
          <cell r="B4156">
            <v>900</v>
          </cell>
          <cell r="C4156">
            <v>812200</v>
          </cell>
          <cell r="D4156">
            <v>1</v>
          </cell>
          <cell r="E4156">
            <v>0</v>
          </cell>
          <cell r="F4156" t="str">
            <v xml:space="preserve">הוצאות חד פעמיות  </v>
          </cell>
          <cell r="G4156" t="str">
            <v xml:space="preserve"> </v>
          </cell>
          <cell r="H4156">
            <v>0</v>
          </cell>
          <cell r="I4156">
            <v>0</v>
          </cell>
        </row>
        <row r="4157">
          <cell r="A4157">
            <v>1812200931</v>
          </cell>
          <cell r="B4157">
            <v>931</v>
          </cell>
          <cell r="C4157">
            <v>812200</v>
          </cell>
          <cell r="D4157">
            <v>1</v>
          </cell>
          <cell r="E4157">
            <v>0</v>
          </cell>
          <cell r="F4157" t="str">
            <v>רכ' כנגד מש' חינוך</v>
          </cell>
          <cell r="G4157" t="str">
            <v>קשיח</v>
          </cell>
          <cell r="H4157">
            <v>0</v>
          </cell>
          <cell r="I4157">
            <v>25000</v>
          </cell>
        </row>
        <row r="4158">
          <cell r="A4158">
            <v>1812200932</v>
          </cell>
          <cell r="B4158">
            <v>932</v>
          </cell>
          <cell r="C4158">
            <v>812200</v>
          </cell>
          <cell r="D4158">
            <v>1</v>
          </cell>
          <cell r="E4158">
            <v>0</v>
          </cell>
          <cell r="F4158" t="str">
            <v>העשרת הסביבה (מהמשרד)</v>
          </cell>
          <cell r="G4158" t="str">
            <v>קשיח</v>
          </cell>
          <cell r="H4158">
            <v>-3.7613488975356657E-2</v>
          </cell>
          <cell r="I4158">
            <v>148400</v>
          </cell>
        </row>
        <row r="4159">
          <cell r="A4159">
            <v>1812200933</v>
          </cell>
          <cell r="B4159">
            <v>933</v>
          </cell>
          <cell r="C4159">
            <v>812200</v>
          </cell>
          <cell r="D4159">
            <v>1</v>
          </cell>
          <cell r="E4159">
            <v>0</v>
          </cell>
          <cell r="F4159" t="str">
            <v xml:space="preserve">מתקני חצר         </v>
          </cell>
          <cell r="G4159" t="str">
            <v>גמיש</v>
          </cell>
          <cell r="H4159">
            <v>0</v>
          </cell>
          <cell r="I4159">
            <v>0</v>
          </cell>
        </row>
        <row r="4160">
          <cell r="A4160">
            <v>1812200934</v>
          </cell>
          <cell r="B4160">
            <v>934</v>
          </cell>
          <cell r="C4160">
            <v>812200</v>
          </cell>
          <cell r="D4160">
            <v>1</v>
          </cell>
          <cell r="E4160">
            <v>0</v>
          </cell>
          <cell r="F4160" t="str">
            <v xml:space="preserve">חומרים-ח"מ חופשות </v>
          </cell>
          <cell r="G4160" t="str">
            <v>גמיש</v>
          </cell>
          <cell r="H4160">
            <v>0</v>
          </cell>
          <cell r="I4160">
            <v>0</v>
          </cell>
        </row>
        <row r="4161">
          <cell r="A4161">
            <v>1812200961</v>
          </cell>
          <cell r="B4161">
            <v>961</v>
          </cell>
          <cell r="C4161">
            <v>812200</v>
          </cell>
          <cell r="D4161">
            <v>1</v>
          </cell>
          <cell r="E4161">
            <v>0</v>
          </cell>
          <cell r="F4161" t="str">
            <v>רז' פעולות ורכישות</v>
          </cell>
          <cell r="G4161" t="str">
            <v>גמיש</v>
          </cell>
          <cell r="H4161">
            <v>0</v>
          </cell>
          <cell r="I4161">
            <v>0</v>
          </cell>
        </row>
        <row r="4162">
          <cell r="A4162">
            <v>1812200980</v>
          </cell>
          <cell r="B4162">
            <v>980</v>
          </cell>
          <cell r="C4162">
            <v>812200</v>
          </cell>
          <cell r="D4162">
            <v>1</v>
          </cell>
          <cell r="E4162">
            <v>0</v>
          </cell>
          <cell r="F4162" t="str">
            <v xml:space="preserve">כנגד קייטנות      </v>
          </cell>
          <cell r="G4162" t="str">
            <v>קשיח</v>
          </cell>
          <cell r="H4162">
            <v>0</v>
          </cell>
          <cell r="I4162">
            <v>0</v>
          </cell>
        </row>
        <row r="4163">
          <cell r="A4163" t="e">
            <v>#VALUE!</v>
          </cell>
          <cell r="B4163" t="str">
            <v>812200  סך הכל</v>
          </cell>
          <cell r="C4163">
            <v>0</v>
          </cell>
          <cell r="D4163">
            <v>0</v>
          </cell>
          <cell r="E4163">
            <v>0</v>
          </cell>
          <cell r="F4163" t="str">
            <v xml:space="preserve">גני ילדים         </v>
          </cell>
          <cell r="G4163">
            <v>0</v>
          </cell>
          <cell r="H4163">
            <v>4.5679096336016745E-2</v>
          </cell>
          <cell r="I4163">
            <v>127574000</v>
          </cell>
        </row>
        <row r="4164">
          <cell r="A4164">
            <v>0</v>
          </cell>
          <cell r="B4164">
            <v>0</v>
          </cell>
          <cell r="C4164">
            <v>0</v>
          </cell>
          <cell r="D4164">
            <v>0</v>
          </cell>
          <cell r="E4164">
            <v>0</v>
          </cell>
          <cell r="F4164">
            <v>0</v>
          </cell>
          <cell r="G4164">
            <v>0</v>
          </cell>
          <cell r="H4164">
            <v>0</v>
          </cell>
          <cell r="I4164">
            <v>0</v>
          </cell>
        </row>
        <row r="4165">
          <cell r="A4165">
            <v>0</v>
          </cell>
          <cell r="B4165">
            <v>0</v>
          </cell>
          <cell r="C4165">
            <v>0</v>
          </cell>
          <cell r="D4165">
            <v>0</v>
          </cell>
          <cell r="E4165">
            <v>0</v>
          </cell>
          <cell r="F4165">
            <v>0</v>
          </cell>
          <cell r="G4165">
            <v>0</v>
          </cell>
          <cell r="H4165">
            <v>0</v>
          </cell>
          <cell r="I4165">
            <v>0</v>
          </cell>
        </row>
        <row r="4166">
          <cell r="A4166">
            <v>0</v>
          </cell>
          <cell r="B4166">
            <v>0</v>
          </cell>
          <cell r="C4166">
            <v>0</v>
          </cell>
          <cell r="D4166">
            <v>0</v>
          </cell>
          <cell r="E4166">
            <v>0</v>
          </cell>
          <cell r="F4166">
            <v>0</v>
          </cell>
          <cell r="G4166">
            <v>0</v>
          </cell>
          <cell r="H4166">
            <v>0</v>
          </cell>
          <cell r="I4166">
            <v>0</v>
          </cell>
        </row>
        <row r="4167">
          <cell r="A4167">
            <v>0</v>
          </cell>
          <cell r="B4167">
            <v>0</v>
          </cell>
          <cell r="C4167">
            <v>0</v>
          </cell>
          <cell r="D4167">
            <v>0</v>
          </cell>
          <cell r="E4167">
            <v>0</v>
          </cell>
          <cell r="F4167">
            <v>0</v>
          </cell>
          <cell r="G4167">
            <v>0</v>
          </cell>
          <cell r="H4167">
            <v>0</v>
          </cell>
          <cell r="I4167">
            <v>0</v>
          </cell>
        </row>
        <row r="4168">
          <cell r="A4168">
            <v>0</v>
          </cell>
          <cell r="B4168">
            <v>0</v>
          </cell>
          <cell r="C4168">
            <v>0</v>
          </cell>
          <cell r="D4168">
            <v>0</v>
          </cell>
          <cell r="E4168">
            <v>0</v>
          </cell>
          <cell r="F4168">
            <v>0</v>
          </cell>
          <cell r="G4168">
            <v>0</v>
          </cell>
          <cell r="H4168">
            <v>0</v>
          </cell>
          <cell r="I4168">
            <v>0</v>
          </cell>
        </row>
        <row r="4169">
          <cell r="A4169">
            <v>0</v>
          </cell>
          <cell r="B4169">
            <v>0</v>
          </cell>
          <cell r="C4169">
            <v>0</v>
          </cell>
          <cell r="D4169">
            <v>0</v>
          </cell>
          <cell r="E4169">
            <v>0</v>
          </cell>
          <cell r="F4169">
            <v>0</v>
          </cell>
          <cell r="G4169">
            <v>0</v>
          </cell>
          <cell r="H4169">
            <v>0</v>
          </cell>
          <cell r="I4169">
            <v>0</v>
          </cell>
        </row>
        <row r="4170">
          <cell r="A4170">
            <v>0</v>
          </cell>
          <cell r="B4170">
            <v>0</v>
          </cell>
          <cell r="C4170">
            <v>0</v>
          </cell>
          <cell r="D4170">
            <v>0</v>
          </cell>
          <cell r="E4170">
            <v>0</v>
          </cell>
          <cell r="F4170">
            <v>0</v>
          </cell>
          <cell r="G4170">
            <v>0</v>
          </cell>
          <cell r="H4170">
            <v>0</v>
          </cell>
          <cell r="I4170">
            <v>0</v>
          </cell>
        </row>
        <row r="4171">
          <cell r="A4171">
            <v>0</v>
          </cell>
          <cell r="B4171">
            <v>0</v>
          </cell>
          <cell r="C4171">
            <v>0</v>
          </cell>
          <cell r="D4171">
            <v>0</v>
          </cell>
          <cell r="E4171">
            <v>0</v>
          </cell>
          <cell r="F4171">
            <v>0</v>
          </cell>
          <cell r="G4171">
            <v>0</v>
          </cell>
          <cell r="H4171">
            <v>0</v>
          </cell>
          <cell r="I4171">
            <v>0</v>
          </cell>
        </row>
        <row r="4172">
          <cell r="A4172">
            <v>0</v>
          </cell>
          <cell r="B4172">
            <v>0</v>
          </cell>
          <cell r="C4172">
            <v>0</v>
          </cell>
          <cell r="D4172">
            <v>0</v>
          </cell>
          <cell r="E4172">
            <v>0</v>
          </cell>
          <cell r="F4172">
            <v>0</v>
          </cell>
          <cell r="G4172">
            <v>0</v>
          </cell>
          <cell r="H4172">
            <v>0</v>
          </cell>
          <cell r="I4172">
            <v>0</v>
          </cell>
        </row>
        <row r="4173">
          <cell r="A4173">
            <v>0</v>
          </cell>
          <cell r="B4173">
            <v>0</v>
          </cell>
          <cell r="C4173">
            <v>0</v>
          </cell>
          <cell r="D4173">
            <v>0</v>
          </cell>
          <cell r="E4173">
            <v>0</v>
          </cell>
          <cell r="F4173">
            <v>0</v>
          </cell>
          <cell r="G4173">
            <v>0</v>
          </cell>
          <cell r="H4173">
            <v>0</v>
          </cell>
          <cell r="I4173">
            <v>0</v>
          </cell>
        </row>
        <row r="4174">
          <cell r="A4174">
            <v>0</v>
          </cell>
          <cell r="B4174">
            <v>0</v>
          </cell>
          <cell r="C4174">
            <v>0</v>
          </cell>
          <cell r="D4174">
            <v>0</v>
          </cell>
          <cell r="E4174">
            <v>0</v>
          </cell>
          <cell r="F4174">
            <v>0</v>
          </cell>
          <cell r="G4174">
            <v>0</v>
          </cell>
          <cell r="H4174">
            <v>0</v>
          </cell>
          <cell r="I4174">
            <v>0</v>
          </cell>
        </row>
        <row r="4175">
          <cell r="A4175">
            <v>0</v>
          </cell>
          <cell r="B4175">
            <v>0</v>
          </cell>
          <cell r="C4175">
            <v>0</v>
          </cell>
          <cell r="D4175">
            <v>0</v>
          </cell>
          <cell r="E4175">
            <v>0</v>
          </cell>
          <cell r="F4175">
            <v>0</v>
          </cell>
          <cell r="G4175">
            <v>0</v>
          </cell>
          <cell r="H4175">
            <v>0</v>
          </cell>
          <cell r="I4175">
            <v>0</v>
          </cell>
        </row>
        <row r="4176">
          <cell r="A4176">
            <v>0</v>
          </cell>
          <cell r="B4176">
            <v>0</v>
          </cell>
          <cell r="C4176">
            <v>0</v>
          </cell>
          <cell r="D4176">
            <v>0</v>
          </cell>
          <cell r="E4176">
            <v>0</v>
          </cell>
          <cell r="F4176">
            <v>0</v>
          </cell>
          <cell r="G4176">
            <v>0</v>
          </cell>
          <cell r="H4176">
            <v>0</v>
          </cell>
          <cell r="I4176">
            <v>0</v>
          </cell>
        </row>
        <row r="4177">
          <cell r="A4177">
            <v>0</v>
          </cell>
          <cell r="B4177">
            <v>0</v>
          </cell>
          <cell r="C4177">
            <v>0</v>
          </cell>
          <cell r="D4177">
            <v>0</v>
          </cell>
          <cell r="E4177">
            <v>0</v>
          </cell>
          <cell r="F4177">
            <v>0</v>
          </cell>
          <cell r="G4177">
            <v>0</v>
          </cell>
          <cell r="H4177">
            <v>0</v>
          </cell>
          <cell r="I4177">
            <v>0</v>
          </cell>
        </row>
        <row r="4178">
          <cell r="A4178">
            <v>0</v>
          </cell>
          <cell r="B4178">
            <v>0</v>
          </cell>
          <cell r="C4178">
            <v>0</v>
          </cell>
          <cell r="D4178">
            <v>0</v>
          </cell>
          <cell r="E4178">
            <v>0</v>
          </cell>
          <cell r="F4178">
            <v>0</v>
          </cell>
          <cell r="G4178">
            <v>0</v>
          </cell>
          <cell r="H4178">
            <v>0</v>
          </cell>
          <cell r="I4178">
            <v>0</v>
          </cell>
        </row>
        <row r="4179">
          <cell r="A4179">
            <v>0</v>
          </cell>
          <cell r="B4179">
            <v>0</v>
          </cell>
          <cell r="C4179">
            <v>0</v>
          </cell>
          <cell r="D4179">
            <v>0</v>
          </cell>
          <cell r="E4179">
            <v>0</v>
          </cell>
          <cell r="F4179">
            <v>0</v>
          </cell>
          <cell r="G4179">
            <v>0</v>
          </cell>
          <cell r="H4179">
            <v>0</v>
          </cell>
          <cell r="I4179">
            <v>0</v>
          </cell>
        </row>
        <row r="4180">
          <cell r="A4180">
            <v>0</v>
          </cell>
          <cell r="B4180">
            <v>0</v>
          </cell>
          <cell r="C4180">
            <v>0</v>
          </cell>
          <cell r="D4180">
            <v>0</v>
          </cell>
          <cell r="E4180">
            <v>0</v>
          </cell>
          <cell r="F4180">
            <v>0</v>
          </cell>
          <cell r="G4180">
            <v>0</v>
          </cell>
          <cell r="H4180">
            <v>0</v>
          </cell>
          <cell r="I4180">
            <v>0</v>
          </cell>
        </row>
        <row r="4181">
          <cell r="A4181">
            <v>18122100</v>
          </cell>
          <cell r="B4181">
            <v>0</v>
          </cell>
          <cell r="C4181">
            <v>812210</v>
          </cell>
          <cell r="D4181">
            <v>1</v>
          </cell>
          <cell r="E4181">
            <v>0</v>
          </cell>
          <cell r="F4181" t="str">
            <v>גנ"י - חינוך מיוחד</v>
          </cell>
          <cell r="G4181" t="str">
            <v xml:space="preserve"> </v>
          </cell>
          <cell r="H4181">
            <v>0</v>
          </cell>
          <cell r="I4181">
            <v>0</v>
          </cell>
        </row>
        <row r="4182">
          <cell r="A4182">
            <v>1812210110</v>
          </cell>
          <cell r="B4182">
            <v>110</v>
          </cell>
          <cell r="C4182">
            <v>812210</v>
          </cell>
          <cell r="D4182">
            <v>1</v>
          </cell>
          <cell r="E4182">
            <v>0</v>
          </cell>
          <cell r="F4182" t="str">
            <v>השכר הקובע-תקציבית</v>
          </cell>
          <cell r="G4182" t="str">
            <v>שכר</v>
          </cell>
          <cell r="H4182">
            <v>0</v>
          </cell>
          <cell r="I4182">
            <v>0</v>
          </cell>
        </row>
        <row r="4183">
          <cell r="A4183">
            <v>1812210119</v>
          </cell>
          <cell r="B4183">
            <v>119</v>
          </cell>
          <cell r="C4183">
            <v>812210</v>
          </cell>
          <cell r="D4183">
            <v>1</v>
          </cell>
          <cell r="E4183">
            <v>0</v>
          </cell>
          <cell r="F4183" t="str">
            <v xml:space="preserve">השכר הקובע-צוברת  </v>
          </cell>
          <cell r="G4183" t="str">
            <v>שכר</v>
          </cell>
          <cell r="H4183">
            <v>0</v>
          </cell>
          <cell r="I4183">
            <v>0</v>
          </cell>
        </row>
        <row r="4184">
          <cell r="A4184">
            <v>1812210122</v>
          </cell>
          <cell r="B4184">
            <v>122</v>
          </cell>
          <cell r="C4184">
            <v>812210</v>
          </cell>
          <cell r="D4184">
            <v>1</v>
          </cell>
          <cell r="E4184">
            <v>0</v>
          </cell>
          <cell r="F4184" t="str">
            <v xml:space="preserve">ביגוד             </v>
          </cell>
          <cell r="G4184" t="str">
            <v>שכר</v>
          </cell>
          <cell r="H4184">
            <v>0</v>
          </cell>
          <cell r="I4184">
            <v>3000</v>
          </cell>
        </row>
        <row r="4185">
          <cell r="A4185">
            <v>1812210126</v>
          </cell>
          <cell r="B4185">
            <v>126</v>
          </cell>
          <cell r="C4185">
            <v>812210</v>
          </cell>
          <cell r="D4185">
            <v>1</v>
          </cell>
          <cell r="E4185">
            <v>0</v>
          </cell>
          <cell r="F4185" t="str">
            <v xml:space="preserve">דמי הבראה         </v>
          </cell>
          <cell r="G4185" t="str">
            <v>שכר</v>
          </cell>
          <cell r="H4185">
            <v>0</v>
          </cell>
          <cell r="I4185">
            <v>7000</v>
          </cell>
        </row>
        <row r="4186">
          <cell r="A4186">
            <v>1812210130</v>
          </cell>
          <cell r="B4186">
            <v>130</v>
          </cell>
          <cell r="C4186">
            <v>812210</v>
          </cell>
          <cell r="D4186">
            <v>1</v>
          </cell>
          <cell r="E4186">
            <v>0</v>
          </cell>
          <cell r="F4186" t="str">
            <v xml:space="preserve">שעות נוספות       </v>
          </cell>
          <cell r="G4186" t="str">
            <v>שכר</v>
          </cell>
          <cell r="H4186">
            <v>0</v>
          </cell>
          <cell r="I4186">
            <v>0</v>
          </cell>
        </row>
        <row r="4187">
          <cell r="A4187">
            <v>1812210210</v>
          </cell>
          <cell r="B4187">
            <v>210</v>
          </cell>
          <cell r="C4187">
            <v>812210</v>
          </cell>
          <cell r="D4187">
            <v>1</v>
          </cell>
          <cell r="E4187">
            <v>0</v>
          </cell>
          <cell r="F4187" t="str">
            <v>השכר הקובע</v>
          </cell>
          <cell r="G4187" t="str">
            <v>שכר</v>
          </cell>
          <cell r="H4187">
            <v>0</v>
          </cell>
          <cell r="I4187">
            <v>0</v>
          </cell>
        </row>
        <row r="4188">
          <cell r="A4188">
            <v>1812210253</v>
          </cell>
          <cell r="B4188">
            <v>253</v>
          </cell>
          <cell r="C4188">
            <v>812210</v>
          </cell>
          <cell r="D4188">
            <v>1</v>
          </cell>
          <cell r="E4188">
            <v>0</v>
          </cell>
          <cell r="F4188" t="str">
            <v xml:space="preserve">סייעות - קבלן     </v>
          </cell>
          <cell r="G4188" t="str">
            <v>שכר</v>
          </cell>
          <cell r="H4188">
            <v>0</v>
          </cell>
          <cell r="I4188">
            <v>0</v>
          </cell>
        </row>
        <row r="4189">
          <cell r="A4189">
            <v>1812210255</v>
          </cell>
          <cell r="B4189">
            <v>255</v>
          </cell>
          <cell r="C4189">
            <v>812210</v>
          </cell>
          <cell r="D4189">
            <v>1</v>
          </cell>
          <cell r="E4189">
            <v>0</v>
          </cell>
          <cell r="F4189" t="str">
            <v xml:space="preserve">מילוי מקום        </v>
          </cell>
          <cell r="G4189" t="str">
            <v>שכר</v>
          </cell>
          <cell r="H4189">
            <v>0</v>
          </cell>
          <cell r="I4189">
            <v>0</v>
          </cell>
        </row>
        <row r="4190">
          <cell r="A4190">
            <v>1812210263</v>
          </cell>
          <cell r="B4190">
            <v>263</v>
          </cell>
          <cell r="C4190">
            <v>812210</v>
          </cell>
          <cell r="D4190">
            <v>1</v>
          </cell>
          <cell r="E4190">
            <v>0</v>
          </cell>
          <cell r="F4190" t="str">
            <v xml:space="preserve">משלימות ימי ו'    </v>
          </cell>
          <cell r="G4190" t="str">
            <v>שכר</v>
          </cell>
          <cell r="H4190">
            <v>0</v>
          </cell>
          <cell r="I4190">
            <v>0</v>
          </cell>
        </row>
        <row r="4191">
          <cell r="A4191">
            <v>1812210264</v>
          </cell>
          <cell r="B4191">
            <v>264</v>
          </cell>
          <cell r="C4191">
            <v>812210</v>
          </cell>
          <cell r="D4191">
            <v>1</v>
          </cell>
          <cell r="E4191">
            <v>0</v>
          </cell>
          <cell r="F4191" t="str">
            <v xml:space="preserve">תקן מחברת מוסדות  </v>
          </cell>
          <cell r="G4191" t="str">
            <v>שכר</v>
          </cell>
          <cell r="H4191">
            <v>0</v>
          </cell>
          <cell r="I4191">
            <v>0</v>
          </cell>
        </row>
        <row r="4192">
          <cell r="A4192">
            <v>1812210420</v>
          </cell>
          <cell r="B4192">
            <v>420</v>
          </cell>
          <cell r="C4192">
            <v>812210</v>
          </cell>
          <cell r="D4192">
            <v>1</v>
          </cell>
          <cell r="E4192">
            <v>0</v>
          </cell>
          <cell r="F4192" t="str">
            <v xml:space="preserve">כיבוי אש          </v>
          </cell>
          <cell r="G4192" t="str">
            <v>גמיש</v>
          </cell>
          <cell r="H4192">
            <v>0</v>
          </cell>
          <cell r="I4192">
            <v>3000</v>
          </cell>
        </row>
        <row r="4193">
          <cell r="A4193">
            <v>1812210430</v>
          </cell>
          <cell r="B4193">
            <v>430</v>
          </cell>
          <cell r="C4193">
            <v>812210</v>
          </cell>
          <cell r="D4193">
            <v>1</v>
          </cell>
          <cell r="E4193">
            <v>0</v>
          </cell>
          <cell r="F4193" t="str">
            <v xml:space="preserve">גז לגנים          </v>
          </cell>
          <cell r="G4193" t="str">
            <v>גמיש</v>
          </cell>
          <cell r="H4193">
            <v>0</v>
          </cell>
          <cell r="I4193">
            <v>0</v>
          </cell>
        </row>
        <row r="4194">
          <cell r="A4194">
            <v>1812210431</v>
          </cell>
          <cell r="B4194">
            <v>431</v>
          </cell>
          <cell r="C4194">
            <v>812210</v>
          </cell>
          <cell r="D4194">
            <v>1</v>
          </cell>
          <cell r="E4194">
            <v>0</v>
          </cell>
          <cell r="F4194" t="str">
            <v xml:space="preserve">חשמל              </v>
          </cell>
          <cell r="G4194" t="str">
            <v>קשיח</v>
          </cell>
          <cell r="H4194">
            <v>0</v>
          </cell>
          <cell r="I4194">
            <v>0</v>
          </cell>
        </row>
        <row r="4195">
          <cell r="A4195">
            <v>1812210432</v>
          </cell>
          <cell r="B4195">
            <v>432</v>
          </cell>
          <cell r="C4195">
            <v>812210</v>
          </cell>
          <cell r="D4195">
            <v>1</v>
          </cell>
          <cell r="E4195">
            <v>0</v>
          </cell>
          <cell r="F4195" t="str">
            <v xml:space="preserve">מים               </v>
          </cell>
          <cell r="G4195" t="str">
            <v>קשיח</v>
          </cell>
          <cell r="H4195">
            <v>0</v>
          </cell>
          <cell r="I4195">
            <v>0</v>
          </cell>
        </row>
        <row r="4196">
          <cell r="A4196">
            <v>1812210433</v>
          </cell>
          <cell r="B4196">
            <v>433</v>
          </cell>
          <cell r="C4196">
            <v>812210</v>
          </cell>
          <cell r="D4196">
            <v>1</v>
          </cell>
          <cell r="E4196">
            <v>0</v>
          </cell>
          <cell r="F4196" t="str">
            <v xml:space="preserve">חומרי ניקיון      </v>
          </cell>
          <cell r="G4196" t="str">
            <v>גמיש</v>
          </cell>
          <cell r="H4196">
            <v>0.16822429906542058</v>
          </cell>
          <cell r="I4196">
            <v>25000</v>
          </cell>
        </row>
        <row r="4197">
          <cell r="A4197">
            <v>1812210434</v>
          </cell>
          <cell r="B4197">
            <v>434</v>
          </cell>
          <cell r="C4197">
            <v>812210</v>
          </cell>
          <cell r="D4197">
            <v>1</v>
          </cell>
          <cell r="E4197">
            <v>0</v>
          </cell>
          <cell r="F4197" t="str">
            <v xml:space="preserve">חיטוי והדברה      </v>
          </cell>
          <cell r="G4197" t="str">
            <v>גמיש</v>
          </cell>
          <cell r="H4197">
            <v>0</v>
          </cell>
          <cell r="I4197">
            <v>1900</v>
          </cell>
        </row>
        <row r="4198">
          <cell r="A4198">
            <v>1812210437</v>
          </cell>
          <cell r="B4198">
            <v>437</v>
          </cell>
          <cell r="C4198">
            <v>812210</v>
          </cell>
          <cell r="D4198">
            <v>1</v>
          </cell>
          <cell r="E4198">
            <v>0</v>
          </cell>
          <cell r="F4198" t="str">
            <v xml:space="preserve">אחזקת אזעקה       </v>
          </cell>
          <cell r="G4198" t="str">
            <v>קשיח</v>
          </cell>
          <cell r="H4198">
            <v>0</v>
          </cell>
          <cell r="I4198">
            <v>0</v>
          </cell>
        </row>
        <row r="4199">
          <cell r="A4199">
            <v>1812210441</v>
          </cell>
          <cell r="B4199">
            <v>441</v>
          </cell>
          <cell r="C4199">
            <v>812210</v>
          </cell>
          <cell r="D4199">
            <v>1</v>
          </cell>
          <cell r="E4199">
            <v>0</v>
          </cell>
          <cell r="F4199" t="str">
            <v xml:space="preserve">ביטוח             </v>
          </cell>
          <cell r="G4199" t="str">
            <v>קשיח</v>
          </cell>
          <cell r="H4199">
            <v>0</v>
          </cell>
          <cell r="I4199">
            <v>0</v>
          </cell>
        </row>
        <row r="4200">
          <cell r="A4200">
            <v>1812210450</v>
          </cell>
          <cell r="B4200">
            <v>450</v>
          </cell>
          <cell r="C4200">
            <v>812210</v>
          </cell>
          <cell r="D4200">
            <v>1</v>
          </cell>
          <cell r="E4200">
            <v>0</v>
          </cell>
          <cell r="F4200" t="str">
            <v xml:space="preserve">ריהוט ואחזקתו     </v>
          </cell>
          <cell r="G4200" t="str">
            <v>גמיש</v>
          </cell>
          <cell r="H4200">
            <v>0</v>
          </cell>
          <cell r="I4200">
            <v>0</v>
          </cell>
        </row>
        <row r="4201">
          <cell r="A4201">
            <v>1812210540</v>
          </cell>
          <cell r="B4201">
            <v>540</v>
          </cell>
          <cell r="C4201">
            <v>812210</v>
          </cell>
          <cell r="D4201">
            <v>1</v>
          </cell>
          <cell r="E4201">
            <v>0</v>
          </cell>
          <cell r="F4201" t="str">
            <v xml:space="preserve">הוצאות טלפון      </v>
          </cell>
          <cell r="G4201" t="str">
            <v>גמיש</v>
          </cell>
          <cell r="H4201">
            <v>0.11111111111111116</v>
          </cell>
          <cell r="I4201">
            <v>20000</v>
          </cell>
        </row>
        <row r="4202">
          <cell r="A4202">
            <v>1812210544</v>
          </cell>
          <cell r="B4202">
            <v>544</v>
          </cell>
          <cell r="C4202">
            <v>812210</v>
          </cell>
          <cell r="D4202">
            <v>1</v>
          </cell>
          <cell r="E4202">
            <v>0</v>
          </cell>
          <cell r="F4202" t="str">
            <v xml:space="preserve">הוצאות דאר        </v>
          </cell>
          <cell r="G4202" t="str">
            <v>קשיח</v>
          </cell>
          <cell r="H4202">
            <v>0</v>
          </cell>
          <cell r="I4202">
            <v>0</v>
          </cell>
        </row>
        <row r="4203">
          <cell r="A4203">
            <v>1812210561</v>
          </cell>
          <cell r="B4203">
            <v>561</v>
          </cell>
          <cell r="C4203">
            <v>812210</v>
          </cell>
          <cell r="D4203">
            <v>1</v>
          </cell>
          <cell r="E4203">
            <v>0</v>
          </cell>
          <cell r="F4203" t="str">
            <v xml:space="preserve">שיכפולים          </v>
          </cell>
          <cell r="G4203" t="str">
            <v>גמיש</v>
          </cell>
          <cell r="H4203">
            <v>0</v>
          </cell>
          <cell r="I4203">
            <v>0</v>
          </cell>
        </row>
        <row r="4204">
          <cell r="A4204">
            <v>1812210710</v>
          </cell>
          <cell r="B4204">
            <v>710</v>
          </cell>
          <cell r="C4204">
            <v>812210</v>
          </cell>
          <cell r="D4204">
            <v>1</v>
          </cell>
          <cell r="E4204">
            <v>0</v>
          </cell>
          <cell r="F4204" t="str">
            <v xml:space="preserve">הובלות והסעות     </v>
          </cell>
          <cell r="G4204" t="str">
            <v>גמיש</v>
          </cell>
          <cell r="H4204">
            <v>0</v>
          </cell>
          <cell r="I4204">
            <v>6700</v>
          </cell>
        </row>
        <row r="4205">
          <cell r="A4205">
            <v>1812210721</v>
          </cell>
          <cell r="B4205">
            <v>721</v>
          </cell>
          <cell r="C4205">
            <v>812210</v>
          </cell>
          <cell r="D4205">
            <v>1</v>
          </cell>
          <cell r="E4205">
            <v>0</v>
          </cell>
          <cell r="F4205" t="str">
            <v>חמרים-תחזוקת מבנים</v>
          </cell>
          <cell r="G4205" t="str">
            <v>גמיש</v>
          </cell>
          <cell r="H4205">
            <v>0</v>
          </cell>
          <cell r="I4205">
            <v>0</v>
          </cell>
        </row>
        <row r="4206">
          <cell r="A4206">
            <v>1812210723</v>
          </cell>
          <cell r="B4206">
            <v>723</v>
          </cell>
          <cell r="C4206">
            <v>812210</v>
          </cell>
          <cell r="D4206">
            <v>1</v>
          </cell>
          <cell r="E4206">
            <v>0</v>
          </cell>
          <cell r="F4206" t="str">
            <v xml:space="preserve">חומרים לגנים      </v>
          </cell>
          <cell r="G4206" t="str">
            <v>גמיש</v>
          </cell>
          <cell r="H4206">
            <v>6.2699256110520629E-2</v>
          </cell>
          <cell r="I4206">
            <v>100000</v>
          </cell>
        </row>
        <row r="4207">
          <cell r="A4207">
            <v>1812210724</v>
          </cell>
          <cell r="B4207">
            <v>724</v>
          </cell>
          <cell r="C4207">
            <v>812210</v>
          </cell>
          <cell r="D4207">
            <v>1</v>
          </cell>
          <cell r="E4207">
            <v>0</v>
          </cell>
          <cell r="F4207" t="str">
            <v xml:space="preserve">חול לגנים         </v>
          </cell>
          <cell r="G4207" t="str">
            <v>גמיש</v>
          </cell>
          <cell r="H4207">
            <v>0</v>
          </cell>
          <cell r="I4207">
            <v>0</v>
          </cell>
        </row>
        <row r="4208">
          <cell r="A4208">
            <v>1812210742</v>
          </cell>
          <cell r="B4208">
            <v>742</v>
          </cell>
          <cell r="C4208">
            <v>812210</v>
          </cell>
          <cell r="D4208">
            <v>1</v>
          </cell>
          <cell r="E4208">
            <v>0</v>
          </cell>
          <cell r="F4208" t="str">
            <v xml:space="preserve">כלים וציוד        </v>
          </cell>
          <cell r="G4208" t="str">
            <v>גמיש</v>
          </cell>
          <cell r="H4208">
            <v>0</v>
          </cell>
          <cell r="I4208">
            <v>0</v>
          </cell>
        </row>
        <row r="4209">
          <cell r="A4209">
            <v>1812210745</v>
          </cell>
          <cell r="B4209">
            <v>745</v>
          </cell>
          <cell r="C4209">
            <v>812210</v>
          </cell>
          <cell r="D4209">
            <v>1</v>
          </cell>
          <cell r="E4209">
            <v>0</v>
          </cell>
          <cell r="F4209" t="str">
            <v xml:space="preserve">דמי פריצה - תכולה </v>
          </cell>
          <cell r="G4209" t="str">
            <v>קשיח</v>
          </cell>
          <cell r="H4209">
            <v>0</v>
          </cell>
          <cell r="I4209">
            <v>0</v>
          </cell>
        </row>
        <row r="4210">
          <cell r="A4210">
            <v>1812210751</v>
          </cell>
          <cell r="B4210">
            <v>751</v>
          </cell>
          <cell r="C4210">
            <v>812210</v>
          </cell>
          <cell r="D4210">
            <v>1</v>
          </cell>
          <cell r="E4210">
            <v>0</v>
          </cell>
          <cell r="F4210" t="str">
            <v xml:space="preserve">עבודות קבלניות    </v>
          </cell>
          <cell r="G4210" t="str">
            <v>גמיש</v>
          </cell>
          <cell r="H4210">
            <v>0</v>
          </cell>
          <cell r="I4210">
            <v>0</v>
          </cell>
        </row>
        <row r="4211">
          <cell r="A4211">
            <v>1812210753</v>
          </cell>
          <cell r="B4211">
            <v>753</v>
          </cell>
          <cell r="C4211">
            <v>812210</v>
          </cell>
          <cell r="D4211">
            <v>1</v>
          </cell>
          <cell r="E4211">
            <v>0</v>
          </cell>
          <cell r="F4211" t="str">
            <v xml:space="preserve">סייעות - קבלן     </v>
          </cell>
          <cell r="G4211" t="str">
            <v>קשיח</v>
          </cell>
          <cell r="H4211">
            <v>0</v>
          </cell>
          <cell r="I4211">
            <v>0</v>
          </cell>
        </row>
        <row r="4212">
          <cell r="A4212">
            <v>1812210755</v>
          </cell>
          <cell r="B4212">
            <v>755</v>
          </cell>
          <cell r="C4212">
            <v>812210</v>
          </cell>
          <cell r="D4212">
            <v>1</v>
          </cell>
          <cell r="E4212">
            <v>0</v>
          </cell>
          <cell r="F4212" t="str">
            <v xml:space="preserve">מילוי מקום        </v>
          </cell>
          <cell r="G4212" t="str">
            <v>קשיח</v>
          </cell>
          <cell r="H4212">
            <v>0</v>
          </cell>
          <cell r="I4212">
            <v>0</v>
          </cell>
        </row>
        <row r="4213">
          <cell r="A4213">
            <v>1812210757</v>
          </cell>
          <cell r="B4213">
            <v>757</v>
          </cell>
          <cell r="C4213">
            <v>812210</v>
          </cell>
          <cell r="D4213">
            <v>1</v>
          </cell>
          <cell r="E4213">
            <v>0</v>
          </cell>
          <cell r="F4213" t="str">
            <v>ע' לגננות+משלימות</v>
          </cell>
          <cell r="G4213" t="str">
            <v>קשיח</v>
          </cell>
          <cell r="H4213">
            <v>7.0498492105729893E-2</v>
          </cell>
          <cell r="I4213">
            <v>6034400</v>
          </cell>
        </row>
        <row r="4214">
          <cell r="A4214">
            <v>1812210759</v>
          </cell>
          <cell r="B4214">
            <v>759</v>
          </cell>
          <cell r="C4214">
            <v>812210</v>
          </cell>
          <cell r="D4214">
            <v>1</v>
          </cell>
          <cell r="E4214">
            <v>0</v>
          </cell>
          <cell r="F4214" t="str">
            <v>שרותי סייעות</v>
          </cell>
          <cell r="G4214" t="str">
            <v>שכר</v>
          </cell>
          <cell r="H4214">
            <v>7.0498500031914269E-2</v>
          </cell>
          <cell r="I4214">
            <v>3354300</v>
          </cell>
        </row>
        <row r="4215">
          <cell r="A4215">
            <v>1812210763</v>
          </cell>
          <cell r="B4215">
            <v>763</v>
          </cell>
          <cell r="C4215">
            <v>812210</v>
          </cell>
          <cell r="D4215">
            <v>1</v>
          </cell>
          <cell r="E4215">
            <v>0</v>
          </cell>
          <cell r="F4215" t="str">
            <v xml:space="preserve">משלימות ימי ו'    </v>
          </cell>
          <cell r="G4215" t="str">
            <v>קשיח</v>
          </cell>
          <cell r="H4215">
            <v>0</v>
          </cell>
          <cell r="I4215">
            <v>0</v>
          </cell>
        </row>
        <row r="4216">
          <cell r="A4216">
            <v>1812210764</v>
          </cell>
          <cell r="B4216">
            <v>764</v>
          </cell>
          <cell r="C4216">
            <v>812210</v>
          </cell>
          <cell r="D4216">
            <v>1</v>
          </cell>
          <cell r="E4216">
            <v>0</v>
          </cell>
          <cell r="F4216" t="str">
            <v xml:space="preserve">תקן מחברת מוסדות  </v>
          </cell>
          <cell r="G4216" t="str">
            <v>קשיח</v>
          </cell>
          <cell r="H4216">
            <v>0</v>
          </cell>
          <cell r="I4216">
            <v>0</v>
          </cell>
        </row>
        <row r="4217">
          <cell r="A4217">
            <v>1812210781</v>
          </cell>
          <cell r="B4217">
            <v>781</v>
          </cell>
          <cell r="C4217">
            <v>812210</v>
          </cell>
          <cell r="D4217">
            <v>1</v>
          </cell>
          <cell r="E4217">
            <v>0</v>
          </cell>
          <cell r="F4217" t="str">
            <v xml:space="preserve">ארועים מהכנסות    </v>
          </cell>
          <cell r="G4217" t="str">
            <v>גמיש</v>
          </cell>
          <cell r="H4217">
            <v>0</v>
          </cell>
          <cell r="I4217">
            <v>0</v>
          </cell>
        </row>
        <row r="4218">
          <cell r="A4218">
            <v>1812210782</v>
          </cell>
          <cell r="B4218">
            <v>782</v>
          </cell>
          <cell r="C4218">
            <v>812210</v>
          </cell>
          <cell r="D4218">
            <v>1</v>
          </cell>
          <cell r="E4218">
            <v>0</v>
          </cell>
          <cell r="F4218" t="str">
            <v xml:space="preserve">השתתפות בהזנה     </v>
          </cell>
          <cell r="G4218" t="str">
            <v>קשיח</v>
          </cell>
          <cell r="H4218">
            <v>0.20631399317406141</v>
          </cell>
          <cell r="I4218">
            <v>706900</v>
          </cell>
        </row>
        <row r="4219">
          <cell r="A4219">
            <v>1812210783</v>
          </cell>
          <cell r="B4219">
            <v>783</v>
          </cell>
          <cell r="C4219">
            <v>812210</v>
          </cell>
          <cell r="D4219">
            <v>1</v>
          </cell>
          <cell r="E4219">
            <v>0</v>
          </cell>
          <cell r="F4219" t="str">
            <v>גן אחי"ה</v>
          </cell>
          <cell r="G4219" t="str">
            <v>גמיש</v>
          </cell>
          <cell r="H4219">
            <v>0</v>
          </cell>
          <cell r="I4219">
            <v>0</v>
          </cell>
        </row>
        <row r="4220">
          <cell r="A4220">
            <v>1812210931</v>
          </cell>
          <cell r="B4220">
            <v>931</v>
          </cell>
          <cell r="C4220">
            <v>812210</v>
          </cell>
          <cell r="D4220">
            <v>1</v>
          </cell>
          <cell r="E4220">
            <v>0</v>
          </cell>
          <cell r="F4220" t="str">
            <v>רכ' כנגד מש' חינוך</v>
          </cell>
          <cell r="G4220" t="str">
            <v>קשיח</v>
          </cell>
          <cell r="H4220">
            <v>0</v>
          </cell>
          <cell r="I4220">
            <v>30000</v>
          </cell>
        </row>
        <row r="4221">
          <cell r="A4221">
            <v>1812210933</v>
          </cell>
          <cell r="B4221">
            <v>933</v>
          </cell>
          <cell r="C4221">
            <v>812210</v>
          </cell>
          <cell r="D4221">
            <v>1</v>
          </cell>
          <cell r="E4221">
            <v>0</v>
          </cell>
          <cell r="F4221" t="str">
            <v xml:space="preserve">מתקני חצר         </v>
          </cell>
          <cell r="G4221" t="str">
            <v>גמיש</v>
          </cell>
          <cell r="H4221">
            <v>0</v>
          </cell>
          <cell r="I4221">
            <v>0</v>
          </cell>
        </row>
        <row r="4222">
          <cell r="A4222">
            <v>1812210934</v>
          </cell>
          <cell r="B4222">
            <v>934</v>
          </cell>
          <cell r="C4222">
            <v>812210</v>
          </cell>
          <cell r="D4222">
            <v>1</v>
          </cell>
          <cell r="E4222">
            <v>0</v>
          </cell>
          <cell r="F4222" t="str">
            <v xml:space="preserve">חומרים-ח"מ חופשות </v>
          </cell>
          <cell r="G4222" t="str">
            <v>קשיח</v>
          </cell>
          <cell r="H4222">
            <v>0.2530819434372733</v>
          </cell>
          <cell r="I4222">
            <v>172800</v>
          </cell>
        </row>
        <row r="4223">
          <cell r="A4223">
            <v>1812210935</v>
          </cell>
          <cell r="B4223">
            <v>935</v>
          </cell>
          <cell r="C4223">
            <v>812210</v>
          </cell>
          <cell r="D4223">
            <v>1</v>
          </cell>
          <cell r="E4223">
            <v>0</v>
          </cell>
          <cell r="F4223" t="str">
            <v>גן לכיש - איל"ן</v>
          </cell>
          <cell r="G4223" t="str">
            <v>גמיש</v>
          </cell>
          <cell r="H4223">
            <v>0</v>
          </cell>
          <cell r="I4223">
            <v>0</v>
          </cell>
        </row>
        <row r="4224">
          <cell r="A4224">
            <v>1812210961</v>
          </cell>
          <cell r="B4224">
            <v>961</v>
          </cell>
          <cell r="C4224">
            <v>812210</v>
          </cell>
          <cell r="D4224">
            <v>1</v>
          </cell>
          <cell r="E4224">
            <v>0</v>
          </cell>
          <cell r="F4224" t="str">
            <v>רז' פעולות ורכישות</v>
          </cell>
          <cell r="G4224" t="str">
            <v>גמיש</v>
          </cell>
          <cell r="H4224">
            <v>0</v>
          </cell>
          <cell r="I4224">
            <v>0</v>
          </cell>
        </row>
        <row r="4225">
          <cell r="A4225" t="e">
            <v>#VALUE!</v>
          </cell>
          <cell r="B4225" t="str">
            <v>812210  סך הכל</v>
          </cell>
          <cell r="C4225">
            <v>0</v>
          </cell>
          <cell r="D4225">
            <v>0</v>
          </cell>
          <cell r="E4225">
            <v>0</v>
          </cell>
          <cell r="F4225" t="str">
            <v>גנ"י - חינוך מיוחד</v>
          </cell>
          <cell r="G4225">
            <v>0</v>
          </cell>
          <cell r="H4225">
            <v>8.1162055499307773E-2</v>
          </cell>
          <cell r="I4225">
            <v>10465000</v>
          </cell>
        </row>
        <row r="4226">
          <cell r="A4226">
            <v>18123000</v>
          </cell>
          <cell r="B4226">
            <v>0</v>
          </cell>
          <cell r="C4226">
            <v>812300</v>
          </cell>
          <cell r="D4226">
            <v>1</v>
          </cell>
          <cell r="E4226">
            <v>0</v>
          </cell>
          <cell r="F4226" t="str">
            <v xml:space="preserve">יוזמות גני ילדים  </v>
          </cell>
          <cell r="G4226" t="str">
            <v xml:space="preserve"> </v>
          </cell>
          <cell r="H4226">
            <v>0</v>
          </cell>
          <cell r="I4226">
            <v>0</v>
          </cell>
        </row>
        <row r="4227">
          <cell r="A4227">
            <v>1812300110</v>
          </cell>
          <cell r="B4227">
            <v>110</v>
          </cell>
          <cell r="C4227">
            <v>812300</v>
          </cell>
          <cell r="D4227">
            <v>1</v>
          </cell>
          <cell r="E4227">
            <v>0</v>
          </cell>
          <cell r="F4227" t="str">
            <v>יוזמות גנים-תקציב'</v>
          </cell>
          <cell r="G4227" t="str">
            <v>שכר</v>
          </cell>
          <cell r="H4227">
            <v>0</v>
          </cell>
          <cell r="I4227">
            <v>0</v>
          </cell>
        </row>
        <row r="4228">
          <cell r="A4228">
            <v>1812300782</v>
          </cell>
          <cell r="B4228">
            <v>782</v>
          </cell>
          <cell r="C4228">
            <v>812300</v>
          </cell>
          <cell r="D4228">
            <v>1</v>
          </cell>
          <cell r="E4228">
            <v>0</v>
          </cell>
          <cell r="F4228" t="str">
            <v xml:space="preserve">העשרה אשכול       </v>
          </cell>
          <cell r="G4228" t="str">
            <v>גמיש</v>
          </cell>
          <cell r="H4228">
            <v>0</v>
          </cell>
          <cell r="I4228">
            <v>0</v>
          </cell>
        </row>
        <row r="4229">
          <cell r="A4229">
            <v>1812300783</v>
          </cell>
          <cell r="B4229">
            <v>783</v>
          </cell>
          <cell r="C4229">
            <v>812300</v>
          </cell>
          <cell r="D4229">
            <v>1</v>
          </cell>
          <cell r="E4229">
            <v>0</v>
          </cell>
          <cell r="F4229" t="str">
            <v>גן דיגיטף</v>
          </cell>
          <cell r="G4229" t="str">
            <v>גמיש</v>
          </cell>
          <cell r="H4229">
            <v>0</v>
          </cell>
          <cell r="I4229">
            <v>0</v>
          </cell>
        </row>
        <row r="4230">
          <cell r="A4230">
            <v>1812300784</v>
          </cell>
          <cell r="B4230">
            <v>784</v>
          </cell>
          <cell r="C4230">
            <v>812300</v>
          </cell>
          <cell r="D4230">
            <v>1</v>
          </cell>
          <cell r="E4230">
            <v>0</v>
          </cell>
          <cell r="F4230" t="str">
            <v>מרכז לגיל הרך - ספ' טיפולי</v>
          </cell>
          <cell r="G4230" t="str">
            <v>קשיח</v>
          </cell>
          <cell r="H4230">
            <v>0</v>
          </cell>
          <cell r="I4230">
            <v>1092500</v>
          </cell>
        </row>
        <row r="4231">
          <cell r="A4231">
            <v>1812300785</v>
          </cell>
          <cell r="B4231">
            <v>785</v>
          </cell>
          <cell r="C4231">
            <v>812300</v>
          </cell>
          <cell r="D4231">
            <v>1</v>
          </cell>
          <cell r="E4231">
            <v>0</v>
          </cell>
          <cell r="F4231" t="str">
            <v>מעג"ן-קרן שטיינמינץ</v>
          </cell>
          <cell r="G4231" t="str">
            <v>קשיח</v>
          </cell>
          <cell r="H4231">
            <v>0</v>
          </cell>
          <cell r="I4231">
            <v>0</v>
          </cell>
        </row>
        <row r="4232">
          <cell r="A4232" t="e">
            <v>#VALUE!</v>
          </cell>
          <cell r="B4232" t="str">
            <v>812300  סך הכל</v>
          </cell>
          <cell r="C4232">
            <v>0</v>
          </cell>
          <cell r="D4232">
            <v>0</v>
          </cell>
          <cell r="E4232">
            <v>0</v>
          </cell>
          <cell r="F4232" t="str">
            <v xml:space="preserve">יוזמות גני ילדים  </v>
          </cell>
          <cell r="G4232">
            <v>0</v>
          </cell>
          <cell r="H4232">
            <v>0</v>
          </cell>
          <cell r="I4232">
            <v>1092500</v>
          </cell>
        </row>
        <row r="4233">
          <cell r="A4233">
            <v>18123100</v>
          </cell>
          <cell r="B4233">
            <v>0</v>
          </cell>
          <cell r="C4233">
            <v>812310</v>
          </cell>
          <cell r="D4233">
            <v>1</v>
          </cell>
          <cell r="E4233">
            <v>0</v>
          </cell>
          <cell r="F4233" t="str">
            <v xml:space="preserve">מרפ"ד הרצוג       </v>
          </cell>
          <cell r="G4233" t="str">
            <v xml:space="preserve"> </v>
          </cell>
          <cell r="H4233">
            <v>0</v>
          </cell>
          <cell r="I4233">
            <v>0</v>
          </cell>
        </row>
        <row r="4234">
          <cell r="A4234">
            <v>1812310110</v>
          </cell>
          <cell r="B4234">
            <v>110</v>
          </cell>
          <cell r="C4234">
            <v>812310</v>
          </cell>
          <cell r="D4234">
            <v>1</v>
          </cell>
          <cell r="E4234">
            <v>0</v>
          </cell>
          <cell r="F4234" t="str">
            <v>השכר הקובע-תקציבית</v>
          </cell>
          <cell r="G4234" t="str">
            <v>שכר</v>
          </cell>
          <cell r="H4234">
            <v>1.5325670498084198E-2</v>
          </cell>
          <cell r="I4234">
            <v>79500</v>
          </cell>
        </row>
        <row r="4235">
          <cell r="A4235">
            <v>1812310119</v>
          </cell>
          <cell r="B4235">
            <v>119</v>
          </cell>
          <cell r="C4235">
            <v>812310</v>
          </cell>
          <cell r="D4235">
            <v>1</v>
          </cell>
          <cell r="E4235">
            <v>0</v>
          </cell>
          <cell r="F4235" t="str">
            <v xml:space="preserve">השכר הקובע-צוברת  </v>
          </cell>
          <cell r="G4235" t="str">
            <v>שכר</v>
          </cell>
          <cell r="H4235">
            <v>1.5169194865811031E-2</v>
          </cell>
          <cell r="I4235">
            <v>87000</v>
          </cell>
        </row>
        <row r="4236">
          <cell r="A4236">
            <v>1812310122</v>
          </cell>
          <cell r="B4236">
            <v>122</v>
          </cell>
          <cell r="C4236">
            <v>812310</v>
          </cell>
          <cell r="D4236">
            <v>1</v>
          </cell>
          <cell r="E4236">
            <v>0</v>
          </cell>
          <cell r="F4236" t="str">
            <v xml:space="preserve">ביגוד             </v>
          </cell>
          <cell r="G4236" t="str">
            <v>שכר</v>
          </cell>
          <cell r="H4236">
            <v>0</v>
          </cell>
          <cell r="I4236">
            <v>2500</v>
          </cell>
        </row>
        <row r="4237">
          <cell r="A4237">
            <v>1812310126</v>
          </cell>
          <cell r="B4237">
            <v>126</v>
          </cell>
          <cell r="C4237">
            <v>812310</v>
          </cell>
          <cell r="D4237">
            <v>1</v>
          </cell>
          <cell r="E4237">
            <v>0</v>
          </cell>
          <cell r="F4237" t="str">
            <v xml:space="preserve">דמי הבראה         </v>
          </cell>
          <cell r="G4237" t="str">
            <v>שכר</v>
          </cell>
          <cell r="H4237">
            <v>1.449275362318847E-2</v>
          </cell>
          <cell r="I4237">
            <v>7000</v>
          </cell>
        </row>
        <row r="4238">
          <cell r="A4238">
            <v>1812310210</v>
          </cell>
          <cell r="B4238">
            <v>210</v>
          </cell>
          <cell r="C4238">
            <v>812310</v>
          </cell>
          <cell r="D4238">
            <v>1</v>
          </cell>
          <cell r="E4238">
            <v>0</v>
          </cell>
          <cell r="F4238" t="str">
            <v xml:space="preserve">השכר הקובע        </v>
          </cell>
          <cell r="G4238" t="str">
            <v>שכר</v>
          </cell>
          <cell r="H4238">
            <v>0</v>
          </cell>
          <cell r="I4238">
            <v>0</v>
          </cell>
        </row>
        <row r="4239">
          <cell r="A4239">
            <v>1812310263</v>
          </cell>
          <cell r="B4239">
            <v>263</v>
          </cell>
          <cell r="C4239">
            <v>812310</v>
          </cell>
          <cell r="D4239">
            <v>1</v>
          </cell>
          <cell r="E4239">
            <v>0</v>
          </cell>
          <cell r="F4239" t="str">
            <v xml:space="preserve">עובדי חברת מוסדות </v>
          </cell>
          <cell r="G4239" t="str">
            <v>שכר</v>
          </cell>
          <cell r="H4239">
            <v>0</v>
          </cell>
          <cell r="I4239">
            <v>0</v>
          </cell>
        </row>
        <row r="4240">
          <cell r="A4240">
            <v>1812310763</v>
          </cell>
          <cell r="B4240">
            <v>763</v>
          </cell>
          <cell r="C4240">
            <v>812310</v>
          </cell>
          <cell r="D4240">
            <v>1</v>
          </cell>
          <cell r="E4240">
            <v>0</v>
          </cell>
          <cell r="F4240" t="str">
            <v xml:space="preserve">עובדי חברת מוסדות </v>
          </cell>
          <cell r="G4240" t="str">
            <v>קשיח</v>
          </cell>
          <cell r="H4240">
            <v>0</v>
          </cell>
          <cell r="I4240">
            <v>0</v>
          </cell>
        </row>
        <row r="4241">
          <cell r="A4241">
            <v>1812310781</v>
          </cell>
          <cell r="B4241">
            <v>781</v>
          </cell>
          <cell r="C4241">
            <v>812310</v>
          </cell>
          <cell r="D4241">
            <v>1</v>
          </cell>
          <cell r="E4241">
            <v>0</v>
          </cell>
          <cell r="F4241" t="str">
            <v xml:space="preserve">פעולות            </v>
          </cell>
          <cell r="G4241" t="str">
            <v>קשיח</v>
          </cell>
          <cell r="H4241">
            <v>0</v>
          </cell>
          <cell r="I4241">
            <v>38000</v>
          </cell>
        </row>
        <row r="4242">
          <cell r="A4242">
            <v>1812310784</v>
          </cell>
          <cell r="B4242">
            <v>784</v>
          </cell>
          <cell r="C4242">
            <v>812310</v>
          </cell>
          <cell r="D4242">
            <v>1</v>
          </cell>
          <cell r="E4242">
            <v>0</v>
          </cell>
          <cell r="F4242" t="str">
            <v xml:space="preserve">חוגים והרצאות     </v>
          </cell>
          <cell r="G4242" t="str">
            <v>גמיש</v>
          </cell>
          <cell r="H4242">
            <v>0</v>
          </cell>
          <cell r="I4242">
            <v>0</v>
          </cell>
        </row>
        <row r="4243">
          <cell r="A4243">
            <v>1812310961</v>
          </cell>
          <cell r="B4243">
            <v>961</v>
          </cell>
          <cell r="C4243">
            <v>812310</v>
          </cell>
          <cell r="D4243">
            <v>1</v>
          </cell>
          <cell r="E4243">
            <v>0</v>
          </cell>
          <cell r="F4243" t="str">
            <v>רז' פעולות ורכישות</v>
          </cell>
          <cell r="G4243" t="str">
            <v>גמיש</v>
          </cell>
          <cell r="H4243">
            <v>0</v>
          </cell>
          <cell r="I4243">
            <v>0</v>
          </cell>
        </row>
        <row r="4244">
          <cell r="A4244" t="e">
            <v>#VALUE!</v>
          </cell>
          <cell r="B4244" t="str">
            <v>812310  סך הכל</v>
          </cell>
          <cell r="C4244">
            <v>0</v>
          </cell>
          <cell r="D4244">
            <v>0</v>
          </cell>
          <cell r="E4244">
            <v>0</v>
          </cell>
          <cell r="F4244" t="str">
            <v xml:space="preserve">מרפ"ד הרצוג       </v>
          </cell>
          <cell r="G4244">
            <v>0</v>
          </cell>
          <cell r="H4244">
            <v>1.2298959318826963E-2</v>
          </cell>
          <cell r="I4244">
            <v>214000</v>
          </cell>
        </row>
        <row r="4245">
          <cell r="A4245">
            <v>18123300</v>
          </cell>
          <cell r="B4245">
            <v>0</v>
          </cell>
          <cell r="C4245">
            <v>812330</v>
          </cell>
          <cell r="D4245">
            <v>1</v>
          </cell>
          <cell r="E4245">
            <v>0</v>
          </cell>
          <cell r="F4245" t="str">
            <v>גובה עינים-אוסישקין</v>
          </cell>
          <cell r="G4245" t="str">
            <v xml:space="preserve"> </v>
          </cell>
          <cell r="H4245">
            <v>0</v>
          </cell>
          <cell r="I4245">
            <v>0</v>
          </cell>
        </row>
        <row r="4246">
          <cell r="A4246">
            <v>1812330110</v>
          </cell>
          <cell r="B4246">
            <v>110</v>
          </cell>
          <cell r="C4246">
            <v>812330</v>
          </cell>
          <cell r="D4246">
            <v>1</v>
          </cell>
          <cell r="E4246">
            <v>0</v>
          </cell>
          <cell r="F4246" t="str">
            <v>השכר הקובע-תקציבית</v>
          </cell>
          <cell r="G4246" t="str">
            <v>שכר</v>
          </cell>
          <cell r="H4246">
            <v>0</v>
          </cell>
          <cell r="I4246">
            <v>0</v>
          </cell>
        </row>
        <row r="4247">
          <cell r="A4247">
            <v>1812330119</v>
          </cell>
          <cell r="B4247">
            <v>119</v>
          </cell>
          <cell r="C4247">
            <v>812330</v>
          </cell>
          <cell r="D4247">
            <v>1</v>
          </cell>
          <cell r="E4247">
            <v>0</v>
          </cell>
          <cell r="F4247" t="str">
            <v xml:space="preserve">השכר הקובע-צוברת  </v>
          </cell>
          <cell r="G4247" t="str">
            <v>שכר</v>
          </cell>
          <cell r="H4247">
            <v>0</v>
          </cell>
          <cell r="I4247">
            <v>0</v>
          </cell>
        </row>
        <row r="4248">
          <cell r="A4248">
            <v>1812330122</v>
          </cell>
          <cell r="B4248">
            <v>122</v>
          </cell>
          <cell r="C4248">
            <v>812330</v>
          </cell>
          <cell r="D4248">
            <v>1</v>
          </cell>
          <cell r="E4248">
            <v>0</v>
          </cell>
          <cell r="F4248" t="str">
            <v xml:space="preserve">ביגוד             </v>
          </cell>
          <cell r="G4248" t="str">
            <v>שכר</v>
          </cell>
          <cell r="H4248">
            <v>0</v>
          </cell>
          <cell r="I4248">
            <v>0</v>
          </cell>
        </row>
        <row r="4249">
          <cell r="A4249">
            <v>1812330126</v>
          </cell>
          <cell r="B4249">
            <v>126</v>
          </cell>
          <cell r="C4249">
            <v>812330</v>
          </cell>
          <cell r="D4249">
            <v>1</v>
          </cell>
          <cell r="E4249">
            <v>0</v>
          </cell>
          <cell r="F4249" t="str">
            <v xml:space="preserve">דמי הבראה         </v>
          </cell>
          <cell r="G4249" t="str">
            <v>שכר</v>
          </cell>
          <cell r="H4249">
            <v>0</v>
          </cell>
          <cell r="I4249">
            <v>0</v>
          </cell>
        </row>
        <row r="4250">
          <cell r="A4250">
            <v>1812330263</v>
          </cell>
          <cell r="B4250">
            <v>263</v>
          </cell>
          <cell r="C4250">
            <v>812330</v>
          </cell>
          <cell r="D4250">
            <v>1</v>
          </cell>
          <cell r="E4250">
            <v>0</v>
          </cell>
          <cell r="F4250" t="str">
            <v xml:space="preserve">עובדי חברת מוסדות </v>
          </cell>
          <cell r="G4250" t="str">
            <v>שכר</v>
          </cell>
          <cell r="H4250">
            <v>0</v>
          </cell>
          <cell r="I4250">
            <v>0</v>
          </cell>
        </row>
        <row r="4251">
          <cell r="A4251">
            <v>1812330763</v>
          </cell>
          <cell r="B4251">
            <v>763</v>
          </cell>
          <cell r="C4251">
            <v>812330</v>
          </cell>
          <cell r="D4251">
            <v>1</v>
          </cell>
          <cell r="E4251">
            <v>0</v>
          </cell>
          <cell r="F4251" t="str">
            <v xml:space="preserve">עובדי חברת מוסדות </v>
          </cell>
          <cell r="G4251" t="str">
            <v>קשיח</v>
          </cell>
          <cell r="H4251">
            <v>0</v>
          </cell>
          <cell r="I4251">
            <v>0</v>
          </cell>
        </row>
        <row r="4252">
          <cell r="A4252">
            <v>1812330783</v>
          </cell>
          <cell r="B4252">
            <v>783</v>
          </cell>
          <cell r="C4252">
            <v>812330</v>
          </cell>
          <cell r="D4252">
            <v>1</v>
          </cell>
          <cell r="E4252">
            <v>0</v>
          </cell>
          <cell r="F4252" t="str">
            <v>אוסישקין - מוזיאון</v>
          </cell>
          <cell r="G4252" t="str">
            <v>קשיח</v>
          </cell>
          <cell r="H4252">
            <v>0</v>
          </cell>
          <cell r="I4252">
            <v>0</v>
          </cell>
        </row>
        <row r="4253">
          <cell r="A4253">
            <v>1812330870</v>
          </cell>
          <cell r="B4253">
            <v>870</v>
          </cell>
          <cell r="C4253">
            <v>812330</v>
          </cell>
          <cell r="D4253">
            <v>1</v>
          </cell>
          <cell r="E4253">
            <v>0</v>
          </cell>
          <cell r="F4253" t="str">
            <v>אוסישקין - הפעלה</v>
          </cell>
          <cell r="G4253" t="str">
            <v>גמיש</v>
          </cell>
          <cell r="H4253">
            <v>0</v>
          </cell>
          <cell r="I4253">
            <v>0</v>
          </cell>
        </row>
        <row r="4254">
          <cell r="A4254">
            <v>1812330872</v>
          </cell>
          <cell r="B4254">
            <v>872</v>
          </cell>
          <cell r="C4254">
            <v>812330</v>
          </cell>
          <cell r="D4254">
            <v>1</v>
          </cell>
          <cell r="E4254">
            <v>0</v>
          </cell>
          <cell r="F4254" t="str">
            <v xml:space="preserve">בגובה העיניים ( הורים )    </v>
          </cell>
          <cell r="G4254" t="str">
            <v>גמיש</v>
          </cell>
          <cell r="H4254">
            <v>0.25</v>
          </cell>
          <cell r="I4254">
            <v>250000</v>
          </cell>
        </row>
        <row r="4255">
          <cell r="A4255" t="e">
            <v>#VALUE!</v>
          </cell>
          <cell r="B4255" t="str">
            <v>812330  סך הכל</v>
          </cell>
          <cell r="C4255">
            <v>0</v>
          </cell>
          <cell r="D4255">
            <v>0</v>
          </cell>
          <cell r="E4255">
            <v>0</v>
          </cell>
          <cell r="F4255" t="str">
            <v>גובה עינים-אוסישקין</v>
          </cell>
          <cell r="G4255">
            <v>0</v>
          </cell>
          <cell r="H4255">
            <v>0.25</v>
          </cell>
          <cell r="I4255">
            <v>250000</v>
          </cell>
        </row>
        <row r="4256">
          <cell r="A4256">
            <v>18123600</v>
          </cell>
          <cell r="B4256">
            <v>0</v>
          </cell>
          <cell r="C4256">
            <v>812360</v>
          </cell>
          <cell r="D4256">
            <v>1</v>
          </cell>
          <cell r="E4256">
            <v>0</v>
          </cell>
          <cell r="F4256" t="str">
            <v xml:space="preserve">ריתמוסיקה         </v>
          </cell>
          <cell r="G4256" t="str">
            <v xml:space="preserve"> </v>
          </cell>
          <cell r="H4256">
            <v>0</v>
          </cell>
          <cell r="I4256">
            <v>0</v>
          </cell>
        </row>
        <row r="4257">
          <cell r="A4257">
            <v>1812360210</v>
          </cell>
          <cell r="B4257">
            <v>210</v>
          </cell>
          <cell r="C4257">
            <v>812360</v>
          </cell>
          <cell r="D4257">
            <v>1</v>
          </cell>
          <cell r="E4257">
            <v>0</v>
          </cell>
          <cell r="F4257" t="str">
            <v xml:space="preserve">השכר הקובע        </v>
          </cell>
          <cell r="G4257" t="str">
            <v>שכר</v>
          </cell>
          <cell r="H4257">
            <v>0</v>
          </cell>
          <cell r="I4257">
            <v>0</v>
          </cell>
        </row>
        <row r="4258">
          <cell r="A4258">
            <v>1812360263</v>
          </cell>
          <cell r="B4258">
            <v>263</v>
          </cell>
          <cell r="C4258">
            <v>812360</v>
          </cell>
          <cell r="D4258">
            <v>1</v>
          </cell>
          <cell r="E4258">
            <v>0</v>
          </cell>
          <cell r="F4258" t="str">
            <v xml:space="preserve">עובדי חברת מוסדות </v>
          </cell>
          <cell r="G4258" t="str">
            <v>שכר</v>
          </cell>
          <cell r="H4258">
            <v>0</v>
          </cell>
          <cell r="I4258">
            <v>0</v>
          </cell>
        </row>
        <row r="4259">
          <cell r="A4259">
            <v>1812360763</v>
          </cell>
          <cell r="B4259">
            <v>763</v>
          </cell>
          <cell r="C4259">
            <v>812360</v>
          </cell>
          <cell r="D4259">
            <v>1</v>
          </cell>
          <cell r="E4259">
            <v>0</v>
          </cell>
          <cell r="F4259" t="str">
            <v xml:space="preserve">עובדי חברת מוסדות </v>
          </cell>
          <cell r="G4259" t="str">
            <v>קשיח</v>
          </cell>
          <cell r="H4259">
            <v>0</v>
          </cell>
          <cell r="I4259">
            <v>0</v>
          </cell>
        </row>
        <row r="4260">
          <cell r="A4260">
            <v>1812360785</v>
          </cell>
          <cell r="B4260">
            <v>785</v>
          </cell>
          <cell r="C4260">
            <v>812360</v>
          </cell>
          <cell r="D4260">
            <v>1</v>
          </cell>
          <cell r="E4260">
            <v>0</v>
          </cell>
          <cell r="F4260" t="str">
            <v>ריתמ' בילוי ובידור</v>
          </cell>
          <cell r="G4260" t="str">
            <v>קשיח</v>
          </cell>
          <cell r="H4260">
            <v>0</v>
          </cell>
          <cell r="I4260">
            <v>0</v>
          </cell>
        </row>
        <row r="4261">
          <cell r="A4261">
            <v>1812360872</v>
          </cell>
          <cell r="B4261">
            <v>872</v>
          </cell>
          <cell r="C4261">
            <v>812360</v>
          </cell>
          <cell r="D4261">
            <v>1</v>
          </cell>
          <cell r="E4261">
            <v>0</v>
          </cell>
          <cell r="F4261" t="str">
            <v xml:space="preserve">ריתמוסיקה ( הורים )    </v>
          </cell>
          <cell r="G4261" t="str">
            <v>גמיש</v>
          </cell>
          <cell r="H4261">
            <v>0.39999999999999991</v>
          </cell>
          <cell r="I4261">
            <v>3500000</v>
          </cell>
        </row>
        <row r="4262">
          <cell r="A4262" t="e">
            <v>#VALUE!</v>
          </cell>
          <cell r="B4262" t="str">
            <v>812360  סך הכל</v>
          </cell>
          <cell r="C4262">
            <v>0</v>
          </cell>
          <cell r="D4262">
            <v>0</v>
          </cell>
          <cell r="E4262">
            <v>0</v>
          </cell>
          <cell r="F4262" t="str">
            <v xml:space="preserve">ריתמוסיקה         </v>
          </cell>
          <cell r="G4262">
            <v>0</v>
          </cell>
          <cell r="H4262">
            <v>0.39999999999999991</v>
          </cell>
          <cell r="I4262">
            <v>3500000</v>
          </cell>
        </row>
        <row r="4263">
          <cell r="A4263">
            <v>18123700</v>
          </cell>
          <cell r="B4263">
            <v>0</v>
          </cell>
          <cell r="C4263">
            <v>812370</v>
          </cell>
          <cell r="D4263">
            <v>1</v>
          </cell>
          <cell r="E4263">
            <v>0</v>
          </cell>
          <cell r="F4263" t="str">
            <v>תיאטרון בובות</v>
          </cell>
          <cell r="G4263" t="str">
            <v xml:space="preserve"> </v>
          </cell>
          <cell r="H4263">
            <v>0</v>
          </cell>
          <cell r="I4263">
            <v>0</v>
          </cell>
        </row>
        <row r="4264">
          <cell r="A4264">
            <v>1812370782</v>
          </cell>
          <cell r="B4264">
            <v>782</v>
          </cell>
          <cell r="C4264">
            <v>812370</v>
          </cell>
          <cell r="D4264">
            <v>1</v>
          </cell>
          <cell r="E4264">
            <v>0</v>
          </cell>
          <cell r="F4264" t="str">
            <v>תיאטרון בובות</v>
          </cell>
          <cell r="G4264" t="str">
            <v>קשיח</v>
          </cell>
          <cell r="H4264">
            <v>0</v>
          </cell>
          <cell r="I4264">
            <v>0</v>
          </cell>
        </row>
        <row r="4265">
          <cell r="A4265">
            <v>1812370870</v>
          </cell>
          <cell r="B4265">
            <v>870</v>
          </cell>
          <cell r="C4265">
            <v>812370</v>
          </cell>
          <cell r="D4265">
            <v>1</v>
          </cell>
          <cell r="E4265">
            <v>0</v>
          </cell>
          <cell r="F4265" t="str">
            <v>תיאטרון בובות</v>
          </cell>
          <cell r="G4265" t="str">
            <v>גמיש</v>
          </cell>
          <cell r="H4265">
            <v>0</v>
          </cell>
          <cell r="I4265">
            <v>193300</v>
          </cell>
        </row>
        <row r="4266">
          <cell r="A4266">
            <v>1812370871</v>
          </cell>
          <cell r="B4266">
            <v>871</v>
          </cell>
          <cell r="C4266">
            <v>812370</v>
          </cell>
          <cell r="D4266">
            <v>1</v>
          </cell>
          <cell r="E4266">
            <v>0</v>
          </cell>
          <cell r="F4266" t="str">
            <v>תיאטרון בובות-הכנס' מש'</v>
          </cell>
          <cell r="G4266" t="str">
            <v>קשיח</v>
          </cell>
          <cell r="H4266">
            <v>0</v>
          </cell>
          <cell r="I4266">
            <v>0</v>
          </cell>
        </row>
        <row r="4267">
          <cell r="A4267">
            <v>1812370872</v>
          </cell>
          <cell r="B4267">
            <v>872</v>
          </cell>
          <cell r="C4267">
            <v>812370</v>
          </cell>
          <cell r="D4267">
            <v>1</v>
          </cell>
          <cell r="E4267">
            <v>0</v>
          </cell>
          <cell r="F4267" t="str">
            <v xml:space="preserve">תיאטרון בובות ( הורים )    </v>
          </cell>
          <cell r="G4267" t="str">
            <v>גמיש</v>
          </cell>
          <cell r="H4267">
            <v>0.66666666666666674</v>
          </cell>
          <cell r="I4267">
            <v>250000</v>
          </cell>
        </row>
        <row r="4268">
          <cell r="A4268" t="e">
            <v>#VALUE!</v>
          </cell>
          <cell r="B4268" t="str">
            <v>812370  סך הכל</v>
          </cell>
          <cell r="C4268">
            <v>0</v>
          </cell>
          <cell r="D4268">
            <v>0</v>
          </cell>
          <cell r="E4268">
            <v>0</v>
          </cell>
          <cell r="F4268" t="str">
            <v>תיאטרון בובות</v>
          </cell>
          <cell r="G4268">
            <v>0</v>
          </cell>
          <cell r="H4268">
            <v>0.29129041654529564</v>
          </cell>
          <cell r="I4268">
            <v>443300</v>
          </cell>
        </row>
        <row r="4269">
          <cell r="A4269">
            <v>18125000</v>
          </cell>
          <cell r="B4269">
            <v>0</v>
          </cell>
          <cell r="C4269">
            <v>812500</v>
          </cell>
          <cell r="D4269">
            <v>1</v>
          </cell>
          <cell r="E4269">
            <v>0</v>
          </cell>
          <cell r="F4269" t="str">
            <v xml:space="preserve">יול"א בגני ילדים  </v>
          </cell>
          <cell r="G4269" t="str">
            <v xml:space="preserve"> </v>
          </cell>
          <cell r="H4269">
            <v>0</v>
          </cell>
          <cell r="I4269">
            <v>0</v>
          </cell>
        </row>
        <row r="4270">
          <cell r="A4270">
            <v>1812500110</v>
          </cell>
          <cell r="B4270">
            <v>110</v>
          </cell>
          <cell r="C4270">
            <v>812500</v>
          </cell>
          <cell r="D4270">
            <v>1</v>
          </cell>
          <cell r="E4270">
            <v>0</v>
          </cell>
          <cell r="F4270" t="str">
            <v>השכר הקובע-תקציבית</v>
          </cell>
          <cell r="G4270" t="str">
            <v>שכר</v>
          </cell>
          <cell r="H4270">
            <v>0</v>
          </cell>
          <cell r="I4270">
            <v>0</v>
          </cell>
        </row>
        <row r="4271">
          <cell r="A4271">
            <v>1812500119</v>
          </cell>
          <cell r="B4271">
            <v>119</v>
          </cell>
          <cell r="C4271">
            <v>812500</v>
          </cell>
          <cell r="D4271">
            <v>1</v>
          </cell>
          <cell r="E4271">
            <v>0</v>
          </cell>
          <cell r="F4271" t="str">
            <v xml:space="preserve">השכר הקובע-צוברת  </v>
          </cell>
          <cell r="G4271" t="str">
            <v>שכר</v>
          </cell>
          <cell r="H4271">
            <v>0</v>
          </cell>
          <cell r="I4271">
            <v>0</v>
          </cell>
        </row>
        <row r="4272">
          <cell r="A4272">
            <v>1812500122</v>
          </cell>
          <cell r="B4272">
            <v>122</v>
          </cell>
          <cell r="C4272">
            <v>812500</v>
          </cell>
          <cell r="D4272">
            <v>1</v>
          </cell>
          <cell r="E4272">
            <v>0</v>
          </cell>
          <cell r="F4272" t="str">
            <v xml:space="preserve">ביגוד             </v>
          </cell>
          <cell r="G4272" t="str">
            <v>שכר</v>
          </cell>
          <cell r="H4272">
            <v>0</v>
          </cell>
          <cell r="I4272">
            <v>0</v>
          </cell>
        </row>
        <row r="4273">
          <cell r="A4273">
            <v>1812500126</v>
          </cell>
          <cell r="B4273">
            <v>126</v>
          </cell>
          <cell r="C4273">
            <v>812500</v>
          </cell>
          <cell r="D4273">
            <v>1</v>
          </cell>
          <cell r="E4273">
            <v>0</v>
          </cell>
          <cell r="F4273" t="str">
            <v xml:space="preserve">דמי הבראה         </v>
          </cell>
          <cell r="G4273" t="str">
            <v>שכר</v>
          </cell>
          <cell r="H4273">
            <v>0</v>
          </cell>
          <cell r="I4273">
            <v>0</v>
          </cell>
        </row>
        <row r="4274">
          <cell r="A4274">
            <v>1812500264</v>
          </cell>
          <cell r="B4274">
            <v>264</v>
          </cell>
          <cell r="C4274">
            <v>812500</v>
          </cell>
          <cell r="D4274">
            <v>1</v>
          </cell>
          <cell r="E4274">
            <v>0</v>
          </cell>
          <cell r="F4274" t="str">
            <v xml:space="preserve">יול"א-חברת מוסדות </v>
          </cell>
          <cell r="G4274" t="str">
            <v>שכר</v>
          </cell>
          <cell r="H4274">
            <v>0</v>
          </cell>
          <cell r="I4274">
            <v>0</v>
          </cell>
        </row>
        <row r="4275">
          <cell r="A4275">
            <v>1812500723</v>
          </cell>
          <cell r="B4275">
            <v>723</v>
          </cell>
          <cell r="C4275">
            <v>812500</v>
          </cell>
          <cell r="D4275">
            <v>1</v>
          </cell>
          <cell r="E4275">
            <v>0</v>
          </cell>
          <cell r="F4275" t="str">
            <v xml:space="preserve">חומרי עבודה       </v>
          </cell>
          <cell r="G4275" t="str">
            <v>קשיח</v>
          </cell>
          <cell r="H4275">
            <v>0</v>
          </cell>
          <cell r="I4275">
            <v>0</v>
          </cell>
        </row>
        <row r="4276">
          <cell r="A4276">
            <v>1812500724</v>
          </cell>
          <cell r="B4276">
            <v>724</v>
          </cell>
          <cell r="C4276">
            <v>812500</v>
          </cell>
          <cell r="D4276">
            <v>1</v>
          </cell>
          <cell r="E4276">
            <v>0</v>
          </cell>
          <cell r="F4276" t="str">
            <v>מזון ליום לימ'ארוך</v>
          </cell>
          <cell r="G4276" t="str">
            <v>קשיח</v>
          </cell>
          <cell r="H4276">
            <v>0</v>
          </cell>
          <cell r="I4276">
            <v>0</v>
          </cell>
        </row>
        <row r="4277">
          <cell r="A4277">
            <v>1812500744</v>
          </cell>
          <cell r="B4277">
            <v>744</v>
          </cell>
          <cell r="C4277">
            <v>812500</v>
          </cell>
          <cell r="D4277">
            <v>1</v>
          </cell>
          <cell r="E4277">
            <v>0</v>
          </cell>
          <cell r="F4277" t="str">
            <v xml:space="preserve">ביגוד קייטנה      </v>
          </cell>
          <cell r="G4277" t="str">
            <v>קשיח</v>
          </cell>
          <cell r="H4277">
            <v>0</v>
          </cell>
          <cell r="I4277">
            <v>0</v>
          </cell>
        </row>
        <row r="4278">
          <cell r="A4278">
            <v>1812500755</v>
          </cell>
          <cell r="B4278">
            <v>755</v>
          </cell>
          <cell r="C4278">
            <v>812500</v>
          </cell>
          <cell r="D4278">
            <v>1</v>
          </cell>
          <cell r="E4278">
            <v>0</v>
          </cell>
          <cell r="F4278" t="str">
            <v>עוזרות לגננות-קבלן</v>
          </cell>
          <cell r="G4278" t="str">
            <v>קשיח</v>
          </cell>
          <cell r="H4278">
            <v>0</v>
          </cell>
          <cell r="I4278">
            <v>0</v>
          </cell>
        </row>
        <row r="4279">
          <cell r="A4279">
            <v>1812500756</v>
          </cell>
          <cell r="B4279">
            <v>756</v>
          </cell>
          <cell r="C4279">
            <v>812500</v>
          </cell>
          <cell r="D4279">
            <v>1</v>
          </cell>
          <cell r="E4279">
            <v>0</v>
          </cell>
          <cell r="F4279" t="str">
            <v>שמירה-קיטנות יול"א</v>
          </cell>
          <cell r="G4279" t="str">
            <v>קשיח</v>
          </cell>
          <cell r="H4279">
            <v>0</v>
          </cell>
          <cell r="I4279">
            <v>0</v>
          </cell>
        </row>
        <row r="4280">
          <cell r="A4280">
            <v>1812500764</v>
          </cell>
          <cell r="B4280">
            <v>764</v>
          </cell>
          <cell r="C4280">
            <v>812500</v>
          </cell>
          <cell r="D4280">
            <v>1</v>
          </cell>
          <cell r="E4280">
            <v>0</v>
          </cell>
          <cell r="F4280" t="str">
            <v xml:space="preserve">יול"א-חברת מוסדות </v>
          </cell>
          <cell r="G4280" t="str">
            <v>קשיח</v>
          </cell>
          <cell r="H4280">
            <v>0</v>
          </cell>
          <cell r="I4280">
            <v>0</v>
          </cell>
        </row>
        <row r="4281">
          <cell r="A4281">
            <v>1812500780</v>
          </cell>
          <cell r="B4281">
            <v>780</v>
          </cell>
          <cell r="C4281">
            <v>812500</v>
          </cell>
          <cell r="D4281">
            <v>1</v>
          </cell>
          <cell r="E4281">
            <v>0</v>
          </cell>
          <cell r="F4281" t="str">
            <v xml:space="preserve">תקורה             </v>
          </cell>
          <cell r="G4281" t="str">
            <v>קשיח</v>
          </cell>
          <cell r="H4281">
            <v>0</v>
          </cell>
          <cell r="I4281">
            <v>0</v>
          </cell>
        </row>
        <row r="4282">
          <cell r="A4282">
            <v>1812500789</v>
          </cell>
          <cell r="B4282">
            <v>789</v>
          </cell>
          <cell r="C4282">
            <v>812500</v>
          </cell>
          <cell r="D4282">
            <v>1</v>
          </cell>
          <cell r="E4282">
            <v>0</v>
          </cell>
          <cell r="F4282" t="str">
            <v xml:space="preserve">פעולות העשרה      </v>
          </cell>
          <cell r="G4282" t="str">
            <v>קשיח</v>
          </cell>
          <cell r="H4282">
            <v>0</v>
          </cell>
          <cell r="I4282">
            <v>0</v>
          </cell>
        </row>
        <row r="4283">
          <cell r="A4283">
            <v>1812500794</v>
          </cell>
          <cell r="B4283">
            <v>794</v>
          </cell>
          <cell r="C4283">
            <v>812500</v>
          </cell>
          <cell r="D4283">
            <v>1</v>
          </cell>
          <cell r="E4283">
            <v>0</v>
          </cell>
          <cell r="F4283" t="str">
            <v xml:space="preserve">השתתפות בעזר 094  </v>
          </cell>
          <cell r="G4283" t="str">
            <v>קשיח</v>
          </cell>
          <cell r="H4283">
            <v>0</v>
          </cell>
          <cell r="I4283">
            <v>0</v>
          </cell>
        </row>
        <row r="4284">
          <cell r="A4284">
            <v>1812500871</v>
          </cell>
          <cell r="B4284">
            <v>871</v>
          </cell>
          <cell r="C4284">
            <v>812500</v>
          </cell>
          <cell r="D4284">
            <v>1</v>
          </cell>
          <cell r="E4284">
            <v>0</v>
          </cell>
          <cell r="F4284" t="str">
            <v>צהרונים - פרוייקט ניצנים</v>
          </cell>
          <cell r="G4284" t="str">
            <v>גמיש</v>
          </cell>
          <cell r="H4284">
            <v>0</v>
          </cell>
          <cell r="I4284">
            <v>0</v>
          </cell>
        </row>
        <row r="4285">
          <cell r="A4285">
            <v>1812500872</v>
          </cell>
          <cell r="B4285">
            <v>872</v>
          </cell>
          <cell r="C4285">
            <v>812500</v>
          </cell>
          <cell r="D4285">
            <v>1</v>
          </cell>
          <cell r="E4285">
            <v>0</v>
          </cell>
          <cell r="F4285" t="str">
            <v xml:space="preserve">יול"א ( הורים )    </v>
          </cell>
          <cell r="G4285" t="str">
            <v>גמיש</v>
          </cell>
          <cell r="H4285">
            <v>0</v>
          </cell>
          <cell r="I4285">
            <v>0</v>
          </cell>
        </row>
        <row r="4286">
          <cell r="A4286" t="e">
            <v>#VALUE!</v>
          </cell>
          <cell r="B4286" t="str">
            <v>812500  סך הכל</v>
          </cell>
          <cell r="C4286">
            <v>0</v>
          </cell>
          <cell r="D4286">
            <v>0</v>
          </cell>
          <cell r="E4286">
            <v>0</v>
          </cell>
          <cell r="F4286" t="str">
            <v xml:space="preserve">יול"א בגני ילדים  </v>
          </cell>
          <cell r="G4286">
            <v>0</v>
          </cell>
          <cell r="H4286">
            <v>0</v>
          </cell>
          <cell r="I4286">
            <v>0</v>
          </cell>
        </row>
        <row r="4287">
          <cell r="A4287">
            <v>18130000</v>
          </cell>
          <cell r="B4287">
            <v>0</v>
          </cell>
          <cell r="C4287">
            <v>813000</v>
          </cell>
          <cell r="D4287">
            <v>1</v>
          </cell>
          <cell r="E4287">
            <v>0</v>
          </cell>
          <cell r="F4287" t="str">
            <v xml:space="preserve">חינוך יסודי       </v>
          </cell>
          <cell r="G4287" t="str">
            <v xml:space="preserve"> </v>
          </cell>
          <cell r="H4287">
            <v>0</v>
          </cell>
          <cell r="I4287">
            <v>0</v>
          </cell>
        </row>
        <row r="4288">
          <cell r="A4288">
            <v>18132000</v>
          </cell>
          <cell r="B4288">
            <v>0</v>
          </cell>
          <cell r="C4288">
            <v>813200</v>
          </cell>
          <cell r="D4288">
            <v>1</v>
          </cell>
          <cell r="E4288">
            <v>0</v>
          </cell>
          <cell r="F4288" t="str">
            <v xml:space="preserve">בתי ספר יסודיים   </v>
          </cell>
          <cell r="G4288" t="str">
            <v xml:space="preserve"> </v>
          </cell>
          <cell r="H4288">
            <v>0</v>
          </cell>
          <cell r="I4288">
            <v>0</v>
          </cell>
        </row>
        <row r="4289">
          <cell r="A4289">
            <v>1813200100</v>
          </cell>
          <cell r="B4289">
            <v>100</v>
          </cell>
          <cell r="C4289">
            <v>813200</v>
          </cell>
          <cell r="D4289">
            <v>1</v>
          </cell>
          <cell r="E4289">
            <v>0</v>
          </cell>
          <cell r="F4289" t="str">
            <v>שכר עובדים לפי תקן</v>
          </cell>
          <cell r="G4289" t="str">
            <v xml:space="preserve"> </v>
          </cell>
          <cell r="H4289">
            <v>0</v>
          </cell>
          <cell r="I4289">
            <v>0</v>
          </cell>
        </row>
        <row r="4290">
          <cell r="A4290">
            <v>1813200110</v>
          </cell>
          <cell r="B4290">
            <v>110</v>
          </cell>
          <cell r="C4290">
            <v>813200</v>
          </cell>
          <cell r="D4290">
            <v>1</v>
          </cell>
          <cell r="E4290">
            <v>0</v>
          </cell>
          <cell r="F4290" t="str">
            <v>השכר הקובע-תקציבית</v>
          </cell>
          <cell r="G4290" t="str">
            <v>שכר</v>
          </cell>
          <cell r="H4290">
            <v>-0.31197459368578362</v>
          </cell>
          <cell r="I4290">
            <v>1473200</v>
          </cell>
        </row>
        <row r="4291">
          <cell r="A4291">
            <v>1813200119</v>
          </cell>
          <cell r="B4291">
            <v>119</v>
          </cell>
          <cell r="C4291">
            <v>813200</v>
          </cell>
          <cell r="D4291">
            <v>1</v>
          </cell>
          <cell r="E4291">
            <v>0</v>
          </cell>
          <cell r="F4291" t="str">
            <v xml:space="preserve">השכר הקובע-צוברת  </v>
          </cell>
          <cell r="G4291" t="str">
            <v>שכר</v>
          </cell>
          <cell r="H4291">
            <v>1.952216410987262E-2</v>
          </cell>
          <cell r="I4291">
            <v>7582900</v>
          </cell>
        </row>
        <row r="4292">
          <cell r="A4292">
            <v>1813200122</v>
          </cell>
          <cell r="B4292">
            <v>122</v>
          </cell>
          <cell r="C4292">
            <v>813200</v>
          </cell>
          <cell r="D4292">
            <v>1</v>
          </cell>
          <cell r="E4292">
            <v>0</v>
          </cell>
          <cell r="F4292" t="str">
            <v xml:space="preserve">ביגוד             </v>
          </cell>
          <cell r="G4292" t="str">
            <v>שכר</v>
          </cell>
          <cell r="H4292">
            <v>0</v>
          </cell>
          <cell r="I4292">
            <v>136200</v>
          </cell>
        </row>
        <row r="4293">
          <cell r="A4293">
            <v>1813200126</v>
          </cell>
          <cell r="B4293">
            <v>126</v>
          </cell>
          <cell r="C4293">
            <v>813200</v>
          </cell>
          <cell r="D4293">
            <v>1</v>
          </cell>
          <cell r="E4293">
            <v>0</v>
          </cell>
          <cell r="F4293" t="str">
            <v xml:space="preserve">דמי הבראה         </v>
          </cell>
          <cell r="G4293" t="str">
            <v>שכר</v>
          </cell>
          <cell r="H4293">
            <v>-7.3877695298692148E-2</v>
          </cell>
          <cell r="I4293">
            <v>262000</v>
          </cell>
        </row>
        <row r="4294">
          <cell r="A4294">
            <v>1813200130</v>
          </cell>
          <cell r="B4294">
            <v>130</v>
          </cell>
          <cell r="C4294">
            <v>813200</v>
          </cell>
          <cell r="D4294">
            <v>1</v>
          </cell>
          <cell r="E4294">
            <v>0</v>
          </cell>
          <cell r="F4294" t="str">
            <v xml:space="preserve">שעות נוספות       </v>
          </cell>
          <cell r="G4294" t="str">
            <v>שכר</v>
          </cell>
          <cell r="H4294">
            <v>0</v>
          </cell>
          <cell r="I4294">
            <v>179200</v>
          </cell>
        </row>
        <row r="4295">
          <cell r="A4295">
            <v>1813200140</v>
          </cell>
          <cell r="B4295">
            <v>140</v>
          </cell>
          <cell r="C4295">
            <v>813200</v>
          </cell>
          <cell r="D4295">
            <v>1</v>
          </cell>
          <cell r="E4295">
            <v>0</v>
          </cell>
          <cell r="F4295" t="str">
            <v>השתתפות באחזקת רכב</v>
          </cell>
          <cell r="G4295" t="str">
            <v>שכר</v>
          </cell>
          <cell r="H4295">
            <v>0</v>
          </cell>
          <cell r="I4295">
            <v>22900</v>
          </cell>
        </row>
        <row r="4296">
          <cell r="A4296">
            <v>1813200200</v>
          </cell>
          <cell r="B4296">
            <v>200</v>
          </cell>
          <cell r="C4296">
            <v>813200</v>
          </cell>
          <cell r="D4296">
            <v>1</v>
          </cell>
          <cell r="E4296">
            <v>0</v>
          </cell>
          <cell r="F4296" t="str">
            <v>שכר עובדים ללא תקן</v>
          </cell>
          <cell r="G4296" t="str">
            <v xml:space="preserve"> </v>
          </cell>
          <cell r="H4296">
            <v>0</v>
          </cell>
          <cell r="I4296">
            <v>0</v>
          </cell>
        </row>
        <row r="4297">
          <cell r="A4297">
            <v>1813200210</v>
          </cell>
          <cell r="B4297">
            <v>210</v>
          </cell>
          <cell r="C4297">
            <v>813200</v>
          </cell>
          <cell r="D4297">
            <v>1</v>
          </cell>
          <cell r="E4297">
            <v>0</v>
          </cell>
          <cell r="F4297" t="str">
            <v xml:space="preserve">השכר הקובע        </v>
          </cell>
          <cell r="G4297" t="str">
            <v>שכר</v>
          </cell>
          <cell r="H4297">
            <v>0</v>
          </cell>
          <cell r="I4297">
            <v>0</v>
          </cell>
        </row>
        <row r="4298">
          <cell r="A4298">
            <v>1813200213</v>
          </cell>
          <cell r="B4298">
            <v>213</v>
          </cell>
          <cell r="C4298">
            <v>813200</v>
          </cell>
          <cell r="D4298">
            <v>1</v>
          </cell>
          <cell r="E4298">
            <v>0</v>
          </cell>
          <cell r="F4298" t="str">
            <v xml:space="preserve">קבוצות טיפוליות   </v>
          </cell>
          <cell r="G4298" t="str">
            <v>שכר</v>
          </cell>
          <cell r="H4298">
            <v>3.6585365853658569E-2</v>
          </cell>
          <cell r="I4298">
            <v>85000</v>
          </cell>
        </row>
        <row r="4299">
          <cell r="A4299">
            <v>1813200214</v>
          </cell>
          <cell r="B4299">
            <v>214</v>
          </cell>
          <cell r="C4299">
            <v>813200</v>
          </cell>
          <cell r="D4299">
            <v>1</v>
          </cell>
          <cell r="E4299">
            <v>0</v>
          </cell>
          <cell r="F4299" t="str">
            <v>תל"ן דביר</v>
          </cell>
          <cell r="G4299" t="str">
            <v>שכר</v>
          </cell>
          <cell r="H4299">
            <v>0</v>
          </cell>
          <cell r="I4299">
            <v>0</v>
          </cell>
        </row>
        <row r="4300">
          <cell r="A4300">
            <v>1813200215</v>
          </cell>
          <cell r="B4300">
            <v>215</v>
          </cell>
          <cell r="C4300">
            <v>813200</v>
          </cell>
          <cell r="D4300">
            <v>1</v>
          </cell>
          <cell r="E4300">
            <v>0</v>
          </cell>
          <cell r="F4300" t="str">
            <v>קייטנת קיץ בחט"ב ובתיכוניים</v>
          </cell>
          <cell r="G4300" t="str">
            <v>שכר</v>
          </cell>
          <cell r="H4300">
            <v>0</v>
          </cell>
          <cell r="I4300">
            <v>0</v>
          </cell>
        </row>
        <row r="4301">
          <cell r="A4301">
            <v>1813200255</v>
          </cell>
          <cell r="B4301">
            <v>255</v>
          </cell>
          <cell r="C4301">
            <v>813200</v>
          </cell>
          <cell r="D4301">
            <v>1</v>
          </cell>
          <cell r="E4301">
            <v>0</v>
          </cell>
          <cell r="F4301" t="str">
            <v xml:space="preserve">מ"מ מזכירה ושרתים </v>
          </cell>
          <cell r="G4301" t="str">
            <v>שכר</v>
          </cell>
          <cell r="H4301">
            <v>0</v>
          </cell>
          <cell r="I4301">
            <v>90000</v>
          </cell>
        </row>
        <row r="4302">
          <cell r="A4302">
            <v>1813200257</v>
          </cell>
          <cell r="B4302">
            <v>257</v>
          </cell>
          <cell r="C4302">
            <v>813200</v>
          </cell>
          <cell r="D4302">
            <v>1</v>
          </cell>
          <cell r="E4302">
            <v>0</v>
          </cell>
          <cell r="F4302" t="str">
            <v>שרתים ו'-ח' כלכלית</v>
          </cell>
          <cell r="G4302" t="str">
            <v>שכר</v>
          </cell>
          <cell r="H4302">
            <v>0</v>
          </cell>
          <cell r="I4302">
            <v>0</v>
          </cell>
        </row>
        <row r="4303">
          <cell r="A4303">
            <v>1813200263</v>
          </cell>
          <cell r="B4303">
            <v>263</v>
          </cell>
          <cell r="C4303">
            <v>813200</v>
          </cell>
          <cell r="D4303">
            <v>1</v>
          </cell>
          <cell r="E4303">
            <v>0</v>
          </cell>
          <cell r="F4303" t="str">
            <v xml:space="preserve">עובדי חב' מוסדות  </v>
          </cell>
          <cell r="G4303" t="str">
            <v>שכר</v>
          </cell>
          <cell r="H4303">
            <v>-0.19999999999999996</v>
          </cell>
          <cell r="I4303">
            <v>200000</v>
          </cell>
        </row>
        <row r="4304">
          <cell r="A4304">
            <v>1813200264</v>
          </cell>
          <cell r="B4304">
            <v>264</v>
          </cell>
          <cell r="C4304">
            <v>813200</v>
          </cell>
          <cell r="D4304">
            <v>1</v>
          </cell>
          <cell r="E4304">
            <v>0</v>
          </cell>
          <cell r="F4304" t="str">
            <v>סייעות-מוסדות+חברה</v>
          </cell>
          <cell r="G4304" t="str">
            <v>שכר</v>
          </cell>
          <cell r="H4304">
            <v>0</v>
          </cell>
          <cell r="I4304">
            <v>0</v>
          </cell>
        </row>
        <row r="4305">
          <cell r="A4305">
            <v>1813200400</v>
          </cell>
          <cell r="B4305">
            <v>400</v>
          </cell>
          <cell r="C4305">
            <v>813200</v>
          </cell>
          <cell r="D4305">
            <v>1</v>
          </cell>
          <cell r="E4305">
            <v>0</v>
          </cell>
          <cell r="F4305" t="str">
            <v>אחזקת בנינים וציוד</v>
          </cell>
          <cell r="G4305" t="str">
            <v xml:space="preserve"> </v>
          </cell>
          <cell r="H4305">
            <v>0</v>
          </cell>
          <cell r="I4305">
            <v>0</v>
          </cell>
        </row>
        <row r="4306">
          <cell r="A4306">
            <v>1813200411</v>
          </cell>
          <cell r="B4306">
            <v>411</v>
          </cell>
          <cell r="C4306">
            <v>813200</v>
          </cell>
          <cell r="D4306">
            <v>1</v>
          </cell>
          <cell r="E4306">
            <v>0</v>
          </cell>
          <cell r="F4306" t="str">
            <v xml:space="preserve">שכירת אולמות      </v>
          </cell>
          <cell r="G4306" t="str">
            <v>גמיש</v>
          </cell>
          <cell r="H4306">
            <v>0</v>
          </cell>
          <cell r="I4306">
            <v>3500</v>
          </cell>
        </row>
        <row r="4307">
          <cell r="A4307">
            <v>1813200413</v>
          </cell>
          <cell r="B4307">
            <v>413</v>
          </cell>
          <cell r="C4307">
            <v>813200</v>
          </cell>
          <cell r="D4307">
            <v>1</v>
          </cell>
          <cell r="E4307">
            <v>0</v>
          </cell>
          <cell r="F4307" t="str">
            <v>דמי שימוש אולם שמיר</v>
          </cell>
          <cell r="G4307" t="str">
            <v>קשיח</v>
          </cell>
          <cell r="H4307">
            <v>0</v>
          </cell>
          <cell r="I4307">
            <v>125000</v>
          </cell>
        </row>
        <row r="4308">
          <cell r="A4308">
            <v>1813200420</v>
          </cell>
          <cell r="B4308">
            <v>420</v>
          </cell>
          <cell r="C4308">
            <v>813200</v>
          </cell>
          <cell r="D4308">
            <v>1</v>
          </cell>
          <cell r="E4308">
            <v>0</v>
          </cell>
          <cell r="F4308" t="str">
            <v xml:space="preserve">כיבוי אש          </v>
          </cell>
          <cell r="G4308" t="str">
            <v>גמיש</v>
          </cell>
          <cell r="H4308">
            <v>0</v>
          </cell>
          <cell r="I4308">
            <v>110000</v>
          </cell>
        </row>
        <row r="4309">
          <cell r="A4309">
            <v>1813200423</v>
          </cell>
          <cell r="B4309">
            <v>423</v>
          </cell>
          <cell r="C4309">
            <v>813200</v>
          </cell>
          <cell r="D4309">
            <v>1</v>
          </cell>
          <cell r="E4309">
            <v>0</v>
          </cell>
          <cell r="F4309" t="str">
            <v xml:space="preserve">תחזוקת מבנה       </v>
          </cell>
          <cell r="G4309" t="str">
            <v>קשיח</v>
          </cell>
          <cell r="H4309">
            <v>0</v>
          </cell>
          <cell r="I4309">
            <v>684900</v>
          </cell>
        </row>
        <row r="4310">
          <cell r="A4310">
            <v>1813200430</v>
          </cell>
          <cell r="B4310">
            <v>430</v>
          </cell>
          <cell r="C4310">
            <v>813200</v>
          </cell>
          <cell r="D4310">
            <v>1</v>
          </cell>
          <cell r="E4310">
            <v>0</v>
          </cell>
          <cell r="F4310" t="str">
            <v xml:space="preserve">גז לכלכלת  בית    </v>
          </cell>
          <cell r="G4310" t="str">
            <v>גמיש</v>
          </cell>
          <cell r="H4310">
            <v>0</v>
          </cell>
          <cell r="I4310">
            <v>0</v>
          </cell>
        </row>
        <row r="4311">
          <cell r="A4311">
            <v>1813200431</v>
          </cell>
          <cell r="B4311">
            <v>431</v>
          </cell>
          <cell r="C4311">
            <v>813200</v>
          </cell>
          <cell r="D4311">
            <v>1</v>
          </cell>
          <cell r="E4311">
            <v>0</v>
          </cell>
          <cell r="F4311" t="str">
            <v xml:space="preserve">חשמל              </v>
          </cell>
          <cell r="G4311" t="str">
            <v>קשיח</v>
          </cell>
          <cell r="H4311">
            <v>-0.11765153822723118</v>
          </cell>
          <cell r="I4311">
            <v>2317400</v>
          </cell>
        </row>
        <row r="4312">
          <cell r="A4312">
            <v>1813200432</v>
          </cell>
          <cell r="B4312">
            <v>432</v>
          </cell>
          <cell r="C4312">
            <v>813200</v>
          </cell>
          <cell r="D4312">
            <v>1</v>
          </cell>
          <cell r="E4312">
            <v>0</v>
          </cell>
          <cell r="F4312" t="str">
            <v xml:space="preserve">מים               </v>
          </cell>
          <cell r="G4312" t="str">
            <v>גמיש</v>
          </cell>
          <cell r="H4312">
            <v>-0.14627002288329516</v>
          </cell>
          <cell r="I4312">
            <v>932700</v>
          </cell>
        </row>
        <row r="4313">
          <cell r="A4313">
            <v>1813200433</v>
          </cell>
          <cell r="B4313">
            <v>433</v>
          </cell>
          <cell r="C4313">
            <v>813200</v>
          </cell>
          <cell r="D4313">
            <v>1</v>
          </cell>
          <cell r="E4313">
            <v>0</v>
          </cell>
          <cell r="F4313" t="str">
            <v xml:space="preserve">חומרי נקיון       </v>
          </cell>
          <cell r="G4313" t="str">
            <v>גמיש</v>
          </cell>
          <cell r="H4313">
            <v>0</v>
          </cell>
          <cell r="I4313">
            <v>0</v>
          </cell>
        </row>
        <row r="4314">
          <cell r="A4314">
            <v>1813200434</v>
          </cell>
          <cell r="B4314">
            <v>434</v>
          </cell>
          <cell r="C4314">
            <v>813200</v>
          </cell>
          <cell r="D4314">
            <v>1</v>
          </cell>
          <cell r="E4314">
            <v>0</v>
          </cell>
          <cell r="F4314" t="str">
            <v xml:space="preserve">חיטוי והדברה      </v>
          </cell>
          <cell r="G4314" t="str">
            <v>גמיש</v>
          </cell>
          <cell r="H4314">
            <v>0</v>
          </cell>
          <cell r="I4314">
            <v>900</v>
          </cell>
        </row>
        <row r="4315">
          <cell r="A4315">
            <v>1813200437</v>
          </cell>
          <cell r="B4315">
            <v>437</v>
          </cell>
          <cell r="C4315">
            <v>813200</v>
          </cell>
          <cell r="D4315">
            <v>1</v>
          </cell>
          <cell r="E4315">
            <v>0</v>
          </cell>
          <cell r="F4315" t="str">
            <v xml:space="preserve">אחזקת אזעקה       </v>
          </cell>
          <cell r="G4315" t="str">
            <v>קשיח</v>
          </cell>
          <cell r="H4315">
            <v>0.19512195121951215</v>
          </cell>
          <cell r="I4315">
            <v>58800</v>
          </cell>
        </row>
        <row r="4316">
          <cell r="A4316">
            <v>1813200438</v>
          </cell>
          <cell r="B4316">
            <v>438</v>
          </cell>
          <cell r="C4316">
            <v>813200</v>
          </cell>
          <cell r="D4316">
            <v>1</v>
          </cell>
          <cell r="E4316">
            <v>0</v>
          </cell>
          <cell r="F4316" t="str">
            <v>הש'באח' מחשב ויצמן</v>
          </cell>
          <cell r="G4316" t="str">
            <v>גמיש</v>
          </cell>
          <cell r="H4316">
            <v>0</v>
          </cell>
          <cell r="I4316">
            <v>0</v>
          </cell>
        </row>
        <row r="4317">
          <cell r="A4317">
            <v>1813200441</v>
          </cell>
          <cell r="B4317">
            <v>441</v>
          </cell>
          <cell r="C4317">
            <v>813200</v>
          </cell>
          <cell r="D4317">
            <v>1</v>
          </cell>
          <cell r="E4317">
            <v>0</v>
          </cell>
          <cell r="F4317" t="str">
            <v xml:space="preserve">ביטוח             </v>
          </cell>
          <cell r="G4317" t="str">
            <v>קשיח</v>
          </cell>
          <cell r="H4317">
            <v>0</v>
          </cell>
          <cell r="I4317">
            <v>0</v>
          </cell>
        </row>
        <row r="4318">
          <cell r="A4318">
            <v>1813200450</v>
          </cell>
          <cell r="B4318">
            <v>450</v>
          </cell>
          <cell r="C4318">
            <v>813200</v>
          </cell>
          <cell r="D4318">
            <v>1</v>
          </cell>
          <cell r="E4318">
            <v>0</v>
          </cell>
          <cell r="F4318" t="str">
            <v xml:space="preserve">ריהוט ואחזקתו     </v>
          </cell>
          <cell r="G4318" t="str">
            <v>גמיש</v>
          </cell>
          <cell r="H4318">
            <v>0</v>
          </cell>
          <cell r="I4318">
            <v>0</v>
          </cell>
        </row>
        <row r="4319">
          <cell r="A4319">
            <v>1813200451</v>
          </cell>
          <cell r="B4319">
            <v>451</v>
          </cell>
          <cell r="C4319">
            <v>813200</v>
          </cell>
          <cell r="D4319">
            <v>1</v>
          </cell>
          <cell r="E4319">
            <v>0</v>
          </cell>
          <cell r="F4319" t="str">
            <v xml:space="preserve">תיקוני ריהוט      </v>
          </cell>
          <cell r="G4319" t="str">
            <v>גמיש</v>
          </cell>
          <cell r="H4319">
            <v>0</v>
          </cell>
          <cell r="I4319">
            <v>0</v>
          </cell>
        </row>
        <row r="4320">
          <cell r="A4320">
            <v>1813200471</v>
          </cell>
          <cell r="B4320">
            <v>471</v>
          </cell>
          <cell r="C4320">
            <v>813200</v>
          </cell>
          <cell r="D4320">
            <v>1</v>
          </cell>
          <cell r="E4320">
            <v>0</v>
          </cell>
          <cell r="F4320" t="str">
            <v xml:space="preserve">מכשירי כתיבה      </v>
          </cell>
          <cell r="G4320" t="str">
            <v>גמיש</v>
          </cell>
          <cell r="H4320">
            <v>0</v>
          </cell>
          <cell r="I4320">
            <v>0</v>
          </cell>
        </row>
        <row r="4321">
          <cell r="A4321">
            <v>1813200473</v>
          </cell>
          <cell r="B4321">
            <v>473</v>
          </cell>
          <cell r="C4321">
            <v>813200</v>
          </cell>
          <cell r="D4321">
            <v>1</v>
          </cell>
          <cell r="E4321">
            <v>0</v>
          </cell>
          <cell r="F4321" t="str">
            <v xml:space="preserve">אחזקת מכשירים     </v>
          </cell>
          <cell r="G4321" t="str">
            <v>גמיש</v>
          </cell>
          <cell r="H4321">
            <v>0</v>
          </cell>
          <cell r="I4321">
            <v>0</v>
          </cell>
        </row>
        <row r="4322">
          <cell r="A4322">
            <v>1813200500</v>
          </cell>
          <cell r="B4322">
            <v>500</v>
          </cell>
          <cell r="C4322">
            <v>813200</v>
          </cell>
          <cell r="D4322">
            <v>1</v>
          </cell>
          <cell r="E4322">
            <v>0</v>
          </cell>
          <cell r="F4322" t="str">
            <v xml:space="preserve">הוצאות מינהליות   </v>
          </cell>
          <cell r="G4322" t="str">
            <v xml:space="preserve"> </v>
          </cell>
          <cell r="H4322">
            <v>0</v>
          </cell>
          <cell r="I4322">
            <v>0</v>
          </cell>
        </row>
        <row r="4323">
          <cell r="A4323">
            <v>1813200511</v>
          </cell>
          <cell r="B4323">
            <v>511</v>
          </cell>
          <cell r="C4323">
            <v>813200</v>
          </cell>
          <cell r="D4323">
            <v>1</v>
          </cell>
          <cell r="E4323">
            <v>0</v>
          </cell>
          <cell r="F4323" t="str">
            <v xml:space="preserve">אירוח וכיבוד      </v>
          </cell>
          <cell r="G4323" t="str">
            <v>גמיש</v>
          </cell>
          <cell r="H4323">
            <v>0</v>
          </cell>
          <cell r="I4323">
            <v>90300</v>
          </cell>
        </row>
        <row r="4324">
          <cell r="A4324">
            <v>1813200512</v>
          </cell>
          <cell r="B4324">
            <v>512</v>
          </cell>
          <cell r="C4324">
            <v>813200</v>
          </cell>
          <cell r="D4324">
            <v>1</v>
          </cell>
          <cell r="E4324">
            <v>0</v>
          </cell>
          <cell r="F4324" t="str">
            <v xml:space="preserve">נסיעות ואש"ל      </v>
          </cell>
          <cell r="G4324" t="str">
            <v>גמיש</v>
          </cell>
          <cell r="H4324">
            <v>0</v>
          </cell>
          <cell r="I4324">
            <v>0</v>
          </cell>
        </row>
        <row r="4325">
          <cell r="A4325">
            <v>1813200517</v>
          </cell>
          <cell r="B4325">
            <v>517</v>
          </cell>
          <cell r="C4325">
            <v>813200</v>
          </cell>
          <cell r="D4325">
            <v>1</v>
          </cell>
          <cell r="E4325">
            <v>0</v>
          </cell>
          <cell r="F4325" t="str">
            <v xml:space="preserve">מסיבות מפקדים ושי </v>
          </cell>
          <cell r="G4325" t="str">
            <v>גמיש</v>
          </cell>
          <cell r="H4325">
            <v>0</v>
          </cell>
          <cell r="I4325">
            <v>14300</v>
          </cell>
        </row>
        <row r="4326">
          <cell r="A4326">
            <v>1813200530</v>
          </cell>
          <cell r="B4326">
            <v>530</v>
          </cell>
          <cell r="C4326">
            <v>813200</v>
          </cell>
          <cell r="D4326">
            <v>1</v>
          </cell>
          <cell r="E4326">
            <v>0</v>
          </cell>
          <cell r="F4326" t="str">
            <v xml:space="preserve">אופניים לעובדים   </v>
          </cell>
          <cell r="G4326" t="str">
            <v>קשיח</v>
          </cell>
          <cell r="H4326">
            <v>0</v>
          </cell>
          <cell r="I4326">
            <v>0</v>
          </cell>
        </row>
        <row r="4327">
          <cell r="A4327">
            <v>1813200540</v>
          </cell>
          <cell r="B4327">
            <v>540</v>
          </cell>
          <cell r="C4327">
            <v>813200</v>
          </cell>
          <cell r="D4327">
            <v>1</v>
          </cell>
          <cell r="E4327">
            <v>0</v>
          </cell>
          <cell r="F4327" t="str">
            <v xml:space="preserve">הוצאות טלפון      </v>
          </cell>
          <cell r="G4327" t="str">
            <v>קשיח</v>
          </cell>
          <cell r="H4327">
            <v>0</v>
          </cell>
          <cell r="I4327">
            <v>0</v>
          </cell>
        </row>
        <row r="4328">
          <cell r="A4328">
            <v>1813200544</v>
          </cell>
          <cell r="B4328">
            <v>544</v>
          </cell>
          <cell r="C4328">
            <v>813200</v>
          </cell>
          <cell r="D4328">
            <v>1</v>
          </cell>
          <cell r="E4328">
            <v>0</v>
          </cell>
          <cell r="F4328" t="str">
            <v xml:space="preserve">הוצאות דאר        </v>
          </cell>
          <cell r="G4328" t="str">
            <v>קשיח</v>
          </cell>
          <cell r="H4328">
            <v>0</v>
          </cell>
          <cell r="I4328">
            <v>0</v>
          </cell>
        </row>
        <row r="4329">
          <cell r="A4329">
            <v>1813200551</v>
          </cell>
          <cell r="B4329">
            <v>551</v>
          </cell>
          <cell r="C4329">
            <v>813200</v>
          </cell>
          <cell r="D4329">
            <v>1</v>
          </cell>
          <cell r="E4329">
            <v>0</v>
          </cell>
          <cell r="F4329" t="str">
            <v xml:space="preserve">פירסומים          </v>
          </cell>
          <cell r="G4329" t="str">
            <v>גמיש</v>
          </cell>
          <cell r="H4329">
            <v>0.85185185185185186</v>
          </cell>
          <cell r="I4329">
            <v>5000</v>
          </cell>
        </row>
        <row r="4330">
          <cell r="A4330">
            <v>1813200561</v>
          </cell>
          <cell r="B4330">
            <v>561</v>
          </cell>
          <cell r="C4330">
            <v>813200</v>
          </cell>
          <cell r="D4330">
            <v>1</v>
          </cell>
          <cell r="E4330">
            <v>0</v>
          </cell>
          <cell r="F4330" t="str">
            <v xml:space="preserve">שיכפולים          </v>
          </cell>
          <cell r="G4330" t="str">
            <v>גמיש</v>
          </cell>
          <cell r="H4330">
            <v>0</v>
          </cell>
          <cell r="I4330">
            <v>0</v>
          </cell>
        </row>
        <row r="4331">
          <cell r="A4331">
            <v>1813200562</v>
          </cell>
          <cell r="B4331">
            <v>562</v>
          </cell>
          <cell r="C4331">
            <v>813200</v>
          </cell>
          <cell r="D4331">
            <v>1</v>
          </cell>
          <cell r="E4331">
            <v>0</v>
          </cell>
          <cell r="F4331" t="str">
            <v xml:space="preserve">הדפסות            </v>
          </cell>
          <cell r="G4331" t="str">
            <v>גמיש</v>
          </cell>
          <cell r="H4331">
            <v>0</v>
          </cell>
          <cell r="I4331">
            <v>13800</v>
          </cell>
        </row>
        <row r="4332">
          <cell r="A4332">
            <v>1813200563</v>
          </cell>
          <cell r="B4332">
            <v>563</v>
          </cell>
          <cell r="C4332">
            <v>813200</v>
          </cell>
          <cell r="D4332">
            <v>1</v>
          </cell>
          <cell r="E4332">
            <v>0</v>
          </cell>
          <cell r="F4332" t="str">
            <v xml:space="preserve">הדפסות אוטומציה   </v>
          </cell>
          <cell r="G4332" t="str">
            <v>קשיח</v>
          </cell>
          <cell r="H4332">
            <v>0</v>
          </cell>
          <cell r="I4332">
            <v>0</v>
          </cell>
        </row>
        <row r="4333">
          <cell r="A4333">
            <v>1813200570</v>
          </cell>
          <cell r="B4333">
            <v>570</v>
          </cell>
          <cell r="C4333">
            <v>813200</v>
          </cell>
          <cell r="D4333">
            <v>1</v>
          </cell>
          <cell r="E4333">
            <v>0</v>
          </cell>
          <cell r="F4333" t="str">
            <v xml:space="preserve">שרות מערכת מנב"ס  </v>
          </cell>
          <cell r="G4333" t="str">
            <v>קשיח</v>
          </cell>
          <cell r="H4333">
            <v>0</v>
          </cell>
          <cell r="I4333">
            <v>250000</v>
          </cell>
        </row>
        <row r="4334">
          <cell r="A4334">
            <v>1813200571</v>
          </cell>
          <cell r="B4334">
            <v>571</v>
          </cell>
          <cell r="C4334">
            <v>813200</v>
          </cell>
          <cell r="D4334">
            <v>1</v>
          </cell>
          <cell r="E4334">
            <v>0</v>
          </cell>
          <cell r="F4334" t="str">
            <v xml:space="preserve">מיכון וענ"א       </v>
          </cell>
          <cell r="G4334" t="str">
            <v>קשיח</v>
          </cell>
          <cell r="H4334">
            <v>0.10504201680672276</v>
          </cell>
          <cell r="I4334">
            <v>105200</v>
          </cell>
        </row>
        <row r="4335">
          <cell r="A4335">
            <v>1813200580</v>
          </cell>
          <cell r="B4335">
            <v>580</v>
          </cell>
          <cell r="C4335">
            <v>813200</v>
          </cell>
          <cell r="D4335">
            <v>1</v>
          </cell>
          <cell r="E4335">
            <v>0</v>
          </cell>
          <cell r="F4335" t="str">
            <v>יעוץ נהול עצמי</v>
          </cell>
          <cell r="G4335" t="str">
            <v>גמיש</v>
          </cell>
          <cell r="H4335">
            <v>0.23839009287925705</v>
          </cell>
          <cell r="I4335">
            <v>200000</v>
          </cell>
        </row>
        <row r="4336">
          <cell r="A4336">
            <v>1813200700</v>
          </cell>
          <cell r="B4336">
            <v>700</v>
          </cell>
          <cell r="C4336">
            <v>813200</v>
          </cell>
          <cell r="D4336">
            <v>1</v>
          </cell>
          <cell r="E4336">
            <v>0</v>
          </cell>
          <cell r="F4336" t="str">
            <v xml:space="preserve">הוצאות לפעולות    </v>
          </cell>
          <cell r="G4336" t="str">
            <v xml:space="preserve"> </v>
          </cell>
          <cell r="H4336">
            <v>0</v>
          </cell>
          <cell r="I4336">
            <v>0</v>
          </cell>
        </row>
        <row r="4337">
          <cell r="A4337">
            <v>1813200710</v>
          </cell>
          <cell r="B4337">
            <v>710</v>
          </cell>
          <cell r="C4337">
            <v>813200</v>
          </cell>
          <cell r="D4337">
            <v>1</v>
          </cell>
          <cell r="E4337">
            <v>0</v>
          </cell>
          <cell r="F4337" t="str">
            <v xml:space="preserve">הובלות והסעות     </v>
          </cell>
          <cell r="G4337" t="str">
            <v>גמיש</v>
          </cell>
          <cell r="H4337">
            <v>0</v>
          </cell>
          <cell r="I4337">
            <v>47500</v>
          </cell>
        </row>
        <row r="4338">
          <cell r="A4338">
            <v>1813200721</v>
          </cell>
          <cell r="B4338">
            <v>721</v>
          </cell>
          <cell r="C4338">
            <v>813200</v>
          </cell>
          <cell r="D4338">
            <v>1</v>
          </cell>
          <cell r="E4338">
            <v>0</v>
          </cell>
          <cell r="F4338" t="str">
            <v>חמרים-תחזוקת מבנים</v>
          </cell>
          <cell r="G4338" t="str">
            <v>גמיש</v>
          </cell>
          <cell r="H4338">
            <v>0</v>
          </cell>
          <cell r="I4338">
            <v>90300</v>
          </cell>
        </row>
        <row r="4339">
          <cell r="A4339">
            <v>1813200722</v>
          </cell>
          <cell r="B4339">
            <v>722</v>
          </cell>
          <cell r="C4339">
            <v>813200</v>
          </cell>
          <cell r="D4339">
            <v>1</v>
          </cell>
          <cell r="E4339">
            <v>0</v>
          </cell>
          <cell r="F4339" t="str">
            <v>חמרים-תחזוקה עצמית</v>
          </cell>
          <cell r="G4339" t="str">
            <v>גמיש</v>
          </cell>
          <cell r="H4339">
            <v>0</v>
          </cell>
          <cell r="I4339">
            <v>0</v>
          </cell>
        </row>
        <row r="4340">
          <cell r="A4340">
            <v>1813200723</v>
          </cell>
          <cell r="B4340">
            <v>723</v>
          </cell>
          <cell r="C4340">
            <v>813200</v>
          </cell>
          <cell r="D4340">
            <v>1</v>
          </cell>
          <cell r="E4340">
            <v>0</v>
          </cell>
          <cell r="F4340" t="str">
            <v xml:space="preserve">אספקת חול וכורכר  </v>
          </cell>
          <cell r="G4340" t="str">
            <v>גמיש</v>
          </cell>
          <cell r="H4340">
            <v>0</v>
          </cell>
          <cell r="I4340">
            <v>0</v>
          </cell>
        </row>
        <row r="4341">
          <cell r="A4341">
            <v>1813200727</v>
          </cell>
          <cell r="B4341">
            <v>727</v>
          </cell>
          <cell r="C4341">
            <v>813200</v>
          </cell>
          <cell r="D4341">
            <v>1</v>
          </cell>
          <cell r="E4341">
            <v>0</v>
          </cell>
          <cell r="F4341" t="str">
            <v>הוצאות אפיק (הכנ')</v>
          </cell>
          <cell r="G4341" t="str">
            <v>גמיש</v>
          </cell>
          <cell r="H4341">
            <v>0</v>
          </cell>
          <cell r="I4341">
            <v>0</v>
          </cell>
        </row>
        <row r="4342">
          <cell r="A4342">
            <v>1813200728</v>
          </cell>
          <cell r="B4342">
            <v>728</v>
          </cell>
          <cell r="C4342">
            <v>813200</v>
          </cell>
          <cell r="D4342">
            <v>1</v>
          </cell>
          <cell r="E4342">
            <v>0</v>
          </cell>
          <cell r="F4342" t="str">
            <v xml:space="preserve">מרכז טיפולי אפיק  </v>
          </cell>
          <cell r="G4342" t="str">
            <v>גמיש</v>
          </cell>
          <cell r="H4342">
            <v>0</v>
          </cell>
          <cell r="I4342">
            <v>0</v>
          </cell>
        </row>
        <row r="4343">
          <cell r="A4343">
            <v>1813200729</v>
          </cell>
          <cell r="B4343">
            <v>729</v>
          </cell>
          <cell r="C4343">
            <v>813200</v>
          </cell>
          <cell r="D4343">
            <v>1</v>
          </cell>
          <cell r="E4343">
            <v>0</v>
          </cell>
          <cell r="F4343" t="str">
            <v xml:space="preserve">החלפת נורות       </v>
          </cell>
          <cell r="G4343" t="str">
            <v>גמיש</v>
          </cell>
          <cell r="H4343">
            <v>0</v>
          </cell>
          <cell r="I4343">
            <v>0</v>
          </cell>
        </row>
        <row r="4344">
          <cell r="A4344">
            <v>1813200741</v>
          </cell>
          <cell r="B4344">
            <v>741</v>
          </cell>
          <cell r="C4344">
            <v>813200</v>
          </cell>
          <cell r="D4344">
            <v>1</v>
          </cell>
          <cell r="E4344">
            <v>0</v>
          </cell>
          <cell r="F4344" t="str">
            <v xml:space="preserve">ציוד ספורט        </v>
          </cell>
          <cell r="G4344" t="str">
            <v>גמיש</v>
          </cell>
          <cell r="H4344">
            <v>0</v>
          </cell>
          <cell r="I4344">
            <v>0</v>
          </cell>
        </row>
        <row r="4345">
          <cell r="A4345">
            <v>1813200742</v>
          </cell>
          <cell r="B4345">
            <v>742</v>
          </cell>
          <cell r="C4345">
            <v>813200</v>
          </cell>
          <cell r="D4345">
            <v>1</v>
          </cell>
          <cell r="E4345">
            <v>0</v>
          </cell>
          <cell r="F4345" t="str">
            <v xml:space="preserve">עזרי לימוד        </v>
          </cell>
          <cell r="G4345" t="str">
            <v>גמיש</v>
          </cell>
          <cell r="H4345">
            <v>0</v>
          </cell>
          <cell r="I4345">
            <v>0</v>
          </cell>
        </row>
        <row r="4346">
          <cell r="A4346">
            <v>1813200743</v>
          </cell>
          <cell r="B4346">
            <v>743</v>
          </cell>
          <cell r="C4346">
            <v>813200</v>
          </cell>
          <cell r="D4346">
            <v>1</v>
          </cell>
          <cell r="E4346">
            <v>0</v>
          </cell>
          <cell r="F4346" t="str">
            <v xml:space="preserve">ציוד למרכז לטבע   </v>
          </cell>
          <cell r="G4346" t="str">
            <v>גמיש</v>
          </cell>
          <cell r="H4346">
            <v>0</v>
          </cell>
          <cell r="I4346">
            <v>0</v>
          </cell>
        </row>
        <row r="4347">
          <cell r="A4347">
            <v>1813200744</v>
          </cell>
          <cell r="B4347">
            <v>744</v>
          </cell>
          <cell r="C4347">
            <v>813200</v>
          </cell>
          <cell r="D4347">
            <v>1</v>
          </cell>
          <cell r="E4347">
            <v>0</v>
          </cell>
          <cell r="F4347" t="str">
            <v xml:space="preserve">חקלאות            </v>
          </cell>
          <cell r="G4347" t="str">
            <v>גמיש</v>
          </cell>
          <cell r="H4347">
            <v>0</v>
          </cell>
          <cell r="I4347">
            <v>0</v>
          </cell>
        </row>
        <row r="4348">
          <cell r="A4348">
            <v>1813200745</v>
          </cell>
          <cell r="B4348">
            <v>745</v>
          </cell>
          <cell r="C4348">
            <v>813200</v>
          </cell>
          <cell r="D4348">
            <v>1</v>
          </cell>
          <cell r="E4348">
            <v>0</v>
          </cell>
          <cell r="F4348" t="str">
            <v xml:space="preserve">דמי פריצה - תכולה </v>
          </cell>
          <cell r="G4348" t="str">
            <v>קשיח</v>
          </cell>
          <cell r="H4348">
            <v>0</v>
          </cell>
          <cell r="I4348">
            <v>0</v>
          </cell>
        </row>
        <row r="4349">
          <cell r="A4349">
            <v>1813200746</v>
          </cell>
          <cell r="B4349">
            <v>746</v>
          </cell>
          <cell r="C4349">
            <v>813200</v>
          </cell>
          <cell r="D4349">
            <v>1</v>
          </cell>
          <cell r="E4349">
            <v>0</v>
          </cell>
          <cell r="F4349" t="str">
            <v xml:space="preserve">דמי פריצה - מבנה  </v>
          </cell>
          <cell r="G4349" t="str">
            <v>קשיח</v>
          </cell>
          <cell r="H4349">
            <v>0</v>
          </cell>
          <cell r="I4349">
            <v>0</v>
          </cell>
        </row>
        <row r="4350">
          <cell r="A4350">
            <v>1813200747</v>
          </cell>
          <cell r="B4350">
            <v>747</v>
          </cell>
          <cell r="C4350">
            <v>813200</v>
          </cell>
          <cell r="D4350">
            <v>1</v>
          </cell>
          <cell r="E4350">
            <v>0</v>
          </cell>
          <cell r="F4350" t="str">
            <v>ציוד בטיחות</v>
          </cell>
          <cell r="G4350" t="str">
            <v>גמיש</v>
          </cell>
          <cell r="H4350">
            <v>0</v>
          </cell>
          <cell r="I4350">
            <v>0</v>
          </cell>
        </row>
        <row r="4351">
          <cell r="A4351">
            <v>1813200750</v>
          </cell>
          <cell r="B4351">
            <v>750</v>
          </cell>
          <cell r="C4351">
            <v>813200</v>
          </cell>
          <cell r="D4351">
            <v>1</v>
          </cell>
          <cell r="E4351">
            <v>0</v>
          </cell>
          <cell r="F4351" t="str">
            <v>אחזקת מוסדות</v>
          </cell>
          <cell r="G4351" t="str">
            <v>קשיח</v>
          </cell>
          <cell r="H4351">
            <v>6.5473444659716495E-2</v>
          </cell>
          <cell r="I4351">
            <v>6929200</v>
          </cell>
        </row>
        <row r="4352">
          <cell r="A4352">
            <v>1813200751</v>
          </cell>
          <cell r="B4352">
            <v>751</v>
          </cell>
          <cell r="C4352">
            <v>813200</v>
          </cell>
          <cell r="D4352">
            <v>1</v>
          </cell>
          <cell r="E4352">
            <v>0</v>
          </cell>
          <cell r="F4352" t="str">
            <v xml:space="preserve">עבודות קבלניות    </v>
          </cell>
          <cell r="G4352" t="str">
            <v>גמיש</v>
          </cell>
          <cell r="H4352">
            <v>0</v>
          </cell>
          <cell r="I4352">
            <v>0</v>
          </cell>
        </row>
        <row r="4353">
          <cell r="A4353">
            <v>1813200752</v>
          </cell>
          <cell r="B4353">
            <v>752</v>
          </cell>
          <cell r="C4353">
            <v>813200</v>
          </cell>
          <cell r="D4353">
            <v>1</v>
          </cell>
          <cell r="E4353">
            <v>0</v>
          </cell>
          <cell r="F4353" t="str">
            <v xml:space="preserve">נקיון בקבלנות     </v>
          </cell>
          <cell r="G4353" t="str">
            <v>קשיח</v>
          </cell>
          <cell r="H4353">
            <v>6.2511811101938486E-2</v>
          </cell>
          <cell r="I4353">
            <v>10682600</v>
          </cell>
        </row>
        <row r="4354">
          <cell r="A4354">
            <v>1813200753</v>
          </cell>
          <cell r="B4354">
            <v>753</v>
          </cell>
          <cell r="C4354">
            <v>813200</v>
          </cell>
          <cell r="D4354">
            <v>1</v>
          </cell>
          <cell r="E4354">
            <v>0</v>
          </cell>
          <cell r="F4354" t="str">
            <v>מועדוניות שכונתיות</v>
          </cell>
          <cell r="G4354" t="str">
            <v>קשיח</v>
          </cell>
          <cell r="H4354">
            <v>4.1198887630033987E-2</v>
          </cell>
          <cell r="I4354">
            <v>1010900</v>
          </cell>
        </row>
        <row r="4355">
          <cell r="A4355">
            <v>1813200755</v>
          </cell>
          <cell r="B4355">
            <v>755</v>
          </cell>
          <cell r="C4355">
            <v>813200</v>
          </cell>
          <cell r="D4355">
            <v>1</v>
          </cell>
          <cell r="E4355">
            <v>0</v>
          </cell>
          <cell r="F4355" t="str">
            <v xml:space="preserve">מ"מ מזכירה ושרתים </v>
          </cell>
          <cell r="G4355" t="str">
            <v>קשיח</v>
          </cell>
          <cell r="H4355">
            <v>0</v>
          </cell>
          <cell r="I4355">
            <v>47500</v>
          </cell>
        </row>
        <row r="4356">
          <cell r="A4356">
            <v>1813200757</v>
          </cell>
          <cell r="B4356">
            <v>757</v>
          </cell>
          <cell r="C4356">
            <v>813200</v>
          </cell>
          <cell r="D4356">
            <v>1</v>
          </cell>
          <cell r="E4356">
            <v>0</v>
          </cell>
          <cell r="F4356" t="str">
            <v>שרתים ו'-ח' כלכלית</v>
          </cell>
          <cell r="G4356" t="str">
            <v>קשיח</v>
          </cell>
          <cell r="H4356">
            <v>0</v>
          </cell>
          <cell r="I4356">
            <v>0</v>
          </cell>
        </row>
        <row r="4357">
          <cell r="A4357">
            <v>1813200759</v>
          </cell>
          <cell r="B4357">
            <v>759</v>
          </cell>
          <cell r="C4357">
            <v>813200</v>
          </cell>
          <cell r="D4357">
            <v>1</v>
          </cell>
          <cell r="E4357">
            <v>0</v>
          </cell>
          <cell r="F4357" t="str">
            <v>שרותי סייעות</v>
          </cell>
          <cell r="G4357" t="str">
            <v>שכר</v>
          </cell>
          <cell r="H4357">
            <v>0.12849818662666168</v>
          </cell>
          <cell r="I4357">
            <v>29186800</v>
          </cell>
        </row>
        <row r="4358">
          <cell r="A4358">
            <v>1813200763</v>
          </cell>
          <cell r="B4358">
            <v>763</v>
          </cell>
          <cell r="C4358">
            <v>813200</v>
          </cell>
          <cell r="D4358">
            <v>1</v>
          </cell>
          <cell r="E4358">
            <v>0</v>
          </cell>
          <cell r="F4358" t="str">
            <v xml:space="preserve">עובדי חב' מוסדות  </v>
          </cell>
          <cell r="G4358" t="str">
            <v>קשיח</v>
          </cell>
          <cell r="H4358">
            <v>0</v>
          </cell>
          <cell r="I4358">
            <v>0</v>
          </cell>
        </row>
        <row r="4359">
          <cell r="A4359">
            <v>1813200764</v>
          </cell>
          <cell r="B4359">
            <v>764</v>
          </cell>
          <cell r="C4359">
            <v>813200</v>
          </cell>
          <cell r="D4359">
            <v>1</v>
          </cell>
          <cell r="E4359">
            <v>0</v>
          </cell>
          <cell r="F4359" t="str">
            <v>סייעות-מוסדות+חברה</v>
          </cell>
          <cell r="G4359" t="str">
            <v>קשיח</v>
          </cell>
          <cell r="H4359">
            <v>0</v>
          </cell>
          <cell r="I4359">
            <v>0</v>
          </cell>
        </row>
        <row r="4360">
          <cell r="A4360">
            <v>1813200780</v>
          </cell>
          <cell r="B4360">
            <v>780</v>
          </cell>
          <cell r="C4360">
            <v>813200</v>
          </cell>
          <cell r="D4360">
            <v>1</v>
          </cell>
          <cell r="E4360">
            <v>0</v>
          </cell>
          <cell r="F4360" t="str">
            <v xml:space="preserve">השת' בניצן ובסרטן     </v>
          </cell>
          <cell r="G4360" t="str">
            <v>גמיש</v>
          </cell>
          <cell r="H4360">
            <v>0</v>
          </cell>
          <cell r="I4360">
            <v>0</v>
          </cell>
        </row>
        <row r="4361">
          <cell r="A4361">
            <v>1813200781</v>
          </cell>
          <cell r="B4361">
            <v>781</v>
          </cell>
          <cell r="C4361">
            <v>813200</v>
          </cell>
          <cell r="D4361">
            <v>1</v>
          </cell>
          <cell r="E4361">
            <v>0</v>
          </cell>
          <cell r="F4361" t="str">
            <v>הזנה</v>
          </cell>
          <cell r="G4361" t="str">
            <v>גמיש</v>
          </cell>
          <cell r="H4361">
            <v>0</v>
          </cell>
          <cell r="I4361">
            <v>0</v>
          </cell>
        </row>
        <row r="4362">
          <cell r="A4362">
            <v>1813200783</v>
          </cell>
          <cell r="B4362">
            <v>783</v>
          </cell>
          <cell r="C4362">
            <v>813200</v>
          </cell>
          <cell r="D4362">
            <v>1</v>
          </cell>
          <cell r="E4362">
            <v>0</v>
          </cell>
          <cell r="F4362" t="str">
            <v>תגבור יהדות</v>
          </cell>
          <cell r="G4362" t="str">
            <v>גמיש</v>
          </cell>
          <cell r="H4362">
            <v>0</v>
          </cell>
          <cell r="I4362">
            <v>0</v>
          </cell>
        </row>
        <row r="4363">
          <cell r="A4363">
            <v>1813200784</v>
          </cell>
          <cell r="B4363">
            <v>784</v>
          </cell>
          <cell r="C4363">
            <v>813200</v>
          </cell>
          <cell r="D4363">
            <v>1</v>
          </cell>
          <cell r="E4363">
            <v>0</v>
          </cell>
          <cell r="F4363" t="str">
            <v>רכז קהילה - יחד</v>
          </cell>
          <cell r="G4363" t="str">
            <v>גמיש</v>
          </cell>
          <cell r="H4363">
            <v>0</v>
          </cell>
          <cell r="I4363">
            <v>66500</v>
          </cell>
        </row>
        <row r="4364">
          <cell r="A4364">
            <v>1813200788</v>
          </cell>
          <cell r="B4364">
            <v>788</v>
          </cell>
          <cell r="C4364">
            <v>813200</v>
          </cell>
          <cell r="D4364">
            <v>1</v>
          </cell>
          <cell r="E4364">
            <v>0</v>
          </cell>
          <cell r="F4364" t="str">
            <v xml:space="preserve">פרויקט פר"ח       </v>
          </cell>
          <cell r="G4364" t="str">
            <v>קשיח</v>
          </cell>
          <cell r="H4364">
            <v>0.18819776714513559</v>
          </cell>
          <cell r="I4364">
            <v>149000</v>
          </cell>
        </row>
        <row r="4365">
          <cell r="A4365">
            <v>1813200789</v>
          </cell>
          <cell r="B4365">
            <v>789</v>
          </cell>
          <cell r="C4365">
            <v>813200</v>
          </cell>
          <cell r="D4365">
            <v>1</v>
          </cell>
          <cell r="E4365">
            <v>0</v>
          </cell>
          <cell r="F4365" t="str">
            <v>תרומה - קרן אריסון</v>
          </cell>
          <cell r="G4365" t="str">
            <v>גמיש</v>
          </cell>
          <cell r="H4365">
            <v>0</v>
          </cell>
          <cell r="I4365">
            <v>0</v>
          </cell>
        </row>
        <row r="4366">
          <cell r="A4366">
            <v>1813200794</v>
          </cell>
          <cell r="B4366">
            <v>794</v>
          </cell>
          <cell r="C4366">
            <v>813200</v>
          </cell>
          <cell r="D4366">
            <v>1</v>
          </cell>
          <cell r="E4366">
            <v>0</v>
          </cell>
          <cell r="F4366" t="str">
            <v xml:space="preserve">השתתפות בעזר 094  </v>
          </cell>
          <cell r="G4366" t="str">
            <v>קשיח</v>
          </cell>
          <cell r="H4366">
            <v>0</v>
          </cell>
          <cell r="I4366">
            <v>467400</v>
          </cell>
        </row>
        <row r="4367">
          <cell r="A4367">
            <v>1813200810</v>
          </cell>
          <cell r="B4367">
            <v>810</v>
          </cell>
          <cell r="C4367">
            <v>813200</v>
          </cell>
          <cell r="D4367">
            <v>1</v>
          </cell>
          <cell r="E4367">
            <v>0</v>
          </cell>
          <cell r="F4367" t="str">
            <v xml:space="preserve">הקצבות מינהל עצמי </v>
          </cell>
          <cell r="G4367" t="str">
            <v>גמיש</v>
          </cell>
          <cell r="H4367">
            <v>-6.1150070126227196E-2</v>
          </cell>
          <cell r="I4367">
            <v>669400</v>
          </cell>
        </row>
        <row r="4368">
          <cell r="A4368">
            <v>1813200811</v>
          </cell>
          <cell r="B4368">
            <v>811</v>
          </cell>
          <cell r="C4368">
            <v>813200</v>
          </cell>
          <cell r="D4368">
            <v>1</v>
          </cell>
          <cell r="E4368">
            <v>0</v>
          </cell>
          <cell r="F4368" t="str">
            <v>העשרה למחוננים (מ' החינוך)</v>
          </cell>
          <cell r="G4368" t="str">
            <v>גמיש</v>
          </cell>
          <cell r="H4368">
            <v>0</v>
          </cell>
          <cell r="I4368">
            <v>70000</v>
          </cell>
        </row>
        <row r="4369">
          <cell r="A4369">
            <v>1813200812</v>
          </cell>
          <cell r="B4369">
            <v>812</v>
          </cell>
          <cell r="C4369">
            <v>813200</v>
          </cell>
          <cell r="D4369">
            <v>1</v>
          </cell>
          <cell r="E4369">
            <v>0</v>
          </cell>
          <cell r="F4369" t="str">
            <v>מסיבות כיתתיות</v>
          </cell>
          <cell r="G4369" t="str">
            <v>קשיח</v>
          </cell>
          <cell r="H4369">
            <v>0</v>
          </cell>
          <cell r="I4369">
            <v>0</v>
          </cell>
        </row>
        <row r="4370">
          <cell r="A4370">
            <v>1813200816</v>
          </cell>
          <cell r="B4370">
            <v>816</v>
          </cell>
          <cell r="C4370">
            <v>813200</v>
          </cell>
          <cell r="D4370">
            <v>1</v>
          </cell>
          <cell r="E4370">
            <v>0</v>
          </cell>
          <cell r="F4370" t="str">
            <v>יסודי - הכלה והשתלבות</v>
          </cell>
          <cell r="G4370" t="str">
            <v>קשיח</v>
          </cell>
          <cell r="H4370">
            <v>0</v>
          </cell>
          <cell r="I4370">
            <v>534900</v>
          </cell>
        </row>
        <row r="4371">
          <cell r="A4371">
            <v>1813200838</v>
          </cell>
          <cell r="B4371">
            <v>838</v>
          </cell>
          <cell r="C4371">
            <v>813200</v>
          </cell>
          <cell r="D4371">
            <v>1</v>
          </cell>
          <cell r="E4371">
            <v>0</v>
          </cell>
          <cell r="F4371" t="str">
            <v>העברה כנגד הכנסות מש' החינוך</v>
          </cell>
          <cell r="G4371" t="str">
            <v>גמיש</v>
          </cell>
          <cell r="H4371">
            <v>0</v>
          </cell>
          <cell r="I4371">
            <v>0</v>
          </cell>
        </row>
        <row r="4372">
          <cell r="A4372">
            <v>1813200870</v>
          </cell>
          <cell r="B4372">
            <v>870</v>
          </cell>
          <cell r="C4372">
            <v>813200</v>
          </cell>
          <cell r="D4372">
            <v>1</v>
          </cell>
          <cell r="E4372">
            <v>0</v>
          </cell>
          <cell r="F4372" t="str">
            <v>בני מנחם חב"ד</v>
          </cell>
          <cell r="G4372" t="str">
            <v>קשיח</v>
          </cell>
          <cell r="H4372">
            <v>0</v>
          </cell>
          <cell r="I4372">
            <v>0</v>
          </cell>
        </row>
        <row r="4373">
          <cell r="A4373">
            <v>1813200871</v>
          </cell>
          <cell r="B4373">
            <v>871</v>
          </cell>
          <cell r="C4373">
            <v>813200</v>
          </cell>
          <cell r="D4373">
            <v>1</v>
          </cell>
          <cell r="E4373">
            <v>0</v>
          </cell>
          <cell r="F4373" t="str">
            <v>בנות מנחם חב"ד</v>
          </cell>
          <cell r="G4373" t="str">
            <v>קשיח</v>
          </cell>
          <cell r="H4373">
            <v>0</v>
          </cell>
          <cell r="I4373">
            <v>0</v>
          </cell>
        </row>
        <row r="4374">
          <cell r="A4374">
            <v>1813200872</v>
          </cell>
          <cell r="B4374">
            <v>872</v>
          </cell>
          <cell r="C4374">
            <v>813200</v>
          </cell>
          <cell r="D4374">
            <v>1</v>
          </cell>
          <cell r="E4374">
            <v>0</v>
          </cell>
          <cell r="F4374" t="str">
            <v xml:space="preserve">מפי עוללים-חינוך  </v>
          </cell>
          <cell r="G4374" t="str">
            <v>גמיש</v>
          </cell>
          <cell r="H4374">
            <v>0</v>
          </cell>
          <cell r="I4374">
            <v>207100</v>
          </cell>
        </row>
        <row r="4375">
          <cell r="A4375">
            <v>1813200873</v>
          </cell>
          <cell r="B4375">
            <v>873</v>
          </cell>
          <cell r="C4375">
            <v>813200</v>
          </cell>
          <cell r="D4375">
            <v>1</v>
          </cell>
          <cell r="E4375">
            <v>0</v>
          </cell>
          <cell r="F4375" t="str">
            <v xml:space="preserve">בית יוסף          </v>
          </cell>
          <cell r="G4375" t="str">
            <v>גמיש</v>
          </cell>
          <cell r="H4375">
            <v>0</v>
          </cell>
          <cell r="I4375">
            <v>369100</v>
          </cell>
        </row>
        <row r="4376">
          <cell r="A4376">
            <v>1813200874</v>
          </cell>
          <cell r="B4376">
            <v>874</v>
          </cell>
          <cell r="C4376">
            <v>813200</v>
          </cell>
          <cell r="D4376">
            <v>1</v>
          </cell>
          <cell r="E4376">
            <v>0</v>
          </cell>
          <cell r="F4376" t="str">
            <v>בית דוד תיכון ט'</v>
          </cell>
          <cell r="G4376" t="str">
            <v>גמיש</v>
          </cell>
          <cell r="H4376">
            <v>0</v>
          </cell>
          <cell r="I4376">
            <v>37600</v>
          </cell>
        </row>
        <row r="4377">
          <cell r="A4377">
            <v>1813200875</v>
          </cell>
          <cell r="B4377">
            <v>875</v>
          </cell>
          <cell r="C4377">
            <v>813200</v>
          </cell>
          <cell r="D4377">
            <v>1</v>
          </cell>
          <cell r="E4377">
            <v>0</v>
          </cell>
          <cell r="F4377" t="str">
            <v>בית דוד בנות</v>
          </cell>
          <cell r="G4377" t="str">
            <v>גמיש</v>
          </cell>
          <cell r="H4377">
            <v>0</v>
          </cell>
          <cell r="I4377">
            <v>507100</v>
          </cell>
        </row>
        <row r="4378">
          <cell r="A4378">
            <v>1813200876</v>
          </cell>
          <cell r="B4378">
            <v>876</v>
          </cell>
          <cell r="C4378">
            <v>813200</v>
          </cell>
          <cell r="D4378">
            <v>1</v>
          </cell>
          <cell r="E4378">
            <v>0</v>
          </cell>
          <cell r="F4378" t="str">
            <v>בית דוד בנים</v>
          </cell>
          <cell r="G4378" t="str">
            <v>גמיש</v>
          </cell>
          <cell r="H4378">
            <v>0</v>
          </cell>
          <cell r="I4378">
            <v>121300</v>
          </cell>
        </row>
        <row r="4379">
          <cell r="A4379">
            <v>1813200877</v>
          </cell>
          <cell r="B4379">
            <v>877</v>
          </cell>
          <cell r="C4379">
            <v>813200</v>
          </cell>
          <cell r="D4379">
            <v>1</v>
          </cell>
          <cell r="E4379">
            <v>0</v>
          </cell>
          <cell r="F4379" t="str">
            <v>בנות ציון</v>
          </cell>
          <cell r="G4379" t="str">
            <v>גמיש</v>
          </cell>
          <cell r="H4379">
            <v>0</v>
          </cell>
          <cell r="I4379">
            <v>126500</v>
          </cell>
        </row>
        <row r="4380">
          <cell r="A4380">
            <v>1813200900</v>
          </cell>
          <cell r="B4380">
            <v>900</v>
          </cell>
          <cell r="C4380">
            <v>813200</v>
          </cell>
          <cell r="D4380">
            <v>1</v>
          </cell>
          <cell r="E4380">
            <v>0</v>
          </cell>
          <cell r="F4380" t="str">
            <v xml:space="preserve">הוצאות חד פעמיות  </v>
          </cell>
          <cell r="G4380" t="str">
            <v xml:space="preserve"> </v>
          </cell>
          <cell r="H4380">
            <v>0</v>
          </cell>
          <cell r="I4380">
            <v>0</v>
          </cell>
        </row>
        <row r="4381">
          <cell r="A4381">
            <v>1813200911</v>
          </cell>
          <cell r="B4381">
            <v>911</v>
          </cell>
          <cell r="C4381">
            <v>813200</v>
          </cell>
          <cell r="D4381">
            <v>1</v>
          </cell>
          <cell r="E4381">
            <v>0</v>
          </cell>
          <cell r="F4381" t="str">
            <v>פעילות חוויתית יהדות</v>
          </cell>
          <cell r="G4381" t="str">
            <v>קשיח</v>
          </cell>
          <cell r="H4381">
            <v>0</v>
          </cell>
          <cell r="I4381">
            <v>0</v>
          </cell>
        </row>
        <row r="4382">
          <cell r="A4382">
            <v>1813200923</v>
          </cell>
          <cell r="B4382">
            <v>923</v>
          </cell>
          <cell r="C4382">
            <v>813200</v>
          </cell>
          <cell r="D4382">
            <v>1</v>
          </cell>
          <cell r="E4382">
            <v>0</v>
          </cell>
          <cell r="F4382" t="str">
            <v>לימודי יהדות</v>
          </cell>
          <cell r="G4382" t="str">
            <v>קשיח</v>
          </cell>
          <cell r="H4382">
            <v>0</v>
          </cell>
          <cell r="I4382">
            <v>0</v>
          </cell>
        </row>
        <row r="4383">
          <cell r="A4383">
            <v>1813200931</v>
          </cell>
          <cell r="B4383">
            <v>931</v>
          </cell>
          <cell r="C4383">
            <v>813200</v>
          </cell>
          <cell r="D4383">
            <v>1</v>
          </cell>
          <cell r="E4383">
            <v>0</v>
          </cell>
          <cell r="F4383" t="str">
            <v xml:space="preserve">שלטים לבי"ס       </v>
          </cell>
          <cell r="G4383" t="str">
            <v>גמיש</v>
          </cell>
          <cell r="H4383">
            <v>0</v>
          </cell>
          <cell r="I4383">
            <v>9000</v>
          </cell>
        </row>
        <row r="4384">
          <cell r="A4384">
            <v>1813200932</v>
          </cell>
          <cell r="B4384">
            <v>932</v>
          </cell>
          <cell r="C4384">
            <v>813200</v>
          </cell>
          <cell r="D4384">
            <v>1</v>
          </cell>
          <cell r="E4384">
            <v>0</v>
          </cell>
          <cell r="F4384" t="str">
            <v>תוס' דיפרנצ' נהול עצמי-מהכ'</v>
          </cell>
          <cell r="G4384" t="str">
            <v>קשיח</v>
          </cell>
          <cell r="H4384">
            <v>-0.50219354838709673</v>
          </cell>
          <cell r="I4384">
            <v>771600</v>
          </cell>
        </row>
        <row r="4385">
          <cell r="A4385">
            <v>1813200933</v>
          </cell>
          <cell r="B4385">
            <v>933</v>
          </cell>
          <cell r="C4385">
            <v>813200</v>
          </cell>
          <cell r="D4385">
            <v>1</v>
          </cell>
          <cell r="E4385">
            <v>0</v>
          </cell>
          <cell r="F4385" t="str">
            <v>פרויקטים בהשת.מ.חנ</v>
          </cell>
          <cell r="G4385" t="str">
            <v>קשיח</v>
          </cell>
          <cell r="H4385">
            <v>0</v>
          </cell>
          <cell r="I4385">
            <v>250000</v>
          </cell>
        </row>
        <row r="4386">
          <cell r="A4386">
            <v>1813200934</v>
          </cell>
          <cell r="B4386">
            <v>934</v>
          </cell>
          <cell r="C4386">
            <v>813200</v>
          </cell>
          <cell r="D4386">
            <v>1</v>
          </cell>
          <cell r="E4386">
            <v>0</v>
          </cell>
          <cell r="F4386" t="str">
            <v>עוזרי חינוך - קורונה</v>
          </cell>
          <cell r="G4386" t="str">
            <v>קשיח</v>
          </cell>
          <cell r="H4386">
            <v>-1</v>
          </cell>
          <cell r="I4386">
            <v>0</v>
          </cell>
        </row>
        <row r="4387">
          <cell r="A4387">
            <v>1813200935</v>
          </cell>
          <cell r="B4387">
            <v>935</v>
          </cell>
          <cell r="C4387">
            <v>813200</v>
          </cell>
          <cell r="D4387">
            <v>1</v>
          </cell>
          <cell r="E4387">
            <v>0</v>
          </cell>
          <cell r="F4387" t="str">
            <v>שגרירי הל"ב מפתח הל"ב</v>
          </cell>
          <cell r="G4387" t="str">
            <v>קשיח</v>
          </cell>
          <cell r="H4387">
            <v>-1</v>
          </cell>
          <cell r="I4387">
            <v>0</v>
          </cell>
        </row>
        <row r="4388">
          <cell r="A4388">
            <v>1813200936</v>
          </cell>
          <cell r="B4388">
            <v>936</v>
          </cell>
          <cell r="C4388">
            <v>813200</v>
          </cell>
          <cell r="D4388">
            <v>1</v>
          </cell>
          <cell r="E4388">
            <v>0</v>
          </cell>
          <cell r="F4388" t="str">
            <v xml:space="preserve">רכישות דרך מחסן   </v>
          </cell>
          <cell r="G4388" t="str">
            <v>קשיח</v>
          </cell>
          <cell r="H4388">
            <v>0</v>
          </cell>
          <cell r="I4388">
            <v>0</v>
          </cell>
        </row>
        <row r="4389">
          <cell r="A4389">
            <v>1813200937</v>
          </cell>
          <cell r="B4389">
            <v>937</v>
          </cell>
          <cell r="C4389">
            <v>813200</v>
          </cell>
          <cell r="D4389">
            <v>1</v>
          </cell>
          <cell r="E4389">
            <v>0</v>
          </cell>
          <cell r="F4389" t="str">
            <v>סיוע לניהול עצמי</v>
          </cell>
          <cell r="G4389" t="str">
            <v>גמיש</v>
          </cell>
          <cell r="H4389">
            <v>-1</v>
          </cell>
          <cell r="I4389">
            <v>0</v>
          </cell>
        </row>
        <row r="4390">
          <cell r="A4390">
            <v>1813200951</v>
          </cell>
          <cell r="B4390">
            <v>951</v>
          </cell>
          <cell r="C4390">
            <v>813200</v>
          </cell>
          <cell r="D4390">
            <v>1</v>
          </cell>
          <cell r="E4390">
            <v>0</v>
          </cell>
          <cell r="F4390" t="str">
            <v>ציוד ומכ' חנ"ג (כנגד הכנס')</v>
          </cell>
          <cell r="G4390" t="str">
            <v>קשיח</v>
          </cell>
          <cell r="H4390">
            <v>-1</v>
          </cell>
          <cell r="I4390">
            <v>0</v>
          </cell>
        </row>
        <row r="4391">
          <cell r="A4391">
            <v>1813200953</v>
          </cell>
          <cell r="B4391">
            <v>953</v>
          </cell>
          <cell r="C4391">
            <v>813200</v>
          </cell>
          <cell r="D4391">
            <v>1</v>
          </cell>
          <cell r="E4391">
            <v>0</v>
          </cell>
          <cell r="F4391" t="str">
            <v>מערכת גפ"ן</v>
          </cell>
          <cell r="G4391" t="str">
            <v>קשיח</v>
          </cell>
          <cell r="H4391">
            <v>0</v>
          </cell>
          <cell r="I4391">
            <v>4054700</v>
          </cell>
        </row>
        <row r="4392">
          <cell r="A4392">
            <v>1813200960</v>
          </cell>
          <cell r="B4392">
            <v>960</v>
          </cell>
          <cell r="C4392">
            <v>813200</v>
          </cell>
          <cell r="D4392">
            <v>1</v>
          </cell>
          <cell r="E4392">
            <v>0</v>
          </cell>
          <cell r="F4392" t="str">
            <v>השלמה לתקן ניהול עצמי</v>
          </cell>
          <cell r="G4392" t="str">
            <v>גמיש</v>
          </cell>
          <cell r="H4392">
            <v>-1</v>
          </cell>
          <cell r="I4392">
            <v>0</v>
          </cell>
        </row>
        <row r="4393">
          <cell r="A4393">
            <v>1813200961</v>
          </cell>
          <cell r="B4393">
            <v>961</v>
          </cell>
          <cell r="C4393">
            <v>813200</v>
          </cell>
          <cell r="D4393">
            <v>1</v>
          </cell>
          <cell r="E4393">
            <v>0</v>
          </cell>
          <cell r="F4393" t="str">
            <v>רז' פעולות ורכישות</v>
          </cell>
          <cell r="G4393" t="str">
            <v>גמיש</v>
          </cell>
          <cell r="H4393">
            <v>0</v>
          </cell>
          <cell r="I4393">
            <v>57000</v>
          </cell>
        </row>
        <row r="4394">
          <cell r="A4394" t="e">
            <v>#VALUE!</v>
          </cell>
          <cell r="B4394" t="str">
            <v>813200  סך הכל</v>
          </cell>
          <cell r="C4394">
            <v>0</v>
          </cell>
          <cell r="D4394">
            <v>0</v>
          </cell>
          <cell r="E4394">
            <v>0</v>
          </cell>
          <cell r="F4394" t="str">
            <v xml:space="preserve">בתי ספר יסודיים   </v>
          </cell>
          <cell r="G4394">
            <v>0</v>
          </cell>
          <cell r="H4394">
            <v>1.2799310108107642E-2</v>
          </cell>
          <cell r="I4394">
            <v>71406200</v>
          </cell>
        </row>
        <row r="4395">
          <cell r="A4395">
            <v>18132010</v>
          </cell>
          <cell r="B4395">
            <v>0</v>
          </cell>
          <cell r="C4395">
            <v>813201</v>
          </cell>
          <cell r="D4395">
            <v>1</v>
          </cell>
          <cell r="E4395">
            <v>0</v>
          </cell>
          <cell r="F4395" t="str">
            <v>בתי ספר של קיץ + ניצנים</v>
          </cell>
          <cell r="G4395" t="str">
            <v xml:space="preserve"> </v>
          </cell>
          <cell r="H4395">
            <v>0</v>
          </cell>
          <cell r="I4395">
            <v>0</v>
          </cell>
        </row>
        <row r="4396">
          <cell r="A4396">
            <v>1813201761</v>
          </cell>
          <cell r="B4396">
            <v>761</v>
          </cell>
          <cell r="C4396">
            <v>813201</v>
          </cell>
          <cell r="D4396">
            <v>1</v>
          </cell>
          <cell r="E4396">
            <v>0</v>
          </cell>
          <cell r="F4396" t="str">
            <v>ניצנים יסודי - גביה מהורים</v>
          </cell>
          <cell r="G4396" t="str">
            <v>גמיש</v>
          </cell>
          <cell r="H4396">
            <v>6.5953446905827828E-2</v>
          </cell>
          <cell r="I4396">
            <v>11000000</v>
          </cell>
        </row>
        <row r="4397">
          <cell r="A4397">
            <v>1813201780</v>
          </cell>
          <cell r="B4397">
            <v>780</v>
          </cell>
          <cell r="C4397">
            <v>813201</v>
          </cell>
          <cell r="D4397">
            <v>1</v>
          </cell>
          <cell r="E4397">
            <v>0</v>
          </cell>
          <cell r="F4397" t="str">
            <v>פע' ביה"ס בחופשה הגדולה</v>
          </cell>
          <cell r="G4397" t="str">
            <v>גמיש</v>
          </cell>
          <cell r="H4397">
            <v>0.16666666666666674</v>
          </cell>
          <cell r="I4397">
            <v>700000</v>
          </cell>
        </row>
        <row r="4398">
          <cell r="A4398">
            <v>1813201810</v>
          </cell>
          <cell r="B4398">
            <v>810</v>
          </cell>
          <cell r="C4398">
            <v>813201</v>
          </cell>
          <cell r="D4398">
            <v>1</v>
          </cell>
          <cell r="E4398">
            <v>0</v>
          </cell>
          <cell r="F4398" t="str">
            <v>צהרונים - ניצנים  ממשה"ח</v>
          </cell>
          <cell r="G4398" t="str">
            <v>גמיש</v>
          </cell>
          <cell r="H4398">
            <v>0.94511108470951655</v>
          </cell>
          <cell r="I4398">
            <v>8186000</v>
          </cell>
        </row>
        <row r="4399">
          <cell r="A4399">
            <v>1813201840</v>
          </cell>
          <cell r="B4399">
            <v>840</v>
          </cell>
          <cell r="C4399">
            <v>813201</v>
          </cell>
          <cell r="D4399">
            <v>1</v>
          </cell>
          <cell r="E4399">
            <v>0</v>
          </cell>
          <cell r="F4399" t="str">
            <v>השתתפות עירונית</v>
          </cell>
          <cell r="G4399" t="str">
            <v>גמיש</v>
          </cell>
          <cell r="H4399">
            <v>0</v>
          </cell>
          <cell r="I4399">
            <v>3000000</v>
          </cell>
        </row>
        <row r="4400">
          <cell r="A4400">
            <v>1813201841</v>
          </cell>
          <cell r="B4400">
            <v>841</v>
          </cell>
          <cell r="C4400">
            <v>813201</v>
          </cell>
          <cell r="D4400">
            <v>1</v>
          </cell>
          <cell r="E4400">
            <v>0</v>
          </cell>
          <cell r="F4400" t="str">
            <v>מסגרות קיץ (לרשת) ממשה"ח</v>
          </cell>
          <cell r="G4400" t="str">
            <v>גמיש</v>
          </cell>
          <cell r="H4400">
            <v>1.0757446808510638</v>
          </cell>
          <cell r="I4400">
            <v>4878000</v>
          </cell>
        </row>
        <row r="4401">
          <cell r="A4401">
            <v>1813201842</v>
          </cell>
          <cell r="B4401">
            <v>842</v>
          </cell>
          <cell r="C4401">
            <v>813201</v>
          </cell>
          <cell r="D4401">
            <v>1</v>
          </cell>
          <cell r="E4401">
            <v>0</v>
          </cell>
          <cell r="F4401" t="str">
            <v>מסגרות קיץ - מוכש"ר</v>
          </cell>
          <cell r="G4401" t="str">
            <v>גמיש</v>
          </cell>
          <cell r="H4401">
            <v>0</v>
          </cell>
          <cell r="I4401">
            <v>150000</v>
          </cell>
        </row>
        <row r="4402">
          <cell r="A4402" t="e">
            <v>#VALUE!</v>
          </cell>
          <cell r="B4402" t="str">
            <v>813201  סך הכל</v>
          </cell>
          <cell r="C4402">
            <v>0</v>
          </cell>
          <cell r="D4402">
            <v>0</v>
          </cell>
          <cell r="E4402">
            <v>0</v>
          </cell>
          <cell r="F4402" t="str">
            <v>בתי ספר של הקיץ</v>
          </cell>
          <cell r="G4402">
            <v>0</v>
          </cell>
          <cell r="H4402">
            <v>0.35321579026464156</v>
          </cell>
          <cell r="I4402">
            <v>27914000</v>
          </cell>
        </row>
        <row r="4403">
          <cell r="A4403">
            <v>18133000</v>
          </cell>
          <cell r="B4403">
            <v>0</v>
          </cell>
          <cell r="C4403">
            <v>813300</v>
          </cell>
          <cell r="D4403">
            <v>1</v>
          </cell>
          <cell r="E4403">
            <v>0</v>
          </cell>
          <cell r="F4403" t="str">
            <v xml:space="preserve">חינוך מיוחד       </v>
          </cell>
          <cell r="G4403" t="str">
            <v xml:space="preserve"> </v>
          </cell>
          <cell r="H4403">
            <v>0</v>
          </cell>
          <cell r="I4403">
            <v>0</v>
          </cell>
        </row>
        <row r="4404">
          <cell r="A4404">
            <v>1813300100</v>
          </cell>
          <cell r="B4404">
            <v>100</v>
          </cell>
          <cell r="C4404">
            <v>813300</v>
          </cell>
          <cell r="D4404">
            <v>1</v>
          </cell>
          <cell r="E4404">
            <v>0</v>
          </cell>
          <cell r="F4404" t="str">
            <v>שכר עובדים לפי תקן</v>
          </cell>
          <cell r="G4404" t="str">
            <v xml:space="preserve"> </v>
          </cell>
          <cell r="H4404">
            <v>0</v>
          </cell>
          <cell r="I4404">
            <v>0</v>
          </cell>
        </row>
        <row r="4405">
          <cell r="A4405">
            <v>1813300110</v>
          </cell>
          <cell r="B4405">
            <v>110</v>
          </cell>
          <cell r="C4405">
            <v>813300</v>
          </cell>
          <cell r="D4405">
            <v>1</v>
          </cell>
          <cell r="E4405">
            <v>0</v>
          </cell>
          <cell r="F4405" t="str">
            <v>השכר הקובע-תקציבית</v>
          </cell>
          <cell r="G4405" t="str">
            <v>שכר</v>
          </cell>
          <cell r="H4405">
            <v>-0.1486516603521284</v>
          </cell>
          <cell r="I4405">
            <v>382000</v>
          </cell>
        </row>
        <row r="4406">
          <cell r="A4406">
            <v>1813300119</v>
          </cell>
          <cell r="B4406">
            <v>119</v>
          </cell>
          <cell r="C4406">
            <v>813300</v>
          </cell>
          <cell r="D4406">
            <v>1</v>
          </cell>
          <cell r="E4406">
            <v>0</v>
          </cell>
          <cell r="F4406" t="str">
            <v xml:space="preserve">השכר הקובע-צוברת  </v>
          </cell>
          <cell r="G4406" t="str">
            <v>שכר</v>
          </cell>
          <cell r="H4406">
            <v>0.25056074766355141</v>
          </cell>
          <cell r="I4406">
            <v>1338100</v>
          </cell>
        </row>
        <row r="4407">
          <cell r="A4407">
            <v>1813300122</v>
          </cell>
          <cell r="B4407">
            <v>122</v>
          </cell>
          <cell r="C4407">
            <v>813300</v>
          </cell>
          <cell r="D4407">
            <v>1</v>
          </cell>
          <cell r="E4407">
            <v>0</v>
          </cell>
          <cell r="F4407" t="str">
            <v xml:space="preserve">ביגוד             </v>
          </cell>
          <cell r="G4407" t="str">
            <v>שכר</v>
          </cell>
          <cell r="H4407">
            <v>0</v>
          </cell>
          <cell r="I4407">
            <v>23400</v>
          </cell>
        </row>
        <row r="4408">
          <cell r="A4408">
            <v>1813300126</v>
          </cell>
          <cell r="B4408">
            <v>126</v>
          </cell>
          <cell r="C4408">
            <v>813300</v>
          </cell>
          <cell r="D4408">
            <v>1</v>
          </cell>
          <cell r="E4408">
            <v>0</v>
          </cell>
          <cell r="F4408" t="str">
            <v xml:space="preserve">דמי הבראה         </v>
          </cell>
          <cell r="G4408" t="str">
            <v>שכר</v>
          </cell>
          <cell r="H4408">
            <v>-0.3128654970760234</v>
          </cell>
          <cell r="I4408">
            <v>47000</v>
          </cell>
        </row>
        <row r="4409">
          <cell r="A4409">
            <v>1813300130</v>
          </cell>
          <cell r="B4409">
            <v>130</v>
          </cell>
          <cell r="C4409">
            <v>813300</v>
          </cell>
          <cell r="D4409">
            <v>1</v>
          </cell>
          <cell r="E4409">
            <v>0</v>
          </cell>
          <cell r="F4409" t="str">
            <v xml:space="preserve">שעות נוספות       </v>
          </cell>
          <cell r="G4409" t="str">
            <v>שכר</v>
          </cell>
          <cell r="H4409">
            <v>0</v>
          </cell>
          <cell r="I4409">
            <v>5000</v>
          </cell>
        </row>
        <row r="4410">
          <cell r="A4410">
            <v>1813300140</v>
          </cell>
          <cell r="B4410">
            <v>140</v>
          </cell>
          <cell r="C4410">
            <v>813300</v>
          </cell>
          <cell r="D4410">
            <v>1</v>
          </cell>
          <cell r="E4410">
            <v>0</v>
          </cell>
          <cell r="F4410" t="str">
            <v>השתתפות באחזקת רכב</v>
          </cell>
          <cell r="G4410" t="str">
            <v>שכר</v>
          </cell>
          <cell r="H4410">
            <v>0</v>
          </cell>
          <cell r="I4410">
            <v>47800</v>
          </cell>
        </row>
        <row r="4411">
          <cell r="A4411">
            <v>1813300200</v>
          </cell>
          <cell r="B4411">
            <v>200</v>
          </cell>
          <cell r="C4411">
            <v>813300</v>
          </cell>
          <cell r="D4411">
            <v>1</v>
          </cell>
          <cell r="E4411">
            <v>0</v>
          </cell>
          <cell r="F4411" t="str">
            <v>שכר עובדים ללא תקן</v>
          </cell>
          <cell r="G4411" t="str">
            <v xml:space="preserve"> </v>
          </cell>
          <cell r="H4411">
            <v>0</v>
          </cell>
          <cell r="I4411">
            <v>0</v>
          </cell>
        </row>
        <row r="4412">
          <cell r="A4412">
            <v>1813300210</v>
          </cell>
          <cell r="B4412">
            <v>210</v>
          </cell>
          <cell r="C4412">
            <v>813300</v>
          </cell>
          <cell r="D4412">
            <v>1</v>
          </cell>
          <cell r="E4412">
            <v>0</v>
          </cell>
          <cell r="F4412" t="str">
            <v xml:space="preserve">השכר הקובע        </v>
          </cell>
          <cell r="G4412" t="str">
            <v>שכר</v>
          </cell>
          <cell r="H4412">
            <v>0</v>
          </cell>
          <cell r="I4412">
            <v>26700</v>
          </cell>
        </row>
        <row r="4413">
          <cell r="A4413">
            <v>1813300212</v>
          </cell>
          <cell r="B4413">
            <v>212</v>
          </cell>
          <cell r="C4413">
            <v>813300</v>
          </cell>
          <cell r="D4413">
            <v>1</v>
          </cell>
          <cell r="E4413">
            <v>0</v>
          </cell>
          <cell r="F4413" t="str">
            <v>חינוך תעבורתי - חלץ</v>
          </cell>
          <cell r="G4413" t="str">
            <v>שכר</v>
          </cell>
          <cell r="H4413">
            <v>0</v>
          </cell>
          <cell r="I4413">
            <v>0</v>
          </cell>
        </row>
        <row r="4414">
          <cell r="A4414">
            <v>1813300253</v>
          </cell>
          <cell r="B4414">
            <v>253</v>
          </cell>
          <cell r="C4414">
            <v>813300</v>
          </cell>
          <cell r="D4414">
            <v>1</v>
          </cell>
          <cell r="E4414">
            <v>0</v>
          </cell>
          <cell r="F4414" t="str">
            <v xml:space="preserve">עובדי מתי"א       </v>
          </cell>
          <cell r="G4414" t="str">
            <v>שכר</v>
          </cell>
          <cell r="H4414">
            <v>0</v>
          </cell>
          <cell r="I4414">
            <v>0</v>
          </cell>
        </row>
        <row r="4415">
          <cell r="A4415">
            <v>1813300263</v>
          </cell>
          <cell r="B4415">
            <v>263</v>
          </cell>
          <cell r="C4415">
            <v>813300</v>
          </cell>
          <cell r="D4415">
            <v>1</v>
          </cell>
          <cell r="E4415">
            <v>0</v>
          </cell>
          <cell r="F4415" t="str">
            <v xml:space="preserve">עובדי מינהלה      </v>
          </cell>
          <cell r="G4415" t="str">
            <v>שכר</v>
          </cell>
          <cell r="H4415">
            <v>-0.31818181818181823</v>
          </cell>
          <cell r="I4415">
            <v>15000</v>
          </cell>
        </row>
        <row r="4416">
          <cell r="A4416">
            <v>1813300264</v>
          </cell>
          <cell r="B4416">
            <v>264</v>
          </cell>
          <cell r="C4416">
            <v>813300</v>
          </cell>
          <cell r="D4416">
            <v>1</v>
          </cell>
          <cell r="E4416">
            <v>0</v>
          </cell>
          <cell r="F4416" t="str">
            <v>סייעות-מוסדות+חברה</v>
          </cell>
          <cell r="G4416" t="str">
            <v>שכר</v>
          </cell>
          <cell r="H4416">
            <v>0</v>
          </cell>
          <cell r="I4416">
            <v>0</v>
          </cell>
        </row>
        <row r="4417">
          <cell r="A4417">
            <v>1813300400</v>
          </cell>
          <cell r="B4417">
            <v>400</v>
          </cell>
          <cell r="C4417">
            <v>813300</v>
          </cell>
          <cell r="D4417">
            <v>1</v>
          </cell>
          <cell r="E4417">
            <v>0</v>
          </cell>
          <cell r="F4417" t="str">
            <v>אחזקת בנינים וציוד</v>
          </cell>
          <cell r="G4417" t="str">
            <v xml:space="preserve"> </v>
          </cell>
          <cell r="H4417">
            <v>0</v>
          </cell>
          <cell r="I4417">
            <v>0</v>
          </cell>
        </row>
        <row r="4418">
          <cell r="A4418">
            <v>1813300411</v>
          </cell>
          <cell r="B4418">
            <v>411</v>
          </cell>
          <cell r="C4418">
            <v>813300</v>
          </cell>
          <cell r="D4418">
            <v>1</v>
          </cell>
          <cell r="E4418">
            <v>0</v>
          </cell>
          <cell r="F4418" t="str">
            <v xml:space="preserve">שכירת אולמות      </v>
          </cell>
          <cell r="G4418" t="str">
            <v>קשיח</v>
          </cell>
          <cell r="H4418">
            <v>0</v>
          </cell>
          <cell r="I4418">
            <v>0</v>
          </cell>
        </row>
        <row r="4419">
          <cell r="A4419">
            <v>1813300420</v>
          </cell>
          <cell r="B4419">
            <v>420</v>
          </cell>
          <cell r="C4419">
            <v>813300</v>
          </cell>
          <cell r="D4419">
            <v>1</v>
          </cell>
          <cell r="E4419">
            <v>0</v>
          </cell>
          <cell r="F4419" t="str">
            <v xml:space="preserve">כיבוי אש          </v>
          </cell>
          <cell r="G4419" t="str">
            <v>גמיש</v>
          </cell>
          <cell r="H4419">
            <v>0</v>
          </cell>
          <cell r="I4419">
            <v>16000</v>
          </cell>
        </row>
        <row r="4420">
          <cell r="A4420">
            <v>1813300423</v>
          </cell>
          <cell r="B4420">
            <v>423</v>
          </cell>
          <cell r="C4420">
            <v>813300</v>
          </cell>
          <cell r="D4420">
            <v>1</v>
          </cell>
          <cell r="E4420">
            <v>0</v>
          </cell>
          <cell r="F4420" t="str">
            <v xml:space="preserve">תחזוקת מבנה       </v>
          </cell>
          <cell r="G4420" t="str">
            <v>קשיח</v>
          </cell>
          <cell r="H4420">
            <v>0</v>
          </cell>
          <cell r="I4420">
            <v>114000</v>
          </cell>
        </row>
        <row r="4421">
          <cell r="A4421">
            <v>1813300431</v>
          </cell>
          <cell r="B4421">
            <v>431</v>
          </cell>
          <cell r="C4421">
            <v>813300</v>
          </cell>
          <cell r="D4421">
            <v>1</v>
          </cell>
          <cell r="E4421">
            <v>0</v>
          </cell>
          <cell r="F4421" t="str">
            <v xml:space="preserve">חשמל              </v>
          </cell>
          <cell r="G4421" t="str">
            <v>קשיח</v>
          </cell>
          <cell r="H4421">
            <v>0.10000000000000009</v>
          </cell>
          <cell r="I4421">
            <v>220000</v>
          </cell>
        </row>
        <row r="4422">
          <cell r="A4422">
            <v>1813300432</v>
          </cell>
          <cell r="B4422">
            <v>432</v>
          </cell>
          <cell r="C4422">
            <v>813300</v>
          </cell>
          <cell r="D4422">
            <v>1</v>
          </cell>
          <cell r="E4422">
            <v>0</v>
          </cell>
          <cell r="F4422" t="str">
            <v xml:space="preserve">מים               </v>
          </cell>
          <cell r="G4422" t="str">
            <v>קשיח</v>
          </cell>
          <cell r="H4422">
            <v>0</v>
          </cell>
          <cell r="I4422">
            <v>122400</v>
          </cell>
        </row>
        <row r="4423">
          <cell r="A4423">
            <v>1813300433</v>
          </cell>
          <cell r="B4423">
            <v>433</v>
          </cell>
          <cell r="C4423">
            <v>813300</v>
          </cell>
          <cell r="D4423">
            <v>1</v>
          </cell>
          <cell r="E4423">
            <v>0</v>
          </cell>
          <cell r="F4423" t="str">
            <v xml:space="preserve">חומרי נקיון       </v>
          </cell>
          <cell r="G4423" t="str">
            <v>גמיש</v>
          </cell>
          <cell r="H4423">
            <v>0</v>
          </cell>
          <cell r="I4423">
            <v>0</v>
          </cell>
        </row>
        <row r="4424">
          <cell r="A4424">
            <v>1813300434</v>
          </cell>
          <cell r="B4424">
            <v>434</v>
          </cell>
          <cell r="C4424">
            <v>813300</v>
          </cell>
          <cell r="D4424">
            <v>1</v>
          </cell>
          <cell r="E4424">
            <v>0</v>
          </cell>
          <cell r="F4424" t="str">
            <v xml:space="preserve">חיטוי והדברה      </v>
          </cell>
          <cell r="G4424" t="str">
            <v>גמיש</v>
          </cell>
          <cell r="H4424">
            <v>0</v>
          </cell>
          <cell r="I4424">
            <v>500</v>
          </cell>
        </row>
        <row r="4425">
          <cell r="A4425">
            <v>1813300437</v>
          </cell>
          <cell r="B4425">
            <v>437</v>
          </cell>
          <cell r="C4425">
            <v>813300</v>
          </cell>
          <cell r="D4425">
            <v>1</v>
          </cell>
          <cell r="E4425">
            <v>0</v>
          </cell>
          <cell r="F4425" t="str">
            <v xml:space="preserve">אחזקת אזעקה       </v>
          </cell>
          <cell r="G4425" t="str">
            <v>קשיח</v>
          </cell>
          <cell r="H4425">
            <v>0.19999999999999996</v>
          </cell>
          <cell r="I4425">
            <v>8400</v>
          </cell>
        </row>
        <row r="4426">
          <cell r="A4426">
            <v>1813300441</v>
          </cell>
          <cell r="B4426">
            <v>441</v>
          </cell>
          <cell r="C4426">
            <v>813300</v>
          </cell>
          <cell r="D4426">
            <v>1</v>
          </cell>
          <cell r="E4426">
            <v>0</v>
          </cell>
          <cell r="F4426" t="str">
            <v xml:space="preserve">ביטוח             </v>
          </cell>
          <cell r="G4426" t="str">
            <v>קשיח</v>
          </cell>
          <cell r="H4426">
            <v>0</v>
          </cell>
          <cell r="I4426">
            <v>0</v>
          </cell>
        </row>
        <row r="4427">
          <cell r="A4427">
            <v>1813300450</v>
          </cell>
          <cell r="B4427">
            <v>450</v>
          </cell>
          <cell r="C4427">
            <v>813300</v>
          </cell>
          <cell r="D4427">
            <v>1</v>
          </cell>
          <cell r="E4427">
            <v>0</v>
          </cell>
          <cell r="F4427" t="str">
            <v>אחזקת תמי 4</v>
          </cell>
          <cell r="G4427" t="str">
            <v>גמיש</v>
          </cell>
          <cell r="H4427">
            <v>0</v>
          </cell>
          <cell r="I4427">
            <v>1200</v>
          </cell>
        </row>
        <row r="4428">
          <cell r="A4428">
            <v>1813300470</v>
          </cell>
          <cell r="B4428">
            <v>470</v>
          </cell>
          <cell r="C4428">
            <v>813300</v>
          </cell>
          <cell r="D4428">
            <v>1</v>
          </cell>
          <cell r="E4428">
            <v>0</v>
          </cell>
          <cell r="F4428" t="str">
            <v xml:space="preserve">אחזקת מכונות משרד </v>
          </cell>
          <cell r="G4428" t="str">
            <v>גמיש</v>
          </cell>
          <cell r="H4428">
            <v>0</v>
          </cell>
          <cell r="I4428">
            <v>0</v>
          </cell>
        </row>
        <row r="4429">
          <cell r="A4429">
            <v>1813300471</v>
          </cell>
          <cell r="B4429">
            <v>471</v>
          </cell>
          <cell r="C4429">
            <v>813300</v>
          </cell>
          <cell r="D4429">
            <v>1</v>
          </cell>
          <cell r="E4429">
            <v>0</v>
          </cell>
          <cell r="F4429" t="str">
            <v xml:space="preserve">מכשירי כתיבה      </v>
          </cell>
          <cell r="G4429" t="str">
            <v>גמיש</v>
          </cell>
          <cell r="H4429">
            <v>0</v>
          </cell>
          <cell r="I4429">
            <v>0</v>
          </cell>
        </row>
        <row r="4430">
          <cell r="A4430">
            <v>1813300500</v>
          </cell>
          <cell r="B4430">
            <v>500</v>
          </cell>
          <cell r="C4430">
            <v>813300</v>
          </cell>
          <cell r="D4430">
            <v>1</v>
          </cell>
          <cell r="E4430">
            <v>0</v>
          </cell>
          <cell r="F4430" t="str">
            <v xml:space="preserve">הוצאות מינהליות   </v>
          </cell>
          <cell r="G4430" t="str">
            <v xml:space="preserve"> </v>
          </cell>
          <cell r="H4430">
            <v>0</v>
          </cell>
          <cell r="I4430">
            <v>0</v>
          </cell>
        </row>
        <row r="4431">
          <cell r="A4431">
            <v>1813300511</v>
          </cell>
          <cell r="B4431">
            <v>511</v>
          </cell>
          <cell r="C4431">
            <v>813300</v>
          </cell>
          <cell r="D4431">
            <v>1</v>
          </cell>
          <cell r="E4431">
            <v>0</v>
          </cell>
          <cell r="F4431" t="str">
            <v xml:space="preserve">אירוח וכיבוד      </v>
          </cell>
          <cell r="G4431" t="str">
            <v>גמיש</v>
          </cell>
          <cell r="H4431">
            <v>0</v>
          </cell>
          <cell r="I4431">
            <v>30000</v>
          </cell>
        </row>
        <row r="4432">
          <cell r="A4432">
            <v>1813300512</v>
          </cell>
          <cell r="B4432">
            <v>512</v>
          </cell>
          <cell r="C4432">
            <v>813300</v>
          </cell>
          <cell r="D4432">
            <v>1</v>
          </cell>
          <cell r="E4432">
            <v>0</v>
          </cell>
          <cell r="F4432" t="str">
            <v xml:space="preserve">נסיעות ואש"ל      </v>
          </cell>
          <cell r="G4432" t="str">
            <v>גמיש</v>
          </cell>
          <cell r="H4432">
            <v>0</v>
          </cell>
          <cell r="I4432">
            <v>0</v>
          </cell>
        </row>
        <row r="4433">
          <cell r="A4433">
            <v>1813300530</v>
          </cell>
          <cell r="B4433">
            <v>530</v>
          </cell>
          <cell r="C4433">
            <v>813300</v>
          </cell>
          <cell r="D4433">
            <v>1</v>
          </cell>
          <cell r="E4433">
            <v>0</v>
          </cell>
          <cell r="F4433" t="str">
            <v xml:space="preserve">אופניים לעובדים   </v>
          </cell>
          <cell r="G4433" t="str">
            <v>קשיח</v>
          </cell>
          <cell r="H4433">
            <v>0</v>
          </cell>
          <cell r="I4433">
            <v>0</v>
          </cell>
        </row>
        <row r="4434">
          <cell r="A4434">
            <v>1813300540</v>
          </cell>
          <cell r="B4434">
            <v>540</v>
          </cell>
          <cell r="C4434">
            <v>813300</v>
          </cell>
          <cell r="D4434">
            <v>1</v>
          </cell>
          <cell r="E4434">
            <v>0</v>
          </cell>
          <cell r="F4434" t="str">
            <v xml:space="preserve">הוצאות טלפון      </v>
          </cell>
          <cell r="G4434" t="str">
            <v>קשיח</v>
          </cell>
          <cell r="H4434">
            <v>0</v>
          </cell>
          <cell r="I4434">
            <v>0</v>
          </cell>
        </row>
        <row r="4435">
          <cell r="A4435">
            <v>1813300544</v>
          </cell>
          <cell r="B4435">
            <v>544</v>
          </cell>
          <cell r="C4435">
            <v>813300</v>
          </cell>
          <cell r="D4435">
            <v>1</v>
          </cell>
          <cell r="E4435">
            <v>0</v>
          </cell>
          <cell r="F4435" t="str">
            <v xml:space="preserve">הוצאות דאר        </v>
          </cell>
          <cell r="G4435" t="str">
            <v>קשיח</v>
          </cell>
          <cell r="H4435">
            <v>0</v>
          </cell>
          <cell r="I4435">
            <v>0</v>
          </cell>
        </row>
        <row r="4436">
          <cell r="A4436">
            <v>1813300561</v>
          </cell>
          <cell r="B4436">
            <v>561</v>
          </cell>
          <cell r="C4436">
            <v>813300</v>
          </cell>
          <cell r="D4436">
            <v>1</v>
          </cell>
          <cell r="E4436">
            <v>0</v>
          </cell>
          <cell r="F4436" t="str">
            <v xml:space="preserve">שיכפולים          </v>
          </cell>
          <cell r="G4436" t="str">
            <v>גמיש</v>
          </cell>
          <cell r="H4436">
            <v>0</v>
          </cell>
          <cell r="I4436">
            <v>0</v>
          </cell>
        </row>
        <row r="4437">
          <cell r="A4437">
            <v>1813300563</v>
          </cell>
          <cell r="B4437">
            <v>563</v>
          </cell>
          <cell r="C4437">
            <v>813300</v>
          </cell>
          <cell r="D4437">
            <v>1</v>
          </cell>
          <cell r="E4437">
            <v>0</v>
          </cell>
          <cell r="F4437" t="str">
            <v xml:space="preserve">תשלום לאוטומציה   </v>
          </cell>
          <cell r="G4437" t="str">
            <v>קשיח</v>
          </cell>
          <cell r="H4437">
            <v>0</v>
          </cell>
          <cell r="I4437">
            <v>0</v>
          </cell>
        </row>
        <row r="4438">
          <cell r="A4438">
            <v>1813300580</v>
          </cell>
          <cell r="B4438">
            <v>580</v>
          </cell>
          <cell r="C4438">
            <v>813300</v>
          </cell>
          <cell r="D4438">
            <v>1</v>
          </cell>
          <cell r="E4438">
            <v>0</v>
          </cell>
          <cell r="F4438" t="str">
            <v>בי"ס לבעיות התנהגות</v>
          </cell>
          <cell r="G4438" t="str">
            <v>קשיח</v>
          </cell>
          <cell r="H4438">
            <v>0</v>
          </cell>
          <cell r="I4438">
            <v>100000</v>
          </cell>
        </row>
        <row r="4439">
          <cell r="A4439">
            <v>1813300585</v>
          </cell>
          <cell r="B4439">
            <v>585</v>
          </cell>
          <cell r="C4439">
            <v>813300</v>
          </cell>
          <cell r="D4439">
            <v>1</v>
          </cell>
          <cell r="E4439">
            <v>0</v>
          </cell>
          <cell r="F4439" t="str">
            <v xml:space="preserve">אחות לבי"ס חלץ    </v>
          </cell>
          <cell r="G4439" t="str">
            <v>קשיח</v>
          </cell>
          <cell r="H4439">
            <v>0</v>
          </cell>
          <cell r="I4439">
            <v>0</v>
          </cell>
        </row>
        <row r="4440">
          <cell r="A4440">
            <v>1813300700</v>
          </cell>
          <cell r="B4440">
            <v>700</v>
          </cell>
          <cell r="C4440">
            <v>813300</v>
          </cell>
          <cell r="D4440">
            <v>1</v>
          </cell>
          <cell r="E4440">
            <v>0</v>
          </cell>
          <cell r="F4440" t="str">
            <v xml:space="preserve">הוצאות לפעולות    </v>
          </cell>
          <cell r="G4440" t="str">
            <v xml:space="preserve"> </v>
          </cell>
          <cell r="H4440">
            <v>0</v>
          </cell>
          <cell r="I4440">
            <v>0</v>
          </cell>
        </row>
        <row r="4441">
          <cell r="A4441">
            <v>1813300721</v>
          </cell>
          <cell r="B4441">
            <v>721</v>
          </cell>
          <cell r="C4441">
            <v>813300</v>
          </cell>
          <cell r="D4441">
            <v>1</v>
          </cell>
          <cell r="E4441">
            <v>0</v>
          </cell>
          <cell r="F4441" t="str">
            <v>חמרים-תחזוקת מבנים</v>
          </cell>
          <cell r="G4441" t="str">
            <v>גמיש</v>
          </cell>
          <cell r="H4441">
            <v>0</v>
          </cell>
          <cell r="I4441">
            <v>7300</v>
          </cell>
        </row>
        <row r="4442">
          <cell r="A4442">
            <v>1813300722</v>
          </cell>
          <cell r="B4442">
            <v>722</v>
          </cell>
          <cell r="C4442">
            <v>813300</v>
          </cell>
          <cell r="D4442">
            <v>1</v>
          </cell>
          <cell r="E4442">
            <v>0</v>
          </cell>
          <cell r="F4442" t="str">
            <v>חמרים-תחזוקה עצמית</v>
          </cell>
          <cell r="G4442" t="str">
            <v>גמיש</v>
          </cell>
          <cell r="H4442">
            <v>0</v>
          </cell>
          <cell r="I4442">
            <v>0</v>
          </cell>
        </row>
        <row r="4443">
          <cell r="A4443">
            <v>1813300723</v>
          </cell>
          <cell r="B4443">
            <v>723</v>
          </cell>
          <cell r="C4443">
            <v>813300</v>
          </cell>
          <cell r="D4443">
            <v>1</v>
          </cell>
          <cell r="E4443">
            <v>0</v>
          </cell>
          <cell r="F4443" t="str">
            <v xml:space="preserve">חומרים למלאכה     </v>
          </cell>
          <cell r="G4443" t="str">
            <v>גמיש</v>
          </cell>
          <cell r="H4443">
            <v>0</v>
          </cell>
          <cell r="I4443">
            <v>0</v>
          </cell>
        </row>
        <row r="4444">
          <cell r="A4444">
            <v>1813300724</v>
          </cell>
          <cell r="B4444">
            <v>724</v>
          </cell>
          <cell r="C4444">
            <v>813300</v>
          </cell>
          <cell r="D4444">
            <v>1</v>
          </cell>
          <cell r="E4444">
            <v>0</v>
          </cell>
          <cell r="F4444" t="str">
            <v xml:space="preserve">הוצאות ייצור חלץ  </v>
          </cell>
          <cell r="G4444" t="str">
            <v>גמיש</v>
          </cell>
          <cell r="H4444">
            <v>0</v>
          </cell>
          <cell r="I4444">
            <v>110000</v>
          </cell>
        </row>
        <row r="4445">
          <cell r="A4445">
            <v>1813300725</v>
          </cell>
          <cell r="B4445">
            <v>725</v>
          </cell>
          <cell r="C4445">
            <v>813300</v>
          </cell>
          <cell r="D4445">
            <v>1</v>
          </cell>
          <cell r="E4445">
            <v>0</v>
          </cell>
          <cell r="F4445" t="str">
            <v xml:space="preserve">סדנאות חלץ        </v>
          </cell>
          <cell r="G4445" t="str">
            <v>גמיש</v>
          </cell>
          <cell r="H4445">
            <v>0</v>
          </cell>
          <cell r="I4445">
            <v>0</v>
          </cell>
        </row>
        <row r="4446">
          <cell r="A4446">
            <v>1813300726</v>
          </cell>
          <cell r="B4446">
            <v>726</v>
          </cell>
          <cell r="C4446">
            <v>813300</v>
          </cell>
          <cell r="D4446">
            <v>1</v>
          </cell>
          <cell r="E4446">
            <v>0</v>
          </cell>
          <cell r="F4446" t="str">
            <v xml:space="preserve">מועדון טיפולי חלץ </v>
          </cell>
          <cell r="G4446" t="str">
            <v>קשיח</v>
          </cell>
          <cell r="H4446">
            <v>0</v>
          </cell>
          <cell r="I4446">
            <v>0</v>
          </cell>
        </row>
        <row r="4447">
          <cell r="A4447">
            <v>1813300727</v>
          </cell>
          <cell r="B4447">
            <v>727</v>
          </cell>
          <cell r="C4447">
            <v>813300</v>
          </cell>
          <cell r="D4447">
            <v>1</v>
          </cell>
          <cell r="E4447">
            <v>0</v>
          </cell>
          <cell r="F4447" t="str">
            <v>הוצאות אפיק (הכנ')</v>
          </cell>
          <cell r="G4447" t="str">
            <v>גמיש</v>
          </cell>
          <cell r="H4447">
            <v>0</v>
          </cell>
          <cell r="I4447">
            <v>0</v>
          </cell>
        </row>
        <row r="4448">
          <cell r="A4448">
            <v>1813300728</v>
          </cell>
          <cell r="B4448">
            <v>728</v>
          </cell>
          <cell r="C4448">
            <v>813300</v>
          </cell>
          <cell r="D4448">
            <v>1</v>
          </cell>
          <cell r="E4448">
            <v>0</v>
          </cell>
          <cell r="F4448" t="str">
            <v xml:space="preserve">מרכז טיפולי אפיק  </v>
          </cell>
          <cell r="G4448" t="str">
            <v>גמיש</v>
          </cell>
          <cell r="H4448">
            <v>0</v>
          </cell>
          <cell r="I4448">
            <v>15000</v>
          </cell>
        </row>
        <row r="4449">
          <cell r="A4449">
            <v>1813300729</v>
          </cell>
          <cell r="B4449">
            <v>729</v>
          </cell>
          <cell r="C4449">
            <v>813300</v>
          </cell>
          <cell r="D4449">
            <v>1</v>
          </cell>
          <cell r="E4449">
            <v>0</v>
          </cell>
          <cell r="F4449" t="str">
            <v xml:space="preserve">נורות             </v>
          </cell>
          <cell r="G4449" t="str">
            <v>גמיש</v>
          </cell>
          <cell r="H4449">
            <v>0</v>
          </cell>
          <cell r="I4449">
            <v>0</v>
          </cell>
        </row>
        <row r="4450">
          <cell r="A4450">
            <v>1813300741</v>
          </cell>
          <cell r="B4450">
            <v>741</v>
          </cell>
          <cell r="C4450">
            <v>813300</v>
          </cell>
          <cell r="D4450">
            <v>1</v>
          </cell>
          <cell r="E4450">
            <v>0</v>
          </cell>
          <cell r="F4450" t="str">
            <v xml:space="preserve">ציוד ספורט        </v>
          </cell>
          <cell r="G4450" t="str">
            <v>גמיש</v>
          </cell>
          <cell r="H4450">
            <v>0</v>
          </cell>
          <cell r="I4450">
            <v>4800</v>
          </cell>
        </row>
        <row r="4451">
          <cell r="A4451">
            <v>1813300742</v>
          </cell>
          <cell r="B4451">
            <v>742</v>
          </cell>
          <cell r="C4451">
            <v>813300</v>
          </cell>
          <cell r="D4451">
            <v>1</v>
          </cell>
          <cell r="E4451">
            <v>0</v>
          </cell>
          <cell r="F4451" t="str">
            <v xml:space="preserve">כלים וציוד        </v>
          </cell>
          <cell r="G4451" t="str">
            <v>גמיש</v>
          </cell>
          <cell r="H4451">
            <v>0</v>
          </cell>
          <cell r="I4451">
            <v>40000</v>
          </cell>
        </row>
        <row r="4452">
          <cell r="A4452">
            <v>1813300743</v>
          </cell>
          <cell r="B4452">
            <v>743</v>
          </cell>
          <cell r="C4452">
            <v>813300</v>
          </cell>
          <cell r="D4452">
            <v>1</v>
          </cell>
          <cell r="E4452">
            <v>0</v>
          </cell>
          <cell r="F4452" t="str">
            <v xml:space="preserve">תחזוקת ציוד       </v>
          </cell>
          <cell r="G4452" t="str">
            <v>גמיש</v>
          </cell>
          <cell r="H4452">
            <v>0</v>
          </cell>
          <cell r="I4452">
            <v>0</v>
          </cell>
        </row>
        <row r="4453">
          <cell r="A4453">
            <v>1813300745</v>
          </cell>
          <cell r="B4453">
            <v>745</v>
          </cell>
          <cell r="C4453">
            <v>813300</v>
          </cell>
          <cell r="D4453">
            <v>1</v>
          </cell>
          <cell r="E4453">
            <v>0</v>
          </cell>
          <cell r="F4453" t="str">
            <v xml:space="preserve">דמי פריצה - תכולה </v>
          </cell>
          <cell r="G4453" t="str">
            <v>קשיח</v>
          </cell>
          <cell r="H4453">
            <v>0</v>
          </cell>
          <cell r="I4453">
            <v>0</v>
          </cell>
        </row>
        <row r="4454">
          <cell r="A4454">
            <v>1813300746</v>
          </cell>
          <cell r="B4454">
            <v>746</v>
          </cell>
          <cell r="C4454">
            <v>813300</v>
          </cell>
          <cell r="D4454">
            <v>1</v>
          </cell>
          <cell r="E4454">
            <v>0</v>
          </cell>
          <cell r="F4454" t="str">
            <v xml:space="preserve">דמי פריצה - מבנה  </v>
          </cell>
          <cell r="G4454" t="str">
            <v>קשיח</v>
          </cell>
          <cell r="H4454">
            <v>0</v>
          </cell>
          <cell r="I4454">
            <v>0</v>
          </cell>
        </row>
        <row r="4455">
          <cell r="A4455">
            <v>1813300750</v>
          </cell>
          <cell r="B4455">
            <v>750</v>
          </cell>
          <cell r="C4455">
            <v>813300</v>
          </cell>
          <cell r="D4455">
            <v>1</v>
          </cell>
          <cell r="E4455">
            <v>0</v>
          </cell>
          <cell r="F4455" t="str">
            <v>אחזקת מוסדות</v>
          </cell>
          <cell r="G4455" t="str">
            <v>קשיח</v>
          </cell>
          <cell r="H4455">
            <v>7.0842654735272514E-3</v>
          </cell>
          <cell r="I4455">
            <v>1620600</v>
          </cell>
        </row>
        <row r="4456">
          <cell r="A4456">
            <v>1813300751</v>
          </cell>
          <cell r="B4456">
            <v>751</v>
          </cell>
          <cell r="C4456">
            <v>813300</v>
          </cell>
          <cell r="D4456">
            <v>1</v>
          </cell>
          <cell r="E4456">
            <v>0</v>
          </cell>
          <cell r="F4456" t="str">
            <v xml:space="preserve">עבודות קבלניות    </v>
          </cell>
          <cell r="G4456" t="str">
            <v>גמיש</v>
          </cell>
          <cell r="H4456">
            <v>0</v>
          </cell>
          <cell r="I4456">
            <v>30000</v>
          </cell>
        </row>
        <row r="4457">
          <cell r="A4457">
            <v>1813300752</v>
          </cell>
          <cell r="B4457">
            <v>752</v>
          </cell>
          <cell r="C4457">
            <v>813300</v>
          </cell>
          <cell r="D4457">
            <v>1</v>
          </cell>
          <cell r="E4457">
            <v>0</v>
          </cell>
          <cell r="F4457" t="str">
            <v xml:space="preserve">נקיון בקבלנות     </v>
          </cell>
          <cell r="G4457" t="str">
            <v>קשיח</v>
          </cell>
          <cell r="H4457">
            <v>6.0954657503548226E-2</v>
          </cell>
          <cell r="I4457">
            <v>1420300</v>
          </cell>
        </row>
        <row r="4458">
          <cell r="A4458">
            <v>1813300753</v>
          </cell>
          <cell r="B4458">
            <v>753</v>
          </cell>
          <cell r="C4458">
            <v>813300</v>
          </cell>
          <cell r="D4458">
            <v>1</v>
          </cell>
          <cell r="E4458">
            <v>0</v>
          </cell>
          <cell r="F4458" t="str">
            <v xml:space="preserve">עובדי מתי"א       </v>
          </cell>
          <cell r="G4458" t="str">
            <v>קשיח</v>
          </cell>
          <cell r="H4458">
            <v>0</v>
          </cell>
          <cell r="I4458">
            <v>0</v>
          </cell>
        </row>
        <row r="4459">
          <cell r="A4459">
            <v>1813300755</v>
          </cell>
          <cell r="B4459">
            <v>755</v>
          </cell>
          <cell r="C4459">
            <v>813300</v>
          </cell>
          <cell r="D4459">
            <v>1</v>
          </cell>
          <cell r="E4459">
            <v>0</v>
          </cell>
          <cell r="F4459" t="str">
            <v xml:space="preserve">אחות לבי"ס חלץ    </v>
          </cell>
          <cell r="G4459" t="str">
            <v>קשיח</v>
          </cell>
          <cell r="H4459">
            <v>0</v>
          </cell>
          <cell r="I4459">
            <v>0</v>
          </cell>
        </row>
        <row r="4460">
          <cell r="A4460">
            <v>1813300756</v>
          </cell>
          <cell r="B4460">
            <v>756</v>
          </cell>
          <cell r="C4460">
            <v>813300</v>
          </cell>
          <cell r="D4460">
            <v>1</v>
          </cell>
          <cell r="E4460">
            <v>0</v>
          </cell>
          <cell r="F4460" t="str">
            <v>שמירה מרכז אפיק</v>
          </cell>
          <cell r="G4460" t="str">
            <v>קשיח</v>
          </cell>
          <cell r="H4460">
            <v>0</v>
          </cell>
          <cell r="I4460">
            <v>0</v>
          </cell>
        </row>
        <row r="4461">
          <cell r="A4461">
            <v>1813300759</v>
          </cell>
          <cell r="B4461">
            <v>759</v>
          </cell>
          <cell r="C4461">
            <v>813300</v>
          </cell>
          <cell r="D4461">
            <v>1</v>
          </cell>
          <cell r="E4461">
            <v>0</v>
          </cell>
          <cell r="F4461" t="str">
            <v>שרותי סייעות</v>
          </cell>
          <cell r="G4461" t="str">
            <v>שכר</v>
          </cell>
          <cell r="H4461">
            <v>0.14353987102698418</v>
          </cell>
          <cell r="I4461">
            <v>10959000</v>
          </cell>
        </row>
        <row r="4462">
          <cell r="A4462">
            <v>1813300763</v>
          </cell>
          <cell r="B4462">
            <v>763</v>
          </cell>
          <cell r="C4462">
            <v>813300</v>
          </cell>
          <cell r="D4462">
            <v>1</v>
          </cell>
          <cell r="E4462">
            <v>0</v>
          </cell>
          <cell r="F4462" t="str">
            <v xml:space="preserve">עובדי מינהלה      </v>
          </cell>
          <cell r="G4462" t="str">
            <v>קשיח</v>
          </cell>
          <cell r="H4462">
            <v>0</v>
          </cell>
          <cell r="I4462">
            <v>0</v>
          </cell>
        </row>
        <row r="4463">
          <cell r="A4463">
            <v>1813300764</v>
          </cell>
          <cell r="B4463">
            <v>764</v>
          </cell>
          <cell r="C4463">
            <v>813300</v>
          </cell>
          <cell r="D4463">
            <v>1</v>
          </cell>
          <cell r="E4463">
            <v>0</v>
          </cell>
          <cell r="F4463" t="str">
            <v>סייעות-מוסדות+חברה</v>
          </cell>
          <cell r="G4463" t="str">
            <v>קשיח</v>
          </cell>
          <cell r="H4463">
            <v>0</v>
          </cell>
          <cell r="I4463">
            <v>0</v>
          </cell>
        </row>
        <row r="4464">
          <cell r="A4464">
            <v>1813300780</v>
          </cell>
          <cell r="B4464">
            <v>780</v>
          </cell>
          <cell r="C4464">
            <v>813300</v>
          </cell>
          <cell r="D4464">
            <v>1</v>
          </cell>
          <cell r="E4464">
            <v>0</v>
          </cell>
          <cell r="F4464" t="str">
            <v>השתת' בהסעה-ניצן</v>
          </cell>
          <cell r="G4464" t="str">
            <v>קשיח</v>
          </cell>
          <cell r="H4464">
            <v>0</v>
          </cell>
          <cell r="I4464">
            <v>0</v>
          </cell>
        </row>
        <row r="4465">
          <cell r="A4465">
            <v>1813300781</v>
          </cell>
          <cell r="B4465">
            <v>781</v>
          </cell>
          <cell r="C4465">
            <v>813300</v>
          </cell>
          <cell r="D4465">
            <v>1</v>
          </cell>
          <cell r="E4465">
            <v>0</v>
          </cell>
          <cell r="F4465" t="str">
            <v xml:space="preserve">השת' בהזנה        </v>
          </cell>
          <cell r="G4465" t="str">
            <v>קשיח</v>
          </cell>
          <cell r="H4465">
            <v>0.12068043222424296</v>
          </cell>
          <cell r="I4465">
            <v>2095000</v>
          </cell>
        </row>
        <row r="4466">
          <cell r="A4466">
            <v>1813300782</v>
          </cell>
          <cell r="B4466">
            <v>782</v>
          </cell>
          <cell r="C4466">
            <v>813300</v>
          </cell>
          <cell r="D4466">
            <v>1</v>
          </cell>
          <cell r="E4466">
            <v>0</v>
          </cell>
          <cell r="F4466" t="str">
            <v>אתגרים</v>
          </cell>
          <cell r="G4466" t="str">
            <v>קשיח</v>
          </cell>
          <cell r="H4466">
            <v>0</v>
          </cell>
          <cell r="I4466">
            <v>75000</v>
          </cell>
        </row>
        <row r="4467">
          <cell r="A4467">
            <v>1813300794</v>
          </cell>
          <cell r="B4467">
            <v>794</v>
          </cell>
          <cell r="C4467">
            <v>813300</v>
          </cell>
          <cell r="D4467">
            <v>1</v>
          </cell>
          <cell r="E4467">
            <v>0</v>
          </cell>
          <cell r="F4467" t="str">
            <v xml:space="preserve">השתתפות בעזר 094  </v>
          </cell>
          <cell r="G4467" t="str">
            <v>קשיח</v>
          </cell>
          <cell r="H4467">
            <v>-1.2499999999999956E-2</v>
          </cell>
          <cell r="I4467">
            <v>31600</v>
          </cell>
        </row>
        <row r="4468">
          <cell r="A4468">
            <v>1813300810</v>
          </cell>
          <cell r="B4468">
            <v>810</v>
          </cell>
          <cell r="C4468">
            <v>813300</v>
          </cell>
          <cell r="D4468">
            <v>1</v>
          </cell>
          <cell r="E4468">
            <v>0</v>
          </cell>
          <cell r="F4468" t="str">
            <v xml:space="preserve">הקצבה-מינהל עצמי  </v>
          </cell>
          <cell r="G4468" t="str">
            <v>גמיש</v>
          </cell>
          <cell r="H4468">
            <v>0</v>
          </cell>
          <cell r="I4468">
            <v>300000</v>
          </cell>
        </row>
        <row r="4469">
          <cell r="A4469">
            <v>1813300812</v>
          </cell>
          <cell r="B4469">
            <v>812</v>
          </cell>
          <cell r="C4469">
            <v>813300</v>
          </cell>
          <cell r="D4469">
            <v>1</v>
          </cell>
          <cell r="E4469">
            <v>0</v>
          </cell>
          <cell r="F4469" t="str">
            <v>מסיבות כיתתיות</v>
          </cell>
          <cell r="G4469" t="str">
            <v>גמיש</v>
          </cell>
          <cell r="H4469">
            <v>0</v>
          </cell>
          <cell r="I4469">
            <v>0</v>
          </cell>
        </row>
        <row r="4470">
          <cell r="A4470">
            <v>1813300838</v>
          </cell>
          <cell r="B4470">
            <v>838</v>
          </cell>
          <cell r="C4470">
            <v>813300</v>
          </cell>
          <cell r="D4470">
            <v>1</v>
          </cell>
          <cell r="E4470">
            <v>0</v>
          </cell>
          <cell r="F4470" t="str">
            <v>העברה כנגד הכנסות מש' החינוך</v>
          </cell>
          <cell r="G4470" t="str">
            <v>גמיש</v>
          </cell>
          <cell r="H4470">
            <v>0</v>
          </cell>
          <cell r="I4470">
            <v>0</v>
          </cell>
        </row>
        <row r="4471">
          <cell r="A4471">
            <v>1813300900</v>
          </cell>
          <cell r="B4471">
            <v>900</v>
          </cell>
          <cell r="C4471">
            <v>813300</v>
          </cell>
          <cell r="D4471">
            <v>1</v>
          </cell>
          <cell r="E4471">
            <v>0</v>
          </cell>
          <cell r="F4471" t="str">
            <v xml:space="preserve">הוצאות חד פעמיות  </v>
          </cell>
          <cell r="G4471" t="str">
            <v xml:space="preserve"> </v>
          </cell>
          <cell r="H4471">
            <v>0</v>
          </cell>
          <cell r="I4471">
            <v>0</v>
          </cell>
        </row>
        <row r="4472">
          <cell r="A4472">
            <v>1813300911</v>
          </cell>
          <cell r="B4472">
            <v>911</v>
          </cell>
          <cell r="C4472">
            <v>813300</v>
          </cell>
          <cell r="D4472">
            <v>1</v>
          </cell>
          <cell r="E4472">
            <v>0</v>
          </cell>
          <cell r="F4472" t="str">
            <v>פעילות חוויתית יהדות</v>
          </cell>
          <cell r="G4472" t="str">
            <v>קשיח</v>
          </cell>
          <cell r="H4472">
            <v>0</v>
          </cell>
          <cell r="I4472">
            <v>0</v>
          </cell>
        </row>
        <row r="4473">
          <cell r="A4473">
            <v>1813300933</v>
          </cell>
          <cell r="B4473">
            <v>933</v>
          </cell>
          <cell r="C4473">
            <v>813300</v>
          </cell>
          <cell r="D4473">
            <v>1</v>
          </cell>
          <cell r="E4473">
            <v>0</v>
          </cell>
          <cell r="F4473" t="str">
            <v xml:space="preserve">השתת.משרד החינוך  </v>
          </cell>
          <cell r="G4473" t="str">
            <v>קשיח</v>
          </cell>
          <cell r="H4473">
            <v>0</v>
          </cell>
          <cell r="I4473">
            <v>0</v>
          </cell>
        </row>
        <row r="4474">
          <cell r="A4474">
            <v>1813300934</v>
          </cell>
          <cell r="B4474">
            <v>934</v>
          </cell>
          <cell r="C4474">
            <v>813300</v>
          </cell>
          <cell r="D4474">
            <v>1</v>
          </cell>
          <cell r="E4474">
            <v>0</v>
          </cell>
          <cell r="F4474" t="str">
            <v xml:space="preserve">חומרים-ח"מ חופשות </v>
          </cell>
          <cell r="G4474" t="str">
            <v>קשיח</v>
          </cell>
          <cell r="H4474">
            <v>4.0298507462686484E-2</v>
          </cell>
          <cell r="I4474">
            <v>348500</v>
          </cell>
        </row>
        <row r="4475">
          <cell r="A4475">
            <v>1813300937</v>
          </cell>
          <cell r="B4475">
            <v>937</v>
          </cell>
          <cell r="C4475">
            <v>813300</v>
          </cell>
          <cell r="D4475">
            <v>1</v>
          </cell>
          <cell r="E4475">
            <v>0</v>
          </cell>
          <cell r="F4475" t="str">
            <v>התבור - בטל"א</v>
          </cell>
          <cell r="G4475" t="str">
            <v>קשיח</v>
          </cell>
          <cell r="H4475">
            <v>0</v>
          </cell>
          <cell r="I4475">
            <v>0</v>
          </cell>
        </row>
        <row r="4476">
          <cell r="A4476">
            <v>1813300953</v>
          </cell>
          <cell r="B4476">
            <v>953</v>
          </cell>
          <cell r="C4476">
            <v>813300</v>
          </cell>
          <cell r="D4476">
            <v>1</v>
          </cell>
          <cell r="E4476">
            <v>0</v>
          </cell>
          <cell r="F4476" t="str">
            <v>מערכת גפ"ן</v>
          </cell>
          <cell r="G4476" t="str">
            <v>קשיח</v>
          </cell>
          <cell r="H4476">
            <v>0</v>
          </cell>
          <cell r="I4476">
            <v>0</v>
          </cell>
        </row>
        <row r="4477">
          <cell r="A4477">
            <v>1813300961</v>
          </cell>
          <cell r="B4477">
            <v>961</v>
          </cell>
          <cell r="C4477">
            <v>813300</v>
          </cell>
          <cell r="D4477">
            <v>1</v>
          </cell>
          <cell r="E4477">
            <v>0</v>
          </cell>
          <cell r="F4477" t="str">
            <v>רז' פעולות ורכישות</v>
          </cell>
          <cell r="G4477" t="str">
            <v>גמיש</v>
          </cell>
          <cell r="H4477">
            <v>0</v>
          </cell>
          <cell r="I4477">
            <v>0</v>
          </cell>
        </row>
        <row r="4478">
          <cell r="A4478" t="e">
            <v>#VALUE!</v>
          </cell>
          <cell r="B4478" t="str">
            <v>813300  סך הכל</v>
          </cell>
          <cell r="C4478">
            <v>0</v>
          </cell>
          <cell r="D4478">
            <v>0</v>
          </cell>
          <cell r="E4478">
            <v>0</v>
          </cell>
          <cell r="F4478" t="str">
            <v xml:space="preserve">חינוך מיוחד       </v>
          </cell>
          <cell r="G4478">
            <v>0</v>
          </cell>
          <cell r="H4478">
            <v>0.10940531708479417</v>
          </cell>
          <cell r="I4478">
            <v>19554600</v>
          </cell>
        </row>
        <row r="4479">
          <cell r="A4479">
            <v>18133100</v>
          </cell>
          <cell r="B4479">
            <v>0</v>
          </cell>
          <cell r="C4479">
            <v>813310</v>
          </cell>
          <cell r="D4479">
            <v>1</v>
          </cell>
          <cell r="E4479">
            <v>0</v>
          </cell>
          <cell r="F4479" t="str">
            <v xml:space="preserve">בי"ס ע"ש הרצפלד   </v>
          </cell>
          <cell r="G4479" t="str">
            <v xml:space="preserve"> </v>
          </cell>
          <cell r="H4479">
            <v>0</v>
          </cell>
          <cell r="I4479">
            <v>0</v>
          </cell>
        </row>
        <row r="4480">
          <cell r="A4480">
            <v>1813310100</v>
          </cell>
          <cell r="B4480">
            <v>100</v>
          </cell>
          <cell r="C4480">
            <v>813310</v>
          </cell>
          <cell r="D4480">
            <v>1</v>
          </cell>
          <cell r="E4480">
            <v>0</v>
          </cell>
          <cell r="F4480" t="str">
            <v>שכר עובדים לפי תקן</v>
          </cell>
          <cell r="G4480" t="str">
            <v xml:space="preserve"> </v>
          </cell>
          <cell r="H4480">
            <v>0</v>
          </cell>
          <cell r="I4480">
            <v>0</v>
          </cell>
        </row>
        <row r="4481">
          <cell r="A4481">
            <v>1813310110</v>
          </cell>
          <cell r="B4481">
            <v>110</v>
          </cell>
          <cell r="C4481">
            <v>813310</v>
          </cell>
          <cell r="D4481">
            <v>1</v>
          </cell>
          <cell r="E4481">
            <v>0</v>
          </cell>
          <cell r="F4481" t="str">
            <v>השכר הקובע-תקציבית</v>
          </cell>
          <cell r="G4481" t="str">
            <v>שכר</v>
          </cell>
          <cell r="H4481">
            <v>1.5075376884422065E-2</v>
          </cell>
          <cell r="I4481">
            <v>161600</v>
          </cell>
        </row>
        <row r="4482">
          <cell r="A4482">
            <v>1813310119</v>
          </cell>
          <cell r="B4482">
            <v>119</v>
          </cell>
          <cell r="C4482">
            <v>813310</v>
          </cell>
          <cell r="D4482">
            <v>1</v>
          </cell>
          <cell r="E4482">
            <v>0</v>
          </cell>
          <cell r="F4482" t="str">
            <v xml:space="preserve">השכר הקובע-צוברת  </v>
          </cell>
          <cell r="G4482" t="str">
            <v>שכר</v>
          </cell>
          <cell r="H4482">
            <v>-0.17189835575485801</v>
          </cell>
          <cell r="I4482">
            <v>664800</v>
          </cell>
        </row>
        <row r="4483">
          <cell r="A4483">
            <v>1813310122</v>
          </cell>
          <cell r="B4483">
            <v>122</v>
          </cell>
          <cell r="C4483">
            <v>813310</v>
          </cell>
          <cell r="D4483">
            <v>1</v>
          </cell>
          <cell r="E4483">
            <v>0</v>
          </cell>
          <cell r="F4483" t="str">
            <v xml:space="preserve">ביגוד             </v>
          </cell>
          <cell r="G4483" t="str">
            <v>שכר</v>
          </cell>
          <cell r="H4483">
            <v>0</v>
          </cell>
          <cell r="I4483">
            <v>7500</v>
          </cell>
        </row>
        <row r="4484">
          <cell r="A4484">
            <v>1813310126</v>
          </cell>
          <cell r="B4484">
            <v>126</v>
          </cell>
          <cell r="C4484">
            <v>813310</v>
          </cell>
          <cell r="D4484">
            <v>1</v>
          </cell>
          <cell r="E4484">
            <v>0</v>
          </cell>
          <cell r="F4484" t="str">
            <v xml:space="preserve">דמי הבראה         </v>
          </cell>
          <cell r="G4484" t="str">
            <v>שכר</v>
          </cell>
          <cell r="H4484">
            <v>0.28712871287128716</v>
          </cell>
          <cell r="I4484">
            <v>13000</v>
          </cell>
        </row>
        <row r="4485">
          <cell r="A4485">
            <v>1813310140</v>
          </cell>
          <cell r="B4485">
            <v>140</v>
          </cell>
          <cell r="C4485">
            <v>813310</v>
          </cell>
          <cell r="D4485">
            <v>1</v>
          </cell>
          <cell r="E4485">
            <v>0</v>
          </cell>
          <cell r="F4485" t="str">
            <v>השתתפות באחזקת רכב</v>
          </cell>
          <cell r="G4485" t="str">
            <v>שכר</v>
          </cell>
          <cell r="H4485">
            <v>0</v>
          </cell>
          <cell r="I4485">
            <v>6000</v>
          </cell>
        </row>
        <row r="4486">
          <cell r="A4486">
            <v>1813310200</v>
          </cell>
          <cell r="B4486">
            <v>200</v>
          </cell>
          <cell r="C4486">
            <v>813310</v>
          </cell>
          <cell r="D4486">
            <v>1</v>
          </cell>
          <cell r="E4486">
            <v>0</v>
          </cell>
          <cell r="F4486" t="str">
            <v>שכר עובדים ללא תקן</v>
          </cell>
          <cell r="G4486" t="str">
            <v xml:space="preserve"> </v>
          </cell>
          <cell r="H4486">
            <v>0</v>
          </cell>
          <cell r="I4486">
            <v>0</v>
          </cell>
        </row>
        <row r="4487">
          <cell r="A4487">
            <v>1813310210</v>
          </cell>
          <cell r="B4487">
            <v>210</v>
          </cell>
          <cell r="C4487">
            <v>813310</v>
          </cell>
          <cell r="D4487">
            <v>1</v>
          </cell>
          <cell r="E4487">
            <v>0</v>
          </cell>
          <cell r="F4487" t="str">
            <v xml:space="preserve">השכר הקובע        </v>
          </cell>
          <cell r="G4487" t="str">
            <v>שכר</v>
          </cell>
          <cell r="H4487">
            <v>0</v>
          </cell>
          <cell r="I4487">
            <v>0</v>
          </cell>
        </row>
        <row r="4488">
          <cell r="A4488">
            <v>1813310263</v>
          </cell>
          <cell r="B4488">
            <v>263</v>
          </cell>
          <cell r="C4488">
            <v>813310</v>
          </cell>
          <cell r="D4488">
            <v>1</v>
          </cell>
          <cell r="E4488">
            <v>0</v>
          </cell>
          <cell r="F4488" t="str">
            <v xml:space="preserve">עובדי מינהלה      </v>
          </cell>
          <cell r="G4488" t="str">
            <v>שכר</v>
          </cell>
          <cell r="H4488">
            <v>0</v>
          </cell>
          <cell r="I4488">
            <v>0</v>
          </cell>
        </row>
        <row r="4489">
          <cell r="A4489">
            <v>1813310264</v>
          </cell>
          <cell r="B4489">
            <v>264</v>
          </cell>
          <cell r="C4489">
            <v>813310</v>
          </cell>
          <cell r="D4489">
            <v>1</v>
          </cell>
          <cell r="E4489">
            <v>0</v>
          </cell>
          <cell r="F4489" t="str">
            <v>סייעות-שירות לאומי</v>
          </cell>
          <cell r="G4489" t="str">
            <v>שכר</v>
          </cell>
          <cell r="H4489">
            <v>0</v>
          </cell>
          <cell r="I4489">
            <v>0</v>
          </cell>
        </row>
        <row r="4490">
          <cell r="A4490">
            <v>1813310400</v>
          </cell>
          <cell r="B4490">
            <v>400</v>
          </cell>
          <cell r="C4490">
            <v>813310</v>
          </cell>
          <cell r="D4490">
            <v>1</v>
          </cell>
          <cell r="E4490">
            <v>0</v>
          </cell>
          <cell r="F4490" t="str">
            <v>אחזקת בנינים וציוד</v>
          </cell>
          <cell r="G4490" t="str">
            <v xml:space="preserve"> </v>
          </cell>
          <cell r="H4490">
            <v>0</v>
          </cell>
          <cell r="I4490">
            <v>0</v>
          </cell>
        </row>
        <row r="4491">
          <cell r="A4491">
            <v>1813310412</v>
          </cell>
          <cell r="B4491">
            <v>412</v>
          </cell>
          <cell r="C4491">
            <v>813310</v>
          </cell>
          <cell r="D4491">
            <v>1</v>
          </cell>
          <cell r="E4491">
            <v>0</v>
          </cell>
          <cell r="F4491" t="str">
            <v xml:space="preserve">ארנונה            </v>
          </cell>
          <cell r="G4491" t="str">
            <v>קשיח</v>
          </cell>
          <cell r="H4491">
            <v>0</v>
          </cell>
          <cell r="I4491">
            <v>0</v>
          </cell>
        </row>
        <row r="4492">
          <cell r="A4492">
            <v>1813310420</v>
          </cell>
          <cell r="B4492">
            <v>420</v>
          </cell>
          <cell r="C4492">
            <v>813310</v>
          </cell>
          <cell r="D4492">
            <v>1</v>
          </cell>
          <cell r="E4492">
            <v>0</v>
          </cell>
          <cell r="F4492" t="str">
            <v xml:space="preserve">כיבוי אש          </v>
          </cell>
          <cell r="G4492" t="str">
            <v>גמיש</v>
          </cell>
          <cell r="H4492">
            <v>0</v>
          </cell>
          <cell r="I4492">
            <v>7000</v>
          </cell>
        </row>
        <row r="4493">
          <cell r="A4493">
            <v>1813310423</v>
          </cell>
          <cell r="B4493">
            <v>423</v>
          </cell>
          <cell r="C4493">
            <v>813310</v>
          </cell>
          <cell r="D4493">
            <v>1</v>
          </cell>
          <cell r="E4493">
            <v>0</v>
          </cell>
          <cell r="F4493" t="str">
            <v xml:space="preserve">תחזוקת מבנה       </v>
          </cell>
          <cell r="G4493" t="str">
            <v>קשיח</v>
          </cell>
          <cell r="H4493">
            <v>0</v>
          </cell>
          <cell r="I4493">
            <v>0</v>
          </cell>
        </row>
        <row r="4494">
          <cell r="A4494">
            <v>1813310431</v>
          </cell>
          <cell r="B4494">
            <v>431</v>
          </cell>
          <cell r="C4494">
            <v>813310</v>
          </cell>
          <cell r="D4494">
            <v>1</v>
          </cell>
          <cell r="E4494">
            <v>0</v>
          </cell>
          <cell r="F4494" t="str">
            <v xml:space="preserve">חשמל              </v>
          </cell>
          <cell r="G4494" t="str">
            <v>קשיח</v>
          </cell>
          <cell r="H4494">
            <v>0.10000000000000009</v>
          </cell>
          <cell r="I4494">
            <v>143000</v>
          </cell>
        </row>
        <row r="4495">
          <cell r="A4495">
            <v>1813310432</v>
          </cell>
          <cell r="B4495">
            <v>432</v>
          </cell>
          <cell r="C4495">
            <v>813310</v>
          </cell>
          <cell r="D4495">
            <v>1</v>
          </cell>
          <cell r="E4495">
            <v>0</v>
          </cell>
          <cell r="F4495" t="str">
            <v xml:space="preserve">מים               </v>
          </cell>
          <cell r="G4495" t="str">
            <v>קשיח</v>
          </cell>
          <cell r="H4495">
            <v>0</v>
          </cell>
          <cell r="I4495">
            <v>70300</v>
          </cell>
        </row>
        <row r="4496">
          <cell r="A4496">
            <v>1813310433</v>
          </cell>
          <cell r="B4496">
            <v>433</v>
          </cell>
          <cell r="C4496">
            <v>813310</v>
          </cell>
          <cell r="D4496">
            <v>1</v>
          </cell>
          <cell r="E4496">
            <v>0</v>
          </cell>
          <cell r="F4496" t="str">
            <v xml:space="preserve">חומרי נקיון       </v>
          </cell>
          <cell r="G4496" t="str">
            <v>גמיש</v>
          </cell>
          <cell r="H4496">
            <v>0</v>
          </cell>
          <cell r="I4496">
            <v>0</v>
          </cell>
        </row>
        <row r="4497">
          <cell r="A4497">
            <v>1813310434</v>
          </cell>
          <cell r="B4497">
            <v>434</v>
          </cell>
          <cell r="C4497">
            <v>813310</v>
          </cell>
          <cell r="D4497">
            <v>1</v>
          </cell>
          <cell r="E4497">
            <v>0</v>
          </cell>
          <cell r="F4497" t="str">
            <v xml:space="preserve">חיטוי והדברה      </v>
          </cell>
          <cell r="G4497" t="str">
            <v>גמיש</v>
          </cell>
          <cell r="H4497">
            <v>0</v>
          </cell>
          <cell r="I4497">
            <v>0</v>
          </cell>
        </row>
        <row r="4498">
          <cell r="A4498">
            <v>1813310437</v>
          </cell>
          <cell r="B4498">
            <v>437</v>
          </cell>
          <cell r="C4498">
            <v>813310</v>
          </cell>
          <cell r="D4498">
            <v>1</v>
          </cell>
          <cell r="E4498">
            <v>0</v>
          </cell>
          <cell r="F4498" t="str">
            <v xml:space="preserve">אחזקת אזעקה       </v>
          </cell>
          <cell r="G4498" t="str">
            <v>קשיח</v>
          </cell>
          <cell r="H4498">
            <v>0</v>
          </cell>
          <cell r="I4498">
            <v>2800</v>
          </cell>
        </row>
        <row r="4499">
          <cell r="A4499">
            <v>1813310441</v>
          </cell>
          <cell r="B4499">
            <v>441</v>
          </cell>
          <cell r="C4499">
            <v>813310</v>
          </cell>
          <cell r="D4499">
            <v>1</v>
          </cell>
          <cell r="E4499">
            <v>0</v>
          </cell>
          <cell r="F4499" t="str">
            <v xml:space="preserve">ביטוח             </v>
          </cell>
          <cell r="G4499" t="str">
            <v>קשיח</v>
          </cell>
          <cell r="H4499">
            <v>0</v>
          </cell>
          <cell r="I4499">
            <v>0</v>
          </cell>
        </row>
        <row r="4500">
          <cell r="A4500">
            <v>1813310450</v>
          </cell>
          <cell r="B4500">
            <v>450</v>
          </cell>
          <cell r="C4500">
            <v>813310</v>
          </cell>
          <cell r="D4500">
            <v>1</v>
          </cell>
          <cell r="E4500">
            <v>0</v>
          </cell>
          <cell r="F4500" t="str">
            <v xml:space="preserve">ריהוט ואחזקתו     </v>
          </cell>
          <cell r="G4500" t="str">
            <v>גמיש</v>
          </cell>
          <cell r="H4500">
            <v>0</v>
          </cell>
          <cell r="I4500">
            <v>0</v>
          </cell>
        </row>
        <row r="4501">
          <cell r="A4501">
            <v>1813310470</v>
          </cell>
          <cell r="B4501">
            <v>470</v>
          </cell>
          <cell r="C4501">
            <v>813310</v>
          </cell>
          <cell r="D4501">
            <v>1</v>
          </cell>
          <cell r="E4501">
            <v>0</v>
          </cell>
          <cell r="F4501" t="str">
            <v xml:space="preserve">אחזקת מכונות משרד </v>
          </cell>
          <cell r="G4501" t="str">
            <v>גמיש</v>
          </cell>
          <cell r="H4501">
            <v>0</v>
          </cell>
          <cell r="I4501">
            <v>0</v>
          </cell>
        </row>
        <row r="4502">
          <cell r="A4502">
            <v>1813310471</v>
          </cell>
          <cell r="B4502">
            <v>471</v>
          </cell>
          <cell r="C4502">
            <v>813310</v>
          </cell>
          <cell r="D4502">
            <v>1</v>
          </cell>
          <cell r="E4502">
            <v>0</v>
          </cell>
          <cell r="F4502" t="str">
            <v xml:space="preserve">מכשירי כתיבה      </v>
          </cell>
          <cell r="G4502" t="str">
            <v>גמיש</v>
          </cell>
          <cell r="H4502">
            <v>0</v>
          </cell>
          <cell r="I4502">
            <v>0</v>
          </cell>
        </row>
        <row r="4503">
          <cell r="A4503">
            <v>1813310500</v>
          </cell>
          <cell r="B4503">
            <v>500</v>
          </cell>
          <cell r="C4503">
            <v>813310</v>
          </cell>
          <cell r="D4503">
            <v>1</v>
          </cell>
          <cell r="E4503">
            <v>0</v>
          </cell>
          <cell r="F4503" t="str">
            <v xml:space="preserve">הוצאות מינהליות   </v>
          </cell>
          <cell r="G4503" t="str">
            <v xml:space="preserve"> </v>
          </cell>
          <cell r="H4503">
            <v>0</v>
          </cell>
          <cell r="I4503">
            <v>0</v>
          </cell>
        </row>
        <row r="4504">
          <cell r="A4504">
            <v>1813310511</v>
          </cell>
          <cell r="B4504">
            <v>511</v>
          </cell>
          <cell r="C4504">
            <v>813310</v>
          </cell>
          <cell r="D4504">
            <v>1</v>
          </cell>
          <cell r="E4504">
            <v>0</v>
          </cell>
          <cell r="F4504" t="str">
            <v xml:space="preserve">אירוח וכיבוד      </v>
          </cell>
          <cell r="G4504" t="str">
            <v>גמיש</v>
          </cell>
          <cell r="H4504">
            <v>0</v>
          </cell>
          <cell r="I4504">
            <v>8000</v>
          </cell>
        </row>
        <row r="4505">
          <cell r="A4505">
            <v>1813310512</v>
          </cell>
          <cell r="B4505">
            <v>512</v>
          </cell>
          <cell r="C4505">
            <v>813310</v>
          </cell>
          <cell r="D4505">
            <v>1</v>
          </cell>
          <cell r="E4505">
            <v>0</v>
          </cell>
          <cell r="F4505" t="str">
            <v xml:space="preserve">נסיעות ואש"ל      </v>
          </cell>
          <cell r="G4505" t="str">
            <v>גמיש</v>
          </cell>
          <cell r="H4505">
            <v>0</v>
          </cell>
          <cell r="I4505">
            <v>0</v>
          </cell>
        </row>
        <row r="4506">
          <cell r="A4506">
            <v>1813310530</v>
          </cell>
          <cell r="B4506">
            <v>530</v>
          </cell>
          <cell r="C4506">
            <v>813310</v>
          </cell>
          <cell r="D4506">
            <v>1</v>
          </cell>
          <cell r="E4506">
            <v>0</v>
          </cell>
          <cell r="F4506" t="str">
            <v xml:space="preserve">אופניים לעובדים   </v>
          </cell>
          <cell r="G4506" t="str">
            <v>קשיח</v>
          </cell>
          <cell r="H4506">
            <v>0</v>
          </cell>
          <cell r="I4506">
            <v>0</v>
          </cell>
        </row>
        <row r="4507">
          <cell r="A4507">
            <v>1813310540</v>
          </cell>
          <cell r="B4507">
            <v>540</v>
          </cell>
          <cell r="C4507">
            <v>813310</v>
          </cell>
          <cell r="D4507">
            <v>1</v>
          </cell>
          <cell r="E4507">
            <v>0</v>
          </cell>
          <cell r="F4507" t="str">
            <v xml:space="preserve">הוצאות טלפון      </v>
          </cell>
          <cell r="G4507" t="str">
            <v>קשיח</v>
          </cell>
          <cell r="H4507">
            <v>0</v>
          </cell>
          <cell r="I4507">
            <v>0</v>
          </cell>
        </row>
        <row r="4508">
          <cell r="A4508">
            <v>1813310544</v>
          </cell>
          <cell r="B4508">
            <v>544</v>
          </cell>
          <cell r="C4508">
            <v>813310</v>
          </cell>
          <cell r="D4508">
            <v>1</v>
          </cell>
          <cell r="E4508">
            <v>0</v>
          </cell>
          <cell r="F4508" t="str">
            <v xml:space="preserve">הוצאות דאר        </v>
          </cell>
          <cell r="G4508" t="str">
            <v>קשיח</v>
          </cell>
          <cell r="H4508">
            <v>0</v>
          </cell>
          <cell r="I4508">
            <v>0</v>
          </cell>
        </row>
        <row r="4509">
          <cell r="A4509">
            <v>1813310561</v>
          </cell>
          <cell r="B4509">
            <v>561</v>
          </cell>
          <cell r="C4509">
            <v>813310</v>
          </cell>
          <cell r="D4509">
            <v>1</v>
          </cell>
          <cell r="E4509">
            <v>0</v>
          </cell>
          <cell r="F4509" t="str">
            <v xml:space="preserve">שיכפולים          </v>
          </cell>
          <cell r="G4509" t="str">
            <v>גמיש</v>
          </cell>
          <cell r="H4509">
            <v>0</v>
          </cell>
          <cell r="I4509">
            <v>0</v>
          </cell>
        </row>
        <row r="4510">
          <cell r="A4510">
            <v>1813310596</v>
          </cell>
          <cell r="B4510">
            <v>596</v>
          </cell>
          <cell r="C4510">
            <v>813310</v>
          </cell>
          <cell r="D4510">
            <v>1</v>
          </cell>
          <cell r="E4510">
            <v>0</v>
          </cell>
          <cell r="F4510" t="str">
            <v xml:space="preserve">טיולים            </v>
          </cell>
          <cell r="G4510" t="str">
            <v>קשיח</v>
          </cell>
          <cell r="H4510">
            <v>0</v>
          </cell>
          <cell r="I4510">
            <v>0</v>
          </cell>
        </row>
        <row r="4511">
          <cell r="A4511">
            <v>1813310700</v>
          </cell>
          <cell r="B4511">
            <v>700</v>
          </cell>
          <cell r="C4511">
            <v>813310</v>
          </cell>
          <cell r="D4511">
            <v>1</v>
          </cell>
          <cell r="E4511">
            <v>0</v>
          </cell>
          <cell r="F4511" t="str">
            <v xml:space="preserve">הוצאות לפעולות    </v>
          </cell>
          <cell r="G4511" t="str">
            <v xml:space="preserve"> </v>
          </cell>
          <cell r="H4511">
            <v>0</v>
          </cell>
          <cell r="I4511">
            <v>0</v>
          </cell>
        </row>
        <row r="4512">
          <cell r="A4512">
            <v>1813310710</v>
          </cell>
          <cell r="B4512">
            <v>710</v>
          </cell>
          <cell r="C4512">
            <v>813310</v>
          </cell>
          <cell r="D4512">
            <v>1</v>
          </cell>
          <cell r="E4512">
            <v>0</v>
          </cell>
          <cell r="F4512" t="str">
            <v xml:space="preserve">הובלות  והסעות    </v>
          </cell>
          <cell r="G4512" t="str">
            <v>גמיש</v>
          </cell>
          <cell r="H4512">
            <v>0</v>
          </cell>
          <cell r="I4512">
            <v>0</v>
          </cell>
        </row>
        <row r="4513">
          <cell r="A4513">
            <v>1813310721</v>
          </cell>
          <cell r="B4513">
            <v>721</v>
          </cell>
          <cell r="C4513">
            <v>813310</v>
          </cell>
          <cell r="D4513">
            <v>1</v>
          </cell>
          <cell r="E4513">
            <v>0</v>
          </cell>
          <cell r="F4513" t="str">
            <v>חמרים-תחזוקת מבנים</v>
          </cell>
          <cell r="G4513" t="str">
            <v>גמיש</v>
          </cell>
          <cell r="H4513">
            <v>0</v>
          </cell>
          <cell r="I4513">
            <v>0</v>
          </cell>
        </row>
        <row r="4514">
          <cell r="A4514">
            <v>1813310723</v>
          </cell>
          <cell r="B4514">
            <v>723</v>
          </cell>
          <cell r="C4514">
            <v>813310</v>
          </cell>
          <cell r="D4514">
            <v>1</v>
          </cell>
          <cell r="E4514">
            <v>0</v>
          </cell>
          <cell r="F4514" t="str">
            <v xml:space="preserve">חומרים    </v>
          </cell>
          <cell r="G4514" t="str">
            <v>גמיש</v>
          </cell>
          <cell r="H4514">
            <v>0</v>
          </cell>
          <cell r="I4514">
            <v>7000</v>
          </cell>
        </row>
        <row r="4515">
          <cell r="A4515">
            <v>1813310742</v>
          </cell>
          <cell r="B4515">
            <v>742</v>
          </cell>
          <cell r="C4515">
            <v>813310</v>
          </cell>
          <cell r="D4515">
            <v>1</v>
          </cell>
          <cell r="E4515">
            <v>0</v>
          </cell>
          <cell r="F4515" t="str">
            <v xml:space="preserve">עזרי לימוד וספורט </v>
          </cell>
          <cell r="G4515" t="str">
            <v>גמיש</v>
          </cell>
          <cell r="H4515">
            <v>0</v>
          </cell>
          <cell r="I4515">
            <v>10000</v>
          </cell>
        </row>
        <row r="4516">
          <cell r="A4516">
            <v>1813310743</v>
          </cell>
          <cell r="B4516">
            <v>743</v>
          </cell>
          <cell r="C4516">
            <v>813310</v>
          </cell>
          <cell r="D4516">
            <v>1</v>
          </cell>
          <cell r="E4516">
            <v>0</v>
          </cell>
          <cell r="F4516" t="str">
            <v xml:space="preserve">תחזוקת ציוד       </v>
          </cell>
          <cell r="G4516" t="str">
            <v>גמיש</v>
          </cell>
          <cell r="H4516">
            <v>0</v>
          </cell>
          <cell r="I4516">
            <v>0</v>
          </cell>
        </row>
        <row r="4517">
          <cell r="A4517">
            <v>1813310745</v>
          </cell>
          <cell r="B4517">
            <v>745</v>
          </cell>
          <cell r="C4517">
            <v>813310</v>
          </cell>
          <cell r="D4517">
            <v>1</v>
          </cell>
          <cell r="E4517">
            <v>0</v>
          </cell>
          <cell r="F4517" t="str">
            <v xml:space="preserve">דמי פריצה - תכולה </v>
          </cell>
          <cell r="G4517" t="str">
            <v>קשיח</v>
          </cell>
          <cell r="H4517">
            <v>0</v>
          </cell>
          <cell r="I4517">
            <v>0</v>
          </cell>
        </row>
        <row r="4518">
          <cell r="A4518">
            <v>1813310746</v>
          </cell>
          <cell r="B4518">
            <v>746</v>
          </cell>
          <cell r="C4518">
            <v>813310</v>
          </cell>
          <cell r="D4518">
            <v>1</v>
          </cell>
          <cell r="E4518">
            <v>0</v>
          </cell>
          <cell r="F4518" t="str">
            <v xml:space="preserve">דמי פריצה - מבנה  </v>
          </cell>
          <cell r="G4518" t="str">
            <v>קשיח</v>
          </cell>
          <cell r="H4518">
            <v>0</v>
          </cell>
          <cell r="I4518">
            <v>0</v>
          </cell>
        </row>
        <row r="4519">
          <cell r="A4519">
            <v>1813310750</v>
          </cell>
          <cell r="B4519">
            <v>750</v>
          </cell>
          <cell r="C4519">
            <v>813310</v>
          </cell>
          <cell r="D4519">
            <v>1</v>
          </cell>
          <cell r="E4519">
            <v>0</v>
          </cell>
          <cell r="F4519" t="str">
            <v>אחזקת מוסדות</v>
          </cell>
          <cell r="G4519" t="str">
            <v>קשיח</v>
          </cell>
          <cell r="H4519">
            <v>9.1498284407167674E-3</v>
          </cell>
          <cell r="I4519">
            <v>264700</v>
          </cell>
        </row>
        <row r="4520">
          <cell r="A4520">
            <v>1813310751</v>
          </cell>
          <cell r="B4520">
            <v>751</v>
          </cell>
          <cell r="C4520">
            <v>813310</v>
          </cell>
          <cell r="D4520">
            <v>1</v>
          </cell>
          <cell r="E4520">
            <v>0</v>
          </cell>
          <cell r="F4520" t="str">
            <v xml:space="preserve">עבודות קבלניות    </v>
          </cell>
          <cell r="G4520" t="str">
            <v>גמיש</v>
          </cell>
          <cell r="H4520">
            <v>0</v>
          </cell>
          <cell r="I4520">
            <v>0</v>
          </cell>
        </row>
        <row r="4521">
          <cell r="A4521">
            <v>1813310752</v>
          </cell>
          <cell r="B4521">
            <v>752</v>
          </cell>
          <cell r="C4521">
            <v>813310</v>
          </cell>
          <cell r="D4521">
            <v>1</v>
          </cell>
          <cell r="E4521">
            <v>0</v>
          </cell>
          <cell r="F4521" t="str">
            <v xml:space="preserve">נקיון בקבלנות     </v>
          </cell>
          <cell r="G4521" t="str">
            <v>קשיח</v>
          </cell>
          <cell r="H4521">
            <v>6.589292399850244E-2</v>
          </cell>
          <cell r="I4521">
            <v>284700</v>
          </cell>
        </row>
        <row r="4522">
          <cell r="A4522">
            <v>1813310753</v>
          </cell>
          <cell r="B4522">
            <v>753</v>
          </cell>
          <cell r="C4522">
            <v>813310</v>
          </cell>
          <cell r="D4522">
            <v>1</v>
          </cell>
          <cell r="E4522">
            <v>0</v>
          </cell>
          <cell r="F4522" t="str">
            <v xml:space="preserve">שרות לאומי הרצפלד </v>
          </cell>
          <cell r="G4522" t="str">
            <v>קשיח</v>
          </cell>
          <cell r="H4522">
            <v>0</v>
          </cell>
          <cell r="I4522">
            <v>0</v>
          </cell>
        </row>
        <row r="4523">
          <cell r="A4523">
            <v>1813310755</v>
          </cell>
          <cell r="B4523">
            <v>755</v>
          </cell>
          <cell r="C4523">
            <v>813310</v>
          </cell>
          <cell r="D4523">
            <v>1</v>
          </cell>
          <cell r="E4523">
            <v>0</v>
          </cell>
          <cell r="F4523" t="str">
            <v xml:space="preserve">עובדים חיצוניים   </v>
          </cell>
          <cell r="G4523" t="str">
            <v>קשיח</v>
          </cell>
          <cell r="H4523">
            <v>0</v>
          </cell>
          <cell r="I4523">
            <v>0</v>
          </cell>
        </row>
        <row r="4524">
          <cell r="A4524">
            <v>1813310758</v>
          </cell>
          <cell r="B4524">
            <v>758</v>
          </cell>
          <cell r="C4524">
            <v>813310</v>
          </cell>
          <cell r="D4524">
            <v>1</v>
          </cell>
          <cell r="E4524">
            <v>0</v>
          </cell>
          <cell r="F4524" t="str">
            <v xml:space="preserve">גינון             </v>
          </cell>
          <cell r="G4524" t="str">
            <v>קשיח</v>
          </cell>
          <cell r="H4524">
            <v>0</v>
          </cell>
          <cell r="I4524">
            <v>0</v>
          </cell>
        </row>
        <row r="4525">
          <cell r="A4525">
            <v>1813310759</v>
          </cell>
          <cell r="B4525">
            <v>759</v>
          </cell>
          <cell r="C4525">
            <v>813310</v>
          </cell>
          <cell r="D4525">
            <v>1</v>
          </cell>
          <cell r="E4525">
            <v>0</v>
          </cell>
          <cell r="F4525" t="str">
            <v>שרותי סייעות</v>
          </cell>
          <cell r="G4525" t="str">
            <v>שכר</v>
          </cell>
          <cell r="H4525">
            <v>7.0518468315825089E-2</v>
          </cell>
          <cell r="I4525">
            <v>3159100</v>
          </cell>
        </row>
        <row r="4526">
          <cell r="A4526">
            <v>1813310763</v>
          </cell>
          <cell r="B4526">
            <v>763</v>
          </cell>
          <cell r="C4526">
            <v>813310</v>
          </cell>
          <cell r="D4526">
            <v>1</v>
          </cell>
          <cell r="E4526">
            <v>0</v>
          </cell>
          <cell r="F4526" t="str">
            <v xml:space="preserve">עובדי מינהלה      </v>
          </cell>
          <cell r="G4526" t="str">
            <v>קשיח</v>
          </cell>
          <cell r="H4526">
            <v>0</v>
          </cell>
          <cell r="I4526">
            <v>0</v>
          </cell>
        </row>
        <row r="4527">
          <cell r="A4527">
            <v>1813310764</v>
          </cell>
          <cell r="B4527">
            <v>764</v>
          </cell>
          <cell r="C4527">
            <v>813310</v>
          </cell>
          <cell r="D4527">
            <v>1</v>
          </cell>
          <cell r="E4527">
            <v>0</v>
          </cell>
          <cell r="F4527" t="str">
            <v>סייעות-מוסדות+חברה</v>
          </cell>
          <cell r="G4527" t="str">
            <v>קשיח</v>
          </cell>
          <cell r="H4527">
            <v>0</v>
          </cell>
          <cell r="I4527">
            <v>0</v>
          </cell>
        </row>
        <row r="4528">
          <cell r="A4528">
            <v>1813310780</v>
          </cell>
          <cell r="B4528">
            <v>780</v>
          </cell>
          <cell r="C4528">
            <v>813310</v>
          </cell>
          <cell r="D4528">
            <v>1</v>
          </cell>
          <cell r="E4528">
            <v>0</v>
          </cell>
          <cell r="F4528" t="str">
            <v xml:space="preserve">השתתפות בנקיון    </v>
          </cell>
          <cell r="G4528" t="str">
            <v>גמיש</v>
          </cell>
          <cell r="H4528">
            <v>0</v>
          </cell>
          <cell r="I4528">
            <v>0</v>
          </cell>
        </row>
        <row r="4529">
          <cell r="A4529">
            <v>1813310781</v>
          </cell>
          <cell r="B4529">
            <v>781</v>
          </cell>
          <cell r="C4529">
            <v>813310</v>
          </cell>
          <cell r="D4529">
            <v>1</v>
          </cell>
          <cell r="E4529">
            <v>0</v>
          </cell>
          <cell r="F4529" t="str">
            <v xml:space="preserve">השת' בהזנה        </v>
          </cell>
          <cell r="G4529" t="str">
            <v>קשיח</v>
          </cell>
          <cell r="H4529">
            <v>-7.2428484479610478E-2</v>
          </cell>
          <cell r="I4529">
            <v>304800</v>
          </cell>
        </row>
        <row r="4530">
          <cell r="A4530">
            <v>1813310782</v>
          </cell>
          <cell r="B4530">
            <v>782</v>
          </cell>
          <cell r="C4530">
            <v>813310</v>
          </cell>
          <cell r="D4530">
            <v>1</v>
          </cell>
          <cell r="E4530">
            <v>0</v>
          </cell>
          <cell r="F4530" t="str">
            <v xml:space="preserve">שרות לאומי        </v>
          </cell>
          <cell r="G4530" t="str">
            <v>קשיח</v>
          </cell>
          <cell r="H4530">
            <v>0</v>
          </cell>
          <cell r="I4530">
            <v>130000</v>
          </cell>
        </row>
        <row r="4531">
          <cell r="A4531">
            <v>1813310794</v>
          </cell>
          <cell r="B4531">
            <v>794</v>
          </cell>
          <cell r="C4531">
            <v>813310</v>
          </cell>
          <cell r="D4531">
            <v>1</v>
          </cell>
          <cell r="E4531">
            <v>0</v>
          </cell>
          <cell r="F4531" t="str">
            <v xml:space="preserve">השתתפות בעזר 094  </v>
          </cell>
          <cell r="G4531" t="str">
            <v>קשיח</v>
          </cell>
          <cell r="H4531">
            <v>0</v>
          </cell>
          <cell r="I4531">
            <v>24000</v>
          </cell>
        </row>
        <row r="4532">
          <cell r="A4532">
            <v>1813310810</v>
          </cell>
          <cell r="B4532">
            <v>810</v>
          </cell>
          <cell r="C4532">
            <v>813310</v>
          </cell>
          <cell r="D4532">
            <v>1</v>
          </cell>
          <cell r="E4532">
            <v>0</v>
          </cell>
          <cell r="F4532" t="str">
            <v xml:space="preserve">הקצבה-מינהל עצמי  </v>
          </cell>
          <cell r="G4532" t="str">
            <v>גמיש</v>
          </cell>
          <cell r="H4532">
            <v>0</v>
          </cell>
          <cell r="I4532">
            <v>100000</v>
          </cell>
        </row>
        <row r="4533">
          <cell r="A4533">
            <v>1813310812</v>
          </cell>
          <cell r="B4533">
            <v>812</v>
          </cell>
          <cell r="C4533">
            <v>813310</v>
          </cell>
          <cell r="D4533">
            <v>1</v>
          </cell>
          <cell r="E4533">
            <v>0</v>
          </cell>
          <cell r="F4533" t="str">
            <v>מסיבות כיתתיות</v>
          </cell>
          <cell r="G4533" t="str">
            <v>גמיש</v>
          </cell>
          <cell r="H4533">
            <v>0</v>
          </cell>
          <cell r="I4533">
            <v>0</v>
          </cell>
        </row>
        <row r="4534">
          <cell r="A4534">
            <v>1813310838</v>
          </cell>
          <cell r="B4534">
            <v>838</v>
          </cell>
          <cell r="C4534">
            <v>813310</v>
          </cell>
          <cell r="D4534">
            <v>1</v>
          </cell>
          <cell r="E4534">
            <v>0</v>
          </cell>
          <cell r="F4534" t="str">
            <v>העברה כנגד הכנסות מש' החינוך</v>
          </cell>
          <cell r="G4534" t="str">
            <v>גמיש</v>
          </cell>
          <cell r="H4534">
            <v>0</v>
          </cell>
          <cell r="I4534">
            <v>0</v>
          </cell>
        </row>
        <row r="4535">
          <cell r="A4535">
            <v>1813310811</v>
          </cell>
          <cell r="B4535">
            <v>811</v>
          </cell>
          <cell r="C4535">
            <v>813310</v>
          </cell>
          <cell r="D4535">
            <v>1</v>
          </cell>
          <cell r="E4535">
            <v>0</v>
          </cell>
          <cell r="F4535" t="str">
            <v>מלגות - שרות לאומי</v>
          </cell>
          <cell r="G4535" t="str">
            <v>גמיש</v>
          </cell>
          <cell r="H4535">
            <v>0</v>
          </cell>
          <cell r="I4535">
            <v>11000</v>
          </cell>
        </row>
        <row r="4536">
          <cell r="A4536">
            <v>1813310931</v>
          </cell>
          <cell r="B4536">
            <v>931</v>
          </cell>
          <cell r="C4536">
            <v>813310</v>
          </cell>
          <cell r="D4536">
            <v>1</v>
          </cell>
          <cell r="E4536">
            <v>0</v>
          </cell>
          <cell r="F4536" t="str">
            <v xml:space="preserve">ציוד וריהוט       </v>
          </cell>
          <cell r="G4536" t="str">
            <v>גמיש</v>
          </cell>
          <cell r="H4536">
            <v>0</v>
          </cell>
          <cell r="I4536">
            <v>24000</v>
          </cell>
        </row>
        <row r="4537">
          <cell r="A4537">
            <v>1813310934</v>
          </cell>
          <cell r="B4537">
            <v>934</v>
          </cell>
          <cell r="C4537">
            <v>813310</v>
          </cell>
          <cell r="D4537">
            <v>1</v>
          </cell>
          <cell r="E4537">
            <v>0</v>
          </cell>
          <cell r="F4537" t="str">
            <v xml:space="preserve">חומרים-ח"מ חופשות </v>
          </cell>
          <cell r="G4537" t="str">
            <v>קשיח</v>
          </cell>
          <cell r="H4537">
            <v>-5.1194539249146742E-2</v>
          </cell>
          <cell r="I4537">
            <v>55600</v>
          </cell>
        </row>
        <row r="4538">
          <cell r="A4538">
            <v>1813310953</v>
          </cell>
          <cell r="B4538">
            <v>953</v>
          </cell>
          <cell r="C4538">
            <v>813310</v>
          </cell>
          <cell r="D4538">
            <v>1</v>
          </cell>
          <cell r="E4538">
            <v>0</v>
          </cell>
          <cell r="F4538" t="str">
            <v>מערכת גפ"ן</v>
          </cell>
          <cell r="G4538" t="str">
            <v>קשיח</v>
          </cell>
          <cell r="H4538">
            <v>0</v>
          </cell>
          <cell r="I4538">
            <v>0</v>
          </cell>
        </row>
        <row r="4539">
          <cell r="A4539">
            <v>1813310961</v>
          </cell>
          <cell r="B4539">
            <v>961</v>
          </cell>
          <cell r="C4539">
            <v>813310</v>
          </cell>
          <cell r="D4539">
            <v>1</v>
          </cell>
          <cell r="E4539">
            <v>0</v>
          </cell>
          <cell r="F4539" t="str">
            <v>רז' פעולות ורכישות</v>
          </cell>
          <cell r="G4539" t="str">
            <v>גמיש</v>
          </cell>
          <cell r="H4539">
            <v>0</v>
          </cell>
          <cell r="I4539">
            <v>0</v>
          </cell>
        </row>
        <row r="4540">
          <cell r="A4540" t="e">
            <v>#VALUE!</v>
          </cell>
          <cell r="B4540" t="str">
            <v>813310  סך הכל</v>
          </cell>
          <cell r="C4540">
            <v>0</v>
          </cell>
          <cell r="D4540">
            <v>0</v>
          </cell>
          <cell r="E4540">
            <v>0</v>
          </cell>
          <cell r="F4540" t="str">
            <v xml:space="preserve">בי"ס ע"ש הרצפלד   </v>
          </cell>
          <cell r="G4540">
            <v>0</v>
          </cell>
          <cell r="H4540">
            <v>1.517490190244164E-2</v>
          </cell>
          <cell r="I4540">
            <v>5458900</v>
          </cell>
        </row>
        <row r="4541">
          <cell r="A4541">
            <v>18137000</v>
          </cell>
          <cell r="B4541">
            <v>0</v>
          </cell>
          <cell r="C4541">
            <v>813700</v>
          </cell>
          <cell r="D4541">
            <v>1</v>
          </cell>
          <cell r="E4541">
            <v>0</v>
          </cell>
          <cell r="F4541" t="str">
            <v xml:space="preserve">החווה החקלאית     </v>
          </cell>
          <cell r="G4541" t="str">
            <v xml:space="preserve"> </v>
          </cell>
          <cell r="H4541">
            <v>0</v>
          </cell>
          <cell r="I4541">
            <v>0</v>
          </cell>
        </row>
        <row r="4542">
          <cell r="A4542">
            <v>1813700100</v>
          </cell>
          <cell r="B4542">
            <v>100</v>
          </cell>
          <cell r="C4542">
            <v>813700</v>
          </cell>
          <cell r="D4542">
            <v>1</v>
          </cell>
          <cell r="E4542">
            <v>0</v>
          </cell>
          <cell r="F4542" t="str">
            <v>שכר עובדים לפי תקן</v>
          </cell>
          <cell r="G4542" t="str">
            <v xml:space="preserve"> </v>
          </cell>
          <cell r="H4542">
            <v>0</v>
          </cell>
          <cell r="I4542">
            <v>0</v>
          </cell>
        </row>
        <row r="4543">
          <cell r="A4543">
            <v>1813700110</v>
          </cell>
          <cell r="B4543">
            <v>110</v>
          </cell>
          <cell r="C4543">
            <v>813700</v>
          </cell>
          <cell r="D4543">
            <v>1</v>
          </cell>
          <cell r="E4543">
            <v>0</v>
          </cell>
          <cell r="F4543" t="str">
            <v>השכר הקובע-תקציבית</v>
          </cell>
          <cell r="G4543" t="str">
            <v>שכר</v>
          </cell>
          <cell r="H4543">
            <v>1.5250544662309462E-2</v>
          </cell>
          <cell r="I4543">
            <v>139800</v>
          </cell>
        </row>
        <row r="4544">
          <cell r="A4544">
            <v>1813700119</v>
          </cell>
          <cell r="B4544">
            <v>119</v>
          </cell>
          <cell r="C4544">
            <v>813700</v>
          </cell>
          <cell r="D4544">
            <v>1</v>
          </cell>
          <cell r="E4544">
            <v>0</v>
          </cell>
          <cell r="F4544" t="str">
            <v xml:space="preserve">השכר הקובע-צוברת  </v>
          </cell>
          <cell r="G4544" t="str">
            <v>שכר</v>
          </cell>
          <cell r="H4544">
            <v>1.4974262985493647E-2</v>
          </cell>
          <cell r="I4544">
            <v>216900</v>
          </cell>
        </row>
        <row r="4545">
          <cell r="A4545">
            <v>1813700122</v>
          </cell>
          <cell r="B4545">
            <v>122</v>
          </cell>
          <cell r="C4545">
            <v>813700</v>
          </cell>
          <cell r="D4545">
            <v>1</v>
          </cell>
          <cell r="E4545">
            <v>0</v>
          </cell>
          <cell r="F4545" t="str">
            <v xml:space="preserve">ביגוד             </v>
          </cell>
          <cell r="G4545" t="str">
            <v>שכר</v>
          </cell>
          <cell r="H4545">
            <v>0</v>
          </cell>
          <cell r="I4545">
            <v>6000</v>
          </cell>
        </row>
        <row r="4546">
          <cell r="A4546">
            <v>1813700126</v>
          </cell>
          <cell r="B4546">
            <v>126</v>
          </cell>
          <cell r="C4546">
            <v>813700</v>
          </cell>
          <cell r="D4546">
            <v>1</v>
          </cell>
          <cell r="E4546">
            <v>0</v>
          </cell>
          <cell r="F4546" t="str">
            <v xml:space="preserve">דמי הבראה         </v>
          </cell>
          <cell r="G4546" t="str">
            <v>שכר</v>
          </cell>
          <cell r="H4546">
            <v>-0.31818181818181823</v>
          </cell>
          <cell r="I4546">
            <v>9000</v>
          </cell>
        </row>
        <row r="4547">
          <cell r="A4547">
            <v>1813700130</v>
          </cell>
          <cell r="B4547">
            <v>130</v>
          </cell>
          <cell r="C4547">
            <v>813700</v>
          </cell>
          <cell r="D4547">
            <v>1</v>
          </cell>
          <cell r="E4547">
            <v>0</v>
          </cell>
          <cell r="F4547" t="str">
            <v xml:space="preserve">שעות נוספות       </v>
          </cell>
          <cell r="G4547" t="str">
            <v>שכר</v>
          </cell>
          <cell r="H4547">
            <v>0</v>
          </cell>
          <cell r="I4547">
            <v>5000</v>
          </cell>
        </row>
        <row r="4548">
          <cell r="A4548">
            <v>1813700140</v>
          </cell>
          <cell r="B4548">
            <v>140</v>
          </cell>
          <cell r="C4548">
            <v>813700</v>
          </cell>
          <cell r="D4548">
            <v>1</v>
          </cell>
          <cell r="E4548">
            <v>0</v>
          </cell>
          <cell r="F4548" t="str">
            <v>השתתפות באחזקת רכב</v>
          </cell>
          <cell r="G4548" t="str">
            <v>שכר</v>
          </cell>
          <cell r="H4548">
            <v>0</v>
          </cell>
          <cell r="I4548">
            <v>1500</v>
          </cell>
        </row>
        <row r="4549">
          <cell r="A4549">
            <v>1813700200</v>
          </cell>
          <cell r="B4549">
            <v>200</v>
          </cell>
          <cell r="C4549">
            <v>813700</v>
          </cell>
          <cell r="D4549">
            <v>1</v>
          </cell>
          <cell r="E4549">
            <v>0</v>
          </cell>
          <cell r="F4549" t="str">
            <v>שכר עובדים ללא תקן</v>
          </cell>
          <cell r="G4549" t="str">
            <v xml:space="preserve"> </v>
          </cell>
          <cell r="H4549">
            <v>0</v>
          </cell>
          <cell r="I4549">
            <v>0</v>
          </cell>
        </row>
        <row r="4550">
          <cell r="A4550">
            <v>1813700210</v>
          </cell>
          <cell r="B4550">
            <v>210</v>
          </cell>
          <cell r="C4550">
            <v>813700</v>
          </cell>
          <cell r="D4550">
            <v>1</v>
          </cell>
          <cell r="E4550">
            <v>0</v>
          </cell>
          <cell r="F4550" t="str">
            <v xml:space="preserve">השכר הקובע        </v>
          </cell>
          <cell r="G4550" t="str">
            <v>שכר</v>
          </cell>
          <cell r="H4550">
            <v>-1</v>
          </cell>
          <cell r="I4550">
            <v>0</v>
          </cell>
        </row>
        <row r="4551">
          <cell r="A4551">
            <v>1813700263</v>
          </cell>
          <cell r="B4551">
            <v>263</v>
          </cell>
          <cell r="C4551">
            <v>813700</v>
          </cell>
          <cell r="D4551">
            <v>1</v>
          </cell>
          <cell r="E4551">
            <v>0</v>
          </cell>
          <cell r="F4551" t="str">
            <v xml:space="preserve">עובדי חברת מוסדות </v>
          </cell>
          <cell r="G4551" t="str">
            <v>שכר</v>
          </cell>
          <cell r="H4551">
            <v>0</v>
          </cell>
          <cell r="I4551">
            <v>0</v>
          </cell>
        </row>
        <row r="4552">
          <cell r="A4552">
            <v>1813700400</v>
          </cell>
          <cell r="B4552">
            <v>400</v>
          </cell>
          <cell r="C4552">
            <v>813700</v>
          </cell>
          <cell r="D4552">
            <v>1</v>
          </cell>
          <cell r="E4552">
            <v>0</v>
          </cell>
          <cell r="F4552" t="str">
            <v>אחזקת בנינים וציוד</v>
          </cell>
          <cell r="G4552" t="str">
            <v xml:space="preserve"> </v>
          </cell>
          <cell r="H4552">
            <v>0</v>
          </cell>
          <cell r="I4552">
            <v>0</v>
          </cell>
        </row>
        <row r="4553">
          <cell r="A4553">
            <v>1813700420</v>
          </cell>
          <cell r="B4553">
            <v>420</v>
          </cell>
          <cell r="C4553">
            <v>813700</v>
          </cell>
          <cell r="D4553">
            <v>1</v>
          </cell>
          <cell r="E4553">
            <v>0</v>
          </cell>
          <cell r="F4553" t="str">
            <v xml:space="preserve">כיבוי אש          </v>
          </cell>
          <cell r="G4553" t="str">
            <v>גמיש</v>
          </cell>
          <cell r="H4553">
            <v>0</v>
          </cell>
          <cell r="I4553">
            <v>2000</v>
          </cell>
        </row>
        <row r="4554">
          <cell r="A4554">
            <v>1813700423</v>
          </cell>
          <cell r="B4554">
            <v>423</v>
          </cell>
          <cell r="C4554">
            <v>813700</v>
          </cell>
          <cell r="D4554">
            <v>1</v>
          </cell>
          <cell r="E4554">
            <v>0</v>
          </cell>
          <cell r="F4554" t="str">
            <v xml:space="preserve">תחזוקת מבנה       </v>
          </cell>
          <cell r="G4554" t="str">
            <v>קשיח</v>
          </cell>
          <cell r="H4554">
            <v>0</v>
          </cell>
          <cell r="I4554">
            <v>4800</v>
          </cell>
        </row>
        <row r="4555">
          <cell r="A4555">
            <v>1813700431</v>
          </cell>
          <cell r="B4555">
            <v>431</v>
          </cell>
          <cell r="C4555">
            <v>813700</v>
          </cell>
          <cell r="D4555">
            <v>1</v>
          </cell>
          <cell r="E4555">
            <v>0</v>
          </cell>
          <cell r="F4555" t="str">
            <v xml:space="preserve">חשמל              </v>
          </cell>
          <cell r="G4555" t="str">
            <v>קשיח</v>
          </cell>
          <cell r="H4555">
            <v>0.10000000000000009</v>
          </cell>
          <cell r="I4555">
            <v>16500</v>
          </cell>
        </row>
        <row r="4556">
          <cell r="A4556">
            <v>1813700432</v>
          </cell>
          <cell r="B4556">
            <v>432</v>
          </cell>
          <cell r="C4556">
            <v>813700</v>
          </cell>
          <cell r="D4556">
            <v>1</v>
          </cell>
          <cell r="E4556">
            <v>0</v>
          </cell>
          <cell r="F4556" t="str">
            <v xml:space="preserve">מים               </v>
          </cell>
          <cell r="G4556" t="str">
            <v>קשיח</v>
          </cell>
          <cell r="H4556">
            <v>0</v>
          </cell>
          <cell r="I4556">
            <v>0</v>
          </cell>
        </row>
        <row r="4557">
          <cell r="A4557">
            <v>1813700433</v>
          </cell>
          <cell r="B4557">
            <v>433</v>
          </cell>
          <cell r="C4557">
            <v>813700</v>
          </cell>
          <cell r="D4557">
            <v>1</v>
          </cell>
          <cell r="E4557">
            <v>0</v>
          </cell>
          <cell r="F4557" t="str">
            <v xml:space="preserve">חומרי נקיון       </v>
          </cell>
          <cell r="G4557" t="str">
            <v>גמיש</v>
          </cell>
          <cell r="H4557">
            <v>0</v>
          </cell>
          <cell r="I4557">
            <v>0</v>
          </cell>
        </row>
        <row r="4558">
          <cell r="A4558">
            <v>1813700434</v>
          </cell>
          <cell r="B4558">
            <v>434</v>
          </cell>
          <cell r="C4558">
            <v>813700</v>
          </cell>
          <cell r="D4558">
            <v>1</v>
          </cell>
          <cell r="E4558">
            <v>0</v>
          </cell>
          <cell r="F4558" t="str">
            <v xml:space="preserve">חיטוי והדברה      </v>
          </cell>
          <cell r="G4558" t="str">
            <v>גמיש</v>
          </cell>
          <cell r="H4558">
            <v>0</v>
          </cell>
          <cell r="I4558">
            <v>800</v>
          </cell>
        </row>
        <row r="4559">
          <cell r="A4559">
            <v>1813700437</v>
          </cell>
          <cell r="B4559">
            <v>437</v>
          </cell>
          <cell r="C4559">
            <v>813700</v>
          </cell>
          <cell r="D4559">
            <v>1</v>
          </cell>
          <cell r="E4559">
            <v>0</v>
          </cell>
          <cell r="F4559" t="str">
            <v xml:space="preserve">אחזקת אזעקה       </v>
          </cell>
          <cell r="G4559" t="str">
            <v>קשיח</v>
          </cell>
          <cell r="H4559">
            <v>7.6923076923076872E-2</v>
          </cell>
          <cell r="I4559">
            <v>1400</v>
          </cell>
        </row>
        <row r="4560">
          <cell r="A4560">
            <v>1813700441</v>
          </cell>
          <cell r="B4560">
            <v>441</v>
          </cell>
          <cell r="C4560">
            <v>813700</v>
          </cell>
          <cell r="D4560">
            <v>1</v>
          </cell>
          <cell r="E4560">
            <v>0</v>
          </cell>
          <cell r="F4560" t="str">
            <v xml:space="preserve">ביטוח             </v>
          </cell>
          <cell r="G4560" t="str">
            <v>קשיח</v>
          </cell>
          <cell r="H4560">
            <v>0</v>
          </cell>
          <cell r="I4560">
            <v>0</v>
          </cell>
        </row>
        <row r="4561">
          <cell r="A4561">
            <v>1813700471</v>
          </cell>
          <cell r="B4561">
            <v>471</v>
          </cell>
          <cell r="C4561">
            <v>813700</v>
          </cell>
          <cell r="D4561">
            <v>1</v>
          </cell>
          <cell r="E4561">
            <v>0</v>
          </cell>
          <cell r="F4561" t="str">
            <v xml:space="preserve">מכשירי כתיבה      </v>
          </cell>
          <cell r="G4561" t="str">
            <v>גמיש</v>
          </cell>
          <cell r="H4561">
            <v>0</v>
          </cell>
          <cell r="I4561">
            <v>0</v>
          </cell>
        </row>
        <row r="4562">
          <cell r="A4562">
            <v>1813700500</v>
          </cell>
          <cell r="B4562">
            <v>500</v>
          </cell>
          <cell r="C4562">
            <v>813700</v>
          </cell>
          <cell r="D4562">
            <v>1</v>
          </cell>
          <cell r="E4562">
            <v>0</v>
          </cell>
          <cell r="F4562" t="str">
            <v xml:space="preserve">הוצאות מינהליות   </v>
          </cell>
          <cell r="G4562" t="str">
            <v xml:space="preserve"> </v>
          </cell>
          <cell r="H4562">
            <v>0</v>
          </cell>
          <cell r="I4562">
            <v>0</v>
          </cell>
        </row>
        <row r="4563">
          <cell r="A4563">
            <v>1813700511</v>
          </cell>
          <cell r="B4563">
            <v>511</v>
          </cell>
          <cell r="C4563">
            <v>813700</v>
          </cell>
          <cell r="D4563">
            <v>1</v>
          </cell>
          <cell r="E4563">
            <v>0</v>
          </cell>
          <cell r="F4563" t="str">
            <v xml:space="preserve">אירוח וכיבוד      </v>
          </cell>
          <cell r="G4563" t="str">
            <v>גמיש</v>
          </cell>
          <cell r="H4563">
            <v>0</v>
          </cell>
          <cell r="I4563">
            <v>900</v>
          </cell>
        </row>
        <row r="4564">
          <cell r="A4564">
            <v>1813700512</v>
          </cell>
          <cell r="B4564">
            <v>512</v>
          </cell>
          <cell r="C4564">
            <v>813700</v>
          </cell>
          <cell r="D4564">
            <v>1</v>
          </cell>
          <cell r="E4564">
            <v>0</v>
          </cell>
          <cell r="F4564" t="str">
            <v xml:space="preserve">נסיעות ואש"ל      </v>
          </cell>
          <cell r="G4564" t="str">
            <v>גמיש</v>
          </cell>
          <cell r="H4564">
            <v>0</v>
          </cell>
          <cell r="I4564">
            <v>0</v>
          </cell>
        </row>
        <row r="4565">
          <cell r="A4565">
            <v>1813700540</v>
          </cell>
          <cell r="B4565">
            <v>540</v>
          </cell>
          <cell r="C4565">
            <v>813700</v>
          </cell>
          <cell r="D4565">
            <v>1</v>
          </cell>
          <cell r="E4565">
            <v>0</v>
          </cell>
          <cell r="F4565" t="str">
            <v xml:space="preserve">הוצאות טלפון      </v>
          </cell>
          <cell r="G4565" t="str">
            <v>קשיח</v>
          </cell>
          <cell r="H4565">
            <v>0</v>
          </cell>
          <cell r="I4565">
            <v>0</v>
          </cell>
        </row>
        <row r="4566">
          <cell r="A4566">
            <v>1813700544</v>
          </cell>
          <cell r="B4566">
            <v>544</v>
          </cell>
          <cell r="C4566">
            <v>813700</v>
          </cell>
          <cell r="D4566">
            <v>1</v>
          </cell>
          <cell r="E4566">
            <v>0</v>
          </cell>
          <cell r="F4566" t="str">
            <v xml:space="preserve">הוצאות דאר        </v>
          </cell>
          <cell r="G4566" t="str">
            <v>קשיח</v>
          </cell>
          <cell r="H4566">
            <v>0</v>
          </cell>
          <cell r="I4566">
            <v>0</v>
          </cell>
        </row>
        <row r="4567">
          <cell r="A4567">
            <v>1813700596</v>
          </cell>
          <cell r="B4567">
            <v>596</v>
          </cell>
          <cell r="C4567">
            <v>813700</v>
          </cell>
          <cell r="D4567">
            <v>1</v>
          </cell>
          <cell r="E4567">
            <v>0</v>
          </cell>
          <cell r="F4567" t="str">
            <v xml:space="preserve">השתתפות בעזר 096  </v>
          </cell>
          <cell r="G4567" t="str">
            <v>קשיח</v>
          </cell>
          <cell r="H4567">
            <v>0.25135135135135145</v>
          </cell>
          <cell r="I4567">
            <v>92600</v>
          </cell>
        </row>
        <row r="4568">
          <cell r="A4568">
            <v>1813700700</v>
          </cell>
          <cell r="B4568">
            <v>700</v>
          </cell>
          <cell r="C4568">
            <v>813700</v>
          </cell>
          <cell r="D4568">
            <v>1</v>
          </cell>
          <cell r="E4568">
            <v>0</v>
          </cell>
          <cell r="F4568" t="str">
            <v xml:space="preserve">הוצאות לפעולות    </v>
          </cell>
          <cell r="G4568" t="str">
            <v xml:space="preserve"> </v>
          </cell>
          <cell r="H4568">
            <v>0</v>
          </cell>
          <cell r="I4568">
            <v>0</v>
          </cell>
        </row>
        <row r="4569">
          <cell r="A4569">
            <v>1813700710</v>
          </cell>
          <cell r="B4569">
            <v>710</v>
          </cell>
          <cell r="C4569">
            <v>813700</v>
          </cell>
          <cell r="D4569">
            <v>1</v>
          </cell>
          <cell r="E4569">
            <v>0</v>
          </cell>
          <cell r="F4569" t="str">
            <v xml:space="preserve">הסעת ילדים        </v>
          </cell>
          <cell r="G4569" t="str">
            <v>קשיח</v>
          </cell>
          <cell r="H4569">
            <v>0.11111111111111116</v>
          </cell>
          <cell r="I4569">
            <v>500000</v>
          </cell>
        </row>
        <row r="4570">
          <cell r="A4570">
            <v>1813700721</v>
          </cell>
          <cell r="B4570">
            <v>721</v>
          </cell>
          <cell r="C4570">
            <v>813700</v>
          </cell>
          <cell r="D4570">
            <v>1</v>
          </cell>
          <cell r="E4570">
            <v>0</v>
          </cell>
          <cell r="F4570" t="str">
            <v>חמרים-תחזוקת מבנים</v>
          </cell>
          <cell r="G4570" t="str">
            <v>גמיש</v>
          </cell>
          <cell r="H4570">
            <v>0</v>
          </cell>
          <cell r="I4570">
            <v>0</v>
          </cell>
        </row>
        <row r="4571">
          <cell r="A4571">
            <v>1813700722</v>
          </cell>
          <cell r="B4571">
            <v>722</v>
          </cell>
          <cell r="C4571">
            <v>813700</v>
          </cell>
          <cell r="D4571">
            <v>1</v>
          </cell>
          <cell r="E4571">
            <v>0</v>
          </cell>
          <cell r="F4571" t="str">
            <v>חמרים-תחזוקה עצמית</v>
          </cell>
          <cell r="G4571" t="str">
            <v>גמיש</v>
          </cell>
          <cell r="H4571">
            <v>0</v>
          </cell>
          <cell r="I4571">
            <v>0</v>
          </cell>
        </row>
        <row r="4572">
          <cell r="A4572">
            <v>1813700723</v>
          </cell>
          <cell r="B4572">
            <v>723</v>
          </cell>
          <cell r="C4572">
            <v>813700</v>
          </cell>
          <cell r="D4572">
            <v>1</v>
          </cell>
          <cell r="E4572">
            <v>0</v>
          </cell>
          <cell r="F4572" t="str">
            <v xml:space="preserve">חומרים חקלאיים    </v>
          </cell>
          <cell r="G4572" t="str">
            <v>גמיש</v>
          </cell>
          <cell r="H4572">
            <v>0</v>
          </cell>
          <cell r="I4572">
            <v>0</v>
          </cell>
        </row>
        <row r="4573">
          <cell r="A4573">
            <v>1813700728</v>
          </cell>
          <cell r="B4573">
            <v>728</v>
          </cell>
          <cell r="C4573">
            <v>813700</v>
          </cell>
          <cell r="D4573">
            <v>1</v>
          </cell>
          <cell r="E4573">
            <v>0</v>
          </cell>
          <cell r="F4573" t="str">
            <v xml:space="preserve">כלכלת בית         </v>
          </cell>
          <cell r="G4573" t="str">
            <v>גמיש</v>
          </cell>
          <cell r="H4573">
            <v>0</v>
          </cell>
          <cell r="I4573">
            <v>0</v>
          </cell>
        </row>
        <row r="4574">
          <cell r="A4574">
            <v>1813700742</v>
          </cell>
          <cell r="B4574">
            <v>742</v>
          </cell>
          <cell r="C4574">
            <v>813700</v>
          </cell>
          <cell r="D4574">
            <v>1</v>
          </cell>
          <cell r="E4574">
            <v>0</v>
          </cell>
          <cell r="F4574" t="str">
            <v xml:space="preserve">כלים וציוד        </v>
          </cell>
          <cell r="G4574" t="str">
            <v>גמיש</v>
          </cell>
          <cell r="H4574">
            <v>0</v>
          </cell>
          <cell r="I4574">
            <v>1000</v>
          </cell>
        </row>
        <row r="4575">
          <cell r="A4575">
            <v>1813700743</v>
          </cell>
          <cell r="B4575">
            <v>743</v>
          </cell>
          <cell r="C4575">
            <v>813700</v>
          </cell>
          <cell r="D4575">
            <v>1</v>
          </cell>
          <cell r="E4575">
            <v>0</v>
          </cell>
          <cell r="F4575" t="str">
            <v>תחזוקת בועה</v>
          </cell>
          <cell r="G4575" t="str">
            <v>גמיש</v>
          </cell>
          <cell r="H4575">
            <v>0</v>
          </cell>
          <cell r="I4575">
            <v>0</v>
          </cell>
        </row>
        <row r="4576">
          <cell r="A4576">
            <v>1813700750</v>
          </cell>
          <cell r="B4576">
            <v>750</v>
          </cell>
          <cell r="C4576">
            <v>813700</v>
          </cell>
          <cell r="D4576">
            <v>1</v>
          </cell>
          <cell r="E4576">
            <v>0</v>
          </cell>
          <cell r="F4576" t="str">
            <v>אחזקת מוסדות</v>
          </cell>
          <cell r="G4576" t="str">
            <v>קשיח</v>
          </cell>
          <cell r="H4576">
            <v>3.1077694235589037E-2</v>
          </cell>
          <cell r="I4576">
            <v>205700</v>
          </cell>
        </row>
        <row r="4577">
          <cell r="A4577">
            <v>1813700751</v>
          </cell>
          <cell r="B4577">
            <v>751</v>
          </cell>
          <cell r="C4577">
            <v>813700</v>
          </cell>
          <cell r="D4577">
            <v>1</v>
          </cell>
          <cell r="E4577">
            <v>0</v>
          </cell>
          <cell r="F4577" t="str">
            <v xml:space="preserve">עבודות קבלניות    </v>
          </cell>
          <cell r="G4577" t="str">
            <v>גמיש</v>
          </cell>
          <cell r="H4577">
            <v>0</v>
          </cell>
          <cell r="I4577">
            <v>0</v>
          </cell>
        </row>
        <row r="4578">
          <cell r="A4578">
            <v>1813700752</v>
          </cell>
          <cell r="B4578">
            <v>752</v>
          </cell>
          <cell r="C4578">
            <v>813700</v>
          </cell>
          <cell r="D4578">
            <v>1</v>
          </cell>
          <cell r="E4578">
            <v>0</v>
          </cell>
          <cell r="F4578" t="str">
            <v xml:space="preserve">נקיון בקבלנות     </v>
          </cell>
          <cell r="G4578" t="str">
            <v>קשיח</v>
          </cell>
          <cell r="H4578">
            <v>2.6595744680850686E-3</v>
          </cell>
          <cell r="I4578">
            <v>37700</v>
          </cell>
        </row>
        <row r="4579">
          <cell r="A4579">
            <v>1813700753</v>
          </cell>
          <cell r="B4579">
            <v>753</v>
          </cell>
          <cell r="C4579">
            <v>813700</v>
          </cell>
          <cell r="D4579">
            <v>1</v>
          </cell>
          <cell r="E4579">
            <v>0</v>
          </cell>
          <cell r="F4579" t="str">
            <v xml:space="preserve">עובדים חיצוניים   </v>
          </cell>
          <cell r="G4579" t="str">
            <v>קשיח</v>
          </cell>
          <cell r="H4579">
            <v>0</v>
          </cell>
          <cell r="I4579">
            <v>0</v>
          </cell>
        </row>
        <row r="4580">
          <cell r="A4580">
            <v>1813700763</v>
          </cell>
          <cell r="B4580">
            <v>763</v>
          </cell>
          <cell r="C4580">
            <v>813700</v>
          </cell>
          <cell r="D4580">
            <v>1</v>
          </cell>
          <cell r="E4580">
            <v>0</v>
          </cell>
          <cell r="F4580" t="str">
            <v xml:space="preserve">עובדי חברת מוסדות </v>
          </cell>
          <cell r="G4580" t="str">
            <v>קשיח</v>
          </cell>
          <cell r="H4580">
            <v>0</v>
          </cell>
          <cell r="I4580">
            <v>0</v>
          </cell>
        </row>
        <row r="4581">
          <cell r="A4581">
            <v>1813700794</v>
          </cell>
          <cell r="B4581">
            <v>794</v>
          </cell>
          <cell r="C4581">
            <v>813700</v>
          </cell>
          <cell r="D4581">
            <v>1</v>
          </cell>
          <cell r="E4581">
            <v>0</v>
          </cell>
          <cell r="F4581" t="str">
            <v xml:space="preserve">השתתפות בעזר 094  </v>
          </cell>
          <cell r="G4581" t="str">
            <v>קשיח</v>
          </cell>
          <cell r="H4581">
            <v>0</v>
          </cell>
          <cell r="I4581">
            <v>11000</v>
          </cell>
        </row>
        <row r="4582">
          <cell r="A4582">
            <v>1813700810</v>
          </cell>
          <cell r="B4582">
            <v>810</v>
          </cell>
          <cell r="C4582">
            <v>813700</v>
          </cell>
          <cell r="D4582">
            <v>1</v>
          </cell>
          <cell r="E4582">
            <v>0</v>
          </cell>
          <cell r="F4582" t="str">
            <v>הקצבה שוטפת</v>
          </cell>
          <cell r="G4582" t="str">
            <v>קשיח</v>
          </cell>
          <cell r="H4582">
            <v>0</v>
          </cell>
          <cell r="I4582">
            <v>57000</v>
          </cell>
        </row>
        <row r="4583">
          <cell r="A4583">
            <v>1813700931</v>
          </cell>
          <cell r="B4583">
            <v>931</v>
          </cell>
          <cell r="C4583">
            <v>813700</v>
          </cell>
          <cell r="D4583">
            <v>1</v>
          </cell>
          <cell r="E4583">
            <v>0</v>
          </cell>
          <cell r="F4583" t="str">
            <v xml:space="preserve">הצטיידות-הכנסה משה"ח      </v>
          </cell>
          <cell r="G4583" t="str">
            <v>קשיח</v>
          </cell>
          <cell r="H4583">
            <v>0</v>
          </cell>
          <cell r="I4583">
            <v>150000</v>
          </cell>
        </row>
        <row r="4584">
          <cell r="A4584">
            <v>1813700961</v>
          </cell>
          <cell r="B4584">
            <v>961</v>
          </cell>
          <cell r="C4584">
            <v>813700</v>
          </cell>
          <cell r="D4584">
            <v>1</v>
          </cell>
          <cell r="E4584">
            <v>0</v>
          </cell>
          <cell r="F4584" t="str">
            <v>רז' פעולות ורכישות</v>
          </cell>
          <cell r="G4584" t="str">
            <v>גמיש</v>
          </cell>
          <cell r="H4584">
            <v>0</v>
          </cell>
          <cell r="I4584">
            <v>0</v>
          </cell>
        </row>
        <row r="4585">
          <cell r="A4585" t="e">
            <v>#VALUE!</v>
          </cell>
          <cell r="B4585" t="str">
            <v>813700  סך הכל</v>
          </cell>
          <cell r="C4585">
            <v>0</v>
          </cell>
          <cell r="D4585">
            <v>0</v>
          </cell>
          <cell r="E4585">
            <v>0</v>
          </cell>
          <cell r="F4585" t="str">
            <v xml:space="preserve">החווה החקלאית     </v>
          </cell>
          <cell r="G4585">
            <v>0</v>
          </cell>
          <cell r="H4585">
            <v>4.481030780243378E-2</v>
          </cell>
          <cell r="I4585">
            <v>1459600</v>
          </cell>
        </row>
        <row r="4586">
          <cell r="A4586">
            <v>18139000</v>
          </cell>
          <cell r="B4586">
            <v>0</v>
          </cell>
          <cell r="C4586">
            <v>813900</v>
          </cell>
          <cell r="D4586">
            <v>1</v>
          </cell>
          <cell r="E4586">
            <v>0</v>
          </cell>
          <cell r="F4586" t="str">
            <v xml:space="preserve">השתת' בלימודי חוץ </v>
          </cell>
          <cell r="G4586" t="str">
            <v xml:space="preserve"> </v>
          </cell>
          <cell r="H4586">
            <v>0</v>
          </cell>
          <cell r="I4586">
            <v>0</v>
          </cell>
        </row>
        <row r="4587">
          <cell r="A4587">
            <v>1813900800</v>
          </cell>
          <cell r="B4587">
            <v>800</v>
          </cell>
          <cell r="C4587">
            <v>813900</v>
          </cell>
          <cell r="D4587">
            <v>1</v>
          </cell>
          <cell r="E4587">
            <v>0</v>
          </cell>
          <cell r="F4587" t="str">
            <v>השת' תמיכות תרומות</v>
          </cell>
          <cell r="G4587" t="str">
            <v xml:space="preserve"> </v>
          </cell>
          <cell r="H4587">
            <v>0</v>
          </cell>
          <cell r="I4587">
            <v>0</v>
          </cell>
        </row>
        <row r="4588">
          <cell r="A4588">
            <v>1813900810</v>
          </cell>
          <cell r="B4588">
            <v>810</v>
          </cell>
          <cell r="C4588">
            <v>813900</v>
          </cell>
          <cell r="D4588">
            <v>1</v>
          </cell>
          <cell r="E4588">
            <v>0</v>
          </cell>
          <cell r="F4588" t="str">
            <v>הש' לימודי חוץ - רגיל</v>
          </cell>
          <cell r="G4588" t="str">
            <v>קשיח</v>
          </cell>
          <cell r="H4588">
            <v>0</v>
          </cell>
          <cell r="I4588">
            <v>550000</v>
          </cell>
        </row>
        <row r="4589">
          <cell r="A4589">
            <v>1813900811</v>
          </cell>
          <cell r="B4589">
            <v>811</v>
          </cell>
          <cell r="C4589">
            <v>813900</v>
          </cell>
          <cell r="D4589">
            <v>1</v>
          </cell>
          <cell r="E4589">
            <v>0</v>
          </cell>
          <cell r="F4589" t="str">
            <v xml:space="preserve">השת' בלימודי חוץ  </v>
          </cell>
          <cell r="G4589" t="str">
            <v>קשיח</v>
          </cell>
          <cell r="H4589">
            <v>0</v>
          </cell>
          <cell r="I4589">
            <v>5500000</v>
          </cell>
        </row>
        <row r="4590">
          <cell r="A4590" t="e">
            <v>#VALUE!</v>
          </cell>
          <cell r="B4590" t="str">
            <v>813900  סך הכל</v>
          </cell>
          <cell r="C4590">
            <v>0</v>
          </cell>
          <cell r="D4590">
            <v>0</v>
          </cell>
          <cell r="E4590">
            <v>0</v>
          </cell>
          <cell r="F4590" t="str">
            <v xml:space="preserve">השתת' בלימודי חוץ </v>
          </cell>
          <cell r="G4590">
            <v>0</v>
          </cell>
          <cell r="H4590">
            <v>0</v>
          </cell>
          <cell r="I4590">
            <v>6050000</v>
          </cell>
        </row>
        <row r="4591">
          <cell r="A4591">
            <v>18141000</v>
          </cell>
          <cell r="B4591">
            <v>0</v>
          </cell>
          <cell r="C4591">
            <v>814100</v>
          </cell>
          <cell r="D4591">
            <v>1</v>
          </cell>
          <cell r="E4591">
            <v>0</v>
          </cell>
          <cell r="F4591" t="str">
            <v>חטיבות ביניים</v>
          </cell>
          <cell r="G4591" t="str">
            <v xml:space="preserve"> </v>
          </cell>
          <cell r="H4591">
            <v>0</v>
          </cell>
          <cell r="I4591">
            <v>0</v>
          </cell>
        </row>
        <row r="4592">
          <cell r="A4592">
            <v>1814100119</v>
          </cell>
          <cell r="B4592">
            <v>119</v>
          </cell>
          <cell r="C4592">
            <v>814100</v>
          </cell>
          <cell r="D4592">
            <v>1</v>
          </cell>
          <cell r="E4592">
            <v>0</v>
          </cell>
          <cell r="F4592" t="str">
            <v xml:space="preserve">השכר הקובע-צוברת  </v>
          </cell>
          <cell r="G4592" t="str">
            <v>שכר</v>
          </cell>
          <cell r="H4592">
            <v>0</v>
          </cell>
          <cell r="I4592">
            <v>0</v>
          </cell>
        </row>
        <row r="4593">
          <cell r="A4593">
            <v>1814100780</v>
          </cell>
          <cell r="B4593">
            <v>780</v>
          </cell>
          <cell r="C4593">
            <v>814100</v>
          </cell>
          <cell r="D4593">
            <v>1</v>
          </cell>
          <cell r="E4593">
            <v>0</v>
          </cell>
          <cell r="F4593" t="str">
            <v>רכזי מהו"ת - קו"פ</v>
          </cell>
          <cell r="G4593" t="str">
            <v>גמיש</v>
          </cell>
          <cell r="H4593">
            <v>-5.6111939768449526E-3</v>
          </cell>
          <cell r="I4593">
            <v>1400000</v>
          </cell>
        </row>
        <row r="4594">
          <cell r="A4594">
            <v>1814100781</v>
          </cell>
          <cell r="B4594">
            <v>781</v>
          </cell>
          <cell r="C4594">
            <v>814100</v>
          </cell>
          <cell r="D4594">
            <v>1</v>
          </cell>
          <cell r="E4594">
            <v>0</v>
          </cell>
          <cell r="F4594" t="str">
            <v>מהו"ת - סמינר הקבוצים</v>
          </cell>
          <cell r="G4594" t="str">
            <v>גמיש</v>
          </cell>
          <cell r="H4594">
            <v>0</v>
          </cell>
          <cell r="I4594">
            <v>0</v>
          </cell>
        </row>
        <row r="4595">
          <cell r="A4595" t="e">
            <v>#VALUE!</v>
          </cell>
          <cell r="B4595" t="str">
            <v>814100  סך הכל</v>
          </cell>
          <cell r="C4595">
            <v>0</v>
          </cell>
          <cell r="D4595">
            <v>0</v>
          </cell>
          <cell r="E4595">
            <v>0</v>
          </cell>
          <cell r="F4595" t="str">
            <v>חטיבות ביניים</v>
          </cell>
          <cell r="G4595">
            <v>0</v>
          </cell>
          <cell r="H4595">
            <v>-5.6111939768449526E-3</v>
          </cell>
          <cell r="I4595">
            <v>1400000</v>
          </cell>
        </row>
        <row r="4596">
          <cell r="A4596">
            <v>18150000</v>
          </cell>
          <cell r="B4596">
            <v>0</v>
          </cell>
          <cell r="C4596">
            <v>815000</v>
          </cell>
          <cell r="D4596">
            <v>1</v>
          </cell>
          <cell r="E4596">
            <v>0</v>
          </cell>
          <cell r="F4596" t="str">
            <v xml:space="preserve">חינוך על-יסודי    </v>
          </cell>
          <cell r="G4596" t="str">
            <v xml:space="preserve"> </v>
          </cell>
          <cell r="H4596">
            <v>0</v>
          </cell>
          <cell r="I4596">
            <v>0</v>
          </cell>
        </row>
        <row r="4597">
          <cell r="A4597">
            <v>18151000</v>
          </cell>
          <cell r="B4597">
            <v>0</v>
          </cell>
          <cell r="C4597">
            <v>815100</v>
          </cell>
          <cell r="D4597">
            <v>1</v>
          </cell>
          <cell r="E4597">
            <v>0</v>
          </cell>
          <cell r="F4597" t="str">
            <v xml:space="preserve">השתתפויות במוסדות </v>
          </cell>
          <cell r="G4597" t="str">
            <v xml:space="preserve"> </v>
          </cell>
          <cell r="H4597">
            <v>0</v>
          </cell>
          <cell r="I4597">
            <v>0</v>
          </cell>
        </row>
        <row r="4598">
          <cell r="A4598">
            <v>1815100110</v>
          </cell>
          <cell r="B4598">
            <v>110</v>
          </cell>
          <cell r="C4598">
            <v>815100</v>
          </cell>
          <cell r="D4598">
            <v>1</v>
          </cell>
          <cell r="E4598">
            <v>0</v>
          </cell>
          <cell r="F4598" t="str">
            <v>השכר הקובע-תקציבית</v>
          </cell>
          <cell r="G4598" t="str">
            <v>שכר</v>
          </cell>
          <cell r="H4598">
            <v>0</v>
          </cell>
          <cell r="I4598">
            <v>0</v>
          </cell>
        </row>
        <row r="4599">
          <cell r="A4599">
            <v>1815100111</v>
          </cell>
          <cell r="B4599">
            <v>111</v>
          </cell>
          <cell r="C4599">
            <v>815100</v>
          </cell>
          <cell r="D4599">
            <v>1</v>
          </cell>
          <cell r="E4599">
            <v>0</v>
          </cell>
          <cell r="F4599" t="str">
            <v xml:space="preserve">שעות תיגבור-נבון  </v>
          </cell>
          <cell r="G4599" t="str">
            <v>שכר</v>
          </cell>
          <cell r="H4599">
            <v>0</v>
          </cell>
          <cell r="I4599">
            <v>0</v>
          </cell>
        </row>
        <row r="4600">
          <cell r="A4600">
            <v>1815100112</v>
          </cell>
          <cell r="B4600">
            <v>112</v>
          </cell>
          <cell r="C4600">
            <v>815100</v>
          </cell>
          <cell r="D4600">
            <v>1</v>
          </cell>
          <cell r="E4600">
            <v>0</v>
          </cell>
          <cell r="F4600" t="str">
            <v xml:space="preserve">שעות תיגבור-בגין  </v>
          </cell>
          <cell r="G4600" t="str">
            <v>שכר</v>
          </cell>
          <cell r="H4600">
            <v>0</v>
          </cell>
          <cell r="I4600">
            <v>0</v>
          </cell>
        </row>
        <row r="4601">
          <cell r="A4601">
            <v>1815100113</v>
          </cell>
          <cell r="B4601">
            <v>113</v>
          </cell>
          <cell r="C4601">
            <v>815100</v>
          </cell>
          <cell r="D4601">
            <v>1</v>
          </cell>
          <cell r="E4601">
            <v>0</v>
          </cell>
          <cell r="F4601" t="str">
            <v xml:space="preserve">שעות תיגבור-הרצוג </v>
          </cell>
          <cell r="G4601" t="str">
            <v>שכר</v>
          </cell>
          <cell r="H4601">
            <v>0</v>
          </cell>
          <cell r="I4601">
            <v>0</v>
          </cell>
        </row>
        <row r="4602">
          <cell r="A4602">
            <v>1815100114</v>
          </cell>
          <cell r="B4602">
            <v>114</v>
          </cell>
          <cell r="C4602">
            <v>815100</v>
          </cell>
          <cell r="D4602">
            <v>1</v>
          </cell>
          <cell r="E4602">
            <v>0</v>
          </cell>
          <cell r="F4602" t="str">
            <v xml:space="preserve">שעות תיגבור-ק"ש   </v>
          </cell>
          <cell r="G4602" t="str">
            <v>שכר</v>
          </cell>
          <cell r="H4602">
            <v>0</v>
          </cell>
          <cell r="I4602">
            <v>0</v>
          </cell>
        </row>
        <row r="4603">
          <cell r="A4603">
            <v>1815100115</v>
          </cell>
          <cell r="B4603">
            <v>115</v>
          </cell>
          <cell r="C4603">
            <v>815100</v>
          </cell>
          <cell r="D4603">
            <v>1</v>
          </cell>
          <cell r="E4603">
            <v>0</v>
          </cell>
          <cell r="F4603" t="str">
            <v xml:space="preserve">שעות תיגבור-אילון </v>
          </cell>
          <cell r="G4603" t="str">
            <v>שכר</v>
          </cell>
          <cell r="H4603">
            <v>0</v>
          </cell>
          <cell r="I4603">
            <v>0</v>
          </cell>
        </row>
        <row r="4604">
          <cell r="A4604">
            <v>1815100116</v>
          </cell>
          <cell r="B4604">
            <v>116</v>
          </cell>
          <cell r="C4604">
            <v>815100</v>
          </cell>
          <cell r="D4604">
            <v>1</v>
          </cell>
          <cell r="E4604">
            <v>0</v>
          </cell>
          <cell r="F4604" t="str">
            <v xml:space="preserve">שעות תיגבור-יבנה  </v>
          </cell>
          <cell r="G4604" t="str">
            <v>שכר</v>
          </cell>
          <cell r="H4604">
            <v>0</v>
          </cell>
          <cell r="I4604">
            <v>0</v>
          </cell>
        </row>
        <row r="4605">
          <cell r="A4605">
            <v>1815100117</v>
          </cell>
          <cell r="B4605">
            <v>117</v>
          </cell>
          <cell r="C4605">
            <v>815100</v>
          </cell>
          <cell r="D4605">
            <v>1</v>
          </cell>
          <cell r="E4605">
            <v>0</v>
          </cell>
          <cell r="F4605" t="str">
            <v xml:space="preserve">שעות תיגבור-קציר  </v>
          </cell>
          <cell r="G4605" t="str">
            <v>שכר</v>
          </cell>
          <cell r="H4605">
            <v>0</v>
          </cell>
          <cell r="I4605">
            <v>0</v>
          </cell>
        </row>
        <row r="4606">
          <cell r="A4606">
            <v>1815100118</v>
          </cell>
          <cell r="B4606">
            <v>118</v>
          </cell>
          <cell r="C4606">
            <v>815100</v>
          </cell>
          <cell r="D4606">
            <v>1</v>
          </cell>
          <cell r="E4606">
            <v>0</v>
          </cell>
          <cell r="F4606" t="str">
            <v>שע' תיגבור-הייטק היי</v>
          </cell>
          <cell r="G4606" t="str">
            <v>שכר</v>
          </cell>
          <cell r="H4606">
            <v>0</v>
          </cell>
          <cell r="I4606">
            <v>0</v>
          </cell>
        </row>
        <row r="4607">
          <cell r="A4607">
            <v>1815100119</v>
          </cell>
          <cell r="B4607">
            <v>119</v>
          </cell>
          <cell r="C4607">
            <v>815100</v>
          </cell>
          <cell r="D4607">
            <v>1</v>
          </cell>
          <cell r="E4607">
            <v>0</v>
          </cell>
          <cell r="F4607" t="str">
            <v>שעות תיגבור-עתידים</v>
          </cell>
          <cell r="G4607" t="str">
            <v>שכר</v>
          </cell>
          <cell r="H4607">
            <v>0</v>
          </cell>
          <cell r="I4607">
            <v>0</v>
          </cell>
        </row>
        <row r="4608">
          <cell r="A4608">
            <v>1815100120</v>
          </cell>
          <cell r="B4608">
            <v>120</v>
          </cell>
          <cell r="C4608">
            <v>815100</v>
          </cell>
          <cell r="D4608">
            <v>1</v>
          </cell>
          <cell r="E4608">
            <v>0</v>
          </cell>
          <cell r="F4608" t="str">
            <v>שעות תיגבור-ליוות חן</v>
          </cell>
          <cell r="G4608" t="str">
            <v>שכר</v>
          </cell>
          <cell r="H4608">
            <v>0</v>
          </cell>
          <cell r="I4608">
            <v>0</v>
          </cell>
        </row>
        <row r="4609">
          <cell r="A4609">
            <v>1815100122</v>
          </cell>
          <cell r="B4609">
            <v>122</v>
          </cell>
          <cell r="C4609">
            <v>815100</v>
          </cell>
          <cell r="D4609">
            <v>1</v>
          </cell>
          <cell r="E4609">
            <v>0</v>
          </cell>
          <cell r="F4609" t="str">
            <v xml:space="preserve">ביגוד             </v>
          </cell>
          <cell r="G4609" t="str">
            <v>שכר</v>
          </cell>
          <cell r="H4609">
            <v>0</v>
          </cell>
          <cell r="I4609">
            <v>0</v>
          </cell>
        </row>
        <row r="4610">
          <cell r="A4610">
            <v>1815100126</v>
          </cell>
          <cell r="B4610">
            <v>126</v>
          </cell>
          <cell r="C4610">
            <v>815100</v>
          </cell>
          <cell r="D4610">
            <v>1</v>
          </cell>
          <cell r="E4610">
            <v>0</v>
          </cell>
          <cell r="F4610" t="str">
            <v xml:space="preserve">דמי הבראה         </v>
          </cell>
          <cell r="G4610" t="str">
            <v>שכר</v>
          </cell>
          <cell r="H4610">
            <v>0</v>
          </cell>
          <cell r="I4610">
            <v>0</v>
          </cell>
        </row>
        <row r="4611">
          <cell r="A4611">
            <v>1815100210</v>
          </cell>
          <cell r="B4611">
            <v>210</v>
          </cell>
          <cell r="C4611">
            <v>815100</v>
          </cell>
          <cell r="D4611">
            <v>1</v>
          </cell>
          <cell r="E4611">
            <v>0</v>
          </cell>
          <cell r="F4611" t="str">
            <v>שעות תיגבור בגרויות</v>
          </cell>
          <cell r="G4611" t="str">
            <v>שכר</v>
          </cell>
          <cell r="H4611">
            <v>2.249488752556239E-2</v>
          </cell>
          <cell r="I4611">
            <v>750000</v>
          </cell>
        </row>
        <row r="4612">
          <cell r="A4612">
            <v>1815100211</v>
          </cell>
          <cell r="B4612">
            <v>211</v>
          </cell>
          <cell r="C4612">
            <v>815100</v>
          </cell>
          <cell r="D4612">
            <v>1</v>
          </cell>
          <cell r="E4612">
            <v>0</v>
          </cell>
          <cell r="F4612" t="str">
            <v>יוזמות על יסודי</v>
          </cell>
          <cell r="G4612" t="str">
            <v>שכר</v>
          </cell>
          <cell r="H4612">
            <v>0</v>
          </cell>
          <cell r="I4612">
            <v>0</v>
          </cell>
        </row>
        <row r="4613">
          <cell r="A4613">
            <v>1815100213</v>
          </cell>
          <cell r="B4613">
            <v>213</v>
          </cell>
          <cell r="C4613">
            <v>815100</v>
          </cell>
          <cell r="D4613">
            <v>1</v>
          </cell>
          <cell r="E4613">
            <v>0</v>
          </cell>
          <cell r="F4613" t="str">
            <v>השאלת ספרים חט"ב</v>
          </cell>
          <cell r="G4613" t="str">
            <v>שכר</v>
          </cell>
          <cell r="H4613">
            <v>0</v>
          </cell>
          <cell r="I4613">
            <v>60000</v>
          </cell>
        </row>
        <row r="4614">
          <cell r="A4614">
            <v>1815100220</v>
          </cell>
          <cell r="B4614">
            <v>220</v>
          </cell>
          <cell r="C4614">
            <v>815100</v>
          </cell>
          <cell r="D4614">
            <v>1</v>
          </cell>
          <cell r="E4614">
            <v>0</v>
          </cell>
          <cell r="F4614" t="str">
            <v>מורות חיילות</v>
          </cell>
          <cell r="G4614" t="str">
            <v>שכר</v>
          </cell>
          <cell r="H4614">
            <v>0</v>
          </cell>
          <cell r="I4614">
            <v>0</v>
          </cell>
        </row>
        <row r="4615">
          <cell r="A4615">
            <v>1815100253</v>
          </cell>
          <cell r="B4615">
            <v>253</v>
          </cell>
          <cell r="C4615">
            <v>815100</v>
          </cell>
          <cell r="D4615">
            <v>1</v>
          </cell>
          <cell r="E4615">
            <v>0</v>
          </cell>
          <cell r="F4615" t="str">
            <v xml:space="preserve">מ"מ תיכוניים      </v>
          </cell>
          <cell r="G4615" t="str">
            <v>שכר</v>
          </cell>
          <cell r="H4615">
            <v>-0.8</v>
          </cell>
          <cell r="I4615">
            <v>20000</v>
          </cell>
        </row>
        <row r="4616">
          <cell r="A4616">
            <v>1815100263</v>
          </cell>
          <cell r="B4616">
            <v>263</v>
          </cell>
          <cell r="C4616">
            <v>815100</v>
          </cell>
          <cell r="D4616">
            <v>1</v>
          </cell>
          <cell r="E4616">
            <v>0</v>
          </cell>
          <cell r="F4616" t="str">
            <v>אומ"ץ - מרכז</v>
          </cell>
          <cell r="G4616" t="str">
            <v>שכר</v>
          </cell>
          <cell r="H4616">
            <v>0</v>
          </cell>
          <cell r="I4616">
            <v>0</v>
          </cell>
        </row>
        <row r="4617">
          <cell r="A4617">
            <v>1815100410</v>
          </cell>
          <cell r="B4617">
            <v>410</v>
          </cell>
          <cell r="C4617">
            <v>815100</v>
          </cell>
          <cell r="D4617">
            <v>1</v>
          </cell>
          <cell r="E4617">
            <v>0</v>
          </cell>
          <cell r="F4617" t="str">
            <v xml:space="preserve">שכירת אולם        </v>
          </cell>
          <cell r="G4617" t="str">
            <v>קשיח</v>
          </cell>
          <cell r="H4617">
            <v>0</v>
          </cell>
          <cell r="I4617">
            <v>4800</v>
          </cell>
        </row>
        <row r="4618">
          <cell r="A4618">
            <v>1815100411</v>
          </cell>
          <cell r="B4618">
            <v>411</v>
          </cell>
          <cell r="C4618">
            <v>815100</v>
          </cell>
          <cell r="D4618">
            <v>1</v>
          </cell>
          <cell r="E4618">
            <v>0</v>
          </cell>
          <cell r="F4618" t="str">
            <v xml:space="preserve">שכירת אולם קוגל   </v>
          </cell>
          <cell r="G4618" t="str">
            <v>קשיח</v>
          </cell>
          <cell r="H4618">
            <v>0</v>
          </cell>
          <cell r="I4618">
            <v>0</v>
          </cell>
        </row>
        <row r="4619">
          <cell r="A4619">
            <v>1815100420</v>
          </cell>
          <cell r="B4619">
            <v>420</v>
          </cell>
          <cell r="C4619">
            <v>815100</v>
          </cell>
          <cell r="D4619">
            <v>1</v>
          </cell>
          <cell r="E4619">
            <v>0</v>
          </cell>
          <cell r="F4619" t="str">
            <v xml:space="preserve">כיבוי אש          </v>
          </cell>
          <cell r="G4619" t="str">
            <v>גמיש</v>
          </cell>
          <cell r="H4619">
            <v>0</v>
          </cell>
          <cell r="I4619">
            <v>5000</v>
          </cell>
        </row>
        <row r="4620">
          <cell r="A4620">
            <v>1815100431</v>
          </cell>
          <cell r="B4620">
            <v>431</v>
          </cell>
          <cell r="C4620">
            <v>815100</v>
          </cell>
          <cell r="D4620">
            <v>1</v>
          </cell>
          <cell r="E4620">
            <v>0</v>
          </cell>
          <cell r="F4620" t="str">
            <v>רזרבה לחשמל-חט"ע</v>
          </cell>
          <cell r="G4620" t="str">
            <v>קשיח</v>
          </cell>
          <cell r="H4620">
            <v>1</v>
          </cell>
          <cell r="I4620">
            <v>100000</v>
          </cell>
        </row>
        <row r="4621">
          <cell r="A4621">
            <v>1815100432</v>
          </cell>
          <cell r="B4621">
            <v>432</v>
          </cell>
          <cell r="C4621">
            <v>815100</v>
          </cell>
          <cell r="D4621">
            <v>1</v>
          </cell>
          <cell r="E4621">
            <v>0</v>
          </cell>
          <cell r="F4621" t="str">
            <v>רזרבה למים-חט"ע</v>
          </cell>
          <cell r="G4621" t="str">
            <v>קשיח</v>
          </cell>
          <cell r="H4621">
            <v>1</v>
          </cell>
          <cell r="I4621">
            <v>100000</v>
          </cell>
        </row>
        <row r="4622">
          <cell r="A4622">
            <v>1815100438</v>
          </cell>
          <cell r="B4622">
            <v>438</v>
          </cell>
          <cell r="C4622">
            <v>815100</v>
          </cell>
          <cell r="D4622">
            <v>1</v>
          </cell>
          <cell r="E4622">
            <v>0</v>
          </cell>
          <cell r="F4622" t="str">
            <v xml:space="preserve">אחזקת  מעבדות     </v>
          </cell>
          <cell r="G4622" t="str">
            <v>קשיח</v>
          </cell>
          <cell r="H4622">
            <v>0</v>
          </cell>
          <cell r="I4622">
            <v>0</v>
          </cell>
        </row>
        <row r="4623">
          <cell r="A4623">
            <v>1815100441</v>
          </cell>
          <cell r="B4623">
            <v>441</v>
          </cell>
          <cell r="C4623">
            <v>815100</v>
          </cell>
          <cell r="D4623">
            <v>1</v>
          </cell>
          <cell r="E4623">
            <v>0</v>
          </cell>
          <cell r="F4623" t="str">
            <v>ביטוח אורט</v>
          </cell>
          <cell r="G4623" t="str">
            <v>גמיש</v>
          </cell>
          <cell r="H4623">
            <v>0</v>
          </cell>
          <cell r="I4623">
            <v>0</v>
          </cell>
        </row>
        <row r="4624">
          <cell r="A4624">
            <v>1815100471</v>
          </cell>
          <cell r="B4624">
            <v>471</v>
          </cell>
          <cell r="C4624">
            <v>815100</v>
          </cell>
          <cell r="D4624">
            <v>1</v>
          </cell>
          <cell r="E4624">
            <v>0</v>
          </cell>
          <cell r="F4624" t="str">
            <v xml:space="preserve">מכשירי כתיבה      </v>
          </cell>
          <cell r="G4624" t="str">
            <v>גמיש</v>
          </cell>
          <cell r="H4624">
            <v>0</v>
          </cell>
          <cell r="I4624">
            <v>0</v>
          </cell>
        </row>
        <row r="4625">
          <cell r="A4625">
            <v>1815100521</v>
          </cell>
          <cell r="B4625">
            <v>521</v>
          </cell>
          <cell r="C4625">
            <v>815100</v>
          </cell>
          <cell r="D4625">
            <v>1</v>
          </cell>
          <cell r="E4625">
            <v>0</v>
          </cell>
          <cell r="F4625" t="str">
            <v xml:space="preserve">השתלמויות         </v>
          </cell>
          <cell r="G4625" t="str">
            <v>גמיש</v>
          </cell>
          <cell r="H4625">
            <v>0</v>
          </cell>
          <cell r="I4625">
            <v>9000</v>
          </cell>
        </row>
        <row r="4626">
          <cell r="A4626">
            <v>1815100550</v>
          </cell>
          <cell r="B4626">
            <v>550</v>
          </cell>
          <cell r="C4626">
            <v>815100</v>
          </cell>
          <cell r="D4626">
            <v>1</v>
          </cell>
          <cell r="E4626">
            <v>0</v>
          </cell>
          <cell r="F4626" t="str">
            <v>פירסומים</v>
          </cell>
          <cell r="G4626" t="str">
            <v>גמיש</v>
          </cell>
          <cell r="H4626">
            <v>0</v>
          </cell>
          <cell r="I4626">
            <v>19000</v>
          </cell>
        </row>
        <row r="4627">
          <cell r="A4627">
            <v>1815100562</v>
          </cell>
          <cell r="B4627">
            <v>562</v>
          </cell>
          <cell r="C4627">
            <v>815100</v>
          </cell>
          <cell r="D4627">
            <v>1</v>
          </cell>
          <cell r="E4627">
            <v>0</v>
          </cell>
          <cell r="F4627" t="str">
            <v xml:space="preserve">הדפסות            </v>
          </cell>
          <cell r="G4627" t="str">
            <v>גמיש</v>
          </cell>
          <cell r="H4627">
            <v>0</v>
          </cell>
          <cell r="I4627">
            <v>23800</v>
          </cell>
        </row>
        <row r="4628">
          <cell r="A4628">
            <v>1815100710</v>
          </cell>
          <cell r="B4628">
            <v>710</v>
          </cell>
          <cell r="C4628">
            <v>815100</v>
          </cell>
          <cell r="D4628">
            <v>1</v>
          </cell>
          <cell r="E4628">
            <v>0</v>
          </cell>
          <cell r="F4628" t="str">
            <v xml:space="preserve">הובלות והסעות     </v>
          </cell>
          <cell r="G4628" t="str">
            <v>גמיש</v>
          </cell>
          <cell r="H4628">
            <v>0</v>
          </cell>
          <cell r="I4628">
            <v>0</v>
          </cell>
        </row>
        <row r="4629">
          <cell r="A4629">
            <v>1815100711</v>
          </cell>
          <cell r="B4629">
            <v>711</v>
          </cell>
          <cell r="C4629">
            <v>815100</v>
          </cell>
          <cell r="D4629">
            <v>1</v>
          </cell>
          <cell r="E4629">
            <v>0</v>
          </cell>
          <cell r="F4629" t="str">
            <v>הסעת מחויבות אישית</v>
          </cell>
          <cell r="G4629" t="str">
            <v>קשיח</v>
          </cell>
          <cell r="H4629">
            <v>0</v>
          </cell>
          <cell r="I4629">
            <v>0</v>
          </cell>
        </row>
        <row r="4630">
          <cell r="A4630">
            <v>1815100723</v>
          </cell>
          <cell r="B4630">
            <v>723</v>
          </cell>
          <cell r="C4630">
            <v>815100</v>
          </cell>
          <cell r="D4630">
            <v>1</v>
          </cell>
          <cell r="E4630">
            <v>0</v>
          </cell>
          <cell r="F4630" t="str">
            <v>הוצאות מיוחדות</v>
          </cell>
          <cell r="G4630" t="str">
            <v>גמיש</v>
          </cell>
          <cell r="H4630">
            <v>0</v>
          </cell>
          <cell r="I4630">
            <v>10000</v>
          </cell>
        </row>
        <row r="4631">
          <cell r="A4631">
            <v>1815100751</v>
          </cell>
          <cell r="B4631">
            <v>751</v>
          </cell>
          <cell r="C4631">
            <v>815100</v>
          </cell>
          <cell r="D4631">
            <v>1</v>
          </cell>
          <cell r="E4631">
            <v>0</v>
          </cell>
          <cell r="F4631" t="str">
            <v xml:space="preserve">עב' קבלניות מענה  </v>
          </cell>
          <cell r="G4631" t="str">
            <v>גמיש</v>
          </cell>
          <cell r="H4631">
            <v>0</v>
          </cell>
          <cell r="I4631">
            <v>0</v>
          </cell>
        </row>
        <row r="4632">
          <cell r="A4632">
            <v>1815100753</v>
          </cell>
          <cell r="B4632">
            <v>753</v>
          </cell>
          <cell r="C4632">
            <v>815100</v>
          </cell>
          <cell r="D4632">
            <v>1</v>
          </cell>
          <cell r="E4632">
            <v>0</v>
          </cell>
          <cell r="F4632" t="str">
            <v xml:space="preserve">מ"מ תיכוניים      </v>
          </cell>
          <cell r="G4632" t="str">
            <v>קשיח</v>
          </cell>
          <cell r="H4632">
            <v>2.5087719298245612</v>
          </cell>
          <cell r="I4632">
            <v>100000</v>
          </cell>
        </row>
        <row r="4633">
          <cell r="A4633">
            <v>1815100759</v>
          </cell>
          <cell r="B4633">
            <v>759</v>
          </cell>
          <cell r="C4633">
            <v>815100</v>
          </cell>
          <cell r="D4633">
            <v>1</v>
          </cell>
          <cell r="E4633">
            <v>0</v>
          </cell>
          <cell r="F4633" t="str">
            <v>מ"מ סייעות</v>
          </cell>
          <cell r="G4633" t="str">
            <v>קשיח</v>
          </cell>
          <cell r="H4633">
            <v>0</v>
          </cell>
          <cell r="I4633">
            <v>0</v>
          </cell>
        </row>
        <row r="4634">
          <cell r="A4634">
            <v>1815100763</v>
          </cell>
          <cell r="B4634">
            <v>763</v>
          </cell>
          <cell r="C4634">
            <v>815100</v>
          </cell>
          <cell r="D4634">
            <v>1</v>
          </cell>
          <cell r="E4634">
            <v>0</v>
          </cell>
          <cell r="F4634" t="str">
            <v>שכר על-יסודי מרפ"ד</v>
          </cell>
          <cell r="G4634" t="str">
            <v>קשיח</v>
          </cell>
          <cell r="H4634">
            <v>0</v>
          </cell>
          <cell r="I4634">
            <v>0</v>
          </cell>
        </row>
        <row r="4635">
          <cell r="A4635">
            <v>1815100764</v>
          </cell>
          <cell r="B4635">
            <v>764</v>
          </cell>
          <cell r="C4635">
            <v>815100</v>
          </cell>
          <cell r="D4635">
            <v>1</v>
          </cell>
          <cell r="E4635">
            <v>0</v>
          </cell>
          <cell r="F4635" t="str">
            <v>פרוייקט בגרות 2001</v>
          </cell>
          <cell r="G4635" t="str">
            <v>קשיח</v>
          </cell>
          <cell r="H4635">
            <v>0</v>
          </cell>
          <cell r="I4635">
            <v>0</v>
          </cell>
        </row>
        <row r="4636">
          <cell r="A4636">
            <v>1815100780</v>
          </cell>
          <cell r="B4636">
            <v>780</v>
          </cell>
          <cell r="C4636">
            <v>815100</v>
          </cell>
          <cell r="D4636">
            <v>1</v>
          </cell>
          <cell r="E4636">
            <v>0</v>
          </cell>
          <cell r="F4636" t="str">
            <v>חוגי טכנולוגיה-משרד המדע</v>
          </cell>
          <cell r="G4636" t="str">
            <v>קשיח</v>
          </cell>
          <cell r="H4636">
            <v>0</v>
          </cell>
          <cell r="I4636">
            <v>0</v>
          </cell>
        </row>
        <row r="4637">
          <cell r="A4637">
            <v>1815100781</v>
          </cell>
          <cell r="B4637">
            <v>781</v>
          </cell>
          <cell r="C4637">
            <v>815100</v>
          </cell>
          <cell r="D4637">
            <v>1</v>
          </cell>
          <cell r="E4637">
            <v>0</v>
          </cell>
          <cell r="F4637" t="str">
            <v>שביתה - הכנ' משה"ח</v>
          </cell>
          <cell r="G4637" t="str">
            <v>גמיש</v>
          </cell>
          <cell r="H4637">
            <v>0</v>
          </cell>
          <cell r="I4637">
            <v>0</v>
          </cell>
        </row>
        <row r="4638">
          <cell r="A4638">
            <v>1815100782</v>
          </cell>
          <cell r="B4638">
            <v>782</v>
          </cell>
          <cell r="C4638">
            <v>815100</v>
          </cell>
          <cell r="D4638">
            <v>1</v>
          </cell>
          <cell r="E4638">
            <v>0</v>
          </cell>
          <cell r="F4638" t="str">
            <v>השת' בג' מוס' חוץ</v>
          </cell>
          <cell r="G4638" t="str">
            <v>קשיח</v>
          </cell>
          <cell r="H4638">
            <v>0</v>
          </cell>
          <cell r="I4638">
            <v>255400</v>
          </cell>
        </row>
        <row r="4639">
          <cell r="A4639">
            <v>1815100783</v>
          </cell>
          <cell r="B4639">
            <v>783</v>
          </cell>
          <cell r="C4639">
            <v>815100</v>
          </cell>
          <cell r="D4639">
            <v>1</v>
          </cell>
          <cell r="E4639">
            <v>0</v>
          </cell>
          <cell r="F4639" t="str">
            <v>מהו"ת תשע"ב</v>
          </cell>
          <cell r="G4639" t="str">
            <v>גמיש</v>
          </cell>
          <cell r="H4639">
            <v>0</v>
          </cell>
          <cell r="I4639">
            <v>0</v>
          </cell>
        </row>
        <row r="4640">
          <cell r="A4640">
            <v>1815100784</v>
          </cell>
          <cell r="B4640">
            <v>784</v>
          </cell>
          <cell r="C4640">
            <v>815100</v>
          </cell>
          <cell r="D4640">
            <v>1</v>
          </cell>
          <cell r="E4640">
            <v>0</v>
          </cell>
          <cell r="F4640" t="str">
            <v xml:space="preserve">השתלמויות מורים    </v>
          </cell>
          <cell r="G4640" t="str">
            <v>גמיש</v>
          </cell>
          <cell r="H4640">
            <v>0</v>
          </cell>
          <cell r="I4640">
            <v>0</v>
          </cell>
        </row>
        <row r="4641">
          <cell r="A4641">
            <v>1815100785</v>
          </cell>
          <cell r="B4641">
            <v>785</v>
          </cell>
          <cell r="C4641">
            <v>815100</v>
          </cell>
          <cell r="D4641">
            <v>1</v>
          </cell>
          <cell r="E4641">
            <v>0</v>
          </cell>
          <cell r="F4641" t="str">
            <v>דירת חיילים</v>
          </cell>
          <cell r="G4641" t="str">
            <v>גמיש</v>
          </cell>
          <cell r="H4641">
            <v>0</v>
          </cell>
          <cell r="I4641">
            <v>0</v>
          </cell>
        </row>
        <row r="4642">
          <cell r="A4642">
            <v>1815100786</v>
          </cell>
          <cell r="B4642">
            <v>786</v>
          </cell>
          <cell r="C4642">
            <v>815100</v>
          </cell>
          <cell r="D4642">
            <v>1</v>
          </cell>
          <cell r="E4642">
            <v>0</v>
          </cell>
          <cell r="F4642" t="str">
            <v>מענק רה"ע לבגרויות</v>
          </cell>
          <cell r="G4642" t="str">
            <v>גמיש</v>
          </cell>
          <cell r="H4642">
            <v>5.2631578947368363E-2</v>
          </cell>
          <cell r="I4642">
            <v>120000</v>
          </cell>
        </row>
        <row r="4643">
          <cell r="A4643">
            <v>1815100787</v>
          </cell>
          <cell r="B4643">
            <v>787</v>
          </cell>
          <cell r="C4643">
            <v>815100</v>
          </cell>
          <cell r="D4643">
            <v>1</v>
          </cell>
          <cell r="E4643">
            <v>0</v>
          </cell>
          <cell r="F4643" t="str">
            <v>פרוייקטים עי"ס</v>
          </cell>
          <cell r="G4643" t="str">
            <v>גמיש</v>
          </cell>
          <cell r="H4643">
            <v>0</v>
          </cell>
          <cell r="I4643">
            <v>0</v>
          </cell>
        </row>
        <row r="4644">
          <cell r="A4644">
            <v>1815100788</v>
          </cell>
          <cell r="B4644">
            <v>788</v>
          </cell>
          <cell r="C4644">
            <v>815100</v>
          </cell>
          <cell r="D4644">
            <v>1</v>
          </cell>
          <cell r="E4644">
            <v>0</v>
          </cell>
          <cell r="F4644" t="str">
            <v>פרוייקטים מערכתיים</v>
          </cell>
          <cell r="G4644" t="str">
            <v>גמיש</v>
          </cell>
          <cell r="H4644">
            <v>0</v>
          </cell>
          <cell r="I4644">
            <v>651700</v>
          </cell>
        </row>
        <row r="4645">
          <cell r="A4645">
            <v>1815100789</v>
          </cell>
          <cell r="B4645">
            <v>789</v>
          </cell>
          <cell r="C4645">
            <v>815100</v>
          </cell>
          <cell r="D4645">
            <v>1</v>
          </cell>
          <cell r="E4645">
            <v>0</v>
          </cell>
          <cell r="F4645" t="str">
            <v>פרוייקט החלל - עתידים</v>
          </cell>
          <cell r="G4645" t="str">
            <v>גמיש</v>
          </cell>
          <cell r="H4645">
            <v>0</v>
          </cell>
          <cell r="I4645">
            <v>0</v>
          </cell>
        </row>
        <row r="4646">
          <cell r="A4646">
            <v>1815100790</v>
          </cell>
          <cell r="B4646">
            <v>790</v>
          </cell>
          <cell r="C4646">
            <v>815100</v>
          </cell>
          <cell r="D4646">
            <v>1</v>
          </cell>
          <cell r="E4646">
            <v>0</v>
          </cell>
          <cell r="F4646" t="str">
            <v>השתת' ע"ח בגרויות</v>
          </cell>
          <cell r="G4646" t="str">
            <v>גמיש</v>
          </cell>
          <cell r="H4646">
            <v>0</v>
          </cell>
          <cell r="I4646">
            <v>0</v>
          </cell>
        </row>
        <row r="4647">
          <cell r="A4647">
            <v>1815100791</v>
          </cell>
          <cell r="B4647">
            <v>791</v>
          </cell>
          <cell r="C4647">
            <v>815100</v>
          </cell>
          <cell r="D4647">
            <v>1</v>
          </cell>
          <cell r="E4647">
            <v>0</v>
          </cell>
          <cell r="F4647" t="str">
            <v>קשישים - שיוויון חברתי</v>
          </cell>
          <cell r="G4647" t="str">
            <v>קשיח</v>
          </cell>
          <cell r="H4647">
            <v>0</v>
          </cell>
          <cell r="I4647">
            <v>0</v>
          </cell>
        </row>
        <row r="4648">
          <cell r="A4648">
            <v>1815100800</v>
          </cell>
          <cell r="B4648">
            <v>800</v>
          </cell>
          <cell r="C4648">
            <v>815100</v>
          </cell>
          <cell r="D4648">
            <v>1</v>
          </cell>
          <cell r="E4648">
            <v>0</v>
          </cell>
          <cell r="F4648" t="str">
            <v>השת' תמיכות תרומות</v>
          </cell>
          <cell r="G4648" t="str">
            <v xml:space="preserve"> </v>
          </cell>
          <cell r="H4648">
            <v>0</v>
          </cell>
          <cell r="I4648">
            <v>0</v>
          </cell>
        </row>
        <row r="4649">
          <cell r="A4649">
            <v>1815100812</v>
          </cell>
          <cell r="B4649">
            <v>812</v>
          </cell>
          <cell r="C4649">
            <v>815100</v>
          </cell>
          <cell r="D4649">
            <v>1</v>
          </cell>
          <cell r="E4649">
            <v>0</v>
          </cell>
          <cell r="F4649" t="str">
            <v xml:space="preserve">השתת' לבי"ס אורט  </v>
          </cell>
          <cell r="G4649" t="str">
            <v>קשיח</v>
          </cell>
          <cell r="H4649">
            <v>0</v>
          </cell>
          <cell r="I4649">
            <v>0</v>
          </cell>
        </row>
        <row r="4650">
          <cell r="A4650">
            <v>1815100813</v>
          </cell>
          <cell r="B4650">
            <v>813</v>
          </cell>
          <cell r="C4650">
            <v>815100</v>
          </cell>
          <cell r="D4650">
            <v>1</v>
          </cell>
          <cell r="E4650">
            <v>0</v>
          </cell>
          <cell r="F4650" t="str">
            <v>אחז' מע' טכנולוגיה</v>
          </cell>
          <cell r="G4650" t="str">
            <v>גמיש</v>
          </cell>
          <cell r="H4650">
            <v>0</v>
          </cell>
          <cell r="I4650">
            <v>0</v>
          </cell>
        </row>
        <row r="4651">
          <cell r="A4651">
            <v>1815100814</v>
          </cell>
          <cell r="B4651">
            <v>814</v>
          </cell>
          <cell r="C4651">
            <v>815100</v>
          </cell>
          <cell r="D4651">
            <v>1</v>
          </cell>
          <cell r="E4651">
            <v>0</v>
          </cell>
          <cell r="F4651" t="str">
            <v>השת' המכללה למינהל</v>
          </cell>
          <cell r="G4651" t="str">
            <v>גמיש</v>
          </cell>
          <cell r="H4651">
            <v>0</v>
          </cell>
          <cell r="I4651">
            <v>0</v>
          </cell>
        </row>
        <row r="4652">
          <cell r="A4652">
            <v>1815100815</v>
          </cell>
          <cell r="B4652">
            <v>815</v>
          </cell>
          <cell r="C4652">
            <v>815100</v>
          </cell>
          <cell r="D4652">
            <v>1</v>
          </cell>
          <cell r="E4652">
            <v>0</v>
          </cell>
          <cell r="F4652" t="str">
            <v xml:space="preserve">השתת' שעות  נעמ"ת </v>
          </cell>
          <cell r="G4652" t="str">
            <v>קשיח</v>
          </cell>
          <cell r="H4652">
            <v>0</v>
          </cell>
          <cell r="I4652">
            <v>0</v>
          </cell>
        </row>
        <row r="4653">
          <cell r="A4653">
            <v>1815100817</v>
          </cell>
          <cell r="B4653">
            <v>817</v>
          </cell>
          <cell r="C4653">
            <v>815100</v>
          </cell>
          <cell r="D4653">
            <v>1</v>
          </cell>
          <cell r="E4653">
            <v>0</v>
          </cell>
          <cell r="F4653" t="str">
            <v xml:space="preserve">השתת' שעות  מלט"ב </v>
          </cell>
          <cell r="G4653" t="str">
            <v>קשיח</v>
          </cell>
          <cell r="H4653">
            <v>0</v>
          </cell>
          <cell r="I4653">
            <v>0</v>
          </cell>
        </row>
        <row r="4654">
          <cell r="A4654">
            <v>1815100818</v>
          </cell>
          <cell r="B4654">
            <v>818</v>
          </cell>
          <cell r="C4654">
            <v>815100</v>
          </cell>
          <cell r="D4654">
            <v>1</v>
          </cell>
          <cell r="E4654">
            <v>0</v>
          </cell>
          <cell r="F4654" t="str">
            <v>השת' שעות מקוה-ישר</v>
          </cell>
          <cell r="G4654" t="str">
            <v>קשיח</v>
          </cell>
          <cell r="H4654">
            <v>0</v>
          </cell>
          <cell r="I4654">
            <v>0</v>
          </cell>
        </row>
        <row r="4655">
          <cell r="A4655">
            <v>1815100930</v>
          </cell>
          <cell r="B4655">
            <v>930</v>
          </cell>
          <cell r="C4655">
            <v>815100</v>
          </cell>
          <cell r="D4655">
            <v>1</v>
          </cell>
          <cell r="E4655">
            <v>0</v>
          </cell>
          <cell r="F4655" t="str">
            <v>צ' חד-פעמי ( מזוזות )</v>
          </cell>
          <cell r="G4655" t="str">
            <v>גמיש</v>
          </cell>
          <cell r="H4655">
            <v>0</v>
          </cell>
          <cell r="I4655">
            <v>0</v>
          </cell>
        </row>
        <row r="4656">
          <cell r="A4656">
            <v>1815100960</v>
          </cell>
          <cell r="B4656">
            <v>960</v>
          </cell>
          <cell r="C4656">
            <v>815100</v>
          </cell>
          <cell r="D4656">
            <v>1</v>
          </cell>
          <cell r="E4656">
            <v>0</v>
          </cell>
          <cell r="F4656" t="str">
            <v>פרויקטים בהשתתפות משה"ח</v>
          </cell>
          <cell r="G4656" t="str">
            <v>גמיש</v>
          </cell>
          <cell r="H4656">
            <v>0</v>
          </cell>
          <cell r="I4656">
            <v>380000</v>
          </cell>
        </row>
        <row r="4657">
          <cell r="A4657">
            <v>1815100961</v>
          </cell>
          <cell r="B4657">
            <v>961</v>
          </cell>
          <cell r="C4657">
            <v>815100</v>
          </cell>
          <cell r="D4657">
            <v>1</v>
          </cell>
          <cell r="E4657">
            <v>0</v>
          </cell>
          <cell r="F4657" t="str">
            <v>רזרבה לשעות תיגבור</v>
          </cell>
          <cell r="G4657" t="str">
            <v>גמיש</v>
          </cell>
          <cell r="H4657">
            <v>0.53846153846153855</v>
          </cell>
          <cell r="I4657">
            <v>2000000</v>
          </cell>
        </row>
        <row r="4658">
          <cell r="A4658">
            <v>1815100962</v>
          </cell>
          <cell r="B4658">
            <v>962</v>
          </cell>
          <cell r="C4658">
            <v>815100</v>
          </cell>
          <cell r="D4658">
            <v>1</v>
          </cell>
          <cell r="E4658">
            <v>0</v>
          </cell>
          <cell r="F4658" t="str">
            <v>רז' פעולות ורכישות</v>
          </cell>
          <cell r="G4658" t="str">
            <v>גמיש</v>
          </cell>
          <cell r="H4658">
            <v>0</v>
          </cell>
          <cell r="I4658">
            <v>0</v>
          </cell>
        </row>
        <row r="4659">
          <cell r="A4659">
            <v>1815100980</v>
          </cell>
          <cell r="B4659">
            <v>980</v>
          </cell>
          <cell r="C4659">
            <v>815100</v>
          </cell>
          <cell r="D4659">
            <v>1</v>
          </cell>
          <cell r="E4659">
            <v>0</v>
          </cell>
          <cell r="F4659" t="str">
            <v>בית להיות - מרכז השואה</v>
          </cell>
          <cell r="G4659" t="str">
            <v>קשיח</v>
          </cell>
          <cell r="H4659">
            <v>0</v>
          </cell>
          <cell r="I4659">
            <v>293400</v>
          </cell>
        </row>
        <row r="4660">
          <cell r="A4660">
            <v>1815100981</v>
          </cell>
          <cell r="B4660">
            <v>981</v>
          </cell>
          <cell r="C4660">
            <v>815100</v>
          </cell>
          <cell r="D4660">
            <v>1</v>
          </cell>
          <cell r="E4660">
            <v>0</v>
          </cell>
          <cell r="F4660" t="str">
            <v>פעילות לחיילים</v>
          </cell>
          <cell r="G4660" t="str">
            <v>גמיש</v>
          </cell>
          <cell r="H4660">
            <v>0</v>
          </cell>
          <cell r="I4660">
            <v>90300</v>
          </cell>
        </row>
        <row r="4661">
          <cell r="A4661">
            <v>1815100982</v>
          </cell>
          <cell r="B4661">
            <v>982</v>
          </cell>
          <cell r="C4661">
            <v>815100</v>
          </cell>
          <cell r="D4661">
            <v>1</v>
          </cell>
          <cell r="E4661">
            <v>0</v>
          </cell>
          <cell r="F4661" t="str">
            <v>משלחות בתי ספר</v>
          </cell>
          <cell r="G4661" t="str">
            <v>גמיש</v>
          </cell>
          <cell r="H4661">
            <v>0</v>
          </cell>
          <cell r="I4661">
            <v>119100</v>
          </cell>
        </row>
        <row r="4662">
          <cell r="A4662">
            <v>1815100983</v>
          </cell>
          <cell r="B4662">
            <v>983</v>
          </cell>
          <cell r="C4662">
            <v>815100</v>
          </cell>
          <cell r="D4662">
            <v>1</v>
          </cell>
          <cell r="E4662">
            <v>0</v>
          </cell>
          <cell r="F4662" t="str">
            <v>הכשרת מזכירות</v>
          </cell>
          <cell r="G4662" t="str">
            <v>גמיש</v>
          </cell>
          <cell r="H4662">
            <v>-7.407407407407407E-2</v>
          </cell>
          <cell r="I4662">
            <v>10000</v>
          </cell>
        </row>
        <row r="4663">
          <cell r="A4663">
            <v>1815100988</v>
          </cell>
          <cell r="B4663">
            <v>988</v>
          </cell>
          <cell r="C4663">
            <v>815100</v>
          </cell>
          <cell r="D4663">
            <v>1</v>
          </cell>
          <cell r="E4663">
            <v>0</v>
          </cell>
          <cell r="F4663" t="str">
            <v>הכנה לצה"ל</v>
          </cell>
          <cell r="G4663" t="str">
            <v>גמיש</v>
          </cell>
          <cell r="H4663">
            <v>0</v>
          </cell>
          <cell r="I4663">
            <v>0</v>
          </cell>
        </row>
        <row r="4664">
          <cell r="A4664" t="e">
            <v>#VALUE!</v>
          </cell>
          <cell r="B4664" t="str">
            <v>815100  סך הכל</v>
          </cell>
          <cell r="C4664">
            <v>0</v>
          </cell>
          <cell r="D4664">
            <v>0</v>
          </cell>
          <cell r="E4664">
            <v>0</v>
          </cell>
          <cell r="F4664" t="str">
            <v xml:space="preserve">השתתפויות במוסדות </v>
          </cell>
          <cell r="G4664">
            <v>0</v>
          </cell>
          <cell r="H4664">
            <v>0.26366305608329843</v>
          </cell>
          <cell r="I4664">
            <v>5121500</v>
          </cell>
        </row>
        <row r="4665">
          <cell r="A4665">
            <v>18151100</v>
          </cell>
          <cell r="B4665">
            <v>0</v>
          </cell>
          <cell r="C4665">
            <v>815110</v>
          </cell>
          <cell r="D4665">
            <v>1</v>
          </cell>
          <cell r="E4665">
            <v>0</v>
          </cell>
          <cell r="F4665" t="str">
            <v>יוזמות - נבון</v>
          </cell>
          <cell r="G4665" t="str">
            <v xml:space="preserve"> </v>
          </cell>
          <cell r="H4665">
            <v>0</v>
          </cell>
          <cell r="I4665">
            <v>0</v>
          </cell>
        </row>
        <row r="4666">
          <cell r="A4666">
            <v>1815110118</v>
          </cell>
          <cell r="B4666">
            <v>118</v>
          </cell>
          <cell r="C4666">
            <v>815110</v>
          </cell>
          <cell r="D4666">
            <v>1</v>
          </cell>
          <cell r="E4666">
            <v>0</v>
          </cell>
          <cell r="F4666" t="str">
            <v>אומ"ץ - מורים</v>
          </cell>
          <cell r="G4666" t="str">
            <v>שכר</v>
          </cell>
          <cell r="H4666">
            <v>0</v>
          </cell>
          <cell r="I4666">
            <v>0</v>
          </cell>
        </row>
        <row r="4667">
          <cell r="A4667">
            <v>1815110211</v>
          </cell>
          <cell r="B4667">
            <v>211</v>
          </cell>
          <cell r="C4667">
            <v>815110</v>
          </cell>
          <cell r="D4667">
            <v>1</v>
          </cell>
          <cell r="E4667">
            <v>0</v>
          </cell>
          <cell r="F4667" t="str">
            <v>מענה</v>
          </cell>
          <cell r="G4667" t="str">
            <v>שכר</v>
          </cell>
          <cell r="H4667">
            <v>0</v>
          </cell>
          <cell r="I4667">
            <v>0</v>
          </cell>
        </row>
        <row r="4668">
          <cell r="A4668">
            <v>1815110212</v>
          </cell>
          <cell r="B4668">
            <v>212</v>
          </cell>
          <cell r="C4668">
            <v>815110</v>
          </cell>
          <cell r="D4668">
            <v>1</v>
          </cell>
          <cell r="E4668">
            <v>0</v>
          </cell>
          <cell r="F4668" t="str">
            <v>יזמים צעירים</v>
          </cell>
          <cell r="G4668" t="str">
            <v>שכר</v>
          </cell>
          <cell r="H4668">
            <v>0</v>
          </cell>
          <cell r="I4668">
            <v>0</v>
          </cell>
        </row>
        <row r="4669">
          <cell r="A4669">
            <v>1815110213</v>
          </cell>
          <cell r="B4669">
            <v>213</v>
          </cell>
          <cell r="C4669">
            <v>815110</v>
          </cell>
          <cell r="D4669">
            <v>1</v>
          </cell>
          <cell r="E4669">
            <v>0</v>
          </cell>
          <cell r="F4669" t="str">
            <v>אומ"ץ - מדריכים</v>
          </cell>
          <cell r="G4669" t="str">
            <v>שכר</v>
          </cell>
          <cell r="H4669">
            <v>0</v>
          </cell>
          <cell r="I4669">
            <v>100000</v>
          </cell>
        </row>
        <row r="4670">
          <cell r="A4670">
            <v>1815110214</v>
          </cell>
          <cell r="B4670">
            <v>214</v>
          </cell>
          <cell r="C4670">
            <v>815110</v>
          </cell>
          <cell r="D4670">
            <v>1</v>
          </cell>
          <cell r="E4670">
            <v>0</v>
          </cell>
          <cell r="F4670" t="str">
            <v>מהות</v>
          </cell>
          <cell r="G4670" t="str">
            <v>שכר</v>
          </cell>
          <cell r="H4670">
            <v>0</v>
          </cell>
          <cell r="I4670">
            <v>0</v>
          </cell>
        </row>
        <row r="4671">
          <cell r="A4671">
            <v>1815110215</v>
          </cell>
          <cell r="B4671">
            <v>215</v>
          </cell>
          <cell r="C4671">
            <v>815110</v>
          </cell>
          <cell r="D4671">
            <v>1</v>
          </cell>
          <cell r="E4671">
            <v>0</v>
          </cell>
          <cell r="F4671" t="str">
            <v>יעד</v>
          </cell>
          <cell r="G4671" t="str">
            <v>שכר</v>
          </cell>
          <cell r="H4671">
            <v>0</v>
          </cell>
          <cell r="I4671">
            <v>0</v>
          </cell>
        </row>
        <row r="4672">
          <cell r="A4672">
            <v>1815110216</v>
          </cell>
          <cell r="B4672">
            <v>216</v>
          </cell>
          <cell r="C4672">
            <v>815110</v>
          </cell>
          <cell r="D4672">
            <v>1</v>
          </cell>
          <cell r="E4672">
            <v>0</v>
          </cell>
          <cell r="F4672" t="str">
            <v>תפ"ן</v>
          </cell>
          <cell r="G4672" t="str">
            <v>שכר</v>
          </cell>
          <cell r="H4672">
            <v>0</v>
          </cell>
          <cell r="I4672">
            <v>0</v>
          </cell>
        </row>
        <row r="4673">
          <cell r="A4673">
            <v>1815110780</v>
          </cell>
          <cell r="B4673">
            <v>780</v>
          </cell>
          <cell r="C4673">
            <v>815110</v>
          </cell>
          <cell r="D4673">
            <v>1</v>
          </cell>
          <cell r="E4673">
            <v>0</v>
          </cell>
          <cell r="F4673" t="str">
            <v>פעולות - אומ"ץ</v>
          </cell>
          <cell r="G4673" t="str">
            <v>גמיש</v>
          </cell>
          <cell r="H4673">
            <v>0</v>
          </cell>
          <cell r="I4673">
            <v>20000</v>
          </cell>
        </row>
        <row r="4674">
          <cell r="A4674">
            <v>1815110788</v>
          </cell>
          <cell r="B4674">
            <v>788</v>
          </cell>
          <cell r="C4674">
            <v>815110</v>
          </cell>
          <cell r="D4674">
            <v>1</v>
          </cell>
          <cell r="E4674">
            <v>0</v>
          </cell>
          <cell r="F4674" t="str">
            <v>פרוייקטים</v>
          </cell>
          <cell r="G4674" t="str">
            <v>גמיש</v>
          </cell>
          <cell r="H4674">
            <v>0</v>
          </cell>
          <cell r="I4674">
            <v>0</v>
          </cell>
        </row>
        <row r="4675">
          <cell r="A4675" t="e">
            <v>#VALUE!</v>
          </cell>
          <cell r="B4675" t="str">
            <v>815110  סך הכל</v>
          </cell>
          <cell r="C4675">
            <v>0</v>
          </cell>
          <cell r="D4675">
            <v>0</v>
          </cell>
          <cell r="E4675">
            <v>0</v>
          </cell>
          <cell r="F4675" t="str">
            <v>יוזמות - נבון</v>
          </cell>
          <cell r="G4675">
            <v>0</v>
          </cell>
          <cell r="H4675">
            <v>0</v>
          </cell>
          <cell r="I4675">
            <v>120000</v>
          </cell>
        </row>
        <row r="4676">
          <cell r="A4676">
            <v>0</v>
          </cell>
          <cell r="B4676">
            <v>0</v>
          </cell>
          <cell r="C4676">
            <v>0</v>
          </cell>
          <cell r="D4676">
            <v>0</v>
          </cell>
          <cell r="E4676">
            <v>0</v>
          </cell>
          <cell r="F4676">
            <v>0</v>
          </cell>
          <cell r="G4676">
            <v>0</v>
          </cell>
          <cell r="H4676">
            <v>0</v>
          </cell>
          <cell r="I4676">
            <v>0</v>
          </cell>
        </row>
        <row r="4677">
          <cell r="A4677">
            <v>0</v>
          </cell>
          <cell r="B4677">
            <v>0</v>
          </cell>
          <cell r="C4677">
            <v>0</v>
          </cell>
          <cell r="D4677">
            <v>0</v>
          </cell>
          <cell r="E4677">
            <v>0</v>
          </cell>
          <cell r="F4677">
            <v>0</v>
          </cell>
          <cell r="G4677">
            <v>0</v>
          </cell>
          <cell r="H4677">
            <v>0</v>
          </cell>
          <cell r="I4677">
            <v>0</v>
          </cell>
        </row>
        <row r="4678">
          <cell r="A4678">
            <v>0</v>
          </cell>
          <cell r="B4678">
            <v>0</v>
          </cell>
          <cell r="C4678">
            <v>0</v>
          </cell>
          <cell r="D4678">
            <v>0</v>
          </cell>
          <cell r="E4678">
            <v>0</v>
          </cell>
          <cell r="F4678">
            <v>0</v>
          </cell>
          <cell r="G4678">
            <v>0</v>
          </cell>
          <cell r="H4678">
            <v>0</v>
          </cell>
          <cell r="I4678">
            <v>0</v>
          </cell>
        </row>
        <row r="4679">
          <cell r="A4679">
            <v>0</v>
          </cell>
          <cell r="B4679">
            <v>0</v>
          </cell>
          <cell r="C4679">
            <v>0</v>
          </cell>
          <cell r="D4679">
            <v>0</v>
          </cell>
          <cell r="E4679">
            <v>0</v>
          </cell>
          <cell r="F4679">
            <v>0</v>
          </cell>
          <cell r="G4679">
            <v>0</v>
          </cell>
          <cell r="H4679">
            <v>0</v>
          </cell>
          <cell r="I4679">
            <v>0</v>
          </cell>
        </row>
        <row r="4680">
          <cell r="A4680">
            <v>0</v>
          </cell>
          <cell r="B4680">
            <v>0</v>
          </cell>
          <cell r="C4680">
            <v>0</v>
          </cell>
          <cell r="D4680">
            <v>0</v>
          </cell>
          <cell r="E4680">
            <v>0</v>
          </cell>
          <cell r="F4680">
            <v>0</v>
          </cell>
          <cell r="G4680">
            <v>0</v>
          </cell>
          <cell r="H4680">
            <v>0</v>
          </cell>
          <cell r="I4680">
            <v>0</v>
          </cell>
        </row>
        <row r="4681">
          <cell r="A4681">
            <v>18151200</v>
          </cell>
          <cell r="B4681">
            <v>0</v>
          </cell>
          <cell r="C4681">
            <v>815120</v>
          </cell>
          <cell r="D4681">
            <v>1</v>
          </cell>
          <cell r="E4681">
            <v>0</v>
          </cell>
          <cell r="F4681" t="str">
            <v>יוזמות - קוגל</v>
          </cell>
          <cell r="G4681" t="str">
            <v xml:space="preserve"> </v>
          </cell>
          <cell r="H4681">
            <v>0</v>
          </cell>
          <cell r="I4681">
            <v>0</v>
          </cell>
        </row>
        <row r="4682">
          <cell r="A4682">
            <v>1815120118</v>
          </cell>
          <cell r="B4682">
            <v>118</v>
          </cell>
          <cell r="C4682">
            <v>815120</v>
          </cell>
          <cell r="D4682">
            <v>1</v>
          </cell>
          <cell r="E4682">
            <v>0</v>
          </cell>
          <cell r="F4682" t="str">
            <v>אומ"ץ - מורים</v>
          </cell>
          <cell r="G4682" t="str">
            <v>שכר</v>
          </cell>
          <cell r="H4682">
            <v>0</v>
          </cell>
          <cell r="I4682">
            <v>0</v>
          </cell>
        </row>
        <row r="4683">
          <cell r="A4683">
            <v>1815120211</v>
          </cell>
          <cell r="B4683">
            <v>211</v>
          </cell>
          <cell r="C4683">
            <v>815120</v>
          </cell>
          <cell r="D4683">
            <v>1</v>
          </cell>
          <cell r="E4683">
            <v>0</v>
          </cell>
          <cell r="F4683" t="str">
            <v>מענה</v>
          </cell>
          <cell r="G4683" t="str">
            <v>שכר</v>
          </cell>
          <cell r="H4683">
            <v>0</v>
          </cell>
          <cell r="I4683">
            <v>0</v>
          </cell>
        </row>
        <row r="4684">
          <cell r="A4684">
            <v>1815120212</v>
          </cell>
          <cell r="B4684">
            <v>212</v>
          </cell>
          <cell r="C4684">
            <v>815120</v>
          </cell>
          <cell r="D4684">
            <v>1</v>
          </cell>
          <cell r="E4684">
            <v>0</v>
          </cell>
          <cell r="F4684" t="str">
            <v>יזמים צעירים</v>
          </cell>
          <cell r="G4684" t="str">
            <v>שכר</v>
          </cell>
          <cell r="H4684">
            <v>0</v>
          </cell>
          <cell r="I4684">
            <v>0</v>
          </cell>
        </row>
        <row r="4685">
          <cell r="A4685">
            <v>1815120213</v>
          </cell>
          <cell r="B4685">
            <v>213</v>
          </cell>
          <cell r="C4685">
            <v>815120</v>
          </cell>
          <cell r="D4685">
            <v>1</v>
          </cell>
          <cell r="E4685">
            <v>0</v>
          </cell>
          <cell r="F4685" t="str">
            <v>אומ"ץ - מדריכים</v>
          </cell>
          <cell r="G4685" t="str">
            <v>שכר</v>
          </cell>
          <cell r="H4685">
            <v>0</v>
          </cell>
          <cell r="I4685">
            <v>110000</v>
          </cell>
        </row>
        <row r="4686">
          <cell r="A4686">
            <v>1815120214</v>
          </cell>
          <cell r="B4686">
            <v>214</v>
          </cell>
          <cell r="C4686">
            <v>815120</v>
          </cell>
          <cell r="D4686">
            <v>1</v>
          </cell>
          <cell r="E4686">
            <v>0</v>
          </cell>
          <cell r="F4686" t="str">
            <v>מהות</v>
          </cell>
          <cell r="G4686" t="str">
            <v>שכר</v>
          </cell>
          <cell r="H4686">
            <v>0</v>
          </cell>
          <cell r="I4686">
            <v>0</v>
          </cell>
        </row>
        <row r="4687">
          <cell r="A4687">
            <v>1815120215</v>
          </cell>
          <cell r="B4687">
            <v>215</v>
          </cell>
          <cell r="C4687">
            <v>815120</v>
          </cell>
          <cell r="D4687">
            <v>1</v>
          </cell>
          <cell r="E4687">
            <v>0</v>
          </cell>
          <cell r="F4687" t="str">
            <v>יעד</v>
          </cell>
          <cell r="G4687" t="str">
            <v>שכר</v>
          </cell>
          <cell r="H4687">
            <v>0</v>
          </cell>
          <cell r="I4687">
            <v>0</v>
          </cell>
        </row>
        <row r="4688">
          <cell r="A4688">
            <v>1815120216</v>
          </cell>
          <cell r="B4688">
            <v>216</v>
          </cell>
          <cell r="C4688">
            <v>815120</v>
          </cell>
          <cell r="D4688">
            <v>1</v>
          </cell>
          <cell r="E4688">
            <v>0</v>
          </cell>
          <cell r="F4688" t="str">
            <v>תפ"ן</v>
          </cell>
          <cell r="G4688" t="str">
            <v>שכר</v>
          </cell>
          <cell r="H4688">
            <v>0</v>
          </cell>
          <cell r="I4688">
            <v>0</v>
          </cell>
        </row>
        <row r="4689">
          <cell r="A4689">
            <v>1815120780</v>
          </cell>
          <cell r="B4689">
            <v>780</v>
          </cell>
          <cell r="C4689">
            <v>815120</v>
          </cell>
          <cell r="D4689">
            <v>1</v>
          </cell>
          <cell r="E4689">
            <v>0</v>
          </cell>
          <cell r="F4689" t="str">
            <v>פעולות - אומ"ץ</v>
          </cell>
          <cell r="G4689" t="str">
            <v>גמיש</v>
          </cell>
          <cell r="H4689">
            <v>0</v>
          </cell>
          <cell r="I4689">
            <v>20000</v>
          </cell>
        </row>
        <row r="4690">
          <cell r="A4690">
            <v>1815120788</v>
          </cell>
          <cell r="B4690">
            <v>788</v>
          </cell>
          <cell r="C4690">
            <v>815120</v>
          </cell>
          <cell r="D4690">
            <v>1</v>
          </cell>
          <cell r="E4690">
            <v>0</v>
          </cell>
          <cell r="F4690" t="str">
            <v>פרוייקטים</v>
          </cell>
          <cell r="G4690" t="str">
            <v>גמיש</v>
          </cell>
          <cell r="H4690">
            <v>0</v>
          </cell>
          <cell r="I4690">
            <v>0</v>
          </cell>
        </row>
        <row r="4691">
          <cell r="A4691" t="e">
            <v>#VALUE!</v>
          </cell>
          <cell r="B4691" t="str">
            <v>815120  סך הכל</v>
          </cell>
          <cell r="C4691">
            <v>0</v>
          </cell>
          <cell r="D4691">
            <v>0</v>
          </cell>
          <cell r="E4691">
            <v>0</v>
          </cell>
          <cell r="F4691" t="str">
            <v>יוזמות - קוגל</v>
          </cell>
          <cell r="G4691">
            <v>0</v>
          </cell>
          <cell r="H4691">
            <v>0</v>
          </cell>
          <cell r="I4691">
            <v>130000</v>
          </cell>
        </row>
        <row r="4692">
          <cell r="A4692">
            <v>18151300</v>
          </cell>
          <cell r="B4692">
            <v>0</v>
          </cell>
          <cell r="C4692">
            <v>815130</v>
          </cell>
          <cell r="D4692">
            <v>1</v>
          </cell>
          <cell r="E4692">
            <v>0</v>
          </cell>
          <cell r="F4692" t="str">
            <v>יוזמות - הרצוג</v>
          </cell>
          <cell r="G4692" t="str">
            <v xml:space="preserve"> </v>
          </cell>
          <cell r="H4692">
            <v>0</v>
          </cell>
          <cell r="I4692">
            <v>0</v>
          </cell>
        </row>
        <row r="4693">
          <cell r="A4693">
            <v>1815130118</v>
          </cell>
          <cell r="B4693">
            <v>118</v>
          </cell>
          <cell r="C4693">
            <v>815130</v>
          </cell>
          <cell r="D4693">
            <v>1</v>
          </cell>
          <cell r="E4693">
            <v>0</v>
          </cell>
          <cell r="F4693" t="str">
            <v>אומ"ץ - מורים</v>
          </cell>
          <cell r="G4693" t="str">
            <v>שכר</v>
          </cell>
          <cell r="H4693">
            <v>0</v>
          </cell>
          <cell r="I4693">
            <v>0</v>
          </cell>
        </row>
        <row r="4694">
          <cell r="A4694">
            <v>1815130211</v>
          </cell>
          <cell r="B4694">
            <v>211</v>
          </cell>
          <cell r="C4694">
            <v>815130</v>
          </cell>
          <cell r="D4694">
            <v>1</v>
          </cell>
          <cell r="E4694">
            <v>0</v>
          </cell>
          <cell r="F4694" t="str">
            <v>מענה</v>
          </cell>
          <cell r="G4694" t="str">
            <v>שכר</v>
          </cell>
          <cell r="H4694">
            <v>0</v>
          </cell>
          <cell r="I4694">
            <v>0</v>
          </cell>
        </row>
        <row r="4695">
          <cell r="A4695">
            <v>1815130212</v>
          </cell>
          <cell r="B4695">
            <v>212</v>
          </cell>
          <cell r="C4695">
            <v>815130</v>
          </cell>
          <cell r="D4695">
            <v>1</v>
          </cell>
          <cell r="E4695">
            <v>0</v>
          </cell>
          <cell r="F4695" t="str">
            <v>יזמים צעירים</v>
          </cell>
          <cell r="G4695" t="str">
            <v>שכר</v>
          </cell>
          <cell r="H4695">
            <v>0</v>
          </cell>
          <cell r="I4695">
            <v>0</v>
          </cell>
        </row>
        <row r="4696">
          <cell r="A4696">
            <v>1815130213</v>
          </cell>
          <cell r="B4696">
            <v>213</v>
          </cell>
          <cell r="C4696">
            <v>815130</v>
          </cell>
          <cell r="D4696">
            <v>1</v>
          </cell>
          <cell r="E4696">
            <v>0</v>
          </cell>
          <cell r="F4696" t="str">
            <v>אומ"ץ - מדריכים</v>
          </cell>
          <cell r="G4696" t="str">
            <v>שכר</v>
          </cell>
          <cell r="H4696">
            <v>0</v>
          </cell>
          <cell r="I4696">
            <v>370000</v>
          </cell>
        </row>
        <row r="4697">
          <cell r="A4697">
            <v>1815130214</v>
          </cell>
          <cell r="B4697">
            <v>214</v>
          </cell>
          <cell r="C4697">
            <v>815130</v>
          </cell>
          <cell r="D4697">
            <v>1</v>
          </cell>
          <cell r="E4697">
            <v>0</v>
          </cell>
          <cell r="F4697" t="str">
            <v>מהות</v>
          </cell>
          <cell r="G4697" t="str">
            <v>שכר</v>
          </cell>
          <cell r="H4697">
            <v>0</v>
          </cell>
          <cell r="I4697">
            <v>0</v>
          </cell>
        </row>
        <row r="4698">
          <cell r="A4698">
            <v>1815130215</v>
          </cell>
          <cell r="B4698">
            <v>215</v>
          </cell>
          <cell r="C4698">
            <v>815130</v>
          </cell>
          <cell r="D4698">
            <v>1</v>
          </cell>
          <cell r="E4698">
            <v>0</v>
          </cell>
          <cell r="F4698" t="str">
            <v>יעד</v>
          </cell>
          <cell r="G4698" t="str">
            <v>שכר</v>
          </cell>
          <cell r="H4698">
            <v>0</v>
          </cell>
          <cell r="I4698">
            <v>0</v>
          </cell>
        </row>
        <row r="4699">
          <cell r="A4699">
            <v>1815130216</v>
          </cell>
          <cell r="B4699">
            <v>216</v>
          </cell>
          <cell r="C4699">
            <v>815130</v>
          </cell>
          <cell r="D4699">
            <v>1</v>
          </cell>
          <cell r="E4699">
            <v>0</v>
          </cell>
          <cell r="F4699" t="str">
            <v>תפ"ן</v>
          </cell>
          <cell r="G4699" t="str">
            <v>שכר</v>
          </cell>
          <cell r="H4699">
            <v>0</v>
          </cell>
          <cell r="I4699">
            <v>0</v>
          </cell>
        </row>
        <row r="4700">
          <cell r="A4700">
            <v>1815130780</v>
          </cell>
          <cell r="B4700">
            <v>780</v>
          </cell>
          <cell r="C4700">
            <v>815130</v>
          </cell>
          <cell r="D4700">
            <v>1</v>
          </cell>
          <cell r="E4700">
            <v>0</v>
          </cell>
          <cell r="F4700" t="str">
            <v>פעולות - אומ"ץ</v>
          </cell>
          <cell r="G4700" t="str">
            <v>גמיש</v>
          </cell>
          <cell r="H4700">
            <v>0</v>
          </cell>
          <cell r="I4700">
            <v>20000</v>
          </cell>
        </row>
        <row r="4701">
          <cell r="A4701">
            <v>1815130788</v>
          </cell>
          <cell r="B4701">
            <v>788</v>
          </cell>
          <cell r="C4701">
            <v>815130</v>
          </cell>
          <cell r="D4701">
            <v>1</v>
          </cell>
          <cell r="E4701">
            <v>0</v>
          </cell>
          <cell r="F4701" t="str">
            <v>פרוייקטים</v>
          </cell>
          <cell r="G4701" t="str">
            <v>גמיש</v>
          </cell>
          <cell r="H4701">
            <v>0</v>
          </cell>
          <cell r="I4701">
            <v>0</v>
          </cell>
        </row>
        <row r="4702">
          <cell r="A4702" t="e">
            <v>#VALUE!</v>
          </cell>
          <cell r="B4702" t="str">
            <v>815130  סך הכל</v>
          </cell>
          <cell r="C4702">
            <v>0</v>
          </cell>
          <cell r="D4702">
            <v>0</v>
          </cell>
          <cell r="E4702">
            <v>0</v>
          </cell>
          <cell r="F4702" t="str">
            <v>יוזמות - הרצוג</v>
          </cell>
          <cell r="G4702">
            <v>0</v>
          </cell>
          <cell r="H4702">
            <v>0</v>
          </cell>
          <cell r="I4702">
            <v>390000</v>
          </cell>
        </row>
        <row r="4703">
          <cell r="A4703">
            <v>18151400</v>
          </cell>
          <cell r="B4703">
            <v>0</v>
          </cell>
          <cell r="C4703">
            <v>815140</v>
          </cell>
          <cell r="D4703">
            <v>1</v>
          </cell>
          <cell r="E4703">
            <v>0</v>
          </cell>
          <cell r="F4703" t="str">
            <v>יוזמות - ק"ש</v>
          </cell>
          <cell r="G4703" t="str">
            <v xml:space="preserve"> </v>
          </cell>
          <cell r="H4703">
            <v>0</v>
          </cell>
          <cell r="I4703">
            <v>0</v>
          </cell>
        </row>
        <row r="4704">
          <cell r="A4704">
            <v>1815140118</v>
          </cell>
          <cell r="B4704">
            <v>118</v>
          </cell>
          <cell r="C4704">
            <v>815140</v>
          </cell>
          <cell r="D4704">
            <v>1</v>
          </cell>
          <cell r="E4704">
            <v>0</v>
          </cell>
          <cell r="F4704" t="str">
            <v>אומ"ץ - מורים</v>
          </cell>
          <cell r="G4704" t="str">
            <v>שכר</v>
          </cell>
          <cell r="H4704">
            <v>0</v>
          </cell>
          <cell r="I4704">
            <v>0</v>
          </cell>
        </row>
        <row r="4705">
          <cell r="A4705">
            <v>1815140211</v>
          </cell>
          <cell r="B4705">
            <v>211</v>
          </cell>
          <cell r="C4705">
            <v>815140</v>
          </cell>
          <cell r="D4705">
            <v>1</v>
          </cell>
          <cell r="E4705">
            <v>0</v>
          </cell>
          <cell r="F4705" t="str">
            <v>מענה</v>
          </cell>
          <cell r="G4705" t="str">
            <v>שכר</v>
          </cell>
          <cell r="H4705">
            <v>0</v>
          </cell>
          <cell r="I4705">
            <v>0</v>
          </cell>
        </row>
        <row r="4706">
          <cell r="A4706">
            <v>1815140212</v>
          </cell>
          <cell r="B4706">
            <v>212</v>
          </cell>
          <cell r="C4706">
            <v>815140</v>
          </cell>
          <cell r="D4706">
            <v>1</v>
          </cell>
          <cell r="E4706">
            <v>0</v>
          </cell>
          <cell r="F4706" t="str">
            <v>יזמים צעירים</v>
          </cell>
          <cell r="G4706" t="str">
            <v>שכר</v>
          </cell>
          <cell r="H4706">
            <v>0</v>
          </cell>
          <cell r="I4706">
            <v>0</v>
          </cell>
        </row>
        <row r="4707">
          <cell r="A4707">
            <v>1815140213</v>
          </cell>
          <cell r="B4707">
            <v>213</v>
          </cell>
          <cell r="C4707">
            <v>815140</v>
          </cell>
          <cell r="D4707">
            <v>1</v>
          </cell>
          <cell r="E4707">
            <v>0</v>
          </cell>
          <cell r="F4707" t="str">
            <v>אומ"ץ - מדריכים</v>
          </cell>
          <cell r="G4707" t="str">
            <v>שכר</v>
          </cell>
          <cell r="H4707">
            <v>0</v>
          </cell>
          <cell r="I4707">
            <v>280000</v>
          </cell>
        </row>
        <row r="4708">
          <cell r="A4708">
            <v>1815140214</v>
          </cell>
          <cell r="B4708">
            <v>214</v>
          </cell>
          <cell r="C4708">
            <v>815140</v>
          </cell>
          <cell r="D4708">
            <v>1</v>
          </cell>
          <cell r="E4708">
            <v>0</v>
          </cell>
          <cell r="F4708" t="str">
            <v>מהות</v>
          </cell>
          <cell r="G4708" t="str">
            <v>שכר</v>
          </cell>
          <cell r="H4708">
            <v>0</v>
          </cell>
          <cell r="I4708">
            <v>0</v>
          </cell>
        </row>
        <row r="4709">
          <cell r="A4709">
            <v>1815140215</v>
          </cell>
          <cell r="B4709">
            <v>215</v>
          </cell>
          <cell r="C4709">
            <v>815140</v>
          </cell>
          <cell r="D4709">
            <v>1</v>
          </cell>
          <cell r="E4709">
            <v>0</v>
          </cell>
          <cell r="F4709" t="str">
            <v>יעד</v>
          </cell>
          <cell r="G4709" t="str">
            <v>שכר</v>
          </cell>
          <cell r="H4709">
            <v>0</v>
          </cell>
          <cell r="I4709">
            <v>0</v>
          </cell>
        </row>
        <row r="4710">
          <cell r="A4710">
            <v>1815140216</v>
          </cell>
          <cell r="B4710">
            <v>216</v>
          </cell>
          <cell r="C4710">
            <v>815140</v>
          </cell>
          <cell r="D4710">
            <v>1</v>
          </cell>
          <cell r="E4710">
            <v>0</v>
          </cell>
          <cell r="F4710" t="str">
            <v>תפ"ן</v>
          </cell>
          <cell r="G4710" t="str">
            <v>שכר</v>
          </cell>
          <cell r="H4710">
            <v>0</v>
          </cell>
          <cell r="I4710">
            <v>0</v>
          </cell>
        </row>
        <row r="4711">
          <cell r="A4711">
            <v>1815140780</v>
          </cell>
          <cell r="B4711">
            <v>780</v>
          </cell>
          <cell r="C4711">
            <v>815140</v>
          </cell>
          <cell r="D4711">
            <v>1</v>
          </cell>
          <cell r="E4711">
            <v>0</v>
          </cell>
          <cell r="F4711" t="str">
            <v>פעולות - אומ"ץ</v>
          </cell>
          <cell r="G4711" t="str">
            <v>גמיש</v>
          </cell>
          <cell r="H4711">
            <v>0</v>
          </cell>
          <cell r="I4711">
            <v>20000</v>
          </cell>
        </row>
        <row r="4712">
          <cell r="A4712">
            <v>1815140788</v>
          </cell>
          <cell r="B4712">
            <v>788</v>
          </cell>
          <cell r="C4712">
            <v>815140</v>
          </cell>
          <cell r="D4712">
            <v>1</v>
          </cell>
          <cell r="E4712">
            <v>0</v>
          </cell>
          <cell r="F4712" t="str">
            <v>פרוייקטים</v>
          </cell>
          <cell r="G4712" t="str">
            <v>גמיש</v>
          </cell>
          <cell r="H4712">
            <v>0</v>
          </cell>
          <cell r="I4712">
            <v>0</v>
          </cell>
        </row>
        <row r="4713">
          <cell r="A4713" t="e">
            <v>#VALUE!</v>
          </cell>
          <cell r="B4713" t="str">
            <v>815140  סך הכל</v>
          </cell>
          <cell r="C4713">
            <v>0</v>
          </cell>
          <cell r="D4713">
            <v>0</v>
          </cell>
          <cell r="E4713">
            <v>0</v>
          </cell>
          <cell r="F4713" t="str">
            <v>יוזמות - ק"ש</v>
          </cell>
          <cell r="G4713">
            <v>0</v>
          </cell>
          <cell r="H4713">
            <v>0</v>
          </cell>
          <cell r="I4713">
            <v>300000</v>
          </cell>
        </row>
        <row r="4714">
          <cell r="A4714">
            <v>18151500</v>
          </cell>
          <cell r="B4714">
            <v>0</v>
          </cell>
          <cell r="C4714">
            <v>815150</v>
          </cell>
          <cell r="D4714">
            <v>1</v>
          </cell>
          <cell r="E4714">
            <v>0</v>
          </cell>
          <cell r="F4714" t="str">
            <v>יוזמות - איילון</v>
          </cell>
          <cell r="G4714" t="str">
            <v xml:space="preserve"> </v>
          </cell>
          <cell r="H4714">
            <v>0</v>
          </cell>
          <cell r="I4714">
            <v>0</v>
          </cell>
        </row>
        <row r="4715">
          <cell r="A4715">
            <v>1815150118</v>
          </cell>
          <cell r="B4715">
            <v>118</v>
          </cell>
          <cell r="C4715">
            <v>815150</v>
          </cell>
          <cell r="D4715">
            <v>1</v>
          </cell>
          <cell r="E4715">
            <v>0</v>
          </cell>
          <cell r="F4715" t="str">
            <v>אומ"ץ - מורים</v>
          </cell>
          <cell r="G4715" t="str">
            <v>שכר</v>
          </cell>
          <cell r="H4715">
            <v>0</v>
          </cell>
          <cell r="I4715">
            <v>0</v>
          </cell>
        </row>
        <row r="4716">
          <cell r="A4716">
            <v>1815150211</v>
          </cell>
          <cell r="B4716">
            <v>211</v>
          </cell>
          <cell r="C4716">
            <v>815150</v>
          </cell>
          <cell r="D4716">
            <v>1</v>
          </cell>
          <cell r="E4716">
            <v>0</v>
          </cell>
          <cell r="F4716" t="str">
            <v>מענה</v>
          </cell>
          <cell r="G4716" t="str">
            <v>שכר</v>
          </cell>
          <cell r="H4716">
            <v>0</v>
          </cell>
          <cell r="I4716">
            <v>0</v>
          </cell>
        </row>
        <row r="4717">
          <cell r="A4717">
            <v>1815150212</v>
          </cell>
          <cell r="B4717">
            <v>212</v>
          </cell>
          <cell r="C4717">
            <v>815150</v>
          </cell>
          <cell r="D4717">
            <v>1</v>
          </cell>
          <cell r="E4717">
            <v>0</v>
          </cell>
          <cell r="F4717" t="str">
            <v>יזמים צעירים</v>
          </cell>
          <cell r="G4717" t="str">
            <v>שכר</v>
          </cell>
          <cell r="H4717">
            <v>0</v>
          </cell>
          <cell r="I4717">
            <v>0</v>
          </cell>
        </row>
        <row r="4718">
          <cell r="A4718">
            <v>1815150213</v>
          </cell>
          <cell r="B4718">
            <v>213</v>
          </cell>
          <cell r="C4718">
            <v>815150</v>
          </cell>
          <cell r="D4718">
            <v>1</v>
          </cell>
          <cell r="E4718">
            <v>0</v>
          </cell>
          <cell r="F4718" t="str">
            <v>אומ"ץ - מדריכים</v>
          </cell>
          <cell r="G4718" t="str">
            <v>שכר</v>
          </cell>
          <cell r="H4718">
            <v>0</v>
          </cell>
          <cell r="I4718">
            <v>235000</v>
          </cell>
        </row>
        <row r="4719">
          <cell r="A4719">
            <v>1815150214</v>
          </cell>
          <cell r="B4719">
            <v>214</v>
          </cell>
          <cell r="C4719">
            <v>815150</v>
          </cell>
          <cell r="D4719">
            <v>1</v>
          </cell>
          <cell r="E4719">
            <v>0</v>
          </cell>
          <cell r="F4719" t="str">
            <v>מהות</v>
          </cell>
          <cell r="G4719" t="str">
            <v>שכר</v>
          </cell>
          <cell r="H4719">
            <v>0</v>
          </cell>
          <cell r="I4719">
            <v>0</v>
          </cell>
        </row>
        <row r="4720">
          <cell r="A4720">
            <v>1815150215</v>
          </cell>
          <cell r="B4720">
            <v>215</v>
          </cell>
          <cell r="C4720">
            <v>815150</v>
          </cell>
          <cell r="D4720">
            <v>1</v>
          </cell>
          <cell r="E4720">
            <v>0</v>
          </cell>
          <cell r="F4720" t="str">
            <v>יעד</v>
          </cell>
          <cell r="G4720" t="str">
            <v>שכר</v>
          </cell>
          <cell r="H4720">
            <v>0</v>
          </cell>
          <cell r="I4720">
            <v>0</v>
          </cell>
        </row>
        <row r="4721">
          <cell r="A4721">
            <v>1815150216</v>
          </cell>
          <cell r="B4721">
            <v>216</v>
          </cell>
          <cell r="C4721">
            <v>815150</v>
          </cell>
          <cell r="D4721">
            <v>1</v>
          </cell>
          <cell r="E4721">
            <v>0</v>
          </cell>
          <cell r="F4721" t="str">
            <v>תפ"ן</v>
          </cell>
          <cell r="G4721" t="str">
            <v>שכר</v>
          </cell>
          <cell r="H4721">
            <v>0</v>
          </cell>
          <cell r="I4721">
            <v>0</v>
          </cell>
        </row>
        <row r="4722">
          <cell r="A4722">
            <v>1815150780</v>
          </cell>
          <cell r="B4722">
            <v>780</v>
          </cell>
          <cell r="C4722">
            <v>815150</v>
          </cell>
          <cell r="D4722">
            <v>1</v>
          </cell>
          <cell r="E4722">
            <v>0</v>
          </cell>
          <cell r="F4722" t="str">
            <v>פעולות - אומ"ץ</v>
          </cell>
          <cell r="G4722" t="str">
            <v>גמיש</v>
          </cell>
          <cell r="H4722">
            <v>0</v>
          </cell>
          <cell r="I4722">
            <v>20000</v>
          </cell>
        </row>
        <row r="4723">
          <cell r="A4723">
            <v>1815150788</v>
          </cell>
          <cell r="B4723">
            <v>788</v>
          </cell>
          <cell r="C4723">
            <v>815150</v>
          </cell>
          <cell r="D4723">
            <v>1</v>
          </cell>
          <cell r="E4723">
            <v>0</v>
          </cell>
          <cell r="F4723" t="str">
            <v>פרוייקטים</v>
          </cell>
          <cell r="G4723" t="str">
            <v>גמיש</v>
          </cell>
          <cell r="H4723">
            <v>0</v>
          </cell>
          <cell r="I4723">
            <v>0</v>
          </cell>
        </row>
        <row r="4724">
          <cell r="A4724" t="e">
            <v>#VALUE!</v>
          </cell>
          <cell r="B4724" t="str">
            <v>815150  סך הכל</v>
          </cell>
          <cell r="C4724">
            <v>0</v>
          </cell>
          <cell r="D4724">
            <v>0</v>
          </cell>
          <cell r="E4724">
            <v>0</v>
          </cell>
          <cell r="F4724" t="str">
            <v>יוזמות - איילון</v>
          </cell>
          <cell r="G4724">
            <v>0</v>
          </cell>
          <cell r="H4724">
            <v>0</v>
          </cell>
          <cell r="I4724">
            <v>255000</v>
          </cell>
        </row>
        <row r="4725">
          <cell r="A4725">
            <v>18151600</v>
          </cell>
          <cell r="B4725">
            <v>0</v>
          </cell>
          <cell r="C4725">
            <v>815160</v>
          </cell>
          <cell r="D4725">
            <v>1</v>
          </cell>
          <cell r="E4725">
            <v>0</v>
          </cell>
          <cell r="F4725" t="str">
            <v>יוזמות - יבנה</v>
          </cell>
          <cell r="G4725" t="str">
            <v xml:space="preserve"> </v>
          </cell>
          <cell r="H4725">
            <v>0</v>
          </cell>
          <cell r="I4725">
            <v>0</v>
          </cell>
        </row>
        <row r="4726">
          <cell r="A4726">
            <v>1815160118</v>
          </cell>
          <cell r="B4726">
            <v>118</v>
          </cell>
          <cell r="C4726">
            <v>815160</v>
          </cell>
          <cell r="D4726">
            <v>1</v>
          </cell>
          <cell r="E4726">
            <v>0</v>
          </cell>
          <cell r="F4726" t="str">
            <v>אומ"ץ - מורים</v>
          </cell>
          <cell r="G4726" t="str">
            <v>שכר</v>
          </cell>
          <cell r="H4726">
            <v>0</v>
          </cell>
          <cell r="I4726">
            <v>0</v>
          </cell>
        </row>
        <row r="4727">
          <cell r="A4727">
            <v>1815160211</v>
          </cell>
          <cell r="B4727">
            <v>211</v>
          </cell>
          <cell r="C4727">
            <v>815160</v>
          </cell>
          <cell r="D4727">
            <v>1</v>
          </cell>
          <cell r="E4727">
            <v>0</v>
          </cell>
          <cell r="F4727" t="str">
            <v>מענה</v>
          </cell>
          <cell r="G4727" t="str">
            <v>שכר</v>
          </cell>
          <cell r="H4727">
            <v>0</v>
          </cell>
          <cell r="I4727">
            <v>0</v>
          </cell>
        </row>
        <row r="4728">
          <cell r="A4728">
            <v>1815160212</v>
          </cell>
          <cell r="B4728">
            <v>212</v>
          </cell>
          <cell r="C4728">
            <v>815160</v>
          </cell>
          <cell r="D4728">
            <v>1</v>
          </cell>
          <cell r="E4728">
            <v>0</v>
          </cell>
          <cell r="F4728" t="str">
            <v>יזמים צעירים</v>
          </cell>
          <cell r="G4728" t="str">
            <v>שכר</v>
          </cell>
          <cell r="H4728">
            <v>0</v>
          </cell>
          <cell r="I4728">
            <v>0</v>
          </cell>
        </row>
        <row r="4729">
          <cell r="A4729">
            <v>1815160213</v>
          </cell>
          <cell r="B4729">
            <v>213</v>
          </cell>
          <cell r="C4729">
            <v>815160</v>
          </cell>
          <cell r="D4729">
            <v>1</v>
          </cell>
          <cell r="E4729">
            <v>0</v>
          </cell>
          <cell r="F4729" t="str">
            <v>אומ"ץ - מדריכים</v>
          </cell>
          <cell r="G4729" t="str">
            <v>שכר</v>
          </cell>
          <cell r="H4729">
            <v>0</v>
          </cell>
          <cell r="I4729">
            <v>190000</v>
          </cell>
        </row>
        <row r="4730">
          <cell r="A4730">
            <v>1815160214</v>
          </cell>
          <cell r="B4730">
            <v>214</v>
          </cell>
          <cell r="C4730">
            <v>815160</v>
          </cell>
          <cell r="D4730">
            <v>1</v>
          </cell>
          <cell r="E4730">
            <v>0</v>
          </cell>
          <cell r="F4730" t="str">
            <v>מהות</v>
          </cell>
          <cell r="G4730" t="str">
            <v>שכר</v>
          </cell>
          <cell r="H4730">
            <v>0</v>
          </cell>
          <cell r="I4730">
            <v>0</v>
          </cell>
        </row>
        <row r="4731">
          <cell r="A4731">
            <v>1815160215</v>
          </cell>
          <cell r="B4731">
            <v>215</v>
          </cell>
          <cell r="C4731">
            <v>815160</v>
          </cell>
          <cell r="D4731">
            <v>1</v>
          </cell>
          <cell r="E4731">
            <v>0</v>
          </cell>
          <cell r="F4731" t="str">
            <v>יעד</v>
          </cell>
          <cell r="G4731" t="str">
            <v>שכר</v>
          </cell>
          <cell r="H4731">
            <v>0</v>
          </cell>
          <cell r="I4731">
            <v>0</v>
          </cell>
        </row>
        <row r="4732">
          <cell r="A4732">
            <v>1815160216</v>
          </cell>
          <cell r="B4732">
            <v>216</v>
          </cell>
          <cell r="C4732">
            <v>815160</v>
          </cell>
          <cell r="D4732">
            <v>1</v>
          </cell>
          <cell r="E4732">
            <v>0</v>
          </cell>
          <cell r="F4732" t="str">
            <v>תפ"ן</v>
          </cell>
          <cell r="G4732" t="str">
            <v>שכר</v>
          </cell>
          <cell r="H4732">
            <v>0</v>
          </cell>
          <cell r="I4732">
            <v>0</v>
          </cell>
        </row>
        <row r="4733">
          <cell r="A4733">
            <v>1815160780</v>
          </cell>
          <cell r="B4733">
            <v>780</v>
          </cell>
          <cell r="C4733">
            <v>815160</v>
          </cell>
          <cell r="D4733">
            <v>1</v>
          </cell>
          <cell r="E4733">
            <v>0</v>
          </cell>
          <cell r="F4733" t="str">
            <v>פעולות - אומ"ץ</v>
          </cell>
          <cell r="G4733" t="str">
            <v>גמיש</v>
          </cell>
          <cell r="H4733">
            <v>0</v>
          </cell>
          <cell r="I4733">
            <v>20000</v>
          </cell>
        </row>
        <row r="4734">
          <cell r="A4734">
            <v>1815160788</v>
          </cell>
          <cell r="B4734">
            <v>788</v>
          </cell>
          <cell r="C4734">
            <v>815160</v>
          </cell>
          <cell r="D4734">
            <v>1</v>
          </cell>
          <cell r="E4734">
            <v>0</v>
          </cell>
          <cell r="F4734" t="str">
            <v>פרוייקטים</v>
          </cell>
          <cell r="G4734" t="str">
            <v>גמיש</v>
          </cell>
          <cell r="H4734">
            <v>0</v>
          </cell>
          <cell r="I4734">
            <v>0</v>
          </cell>
        </row>
        <row r="4735">
          <cell r="A4735" t="e">
            <v>#VALUE!</v>
          </cell>
          <cell r="B4735" t="str">
            <v>815160  סך הכל</v>
          </cell>
          <cell r="C4735">
            <v>0</v>
          </cell>
          <cell r="D4735">
            <v>0</v>
          </cell>
          <cell r="E4735">
            <v>0</v>
          </cell>
          <cell r="F4735" t="str">
            <v>יוזמות - יבנה</v>
          </cell>
          <cell r="G4735">
            <v>0</v>
          </cell>
          <cell r="H4735">
            <v>0</v>
          </cell>
          <cell r="I4735">
            <v>210000</v>
          </cell>
        </row>
        <row r="4736">
          <cell r="A4736">
            <v>18151700</v>
          </cell>
          <cell r="B4736">
            <v>0</v>
          </cell>
          <cell r="C4736">
            <v>815170</v>
          </cell>
          <cell r="D4736">
            <v>1</v>
          </cell>
          <cell r="E4736">
            <v>0</v>
          </cell>
          <cell r="F4736" t="str">
            <v>יוזמות - קציר</v>
          </cell>
          <cell r="G4736" t="str">
            <v xml:space="preserve"> </v>
          </cell>
          <cell r="H4736">
            <v>0</v>
          </cell>
          <cell r="I4736">
            <v>0</v>
          </cell>
        </row>
        <row r="4737">
          <cell r="A4737">
            <v>1815170118</v>
          </cell>
          <cell r="B4737">
            <v>118</v>
          </cell>
          <cell r="C4737">
            <v>815170</v>
          </cell>
          <cell r="D4737">
            <v>1</v>
          </cell>
          <cell r="E4737">
            <v>0</v>
          </cell>
          <cell r="F4737" t="str">
            <v>אומ"ץ - מורים</v>
          </cell>
          <cell r="G4737" t="str">
            <v>שכר</v>
          </cell>
          <cell r="H4737">
            <v>0</v>
          </cell>
          <cell r="I4737">
            <v>0</v>
          </cell>
        </row>
        <row r="4738">
          <cell r="A4738">
            <v>1815170211</v>
          </cell>
          <cell r="B4738">
            <v>211</v>
          </cell>
          <cell r="C4738">
            <v>815170</v>
          </cell>
          <cell r="D4738">
            <v>1</v>
          </cell>
          <cell r="E4738">
            <v>0</v>
          </cell>
          <cell r="F4738" t="str">
            <v>מענה</v>
          </cell>
          <cell r="G4738" t="str">
            <v>שכר</v>
          </cell>
          <cell r="H4738">
            <v>0</v>
          </cell>
          <cell r="I4738">
            <v>0</v>
          </cell>
        </row>
        <row r="4739">
          <cell r="A4739">
            <v>1815170212</v>
          </cell>
          <cell r="B4739">
            <v>212</v>
          </cell>
          <cell r="C4739">
            <v>815170</v>
          </cell>
          <cell r="D4739">
            <v>1</v>
          </cell>
          <cell r="E4739">
            <v>0</v>
          </cell>
          <cell r="F4739" t="str">
            <v>יזמים צעירים</v>
          </cell>
          <cell r="G4739" t="str">
            <v>שכר</v>
          </cell>
          <cell r="H4739">
            <v>0</v>
          </cell>
          <cell r="I4739">
            <v>0</v>
          </cell>
        </row>
        <row r="4740">
          <cell r="A4740">
            <v>1815170213</v>
          </cell>
          <cell r="B4740">
            <v>213</v>
          </cell>
          <cell r="C4740">
            <v>815170</v>
          </cell>
          <cell r="D4740">
            <v>1</v>
          </cell>
          <cell r="E4740">
            <v>0</v>
          </cell>
          <cell r="F4740" t="str">
            <v>אומ"ץ - מדריכים</v>
          </cell>
          <cell r="G4740" t="str">
            <v>שכר</v>
          </cell>
          <cell r="H4740">
            <v>0</v>
          </cell>
          <cell r="I4740">
            <v>250000</v>
          </cell>
        </row>
        <row r="4741">
          <cell r="A4741">
            <v>1815170214</v>
          </cell>
          <cell r="B4741">
            <v>214</v>
          </cell>
          <cell r="C4741">
            <v>815170</v>
          </cell>
          <cell r="D4741">
            <v>1</v>
          </cell>
          <cell r="E4741">
            <v>0</v>
          </cell>
          <cell r="F4741" t="str">
            <v>מהות</v>
          </cell>
          <cell r="G4741" t="str">
            <v>שכר</v>
          </cell>
          <cell r="H4741">
            <v>0</v>
          </cell>
          <cell r="I4741">
            <v>0</v>
          </cell>
        </row>
        <row r="4742">
          <cell r="A4742">
            <v>1815170215</v>
          </cell>
          <cell r="B4742">
            <v>215</v>
          </cell>
          <cell r="C4742">
            <v>815170</v>
          </cell>
          <cell r="D4742">
            <v>1</v>
          </cell>
          <cell r="E4742">
            <v>0</v>
          </cell>
          <cell r="F4742" t="str">
            <v>יעד</v>
          </cell>
          <cell r="G4742" t="str">
            <v>שכר</v>
          </cell>
          <cell r="H4742">
            <v>0</v>
          </cell>
          <cell r="I4742">
            <v>0</v>
          </cell>
        </row>
        <row r="4743">
          <cell r="A4743">
            <v>1815170216</v>
          </cell>
          <cell r="B4743">
            <v>216</v>
          </cell>
          <cell r="C4743">
            <v>815170</v>
          </cell>
          <cell r="D4743">
            <v>1</v>
          </cell>
          <cell r="E4743">
            <v>0</v>
          </cell>
          <cell r="F4743" t="str">
            <v>תפ"ן</v>
          </cell>
          <cell r="G4743" t="str">
            <v>שכר</v>
          </cell>
          <cell r="H4743">
            <v>0</v>
          </cell>
          <cell r="I4743">
            <v>0</v>
          </cell>
        </row>
        <row r="4744">
          <cell r="A4744">
            <v>1815170780</v>
          </cell>
          <cell r="B4744">
            <v>780</v>
          </cell>
          <cell r="C4744">
            <v>815170</v>
          </cell>
          <cell r="D4744">
            <v>1</v>
          </cell>
          <cell r="E4744">
            <v>0</v>
          </cell>
          <cell r="F4744" t="str">
            <v>פעולות - אומ"ץ</v>
          </cell>
          <cell r="G4744" t="str">
            <v>גמיש</v>
          </cell>
          <cell r="H4744">
            <v>0</v>
          </cell>
          <cell r="I4744">
            <v>20000</v>
          </cell>
        </row>
        <row r="4745">
          <cell r="A4745">
            <v>1815170788</v>
          </cell>
          <cell r="B4745">
            <v>788</v>
          </cell>
          <cell r="C4745">
            <v>815170</v>
          </cell>
          <cell r="D4745">
            <v>1</v>
          </cell>
          <cell r="E4745">
            <v>0</v>
          </cell>
          <cell r="F4745" t="str">
            <v>פרוייקטים</v>
          </cell>
          <cell r="G4745" t="str">
            <v>גמיש</v>
          </cell>
          <cell r="H4745">
            <v>0</v>
          </cell>
          <cell r="I4745">
            <v>0</v>
          </cell>
        </row>
        <row r="4746">
          <cell r="A4746" t="e">
            <v>#VALUE!</v>
          </cell>
          <cell r="B4746" t="str">
            <v>815170  סך הכל</v>
          </cell>
          <cell r="C4746">
            <v>0</v>
          </cell>
          <cell r="D4746">
            <v>0</v>
          </cell>
          <cell r="E4746">
            <v>0</v>
          </cell>
          <cell r="F4746" t="str">
            <v>יוזמות - קציר</v>
          </cell>
          <cell r="G4746">
            <v>0</v>
          </cell>
          <cell r="H4746">
            <v>0</v>
          </cell>
          <cell r="I4746">
            <v>270000</v>
          </cell>
        </row>
        <row r="4747">
          <cell r="A4747">
            <v>18151800</v>
          </cell>
          <cell r="B4747">
            <v>0</v>
          </cell>
          <cell r="C4747">
            <v>815180</v>
          </cell>
          <cell r="D4747">
            <v>1</v>
          </cell>
          <cell r="E4747">
            <v>0</v>
          </cell>
          <cell r="F4747" t="str">
            <v>יוזמות - כרם שלמה</v>
          </cell>
          <cell r="G4747" t="str">
            <v xml:space="preserve"> </v>
          </cell>
          <cell r="H4747">
            <v>0</v>
          </cell>
          <cell r="I4747">
            <v>0</v>
          </cell>
        </row>
        <row r="4748">
          <cell r="A4748">
            <v>1815180118</v>
          </cell>
          <cell r="B4748">
            <v>118</v>
          </cell>
          <cell r="C4748">
            <v>815180</v>
          </cell>
          <cell r="D4748">
            <v>1</v>
          </cell>
          <cell r="E4748">
            <v>0</v>
          </cell>
          <cell r="F4748" t="str">
            <v>אומ"ץ - מורים</v>
          </cell>
          <cell r="G4748" t="str">
            <v>שכר</v>
          </cell>
          <cell r="H4748">
            <v>0</v>
          </cell>
          <cell r="I4748">
            <v>0</v>
          </cell>
        </row>
        <row r="4749">
          <cell r="A4749">
            <v>1815180211</v>
          </cell>
          <cell r="B4749">
            <v>211</v>
          </cell>
          <cell r="C4749">
            <v>815180</v>
          </cell>
          <cell r="D4749">
            <v>1</v>
          </cell>
          <cell r="E4749">
            <v>0</v>
          </cell>
          <cell r="F4749" t="str">
            <v>מענה</v>
          </cell>
          <cell r="G4749" t="str">
            <v>שכר</v>
          </cell>
          <cell r="H4749">
            <v>0</v>
          </cell>
          <cell r="I4749">
            <v>0</v>
          </cell>
        </row>
        <row r="4750">
          <cell r="A4750">
            <v>1815180212</v>
          </cell>
          <cell r="B4750">
            <v>212</v>
          </cell>
          <cell r="C4750">
            <v>815180</v>
          </cell>
          <cell r="D4750">
            <v>1</v>
          </cell>
          <cell r="E4750">
            <v>0</v>
          </cell>
          <cell r="F4750" t="str">
            <v>יזמים צעירים</v>
          </cell>
          <cell r="G4750" t="str">
            <v>שכר</v>
          </cell>
          <cell r="H4750">
            <v>0</v>
          </cell>
          <cell r="I4750">
            <v>0</v>
          </cell>
        </row>
        <row r="4751">
          <cell r="A4751">
            <v>1815180213</v>
          </cell>
          <cell r="B4751">
            <v>213</v>
          </cell>
          <cell r="C4751">
            <v>815180</v>
          </cell>
          <cell r="D4751">
            <v>1</v>
          </cell>
          <cell r="E4751">
            <v>0</v>
          </cell>
          <cell r="F4751" t="str">
            <v>אומ"ץ - מדריכים</v>
          </cell>
          <cell r="G4751" t="str">
            <v>שכר</v>
          </cell>
          <cell r="H4751">
            <v>0</v>
          </cell>
          <cell r="I4751">
            <v>0</v>
          </cell>
        </row>
        <row r="4752">
          <cell r="A4752">
            <v>1815180214</v>
          </cell>
          <cell r="B4752">
            <v>214</v>
          </cell>
          <cell r="C4752">
            <v>815180</v>
          </cell>
          <cell r="D4752">
            <v>1</v>
          </cell>
          <cell r="E4752">
            <v>0</v>
          </cell>
          <cell r="F4752" t="str">
            <v>מהות</v>
          </cell>
          <cell r="G4752" t="str">
            <v>שכר</v>
          </cell>
          <cell r="H4752">
            <v>0</v>
          </cell>
          <cell r="I4752">
            <v>0</v>
          </cell>
        </row>
        <row r="4753">
          <cell r="A4753">
            <v>1815180215</v>
          </cell>
          <cell r="B4753">
            <v>215</v>
          </cell>
          <cell r="C4753">
            <v>815180</v>
          </cell>
          <cell r="D4753">
            <v>1</v>
          </cell>
          <cell r="E4753">
            <v>0</v>
          </cell>
          <cell r="F4753" t="str">
            <v>יעד</v>
          </cell>
          <cell r="G4753" t="str">
            <v>שכר</v>
          </cell>
          <cell r="H4753">
            <v>0</v>
          </cell>
          <cell r="I4753">
            <v>0</v>
          </cell>
        </row>
        <row r="4754">
          <cell r="A4754">
            <v>1815180216</v>
          </cell>
          <cell r="B4754">
            <v>216</v>
          </cell>
          <cell r="C4754">
            <v>815180</v>
          </cell>
          <cell r="D4754">
            <v>1</v>
          </cell>
          <cell r="E4754">
            <v>0</v>
          </cell>
          <cell r="F4754" t="str">
            <v>תפ"ן</v>
          </cell>
          <cell r="G4754" t="str">
            <v>שכר</v>
          </cell>
          <cell r="H4754">
            <v>0</v>
          </cell>
          <cell r="I4754">
            <v>0</v>
          </cell>
        </row>
        <row r="4755">
          <cell r="A4755">
            <v>1815180780</v>
          </cell>
          <cell r="B4755">
            <v>780</v>
          </cell>
          <cell r="C4755">
            <v>815180</v>
          </cell>
          <cell r="D4755">
            <v>1</v>
          </cell>
          <cell r="E4755">
            <v>0</v>
          </cell>
          <cell r="F4755" t="str">
            <v>פעולות - אומ"ץ</v>
          </cell>
          <cell r="G4755" t="str">
            <v>גמיש</v>
          </cell>
          <cell r="H4755">
            <v>0</v>
          </cell>
          <cell r="I4755">
            <v>0</v>
          </cell>
        </row>
        <row r="4756">
          <cell r="A4756">
            <v>1815180788</v>
          </cell>
          <cell r="B4756">
            <v>788</v>
          </cell>
          <cell r="C4756">
            <v>815180</v>
          </cell>
          <cell r="D4756">
            <v>1</v>
          </cell>
          <cell r="E4756">
            <v>0</v>
          </cell>
          <cell r="F4756" t="str">
            <v>פרוייקטים</v>
          </cell>
          <cell r="G4756" t="str">
            <v>גמיש</v>
          </cell>
          <cell r="H4756">
            <v>0</v>
          </cell>
          <cell r="I4756">
            <v>0</v>
          </cell>
        </row>
        <row r="4757">
          <cell r="A4757" t="e">
            <v>#VALUE!</v>
          </cell>
          <cell r="B4757" t="str">
            <v>815180  סך הכל</v>
          </cell>
          <cell r="C4757">
            <v>0</v>
          </cell>
          <cell r="D4757">
            <v>0</v>
          </cell>
          <cell r="E4757">
            <v>0</v>
          </cell>
          <cell r="F4757" t="str">
            <v>יוזמות - כרם שלמה</v>
          </cell>
          <cell r="G4757">
            <v>0</v>
          </cell>
          <cell r="H4757">
            <v>0</v>
          </cell>
          <cell r="I4757">
            <v>0</v>
          </cell>
        </row>
        <row r="4758">
          <cell r="A4758">
            <v>18151900</v>
          </cell>
          <cell r="B4758">
            <v>0</v>
          </cell>
          <cell r="C4758">
            <v>815190</v>
          </cell>
          <cell r="D4758">
            <v>1</v>
          </cell>
          <cell r="E4758">
            <v>0</v>
          </cell>
          <cell r="F4758" t="str">
            <v>יוזמות - עתידים</v>
          </cell>
          <cell r="G4758" t="str">
            <v xml:space="preserve"> </v>
          </cell>
          <cell r="H4758">
            <v>0</v>
          </cell>
          <cell r="I4758">
            <v>0</v>
          </cell>
        </row>
        <row r="4759">
          <cell r="A4759">
            <v>1815190118</v>
          </cell>
          <cell r="B4759">
            <v>118</v>
          </cell>
          <cell r="C4759">
            <v>815190</v>
          </cell>
          <cell r="D4759">
            <v>1</v>
          </cell>
          <cell r="E4759">
            <v>0</v>
          </cell>
          <cell r="F4759" t="str">
            <v>אומ"ץ - מורים</v>
          </cell>
          <cell r="G4759" t="str">
            <v>שכר</v>
          </cell>
          <cell r="H4759">
            <v>0</v>
          </cell>
          <cell r="I4759">
            <v>0</v>
          </cell>
        </row>
        <row r="4760">
          <cell r="A4760">
            <v>1815190211</v>
          </cell>
          <cell r="B4760">
            <v>211</v>
          </cell>
          <cell r="C4760">
            <v>815190</v>
          </cell>
          <cell r="D4760">
            <v>1</v>
          </cell>
          <cell r="E4760">
            <v>0</v>
          </cell>
          <cell r="F4760" t="str">
            <v>מענה</v>
          </cell>
          <cell r="G4760" t="str">
            <v>שכר</v>
          </cell>
          <cell r="H4760">
            <v>0</v>
          </cell>
          <cell r="I4760">
            <v>0</v>
          </cell>
        </row>
        <row r="4761">
          <cell r="A4761">
            <v>1815190212</v>
          </cell>
          <cell r="B4761">
            <v>212</v>
          </cell>
          <cell r="C4761">
            <v>815190</v>
          </cell>
          <cell r="D4761">
            <v>1</v>
          </cell>
          <cell r="E4761">
            <v>0</v>
          </cell>
          <cell r="F4761" t="str">
            <v>יזמים צעירים</v>
          </cell>
          <cell r="G4761" t="str">
            <v>שכר</v>
          </cell>
          <cell r="H4761">
            <v>0</v>
          </cell>
          <cell r="I4761">
            <v>0</v>
          </cell>
        </row>
        <row r="4762">
          <cell r="A4762">
            <v>1815190213</v>
          </cell>
          <cell r="B4762">
            <v>213</v>
          </cell>
          <cell r="C4762">
            <v>815190</v>
          </cell>
          <cell r="D4762">
            <v>1</v>
          </cell>
          <cell r="E4762">
            <v>0</v>
          </cell>
          <cell r="F4762" t="str">
            <v>אומ"ץ - מדריכים</v>
          </cell>
          <cell r="G4762" t="str">
            <v>שכר</v>
          </cell>
          <cell r="H4762">
            <v>0</v>
          </cell>
          <cell r="I4762">
            <v>190000</v>
          </cell>
        </row>
        <row r="4763">
          <cell r="A4763">
            <v>1815190214</v>
          </cell>
          <cell r="B4763">
            <v>214</v>
          </cell>
          <cell r="C4763">
            <v>815190</v>
          </cell>
          <cell r="D4763">
            <v>1</v>
          </cell>
          <cell r="E4763">
            <v>0</v>
          </cell>
          <cell r="F4763" t="str">
            <v>מהות</v>
          </cell>
          <cell r="G4763" t="str">
            <v>שכר</v>
          </cell>
          <cell r="H4763">
            <v>0</v>
          </cell>
          <cell r="I4763">
            <v>0</v>
          </cell>
        </row>
        <row r="4764">
          <cell r="A4764">
            <v>1815190215</v>
          </cell>
          <cell r="B4764">
            <v>215</v>
          </cell>
          <cell r="C4764">
            <v>815190</v>
          </cell>
          <cell r="D4764">
            <v>1</v>
          </cell>
          <cell r="E4764">
            <v>0</v>
          </cell>
          <cell r="F4764" t="str">
            <v>יעד</v>
          </cell>
          <cell r="G4764" t="str">
            <v>שכר</v>
          </cell>
          <cell r="H4764">
            <v>0</v>
          </cell>
          <cell r="I4764">
            <v>0</v>
          </cell>
        </row>
        <row r="4765">
          <cell r="A4765">
            <v>1815190216</v>
          </cell>
          <cell r="B4765">
            <v>216</v>
          </cell>
          <cell r="C4765">
            <v>815190</v>
          </cell>
          <cell r="D4765">
            <v>1</v>
          </cell>
          <cell r="E4765">
            <v>0</v>
          </cell>
          <cell r="F4765" t="str">
            <v>תפ"ן</v>
          </cell>
          <cell r="G4765" t="str">
            <v>שכר</v>
          </cell>
          <cell r="H4765">
            <v>0</v>
          </cell>
          <cell r="I4765">
            <v>0</v>
          </cell>
        </row>
        <row r="4766">
          <cell r="A4766">
            <v>1815190780</v>
          </cell>
          <cell r="B4766">
            <v>780</v>
          </cell>
          <cell r="C4766">
            <v>815190</v>
          </cell>
          <cell r="D4766">
            <v>1</v>
          </cell>
          <cell r="E4766">
            <v>0</v>
          </cell>
          <cell r="F4766" t="str">
            <v>פעולות - אומ"ץ</v>
          </cell>
          <cell r="G4766" t="str">
            <v>גמיש</v>
          </cell>
          <cell r="H4766">
            <v>0</v>
          </cell>
          <cell r="I4766">
            <v>20000</v>
          </cell>
        </row>
        <row r="4767">
          <cell r="A4767">
            <v>1815190788</v>
          </cell>
          <cell r="B4767">
            <v>788</v>
          </cell>
          <cell r="C4767">
            <v>815190</v>
          </cell>
          <cell r="D4767">
            <v>1</v>
          </cell>
          <cell r="E4767">
            <v>0</v>
          </cell>
          <cell r="F4767" t="str">
            <v>פרוייקטים</v>
          </cell>
          <cell r="G4767" t="str">
            <v>גמיש</v>
          </cell>
          <cell r="H4767">
            <v>0</v>
          </cell>
          <cell r="I4767">
            <v>0</v>
          </cell>
        </row>
        <row r="4768">
          <cell r="A4768" t="e">
            <v>#VALUE!</v>
          </cell>
          <cell r="B4768" t="str">
            <v>815190  סך הכל</v>
          </cell>
          <cell r="C4768">
            <v>0</v>
          </cell>
          <cell r="D4768">
            <v>0</v>
          </cell>
          <cell r="E4768">
            <v>0</v>
          </cell>
          <cell r="F4768" t="str">
            <v>יוזמות - עתידים</v>
          </cell>
          <cell r="G4768">
            <v>0</v>
          </cell>
          <cell r="H4768">
            <v>0</v>
          </cell>
          <cell r="I4768">
            <v>210000</v>
          </cell>
        </row>
        <row r="4769">
          <cell r="A4769">
            <v>18157000</v>
          </cell>
          <cell r="B4769">
            <v>0</v>
          </cell>
          <cell r="C4769">
            <v>815700</v>
          </cell>
          <cell r="D4769">
            <v>1</v>
          </cell>
          <cell r="E4769">
            <v>0</v>
          </cell>
          <cell r="F4769" t="str">
            <v xml:space="preserve">בי"ס ע"י ומקיפים  </v>
          </cell>
          <cell r="G4769" t="str">
            <v xml:space="preserve"> </v>
          </cell>
          <cell r="H4769">
            <v>0</v>
          </cell>
          <cell r="I4769">
            <v>0</v>
          </cell>
        </row>
        <row r="4770">
          <cell r="A4770">
            <v>18157100</v>
          </cell>
          <cell r="B4770">
            <v>0</v>
          </cell>
          <cell r="C4770">
            <v>815710</v>
          </cell>
          <cell r="D4770">
            <v>1</v>
          </cell>
          <cell r="E4770">
            <v>0</v>
          </cell>
          <cell r="F4770" t="str">
            <v xml:space="preserve">תיכון נבון </v>
          </cell>
          <cell r="G4770" t="str">
            <v xml:space="preserve"> </v>
          </cell>
          <cell r="H4770">
            <v>0</v>
          </cell>
          <cell r="I4770">
            <v>0</v>
          </cell>
        </row>
        <row r="4771">
          <cell r="A4771">
            <v>1815710110</v>
          </cell>
          <cell r="B4771">
            <v>110</v>
          </cell>
          <cell r="C4771">
            <v>815710</v>
          </cell>
          <cell r="D4771">
            <v>1</v>
          </cell>
          <cell r="E4771">
            <v>0</v>
          </cell>
          <cell r="F4771" t="str">
            <v>השכר הקובע-תקציבית</v>
          </cell>
          <cell r="G4771" t="str">
            <v>שכר</v>
          </cell>
          <cell r="H4771">
            <v>0</v>
          </cell>
          <cell r="I4771">
            <v>0</v>
          </cell>
        </row>
        <row r="4772">
          <cell r="A4772">
            <v>1815710118</v>
          </cell>
          <cell r="B4772">
            <v>118</v>
          </cell>
          <cell r="C4772">
            <v>815710</v>
          </cell>
          <cell r="D4772">
            <v>1</v>
          </cell>
          <cell r="E4772">
            <v>0</v>
          </cell>
          <cell r="F4772" t="str">
            <v xml:space="preserve">שכר עובדי הוראה   </v>
          </cell>
          <cell r="G4772" t="str">
            <v>שכר</v>
          </cell>
          <cell r="H4772">
            <v>0.25783130273545418</v>
          </cell>
          <cell r="I4772">
            <v>13431500</v>
          </cell>
        </row>
        <row r="4773">
          <cell r="A4773">
            <v>1815710119</v>
          </cell>
          <cell r="B4773">
            <v>119</v>
          </cell>
          <cell r="C4773">
            <v>815710</v>
          </cell>
          <cell r="D4773">
            <v>1</v>
          </cell>
          <cell r="E4773">
            <v>0</v>
          </cell>
          <cell r="F4773" t="str">
            <v xml:space="preserve">השכר הקובע-צוברת  </v>
          </cell>
          <cell r="G4773" t="str">
            <v>שכר</v>
          </cell>
          <cell r="H4773">
            <v>1.4975726158150238E-2</v>
          </cell>
          <cell r="I4773">
            <v>1233500</v>
          </cell>
        </row>
        <row r="4774">
          <cell r="A4774">
            <v>1815710122</v>
          </cell>
          <cell r="B4774">
            <v>122</v>
          </cell>
          <cell r="C4774">
            <v>815710</v>
          </cell>
          <cell r="D4774">
            <v>1</v>
          </cell>
          <cell r="E4774">
            <v>0</v>
          </cell>
          <cell r="F4774" t="str">
            <v xml:space="preserve">ביגוד             </v>
          </cell>
          <cell r="G4774" t="str">
            <v>שכר</v>
          </cell>
          <cell r="H4774">
            <v>0</v>
          </cell>
          <cell r="I4774">
            <v>119700</v>
          </cell>
        </row>
        <row r="4775">
          <cell r="A4775">
            <v>1815710126</v>
          </cell>
          <cell r="B4775">
            <v>126</v>
          </cell>
          <cell r="C4775">
            <v>815710</v>
          </cell>
          <cell r="D4775">
            <v>1</v>
          </cell>
          <cell r="E4775">
            <v>0</v>
          </cell>
          <cell r="F4775" t="str">
            <v xml:space="preserve">דמי הבראה         </v>
          </cell>
          <cell r="G4775" t="str">
            <v>שכר</v>
          </cell>
          <cell r="H4775">
            <v>0.15402512796649614</v>
          </cell>
          <cell r="I4775">
            <v>248000</v>
          </cell>
        </row>
        <row r="4776">
          <cell r="A4776">
            <v>1815710130</v>
          </cell>
          <cell r="B4776">
            <v>130</v>
          </cell>
          <cell r="C4776">
            <v>815710</v>
          </cell>
          <cell r="D4776">
            <v>1</v>
          </cell>
          <cell r="E4776">
            <v>0</v>
          </cell>
          <cell r="F4776" t="str">
            <v xml:space="preserve">שעות נוספות       </v>
          </cell>
          <cell r="G4776" t="str">
            <v>שכר</v>
          </cell>
          <cell r="H4776">
            <v>0</v>
          </cell>
          <cell r="I4776">
            <v>13000</v>
          </cell>
        </row>
        <row r="4777">
          <cell r="A4777">
            <v>1815710140</v>
          </cell>
          <cell r="B4777">
            <v>140</v>
          </cell>
          <cell r="C4777">
            <v>815710</v>
          </cell>
          <cell r="D4777">
            <v>1</v>
          </cell>
          <cell r="E4777">
            <v>0</v>
          </cell>
          <cell r="F4777" t="str">
            <v>השתתפות באחזקת רכב</v>
          </cell>
          <cell r="G4777" t="str">
            <v>שכר</v>
          </cell>
          <cell r="H4777">
            <v>0</v>
          </cell>
          <cell r="I4777">
            <v>93700</v>
          </cell>
        </row>
        <row r="4778">
          <cell r="A4778">
            <v>1815710181</v>
          </cell>
          <cell r="B4778">
            <v>181</v>
          </cell>
          <cell r="C4778">
            <v>815710</v>
          </cell>
          <cell r="D4778">
            <v>1</v>
          </cell>
          <cell r="E4778">
            <v>0</v>
          </cell>
          <cell r="F4778" t="str">
            <v>ק'השתל'מורים-מעביד</v>
          </cell>
          <cell r="G4778" t="str">
            <v>שכר</v>
          </cell>
          <cell r="H4778">
            <v>0</v>
          </cell>
          <cell r="I4778">
            <v>0</v>
          </cell>
        </row>
        <row r="4779">
          <cell r="A4779">
            <v>1815710210</v>
          </cell>
          <cell r="B4779">
            <v>210</v>
          </cell>
          <cell r="C4779">
            <v>815710</v>
          </cell>
          <cell r="D4779">
            <v>1</v>
          </cell>
          <cell r="E4779">
            <v>0</v>
          </cell>
          <cell r="F4779" t="str">
            <v>השכר הקובע</v>
          </cell>
          <cell r="G4779" t="str">
            <v>שכר</v>
          </cell>
          <cell r="H4779">
            <v>0</v>
          </cell>
          <cell r="I4779">
            <v>0</v>
          </cell>
        </row>
        <row r="4780">
          <cell r="A4780">
            <v>1815710212</v>
          </cell>
          <cell r="B4780">
            <v>212</v>
          </cell>
          <cell r="C4780">
            <v>815710</v>
          </cell>
          <cell r="D4780">
            <v>1</v>
          </cell>
          <cell r="E4780">
            <v>0</v>
          </cell>
          <cell r="F4780" t="str">
            <v xml:space="preserve">שעורי עזר לעולים  </v>
          </cell>
          <cell r="G4780" t="str">
            <v>שכר</v>
          </cell>
          <cell r="H4780">
            <v>0</v>
          </cell>
          <cell r="I4780">
            <v>0</v>
          </cell>
        </row>
        <row r="4781">
          <cell r="A4781">
            <v>1815710213</v>
          </cell>
          <cell r="B4781">
            <v>213</v>
          </cell>
          <cell r="C4781">
            <v>815710</v>
          </cell>
          <cell r="D4781">
            <v>1</v>
          </cell>
          <cell r="E4781">
            <v>0</v>
          </cell>
          <cell r="F4781" t="str">
            <v xml:space="preserve">שעורי עזר לנכים   </v>
          </cell>
          <cell r="G4781" t="str">
            <v>שכר</v>
          </cell>
          <cell r="H4781">
            <v>0</v>
          </cell>
          <cell r="I4781">
            <v>0</v>
          </cell>
        </row>
        <row r="4782">
          <cell r="A4782">
            <v>1815710214</v>
          </cell>
          <cell r="B4782">
            <v>214</v>
          </cell>
          <cell r="C4782">
            <v>815710</v>
          </cell>
          <cell r="D4782">
            <v>1</v>
          </cell>
          <cell r="E4782">
            <v>0</v>
          </cell>
          <cell r="F4782" t="str">
            <v>שעורי עזר לתלמידים</v>
          </cell>
          <cell r="G4782" t="str">
            <v>שכר</v>
          </cell>
          <cell r="H4782">
            <v>0</v>
          </cell>
          <cell r="I4782">
            <v>0</v>
          </cell>
        </row>
        <row r="4783">
          <cell r="A4783">
            <v>1815710215</v>
          </cell>
          <cell r="B4783">
            <v>215</v>
          </cell>
          <cell r="C4783">
            <v>815710</v>
          </cell>
          <cell r="D4783">
            <v>1</v>
          </cell>
          <cell r="E4783">
            <v>0</v>
          </cell>
          <cell r="F4783" t="str">
            <v>קייטנת קיץ בחט"ב ובתיכוניים</v>
          </cell>
          <cell r="G4783" t="str">
            <v>שכר</v>
          </cell>
          <cell r="H4783">
            <v>0</v>
          </cell>
          <cell r="I4783">
            <v>0</v>
          </cell>
        </row>
        <row r="4784">
          <cell r="A4784">
            <v>1815710216</v>
          </cell>
          <cell r="B4784">
            <v>216</v>
          </cell>
          <cell r="C4784">
            <v>815710</v>
          </cell>
          <cell r="D4784">
            <v>1</v>
          </cell>
          <cell r="E4784">
            <v>0</v>
          </cell>
          <cell r="F4784" t="str">
            <v>פרוייקט קשישים</v>
          </cell>
          <cell r="G4784" t="str">
            <v>שכר</v>
          </cell>
          <cell r="H4784">
            <v>0</v>
          </cell>
          <cell r="I4784">
            <v>2000</v>
          </cell>
        </row>
        <row r="4785">
          <cell r="A4785">
            <v>1815710250</v>
          </cell>
          <cell r="B4785">
            <v>250</v>
          </cell>
          <cell r="C4785">
            <v>815710</v>
          </cell>
          <cell r="D4785">
            <v>1</v>
          </cell>
          <cell r="E4785">
            <v>0</v>
          </cell>
          <cell r="F4785" t="str">
            <v>שעות השאלה למשה"ח</v>
          </cell>
          <cell r="G4785" t="str">
            <v>שכר</v>
          </cell>
          <cell r="H4785">
            <v>4.7994740302432559E-2</v>
          </cell>
          <cell r="I4785">
            <v>159400</v>
          </cell>
        </row>
        <row r="4786">
          <cell r="A4786">
            <v>1815710261</v>
          </cell>
          <cell r="B4786">
            <v>261</v>
          </cell>
          <cell r="C4786">
            <v>815710</v>
          </cell>
          <cell r="D4786">
            <v>1</v>
          </cell>
          <cell r="E4786">
            <v>0</v>
          </cell>
          <cell r="F4786" t="str">
            <v>תכנית גי"א / מש"ב</v>
          </cell>
          <cell r="G4786" t="str">
            <v>שכר</v>
          </cell>
          <cell r="H4786">
            <v>0</v>
          </cell>
          <cell r="I4786">
            <v>0</v>
          </cell>
        </row>
        <row r="4787">
          <cell r="A4787">
            <v>1815710262</v>
          </cell>
          <cell r="B4787">
            <v>262</v>
          </cell>
          <cell r="C4787">
            <v>815710</v>
          </cell>
          <cell r="D4787">
            <v>1</v>
          </cell>
          <cell r="E4787">
            <v>0</v>
          </cell>
          <cell r="F4787" t="str">
            <v>שע' שאילה-מ' חינוך</v>
          </cell>
          <cell r="G4787" t="str">
            <v>שכר</v>
          </cell>
          <cell r="H4787">
            <v>0</v>
          </cell>
          <cell r="I4787">
            <v>0</v>
          </cell>
        </row>
        <row r="4788">
          <cell r="A4788">
            <v>1815710263</v>
          </cell>
          <cell r="B4788">
            <v>263</v>
          </cell>
          <cell r="C4788">
            <v>815710</v>
          </cell>
          <cell r="D4788">
            <v>1</v>
          </cell>
          <cell r="E4788">
            <v>0</v>
          </cell>
          <cell r="F4788" t="str">
            <v xml:space="preserve">עובדי מינהלה      </v>
          </cell>
          <cell r="G4788" t="str">
            <v>שכר</v>
          </cell>
          <cell r="H4788">
            <v>0</v>
          </cell>
          <cell r="I4788">
            <v>0</v>
          </cell>
        </row>
        <row r="4789">
          <cell r="A4789">
            <v>1815710264</v>
          </cell>
          <cell r="B4789">
            <v>264</v>
          </cell>
          <cell r="C4789">
            <v>815710</v>
          </cell>
          <cell r="D4789">
            <v>1</v>
          </cell>
          <cell r="E4789">
            <v>0</v>
          </cell>
          <cell r="F4789" t="str">
            <v>סייעות-מוסדות+חברה</v>
          </cell>
          <cell r="G4789" t="str">
            <v>שכר</v>
          </cell>
          <cell r="H4789">
            <v>0</v>
          </cell>
          <cell r="I4789">
            <v>0</v>
          </cell>
        </row>
        <row r="4790">
          <cell r="A4790">
            <v>1815710420</v>
          </cell>
          <cell r="B4790">
            <v>420</v>
          </cell>
          <cell r="C4790">
            <v>815710</v>
          </cell>
          <cell r="D4790">
            <v>1</v>
          </cell>
          <cell r="E4790">
            <v>0</v>
          </cell>
          <cell r="F4790" t="str">
            <v xml:space="preserve">כיבוי אש          </v>
          </cell>
          <cell r="G4790" t="str">
            <v>גמיש</v>
          </cell>
          <cell r="H4790">
            <v>0</v>
          </cell>
          <cell r="I4790">
            <v>11000</v>
          </cell>
        </row>
        <row r="4791">
          <cell r="A4791">
            <v>1815710423</v>
          </cell>
          <cell r="B4791">
            <v>423</v>
          </cell>
          <cell r="C4791">
            <v>815710</v>
          </cell>
          <cell r="D4791">
            <v>1</v>
          </cell>
          <cell r="E4791">
            <v>0</v>
          </cell>
          <cell r="F4791" t="str">
            <v xml:space="preserve">תחזוקת מבנה       </v>
          </cell>
          <cell r="G4791" t="str">
            <v>קשיח</v>
          </cell>
          <cell r="H4791">
            <v>0</v>
          </cell>
          <cell r="I4791">
            <v>0</v>
          </cell>
        </row>
        <row r="4792">
          <cell r="A4792">
            <v>1815710431</v>
          </cell>
          <cell r="B4792">
            <v>431</v>
          </cell>
          <cell r="C4792">
            <v>815710</v>
          </cell>
          <cell r="D4792">
            <v>1</v>
          </cell>
          <cell r="E4792">
            <v>0</v>
          </cell>
          <cell r="F4792" t="str">
            <v xml:space="preserve">חשמל              </v>
          </cell>
          <cell r="G4792" t="str">
            <v>קשיח</v>
          </cell>
          <cell r="H4792">
            <v>-6.4981949458483568E-3</v>
          </cell>
          <cell r="I4792">
            <v>137600</v>
          </cell>
        </row>
        <row r="4793">
          <cell r="A4793">
            <v>1815710432</v>
          </cell>
          <cell r="B4793">
            <v>432</v>
          </cell>
          <cell r="C4793">
            <v>815710</v>
          </cell>
          <cell r="D4793">
            <v>1</v>
          </cell>
          <cell r="E4793">
            <v>0</v>
          </cell>
          <cell r="F4793" t="str">
            <v xml:space="preserve">מים               </v>
          </cell>
          <cell r="G4793" t="str">
            <v>קשיח</v>
          </cell>
          <cell r="H4793">
            <v>-6.2578222778473247E-3</v>
          </cell>
          <cell r="I4793">
            <v>79400</v>
          </cell>
        </row>
        <row r="4794">
          <cell r="A4794">
            <v>1815710433</v>
          </cell>
          <cell r="B4794">
            <v>433</v>
          </cell>
          <cell r="C4794">
            <v>815710</v>
          </cell>
          <cell r="D4794">
            <v>1</v>
          </cell>
          <cell r="E4794">
            <v>0</v>
          </cell>
          <cell r="F4794" t="str">
            <v xml:space="preserve">חומרי נקיון       </v>
          </cell>
          <cell r="G4794" t="str">
            <v>גמיש</v>
          </cell>
          <cell r="H4794">
            <v>0</v>
          </cell>
          <cell r="I4794">
            <v>0</v>
          </cell>
        </row>
        <row r="4795">
          <cell r="A4795">
            <v>1815710434</v>
          </cell>
          <cell r="B4795">
            <v>434</v>
          </cell>
          <cell r="C4795">
            <v>815710</v>
          </cell>
          <cell r="D4795">
            <v>1</v>
          </cell>
          <cell r="E4795">
            <v>0</v>
          </cell>
          <cell r="F4795" t="str">
            <v xml:space="preserve">חיטוי והדברה      </v>
          </cell>
          <cell r="G4795" t="str">
            <v>גמיש</v>
          </cell>
          <cell r="H4795">
            <v>0</v>
          </cell>
          <cell r="I4795">
            <v>0</v>
          </cell>
        </row>
        <row r="4796">
          <cell r="A4796">
            <v>1815710437</v>
          </cell>
          <cell r="B4796">
            <v>437</v>
          </cell>
          <cell r="C4796">
            <v>815710</v>
          </cell>
          <cell r="D4796">
            <v>1</v>
          </cell>
          <cell r="E4796">
            <v>0</v>
          </cell>
          <cell r="F4796" t="str">
            <v xml:space="preserve">אחזקת אזעקה       </v>
          </cell>
          <cell r="G4796" t="str">
            <v>קשיח</v>
          </cell>
          <cell r="H4796">
            <v>3.7037037037036979E-2</v>
          </cell>
          <cell r="I4796">
            <v>2800</v>
          </cell>
        </row>
        <row r="4797">
          <cell r="A4797">
            <v>1815710441</v>
          </cell>
          <cell r="B4797">
            <v>441</v>
          </cell>
          <cell r="C4797">
            <v>815710</v>
          </cell>
          <cell r="D4797">
            <v>1</v>
          </cell>
          <cell r="E4797">
            <v>0</v>
          </cell>
          <cell r="F4797" t="str">
            <v xml:space="preserve">ביטוח             </v>
          </cell>
          <cell r="G4797" t="str">
            <v>קשיח</v>
          </cell>
          <cell r="H4797">
            <v>0</v>
          </cell>
          <cell r="I4797">
            <v>0</v>
          </cell>
        </row>
        <row r="4798">
          <cell r="A4798">
            <v>1815710450</v>
          </cell>
          <cell r="B4798">
            <v>450</v>
          </cell>
          <cell r="C4798">
            <v>815710</v>
          </cell>
          <cell r="D4798">
            <v>1</v>
          </cell>
          <cell r="E4798">
            <v>0</v>
          </cell>
          <cell r="F4798" t="str">
            <v xml:space="preserve">ריהוט ואחזקתו     </v>
          </cell>
          <cell r="G4798" t="str">
            <v>גמיש</v>
          </cell>
          <cell r="H4798">
            <v>-7.2992700729926918E-3</v>
          </cell>
          <cell r="I4798">
            <v>13600</v>
          </cell>
        </row>
        <row r="4799">
          <cell r="A4799">
            <v>1815710470</v>
          </cell>
          <cell r="B4799">
            <v>470</v>
          </cell>
          <cell r="C4799">
            <v>815710</v>
          </cell>
          <cell r="D4799">
            <v>1</v>
          </cell>
          <cell r="E4799">
            <v>0</v>
          </cell>
          <cell r="F4799" t="str">
            <v xml:space="preserve">אחזקת מכונות משרד </v>
          </cell>
          <cell r="G4799" t="str">
            <v>גמיש</v>
          </cell>
          <cell r="H4799">
            <v>0</v>
          </cell>
          <cell r="I4799">
            <v>0</v>
          </cell>
        </row>
        <row r="4800">
          <cell r="A4800">
            <v>1815710471</v>
          </cell>
          <cell r="B4800">
            <v>471</v>
          </cell>
          <cell r="C4800">
            <v>815710</v>
          </cell>
          <cell r="D4800">
            <v>1</v>
          </cell>
          <cell r="E4800">
            <v>0</v>
          </cell>
          <cell r="F4800" t="str">
            <v xml:space="preserve">מכשירי כתיבה      </v>
          </cell>
          <cell r="G4800" t="str">
            <v>גמיש</v>
          </cell>
          <cell r="H4800">
            <v>0</v>
          </cell>
          <cell r="I4800">
            <v>0</v>
          </cell>
        </row>
        <row r="4801">
          <cell r="A4801">
            <v>1815710511</v>
          </cell>
          <cell r="B4801">
            <v>511</v>
          </cell>
          <cell r="C4801">
            <v>815710</v>
          </cell>
          <cell r="D4801">
            <v>1</v>
          </cell>
          <cell r="E4801">
            <v>0</v>
          </cell>
          <cell r="F4801" t="str">
            <v xml:space="preserve">אירוח וכיבוד      </v>
          </cell>
          <cell r="G4801" t="str">
            <v>גמיש</v>
          </cell>
          <cell r="H4801">
            <v>0</v>
          </cell>
          <cell r="I4801">
            <v>13000</v>
          </cell>
        </row>
        <row r="4802">
          <cell r="A4802">
            <v>1815710512</v>
          </cell>
          <cell r="B4802">
            <v>512</v>
          </cell>
          <cell r="C4802">
            <v>815710</v>
          </cell>
          <cell r="D4802">
            <v>1</v>
          </cell>
          <cell r="E4802">
            <v>0</v>
          </cell>
          <cell r="F4802" t="str">
            <v xml:space="preserve">נסיעות ואש"ל      </v>
          </cell>
          <cell r="G4802" t="str">
            <v>גמיש</v>
          </cell>
          <cell r="H4802">
            <v>0</v>
          </cell>
          <cell r="I4802">
            <v>0</v>
          </cell>
        </row>
        <row r="4803">
          <cell r="A4803">
            <v>1815710517</v>
          </cell>
          <cell r="B4803">
            <v>517</v>
          </cell>
          <cell r="C4803">
            <v>815710</v>
          </cell>
          <cell r="D4803">
            <v>1</v>
          </cell>
          <cell r="E4803">
            <v>0</v>
          </cell>
          <cell r="F4803" t="str">
            <v xml:space="preserve">מסיבות מפקדים ושי </v>
          </cell>
          <cell r="G4803" t="str">
            <v>גמיש</v>
          </cell>
          <cell r="H4803">
            <v>0</v>
          </cell>
          <cell r="I4803">
            <v>0</v>
          </cell>
        </row>
        <row r="4804">
          <cell r="A4804">
            <v>1815710522</v>
          </cell>
          <cell r="B4804">
            <v>522</v>
          </cell>
          <cell r="C4804">
            <v>815710</v>
          </cell>
          <cell r="D4804">
            <v>1</v>
          </cell>
          <cell r="E4804">
            <v>0</v>
          </cell>
          <cell r="F4804" t="str">
            <v xml:space="preserve">ספרים ועיתונים    </v>
          </cell>
          <cell r="G4804" t="str">
            <v>גמיש</v>
          </cell>
          <cell r="H4804">
            <v>0</v>
          </cell>
          <cell r="I4804">
            <v>0</v>
          </cell>
        </row>
        <row r="4805">
          <cell r="A4805">
            <v>1815710530</v>
          </cell>
          <cell r="B4805">
            <v>530</v>
          </cell>
          <cell r="C4805">
            <v>815710</v>
          </cell>
          <cell r="D4805">
            <v>1</v>
          </cell>
          <cell r="E4805">
            <v>0</v>
          </cell>
          <cell r="F4805" t="str">
            <v xml:space="preserve">אופניים לעובדים   </v>
          </cell>
          <cell r="G4805" t="str">
            <v>קשיח</v>
          </cell>
          <cell r="H4805">
            <v>0</v>
          </cell>
          <cell r="I4805">
            <v>0</v>
          </cell>
        </row>
        <row r="4806">
          <cell r="A4806">
            <v>1815710540</v>
          </cell>
          <cell r="B4806">
            <v>540</v>
          </cell>
          <cell r="C4806">
            <v>815710</v>
          </cell>
          <cell r="D4806">
            <v>1</v>
          </cell>
          <cell r="E4806">
            <v>0</v>
          </cell>
          <cell r="F4806" t="str">
            <v xml:space="preserve">הוצאות טלפון      </v>
          </cell>
          <cell r="G4806" t="str">
            <v>גמיש</v>
          </cell>
          <cell r="H4806">
            <v>0</v>
          </cell>
          <cell r="I4806">
            <v>0</v>
          </cell>
        </row>
        <row r="4807">
          <cell r="A4807">
            <v>1815710544</v>
          </cell>
          <cell r="B4807">
            <v>544</v>
          </cell>
          <cell r="C4807">
            <v>815710</v>
          </cell>
          <cell r="D4807">
            <v>1</v>
          </cell>
          <cell r="E4807">
            <v>0</v>
          </cell>
          <cell r="F4807" t="str">
            <v xml:space="preserve">הוצאות דאר        </v>
          </cell>
          <cell r="G4807" t="str">
            <v>קשיח</v>
          </cell>
          <cell r="H4807">
            <v>0</v>
          </cell>
          <cell r="I4807">
            <v>0</v>
          </cell>
        </row>
        <row r="4808">
          <cell r="A4808">
            <v>1815710562</v>
          </cell>
          <cell r="B4808">
            <v>562</v>
          </cell>
          <cell r="C4808">
            <v>815710</v>
          </cell>
          <cell r="D4808">
            <v>1</v>
          </cell>
          <cell r="E4808">
            <v>0</v>
          </cell>
          <cell r="F4808" t="str">
            <v xml:space="preserve">הדפסות            </v>
          </cell>
          <cell r="G4808" t="str">
            <v>גמיש</v>
          </cell>
          <cell r="H4808">
            <v>0</v>
          </cell>
          <cell r="I4808">
            <v>0</v>
          </cell>
        </row>
        <row r="4809">
          <cell r="A4809">
            <v>1815710583</v>
          </cell>
          <cell r="B4809">
            <v>583</v>
          </cell>
          <cell r="C4809">
            <v>815710</v>
          </cell>
          <cell r="D4809">
            <v>1</v>
          </cell>
          <cell r="E4809">
            <v>0</v>
          </cell>
          <cell r="F4809" t="str">
            <v xml:space="preserve">שרות רפואי        </v>
          </cell>
          <cell r="G4809" t="str">
            <v>קשיח</v>
          </cell>
          <cell r="H4809">
            <v>0</v>
          </cell>
          <cell r="I4809">
            <v>0</v>
          </cell>
        </row>
        <row r="4810">
          <cell r="A4810">
            <v>1815710585</v>
          </cell>
          <cell r="B4810">
            <v>585</v>
          </cell>
          <cell r="C4810">
            <v>815710</v>
          </cell>
          <cell r="D4810">
            <v>1</v>
          </cell>
          <cell r="E4810">
            <v>0</v>
          </cell>
          <cell r="F4810" t="str">
            <v xml:space="preserve">שרות אחות         </v>
          </cell>
          <cell r="G4810" t="str">
            <v>קשיח</v>
          </cell>
          <cell r="H4810">
            <v>0</v>
          </cell>
          <cell r="I4810">
            <v>0</v>
          </cell>
        </row>
        <row r="4811">
          <cell r="A4811">
            <v>1815710721</v>
          </cell>
          <cell r="B4811">
            <v>721</v>
          </cell>
          <cell r="C4811">
            <v>815710</v>
          </cell>
          <cell r="D4811">
            <v>1</v>
          </cell>
          <cell r="E4811">
            <v>0</v>
          </cell>
          <cell r="F4811" t="str">
            <v>חמרים-תחזוקת מבנים</v>
          </cell>
          <cell r="G4811" t="str">
            <v>גמיש</v>
          </cell>
          <cell r="H4811">
            <v>0</v>
          </cell>
          <cell r="I4811">
            <v>0</v>
          </cell>
        </row>
        <row r="4812">
          <cell r="A4812">
            <v>1815710722</v>
          </cell>
          <cell r="B4812">
            <v>722</v>
          </cell>
          <cell r="C4812">
            <v>815710</v>
          </cell>
          <cell r="D4812">
            <v>1</v>
          </cell>
          <cell r="E4812">
            <v>0</v>
          </cell>
          <cell r="F4812" t="str">
            <v>חמרים-תחזוקה עצמית</v>
          </cell>
          <cell r="G4812" t="str">
            <v>גמיש</v>
          </cell>
          <cell r="H4812">
            <v>0</v>
          </cell>
          <cell r="I4812">
            <v>0</v>
          </cell>
        </row>
        <row r="4813">
          <cell r="A4813">
            <v>1815710724</v>
          </cell>
          <cell r="B4813">
            <v>724</v>
          </cell>
          <cell r="C4813">
            <v>815710</v>
          </cell>
          <cell r="D4813">
            <v>1</v>
          </cell>
          <cell r="E4813">
            <v>0</v>
          </cell>
          <cell r="F4813" t="str">
            <v>ציוד למגמות</v>
          </cell>
          <cell r="G4813" t="str">
            <v>גמיש</v>
          </cell>
          <cell r="H4813">
            <v>0</v>
          </cell>
          <cell r="I4813">
            <v>0</v>
          </cell>
        </row>
        <row r="4814">
          <cell r="A4814">
            <v>1815710742</v>
          </cell>
          <cell r="B4814">
            <v>742</v>
          </cell>
          <cell r="C4814">
            <v>815710</v>
          </cell>
          <cell r="D4814">
            <v>1</v>
          </cell>
          <cell r="E4814">
            <v>0</v>
          </cell>
          <cell r="F4814" t="str">
            <v xml:space="preserve">כלים וציוד        </v>
          </cell>
          <cell r="G4814" t="str">
            <v>גמיש</v>
          </cell>
          <cell r="H4814">
            <v>0.24770642201834869</v>
          </cell>
          <cell r="I4814">
            <v>54400</v>
          </cell>
        </row>
        <row r="4815">
          <cell r="A4815">
            <v>1815710745</v>
          </cell>
          <cell r="B4815">
            <v>745</v>
          </cell>
          <cell r="C4815">
            <v>815710</v>
          </cell>
          <cell r="D4815">
            <v>1</v>
          </cell>
          <cell r="E4815">
            <v>0</v>
          </cell>
          <cell r="F4815" t="str">
            <v xml:space="preserve">דמי פריצה - תכולה </v>
          </cell>
          <cell r="G4815" t="str">
            <v>קשיח</v>
          </cell>
          <cell r="H4815">
            <v>0</v>
          </cell>
          <cell r="I4815">
            <v>0</v>
          </cell>
        </row>
        <row r="4816">
          <cell r="A4816">
            <v>1815710746</v>
          </cell>
          <cell r="B4816">
            <v>746</v>
          </cell>
          <cell r="C4816">
            <v>815710</v>
          </cell>
          <cell r="D4816">
            <v>1</v>
          </cell>
          <cell r="E4816">
            <v>0</v>
          </cell>
          <cell r="F4816" t="str">
            <v xml:space="preserve">דמי פריצה - מבנה  </v>
          </cell>
          <cell r="G4816" t="str">
            <v>קשיח</v>
          </cell>
          <cell r="H4816">
            <v>0</v>
          </cell>
          <cell r="I4816">
            <v>0</v>
          </cell>
        </row>
        <row r="4817">
          <cell r="A4817">
            <v>1815710750</v>
          </cell>
          <cell r="B4817">
            <v>750</v>
          </cell>
          <cell r="C4817">
            <v>815710</v>
          </cell>
          <cell r="D4817">
            <v>1</v>
          </cell>
          <cell r="E4817">
            <v>0</v>
          </cell>
          <cell r="F4817" t="str">
            <v>אחזקת מוסדות</v>
          </cell>
          <cell r="G4817" t="str">
            <v>קשיח</v>
          </cell>
          <cell r="H4817">
            <v>2.7027027027026973E-2</v>
          </cell>
          <cell r="I4817">
            <v>402800</v>
          </cell>
        </row>
        <row r="4818">
          <cell r="A4818">
            <v>1815710751</v>
          </cell>
          <cell r="B4818">
            <v>751</v>
          </cell>
          <cell r="C4818">
            <v>815710</v>
          </cell>
          <cell r="D4818">
            <v>1</v>
          </cell>
          <cell r="E4818">
            <v>0</v>
          </cell>
          <cell r="F4818" t="str">
            <v xml:space="preserve">עבודות קבלניות    </v>
          </cell>
          <cell r="G4818" t="str">
            <v>גמיש</v>
          </cell>
          <cell r="H4818">
            <v>0</v>
          </cell>
          <cell r="I4818">
            <v>0</v>
          </cell>
        </row>
        <row r="4819">
          <cell r="A4819">
            <v>1815710752</v>
          </cell>
          <cell r="B4819">
            <v>752</v>
          </cell>
          <cell r="C4819">
            <v>815710</v>
          </cell>
          <cell r="D4819">
            <v>1</v>
          </cell>
          <cell r="E4819">
            <v>0</v>
          </cell>
          <cell r="F4819" t="str">
            <v xml:space="preserve">נקיון בקבלנות     </v>
          </cell>
          <cell r="G4819" t="str">
            <v>קשיח</v>
          </cell>
          <cell r="H4819">
            <v>3.0401297122011339E-3</v>
          </cell>
          <cell r="I4819">
            <v>494900</v>
          </cell>
        </row>
        <row r="4820">
          <cell r="A4820">
            <v>1815710753</v>
          </cell>
          <cell r="B4820">
            <v>753</v>
          </cell>
          <cell r="C4820">
            <v>815710</v>
          </cell>
          <cell r="D4820">
            <v>1</v>
          </cell>
          <cell r="E4820">
            <v>0</v>
          </cell>
          <cell r="F4820" t="str">
            <v xml:space="preserve">עובדים חיצוניים   </v>
          </cell>
          <cell r="G4820" t="str">
            <v>קשיח</v>
          </cell>
          <cell r="H4820">
            <v>0</v>
          </cell>
          <cell r="I4820">
            <v>0</v>
          </cell>
        </row>
        <row r="4821">
          <cell r="A4821">
            <v>1815710755</v>
          </cell>
          <cell r="B4821">
            <v>755</v>
          </cell>
          <cell r="C4821">
            <v>815710</v>
          </cell>
          <cell r="D4821">
            <v>1</v>
          </cell>
          <cell r="E4821">
            <v>0</v>
          </cell>
          <cell r="F4821" t="str">
            <v xml:space="preserve">אחות              </v>
          </cell>
          <cell r="G4821" t="str">
            <v>גמיש</v>
          </cell>
          <cell r="H4821">
            <v>0</v>
          </cell>
          <cell r="I4821">
            <v>0</v>
          </cell>
        </row>
        <row r="4822">
          <cell r="A4822">
            <v>1815710759</v>
          </cell>
          <cell r="B4822">
            <v>759</v>
          </cell>
          <cell r="C4822">
            <v>815710</v>
          </cell>
          <cell r="D4822">
            <v>1</v>
          </cell>
          <cell r="E4822">
            <v>0</v>
          </cell>
          <cell r="F4822" t="str">
            <v>שרותי סייעות</v>
          </cell>
          <cell r="G4822" t="str">
            <v>שכר</v>
          </cell>
          <cell r="H4822">
            <v>7.0889894419306154E-2</v>
          </cell>
          <cell r="I4822">
            <v>142000</v>
          </cell>
        </row>
        <row r="4823">
          <cell r="A4823">
            <v>1815710762</v>
          </cell>
          <cell r="B4823">
            <v>762</v>
          </cell>
          <cell r="C4823">
            <v>815710</v>
          </cell>
          <cell r="D4823">
            <v>1</v>
          </cell>
          <cell r="E4823">
            <v>0</v>
          </cell>
          <cell r="F4823" t="str">
            <v>שע' שאילה-מ' חינוך</v>
          </cell>
          <cell r="G4823" t="str">
            <v>שכר</v>
          </cell>
          <cell r="H4823">
            <v>8.7654528164680778E-2</v>
          </cell>
          <cell r="I4823">
            <v>1944400</v>
          </cell>
        </row>
        <row r="4824">
          <cell r="A4824">
            <v>1815710763</v>
          </cell>
          <cell r="B4824">
            <v>763</v>
          </cell>
          <cell r="C4824">
            <v>815710</v>
          </cell>
          <cell r="D4824">
            <v>1</v>
          </cell>
          <cell r="E4824">
            <v>0</v>
          </cell>
          <cell r="F4824" t="str">
            <v xml:space="preserve">עובדי מינהלה      </v>
          </cell>
          <cell r="G4824" t="str">
            <v>קשיח</v>
          </cell>
          <cell r="H4824">
            <v>0</v>
          </cell>
          <cell r="I4824">
            <v>0</v>
          </cell>
        </row>
        <row r="4825">
          <cell r="A4825">
            <v>1815710764</v>
          </cell>
          <cell r="B4825">
            <v>764</v>
          </cell>
          <cell r="C4825">
            <v>815710</v>
          </cell>
          <cell r="D4825">
            <v>1</v>
          </cell>
          <cell r="E4825">
            <v>0</v>
          </cell>
          <cell r="F4825" t="str">
            <v>סייעות-מוסדות+חברה</v>
          </cell>
          <cell r="G4825" t="str">
            <v>קשיח</v>
          </cell>
          <cell r="H4825">
            <v>0</v>
          </cell>
          <cell r="I4825">
            <v>0</v>
          </cell>
        </row>
        <row r="4826">
          <cell r="A4826">
            <v>1815710765</v>
          </cell>
          <cell r="B4826">
            <v>765</v>
          </cell>
          <cell r="C4826">
            <v>815710</v>
          </cell>
          <cell r="D4826">
            <v>1</v>
          </cell>
          <cell r="E4826">
            <v>0</v>
          </cell>
          <cell r="F4826" t="str">
            <v xml:space="preserve">רכז חברתי - חט"ב  </v>
          </cell>
          <cell r="G4826" t="str">
            <v>קשיח</v>
          </cell>
          <cell r="H4826">
            <v>0</v>
          </cell>
          <cell r="I4826">
            <v>0</v>
          </cell>
        </row>
        <row r="4827">
          <cell r="A4827">
            <v>1815710780</v>
          </cell>
          <cell r="B4827">
            <v>780</v>
          </cell>
          <cell r="C4827">
            <v>815710</v>
          </cell>
          <cell r="D4827">
            <v>1</v>
          </cell>
          <cell r="E4827">
            <v>0</v>
          </cell>
          <cell r="F4827" t="str">
            <v xml:space="preserve">חינוך חברתי       </v>
          </cell>
          <cell r="G4827" t="str">
            <v>קשיח</v>
          </cell>
          <cell r="H4827">
            <v>0.13207547169811318</v>
          </cell>
          <cell r="I4827">
            <v>18000</v>
          </cell>
        </row>
        <row r="4828">
          <cell r="A4828">
            <v>1815710781</v>
          </cell>
          <cell r="B4828">
            <v>781</v>
          </cell>
          <cell r="C4828">
            <v>815710</v>
          </cell>
          <cell r="D4828">
            <v>1</v>
          </cell>
          <cell r="E4828">
            <v>0</v>
          </cell>
          <cell r="F4828" t="str">
            <v xml:space="preserve">אחזקת מכשירים     </v>
          </cell>
          <cell r="G4828" t="str">
            <v>גמיש</v>
          </cell>
          <cell r="H4828">
            <v>0</v>
          </cell>
          <cell r="I4828">
            <v>0</v>
          </cell>
        </row>
        <row r="4829">
          <cell r="A4829">
            <v>1815710794</v>
          </cell>
          <cell r="B4829">
            <v>794</v>
          </cell>
          <cell r="C4829">
            <v>815710</v>
          </cell>
          <cell r="D4829">
            <v>1</v>
          </cell>
          <cell r="E4829">
            <v>0</v>
          </cell>
          <cell r="F4829" t="str">
            <v xml:space="preserve">השתתפות בעזר 094  </v>
          </cell>
          <cell r="G4829" t="str">
            <v>קשיח</v>
          </cell>
          <cell r="H4829">
            <v>-0.5</v>
          </cell>
          <cell r="I4829">
            <v>7500</v>
          </cell>
        </row>
        <row r="4830">
          <cell r="A4830">
            <v>1815710810</v>
          </cell>
          <cell r="B4830">
            <v>810</v>
          </cell>
          <cell r="C4830">
            <v>815710</v>
          </cell>
          <cell r="D4830">
            <v>1</v>
          </cell>
          <cell r="E4830">
            <v>0</v>
          </cell>
          <cell r="F4830" t="str">
            <v>הקצבה לניהול עצמי</v>
          </cell>
          <cell r="G4830" t="str">
            <v>גמיש</v>
          </cell>
          <cell r="H4830">
            <v>-5.8290155440414715E-3</v>
          </cell>
          <cell r="I4830">
            <v>153500</v>
          </cell>
        </row>
        <row r="4831">
          <cell r="A4831">
            <v>1815710812</v>
          </cell>
          <cell r="B4831">
            <v>812</v>
          </cell>
          <cell r="C4831">
            <v>815710</v>
          </cell>
          <cell r="D4831">
            <v>1</v>
          </cell>
          <cell r="E4831">
            <v>0</v>
          </cell>
          <cell r="F4831" t="str">
            <v>מסיבות כיתתיות</v>
          </cell>
          <cell r="G4831" t="str">
            <v>גמיש</v>
          </cell>
          <cell r="H4831">
            <v>0</v>
          </cell>
          <cell r="I4831">
            <v>0</v>
          </cell>
        </row>
        <row r="4832">
          <cell r="A4832">
            <v>1815710816</v>
          </cell>
          <cell r="B4832">
            <v>816</v>
          </cell>
          <cell r="C4832">
            <v>815710</v>
          </cell>
          <cell r="D4832">
            <v>1</v>
          </cell>
          <cell r="E4832">
            <v>0</v>
          </cell>
          <cell r="F4832" t="str">
            <v>חט"ב - הכלה והשתלבות</v>
          </cell>
          <cell r="G4832" t="str">
            <v>קשיח</v>
          </cell>
          <cell r="H4832">
            <v>0</v>
          </cell>
          <cell r="I4832">
            <v>0</v>
          </cell>
        </row>
        <row r="4833">
          <cell r="A4833">
            <v>1815710838</v>
          </cell>
          <cell r="B4833">
            <v>838</v>
          </cell>
          <cell r="C4833">
            <v>815710</v>
          </cell>
          <cell r="D4833">
            <v>1</v>
          </cell>
          <cell r="E4833">
            <v>0</v>
          </cell>
          <cell r="F4833" t="str">
            <v>תכנית לאומית-קידום אנגלית</v>
          </cell>
          <cell r="G4833" t="str">
            <v>גמיש</v>
          </cell>
          <cell r="H4833">
            <v>0</v>
          </cell>
          <cell r="I4833">
            <v>0</v>
          </cell>
        </row>
        <row r="4834">
          <cell r="A4834">
            <v>1815710911</v>
          </cell>
          <cell r="B4834">
            <v>911</v>
          </cell>
          <cell r="C4834">
            <v>815710</v>
          </cell>
          <cell r="D4834">
            <v>1</v>
          </cell>
          <cell r="E4834">
            <v>0</v>
          </cell>
          <cell r="F4834" t="str">
            <v>פעילות חוויתית יהדות</v>
          </cell>
          <cell r="G4834" t="str">
            <v>קשיח</v>
          </cell>
          <cell r="H4834">
            <v>0</v>
          </cell>
          <cell r="I4834">
            <v>0</v>
          </cell>
        </row>
        <row r="4835">
          <cell r="A4835">
            <v>1815710953</v>
          </cell>
          <cell r="B4835">
            <v>953</v>
          </cell>
          <cell r="C4835">
            <v>815710</v>
          </cell>
          <cell r="D4835">
            <v>1</v>
          </cell>
          <cell r="E4835">
            <v>0</v>
          </cell>
          <cell r="F4835" t="str">
            <v>מערכת גפ"ן</v>
          </cell>
          <cell r="G4835" t="str">
            <v>קשיח</v>
          </cell>
          <cell r="H4835">
            <v>0</v>
          </cell>
          <cell r="I4835">
            <v>1335200</v>
          </cell>
        </row>
        <row r="4836">
          <cell r="A4836">
            <v>1815710961</v>
          </cell>
          <cell r="B4836">
            <v>961</v>
          </cell>
          <cell r="C4836">
            <v>815710</v>
          </cell>
          <cell r="D4836">
            <v>1</v>
          </cell>
          <cell r="E4836">
            <v>0</v>
          </cell>
          <cell r="F4836" t="str">
            <v>רז' פעולות ורכישות</v>
          </cell>
          <cell r="G4836" t="str">
            <v>גמיש</v>
          </cell>
          <cell r="H4836">
            <v>0</v>
          </cell>
          <cell r="I4836">
            <v>0</v>
          </cell>
        </row>
        <row r="4837">
          <cell r="A4837">
            <v>1815710989</v>
          </cell>
          <cell r="B4837">
            <v>989</v>
          </cell>
          <cell r="C4837">
            <v>815710</v>
          </cell>
          <cell r="D4837">
            <v>1</v>
          </cell>
          <cell r="E4837">
            <v>0</v>
          </cell>
          <cell r="F4837" t="str">
            <v xml:space="preserve">תקורה             </v>
          </cell>
          <cell r="G4837" t="str">
            <v>קשיח</v>
          </cell>
          <cell r="H4837">
            <v>0.27450359104351496</v>
          </cell>
          <cell r="I4837">
            <v>1206700</v>
          </cell>
        </row>
        <row r="4838">
          <cell r="A4838" t="e">
            <v>#VALUE!</v>
          </cell>
          <cell r="B4838" t="str">
            <v>815710  סך הכל</v>
          </cell>
          <cell r="C4838">
            <v>0</v>
          </cell>
          <cell r="D4838">
            <v>0</v>
          </cell>
          <cell r="E4838">
            <v>0</v>
          </cell>
          <cell r="F4838" t="str">
            <v xml:space="preserve">תיכון נבון </v>
          </cell>
          <cell r="G4838">
            <v>0</v>
          </cell>
          <cell r="H4838">
            <v>0.27441204251706774</v>
          </cell>
          <cell r="I4838">
            <v>21317600</v>
          </cell>
        </row>
        <row r="4839">
          <cell r="A4839">
            <v>18157200</v>
          </cell>
          <cell r="B4839">
            <v>0</v>
          </cell>
          <cell r="C4839">
            <v>815720</v>
          </cell>
          <cell r="D4839">
            <v>1</v>
          </cell>
          <cell r="E4839">
            <v>0</v>
          </cell>
          <cell r="F4839" t="str">
            <v xml:space="preserve">בי"ס תיכון קוגל   </v>
          </cell>
          <cell r="G4839" t="str">
            <v xml:space="preserve"> </v>
          </cell>
          <cell r="H4839">
            <v>0</v>
          </cell>
          <cell r="I4839">
            <v>0</v>
          </cell>
        </row>
        <row r="4840">
          <cell r="A4840">
            <v>1815720100</v>
          </cell>
          <cell r="B4840">
            <v>100</v>
          </cell>
          <cell r="C4840">
            <v>815720</v>
          </cell>
          <cell r="D4840">
            <v>1</v>
          </cell>
          <cell r="E4840">
            <v>0</v>
          </cell>
          <cell r="F4840" t="str">
            <v>שכר עובדים לפי תקן</v>
          </cell>
          <cell r="G4840" t="str">
            <v xml:space="preserve"> </v>
          </cell>
          <cell r="H4840">
            <v>0</v>
          </cell>
          <cell r="I4840">
            <v>0</v>
          </cell>
        </row>
        <row r="4841">
          <cell r="A4841">
            <v>1815720110</v>
          </cell>
          <cell r="B4841">
            <v>110</v>
          </cell>
          <cell r="C4841">
            <v>815720</v>
          </cell>
          <cell r="D4841">
            <v>1</v>
          </cell>
          <cell r="E4841">
            <v>0</v>
          </cell>
          <cell r="F4841" t="str">
            <v>השכר הקובע-תקציבית</v>
          </cell>
          <cell r="G4841" t="str">
            <v>שכר</v>
          </cell>
          <cell r="H4841">
            <v>1.4844804318488558E-2</v>
          </cell>
          <cell r="I4841">
            <v>225600</v>
          </cell>
        </row>
        <row r="4842">
          <cell r="A4842">
            <v>1815720118</v>
          </cell>
          <cell r="B4842">
            <v>118</v>
          </cell>
          <cell r="C4842">
            <v>815720</v>
          </cell>
          <cell r="D4842">
            <v>1</v>
          </cell>
          <cell r="E4842">
            <v>0</v>
          </cell>
          <cell r="F4842" t="str">
            <v xml:space="preserve">שכר עובדי הוראה   </v>
          </cell>
          <cell r="G4842" t="str">
            <v>שכר</v>
          </cell>
          <cell r="H4842">
            <v>0.10086832643646981</v>
          </cell>
          <cell r="I4842">
            <v>16227900</v>
          </cell>
        </row>
        <row r="4843">
          <cell r="A4843">
            <v>1815720119</v>
          </cell>
          <cell r="B4843">
            <v>119</v>
          </cell>
          <cell r="C4843">
            <v>815720</v>
          </cell>
          <cell r="D4843">
            <v>1</v>
          </cell>
          <cell r="E4843">
            <v>0</v>
          </cell>
          <cell r="F4843" t="str">
            <v xml:space="preserve">השכר הקובע-צוברת  </v>
          </cell>
          <cell r="G4843" t="str">
            <v>שכר</v>
          </cell>
          <cell r="H4843">
            <v>1.4995117868600971E-2</v>
          </cell>
          <cell r="I4843">
            <v>1455300</v>
          </cell>
        </row>
        <row r="4844">
          <cell r="A4844">
            <v>1815720122</v>
          </cell>
          <cell r="B4844">
            <v>122</v>
          </cell>
          <cell r="C4844">
            <v>815720</v>
          </cell>
          <cell r="D4844">
            <v>1</v>
          </cell>
          <cell r="E4844">
            <v>0</v>
          </cell>
          <cell r="F4844" t="str">
            <v xml:space="preserve">ביגוד             </v>
          </cell>
          <cell r="G4844" t="str">
            <v>שכר</v>
          </cell>
          <cell r="H4844">
            <v>0</v>
          </cell>
          <cell r="I4844">
            <v>171600</v>
          </cell>
        </row>
        <row r="4845">
          <cell r="A4845">
            <v>1815720126</v>
          </cell>
          <cell r="B4845">
            <v>126</v>
          </cell>
          <cell r="C4845">
            <v>815720</v>
          </cell>
          <cell r="D4845">
            <v>1</v>
          </cell>
          <cell r="E4845">
            <v>0</v>
          </cell>
          <cell r="F4845" t="str">
            <v xml:space="preserve">דמי הבראה         </v>
          </cell>
          <cell r="G4845" t="str">
            <v>שכר</v>
          </cell>
          <cell r="H4845">
            <v>3.5628019323671545E-2</v>
          </cell>
          <cell r="I4845">
            <v>343000</v>
          </cell>
        </row>
        <row r="4846">
          <cell r="A4846">
            <v>1815720130</v>
          </cell>
          <cell r="B4846">
            <v>130</v>
          </cell>
          <cell r="C4846">
            <v>815720</v>
          </cell>
          <cell r="D4846">
            <v>1</v>
          </cell>
          <cell r="E4846">
            <v>0</v>
          </cell>
          <cell r="F4846" t="str">
            <v xml:space="preserve">שעות נוספות       </v>
          </cell>
          <cell r="G4846" t="str">
            <v>שכר</v>
          </cell>
          <cell r="H4846">
            <v>0</v>
          </cell>
          <cell r="I4846">
            <v>11000</v>
          </cell>
        </row>
        <row r="4847">
          <cell r="A4847">
            <v>1815720140</v>
          </cell>
          <cell r="B4847">
            <v>140</v>
          </cell>
          <cell r="C4847">
            <v>815720</v>
          </cell>
          <cell r="D4847">
            <v>1</v>
          </cell>
          <cell r="E4847">
            <v>0</v>
          </cell>
          <cell r="F4847" t="str">
            <v>השתתפות באחזקת רכב</v>
          </cell>
          <cell r="G4847" t="str">
            <v>שכר</v>
          </cell>
          <cell r="H4847">
            <v>0</v>
          </cell>
          <cell r="I4847">
            <v>144400</v>
          </cell>
        </row>
        <row r="4848">
          <cell r="A4848">
            <v>1815720181</v>
          </cell>
          <cell r="B4848">
            <v>181</v>
          </cell>
          <cell r="C4848">
            <v>815720</v>
          </cell>
          <cell r="D4848">
            <v>1</v>
          </cell>
          <cell r="E4848">
            <v>0</v>
          </cell>
          <cell r="F4848" t="str">
            <v>ק'השתל'מורים-מעביד</v>
          </cell>
          <cell r="G4848" t="str">
            <v>שכר</v>
          </cell>
          <cell r="H4848">
            <v>0</v>
          </cell>
          <cell r="I4848">
            <v>0</v>
          </cell>
        </row>
        <row r="4849">
          <cell r="A4849">
            <v>1815720200</v>
          </cell>
          <cell r="B4849">
            <v>200</v>
          </cell>
          <cell r="C4849">
            <v>815720</v>
          </cell>
          <cell r="D4849">
            <v>1</v>
          </cell>
          <cell r="E4849">
            <v>0</v>
          </cell>
          <cell r="F4849" t="str">
            <v>שכר עובדים ללא תקן</v>
          </cell>
          <cell r="G4849" t="str">
            <v xml:space="preserve"> </v>
          </cell>
          <cell r="H4849">
            <v>0</v>
          </cell>
          <cell r="I4849">
            <v>0</v>
          </cell>
        </row>
        <row r="4850">
          <cell r="A4850">
            <v>1815720210</v>
          </cell>
          <cell r="B4850">
            <v>210</v>
          </cell>
          <cell r="C4850">
            <v>815720</v>
          </cell>
          <cell r="D4850">
            <v>1</v>
          </cell>
          <cell r="E4850">
            <v>0</v>
          </cell>
          <cell r="F4850" t="str">
            <v xml:space="preserve">השכר הקובע        </v>
          </cell>
          <cell r="G4850" t="str">
            <v>שכר</v>
          </cell>
          <cell r="H4850">
            <v>0</v>
          </cell>
          <cell r="I4850">
            <v>0</v>
          </cell>
        </row>
        <row r="4851">
          <cell r="A4851">
            <v>1815720212</v>
          </cell>
          <cell r="B4851">
            <v>212</v>
          </cell>
          <cell r="C4851">
            <v>815720</v>
          </cell>
          <cell r="D4851">
            <v>1</v>
          </cell>
          <cell r="E4851">
            <v>0</v>
          </cell>
          <cell r="F4851" t="str">
            <v xml:space="preserve">שעורי עזר לעולים  </v>
          </cell>
          <cell r="G4851" t="str">
            <v>שכר</v>
          </cell>
          <cell r="H4851">
            <v>0</v>
          </cell>
          <cell r="I4851">
            <v>0</v>
          </cell>
        </row>
        <row r="4852">
          <cell r="A4852">
            <v>1815720213</v>
          </cell>
          <cell r="B4852">
            <v>213</v>
          </cell>
          <cell r="C4852">
            <v>815720</v>
          </cell>
          <cell r="D4852">
            <v>1</v>
          </cell>
          <cell r="E4852">
            <v>0</v>
          </cell>
          <cell r="F4852" t="str">
            <v xml:space="preserve">שעורי עזר לנכים   </v>
          </cell>
          <cell r="G4852" t="str">
            <v>שכר</v>
          </cell>
          <cell r="H4852">
            <v>0</v>
          </cell>
          <cell r="I4852">
            <v>0</v>
          </cell>
        </row>
        <row r="4853">
          <cell r="A4853">
            <v>1815720214</v>
          </cell>
          <cell r="B4853">
            <v>214</v>
          </cell>
          <cell r="C4853">
            <v>815720</v>
          </cell>
          <cell r="D4853">
            <v>1</v>
          </cell>
          <cell r="E4853">
            <v>0</v>
          </cell>
          <cell r="F4853" t="str">
            <v>שעורי עזר לתלמידים</v>
          </cell>
          <cell r="G4853" t="str">
            <v>שכר</v>
          </cell>
          <cell r="H4853">
            <v>0</v>
          </cell>
          <cell r="I4853">
            <v>0</v>
          </cell>
        </row>
        <row r="4854">
          <cell r="A4854">
            <v>1815720215</v>
          </cell>
          <cell r="B4854">
            <v>215</v>
          </cell>
          <cell r="C4854">
            <v>815720</v>
          </cell>
          <cell r="D4854">
            <v>1</v>
          </cell>
          <cell r="E4854">
            <v>0</v>
          </cell>
          <cell r="F4854" t="str">
            <v>קייטנת קיץ בחט"ב ובתיכוניים</v>
          </cell>
          <cell r="G4854" t="str">
            <v>שכר</v>
          </cell>
          <cell r="H4854">
            <v>0</v>
          </cell>
          <cell r="I4854">
            <v>0</v>
          </cell>
        </row>
        <row r="4855">
          <cell r="A4855">
            <v>1815720216</v>
          </cell>
          <cell r="B4855">
            <v>216</v>
          </cell>
          <cell r="C4855">
            <v>815720</v>
          </cell>
          <cell r="D4855">
            <v>1</v>
          </cell>
          <cell r="E4855">
            <v>0</v>
          </cell>
          <cell r="F4855" t="str">
            <v>פרוייקט לקשיש-קוגל</v>
          </cell>
          <cell r="G4855" t="str">
            <v>שכר</v>
          </cell>
          <cell r="H4855">
            <v>0</v>
          </cell>
          <cell r="I4855">
            <v>30000</v>
          </cell>
        </row>
        <row r="4856">
          <cell r="A4856">
            <v>1815720250</v>
          </cell>
          <cell r="B4856">
            <v>250</v>
          </cell>
          <cell r="C4856">
            <v>815720</v>
          </cell>
          <cell r="D4856">
            <v>1</v>
          </cell>
          <cell r="E4856">
            <v>0</v>
          </cell>
          <cell r="F4856" t="str">
            <v>שעות השאלה למשה"ח</v>
          </cell>
          <cell r="G4856" t="str">
            <v>שכר</v>
          </cell>
          <cell r="H4856">
            <v>-2.8490028490028019E-3</v>
          </cell>
          <cell r="I4856">
            <v>35000</v>
          </cell>
        </row>
        <row r="4857">
          <cell r="A4857">
            <v>1815720261</v>
          </cell>
          <cell r="B4857">
            <v>261</v>
          </cell>
          <cell r="C4857">
            <v>815720</v>
          </cell>
          <cell r="D4857">
            <v>1</v>
          </cell>
          <cell r="E4857">
            <v>0</v>
          </cell>
          <cell r="F4857" t="str">
            <v>תכנית גי"א / מש"ב</v>
          </cell>
          <cell r="G4857" t="str">
            <v>שכר</v>
          </cell>
          <cell r="H4857">
            <v>0</v>
          </cell>
          <cell r="I4857">
            <v>0</v>
          </cell>
        </row>
        <row r="4858">
          <cell r="A4858">
            <v>1815720262</v>
          </cell>
          <cell r="B4858">
            <v>262</v>
          </cell>
          <cell r="C4858">
            <v>815720</v>
          </cell>
          <cell r="D4858">
            <v>1</v>
          </cell>
          <cell r="E4858">
            <v>0</v>
          </cell>
          <cell r="F4858" t="str">
            <v xml:space="preserve">שאילת מורים       </v>
          </cell>
          <cell r="G4858" t="str">
            <v>שכר</v>
          </cell>
          <cell r="H4858">
            <v>0</v>
          </cell>
          <cell r="I4858">
            <v>0</v>
          </cell>
        </row>
        <row r="4859">
          <cell r="A4859">
            <v>1815720263</v>
          </cell>
          <cell r="B4859">
            <v>263</v>
          </cell>
          <cell r="C4859">
            <v>815720</v>
          </cell>
          <cell r="D4859">
            <v>1</v>
          </cell>
          <cell r="E4859">
            <v>0</v>
          </cell>
          <cell r="F4859" t="str">
            <v xml:space="preserve">עובדי חברת מוסדות </v>
          </cell>
          <cell r="G4859" t="str">
            <v>שכר</v>
          </cell>
          <cell r="H4859">
            <v>0</v>
          </cell>
          <cell r="I4859">
            <v>0</v>
          </cell>
        </row>
        <row r="4860">
          <cell r="A4860">
            <v>1815720400</v>
          </cell>
          <cell r="B4860">
            <v>400</v>
          </cell>
          <cell r="C4860">
            <v>815720</v>
          </cell>
          <cell r="D4860">
            <v>1</v>
          </cell>
          <cell r="E4860">
            <v>0</v>
          </cell>
          <cell r="F4860" t="str">
            <v>אחזקת בנינים וציוד</v>
          </cell>
          <cell r="G4860" t="str">
            <v xml:space="preserve"> </v>
          </cell>
          <cell r="H4860">
            <v>0</v>
          </cell>
          <cell r="I4860">
            <v>0</v>
          </cell>
        </row>
        <row r="4861">
          <cell r="A4861">
            <v>1815720410</v>
          </cell>
          <cell r="B4861">
            <v>410</v>
          </cell>
          <cell r="C4861">
            <v>815720</v>
          </cell>
          <cell r="D4861">
            <v>1</v>
          </cell>
          <cell r="E4861">
            <v>0</v>
          </cell>
          <cell r="F4861" t="str">
            <v xml:space="preserve">שכ"ד להפועל חולון </v>
          </cell>
          <cell r="G4861" t="str">
            <v>קשיח</v>
          </cell>
          <cell r="H4861">
            <v>0</v>
          </cell>
          <cell r="I4861">
            <v>0</v>
          </cell>
        </row>
        <row r="4862">
          <cell r="A4862">
            <v>1815720411</v>
          </cell>
          <cell r="B4862">
            <v>411</v>
          </cell>
          <cell r="C4862">
            <v>815720</v>
          </cell>
          <cell r="D4862">
            <v>1</v>
          </cell>
          <cell r="E4862">
            <v>0</v>
          </cell>
          <cell r="F4862" t="str">
            <v xml:space="preserve">שכירת אולמות      </v>
          </cell>
          <cell r="G4862" t="str">
            <v>קשיח</v>
          </cell>
          <cell r="H4862">
            <v>0</v>
          </cell>
          <cell r="I4862">
            <v>0</v>
          </cell>
        </row>
        <row r="4863">
          <cell r="A4863">
            <v>1815720413</v>
          </cell>
          <cell r="B4863">
            <v>413</v>
          </cell>
          <cell r="C4863">
            <v>815720</v>
          </cell>
          <cell r="D4863">
            <v>1</v>
          </cell>
          <cell r="E4863">
            <v>0</v>
          </cell>
          <cell r="F4863" t="str">
            <v xml:space="preserve">דמי שימוש באולם   </v>
          </cell>
          <cell r="G4863" t="str">
            <v>קשיח</v>
          </cell>
          <cell r="H4863">
            <v>0</v>
          </cell>
          <cell r="I4863">
            <v>250000</v>
          </cell>
        </row>
        <row r="4864">
          <cell r="A4864">
            <v>1815720420</v>
          </cell>
          <cell r="B4864">
            <v>420</v>
          </cell>
          <cell r="C4864">
            <v>815720</v>
          </cell>
          <cell r="D4864">
            <v>1</v>
          </cell>
          <cell r="E4864">
            <v>0</v>
          </cell>
          <cell r="F4864" t="str">
            <v xml:space="preserve">כיבוי אש          </v>
          </cell>
          <cell r="G4864" t="str">
            <v>גמיש</v>
          </cell>
          <cell r="H4864">
            <v>0</v>
          </cell>
          <cell r="I4864">
            <v>12000</v>
          </cell>
        </row>
        <row r="4865">
          <cell r="A4865">
            <v>1815720423</v>
          </cell>
          <cell r="B4865">
            <v>423</v>
          </cell>
          <cell r="C4865">
            <v>815720</v>
          </cell>
          <cell r="D4865">
            <v>1</v>
          </cell>
          <cell r="E4865">
            <v>0</v>
          </cell>
          <cell r="F4865" t="str">
            <v xml:space="preserve">תחזוקת מבנה       </v>
          </cell>
          <cell r="G4865" t="str">
            <v>קשיח</v>
          </cell>
          <cell r="H4865">
            <v>0</v>
          </cell>
          <cell r="I4865">
            <v>0</v>
          </cell>
        </row>
        <row r="4866">
          <cell r="A4866">
            <v>1815720431</v>
          </cell>
          <cell r="B4866">
            <v>431</v>
          </cell>
          <cell r="C4866">
            <v>815720</v>
          </cell>
          <cell r="D4866">
            <v>1</v>
          </cell>
          <cell r="E4866">
            <v>0</v>
          </cell>
          <cell r="F4866" t="str">
            <v xml:space="preserve">חשמל              </v>
          </cell>
          <cell r="G4866" t="str">
            <v>קשיח</v>
          </cell>
          <cell r="H4866">
            <v>-9.9350401222774165E-3</v>
          </cell>
          <cell r="I4866">
            <v>259100</v>
          </cell>
        </row>
        <row r="4867">
          <cell r="A4867">
            <v>1815720432</v>
          </cell>
          <cell r="B4867">
            <v>432</v>
          </cell>
          <cell r="C4867">
            <v>815720</v>
          </cell>
          <cell r="D4867">
            <v>1</v>
          </cell>
          <cell r="E4867">
            <v>0</v>
          </cell>
          <cell r="F4867" t="str">
            <v xml:space="preserve">מים               </v>
          </cell>
          <cell r="G4867" t="str">
            <v>קשיח</v>
          </cell>
          <cell r="H4867">
            <v>-1.0061919504643968E-2</v>
          </cell>
          <cell r="I4867">
            <v>127900</v>
          </cell>
        </row>
        <row r="4868">
          <cell r="A4868">
            <v>1815720433</v>
          </cell>
          <cell r="B4868">
            <v>433</v>
          </cell>
          <cell r="C4868">
            <v>815720</v>
          </cell>
          <cell r="D4868">
            <v>1</v>
          </cell>
          <cell r="E4868">
            <v>0</v>
          </cell>
          <cell r="F4868" t="str">
            <v xml:space="preserve">חומרי נקיון       </v>
          </cell>
          <cell r="G4868" t="str">
            <v>גמיש</v>
          </cell>
          <cell r="H4868">
            <v>0</v>
          </cell>
          <cell r="I4868">
            <v>0</v>
          </cell>
        </row>
        <row r="4869">
          <cell r="A4869">
            <v>1815720434</v>
          </cell>
          <cell r="B4869">
            <v>434</v>
          </cell>
          <cell r="C4869">
            <v>815720</v>
          </cell>
          <cell r="D4869">
            <v>1</v>
          </cell>
          <cell r="E4869">
            <v>0</v>
          </cell>
          <cell r="F4869" t="str">
            <v xml:space="preserve">חיטוי והדברה      </v>
          </cell>
          <cell r="G4869" t="str">
            <v>גמיש</v>
          </cell>
          <cell r="H4869">
            <v>0</v>
          </cell>
          <cell r="I4869">
            <v>0</v>
          </cell>
        </row>
        <row r="4870">
          <cell r="A4870">
            <v>1815720437</v>
          </cell>
          <cell r="B4870">
            <v>437</v>
          </cell>
          <cell r="C4870">
            <v>815720</v>
          </cell>
          <cell r="D4870">
            <v>1</v>
          </cell>
          <cell r="E4870">
            <v>0</v>
          </cell>
          <cell r="F4870" t="str">
            <v xml:space="preserve">אחזקת אזעקה       </v>
          </cell>
          <cell r="G4870" t="str">
            <v>קשיח</v>
          </cell>
          <cell r="H4870">
            <v>3.7037037037036979E-2</v>
          </cell>
          <cell r="I4870">
            <v>2800</v>
          </cell>
        </row>
        <row r="4871">
          <cell r="A4871">
            <v>1815720441</v>
          </cell>
          <cell r="B4871">
            <v>441</v>
          </cell>
          <cell r="C4871">
            <v>815720</v>
          </cell>
          <cell r="D4871">
            <v>1</v>
          </cell>
          <cell r="E4871">
            <v>0</v>
          </cell>
          <cell r="F4871" t="str">
            <v xml:space="preserve">ביטוח             </v>
          </cell>
          <cell r="G4871" t="str">
            <v>קשיח</v>
          </cell>
          <cell r="H4871">
            <v>0</v>
          </cell>
          <cell r="I4871">
            <v>0</v>
          </cell>
        </row>
        <row r="4872">
          <cell r="A4872">
            <v>1815720450</v>
          </cell>
          <cell r="B4872">
            <v>450</v>
          </cell>
          <cell r="C4872">
            <v>815720</v>
          </cell>
          <cell r="D4872">
            <v>1</v>
          </cell>
          <cell r="E4872">
            <v>0</v>
          </cell>
          <cell r="F4872" t="str">
            <v xml:space="preserve">ריהוט ואחזקתו     </v>
          </cell>
          <cell r="G4872" t="str">
            <v>גמיש</v>
          </cell>
          <cell r="H4872">
            <v>0</v>
          </cell>
          <cell r="I4872">
            <v>10500</v>
          </cell>
        </row>
        <row r="4873">
          <cell r="A4873">
            <v>1815720470</v>
          </cell>
          <cell r="B4873">
            <v>470</v>
          </cell>
          <cell r="C4873">
            <v>815720</v>
          </cell>
          <cell r="D4873">
            <v>1</v>
          </cell>
          <cell r="E4873">
            <v>0</v>
          </cell>
          <cell r="F4873" t="str">
            <v xml:space="preserve">אחזקת מכונות משרד </v>
          </cell>
          <cell r="G4873" t="str">
            <v>גמיש</v>
          </cell>
          <cell r="H4873">
            <v>0</v>
          </cell>
          <cell r="I4873">
            <v>0</v>
          </cell>
        </row>
        <row r="4874">
          <cell r="A4874">
            <v>1815720471</v>
          </cell>
          <cell r="B4874">
            <v>471</v>
          </cell>
          <cell r="C4874">
            <v>815720</v>
          </cell>
          <cell r="D4874">
            <v>1</v>
          </cell>
          <cell r="E4874">
            <v>0</v>
          </cell>
          <cell r="F4874" t="str">
            <v xml:space="preserve">מכשירי כתיבה      </v>
          </cell>
          <cell r="G4874" t="str">
            <v>גמיש</v>
          </cell>
          <cell r="H4874">
            <v>0</v>
          </cell>
          <cell r="I4874">
            <v>0</v>
          </cell>
        </row>
        <row r="4875">
          <cell r="A4875">
            <v>1815720500</v>
          </cell>
          <cell r="B4875">
            <v>500</v>
          </cell>
          <cell r="C4875">
            <v>815720</v>
          </cell>
          <cell r="D4875">
            <v>1</v>
          </cell>
          <cell r="E4875">
            <v>0</v>
          </cell>
          <cell r="F4875" t="str">
            <v xml:space="preserve">הוצאות מינהליות   </v>
          </cell>
          <cell r="G4875" t="str">
            <v xml:space="preserve"> </v>
          </cell>
          <cell r="H4875">
            <v>0</v>
          </cell>
          <cell r="I4875">
            <v>0</v>
          </cell>
        </row>
        <row r="4876">
          <cell r="A4876">
            <v>1815720511</v>
          </cell>
          <cell r="B4876">
            <v>511</v>
          </cell>
          <cell r="C4876">
            <v>815720</v>
          </cell>
          <cell r="D4876">
            <v>1</v>
          </cell>
          <cell r="E4876">
            <v>0</v>
          </cell>
          <cell r="F4876" t="str">
            <v xml:space="preserve">אירוח וכיבוד      </v>
          </cell>
          <cell r="G4876" t="str">
            <v>גמיש</v>
          </cell>
          <cell r="H4876">
            <v>0</v>
          </cell>
          <cell r="I4876">
            <v>14000</v>
          </cell>
        </row>
        <row r="4877">
          <cell r="A4877">
            <v>1815720512</v>
          </cell>
          <cell r="B4877">
            <v>512</v>
          </cell>
          <cell r="C4877">
            <v>815720</v>
          </cell>
          <cell r="D4877">
            <v>1</v>
          </cell>
          <cell r="E4877">
            <v>0</v>
          </cell>
          <cell r="F4877" t="str">
            <v xml:space="preserve">נסיעות ואש"ל      </v>
          </cell>
          <cell r="G4877" t="str">
            <v>גמיש</v>
          </cell>
          <cell r="H4877">
            <v>0</v>
          </cell>
          <cell r="I4877">
            <v>0</v>
          </cell>
        </row>
        <row r="4878">
          <cell r="A4878">
            <v>1815720517</v>
          </cell>
          <cell r="B4878">
            <v>517</v>
          </cell>
          <cell r="C4878">
            <v>815720</v>
          </cell>
          <cell r="D4878">
            <v>1</v>
          </cell>
          <cell r="E4878">
            <v>0</v>
          </cell>
          <cell r="F4878" t="str">
            <v xml:space="preserve">מסיבות מפקדים ושי </v>
          </cell>
          <cell r="G4878" t="str">
            <v>גמיש</v>
          </cell>
          <cell r="H4878">
            <v>0</v>
          </cell>
          <cell r="I4878">
            <v>0</v>
          </cell>
        </row>
        <row r="4879">
          <cell r="A4879">
            <v>1815720522</v>
          </cell>
          <cell r="B4879">
            <v>522</v>
          </cell>
          <cell r="C4879">
            <v>815720</v>
          </cell>
          <cell r="D4879">
            <v>1</v>
          </cell>
          <cell r="E4879">
            <v>0</v>
          </cell>
          <cell r="F4879" t="str">
            <v xml:space="preserve">ספרים             </v>
          </cell>
          <cell r="G4879" t="str">
            <v>גמיש</v>
          </cell>
          <cell r="H4879">
            <v>0</v>
          </cell>
          <cell r="I4879">
            <v>0</v>
          </cell>
        </row>
        <row r="4880">
          <cell r="A4880">
            <v>1815720530</v>
          </cell>
          <cell r="B4880">
            <v>530</v>
          </cell>
          <cell r="C4880">
            <v>815720</v>
          </cell>
          <cell r="D4880">
            <v>1</v>
          </cell>
          <cell r="E4880">
            <v>0</v>
          </cell>
          <cell r="F4880" t="str">
            <v xml:space="preserve">אופניים לעובדים   </v>
          </cell>
          <cell r="G4880" t="str">
            <v>קשיח</v>
          </cell>
          <cell r="H4880">
            <v>0</v>
          </cell>
          <cell r="I4880">
            <v>0</v>
          </cell>
        </row>
        <row r="4881">
          <cell r="A4881">
            <v>1815720540</v>
          </cell>
          <cell r="B4881">
            <v>540</v>
          </cell>
          <cell r="C4881">
            <v>815720</v>
          </cell>
          <cell r="D4881">
            <v>1</v>
          </cell>
          <cell r="E4881">
            <v>0</v>
          </cell>
          <cell r="F4881" t="str">
            <v xml:space="preserve">הוצאות טלפון      </v>
          </cell>
          <cell r="G4881" t="str">
            <v>גמיש</v>
          </cell>
          <cell r="H4881">
            <v>0</v>
          </cell>
          <cell r="I4881">
            <v>0</v>
          </cell>
        </row>
        <row r="4882">
          <cell r="A4882">
            <v>1815720544</v>
          </cell>
          <cell r="B4882">
            <v>544</v>
          </cell>
          <cell r="C4882">
            <v>815720</v>
          </cell>
          <cell r="D4882">
            <v>1</v>
          </cell>
          <cell r="E4882">
            <v>0</v>
          </cell>
          <cell r="F4882" t="str">
            <v xml:space="preserve">הוצאות דאר        </v>
          </cell>
          <cell r="G4882" t="str">
            <v>קשיח</v>
          </cell>
          <cell r="H4882">
            <v>0</v>
          </cell>
          <cell r="I4882">
            <v>0</v>
          </cell>
        </row>
        <row r="4883">
          <cell r="A4883">
            <v>1815720562</v>
          </cell>
          <cell r="B4883">
            <v>562</v>
          </cell>
          <cell r="C4883">
            <v>815720</v>
          </cell>
          <cell r="D4883">
            <v>1</v>
          </cell>
          <cell r="E4883">
            <v>0</v>
          </cell>
          <cell r="F4883" t="str">
            <v xml:space="preserve">הדפסות            </v>
          </cell>
          <cell r="G4883" t="str">
            <v>גמיש</v>
          </cell>
          <cell r="H4883">
            <v>0</v>
          </cell>
          <cell r="I4883">
            <v>0</v>
          </cell>
        </row>
        <row r="4884">
          <cell r="A4884">
            <v>1815720583</v>
          </cell>
          <cell r="B4884">
            <v>583</v>
          </cell>
          <cell r="C4884">
            <v>815720</v>
          </cell>
          <cell r="D4884">
            <v>1</v>
          </cell>
          <cell r="E4884">
            <v>0</v>
          </cell>
          <cell r="F4884" t="str">
            <v xml:space="preserve">שרות רפואי        </v>
          </cell>
          <cell r="G4884" t="str">
            <v>קשיח</v>
          </cell>
          <cell r="H4884">
            <v>0</v>
          </cell>
          <cell r="I4884">
            <v>0</v>
          </cell>
        </row>
        <row r="4885">
          <cell r="A4885">
            <v>1815720584</v>
          </cell>
          <cell r="B4885">
            <v>584</v>
          </cell>
          <cell r="C4885">
            <v>815720</v>
          </cell>
          <cell r="D4885">
            <v>1</v>
          </cell>
          <cell r="E4885">
            <v>0</v>
          </cell>
          <cell r="F4885" t="str">
            <v xml:space="preserve">שרות פסיכולוגי    </v>
          </cell>
          <cell r="G4885" t="str">
            <v>קשיח</v>
          </cell>
          <cell r="H4885">
            <v>0</v>
          </cell>
          <cell r="I4885">
            <v>0</v>
          </cell>
        </row>
        <row r="4886">
          <cell r="A4886">
            <v>1815720585</v>
          </cell>
          <cell r="B4886">
            <v>585</v>
          </cell>
          <cell r="C4886">
            <v>815720</v>
          </cell>
          <cell r="D4886">
            <v>1</v>
          </cell>
          <cell r="E4886">
            <v>0</v>
          </cell>
          <cell r="F4886" t="str">
            <v xml:space="preserve">שרות אחות         </v>
          </cell>
          <cell r="G4886" t="str">
            <v>קשיח</v>
          </cell>
          <cell r="H4886">
            <v>0</v>
          </cell>
          <cell r="I4886">
            <v>0</v>
          </cell>
        </row>
        <row r="4887">
          <cell r="A4887">
            <v>1815720700</v>
          </cell>
          <cell r="B4887">
            <v>700</v>
          </cell>
          <cell r="C4887">
            <v>815720</v>
          </cell>
          <cell r="D4887">
            <v>1</v>
          </cell>
          <cell r="E4887">
            <v>0</v>
          </cell>
          <cell r="F4887" t="str">
            <v xml:space="preserve">הוצאות לפעולות    </v>
          </cell>
          <cell r="G4887" t="str">
            <v xml:space="preserve"> </v>
          </cell>
          <cell r="H4887">
            <v>0</v>
          </cell>
          <cell r="I4887">
            <v>0</v>
          </cell>
        </row>
        <row r="4888">
          <cell r="A4888">
            <v>1815720721</v>
          </cell>
          <cell r="B4888">
            <v>721</v>
          </cell>
          <cell r="C4888">
            <v>815720</v>
          </cell>
          <cell r="D4888">
            <v>1</v>
          </cell>
          <cell r="E4888">
            <v>0</v>
          </cell>
          <cell r="F4888" t="str">
            <v>חמרים-תחזוקת מבנים</v>
          </cell>
          <cell r="G4888" t="str">
            <v>גמיש</v>
          </cell>
          <cell r="H4888">
            <v>0</v>
          </cell>
          <cell r="I4888">
            <v>0</v>
          </cell>
        </row>
        <row r="4889">
          <cell r="A4889">
            <v>1815720722</v>
          </cell>
          <cell r="B4889">
            <v>722</v>
          </cell>
          <cell r="C4889">
            <v>815720</v>
          </cell>
          <cell r="D4889">
            <v>1</v>
          </cell>
          <cell r="E4889">
            <v>0</v>
          </cell>
          <cell r="F4889" t="str">
            <v>חמרים-תחזוקה עצמית</v>
          </cell>
          <cell r="G4889" t="str">
            <v>גמיש</v>
          </cell>
          <cell r="H4889">
            <v>0</v>
          </cell>
          <cell r="I4889">
            <v>0</v>
          </cell>
        </row>
        <row r="4890">
          <cell r="A4890">
            <v>1815720724</v>
          </cell>
          <cell r="B4890">
            <v>724</v>
          </cell>
          <cell r="C4890">
            <v>815720</v>
          </cell>
          <cell r="D4890">
            <v>1</v>
          </cell>
          <cell r="E4890">
            <v>0</v>
          </cell>
          <cell r="F4890" t="str">
            <v>ציוד למגמות</v>
          </cell>
          <cell r="G4890" t="str">
            <v>גמיש</v>
          </cell>
          <cell r="H4890">
            <v>0</v>
          </cell>
          <cell r="I4890">
            <v>0</v>
          </cell>
        </row>
        <row r="4891">
          <cell r="A4891">
            <v>1815720742</v>
          </cell>
          <cell r="B4891">
            <v>742</v>
          </cell>
          <cell r="C4891">
            <v>815720</v>
          </cell>
          <cell r="D4891">
            <v>1</v>
          </cell>
          <cell r="E4891">
            <v>0</v>
          </cell>
          <cell r="F4891" t="str">
            <v xml:space="preserve">כלים וציוד        </v>
          </cell>
          <cell r="G4891" t="str">
            <v>גמיש</v>
          </cell>
          <cell r="H4891">
            <v>-2.8070175438596467E-2</v>
          </cell>
          <cell r="I4891">
            <v>55400</v>
          </cell>
        </row>
        <row r="4892">
          <cell r="A4892">
            <v>1815720745</v>
          </cell>
          <cell r="B4892">
            <v>745</v>
          </cell>
          <cell r="C4892">
            <v>815720</v>
          </cell>
          <cell r="D4892">
            <v>1</v>
          </cell>
          <cell r="E4892">
            <v>0</v>
          </cell>
          <cell r="F4892" t="str">
            <v xml:space="preserve">דמי פריצה - תכולה </v>
          </cell>
          <cell r="G4892" t="str">
            <v>קשיח</v>
          </cell>
          <cell r="H4892">
            <v>0</v>
          </cell>
          <cell r="I4892">
            <v>0</v>
          </cell>
        </row>
        <row r="4893">
          <cell r="A4893">
            <v>1815720746</v>
          </cell>
          <cell r="B4893">
            <v>746</v>
          </cell>
          <cell r="C4893">
            <v>815720</v>
          </cell>
          <cell r="D4893">
            <v>1</v>
          </cell>
          <cell r="E4893">
            <v>0</v>
          </cell>
          <cell r="F4893" t="str">
            <v xml:space="preserve">דמי פריצה - מבנה  </v>
          </cell>
          <cell r="G4893" t="str">
            <v>קשיח</v>
          </cell>
          <cell r="H4893">
            <v>0</v>
          </cell>
          <cell r="I4893">
            <v>0</v>
          </cell>
        </row>
        <row r="4894">
          <cell r="A4894">
            <v>1815720750</v>
          </cell>
          <cell r="B4894">
            <v>750</v>
          </cell>
          <cell r="C4894">
            <v>815720</v>
          </cell>
          <cell r="D4894">
            <v>1</v>
          </cell>
          <cell r="E4894">
            <v>0</v>
          </cell>
          <cell r="F4894" t="str">
            <v>אחזקת מוסדות</v>
          </cell>
          <cell r="G4894" t="str">
            <v>קשיח</v>
          </cell>
          <cell r="H4894">
            <v>2.5994223505887648E-2</v>
          </cell>
          <cell r="I4894">
            <v>461800</v>
          </cell>
        </row>
        <row r="4895">
          <cell r="A4895">
            <v>1815720751</v>
          </cell>
          <cell r="B4895">
            <v>751</v>
          </cell>
          <cell r="C4895">
            <v>815720</v>
          </cell>
          <cell r="D4895">
            <v>1</v>
          </cell>
          <cell r="E4895">
            <v>0</v>
          </cell>
          <cell r="F4895" t="str">
            <v xml:space="preserve">עבודות קבלניות    </v>
          </cell>
          <cell r="G4895" t="str">
            <v>גמיש</v>
          </cell>
          <cell r="H4895">
            <v>0</v>
          </cell>
          <cell r="I4895">
            <v>0</v>
          </cell>
        </row>
        <row r="4896">
          <cell r="A4896">
            <v>1815720752</v>
          </cell>
          <cell r="B4896">
            <v>752</v>
          </cell>
          <cell r="C4896">
            <v>815720</v>
          </cell>
          <cell r="D4896">
            <v>1</v>
          </cell>
          <cell r="E4896">
            <v>0</v>
          </cell>
          <cell r="F4896" t="str">
            <v xml:space="preserve">נקיון בקבלנות     </v>
          </cell>
          <cell r="G4896" t="str">
            <v>קשיח</v>
          </cell>
          <cell r="H4896">
            <v>3.1295406281435234E-3</v>
          </cell>
          <cell r="I4896">
            <v>897500</v>
          </cell>
        </row>
        <row r="4897">
          <cell r="A4897">
            <v>1815720753</v>
          </cell>
          <cell r="B4897">
            <v>753</v>
          </cell>
          <cell r="C4897">
            <v>815720</v>
          </cell>
          <cell r="D4897">
            <v>1</v>
          </cell>
          <cell r="E4897">
            <v>0</v>
          </cell>
          <cell r="F4897" t="str">
            <v xml:space="preserve">עובדים חיצוניים   </v>
          </cell>
          <cell r="G4897" t="str">
            <v>קשיח</v>
          </cell>
          <cell r="H4897">
            <v>0</v>
          </cell>
          <cell r="I4897">
            <v>0</v>
          </cell>
        </row>
        <row r="4898">
          <cell r="A4898">
            <v>1815720755</v>
          </cell>
          <cell r="B4898">
            <v>755</v>
          </cell>
          <cell r="C4898">
            <v>815720</v>
          </cell>
          <cell r="D4898">
            <v>1</v>
          </cell>
          <cell r="E4898">
            <v>0</v>
          </cell>
          <cell r="F4898" t="str">
            <v xml:space="preserve">אחות              </v>
          </cell>
          <cell r="G4898" t="str">
            <v>קשיח</v>
          </cell>
          <cell r="H4898">
            <v>0</v>
          </cell>
          <cell r="I4898">
            <v>0</v>
          </cell>
        </row>
        <row r="4899">
          <cell r="A4899">
            <v>1815720759</v>
          </cell>
          <cell r="B4899">
            <v>759</v>
          </cell>
          <cell r="C4899">
            <v>815720</v>
          </cell>
          <cell r="D4899">
            <v>1</v>
          </cell>
          <cell r="E4899">
            <v>0</v>
          </cell>
          <cell r="F4899" t="str">
            <v>שרותי סייעות</v>
          </cell>
          <cell r="G4899" t="str">
            <v>שכר</v>
          </cell>
          <cell r="H4899">
            <v>7.0723684210526327E-2</v>
          </cell>
          <cell r="I4899">
            <v>195300</v>
          </cell>
        </row>
        <row r="4900">
          <cell r="A4900">
            <v>1815720762</v>
          </cell>
          <cell r="B4900">
            <v>762</v>
          </cell>
          <cell r="C4900">
            <v>815720</v>
          </cell>
          <cell r="D4900">
            <v>1</v>
          </cell>
          <cell r="E4900">
            <v>0</v>
          </cell>
          <cell r="F4900" t="str">
            <v xml:space="preserve">שאילת מורים       </v>
          </cell>
          <cell r="G4900" t="str">
            <v>שכר</v>
          </cell>
          <cell r="H4900">
            <v>-8.85464161955134E-2</v>
          </cell>
          <cell r="I4900">
            <v>999500</v>
          </cell>
        </row>
        <row r="4901">
          <cell r="A4901">
            <v>1815720763</v>
          </cell>
          <cell r="B4901">
            <v>763</v>
          </cell>
          <cell r="C4901">
            <v>815720</v>
          </cell>
          <cell r="D4901">
            <v>1</v>
          </cell>
          <cell r="E4901">
            <v>0</v>
          </cell>
          <cell r="F4901" t="str">
            <v xml:space="preserve">עובדי חברת מוסדות </v>
          </cell>
          <cell r="G4901" t="str">
            <v>קשיח</v>
          </cell>
          <cell r="H4901">
            <v>0</v>
          </cell>
          <cell r="I4901">
            <v>0</v>
          </cell>
        </row>
        <row r="4902">
          <cell r="A4902">
            <v>1815720765</v>
          </cell>
          <cell r="B4902">
            <v>765</v>
          </cell>
          <cell r="C4902">
            <v>815720</v>
          </cell>
          <cell r="D4902">
            <v>1</v>
          </cell>
          <cell r="E4902">
            <v>0</v>
          </cell>
          <cell r="F4902" t="str">
            <v xml:space="preserve">רכז חברתי - חט"ב  </v>
          </cell>
          <cell r="G4902" t="str">
            <v>קשיח</v>
          </cell>
          <cell r="H4902">
            <v>0</v>
          </cell>
          <cell r="I4902">
            <v>0</v>
          </cell>
        </row>
        <row r="4903">
          <cell r="A4903">
            <v>1815720780</v>
          </cell>
          <cell r="B4903">
            <v>780</v>
          </cell>
          <cell r="C4903">
            <v>815720</v>
          </cell>
          <cell r="D4903">
            <v>1</v>
          </cell>
          <cell r="E4903">
            <v>0</v>
          </cell>
          <cell r="F4903" t="str">
            <v xml:space="preserve">חינוך חברתי       </v>
          </cell>
          <cell r="G4903" t="str">
            <v>קשיח</v>
          </cell>
          <cell r="H4903">
            <v>-5.3763440860215006E-3</v>
          </cell>
          <cell r="I4903">
            <v>18500</v>
          </cell>
        </row>
        <row r="4904">
          <cell r="A4904">
            <v>1815720782</v>
          </cell>
          <cell r="B4904">
            <v>782</v>
          </cell>
          <cell r="C4904">
            <v>815720</v>
          </cell>
          <cell r="D4904">
            <v>1</v>
          </cell>
          <cell r="E4904">
            <v>0</v>
          </cell>
          <cell r="F4904" t="str">
            <v>המרת שעות</v>
          </cell>
          <cell r="G4904" t="str">
            <v>גמיש</v>
          </cell>
          <cell r="H4904">
            <v>0</v>
          </cell>
          <cell r="I4904">
            <v>0</v>
          </cell>
        </row>
        <row r="4905">
          <cell r="A4905">
            <v>1815720786</v>
          </cell>
          <cell r="B4905">
            <v>786</v>
          </cell>
          <cell r="C4905">
            <v>815720</v>
          </cell>
          <cell r="D4905">
            <v>1</v>
          </cell>
          <cell r="E4905">
            <v>0</v>
          </cell>
          <cell r="F4905" t="str">
            <v>העברה מקפה גן סיפור</v>
          </cell>
          <cell r="G4905" t="str">
            <v>גמיש</v>
          </cell>
          <cell r="H4905">
            <v>0</v>
          </cell>
          <cell r="I4905">
            <v>35000</v>
          </cell>
        </row>
        <row r="4906">
          <cell r="A4906">
            <v>1815720794</v>
          </cell>
          <cell r="B4906">
            <v>794</v>
          </cell>
          <cell r="C4906">
            <v>815720</v>
          </cell>
          <cell r="D4906">
            <v>1</v>
          </cell>
          <cell r="E4906">
            <v>0</v>
          </cell>
          <cell r="F4906" t="str">
            <v xml:space="preserve">השתתפות בעזר 094  </v>
          </cell>
          <cell r="G4906" t="str">
            <v>קשיח</v>
          </cell>
          <cell r="H4906">
            <v>-0.5</v>
          </cell>
          <cell r="I4906">
            <v>7500</v>
          </cell>
        </row>
        <row r="4907">
          <cell r="A4907">
            <v>1815720800</v>
          </cell>
          <cell r="B4907">
            <v>800</v>
          </cell>
          <cell r="C4907">
            <v>815720</v>
          </cell>
          <cell r="D4907">
            <v>1</v>
          </cell>
          <cell r="E4907">
            <v>0</v>
          </cell>
          <cell r="F4907" t="str">
            <v>השת' תמיכות תרומות</v>
          </cell>
          <cell r="G4907" t="str">
            <v xml:space="preserve"> </v>
          </cell>
          <cell r="H4907">
            <v>0</v>
          </cell>
          <cell r="I4907">
            <v>0</v>
          </cell>
        </row>
        <row r="4908">
          <cell r="A4908">
            <v>1815720810</v>
          </cell>
          <cell r="B4908">
            <v>810</v>
          </cell>
          <cell r="C4908">
            <v>815720</v>
          </cell>
          <cell r="D4908">
            <v>1</v>
          </cell>
          <cell r="E4908">
            <v>0</v>
          </cell>
          <cell r="F4908" t="str">
            <v>הקצבה לניהול עצמי</v>
          </cell>
          <cell r="G4908" t="str">
            <v>גמיש</v>
          </cell>
          <cell r="H4908">
            <v>-1.0663507109004766E-2</v>
          </cell>
          <cell r="I4908">
            <v>83500</v>
          </cell>
        </row>
        <row r="4909">
          <cell r="A4909">
            <v>1815720812</v>
          </cell>
          <cell r="B4909">
            <v>812</v>
          </cell>
          <cell r="C4909">
            <v>815720</v>
          </cell>
          <cell r="D4909">
            <v>1</v>
          </cell>
          <cell r="E4909">
            <v>0</v>
          </cell>
          <cell r="F4909" t="str">
            <v>מסיבות כיתתיות</v>
          </cell>
          <cell r="G4909" t="str">
            <v>גמיש</v>
          </cell>
          <cell r="H4909">
            <v>0</v>
          </cell>
          <cell r="I4909">
            <v>0</v>
          </cell>
        </row>
        <row r="4910">
          <cell r="A4910">
            <v>1815720816</v>
          </cell>
          <cell r="B4910">
            <v>816</v>
          </cell>
          <cell r="C4910">
            <v>815720</v>
          </cell>
          <cell r="D4910">
            <v>1</v>
          </cell>
          <cell r="E4910">
            <v>0</v>
          </cell>
          <cell r="F4910" t="str">
            <v>חט"ב - הכלה והשתלבות</v>
          </cell>
          <cell r="G4910" t="str">
            <v>קשיח</v>
          </cell>
          <cell r="H4910">
            <v>0</v>
          </cell>
          <cell r="I4910">
            <v>0</v>
          </cell>
        </row>
        <row r="4911">
          <cell r="A4911">
            <v>1815720838</v>
          </cell>
          <cell r="B4911">
            <v>838</v>
          </cell>
          <cell r="C4911">
            <v>815720</v>
          </cell>
          <cell r="D4911">
            <v>1</v>
          </cell>
          <cell r="E4911">
            <v>0</v>
          </cell>
          <cell r="F4911" t="str">
            <v>תכנית לאומית-קידום אנגלית</v>
          </cell>
          <cell r="G4911" t="str">
            <v>גמיש</v>
          </cell>
          <cell r="H4911">
            <v>0</v>
          </cell>
          <cell r="I4911">
            <v>0</v>
          </cell>
        </row>
        <row r="4912">
          <cell r="A4912">
            <v>1815720911</v>
          </cell>
          <cell r="B4912">
            <v>911</v>
          </cell>
          <cell r="C4912">
            <v>815720</v>
          </cell>
          <cell r="D4912">
            <v>1</v>
          </cell>
          <cell r="E4912">
            <v>0</v>
          </cell>
          <cell r="F4912" t="str">
            <v>פעילות חוויתית יהדות</v>
          </cell>
          <cell r="G4912" t="str">
            <v>קשיח</v>
          </cell>
          <cell r="H4912">
            <v>0</v>
          </cell>
          <cell r="I4912">
            <v>0</v>
          </cell>
        </row>
        <row r="4913">
          <cell r="A4913">
            <v>1815720953</v>
          </cell>
          <cell r="B4913">
            <v>953</v>
          </cell>
          <cell r="C4913">
            <v>815720</v>
          </cell>
          <cell r="D4913">
            <v>1</v>
          </cell>
          <cell r="E4913">
            <v>0</v>
          </cell>
          <cell r="F4913" t="str">
            <v>מערכת גפ"ן</v>
          </cell>
          <cell r="G4913" t="str">
            <v>קשיח</v>
          </cell>
          <cell r="H4913">
            <v>0</v>
          </cell>
          <cell r="I4913">
            <v>1444300</v>
          </cell>
        </row>
        <row r="4914">
          <cell r="A4914">
            <v>1815720961</v>
          </cell>
          <cell r="B4914">
            <v>961</v>
          </cell>
          <cell r="C4914">
            <v>815720</v>
          </cell>
          <cell r="D4914">
            <v>1</v>
          </cell>
          <cell r="E4914">
            <v>0</v>
          </cell>
          <cell r="F4914" t="str">
            <v>רז' פעולות ורכישות</v>
          </cell>
          <cell r="G4914" t="str">
            <v>גמיש</v>
          </cell>
          <cell r="H4914">
            <v>0</v>
          </cell>
          <cell r="I4914">
            <v>0</v>
          </cell>
        </row>
        <row r="4915">
          <cell r="A4915">
            <v>1815720989</v>
          </cell>
          <cell r="B4915">
            <v>989</v>
          </cell>
          <cell r="C4915">
            <v>815720</v>
          </cell>
          <cell r="D4915">
            <v>1</v>
          </cell>
          <cell r="E4915">
            <v>0</v>
          </cell>
          <cell r="F4915" t="str">
            <v xml:space="preserve">תקורה             </v>
          </cell>
          <cell r="G4915" t="str">
            <v>קשיח</v>
          </cell>
          <cell r="H4915">
            <v>0.13973023180680078</v>
          </cell>
          <cell r="I4915">
            <v>1411100</v>
          </cell>
        </row>
        <row r="4916">
          <cell r="A4916" t="e">
            <v>#VALUE!</v>
          </cell>
          <cell r="B4916" t="str">
            <v>815720  סך הכל</v>
          </cell>
          <cell r="C4916">
            <v>0</v>
          </cell>
          <cell r="D4916">
            <v>0</v>
          </cell>
          <cell r="E4916">
            <v>0</v>
          </cell>
          <cell r="F4916" t="str">
            <v xml:space="preserve">בי"ס תיכון קוגל   </v>
          </cell>
          <cell r="G4916">
            <v>0</v>
          </cell>
          <cell r="H4916">
            <v>0.13976975549093829</v>
          </cell>
          <cell r="I4916">
            <v>24929500</v>
          </cell>
        </row>
        <row r="4917">
          <cell r="A4917">
            <v>18157300</v>
          </cell>
          <cell r="B4917">
            <v>0</v>
          </cell>
          <cell r="C4917">
            <v>815730</v>
          </cell>
          <cell r="D4917">
            <v>1</v>
          </cell>
          <cell r="E4917">
            <v>0</v>
          </cell>
          <cell r="F4917" t="str">
            <v xml:space="preserve">גמנסיה ע"ש הרצוג  </v>
          </cell>
          <cell r="G4917" t="str">
            <v xml:space="preserve"> </v>
          </cell>
          <cell r="H4917">
            <v>0</v>
          </cell>
          <cell r="I4917">
            <v>0</v>
          </cell>
        </row>
        <row r="4918">
          <cell r="A4918">
            <v>1815730110</v>
          </cell>
          <cell r="B4918">
            <v>110</v>
          </cell>
          <cell r="C4918">
            <v>815730</v>
          </cell>
          <cell r="D4918">
            <v>1</v>
          </cell>
          <cell r="E4918">
            <v>0</v>
          </cell>
          <cell r="F4918" t="str">
            <v>השכר הקובע-תקציבית</v>
          </cell>
          <cell r="G4918" t="str">
            <v>שכר</v>
          </cell>
          <cell r="H4918">
            <v>1.5053265400648552E-2</v>
          </cell>
          <cell r="I4918">
            <v>438300</v>
          </cell>
        </row>
        <row r="4919">
          <cell r="A4919">
            <v>1815730118</v>
          </cell>
          <cell r="B4919">
            <v>118</v>
          </cell>
          <cell r="C4919">
            <v>815730</v>
          </cell>
          <cell r="D4919">
            <v>1</v>
          </cell>
          <cell r="E4919">
            <v>0</v>
          </cell>
          <cell r="F4919" t="str">
            <v xml:space="preserve">שכר עובדי הוראה   </v>
          </cell>
          <cell r="G4919" t="str">
            <v>שכר</v>
          </cell>
          <cell r="H4919">
            <v>0.11004670710645637</v>
          </cell>
          <cell r="I4919">
            <v>13047600</v>
          </cell>
        </row>
        <row r="4920">
          <cell r="A4920">
            <v>1815730119</v>
          </cell>
          <cell r="B4920">
            <v>119</v>
          </cell>
          <cell r="C4920">
            <v>815730</v>
          </cell>
          <cell r="D4920">
            <v>1</v>
          </cell>
          <cell r="E4920">
            <v>0</v>
          </cell>
          <cell r="F4920" t="str">
            <v xml:space="preserve">השכר הקובע-צוברת  </v>
          </cell>
          <cell r="G4920" t="str">
            <v>שכר</v>
          </cell>
          <cell r="H4920">
            <v>7.1328015016424162E-2</v>
          </cell>
          <cell r="I4920">
            <v>1369800</v>
          </cell>
        </row>
        <row r="4921">
          <cell r="A4921">
            <v>1815730122</v>
          </cell>
          <cell r="B4921">
            <v>122</v>
          </cell>
          <cell r="C4921">
            <v>815730</v>
          </cell>
          <cell r="D4921">
            <v>1</v>
          </cell>
          <cell r="E4921">
            <v>0</v>
          </cell>
          <cell r="F4921" t="str">
            <v xml:space="preserve">ביגוד             </v>
          </cell>
          <cell r="G4921" t="str">
            <v>שכר</v>
          </cell>
          <cell r="H4921">
            <v>0</v>
          </cell>
          <cell r="I4921">
            <v>154400</v>
          </cell>
        </row>
        <row r="4922">
          <cell r="A4922">
            <v>1815730126</v>
          </cell>
          <cell r="B4922">
            <v>126</v>
          </cell>
          <cell r="C4922">
            <v>815730</v>
          </cell>
          <cell r="D4922">
            <v>1</v>
          </cell>
          <cell r="E4922">
            <v>0</v>
          </cell>
          <cell r="F4922" t="str">
            <v xml:space="preserve">דמי הבראה         </v>
          </cell>
          <cell r="G4922" t="str">
            <v>שכר</v>
          </cell>
          <cell r="H4922">
            <v>3.9229181004817537E-2</v>
          </cell>
          <cell r="I4922">
            <v>302000</v>
          </cell>
        </row>
        <row r="4923">
          <cell r="A4923">
            <v>1815730130</v>
          </cell>
          <cell r="B4923">
            <v>130</v>
          </cell>
          <cell r="C4923">
            <v>815730</v>
          </cell>
          <cell r="D4923">
            <v>1</v>
          </cell>
          <cell r="E4923">
            <v>0</v>
          </cell>
          <cell r="F4923" t="str">
            <v xml:space="preserve">שעות נוספות       </v>
          </cell>
          <cell r="G4923" t="str">
            <v>שכר</v>
          </cell>
          <cell r="H4923">
            <v>0</v>
          </cell>
          <cell r="I4923">
            <v>50000</v>
          </cell>
        </row>
        <row r="4924">
          <cell r="A4924">
            <v>1815730140</v>
          </cell>
          <cell r="B4924">
            <v>140</v>
          </cell>
          <cell r="C4924">
            <v>815730</v>
          </cell>
          <cell r="D4924">
            <v>1</v>
          </cell>
          <cell r="E4924">
            <v>0</v>
          </cell>
          <cell r="F4924" t="str">
            <v>השתתפות באחזקת רכב</v>
          </cell>
          <cell r="G4924" t="str">
            <v>שכר</v>
          </cell>
          <cell r="H4924">
            <v>0</v>
          </cell>
          <cell r="I4924">
            <v>100100</v>
          </cell>
        </row>
        <row r="4925">
          <cell r="A4925">
            <v>1815730181</v>
          </cell>
          <cell r="B4925">
            <v>181</v>
          </cell>
          <cell r="C4925">
            <v>815730</v>
          </cell>
          <cell r="D4925">
            <v>1</v>
          </cell>
          <cell r="E4925">
            <v>0</v>
          </cell>
          <cell r="F4925" t="str">
            <v>ק'השתל'מורים-מעביד</v>
          </cell>
          <cell r="G4925" t="str">
            <v>שכר</v>
          </cell>
          <cell r="H4925">
            <v>0</v>
          </cell>
          <cell r="I4925">
            <v>0</v>
          </cell>
        </row>
        <row r="4926">
          <cell r="A4926">
            <v>1815730200</v>
          </cell>
          <cell r="B4926">
            <v>200</v>
          </cell>
          <cell r="C4926">
            <v>815730</v>
          </cell>
          <cell r="D4926">
            <v>1</v>
          </cell>
          <cell r="E4926">
            <v>0</v>
          </cell>
          <cell r="F4926" t="str">
            <v>שכר עובדים ללא תקן</v>
          </cell>
          <cell r="G4926" t="str">
            <v xml:space="preserve"> </v>
          </cell>
          <cell r="H4926">
            <v>0</v>
          </cell>
          <cell r="I4926">
            <v>0</v>
          </cell>
        </row>
        <row r="4927">
          <cell r="A4927">
            <v>1815730210</v>
          </cell>
          <cell r="B4927">
            <v>210</v>
          </cell>
          <cell r="C4927">
            <v>815730</v>
          </cell>
          <cell r="D4927">
            <v>1</v>
          </cell>
          <cell r="E4927">
            <v>0</v>
          </cell>
          <cell r="F4927" t="str">
            <v xml:space="preserve">השכר הקובע        </v>
          </cell>
          <cell r="G4927" t="str">
            <v>שכר</v>
          </cell>
          <cell r="H4927">
            <v>0</v>
          </cell>
          <cell r="I4927">
            <v>0</v>
          </cell>
        </row>
        <row r="4928">
          <cell r="A4928">
            <v>1815730211</v>
          </cell>
          <cell r="B4928">
            <v>211</v>
          </cell>
          <cell r="C4928">
            <v>815730</v>
          </cell>
          <cell r="D4928">
            <v>1</v>
          </cell>
          <cell r="E4928">
            <v>0</v>
          </cell>
          <cell r="F4928" t="str">
            <v>הזדמנות ראשונה</v>
          </cell>
          <cell r="G4928" t="str">
            <v>שכר</v>
          </cell>
          <cell r="H4928">
            <v>0</v>
          </cell>
          <cell r="I4928">
            <v>0</v>
          </cell>
        </row>
        <row r="4929">
          <cell r="A4929">
            <v>1815730212</v>
          </cell>
          <cell r="B4929">
            <v>212</v>
          </cell>
          <cell r="C4929">
            <v>815730</v>
          </cell>
          <cell r="D4929">
            <v>1</v>
          </cell>
          <cell r="E4929">
            <v>0</v>
          </cell>
          <cell r="F4929" t="str">
            <v xml:space="preserve">שעורי עזר לעולים  </v>
          </cell>
          <cell r="G4929" t="str">
            <v>שכר</v>
          </cell>
          <cell r="H4929">
            <v>0</v>
          </cell>
          <cell r="I4929">
            <v>0</v>
          </cell>
        </row>
        <row r="4930">
          <cell r="A4930">
            <v>1815730213</v>
          </cell>
          <cell r="B4930">
            <v>213</v>
          </cell>
          <cell r="C4930">
            <v>815730</v>
          </cell>
          <cell r="D4930">
            <v>1</v>
          </cell>
          <cell r="E4930">
            <v>0</v>
          </cell>
          <cell r="F4930" t="str">
            <v xml:space="preserve">שעורי עזר לנכים   </v>
          </cell>
          <cell r="G4930" t="str">
            <v>שכר</v>
          </cell>
          <cell r="H4930">
            <v>0</v>
          </cell>
          <cell r="I4930">
            <v>0</v>
          </cell>
        </row>
        <row r="4931">
          <cell r="A4931">
            <v>1815730214</v>
          </cell>
          <cell r="B4931">
            <v>214</v>
          </cell>
          <cell r="C4931">
            <v>815730</v>
          </cell>
          <cell r="D4931">
            <v>1</v>
          </cell>
          <cell r="E4931">
            <v>0</v>
          </cell>
          <cell r="F4931" t="str">
            <v>שעורי עזר לתלמידים</v>
          </cell>
          <cell r="G4931" t="str">
            <v>שכר</v>
          </cell>
          <cell r="H4931">
            <v>0</v>
          </cell>
          <cell r="I4931">
            <v>0</v>
          </cell>
        </row>
        <row r="4932">
          <cell r="A4932">
            <v>1815730215</v>
          </cell>
          <cell r="B4932">
            <v>215</v>
          </cell>
          <cell r="C4932">
            <v>815730</v>
          </cell>
          <cell r="D4932">
            <v>1</v>
          </cell>
          <cell r="E4932">
            <v>0</v>
          </cell>
          <cell r="F4932" t="str">
            <v>קייטנת קיץ בחט"ב ובתיכוניים</v>
          </cell>
          <cell r="G4932" t="str">
            <v>שכר</v>
          </cell>
          <cell r="H4932">
            <v>0</v>
          </cell>
          <cell r="I4932">
            <v>0</v>
          </cell>
        </row>
        <row r="4933">
          <cell r="A4933">
            <v>1815730216</v>
          </cell>
          <cell r="B4933">
            <v>216</v>
          </cell>
          <cell r="C4933">
            <v>815730</v>
          </cell>
          <cell r="D4933">
            <v>1</v>
          </cell>
          <cell r="E4933">
            <v>0</v>
          </cell>
          <cell r="F4933" t="str">
            <v>פרוייקט גימלאים</v>
          </cell>
          <cell r="G4933" t="str">
            <v>שכר</v>
          </cell>
          <cell r="H4933">
            <v>0</v>
          </cell>
          <cell r="I4933">
            <v>20000</v>
          </cell>
        </row>
        <row r="4934">
          <cell r="A4934">
            <v>1815730250</v>
          </cell>
          <cell r="B4934">
            <v>250</v>
          </cell>
          <cell r="C4934">
            <v>815730</v>
          </cell>
          <cell r="D4934">
            <v>1</v>
          </cell>
          <cell r="E4934">
            <v>0</v>
          </cell>
          <cell r="F4934" t="str">
            <v>שעות השאלה למשה"ח</v>
          </cell>
          <cell r="G4934" t="str">
            <v>שכר</v>
          </cell>
          <cell r="H4934">
            <v>0</v>
          </cell>
          <cell r="I4934">
            <v>35100</v>
          </cell>
        </row>
        <row r="4935">
          <cell r="A4935">
            <v>1815730261</v>
          </cell>
          <cell r="B4935">
            <v>261</v>
          </cell>
          <cell r="C4935">
            <v>815730</v>
          </cell>
          <cell r="D4935">
            <v>1</v>
          </cell>
          <cell r="E4935">
            <v>0</v>
          </cell>
          <cell r="F4935" t="str">
            <v>תכנית גי"א / מש"ב</v>
          </cell>
          <cell r="G4935" t="str">
            <v>שכר</v>
          </cell>
          <cell r="H4935">
            <v>0</v>
          </cell>
          <cell r="I4935">
            <v>0</v>
          </cell>
        </row>
        <row r="4936">
          <cell r="A4936">
            <v>1815730262</v>
          </cell>
          <cell r="B4936">
            <v>262</v>
          </cell>
          <cell r="C4936">
            <v>815730</v>
          </cell>
          <cell r="D4936">
            <v>1</v>
          </cell>
          <cell r="E4936">
            <v>0</v>
          </cell>
          <cell r="F4936" t="str">
            <v xml:space="preserve">שאילת מורים       </v>
          </cell>
          <cell r="G4936" t="str">
            <v>שכר</v>
          </cell>
          <cell r="H4936">
            <v>0</v>
          </cell>
          <cell r="I4936">
            <v>0</v>
          </cell>
        </row>
        <row r="4937">
          <cell r="A4937">
            <v>1815730263</v>
          </cell>
          <cell r="B4937">
            <v>263</v>
          </cell>
          <cell r="C4937">
            <v>815730</v>
          </cell>
          <cell r="D4937">
            <v>1</v>
          </cell>
          <cell r="E4937">
            <v>0</v>
          </cell>
          <cell r="F4937" t="str">
            <v xml:space="preserve">עובדי מינהלה      </v>
          </cell>
          <cell r="G4937" t="str">
            <v>שכר</v>
          </cell>
          <cell r="H4937">
            <v>0</v>
          </cell>
          <cell r="I4937">
            <v>0</v>
          </cell>
        </row>
        <row r="4938">
          <cell r="A4938">
            <v>1815730400</v>
          </cell>
          <cell r="B4938">
            <v>400</v>
          </cell>
          <cell r="C4938">
            <v>815730</v>
          </cell>
          <cell r="D4938">
            <v>1</v>
          </cell>
          <cell r="E4938">
            <v>0</v>
          </cell>
          <cell r="F4938" t="str">
            <v>אחזקת בנינים וציוד</v>
          </cell>
          <cell r="G4938" t="str">
            <v xml:space="preserve"> </v>
          </cell>
          <cell r="H4938">
            <v>0</v>
          </cell>
          <cell r="I4938">
            <v>0</v>
          </cell>
        </row>
        <row r="4939">
          <cell r="A4939">
            <v>1815730411</v>
          </cell>
          <cell r="B4939">
            <v>411</v>
          </cell>
          <cell r="C4939">
            <v>815730</v>
          </cell>
          <cell r="D4939">
            <v>1</v>
          </cell>
          <cell r="E4939">
            <v>0</v>
          </cell>
          <cell r="F4939" t="str">
            <v xml:space="preserve">שכירת אולמות      </v>
          </cell>
          <cell r="G4939" t="str">
            <v>קשיח</v>
          </cell>
          <cell r="H4939">
            <v>0</v>
          </cell>
          <cell r="I4939">
            <v>0</v>
          </cell>
        </row>
        <row r="4940">
          <cell r="A4940">
            <v>1815730420</v>
          </cell>
          <cell r="B4940">
            <v>420</v>
          </cell>
          <cell r="C4940">
            <v>815730</v>
          </cell>
          <cell r="D4940">
            <v>1</v>
          </cell>
          <cell r="E4940">
            <v>0</v>
          </cell>
          <cell r="F4940" t="str">
            <v xml:space="preserve">כיבוי אש          </v>
          </cell>
          <cell r="G4940" t="str">
            <v>גמיש</v>
          </cell>
          <cell r="H4940">
            <v>0</v>
          </cell>
          <cell r="I4940">
            <v>15000</v>
          </cell>
        </row>
        <row r="4941">
          <cell r="A4941">
            <v>1815730423</v>
          </cell>
          <cell r="B4941">
            <v>423</v>
          </cell>
          <cell r="C4941">
            <v>815730</v>
          </cell>
          <cell r="D4941">
            <v>1</v>
          </cell>
          <cell r="E4941">
            <v>0</v>
          </cell>
          <cell r="F4941" t="str">
            <v xml:space="preserve">תחזוקת מבנה       </v>
          </cell>
          <cell r="G4941" t="str">
            <v>קשיח</v>
          </cell>
          <cell r="H4941">
            <v>0</v>
          </cell>
          <cell r="I4941">
            <v>48000</v>
          </cell>
        </row>
        <row r="4942">
          <cell r="A4942">
            <v>1815730431</v>
          </cell>
          <cell r="B4942">
            <v>431</v>
          </cell>
          <cell r="C4942">
            <v>815730</v>
          </cell>
          <cell r="D4942">
            <v>1</v>
          </cell>
          <cell r="E4942">
            <v>0</v>
          </cell>
          <cell r="F4942" t="str">
            <v xml:space="preserve">חשמל              </v>
          </cell>
          <cell r="G4942" t="str">
            <v>קשיח</v>
          </cell>
          <cell r="H4942">
            <v>-2.1828103683492528E-2</v>
          </cell>
          <cell r="I4942">
            <v>143400</v>
          </cell>
        </row>
        <row r="4943">
          <cell r="A4943">
            <v>1815730432</v>
          </cell>
          <cell r="B4943">
            <v>432</v>
          </cell>
          <cell r="C4943">
            <v>815730</v>
          </cell>
          <cell r="D4943">
            <v>1</v>
          </cell>
          <cell r="E4943">
            <v>0</v>
          </cell>
          <cell r="F4943" t="str">
            <v xml:space="preserve">מים               </v>
          </cell>
          <cell r="G4943" t="str">
            <v>קשיח</v>
          </cell>
          <cell r="H4943">
            <v>-1.9283746556473802E-2</v>
          </cell>
          <cell r="I4943">
            <v>35600</v>
          </cell>
        </row>
        <row r="4944">
          <cell r="A4944">
            <v>1815730433</v>
          </cell>
          <cell r="B4944">
            <v>433</v>
          </cell>
          <cell r="C4944">
            <v>815730</v>
          </cell>
          <cell r="D4944">
            <v>1</v>
          </cell>
          <cell r="E4944">
            <v>0</v>
          </cell>
          <cell r="F4944" t="str">
            <v xml:space="preserve">חומרי נקיון       </v>
          </cell>
          <cell r="G4944" t="str">
            <v>גמיש</v>
          </cell>
          <cell r="H4944">
            <v>0</v>
          </cell>
          <cell r="I4944">
            <v>0</v>
          </cell>
        </row>
        <row r="4945">
          <cell r="A4945">
            <v>1815730434</v>
          </cell>
          <cell r="B4945">
            <v>434</v>
          </cell>
          <cell r="C4945">
            <v>815730</v>
          </cell>
          <cell r="D4945">
            <v>1</v>
          </cell>
          <cell r="E4945">
            <v>0</v>
          </cell>
          <cell r="F4945" t="str">
            <v xml:space="preserve">חיטוי והדברה      </v>
          </cell>
          <cell r="G4945" t="str">
            <v>גמיש</v>
          </cell>
          <cell r="H4945">
            <v>0</v>
          </cell>
          <cell r="I4945">
            <v>0</v>
          </cell>
        </row>
        <row r="4946">
          <cell r="A4946">
            <v>1815730437</v>
          </cell>
          <cell r="B4946">
            <v>437</v>
          </cell>
          <cell r="C4946">
            <v>815730</v>
          </cell>
          <cell r="D4946">
            <v>1</v>
          </cell>
          <cell r="E4946">
            <v>0</v>
          </cell>
          <cell r="F4946" t="str">
            <v xml:space="preserve">אחזקת אזעקה       </v>
          </cell>
          <cell r="G4946" t="str">
            <v>קשיח</v>
          </cell>
          <cell r="H4946">
            <v>3.7037037037036979E-2</v>
          </cell>
          <cell r="I4946">
            <v>2800</v>
          </cell>
        </row>
        <row r="4947">
          <cell r="A4947">
            <v>1815730441</v>
          </cell>
          <cell r="B4947">
            <v>441</v>
          </cell>
          <cell r="C4947">
            <v>815730</v>
          </cell>
          <cell r="D4947">
            <v>1</v>
          </cell>
          <cell r="E4947">
            <v>0</v>
          </cell>
          <cell r="F4947" t="str">
            <v xml:space="preserve">ביטוח             </v>
          </cell>
          <cell r="G4947" t="str">
            <v>קשיח</v>
          </cell>
          <cell r="H4947">
            <v>0</v>
          </cell>
          <cell r="I4947">
            <v>0</v>
          </cell>
        </row>
        <row r="4948">
          <cell r="A4948">
            <v>1815730450</v>
          </cell>
          <cell r="B4948">
            <v>450</v>
          </cell>
          <cell r="C4948">
            <v>815730</v>
          </cell>
          <cell r="D4948">
            <v>1</v>
          </cell>
          <cell r="E4948">
            <v>0</v>
          </cell>
          <cell r="F4948" t="str">
            <v xml:space="preserve">ריהוט ואחזקתו     </v>
          </cell>
          <cell r="G4948" t="str">
            <v>גמיש</v>
          </cell>
          <cell r="H4948">
            <v>-1.5151515151515138E-2</v>
          </cell>
          <cell r="I4948">
            <v>13000</v>
          </cell>
        </row>
        <row r="4949">
          <cell r="A4949">
            <v>1815730470</v>
          </cell>
          <cell r="B4949">
            <v>470</v>
          </cell>
          <cell r="C4949">
            <v>815730</v>
          </cell>
          <cell r="D4949">
            <v>1</v>
          </cell>
          <cell r="E4949">
            <v>0</v>
          </cell>
          <cell r="F4949" t="str">
            <v xml:space="preserve">אחזקת מכונות משרד </v>
          </cell>
          <cell r="G4949" t="str">
            <v>גמיש</v>
          </cell>
          <cell r="H4949">
            <v>0</v>
          </cell>
          <cell r="I4949">
            <v>0</v>
          </cell>
        </row>
        <row r="4950">
          <cell r="A4950">
            <v>1815730471</v>
          </cell>
          <cell r="B4950">
            <v>471</v>
          </cell>
          <cell r="C4950">
            <v>815730</v>
          </cell>
          <cell r="D4950">
            <v>1</v>
          </cell>
          <cell r="E4950">
            <v>0</v>
          </cell>
          <cell r="F4950" t="str">
            <v xml:space="preserve">מכשירי כתיבה      </v>
          </cell>
          <cell r="G4950" t="str">
            <v>גמיש</v>
          </cell>
          <cell r="H4950">
            <v>0</v>
          </cell>
          <cell r="I4950">
            <v>0</v>
          </cell>
        </row>
        <row r="4951">
          <cell r="A4951">
            <v>1815730500</v>
          </cell>
          <cell r="B4951">
            <v>500</v>
          </cell>
          <cell r="C4951">
            <v>815730</v>
          </cell>
          <cell r="D4951">
            <v>1</v>
          </cell>
          <cell r="E4951">
            <v>0</v>
          </cell>
          <cell r="F4951" t="str">
            <v xml:space="preserve">הוצאות מינהליות   </v>
          </cell>
          <cell r="G4951" t="str">
            <v xml:space="preserve"> </v>
          </cell>
          <cell r="H4951">
            <v>0</v>
          </cell>
          <cell r="I4951">
            <v>0</v>
          </cell>
        </row>
        <row r="4952">
          <cell r="A4952">
            <v>1815730511</v>
          </cell>
          <cell r="B4952">
            <v>511</v>
          </cell>
          <cell r="C4952">
            <v>815730</v>
          </cell>
          <cell r="D4952">
            <v>1</v>
          </cell>
          <cell r="E4952">
            <v>0</v>
          </cell>
          <cell r="F4952" t="str">
            <v xml:space="preserve">אירוח וכיבוד      </v>
          </cell>
          <cell r="G4952" t="str">
            <v>גמיש</v>
          </cell>
          <cell r="H4952">
            <v>0</v>
          </cell>
          <cell r="I4952">
            <v>13000</v>
          </cell>
        </row>
        <row r="4953">
          <cell r="A4953">
            <v>1815730512</v>
          </cell>
          <cell r="B4953">
            <v>512</v>
          </cell>
          <cell r="C4953">
            <v>815730</v>
          </cell>
          <cell r="D4953">
            <v>1</v>
          </cell>
          <cell r="E4953">
            <v>0</v>
          </cell>
          <cell r="F4953" t="str">
            <v xml:space="preserve">נסיעות ואש"ל      </v>
          </cell>
          <cell r="G4953" t="str">
            <v>גמיש</v>
          </cell>
          <cell r="H4953">
            <v>0</v>
          </cell>
          <cell r="I4953">
            <v>0</v>
          </cell>
        </row>
        <row r="4954">
          <cell r="A4954">
            <v>1815730517</v>
          </cell>
          <cell r="B4954">
            <v>517</v>
          </cell>
          <cell r="C4954">
            <v>815730</v>
          </cell>
          <cell r="D4954">
            <v>1</v>
          </cell>
          <cell r="E4954">
            <v>0</v>
          </cell>
          <cell r="F4954" t="str">
            <v xml:space="preserve">מסיבות מפקדים ושי </v>
          </cell>
          <cell r="G4954" t="str">
            <v>גמיש</v>
          </cell>
          <cell r="H4954">
            <v>0</v>
          </cell>
          <cell r="I4954">
            <v>0</v>
          </cell>
        </row>
        <row r="4955">
          <cell r="A4955">
            <v>1815730522</v>
          </cell>
          <cell r="B4955">
            <v>522</v>
          </cell>
          <cell r="C4955">
            <v>815730</v>
          </cell>
          <cell r="D4955">
            <v>1</v>
          </cell>
          <cell r="E4955">
            <v>0</v>
          </cell>
          <cell r="F4955" t="str">
            <v xml:space="preserve">ספריות            </v>
          </cell>
          <cell r="G4955" t="str">
            <v>גמיש</v>
          </cell>
          <cell r="H4955">
            <v>0</v>
          </cell>
          <cell r="I4955">
            <v>0</v>
          </cell>
        </row>
        <row r="4956">
          <cell r="A4956">
            <v>1815730530</v>
          </cell>
          <cell r="B4956">
            <v>530</v>
          </cell>
          <cell r="C4956">
            <v>815730</v>
          </cell>
          <cell r="D4956">
            <v>1</v>
          </cell>
          <cell r="E4956">
            <v>0</v>
          </cell>
          <cell r="F4956" t="str">
            <v xml:space="preserve">אופניים לעובדים   </v>
          </cell>
          <cell r="G4956" t="str">
            <v>קשיח</v>
          </cell>
          <cell r="H4956">
            <v>0</v>
          </cell>
          <cell r="I4956">
            <v>0</v>
          </cell>
        </row>
        <row r="4957">
          <cell r="A4957">
            <v>1815730540</v>
          </cell>
          <cell r="B4957">
            <v>540</v>
          </cell>
          <cell r="C4957">
            <v>815730</v>
          </cell>
          <cell r="D4957">
            <v>1</v>
          </cell>
          <cell r="E4957">
            <v>0</v>
          </cell>
          <cell r="F4957" t="str">
            <v xml:space="preserve">הוצאות טלפון      </v>
          </cell>
          <cell r="G4957" t="str">
            <v>גמיש</v>
          </cell>
          <cell r="H4957">
            <v>0</v>
          </cell>
          <cell r="I4957">
            <v>0</v>
          </cell>
        </row>
        <row r="4958">
          <cell r="A4958">
            <v>1815730544</v>
          </cell>
          <cell r="B4958">
            <v>544</v>
          </cell>
          <cell r="C4958">
            <v>815730</v>
          </cell>
          <cell r="D4958">
            <v>1</v>
          </cell>
          <cell r="E4958">
            <v>0</v>
          </cell>
          <cell r="F4958" t="str">
            <v xml:space="preserve">הוצאות דאר        </v>
          </cell>
          <cell r="G4958" t="str">
            <v>קשיח</v>
          </cell>
          <cell r="H4958">
            <v>0</v>
          </cell>
          <cell r="I4958">
            <v>0</v>
          </cell>
        </row>
        <row r="4959">
          <cell r="A4959">
            <v>1815730562</v>
          </cell>
          <cell r="B4959">
            <v>562</v>
          </cell>
          <cell r="C4959">
            <v>815730</v>
          </cell>
          <cell r="D4959">
            <v>1</v>
          </cell>
          <cell r="E4959">
            <v>0</v>
          </cell>
          <cell r="F4959" t="str">
            <v xml:space="preserve">הדפסות            </v>
          </cell>
          <cell r="G4959" t="str">
            <v>גמיש</v>
          </cell>
          <cell r="H4959">
            <v>0</v>
          </cell>
          <cell r="I4959">
            <v>0</v>
          </cell>
        </row>
        <row r="4960">
          <cell r="A4960">
            <v>1815730583</v>
          </cell>
          <cell r="B4960">
            <v>583</v>
          </cell>
          <cell r="C4960">
            <v>815730</v>
          </cell>
          <cell r="D4960">
            <v>1</v>
          </cell>
          <cell r="E4960">
            <v>0</v>
          </cell>
          <cell r="F4960" t="str">
            <v xml:space="preserve">שרות רפואי        </v>
          </cell>
          <cell r="G4960" t="str">
            <v>קשיח</v>
          </cell>
          <cell r="H4960">
            <v>0</v>
          </cell>
          <cell r="I4960">
            <v>0</v>
          </cell>
        </row>
        <row r="4961">
          <cell r="A4961">
            <v>1815730584</v>
          </cell>
          <cell r="B4961">
            <v>584</v>
          </cell>
          <cell r="C4961">
            <v>815730</v>
          </cell>
          <cell r="D4961">
            <v>1</v>
          </cell>
          <cell r="E4961">
            <v>0</v>
          </cell>
          <cell r="F4961" t="str">
            <v xml:space="preserve">שרות פסיכולוגי    </v>
          </cell>
          <cell r="G4961" t="str">
            <v>קשיח</v>
          </cell>
          <cell r="H4961">
            <v>0</v>
          </cell>
          <cell r="I4961">
            <v>0</v>
          </cell>
        </row>
        <row r="4962">
          <cell r="A4962">
            <v>1815730585</v>
          </cell>
          <cell r="B4962">
            <v>585</v>
          </cell>
          <cell r="C4962">
            <v>815730</v>
          </cell>
          <cell r="D4962">
            <v>1</v>
          </cell>
          <cell r="E4962">
            <v>0</v>
          </cell>
          <cell r="F4962" t="str">
            <v xml:space="preserve">שרות אחות         </v>
          </cell>
          <cell r="G4962" t="str">
            <v>קשיח</v>
          </cell>
          <cell r="H4962">
            <v>0</v>
          </cell>
          <cell r="I4962">
            <v>0</v>
          </cell>
        </row>
        <row r="4963">
          <cell r="A4963">
            <v>1815730700</v>
          </cell>
          <cell r="B4963">
            <v>700</v>
          </cell>
          <cell r="C4963">
            <v>815730</v>
          </cell>
          <cell r="D4963">
            <v>1</v>
          </cell>
          <cell r="E4963">
            <v>0</v>
          </cell>
          <cell r="F4963" t="str">
            <v xml:space="preserve">הוצאות לפעולות    </v>
          </cell>
          <cell r="G4963" t="str">
            <v xml:space="preserve"> </v>
          </cell>
          <cell r="H4963">
            <v>0</v>
          </cell>
          <cell r="I4963">
            <v>0</v>
          </cell>
        </row>
        <row r="4964">
          <cell r="A4964">
            <v>1815730721</v>
          </cell>
          <cell r="B4964">
            <v>721</v>
          </cell>
          <cell r="C4964">
            <v>815730</v>
          </cell>
          <cell r="D4964">
            <v>1</v>
          </cell>
          <cell r="E4964">
            <v>0</v>
          </cell>
          <cell r="F4964" t="str">
            <v>חמרים-תחזוקת מבנים</v>
          </cell>
          <cell r="G4964" t="str">
            <v>גמיש</v>
          </cell>
          <cell r="H4964">
            <v>0</v>
          </cell>
          <cell r="I4964">
            <v>5800</v>
          </cell>
        </row>
        <row r="4965">
          <cell r="A4965">
            <v>1815730722</v>
          </cell>
          <cell r="B4965">
            <v>722</v>
          </cell>
          <cell r="C4965">
            <v>815730</v>
          </cell>
          <cell r="D4965">
            <v>1</v>
          </cell>
          <cell r="E4965">
            <v>0</v>
          </cell>
          <cell r="F4965" t="str">
            <v>חמרים-תחזוקה עצמית</v>
          </cell>
          <cell r="G4965" t="str">
            <v>גמיש</v>
          </cell>
          <cell r="H4965">
            <v>0</v>
          </cell>
          <cell r="I4965">
            <v>0</v>
          </cell>
        </row>
        <row r="4966">
          <cell r="A4966">
            <v>1815730723</v>
          </cell>
          <cell r="B4966">
            <v>723</v>
          </cell>
          <cell r="C4966">
            <v>815730</v>
          </cell>
          <cell r="D4966">
            <v>1</v>
          </cell>
          <cell r="E4966">
            <v>0</v>
          </cell>
          <cell r="F4966" t="str">
            <v xml:space="preserve">חומרים אוזלים     </v>
          </cell>
          <cell r="G4966" t="str">
            <v>גמיש</v>
          </cell>
          <cell r="H4966">
            <v>0</v>
          </cell>
          <cell r="I4966">
            <v>0</v>
          </cell>
        </row>
        <row r="4967">
          <cell r="A4967">
            <v>1815730724</v>
          </cell>
          <cell r="B4967">
            <v>724</v>
          </cell>
          <cell r="C4967">
            <v>815730</v>
          </cell>
          <cell r="D4967">
            <v>1</v>
          </cell>
          <cell r="E4967">
            <v>0</v>
          </cell>
          <cell r="F4967" t="str">
            <v>ציוד למגמות</v>
          </cell>
          <cell r="G4967" t="str">
            <v>גמיש</v>
          </cell>
          <cell r="H4967">
            <v>0</v>
          </cell>
          <cell r="I4967">
            <v>0</v>
          </cell>
        </row>
        <row r="4968">
          <cell r="A4968">
            <v>1815730742</v>
          </cell>
          <cell r="B4968">
            <v>742</v>
          </cell>
          <cell r="C4968">
            <v>815730</v>
          </cell>
          <cell r="D4968">
            <v>1</v>
          </cell>
          <cell r="E4968">
            <v>0</v>
          </cell>
          <cell r="F4968" t="str">
            <v xml:space="preserve">כלים וציוד        </v>
          </cell>
          <cell r="G4968" t="str">
            <v>גמיש</v>
          </cell>
          <cell r="H4968">
            <v>-5.5891238670694898E-2</v>
          </cell>
          <cell r="I4968">
            <v>62500</v>
          </cell>
        </row>
        <row r="4969">
          <cell r="A4969">
            <v>1815730743</v>
          </cell>
          <cell r="B4969">
            <v>743</v>
          </cell>
          <cell r="C4969">
            <v>815730</v>
          </cell>
          <cell r="D4969">
            <v>1</v>
          </cell>
          <cell r="E4969">
            <v>0</v>
          </cell>
          <cell r="F4969" t="str">
            <v>תחז' ציוד אלקטרוני</v>
          </cell>
          <cell r="G4969" t="str">
            <v>גמיש</v>
          </cell>
          <cell r="H4969">
            <v>0</v>
          </cell>
          <cell r="I4969">
            <v>0</v>
          </cell>
        </row>
        <row r="4970">
          <cell r="A4970">
            <v>1815730744</v>
          </cell>
          <cell r="B4970">
            <v>744</v>
          </cell>
          <cell r="C4970">
            <v>815730</v>
          </cell>
          <cell r="D4970">
            <v>1</v>
          </cell>
          <cell r="E4970">
            <v>0</v>
          </cell>
          <cell r="F4970" t="str">
            <v>ציוד מגמה טכנולוגי</v>
          </cell>
          <cell r="G4970" t="str">
            <v>גמיש</v>
          </cell>
          <cell r="H4970">
            <v>0</v>
          </cell>
          <cell r="I4970">
            <v>0</v>
          </cell>
        </row>
        <row r="4971">
          <cell r="A4971">
            <v>1815730745</v>
          </cell>
          <cell r="B4971">
            <v>745</v>
          </cell>
          <cell r="C4971">
            <v>815730</v>
          </cell>
          <cell r="D4971">
            <v>1</v>
          </cell>
          <cell r="E4971">
            <v>0</v>
          </cell>
          <cell r="F4971" t="str">
            <v xml:space="preserve">דמי פריצה - תכולה </v>
          </cell>
          <cell r="G4971" t="str">
            <v>קשיח</v>
          </cell>
          <cell r="H4971">
            <v>0</v>
          </cell>
          <cell r="I4971">
            <v>0</v>
          </cell>
        </row>
        <row r="4972">
          <cell r="A4972">
            <v>1815730746</v>
          </cell>
          <cell r="B4972">
            <v>746</v>
          </cell>
          <cell r="C4972">
            <v>815730</v>
          </cell>
          <cell r="D4972">
            <v>1</v>
          </cell>
          <cell r="E4972">
            <v>0</v>
          </cell>
          <cell r="F4972" t="str">
            <v xml:space="preserve">דמי פריצה - מבנה  </v>
          </cell>
          <cell r="G4972" t="str">
            <v>קשיח</v>
          </cell>
          <cell r="H4972">
            <v>0</v>
          </cell>
          <cell r="I4972">
            <v>0</v>
          </cell>
        </row>
        <row r="4973">
          <cell r="A4973">
            <v>1815730750</v>
          </cell>
          <cell r="B4973">
            <v>750</v>
          </cell>
          <cell r="C4973">
            <v>815730</v>
          </cell>
          <cell r="D4973">
            <v>1</v>
          </cell>
          <cell r="E4973">
            <v>0</v>
          </cell>
          <cell r="F4973" t="str">
            <v>אחזקת מוסדות</v>
          </cell>
          <cell r="G4973" t="str">
            <v>קשיח</v>
          </cell>
          <cell r="H4973">
            <v>2.8110047846889863E-2</v>
          </cell>
          <cell r="I4973">
            <v>343800</v>
          </cell>
        </row>
        <row r="4974">
          <cell r="A4974">
            <v>1815730751</v>
          </cell>
          <cell r="B4974">
            <v>751</v>
          </cell>
          <cell r="C4974">
            <v>815730</v>
          </cell>
          <cell r="D4974">
            <v>1</v>
          </cell>
          <cell r="E4974">
            <v>0</v>
          </cell>
          <cell r="F4974" t="str">
            <v xml:space="preserve">עבודות קבלניות    </v>
          </cell>
          <cell r="G4974" t="str">
            <v>גמיש</v>
          </cell>
          <cell r="H4974">
            <v>-1</v>
          </cell>
          <cell r="I4974">
            <v>0</v>
          </cell>
        </row>
        <row r="4975">
          <cell r="A4975">
            <v>1815730752</v>
          </cell>
          <cell r="B4975">
            <v>752</v>
          </cell>
          <cell r="C4975">
            <v>815730</v>
          </cell>
          <cell r="D4975">
            <v>1</v>
          </cell>
          <cell r="E4975">
            <v>0</v>
          </cell>
          <cell r="F4975" t="str">
            <v xml:space="preserve">נקיון בקבלנות     </v>
          </cell>
          <cell r="G4975" t="str">
            <v>קשיח</v>
          </cell>
          <cell r="H4975">
            <v>3.1517902168431977E-3</v>
          </cell>
          <cell r="I4975">
            <v>795700</v>
          </cell>
        </row>
        <row r="4976">
          <cell r="A4976">
            <v>1815730753</v>
          </cell>
          <cell r="B4976">
            <v>753</v>
          </cell>
          <cell r="C4976">
            <v>815730</v>
          </cell>
          <cell r="D4976">
            <v>1</v>
          </cell>
          <cell r="E4976">
            <v>0</v>
          </cell>
          <cell r="F4976" t="str">
            <v xml:space="preserve">עובדים חיצוניים   </v>
          </cell>
          <cell r="G4976" t="str">
            <v>קשיח</v>
          </cell>
          <cell r="H4976">
            <v>0</v>
          </cell>
          <cell r="I4976">
            <v>0</v>
          </cell>
        </row>
        <row r="4977">
          <cell r="A4977">
            <v>1815730755</v>
          </cell>
          <cell r="B4977">
            <v>755</v>
          </cell>
          <cell r="C4977">
            <v>815730</v>
          </cell>
          <cell r="D4977">
            <v>1</v>
          </cell>
          <cell r="E4977">
            <v>0</v>
          </cell>
          <cell r="F4977" t="str">
            <v xml:space="preserve">אחות-חברת כ"א     </v>
          </cell>
          <cell r="G4977" t="str">
            <v>קשיח</v>
          </cell>
          <cell r="H4977">
            <v>0</v>
          </cell>
          <cell r="I4977">
            <v>0</v>
          </cell>
        </row>
        <row r="4978">
          <cell r="A4978">
            <v>1815730757</v>
          </cell>
          <cell r="B4978">
            <v>757</v>
          </cell>
          <cell r="C4978">
            <v>815730</v>
          </cell>
          <cell r="D4978">
            <v>1</v>
          </cell>
          <cell r="E4978">
            <v>0</v>
          </cell>
          <cell r="F4978" t="str">
            <v xml:space="preserve">פעילות מנ"ע       </v>
          </cell>
          <cell r="G4978" t="str">
            <v>גמיש</v>
          </cell>
          <cell r="H4978">
            <v>0</v>
          </cell>
          <cell r="I4978">
            <v>0</v>
          </cell>
        </row>
        <row r="4979">
          <cell r="A4979">
            <v>1815730759</v>
          </cell>
          <cell r="B4979">
            <v>759</v>
          </cell>
          <cell r="C4979">
            <v>815730</v>
          </cell>
          <cell r="D4979">
            <v>1</v>
          </cell>
          <cell r="E4979">
            <v>0</v>
          </cell>
          <cell r="F4979" t="str">
            <v>שרותי סייעות</v>
          </cell>
          <cell r="G4979" t="str">
            <v>שכר</v>
          </cell>
          <cell r="H4979">
            <v>7.0566948130277529E-2</v>
          </cell>
          <cell r="I4979">
            <v>177500</v>
          </cell>
        </row>
        <row r="4980">
          <cell r="A4980">
            <v>1815730762</v>
          </cell>
          <cell r="B4980">
            <v>762</v>
          </cell>
          <cell r="C4980">
            <v>815730</v>
          </cell>
          <cell r="D4980">
            <v>1</v>
          </cell>
          <cell r="E4980">
            <v>0</v>
          </cell>
          <cell r="F4980" t="str">
            <v xml:space="preserve">שאילת מורים       </v>
          </cell>
          <cell r="G4980" t="str">
            <v>שכר</v>
          </cell>
          <cell r="H4980">
            <v>-0.12785203186175242</v>
          </cell>
          <cell r="I4980">
            <v>646000</v>
          </cell>
        </row>
        <row r="4981">
          <cell r="A4981">
            <v>1815730763</v>
          </cell>
          <cell r="B4981">
            <v>763</v>
          </cell>
          <cell r="C4981">
            <v>815730</v>
          </cell>
          <cell r="D4981">
            <v>1</v>
          </cell>
          <cell r="E4981">
            <v>0</v>
          </cell>
          <cell r="F4981" t="str">
            <v xml:space="preserve">עובדי מינהלה      </v>
          </cell>
          <cell r="G4981" t="str">
            <v>קשיח</v>
          </cell>
          <cell r="H4981">
            <v>0</v>
          </cell>
          <cell r="I4981">
            <v>0</v>
          </cell>
        </row>
        <row r="4982">
          <cell r="A4982">
            <v>1815730764</v>
          </cell>
          <cell r="B4982">
            <v>764</v>
          </cell>
          <cell r="C4982">
            <v>815730</v>
          </cell>
          <cell r="D4982">
            <v>1</v>
          </cell>
          <cell r="E4982">
            <v>0</v>
          </cell>
          <cell r="F4982" t="str">
            <v xml:space="preserve">מוסדות מנ"ע       </v>
          </cell>
          <cell r="G4982" t="str">
            <v>קשיח</v>
          </cell>
          <cell r="H4982">
            <v>0</v>
          </cell>
          <cell r="I4982">
            <v>0</v>
          </cell>
        </row>
        <row r="4983">
          <cell r="A4983">
            <v>1815730765</v>
          </cell>
          <cell r="B4983">
            <v>765</v>
          </cell>
          <cell r="C4983">
            <v>815730</v>
          </cell>
          <cell r="D4983">
            <v>1</v>
          </cell>
          <cell r="E4983">
            <v>0</v>
          </cell>
          <cell r="F4983" t="str">
            <v xml:space="preserve">רכז חברתי - חט"ב  </v>
          </cell>
          <cell r="G4983" t="str">
            <v>קשיח</v>
          </cell>
          <cell r="H4983">
            <v>0</v>
          </cell>
          <cell r="I4983">
            <v>0</v>
          </cell>
        </row>
        <row r="4984">
          <cell r="A4984">
            <v>1815730780</v>
          </cell>
          <cell r="B4984">
            <v>780</v>
          </cell>
          <cell r="C4984">
            <v>815730</v>
          </cell>
          <cell r="D4984">
            <v>1</v>
          </cell>
          <cell r="E4984">
            <v>0</v>
          </cell>
          <cell r="F4984" t="str">
            <v xml:space="preserve">חינוך חברתי       </v>
          </cell>
          <cell r="G4984" t="str">
            <v>קשיח</v>
          </cell>
          <cell r="H4984">
            <v>8.0000000000000071E-3</v>
          </cell>
          <cell r="I4984">
            <v>12600</v>
          </cell>
        </row>
        <row r="4985">
          <cell r="A4985">
            <v>1815730781</v>
          </cell>
          <cell r="B4985">
            <v>781</v>
          </cell>
          <cell r="C4985">
            <v>815730</v>
          </cell>
          <cell r="D4985">
            <v>1</v>
          </cell>
          <cell r="E4985">
            <v>0</v>
          </cell>
          <cell r="F4985" t="str">
            <v xml:space="preserve">סיון מחשבים       </v>
          </cell>
          <cell r="G4985" t="str">
            <v>קשיח</v>
          </cell>
          <cell r="H4985">
            <v>0</v>
          </cell>
          <cell r="I4985">
            <v>0</v>
          </cell>
        </row>
        <row r="4986">
          <cell r="A4986">
            <v>1815730794</v>
          </cell>
          <cell r="B4986">
            <v>794</v>
          </cell>
          <cell r="C4986">
            <v>815730</v>
          </cell>
          <cell r="D4986">
            <v>1</v>
          </cell>
          <cell r="E4986">
            <v>0</v>
          </cell>
          <cell r="F4986" t="str">
            <v xml:space="preserve">השתתפות בעזר 094  </v>
          </cell>
          <cell r="G4986" t="str">
            <v>קשיח</v>
          </cell>
          <cell r="H4986">
            <v>-0.5</v>
          </cell>
          <cell r="I4986">
            <v>7500</v>
          </cell>
        </row>
        <row r="4987">
          <cell r="A4987">
            <v>1815730810</v>
          </cell>
          <cell r="B4987">
            <v>810</v>
          </cell>
          <cell r="C4987">
            <v>815730</v>
          </cell>
          <cell r="D4987">
            <v>1</v>
          </cell>
          <cell r="E4987">
            <v>0</v>
          </cell>
          <cell r="F4987" t="str">
            <v>הקצבה לניהול עצמי</v>
          </cell>
          <cell r="G4987" t="str">
            <v>גמיש</v>
          </cell>
          <cell r="H4987">
            <v>-2.1001615508885352E-2</v>
          </cell>
          <cell r="I4987">
            <v>121200</v>
          </cell>
        </row>
        <row r="4988">
          <cell r="A4988">
            <v>1815730812</v>
          </cell>
          <cell r="B4988">
            <v>812</v>
          </cell>
          <cell r="C4988">
            <v>815730</v>
          </cell>
          <cell r="D4988">
            <v>1</v>
          </cell>
          <cell r="E4988">
            <v>0</v>
          </cell>
          <cell r="F4988" t="str">
            <v>מסיבות כיתתיות</v>
          </cell>
          <cell r="G4988" t="str">
            <v>גמיש</v>
          </cell>
          <cell r="H4988">
            <v>0</v>
          </cell>
          <cell r="I4988">
            <v>0</v>
          </cell>
        </row>
        <row r="4989">
          <cell r="A4989">
            <v>1815730816</v>
          </cell>
          <cell r="B4989">
            <v>816</v>
          </cell>
          <cell r="C4989">
            <v>815730</v>
          </cell>
          <cell r="D4989">
            <v>1</v>
          </cell>
          <cell r="E4989">
            <v>0</v>
          </cell>
          <cell r="F4989" t="str">
            <v>חט"ב - הכלה והשתלבות</v>
          </cell>
          <cell r="G4989" t="str">
            <v>קשיח</v>
          </cell>
          <cell r="H4989">
            <v>0</v>
          </cell>
          <cell r="I4989">
            <v>0</v>
          </cell>
        </row>
        <row r="4990">
          <cell r="A4990">
            <v>1815730838</v>
          </cell>
          <cell r="B4990">
            <v>838</v>
          </cell>
          <cell r="C4990">
            <v>815730</v>
          </cell>
          <cell r="D4990">
            <v>1</v>
          </cell>
          <cell r="E4990">
            <v>0</v>
          </cell>
          <cell r="F4990" t="str">
            <v>תכנית לאומית-קידום אנגלית</v>
          </cell>
          <cell r="G4990" t="str">
            <v>גמיש</v>
          </cell>
          <cell r="H4990">
            <v>0</v>
          </cell>
          <cell r="I4990">
            <v>0</v>
          </cell>
        </row>
        <row r="4991">
          <cell r="A4991">
            <v>1815730839</v>
          </cell>
          <cell r="B4991">
            <v>839</v>
          </cell>
          <cell r="C4991">
            <v>815730</v>
          </cell>
          <cell r="D4991">
            <v>1</v>
          </cell>
          <cell r="E4991">
            <v>0</v>
          </cell>
          <cell r="F4991" t="str">
            <v>פרוייקט "מניפה"</v>
          </cell>
          <cell r="G4991" t="str">
            <v>גמיש</v>
          </cell>
          <cell r="H4991">
            <v>0</v>
          </cell>
          <cell r="I4991">
            <v>0</v>
          </cell>
        </row>
        <row r="4992">
          <cell r="A4992">
            <v>1815730911</v>
          </cell>
          <cell r="B4992">
            <v>911</v>
          </cell>
          <cell r="C4992">
            <v>815730</v>
          </cell>
          <cell r="D4992">
            <v>1</v>
          </cell>
          <cell r="E4992">
            <v>0</v>
          </cell>
          <cell r="F4992" t="str">
            <v>פעילות חוויתית יהדות</v>
          </cell>
          <cell r="G4992" t="str">
            <v>קשיח</v>
          </cell>
          <cell r="H4992">
            <v>0</v>
          </cell>
          <cell r="I4992">
            <v>0</v>
          </cell>
        </row>
        <row r="4993">
          <cell r="A4993">
            <v>1815730953</v>
          </cell>
          <cell r="B4993">
            <v>953</v>
          </cell>
          <cell r="C4993">
            <v>815730</v>
          </cell>
          <cell r="D4993">
            <v>1</v>
          </cell>
          <cell r="E4993">
            <v>0</v>
          </cell>
          <cell r="F4993" t="str">
            <v>מערכת גפ"ן</v>
          </cell>
          <cell r="G4993" t="str">
            <v>קשיח</v>
          </cell>
          <cell r="H4993">
            <v>0</v>
          </cell>
          <cell r="I4993">
            <v>1172200</v>
          </cell>
        </row>
        <row r="4994">
          <cell r="A4994">
            <v>1815730961</v>
          </cell>
          <cell r="B4994">
            <v>961</v>
          </cell>
          <cell r="C4994">
            <v>815730</v>
          </cell>
          <cell r="D4994">
            <v>1</v>
          </cell>
          <cell r="E4994">
            <v>0</v>
          </cell>
          <cell r="F4994" t="str">
            <v>רז' פעולות ורכישות</v>
          </cell>
          <cell r="G4994" t="str">
            <v>גמיש</v>
          </cell>
          <cell r="H4994">
            <v>0</v>
          </cell>
          <cell r="I4994">
            <v>0</v>
          </cell>
        </row>
        <row r="4995">
          <cell r="A4995">
            <v>1815730989</v>
          </cell>
          <cell r="B4995">
            <v>989</v>
          </cell>
          <cell r="C4995">
            <v>815730</v>
          </cell>
          <cell r="D4995">
            <v>1</v>
          </cell>
          <cell r="E4995">
            <v>0</v>
          </cell>
          <cell r="F4995" t="str">
            <v xml:space="preserve">תקורה             </v>
          </cell>
          <cell r="G4995" t="str">
            <v>קשיח</v>
          </cell>
          <cell r="H4995">
            <v>0.14891913530824663</v>
          </cell>
          <cell r="I4995">
            <v>1148000</v>
          </cell>
        </row>
        <row r="4996">
          <cell r="A4996" t="e">
            <v>#VALUE!</v>
          </cell>
          <cell r="B4996" t="str">
            <v>815730  סך הכל</v>
          </cell>
          <cell r="C4996">
            <v>0</v>
          </cell>
          <cell r="D4996">
            <v>0</v>
          </cell>
          <cell r="E4996">
            <v>0</v>
          </cell>
          <cell r="F4996" t="str">
            <v xml:space="preserve">גמנסיה ע"ש הרצוג  </v>
          </cell>
          <cell r="G4996">
            <v>0</v>
          </cell>
          <cell r="H4996">
            <v>0.14887723194054203</v>
          </cell>
          <cell r="I4996">
            <v>20280900</v>
          </cell>
        </row>
        <row r="4997">
          <cell r="A4997">
            <v>18157400</v>
          </cell>
          <cell r="B4997">
            <v>0</v>
          </cell>
          <cell r="C4997">
            <v>815740</v>
          </cell>
          <cell r="D4997">
            <v>1</v>
          </cell>
          <cell r="E4997">
            <v>0</v>
          </cell>
          <cell r="F4997" t="str">
            <v xml:space="preserve">בי"ס מקיף ק' שרת  </v>
          </cell>
          <cell r="G4997" t="str">
            <v xml:space="preserve"> </v>
          </cell>
          <cell r="H4997">
            <v>0</v>
          </cell>
          <cell r="I4997">
            <v>0</v>
          </cell>
        </row>
        <row r="4998">
          <cell r="A4998">
            <v>1815740100</v>
          </cell>
          <cell r="B4998">
            <v>100</v>
          </cell>
          <cell r="C4998">
            <v>815740</v>
          </cell>
          <cell r="D4998">
            <v>1</v>
          </cell>
          <cell r="E4998">
            <v>0</v>
          </cell>
          <cell r="F4998" t="str">
            <v>שכר עובדים לפי תקן</v>
          </cell>
          <cell r="G4998" t="str">
            <v xml:space="preserve"> </v>
          </cell>
          <cell r="H4998">
            <v>0</v>
          </cell>
          <cell r="I4998">
            <v>0</v>
          </cell>
        </row>
        <row r="4999">
          <cell r="A4999">
            <v>1815740110</v>
          </cell>
          <cell r="B4999">
            <v>110</v>
          </cell>
          <cell r="C4999">
            <v>815740</v>
          </cell>
          <cell r="D4999">
            <v>1</v>
          </cell>
          <cell r="E4999">
            <v>0</v>
          </cell>
          <cell r="F4999" t="str">
            <v>השכר הקובע-תקציבית</v>
          </cell>
          <cell r="G4999" t="str">
            <v>שכר</v>
          </cell>
          <cell r="H4999">
            <v>-0.18760129659643432</v>
          </cell>
          <cell r="I4999">
            <v>401000</v>
          </cell>
        </row>
        <row r="5000">
          <cell r="A5000">
            <v>1815740118</v>
          </cell>
          <cell r="B5000">
            <v>118</v>
          </cell>
          <cell r="C5000">
            <v>815740</v>
          </cell>
          <cell r="D5000">
            <v>1</v>
          </cell>
          <cell r="E5000">
            <v>0</v>
          </cell>
          <cell r="F5000" t="str">
            <v xml:space="preserve">שכר עובדי הוראה   </v>
          </cell>
          <cell r="G5000" t="str">
            <v>שכר</v>
          </cell>
          <cell r="H5000">
            <v>-8.7565095977257257E-2</v>
          </cell>
          <cell r="I5000">
            <v>29014700</v>
          </cell>
        </row>
        <row r="5001">
          <cell r="A5001">
            <v>1815740119</v>
          </cell>
          <cell r="B5001">
            <v>119</v>
          </cell>
          <cell r="C5001">
            <v>815740</v>
          </cell>
          <cell r="D5001">
            <v>1</v>
          </cell>
          <cell r="E5001">
            <v>0</v>
          </cell>
          <cell r="F5001" t="str">
            <v xml:space="preserve">השכר הקובע-צוברת  </v>
          </cell>
          <cell r="G5001" t="str">
            <v>שכר</v>
          </cell>
          <cell r="H5001">
            <v>1.4981423035436148E-2</v>
          </cell>
          <cell r="I5001">
            <v>2540600</v>
          </cell>
        </row>
        <row r="5002">
          <cell r="A5002">
            <v>1815740122</v>
          </cell>
          <cell r="B5002">
            <v>122</v>
          </cell>
          <cell r="C5002">
            <v>815740</v>
          </cell>
          <cell r="D5002">
            <v>1</v>
          </cell>
          <cell r="E5002">
            <v>0</v>
          </cell>
          <cell r="F5002" t="str">
            <v xml:space="preserve">ביגוד             </v>
          </cell>
          <cell r="G5002" t="str">
            <v>שכר</v>
          </cell>
          <cell r="H5002">
            <v>0</v>
          </cell>
          <cell r="I5002">
            <v>300300</v>
          </cell>
        </row>
        <row r="5003">
          <cell r="A5003">
            <v>1815740126</v>
          </cell>
          <cell r="B5003">
            <v>126</v>
          </cell>
          <cell r="C5003">
            <v>815740</v>
          </cell>
          <cell r="D5003">
            <v>1</v>
          </cell>
          <cell r="E5003">
            <v>0</v>
          </cell>
          <cell r="F5003" t="str">
            <v xml:space="preserve">דמי הבראה         </v>
          </cell>
          <cell r="G5003" t="str">
            <v>שכר</v>
          </cell>
          <cell r="H5003">
            <v>-0.101123595505618</v>
          </cell>
          <cell r="I5003">
            <v>600000</v>
          </cell>
        </row>
        <row r="5004">
          <cell r="A5004">
            <v>1815740130</v>
          </cell>
          <cell r="B5004">
            <v>130</v>
          </cell>
          <cell r="C5004">
            <v>815740</v>
          </cell>
          <cell r="D5004">
            <v>1</v>
          </cell>
          <cell r="E5004">
            <v>0</v>
          </cell>
          <cell r="F5004" t="str">
            <v xml:space="preserve">שעות נוספות       </v>
          </cell>
          <cell r="G5004" t="str">
            <v>שכר</v>
          </cell>
          <cell r="H5004">
            <v>0</v>
          </cell>
          <cell r="I5004">
            <v>12400</v>
          </cell>
        </row>
        <row r="5005">
          <cell r="A5005">
            <v>1815740140</v>
          </cell>
          <cell r="B5005">
            <v>140</v>
          </cell>
          <cell r="C5005">
            <v>815740</v>
          </cell>
          <cell r="D5005">
            <v>1</v>
          </cell>
          <cell r="E5005">
            <v>0</v>
          </cell>
          <cell r="F5005" t="str">
            <v>השתתפות באחזקת רכב</v>
          </cell>
          <cell r="G5005" t="str">
            <v>שכר</v>
          </cell>
          <cell r="H5005">
            <v>0</v>
          </cell>
          <cell r="I5005">
            <v>102300</v>
          </cell>
        </row>
        <row r="5006">
          <cell r="A5006">
            <v>1815740181</v>
          </cell>
          <cell r="B5006">
            <v>181</v>
          </cell>
          <cell r="C5006">
            <v>815740</v>
          </cell>
          <cell r="D5006">
            <v>1</v>
          </cell>
          <cell r="E5006">
            <v>0</v>
          </cell>
          <cell r="F5006" t="str">
            <v>ק'השתל'מורים-מעביד</v>
          </cell>
          <cell r="G5006" t="str">
            <v>שכר</v>
          </cell>
          <cell r="H5006">
            <v>0</v>
          </cell>
          <cell r="I5006">
            <v>0</v>
          </cell>
        </row>
        <row r="5007">
          <cell r="A5007">
            <v>1815740210</v>
          </cell>
          <cell r="B5007">
            <v>210</v>
          </cell>
          <cell r="C5007">
            <v>815740</v>
          </cell>
          <cell r="D5007">
            <v>1</v>
          </cell>
          <cell r="E5007">
            <v>0</v>
          </cell>
          <cell r="F5007" t="str">
            <v xml:space="preserve">השכר הקובע        </v>
          </cell>
          <cell r="G5007" t="str">
            <v>שכר</v>
          </cell>
          <cell r="H5007">
            <v>0</v>
          </cell>
          <cell r="I5007">
            <v>0</v>
          </cell>
        </row>
        <row r="5008">
          <cell r="A5008">
            <v>1815740212</v>
          </cell>
          <cell r="B5008">
            <v>212</v>
          </cell>
          <cell r="C5008">
            <v>815740</v>
          </cell>
          <cell r="D5008">
            <v>1</v>
          </cell>
          <cell r="E5008">
            <v>0</v>
          </cell>
          <cell r="F5008" t="str">
            <v xml:space="preserve">שעורי עזר לעולים  </v>
          </cell>
          <cell r="G5008" t="str">
            <v>שכר</v>
          </cell>
          <cell r="H5008">
            <v>0</v>
          </cell>
          <cell r="I5008">
            <v>0</v>
          </cell>
        </row>
        <row r="5009">
          <cell r="A5009">
            <v>1815740213</v>
          </cell>
          <cell r="B5009">
            <v>213</v>
          </cell>
          <cell r="C5009">
            <v>815740</v>
          </cell>
          <cell r="D5009">
            <v>1</v>
          </cell>
          <cell r="E5009">
            <v>0</v>
          </cell>
          <cell r="F5009" t="str">
            <v xml:space="preserve">שעורי עזר לנכים   </v>
          </cell>
          <cell r="G5009" t="str">
            <v>שכר</v>
          </cell>
          <cell r="H5009">
            <v>0</v>
          </cell>
          <cell r="I5009">
            <v>0</v>
          </cell>
        </row>
        <row r="5010">
          <cell r="A5010">
            <v>1815740214</v>
          </cell>
          <cell r="B5010">
            <v>214</v>
          </cell>
          <cell r="C5010">
            <v>815740</v>
          </cell>
          <cell r="D5010">
            <v>1</v>
          </cell>
          <cell r="E5010">
            <v>0</v>
          </cell>
          <cell r="F5010" t="str">
            <v>שעורי עזר לתלמידים</v>
          </cell>
          <cell r="G5010" t="str">
            <v>שכר</v>
          </cell>
          <cell r="H5010">
            <v>0</v>
          </cell>
          <cell r="I5010">
            <v>0</v>
          </cell>
        </row>
        <row r="5011">
          <cell r="A5011">
            <v>1815740216</v>
          </cell>
          <cell r="B5011">
            <v>216</v>
          </cell>
          <cell r="C5011">
            <v>815740</v>
          </cell>
          <cell r="D5011">
            <v>1</v>
          </cell>
          <cell r="E5011">
            <v>0</v>
          </cell>
          <cell r="F5011" t="str">
            <v>פרוייקט קשישים-ק"ש</v>
          </cell>
          <cell r="G5011" t="str">
            <v>שכר</v>
          </cell>
          <cell r="H5011">
            <v>0</v>
          </cell>
          <cell r="I5011">
            <v>70000</v>
          </cell>
        </row>
        <row r="5012">
          <cell r="A5012">
            <v>1815740215</v>
          </cell>
          <cell r="B5012">
            <v>215</v>
          </cell>
          <cell r="C5012">
            <v>815740</v>
          </cell>
          <cell r="D5012">
            <v>1</v>
          </cell>
          <cell r="E5012">
            <v>0</v>
          </cell>
          <cell r="F5012" t="str">
            <v>קייטנת קיץ בחט"ב ובתיכוניים</v>
          </cell>
          <cell r="G5012" t="str">
            <v>שכר</v>
          </cell>
          <cell r="H5012">
            <v>0</v>
          </cell>
          <cell r="I5012">
            <v>0</v>
          </cell>
        </row>
        <row r="5013">
          <cell r="A5013">
            <v>1815740250</v>
          </cell>
          <cell r="B5013">
            <v>250</v>
          </cell>
          <cell r="C5013">
            <v>815740</v>
          </cell>
          <cell r="D5013">
            <v>1</v>
          </cell>
          <cell r="E5013">
            <v>0</v>
          </cell>
          <cell r="F5013" t="str">
            <v>שעות השאלה למשה"ח</v>
          </cell>
          <cell r="G5013" t="str">
            <v>שכר</v>
          </cell>
          <cell r="H5013">
            <v>1.9407407407407407</v>
          </cell>
          <cell r="I5013">
            <v>198500</v>
          </cell>
        </row>
        <row r="5014">
          <cell r="A5014">
            <v>1815740262</v>
          </cell>
          <cell r="B5014">
            <v>262</v>
          </cell>
          <cell r="C5014">
            <v>815740</v>
          </cell>
          <cell r="D5014">
            <v>1</v>
          </cell>
          <cell r="E5014">
            <v>0</v>
          </cell>
          <cell r="F5014" t="str">
            <v xml:space="preserve">שאילת מורים       </v>
          </cell>
          <cell r="G5014" t="str">
            <v>שכר</v>
          </cell>
          <cell r="H5014">
            <v>0</v>
          </cell>
          <cell r="I5014">
            <v>0</v>
          </cell>
        </row>
        <row r="5015">
          <cell r="A5015">
            <v>1815740261</v>
          </cell>
          <cell r="B5015">
            <v>261</v>
          </cell>
          <cell r="C5015">
            <v>815740</v>
          </cell>
          <cell r="D5015">
            <v>1</v>
          </cell>
          <cell r="E5015">
            <v>0</v>
          </cell>
          <cell r="F5015" t="str">
            <v>תכנית גי"א / מש"ב</v>
          </cell>
          <cell r="G5015" t="str">
            <v>שכר</v>
          </cell>
          <cell r="H5015">
            <v>0</v>
          </cell>
          <cell r="I5015">
            <v>0</v>
          </cell>
        </row>
        <row r="5016">
          <cell r="A5016">
            <v>1815740263</v>
          </cell>
          <cell r="B5016">
            <v>263</v>
          </cell>
          <cell r="C5016">
            <v>815740</v>
          </cell>
          <cell r="D5016">
            <v>1</v>
          </cell>
          <cell r="E5016">
            <v>0</v>
          </cell>
          <cell r="F5016" t="str">
            <v xml:space="preserve">עובדי חברת מוסדות </v>
          </cell>
          <cell r="G5016" t="str">
            <v>שכר</v>
          </cell>
          <cell r="H5016">
            <v>0</v>
          </cell>
          <cell r="I5016">
            <v>0</v>
          </cell>
        </row>
        <row r="5017">
          <cell r="A5017">
            <v>1815740264</v>
          </cell>
          <cell r="B5017">
            <v>264</v>
          </cell>
          <cell r="C5017">
            <v>815740</v>
          </cell>
          <cell r="D5017">
            <v>1</v>
          </cell>
          <cell r="E5017">
            <v>0</v>
          </cell>
          <cell r="F5017" t="str">
            <v>ימי מחלה לא מנוצלים-מורים</v>
          </cell>
          <cell r="G5017" t="str">
            <v>שכר</v>
          </cell>
          <cell r="H5017">
            <v>0</v>
          </cell>
          <cell r="I5017">
            <v>0</v>
          </cell>
        </row>
        <row r="5018">
          <cell r="A5018">
            <v>1815740320</v>
          </cell>
          <cell r="B5018">
            <v>320</v>
          </cell>
          <cell r="C5018">
            <v>815740</v>
          </cell>
          <cell r="D5018">
            <v>1</v>
          </cell>
          <cell r="E5018">
            <v>0</v>
          </cell>
          <cell r="F5018" t="str">
            <v>תשלומי פיצויים</v>
          </cell>
          <cell r="G5018" t="str">
            <v>שכר</v>
          </cell>
          <cell r="H5018">
            <v>0</v>
          </cell>
          <cell r="I5018">
            <v>0</v>
          </cell>
        </row>
        <row r="5019">
          <cell r="A5019">
            <v>1815740400</v>
          </cell>
          <cell r="B5019">
            <v>400</v>
          </cell>
          <cell r="C5019">
            <v>815740</v>
          </cell>
          <cell r="D5019">
            <v>1</v>
          </cell>
          <cell r="E5019">
            <v>0</v>
          </cell>
          <cell r="F5019" t="str">
            <v>אחזקת בנינים וציוד</v>
          </cell>
          <cell r="G5019" t="str">
            <v xml:space="preserve"> </v>
          </cell>
          <cell r="H5019">
            <v>0</v>
          </cell>
          <cell r="I5019">
            <v>0</v>
          </cell>
        </row>
        <row r="5020">
          <cell r="A5020">
            <v>1815740411</v>
          </cell>
          <cell r="B5020">
            <v>411</v>
          </cell>
          <cell r="C5020">
            <v>815740</v>
          </cell>
          <cell r="D5020">
            <v>1</v>
          </cell>
          <cell r="E5020">
            <v>0</v>
          </cell>
          <cell r="F5020" t="str">
            <v xml:space="preserve">שכירת אולמות      </v>
          </cell>
          <cell r="G5020" t="str">
            <v>גמיש</v>
          </cell>
          <cell r="H5020">
            <v>0</v>
          </cell>
          <cell r="I5020">
            <v>0</v>
          </cell>
        </row>
        <row r="5021">
          <cell r="A5021">
            <v>1815740413</v>
          </cell>
          <cell r="B5021">
            <v>413</v>
          </cell>
          <cell r="C5021">
            <v>815740</v>
          </cell>
          <cell r="D5021">
            <v>1</v>
          </cell>
          <cell r="E5021">
            <v>0</v>
          </cell>
          <cell r="F5021" t="str">
            <v xml:space="preserve">דמי שימוש באולם   </v>
          </cell>
          <cell r="G5021" t="str">
            <v>קשיח</v>
          </cell>
          <cell r="H5021">
            <v>0</v>
          </cell>
          <cell r="I5021">
            <v>210000</v>
          </cell>
        </row>
        <row r="5022">
          <cell r="A5022">
            <v>1815740420</v>
          </cell>
          <cell r="B5022">
            <v>420</v>
          </cell>
          <cell r="C5022">
            <v>815740</v>
          </cell>
          <cell r="D5022">
            <v>1</v>
          </cell>
          <cell r="E5022">
            <v>0</v>
          </cell>
          <cell r="F5022" t="str">
            <v xml:space="preserve">כיבוי אש          </v>
          </cell>
          <cell r="G5022" t="str">
            <v>גמיש</v>
          </cell>
          <cell r="H5022">
            <v>0</v>
          </cell>
          <cell r="I5022">
            <v>20000</v>
          </cell>
        </row>
        <row r="5023">
          <cell r="A5023">
            <v>1815740423</v>
          </cell>
          <cell r="B5023">
            <v>423</v>
          </cell>
          <cell r="C5023">
            <v>815740</v>
          </cell>
          <cell r="D5023">
            <v>1</v>
          </cell>
          <cell r="E5023">
            <v>0</v>
          </cell>
          <cell r="F5023" t="str">
            <v xml:space="preserve">תחזוקת מבנה       </v>
          </cell>
          <cell r="G5023" t="str">
            <v>קשיח</v>
          </cell>
          <cell r="H5023">
            <v>0</v>
          </cell>
          <cell r="I5023">
            <v>0</v>
          </cell>
        </row>
        <row r="5024">
          <cell r="A5024">
            <v>1815740431</v>
          </cell>
          <cell r="B5024">
            <v>431</v>
          </cell>
          <cell r="C5024">
            <v>815740</v>
          </cell>
          <cell r="D5024">
            <v>1</v>
          </cell>
          <cell r="E5024">
            <v>0</v>
          </cell>
          <cell r="F5024" t="str">
            <v xml:space="preserve">חשמל              </v>
          </cell>
          <cell r="G5024" t="str">
            <v>קשיח</v>
          </cell>
          <cell r="H5024">
            <v>-6.9411201531833777E-3</v>
          </cell>
          <cell r="I5024">
            <v>414900</v>
          </cell>
        </row>
        <row r="5025">
          <cell r="A5025">
            <v>1815740432</v>
          </cell>
          <cell r="B5025">
            <v>432</v>
          </cell>
          <cell r="C5025">
            <v>815740</v>
          </cell>
          <cell r="D5025">
            <v>1</v>
          </cell>
          <cell r="E5025">
            <v>0</v>
          </cell>
          <cell r="F5025" t="str">
            <v xml:space="preserve">מים               </v>
          </cell>
          <cell r="G5025" t="str">
            <v>קשיח</v>
          </cell>
          <cell r="H5025">
            <v>-6.7961165048543437E-3</v>
          </cell>
          <cell r="I5025">
            <v>102300</v>
          </cell>
        </row>
        <row r="5026">
          <cell r="A5026">
            <v>1815740433</v>
          </cell>
          <cell r="B5026">
            <v>433</v>
          </cell>
          <cell r="C5026">
            <v>815740</v>
          </cell>
          <cell r="D5026">
            <v>1</v>
          </cell>
          <cell r="E5026">
            <v>0</v>
          </cell>
          <cell r="F5026" t="str">
            <v xml:space="preserve">חומרי נקיון       </v>
          </cell>
          <cell r="G5026" t="str">
            <v>גמיש</v>
          </cell>
          <cell r="H5026">
            <v>0</v>
          </cell>
          <cell r="I5026">
            <v>0</v>
          </cell>
        </row>
        <row r="5027">
          <cell r="A5027">
            <v>1815740434</v>
          </cell>
          <cell r="B5027">
            <v>434</v>
          </cell>
          <cell r="C5027">
            <v>815740</v>
          </cell>
          <cell r="D5027">
            <v>1</v>
          </cell>
          <cell r="E5027">
            <v>0</v>
          </cell>
          <cell r="F5027" t="str">
            <v xml:space="preserve">חיטוי והדברה      </v>
          </cell>
          <cell r="G5027" t="str">
            <v>גמיש</v>
          </cell>
          <cell r="H5027">
            <v>0</v>
          </cell>
          <cell r="I5027">
            <v>0</v>
          </cell>
        </row>
        <row r="5028">
          <cell r="A5028">
            <v>1815740437</v>
          </cell>
          <cell r="B5028">
            <v>437</v>
          </cell>
          <cell r="C5028">
            <v>815740</v>
          </cell>
          <cell r="D5028">
            <v>1</v>
          </cell>
          <cell r="E5028">
            <v>0</v>
          </cell>
          <cell r="F5028" t="str">
            <v xml:space="preserve">אחזקת אזעקה       </v>
          </cell>
          <cell r="G5028" t="str">
            <v>קשיח</v>
          </cell>
          <cell r="H5028">
            <v>5.0000000000000044E-2</v>
          </cell>
          <cell r="I5028">
            <v>4200</v>
          </cell>
        </row>
        <row r="5029">
          <cell r="A5029">
            <v>1815740441</v>
          </cell>
          <cell r="B5029">
            <v>441</v>
          </cell>
          <cell r="C5029">
            <v>815740</v>
          </cell>
          <cell r="D5029">
            <v>1</v>
          </cell>
          <cell r="E5029">
            <v>0</v>
          </cell>
          <cell r="F5029" t="str">
            <v xml:space="preserve">ביטוח             </v>
          </cell>
          <cell r="G5029" t="str">
            <v>קשיח</v>
          </cell>
          <cell r="H5029">
            <v>0</v>
          </cell>
          <cell r="I5029">
            <v>0</v>
          </cell>
        </row>
        <row r="5030">
          <cell r="A5030">
            <v>1815740450</v>
          </cell>
          <cell r="B5030">
            <v>450</v>
          </cell>
          <cell r="C5030">
            <v>815740</v>
          </cell>
          <cell r="D5030">
            <v>1</v>
          </cell>
          <cell r="E5030">
            <v>0</v>
          </cell>
          <cell r="F5030" t="str">
            <v xml:space="preserve">ריהוט ואחזקתו     </v>
          </cell>
          <cell r="G5030" t="str">
            <v>גמיש</v>
          </cell>
          <cell r="H5030">
            <v>-4.4444444444444731E-3</v>
          </cell>
          <cell r="I5030">
            <v>22400</v>
          </cell>
        </row>
        <row r="5031">
          <cell r="A5031">
            <v>1815740470</v>
          </cell>
          <cell r="B5031">
            <v>470</v>
          </cell>
          <cell r="C5031">
            <v>815740</v>
          </cell>
          <cell r="D5031">
            <v>1</v>
          </cell>
          <cell r="E5031">
            <v>0</v>
          </cell>
          <cell r="F5031" t="str">
            <v xml:space="preserve">אחזקת מכונות משרד </v>
          </cell>
          <cell r="G5031" t="str">
            <v>גמיש</v>
          </cell>
          <cell r="H5031">
            <v>0</v>
          </cell>
          <cell r="I5031">
            <v>0</v>
          </cell>
        </row>
        <row r="5032">
          <cell r="A5032">
            <v>1815740471</v>
          </cell>
          <cell r="B5032">
            <v>471</v>
          </cell>
          <cell r="C5032">
            <v>815740</v>
          </cell>
          <cell r="D5032">
            <v>1</v>
          </cell>
          <cell r="E5032">
            <v>0</v>
          </cell>
          <cell r="F5032" t="str">
            <v xml:space="preserve">מכשירי כתיבה      </v>
          </cell>
          <cell r="G5032" t="str">
            <v>גמיש</v>
          </cell>
          <cell r="H5032">
            <v>0</v>
          </cell>
          <cell r="I5032">
            <v>0</v>
          </cell>
        </row>
        <row r="5033">
          <cell r="A5033">
            <v>1815740500</v>
          </cell>
          <cell r="B5033">
            <v>500</v>
          </cell>
          <cell r="C5033">
            <v>815740</v>
          </cell>
          <cell r="D5033">
            <v>1</v>
          </cell>
          <cell r="E5033">
            <v>0</v>
          </cell>
          <cell r="F5033" t="str">
            <v xml:space="preserve">הוצאות מינהליות   </v>
          </cell>
          <cell r="G5033" t="str">
            <v xml:space="preserve"> </v>
          </cell>
          <cell r="H5033">
            <v>0</v>
          </cell>
          <cell r="I5033">
            <v>0</v>
          </cell>
        </row>
        <row r="5034">
          <cell r="A5034">
            <v>1815740511</v>
          </cell>
          <cell r="B5034">
            <v>511</v>
          </cell>
          <cell r="C5034">
            <v>815740</v>
          </cell>
          <cell r="D5034">
            <v>1</v>
          </cell>
          <cell r="E5034">
            <v>0</v>
          </cell>
          <cell r="F5034" t="str">
            <v xml:space="preserve">אירוח וכיבוד      </v>
          </cell>
          <cell r="G5034" t="str">
            <v>גמיש</v>
          </cell>
          <cell r="H5034">
            <v>0</v>
          </cell>
          <cell r="I5034">
            <v>26000</v>
          </cell>
        </row>
        <row r="5035">
          <cell r="A5035">
            <v>1815740512</v>
          </cell>
          <cell r="B5035">
            <v>512</v>
          </cell>
          <cell r="C5035">
            <v>815740</v>
          </cell>
          <cell r="D5035">
            <v>1</v>
          </cell>
          <cell r="E5035">
            <v>0</v>
          </cell>
          <cell r="F5035" t="str">
            <v xml:space="preserve">נסיעות ואש"ל      </v>
          </cell>
          <cell r="G5035" t="str">
            <v>גמיש</v>
          </cell>
          <cell r="H5035">
            <v>0</v>
          </cell>
          <cell r="I5035">
            <v>0</v>
          </cell>
        </row>
        <row r="5036">
          <cell r="A5036">
            <v>1815740517</v>
          </cell>
          <cell r="B5036">
            <v>517</v>
          </cell>
          <cell r="C5036">
            <v>815740</v>
          </cell>
          <cell r="D5036">
            <v>1</v>
          </cell>
          <cell r="E5036">
            <v>0</v>
          </cell>
          <cell r="F5036" t="str">
            <v xml:space="preserve">מסיבות מפקדים ושי </v>
          </cell>
          <cell r="G5036" t="str">
            <v>גמיש</v>
          </cell>
          <cell r="H5036">
            <v>0</v>
          </cell>
          <cell r="I5036">
            <v>0</v>
          </cell>
        </row>
        <row r="5037">
          <cell r="A5037">
            <v>1815740522</v>
          </cell>
          <cell r="B5037">
            <v>522</v>
          </cell>
          <cell r="C5037">
            <v>815740</v>
          </cell>
          <cell r="D5037">
            <v>1</v>
          </cell>
          <cell r="E5037">
            <v>0</v>
          </cell>
          <cell r="F5037" t="str">
            <v xml:space="preserve">ספריות            </v>
          </cell>
          <cell r="G5037" t="str">
            <v>גמיש</v>
          </cell>
          <cell r="H5037">
            <v>0</v>
          </cell>
          <cell r="I5037">
            <v>0</v>
          </cell>
        </row>
        <row r="5038">
          <cell r="A5038">
            <v>1815740530</v>
          </cell>
          <cell r="B5038">
            <v>530</v>
          </cell>
          <cell r="C5038">
            <v>815740</v>
          </cell>
          <cell r="D5038">
            <v>1</v>
          </cell>
          <cell r="E5038">
            <v>0</v>
          </cell>
          <cell r="F5038" t="str">
            <v xml:space="preserve">אופניים לעובדים   </v>
          </cell>
          <cell r="G5038" t="str">
            <v>קשיח</v>
          </cell>
          <cell r="H5038">
            <v>0</v>
          </cell>
          <cell r="I5038">
            <v>0</v>
          </cell>
        </row>
        <row r="5039">
          <cell r="A5039">
            <v>1815740540</v>
          </cell>
          <cell r="B5039">
            <v>540</v>
          </cell>
          <cell r="C5039">
            <v>815740</v>
          </cell>
          <cell r="D5039">
            <v>1</v>
          </cell>
          <cell r="E5039">
            <v>0</v>
          </cell>
          <cell r="F5039" t="str">
            <v xml:space="preserve">הוצאות טלפון      </v>
          </cell>
          <cell r="G5039" t="str">
            <v>גמיש</v>
          </cell>
          <cell r="H5039">
            <v>0</v>
          </cell>
          <cell r="I5039">
            <v>0</v>
          </cell>
        </row>
        <row r="5040">
          <cell r="A5040">
            <v>1815740544</v>
          </cell>
          <cell r="B5040">
            <v>544</v>
          </cell>
          <cell r="C5040">
            <v>815740</v>
          </cell>
          <cell r="D5040">
            <v>1</v>
          </cell>
          <cell r="E5040">
            <v>0</v>
          </cell>
          <cell r="F5040" t="str">
            <v xml:space="preserve">הוצאות דאר        </v>
          </cell>
          <cell r="G5040" t="str">
            <v>קשיח</v>
          </cell>
          <cell r="H5040">
            <v>0</v>
          </cell>
          <cell r="I5040">
            <v>0</v>
          </cell>
        </row>
        <row r="5041">
          <cell r="A5041">
            <v>1815740562</v>
          </cell>
          <cell r="B5041">
            <v>562</v>
          </cell>
          <cell r="C5041">
            <v>815740</v>
          </cell>
          <cell r="D5041">
            <v>1</v>
          </cell>
          <cell r="E5041">
            <v>0</v>
          </cell>
          <cell r="F5041" t="str">
            <v xml:space="preserve">הדפסות            </v>
          </cell>
          <cell r="G5041" t="str">
            <v>גמיש</v>
          </cell>
          <cell r="H5041">
            <v>0</v>
          </cell>
          <cell r="I5041">
            <v>0</v>
          </cell>
        </row>
        <row r="5042">
          <cell r="A5042">
            <v>1815740580</v>
          </cell>
          <cell r="B5042">
            <v>580</v>
          </cell>
          <cell r="C5042">
            <v>815740</v>
          </cell>
          <cell r="D5042">
            <v>1</v>
          </cell>
          <cell r="E5042">
            <v>0</v>
          </cell>
          <cell r="F5042" t="str">
            <v>ניהול חשבונאי</v>
          </cell>
          <cell r="G5042" t="str">
            <v>קשיח</v>
          </cell>
          <cell r="H5042">
            <v>0</v>
          </cell>
          <cell r="I5042">
            <v>60000</v>
          </cell>
        </row>
        <row r="5043">
          <cell r="A5043">
            <v>1815740583</v>
          </cell>
          <cell r="B5043">
            <v>583</v>
          </cell>
          <cell r="C5043">
            <v>815740</v>
          </cell>
          <cell r="D5043">
            <v>1</v>
          </cell>
          <cell r="E5043">
            <v>0</v>
          </cell>
          <cell r="F5043" t="str">
            <v xml:space="preserve">שרות רפואי        </v>
          </cell>
          <cell r="G5043" t="str">
            <v>קשיח</v>
          </cell>
          <cell r="H5043">
            <v>0</v>
          </cell>
          <cell r="I5043">
            <v>0</v>
          </cell>
        </row>
        <row r="5044">
          <cell r="A5044">
            <v>1815740585</v>
          </cell>
          <cell r="B5044">
            <v>585</v>
          </cell>
          <cell r="C5044">
            <v>815740</v>
          </cell>
          <cell r="D5044">
            <v>1</v>
          </cell>
          <cell r="E5044">
            <v>0</v>
          </cell>
          <cell r="F5044" t="str">
            <v xml:space="preserve">שרות אחות         </v>
          </cell>
          <cell r="G5044" t="str">
            <v>קשיח</v>
          </cell>
          <cell r="H5044">
            <v>0</v>
          </cell>
          <cell r="I5044">
            <v>0</v>
          </cell>
        </row>
        <row r="5045">
          <cell r="A5045">
            <v>1815740700</v>
          </cell>
          <cell r="B5045">
            <v>700</v>
          </cell>
          <cell r="C5045">
            <v>815740</v>
          </cell>
          <cell r="D5045">
            <v>1</v>
          </cell>
          <cell r="E5045">
            <v>0</v>
          </cell>
          <cell r="F5045" t="str">
            <v xml:space="preserve">הוצאות לפעולות    </v>
          </cell>
          <cell r="G5045" t="str">
            <v xml:space="preserve"> </v>
          </cell>
          <cell r="H5045">
            <v>0</v>
          </cell>
          <cell r="I5045">
            <v>0</v>
          </cell>
        </row>
        <row r="5046">
          <cell r="A5046">
            <v>1815740721</v>
          </cell>
          <cell r="B5046">
            <v>721</v>
          </cell>
          <cell r="C5046">
            <v>815740</v>
          </cell>
          <cell r="D5046">
            <v>1</v>
          </cell>
          <cell r="E5046">
            <v>0</v>
          </cell>
          <cell r="F5046" t="str">
            <v>חמרים-תחזוקת מבנים</v>
          </cell>
          <cell r="G5046" t="str">
            <v>גמיש</v>
          </cell>
          <cell r="H5046">
            <v>0</v>
          </cell>
          <cell r="I5046">
            <v>0</v>
          </cell>
        </row>
        <row r="5047">
          <cell r="A5047">
            <v>1815740722</v>
          </cell>
          <cell r="B5047">
            <v>722</v>
          </cell>
          <cell r="C5047">
            <v>815740</v>
          </cell>
          <cell r="D5047">
            <v>1</v>
          </cell>
          <cell r="E5047">
            <v>0</v>
          </cell>
          <cell r="F5047" t="str">
            <v>חמרים-תחזוקה עצמית</v>
          </cell>
          <cell r="G5047" t="str">
            <v>גמיש</v>
          </cell>
          <cell r="H5047">
            <v>0</v>
          </cell>
          <cell r="I5047">
            <v>0</v>
          </cell>
        </row>
        <row r="5048">
          <cell r="A5048">
            <v>1815740724</v>
          </cell>
          <cell r="B5048">
            <v>724</v>
          </cell>
          <cell r="C5048">
            <v>815740</v>
          </cell>
          <cell r="D5048">
            <v>1</v>
          </cell>
          <cell r="E5048">
            <v>0</v>
          </cell>
          <cell r="F5048" t="str">
            <v>ציוד למגמות</v>
          </cell>
          <cell r="G5048" t="str">
            <v>גמיש</v>
          </cell>
          <cell r="H5048">
            <v>0</v>
          </cell>
          <cell r="I5048">
            <v>0</v>
          </cell>
        </row>
        <row r="5049">
          <cell r="A5049">
            <v>1815740742</v>
          </cell>
          <cell r="B5049">
            <v>742</v>
          </cell>
          <cell r="C5049">
            <v>815740</v>
          </cell>
          <cell r="D5049">
            <v>1</v>
          </cell>
          <cell r="E5049">
            <v>0</v>
          </cell>
          <cell r="F5049" t="str">
            <v xml:space="preserve">כלים וציוד        </v>
          </cell>
          <cell r="G5049" t="str">
            <v>גמיש</v>
          </cell>
          <cell r="H5049">
            <v>-5.6056056056056014E-2</v>
          </cell>
          <cell r="I5049">
            <v>94300</v>
          </cell>
        </row>
        <row r="5050">
          <cell r="A5050">
            <v>1815740744</v>
          </cell>
          <cell r="B5050">
            <v>744</v>
          </cell>
          <cell r="C5050">
            <v>815740</v>
          </cell>
          <cell r="D5050">
            <v>1</v>
          </cell>
          <cell r="E5050">
            <v>0</v>
          </cell>
          <cell r="F5050" t="str">
            <v xml:space="preserve">ציוד מגמות        </v>
          </cell>
          <cell r="G5050" t="str">
            <v>גמיש</v>
          </cell>
          <cell r="H5050">
            <v>0</v>
          </cell>
          <cell r="I5050">
            <v>0</v>
          </cell>
        </row>
        <row r="5051">
          <cell r="A5051">
            <v>1815740745</v>
          </cell>
          <cell r="B5051">
            <v>745</v>
          </cell>
          <cell r="C5051">
            <v>815740</v>
          </cell>
          <cell r="D5051">
            <v>1</v>
          </cell>
          <cell r="E5051">
            <v>0</v>
          </cell>
          <cell r="F5051" t="str">
            <v xml:space="preserve">דמי פריצה - תכולה </v>
          </cell>
          <cell r="G5051" t="str">
            <v>קשיח</v>
          </cell>
          <cell r="H5051">
            <v>0</v>
          </cell>
          <cell r="I5051">
            <v>0</v>
          </cell>
        </row>
        <row r="5052">
          <cell r="A5052">
            <v>1815740746</v>
          </cell>
          <cell r="B5052">
            <v>746</v>
          </cell>
          <cell r="C5052">
            <v>815740</v>
          </cell>
          <cell r="D5052">
            <v>1</v>
          </cell>
          <cell r="E5052">
            <v>0</v>
          </cell>
          <cell r="F5052" t="str">
            <v xml:space="preserve">דמי פריצה - מבנה  </v>
          </cell>
          <cell r="G5052" t="str">
            <v>קשיח</v>
          </cell>
          <cell r="H5052">
            <v>0</v>
          </cell>
          <cell r="I5052">
            <v>0</v>
          </cell>
        </row>
        <row r="5053">
          <cell r="A5053">
            <v>1815740750</v>
          </cell>
          <cell r="B5053">
            <v>750</v>
          </cell>
          <cell r="C5053">
            <v>815740</v>
          </cell>
          <cell r="D5053">
            <v>1</v>
          </cell>
          <cell r="E5053">
            <v>0</v>
          </cell>
          <cell r="F5053" t="str">
            <v>אחזקת מוסדות</v>
          </cell>
          <cell r="G5053" t="str">
            <v>קשיח</v>
          </cell>
          <cell r="H5053">
            <v>2.7472527472527375E-2</v>
          </cell>
          <cell r="I5053">
            <v>991100</v>
          </cell>
        </row>
        <row r="5054">
          <cell r="A5054">
            <v>1815740751</v>
          </cell>
          <cell r="B5054">
            <v>751</v>
          </cell>
          <cell r="C5054">
            <v>815740</v>
          </cell>
          <cell r="D5054">
            <v>1</v>
          </cell>
          <cell r="E5054">
            <v>0</v>
          </cell>
          <cell r="F5054" t="str">
            <v xml:space="preserve">עבודות קבלניות    </v>
          </cell>
          <cell r="G5054" t="str">
            <v>גמיש</v>
          </cell>
          <cell r="H5054">
            <v>0</v>
          </cell>
          <cell r="I5054">
            <v>0</v>
          </cell>
        </row>
        <row r="5055">
          <cell r="A5055">
            <v>1815740752</v>
          </cell>
          <cell r="B5055">
            <v>752</v>
          </cell>
          <cell r="C5055">
            <v>815740</v>
          </cell>
          <cell r="D5055">
            <v>1</v>
          </cell>
          <cell r="E5055">
            <v>0</v>
          </cell>
          <cell r="F5055" t="str">
            <v xml:space="preserve">נקיון בקבלנות     </v>
          </cell>
          <cell r="G5055" t="str">
            <v>קשיח</v>
          </cell>
          <cell r="H5055">
            <v>3.0779993004546036E-3</v>
          </cell>
          <cell r="I5055">
            <v>1433900</v>
          </cell>
        </row>
        <row r="5056">
          <cell r="A5056">
            <v>1815740753</v>
          </cell>
          <cell r="B5056">
            <v>753</v>
          </cell>
          <cell r="C5056">
            <v>815740</v>
          </cell>
          <cell r="D5056">
            <v>1</v>
          </cell>
          <cell r="E5056">
            <v>0</v>
          </cell>
          <cell r="F5056" t="str">
            <v xml:space="preserve">עובדים חיצוניים   </v>
          </cell>
          <cell r="G5056" t="str">
            <v>קשיח</v>
          </cell>
          <cell r="H5056">
            <v>0</v>
          </cell>
          <cell r="I5056">
            <v>0</v>
          </cell>
        </row>
        <row r="5057">
          <cell r="A5057">
            <v>1815740755</v>
          </cell>
          <cell r="B5057">
            <v>755</v>
          </cell>
          <cell r="C5057">
            <v>815740</v>
          </cell>
          <cell r="D5057">
            <v>1</v>
          </cell>
          <cell r="E5057">
            <v>0</v>
          </cell>
          <cell r="F5057" t="str">
            <v xml:space="preserve">אחות-חברת כ"א     </v>
          </cell>
          <cell r="G5057" t="str">
            <v>קשיח</v>
          </cell>
          <cell r="H5057">
            <v>0</v>
          </cell>
          <cell r="I5057">
            <v>0</v>
          </cell>
        </row>
        <row r="5058">
          <cell r="A5058">
            <v>1815740759</v>
          </cell>
          <cell r="B5058">
            <v>759</v>
          </cell>
          <cell r="C5058">
            <v>815740</v>
          </cell>
          <cell r="D5058">
            <v>1</v>
          </cell>
          <cell r="E5058">
            <v>0</v>
          </cell>
          <cell r="F5058" t="str">
            <v>שרותי סייעות</v>
          </cell>
          <cell r="G5058" t="str">
            <v>שכר</v>
          </cell>
          <cell r="H5058">
            <v>7.0491556091676788E-2</v>
          </cell>
          <cell r="I5058">
            <v>1419900</v>
          </cell>
        </row>
        <row r="5059">
          <cell r="A5059">
            <v>1815740758</v>
          </cell>
          <cell r="B5059">
            <v>758</v>
          </cell>
          <cell r="C5059">
            <v>815740</v>
          </cell>
          <cell r="D5059">
            <v>1</v>
          </cell>
          <cell r="E5059">
            <v>0</v>
          </cell>
          <cell r="F5059" t="str">
            <v>אב בית-מועדונית נחשונים</v>
          </cell>
          <cell r="G5059" t="str">
            <v>גמיש</v>
          </cell>
          <cell r="H5059">
            <v>0</v>
          </cell>
          <cell r="I5059">
            <v>0</v>
          </cell>
        </row>
        <row r="5060">
          <cell r="A5060">
            <v>1815740762</v>
          </cell>
          <cell r="B5060">
            <v>762</v>
          </cell>
          <cell r="C5060">
            <v>815740</v>
          </cell>
          <cell r="D5060">
            <v>1</v>
          </cell>
          <cell r="E5060">
            <v>0</v>
          </cell>
          <cell r="F5060" t="str">
            <v xml:space="preserve">שאילת מורים       </v>
          </cell>
          <cell r="G5060" t="str">
            <v>שכר</v>
          </cell>
          <cell r="H5060">
            <v>0.547752808988764</v>
          </cell>
          <cell r="I5060">
            <v>275500</v>
          </cell>
        </row>
        <row r="5061">
          <cell r="A5061">
            <v>1815740763</v>
          </cell>
          <cell r="B5061">
            <v>763</v>
          </cell>
          <cell r="C5061">
            <v>815740</v>
          </cell>
          <cell r="D5061">
            <v>1</v>
          </cell>
          <cell r="E5061">
            <v>0</v>
          </cell>
          <cell r="F5061" t="str">
            <v xml:space="preserve">עובדי חברת מוסדות </v>
          </cell>
          <cell r="G5061" t="str">
            <v>קשיח</v>
          </cell>
          <cell r="H5061">
            <v>0</v>
          </cell>
          <cell r="I5061">
            <v>0</v>
          </cell>
        </row>
        <row r="5062">
          <cell r="A5062">
            <v>1815740764</v>
          </cell>
          <cell r="B5062">
            <v>764</v>
          </cell>
          <cell r="C5062">
            <v>815740</v>
          </cell>
          <cell r="D5062">
            <v>1</v>
          </cell>
          <cell r="E5062">
            <v>0</v>
          </cell>
          <cell r="F5062" t="str">
            <v>סייעות</v>
          </cell>
          <cell r="G5062" t="str">
            <v>קשיח</v>
          </cell>
          <cell r="H5062">
            <v>0</v>
          </cell>
          <cell r="I5062">
            <v>0</v>
          </cell>
        </row>
        <row r="5063">
          <cell r="A5063">
            <v>1815740765</v>
          </cell>
          <cell r="B5063">
            <v>765</v>
          </cell>
          <cell r="C5063">
            <v>815740</v>
          </cell>
          <cell r="D5063">
            <v>1</v>
          </cell>
          <cell r="E5063">
            <v>0</v>
          </cell>
          <cell r="F5063" t="str">
            <v xml:space="preserve">רכז חברתי - חט"ב  </v>
          </cell>
          <cell r="G5063" t="str">
            <v>קשיח</v>
          </cell>
          <cell r="H5063">
            <v>0</v>
          </cell>
          <cell r="I5063">
            <v>0</v>
          </cell>
        </row>
        <row r="5064">
          <cell r="A5064">
            <v>1815740780</v>
          </cell>
          <cell r="B5064">
            <v>780</v>
          </cell>
          <cell r="C5064">
            <v>815740</v>
          </cell>
          <cell r="D5064">
            <v>1</v>
          </cell>
          <cell r="E5064">
            <v>0</v>
          </cell>
          <cell r="F5064" t="str">
            <v xml:space="preserve">חינוך חברתי       </v>
          </cell>
          <cell r="G5064" t="str">
            <v>קשיח</v>
          </cell>
          <cell r="H5064">
            <v>-3.5820895522388096E-2</v>
          </cell>
          <cell r="I5064">
            <v>32300</v>
          </cell>
        </row>
        <row r="5065">
          <cell r="A5065">
            <v>1815740781</v>
          </cell>
          <cell r="B5065">
            <v>781</v>
          </cell>
          <cell r="C5065">
            <v>815740</v>
          </cell>
          <cell r="D5065">
            <v>1</v>
          </cell>
          <cell r="E5065">
            <v>0</v>
          </cell>
          <cell r="F5065" t="str">
            <v>השת' בהוצאות נבחרת</v>
          </cell>
          <cell r="G5065" t="str">
            <v>קשיח</v>
          </cell>
          <cell r="H5065">
            <v>0</v>
          </cell>
          <cell r="I5065">
            <v>0</v>
          </cell>
        </row>
        <row r="5066">
          <cell r="A5066">
            <v>1815740782</v>
          </cell>
          <cell r="B5066">
            <v>782</v>
          </cell>
          <cell r="C5066">
            <v>815740</v>
          </cell>
          <cell r="D5066">
            <v>1</v>
          </cell>
          <cell r="E5066">
            <v>0</v>
          </cell>
          <cell r="F5066" t="str">
            <v>השת' בהעסקת מאמנים</v>
          </cell>
          <cell r="G5066" t="str">
            <v>קשיח</v>
          </cell>
          <cell r="H5066">
            <v>0</v>
          </cell>
          <cell r="I5066">
            <v>0</v>
          </cell>
        </row>
        <row r="5067">
          <cell r="A5067">
            <v>1815740783</v>
          </cell>
          <cell r="B5067">
            <v>783</v>
          </cell>
          <cell r="C5067">
            <v>815740</v>
          </cell>
          <cell r="D5067">
            <v>1</v>
          </cell>
          <cell r="E5067">
            <v>0</v>
          </cell>
          <cell r="F5067" t="str">
            <v>תיגבור יהדות</v>
          </cell>
          <cell r="G5067" t="str">
            <v>גמיש</v>
          </cell>
          <cell r="H5067">
            <v>0</v>
          </cell>
          <cell r="I5067">
            <v>0</v>
          </cell>
        </row>
        <row r="5068">
          <cell r="A5068">
            <v>1815740794</v>
          </cell>
          <cell r="B5068">
            <v>794</v>
          </cell>
          <cell r="C5068">
            <v>815740</v>
          </cell>
          <cell r="D5068">
            <v>1</v>
          </cell>
          <cell r="E5068">
            <v>0</v>
          </cell>
          <cell r="F5068" t="str">
            <v xml:space="preserve">השתתפות בעזר 094  </v>
          </cell>
          <cell r="G5068" t="str">
            <v>קשיח</v>
          </cell>
          <cell r="H5068">
            <v>-0.5</v>
          </cell>
          <cell r="I5068">
            <v>7500</v>
          </cell>
        </row>
        <row r="5069">
          <cell r="A5069">
            <v>1815740810</v>
          </cell>
          <cell r="B5069">
            <v>810</v>
          </cell>
          <cell r="C5069">
            <v>815740</v>
          </cell>
          <cell r="D5069">
            <v>1</v>
          </cell>
          <cell r="E5069">
            <v>0</v>
          </cell>
          <cell r="F5069" t="str">
            <v>הקצבה לניהול עצמי</v>
          </cell>
          <cell r="G5069" t="str">
            <v>גמיש</v>
          </cell>
          <cell r="H5069">
            <v>-6.8130204390612903E-3</v>
          </cell>
          <cell r="I5069">
            <v>262400</v>
          </cell>
        </row>
        <row r="5070">
          <cell r="A5070">
            <v>1815740812</v>
          </cell>
          <cell r="B5070">
            <v>812</v>
          </cell>
          <cell r="C5070">
            <v>815740</v>
          </cell>
          <cell r="D5070">
            <v>1</v>
          </cell>
          <cell r="E5070">
            <v>0</v>
          </cell>
          <cell r="F5070" t="str">
            <v>מסיבות כיתתיות</v>
          </cell>
          <cell r="G5070" t="str">
            <v>גמיש</v>
          </cell>
          <cell r="H5070">
            <v>0</v>
          </cell>
          <cell r="I5070">
            <v>0</v>
          </cell>
        </row>
        <row r="5071">
          <cell r="A5071">
            <v>1815740816</v>
          </cell>
          <cell r="B5071">
            <v>816</v>
          </cell>
          <cell r="C5071">
            <v>815740</v>
          </cell>
          <cell r="D5071">
            <v>1</v>
          </cell>
          <cell r="E5071">
            <v>0</v>
          </cell>
          <cell r="F5071" t="str">
            <v>חט"ב - הכלה והשתלבות</v>
          </cell>
          <cell r="G5071" t="str">
            <v>קשיח</v>
          </cell>
          <cell r="H5071">
            <v>0</v>
          </cell>
          <cell r="I5071">
            <v>0</v>
          </cell>
        </row>
        <row r="5072">
          <cell r="A5072">
            <v>1815740838</v>
          </cell>
          <cell r="B5072">
            <v>838</v>
          </cell>
          <cell r="C5072">
            <v>815740</v>
          </cell>
          <cell r="D5072">
            <v>1</v>
          </cell>
          <cell r="E5072">
            <v>0</v>
          </cell>
          <cell r="F5072" t="str">
            <v>תכנית לאומית-קידום אנגלית</v>
          </cell>
          <cell r="G5072" t="str">
            <v>גמיש</v>
          </cell>
          <cell r="H5072">
            <v>0</v>
          </cell>
          <cell r="I5072">
            <v>0</v>
          </cell>
        </row>
        <row r="5073">
          <cell r="A5073">
            <v>1815740930</v>
          </cell>
          <cell r="B5073">
            <v>930</v>
          </cell>
          <cell r="C5073">
            <v>815740</v>
          </cell>
          <cell r="D5073">
            <v>1</v>
          </cell>
          <cell r="E5073">
            <v>0</v>
          </cell>
          <cell r="F5073" t="str">
            <v>רכ' כלי נגינה - מוז'</v>
          </cell>
          <cell r="G5073" t="str">
            <v>קשיח</v>
          </cell>
          <cell r="H5073">
            <v>0</v>
          </cell>
          <cell r="I5073">
            <v>0</v>
          </cell>
        </row>
        <row r="5074">
          <cell r="A5074">
            <v>1815740931</v>
          </cell>
          <cell r="B5074">
            <v>931</v>
          </cell>
          <cell r="C5074">
            <v>815740</v>
          </cell>
          <cell r="D5074">
            <v>1</v>
          </cell>
          <cell r="E5074">
            <v>0</v>
          </cell>
          <cell r="F5074" t="str">
            <v>הפרשים</v>
          </cell>
          <cell r="G5074" t="str">
            <v>קשיח</v>
          </cell>
          <cell r="H5074">
            <v>0</v>
          </cell>
          <cell r="I5074">
            <v>0</v>
          </cell>
        </row>
        <row r="5075">
          <cell r="A5075">
            <v>1815740953</v>
          </cell>
          <cell r="B5075">
            <v>953</v>
          </cell>
          <cell r="C5075">
            <v>815740</v>
          </cell>
          <cell r="D5075">
            <v>1</v>
          </cell>
          <cell r="E5075">
            <v>0</v>
          </cell>
          <cell r="F5075" t="str">
            <v>מערכת גפ"ן</v>
          </cell>
          <cell r="G5075" t="str">
            <v>קשיח</v>
          </cell>
          <cell r="H5075">
            <v>0</v>
          </cell>
          <cell r="I5075">
            <v>2529500</v>
          </cell>
        </row>
        <row r="5076">
          <cell r="A5076">
            <v>1815740961</v>
          </cell>
          <cell r="B5076">
            <v>961</v>
          </cell>
          <cell r="C5076">
            <v>815740</v>
          </cell>
          <cell r="D5076">
            <v>1</v>
          </cell>
          <cell r="E5076">
            <v>0</v>
          </cell>
          <cell r="F5076" t="str">
            <v>רז' פעולות ורכישות</v>
          </cell>
          <cell r="G5076" t="str">
            <v>גמיש</v>
          </cell>
          <cell r="H5076">
            <v>0</v>
          </cell>
          <cell r="I5076">
            <v>0</v>
          </cell>
        </row>
        <row r="5077">
          <cell r="A5077">
            <v>1815740989</v>
          </cell>
          <cell r="B5077">
            <v>989</v>
          </cell>
          <cell r="C5077">
            <v>815740</v>
          </cell>
          <cell r="D5077">
            <v>1</v>
          </cell>
          <cell r="E5077">
            <v>0</v>
          </cell>
          <cell r="F5077" t="str">
            <v xml:space="preserve">תקורה             </v>
          </cell>
          <cell r="G5077" t="str">
            <v>קשיח</v>
          </cell>
          <cell r="H5077">
            <v>-1.0520352836449476E-3</v>
          </cell>
          <cell r="I5077">
            <v>2468800</v>
          </cell>
        </row>
        <row r="5078">
          <cell r="A5078" t="e">
            <v>#VALUE!</v>
          </cell>
          <cell r="B5078" t="str">
            <v>815740  סך הכל</v>
          </cell>
          <cell r="C5078">
            <v>0</v>
          </cell>
          <cell r="D5078">
            <v>0</v>
          </cell>
          <cell r="E5078">
            <v>0</v>
          </cell>
          <cell r="F5078" t="str">
            <v xml:space="preserve">בי"ס מקיף ק' שרת  </v>
          </cell>
          <cell r="G5078">
            <v>0</v>
          </cell>
          <cell r="H5078">
            <v>-1.0741679778845103E-3</v>
          </cell>
          <cell r="I5078">
            <v>43614800</v>
          </cell>
        </row>
        <row r="5079">
          <cell r="A5079">
            <v>18157500</v>
          </cell>
          <cell r="B5079">
            <v>0</v>
          </cell>
          <cell r="C5079">
            <v>815750</v>
          </cell>
          <cell r="D5079">
            <v>1</v>
          </cell>
          <cell r="E5079">
            <v>0</v>
          </cell>
          <cell r="F5079" t="str">
            <v xml:space="preserve">תיכון אילון       </v>
          </cell>
          <cell r="G5079" t="str">
            <v xml:space="preserve"> </v>
          </cell>
          <cell r="H5079">
            <v>0</v>
          </cell>
          <cell r="I5079">
            <v>0</v>
          </cell>
        </row>
        <row r="5080">
          <cell r="A5080">
            <v>1815750100</v>
          </cell>
          <cell r="B5080">
            <v>100</v>
          </cell>
          <cell r="C5080">
            <v>815750</v>
          </cell>
          <cell r="D5080">
            <v>1</v>
          </cell>
          <cell r="E5080">
            <v>0</v>
          </cell>
          <cell r="F5080" t="str">
            <v>שכר עובדים לפי תקן</v>
          </cell>
          <cell r="G5080" t="str">
            <v xml:space="preserve"> </v>
          </cell>
          <cell r="H5080">
            <v>0</v>
          </cell>
          <cell r="I5080">
            <v>0</v>
          </cell>
        </row>
        <row r="5081">
          <cell r="A5081">
            <v>1815750110</v>
          </cell>
          <cell r="B5081">
            <v>110</v>
          </cell>
          <cell r="C5081">
            <v>815750</v>
          </cell>
          <cell r="D5081">
            <v>1</v>
          </cell>
          <cell r="E5081">
            <v>0</v>
          </cell>
          <cell r="F5081" t="str">
            <v>השכר הקובע-תקציבית</v>
          </cell>
          <cell r="G5081" t="str">
            <v>שכר</v>
          </cell>
          <cell r="H5081">
            <v>1.4925373134328401E-2</v>
          </cell>
          <cell r="I5081">
            <v>244800</v>
          </cell>
        </row>
        <row r="5082">
          <cell r="A5082">
            <v>1815750118</v>
          </cell>
          <cell r="B5082">
            <v>118</v>
          </cell>
          <cell r="C5082">
            <v>815750</v>
          </cell>
          <cell r="D5082">
            <v>1</v>
          </cell>
          <cell r="E5082">
            <v>0</v>
          </cell>
          <cell r="F5082" t="str">
            <v xml:space="preserve">שכר עובדי הוראה   </v>
          </cell>
          <cell r="G5082" t="str">
            <v>שכר</v>
          </cell>
          <cell r="H5082">
            <v>5.0136825645035188E-2</v>
          </cell>
          <cell r="I5082">
            <v>20415500</v>
          </cell>
        </row>
        <row r="5083">
          <cell r="A5083">
            <v>1815750119</v>
          </cell>
          <cell r="B5083">
            <v>119</v>
          </cell>
          <cell r="C5083">
            <v>815750</v>
          </cell>
          <cell r="D5083">
            <v>1</v>
          </cell>
          <cell r="E5083">
            <v>0</v>
          </cell>
          <cell r="F5083" t="str">
            <v xml:space="preserve">השכר הקובע-צוברת  </v>
          </cell>
          <cell r="G5083" t="str">
            <v>שכר</v>
          </cell>
          <cell r="H5083">
            <v>1.4983083615273118E-2</v>
          </cell>
          <cell r="I5083">
            <v>1470000</v>
          </cell>
        </row>
        <row r="5084">
          <cell r="A5084">
            <v>1815750122</v>
          </cell>
          <cell r="B5084">
            <v>122</v>
          </cell>
          <cell r="C5084">
            <v>815750</v>
          </cell>
          <cell r="D5084">
            <v>1</v>
          </cell>
          <cell r="E5084">
            <v>0</v>
          </cell>
          <cell r="F5084" t="str">
            <v xml:space="preserve">ביגוד             </v>
          </cell>
          <cell r="G5084" t="str">
            <v>שכר</v>
          </cell>
          <cell r="H5084">
            <v>0</v>
          </cell>
          <cell r="I5084">
            <v>184200</v>
          </cell>
        </row>
        <row r="5085">
          <cell r="A5085">
            <v>1815750126</v>
          </cell>
          <cell r="B5085">
            <v>126</v>
          </cell>
          <cell r="C5085">
            <v>815750</v>
          </cell>
          <cell r="D5085">
            <v>1</v>
          </cell>
          <cell r="E5085">
            <v>0</v>
          </cell>
          <cell r="F5085" t="str">
            <v xml:space="preserve">דמי הבראה         </v>
          </cell>
          <cell r="G5085" t="str">
            <v>שכר</v>
          </cell>
          <cell r="H5085">
            <v>0.12600536193029499</v>
          </cell>
          <cell r="I5085">
            <v>420000</v>
          </cell>
        </row>
        <row r="5086">
          <cell r="A5086">
            <v>1815750130</v>
          </cell>
          <cell r="B5086">
            <v>130</v>
          </cell>
          <cell r="C5086">
            <v>815750</v>
          </cell>
          <cell r="D5086">
            <v>1</v>
          </cell>
          <cell r="E5086">
            <v>0</v>
          </cell>
          <cell r="F5086" t="str">
            <v xml:space="preserve">שעות נוספות       </v>
          </cell>
          <cell r="G5086" t="str">
            <v>שכר</v>
          </cell>
          <cell r="H5086">
            <v>0</v>
          </cell>
          <cell r="I5086">
            <v>15300</v>
          </cell>
        </row>
        <row r="5087">
          <cell r="A5087">
            <v>1815750140</v>
          </cell>
          <cell r="B5087">
            <v>140</v>
          </cell>
          <cell r="C5087">
            <v>815750</v>
          </cell>
          <cell r="D5087">
            <v>1</v>
          </cell>
          <cell r="E5087">
            <v>0</v>
          </cell>
          <cell r="F5087" t="str">
            <v>השתתפות באחזקת רכב</v>
          </cell>
          <cell r="G5087" t="str">
            <v>שכר</v>
          </cell>
          <cell r="H5087">
            <v>0</v>
          </cell>
          <cell r="I5087">
            <v>96200</v>
          </cell>
        </row>
        <row r="5088">
          <cell r="A5088">
            <v>1815750181</v>
          </cell>
          <cell r="B5088">
            <v>181</v>
          </cell>
          <cell r="C5088">
            <v>815750</v>
          </cell>
          <cell r="D5088">
            <v>1</v>
          </cell>
          <cell r="E5088">
            <v>0</v>
          </cell>
          <cell r="F5088" t="str">
            <v>ק'השתל'מורים-מעביד</v>
          </cell>
          <cell r="G5088" t="str">
            <v>שכר</v>
          </cell>
          <cell r="H5088">
            <v>0</v>
          </cell>
          <cell r="I5088">
            <v>0</v>
          </cell>
        </row>
        <row r="5089">
          <cell r="A5089">
            <v>1815750200</v>
          </cell>
          <cell r="B5089">
            <v>200</v>
          </cell>
          <cell r="C5089">
            <v>815750</v>
          </cell>
          <cell r="D5089">
            <v>1</v>
          </cell>
          <cell r="E5089">
            <v>0</v>
          </cell>
          <cell r="F5089" t="str">
            <v>שכר עובדים ללא תקן</v>
          </cell>
          <cell r="G5089" t="str">
            <v xml:space="preserve"> </v>
          </cell>
          <cell r="H5089">
            <v>0</v>
          </cell>
          <cell r="I5089">
            <v>0</v>
          </cell>
        </row>
        <row r="5090">
          <cell r="A5090">
            <v>1815750210</v>
          </cell>
          <cell r="B5090">
            <v>210</v>
          </cell>
          <cell r="C5090">
            <v>815750</v>
          </cell>
          <cell r="D5090">
            <v>1</v>
          </cell>
          <cell r="E5090">
            <v>0</v>
          </cell>
          <cell r="F5090" t="str">
            <v xml:space="preserve">השכר הקובע        </v>
          </cell>
          <cell r="G5090" t="str">
            <v>שכר</v>
          </cell>
          <cell r="H5090">
            <v>0</v>
          </cell>
          <cell r="I5090">
            <v>0</v>
          </cell>
        </row>
        <row r="5091">
          <cell r="A5091">
            <v>1815750212</v>
          </cell>
          <cell r="B5091">
            <v>212</v>
          </cell>
          <cell r="C5091">
            <v>815750</v>
          </cell>
          <cell r="D5091">
            <v>1</v>
          </cell>
          <cell r="E5091">
            <v>0</v>
          </cell>
          <cell r="F5091" t="str">
            <v xml:space="preserve">שעורי עזר לעולים  </v>
          </cell>
          <cell r="G5091" t="str">
            <v>שכר</v>
          </cell>
          <cell r="H5091">
            <v>0</v>
          </cell>
          <cell r="I5091">
            <v>0</v>
          </cell>
        </row>
        <row r="5092">
          <cell r="A5092">
            <v>1815750213</v>
          </cell>
          <cell r="B5092">
            <v>213</v>
          </cell>
          <cell r="C5092">
            <v>815750</v>
          </cell>
          <cell r="D5092">
            <v>1</v>
          </cell>
          <cell r="E5092">
            <v>0</v>
          </cell>
          <cell r="F5092" t="str">
            <v xml:space="preserve">שעורי עזר לנכים   </v>
          </cell>
          <cell r="G5092" t="str">
            <v>שכר</v>
          </cell>
          <cell r="H5092">
            <v>0</v>
          </cell>
          <cell r="I5092">
            <v>0</v>
          </cell>
        </row>
        <row r="5093">
          <cell r="A5093">
            <v>1815750214</v>
          </cell>
          <cell r="B5093">
            <v>214</v>
          </cell>
          <cell r="C5093">
            <v>815750</v>
          </cell>
          <cell r="D5093">
            <v>1</v>
          </cell>
          <cell r="E5093">
            <v>0</v>
          </cell>
          <cell r="F5093" t="str">
            <v>שעורי עזר לתלמידים</v>
          </cell>
          <cell r="G5093" t="str">
            <v>שכר</v>
          </cell>
          <cell r="H5093">
            <v>0</v>
          </cell>
          <cell r="I5093">
            <v>0</v>
          </cell>
        </row>
        <row r="5094">
          <cell r="A5094">
            <v>1815750215</v>
          </cell>
          <cell r="B5094">
            <v>215</v>
          </cell>
          <cell r="C5094">
            <v>815750</v>
          </cell>
          <cell r="D5094">
            <v>1</v>
          </cell>
          <cell r="E5094">
            <v>0</v>
          </cell>
          <cell r="F5094" t="str">
            <v>קייטנת קיץ בחט"ב ובתיכוניים</v>
          </cell>
          <cell r="G5094" t="str">
            <v>שכר</v>
          </cell>
          <cell r="H5094">
            <v>0</v>
          </cell>
          <cell r="I5094">
            <v>0</v>
          </cell>
        </row>
        <row r="5095">
          <cell r="A5095">
            <v>1815750216</v>
          </cell>
          <cell r="B5095">
            <v>216</v>
          </cell>
          <cell r="C5095">
            <v>815750</v>
          </cell>
          <cell r="D5095">
            <v>1</v>
          </cell>
          <cell r="E5095">
            <v>0</v>
          </cell>
          <cell r="F5095" t="str">
            <v>קשישים - שוויון חברתי</v>
          </cell>
          <cell r="G5095" t="str">
            <v>שכר</v>
          </cell>
          <cell r="H5095">
            <v>0</v>
          </cell>
          <cell r="I5095">
            <v>30000</v>
          </cell>
        </row>
        <row r="5096">
          <cell r="A5096">
            <v>1815750250</v>
          </cell>
          <cell r="B5096">
            <v>250</v>
          </cell>
          <cell r="C5096">
            <v>815750</v>
          </cell>
          <cell r="D5096">
            <v>1</v>
          </cell>
          <cell r="E5096">
            <v>0</v>
          </cell>
          <cell r="F5096" t="str">
            <v>שעות השאלה למשה"ח</v>
          </cell>
          <cell r="G5096" t="str">
            <v>שכר</v>
          </cell>
          <cell r="H5096">
            <v>3.1595441595441596</v>
          </cell>
          <cell r="I5096">
            <v>146000</v>
          </cell>
        </row>
        <row r="5097">
          <cell r="A5097">
            <v>1815750261</v>
          </cell>
          <cell r="B5097">
            <v>261</v>
          </cell>
          <cell r="C5097">
            <v>815750</v>
          </cell>
          <cell r="D5097">
            <v>1</v>
          </cell>
          <cell r="E5097">
            <v>0</v>
          </cell>
          <cell r="F5097" t="str">
            <v>תכנית גי"א / מש"ב</v>
          </cell>
          <cell r="G5097" t="str">
            <v>שכר</v>
          </cell>
          <cell r="H5097">
            <v>0</v>
          </cell>
          <cell r="I5097">
            <v>0</v>
          </cell>
        </row>
        <row r="5098">
          <cell r="A5098">
            <v>1815750262</v>
          </cell>
          <cell r="B5098">
            <v>262</v>
          </cell>
          <cell r="C5098">
            <v>815750</v>
          </cell>
          <cell r="D5098">
            <v>1</v>
          </cell>
          <cell r="E5098">
            <v>0</v>
          </cell>
          <cell r="F5098" t="str">
            <v xml:space="preserve">שאילת מורים       </v>
          </cell>
          <cell r="G5098" t="str">
            <v>שכר</v>
          </cell>
          <cell r="H5098">
            <v>0</v>
          </cell>
          <cell r="I5098">
            <v>0</v>
          </cell>
        </row>
        <row r="5099">
          <cell r="A5099">
            <v>1815750263</v>
          </cell>
          <cell r="B5099">
            <v>263</v>
          </cell>
          <cell r="C5099">
            <v>815750</v>
          </cell>
          <cell r="D5099">
            <v>1</v>
          </cell>
          <cell r="E5099">
            <v>0</v>
          </cell>
          <cell r="F5099" t="str">
            <v xml:space="preserve">עובדי חברת מוסדות </v>
          </cell>
          <cell r="G5099" t="str">
            <v>שכר</v>
          </cell>
          <cell r="H5099">
            <v>0</v>
          </cell>
          <cell r="I5099">
            <v>0</v>
          </cell>
        </row>
        <row r="5100">
          <cell r="A5100">
            <v>1815750264</v>
          </cell>
          <cell r="B5100">
            <v>264</v>
          </cell>
          <cell r="C5100">
            <v>815750</v>
          </cell>
          <cell r="D5100">
            <v>1</v>
          </cell>
          <cell r="E5100">
            <v>0</v>
          </cell>
          <cell r="F5100" t="str">
            <v xml:space="preserve">עובדי חברת מוסדות </v>
          </cell>
          <cell r="G5100" t="str">
            <v>שכר</v>
          </cell>
          <cell r="H5100">
            <v>0</v>
          </cell>
          <cell r="I5100">
            <v>0</v>
          </cell>
        </row>
        <row r="5101">
          <cell r="A5101">
            <v>1815750400</v>
          </cell>
          <cell r="B5101">
            <v>400</v>
          </cell>
          <cell r="C5101">
            <v>815750</v>
          </cell>
          <cell r="D5101">
            <v>1</v>
          </cell>
          <cell r="E5101">
            <v>0</v>
          </cell>
          <cell r="F5101" t="str">
            <v>אחזקת בנינים וציוד</v>
          </cell>
          <cell r="G5101" t="str">
            <v xml:space="preserve"> </v>
          </cell>
          <cell r="H5101">
            <v>0</v>
          </cell>
          <cell r="I5101">
            <v>0</v>
          </cell>
        </row>
        <row r="5102">
          <cell r="A5102">
            <v>1815750411</v>
          </cell>
          <cell r="B5102">
            <v>411</v>
          </cell>
          <cell r="C5102">
            <v>815750</v>
          </cell>
          <cell r="D5102">
            <v>1</v>
          </cell>
          <cell r="E5102">
            <v>0</v>
          </cell>
          <cell r="F5102" t="str">
            <v xml:space="preserve">שכירת אולמות      </v>
          </cell>
          <cell r="G5102" t="str">
            <v>גמיש</v>
          </cell>
          <cell r="H5102">
            <v>0</v>
          </cell>
          <cell r="I5102">
            <v>0</v>
          </cell>
        </row>
        <row r="5103">
          <cell r="A5103">
            <v>1815750420</v>
          </cell>
          <cell r="B5103">
            <v>420</v>
          </cell>
          <cell r="C5103">
            <v>815750</v>
          </cell>
          <cell r="D5103">
            <v>1</v>
          </cell>
          <cell r="E5103">
            <v>0</v>
          </cell>
          <cell r="F5103" t="str">
            <v xml:space="preserve">כיבוי אש          </v>
          </cell>
          <cell r="G5103" t="str">
            <v>גמיש</v>
          </cell>
          <cell r="H5103">
            <v>0</v>
          </cell>
          <cell r="I5103">
            <v>9000</v>
          </cell>
        </row>
        <row r="5104">
          <cell r="A5104">
            <v>1815750423</v>
          </cell>
          <cell r="B5104">
            <v>423</v>
          </cell>
          <cell r="C5104">
            <v>815750</v>
          </cell>
          <cell r="D5104">
            <v>1</v>
          </cell>
          <cell r="E5104">
            <v>0</v>
          </cell>
          <cell r="F5104" t="str">
            <v xml:space="preserve">תחזוקת מבנה       </v>
          </cell>
          <cell r="G5104" t="str">
            <v>קשיח</v>
          </cell>
          <cell r="H5104">
            <v>2.4767801857585203E-2</v>
          </cell>
          <cell r="I5104">
            <v>33100</v>
          </cell>
        </row>
        <row r="5105">
          <cell r="A5105">
            <v>1815750431</v>
          </cell>
          <cell r="B5105">
            <v>431</v>
          </cell>
          <cell r="C5105">
            <v>815750</v>
          </cell>
          <cell r="D5105">
            <v>1</v>
          </cell>
          <cell r="E5105">
            <v>0</v>
          </cell>
          <cell r="F5105" t="str">
            <v xml:space="preserve">חשמל              </v>
          </cell>
          <cell r="G5105" t="str">
            <v>קשיח</v>
          </cell>
          <cell r="H5105">
            <v>-3.3834586466164884E-3</v>
          </cell>
          <cell r="I5105">
            <v>265100</v>
          </cell>
        </row>
        <row r="5106">
          <cell r="A5106">
            <v>1815750432</v>
          </cell>
          <cell r="B5106">
            <v>432</v>
          </cell>
          <cell r="C5106">
            <v>815750</v>
          </cell>
          <cell r="D5106">
            <v>1</v>
          </cell>
          <cell r="E5106">
            <v>0</v>
          </cell>
          <cell r="F5106" t="str">
            <v xml:space="preserve">מים               </v>
          </cell>
          <cell r="G5106" t="str">
            <v>קשיח</v>
          </cell>
          <cell r="H5106">
            <v>-2.3584905660377631E-3</v>
          </cell>
          <cell r="I5106">
            <v>42300</v>
          </cell>
        </row>
        <row r="5107">
          <cell r="A5107">
            <v>1815750433</v>
          </cell>
          <cell r="B5107">
            <v>433</v>
          </cell>
          <cell r="C5107">
            <v>815750</v>
          </cell>
          <cell r="D5107">
            <v>1</v>
          </cell>
          <cell r="E5107">
            <v>0</v>
          </cell>
          <cell r="F5107" t="str">
            <v xml:space="preserve">חומרי נקיון       </v>
          </cell>
          <cell r="G5107" t="str">
            <v>גמיש</v>
          </cell>
          <cell r="H5107">
            <v>0</v>
          </cell>
          <cell r="I5107">
            <v>0</v>
          </cell>
        </row>
        <row r="5108">
          <cell r="A5108">
            <v>1815750434</v>
          </cell>
          <cell r="B5108">
            <v>434</v>
          </cell>
          <cell r="C5108">
            <v>815750</v>
          </cell>
          <cell r="D5108">
            <v>1</v>
          </cell>
          <cell r="E5108">
            <v>0</v>
          </cell>
          <cell r="F5108" t="str">
            <v xml:space="preserve">חיטוי והדברה      </v>
          </cell>
          <cell r="G5108" t="str">
            <v>גמיש</v>
          </cell>
          <cell r="H5108">
            <v>0</v>
          </cell>
          <cell r="I5108">
            <v>0</v>
          </cell>
        </row>
        <row r="5109">
          <cell r="A5109">
            <v>1815750437</v>
          </cell>
          <cell r="B5109">
            <v>437</v>
          </cell>
          <cell r="C5109">
            <v>815750</v>
          </cell>
          <cell r="D5109">
            <v>1</v>
          </cell>
          <cell r="E5109">
            <v>0</v>
          </cell>
          <cell r="F5109" t="str">
            <v xml:space="preserve">אחזקת אזעקה       </v>
          </cell>
          <cell r="G5109" t="str">
            <v>קשיח</v>
          </cell>
          <cell r="H5109">
            <v>5.0000000000000044E-2</v>
          </cell>
          <cell r="I5109">
            <v>4200</v>
          </cell>
        </row>
        <row r="5110">
          <cell r="A5110">
            <v>1815750441</v>
          </cell>
          <cell r="B5110">
            <v>441</v>
          </cell>
          <cell r="C5110">
            <v>815750</v>
          </cell>
          <cell r="D5110">
            <v>1</v>
          </cell>
          <cell r="E5110">
            <v>0</v>
          </cell>
          <cell r="F5110" t="str">
            <v xml:space="preserve">ביטוח             </v>
          </cell>
          <cell r="G5110" t="str">
            <v>קשיח</v>
          </cell>
          <cell r="H5110">
            <v>0</v>
          </cell>
          <cell r="I5110">
            <v>0</v>
          </cell>
        </row>
        <row r="5111">
          <cell r="A5111">
            <v>1815750450</v>
          </cell>
          <cell r="B5111">
            <v>450</v>
          </cell>
          <cell r="C5111">
            <v>815750</v>
          </cell>
          <cell r="D5111">
            <v>1</v>
          </cell>
          <cell r="E5111">
            <v>0</v>
          </cell>
          <cell r="F5111" t="str">
            <v xml:space="preserve">ריהוט ואחזקתו     </v>
          </cell>
          <cell r="G5111" t="str">
            <v>גמיש</v>
          </cell>
          <cell r="H5111">
            <v>-4.3859649122807154E-3</v>
          </cell>
          <cell r="I5111">
            <v>22700</v>
          </cell>
        </row>
        <row r="5112">
          <cell r="A5112">
            <v>1815750470</v>
          </cell>
          <cell r="B5112">
            <v>470</v>
          </cell>
          <cell r="C5112">
            <v>815750</v>
          </cell>
          <cell r="D5112">
            <v>1</v>
          </cell>
          <cell r="E5112">
            <v>0</v>
          </cell>
          <cell r="F5112" t="str">
            <v xml:space="preserve">אחזקת מכונות משרד </v>
          </cell>
          <cell r="G5112" t="str">
            <v>גמיש</v>
          </cell>
          <cell r="H5112">
            <v>0</v>
          </cell>
          <cell r="I5112">
            <v>0</v>
          </cell>
        </row>
        <row r="5113">
          <cell r="A5113">
            <v>1815750471</v>
          </cell>
          <cell r="B5113">
            <v>471</v>
          </cell>
          <cell r="C5113">
            <v>815750</v>
          </cell>
          <cell r="D5113">
            <v>1</v>
          </cell>
          <cell r="E5113">
            <v>0</v>
          </cell>
          <cell r="F5113" t="str">
            <v xml:space="preserve">מכשירי כתיבה      </v>
          </cell>
          <cell r="G5113" t="str">
            <v>גמיש</v>
          </cell>
          <cell r="H5113">
            <v>0</v>
          </cell>
          <cell r="I5113">
            <v>0</v>
          </cell>
        </row>
        <row r="5114">
          <cell r="A5114">
            <v>1815750500</v>
          </cell>
          <cell r="B5114">
            <v>500</v>
          </cell>
          <cell r="C5114">
            <v>815750</v>
          </cell>
          <cell r="D5114">
            <v>1</v>
          </cell>
          <cell r="E5114">
            <v>0</v>
          </cell>
          <cell r="F5114" t="str">
            <v xml:space="preserve">הוצאות מינהליות   </v>
          </cell>
          <cell r="G5114" t="str">
            <v xml:space="preserve"> </v>
          </cell>
          <cell r="H5114">
            <v>0</v>
          </cell>
          <cell r="I5114">
            <v>0</v>
          </cell>
        </row>
        <row r="5115">
          <cell r="A5115">
            <v>1815750511</v>
          </cell>
          <cell r="B5115">
            <v>511</v>
          </cell>
          <cell r="C5115">
            <v>815750</v>
          </cell>
          <cell r="D5115">
            <v>1</v>
          </cell>
          <cell r="E5115">
            <v>0</v>
          </cell>
          <cell r="F5115" t="str">
            <v xml:space="preserve">אירוח וכיבוד      </v>
          </cell>
          <cell r="G5115" t="str">
            <v>גמיש</v>
          </cell>
          <cell r="H5115">
            <v>0</v>
          </cell>
          <cell r="I5115">
            <v>22000</v>
          </cell>
        </row>
        <row r="5116">
          <cell r="A5116">
            <v>1815750512</v>
          </cell>
          <cell r="B5116">
            <v>512</v>
          </cell>
          <cell r="C5116">
            <v>815750</v>
          </cell>
          <cell r="D5116">
            <v>1</v>
          </cell>
          <cell r="E5116">
            <v>0</v>
          </cell>
          <cell r="F5116" t="str">
            <v xml:space="preserve">נסיעות ואש"ל      </v>
          </cell>
          <cell r="G5116" t="str">
            <v>גמיש</v>
          </cell>
          <cell r="H5116">
            <v>0</v>
          </cell>
          <cell r="I5116">
            <v>0</v>
          </cell>
        </row>
        <row r="5117">
          <cell r="A5117">
            <v>1815750517</v>
          </cell>
          <cell r="B5117">
            <v>517</v>
          </cell>
          <cell r="C5117">
            <v>815750</v>
          </cell>
          <cell r="D5117">
            <v>1</v>
          </cell>
          <cell r="E5117">
            <v>0</v>
          </cell>
          <cell r="F5117" t="str">
            <v xml:space="preserve">מסיבות מפקדים ושי </v>
          </cell>
          <cell r="G5117" t="str">
            <v>גמיש</v>
          </cell>
          <cell r="H5117">
            <v>0</v>
          </cell>
          <cell r="I5117">
            <v>0</v>
          </cell>
        </row>
        <row r="5118">
          <cell r="A5118">
            <v>1815750522</v>
          </cell>
          <cell r="B5118">
            <v>522</v>
          </cell>
          <cell r="C5118">
            <v>815750</v>
          </cell>
          <cell r="D5118">
            <v>1</v>
          </cell>
          <cell r="E5118">
            <v>0</v>
          </cell>
          <cell r="F5118" t="str">
            <v xml:space="preserve">ספריות            </v>
          </cell>
          <cell r="G5118" t="str">
            <v>גמיש</v>
          </cell>
          <cell r="H5118">
            <v>0</v>
          </cell>
          <cell r="I5118">
            <v>0</v>
          </cell>
        </row>
        <row r="5119">
          <cell r="A5119">
            <v>1815750530</v>
          </cell>
          <cell r="B5119">
            <v>530</v>
          </cell>
          <cell r="C5119">
            <v>815750</v>
          </cell>
          <cell r="D5119">
            <v>1</v>
          </cell>
          <cell r="E5119">
            <v>0</v>
          </cell>
          <cell r="F5119" t="str">
            <v xml:space="preserve">אופניים לעובדים   </v>
          </cell>
          <cell r="G5119" t="str">
            <v>קשיח</v>
          </cell>
          <cell r="H5119">
            <v>0</v>
          </cell>
          <cell r="I5119">
            <v>0</v>
          </cell>
        </row>
        <row r="5120">
          <cell r="A5120">
            <v>1815750540</v>
          </cell>
          <cell r="B5120">
            <v>540</v>
          </cell>
          <cell r="C5120">
            <v>815750</v>
          </cell>
          <cell r="D5120">
            <v>1</v>
          </cell>
          <cell r="E5120">
            <v>0</v>
          </cell>
          <cell r="F5120" t="str">
            <v xml:space="preserve">הוצאות טלפון      </v>
          </cell>
          <cell r="G5120" t="str">
            <v>גמיש</v>
          </cell>
          <cell r="H5120">
            <v>0</v>
          </cell>
          <cell r="I5120">
            <v>0</v>
          </cell>
        </row>
        <row r="5121">
          <cell r="A5121">
            <v>1815750544</v>
          </cell>
          <cell r="B5121">
            <v>544</v>
          </cell>
          <cell r="C5121">
            <v>815750</v>
          </cell>
          <cell r="D5121">
            <v>1</v>
          </cell>
          <cell r="E5121">
            <v>0</v>
          </cell>
          <cell r="F5121" t="str">
            <v xml:space="preserve">הוצאות דאר        </v>
          </cell>
          <cell r="G5121" t="str">
            <v>קשיח</v>
          </cell>
          <cell r="H5121">
            <v>0</v>
          </cell>
          <cell r="I5121">
            <v>0</v>
          </cell>
        </row>
        <row r="5122">
          <cell r="A5122">
            <v>1815750562</v>
          </cell>
          <cell r="B5122">
            <v>562</v>
          </cell>
          <cell r="C5122">
            <v>815750</v>
          </cell>
          <cell r="D5122">
            <v>1</v>
          </cell>
          <cell r="E5122">
            <v>0</v>
          </cell>
          <cell r="F5122" t="str">
            <v xml:space="preserve">הדפסות            </v>
          </cell>
          <cell r="G5122" t="str">
            <v>גמיש</v>
          </cell>
          <cell r="H5122">
            <v>0</v>
          </cell>
          <cell r="I5122">
            <v>0</v>
          </cell>
        </row>
        <row r="5123">
          <cell r="A5123">
            <v>1815750583</v>
          </cell>
          <cell r="B5123">
            <v>583</v>
          </cell>
          <cell r="C5123">
            <v>815750</v>
          </cell>
          <cell r="D5123">
            <v>1</v>
          </cell>
          <cell r="E5123">
            <v>0</v>
          </cell>
          <cell r="F5123" t="str">
            <v xml:space="preserve">שרות רפואי        </v>
          </cell>
          <cell r="G5123" t="str">
            <v>קשיח</v>
          </cell>
          <cell r="H5123">
            <v>0</v>
          </cell>
          <cell r="I5123">
            <v>0</v>
          </cell>
        </row>
        <row r="5124">
          <cell r="A5124">
            <v>1815750585</v>
          </cell>
          <cell r="B5124">
            <v>585</v>
          </cell>
          <cell r="C5124">
            <v>815750</v>
          </cell>
          <cell r="D5124">
            <v>1</v>
          </cell>
          <cell r="E5124">
            <v>0</v>
          </cell>
          <cell r="F5124" t="str">
            <v xml:space="preserve">שרות אחות         </v>
          </cell>
          <cell r="G5124" t="str">
            <v>קשיח</v>
          </cell>
          <cell r="H5124">
            <v>0</v>
          </cell>
          <cell r="I5124">
            <v>0</v>
          </cell>
        </row>
        <row r="5125">
          <cell r="A5125">
            <v>1815750700</v>
          </cell>
          <cell r="B5125">
            <v>700</v>
          </cell>
          <cell r="C5125">
            <v>815750</v>
          </cell>
          <cell r="D5125">
            <v>1</v>
          </cell>
          <cell r="E5125">
            <v>0</v>
          </cell>
          <cell r="F5125" t="str">
            <v xml:space="preserve">הוצאות לפעולות    </v>
          </cell>
          <cell r="G5125" t="str">
            <v xml:space="preserve"> </v>
          </cell>
          <cell r="H5125">
            <v>0</v>
          </cell>
          <cell r="I5125">
            <v>0</v>
          </cell>
        </row>
        <row r="5126">
          <cell r="A5126">
            <v>1815750721</v>
          </cell>
          <cell r="B5126">
            <v>721</v>
          </cell>
          <cell r="C5126">
            <v>815750</v>
          </cell>
          <cell r="D5126">
            <v>1</v>
          </cell>
          <cell r="E5126">
            <v>0</v>
          </cell>
          <cell r="F5126" t="str">
            <v>חמרים-תחזוקת מבנים</v>
          </cell>
          <cell r="G5126" t="str">
            <v>גמיש</v>
          </cell>
          <cell r="H5126">
            <v>0</v>
          </cell>
          <cell r="I5126">
            <v>4600</v>
          </cell>
        </row>
        <row r="5127">
          <cell r="A5127">
            <v>1815750722</v>
          </cell>
          <cell r="B5127">
            <v>722</v>
          </cell>
          <cell r="C5127">
            <v>815750</v>
          </cell>
          <cell r="D5127">
            <v>1</v>
          </cell>
          <cell r="E5127">
            <v>0</v>
          </cell>
          <cell r="F5127" t="str">
            <v>חמרים-תחזוקה עצמית</v>
          </cell>
          <cell r="G5127" t="str">
            <v>גמיש</v>
          </cell>
          <cell r="H5127">
            <v>0</v>
          </cell>
          <cell r="I5127">
            <v>0</v>
          </cell>
        </row>
        <row r="5128">
          <cell r="A5128">
            <v>1815750724</v>
          </cell>
          <cell r="B5128">
            <v>724</v>
          </cell>
          <cell r="C5128">
            <v>815750</v>
          </cell>
          <cell r="D5128">
            <v>1</v>
          </cell>
          <cell r="E5128">
            <v>0</v>
          </cell>
          <cell r="F5128" t="str">
            <v>ציוד למגמות</v>
          </cell>
          <cell r="G5128" t="str">
            <v>גמיש</v>
          </cell>
          <cell r="H5128">
            <v>0</v>
          </cell>
          <cell r="I5128">
            <v>0</v>
          </cell>
        </row>
        <row r="5129">
          <cell r="A5129">
            <v>1815750742</v>
          </cell>
          <cell r="B5129">
            <v>742</v>
          </cell>
          <cell r="C5129">
            <v>815750</v>
          </cell>
          <cell r="D5129">
            <v>1</v>
          </cell>
          <cell r="E5129">
            <v>0</v>
          </cell>
          <cell r="F5129" t="str">
            <v xml:space="preserve">כלים וציוד        </v>
          </cell>
          <cell r="G5129" t="str">
            <v>גמיש</v>
          </cell>
          <cell r="H5129">
            <v>-1.4311270125223596E-2</v>
          </cell>
          <cell r="I5129">
            <v>55100</v>
          </cell>
        </row>
        <row r="5130">
          <cell r="A5130">
            <v>1815750744</v>
          </cell>
          <cell r="B5130">
            <v>744</v>
          </cell>
          <cell r="C5130">
            <v>815750</v>
          </cell>
          <cell r="D5130">
            <v>1</v>
          </cell>
          <cell r="E5130">
            <v>0</v>
          </cell>
          <cell r="F5130" t="str">
            <v>ציוד מגמת  טלויזיה</v>
          </cell>
          <cell r="G5130" t="str">
            <v>גמיש</v>
          </cell>
          <cell r="H5130">
            <v>0</v>
          </cell>
          <cell r="I5130">
            <v>0</v>
          </cell>
        </row>
        <row r="5131">
          <cell r="A5131">
            <v>1815750745</v>
          </cell>
          <cell r="B5131">
            <v>745</v>
          </cell>
          <cell r="C5131">
            <v>815750</v>
          </cell>
          <cell r="D5131">
            <v>1</v>
          </cell>
          <cell r="E5131">
            <v>0</v>
          </cell>
          <cell r="F5131" t="str">
            <v xml:space="preserve">דמי פריצה - תכולה </v>
          </cell>
          <cell r="G5131" t="str">
            <v>קשיח</v>
          </cell>
          <cell r="H5131">
            <v>0</v>
          </cell>
          <cell r="I5131">
            <v>0</v>
          </cell>
        </row>
        <row r="5132">
          <cell r="A5132">
            <v>1815750746</v>
          </cell>
          <cell r="B5132">
            <v>746</v>
          </cell>
          <cell r="C5132">
            <v>815750</v>
          </cell>
          <cell r="D5132">
            <v>1</v>
          </cell>
          <cell r="E5132">
            <v>0</v>
          </cell>
          <cell r="F5132" t="str">
            <v xml:space="preserve">דמי פריצה - מבנה  </v>
          </cell>
          <cell r="G5132" t="str">
            <v>קשיח</v>
          </cell>
          <cell r="H5132">
            <v>0</v>
          </cell>
          <cell r="I5132">
            <v>0</v>
          </cell>
        </row>
        <row r="5133">
          <cell r="A5133">
            <v>1815750750</v>
          </cell>
          <cell r="B5133">
            <v>750</v>
          </cell>
          <cell r="C5133">
            <v>815750</v>
          </cell>
          <cell r="D5133">
            <v>1</v>
          </cell>
          <cell r="E5133">
            <v>0</v>
          </cell>
          <cell r="F5133" t="str">
            <v>אחזקת מוסדות</v>
          </cell>
          <cell r="G5133" t="str">
            <v>קשיח</v>
          </cell>
          <cell r="H5133">
            <v>2.6000000000000023E-2</v>
          </cell>
          <cell r="I5133">
            <v>461700</v>
          </cell>
        </row>
        <row r="5134">
          <cell r="A5134">
            <v>1815750751</v>
          </cell>
          <cell r="B5134">
            <v>751</v>
          </cell>
          <cell r="C5134">
            <v>815750</v>
          </cell>
          <cell r="D5134">
            <v>1</v>
          </cell>
          <cell r="E5134">
            <v>0</v>
          </cell>
          <cell r="F5134" t="str">
            <v xml:space="preserve">עבודות קבלניות    </v>
          </cell>
          <cell r="G5134" t="str">
            <v>גמיש</v>
          </cell>
          <cell r="H5134">
            <v>0</v>
          </cell>
          <cell r="I5134">
            <v>25000</v>
          </cell>
        </row>
        <row r="5135">
          <cell r="A5135">
            <v>1815750752</v>
          </cell>
          <cell r="B5135">
            <v>752</v>
          </cell>
          <cell r="C5135">
            <v>815750</v>
          </cell>
          <cell r="D5135">
            <v>1</v>
          </cell>
          <cell r="E5135">
            <v>0</v>
          </cell>
          <cell r="F5135" t="str">
            <v xml:space="preserve">נקיון בקבלנות     </v>
          </cell>
          <cell r="G5135" t="str">
            <v>קשיח</v>
          </cell>
          <cell r="H5135">
            <v>3.1182537778844388E-3</v>
          </cell>
          <cell r="I5135">
            <v>836400</v>
          </cell>
        </row>
        <row r="5136">
          <cell r="A5136">
            <v>1815750753</v>
          </cell>
          <cell r="B5136">
            <v>753</v>
          </cell>
          <cell r="C5136">
            <v>815750</v>
          </cell>
          <cell r="D5136">
            <v>1</v>
          </cell>
          <cell r="E5136">
            <v>0</v>
          </cell>
          <cell r="F5136" t="str">
            <v xml:space="preserve">עובדים חיצוניים   </v>
          </cell>
          <cell r="G5136" t="str">
            <v>קשיח</v>
          </cell>
          <cell r="H5136">
            <v>0</v>
          </cell>
          <cell r="I5136">
            <v>0</v>
          </cell>
        </row>
        <row r="5137">
          <cell r="A5137">
            <v>1815750755</v>
          </cell>
          <cell r="B5137">
            <v>755</v>
          </cell>
          <cell r="C5137">
            <v>815750</v>
          </cell>
          <cell r="D5137">
            <v>1</v>
          </cell>
          <cell r="E5137">
            <v>0</v>
          </cell>
          <cell r="F5137" t="str">
            <v xml:space="preserve">אחות              </v>
          </cell>
          <cell r="G5137" t="str">
            <v>קשיח</v>
          </cell>
          <cell r="H5137">
            <v>0</v>
          </cell>
          <cell r="I5137">
            <v>0</v>
          </cell>
        </row>
        <row r="5138">
          <cell r="A5138">
            <v>1815750759</v>
          </cell>
          <cell r="B5138">
            <v>759</v>
          </cell>
          <cell r="C5138">
            <v>815750</v>
          </cell>
          <cell r="D5138">
            <v>1</v>
          </cell>
          <cell r="E5138">
            <v>0</v>
          </cell>
          <cell r="F5138" t="str">
            <v>שרותי סייעות</v>
          </cell>
          <cell r="G5138" t="str">
            <v>שכר</v>
          </cell>
          <cell r="H5138">
            <v>7.04950992711737E-2</v>
          </cell>
          <cell r="I5138">
            <v>2555700</v>
          </cell>
        </row>
        <row r="5139">
          <cell r="A5139">
            <v>1815750762</v>
          </cell>
          <cell r="B5139">
            <v>762</v>
          </cell>
          <cell r="C5139">
            <v>815750</v>
          </cell>
          <cell r="D5139">
            <v>1</v>
          </cell>
          <cell r="E5139">
            <v>0</v>
          </cell>
          <cell r="F5139" t="str">
            <v xml:space="preserve">שאילת מורים       </v>
          </cell>
          <cell r="G5139" t="str">
            <v>שכר</v>
          </cell>
          <cell r="H5139">
            <v>-0.55518018018018012</v>
          </cell>
          <cell r="I5139">
            <v>237000</v>
          </cell>
        </row>
        <row r="5140">
          <cell r="A5140">
            <v>1815750763</v>
          </cell>
          <cell r="B5140">
            <v>763</v>
          </cell>
          <cell r="C5140">
            <v>815750</v>
          </cell>
          <cell r="D5140">
            <v>1</v>
          </cell>
          <cell r="E5140">
            <v>0</v>
          </cell>
          <cell r="F5140" t="str">
            <v xml:space="preserve">עובדי חברת מוסדות </v>
          </cell>
          <cell r="G5140" t="str">
            <v>קשיח</v>
          </cell>
          <cell r="H5140">
            <v>0</v>
          </cell>
          <cell r="I5140">
            <v>0</v>
          </cell>
        </row>
        <row r="5141">
          <cell r="A5141">
            <v>1815750765</v>
          </cell>
          <cell r="B5141">
            <v>765</v>
          </cell>
          <cell r="C5141">
            <v>815750</v>
          </cell>
          <cell r="D5141">
            <v>1</v>
          </cell>
          <cell r="E5141">
            <v>0</v>
          </cell>
          <cell r="F5141" t="str">
            <v xml:space="preserve">רכז חברתי - חט"ב  </v>
          </cell>
          <cell r="G5141" t="str">
            <v>קשיח</v>
          </cell>
          <cell r="H5141">
            <v>0</v>
          </cell>
          <cell r="I5141">
            <v>0</v>
          </cell>
        </row>
        <row r="5142">
          <cell r="A5142">
            <v>1815750780</v>
          </cell>
          <cell r="B5142">
            <v>780</v>
          </cell>
          <cell r="C5142">
            <v>815750</v>
          </cell>
          <cell r="D5142">
            <v>1</v>
          </cell>
          <cell r="E5142">
            <v>0</v>
          </cell>
          <cell r="F5142" t="str">
            <v xml:space="preserve">חינוך חברתי       </v>
          </cell>
          <cell r="G5142" t="str">
            <v>קשיח</v>
          </cell>
          <cell r="H5142">
            <v>-1.8018018018018056E-2</v>
          </cell>
          <cell r="I5142">
            <v>21800</v>
          </cell>
        </row>
        <row r="5143">
          <cell r="A5143">
            <v>1815750794</v>
          </cell>
          <cell r="B5143">
            <v>794</v>
          </cell>
          <cell r="C5143">
            <v>815750</v>
          </cell>
          <cell r="D5143">
            <v>1</v>
          </cell>
          <cell r="E5143">
            <v>0</v>
          </cell>
          <cell r="F5143" t="str">
            <v xml:space="preserve">השתתפות בעזר 094  </v>
          </cell>
          <cell r="G5143" t="str">
            <v>קשיח</v>
          </cell>
          <cell r="H5143">
            <v>-0.5</v>
          </cell>
          <cell r="I5143">
            <v>7500</v>
          </cell>
        </row>
        <row r="5144">
          <cell r="A5144">
            <v>1815750800</v>
          </cell>
          <cell r="B5144">
            <v>800</v>
          </cell>
          <cell r="C5144">
            <v>815750</v>
          </cell>
          <cell r="D5144">
            <v>1</v>
          </cell>
          <cell r="E5144">
            <v>0</v>
          </cell>
          <cell r="F5144" t="str">
            <v>השת' תמיכות תרומות</v>
          </cell>
          <cell r="G5144" t="str">
            <v xml:space="preserve"> </v>
          </cell>
          <cell r="H5144">
            <v>0</v>
          </cell>
          <cell r="I5144">
            <v>0</v>
          </cell>
        </row>
        <row r="5145">
          <cell r="A5145">
            <v>1815750810</v>
          </cell>
          <cell r="B5145">
            <v>810</v>
          </cell>
          <cell r="C5145">
            <v>815750</v>
          </cell>
          <cell r="D5145">
            <v>1</v>
          </cell>
          <cell r="E5145">
            <v>0</v>
          </cell>
          <cell r="F5145" t="str">
            <v>הקצבה לניהול עצמי</v>
          </cell>
          <cell r="G5145" t="str">
            <v>גמיש</v>
          </cell>
          <cell r="H5145">
            <v>-2.7027027027026751E-3</v>
          </cell>
          <cell r="I5145">
            <v>110700</v>
          </cell>
        </row>
        <row r="5146">
          <cell r="A5146">
            <v>1815750811</v>
          </cell>
          <cell r="B5146">
            <v>811</v>
          </cell>
          <cell r="C5146">
            <v>815750</v>
          </cell>
          <cell r="D5146">
            <v>1</v>
          </cell>
          <cell r="E5146">
            <v>0</v>
          </cell>
          <cell r="F5146" t="str">
            <v>העשרת מחוננים</v>
          </cell>
          <cell r="G5146" t="str">
            <v>גמיש</v>
          </cell>
          <cell r="H5146">
            <v>2.125</v>
          </cell>
          <cell r="I5146">
            <v>250000</v>
          </cell>
        </row>
        <row r="5147">
          <cell r="A5147">
            <v>1815750812</v>
          </cell>
          <cell r="B5147">
            <v>812</v>
          </cell>
          <cell r="C5147">
            <v>815750</v>
          </cell>
          <cell r="D5147">
            <v>1</v>
          </cell>
          <cell r="E5147">
            <v>0</v>
          </cell>
          <cell r="F5147" t="str">
            <v>מסיבות כיתתיות</v>
          </cell>
          <cell r="G5147" t="str">
            <v>גמיש</v>
          </cell>
          <cell r="H5147">
            <v>0</v>
          </cell>
          <cell r="I5147">
            <v>0</v>
          </cell>
        </row>
        <row r="5148">
          <cell r="A5148">
            <v>1815750816</v>
          </cell>
          <cell r="B5148">
            <v>816</v>
          </cell>
          <cell r="C5148">
            <v>815750</v>
          </cell>
          <cell r="D5148">
            <v>1</v>
          </cell>
          <cell r="E5148">
            <v>0</v>
          </cell>
          <cell r="F5148" t="str">
            <v>חט"ב - הכלה והשתלבות</v>
          </cell>
          <cell r="G5148" t="str">
            <v>קשיח</v>
          </cell>
          <cell r="H5148">
            <v>0</v>
          </cell>
          <cell r="I5148">
            <v>0</v>
          </cell>
        </row>
        <row r="5149">
          <cell r="A5149">
            <v>1815750838</v>
          </cell>
          <cell r="B5149">
            <v>838</v>
          </cell>
          <cell r="C5149">
            <v>815750</v>
          </cell>
          <cell r="D5149">
            <v>1</v>
          </cell>
          <cell r="E5149">
            <v>0</v>
          </cell>
          <cell r="F5149" t="str">
            <v>תכנית לאומית-קידום אנגלית</v>
          </cell>
          <cell r="G5149" t="str">
            <v>גמיש</v>
          </cell>
          <cell r="H5149">
            <v>0</v>
          </cell>
          <cell r="I5149">
            <v>0</v>
          </cell>
        </row>
        <row r="5150">
          <cell r="A5150">
            <v>1815750911</v>
          </cell>
          <cell r="B5150">
            <v>911</v>
          </cell>
          <cell r="C5150">
            <v>815750</v>
          </cell>
          <cell r="D5150">
            <v>1</v>
          </cell>
          <cell r="E5150">
            <v>0</v>
          </cell>
          <cell r="F5150" t="str">
            <v>פעילות חוויתית יהדות</v>
          </cell>
          <cell r="G5150" t="str">
            <v>קשיח</v>
          </cell>
          <cell r="H5150">
            <v>0</v>
          </cell>
          <cell r="I5150">
            <v>0</v>
          </cell>
        </row>
        <row r="5151">
          <cell r="A5151">
            <v>1815750953</v>
          </cell>
          <cell r="B5151">
            <v>953</v>
          </cell>
          <cell r="C5151">
            <v>815750</v>
          </cell>
          <cell r="D5151">
            <v>1</v>
          </cell>
          <cell r="E5151">
            <v>0</v>
          </cell>
          <cell r="F5151" t="str">
            <v>מערכת גפ"ן</v>
          </cell>
          <cell r="G5151" t="str">
            <v>קשיח</v>
          </cell>
          <cell r="H5151">
            <v>0</v>
          </cell>
          <cell r="I5151">
            <v>1288700</v>
          </cell>
        </row>
        <row r="5152">
          <cell r="A5152">
            <v>1815750961</v>
          </cell>
          <cell r="B5152">
            <v>961</v>
          </cell>
          <cell r="C5152">
            <v>815750</v>
          </cell>
          <cell r="D5152">
            <v>1</v>
          </cell>
          <cell r="E5152">
            <v>0</v>
          </cell>
          <cell r="F5152" t="str">
            <v>רז' פעולות ורכישות</v>
          </cell>
          <cell r="G5152" t="str">
            <v>גמיש</v>
          </cell>
          <cell r="H5152">
            <v>0</v>
          </cell>
          <cell r="I5152">
            <v>0</v>
          </cell>
        </row>
        <row r="5153">
          <cell r="A5153">
            <v>1815750989</v>
          </cell>
          <cell r="B5153">
            <v>989</v>
          </cell>
          <cell r="C5153">
            <v>815750</v>
          </cell>
          <cell r="D5153">
            <v>1</v>
          </cell>
          <cell r="E5153">
            <v>0</v>
          </cell>
          <cell r="F5153" t="str">
            <v xml:space="preserve">תקורה             </v>
          </cell>
          <cell r="G5153" t="str">
            <v>קשיח</v>
          </cell>
          <cell r="H5153">
            <v>9.3166542195668445E-2</v>
          </cell>
          <cell r="I5153">
            <v>1756500</v>
          </cell>
        </row>
        <row r="5154">
          <cell r="A5154" t="e">
            <v>#VALUE!</v>
          </cell>
          <cell r="B5154" t="str">
            <v>815750  סך הכל</v>
          </cell>
          <cell r="C5154">
            <v>0</v>
          </cell>
          <cell r="D5154">
            <v>0</v>
          </cell>
          <cell r="E5154">
            <v>0</v>
          </cell>
          <cell r="F5154" t="str">
            <v xml:space="preserve">תיכון אילון       </v>
          </cell>
          <cell r="G5154">
            <v>0</v>
          </cell>
          <cell r="H5154">
            <v>9.3140898506716141E-2</v>
          </cell>
          <cell r="I5154">
            <v>31031100</v>
          </cell>
        </row>
        <row r="5155">
          <cell r="A5155">
            <v>18157600</v>
          </cell>
          <cell r="B5155">
            <v>0</v>
          </cell>
          <cell r="C5155">
            <v>815760</v>
          </cell>
          <cell r="D5155">
            <v>1</v>
          </cell>
          <cell r="E5155">
            <v>0</v>
          </cell>
          <cell r="F5155" t="str">
            <v xml:space="preserve">תיכון יבנה        </v>
          </cell>
          <cell r="G5155" t="str">
            <v xml:space="preserve"> </v>
          </cell>
          <cell r="H5155">
            <v>0</v>
          </cell>
          <cell r="I5155">
            <v>0</v>
          </cell>
        </row>
        <row r="5156">
          <cell r="A5156">
            <v>1815760100</v>
          </cell>
          <cell r="B5156">
            <v>100</v>
          </cell>
          <cell r="C5156">
            <v>815760</v>
          </cell>
          <cell r="D5156">
            <v>1</v>
          </cell>
          <cell r="E5156">
            <v>0</v>
          </cell>
          <cell r="F5156" t="str">
            <v>שכר עובדים לפי תקן</v>
          </cell>
          <cell r="G5156" t="str">
            <v xml:space="preserve"> </v>
          </cell>
          <cell r="H5156">
            <v>0</v>
          </cell>
          <cell r="I5156">
            <v>0</v>
          </cell>
        </row>
        <row r="5157">
          <cell r="A5157">
            <v>1815760110</v>
          </cell>
          <cell r="B5157">
            <v>110</v>
          </cell>
          <cell r="C5157">
            <v>815760</v>
          </cell>
          <cell r="D5157">
            <v>1</v>
          </cell>
          <cell r="E5157">
            <v>0</v>
          </cell>
          <cell r="F5157" t="str">
            <v>השכר הקובע-תקציבית</v>
          </cell>
          <cell r="G5157" t="str">
            <v>שכר</v>
          </cell>
          <cell r="H5157">
            <v>1.4992860542598851E-2</v>
          </cell>
          <cell r="I5157">
            <v>426500</v>
          </cell>
        </row>
        <row r="5158">
          <cell r="A5158">
            <v>1815760118</v>
          </cell>
          <cell r="B5158">
            <v>118</v>
          </cell>
          <cell r="C5158">
            <v>815760</v>
          </cell>
          <cell r="D5158">
            <v>1</v>
          </cell>
          <cell r="E5158">
            <v>0</v>
          </cell>
          <cell r="F5158" t="str">
            <v xml:space="preserve">שכר עובדי הוראה   </v>
          </cell>
          <cell r="G5158" t="str">
            <v>שכר</v>
          </cell>
          <cell r="H5158">
            <v>0.1650955097990574</v>
          </cell>
          <cell r="I5158">
            <v>3757200</v>
          </cell>
        </row>
        <row r="5159">
          <cell r="A5159">
            <v>1815760119</v>
          </cell>
          <cell r="B5159">
            <v>119</v>
          </cell>
          <cell r="C5159">
            <v>815760</v>
          </cell>
          <cell r="D5159">
            <v>1</v>
          </cell>
          <cell r="E5159">
            <v>0</v>
          </cell>
          <cell r="F5159" t="str">
            <v xml:space="preserve">השכר הקובע-צוברת  </v>
          </cell>
          <cell r="G5159" t="str">
            <v>שכר</v>
          </cell>
          <cell r="H5159">
            <v>1.4956577677709859E-2</v>
          </cell>
          <cell r="I5159">
            <v>631100</v>
          </cell>
        </row>
        <row r="5160">
          <cell r="A5160">
            <v>1815760122</v>
          </cell>
          <cell r="B5160">
            <v>122</v>
          </cell>
          <cell r="C5160">
            <v>815760</v>
          </cell>
          <cell r="D5160">
            <v>1</v>
          </cell>
          <cell r="E5160">
            <v>0</v>
          </cell>
          <cell r="F5160" t="str">
            <v xml:space="preserve">ביגוד             </v>
          </cell>
          <cell r="G5160" t="str">
            <v>שכר</v>
          </cell>
          <cell r="H5160">
            <v>0</v>
          </cell>
          <cell r="I5160">
            <v>68700</v>
          </cell>
        </row>
        <row r="5161">
          <cell r="A5161">
            <v>1815760126</v>
          </cell>
          <cell r="B5161">
            <v>126</v>
          </cell>
          <cell r="C5161">
            <v>815760</v>
          </cell>
          <cell r="D5161">
            <v>1</v>
          </cell>
          <cell r="E5161">
            <v>0</v>
          </cell>
          <cell r="F5161" t="str">
            <v xml:space="preserve">דמי הבראה         </v>
          </cell>
          <cell r="G5161" t="str">
            <v>שכר</v>
          </cell>
          <cell r="H5161">
            <v>-2.6248941574936513E-2</v>
          </cell>
          <cell r="I5161">
            <v>115000</v>
          </cell>
        </row>
        <row r="5162">
          <cell r="A5162">
            <v>1815760130</v>
          </cell>
          <cell r="B5162">
            <v>130</v>
          </cell>
          <cell r="C5162">
            <v>815760</v>
          </cell>
          <cell r="D5162">
            <v>1</v>
          </cell>
          <cell r="E5162">
            <v>0</v>
          </cell>
          <cell r="F5162" t="str">
            <v xml:space="preserve">שעות נוספות       </v>
          </cell>
          <cell r="G5162" t="str">
            <v>שכר</v>
          </cell>
          <cell r="H5162">
            <v>0</v>
          </cell>
          <cell r="I5162">
            <v>27800</v>
          </cell>
        </row>
        <row r="5163">
          <cell r="A5163">
            <v>1815760140</v>
          </cell>
          <cell r="B5163">
            <v>140</v>
          </cell>
          <cell r="C5163">
            <v>815760</v>
          </cell>
          <cell r="D5163">
            <v>1</v>
          </cell>
          <cell r="E5163">
            <v>0</v>
          </cell>
          <cell r="F5163" t="str">
            <v>השתתפות באחזקת רכב</v>
          </cell>
          <cell r="G5163" t="str">
            <v>שכר</v>
          </cell>
          <cell r="H5163">
            <v>0</v>
          </cell>
          <cell r="I5163">
            <v>68400</v>
          </cell>
        </row>
        <row r="5164">
          <cell r="A5164">
            <v>1815760181</v>
          </cell>
          <cell r="B5164">
            <v>181</v>
          </cell>
          <cell r="C5164">
            <v>815760</v>
          </cell>
          <cell r="D5164">
            <v>1</v>
          </cell>
          <cell r="E5164">
            <v>0</v>
          </cell>
          <cell r="F5164" t="str">
            <v>ק'השתל'מורים-מעביד</v>
          </cell>
          <cell r="G5164" t="str">
            <v>שכר</v>
          </cell>
          <cell r="H5164">
            <v>0</v>
          </cell>
          <cell r="I5164">
            <v>0</v>
          </cell>
        </row>
        <row r="5165">
          <cell r="A5165">
            <v>1815760200</v>
          </cell>
          <cell r="B5165">
            <v>200</v>
          </cell>
          <cell r="C5165">
            <v>815760</v>
          </cell>
          <cell r="D5165">
            <v>1</v>
          </cell>
          <cell r="E5165">
            <v>0</v>
          </cell>
          <cell r="F5165" t="str">
            <v>שכר עובדים ללא תקן</v>
          </cell>
          <cell r="G5165" t="str">
            <v xml:space="preserve"> </v>
          </cell>
          <cell r="H5165">
            <v>0</v>
          </cell>
          <cell r="I5165">
            <v>0</v>
          </cell>
        </row>
        <row r="5166">
          <cell r="A5166">
            <v>1815760210</v>
          </cell>
          <cell r="B5166">
            <v>210</v>
          </cell>
          <cell r="C5166">
            <v>815760</v>
          </cell>
          <cell r="D5166">
            <v>1</v>
          </cell>
          <cell r="E5166">
            <v>0</v>
          </cell>
          <cell r="F5166" t="str">
            <v xml:space="preserve">השכר הקובע        </v>
          </cell>
          <cell r="G5166" t="str">
            <v>שכר</v>
          </cell>
          <cell r="H5166">
            <v>0</v>
          </cell>
          <cell r="I5166">
            <v>0</v>
          </cell>
        </row>
        <row r="5167">
          <cell r="A5167">
            <v>1815760212</v>
          </cell>
          <cell r="B5167">
            <v>212</v>
          </cell>
          <cell r="C5167">
            <v>815760</v>
          </cell>
          <cell r="D5167">
            <v>1</v>
          </cell>
          <cell r="E5167">
            <v>0</v>
          </cell>
          <cell r="F5167" t="str">
            <v xml:space="preserve">שעורי עזר לעולים  </v>
          </cell>
          <cell r="G5167" t="str">
            <v>שכר</v>
          </cell>
          <cell r="H5167">
            <v>0</v>
          </cell>
          <cell r="I5167">
            <v>0</v>
          </cell>
        </row>
        <row r="5168">
          <cell r="A5168">
            <v>1815760213</v>
          </cell>
          <cell r="B5168">
            <v>213</v>
          </cell>
          <cell r="C5168">
            <v>815760</v>
          </cell>
          <cell r="D5168">
            <v>1</v>
          </cell>
          <cell r="E5168">
            <v>0</v>
          </cell>
          <cell r="F5168" t="str">
            <v xml:space="preserve">שעורי עזר לנכים   </v>
          </cell>
          <cell r="G5168" t="str">
            <v>שכר</v>
          </cell>
          <cell r="H5168">
            <v>0</v>
          </cell>
          <cell r="I5168">
            <v>0</v>
          </cell>
        </row>
        <row r="5169">
          <cell r="A5169">
            <v>1815760214</v>
          </cell>
          <cell r="B5169">
            <v>214</v>
          </cell>
          <cell r="C5169">
            <v>815760</v>
          </cell>
          <cell r="D5169">
            <v>1</v>
          </cell>
          <cell r="E5169">
            <v>0</v>
          </cell>
          <cell r="F5169" t="str">
            <v>שעורי עזר - אולפנא</v>
          </cell>
          <cell r="G5169" t="str">
            <v>שכר</v>
          </cell>
          <cell r="H5169">
            <v>0</v>
          </cell>
          <cell r="I5169">
            <v>0</v>
          </cell>
        </row>
        <row r="5170">
          <cell r="A5170">
            <v>1815760215</v>
          </cell>
          <cell r="B5170">
            <v>215</v>
          </cell>
          <cell r="C5170">
            <v>815760</v>
          </cell>
          <cell r="D5170">
            <v>1</v>
          </cell>
          <cell r="E5170">
            <v>0</v>
          </cell>
          <cell r="F5170" t="str">
            <v>קייטנת קיץ בחט"ב ובתיכוניים</v>
          </cell>
          <cell r="G5170" t="str">
            <v>שכר</v>
          </cell>
          <cell r="H5170">
            <v>0</v>
          </cell>
          <cell r="I5170">
            <v>0</v>
          </cell>
        </row>
        <row r="5171">
          <cell r="A5171">
            <v>1815760216</v>
          </cell>
          <cell r="B5171">
            <v>216</v>
          </cell>
          <cell r="C5171">
            <v>815760</v>
          </cell>
          <cell r="D5171">
            <v>1</v>
          </cell>
          <cell r="E5171">
            <v>0</v>
          </cell>
          <cell r="F5171" t="str">
            <v>פרוייקט גימלאים</v>
          </cell>
          <cell r="G5171" t="str">
            <v>גמיש</v>
          </cell>
          <cell r="H5171">
            <v>0</v>
          </cell>
          <cell r="I5171">
            <v>20000</v>
          </cell>
        </row>
        <row r="5172">
          <cell r="A5172">
            <v>1815760250</v>
          </cell>
          <cell r="B5172">
            <v>250</v>
          </cell>
          <cell r="C5172">
            <v>815760</v>
          </cell>
          <cell r="D5172">
            <v>1</v>
          </cell>
          <cell r="E5172">
            <v>0</v>
          </cell>
          <cell r="F5172" t="str">
            <v>שעות השאלה למשה"ח</v>
          </cell>
          <cell r="G5172" t="str">
            <v>שכר</v>
          </cell>
          <cell r="H5172">
            <v>0</v>
          </cell>
          <cell r="I5172">
            <v>117000</v>
          </cell>
        </row>
        <row r="5173">
          <cell r="A5173">
            <v>1815760261</v>
          </cell>
          <cell r="B5173">
            <v>261</v>
          </cell>
          <cell r="C5173">
            <v>815760</v>
          </cell>
          <cell r="D5173">
            <v>1</v>
          </cell>
          <cell r="E5173">
            <v>0</v>
          </cell>
          <cell r="F5173" t="str">
            <v>תכנית גי"א / מש"ב</v>
          </cell>
          <cell r="G5173" t="str">
            <v>שכר</v>
          </cell>
          <cell r="H5173">
            <v>0</v>
          </cell>
          <cell r="I5173">
            <v>0</v>
          </cell>
        </row>
        <row r="5174">
          <cell r="A5174">
            <v>1815760262</v>
          </cell>
          <cell r="B5174">
            <v>262</v>
          </cell>
          <cell r="C5174">
            <v>815760</v>
          </cell>
          <cell r="D5174">
            <v>1</v>
          </cell>
          <cell r="E5174">
            <v>0</v>
          </cell>
          <cell r="F5174" t="str">
            <v xml:space="preserve">שאילת מורים       </v>
          </cell>
          <cell r="G5174" t="str">
            <v>שכר</v>
          </cell>
          <cell r="H5174">
            <v>0</v>
          </cell>
          <cell r="I5174">
            <v>0</v>
          </cell>
        </row>
        <row r="5175">
          <cell r="A5175">
            <v>1815760263</v>
          </cell>
          <cell r="B5175">
            <v>263</v>
          </cell>
          <cell r="C5175">
            <v>815760</v>
          </cell>
          <cell r="D5175">
            <v>1</v>
          </cell>
          <cell r="E5175">
            <v>0</v>
          </cell>
          <cell r="F5175" t="str">
            <v xml:space="preserve">עובדי חברת מוסדות </v>
          </cell>
          <cell r="G5175" t="str">
            <v>שכר</v>
          </cell>
          <cell r="H5175">
            <v>0</v>
          </cell>
          <cell r="I5175">
            <v>0</v>
          </cell>
        </row>
        <row r="5176">
          <cell r="A5176">
            <v>1815760400</v>
          </cell>
          <cell r="B5176">
            <v>400</v>
          </cell>
          <cell r="C5176">
            <v>815760</v>
          </cell>
          <cell r="D5176">
            <v>1</v>
          </cell>
          <cell r="E5176">
            <v>0</v>
          </cell>
          <cell r="F5176" t="str">
            <v>אחזקת בנינים וציוד</v>
          </cell>
          <cell r="G5176" t="str">
            <v xml:space="preserve"> </v>
          </cell>
          <cell r="H5176">
            <v>0</v>
          </cell>
          <cell r="I5176">
            <v>0</v>
          </cell>
        </row>
        <row r="5177">
          <cell r="A5177">
            <v>1815760411</v>
          </cell>
          <cell r="B5177">
            <v>411</v>
          </cell>
          <cell r="C5177">
            <v>815760</v>
          </cell>
          <cell r="D5177">
            <v>1</v>
          </cell>
          <cell r="E5177">
            <v>0</v>
          </cell>
          <cell r="F5177" t="str">
            <v xml:space="preserve">שכירת אולמות      </v>
          </cell>
          <cell r="G5177" t="str">
            <v>גמיש</v>
          </cell>
          <cell r="H5177">
            <v>0</v>
          </cell>
          <cell r="I5177">
            <v>0</v>
          </cell>
        </row>
        <row r="5178">
          <cell r="A5178">
            <v>1815760420</v>
          </cell>
          <cell r="B5178">
            <v>420</v>
          </cell>
          <cell r="C5178">
            <v>815760</v>
          </cell>
          <cell r="D5178">
            <v>1</v>
          </cell>
          <cell r="E5178">
            <v>0</v>
          </cell>
          <cell r="F5178" t="str">
            <v xml:space="preserve">כיבוי אש          </v>
          </cell>
          <cell r="G5178" t="str">
            <v>גמיש</v>
          </cell>
          <cell r="H5178">
            <v>0</v>
          </cell>
          <cell r="I5178">
            <v>3000</v>
          </cell>
        </row>
        <row r="5179">
          <cell r="A5179">
            <v>1815760423</v>
          </cell>
          <cell r="B5179">
            <v>423</v>
          </cell>
          <cell r="C5179">
            <v>815760</v>
          </cell>
          <cell r="D5179">
            <v>1</v>
          </cell>
          <cell r="E5179">
            <v>0</v>
          </cell>
          <cell r="F5179" t="str">
            <v xml:space="preserve">תחזוקת מבנה       </v>
          </cell>
          <cell r="G5179" t="str">
            <v>קשיח</v>
          </cell>
          <cell r="H5179">
            <v>6.578947368421062E-2</v>
          </cell>
          <cell r="I5179">
            <v>32400</v>
          </cell>
        </row>
        <row r="5180">
          <cell r="A5180">
            <v>1815760431</v>
          </cell>
          <cell r="B5180">
            <v>431</v>
          </cell>
          <cell r="C5180">
            <v>815760</v>
          </cell>
          <cell r="D5180">
            <v>1</v>
          </cell>
          <cell r="E5180">
            <v>0</v>
          </cell>
          <cell r="F5180" t="str">
            <v xml:space="preserve">חשמל              </v>
          </cell>
          <cell r="G5180" t="str">
            <v>קשיח</v>
          </cell>
          <cell r="H5180">
            <v>-9.7323600973235891E-3</v>
          </cell>
          <cell r="I5180">
            <v>40700</v>
          </cell>
        </row>
        <row r="5181">
          <cell r="A5181">
            <v>1815760432</v>
          </cell>
          <cell r="B5181">
            <v>432</v>
          </cell>
          <cell r="C5181">
            <v>815760</v>
          </cell>
          <cell r="D5181">
            <v>1</v>
          </cell>
          <cell r="E5181">
            <v>0</v>
          </cell>
          <cell r="F5181" t="str">
            <v xml:space="preserve">מים               </v>
          </cell>
          <cell r="G5181" t="str">
            <v>קשיח</v>
          </cell>
          <cell r="H5181">
            <v>-5.494505494505475E-3</v>
          </cell>
          <cell r="I5181">
            <v>18100</v>
          </cell>
        </row>
        <row r="5182">
          <cell r="A5182">
            <v>1815760433</v>
          </cell>
          <cell r="B5182">
            <v>433</v>
          </cell>
          <cell r="C5182">
            <v>815760</v>
          </cell>
          <cell r="D5182">
            <v>1</v>
          </cell>
          <cell r="E5182">
            <v>0</v>
          </cell>
          <cell r="F5182" t="str">
            <v xml:space="preserve">חומרי נקיון       </v>
          </cell>
          <cell r="G5182" t="str">
            <v>גמיש</v>
          </cell>
          <cell r="H5182">
            <v>0</v>
          </cell>
          <cell r="I5182">
            <v>0</v>
          </cell>
        </row>
        <row r="5183">
          <cell r="A5183">
            <v>1815760434</v>
          </cell>
          <cell r="B5183">
            <v>434</v>
          </cell>
          <cell r="C5183">
            <v>815760</v>
          </cell>
          <cell r="D5183">
            <v>1</v>
          </cell>
          <cell r="E5183">
            <v>0</v>
          </cell>
          <cell r="F5183" t="str">
            <v xml:space="preserve">חיטוי והדברה      </v>
          </cell>
          <cell r="G5183" t="str">
            <v>גמיש</v>
          </cell>
          <cell r="H5183">
            <v>0</v>
          </cell>
          <cell r="I5183">
            <v>0</v>
          </cell>
        </row>
        <row r="5184">
          <cell r="A5184">
            <v>1815760437</v>
          </cell>
          <cell r="B5184">
            <v>437</v>
          </cell>
          <cell r="C5184">
            <v>815760</v>
          </cell>
          <cell r="D5184">
            <v>1</v>
          </cell>
          <cell r="E5184">
            <v>0</v>
          </cell>
          <cell r="F5184" t="str">
            <v xml:space="preserve">אחזקת אזעקה       </v>
          </cell>
          <cell r="G5184" t="str">
            <v>קשיח</v>
          </cell>
          <cell r="H5184">
            <v>7.6923076923076872E-2</v>
          </cell>
          <cell r="I5184">
            <v>1400</v>
          </cell>
        </row>
        <row r="5185">
          <cell r="A5185">
            <v>1815760441</v>
          </cell>
          <cell r="B5185">
            <v>441</v>
          </cell>
          <cell r="C5185">
            <v>815760</v>
          </cell>
          <cell r="D5185">
            <v>1</v>
          </cell>
          <cell r="E5185">
            <v>0</v>
          </cell>
          <cell r="F5185" t="str">
            <v xml:space="preserve">ביטוח             </v>
          </cell>
          <cell r="G5185" t="str">
            <v>קשיח</v>
          </cell>
          <cell r="H5185">
            <v>0</v>
          </cell>
          <cell r="I5185">
            <v>0</v>
          </cell>
        </row>
        <row r="5186">
          <cell r="A5186">
            <v>1815760450</v>
          </cell>
          <cell r="B5186">
            <v>450</v>
          </cell>
          <cell r="C5186">
            <v>815760</v>
          </cell>
          <cell r="D5186">
            <v>1</v>
          </cell>
          <cell r="E5186">
            <v>0</v>
          </cell>
          <cell r="F5186" t="str">
            <v xml:space="preserve">ריהוט ואחזקתו     </v>
          </cell>
          <cell r="G5186" t="str">
            <v>גמיש</v>
          </cell>
          <cell r="H5186">
            <v>0</v>
          </cell>
          <cell r="I5186">
            <v>8200</v>
          </cell>
        </row>
        <row r="5187">
          <cell r="A5187">
            <v>1815760470</v>
          </cell>
          <cell r="B5187">
            <v>470</v>
          </cell>
          <cell r="C5187">
            <v>815760</v>
          </cell>
          <cell r="D5187">
            <v>1</v>
          </cell>
          <cell r="E5187">
            <v>0</v>
          </cell>
          <cell r="F5187" t="str">
            <v xml:space="preserve">אחזקת מכונות משרד </v>
          </cell>
          <cell r="G5187" t="str">
            <v>גמיש</v>
          </cell>
          <cell r="H5187">
            <v>0</v>
          </cell>
          <cell r="I5187">
            <v>0</v>
          </cell>
        </row>
        <row r="5188">
          <cell r="A5188">
            <v>1815760471</v>
          </cell>
          <cell r="B5188">
            <v>471</v>
          </cell>
          <cell r="C5188">
            <v>815760</v>
          </cell>
          <cell r="D5188">
            <v>1</v>
          </cell>
          <cell r="E5188">
            <v>0</v>
          </cell>
          <cell r="F5188" t="str">
            <v xml:space="preserve">מכשירי כתיבה      </v>
          </cell>
          <cell r="G5188" t="str">
            <v>גמיש</v>
          </cell>
          <cell r="H5188">
            <v>0</v>
          </cell>
          <cell r="I5188">
            <v>0</v>
          </cell>
        </row>
        <row r="5189">
          <cell r="A5189">
            <v>1815760500</v>
          </cell>
          <cell r="B5189">
            <v>500</v>
          </cell>
          <cell r="C5189">
            <v>815760</v>
          </cell>
          <cell r="D5189">
            <v>1</v>
          </cell>
          <cell r="E5189">
            <v>0</v>
          </cell>
          <cell r="F5189" t="str">
            <v xml:space="preserve">הוצאות מינהליות   </v>
          </cell>
          <cell r="G5189" t="str">
            <v xml:space="preserve"> </v>
          </cell>
          <cell r="H5189">
            <v>0</v>
          </cell>
          <cell r="I5189">
            <v>0</v>
          </cell>
        </row>
        <row r="5190">
          <cell r="A5190">
            <v>1815760511</v>
          </cell>
          <cell r="B5190">
            <v>511</v>
          </cell>
          <cell r="C5190">
            <v>815760</v>
          </cell>
          <cell r="D5190">
            <v>1</v>
          </cell>
          <cell r="E5190">
            <v>0</v>
          </cell>
          <cell r="F5190" t="str">
            <v xml:space="preserve">אירוח וכיבוד      </v>
          </cell>
          <cell r="G5190" t="str">
            <v>גמיש</v>
          </cell>
          <cell r="H5190">
            <v>0</v>
          </cell>
          <cell r="I5190">
            <v>8500</v>
          </cell>
        </row>
        <row r="5191">
          <cell r="A5191">
            <v>1815760512</v>
          </cell>
          <cell r="B5191">
            <v>512</v>
          </cell>
          <cell r="C5191">
            <v>815760</v>
          </cell>
          <cell r="D5191">
            <v>1</v>
          </cell>
          <cell r="E5191">
            <v>0</v>
          </cell>
          <cell r="F5191" t="str">
            <v xml:space="preserve">נסיעות ואש"ל      </v>
          </cell>
          <cell r="G5191" t="str">
            <v>גמיש</v>
          </cell>
          <cell r="H5191">
            <v>0</v>
          </cell>
          <cell r="I5191">
            <v>0</v>
          </cell>
        </row>
        <row r="5192">
          <cell r="A5192">
            <v>1815760517</v>
          </cell>
          <cell r="B5192">
            <v>517</v>
          </cell>
          <cell r="C5192">
            <v>815760</v>
          </cell>
          <cell r="D5192">
            <v>1</v>
          </cell>
          <cell r="E5192">
            <v>0</v>
          </cell>
          <cell r="F5192" t="str">
            <v xml:space="preserve">מסיבות מפקדים ושי </v>
          </cell>
          <cell r="G5192" t="str">
            <v>גמיש</v>
          </cell>
          <cell r="H5192">
            <v>0</v>
          </cell>
          <cell r="I5192">
            <v>0</v>
          </cell>
        </row>
        <row r="5193">
          <cell r="A5193">
            <v>1815760522</v>
          </cell>
          <cell r="B5193">
            <v>522</v>
          </cell>
          <cell r="C5193">
            <v>815760</v>
          </cell>
          <cell r="D5193">
            <v>1</v>
          </cell>
          <cell r="E5193">
            <v>0</v>
          </cell>
          <cell r="F5193" t="str">
            <v xml:space="preserve">ספריות            </v>
          </cell>
          <cell r="G5193" t="str">
            <v>גמיש</v>
          </cell>
          <cell r="H5193">
            <v>0</v>
          </cell>
          <cell r="I5193">
            <v>0</v>
          </cell>
        </row>
        <row r="5194">
          <cell r="A5194">
            <v>1815760530</v>
          </cell>
          <cell r="B5194">
            <v>530</v>
          </cell>
          <cell r="C5194">
            <v>815760</v>
          </cell>
          <cell r="D5194">
            <v>1</v>
          </cell>
          <cell r="E5194">
            <v>0</v>
          </cell>
          <cell r="F5194" t="str">
            <v xml:space="preserve">אופניים לעובדים   </v>
          </cell>
          <cell r="G5194" t="str">
            <v>קשיח</v>
          </cell>
          <cell r="H5194">
            <v>0</v>
          </cell>
          <cell r="I5194">
            <v>0</v>
          </cell>
        </row>
        <row r="5195">
          <cell r="A5195">
            <v>1815760540</v>
          </cell>
          <cell r="B5195">
            <v>540</v>
          </cell>
          <cell r="C5195">
            <v>815760</v>
          </cell>
          <cell r="D5195">
            <v>1</v>
          </cell>
          <cell r="E5195">
            <v>0</v>
          </cell>
          <cell r="F5195" t="str">
            <v xml:space="preserve">הוצאות טלפון      </v>
          </cell>
          <cell r="G5195" t="str">
            <v>גמיש</v>
          </cell>
          <cell r="H5195">
            <v>0</v>
          </cell>
          <cell r="I5195">
            <v>0</v>
          </cell>
        </row>
        <row r="5196">
          <cell r="A5196">
            <v>1815760544</v>
          </cell>
          <cell r="B5196">
            <v>544</v>
          </cell>
          <cell r="C5196">
            <v>815760</v>
          </cell>
          <cell r="D5196">
            <v>1</v>
          </cell>
          <cell r="E5196">
            <v>0</v>
          </cell>
          <cell r="F5196" t="str">
            <v xml:space="preserve">הוצאות דאר        </v>
          </cell>
          <cell r="G5196" t="str">
            <v>קשיח</v>
          </cell>
          <cell r="H5196">
            <v>0</v>
          </cell>
          <cell r="I5196">
            <v>0</v>
          </cell>
        </row>
        <row r="5197">
          <cell r="A5197">
            <v>1815760562</v>
          </cell>
          <cell r="B5197">
            <v>562</v>
          </cell>
          <cell r="C5197">
            <v>815760</v>
          </cell>
          <cell r="D5197">
            <v>1</v>
          </cell>
          <cell r="E5197">
            <v>0</v>
          </cell>
          <cell r="F5197" t="str">
            <v xml:space="preserve">הדפסות            </v>
          </cell>
          <cell r="G5197" t="str">
            <v>גמיש</v>
          </cell>
          <cell r="H5197">
            <v>0</v>
          </cell>
          <cell r="I5197">
            <v>0</v>
          </cell>
        </row>
        <row r="5198">
          <cell r="A5198">
            <v>1815760583</v>
          </cell>
          <cell r="B5198">
            <v>583</v>
          </cell>
          <cell r="C5198">
            <v>815760</v>
          </cell>
          <cell r="D5198">
            <v>1</v>
          </cell>
          <cell r="E5198">
            <v>0</v>
          </cell>
          <cell r="F5198" t="str">
            <v xml:space="preserve">שרות רפואי        </v>
          </cell>
          <cell r="G5198" t="str">
            <v>קשיח</v>
          </cell>
          <cell r="H5198">
            <v>0</v>
          </cell>
          <cell r="I5198">
            <v>0</v>
          </cell>
        </row>
        <row r="5199">
          <cell r="A5199">
            <v>1815760585</v>
          </cell>
          <cell r="B5199">
            <v>585</v>
          </cell>
          <cell r="C5199">
            <v>815760</v>
          </cell>
          <cell r="D5199">
            <v>1</v>
          </cell>
          <cell r="E5199">
            <v>0</v>
          </cell>
          <cell r="F5199" t="str">
            <v xml:space="preserve">שרות אחות         </v>
          </cell>
          <cell r="G5199" t="str">
            <v>קשיח</v>
          </cell>
          <cell r="H5199">
            <v>0</v>
          </cell>
          <cell r="I5199">
            <v>0</v>
          </cell>
        </row>
        <row r="5200">
          <cell r="A5200">
            <v>1815760700</v>
          </cell>
          <cell r="B5200">
            <v>700</v>
          </cell>
          <cell r="C5200">
            <v>815760</v>
          </cell>
          <cell r="D5200">
            <v>1</v>
          </cell>
          <cell r="E5200">
            <v>0</v>
          </cell>
          <cell r="F5200" t="str">
            <v xml:space="preserve">הוצאות לפעולות    </v>
          </cell>
          <cell r="G5200" t="str">
            <v xml:space="preserve"> </v>
          </cell>
          <cell r="H5200">
            <v>0</v>
          </cell>
          <cell r="I5200">
            <v>0</v>
          </cell>
        </row>
        <row r="5201">
          <cell r="A5201">
            <v>1815760721</v>
          </cell>
          <cell r="B5201">
            <v>721</v>
          </cell>
          <cell r="C5201">
            <v>815760</v>
          </cell>
          <cell r="D5201">
            <v>1</v>
          </cell>
          <cell r="E5201">
            <v>0</v>
          </cell>
          <cell r="F5201" t="str">
            <v>חמרים-תחזוקת מבנים</v>
          </cell>
          <cell r="G5201" t="str">
            <v>גמיש</v>
          </cell>
          <cell r="H5201">
            <v>0</v>
          </cell>
          <cell r="I5201">
            <v>4600</v>
          </cell>
        </row>
        <row r="5202">
          <cell r="A5202">
            <v>1815760722</v>
          </cell>
          <cell r="B5202">
            <v>722</v>
          </cell>
          <cell r="C5202">
            <v>815760</v>
          </cell>
          <cell r="D5202">
            <v>1</v>
          </cell>
          <cell r="E5202">
            <v>0</v>
          </cell>
          <cell r="F5202" t="str">
            <v>חמרים-תחזוקה עצמית</v>
          </cell>
          <cell r="G5202" t="str">
            <v>גמיש</v>
          </cell>
          <cell r="H5202">
            <v>0</v>
          </cell>
          <cell r="I5202">
            <v>0</v>
          </cell>
        </row>
        <row r="5203">
          <cell r="A5203">
            <v>1815760724</v>
          </cell>
          <cell r="B5203">
            <v>724</v>
          </cell>
          <cell r="C5203">
            <v>815760</v>
          </cell>
          <cell r="D5203">
            <v>1</v>
          </cell>
          <cell r="E5203">
            <v>0</v>
          </cell>
          <cell r="F5203" t="str">
            <v>ציוד למגמות</v>
          </cell>
          <cell r="G5203" t="str">
            <v>גמיש</v>
          </cell>
          <cell r="H5203">
            <v>0</v>
          </cell>
          <cell r="I5203">
            <v>0</v>
          </cell>
        </row>
        <row r="5204">
          <cell r="A5204">
            <v>1815760742</v>
          </cell>
          <cell r="B5204">
            <v>742</v>
          </cell>
          <cell r="C5204">
            <v>815760</v>
          </cell>
          <cell r="D5204">
            <v>1</v>
          </cell>
          <cell r="E5204">
            <v>0</v>
          </cell>
          <cell r="F5204" t="str">
            <v xml:space="preserve">כלים וציוד        </v>
          </cell>
          <cell r="G5204" t="str">
            <v>גמיש</v>
          </cell>
          <cell r="H5204">
            <v>-0.921875</v>
          </cell>
          <cell r="I5204">
            <v>1000</v>
          </cell>
        </row>
        <row r="5205">
          <cell r="A5205">
            <v>1815760745</v>
          </cell>
          <cell r="B5205">
            <v>745</v>
          </cell>
          <cell r="C5205">
            <v>815760</v>
          </cell>
          <cell r="D5205">
            <v>1</v>
          </cell>
          <cell r="E5205">
            <v>0</v>
          </cell>
          <cell r="F5205" t="str">
            <v xml:space="preserve">דמי פריצה - תכולה </v>
          </cell>
          <cell r="G5205" t="str">
            <v>קשיח</v>
          </cell>
          <cell r="H5205">
            <v>0</v>
          </cell>
          <cell r="I5205">
            <v>0</v>
          </cell>
        </row>
        <row r="5206">
          <cell r="A5206">
            <v>1815760746</v>
          </cell>
          <cell r="B5206">
            <v>746</v>
          </cell>
          <cell r="C5206">
            <v>815760</v>
          </cell>
          <cell r="D5206">
            <v>1</v>
          </cell>
          <cell r="E5206">
            <v>0</v>
          </cell>
          <cell r="F5206" t="str">
            <v xml:space="preserve">דמי פריצה - מבנה  </v>
          </cell>
          <cell r="G5206" t="str">
            <v>קשיח</v>
          </cell>
          <cell r="H5206">
            <v>0</v>
          </cell>
          <cell r="I5206">
            <v>0</v>
          </cell>
        </row>
        <row r="5207">
          <cell r="A5207">
            <v>1815760750</v>
          </cell>
          <cell r="B5207">
            <v>750</v>
          </cell>
          <cell r="C5207">
            <v>815760</v>
          </cell>
          <cell r="D5207">
            <v>1</v>
          </cell>
          <cell r="E5207">
            <v>0</v>
          </cell>
          <cell r="F5207" t="str">
            <v>אחזקת מוסדות</v>
          </cell>
          <cell r="G5207" t="str">
            <v>קשיח</v>
          </cell>
          <cell r="H5207">
            <v>0.97858842188739104</v>
          </cell>
          <cell r="I5207">
            <v>249500</v>
          </cell>
        </row>
        <row r="5208">
          <cell r="A5208">
            <v>1815760751</v>
          </cell>
          <cell r="B5208">
            <v>751</v>
          </cell>
          <cell r="C5208">
            <v>815760</v>
          </cell>
          <cell r="D5208">
            <v>1</v>
          </cell>
          <cell r="E5208">
            <v>0</v>
          </cell>
          <cell r="F5208" t="str">
            <v xml:space="preserve">עבודות קבלניות    </v>
          </cell>
          <cell r="G5208" t="str">
            <v>גמיש</v>
          </cell>
          <cell r="H5208">
            <v>0</v>
          </cell>
          <cell r="I5208">
            <v>23000</v>
          </cell>
        </row>
        <row r="5209">
          <cell r="A5209">
            <v>1815760752</v>
          </cell>
          <cell r="B5209">
            <v>752</v>
          </cell>
          <cell r="C5209">
            <v>815760</v>
          </cell>
          <cell r="D5209">
            <v>1</v>
          </cell>
          <cell r="E5209">
            <v>0</v>
          </cell>
          <cell r="F5209" t="str">
            <v xml:space="preserve">נקיון בקבלנות     </v>
          </cell>
          <cell r="G5209" t="str">
            <v>קשיח</v>
          </cell>
          <cell r="H5209">
            <v>3.1466331025802319E-3</v>
          </cell>
          <cell r="I5209">
            <v>318800</v>
          </cell>
        </row>
        <row r="5210">
          <cell r="A5210">
            <v>1815760753</v>
          </cell>
          <cell r="B5210">
            <v>753</v>
          </cell>
          <cell r="C5210">
            <v>815760</v>
          </cell>
          <cell r="D5210">
            <v>1</v>
          </cell>
          <cell r="E5210">
            <v>0</v>
          </cell>
          <cell r="F5210" t="str">
            <v xml:space="preserve">עובדים חיצוניים   </v>
          </cell>
          <cell r="G5210" t="str">
            <v>קשיח</v>
          </cell>
          <cell r="H5210">
            <v>0</v>
          </cell>
          <cell r="I5210">
            <v>0</v>
          </cell>
        </row>
        <row r="5211">
          <cell r="A5211">
            <v>1815760755</v>
          </cell>
          <cell r="B5211">
            <v>755</v>
          </cell>
          <cell r="C5211">
            <v>815760</v>
          </cell>
          <cell r="D5211">
            <v>1</v>
          </cell>
          <cell r="E5211">
            <v>0</v>
          </cell>
          <cell r="F5211" t="str">
            <v xml:space="preserve">אחות-חברת כ"א     </v>
          </cell>
          <cell r="G5211" t="str">
            <v>קשיח</v>
          </cell>
          <cell r="H5211">
            <v>0</v>
          </cell>
          <cell r="I5211">
            <v>0</v>
          </cell>
        </row>
        <row r="5212">
          <cell r="A5212">
            <v>1815760759</v>
          </cell>
          <cell r="B5212">
            <v>759</v>
          </cell>
          <cell r="C5212">
            <v>815760</v>
          </cell>
          <cell r="D5212">
            <v>1</v>
          </cell>
          <cell r="E5212">
            <v>0</v>
          </cell>
          <cell r="F5212" t="str">
            <v>שרותי סייעות</v>
          </cell>
          <cell r="G5212" t="str">
            <v>קשיח</v>
          </cell>
          <cell r="H5212">
            <v>0</v>
          </cell>
          <cell r="I5212">
            <v>0</v>
          </cell>
        </row>
        <row r="5213">
          <cell r="A5213">
            <v>1815760762</v>
          </cell>
          <cell r="B5213">
            <v>762</v>
          </cell>
          <cell r="C5213">
            <v>815760</v>
          </cell>
          <cell r="D5213">
            <v>1</v>
          </cell>
          <cell r="E5213">
            <v>0</v>
          </cell>
          <cell r="F5213" t="str">
            <v xml:space="preserve">שאילת מורים       </v>
          </cell>
          <cell r="G5213" t="str">
            <v>שכר</v>
          </cell>
          <cell r="H5213">
            <v>-0.12411008394432044</v>
          </cell>
          <cell r="I5213">
            <v>1648600</v>
          </cell>
        </row>
        <row r="5214">
          <cell r="A5214">
            <v>1815760763</v>
          </cell>
          <cell r="B5214">
            <v>763</v>
          </cell>
          <cell r="C5214">
            <v>815760</v>
          </cell>
          <cell r="D5214">
            <v>1</v>
          </cell>
          <cell r="E5214">
            <v>0</v>
          </cell>
          <cell r="F5214" t="str">
            <v xml:space="preserve">עובדי חברת מוסדות </v>
          </cell>
          <cell r="G5214" t="str">
            <v>קשיח</v>
          </cell>
          <cell r="H5214">
            <v>0</v>
          </cell>
          <cell r="I5214">
            <v>0</v>
          </cell>
        </row>
        <row r="5215">
          <cell r="A5215">
            <v>1815760765</v>
          </cell>
          <cell r="B5215">
            <v>765</v>
          </cell>
          <cell r="C5215">
            <v>815760</v>
          </cell>
          <cell r="D5215">
            <v>1</v>
          </cell>
          <cell r="E5215">
            <v>0</v>
          </cell>
          <cell r="F5215" t="str">
            <v xml:space="preserve">רכז חברתי - חט"ב  </v>
          </cell>
          <cell r="G5215" t="str">
            <v>קשיח</v>
          </cell>
          <cell r="H5215">
            <v>0</v>
          </cell>
          <cell r="I5215">
            <v>0</v>
          </cell>
        </row>
        <row r="5216">
          <cell r="A5216">
            <v>1815760780</v>
          </cell>
          <cell r="B5216">
            <v>780</v>
          </cell>
          <cell r="C5216">
            <v>815760</v>
          </cell>
          <cell r="D5216">
            <v>1</v>
          </cell>
          <cell r="E5216">
            <v>0</v>
          </cell>
          <cell r="F5216" t="str">
            <v xml:space="preserve">חינוך חברתי       </v>
          </cell>
          <cell r="G5216" t="str">
            <v>קשיח</v>
          </cell>
          <cell r="H5216">
            <v>-7.6923076923076872E-2</v>
          </cell>
          <cell r="I5216">
            <v>4800</v>
          </cell>
        </row>
        <row r="5217">
          <cell r="A5217">
            <v>1815760781</v>
          </cell>
          <cell r="B5217">
            <v>781</v>
          </cell>
          <cell r="C5217">
            <v>815760</v>
          </cell>
          <cell r="D5217">
            <v>1</v>
          </cell>
          <cell r="E5217">
            <v>0</v>
          </cell>
          <cell r="F5217" t="str">
            <v>יהדות המזרח</v>
          </cell>
          <cell r="G5217" t="str">
            <v>גמיש</v>
          </cell>
          <cell r="H5217">
            <v>0</v>
          </cell>
          <cell r="I5217">
            <v>0</v>
          </cell>
        </row>
        <row r="5218">
          <cell r="A5218">
            <v>1815760794</v>
          </cell>
          <cell r="B5218">
            <v>794</v>
          </cell>
          <cell r="C5218">
            <v>815760</v>
          </cell>
          <cell r="D5218">
            <v>1</v>
          </cell>
          <cell r="E5218">
            <v>0</v>
          </cell>
          <cell r="F5218" t="str">
            <v xml:space="preserve">השתתפות בעזר 094  </v>
          </cell>
          <cell r="G5218" t="str">
            <v>קשיח</v>
          </cell>
          <cell r="H5218">
            <v>-0.5</v>
          </cell>
          <cell r="I5218">
            <v>7500</v>
          </cell>
        </row>
        <row r="5219">
          <cell r="A5219">
            <v>1815760800</v>
          </cell>
          <cell r="B5219">
            <v>800</v>
          </cell>
          <cell r="C5219">
            <v>815760</v>
          </cell>
          <cell r="D5219">
            <v>1</v>
          </cell>
          <cell r="E5219">
            <v>0</v>
          </cell>
          <cell r="F5219" t="str">
            <v>השת' תמיכות תרומות</v>
          </cell>
          <cell r="G5219" t="str">
            <v xml:space="preserve"> </v>
          </cell>
          <cell r="H5219">
            <v>0</v>
          </cell>
          <cell r="I5219">
            <v>0</v>
          </cell>
        </row>
        <row r="5220">
          <cell r="A5220">
            <v>1815760810</v>
          </cell>
          <cell r="B5220">
            <v>810</v>
          </cell>
          <cell r="C5220">
            <v>815760</v>
          </cell>
          <cell r="D5220">
            <v>1</v>
          </cell>
          <cell r="E5220">
            <v>0</v>
          </cell>
          <cell r="F5220" t="str">
            <v>הקצבה לניהול עצמי</v>
          </cell>
          <cell r="G5220" t="str">
            <v>גמיש</v>
          </cell>
          <cell r="H5220">
            <v>-1.0101010101010055E-2</v>
          </cell>
          <cell r="I5220">
            <v>78400</v>
          </cell>
        </row>
        <row r="5221">
          <cell r="A5221">
            <v>1815760812</v>
          </cell>
          <cell r="B5221">
            <v>812</v>
          </cell>
          <cell r="C5221">
            <v>815760</v>
          </cell>
          <cell r="D5221">
            <v>1</v>
          </cell>
          <cell r="E5221">
            <v>0</v>
          </cell>
          <cell r="F5221" t="str">
            <v>מסיבות כיתתיות</v>
          </cell>
          <cell r="G5221" t="str">
            <v>גמיש</v>
          </cell>
          <cell r="H5221">
            <v>0</v>
          </cell>
          <cell r="I5221">
            <v>0</v>
          </cell>
        </row>
        <row r="5222">
          <cell r="A5222">
            <v>1815760816</v>
          </cell>
          <cell r="B5222">
            <v>816</v>
          </cell>
          <cell r="C5222">
            <v>815760</v>
          </cell>
          <cell r="D5222">
            <v>1</v>
          </cell>
          <cell r="E5222">
            <v>0</v>
          </cell>
          <cell r="F5222" t="str">
            <v>חט"ב - הכלה והשתלבות</v>
          </cell>
          <cell r="G5222" t="str">
            <v>קשיח</v>
          </cell>
          <cell r="H5222">
            <v>0</v>
          </cell>
          <cell r="I5222">
            <v>0</v>
          </cell>
        </row>
        <row r="5223">
          <cell r="A5223">
            <v>1815760838</v>
          </cell>
          <cell r="B5223">
            <v>838</v>
          </cell>
          <cell r="C5223">
            <v>815760</v>
          </cell>
          <cell r="D5223">
            <v>1</v>
          </cell>
          <cell r="E5223">
            <v>0</v>
          </cell>
          <cell r="F5223" t="str">
            <v>תכנית לאומית-קידום אנגלית</v>
          </cell>
          <cell r="G5223" t="str">
            <v>גמיש</v>
          </cell>
          <cell r="H5223">
            <v>0</v>
          </cell>
          <cell r="I5223">
            <v>0</v>
          </cell>
        </row>
        <row r="5224">
          <cell r="A5224">
            <v>1815760953</v>
          </cell>
          <cell r="B5224">
            <v>953</v>
          </cell>
          <cell r="C5224">
            <v>815760</v>
          </cell>
          <cell r="D5224">
            <v>1</v>
          </cell>
          <cell r="E5224">
            <v>0</v>
          </cell>
          <cell r="F5224" t="str">
            <v>מערכת גפ"ן</v>
          </cell>
          <cell r="G5224" t="str">
            <v>קשיח</v>
          </cell>
          <cell r="H5224">
            <v>0</v>
          </cell>
          <cell r="I5224">
            <v>646200</v>
          </cell>
        </row>
        <row r="5225">
          <cell r="A5225">
            <v>1815760911</v>
          </cell>
          <cell r="B5225">
            <v>911</v>
          </cell>
          <cell r="C5225">
            <v>815760</v>
          </cell>
          <cell r="D5225">
            <v>1</v>
          </cell>
          <cell r="E5225">
            <v>0</v>
          </cell>
          <cell r="F5225" t="str">
            <v>פעילות חוויתית יהדות</v>
          </cell>
          <cell r="G5225" t="str">
            <v>קשיח</v>
          </cell>
          <cell r="H5225">
            <v>0</v>
          </cell>
          <cell r="I5225">
            <v>0</v>
          </cell>
        </row>
        <row r="5226">
          <cell r="A5226">
            <v>1815760961</v>
          </cell>
          <cell r="B5226">
            <v>961</v>
          </cell>
          <cell r="C5226">
            <v>815760</v>
          </cell>
          <cell r="D5226">
            <v>1</v>
          </cell>
          <cell r="E5226">
            <v>0</v>
          </cell>
          <cell r="F5226" t="str">
            <v>רז' פעולות ורכישות</v>
          </cell>
          <cell r="G5226" t="str">
            <v>גמיש</v>
          </cell>
          <cell r="H5226">
            <v>0</v>
          </cell>
          <cell r="I5226">
            <v>0</v>
          </cell>
        </row>
        <row r="5227">
          <cell r="A5227">
            <v>1815760989</v>
          </cell>
          <cell r="B5227">
            <v>989</v>
          </cell>
          <cell r="C5227">
            <v>815760</v>
          </cell>
          <cell r="D5227">
            <v>1</v>
          </cell>
          <cell r="E5227">
            <v>0</v>
          </cell>
          <cell r="F5227" t="str">
            <v xml:space="preserve">תקורה             </v>
          </cell>
          <cell r="G5227" t="str">
            <v>קשיח</v>
          </cell>
          <cell r="H5227">
            <v>0.16744402985074625</v>
          </cell>
          <cell r="I5227">
            <v>500600</v>
          </cell>
        </row>
        <row r="5228">
          <cell r="A5228" t="e">
            <v>#VALUE!</v>
          </cell>
          <cell r="B5228" t="str">
            <v>815760  סך הכל</v>
          </cell>
          <cell r="C5228">
            <v>0</v>
          </cell>
          <cell r="D5228">
            <v>0</v>
          </cell>
          <cell r="E5228">
            <v>0</v>
          </cell>
          <cell r="F5228" t="str">
            <v xml:space="preserve">תיכון יבנה        </v>
          </cell>
          <cell r="G5228">
            <v>0</v>
          </cell>
          <cell r="H5228">
            <v>0.16524976238251132</v>
          </cell>
          <cell r="I5228">
            <v>8827000</v>
          </cell>
        </row>
        <row r="5229">
          <cell r="A5229">
            <v>0</v>
          </cell>
          <cell r="B5229">
            <v>0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</row>
        <row r="5230">
          <cell r="A5230">
            <v>0</v>
          </cell>
          <cell r="B5230">
            <v>0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</row>
        <row r="5231">
          <cell r="A5231">
            <v>0</v>
          </cell>
          <cell r="B5231">
            <v>0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</row>
        <row r="5232">
          <cell r="A5232">
            <v>0</v>
          </cell>
          <cell r="B5232">
            <v>0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</row>
        <row r="5233">
          <cell r="A5233">
            <v>0</v>
          </cell>
          <cell r="B5233">
            <v>0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</row>
        <row r="5234">
          <cell r="A5234">
            <v>0</v>
          </cell>
          <cell r="B5234">
            <v>0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</row>
        <row r="5235">
          <cell r="A5235">
            <v>0</v>
          </cell>
          <cell r="B5235">
            <v>0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</row>
        <row r="5236">
          <cell r="A5236">
            <v>0</v>
          </cell>
          <cell r="B5236">
            <v>0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</row>
        <row r="5237">
          <cell r="A5237">
            <v>0</v>
          </cell>
          <cell r="B5237">
            <v>0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</row>
        <row r="5238">
          <cell r="A5238">
            <v>0</v>
          </cell>
          <cell r="B5238">
            <v>0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</row>
        <row r="5239">
          <cell r="A5239">
            <v>0</v>
          </cell>
          <cell r="B5239">
            <v>0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</row>
        <row r="5240">
          <cell r="A5240">
            <v>0</v>
          </cell>
          <cell r="B5240">
            <v>0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</row>
        <row r="5241">
          <cell r="A5241">
            <v>0</v>
          </cell>
          <cell r="B5241">
            <v>0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</row>
        <row r="5242">
          <cell r="A5242">
            <v>0</v>
          </cell>
          <cell r="B5242">
            <v>0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</row>
        <row r="5243">
          <cell r="A5243">
            <v>0</v>
          </cell>
          <cell r="B5243">
            <v>0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</row>
        <row r="5244">
          <cell r="A5244">
            <v>18157700</v>
          </cell>
          <cell r="B5244">
            <v>0</v>
          </cell>
          <cell r="C5244">
            <v>815770</v>
          </cell>
          <cell r="D5244">
            <v>1</v>
          </cell>
          <cell r="E5244">
            <v>0</v>
          </cell>
          <cell r="F5244" t="str">
            <v>גמנסיה למדעים-קציר</v>
          </cell>
          <cell r="G5244" t="str">
            <v xml:space="preserve"> </v>
          </cell>
          <cell r="H5244">
            <v>0</v>
          </cell>
          <cell r="I5244">
            <v>0</v>
          </cell>
        </row>
        <row r="5245">
          <cell r="A5245">
            <v>1815770100</v>
          </cell>
          <cell r="B5245">
            <v>100</v>
          </cell>
          <cell r="C5245">
            <v>815770</v>
          </cell>
          <cell r="D5245">
            <v>1</v>
          </cell>
          <cell r="E5245">
            <v>0</v>
          </cell>
          <cell r="F5245" t="str">
            <v>שכר עובדים לפי תקן</v>
          </cell>
          <cell r="G5245" t="str">
            <v xml:space="preserve"> </v>
          </cell>
          <cell r="H5245">
            <v>0</v>
          </cell>
          <cell r="I5245">
            <v>0</v>
          </cell>
        </row>
        <row r="5246">
          <cell r="A5246">
            <v>1815770110</v>
          </cell>
          <cell r="B5246">
            <v>110</v>
          </cell>
          <cell r="C5246">
            <v>815770</v>
          </cell>
          <cell r="D5246">
            <v>1</v>
          </cell>
          <cell r="E5246">
            <v>0</v>
          </cell>
          <cell r="F5246" t="str">
            <v>השכר הקובע-תקציבית</v>
          </cell>
          <cell r="G5246" t="str">
            <v>שכר</v>
          </cell>
          <cell r="H5246">
            <v>1.4848289218850841E-2</v>
          </cell>
          <cell r="I5246">
            <v>314400</v>
          </cell>
        </row>
        <row r="5247">
          <cell r="A5247">
            <v>1815770118</v>
          </cell>
          <cell r="B5247">
            <v>118</v>
          </cell>
          <cell r="C5247">
            <v>815770</v>
          </cell>
          <cell r="D5247">
            <v>1</v>
          </cell>
          <cell r="E5247">
            <v>0</v>
          </cell>
          <cell r="F5247" t="str">
            <v xml:space="preserve">שכר עובדי הוראה   </v>
          </cell>
          <cell r="G5247" t="str">
            <v>שכר</v>
          </cell>
          <cell r="H5247">
            <v>7.7307240810732036E-2</v>
          </cell>
          <cell r="I5247">
            <v>15876600</v>
          </cell>
        </row>
        <row r="5248">
          <cell r="A5248">
            <v>1815770119</v>
          </cell>
          <cell r="B5248">
            <v>119</v>
          </cell>
          <cell r="C5248">
            <v>815770</v>
          </cell>
          <cell r="D5248">
            <v>1</v>
          </cell>
          <cell r="E5248">
            <v>0</v>
          </cell>
          <cell r="F5248" t="str">
            <v xml:space="preserve">השכר הקובע-צוברת  </v>
          </cell>
          <cell r="G5248" t="str">
            <v>שכר</v>
          </cell>
          <cell r="H5248">
            <v>1.5033287994845823E-2</v>
          </cell>
          <cell r="I5248">
            <v>1417900</v>
          </cell>
        </row>
        <row r="5249">
          <cell r="A5249">
            <v>1815770122</v>
          </cell>
          <cell r="B5249">
            <v>122</v>
          </cell>
          <cell r="C5249">
            <v>815770</v>
          </cell>
          <cell r="D5249">
            <v>1</v>
          </cell>
          <cell r="E5249">
            <v>0</v>
          </cell>
          <cell r="F5249" t="str">
            <v xml:space="preserve">ביגוד             </v>
          </cell>
          <cell r="G5249" t="str">
            <v>שכר</v>
          </cell>
          <cell r="H5249">
            <v>0</v>
          </cell>
          <cell r="I5249">
            <v>189300</v>
          </cell>
        </row>
        <row r="5250">
          <cell r="A5250">
            <v>1815770126</v>
          </cell>
          <cell r="B5250">
            <v>126</v>
          </cell>
          <cell r="C5250">
            <v>815770</v>
          </cell>
          <cell r="D5250">
            <v>1</v>
          </cell>
          <cell r="E5250">
            <v>0</v>
          </cell>
          <cell r="F5250" t="str">
            <v xml:space="preserve">דמי הבראה         </v>
          </cell>
          <cell r="G5250" t="str">
            <v>שכר</v>
          </cell>
          <cell r="H5250">
            <v>1.449275362318847E-2</v>
          </cell>
          <cell r="I5250">
            <v>350000</v>
          </cell>
        </row>
        <row r="5251">
          <cell r="A5251">
            <v>1815770130</v>
          </cell>
          <cell r="B5251">
            <v>130</v>
          </cell>
          <cell r="C5251">
            <v>815770</v>
          </cell>
          <cell r="D5251">
            <v>1</v>
          </cell>
          <cell r="E5251">
            <v>0</v>
          </cell>
          <cell r="F5251" t="str">
            <v xml:space="preserve">שעות נוספות       </v>
          </cell>
          <cell r="G5251" t="str">
            <v>שכר</v>
          </cell>
          <cell r="H5251">
            <v>0</v>
          </cell>
          <cell r="I5251">
            <v>9900</v>
          </cell>
        </row>
        <row r="5252">
          <cell r="A5252">
            <v>1815770140</v>
          </cell>
          <cell r="B5252">
            <v>140</v>
          </cell>
          <cell r="C5252">
            <v>815770</v>
          </cell>
          <cell r="D5252">
            <v>1</v>
          </cell>
          <cell r="E5252">
            <v>0</v>
          </cell>
          <cell r="F5252" t="str">
            <v>השתתפות באחזקת רכב</v>
          </cell>
          <cell r="G5252" t="str">
            <v>שכר</v>
          </cell>
          <cell r="H5252">
            <v>0</v>
          </cell>
          <cell r="I5252">
            <v>71600</v>
          </cell>
        </row>
        <row r="5253">
          <cell r="A5253">
            <v>1815770181</v>
          </cell>
          <cell r="B5253">
            <v>181</v>
          </cell>
          <cell r="C5253">
            <v>815770</v>
          </cell>
          <cell r="D5253">
            <v>1</v>
          </cell>
          <cell r="E5253">
            <v>0</v>
          </cell>
          <cell r="F5253" t="str">
            <v>ק'השתל'מורים-מעביד</v>
          </cell>
          <cell r="G5253" t="str">
            <v>שכר</v>
          </cell>
          <cell r="H5253">
            <v>0</v>
          </cell>
          <cell r="I5253">
            <v>0</v>
          </cell>
        </row>
        <row r="5254">
          <cell r="A5254">
            <v>1815770200</v>
          </cell>
          <cell r="B5254">
            <v>200</v>
          </cell>
          <cell r="C5254">
            <v>815770</v>
          </cell>
          <cell r="D5254">
            <v>1</v>
          </cell>
          <cell r="E5254">
            <v>0</v>
          </cell>
          <cell r="F5254" t="str">
            <v>שכר עובדים ללא תקן</v>
          </cell>
          <cell r="G5254" t="str">
            <v xml:space="preserve"> </v>
          </cell>
          <cell r="H5254">
            <v>0</v>
          </cell>
          <cell r="I5254">
            <v>0</v>
          </cell>
        </row>
        <row r="5255">
          <cell r="A5255">
            <v>1815770210</v>
          </cell>
          <cell r="B5255">
            <v>210</v>
          </cell>
          <cell r="C5255">
            <v>815770</v>
          </cell>
          <cell r="D5255">
            <v>1</v>
          </cell>
          <cell r="E5255">
            <v>0</v>
          </cell>
          <cell r="F5255" t="str">
            <v xml:space="preserve">השכר הקובע        </v>
          </cell>
          <cell r="G5255" t="str">
            <v>שכר</v>
          </cell>
          <cell r="H5255">
            <v>0</v>
          </cell>
          <cell r="I5255">
            <v>0</v>
          </cell>
        </row>
        <row r="5256">
          <cell r="A5256">
            <v>1815770211</v>
          </cell>
          <cell r="B5256">
            <v>211</v>
          </cell>
          <cell r="C5256">
            <v>815770</v>
          </cell>
          <cell r="D5256">
            <v>1</v>
          </cell>
          <cell r="E5256">
            <v>0</v>
          </cell>
          <cell r="F5256" t="str">
            <v>הזדמנות ראשונה</v>
          </cell>
          <cell r="G5256" t="str">
            <v>שכר</v>
          </cell>
          <cell r="H5256">
            <v>0</v>
          </cell>
          <cell r="I5256">
            <v>0</v>
          </cell>
        </row>
        <row r="5257">
          <cell r="A5257">
            <v>1815770212</v>
          </cell>
          <cell r="B5257">
            <v>212</v>
          </cell>
          <cell r="C5257">
            <v>815770</v>
          </cell>
          <cell r="D5257">
            <v>1</v>
          </cell>
          <cell r="E5257">
            <v>0</v>
          </cell>
          <cell r="F5257" t="str">
            <v xml:space="preserve">שעורי עזר לעולים  </v>
          </cell>
          <cell r="G5257" t="str">
            <v>שכר</v>
          </cell>
          <cell r="H5257">
            <v>0</v>
          </cell>
          <cell r="I5257">
            <v>0</v>
          </cell>
        </row>
        <row r="5258">
          <cell r="A5258">
            <v>1815770213</v>
          </cell>
          <cell r="B5258">
            <v>213</v>
          </cell>
          <cell r="C5258">
            <v>815770</v>
          </cell>
          <cell r="D5258">
            <v>1</v>
          </cell>
          <cell r="E5258">
            <v>0</v>
          </cell>
          <cell r="F5258" t="str">
            <v xml:space="preserve">שעורי עזר לנכים   </v>
          </cell>
          <cell r="G5258" t="str">
            <v>שכר</v>
          </cell>
          <cell r="H5258">
            <v>0</v>
          </cell>
          <cell r="I5258">
            <v>0</v>
          </cell>
        </row>
        <row r="5259">
          <cell r="A5259">
            <v>1815770214</v>
          </cell>
          <cell r="B5259">
            <v>214</v>
          </cell>
          <cell r="C5259">
            <v>815770</v>
          </cell>
          <cell r="D5259">
            <v>1</v>
          </cell>
          <cell r="E5259">
            <v>0</v>
          </cell>
          <cell r="F5259" t="str">
            <v>שעורי עזר לתלמידים</v>
          </cell>
          <cell r="G5259" t="str">
            <v>שכר</v>
          </cell>
          <cell r="H5259">
            <v>0</v>
          </cell>
          <cell r="I5259">
            <v>0</v>
          </cell>
        </row>
        <row r="5260">
          <cell r="A5260">
            <v>1815770215</v>
          </cell>
          <cell r="B5260">
            <v>215</v>
          </cell>
          <cell r="C5260">
            <v>815770</v>
          </cell>
          <cell r="D5260">
            <v>1</v>
          </cell>
          <cell r="E5260">
            <v>0</v>
          </cell>
          <cell r="F5260" t="str">
            <v>קייטנת קיץ בחט"ב ובתיכוניים</v>
          </cell>
          <cell r="G5260" t="str">
            <v>שכר</v>
          </cell>
          <cell r="H5260">
            <v>0</v>
          </cell>
          <cell r="I5260">
            <v>0</v>
          </cell>
        </row>
        <row r="5261">
          <cell r="A5261">
            <v>1815770250</v>
          </cell>
          <cell r="B5261">
            <v>250</v>
          </cell>
          <cell r="C5261">
            <v>815770</v>
          </cell>
          <cell r="D5261">
            <v>1</v>
          </cell>
          <cell r="E5261">
            <v>0</v>
          </cell>
          <cell r="F5261" t="str">
            <v>שעות השאלה למשה"ח</v>
          </cell>
          <cell r="G5261" t="str">
            <v>שכר</v>
          </cell>
          <cell r="H5261">
            <v>0.91452991452991461</v>
          </cell>
          <cell r="I5261">
            <v>67200</v>
          </cell>
        </row>
        <row r="5262">
          <cell r="A5262">
            <v>1815770261</v>
          </cell>
          <cell r="B5262">
            <v>261</v>
          </cell>
          <cell r="C5262">
            <v>815770</v>
          </cell>
          <cell r="D5262">
            <v>1</v>
          </cell>
          <cell r="E5262">
            <v>0</v>
          </cell>
          <cell r="F5262" t="str">
            <v>תכנית גי"א / מש"ב</v>
          </cell>
          <cell r="G5262" t="str">
            <v>שכר</v>
          </cell>
          <cell r="H5262">
            <v>0</v>
          </cell>
          <cell r="I5262">
            <v>0</v>
          </cell>
        </row>
        <row r="5263">
          <cell r="A5263">
            <v>1815770262</v>
          </cell>
          <cell r="B5263">
            <v>262</v>
          </cell>
          <cell r="C5263">
            <v>815770</v>
          </cell>
          <cell r="D5263">
            <v>1</v>
          </cell>
          <cell r="E5263">
            <v>0</v>
          </cell>
          <cell r="F5263" t="str">
            <v xml:space="preserve">שאילת מורים       </v>
          </cell>
          <cell r="G5263" t="str">
            <v>שכר</v>
          </cell>
          <cell r="H5263">
            <v>0</v>
          </cell>
          <cell r="I5263">
            <v>0</v>
          </cell>
        </row>
        <row r="5264">
          <cell r="A5264">
            <v>1815770263</v>
          </cell>
          <cell r="B5264">
            <v>263</v>
          </cell>
          <cell r="C5264">
            <v>815770</v>
          </cell>
          <cell r="D5264">
            <v>1</v>
          </cell>
          <cell r="E5264">
            <v>0</v>
          </cell>
          <cell r="F5264" t="str">
            <v xml:space="preserve">עובדי חברת מוסדות </v>
          </cell>
          <cell r="G5264" t="str">
            <v>שכר</v>
          </cell>
          <cell r="H5264">
            <v>0</v>
          </cell>
          <cell r="I5264">
            <v>0</v>
          </cell>
        </row>
        <row r="5265">
          <cell r="A5265">
            <v>1815770264</v>
          </cell>
          <cell r="B5265">
            <v>264</v>
          </cell>
          <cell r="C5265">
            <v>815770</v>
          </cell>
          <cell r="D5265">
            <v>1</v>
          </cell>
          <cell r="E5265">
            <v>0</v>
          </cell>
          <cell r="F5265" t="str">
            <v xml:space="preserve">מוסדות מנ"ע       </v>
          </cell>
          <cell r="G5265" t="str">
            <v>שכר</v>
          </cell>
          <cell r="H5265">
            <v>0</v>
          </cell>
          <cell r="I5265">
            <v>0</v>
          </cell>
        </row>
        <row r="5266">
          <cell r="A5266">
            <v>1815770320</v>
          </cell>
          <cell r="B5266">
            <v>320</v>
          </cell>
          <cell r="C5266">
            <v>815770</v>
          </cell>
          <cell r="D5266">
            <v>1</v>
          </cell>
          <cell r="E5266">
            <v>0</v>
          </cell>
          <cell r="F5266" t="str">
            <v>תשלומי פיצויים</v>
          </cell>
          <cell r="G5266" t="str">
            <v>שכר</v>
          </cell>
          <cell r="H5266">
            <v>0</v>
          </cell>
          <cell r="I5266">
            <v>0</v>
          </cell>
        </row>
        <row r="5267">
          <cell r="A5267">
            <v>1815770400</v>
          </cell>
          <cell r="B5267">
            <v>400</v>
          </cell>
          <cell r="C5267">
            <v>815770</v>
          </cell>
          <cell r="D5267">
            <v>1</v>
          </cell>
          <cell r="E5267">
            <v>0</v>
          </cell>
          <cell r="F5267" t="str">
            <v>אחזקת בנינים וציוד</v>
          </cell>
          <cell r="G5267" t="str">
            <v xml:space="preserve"> </v>
          </cell>
          <cell r="H5267">
            <v>0</v>
          </cell>
          <cell r="I5267">
            <v>0</v>
          </cell>
        </row>
        <row r="5268">
          <cell r="A5268">
            <v>1815770411</v>
          </cell>
          <cell r="B5268">
            <v>411</v>
          </cell>
          <cell r="C5268">
            <v>815770</v>
          </cell>
          <cell r="D5268">
            <v>1</v>
          </cell>
          <cell r="E5268">
            <v>0</v>
          </cell>
          <cell r="F5268" t="str">
            <v xml:space="preserve">שכירת אולמות      </v>
          </cell>
          <cell r="G5268" t="str">
            <v>גמיש</v>
          </cell>
          <cell r="H5268">
            <v>0</v>
          </cell>
          <cell r="I5268">
            <v>0</v>
          </cell>
        </row>
        <row r="5269">
          <cell r="A5269">
            <v>1815770413</v>
          </cell>
          <cell r="B5269">
            <v>413</v>
          </cell>
          <cell r="C5269">
            <v>815770</v>
          </cell>
          <cell r="D5269">
            <v>1</v>
          </cell>
          <cell r="E5269">
            <v>0</v>
          </cell>
          <cell r="F5269" t="str">
            <v xml:space="preserve">דמי שימוש באולם   </v>
          </cell>
          <cell r="G5269" t="str">
            <v>קשיח</v>
          </cell>
          <cell r="H5269">
            <v>0</v>
          </cell>
          <cell r="I5269">
            <v>210000</v>
          </cell>
        </row>
        <row r="5270">
          <cell r="A5270">
            <v>1815770420</v>
          </cell>
          <cell r="B5270">
            <v>420</v>
          </cell>
          <cell r="C5270">
            <v>815770</v>
          </cell>
          <cell r="D5270">
            <v>1</v>
          </cell>
          <cell r="E5270">
            <v>0</v>
          </cell>
          <cell r="F5270" t="str">
            <v xml:space="preserve">כיבוי אש          </v>
          </cell>
          <cell r="G5270" t="str">
            <v>גמיש</v>
          </cell>
          <cell r="H5270">
            <v>0</v>
          </cell>
          <cell r="I5270">
            <v>9000</v>
          </cell>
        </row>
        <row r="5271">
          <cell r="A5271">
            <v>1815770423</v>
          </cell>
          <cell r="B5271">
            <v>423</v>
          </cell>
          <cell r="C5271">
            <v>815770</v>
          </cell>
          <cell r="D5271">
            <v>1</v>
          </cell>
          <cell r="E5271">
            <v>0</v>
          </cell>
          <cell r="F5271" t="str">
            <v xml:space="preserve">תחזוקת מבנה       </v>
          </cell>
          <cell r="G5271" t="str">
            <v>קשיח</v>
          </cell>
          <cell r="H5271">
            <v>4.6728971962616717E-2</v>
          </cell>
          <cell r="I5271">
            <v>44800</v>
          </cell>
        </row>
        <row r="5272">
          <cell r="A5272">
            <v>1815770431</v>
          </cell>
          <cell r="B5272">
            <v>431</v>
          </cell>
          <cell r="C5272">
            <v>815770</v>
          </cell>
          <cell r="D5272">
            <v>1</v>
          </cell>
          <cell r="E5272">
            <v>0</v>
          </cell>
          <cell r="F5272" t="str">
            <v xml:space="preserve">חשמל              </v>
          </cell>
          <cell r="G5272" t="str">
            <v>קשיח</v>
          </cell>
          <cell r="H5272">
            <v>-1.6471449487554857E-2</v>
          </cell>
          <cell r="I5272">
            <v>268700</v>
          </cell>
        </row>
        <row r="5273">
          <cell r="A5273">
            <v>1815770432</v>
          </cell>
          <cell r="B5273">
            <v>432</v>
          </cell>
          <cell r="C5273">
            <v>815770</v>
          </cell>
          <cell r="D5273">
            <v>1</v>
          </cell>
          <cell r="E5273">
            <v>0</v>
          </cell>
          <cell r="F5273" t="str">
            <v xml:space="preserve">מים               </v>
          </cell>
          <cell r="G5273" t="str">
            <v>קשיח</v>
          </cell>
          <cell r="H5273">
            <v>-1.6216216216216162E-2</v>
          </cell>
          <cell r="I5273">
            <v>72800</v>
          </cell>
        </row>
        <row r="5274">
          <cell r="A5274">
            <v>1815770433</v>
          </cell>
          <cell r="B5274">
            <v>433</v>
          </cell>
          <cell r="C5274">
            <v>815770</v>
          </cell>
          <cell r="D5274">
            <v>1</v>
          </cell>
          <cell r="E5274">
            <v>0</v>
          </cell>
          <cell r="F5274" t="str">
            <v xml:space="preserve">חומרי נקיון       </v>
          </cell>
          <cell r="G5274" t="str">
            <v>גמיש</v>
          </cell>
          <cell r="H5274">
            <v>0</v>
          </cell>
          <cell r="I5274">
            <v>0</v>
          </cell>
        </row>
        <row r="5275">
          <cell r="A5275">
            <v>1815770434</v>
          </cell>
          <cell r="B5275">
            <v>434</v>
          </cell>
          <cell r="C5275">
            <v>815770</v>
          </cell>
          <cell r="D5275">
            <v>1</v>
          </cell>
          <cell r="E5275">
            <v>0</v>
          </cell>
          <cell r="F5275" t="str">
            <v xml:space="preserve">חיטוי והדברה      </v>
          </cell>
          <cell r="G5275" t="str">
            <v>גמיש</v>
          </cell>
          <cell r="H5275">
            <v>0</v>
          </cell>
          <cell r="I5275">
            <v>0</v>
          </cell>
        </row>
        <row r="5276">
          <cell r="A5276">
            <v>1815770435</v>
          </cell>
          <cell r="B5276">
            <v>435</v>
          </cell>
          <cell r="C5276">
            <v>815770</v>
          </cell>
          <cell r="D5276">
            <v>1</v>
          </cell>
          <cell r="E5276">
            <v>0</v>
          </cell>
          <cell r="F5276" t="str">
            <v>השת' באחזקת מחשבים</v>
          </cell>
          <cell r="G5276" t="str">
            <v>גמיש</v>
          </cell>
          <cell r="H5276">
            <v>0</v>
          </cell>
          <cell r="I5276">
            <v>0</v>
          </cell>
        </row>
        <row r="5277">
          <cell r="A5277">
            <v>1815770437</v>
          </cell>
          <cell r="B5277">
            <v>437</v>
          </cell>
          <cell r="C5277">
            <v>815770</v>
          </cell>
          <cell r="D5277">
            <v>1</v>
          </cell>
          <cell r="E5277">
            <v>0</v>
          </cell>
          <cell r="F5277" t="str">
            <v xml:space="preserve">אחזקת אזעקה       </v>
          </cell>
          <cell r="G5277" t="str">
            <v>קשיח</v>
          </cell>
          <cell r="H5277">
            <v>5.6603773584905648E-2</v>
          </cell>
          <cell r="I5277">
            <v>5600</v>
          </cell>
        </row>
        <row r="5278">
          <cell r="A5278">
            <v>1815770441</v>
          </cell>
          <cell r="B5278">
            <v>441</v>
          </cell>
          <cell r="C5278">
            <v>815770</v>
          </cell>
          <cell r="D5278">
            <v>1</v>
          </cell>
          <cell r="E5278">
            <v>0</v>
          </cell>
          <cell r="F5278" t="str">
            <v xml:space="preserve">ביטוח             </v>
          </cell>
          <cell r="G5278" t="str">
            <v>קשיח</v>
          </cell>
          <cell r="H5278">
            <v>0</v>
          </cell>
          <cell r="I5278">
            <v>0</v>
          </cell>
        </row>
        <row r="5279">
          <cell r="A5279">
            <v>1815770450</v>
          </cell>
          <cell r="B5279">
            <v>450</v>
          </cell>
          <cell r="C5279">
            <v>815770</v>
          </cell>
          <cell r="D5279">
            <v>1</v>
          </cell>
          <cell r="E5279">
            <v>0</v>
          </cell>
          <cell r="F5279" t="str">
            <v xml:space="preserve">ריהוט ואחזקתו     </v>
          </cell>
          <cell r="G5279" t="str">
            <v>גמיש</v>
          </cell>
          <cell r="H5279">
            <v>-1.5105740181268867E-2</v>
          </cell>
          <cell r="I5279">
            <v>32600</v>
          </cell>
        </row>
        <row r="5280">
          <cell r="A5280">
            <v>1815770470</v>
          </cell>
          <cell r="B5280">
            <v>470</v>
          </cell>
          <cell r="C5280">
            <v>815770</v>
          </cell>
          <cell r="D5280">
            <v>1</v>
          </cell>
          <cell r="E5280">
            <v>0</v>
          </cell>
          <cell r="F5280" t="str">
            <v xml:space="preserve">אחזקת מכונות משרד </v>
          </cell>
          <cell r="G5280" t="str">
            <v>גמיש</v>
          </cell>
          <cell r="H5280">
            <v>0</v>
          </cell>
          <cell r="I5280">
            <v>0</v>
          </cell>
        </row>
        <row r="5281">
          <cell r="A5281">
            <v>1815770471</v>
          </cell>
          <cell r="B5281">
            <v>471</v>
          </cell>
          <cell r="C5281">
            <v>815770</v>
          </cell>
          <cell r="D5281">
            <v>1</v>
          </cell>
          <cell r="E5281">
            <v>0</v>
          </cell>
          <cell r="F5281" t="str">
            <v xml:space="preserve">מכשירי כתיבה      </v>
          </cell>
          <cell r="G5281" t="str">
            <v>גמיש</v>
          </cell>
          <cell r="H5281">
            <v>0</v>
          </cell>
          <cell r="I5281">
            <v>0</v>
          </cell>
        </row>
        <row r="5282">
          <cell r="A5282">
            <v>1815770500</v>
          </cell>
          <cell r="B5282">
            <v>500</v>
          </cell>
          <cell r="C5282">
            <v>815770</v>
          </cell>
          <cell r="D5282">
            <v>1</v>
          </cell>
          <cell r="E5282">
            <v>0</v>
          </cell>
          <cell r="F5282" t="str">
            <v xml:space="preserve">הוצאות מינהליות   </v>
          </cell>
          <cell r="G5282" t="str">
            <v xml:space="preserve"> </v>
          </cell>
          <cell r="H5282">
            <v>0</v>
          </cell>
          <cell r="I5282">
            <v>0</v>
          </cell>
        </row>
        <row r="5283">
          <cell r="A5283">
            <v>1815770511</v>
          </cell>
          <cell r="B5283">
            <v>511</v>
          </cell>
          <cell r="C5283">
            <v>815770</v>
          </cell>
          <cell r="D5283">
            <v>1</v>
          </cell>
          <cell r="E5283">
            <v>0</v>
          </cell>
          <cell r="F5283" t="str">
            <v xml:space="preserve">אירוח וכיבוד      </v>
          </cell>
          <cell r="G5283" t="str">
            <v>גמיש</v>
          </cell>
          <cell r="H5283">
            <v>0</v>
          </cell>
          <cell r="I5283">
            <v>14000</v>
          </cell>
        </row>
        <row r="5284">
          <cell r="A5284">
            <v>1815770512</v>
          </cell>
          <cell r="B5284">
            <v>512</v>
          </cell>
          <cell r="C5284">
            <v>815770</v>
          </cell>
          <cell r="D5284">
            <v>1</v>
          </cell>
          <cell r="E5284">
            <v>0</v>
          </cell>
          <cell r="F5284" t="str">
            <v xml:space="preserve">נסיעות ואש"ל      </v>
          </cell>
          <cell r="G5284" t="str">
            <v>גמיש</v>
          </cell>
          <cell r="H5284">
            <v>0</v>
          </cell>
          <cell r="I5284">
            <v>0</v>
          </cell>
        </row>
        <row r="5285">
          <cell r="A5285">
            <v>1815770517</v>
          </cell>
          <cell r="B5285">
            <v>517</v>
          </cell>
          <cell r="C5285">
            <v>815770</v>
          </cell>
          <cell r="D5285">
            <v>1</v>
          </cell>
          <cell r="E5285">
            <v>0</v>
          </cell>
          <cell r="F5285" t="str">
            <v xml:space="preserve">מסיבות מפקדים ושי </v>
          </cell>
          <cell r="G5285" t="str">
            <v>גמיש</v>
          </cell>
          <cell r="H5285">
            <v>0</v>
          </cell>
          <cell r="I5285">
            <v>0</v>
          </cell>
        </row>
        <row r="5286">
          <cell r="A5286">
            <v>1815770522</v>
          </cell>
          <cell r="B5286">
            <v>522</v>
          </cell>
          <cell r="C5286">
            <v>815770</v>
          </cell>
          <cell r="D5286">
            <v>1</v>
          </cell>
          <cell r="E5286">
            <v>0</v>
          </cell>
          <cell r="F5286" t="str">
            <v xml:space="preserve">ספריות            </v>
          </cell>
          <cell r="G5286" t="str">
            <v>גמיש</v>
          </cell>
          <cell r="H5286">
            <v>0</v>
          </cell>
          <cell r="I5286">
            <v>0</v>
          </cell>
        </row>
        <row r="5287">
          <cell r="A5287">
            <v>1815770530</v>
          </cell>
          <cell r="B5287">
            <v>530</v>
          </cell>
          <cell r="C5287">
            <v>815770</v>
          </cell>
          <cell r="D5287">
            <v>1</v>
          </cell>
          <cell r="E5287">
            <v>0</v>
          </cell>
          <cell r="F5287" t="str">
            <v xml:space="preserve">אופניים לעובדים   </v>
          </cell>
          <cell r="G5287" t="str">
            <v>קשיח</v>
          </cell>
          <cell r="H5287">
            <v>0</v>
          </cell>
          <cell r="I5287">
            <v>0</v>
          </cell>
        </row>
        <row r="5288">
          <cell r="A5288">
            <v>1815770540</v>
          </cell>
          <cell r="B5288">
            <v>540</v>
          </cell>
          <cell r="C5288">
            <v>815770</v>
          </cell>
          <cell r="D5288">
            <v>1</v>
          </cell>
          <cell r="E5288">
            <v>0</v>
          </cell>
          <cell r="F5288" t="str">
            <v xml:space="preserve">הוצאות טלפון      </v>
          </cell>
          <cell r="G5288" t="str">
            <v>גמיש</v>
          </cell>
          <cell r="H5288">
            <v>0</v>
          </cell>
          <cell r="I5288">
            <v>0</v>
          </cell>
        </row>
        <row r="5289">
          <cell r="A5289">
            <v>1815770544</v>
          </cell>
          <cell r="B5289">
            <v>544</v>
          </cell>
          <cell r="C5289">
            <v>815770</v>
          </cell>
          <cell r="D5289">
            <v>1</v>
          </cell>
          <cell r="E5289">
            <v>0</v>
          </cell>
          <cell r="F5289" t="str">
            <v xml:space="preserve">הוצאות דאר        </v>
          </cell>
          <cell r="G5289" t="str">
            <v>קשיח</v>
          </cell>
          <cell r="H5289">
            <v>0</v>
          </cell>
          <cell r="I5289">
            <v>0</v>
          </cell>
        </row>
        <row r="5290">
          <cell r="A5290">
            <v>1815770562</v>
          </cell>
          <cell r="B5290">
            <v>562</v>
          </cell>
          <cell r="C5290">
            <v>815770</v>
          </cell>
          <cell r="D5290">
            <v>1</v>
          </cell>
          <cell r="E5290">
            <v>0</v>
          </cell>
          <cell r="F5290" t="str">
            <v xml:space="preserve">הדפסות            </v>
          </cell>
          <cell r="G5290" t="str">
            <v>גמיש</v>
          </cell>
          <cell r="H5290">
            <v>0</v>
          </cell>
          <cell r="I5290">
            <v>0</v>
          </cell>
        </row>
        <row r="5291">
          <cell r="A5291">
            <v>1815770583</v>
          </cell>
          <cell r="B5291">
            <v>583</v>
          </cell>
          <cell r="C5291">
            <v>815770</v>
          </cell>
          <cell r="D5291">
            <v>1</v>
          </cell>
          <cell r="E5291">
            <v>0</v>
          </cell>
          <cell r="F5291" t="str">
            <v xml:space="preserve">שרות רפואי        </v>
          </cell>
          <cell r="G5291" t="str">
            <v>קשיח</v>
          </cell>
          <cell r="H5291">
            <v>0</v>
          </cell>
          <cell r="I5291">
            <v>0</v>
          </cell>
        </row>
        <row r="5292">
          <cell r="A5292">
            <v>1815770585</v>
          </cell>
          <cell r="B5292">
            <v>585</v>
          </cell>
          <cell r="C5292">
            <v>815770</v>
          </cell>
          <cell r="D5292">
            <v>1</v>
          </cell>
          <cell r="E5292">
            <v>0</v>
          </cell>
          <cell r="F5292" t="str">
            <v xml:space="preserve">שרות אחות         </v>
          </cell>
          <cell r="G5292" t="str">
            <v>קשיח</v>
          </cell>
          <cell r="H5292">
            <v>0</v>
          </cell>
          <cell r="I5292">
            <v>0</v>
          </cell>
        </row>
        <row r="5293">
          <cell r="A5293">
            <v>1815770700</v>
          </cell>
          <cell r="B5293">
            <v>700</v>
          </cell>
          <cell r="C5293">
            <v>815770</v>
          </cell>
          <cell r="D5293">
            <v>1</v>
          </cell>
          <cell r="E5293">
            <v>0</v>
          </cell>
          <cell r="F5293" t="str">
            <v xml:space="preserve">הוצאות לפעולות    </v>
          </cell>
          <cell r="G5293" t="str">
            <v xml:space="preserve"> </v>
          </cell>
          <cell r="H5293">
            <v>0</v>
          </cell>
          <cell r="I5293">
            <v>0</v>
          </cell>
        </row>
        <row r="5294">
          <cell r="A5294">
            <v>1815770721</v>
          </cell>
          <cell r="B5294">
            <v>721</v>
          </cell>
          <cell r="C5294">
            <v>815770</v>
          </cell>
          <cell r="D5294">
            <v>1</v>
          </cell>
          <cell r="E5294">
            <v>0</v>
          </cell>
          <cell r="F5294" t="str">
            <v>חמרים-תחזוקת מבנים</v>
          </cell>
          <cell r="G5294" t="str">
            <v>גמיש</v>
          </cell>
          <cell r="H5294">
            <v>0</v>
          </cell>
          <cell r="I5294">
            <v>0</v>
          </cell>
        </row>
        <row r="5295">
          <cell r="A5295">
            <v>1815770722</v>
          </cell>
          <cell r="B5295">
            <v>722</v>
          </cell>
          <cell r="C5295">
            <v>815770</v>
          </cell>
          <cell r="D5295">
            <v>1</v>
          </cell>
          <cell r="E5295">
            <v>0</v>
          </cell>
          <cell r="F5295" t="str">
            <v>חמרים-תחזוקה עצמית</v>
          </cell>
          <cell r="G5295" t="str">
            <v>גמיש</v>
          </cell>
          <cell r="H5295">
            <v>0</v>
          </cell>
          <cell r="I5295">
            <v>0</v>
          </cell>
        </row>
        <row r="5296">
          <cell r="A5296">
            <v>1815770723</v>
          </cell>
          <cell r="B5296">
            <v>723</v>
          </cell>
          <cell r="C5296">
            <v>815770</v>
          </cell>
          <cell r="D5296">
            <v>1</v>
          </cell>
          <cell r="E5296">
            <v>0</v>
          </cell>
          <cell r="F5296" t="str">
            <v xml:space="preserve">חומרי לימוד       </v>
          </cell>
          <cell r="G5296" t="str">
            <v>גמיש</v>
          </cell>
          <cell r="H5296">
            <v>0</v>
          </cell>
          <cell r="I5296">
            <v>0</v>
          </cell>
        </row>
        <row r="5297">
          <cell r="A5297">
            <v>1815770724</v>
          </cell>
          <cell r="B5297">
            <v>724</v>
          </cell>
          <cell r="C5297">
            <v>815770</v>
          </cell>
          <cell r="D5297">
            <v>1</v>
          </cell>
          <cell r="E5297">
            <v>0</v>
          </cell>
          <cell r="F5297" t="str">
            <v>ציוד למגמות</v>
          </cell>
          <cell r="G5297" t="str">
            <v>גמיש</v>
          </cell>
          <cell r="H5297">
            <v>0</v>
          </cell>
          <cell r="I5297">
            <v>0</v>
          </cell>
        </row>
        <row r="5298">
          <cell r="A5298">
            <v>1815770742</v>
          </cell>
          <cell r="B5298">
            <v>742</v>
          </cell>
          <cell r="C5298">
            <v>815770</v>
          </cell>
          <cell r="D5298">
            <v>1</v>
          </cell>
          <cell r="E5298">
            <v>0</v>
          </cell>
          <cell r="F5298" t="str">
            <v xml:space="preserve">כלים וציוד        </v>
          </cell>
          <cell r="G5298" t="str">
            <v>גמיש</v>
          </cell>
          <cell r="H5298">
            <v>0.30750000000000011</v>
          </cell>
          <cell r="I5298">
            <v>104600</v>
          </cell>
        </row>
        <row r="5299">
          <cell r="A5299">
            <v>1815770743</v>
          </cell>
          <cell r="B5299">
            <v>743</v>
          </cell>
          <cell r="C5299">
            <v>815770</v>
          </cell>
          <cell r="D5299">
            <v>1</v>
          </cell>
          <cell r="E5299">
            <v>0</v>
          </cell>
          <cell r="F5299" t="str">
            <v>תחז' ציוד אלקטרוני</v>
          </cell>
          <cell r="G5299" t="str">
            <v>גמיש</v>
          </cell>
          <cell r="H5299">
            <v>0</v>
          </cell>
          <cell r="I5299">
            <v>0</v>
          </cell>
        </row>
        <row r="5300">
          <cell r="A5300">
            <v>1815770744</v>
          </cell>
          <cell r="B5300">
            <v>744</v>
          </cell>
          <cell r="C5300">
            <v>815770</v>
          </cell>
          <cell r="D5300">
            <v>1</v>
          </cell>
          <cell r="E5300">
            <v>0</v>
          </cell>
          <cell r="F5300" t="str">
            <v>ציוד מגמה טכנולוגי</v>
          </cell>
          <cell r="G5300" t="str">
            <v>גמיש</v>
          </cell>
          <cell r="H5300">
            <v>0</v>
          </cell>
          <cell r="I5300">
            <v>0</v>
          </cell>
        </row>
        <row r="5301">
          <cell r="A5301">
            <v>1815770745</v>
          </cell>
          <cell r="B5301">
            <v>745</v>
          </cell>
          <cell r="C5301">
            <v>815770</v>
          </cell>
          <cell r="D5301">
            <v>1</v>
          </cell>
          <cell r="E5301">
            <v>0</v>
          </cell>
          <cell r="F5301" t="str">
            <v xml:space="preserve">דמי פריצה - תכולה </v>
          </cell>
          <cell r="G5301" t="str">
            <v>קשיח</v>
          </cell>
          <cell r="H5301">
            <v>0</v>
          </cell>
          <cell r="I5301">
            <v>0</v>
          </cell>
        </row>
        <row r="5302">
          <cell r="A5302">
            <v>1815770746</v>
          </cell>
          <cell r="B5302">
            <v>746</v>
          </cell>
          <cell r="C5302">
            <v>815770</v>
          </cell>
          <cell r="D5302">
            <v>1</v>
          </cell>
          <cell r="E5302">
            <v>0</v>
          </cell>
          <cell r="F5302" t="str">
            <v xml:space="preserve">דמי פריצה - מבנה  </v>
          </cell>
          <cell r="G5302" t="str">
            <v>קשיח</v>
          </cell>
          <cell r="H5302">
            <v>0</v>
          </cell>
          <cell r="I5302">
            <v>0</v>
          </cell>
        </row>
        <row r="5303">
          <cell r="A5303">
            <v>1815770750</v>
          </cell>
          <cell r="B5303">
            <v>750</v>
          </cell>
          <cell r="C5303">
            <v>815770</v>
          </cell>
          <cell r="D5303">
            <v>1</v>
          </cell>
          <cell r="E5303">
            <v>0</v>
          </cell>
          <cell r="F5303" t="str">
            <v>אחזקת מוסדות</v>
          </cell>
          <cell r="G5303" t="str">
            <v>קשיח</v>
          </cell>
          <cell r="H5303">
            <v>0.28860253277049552</v>
          </cell>
          <cell r="I5303">
            <v>580000</v>
          </cell>
        </row>
        <row r="5304">
          <cell r="A5304">
            <v>1815770751</v>
          </cell>
          <cell r="B5304">
            <v>751</v>
          </cell>
          <cell r="C5304">
            <v>815770</v>
          </cell>
          <cell r="D5304">
            <v>1</v>
          </cell>
          <cell r="E5304">
            <v>0</v>
          </cell>
          <cell r="F5304" t="str">
            <v xml:space="preserve">עבודות קבלניות    </v>
          </cell>
          <cell r="G5304" t="str">
            <v>גמיש</v>
          </cell>
          <cell r="H5304">
            <v>0</v>
          </cell>
          <cell r="I5304">
            <v>0</v>
          </cell>
        </row>
        <row r="5305">
          <cell r="A5305">
            <v>1815770752</v>
          </cell>
          <cell r="B5305">
            <v>752</v>
          </cell>
          <cell r="C5305">
            <v>815770</v>
          </cell>
          <cell r="D5305">
            <v>1</v>
          </cell>
          <cell r="E5305">
            <v>0</v>
          </cell>
          <cell r="F5305" t="str">
            <v xml:space="preserve">נקיון בקבלנות     </v>
          </cell>
          <cell r="G5305" t="str">
            <v>קשיח</v>
          </cell>
          <cell r="H5305">
            <v>2.393136664659834E-2</v>
          </cell>
          <cell r="I5305">
            <v>680300</v>
          </cell>
        </row>
        <row r="5306">
          <cell r="A5306">
            <v>1815770753</v>
          </cell>
          <cell r="B5306">
            <v>753</v>
          </cell>
          <cell r="C5306">
            <v>815770</v>
          </cell>
          <cell r="D5306">
            <v>1</v>
          </cell>
          <cell r="E5306">
            <v>0</v>
          </cell>
          <cell r="F5306" t="str">
            <v xml:space="preserve">עובדים חיצוניים   </v>
          </cell>
          <cell r="G5306" t="str">
            <v>קשיח</v>
          </cell>
          <cell r="H5306">
            <v>0</v>
          </cell>
          <cell r="I5306">
            <v>0</v>
          </cell>
        </row>
        <row r="5307">
          <cell r="A5307">
            <v>1815770755</v>
          </cell>
          <cell r="B5307">
            <v>755</v>
          </cell>
          <cell r="C5307">
            <v>815770</v>
          </cell>
          <cell r="D5307">
            <v>1</v>
          </cell>
          <cell r="E5307">
            <v>0</v>
          </cell>
          <cell r="F5307" t="str">
            <v xml:space="preserve">אחות-חברת כ"א     </v>
          </cell>
          <cell r="G5307" t="str">
            <v>קשיח</v>
          </cell>
          <cell r="H5307">
            <v>0</v>
          </cell>
          <cell r="I5307">
            <v>0</v>
          </cell>
        </row>
        <row r="5308">
          <cell r="A5308">
            <v>1815770757</v>
          </cell>
          <cell r="B5308">
            <v>757</v>
          </cell>
          <cell r="C5308">
            <v>815770</v>
          </cell>
          <cell r="D5308">
            <v>1</v>
          </cell>
          <cell r="E5308">
            <v>0</v>
          </cell>
          <cell r="F5308" t="str">
            <v xml:space="preserve">פעילות מנ"ע       </v>
          </cell>
          <cell r="G5308" t="str">
            <v>קשיח</v>
          </cell>
          <cell r="H5308">
            <v>0</v>
          </cell>
          <cell r="I5308">
            <v>0</v>
          </cell>
        </row>
        <row r="5309">
          <cell r="A5309">
            <v>1815770759</v>
          </cell>
          <cell r="B5309">
            <v>759</v>
          </cell>
          <cell r="C5309">
            <v>815770</v>
          </cell>
          <cell r="D5309">
            <v>1</v>
          </cell>
          <cell r="E5309">
            <v>0</v>
          </cell>
          <cell r="F5309" t="str">
            <v>שרותי סייעות</v>
          </cell>
          <cell r="G5309" t="str">
            <v>שכר</v>
          </cell>
          <cell r="H5309">
            <v>7.0375335120643534E-2</v>
          </cell>
          <cell r="I5309">
            <v>319400</v>
          </cell>
        </row>
        <row r="5310">
          <cell r="A5310">
            <v>1815770762</v>
          </cell>
          <cell r="B5310">
            <v>762</v>
          </cell>
          <cell r="C5310">
            <v>815770</v>
          </cell>
          <cell r="D5310">
            <v>1</v>
          </cell>
          <cell r="E5310">
            <v>0</v>
          </cell>
          <cell r="F5310" t="str">
            <v xml:space="preserve">שאילת מורים       </v>
          </cell>
          <cell r="G5310" t="str">
            <v>שכר</v>
          </cell>
          <cell r="H5310">
            <v>-0.19475606574484738</v>
          </cell>
          <cell r="I5310">
            <v>617300</v>
          </cell>
        </row>
        <row r="5311">
          <cell r="A5311">
            <v>1815770763</v>
          </cell>
          <cell r="B5311">
            <v>763</v>
          </cell>
          <cell r="C5311">
            <v>815770</v>
          </cell>
          <cell r="D5311">
            <v>1</v>
          </cell>
          <cell r="E5311">
            <v>0</v>
          </cell>
          <cell r="F5311" t="str">
            <v xml:space="preserve">עובדי חברת מוסדות </v>
          </cell>
          <cell r="G5311" t="str">
            <v>קשיח</v>
          </cell>
          <cell r="H5311">
            <v>0</v>
          </cell>
          <cell r="I5311">
            <v>0</v>
          </cell>
        </row>
        <row r="5312">
          <cell r="A5312">
            <v>1815770764</v>
          </cell>
          <cell r="B5312">
            <v>764</v>
          </cell>
          <cell r="C5312">
            <v>815770</v>
          </cell>
          <cell r="D5312">
            <v>1</v>
          </cell>
          <cell r="E5312">
            <v>0</v>
          </cell>
          <cell r="F5312" t="str">
            <v xml:space="preserve">מוסדות מנ"ע       </v>
          </cell>
          <cell r="G5312" t="str">
            <v>קשיח</v>
          </cell>
          <cell r="H5312">
            <v>0</v>
          </cell>
          <cell r="I5312">
            <v>0</v>
          </cell>
        </row>
        <row r="5313">
          <cell r="A5313">
            <v>1815770765</v>
          </cell>
          <cell r="B5313">
            <v>765</v>
          </cell>
          <cell r="C5313">
            <v>815770</v>
          </cell>
          <cell r="D5313">
            <v>1</v>
          </cell>
          <cell r="E5313">
            <v>0</v>
          </cell>
          <cell r="F5313" t="str">
            <v xml:space="preserve">רכז חברתי - חט"ב  </v>
          </cell>
          <cell r="G5313" t="str">
            <v>קשיח</v>
          </cell>
          <cell r="H5313">
            <v>0</v>
          </cell>
          <cell r="I5313">
            <v>0</v>
          </cell>
        </row>
        <row r="5314">
          <cell r="A5314">
            <v>1815770780</v>
          </cell>
          <cell r="B5314">
            <v>780</v>
          </cell>
          <cell r="C5314">
            <v>815770</v>
          </cell>
          <cell r="D5314">
            <v>1</v>
          </cell>
          <cell r="E5314">
            <v>0</v>
          </cell>
          <cell r="F5314" t="str">
            <v xml:space="preserve">חינוך חברתי       </v>
          </cell>
          <cell r="G5314" t="str">
            <v>קשיח</v>
          </cell>
          <cell r="H5314">
            <v>0.17365269461077837</v>
          </cell>
          <cell r="I5314">
            <v>19600</v>
          </cell>
        </row>
        <row r="5315">
          <cell r="A5315">
            <v>1815770781</v>
          </cell>
          <cell r="B5315">
            <v>781</v>
          </cell>
          <cell r="C5315">
            <v>815770</v>
          </cell>
          <cell r="D5315">
            <v>1</v>
          </cell>
          <cell r="E5315">
            <v>0</v>
          </cell>
          <cell r="F5315" t="str">
            <v xml:space="preserve">הפעלת אשכולות פיס </v>
          </cell>
          <cell r="G5315" t="str">
            <v>קשיח</v>
          </cell>
          <cell r="H5315">
            <v>0</v>
          </cell>
          <cell r="I5315">
            <v>150000</v>
          </cell>
        </row>
        <row r="5316">
          <cell r="A5316">
            <v>1815770782</v>
          </cell>
          <cell r="B5316">
            <v>782</v>
          </cell>
          <cell r="C5316">
            <v>815770</v>
          </cell>
          <cell r="D5316">
            <v>1</v>
          </cell>
          <cell r="E5316">
            <v>0</v>
          </cell>
          <cell r="F5316" t="str">
            <v xml:space="preserve">אחזקת אשכול פיס   </v>
          </cell>
          <cell r="G5316" t="str">
            <v>קשיח</v>
          </cell>
          <cell r="H5316">
            <v>0</v>
          </cell>
          <cell r="I5316">
            <v>40000</v>
          </cell>
        </row>
        <row r="5317">
          <cell r="A5317">
            <v>1815770783</v>
          </cell>
          <cell r="B5317">
            <v>783</v>
          </cell>
          <cell r="C5317">
            <v>815770</v>
          </cell>
          <cell r="D5317">
            <v>1</v>
          </cell>
          <cell r="E5317">
            <v>0</v>
          </cell>
          <cell r="F5317" t="str">
            <v>תגבור יהדות(משה"ח)</v>
          </cell>
          <cell r="G5317" t="str">
            <v>קשיח</v>
          </cell>
          <cell r="H5317">
            <v>0</v>
          </cell>
          <cell r="I5317">
            <v>0</v>
          </cell>
        </row>
        <row r="5318">
          <cell r="A5318">
            <v>1815770794</v>
          </cell>
          <cell r="B5318">
            <v>794</v>
          </cell>
          <cell r="C5318">
            <v>815770</v>
          </cell>
          <cell r="D5318">
            <v>1</v>
          </cell>
          <cell r="E5318">
            <v>0</v>
          </cell>
          <cell r="F5318" t="str">
            <v xml:space="preserve">השתתפות בעזר 094  </v>
          </cell>
          <cell r="G5318" t="str">
            <v>קשיח</v>
          </cell>
          <cell r="H5318">
            <v>-0.5</v>
          </cell>
          <cell r="I5318">
            <v>7500</v>
          </cell>
        </row>
        <row r="5319">
          <cell r="A5319">
            <v>1815770800</v>
          </cell>
          <cell r="B5319">
            <v>800</v>
          </cell>
          <cell r="C5319">
            <v>815770</v>
          </cell>
          <cell r="D5319">
            <v>1</v>
          </cell>
          <cell r="E5319">
            <v>0</v>
          </cell>
          <cell r="F5319" t="str">
            <v>השת' תמיכות תרומות</v>
          </cell>
          <cell r="G5319" t="str">
            <v xml:space="preserve"> </v>
          </cell>
          <cell r="H5319">
            <v>0</v>
          </cell>
          <cell r="I5319">
            <v>0</v>
          </cell>
        </row>
        <row r="5320">
          <cell r="A5320">
            <v>1815770810</v>
          </cell>
          <cell r="B5320">
            <v>810</v>
          </cell>
          <cell r="C5320">
            <v>815770</v>
          </cell>
          <cell r="D5320">
            <v>1</v>
          </cell>
          <cell r="E5320">
            <v>0</v>
          </cell>
          <cell r="F5320" t="str">
            <v>הקצבה לניהול עצמי</v>
          </cell>
          <cell r="G5320" t="str">
            <v>גמיש</v>
          </cell>
          <cell r="H5320">
            <v>-1.6454749439042682E-2</v>
          </cell>
          <cell r="I5320">
            <v>131500</v>
          </cell>
        </row>
        <row r="5321">
          <cell r="A5321">
            <v>1815770812</v>
          </cell>
          <cell r="B5321">
            <v>812</v>
          </cell>
          <cell r="C5321">
            <v>815770</v>
          </cell>
          <cell r="D5321">
            <v>1</v>
          </cell>
          <cell r="E5321">
            <v>0</v>
          </cell>
          <cell r="F5321" t="str">
            <v>מסיבות כיתתיות</v>
          </cell>
          <cell r="G5321" t="str">
            <v>גמיש</v>
          </cell>
          <cell r="H5321">
            <v>0</v>
          </cell>
          <cell r="I5321">
            <v>0</v>
          </cell>
        </row>
        <row r="5322">
          <cell r="A5322">
            <v>1815770816</v>
          </cell>
          <cell r="B5322">
            <v>816</v>
          </cell>
          <cell r="C5322">
            <v>815770</v>
          </cell>
          <cell r="D5322">
            <v>1</v>
          </cell>
          <cell r="E5322">
            <v>0</v>
          </cell>
          <cell r="F5322" t="str">
            <v>חט"ב - הכלה והשתלבות</v>
          </cell>
          <cell r="G5322" t="str">
            <v>קשיח</v>
          </cell>
          <cell r="H5322">
            <v>0</v>
          </cell>
          <cell r="I5322">
            <v>0</v>
          </cell>
        </row>
        <row r="5323">
          <cell r="A5323">
            <v>1815770838</v>
          </cell>
          <cell r="B5323">
            <v>838</v>
          </cell>
          <cell r="C5323">
            <v>815770</v>
          </cell>
          <cell r="D5323">
            <v>1</v>
          </cell>
          <cell r="E5323">
            <v>0</v>
          </cell>
          <cell r="F5323" t="str">
            <v>תכנית לאומית-קידום אנגלית</v>
          </cell>
          <cell r="G5323" t="str">
            <v>גמיש</v>
          </cell>
          <cell r="H5323">
            <v>0</v>
          </cell>
          <cell r="I5323">
            <v>0</v>
          </cell>
        </row>
        <row r="5324">
          <cell r="A5324">
            <v>1815770953</v>
          </cell>
          <cell r="B5324">
            <v>953</v>
          </cell>
          <cell r="C5324">
            <v>815770</v>
          </cell>
          <cell r="D5324">
            <v>1</v>
          </cell>
          <cell r="E5324">
            <v>0</v>
          </cell>
          <cell r="F5324" t="str">
            <v>מערכת גפ"ן</v>
          </cell>
          <cell r="G5324" t="str">
            <v>קשיח</v>
          </cell>
          <cell r="H5324">
            <v>0</v>
          </cell>
          <cell r="I5324">
            <v>1494500</v>
          </cell>
        </row>
        <row r="5325">
          <cell r="A5325">
            <v>1815760911</v>
          </cell>
          <cell r="B5325">
            <v>911</v>
          </cell>
          <cell r="C5325">
            <v>815760</v>
          </cell>
          <cell r="D5325">
            <v>1</v>
          </cell>
          <cell r="E5325">
            <v>0</v>
          </cell>
          <cell r="F5325" t="str">
            <v>פעילות חוויתית יהדות</v>
          </cell>
          <cell r="G5325" t="str">
            <v>קשיח</v>
          </cell>
          <cell r="H5325">
            <v>0</v>
          </cell>
          <cell r="I5325">
            <v>0</v>
          </cell>
        </row>
        <row r="5326">
          <cell r="A5326">
            <v>1815770927</v>
          </cell>
          <cell r="B5326">
            <v>927</v>
          </cell>
          <cell r="C5326">
            <v>815770</v>
          </cell>
          <cell r="D5326">
            <v>1</v>
          </cell>
          <cell r="E5326">
            <v>0</v>
          </cell>
          <cell r="F5326" t="str">
            <v xml:space="preserve">מנ"ע-קב' טיפוליות </v>
          </cell>
          <cell r="G5326" t="str">
            <v>גמיש</v>
          </cell>
          <cell r="H5326">
            <v>0</v>
          </cell>
          <cell r="I5326">
            <v>0</v>
          </cell>
        </row>
        <row r="5327">
          <cell r="A5327">
            <v>1815770961</v>
          </cell>
          <cell r="B5327">
            <v>961</v>
          </cell>
          <cell r="C5327">
            <v>815770</v>
          </cell>
          <cell r="D5327">
            <v>1</v>
          </cell>
          <cell r="E5327">
            <v>0</v>
          </cell>
          <cell r="F5327" t="str">
            <v>רז' פעולות ורכישות</v>
          </cell>
          <cell r="G5327" t="str">
            <v>גמיש</v>
          </cell>
          <cell r="H5327">
            <v>0</v>
          </cell>
          <cell r="I5327">
            <v>0</v>
          </cell>
        </row>
        <row r="5328">
          <cell r="A5328">
            <v>1815770989</v>
          </cell>
          <cell r="B5328">
            <v>989</v>
          </cell>
          <cell r="C5328">
            <v>815770</v>
          </cell>
          <cell r="D5328">
            <v>1</v>
          </cell>
          <cell r="E5328">
            <v>0</v>
          </cell>
          <cell r="F5328" t="str">
            <v xml:space="preserve">תקורה             </v>
          </cell>
          <cell r="G5328" t="str">
            <v>קשיח</v>
          </cell>
          <cell r="H5328">
            <v>0.13392784095557553</v>
          </cell>
          <cell r="I5328">
            <v>1386000</v>
          </cell>
        </row>
        <row r="5329">
          <cell r="A5329" t="e">
            <v>#VALUE!</v>
          </cell>
          <cell r="B5329" t="str">
            <v>815770  סך הכל</v>
          </cell>
          <cell r="C5329">
            <v>0</v>
          </cell>
          <cell r="D5329">
            <v>0</v>
          </cell>
          <cell r="E5329">
            <v>0</v>
          </cell>
          <cell r="F5329" t="str">
            <v>גמנסיה למדעים-קציר</v>
          </cell>
          <cell r="G5329">
            <v>0</v>
          </cell>
          <cell r="H5329">
            <v>0.13391066756199788</v>
          </cell>
          <cell r="I5329">
            <v>24485100</v>
          </cell>
        </row>
        <row r="5330">
          <cell r="A5330">
            <v>18157800</v>
          </cell>
          <cell r="B5330">
            <v>0</v>
          </cell>
          <cell r="C5330">
            <v>815780</v>
          </cell>
          <cell r="D5330">
            <v>1</v>
          </cell>
          <cell r="E5330">
            <v>0</v>
          </cell>
          <cell r="F5330" t="str">
            <v xml:space="preserve">תיכון כרם שלמה    </v>
          </cell>
          <cell r="G5330" t="str">
            <v xml:space="preserve"> </v>
          </cell>
          <cell r="H5330">
            <v>0</v>
          </cell>
          <cell r="I5330">
            <v>0</v>
          </cell>
        </row>
        <row r="5331">
          <cell r="A5331">
            <v>1815780110</v>
          </cell>
          <cell r="B5331">
            <v>110</v>
          </cell>
          <cell r="C5331">
            <v>815780</v>
          </cell>
          <cell r="D5331">
            <v>1</v>
          </cell>
          <cell r="E5331">
            <v>0</v>
          </cell>
          <cell r="F5331" t="str">
            <v>השכר הקובע-תקציבית</v>
          </cell>
          <cell r="G5331" t="str">
            <v>שכר</v>
          </cell>
          <cell r="H5331">
            <v>0</v>
          </cell>
          <cell r="I5331">
            <v>0</v>
          </cell>
        </row>
        <row r="5332">
          <cell r="A5332">
            <v>1815780118</v>
          </cell>
          <cell r="B5332">
            <v>118</v>
          </cell>
          <cell r="C5332">
            <v>815780</v>
          </cell>
          <cell r="D5332">
            <v>1</v>
          </cell>
          <cell r="E5332">
            <v>0</v>
          </cell>
          <cell r="F5332" t="str">
            <v>שכר הוראה</v>
          </cell>
          <cell r="G5332" t="str">
            <v>שכר</v>
          </cell>
          <cell r="H5332">
            <v>0</v>
          </cell>
          <cell r="I5332">
            <v>0</v>
          </cell>
        </row>
        <row r="5333">
          <cell r="A5333">
            <v>1815780119</v>
          </cell>
          <cell r="B5333">
            <v>119</v>
          </cell>
          <cell r="C5333">
            <v>815780</v>
          </cell>
          <cell r="D5333">
            <v>1</v>
          </cell>
          <cell r="E5333">
            <v>0</v>
          </cell>
          <cell r="F5333" t="str">
            <v xml:space="preserve">השכר הקובע-צוברת  </v>
          </cell>
          <cell r="G5333" t="str">
            <v>שכר</v>
          </cell>
          <cell r="H5333">
            <v>0</v>
          </cell>
          <cell r="I5333">
            <v>0</v>
          </cell>
        </row>
        <row r="5334">
          <cell r="A5334">
            <v>1815780122</v>
          </cell>
          <cell r="B5334">
            <v>122</v>
          </cell>
          <cell r="C5334">
            <v>815780</v>
          </cell>
          <cell r="D5334">
            <v>1</v>
          </cell>
          <cell r="E5334">
            <v>0</v>
          </cell>
          <cell r="F5334" t="str">
            <v xml:space="preserve">ביגוד             </v>
          </cell>
          <cell r="G5334" t="str">
            <v>שכר</v>
          </cell>
          <cell r="H5334">
            <v>0</v>
          </cell>
          <cell r="I5334">
            <v>0</v>
          </cell>
        </row>
        <row r="5335">
          <cell r="A5335">
            <v>1815780126</v>
          </cell>
          <cell r="B5335">
            <v>126</v>
          </cell>
          <cell r="C5335">
            <v>815780</v>
          </cell>
          <cell r="D5335">
            <v>1</v>
          </cell>
          <cell r="E5335">
            <v>0</v>
          </cell>
          <cell r="F5335" t="str">
            <v xml:space="preserve">דמי הבראה         </v>
          </cell>
          <cell r="G5335" t="str">
            <v>שכר</v>
          </cell>
          <cell r="H5335">
            <v>0</v>
          </cell>
          <cell r="I5335">
            <v>0</v>
          </cell>
        </row>
        <row r="5336">
          <cell r="A5336">
            <v>1815780130</v>
          </cell>
          <cell r="B5336">
            <v>130</v>
          </cell>
          <cell r="C5336">
            <v>815780</v>
          </cell>
          <cell r="D5336">
            <v>1</v>
          </cell>
          <cell r="E5336">
            <v>0</v>
          </cell>
          <cell r="F5336" t="str">
            <v xml:space="preserve">שעות נוספות       </v>
          </cell>
          <cell r="G5336" t="str">
            <v>שכר</v>
          </cell>
          <cell r="H5336">
            <v>0</v>
          </cell>
          <cell r="I5336">
            <v>0</v>
          </cell>
        </row>
        <row r="5337">
          <cell r="A5337">
            <v>1815780140</v>
          </cell>
          <cell r="B5337">
            <v>140</v>
          </cell>
          <cell r="C5337">
            <v>815780</v>
          </cell>
          <cell r="D5337">
            <v>1</v>
          </cell>
          <cell r="E5337">
            <v>0</v>
          </cell>
          <cell r="F5337" t="str">
            <v>השתתפות באחזקת רכב</v>
          </cell>
          <cell r="G5337" t="str">
            <v>שכר</v>
          </cell>
          <cell r="H5337">
            <v>0</v>
          </cell>
          <cell r="I5337">
            <v>0</v>
          </cell>
        </row>
        <row r="5338">
          <cell r="A5338">
            <v>1815780212</v>
          </cell>
          <cell r="B5338">
            <v>212</v>
          </cell>
          <cell r="C5338">
            <v>815780</v>
          </cell>
          <cell r="D5338">
            <v>1</v>
          </cell>
          <cell r="E5338">
            <v>0</v>
          </cell>
          <cell r="F5338" t="str">
            <v xml:space="preserve">שעורי עזר לעולים   </v>
          </cell>
          <cell r="G5338" t="str">
            <v>שכר</v>
          </cell>
          <cell r="H5338">
            <v>0</v>
          </cell>
          <cell r="I5338">
            <v>0</v>
          </cell>
        </row>
        <row r="5339">
          <cell r="A5339">
            <v>1815780213</v>
          </cell>
          <cell r="B5339">
            <v>213</v>
          </cell>
          <cell r="C5339">
            <v>815780</v>
          </cell>
          <cell r="D5339">
            <v>1</v>
          </cell>
          <cell r="E5339">
            <v>0</v>
          </cell>
          <cell r="F5339" t="str">
            <v xml:space="preserve">שעורי עזר לנכים   </v>
          </cell>
          <cell r="G5339" t="str">
            <v>שכר</v>
          </cell>
          <cell r="H5339">
            <v>0</v>
          </cell>
          <cell r="I5339">
            <v>0</v>
          </cell>
        </row>
        <row r="5340">
          <cell r="A5340">
            <v>1815780215</v>
          </cell>
          <cell r="B5340">
            <v>215</v>
          </cell>
          <cell r="C5340">
            <v>815780</v>
          </cell>
          <cell r="D5340">
            <v>1</v>
          </cell>
          <cell r="E5340">
            <v>0</v>
          </cell>
          <cell r="F5340" t="str">
            <v xml:space="preserve">שכר חוגים         </v>
          </cell>
          <cell r="G5340" t="str">
            <v>שכר</v>
          </cell>
          <cell r="H5340">
            <v>0</v>
          </cell>
          <cell r="I5340">
            <v>0</v>
          </cell>
        </row>
        <row r="5341">
          <cell r="A5341">
            <v>1815780217</v>
          </cell>
          <cell r="B5341">
            <v>217</v>
          </cell>
          <cell r="C5341">
            <v>815780</v>
          </cell>
          <cell r="D5341">
            <v>1</v>
          </cell>
          <cell r="E5341">
            <v>0</v>
          </cell>
          <cell r="F5341" t="str">
            <v>תגבור יהדות</v>
          </cell>
          <cell r="G5341" t="str">
            <v>שכר</v>
          </cell>
          <cell r="H5341">
            <v>0</v>
          </cell>
          <cell r="I5341">
            <v>0</v>
          </cell>
        </row>
        <row r="5342">
          <cell r="A5342">
            <v>1815780250</v>
          </cell>
          <cell r="B5342">
            <v>250</v>
          </cell>
          <cell r="C5342">
            <v>815780</v>
          </cell>
          <cell r="D5342">
            <v>1</v>
          </cell>
          <cell r="E5342">
            <v>0</v>
          </cell>
          <cell r="F5342" t="str">
            <v>שעות השאלה למשה"ח</v>
          </cell>
          <cell r="G5342" t="str">
            <v>שכר</v>
          </cell>
          <cell r="H5342">
            <v>0</v>
          </cell>
          <cell r="I5342">
            <v>0</v>
          </cell>
        </row>
        <row r="5343">
          <cell r="A5343">
            <v>1815780262</v>
          </cell>
          <cell r="B5343">
            <v>262</v>
          </cell>
          <cell r="C5343">
            <v>815780</v>
          </cell>
          <cell r="D5343">
            <v>1</v>
          </cell>
          <cell r="E5343">
            <v>0</v>
          </cell>
          <cell r="F5343" t="str">
            <v xml:space="preserve">שאילת מורים       </v>
          </cell>
          <cell r="G5343" t="str">
            <v>שכר</v>
          </cell>
          <cell r="H5343">
            <v>0</v>
          </cell>
          <cell r="I5343">
            <v>0</v>
          </cell>
        </row>
        <row r="5344">
          <cell r="A5344">
            <v>1815780263</v>
          </cell>
          <cell r="B5344">
            <v>263</v>
          </cell>
          <cell r="C5344">
            <v>815780</v>
          </cell>
          <cell r="D5344">
            <v>1</v>
          </cell>
          <cell r="E5344">
            <v>0</v>
          </cell>
          <cell r="F5344" t="str">
            <v xml:space="preserve">עובדי חברת מוסדות </v>
          </cell>
          <cell r="G5344" t="str">
            <v>שכר</v>
          </cell>
          <cell r="H5344">
            <v>0</v>
          </cell>
          <cell r="I5344">
            <v>0</v>
          </cell>
        </row>
        <row r="5345">
          <cell r="A5345">
            <v>1815780420</v>
          </cell>
          <cell r="B5345">
            <v>420</v>
          </cell>
          <cell r="C5345">
            <v>815780</v>
          </cell>
          <cell r="D5345">
            <v>1</v>
          </cell>
          <cell r="E5345">
            <v>0</v>
          </cell>
          <cell r="F5345" t="str">
            <v xml:space="preserve">כיבוי אש          </v>
          </cell>
          <cell r="G5345" t="str">
            <v>גמיש</v>
          </cell>
          <cell r="H5345">
            <v>0</v>
          </cell>
          <cell r="I5345">
            <v>0</v>
          </cell>
        </row>
        <row r="5346">
          <cell r="A5346">
            <v>1815780431</v>
          </cell>
          <cell r="B5346">
            <v>431</v>
          </cell>
          <cell r="C5346">
            <v>815780</v>
          </cell>
          <cell r="D5346">
            <v>1</v>
          </cell>
          <cell r="E5346">
            <v>0</v>
          </cell>
          <cell r="F5346" t="str">
            <v xml:space="preserve">חשמל              </v>
          </cell>
          <cell r="G5346" t="str">
            <v>קשיח</v>
          </cell>
          <cell r="H5346">
            <v>0</v>
          </cell>
          <cell r="I5346">
            <v>0</v>
          </cell>
        </row>
        <row r="5347">
          <cell r="A5347">
            <v>1815780432</v>
          </cell>
          <cell r="B5347">
            <v>432</v>
          </cell>
          <cell r="C5347">
            <v>815780</v>
          </cell>
          <cell r="D5347">
            <v>1</v>
          </cell>
          <cell r="E5347">
            <v>0</v>
          </cell>
          <cell r="F5347" t="str">
            <v xml:space="preserve">מים               </v>
          </cell>
          <cell r="G5347" t="str">
            <v>קשיח</v>
          </cell>
          <cell r="H5347">
            <v>0</v>
          </cell>
          <cell r="I5347">
            <v>0</v>
          </cell>
        </row>
        <row r="5348">
          <cell r="A5348">
            <v>1815780441</v>
          </cell>
          <cell r="B5348">
            <v>441</v>
          </cell>
          <cell r="C5348">
            <v>815780</v>
          </cell>
          <cell r="D5348">
            <v>1</v>
          </cell>
          <cell r="E5348">
            <v>0</v>
          </cell>
          <cell r="F5348" t="str">
            <v xml:space="preserve">ביטוח             </v>
          </cell>
          <cell r="G5348" t="str">
            <v>קשיח</v>
          </cell>
          <cell r="H5348">
            <v>0</v>
          </cell>
          <cell r="I5348">
            <v>0</v>
          </cell>
        </row>
        <row r="5349">
          <cell r="A5349">
            <v>1815780437</v>
          </cell>
          <cell r="B5349">
            <v>437</v>
          </cell>
          <cell r="C5349">
            <v>815780</v>
          </cell>
          <cell r="D5349">
            <v>1</v>
          </cell>
          <cell r="E5349">
            <v>0</v>
          </cell>
          <cell r="F5349" t="str">
            <v>אחזקת אזעקה</v>
          </cell>
          <cell r="G5349" t="str">
            <v>קשיח</v>
          </cell>
          <cell r="H5349">
            <v>0</v>
          </cell>
          <cell r="I5349">
            <v>0</v>
          </cell>
        </row>
        <row r="5350">
          <cell r="A5350">
            <v>1815780450</v>
          </cell>
          <cell r="B5350">
            <v>450</v>
          </cell>
          <cell r="C5350">
            <v>815780</v>
          </cell>
          <cell r="D5350">
            <v>1</v>
          </cell>
          <cell r="E5350">
            <v>0</v>
          </cell>
          <cell r="F5350" t="str">
            <v xml:space="preserve">ריהוט ואחזקתו     </v>
          </cell>
          <cell r="G5350" t="str">
            <v>גמיש</v>
          </cell>
          <cell r="H5350">
            <v>0</v>
          </cell>
          <cell r="I5350">
            <v>0</v>
          </cell>
        </row>
        <row r="5351">
          <cell r="A5351">
            <v>1815780471</v>
          </cell>
          <cell r="B5351">
            <v>471</v>
          </cell>
          <cell r="C5351">
            <v>815780</v>
          </cell>
          <cell r="D5351">
            <v>1</v>
          </cell>
          <cell r="E5351">
            <v>0</v>
          </cell>
          <cell r="F5351" t="str">
            <v xml:space="preserve">מכשירי כתיבה      </v>
          </cell>
          <cell r="G5351" t="str">
            <v>גמיש</v>
          </cell>
          <cell r="H5351">
            <v>0</v>
          </cell>
          <cell r="I5351">
            <v>0</v>
          </cell>
        </row>
        <row r="5352">
          <cell r="A5352">
            <v>1815780511</v>
          </cell>
          <cell r="B5352">
            <v>511</v>
          </cell>
          <cell r="C5352">
            <v>815780</v>
          </cell>
          <cell r="D5352">
            <v>1</v>
          </cell>
          <cell r="E5352">
            <v>0</v>
          </cell>
          <cell r="F5352" t="str">
            <v xml:space="preserve">אירוח וכיבוד      </v>
          </cell>
          <cell r="G5352" t="str">
            <v>גמיש</v>
          </cell>
          <cell r="H5352">
            <v>0</v>
          </cell>
          <cell r="I5352">
            <v>0</v>
          </cell>
        </row>
        <row r="5353">
          <cell r="A5353">
            <v>1815780512</v>
          </cell>
          <cell r="B5353">
            <v>512</v>
          </cell>
          <cell r="C5353">
            <v>815780</v>
          </cell>
          <cell r="D5353">
            <v>1</v>
          </cell>
          <cell r="E5353">
            <v>0</v>
          </cell>
          <cell r="F5353" t="str">
            <v xml:space="preserve">נסיעות ואש"ל      </v>
          </cell>
          <cell r="G5353" t="str">
            <v>גמיש</v>
          </cell>
          <cell r="H5353">
            <v>0</v>
          </cell>
          <cell r="I5353">
            <v>0</v>
          </cell>
        </row>
        <row r="5354">
          <cell r="A5354">
            <v>1815780517</v>
          </cell>
          <cell r="B5354">
            <v>517</v>
          </cell>
          <cell r="C5354">
            <v>815780</v>
          </cell>
          <cell r="D5354">
            <v>1</v>
          </cell>
          <cell r="E5354">
            <v>0</v>
          </cell>
          <cell r="F5354" t="str">
            <v xml:space="preserve">מסיבות מפקדים ושי </v>
          </cell>
          <cell r="G5354" t="str">
            <v>גמיש</v>
          </cell>
          <cell r="H5354">
            <v>0</v>
          </cell>
          <cell r="I5354">
            <v>0</v>
          </cell>
        </row>
        <row r="5355">
          <cell r="A5355">
            <v>1815780522</v>
          </cell>
          <cell r="B5355">
            <v>522</v>
          </cell>
          <cell r="C5355">
            <v>815780</v>
          </cell>
          <cell r="D5355">
            <v>1</v>
          </cell>
          <cell r="E5355">
            <v>0</v>
          </cell>
          <cell r="F5355" t="str">
            <v xml:space="preserve">ספריות            </v>
          </cell>
          <cell r="G5355" t="str">
            <v>גמיש</v>
          </cell>
          <cell r="H5355">
            <v>0</v>
          </cell>
          <cell r="I5355">
            <v>0</v>
          </cell>
        </row>
        <row r="5356">
          <cell r="A5356">
            <v>1815780530</v>
          </cell>
          <cell r="B5356">
            <v>530</v>
          </cell>
          <cell r="C5356">
            <v>815780</v>
          </cell>
          <cell r="D5356">
            <v>1</v>
          </cell>
          <cell r="E5356">
            <v>0</v>
          </cell>
          <cell r="F5356" t="str">
            <v xml:space="preserve">אופניים לעובדים   </v>
          </cell>
          <cell r="G5356" t="str">
            <v>קשיח</v>
          </cell>
          <cell r="H5356">
            <v>0</v>
          </cell>
          <cell r="I5356">
            <v>0</v>
          </cell>
        </row>
        <row r="5357">
          <cell r="A5357">
            <v>1815780540</v>
          </cell>
          <cell r="B5357">
            <v>540</v>
          </cell>
          <cell r="C5357">
            <v>815780</v>
          </cell>
          <cell r="D5357">
            <v>1</v>
          </cell>
          <cell r="E5357">
            <v>0</v>
          </cell>
          <cell r="F5357" t="str">
            <v xml:space="preserve">הוצאות טלפון      </v>
          </cell>
          <cell r="G5357" t="str">
            <v>גמיש</v>
          </cell>
          <cell r="H5357">
            <v>0</v>
          </cell>
          <cell r="I5357">
            <v>0</v>
          </cell>
        </row>
        <row r="5358">
          <cell r="A5358">
            <v>1815780583</v>
          </cell>
          <cell r="B5358">
            <v>583</v>
          </cell>
          <cell r="C5358">
            <v>815780</v>
          </cell>
          <cell r="D5358">
            <v>1</v>
          </cell>
          <cell r="E5358">
            <v>0</v>
          </cell>
          <cell r="F5358" t="str">
            <v xml:space="preserve">שרות רפואי        </v>
          </cell>
          <cell r="G5358" t="str">
            <v>קשיח</v>
          </cell>
          <cell r="H5358">
            <v>0</v>
          </cell>
          <cell r="I5358">
            <v>0</v>
          </cell>
        </row>
        <row r="5359">
          <cell r="A5359">
            <v>1815780585</v>
          </cell>
          <cell r="B5359">
            <v>585</v>
          </cell>
          <cell r="C5359">
            <v>815780</v>
          </cell>
          <cell r="D5359">
            <v>1</v>
          </cell>
          <cell r="E5359">
            <v>0</v>
          </cell>
          <cell r="F5359" t="str">
            <v xml:space="preserve">שרות אחות         </v>
          </cell>
          <cell r="G5359" t="str">
            <v>קשיח</v>
          </cell>
          <cell r="H5359">
            <v>0</v>
          </cell>
          <cell r="I5359">
            <v>0</v>
          </cell>
        </row>
        <row r="5360">
          <cell r="A5360">
            <v>1815780721</v>
          </cell>
          <cell r="B5360">
            <v>721</v>
          </cell>
          <cell r="C5360">
            <v>815780</v>
          </cell>
          <cell r="D5360">
            <v>1</v>
          </cell>
          <cell r="E5360">
            <v>0</v>
          </cell>
          <cell r="F5360" t="str">
            <v>חמרים-תחזוקת מבנים</v>
          </cell>
          <cell r="G5360" t="str">
            <v>גמיש</v>
          </cell>
          <cell r="H5360">
            <v>0</v>
          </cell>
          <cell r="I5360">
            <v>0</v>
          </cell>
        </row>
        <row r="5361">
          <cell r="A5361">
            <v>1815780722</v>
          </cell>
          <cell r="B5361">
            <v>722</v>
          </cell>
          <cell r="C5361">
            <v>815780</v>
          </cell>
          <cell r="D5361">
            <v>1</v>
          </cell>
          <cell r="E5361">
            <v>0</v>
          </cell>
          <cell r="F5361" t="str">
            <v>חמרים לתחזוקה עצמית</v>
          </cell>
          <cell r="G5361" t="str">
            <v>גמיש</v>
          </cell>
          <cell r="H5361">
            <v>0</v>
          </cell>
          <cell r="I5361">
            <v>0</v>
          </cell>
        </row>
        <row r="5362">
          <cell r="A5362">
            <v>1815780742</v>
          </cell>
          <cell r="B5362">
            <v>742</v>
          </cell>
          <cell r="C5362">
            <v>815780</v>
          </cell>
          <cell r="D5362">
            <v>1</v>
          </cell>
          <cell r="E5362">
            <v>0</v>
          </cell>
          <cell r="F5362" t="str">
            <v xml:space="preserve">כלים וציוד        </v>
          </cell>
          <cell r="G5362" t="str">
            <v>גמיש</v>
          </cell>
          <cell r="H5362">
            <v>0</v>
          </cell>
          <cell r="I5362">
            <v>0</v>
          </cell>
        </row>
        <row r="5363">
          <cell r="A5363">
            <v>1815780751</v>
          </cell>
          <cell r="B5363">
            <v>751</v>
          </cell>
          <cell r="C5363">
            <v>815780</v>
          </cell>
          <cell r="D5363">
            <v>1</v>
          </cell>
          <cell r="E5363">
            <v>0</v>
          </cell>
          <cell r="F5363" t="str">
            <v xml:space="preserve">עבודות קבלניות    </v>
          </cell>
          <cell r="G5363" t="str">
            <v>גמיש</v>
          </cell>
          <cell r="H5363">
            <v>0</v>
          </cell>
          <cell r="I5363">
            <v>0</v>
          </cell>
        </row>
        <row r="5364">
          <cell r="A5364">
            <v>1815780752</v>
          </cell>
          <cell r="B5364">
            <v>752</v>
          </cell>
          <cell r="C5364">
            <v>815780</v>
          </cell>
          <cell r="D5364">
            <v>1</v>
          </cell>
          <cell r="E5364">
            <v>0</v>
          </cell>
          <cell r="F5364" t="str">
            <v xml:space="preserve">נקיון בקבלנות     </v>
          </cell>
          <cell r="G5364" t="str">
            <v>קשיח</v>
          </cell>
          <cell r="H5364">
            <v>0</v>
          </cell>
          <cell r="I5364">
            <v>0</v>
          </cell>
        </row>
        <row r="5365">
          <cell r="A5365">
            <v>1815780759</v>
          </cell>
          <cell r="B5365">
            <v>759</v>
          </cell>
          <cell r="C5365">
            <v>815780</v>
          </cell>
          <cell r="D5365">
            <v>1</v>
          </cell>
          <cell r="E5365">
            <v>0</v>
          </cell>
          <cell r="F5365" t="str">
            <v>שרותי סייעות</v>
          </cell>
          <cell r="G5365" t="str">
            <v>קשיח</v>
          </cell>
          <cell r="H5365">
            <v>0</v>
          </cell>
          <cell r="I5365">
            <v>0</v>
          </cell>
        </row>
        <row r="5366">
          <cell r="A5366">
            <v>1815780762</v>
          </cell>
          <cell r="B5366">
            <v>762</v>
          </cell>
          <cell r="C5366">
            <v>815780</v>
          </cell>
          <cell r="D5366">
            <v>1</v>
          </cell>
          <cell r="E5366">
            <v>0</v>
          </cell>
          <cell r="F5366" t="str">
            <v xml:space="preserve">שאילת מורים       </v>
          </cell>
          <cell r="G5366" t="str">
            <v>שכר</v>
          </cell>
          <cell r="H5366">
            <v>0</v>
          </cell>
          <cell r="I5366">
            <v>0</v>
          </cell>
        </row>
        <row r="5367">
          <cell r="A5367">
            <v>1815780763</v>
          </cell>
          <cell r="B5367">
            <v>763</v>
          </cell>
          <cell r="C5367">
            <v>815780</v>
          </cell>
          <cell r="D5367">
            <v>1</v>
          </cell>
          <cell r="E5367">
            <v>0</v>
          </cell>
          <cell r="F5367" t="str">
            <v xml:space="preserve">עובדי חברת מוסדות </v>
          </cell>
          <cell r="G5367" t="str">
            <v>קשיח</v>
          </cell>
          <cell r="H5367">
            <v>0</v>
          </cell>
          <cell r="I5367">
            <v>0</v>
          </cell>
        </row>
        <row r="5368">
          <cell r="A5368">
            <v>1815780780</v>
          </cell>
          <cell r="B5368">
            <v>780</v>
          </cell>
          <cell r="C5368">
            <v>815780</v>
          </cell>
          <cell r="D5368">
            <v>1</v>
          </cell>
          <cell r="E5368">
            <v>0</v>
          </cell>
          <cell r="F5368" t="str">
            <v xml:space="preserve">חינוך חברתי       </v>
          </cell>
          <cell r="G5368" t="str">
            <v>קשיח</v>
          </cell>
          <cell r="H5368">
            <v>0</v>
          </cell>
          <cell r="I5368">
            <v>0</v>
          </cell>
        </row>
        <row r="5369">
          <cell r="A5369">
            <v>1815780781</v>
          </cell>
          <cell r="B5369">
            <v>781</v>
          </cell>
          <cell r="C5369">
            <v>815780</v>
          </cell>
          <cell r="D5369">
            <v>1</v>
          </cell>
          <cell r="E5369">
            <v>0</v>
          </cell>
          <cell r="F5369" t="str">
            <v>ישיבת בני עקיבא</v>
          </cell>
          <cell r="G5369" t="str">
            <v>גמיש</v>
          </cell>
          <cell r="H5369">
            <v>-0.23580000000000001</v>
          </cell>
          <cell r="I5369">
            <v>382100</v>
          </cell>
        </row>
        <row r="5370">
          <cell r="A5370">
            <v>1815780783</v>
          </cell>
          <cell r="B5370">
            <v>783</v>
          </cell>
          <cell r="C5370">
            <v>815780</v>
          </cell>
          <cell r="D5370">
            <v>1</v>
          </cell>
          <cell r="E5370">
            <v>0</v>
          </cell>
          <cell r="F5370" t="str">
            <v>תיגבור יהדות (מהכנסות)</v>
          </cell>
          <cell r="G5370" t="str">
            <v>קשיח</v>
          </cell>
          <cell r="H5370">
            <v>0</v>
          </cell>
          <cell r="I5370">
            <v>0</v>
          </cell>
        </row>
        <row r="5371">
          <cell r="A5371">
            <v>1815780784</v>
          </cell>
          <cell r="B5371">
            <v>784</v>
          </cell>
          <cell r="C5371">
            <v>815780</v>
          </cell>
          <cell r="D5371">
            <v>1</v>
          </cell>
          <cell r="E5371">
            <v>0</v>
          </cell>
          <cell r="F5371" t="str">
            <v>חוגים  תורניים</v>
          </cell>
          <cell r="G5371" t="str">
            <v>גמיש</v>
          </cell>
          <cell r="H5371">
            <v>0</v>
          </cell>
          <cell r="I5371">
            <v>0</v>
          </cell>
        </row>
        <row r="5372">
          <cell r="A5372">
            <v>1815780810</v>
          </cell>
          <cell r="B5372">
            <v>810</v>
          </cell>
          <cell r="C5372">
            <v>815780</v>
          </cell>
          <cell r="D5372">
            <v>1</v>
          </cell>
          <cell r="E5372">
            <v>0</v>
          </cell>
          <cell r="F5372" t="str">
            <v>הקצבה לניהול עצמי</v>
          </cell>
          <cell r="G5372" t="str">
            <v>גמיש</v>
          </cell>
          <cell r="H5372">
            <v>0</v>
          </cell>
          <cell r="I5372">
            <v>0</v>
          </cell>
        </row>
        <row r="5373">
          <cell r="A5373">
            <v>1815780811</v>
          </cell>
          <cell r="B5373">
            <v>811</v>
          </cell>
          <cell r="C5373">
            <v>815780</v>
          </cell>
          <cell r="D5373">
            <v>1</v>
          </cell>
          <cell r="E5373">
            <v>0</v>
          </cell>
          <cell r="F5373" t="str">
            <v xml:space="preserve">הפעלת ביה"ס       </v>
          </cell>
          <cell r="G5373" t="str">
            <v>גמיש</v>
          </cell>
          <cell r="H5373">
            <v>0</v>
          </cell>
          <cell r="I5373">
            <v>0</v>
          </cell>
        </row>
        <row r="5374">
          <cell r="A5374">
            <v>1815780961</v>
          </cell>
          <cell r="B5374">
            <v>961</v>
          </cell>
          <cell r="C5374">
            <v>815780</v>
          </cell>
          <cell r="D5374">
            <v>1</v>
          </cell>
          <cell r="E5374">
            <v>0</v>
          </cell>
          <cell r="F5374" t="str">
            <v>רז' פעולות ורכישות</v>
          </cell>
          <cell r="G5374" t="str">
            <v>גמיש</v>
          </cell>
          <cell r="H5374">
            <v>0</v>
          </cell>
          <cell r="I5374">
            <v>0</v>
          </cell>
        </row>
        <row r="5375">
          <cell r="A5375" t="e">
            <v>#VALUE!</v>
          </cell>
          <cell r="B5375" t="str">
            <v>815780  סך הכל</v>
          </cell>
          <cell r="C5375">
            <v>0</v>
          </cell>
          <cell r="D5375">
            <v>0</v>
          </cell>
          <cell r="E5375">
            <v>0</v>
          </cell>
          <cell r="F5375" t="str">
            <v xml:space="preserve">תיכון כרם שלמה    </v>
          </cell>
          <cell r="G5375">
            <v>0</v>
          </cell>
          <cell r="H5375">
            <v>-0.23580000000000001</v>
          </cell>
          <cell r="I5375">
            <v>382100</v>
          </cell>
        </row>
        <row r="5376">
          <cell r="A5376">
            <v>18157900</v>
          </cell>
          <cell r="B5376">
            <v>0</v>
          </cell>
          <cell r="C5376">
            <v>815790</v>
          </cell>
          <cell r="D5376">
            <v>1</v>
          </cell>
          <cell r="E5376">
            <v>0</v>
          </cell>
          <cell r="F5376" t="str">
            <v>תיכון דמוקרטי (יחד)</v>
          </cell>
          <cell r="G5376" t="str">
            <v xml:space="preserve"> </v>
          </cell>
          <cell r="H5376">
            <v>0</v>
          </cell>
          <cell r="I5376">
            <v>0</v>
          </cell>
        </row>
        <row r="5377">
          <cell r="A5377">
            <v>1815790110</v>
          </cell>
          <cell r="B5377">
            <v>110</v>
          </cell>
          <cell r="C5377">
            <v>815790</v>
          </cell>
          <cell r="D5377">
            <v>1</v>
          </cell>
          <cell r="E5377">
            <v>0</v>
          </cell>
          <cell r="F5377" t="str">
            <v>השכר הקובע-תקציבית</v>
          </cell>
          <cell r="G5377" t="str">
            <v>שכר</v>
          </cell>
          <cell r="H5377">
            <v>0</v>
          </cell>
          <cell r="I5377">
            <v>0</v>
          </cell>
        </row>
        <row r="5378">
          <cell r="A5378">
            <v>1815790118</v>
          </cell>
          <cell r="B5378">
            <v>118</v>
          </cell>
          <cell r="C5378">
            <v>815790</v>
          </cell>
          <cell r="D5378">
            <v>1</v>
          </cell>
          <cell r="E5378">
            <v>0</v>
          </cell>
          <cell r="F5378" t="str">
            <v>שכר הוראה</v>
          </cell>
          <cell r="G5378" t="str">
            <v>שכר</v>
          </cell>
          <cell r="H5378">
            <v>0</v>
          </cell>
          <cell r="I5378">
            <v>0</v>
          </cell>
        </row>
        <row r="5379">
          <cell r="A5379">
            <v>1815790119</v>
          </cell>
          <cell r="B5379">
            <v>119</v>
          </cell>
          <cell r="C5379">
            <v>815790</v>
          </cell>
          <cell r="D5379">
            <v>1</v>
          </cell>
          <cell r="E5379">
            <v>0</v>
          </cell>
          <cell r="F5379" t="str">
            <v xml:space="preserve">השכר הקובע-צוברת  </v>
          </cell>
          <cell r="G5379" t="str">
            <v>שכר</v>
          </cell>
          <cell r="H5379">
            <v>0.23934181002243826</v>
          </cell>
          <cell r="I5379">
            <v>165700</v>
          </cell>
        </row>
        <row r="5380">
          <cell r="A5380">
            <v>1815790122</v>
          </cell>
          <cell r="B5380">
            <v>122</v>
          </cell>
          <cell r="C5380">
            <v>815790</v>
          </cell>
          <cell r="D5380">
            <v>1</v>
          </cell>
          <cell r="E5380">
            <v>0</v>
          </cell>
          <cell r="F5380" t="str">
            <v xml:space="preserve">ביגוד             </v>
          </cell>
          <cell r="G5380" t="str">
            <v>שכר</v>
          </cell>
          <cell r="H5380">
            <v>0</v>
          </cell>
          <cell r="I5380">
            <v>2000</v>
          </cell>
        </row>
        <row r="5381">
          <cell r="A5381">
            <v>1815790126</v>
          </cell>
          <cell r="B5381">
            <v>126</v>
          </cell>
          <cell r="C5381">
            <v>815790</v>
          </cell>
          <cell r="D5381">
            <v>1</v>
          </cell>
          <cell r="E5381">
            <v>0</v>
          </cell>
          <cell r="F5381" t="str">
            <v xml:space="preserve">דמי הבראה         </v>
          </cell>
          <cell r="G5381" t="str">
            <v>שכר</v>
          </cell>
          <cell r="H5381">
            <v>9.0909090909090828E-2</v>
          </cell>
          <cell r="I5381">
            <v>4800</v>
          </cell>
        </row>
        <row r="5382">
          <cell r="A5382">
            <v>1815790130</v>
          </cell>
          <cell r="B5382">
            <v>130</v>
          </cell>
          <cell r="C5382">
            <v>815790</v>
          </cell>
          <cell r="D5382">
            <v>1</v>
          </cell>
          <cell r="E5382">
            <v>0</v>
          </cell>
          <cell r="F5382" t="str">
            <v xml:space="preserve">שעות נוספות       </v>
          </cell>
          <cell r="G5382" t="str">
            <v>שכר</v>
          </cell>
          <cell r="H5382">
            <v>0</v>
          </cell>
          <cell r="I5382">
            <v>0</v>
          </cell>
        </row>
        <row r="5383">
          <cell r="A5383">
            <v>1815790140</v>
          </cell>
          <cell r="B5383">
            <v>140</v>
          </cell>
          <cell r="C5383">
            <v>815790</v>
          </cell>
          <cell r="D5383">
            <v>1</v>
          </cell>
          <cell r="E5383">
            <v>0</v>
          </cell>
          <cell r="F5383" t="str">
            <v>השתתפות באחזקת רכב</v>
          </cell>
          <cell r="G5383" t="str">
            <v>שכר</v>
          </cell>
          <cell r="H5383">
            <v>0</v>
          </cell>
          <cell r="I5383">
            <v>0</v>
          </cell>
        </row>
        <row r="5384">
          <cell r="A5384">
            <v>1815790250</v>
          </cell>
          <cell r="B5384">
            <v>250</v>
          </cell>
          <cell r="C5384">
            <v>815790</v>
          </cell>
          <cell r="D5384">
            <v>1</v>
          </cell>
          <cell r="E5384">
            <v>0</v>
          </cell>
          <cell r="F5384" t="str">
            <v>שעות השאלה למשה"ח</v>
          </cell>
          <cell r="G5384" t="str">
            <v>שכר</v>
          </cell>
          <cell r="H5384">
            <v>0</v>
          </cell>
          <cell r="I5384">
            <v>0</v>
          </cell>
        </row>
        <row r="5385">
          <cell r="A5385">
            <v>1815790262</v>
          </cell>
          <cell r="B5385">
            <v>262</v>
          </cell>
          <cell r="C5385">
            <v>815790</v>
          </cell>
          <cell r="D5385">
            <v>1</v>
          </cell>
          <cell r="E5385">
            <v>0</v>
          </cell>
          <cell r="F5385" t="str">
            <v xml:space="preserve">שאילת מורים       </v>
          </cell>
          <cell r="G5385" t="str">
            <v>שכר</v>
          </cell>
          <cell r="H5385">
            <v>0</v>
          </cell>
          <cell r="I5385">
            <v>0</v>
          </cell>
        </row>
        <row r="5386">
          <cell r="A5386">
            <v>1815790263</v>
          </cell>
          <cell r="B5386">
            <v>263</v>
          </cell>
          <cell r="C5386">
            <v>815790</v>
          </cell>
          <cell r="D5386">
            <v>1</v>
          </cell>
          <cell r="E5386">
            <v>0</v>
          </cell>
          <cell r="F5386" t="str">
            <v xml:space="preserve">עובדי חברת מוסדות </v>
          </cell>
          <cell r="G5386" t="str">
            <v>שכר</v>
          </cell>
          <cell r="H5386">
            <v>0</v>
          </cell>
          <cell r="I5386">
            <v>0</v>
          </cell>
        </row>
        <row r="5387">
          <cell r="A5387">
            <v>1815790431</v>
          </cell>
          <cell r="B5387">
            <v>431</v>
          </cell>
          <cell r="C5387">
            <v>815790</v>
          </cell>
          <cell r="D5387">
            <v>1</v>
          </cell>
          <cell r="E5387">
            <v>0</v>
          </cell>
          <cell r="F5387" t="str">
            <v xml:space="preserve">חשמל              </v>
          </cell>
          <cell r="G5387" t="str">
            <v>קשיח</v>
          </cell>
          <cell r="H5387">
            <v>0</v>
          </cell>
          <cell r="I5387">
            <v>0</v>
          </cell>
        </row>
        <row r="5388">
          <cell r="A5388">
            <v>1815790437</v>
          </cell>
          <cell r="B5388">
            <v>437</v>
          </cell>
          <cell r="C5388">
            <v>815790</v>
          </cell>
          <cell r="D5388">
            <v>1</v>
          </cell>
          <cell r="E5388">
            <v>0</v>
          </cell>
          <cell r="F5388" t="str">
            <v>אחזקת אזעקה</v>
          </cell>
          <cell r="G5388" t="str">
            <v>קשיח</v>
          </cell>
          <cell r="H5388">
            <v>0</v>
          </cell>
          <cell r="I5388">
            <v>0</v>
          </cell>
        </row>
        <row r="5389">
          <cell r="A5389">
            <v>1815790441</v>
          </cell>
          <cell r="B5389">
            <v>441</v>
          </cell>
          <cell r="C5389">
            <v>815790</v>
          </cell>
          <cell r="D5389">
            <v>1</v>
          </cell>
          <cell r="E5389">
            <v>0</v>
          </cell>
          <cell r="F5389" t="str">
            <v xml:space="preserve">ביטוח             </v>
          </cell>
          <cell r="G5389" t="str">
            <v>קשיח</v>
          </cell>
          <cell r="H5389">
            <v>0</v>
          </cell>
          <cell r="I5389">
            <v>0</v>
          </cell>
        </row>
        <row r="5390">
          <cell r="A5390">
            <v>1815790583</v>
          </cell>
          <cell r="B5390">
            <v>583</v>
          </cell>
          <cell r="C5390">
            <v>815790</v>
          </cell>
          <cell r="D5390">
            <v>1</v>
          </cell>
          <cell r="E5390">
            <v>0</v>
          </cell>
          <cell r="F5390" t="str">
            <v xml:space="preserve">שרות רפואי         </v>
          </cell>
          <cell r="G5390" t="str">
            <v>קשיח</v>
          </cell>
          <cell r="H5390">
            <v>0</v>
          </cell>
          <cell r="I5390">
            <v>0</v>
          </cell>
        </row>
        <row r="5391">
          <cell r="A5391">
            <v>1815790585</v>
          </cell>
          <cell r="B5391">
            <v>585</v>
          </cell>
          <cell r="C5391">
            <v>815790</v>
          </cell>
          <cell r="D5391">
            <v>1</v>
          </cell>
          <cell r="E5391">
            <v>0</v>
          </cell>
          <cell r="F5391" t="str">
            <v xml:space="preserve">שרות אחות         </v>
          </cell>
          <cell r="G5391" t="str">
            <v>קשיח</v>
          </cell>
          <cell r="H5391">
            <v>0</v>
          </cell>
          <cell r="I5391">
            <v>0</v>
          </cell>
        </row>
        <row r="5392">
          <cell r="A5392">
            <v>1815790721</v>
          </cell>
          <cell r="B5392">
            <v>721</v>
          </cell>
          <cell r="C5392">
            <v>815790</v>
          </cell>
          <cell r="D5392">
            <v>1</v>
          </cell>
          <cell r="E5392">
            <v>0</v>
          </cell>
          <cell r="F5392" t="str">
            <v>חמרים-תחזוקת מבנים</v>
          </cell>
          <cell r="G5392" t="str">
            <v>גמיש</v>
          </cell>
          <cell r="H5392">
            <v>0</v>
          </cell>
          <cell r="I5392">
            <v>0</v>
          </cell>
        </row>
        <row r="5393">
          <cell r="A5393">
            <v>1815790751</v>
          </cell>
          <cell r="B5393">
            <v>751</v>
          </cell>
          <cell r="C5393">
            <v>815790</v>
          </cell>
          <cell r="D5393">
            <v>1</v>
          </cell>
          <cell r="E5393">
            <v>0</v>
          </cell>
          <cell r="F5393" t="str">
            <v xml:space="preserve">עבודות קבלניות    </v>
          </cell>
          <cell r="G5393" t="str">
            <v>גמיש</v>
          </cell>
          <cell r="H5393">
            <v>0</v>
          </cell>
          <cell r="I5393">
            <v>0</v>
          </cell>
        </row>
        <row r="5394">
          <cell r="A5394">
            <v>1815790752</v>
          </cell>
          <cell r="B5394">
            <v>752</v>
          </cell>
          <cell r="C5394">
            <v>815790</v>
          </cell>
          <cell r="D5394">
            <v>1</v>
          </cell>
          <cell r="E5394">
            <v>0</v>
          </cell>
          <cell r="F5394" t="str">
            <v xml:space="preserve">נקיון בקבלנות     </v>
          </cell>
          <cell r="G5394" t="str">
            <v>קשיח</v>
          </cell>
          <cell r="H5394">
            <v>0</v>
          </cell>
          <cell r="I5394">
            <v>0</v>
          </cell>
        </row>
        <row r="5395">
          <cell r="A5395">
            <v>1815790759</v>
          </cell>
          <cell r="B5395">
            <v>759</v>
          </cell>
          <cell r="C5395">
            <v>815790</v>
          </cell>
          <cell r="D5395">
            <v>1</v>
          </cell>
          <cell r="E5395">
            <v>0</v>
          </cell>
          <cell r="F5395" t="str">
            <v>מ"מ תיכוניים</v>
          </cell>
          <cell r="G5395" t="str">
            <v>קשיח</v>
          </cell>
          <cell r="H5395">
            <v>0</v>
          </cell>
          <cell r="I5395">
            <v>0</v>
          </cell>
        </row>
        <row r="5396">
          <cell r="A5396">
            <v>1815790762</v>
          </cell>
          <cell r="B5396">
            <v>762</v>
          </cell>
          <cell r="C5396">
            <v>815790</v>
          </cell>
          <cell r="D5396">
            <v>1</v>
          </cell>
          <cell r="E5396">
            <v>0</v>
          </cell>
          <cell r="F5396" t="str">
            <v xml:space="preserve">שאילת מורים       </v>
          </cell>
          <cell r="G5396" t="str">
            <v>קשיח</v>
          </cell>
          <cell r="H5396">
            <v>0</v>
          </cell>
          <cell r="I5396">
            <v>0</v>
          </cell>
        </row>
        <row r="5397">
          <cell r="A5397">
            <v>1815790763</v>
          </cell>
          <cell r="B5397">
            <v>763</v>
          </cell>
          <cell r="C5397">
            <v>815790</v>
          </cell>
          <cell r="D5397">
            <v>1</v>
          </cell>
          <cell r="E5397">
            <v>0</v>
          </cell>
          <cell r="F5397" t="str">
            <v xml:space="preserve">עובדי חברת מוסדות </v>
          </cell>
          <cell r="G5397" t="str">
            <v>קשיח</v>
          </cell>
          <cell r="H5397">
            <v>0</v>
          </cell>
          <cell r="I5397">
            <v>0</v>
          </cell>
        </row>
        <row r="5398">
          <cell r="A5398">
            <v>1815790780</v>
          </cell>
          <cell r="B5398">
            <v>780</v>
          </cell>
          <cell r="C5398">
            <v>815790</v>
          </cell>
          <cell r="D5398">
            <v>1</v>
          </cell>
          <cell r="E5398">
            <v>0</v>
          </cell>
          <cell r="F5398" t="str">
            <v xml:space="preserve">חינוך חברתי       </v>
          </cell>
          <cell r="G5398" t="str">
            <v>קשיח</v>
          </cell>
          <cell r="H5398">
            <v>0</v>
          </cell>
          <cell r="I5398">
            <v>0</v>
          </cell>
        </row>
        <row r="5399">
          <cell r="A5399">
            <v>1815790810</v>
          </cell>
          <cell r="B5399">
            <v>810</v>
          </cell>
          <cell r="C5399">
            <v>815790</v>
          </cell>
          <cell r="D5399">
            <v>1</v>
          </cell>
          <cell r="E5399">
            <v>0</v>
          </cell>
          <cell r="F5399" t="str">
            <v>השתת' בהפעלת ביה"ס</v>
          </cell>
          <cell r="G5399" t="str">
            <v>גמיש</v>
          </cell>
          <cell r="H5399">
            <v>0</v>
          </cell>
          <cell r="I5399">
            <v>0</v>
          </cell>
        </row>
        <row r="5400">
          <cell r="A5400">
            <v>1815790811</v>
          </cell>
          <cell r="B5400">
            <v>811</v>
          </cell>
          <cell r="C5400">
            <v>815790</v>
          </cell>
          <cell r="D5400">
            <v>1</v>
          </cell>
          <cell r="E5400">
            <v>0</v>
          </cell>
          <cell r="F5400" t="str">
            <v>הפעלת  ביה"ס</v>
          </cell>
          <cell r="G5400" t="str">
            <v>גמיש</v>
          </cell>
          <cell r="H5400">
            <v>0</v>
          </cell>
          <cell r="I5400">
            <v>0</v>
          </cell>
        </row>
        <row r="5401">
          <cell r="A5401">
            <v>1815790812</v>
          </cell>
          <cell r="B5401">
            <v>812</v>
          </cell>
          <cell r="C5401">
            <v>815790</v>
          </cell>
          <cell r="D5401">
            <v>1</v>
          </cell>
          <cell r="E5401">
            <v>0</v>
          </cell>
          <cell r="F5401" t="str">
            <v>מסיבות כיתתיות</v>
          </cell>
          <cell r="G5401" t="str">
            <v>גמיש</v>
          </cell>
          <cell r="H5401">
            <v>0</v>
          </cell>
          <cell r="I5401">
            <v>0</v>
          </cell>
        </row>
        <row r="5402">
          <cell r="A5402">
            <v>1815790838</v>
          </cell>
          <cell r="B5402">
            <v>838</v>
          </cell>
          <cell r="C5402">
            <v>815790</v>
          </cell>
          <cell r="D5402">
            <v>1</v>
          </cell>
          <cell r="E5402">
            <v>0</v>
          </cell>
          <cell r="F5402" t="str">
            <v>תכנית לאומית-קידום אנגלית</v>
          </cell>
          <cell r="G5402" t="str">
            <v>גמיש</v>
          </cell>
          <cell r="H5402">
            <v>0</v>
          </cell>
          <cell r="I5402">
            <v>0</v>
          </cell>
        </row>
        <row r="5403">
          <cell r="A5403">
            <v>1815790911</v>
          </cell>
          <cell r="B5403">
            <v>911</v>
          </cell>
          <cell r="C5403">
            <v>815790</v>
          </cell>
          <cell r="D5403">
            <v>1</v>
          </cell>
          <cell r="E5403">
            <v>0</v>
          </cell>
          <cell r="F5403" t="str">
            <v>פעילות חוויתית יהדות</v>
          </cell>
          <cell r="G5403" t="str">
            <v>קשיח</v>
          </cell>
          <cell r="H5403">
            <v>0</v>
          </cell>
          <cell r="I5403">
            <v>0</v>
          </cell>
        </row>
        <row r="5404">
          <cell r="A5404" t="e">
            <v>#VALUE!</v>
          </cell>
          <cell r="B5404" t="str">
            <v>815790  סך הכל</v>
          </cell>
          <cell r="C5404">
            <v>0</v>
          </cell>
          <cell r="D5404">
            <v>0</v>
          </cell>
          <cell r="E5404">
            <v>0</v>
          </cell>
          <cell r="F5404" t="str">
            <v>תיכון דמוקרטי (יחד)</v>
          </cell>
          <cell r="G5404">
            <v>0</v>
          </cell>
          <cell r="H5404">
            <v>0.23126338329764451</v>
          </cell>
          <cell r="I5404">
            <v>172500</v>
          </cell>
        </row>
        <row r="5405">
          <cell r="A5405">
            <v>0</v>
          </cell>
          <cell r="B5405">
            <v>0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</row>
        <row r="5406">
          <cell r="A5406">
            <v>0</v>
          </cell>
          <cell r="B5406">
            <v>0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</row>
        <row r="5407">
          <cell r="A5407">
            <v>0</v>
          </cell>
          <cell r="B5407">
            <v>0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</row>
        <row r="5408">
          <cell r="A5408">
            <v>0</v>
          </cell>
          <cell r="B5408">
            <v>0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</row>
        <row r="5409">
          <cell r="A5409">
            <v>0</v>
          </cell>
          <cell r="B5409">
            <v>0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</row>
        <row r="5410">
          <cell r="A5410">
            <v>0</v>
          </cell>
          <cell r="B5410">
            <v>0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</row>
        <row r="5411">
          <cell r="A5411">
            <v>0</v>
          </cell>
          <cell r="B5411">
            <v>0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</row>
        <row r="5412">
          <cell r="A5412">
            <v>0</v>
          </cell>
          <cell r="B5412">
            <v>0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</row>
        <row r="5413">
          <cell r="A5413">
            <v>0</v>
          </cell>
          <cell r="B5413">
            <v>0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</row>
        <row r="5414">
          <cell r="A5414">
            <v>0</v>
          </cell>
          <cell r="B5414">
            <v>0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</row>
        <row r="5415">
          <cell r="A5415">
            <v>0</v>
          </cell>
          <cell r="B5415">
            <v>0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</row>
        <row r="5416">
          <cell r="A5416">
            <v>18158000</v>
          </cell>
          <cell r="B5416">
            <v>0</v>
          </cell>
          <cell r="C5416">
            <v>815800</v>
          </cell>
          <cell r="D5416">
            <v>1</v>
          </cell>
          <cell r="E5416">
            <v>0</v>
          </cell>
          <cell r="F5416" t="str">
            <v>בי"ס תיכון עתידים</v>
          </cell>
          <cell r="G5416" t="str">
            <v xml:space="preserve"> </v>
          </cell>
          <cell r="H5416">
            <v>0</v>
          </cell>
          <cell r="I5416">
            <v>0</v>
          </cell>
        </row>
        <row r="5417">
          <cell r="A5417">
            <v>1815800110</v>
          </cell>
          <cell r="B5417">
            <v>110</v>
          </cell>
          <cell r="C5417">
            <v>815800</v>
          </cell>
          <cell r="D5417">
            <v>1</v>
          </cell>
          <cell r="E5417">
            <v>0</v>
          </cell>
          <cell r="F5417" t="str">
            <v>השכר הקובע-תקציבית</v>
          </cell>
          <cell r="G5417" t="str">
            <v>שכר</v>
          </cell>
          <cell r="H5417">
            <v>1.4844804318488558E-2</v>
          </cell>
          <cell r="I5417">
            <v>150400</v>
          </cell>
        </row>
        <row r="5418">
          <cell r="A5418">
            <v>1815800118</v>
          </cell>
          <cell r="B5418">
            <v>118</v>
          </cell>
          <cell r="C5418">
            <v>815800</v>
          </cell>
          <cell r="D5418">
            <v>1</v>
          </cell>
          <cell r="E5418">
            <v>0</v>
          </cell>
          <cell r="F5418" t="str">
            <v xml:space="preserve">שכר עובדי הוראה   </v>
          </cell>
          <cell r="G5418" t="str">
            <v>שכר</v>
          </cell>
          <cell r="H5418">
            <v>0.22577279123866778</v>
          </cell>
          <cell r="I5418">
            <v>12804300</v>
          </cell>
        </row>
        <row r="5419">
          <cell r="A5419">
            <v>1815800119</v>
          </cell>
          <cell r="B5419">
            <v>119</v>
          </cell>
          <cell r="C5419">
            <v>815800</v>
          </cell>
          <cell r="D5419">
            <v>1</v>
          </cell>
          <cell r="E5419">
            <v>0</v>
          </cell>
          <cell r="F5419" t="str">
            <v xml:space="preserve">השכר הקובע-צוברת  </v>
          </cell>
          <cell r="G5419" t="str">
            <v>שכר</v>
          </cell>
          <cell r="H5419">
            <v>3.2480572775692051E-2</v>
          </cell>
          <cell r="I5419">
            <v>1182500</v>
          </cell>
        </row>
        <row r="5420">
          <cell r="A5420">
            <v>1815800122</v>
          </cell>
          <cell r="B5420">
            <v>122</v>
          </cell>
          <cell r="C5420">
            <v>815800</v>
          </cell>
          <cell r="D5420">
            <v>1</v>
          </cell>
          <cell r="E5420">
            <v>0</v>
          </cell>
          <cell r="F5420" t="str">
            <v xml:space="preserve">ביגוד             </v>
          </cell>
          <cell r="G5420" t="str">
            <v>שכר</v>
          </cell>
          <cell r="H5420">
            <v>0</v>
          </cell>
          <cell r="I5420">
            <v>140700</v>
          </cell>
        </row>
        <row r="5421">
          <cell r="A5421">
            <v>1815800126</v>
          </cell>
          <cell r="B5421">
            <v>126</v>
          </cell>
          <cell r="C5421">
            <v>815800</v>
          </cell>
          <cell r="D5421">
            <v>1</v>
          </cell>
          <cell r="E5421">
            <v>0</v>
          </cell>
          <cell r="F5421" t="str">
            <v xml:space="preserve">דמי הבראה         </v>
          </cell>
          <cell r="G5421" t="str">
            <v>שכר</v>
          </cell>
          <cell r="H5421">
            <v>4.4176706827309342E-2</v>
          </cell>
          <cell r="I5421">
            <v>260000</v>
          </cell>
        </row>
        <row r="5422">
          <cell r="A5422">
            <v>1815800130</v>
          </cell>
          <cell r="B5422">
            <v>130</v>
          </cell>
          <cell r="C5422">
            <v>815800</v>
          </cell>
          <cell r="D5422">
            <v>1</v>
          </cell>
          <cell r="E5422">
            <v>0</v>
          </cell>
          <cell r="F5422" t="str">
            <v xml:space="preserve">שעות נוספות       </v>
          </cell>
          <cell r="G5422" t="str">
            <v>שכר</v>
          </cell>
          <cell r="H5422">
            <v>0</v>
          </cell>
          <cell r="I5422">
            <v>12000</v>
          </cell>
        </row>
        <row r="5423">
          <cell r="A5423">
            <v>1815800140</v>
          </cell>
          <cell r="B5423">
            <v>140</v>
          </cell>
          <cell r="C5423">
            <v>815800</v>
          </cell>
          <cell r="D5423">
            <v>1</v>
          </cell>
          <cell r="E5423">
            <v>0</v>
          </cell>
          <cell r="F5423" t="str">
            <v>השתתפות באחזקת רכב</v>
          </cell>
          <cell r="G5423" t="str">
            <v>שכר</v>
          </cell>
          <cell r="H5423">
            <v>0</v>
          </cell>
          <cell r="I5423">
            <v>35000</v>
          </cell>
        </row>
        <row r="5424">
          <cell r="A5424">
            <v>1815800210</v>
          </cell>
          <cell r="B5424">
            <v>210</v>
          </cell>
          <cell r="C5424">
            <v>815800</v>
          </cell>
          <cell r="D5424">
            <v>1</v>
          </cell>
          <cell r="E5424">
            <v>0</v>
          </cell>
          <cell r="F5424" t="str">
            <v>השכר הקובע</v>
          </cell>
          <cell r="G5424" t="str">
            <v>שכר</v>
          </cell>
          <cell r="H5424">
            <v>0</v>
          </cell>
          <cell r="I5424">
            <v>0</v>
          </cell>
        </row>
        <row r="5425">
          <cell r="A5425">
            <v>1815800212</v>
          </cell>
          <cell r="B5425">
            <v>212</v>
          </cell>
          <cell r="C5425">
            <v>815800</v>
          </cell>
          <cell r="D5425">
            <v>1</v>
          </cell>
          <cell r="E5425">
            <v>0</v>
          </cell>
          <cell r="F5425" t="str">
            <v xml:space="preserve">שעורי עזר לעולים  </v>
          </cell>
          <cell r="G5425" t="str">
            <v>שכר</v>
          </cell>
          <cell r="H5425">
            <v>0</v>
          </cell>
          <cell r="I5425">
            <v>0</v>
          </cell>
        </row>
        <row r="5426">
          <cell r="A5426">
            <v>1815800213</v>
          </cell>
          <cell r="B5426">
            <v>213</v>
          </cell>
          <cell r="C5426">
            <v>815800</v>
          </cell>
          <cell r="D5426">
            <v>1</v>
          </cell>
          <cell r="E5426">
            <v>0</v>
          </cell>
          <cell r="F5426" t="str">
            <v xml:space="preserve">שעורי עזר לנכים   </v>
          </cell>
          <cell r="G5426" t="str">
            <v>שכר</v>
          </cell>
          <cell r="H5426">
            <v>0</v>
          </cell>
          <cell r="I5426">
            <v>0</v>
          </cell>
        </row>
        <row r="5427">
          <cell r="A5427">
            <v>1815800214</v>
          </cell>
          <cell r="B5427">
            <v>214</v>
          </cell>
          <cell r="C5427">
            <v>815800</v>
          </cell>
          <cell r="D5427">
            <v>1</v>
          </cell>
          <cell r="E5427">
            <v>0</v>
          </cell>
          <cell r="F5427" t="str">
            <v>שעורי עזר לתלמידים</v>
          </cell>
          <cell r="G5427" t="str">
            <v>שכר</v>
          </cell>
          <cell r="H5427">
            <v>0</v>
          </cell>
          <cell r="I5427">
            <v>0</v>
          </cell>
        </row>
        <row r="5428">
          <cell r="A5428">
            <v>1815800215</v>
          </cell>
          <cell r="B5428">
            <v>215</v>
          </cell>
          <cell r="C5428">
            <v>815800</v>
          </cell>
          <cell r="D5428">
            <v>1</v>
          </cell>
          <cell r="E5428">
            <v>0</v>
          </cell>
          <cell r="F5428" t="str">
            <v>קייטנת קיץ בחט"ב ובתיכוניים</v>
          </cell>
          <cell r="G5428" t="str">
            <v>שכר</v>
          </cell>
          <cell r="H5428">
            <v>0</v>
          </cell>
          <cell r="I5428">
            <v>0</v>
          </cell>
        </row>
        <row r="5429">
          <cell r="A5429">
            <v>1815800216</v>
          </cell>
          <cell r="B5429">
            <v>216</v>
          </cell>
          <cell r="C5429">
            <v>815800</v>
          </cell>
          <cell r="D5429">
            <v>1</v>
          </cell>
          <cell r="E5429">
            <v>0</v>
          </cell>
          <cell r="F5429" t="str">
            <v>פרוייקט גימלאים</v>
          </cell>
          <cell r="G5429" t="str">
            <v>שכר</v>
          </cell>
          <cell r="H5429">
            <v>0</v>
          </cell>
          <cell r="I5429">
            <v>30000</v>
          </cell>
        </row>
        <row r="5430">
          <cell r="A5430">
            <v>1815800250</v>
          </cell>
          <cell r="B5430">
            <v>250</v>
          </cell>
          <cell r="C5430">
            <v>815800</v>
          </cell>
          <cell r="D5430">
            <v>1</v>
          </cell>
          <cell r="E5430">
            <v>0</v>
          </cell>
          <cell r="F5430" t="str">
            <v>שעות השאלה למשה"ח</v>
          </cell>
          <cell r="G5430" t="str">
            <v>שכר</v>
          </cell>
          <cell r="H5430">
            <v>3.5185185185185182</v>
          </cell>
          <cell r="I5430">
            <v>158600</v>
          </cell>
        </row>
        <row r="5431">
          <cell r="A5431">
            <v>1815800261</v>
          </cell>
          <cell r="B5431">
            <v>261</v>
          </cell>
          <cell r="C5431">
            <v>815800</v>
          </cell>
          <cell r="D5431">
            <v>1</v>
          </cell>
          <cell r="E5431">
            <v>0</v>
          </cell>
          <cell r="F5431" t="str">
            <v>תכנית גי"א / מש"ב</v>
          </cell>
          <cell r="G5431" t="str">
            <v>שכר</v>
          </cell>
          <cell r="H5431">
            <v>0</v>
          </cell>
          <cell r="I5431">
            <v>0</v>
          </cell>
        </row>
        <row r="5432">
          <cell r="A5432">
            <v>1815800263</v>
          </cell>
          <cell r="B5432">
            <v>263</v>
          </cell>
          <cell r="C5432">
            <v>815800</v>
          </cell>
          <cell r="D5432">
            <v>1</v>
          </cell>
          <cell r="E5432">
            <v>0</v>
          </cell>
          <cell r="F5432" t="str">
            <v>עובדי מינהלה</v>
          </cell>
          <cell r="G5432" t="str">
            <v>שכר</v>
          </cell>
          <cell r="H5432">
            <v>0</v>
          </cell>
          <cell r="I5432">
            <v>0</v>
          </cell>
        </row>
        <row r="5433">
          <cell r="A5433">
            <v>1815800264</v>
          </cell>
          <cell r="B5433">
            <v>264</v>
          </cell>
          <cell r="C5433">
            <v>815800</v>
          </cell>
          <cell r="D5433">
            <v>1</v>
          </cell>
          <cell r="E5433">
            <v>0</v>
          </cell>
          <cell r="F5433" t="str">
            <v>סייעות-מוסדות+חברה</v>
          </cell>
          <cell r="G5433" t="str">
            <v>שכר</v>
          </cell>
          <cell r="H5433">
            <v>0</v>
          </cell>
          <cell r="I5433">
            <v>0</v>
          </cell>
        </row>
        <row r="5434">
          <cell r="A5434">
            <v>1815800350</v>
          </cell>
          <cell r="B5434">
            <v>350</v>
          </cell>
          <cell r="C5434">
            <v>815800</v>
          </cell>
          <cell r="D5434">
            <v>1</v>
          </cell>
          <cell r="E5434">
            <v>0</v>
          </cell>
          <cell r="F5434" t="str">
            <v>ליסינג- 513-21-901</v>
          </cell>
          <cell r="G5434" t="str">
            <v>שכר</v>
          </cell>
          <cell r="H5434">
            <v>4.7619047619047672E-2</v>
          </cell>
          <cell r="I5434">
            <v>44000</v>
          </cell>
        </row>
        <row r="5435">
          <cell r="A5435">
            <v>1815800351</v>
          </cell>
          <cell r="B5435">
            <v>351</v>
          </cell>
          <cell r="C5435">
            <v>815800</v>
          </cell>
          <cell r="D5435">
            <v>1</v>
          </cell>
          <cell r="E5435">
            <v>0</v>
          </cell>
          <cell r="F5435" t="str">
            <v>הוצאות- 513-21-901</v>
          </cell>
          <cell r="G5435" t="str">
            <v>שכר</v>
          </cell>
          <cell r="H5435">
            <v>0.20952380952380945</v>
          </cell>
          <cell r="I5435">
            <v>25400</v>
          </cell>
        </row>
        <row r="5436">
          <cell r="A5436">
            <v>1815800410</v>
          </cell>
          <cell r="B5436">
            <v>410</v>
          </cell>
          <cell r="C5436">
            <v>815800</v>
          </cell>
          <cell r="D5436">
            <v>1</v>
          </cell>
          <cell r="E5436">
            <v>0</v>
          </cell>
          <cell r="F5436" t="str">
            <v>השכרת אולם הפועל חולון</v>
          </cell>
          <cell r="G5436" t="str">
            <v>קשיח</v>
          </cell>
          <cell r="H5436">
            <v>0</v>
          </cell>
          <cell r="I5436">
            <v>0</v>
          </cell>
        </row>
        <row r="5437">
          <cell r="A5437">
            <v>1815800420</v>
          </cell>
          <cell r="B5437">
            <v>420</v>
          </cell>
          <cell r="C5437">
            <v>815800</v>
          </cell>
          <cell r="D5437">
            <v>1</v>
          </cell>
          <cell r="E5437">
            <v>0</v>
          </cell>
          <cell r="F5437" t="str">
            <v xml:space="preserve">כיבוי אש          </v>
          </cell>
          <cell r="G5437" t="str">
            <v>גמיש</v>
          </cell>
          <cell r="H5437">
            <v>0</v>
          </cell>
          <cell r="I5437">
            <v>8000</v>
          </cell>
        </row>
        <row r="5438">
          <cell r="A5438">
            <v>1815800423</v>
          </cell>
          <cell r="B5438">
            <v>423</v>
          </cell>
          <cell r="C5438">
            <v>815800</v>
          </cell>
          <cell r="D5438">
            <v>1</v>
          </cell>
          <cell r="E5438">
            <v>0</v>
          </cell>
          <cell r="F5438" t="str">
            <v xml:space="preserve">תחזוקת מבנה       </v>
          </cell>
          <cell r="G5438" t="str">
            <v>קשיח</v>
          </cell>
          <cell r="H5438">
            <v>0</v>
          </cell>
          <cell r="I5438">
            <v>0</v>
          </cell>
        </row>
        <row r="5439">
          <cell r="A5439">
            <v>1815800431</v>
          </cell>
          <cell r="B5439">
            <v>431</v>
          </cell>
          <cell r="C5439">
            <v>815800</v>
          </cell>
          <cell r="D5439">
            <v>1</v>
          </cell>
          <cell r="E5439">
            <v>0</v>
          </cell>
          <cell r="F5439" t="str">
            <v xml:space="preserve">חשמל              </v>
          </cell>
          <cell r="G5439" t="str">
            <v>קשיח</v>
          </cell>
          <cell r="H5439">
            <v>0</v>
          </cell>
          <cell r="I5439">
            <v>133000</v>
          </cell>
        </row>
        <row r="5440">
          <cell r="A5440">
            <v>1815800432</v>
          </cell>
          <cell r="B5440">
            <v>432</v>
          </cell>
          <cell r="C5440">
            <v>815800</v>
          </cell>
          <cell r="D5440">
            <v>1</v>
          </cell>
          <cell r="E5440">
            <v>0</v>
          </cell>
          <cell r="F5440" t="str">
            <v xml:space="preserve">מים               </v>
          </cell>
          <cell r="G5440" t="str">
            <v>קשיח</v>
          </cell>
          <cell r="H5440">
            <v>0</v>
          </cell>
          <cell r="I5440">
            <v>78400</v>
          </cell>
        </row>
        <row r="5441">
          <cell r="A5441">
            <v>1815800433</v>
          </cell>
          <cell r="B5441">
            <v>433</v>
          </cell>
          <cell r="C5441">
            <v>815800</v>
          </cell>
          <cell r="D5441">
            <v>1</v>
          </cell>
          <cell r="E5441">
            <v>0</v>
          </cell>
          <cell r="F5441" t="str">
            <v xml:space="preserve">חומרי נקיון       </v>
          </cell>
          <cell r="G5441" t="str">
            <v>גמיש</v>
          </cell>
          <cell r="H5441">
            <v>0</v>
          </cell>
          <cell r="I5441">
            <v>0</v>
          </cell>
        </row>
        <row r="5442">
          <cell r="A5442">
            <v>1815800434</v>
          </cell>
          <cell r="B5442">
            <v>434</v>
          </cell>
          <cell r="C5442">
            <v>815800</v>
          </cell>
          <cell r="D5442">
            <v>1</v>
          </cell>
          <cell r="E5442">
            <v>0</v>
          </cell>
          <cell r="F5442" t="str">
            <v xml:space="preserve">חיטוי והדברה      </v>
          </cell>
          <cell r="G5442" t="str">
            <v>גמיש</v>
          </cell>
          <cell r="H5442">
            <v>0</v>
          </cell>
          <cell r="I5442">
            <v>0</v>
          </cell>
        </row>
        <row r="5443">
          <cell r="A5443">
            <v>1815800437</v>
          </cell>
          <cell r="B5443">
            <v>437</v>
          </cell>
          <cell r="C5443">
            <v>815800</v>
          </cell>
          <cell r="D5443">
            <v>1</v>
          </cell>
          <cell r="E5443">
            <v>0</v>
          </cell>
          <cell r="F5443" t="str">
            <v>אחזקת אזעקה</v>
          </cell>
          <cell r="G5443" t="str">
            <v>קשיח</v>
          </cell>
          <cell r="H5443">
            <v>7.6923076923076872E-2</v>
          </cell>
          <cell r="I5443">
            <v>1400</v>
          </cell>
        </row>
        <row r="5444">
          <cell r="A5444">
            <v>1815800441</v>
          </cell>
          <cell r="B5444">
            <v>441</v>
          </cell>
          <cell r="C5444">
            <v>815800</v>
          </cell>
          <cell r="D5444">
            <v>1</v>
          </cell>
          <cell r="E5444">
            <v>0</v>
          </cell>
          <cell r="F5444" t="str">
            <v xml:space="preserve">ביטוח             </v>
          </cell>
          <cell r="G5444" t="str">
            <v>קשיח</v>
          </cell>
          <cell r="H5444">
            <v>0</v>
          </cell>
          <cell r="I5444">
            <v>0</v>
          </cell>
        </row>
        <row r="5445">
          <cell r="A5445">
            <v>1815800450</v>
          </cell>
          <cell r="B5445">
            <v>450</v>
          </cell>
          <cell r="C5445">
            <v>815800</v>
          </cell>
          <cell r="D5445">
            <v>1</v>
          </cell>
          <cell r="E5445">
            <v>0</v>
          </cell>
          <cell r="F5445" t="str">
            <v xml:space="preserve">ריהוט ואחזקתו     </v>
          </cell>
          <cell r="G5445" t="str">
            <v>גמיש</v>
          </cell>
          <cell r="H5445">
            <v>0</v>
          </cell>
          <cell r="I5445">
            <v>16700</v>
          </cell>
        </row>
        <row r="5446">
          <cell r="A5446">
            <v>1815800470</v>
          </cell>
          <cell r="B5446">
            <v>470</v>
          </cell>
          <cell r="C5446">
            <v>815800</v>
          </cell>
          <cell r="D5446">
            <v>1</v>
          </cell>
          <cell r="E5446">
            <v>0</v>
          </cell>
          <cell r="F5446" t="str">
            <v xml:space="preserve">אחזקת מכונות משרד </v>
          </cell>
          <cell r="G5446" t="str">
            <v>גמיש</v>
          </cell>
          <cell r="H5446">
            <v>0</v>
          </cell>
          <cell r="I5446">
            <v>0</v>
          </cell>
        </row>
        <row r="5447">
          <cell r="A5447">
            <v>1815800471</v>
          </cell>
          <cell r="B5447">
            <v>471</v>
          </cell>
          <cell r="C5447">
            <v>815800</v>
          </cell>
          <cell r="D5447">
            <v>1</v>
          </cell>
          <cell r="E5447">
            <v>0</v>
          </cell>
          <cell r="F5447" t="str">
            <v xml:space="preserve">מכשירי כתיבה      </v>
          </cell>
          <cell r="G5447" t="str">
            <v>גמיש</v>
          </cell>
          <cell r="H5447">
            <v>0</v>
          </cell>
          <cell r="I5447">
            <v>0</v>
          </cell>
        </row>
        <row r="5448">
          <cell r="A5448">
            <v>1815800511</v>
          </cell>
          <cell r="B5448">
            <v>511</v>
          </cell>
          <cell r="C5448">
            <v>815800</v>
          </cell>
          <cell r="D5448">
            <v>1</v>
          </cell>
          <cell r="E5448">
            <v>0</v>
          </cell>
          <cell r="F5448" t="str">
            <v xml:space="preserve">אירוח וכיבוד      </v>
          </cell>
          <cell r="G5448" t="str">
            <v>גמיש</v>
          </cell>
          <cell r="H5448">
            <v>0</v>
          </cell>
          <cell r="I5448">
            <v>11000</v>
          </cell>
        </row>
        <row r="5449">
          <cell r="A5449">
            <v>1815800512</v>
          </cell>
          <cell r="B5449">
            <v>512</v>
          </cell>
          <cell r="C5449">
            <v>815800</v>
          </cell>
          <cell r="D5449">
            <v>1</v>
          </cell>
          <cell r="E5449">
            <v>0</v>
          </cell>
          <cell r="F5449" t="str">
            <v xml:space="preserve">נסיעות ואש"ל      </v>
          </cell>
          <cell r="G5449" t="str">
            <v>גמיש</v>
          </cell>
          <cell r="H5449">
            <v>0</v>
          </cell>
          <cell r="I5449">
            <v>0</v>
          </cell>
        </row>
        <row r="5450">
          <cell r="A5450">
            <v>1815800517</v>
          </cell>
          <cell r="B5450">
            <v>517</v>
          </cell>
          <cell r="C5450">
            <v>815800</v>
          </cell>
          <cell r="D5450">
            <v>1</v>
          </cell>
          <cell r="E5450">
            <v>0</v>
          </cell>
          <cell r="F5450" t="str">
            <v xml:space="preserve">מסיבות מפקדים ושי </v>
          </cell>
          <cell r="G5450" t="str">
            <v>גמיש</v>
          </cell>
          <cell r="H5450">
            <v>0</v>
          </cell>
          <cell r="I5450">
            <v>0</v>
          </cell>
        </row>
        <row r="5451">
          <cell r="A5451">
            <v>1815800522</v>
          </cell>
          <cell r="B5451">
            <v>522</v>
          </cell>
          <cell r="C5451">
            <v>815800</v>
          </cell>
          <cell r="D5451">
            <v>1</v>
          </cell>
          <cell r="E5451">
            <v>0</v>
          </cell>
          <cell r="F5451" t="str">
            <v xml:space="preserve">ספרים ועיתונים    </v>
          </cell>
          <cell r="G5451" t="str">
            <v>גמיש</v>
          </cell>
          <cell r="H5451">
            <v>0</v>
          </cell>
          <cell r="I5451">
            <v>0</v>
          </cell>
        </row>
        <row r="5452">
          <cell r="A5452">
            <v>1815800530</v>
          </cell>
          <cell r="B5452">
            <v>530</v>
          </cell>
          <cell r="C5452">
            <v>815800</v>
          </cell>
          <cell r="D5452">
            <v>1</v>
          </cell>
          <cell r="E5452">
            <v>0</v>
          </cell>
          <cell r="F5452" t="str">
            <v xml:space="preserve">אופניים לעובדים   </v>
          </cell>
          <cell r="G5452" t="str">
            <v>קשיח</v>
          </cell>
          <cell r="H5452">
            <v>0</v>
          </cell>
          <cell r="I5452">
            <v>0</v>
          </cell>
        </row>
        <row r="5453">
          <cell r="A5453">
            <v>1815800540</v>
          </cell>
          <cell r="B5453">
            <v>540</v>
          </cell>
          <cell r="C5453">
            <v>815800</v>
          </cell>
          <cell r="D5453">
            <v>1</v>
          </cell>
          <cell r="E5453">
            <v>0</v>
          </cell>
          <cell r="F5453" t="str">
            <v xml:space="preserve">הוצאות טלפון      </v>
          </cell>
          <cell r="G5453" t="str">
            <v>קשיח</v>
          </cell>
          <cell r="H5453">
            <v>0</v>
          </cell>
          <cell r="I5453">
            <v>0</v>
          </cell>
        </row>
        <row r="5454">
          <cell r="A5454">
            <v>1815800544</v>
          </cell>
          <cell r="B5454">
            <v>544</v>
          </cell>
          <cell r="C5454">
            <v>815800</v>
          </cell>
          <cell r="D5454">
            <v>1</v>
          </cell>
          <cell r="E5454">
            <v>0</v>
          </cell>
          <cell r="F5454" t="str">
            <v xml:space="preserve">הוצאות דאר        </v>
          </cell>
          <cell r="G5454" t="str">
            <v>קשיח</v>
          </cell>
          <cell r="H5454">
            <v>0</v>
          </cell>
          <cell r="I5454">
            <v>0</v>
          </cell>
        </row>
        <row r="5455">
          <cell r="A5455">
            <v>1815800562</v>
          </cell>
          <cell r="B5455">
            <v>562</v>
          </cell>
          <cell r="C5455">
            <v>815800</v>
          </cell>
          <cell r="D5455">
            <v>1</v>
          </cell>
          <cell r="E5455">
            <v>0</v>
          </cell>
          <cell r="F5455" t="str">
            <v xml:space="preserve">הדפסות            </v>
          </cell>
          <cell r="G5455" t="str">
            <v>גמיש</v>
          </cell>
          <cell r="H5455">
            <v>0</v>
          </cell>
          <cell r="I5455">
            <v>0</v>
          </cell>
        </row>
        <row r="5456">
          <cell r="A5456">
            <v>1815800583</v>
          </cell>
          <cell r="B5456">
            <v>583</v>
          </cell>
          <cell r="C5456">
            <v>815800</v>
          </cell>
          <cell r="D5456">
            <v>1</v>
          </cell>
          <cell r="E5456">
            <v>0</v>
          </cell>
          <cell r="F5456" t="str">
            <v>שרות רפואי</v>
          </cell>
          <cell r="G5456" t="str">
            <v>קשיח</v>
          </cell>
          <cell r="H5456">
            <v>0</v>
          </cell>
          <cell r="I5456">
            <v>0</v>
          </cell>
        </row>
        <row r="5457">
          <cell r="A5457">
            <v>1815800585</v>
          </cell>
          <cell r="B5457">
            <v>585</v>
          </cell>
          <cell r="C5457">
            <v>815800</v>
          </cell>
          <cell r="D5457">
            <v>1</v>
          </cell>
          <cell r="E5457">
            <v>0</v>
          </cell>
          <cell r="F5457" t="str">
            <v xml:space="preserve">שרות אחות         </v>
          </cell>
          <cell r="G5457" t="str">
            <v>קשיח</v>
          </cell>
          <cell r="H5457">
            <v>0</v>
          </cell>
          <cell r="I5457">
            <v>0</v>
          </cell>
        </row>
        <row r="5458">
          <cell r="A5458">
            <v>1815800721</v>
          </cell>
          <cell r="B5458">
            <v>721</v>
          </cell>
          <cell r="C5458">
            <v>815800</v>
          </cell>
          <cell r="D5458">
            <v>1</v>
          </cell>
          <cell r="E5458">
            <v>0</v>
          </cell>
          <cell r="F5458" t="str">
            <v>חמרים-תחזוקת מבנים</v>
          </cell>
          <cell r="G5458" t="str">
            <v>גמיש</v>
          </cell>
          <cell r="H5458">
            <v>0</v>
          </cell>
          <cell r="I5458">
            <v>2900</v>
          </cell>
        </row>
        <row r="5459">
          <cell r="A5459">
            <v>1815800722</v>
          </cell>
          <cell r="B5459">
            <v>722</v>
          </cell>
          <cell r="C5459">
            <v>815800</v>
          </cell>
          <cell r="D5459">
            <v>1</v>
          </cell>
          <cell r="E5459">
            <v>0</v>
          </cell>
          <cell r="F5459" t="str">
            <v>חמרים-תחזוקה עצמית</v>
          </cell>
          <cell r="G5459" t="str">
            <v>גמיש</v>
          </cell>
          <cell r="H5459">
            <v>0</v>
          </cell>
          <cell r="I5459">
            <v>0</v>
          </cell>
        </row>
        <row r="5460">
          <cell r="A5460">
            <v>1815800724</v>
          </cell>
          <cell r="B5460">
            <v>724</v>
          </cell>
          <cell r="C5460">
            <v>815800</v>
          </cell>
          <cell r="D5460">
            <v>1</v>
          </cell>
          <cell r="E5460">
            <v>0</v>
          </cell>
          <cell r="F5460" t="str">
            <v>ציוד למגמות</v>
          </cell>
          <cell r="G5460" t="str">
            <v>גמיש</v>
          </cell>
          <cell r="H5460">
            <v>0</v>
          </cell>
          <cell r="I5460">
            <v>0</v>
          </cell>
        </row>
        <row r="5461">
          <cell r="A5461">
            <v>1815800742</v>
          </cell>
          <cell r="B5461">
            <v>742</v>
          </cell>
          <cell r="C5461">
            <v>815800</v>
          </cell>
          <cell r="D5461">
            <v>1</v>
          </cell>
          <cell r="E5461">
            <v>0</v>
          </cell>
          <cell r="F5461" t="str">
            <v xml:space="preserve">כלים וציוד        </v>
          </cell>
          <cell r="G5461" t="str">
            <v>גמיש</v>
          </cell>
          <cell r="H5461">
            <v>4.3083900226757343E-2</v>
          </cell>
          <cell r="I5461">
            <v>46000</v>
          </cell>
        </row>
        <row r="5462">
          <cell r="A5462">
            <v>1815800745</v>
          </cell>
          <cell r="B5462">
            <v>745</v>
          </cell>
          <cell r="C5462">
            <v>815800</v>
          </cell>
          <cell r="D5462">
            <v>1</v>
          </cell>
          <cell r="E5462">
            <v>0</v>
          </cell>
          <cell r="F5462" t="str">
            <v>דמי פריצה - ציוד</v>
          </cell>
          <cell r="G5462" t="str">
            <v>קשיח</v>
          </cell>
          <cell r="H5462">
            <v>0</v>
          </cell>
          <cell r="I5462">
            <v>0</v>
          </cell>
        </row>
        <row r="5463">
          <cell r="A5463">
            <v>1815800746</v>
          </cell>
          <cell r="B5463">
            <v>746</v>
          </cell>
          <cell r="C5463">
            <v>815800</v>
          </cell>
          <cell r="D5463">
            <v>1</v>
          </cell>
          <cell r="E5463">
            <v>0</v>
          </cell>
          <cell r="F5463" t="str">
            <v xml:space="preserve">דמי פריצה - מבנה  </v>
          </cell>
          <cell r="G5463" t="str">
            <v>קשיח</v>
          </cell>
          <cell r="H5463">
            <v>0</v>
          </cell>
          <cell r="I5463">
            <v>0</v>
          </cell>
        </row>
        <row r="5464">
          <cell r="A5464">
            <v>1815800750</v>
          </cell>
          <cell r="B5464">
            <v>750</v>
          </cell>
          <cell r="C5464">
            <v>815800</v>
          </cell>
          <cell r="D5464">
            <v>1</v>
          </cell>
          <cell r="E5464">
            <v>0</v>
          </cell>
          <cell r="F5464" t="str">
            <v>אחזקת מוסדות</v>
          </cell>
          <cell r="G5464" t="str">
            <v>קשיח</v>
          </cell>
          <cell r="H5464">
            <v>2.8110047846889863E-2</v>
          </cell>
          <cell r="I5464">
            <v>343800</v>
          </cell>
        </row>
        <row r="5465">
          <cell r="A5465">
            <v>1815800751</v>
          </cell>
          <cell r="B5465">
            <v>751</v>
          </cell>
          <cell r="C5465">
            <v>815800</v>
          </cell>
          <cell r="D5465">
            <v>1</v>
          </cell>
          <cell r="E5465">
            <v>0</v>
          </cell>
          <cell r="F5465" t="str">
            <v xml:space="preserve">עבודות קבלניות    </v>
          </cell>
          <cell r="G5465" t="str">
            <v>גמיש</v>
          </cell>
          <cell r="H5465">
            <v>0</v>
          </cell>
          <cell r="I5465">
            <v>8000</v>
          </cell>
        </row>
        <row r="5466">
          <cell r="A5466">
            <v>1815800752</v>
          </cell>
          <cell r="B5466">
            <v>752</v>
          </cell>
          <cell r="C5466">
            <v>815800</v>
          </cell>
          <cell r="D5466">
            <v>1</v>
          </cell>
          <cell r="E5466">
            <v>0</v>
          </cell>
          <cell r="F5466" t="str">
            <v xml:space="preserve">נקיון בקבלנות     </v>
          </cell>
          <cell r="G5466" t="str">
            <v>קשיח</v>
          </cell>
          <cell r="H5466">
            <v>2.8075548749362245E-3</v>
          </cell>
          <cell r="I5466">
            <v>392900</v>
          </cell>
        </row>
        <row r="5467">
          <cell r="A5467">
            <v>1815800753</v>
          </cell>
          <cell r="B5467">
            <v>753</v>
          </cell>
          <cell r="C5467">
            <v>815800</v>
          </cell>
          <cell r="D5467">
            <v>1</v>
          </cell>
          <cell r="E5467">
            <v>0</v>
          </cell>
          <cell r="F5467" t="str">
            <v xml:space="preserve">עובדים חיצוניים   </v>
          </cell>
          <cell r="G5467" t="str">
            <v>קשיח</v>
          </cell>
          <cell r="H5467">
            <v>0</v>
          </cell>
          <cell r="I5467">
            <v>0</v>
          </cell>
        </row>
        <row r="5468">
          <cell r="A5468">
            <v>1815800755</v>
          </cell>
          <cell r="B5468">
            <v>755</v>
          </cell>
          <cell r="C5468">
            <v>815800</v>
          </cell>
          <cell r="D5468">
            <v>1</v>
          </cell>
          <cell r="E5468">
            <v>0</v>
          </cell>
          <cell r="F5468" t="str">
            <v>אחות</v>
          </cell>
          <cell r="G5468" t="str">
            <v>גמיש</v>
          </cell>
          <cell r="H5468">
            <v>0</v>
          </cell>
          <cell r="I5468">
            <v>0</v>
          </cell>
        </row>
        <row r="5469">
          <cell r="A5469">
            <v>1815800759</v>
          </cell>
          <cell r="B5469">
            <v>759</v>
          </cell>
          <cell r="C5469">
            <v>815800</v>
          </cell>
          <cell r="D5469">
            <v>1</v>
          </cell>
          <cell r="E5469">
            <v>0</v>
          </cell>
          <cell r="F5469" t="str">
            <v>שרותי סייעות</v>
          </cell>
          <cell r="G5469" t="str">
            <v>שכר</v>
          </cell>
          <cell r="H5469">
            <v>7.0628768303186984E-2</v>
          </cell>
          <cell r="I5469">
            <v>248600</v>
          </cell>
        </row>
        <row r="5470">
          <cell r="A5470">
            <v>1815800762</v>
          </cell>
          <cell r="B5470">
            <v>762</v>
          </cell>
          <cell r="C5470">
            <v>815800</v>
          </cell>
          <cell r="D5470">
            <v>1</v>
          </cell>
          <cell r="E5470">
            <v>0</v>
          </cell>
          <cell r="F5470" t="str">
            <v>שעות שאילה - משה"ח</v>
          </cell>
          <cell r="G5470" t="str">
            <v>שכר</v>
          </cell>
          <cell r="H5470">
            <v>-2.7754648903688395E-4</v>
          </cell>
          <cell r="I5470">
            <v>360200</v>
          </cell>
        </row>
        <row r="5471">
          <cell r="A5471">
            <v>1815800763</v>
          </cell>
          <cell r="B5471">
            <v>763</v>
          </cell>
          <cell r="C5471">
            <v>815800</v>
          </cell>
          <cell r="D5471">
            <v>1</v>
          </cell>
          <cell r="E5471">
            <v>0</v>
          </cell>
          <cell r="F5471" t="str">
            <v>עובדי מינהלה</v>
          </cell>
          <cell r="G5471" t="str">
            <v>קשיח</v>
          </cell>
          <cell r="H5471">
            <v>0</v>
          </cell>
          <cell r="I5471">
            <v>0</v>
          </cell>
        </row>
        <row r="5472">
          <cell r="A5472">
            <v>1815800764</v>
          </cell>
          <cell r="B5472">
            <v>764</v>
          </cell>
          <cell r="C5472">
            <v>815800</v>
          </cell>
          <cell r="D5472">
            <v>1</v>
          </cell>
          <cell r="E5472">
            <v>0</v>
          </cell>
          <cell r="F5472" t="str">
            <v>סייעות-מוסדות+חברה</v>
          </cell>
          <cell r="G5472" t="str">
            <v>קשיח</v>
          </cell>
          <cell r="H5472">
            <v>0</v>
          </cell>
          <cell r="I5472">
            <v>0</v>
          </cell>
        </row>
        <row r="5473">
          <cell r="A5473">
            <v>1815800765</v>
          </cell>
          <cell r="B5473">
            <v>765</v>
          </cell>
          <cell r="C5473">
            <v>815800</v>
          </cell>
          <cell r="D5473">
            <v>1</v>
          </cell>
          <cell r="E5473">
            <v>0</v>
          </cell>
          <cell r="F5473" t="str">
            <v xml:space="preserve">רכז חברתי - חט"ב  </v>
          </cell>
          <cell r="G5473" t="str">
            <v>קשיח</v>
          </cell>
          <cell r="H5473">
            <v>0</v>
          </cell>
          <cell r="I5473">
            <v>0</v>
          </cell>
        </row>
        <row r="5474">
          <cell r="A5474">
            <v>1815800780</v>
          </cell>
          <cell r="B5474">
            <v>780</v>
          </cell>
          <cell r="C5474">
            <v>815800</v>
          </cell>
          <cell r="D5474">
            <v>1</v>
          </cell>
          <cell r="E5474">
            <v>0</v>
          </cell>
          <cell r="F5474" t="str">
            <v xml:space="preserve">חינוך חברתי       </v>
          </cell>
          <cell r="G5474" t="str">
            <v>קשיח</v>
          </cell>
          <cell r="H5474">
            <v>5.1851851851851816E-2</v>
          </cell>
          <cell r="I5474">
            <v>14200</v>
          </cell>
        </row>
        <row r="5475">
          <cell r="A5475">
            <v>1815800781</v>
          </cell>
          <cell r="B5475">
            <v>781</v>
          </cell>
          <cell r="C5475">
            <v>815800</v>
          </cell>
          <cell r="D5475">
            <v>1</v>
          </cell>
          <cell r="E5475">
            <v>0</v>
          </cell>
          <cell r="F5475" t="str">
            <v>אחזקת מכשירים</v>
          </cell>
          <cell r="G5475" t="str">
            <v>גמיש</v>
          </cell>
          <cell r="H5475">
            <v>0</v>
          </cell>
          <cell r="I5475">
            <v>0</v>
          </cell>
        </row>
        <row r="5476">
          <cell r="A5476">
            <v>1815800783</v>
          </cell>
          <cell r="B5476">
            <v>783</v>
          </cell>
          <cell r="C5476">
            <v>815800</v>
          </cell>
          <cell r="D5476">
            <v>1</v>
          </cell>
          <cell r="E5476">
            <v>0</v>
          </cell>
          <cell r="F5476" t="str">
            <v>תיגבור לימודי יהדות</v>
          </cell>
          <cell r="G5476" t="str">
            <v>גמיש</v>
          </cell>
          <cell r="H5476">
            <v>0</v>
          </cell>
          <cell r="I5476">
            <v>0</v>
          </cell>
        </row>
        <row r="5477">
          <cell r="A5477">
            <v>1815800794</v>
          </cell>
          <cell r="B5477">
            <v>794</v>
          </cell>
          <cell r="C5477">
            <v>815800</v>
          </cell>
          <cell r="D5477">
            <v>1</v>
          </cell>
          <cell r="E5477">
            <v>0</v>
          </cell>
          <cell r="F5477" t="str">
            <v xml:space="preserve">השתתפות בעזר 094  </v>
          </cell>
          <cell r="G5477" t="str">
            <v>קשיח</v>
          </cell>
          <cell r="H5477">
            <v>-0.5</v>
          </cell>
          <cell r="I5477">
            <v>7500</v>
          </cell>
        </row>
        <row r="5478">
          <cell r="A5478">
            <v>1815800810</v>
          </cell>
          <cell r="B5478">
            <v>810</v>
          </cell>
          <cell r="C5478">
            <v>815800</v>
          </cell>
          <cell r="D5478">
            <v>1</v>
          </cell>
          <cell r="E5478">
            <v>0</v>
          </cell>
          <cell r="F5478" t="str">
            <v>הקצבה לניהול עצמי</v>
          </cell>
          <cell r="G5478" t="str">
            <v>גמיש</v>
          </cell>
          <cell r="H5478">
            <v>0</v>
          </cell>
          <cell r="I5478">
            <v>105900</v>
          </cell>
        </row>
        <row r="5479">
          <cell r="A5479">
            <v>1815800812</v>
          </cell>
          <cell r="B5479">
            <v>812</v>
          </cell>
          <cell r="C5479">
            <v>815800</v>
          </cell>
          <cell r="D5479">
            <v>1</v>
          </cell>
          <cell r="E5479">
            <v>0</v>
          </cell>
          <cell r="F5479" t="str">
            <v>מסיבות כיתתיות</v>
          </cell>
          <cell r="G5479" t="str">
            <v>גמיש</v>
          </cell>
          <cell r="H5479">
            <v>0</v>
          </cell>
          <cell r="I5479">
            <v>0</v>
          </cell>
        </row>
        <row r="5480">
          <cell r="A5480">
            <v>1815800816</v>
          </cell>
          <cell r="B5480">
            <v>816</v>
          </cell>
          <cell r="C5480">
            <v>815800</v>
          </cell>
          <cell r="D5480">
            <v>1</v>
          </cell>
          <cell r="E5480">
            <v>0</v>
          </cell>
          <cell r="F5480" t="str">
            <v>חט"ב - הכלה והשתלבות</v>
          </cell>
          <cell r="G5480" t="str">
            <v>קשיח</v>
          </cell>
          <cell r="H5480">
            <v>0</v>
          </cell>
          <cell r="I5480">
            <v>0</v>
          </cell>
        </row>
        <row r="5481">
          <cell r="A5481">
            <v>1815800838</v>
          </cell>
          <cell r="B5481">
            <v>838</v>
          </cell>
          <cell r="C5481">
            <v>815800</v>
          </cell>
          <cell r="D5481">
            <v>1</v>
          </cell>
          <cell r="E5481">
            <v>0</v>
          </cell>
          <cell r="F5481" t="str">
            <v>תכנית לאומית-קידום אנגלית</v>
          </cell>
          <cell r="G5481" t="str">
            <v>גמיש</v>
          </cell>
          <cell r="H5481">
            <v>0</v>
          </cell>
          <cell r="I5481">
            <v>0</v>
          </cell>
        </row>
        <row r="5482">
          <cell r="A5482">
            <v>1815800911</v>
          </cell>
          <cell r="B5482">
            <v>911</v>
          </cell>
          <cell r="C5482">
            <v>815800</v>
          </cell>
          <cell r="D5482">
            <v>1</v>
          </cell>
          <cell r="E5482">
            <v>0</v>
          </cell>
          <cell r="F5482" t="str">
            <v>פעילות חוויתית יהדות</v>
          </cell>
          <cell r="G5482" t="str">
            <v>קשיח</v>
          </cell>
          <cell r="H5482">
            <v>0</v>
          </cell>
          <cell r="I5482">
            <v>0</v>
          </cell>
        </row>
        <row r="5483">
          <cell r="A5483">
            <v>1815800953</v>
          </cell>
          <cell r="B5483">
            <v>953</v>
          </cell>
          <cell r="C5483">
            <v>815800</v>
          </cell>
          <cell r="D5483">
            <v>1</v>
          </cell>
          <cell r="E5483">
            <v>0</v>
          </cell>
          <cell r="F5483" t="str">
            <v>מערכת גפ"ן</v>
          </cell>
          <cell r="G5483" t="str">
            <v>קשיח</v>
          </cell>
          <cell r="H5483">
            <v>0</v>
          </cell>
          <cell r="I5483">
            <v>1236500</v>
          </cell>
        </row>
        <row r="5484">
          <cell r="A5484">
            <v>1815800961</v>
          </cell>
          <cell r="B5484">
            <v>961</v>
          </cell>
          <cell r="C5484">
            <v>815800</v>
          </cell>
          <cell r="D5484">
            <v>1</v>
          </cell>
          <cell r="E5484">
            <v>0</v>
          </cell>
          <cell r="F5484" t="str">
            <v>רז'  לפעולות+רכישות</v>
          </cell>
          <cell r="G5484" t="str">
            <v>גמיש</v>
          </cell>
          <cell r="H5484">
            <v>0</v>
          </cell>
          <cell r="I5484">
            <v>0</v>
          </cell>
        </row>
        <row r="5485">
          <cell r="A5485">
            <v>1815800989</v>
          </cell>
          <cell r="B5485">
            <v>989</v>
          </cell>
          <cell r="C5485">
            <v>815800</v>
          </cell>
          <cell r="D5485">
            <v>1</v>
          </cell>
          <cell r="E5485">
            <v>0</v>
          </cell>
          <cell r="F5485" t="str">
            <v>תקורה</v>
          </cell>
          <cell r="G5485" t="str">
            <v>קשיח</v>
          </cell>
          <cell r="H5485">
            <v>0.27015173067804654</v>
          </cell>
          <cell r="I5485">
            <v>1071500</v>
          </cell>
        </row>
        <row r="5486">
          <cell r="A5486" t="e">
            <v>#VALUE!</v>
          </cell>
          <cell r="B5486" t="str">
            <v>815800  סך הכל</v>
          </cell>
          <cell r="C5486">
            <v>0</v>
          </cell>
          <cell r="D5486">
            <v>0</v>
          </cell>
          <cell r="E5486">
            <v>0</v>
          </cell>
          <cell r="F5486" t="str">
            <v>בי"ס תיכון עתידים</v>
          </cell>
          <cell r="G5486">
            <v>0</v>
          </cell>
          <cell r="H5486">
            <v>0.27006300195245658</v>
          </cell>
          <cell r="I5486">
            <v>18929400</v>
          </cell>
        </row>
        <row r="5487">
          <cell r="A5487">
            <v>18158100</v>
          </cell>
          <cell r="B5487">
            <v>0</v>
          </cell>
          <cell r="C5487">
            <v>815810</v>
          </cell>
          <cell r="D5487">
            <v>1</v>
          </cell>
          <cell r="E5487">
            <v>0</v>
          </cell>
          <cell r="F5487" t="str">
            <v>תיכון הייטק - היי</v>
          </cell>
          <cell r="G5487" t="str">
            <v xml:space="preserve"> </v>
          </cell>
          <cell r="H5487">
            <v>0</v>
          </cell>
          <cell r="I5487">
            <v>0</v>
          </cell>
        </row>
        <row r="5488">
          <cell r="A5488">
            <v>1815810118</v>
          </cell>
          <cell r="B5488">
            <v>118</v>
          </cell>
          <cell r="C5488">
            <v>815810</v>
          </cell>
          <cell r="D5488">
            <v>1</v>
          </cell>
          <cell r="E5488">
            <v>0</v>
          </cell>
          <cell r="F5488" t="str">
            <v xml:space="preserve">שכר עובדי הוראה   </v>
          </cell>
          <cell r="G5488" t="str">
            <v>שכר</v>
          </cell>
          <cell r="H5488">
            <v>0.12559321625593212</v>
          </cell>
          <cell r="I5488">
            <v>9344900</v>
          </cell>
        </row>
        <row r="5489">
          <cell r="A5489">
            <v>1815810119</v>
          </cell>
          <cell r="B5489">
            <v>119</v>
          </cell>
          <cell r="C5489">
            <v>815810</v>
          </cell>
          <cell r="D5489">
            <v>1</v>
          </cell>
          <cell r="E5489">
            <v>0</v>
          </cell>
          <cell r="F5489" t="str">
            <v xml:space="preserve">השכר הקובע-צוברת  </v>
          </cell>
          <cell r="G5489" t="str">
            <v>שכר</v>
          </cell>
          <cell r="H5489">
            <v>1.499578770008414E-2</v>
          </cell>
          <cell r="I5489">
            <v>602400</v>
          </cell>
        </row>
        <row r="5490">
          <cell r="A5490">
            <v>1815810122</v>
          </cell>
          <cell r="B5490">
            <v>122</v>
          </cell>
          <cell r="C5490">
            <v>815810</v>
          </cell>
          <cell r="D5490">
            <v>1</v>
          </cell>
          <cell r="E5490">
            <v>0</v>
          </cell>
          <cell r="F5490" t="str">
            <v xml:space="preserve">ביגוד             </v>
          </cell>
          <cell r="G5490" t="str">
            <v>שכר</v>
          </cell>
          <cell r="H5490">
            <v>0</v>
          </cell>
          <cell r="I5490">
            <v>70000</v>
          </cell>
        </row>
        <row r="5491">
          <cell r="A5491">
            <v>1815810126</v>
          </cell>
          <cell r="B5491">
            <v>126</v>
          </cell>
          <cell r="C5491">
            <v>815810</v>
          </cell>
          <cell r="D5491">
            <v>1</v>
          </cell>
          <cell r="E5491">
            <v>0</v>
          </cell>
          <cell r="F5491" t="str">
            <v xml:space="preserve">דמי הבראה         </v>
          </cell>
          <cell r="G5491" t="str">
            <v>שכר</v>
          </cell>
          <cell r="H5491">
            <v>9.3167701863354768E-3</v>
          </cell>
          <cell r="I5491">
            <v>130000</v>
          </cell>
        </row>
        <row r="5492">
          <cell r="A5492">
            <v>1815810140</v>
          </cell>
          <cell r="B5492">
            <v>140</v>
          </cell>
          <cell r="C5492">
            <v>815810</v>
          </cell>
          <cell r="D5492">
            <v>1</v>
          </cell>
          <cell r="E5492">
            <v>0</v>
          </cell>
          <cell r="F5492" t="str">
            <v>השתתפות באחזקת רכב</v>
          </cell>
          <cell r="G5492" t="str">
            <v>שכר</v>
          </cell>
          <cell r="H5492">
            <v>0</v>
          </cell>
          <cell r="I5492">
            <v>24300</v>
          </cell>
        </row>
        <row r="5493">
          <cell r="A5493">
            <v>1815810210</v>
          </cell>
          <cell r="B5493">
            <v>210</v>
          </cell>
          <cell r="C5493">
            <v>815810</v>
          </cell>
          <cell r="D5493">
            <v>1</v>
          </cell>
          <cell r="E5493">
            <v>0</v>
          </cell>
          <cell r="F5493" t="str">
            <v>השכר הקובע</v>
          </cell>
          <cell r="G5493" t="str">
            <v>שכר</v>
          </cell>
          <cell r="H5493">
            <v>0</v>
          </cell>
          <cell r="I5493">
            <v>0</v>
          </cell>
        </row>
        <row r="5494">
          <cell r="A5494">
            <v>1815810214</v>
          </cell>
          <cell r="B5494">
            <v>214</v>
          </cell>
          <cell r="C5494">
            <v>815810</v>
          </cell>
          <cell r="D5494">
            <v>1</v>
          </cell>
          <cell r="E5494">
            <v>0</v>
          </cell>
          <cell r="F5494" t="str">
            <v>שעורי עזר לתלמידים</v>
          </cell>
          <cell r="G5494" t="str">
            <v>שכר</v>
          </cell>
          <cell r="H5494">
            <v>0</v>
          </cell>
          <cell r="I5494">
            <v>0</v>
          </cell>
        </row>
        <row r="5495">
          <cell r="A5495">
            <v>1815810215</v>
          </cell>
          <cell r="B5495">
            <v>215</v>
          </cell>
          <cell r="C5495">
            <v>815810</v>
          </cell>
          <cell r="D5495">
            <v>1</v>
          </cell>
          <cell r="E5495">
            <v>0</v>
          </cell>
          <cell r="F5495" t="str">
            <v>קייטנת קיץ בחט"ב ובתיכוניים</v>
          </cell>
          <cell r="G5495" t="str">
            <v>שכר</v>
          </cell>
          <cell r="H5495">
            <v>0</v>
          </cell>
          <cell r="I5495">
            <v>0</v>
          </cell>
        </row>
        <row r="5496">
          <cell r="A5496">
            <v>1815810250</v>
          </cell>
          <cell r="B5496">
            <v>250</v>
          </cell>
          <cell r="C5496">
            <v>815810</v>
          </cell>
          <cell r="D5496">
            <v>1</v>
          </cell>
          <cell r="E5496">
            <v>0</v>
          </cell>
          <cell r="F5496" t="str">
            <v>שעות השאלה למשה"ח</v>
          </cell>
          <cell r="G5496" t="str">
            <v>שכר</v>
          </cell>
          <cell r="H5496">
            <v>0</v>
          </cell>
          <cell r="I5496">
            <v>0</v>
          </cell>
        </row>
        <row r="5497">
          <cell r="A5497">
            <v>1815810261</v>
          </cell>
          <cell r="B5497">
            <v>261</v>
          </cell>
          <cell r="C5497">
            <v>815810</v>
          </cell>
          <cell r="D5497">
            <v>1</v>
          </cell>
          <cell r="E5497">
            <v>0</v>
          </cell>
          <cell r="F5497" t="str">
            <v>תכנית גי"א / מש"ב</v>
          </cell>
          <cell r="G5497" t="str">
            <v>שכר</v>
          </cell>
          <cell r="H5497">
            <v>0</v>
          </cell>
          <cell r="I5497">
            <v>0</v>
          </cell>
        </row>
        <row r="5498">
          <cell r="A5498">
            <v>1815810263</v>
          </cell>
          <cell r="B5498">
            <v>263</v>
          </cell>
          <cell r="C5498">
            <v>815810</v>
          </cell>
          <cell r="D5498">
            <v>1</v>
          </cell>
          <cell r="E5498">
            <v>0</v>
          </cell>
          <cell r="F5498" t="str">
            <v>עובדי מינהלה</v>
          </cell>
          <cell r="G5498" t="str">
            <v>שכר</v>
          </cell>
          <cell r="H5498">
            <v>0</v>
          </cell>
          <cell r="I5498">
            <v>0</v>
          </cell>
        </row>
        <row r="5499">
          <cell r="A5499">
            <v>1815810420</v>
          </cell>
          <cell r="B5499">
            <v>420</v>
          </cell>
          <cell r="C5499">
            <v>815810</v>
          </cell>
          <cell r="D5499">
            <v>1</v>
          </cell>
          <cell r="E5499">
            <v>0</v>
          </cell>
          <cell r="F5499" t="str">
            <v xml:space="preserve">כיבוי אש          </v>
          </cell>
          <cell r="G5499" t="str">
            <v>גמיש</v>
          </cell>
          <cell r="H5499">
            <v>0</v>
          </cell>
          <cell r="I5499">
            <v>7000</v>
          </cell>
        </row>
        <row r="5500">
          <cell r="A5500">
            <v>1815810431</v>
          </cell>
          <cell r="B5500">
            <v>431</v>
          </cell>
          <cell r="C5500">
            <v>815810</v>
          </cell>
          <cell r="D5500">
            <v>1</v>
          </cell>
          <cell r="E5500">
            <v>0</v>
          </cell>
          <cell r="F5500" t="str">
            <v xml:space="preserve">חשמל              </v>
          </cell>
          <cell r="G5500" t="str">
            <v>קשיח</v>
          </cell>
          <cell r="H5500">
            <v>-1.3106159895150737E-2</v>
          </cell>
          <cell r="I5500">
            <v>75300</v>
          </cell>
        </row>
        <row r="5501">
          <cell r="A5501">
            <v>1815810432</v>
          </cell>
          <cell r="B5501">
            <v>432</v>
          </cell>
          <cell r="C5501">
            <v>815810</v>
          </cell>
          <cell r="D5501">
            <v>1</v>
          </cell>
          <cell r="E5501">
            <v>0</v>
          </cell>
          <cell r="F5501" t="str">
            <v xml:space="preserve">מים               </v>
          </cell>
          <cell r="G5501" t="str">
            <v>קשיח</v>
          </cell>
          <cell r="H5501">
            <v>-1.3966480446927387E-2</v>
          </cell>
          <cell r="I5501">
            <v>35300</v>
          </cell>
        </row>
        <row r="5502">
          <cell r="A5502">
            <v>1815810437</v>
          </cell>
          <cell r="B5502">
            <v>437</v>
          </cell>
          <cell r="C5502">
            <v>815810</v>
          </cell>
          <cell r="D5502">
            <v>1</v>
          </cell>
          <cell r="E5502">
            <v>0</v>
          </cell>
          <cell r="F5502" t="str">
            <v>אחזקת אזעקה</v>
          </cell>
          <cell r="G5502" t="str">
            <v>קשיח</v>
          </cell>
          <cell r="H5502">
            <v>5.6603773584905648E-2</v>
          </cell>
          <cell r="I5502">
            <v>5600</v>
          </cell>
        </row>
        <row r="5503">
          <cell r="A5503">
            <v>1815810450</v>
          </cell>
          <cell r="B5503">
            <v>450</v>
          </cell>
          <cell r="C5503">
            <v>815810</v>
          </cell>
          <cell r="D5503">
            <v>1</v>
          </cell>
          <cell r="E5503">
            <v>0</v>
          </cell>
          <cell r="F5503" t="str">
            <v xml:space="preserve">ריהוט ואחזקתו     </v>
          </cell>
          <cell r="G5503" t="str">
            <v>גמיש</v>
          </cell>
          <cell r="H5503">
            <v>-6.9930069930069783E-3</v>
          </cell>
          <cell r="I5503">
            <v>14200</v>
          </cell>
        </row>
        <row r="5504">
          <cell r="A5504">
            <v>1815810511</v>
          </cell>
          <cell r="B5504">
            <v>511</v>
          </cell>
          <cell r="C5504">
            <v>815810</v>
          </cell>
          <cell r="D5504">
            <v>1</v>
          </cell>
          <cell r="E5504">
            <v>0</v>
          </cell>
          <cell r="F5504" t="str">
            <v xml:space="preserve">אירוח וכיבוד      </v>
          </cell>
          <cell r="G5504" t="str">
            <v>גמיש</v>
          </cell>
          <cell r="H5504">
            <v>0</v>
          </cell>
          <cell r="I5504">
            <v>10000</v>
          </cell>
        </row>
        <row r="5505">
          <cell r="A5505">
            <v>1815810583</v>
          </cell>
          <cell r="B5505">
            <v>583</v>
          </cell>
          <cell r="C5505">
            <v>815810</v>
          </cell>
          <cell r="D5505">
            <v>1</v>
          </cell>
          <cell r="E5505">
            <v>0</v>
          </cell>
          <cell r="F5505" t="str">
            <v>שרות רפואי</v>
          </cell>
          <cell r="G5505" t="str">
            <v>קשיח</v>
          </cell>
          <cell r="H5505">
            <v>0</v>
          </cell>
          <cell r="I5505">
            <v>0</v>
          </cell>
        </row>
        <row r="5506">
          <cell r="A5506">
            <v>1815810585</v>
          </cell>
          <cell r="B5506">
            <v>585</v>
          </cell>
          <cell r="C5506">
            <v>815810</v>
          </cell>
          <cell r="D5506">
            <v>1</v>
          </cell>
          <cell r="E5506">
            <v>0</v>
          </cell>
          <cell r="F5506" t="str">
            <v xml:space="preserve">שרות אחות         </v>
          </cell>
          <cell r="G5506" t="str">
            <v>קשיח</v>
          </cell>
          <cell r="H5506">
            <v>0</v>
          </cell>
          <cell r="I5506">
            <v>0</v>
          </cell>
        </row>
        <row r="5507">
          <cell r="A5507">
            <v>1815810742</v>
          </cell>
          <cell r="B5507">
            <v>742</v>
          </cell>
          <cell r="C5507">
            <v>815810</v>
          </cell>
          <cell r="D5507">
            <v>1</v>
          </cell>
          <cell r="E5507">
            <v>0</v>
          </cell>
          <cell r="F5507" t="str">
            <v xml:space="preserve">כלים וציוד        </v>
          </cell>
          <cell r="G5507" t="str">
            <v>גמיש</v>
          </cell>
          <cell r="H5507">
            <v>2.5252525252525304E-2</v>
          </cell>
          <cell r="I5507">
            <v>40600</v>
          </cell>
        </row>
        <row r="5508">
          <cell r="A5508">
            <v>1815810750</v>
          </cell>
          <cell r="B5508">
            <v>750</v>
          </cell>
          <cell r="C5508">
            <v>815810</v>
          </cell>
          <cell r="D5508">
            <v>1</v>
          </cell>
          <cell r="E5508">
            <v>0</v>
          </cell>
          <cell r="F5508" t="str">
            <v>אחזקת מוסדות</v>
          </cell>
          <cell r="G5508" t="str">
            <v>קשיח</v>
          </cell>
          <cell r="H5508">
            <v>3.0098831985624352E-2</v>
          </cell>
          <cell r="I5508">
            <v>458600</v>
          </cell>
        </row>
        <row r="5509">
          <cell r="A5509">
            <v>1815810752</v>
          </cell>
          <cell r="B5509">
            <v>752</v>
          </cell>
          <cell r="C5509">
            <v>815810</v>
          </cell>
          <cell r="D5509">
            <v>1</v>
          </cell>
          <cell r="E5509">
            <v>0</v>
          </cell>
          <cell r="F5509" t="str">
            <v xml:space="preserve">נקיון בקבלנות     </v>
          </cell>
          <cell r="G5509" t="str">
            <v>קשיח</v>
          </cell>
          <cell r="H5509">
            <v>2.98107020420324E-3</v>
          </cell>
          <cell r="I5509">
            <v>672900</v>
          </cell>
        </row>
        <row r="5510">
          <cell r="A5510">
            <v>1815810759</v>
          </cell>
          <cell r="B5510">
            <v>759</v>
          </cell>
          <cell r="C5510">
            <v>815810</v>
          </cell>
          <cell r="D5510">
            <v>1</v>
          </cell>
          <cell r="E5510">
            <v>0</v>
          </cell>
          <cell r="F5510" t="str">
            <v>שרותי סייעות</v>
          </cell>
          <cell r="G5510" t="str">
            <v>שכר</v>
          </cell>
          <cell r="H5510">
            <v>7.055382928166698E-2</v>
          </cell>
          <cell r="I5510">
            <v>1171400</v>
          </cell>
        </row>
        <row r="5511">
          <cell r="A5511">
            <v>1815810762</v>
          </cell>
          <cell r="B5511">
            <v>762</v>
          </cell>
          <cell r="C5511">
            <v>815810</v>
          </cell>
          <cell r="D5511">
            <v>1</v>
          </cell>
          <cell r="E5511">
            <v>0</v>
          </cell>
          <cell r="F5511" t="str">
            <v xml:space="preserve">שאילת מורים       </v>
          </cell>
          <cell r="G5511" t="str">
            <v>שכר</v>
          </cell>
          <cell r="H5511">
            <v>1.2658227848101333E-2</v>
          </cell>
          <cell r="I5511">
            <v>112000</v>
          </cell>
        </row>
        <row r="5512">
          <cell r="A5512">
            <v>1815810780</v>
          </cell>
          <cell r="B5512">
            <v>780</v>
          </cell>
          <cell r="C5512">
            <v>815810</v>
          </cell>
          <cell r="D5512">
            <v>1</v>
          </cell>
          <cell r="E5512">
            <v>0</v>
          </cell>
          <cell r="F5512" t="str">
            <v xml:space="preserve">חינוך חברתי       </v>
          </cell>
          <cell r="G5512" t="str">
            <v>קשיח</v>
          </cell>
          <cell r="H5512">
            <v>7.3684210526315796E-2</v>
          </cell>
          <cell r="I5512">
            <v>10200</v>
          </cell>
        </row>
        <row r="5513">
          <cell r="A5513">
            <v>1815810781</v>
          </cell>
          <cell r="B5513">
            <v>781</v>
          </cell>
          <cell r="C5513">
            <v>815810</v>
          </cell>
          <cell r="D5513">
            <v>1</v>
          </cell>
          <cell r="E5513">
            <v>0</v>
          </cell>
          <cell r="F5513" t="str">
            <v xml:space="preserve">הפעלת ביה"ס       </v>
          </cell>
          <cell r="G5513" t="str">
            <v>גמיש</v>
          </cell>
          <cell r="H5513">
            <v>0</v>
          </cell>
          <cell r="I5513">
            <v>0</v>
          </cell>
        </row>
        <row r="5514">
          <cell r="A5514">
            <v>1815810810</v>
          </cell>
          <cell r="B5514">
            <v>810</v>
          </cell>
          <cell r="C5514">
            <v>815810</v>
          </cell>
          <cell r="D5514">
            <v>1</v>
          </cell>
          <cell r="E5514">
            <v>0</v>
          </cell>
          <cell r="F5514" t="str">
            <v>הקצבה לניהול עצמי</v>
          </cell>
          <cell r="G5514" t="str">
            <v>גמיש</v>
          </cell>
          <cell r="H5514">
            <v>-1.2820512820512775E-2</v>
          </cell>
          <cell r="I5514">
            <v>84700</v>
          </cell>
        </row>
        <row r="5515">
          <cell r="A5515">
            <v>1815810812</v>
          </cell>
          <cell r="B5515">
            <v>812</v>
          </cell>
          <cell r="C5515">
            <v>815810</v>
          </cell>
          <cell r="D5515">
            <v>1</v>
          </cell>
          <cell r="E5515">
            <v>0</v>
          </cell>
          <cell r="F5515" t="str">
            <v>מסיבות כיתתיות</v>
          </cell>
          <cell r="G5515" t="str">
            <v>גמיש</v>
          </cell>
          <cell r="H5515">
            <v>0</v>
          </cell>
          <cell r="I5515">
            <v>0</v>
          </cell>
        </row>
        <row r="5516">
          <cell r="A5516">
            <v>1815810816</v>
          </cell>
          <cell r="B5516">
            <v>816</v>
          </cell>
          <cell r="C5516">
            <v>815810</v>
          </cell>
          <cell r="D5516">
            <v>1</v>
          </cell>
          <cell r="E5516">
            <v>0</v>
          </cell>
          <cell r="F5516" t="str">
            <v>חט"ב - הכלה והשתלבות</v>
          </cell>
          <cell r="G5516" t="str">
            <v>קשיח</v>
          </cell>
          <cell r="H5516">
            <v>0</v>
          </cell>
          <cell r="I5516">
            <v>0</v>
          </cell>
        </row>
        <row r="5517">
          <cell r="A5517">
            <v>1815810838</v>
          </cell>
          <cell r="B5517">
            <v>838</v>
          </cell>
          <cell r="C5517">
            <v>815810</v>
          </cell>
          <cell r="D5517">
            <v>1</v>
          </cell>
          <cell r="E5517">
            <v>0</v>
          </cell>
          <cell r="F5517" t="str">
            <v>תכנית לאומית-קידום אנגלית</v>
          </cell>
          <cell r="G5517" t="str">
            <v>גמיש</v>
          </cell>
          <cell r="H5517">
            <v>0</v>
          </cell>
          <cell r="I5517">
            <v>0</v>
          </cell>
        </row>
        <row r="5518">
          <cell r="A5518">
            <v>1815810953</v>
          </cell>
          <cell r="B5518">
            <v>953</v>
          </cell>
          <cell r="C5518">
            <v>815810</v>
          </cell>
          <cell r="D5518">
            <v>1</v>
          </cell>
          <cell r="E5518">
            <v>0</v>
          </cell>
          <cell r="F5518" t="str">
            <v>מערכת גפ"ן</v>
          </cell>
          <cell r="G5518" t="str">
            <v>קשיח</v>
          </cell>
          <cell r="H5518">
            <v>0</v>
          </cell>
          <cell r="I5518">
            <v>676500</v>
          </cell>
        </row>
        <row r="5519">
          <cell r="A5519">
            <v>1815810911</v>
          </cell>
          <cell r="B5519">
            <v>911</v>
          </cell>
          <cell r="C5519">
            <v>815810</v>
          </cell>
          <cell r="D5519">
            <v>1</v>
          </cell>
          <cell r="E5519">
            <v>0</v>
          </cell>
          <cell r="F5519" t="str">
            <v>פעילות חוויתית יהדות</v>
          </cell>
          <cell r="G5519" t="str">
            <v>קשיח</v>
          </cell>
          <cell r="H5519">
            <v>0</v>
          </cell>
          <cell r="I5519">
            <v>0</v>
          </cell>
        </row>
        <row r="5520">
          <cell r="A5520">
            <v>1815810989</v>
          </cell>
          <cell r="B5520">
            <v>989</v>
          </cell>
          <cell r="C5520">
            <v>815810</v>
          </cell>
          <cell r="D5520">
            <v>1</v>
          </cell>
          <cell r="E5520">
            <v>0</v>
          </cell>
          <cell r="F5520" t="str">
            <v>תקורה</v>
          </cell>
          <cell r="G5520" t="str">
            <v>קשיח</v>
          </cell>
          <cell r="H5520">
            <v>0.15553028148990622</v>
          </cell>
          <cell r="I5520">
            <v>812800</v>
          </cell>
        </row>
        <row r="5521">
          <cell r="A5521" t="e">
            <v>#VALUE!</v>
          </cell>
          <cell r="B5521" t="str">
            <v>815810  סך הכל</v>
          </cell>
          <cell r="C5521">
            <v>0</v>
          </cell>
          <cell r="D5521">
            <v>0</v>
          </cell>
          <cell r="E5521">
            <v>0</v>
          </cell>
          <cell r="F5521" t="str">
            <v>תיכון הייטק - היי</v>
          </cell>
          <cell r="G5521">
            <v>0</v>
          </cell>
          <cell r="H5521">
            <v>0.15547168596650751</v>
          </cell>
          <cell r="I5521">
            <v>14358700</v>
          </cell>
        </row>
        <row r="5522">
          <cell r="A5522">
            <v>18158200</v>
          </cell>
          <cell r="B5522">
            <v>0</v>
          </cell>
          <cell r="C5522">
            <v>815820</v>
          </cell>
          <cell r="D5522">
            <v>1</v>
          </cell>
          <cell r="E5522">
            <v>0</v>
          </cell>
          <cell r="F5522" t="str">
            <v>תיכון חרדי לווית  חן</v>
          </cell>
          <cell r="G5522" t="str">
            <v xml:space="preserve"> </v>
          </cell>
          <cell r="H5522">
            <v>0</v>
          </cell>
          <cell r="I5522">
            <v>0</v>
          </cell>
        </row>
        <row r="5523">
          <cell r="A5523">
            <v>1815820100</v>
          </cell>
          <cell r="B5523">
            <v>100</v>
          </cell>
          <cell r="C5523">
            <v>815820</v>
          </cell>
          <cell r="D5523">
            <v>1</v>
          </cell>
          <cell r="E5523">
            <v>0</v>
          </cell>
          <cell r="F5523" t="str">
            <v>שכר עובדים לפי תקן</v>
          </cell>
          <cell r="G5523" t="str">
            <v xml:space="preserve"> </v>
          </cell>
          <cell r="H5523">
            <v>0</v>
          </cell>
          <cell r="I5523">
            <v>0</v>
          </cell>
        </row>
        <row r="5524">
          <cell r="A5524">
            <v>1815820118</v>
          </cell>
          <cell r="B5524">
            <v>118</v>
          </cell>
          <cell r="C5524">
            <v>815820</v>
          </cell>
          <cell r="D5524">
            <v>1</v>
          </cell>
          <cell r="E5524">
            <v>0</v>
          </cell>
          <cell r="F5524" t="str">
            <v xml:space="preserve">שכר עובדי הוראה   </v>
          </cell>
          <cell r="G5524" t="str">
            <v>שכר</v>
          </cell>
          <cell r="H5524">
            <v>0.23465637255908511</v>
          </cell>
          <cell r="I5524">
            <v>6012900</v>
          </cell>
        </row>
        <row r="5525">
          <cell r="A5525">
            <v>1815820119</v>
          </cell>
          <cell r="B5525">
            <v>119</v>
          </cell>
          <cell r="C5525">
            <v>815820</v>
          </cell>
          <cell r="D5525">
            <v>1</v>
          </cell>
          <cell r="E5525">
            <v>0</v>
          </cell>
          <cell r="F5525" t="str">
            <v xml:space="preserve">השכר הקובע-צוברת  </v>
          </cell>
          <cell r="G5525" t="str">
            <v>שכר</v>
          </cell>
          <cell r="H5525">
            <v>1.4977533699450873E-2</v>
          </cell>
          <cell r="I5525">
            <v>203300</v>
          </cell>
        </row>
        <row r="5526">
          <cell r="A5526">
            <v>1815820122</v>
          </cell>
          <cell r="B5526">
            <v>122</v>
          </cell>
          <cell r="C5526">
            <v>815820</v>
          </cell>
          <cell r="D5526">
            <v>1</v>
          </cell>
          <cell r="E5526">
            <v>0</v>
          </cell>
          <cell r="F5526" t="str">
            <v xml:space="preserve">ביגוד             </v>
          </cell>
          <cell r="G5526" t="str">
            <v>שכר</v>
          </cell>
          <cell r="H5526">
            <v>0</v>
          </cell>
          <cell r="I5526">
            <v>55000</v>
          </cell>
        </row>
        <row r="5527">
          <cell r="A5527">
            <v>1815820126</v>
          </cell>
          <cell r="B5527">
            <v>126</v>
          </cell>
          <cell r="C5527">
            <v>815820</v>
          </cell>
          <cell r="D5527">
            <v>1</v>
          </cell>
          <cell r="E5527">
            <v>0</v>
          </cell>
          <cell r="F5527" t="str">
            <v xml:space="preserve">דמי הבראה         </v>
          </cell>
          <cell r="G5527" t="str">
            <v>שכר</v>
          </cell>
          <cell r="H5527">
            <v>0.4763552479815456</v>
          </cell>
          <cell r="I5527">
            <v>128000</v>
          </cell>
        </row>
        <row r="5528">
          <cell r="A5528">
            <v>1815820130</v>
          </cell>
          <cell r="B5528">
            <v>130</v>
          </cell>
          <cell r="C5528">
            <v>815820</v>
          </cell>
          <cell r="D5528">
            <v>1</v>
          </cell>
          <cell r="E5528">
            <v>0</v>
          </cell>
          <cell r="F5528" t="str">
            <v xml:space="preserve">שעות נוספות       </v>
          </cell>
          <cell r="G5528" t="str">
            <v>שכר</v>
          </cell>
          <cell r="H5528">
            <v>0</v>
          </cell>
          <cell r="I5528">
            <v>0</v>
          </cell>
        </row>
        <row r="5529">
          <cell r="A5529">
            <v>1815820140</v>
          </cell>
          <cell r="B5529">
            <v>140</v>
          </cell>
          <cell r="C5529">
            <v>815820</v>
          </cell>
          <cell r="D5529">
            <v>1</v>
          </cell>
          <cell r="E5529">
            <v>0</v>
          </cell>
          <cell r="F5529" t="str">
            <v>השתתפות באחזקת רכב</v>
          </cell>
          <cell r="G5529" t="str">
            <v>שכר</v>
          </cell>
          <cell r="H5529">
            <v>0</v>
          </cell>
          <cell r="I5529">
            <v>0</v>
          </cell>
        </row>
        <row r="5530">
          <cell r="A5530">
            <v>1815820210</v>
          </cell>
          <cell r="B5530">
            <v>210</v>
          </cell>
          <cell r="C5530">
            <v>815820</v>
          </cell>
          <cell r="D5530">
            <v>1</v>
          </cell>
          <cell r="E5530">
            <v>0</v>
          </cell>
          <cell r="F5530" t="str">
            <v>השכר הקובע</v>
          </cell>
          <cell r="G5530" t="str">
            <v>שכר</v>
          </cell>
          <cell r="H5530">
            <v>0</v>
          </cell>
          <cell r="I5530">
            <v>0</v>
          </cell>
        </row>
        <row r="5531">
          <cell r="A5531">
            <v>1815820212</v>
          </cell>
          <cell r="B5531">
            <v>212</v>
          </cell>
          <cell r="C5531">
            <v>815820</v>
          </cell>
          <cell r="D5531">
            <v>1</v>
          </cell>
          <cell r="E5531">
            <v>0</v>
          </cell>
          <cell r="F5531" t="str">
            <v xml:space="preserve">שעורי עזר לעולים  </v>
          </cell>
          <cell r="G5531" t="str">
            <v>שכר</v>
          </cell>
          <cell r="H5531">
            <v>0</v>
          </cell>
          <cell r="I5531">
            <v>0</v>
          </cell>
        </row>
        <row r="5532">
          <cell r="A5532">
            <v>1815820213</v>
          </cell>
          <cell r="B5532">
            <v>213</v>
          </cell>
          <cell r="C5532">
            <v>815820</v>
          </cell>
          <cell r="D5532">
            <v>1</v>
          </cell>
          <cell r="E5532">
            <v>0</v>
          </cell>
          <cell r="F5532" t="str">
            <v xml:space="preserve">שעורי עזר לנכים   </v>
          </cell>
          <cell r="G5532" t="str">
            <v>שכר</v>
          </cell>
          <cell r="H5532">
            <v>0</v>
          </cell>
          <cell r="I5532">
            <v>0</v>
          </cell>
        </row>
        <row r="5533">
          <cell r="A5533">
            <v>1815820214</v>
          </cell>
          <cell r="B5533">
            <v>214</v>
          </cell>
          <cell r="C5533">
            <v>815820</v>
          </cell>
          <cell r="D5533">
            <v>1</v>
          </cell>
          <cell r="E5533">
            <v>0</v>
          </cell>
          <cell r="F5533" t="str">
            <v>שעורי עזר לתלמידים</v>
          </cell>
          <cell r="G5533" t="str">
            <v>גמיש</v>
          </cell>
          <cell r="H5533">
            <v>0</v>
          </cell>
          <cell r="I5533">
            <v>0</v>
          </cell>
        </row>
        <row r="5534">
          <cell r="A5534">
            <v>1815820215</v>
          </cell>
          <cell r="B5534">
            <v>215</v>
          </cell>
          <cell r="C5534">
            <v>815820</v>
          </cell>
          <cell r="D5534">
            <v>1</v>
          </cell>
          <cell r="E5534">
            <v>0</v>
          </cell>
          <cell r="F5534" t="str">
            <v>קייטנת קיץ בחט"ב ובתיכוניים</v>
          </cell>
          <cell r="G5534" t="str">
            <v>שכר</v>
          </cell>
          <cell r="H5534">
            <v>0</v>
          </cell>
          <cell r="I5534">
            <v>0</v>
          </cell>
        </row>
        <row r="5535">
          <cell r="A5535">
            <v>1815820216</v>
          </cell>
          <cell r="B5535">
            <v>216</v>
          </cell>
          <cell r="C5535">
            <v>815820</v>
          </cell>
          <cell r="D5535">
            <v>1</v>
          </cell>
          <cell r="E5535">
            <v>0</v>
          </cell>
          <cell r="F5535" t="str">
            <v>פרויקט גימלאים</v>
          </cell>
          <cell r="G5535" t="str">
            <v>גמיש</v>
          </cell>
          <cell r="H5535">
            <v>0</v>
          </cell>
          <cell r="I5535">
            <v>0</v>
          </cell>
        </row>
        <row r="5536">
          <cell r="A5536">
            <v>1815820261</v>
          </cell>
          <cell r="B5536">
            <v>261</v>
          </cell>
          <cell r="C5536">
            <v>815820</v>
          </cell>
          <cell r="D5536">
            <v>1</v>
          </cell>
          <cell r="E5536">
            <v>0</v>
          </cell>
          <cell r="F5536" t="str">
            <v>תכנית גי"א / מש"ב</v>
          </cell>
          <cell r="G5536" t="str">
            <v>שכר</v>
          </cell>
          <cell r="H5536">
            <v>0</v>
          </cell>
          <cell r="I5536">
            <v>0</v>
          </cell>
        </row>
        <row r="5537">
          <cell r="A5537">
            <v>1815820263</v>
          </cell>
          <cell r="B5537">
            <v>263</v>
          </cell>
          <cell r="C5537">
            <v>815820</v>
          </cell>
          <cell r="D5537">
            <v>1</v>
          </cell>
          <cell r="E5537">
            <v>0</v>
          </cell>
          <cell r="F5537" t="str">
            <v>עובדי חברה</v>
          </cell>
          <cell r="G5537" t="str">
            <v>שכר</v>
          </cell>
          <cell r="H5537">
            <v>0</v>
          </cell>
          <cell r="I5537">
            <v>0</v>
          </cell>
        </row>
        <row r="5538">
          <cell r="A5538">
            <v>1815820420</v>
          </cell>
          <cell r="B5538">
            <v>420</v>
          </cell>
          <cell r="C5538">
            <v>815820</v>
          </cell>
          <cell r="D5538">
            <v>1</v>
          </cell>
          <cell r="E5538">
            <v>0</v>
          </cell>
          <cell r="F5538" t="str">
            <v xml:space="preserve">כיבוי אש          </v>
          </cell>
          <cell r="G5538" t="str">
            <v>גמיש</v>
          </cell>
          <cell r="H5538">
            <v>0</v>
          </cell>
          <cell r="I5538">
            <v>2000</v>
          </cell>
        </row>
        <row r="5539">
          <cell r="A5539">
            <v>1815820423</v>
          </cell>
          <cell r="B5539">
            <v>423</v>
          </cell>
          <cell r="C5539">
            <v>815820</v>
          </cell>
          <cell r="D5539">
            <v>1</v>
          </cell>
          <cell r="E5539">
            <v>0</v>
          </cell>
          <cell r="F5539" t="str">
            <v xml:space="preserve">תחזוקת מבנה       </v>
          </cell>
          <cell r="G5539" t="str">
            <v>קשיח</v>
          </cell>
          <cell r="H5539">
            <v>0</v>
          </cell>
          <cell r="I5539">
            <v>0</v>
          </cell>
        </row>
        <row r="5540">
          <cell r="A5540">
            <v>1815820431</v>
          </cell>
          <cell r="B5540">
            <v>431</v>
          </cell>
          <cell r="C5540">
            <v>815820</v>
          </cell>
          <cell r="D5540">
            <v>1</v>
          </cell>
          <cell r="E5540">
            <v>0</v>
          </cell>
          <cell r="F5540" t="str">
            <v xml:space="preserve">חשמל              </v>
          </cell>
          <cell r="G5540" t="str">
            <v>קשיח</v>
          </cell>
          <cell r="H5540">
            <v>0</v>
          </cell>
          <cell r="I5540">
            <v>40000</v>
          </cell>
        </row>
        <row r="5541">
          <cell r="A5541">
            <v>1815820432</v>
          </cell>
          <cell r="B5541">
            <v>432</v>
          </cell>
          <cell r="C5541">
            <v>815820</v>
          </cell>
          <cell r="D5541">
            <v>1</v>
          </cell>
          <cell r="E5541">
            <v>0</v>
          </cell>
          <cell r="F5541" t="str">
            <v xml:space="preserve">מים               </v>
          </cell>
          <cell r="G5541" t="str">
            <v>קשיח</v>
          </cell>
          <cell r="H5541">
            <v>0</v>
          </cell>
          <cell r="I5541">
            <v>15000</v>
          </cell>
        </row>
        <row r="5542">
          <cell r="A5542">
            <v>1815820437</v>
          </cell>
          <cell r="B5542">
            <v>437</v>
          </cell>
          <cell r="C5542">
            <v>815820</v>
          </cell>
          <cell r="D5542">
            <v>1</v>
          </cell>
          <cell r="E5542">
            <v>0</v>
          </cell>
          <cell r="F5542" t="str">
            <v xml:space="preserve">אחזקת אזעקה       </v>
          </cell>
          <cell r="G5542" t="str">
            <v>קשיח</v>
          </cell>
          <cell r="H5542">
            <v>0</v>
          </cell>
          <cell r="I5542">
            <v>1400</v>
          </cell>
        </row>
        <row r="5543">
          <cell r="A5543">
            <v>1815820450</v>
          </cell>
          <cell r="B5543">
            <v>450</v>
          </cell>
          <cell r="C5543">
            <v>815820</v>
          </cell>
          <cell r="D5543">
            <v>1</v>
          </cell>
          <cell r="E5543">
            <v>0</v>
          </cell>
          <cell r="F5543" t="str">
            <v xml:space="preserve">ריהוט ואחזקתו     </v>
          </cell>
          <cell r="G5543" t="str">
            <v>גמיש</v>
          </cell>
          <cell r="H5543">
            <v>0</v>
          </cell>
          <cell r="I5543">
            <v>4800</v>
          </cell>
        </row>
        <row r="5544">
          <cell r="A5544">
            <v>1815820500</v>
          </cell>
          <cell r="B5544">
            <v>500</v>
          </cell>
          <cell r="C5544">
            <v>815820</v>
          </cell>
          <cell r="D5544">
            <v>1</v>
          </cell>
          <cell r="E5544">
            <v>0</v>
          </cell>
          <cell r="F5544" t="str">
            <v xml:space="preserve">הוצאות מינהליות   </v>
          </cell>
          <cell r="G5544" t="str">
            <v xml:space="preserve"> </v>
          </cell>
          <cell r="H5544">
            <v>0</v>
          </cell>
          <cell r="I5544">
            <v>0</v>
          </cell>
        </row>
        <row r="5545">
          <cell r="A5545">
            <v>1815820511</v>
          </cell>
          <cell r="B5545">
            <v>511</v>
          </cell>
          <cell r="C5545">
            <v>815820</v>
          </cell>
          <cell r="D5545">
            <v>1</v>
          </cell>
          <cell r="E5545">
            <v>0</v>
          </cell>
          <cell r="F5545" t="str">
            <v xml:space="preserve">אירוח וכיבוד      </v>
          </cell>
          <cell r="G5545" t="str">
            <v>גמיש</v>
          </cell>
          <cell r="H5545">
            <v>0</v>
          </cell>
          <cell r="I5545">
            <v>4500</v>
          </cell>
        </row>
        <row r="5546">
          <cell r="A5546">
            <v>1815820530</v>
          </cell>
          <cell r="B5546">
            <v>530</v>
          </cell>
          <cell r="C5546">
            <v>815820</v>
          </cell>
          <cell r="D5546">
            <v>1</v>
          </cell>
          <cell r="E5546">
            <v>0</v>
          </cell>
          <cell r="F5546" t="str">
            <v xml:space="preserve">אופניים לעובדים   </v>
          </cell>
          <cell r="G5546" t="str">
            <v>קשיח</v>
          </cell>
          <cell r="H5546">
            <v>0</v>
          </cell>
          <cell r="I5546">
            <v>0</v>
          </cell>
        </row>
        <row r="5547">
          <cell r="A5547">
            <v>1815820583</v>
          </cell>
          <cell r="B5547">
            <v>583</v>
          </cell>
          <cell r="C5547">
            <v>815820</v>
          </cell>
          <cell r="D5547">
            <v>1</v>
          </cell>
          <cell r="E5547">
            <v>0</v>
          </cell>
          <cell r="F5547" t="str">
            <v xml:space="preserve">שרות רפואי        </v>
          </cell>
          <cell r="G5547" t="str">
            <v>קשיח</v>
          </cell>
          <cell r="H5547">
            <v>0</v>
          </cell>
          <cell r="I5547">
            <v>0</v>
          </cell>
        </row>
        <row r="5548">
          <cell r="A5548">
            <v>1815820585</v>
          </cell>
          <cell r="B5548">
            <v>585</v>
          </cell>
          <cell r="C5548">
            <v>815820</v>
          </cell>
          <cell r="D5548">
            <v>1</v>
          </cell>
          <cell r="E5548">
            <v>0</v>
          </cell>
          <cell r="F5548" t="str">
            <v xml:space="preserve">שרות אחות         </v>
          </cell>
          <cell r="G5548" t="str">
            <v>קשיח</v>
          </cell>
          <cell r="H5548">
            <v>0</v>
          </cell>
          <cell r="I5548">
            <v>0</v>
          </cell>
        </row>
        <row r="5549">
          <cell r="A5549">
            <v>1815820700</v>
          </cell>
          <cell r="B5549">
            <v>700</v>
          </cell>
          <cell r="C5549">
            <v>815820</v>
          </cell>
          <cell r="D5549">
            <v>1</v>
          </cell>
          <cell r="E5549">
            <v>0</v>
          </cell>
          <cell r="F5549" t="str">
            <v xml:space="preserve">הוצאות לפעולות    </v>
          </cell>
          <cell r="G5549" t="str">
            <v xml:space="preserve"> </v>
          </cell>
          <cell r="H5549">
            <v>0</v>
          </cell>
          <cell r="I5549">
            <v>0</v>
          </cell>
        </row>
        <row r="5550">
          <cell r="A5550">
            <v>1815820721</v>
          </cell>
          <cell r="B5550">
            <v>721</v>
          </cell>
          <cell r="C5550">
            <v>815820</v>
          </cell>
          <cell r="D5550">
            <v>1</v>
          </cell>
          <cell r="E5550">
            <v>0</v>
          </cell>
          <cell r="F5550" t="str">
            <v>חמרים-תחזוקת מבנים</v>
          </cell>
          <cell r="G5550" t="str">
            <v>גמיש</v>
          </cell>
          <cell r="H5550">
            <v>0</v>
          </cell>
          <cell r="I5550">
            <v>0</v>
          </cell>
        </row>
        <row r="5551">
          <cell r="A5551">
            <v>1815820742</v>
          </cell>
          <cell r="B5551">
            <v>742</v>
          </cell>
          <cell r="C5551">
            <v>815820</v>
          </cell>
          <cell r="D5551">
            <v>1</v>
          </cell>
          <cell r="E5551">
            <v>0</v>
          </cell>
          <cell r="F5551" t="str">
            <v xml:space="preserve">כלים וציוד        </v>
          </cell>
          <cell r="G5551" t="str">
            <v>גמיש</v>
          </cell>
          <cell r="H5551">
            <v>4.8780487804878092E-2</v>
          </cell>
          <cell r="I5551">
            <v>51600</v>
          </cell>
        </row>
        <row r="5552">
          <cell r="A5552">
            <v>1815820750</v>
          </cell>
          <cell r="B5552">
            <v>750</v>
          </cell>
          <cell r="C5552">
            <v>815820</v>
          </cell>
          <cell r="D5552">
            <v>1</v>
          </cell>
          <cell r="E5552">
            <v>0</v>
          </cell>
          <cell r="F5552" t="str">
            <v>אחזקת מוסדות</v>
          </cell>
          <cell r="G5552" t="str">
            <v>קשיח</v>
          </cell>
          <cell r="H5552">
            <v>0.19653179190751446</v>
          </cell>
          <cell r="I5552">
            <v>227700</v>
          </cell>
        </row>
        <row r="5553">
          <cell r="A5553">
            <v>1815820751</v>
          </cell>
          <cell r="B5553">
            <v>751</v>
          </cell>
          <cell r="C5553">
            <v>815820</v>
          </cell>
          <cell r="D5553">
            <v>1</v>
          </cell>
          <cell r="E5553">
            <v>0</v>
          </cell>
          <cell r="F5553" t="str">
            <v xml:space="preserve">עבודות קבלניות    </v>
          </cell>
          <cell r="G5553" t="str">
            <v>קשיח</v>
          </cell>
          <cell r="H5553">
            <v>0</v>
          </cell>
          <cell r="I5553">
            <v>0</v>
          </cell>
        </row>
        <row r="5554">
          <cell r="A5554">
            <v>1815820752</v>
          </cell>
          <cell r="B5554">
            <v>752</v>
          </cell>
          <cell r="C5554">
            <v>815820</v>
          </cell>
          <cell r="D5554">
            <v>1</v>
          </cell>
          <cell r="E5554">
            <v>0</v>
          </cell>
          <cell r="F5554" t="str">
            <v xml:space="preserve">נקיון בקבלנות     </v>
          </cell>
          <cell r="G5554" t="str">
            <v>קשיח</v>
          </cell>
          <cell r="H5554">
            <v>1.0774515927545285</v>
          </cell>
          <cell r="I5554">
            <v>332600</v>
          </cell>
        </row>
        <row r="5555">
          <cell r="A5555">
            <v>1815820780</v>
          </cell>
          <cell r="B5555">
            <v>780</v>
          </cell>
          <cell r="C5555">
            <v>815820</v>
          </cell>
          <cell r="D5555">
            <v>1</v>
          </cell>
          <cell r="E5555">
            <v>0</v>
          </cell>
          <cell r="F5555" t="str">
            <v xml:space="preserve">חינוך חברתי       </v>
          </cell>
          <cell r="G5555" t="str">
            <v>קשיח</v>
          </cell>
          <cell r="H5555">
            <v>0.12328767123287676</v>
          </cell>
          <cell r="I5555">
            <v>8200</v>
          </cell>
        </row>
        <row r="5556">
          <cell r="A5556">
            <v>1815820794</v>
          </cell>
          <cell r="B5556">
            <v>794</v>
          </cell>
          <cell r="C5556">
            <v>815820</v>
          </cell>
          <cell r="D5556">
            <v>1</v>
          </cell>
          <cell r="E5556">
            <v>0</v>
          </cell>
          <cell r="F5556" t="str">
            <v xml:space="preserve">השתתפות בעזר 094  </v>
          </cell>
          <cell r="G5556" t="str">
            <v>קשיח</v>
          </cell>
          <cell r="H5556">
            <v>0</v>
          </cell>
          <cell r="I5556">
            <v>0</v>
          </cell>
        </row>
        <row r="5557">
          <cell r="A5557">
            <v>1815820800</v>
          </cell>
          <cell r="B5557">
            <v>800</v>
          </cell>
          <cell r="C5557">
            <v>815820</v>
          </cell>
          <cell r="D5557">
            <v>1</v>
          </cell>
          <cell r="E5557">
            <v>0</v>
          </cell>
          <cell r="F5557" t="str">
            <v>השת' תמיכות תרומות</v>
          </cell>
          <cell r="G5557" t="str">
            <v xml:space="preserve"> </v>
          </cell>
          <cell r="H5557">
            <v>0</v>
          </cell>
          <cell r="I5557">
            <v>0</v>
          </cell>
        </row>
        <row r="5558">
          <cell r="A5558">
            <v>1815820810</v>
          </cell>
          <cell r="B5558">
            <v>810</v>
          </cell>
          <cell r="C5558">
            <v>815820</v>
          </cell>
          <cell r="D5558">
            <v>1</v>
          </cell>
          <cell r="E5558">
            <v>0</v>
          </cell>
          <cell r="F5558" t="str">
            <v>הקצבה לניהול עצמי</v>
          </cell>
          <cell r="G5558" t="str">
            <v>גמיש</v>
          </cell>
          <cell r="H5558">
            <v>0</v>
          </cell>
          <cell r="I5558">
            <v>30000</v>
          </cell>
        </row>
        <row r="5559">
          <cell r="A5559">
            <v>1815820812</v>
          </cell>
          <cell r="B5559">
            <v>812</v>
          </cell>
          <cell r="C5559">
            <v>815820</v>
          </cell>
          <cell r="D5559">
            <v>1</v>
          </cell>
          <cell r="E5559">
            <v>0</v>
          </cell>
          <cell r="F5559" t="str">
            <v>מסיבות כיתתיות</v>
          </cell>
          <cell r="G5559" t="str">
            <v>גמיש</v>
          </cell>
          <cell r="H5559">
            <v>0</v>
          </cell>
          <cell r="I5559">
            <v>0</v>
          </cell>
        </row>
        <row r="5560">
          <cell r="A5560">
            <v>1815820838</v>
          </cell>
          <cell r="B5560">
            <v>838</v>
          </cell>
          <cell r="C5560">
            <v>815820</v>
          </cell>
          <cell r="D5560">
            <v>1</v>
          </cell>
          <cell r="E5560">
            <v>0</v>
          </cell>
          <cell r="F5560" t="str">
            <v>תכנית לאומית-קידום אנגלית</v>
          </cell>
          <cell r="G5560" t="str">
            <v>גמיש</v>
          </cell>
          <cell r="H5560">
            <v>0</v>
          </cell>
          <cell r="I5560">
            <v>0</v>
          </cell>
        </row>
        <row r="5561">
          <cell r="A5561">
            <v>1815820911</v>
          </cell>
          <cell r="B5561">
            <v>911</v>
          </cell>
          <cell r="C5561">
            <v>815820</v>
          </cell>
          <cell r="D5561">
            <v>1</v>
          </cell>
          <cell r="E5561">
            <v>0</v>
          </cell>
          <cell r="F5561" t="str">
            <v>פעילות חוויתית יהדות</v>
          </cell>
          <cell r="G5561" t="str">
            <v>קשיח</v>
          </cell>
          <cell r="H5561">
            <v>0</v>
          </cell>
          <cell r="I5561">
            <v>0</v>
          </cell>
        </row>
        <row r="5562">
          <cell r="A5562">
            <v>1815820924</v>
          </cell>
          <cell r="B5562">
            <v>924</v>
          </cell>
          <cell r="C5562">
            <v>815820</v>
          </cell>
          <cell r="D5562">
            <v>1</v>
          </cell>
          <cell r="E5562">
            <v>0</v>
          </cell>
          <cell r="F5562" t="str">
            <v>לימודי יהדות</v>
          </cell>
          <cell r="G5562" t="str">
            <v>קשיח</v>
          </cell>
          <cell r="H5562">
            <v>0</v>
          </cell>
          <cell r="I5562">
            <v>0</v>
          </cell>
        </row>
        <row r="5563">
          <cell r="A5563">
            <v>1815820953</v>
          </cell>
          <cell r="B5563">
            <v>953</v>
          </cell>
          <cell r="C5563">
            <v>815820</v>
          </cell>
          <cell r="D5563">
            <v>1</v>
          </cell>
          <cell r="E5563">
            <v>0</v>
          </cell>
          <cell r="F5563" t="str">
            <v>מערכת גפ"ן</v>
          </cell>
          <cell r="G5563" t="str">
            <v>קשיח</v>
          </cell>
          <cell r="H5563">
            <v>0</v>
          </cell>
          <cell r="I5563">
            <v>300000</v>
          </cell>
        </row>
        <row r="5564">
          <cell r="A5564">
            <v>1815820989</v>
          </cell>
          <cell r="B5564">
            <v>989</v>
          </cell>
          <cell r="C5564">
            <v>815820</v>
          </cell>
          <cell r="D5564">
            <v>1</v>
          </cell>
          <cell r="E5564">
            <v>0</v>
          </cell>
          <cell r="F5564" t="str">
            <v xml:space="preserve">תקורה             </v>
          </cell>
          <cell r="G5564" t="str">
            <v>קשיח</v>
          </cell>
          <cell r="H5564">
            <v>0.30997939358257276</v>
          </cell>
          <cell r="I5564">
            <v>445000</v>
          </cell>
        </row>
        <row r="5565">
          <cell r="A5565" t="e">
            <v>#VALUE!</v>
          </cell>
          <cell r="B5565" t="str">
            <v>815820  סך הכל</v>
          </cell>
          <cell r="C5565">
            <v>0</v>
          </cell>
          <cell r="D5565">
            <v>0</v>
          </cell>
          <cell r="E5565">
            <v>0</v>
          </cell>
          <cell r="F5565" t="str">
            <v>תיכון חרדי לווית  חן</v>
          </cell>
          <cell r="G5565">
            <v>0</v>
          </cell>
          <cell r="H5565">
            <v>0.31002766021261707</v>
          </cell>
          <cell r="I5565">
            <v>7862000</v>
          </cell>
        </row>
        <row r="5566">
          <cell r="A5566">
            <v>18158300</v>
          </cell>
          <cell r="B5566">
            <v>0</v>
          </cell>
          <cell r="C5566">
            <v>815830</v>
          </cell>
          <cell r="D5566">
            <v>1</v>
          </cell>
          <cell r="E5566">
            <v>0</v>
          </cell>
          <cell r="F5566" t="str">
            <v>תיכון חנקין</v>
          </cell>
          <cell r="G5566" t="str">
            <v xml:space="preserve"> </v>
          </cell>
          <cell r="H5566">
            <v>0</v>
          </cell>
          <cell r="I5566">
            <v>0</v>
          </cell>
        </row>
        <row r="5567">
          <cell r="A5567">
            <v>1815830100</v>
          </cell>
          <cell r="B5567">
            <v>100</v>
          </cell>
          <cell r="C5567">
            <v>815830</v>
          </cell>
          <cell r="D5567">
            <v>1</v>
          </cell>
          <cell r="E5567">
            <v>0</v>
          </cell>
          <cell r="F5567" t="str">
            <v>שכר עובדים לפי תקן</v>
          </cell>
          <cell r="G5567" t="str">
            <v xml:space="preserve"> </v>
          </cell>
          <cell r="H5567">
            <v>0</v>
          </cell>
          <cell r="I5567">
            <v>0</v>
          </cell>
        </row>
        <row r="5568">
          <cell r="A5568">
            <v>1815830118</v>
          </cell>
          <cell r="B5568">
            <v>118</v>
          </cell>
          <cell r="C5568">
            <v>815830</v>
          </cell>
          <cell r="D5568">
            <v>1</v>
          </cell>
          <cell r="E5568">
            <v>0</v>
          </cell>
          <cell r="F5568" t="str">
            <v xml:space="preserve">שכר עובדי הוראה   </v>
          </cell>
          <cell r="G5568" t="str">
            <v>שכר</v>
          </cell>
          <cell r="H5568">
            <v>0</v>
          </cell>
          <cell r="I5568">
            <v>0</v>
          </cell>
        </row>
        <row r="5569">
          <cell r="A5569">
            <v>1815830119</v>
          </cell>
          <cell r="B5569">
            <v>119</v>
          </cell>
          <cell r="C5569">
            <v>815830</v>
          </cell>
          <cell r="D5569">
            <v>1</v>
          </cell>
          <cell r="E5569">
            <v>0</v>
          </cell>
          <cell r="F5569" t="str">
            <v xml:space="preserve">השכר הקובע-צוברת  </v>
          </cell>
          <cell r="G5569" t="str">
            <v>שכר</v>
          </cell>
          <cell r="H5569">
            <v>0</v>
          </cell>
          <cell r="I5569">
            <v>102000</v>
          </cell>
        </row>
        <row r="5570">
          <cell r="A5570">
            <v>1815830122</v>
          </cell>
          <cell r="B5570">
            <v>122</v>
          </cell>
          <cell r="C5570">
            <v>815830</v>
          </cell>
          <cell r="D5570">
            <v>1</v>
          </cell>
          <cell r="E5570">
            <v>0</v>
          </cell>
          <cell r="F5570" t="str">
            <v xml:space="preserve">ביגוד             </v>
          </cell>
          <cell r="G5570" t="str">
            <v>שכר</v>
          </cell>
          <cell r="H5570">
            <v>0</v>
          </cell>
          <cell r="I5570">
            <v>0</v>
          </cell>
        </row>
        <row r="5571">
          <cell r="A5571">
            <v>1815830126</v>
          </cell>
          <cell r="B5571">
            <v>126</v>
          </cell>
          <cell r="C5571">
            <v>815830</v>
          </cell>
          <cell r="D5571">
            <v>1</v>
          </cell>
          <cell r="E5571">
            <v>0</v>
          </cell>
          <cell r="F5571" t="str">
            <v xml:space="preserve">דמי הבראה         </v>
          </cell>
          <cell r="G5571" t="str">
            <v>שכר</v>
          </cell>
          <cell r="H5571">
            <v>0</v>
          </cell>
          <cell r="I5571">
            <v>0</v>
          </cell>
        </row>
        <row r="5572">
          <cell r="A5572">
            <v>1815830140</v>
          </cell>
          <cell r="B5572">
            <v>140</v>
          </cell>
          <cell r="C5572">
            <v>815830</v>
          </cell>
          <cell r="D5572">
            <v>1</v>
          </cell>
          <cell r="E5572">
            <v>0</v>
          </cell>
          <cell r="F5572" t="str">
            <v>השתתפות באחזקת רכב</v>
          </cell>
          <cell r="G5572" t="str">
            <v>שכר</v>
          </cell>
          <cell r="H5572">
            <v>0</v>
          </cell>
          <cell r="I5572">
            <v>0</v>
          </cell>
        </row>
        <row r="5573">
          <cell r="A5573">
            <v>1815830210</v>
          </cell>
          <cell r="B5573">
            <v>210</v>
          </cell>
          <cell r="C5573">
            <v>815830</v>
          </cell>
          <cell r="D5573">
            <v>1</v>
          </cell>
          <cell r="E5573">
            <v>0</v>
          </cell>
          <cell r="F5573" t="str">
            <v>השכר הקובע</v>
          </cell>
          <cell r="G5573" t="str">
            <v>שכר</v>
          </cell>
          <cell r="H5573">
            <v>0</v>
          </cell>
          <cell r="I5573">
            <v>0</v>
          </cell>
        </row>
        <row r="5574">
          <cell r="A5574">
            <v>1815830215</v>
          </cell>
          <cell r="B5574">
            <v>215</v>
          </cell>
          <cell r="C5574">
            <v>815830</v>
          </cell>
          <cell r="D5574">
            <v>1</v>
          </cell>
          <cell r="E5574">
            <v>0</v>
          </cell>
          <cell r="F5574" t="str">
            <v>שעורי עזר לתלמידים</v>
          </cell>
          <cell r="G5574" t="str">
            <v>שכר</v>
          </cell>
          <cell r="H5574">
            <v>0</v>
          </cell>
          <cell r="I5574">
            <v>0</v>
          </cell>
        </row>
        <row r="5575">
          <cell r="A5575">
            <v>1815830263</v>
          </cell>
          <cell r="B5575">
            <v>263</v>
          </cell>
          <cell r="C5575">
            <v>815830</v>
          </cell>
          <cell r="D5575">
            <v>1</v>
          </cell>
          <cell r="E5575">
            <v>0</v>
          </cell>
          <cell r="F5575" t="str">
            <v>עובדי מנהלה</v>
          </cell>
          <cell r="G5575" t="str">
            <v>שכר</v>
          </cell>
          <cell r="H5575">
            <v>0</v>
          </cell>
          <cell r="I5575">
            <v>0</v>
          </cell>
        </row>
        <row r="5576">
          <cell r="A5576">
            <v>1815830420</v>
          </cell>
          <cell r="B5576">
            <v>420</v>
          </cell>
          <cell r="C5576">
            <v>815830</v>
          </cell>
          <cell r="D5576">
            <v>1</v>
          </cell>
          <cell r="E5576">
            <v>0</v>
          </cell>
          <cell r="F5576" t="str">
            <v xml:space="preserve">כיבוי אש          </v>
          </cell>
          <cell r="G5576" t="str">
            <v>קשיח</v>
          </cell>
          <cell r="H5576">
            <v>0</v>
          </cell>
          <cell r="I5576">
            <v>1000</v>
          </cell>
        </row>
        <row r="5577">
          <cell r="A5577">
            <v>1815830431</v>
          </cell>
          <cell r="B5577">
            <v>431</v>
          </cell>
          <cell r="C5577">
            <v>815830</v>
          </cell>
          <cell r="D5577">
            <v>1</v>
          </cell>
          <cell r="E5577">
            <v>0</v>
          </cell>
          <cell r="F5577" t="str">
            <v xml:space="preserve">חשמל              </v>
          </cell>
          <cell r="G5577" t="str">
            <v>קשיח</v>
          </cell>
          <cell r="H5577">
            <v>0</v>
          </cell>
          <cell r="I5577">
            <v>13800</v>
          </cell>
        </row>
        <row r="5578">
          <cell r="A5578">
            <v>1815830432</v>
          </cell>
          <cell r="B5578">
            <v>432</v>
          </cell>
          <cell r="C5578">
            <v>815830</v>
          </cell>
          <cell r="D5578">
            <v>1</v>
          </cell>
          <cell r="E5578">
            <v>0</v>
          </cell>
          <cell r="F5578" t="str">
            <v xml:space="preserve">מים               </v>
          </cell>
          <cell r="G5578" t="str">
            <v>קשיח</v>
          </cell>
          <cell r="H5578">
            <v>0</v>
          </cell>
          <cell r="I5578">
            <v>6100</v>
          </cell>
        </row>
        <row r="5579">
          <cell r="A5579">
            <v>1815830437</v>
          </cell>
          <cell r="B5579">
            <v>437</v>
          </cell>
          <cell r="C5579">
            <v>815830</v>
          </cell>
          <cell r="D5579">
            <v>1</v>
          </cell>
          <cell r="E5579">
            <v>0</v>
          </cell>
          <cell r="F5579" t="str">
            <v xml:space="preserve">אחזקת אזעקה       </v>
          </cell>
          <cell r="G5579" t="str">
            <v>קשיח</v>
          </cell>
          <cell r="H5579">
            <v>0</v>
          </cell>
          <cell r="I5579">
            <v>0</v>
          </cell>
        </row>
        <row r="5580">
          <cell r="A5580">
            <v>1815830450</v>
          </cell>
          <cell r="B5580">
            <v>450</v>
          </cell>
          <cell r="C5580">
            <v>815830</v>
          </cell>
          <cell r="D5580">
            <v>1</v>
          </cell>
          <cell r="E5580">
            <v>0</v>
          </cell>
          <cell r="F5580" t="str">
            <v xml:space="preserve">ריהוט ואחזקתו     </v>
          </cell>
          <cell r="G5580" t="str">
            <v>גמיש</v>
          </cell>
          <cell r="H5580">
            <v>0</v>
          </cell>
          <cell r="I5580">
            <v>2800</v>
          </cell>
        </row>
        <row r="5581">
          <cell r="A5581">
            <v>1815830511</v>
          </cell>
          <cell r="B5581">
            <v>511</v>
          </cell>
          <cell r="C5581">
            <v>815830</v>
          </cell>
          <cell r="D5581">
            <v>1</v>
          </cell>
          <cell r="E5581">
            <v>0</v>
          </cell>
          <cell r="F5581" t="str">
            <v xml:space="preserve">אירוח וכיבוד      </v>
          </cell>
          <cell r="G5581" t="str">
            <v>גמיש</v>
          </cell>
          <cell r="H5581">
            <v>0</v>
          </cell>
          <cell r="I5581">
            <v>1000</v>
          </cell>
        </row>
        <row r="5582">
          <cell r="A5582">
            <v>1815830742</v>
          </cell>
          <cell r="B5582">
            <v>742</v>
          </cell>
          <cell r="C5582">
            <v>815830</v>
          </cell>
          <cell r="D5582">
            <v>1</v>
          </cell>
          <cell r="E5582">
            <v>0</v>
          </cell>
          <cell r="F5582" t="str">
            <v xml:space="preserve">כלים וציוד        </v>
          </cell>
          <cell r="G5582" t="str">
            <v>גמיש</v>
          </cell>
          <cell r="H5582">
            <v>0</v>
          </cell>
          <cell r="I5582">
            <v>0</v>
          </cell>
        </row>
        <row r="5583">
          <cell r="A5583">
            <v>1815830750</v>
          </cell>
          <cell r="B5583">
            <v>750</v>
          </cell>
          <cell r="C5583">
            <v>815830</v>
          </cell>
          <cell r="D5583">
            <v>1</v>
          </cell>
          <cell r="E5583">
            <v>0</v>
          </cell>
          <cell r="F5583" t="str">
            <v>אחזקת מוסדות</v>
          </cell>
          <cell r="G5583" t="str">
            <v>קשיח</v>
          </cell>
          <cell r="H5583">
            <v>0</v>
          </cell>
          <cell r="I5583">
            <v>210500</v>
          </cell>
        </row>
        <row r="5584">
          <cell r="A5584">
            <v>1815830752</v>
          </cell>
          <cell r="B5584">
            <v>752</v>
          </cell>
          <cell r="C5584">
            <v>815830</v>
          </cell>
          <cell r="D5584">
            <v>1</v>
          </cell>
          <cell r="E5584">
            <v>0</v>
          </cell>
          <cell r="F5584" t="str">
            <v xml:space="preserve">נקיון בקבלנות     </v>
          </cell>
          <cell r="G5584" t="str">
            <v>קשיח</v>
          </cell>
          <cell r="H5584">
            <v>0</v>
          </cell>
          <cell r="I5584">
            <v>208000</v>
          </cell>
        </row>
        <row r="5585">
          <cell r="A5585">
            <v>1815830759</v>
          </cell>
          <cell r="B5585">
            <v>759</v>
          </cell>
          <cell r="C5585">
            <v>815830</v>
          </cell>
          <cell r="D5585">
            <v>1</v>
          </cell>
          <cell r="E5585">
            <v>0</v>
          </cell>
          <cell r="F5585" t="str">
            <v>שרותי סייעות</v>
          </cell>
          <cell r="G5585" t="str">
            <v>קשיח</v>
          </cell>
          <cell r="H5585">
            <v>0</v>
          </cell>
          <cell r="I5585">
            <v>0</v>
          </cell>
        </row>
        <row r="5586">
          <cell r="A5586">
            <v>1815830762</v>
          </cell>
          <cell r="B5586">
            <v>762</v>
          </cell>
          <cell r="C5586">
            <v>815830</v>
          </cell>
          <cell r="D5586">
            <v>1</v>
          </cell>
          <cell r="E5586">
            <v>0</v>
          </cell>
          <cell r="F5586" t="str">
            <v xml:space="preserve">שאילת מורים       </v>
          </cell>
          <cell r="G5586" t="str">
            <v>קשיח</v>
          </cell>
          <cell r="H5586">
            <v>0</v>
          </cell>
          <cell r="I5586">
            <v>0</v>
          </cell>
        </row>
        <row r="5587">
          <cell r="A5587">
            <v>1815830780</v>
          </cell>
          <cell r="B5587">
            <v>780</v>
          </cell>
          <cell r="C5587">
            <v>815830</v>
          </cell>
          <cell r="D5587">
            <v>1</v>
          </cell>
          <cell r="E5587">
            <v>0</v>
          </cell>
          <cell r="F5587" t="str">
            <v xml:space="preserve">חינוך חברתי       </v>
          </cell>
          <cell r="G5587" t="str">
            <v>קשיח</v>
          </cell>
          <cell r="H5587">
            <v>0</v>
          </cell>
          <cell r="I5587">
            <v>0</v>
          </cell>
        </row>
        <row r="5588">
          <cell r="A5588">
            <v>1815830781</v>
          </cell>
          <cell r="B5588">
            <v>781</v>
          </cell>
          <cell r="C5588">
            <v>815830</v>
          </cell>
          <cell r="D5588">
            <v>1</v>
          </cell>
          <cell r="E5588">
            <v>0</v>
          </cell>
          <cell r="F5588" t="str">
            <v xml:space="preserve">הפעלת ביה"ס       </v>
          </cell>
          <cell r="G5588" t="str">
            <v>גמיש</v>
          </cell>
          <cell r="H5588">
            <v>0</v>
          </cell>
          <cell r="I5588">
            <v>0</v>
          </cell>
        </row>
        <row r="5589">
          <cell r="A5589">
            <v>1815830810</v>
          </cell>
          <cell r="B5589">
            <v>810</v>
          </cell>
          <cell r="C5589">
            <v>815830</v>
          </cell>
          <cell r="D5589">
            <v>1</v>
          </cell>
          <cell r="E5589">
            <v>0</v>
          </cell>
          <cell r="F5589" t="str">
            <v>הקצבה לניהול עצמי</v>
          </cell>
          <cell r="G5589" t="str">
            <v>קשיח</v>
          </cell>
          <cell r="H5589">
            <v>0</v>
          </cell>
          <cell r="I5589">
            <v>26500</v>
          </cell>
        </row>
        <row r="5590">
          <cell r="A5590">
            <v>1815830816</v>
          </cell>
          <cell r="B5590">
            <v>816</v>
          </cell>
          <cell r="C5590">
            <v>815830</v>
          </cell>
          <cell r="D5590">
            <v>1</v>
          </cell>
          <cell r="E5590">
            <v>0</v>
          </cell>
          <cell r="F5590" t="str">
            <v>חט"ב-הכלה והשתלבות</v>
          </cell>
          <cell r="G5590" t="str">
            <v>גמיש</v>
          </cell>
          <cell r="H5590">
            <v>0</v>
          </cell>
          <cell r="I5590">
            <v>0</v>
          </cell>
        </row>
        <row r="5591">
          <cell r="A5591">
            <v>1815830953</v>
          </cell>
          <cell r="B5591">
            <v>953</v>
          </cell>
          <cell r="C5591">
            <v>815830</v>
          </cell>
          <cell r="D5591">
            <v>1</v>
          </cell>
          <cell r="E5591">
            <v>0</v>
          </cell>
          <cell r="F5591" t="str">
            <v>מערכת גפ"ן</v>
          </cell>
          <cell r="G5591" t="str">
            <v>קשיח</v>
          </cell>
          <cell r="H5591">
            <v>0</v>
          </cell>
          <cell r="I5591">
            <v>258700</v>
          </cell>
        </row>
        <row r="5592">
          <cell r="A5592">
            <v>1815830989</v>
          </cell>
          <cell r="B5592">
            <v>989</v>
          </cell>
          <cell r="C5592">
            <v>815830</v>
          </cell>
          <cell r="D5592">
            <v>1</v>
          </cell>
          <cell r="E5592">
            <v>0</v>
          </cell>
          <cell r="F5592" t="str">
            <v xml:space="preserve">תקורה             </v>
          </cell>
          <cell r="G5592" t="str">
            <v>קשיח</v>
          </cell>
          <cell r="H5592">
            <v>0</v>
          </cell>
          <cell r="I5592">
            <v>49900</v>
          </cell>
        </row>
        <row r="5593">
          <cell r="A5593" t="e">
            <v>#VALUE!</v>
          </cell>
          <cell r="B5593" t="str">
            <v>815820  סך הכל</v>
          </cell>
          <cell r="C5593">
            <v>0</v>
          </cell>
          <cell r="D5593">
            <v>0</v>
          </cell>
          <cell r="E5593">
            <v>0</v>
          </cell>
          <cell r="F5593" t="str">
            <v>תיכון חנקין</v>
          </cell>
          <cell r="G5593">
            <v>0</v>
          </cell>
          <cell r="H5593">
            <v>0</v>
          </cell>
          <cell r="I5593">
            <v>880300</v>
          </cell>
        </row>
        <row r="5594">
          <cell r="A5594">
            <v>18170000</v>
          </cell>
          <cell r="B5594">
            <v>0</v>
          </cell>
          <cell r="C5594">
            <v>817000</v>
          </cell>
          <cell r="D5594">
            <v>1</v>
          </cell>
          <cell r="E5594">
            <v>0</v>
          </cell>
          <cell r="F5594" t="str">
            <v>שרותים נוספים למוס' חינוך</v>
          </cell>
          <cell r="G5594" t="str">
            <v xml:space="preserve"> </v>
          </cell>
          <cell r="H5594">
            <v>0</v>
          </cell>
          <cell r="I5594">
            <v>0</v>
          </cell>
        </row>
        <row r="5595">
          <cell r="A5595">
            <v>18172000</v>
          </cell>
          <cell r="B5595">
            <v>0</v>
          </cell>
          <cell r="C5595">
            <v>817200</v>
          </cell>
          <cell r="D5595">
            <v>1</v>
          </cell>
          <cell r="E5595">
            <v>0</v>
          </cell>
          <cell r="F5595" t="str">
            <v xml:space="preserve">מכללת חנקין       </v>
          </cell>
          <cell r="G5595" t="str">
            <v xml:space="preserve"> </v>
          </cell>
          <cell r="H5595">
            <v>0</v>
          </cell>
          <cell r="I5595">
            <v>0</v>
          </cell>
        </row>
        <row r="5596">
          <cell r="A5596">
            <v>1817200110</v>
          </cell>
          <cell r="B5596">
            <v>110</v>
          </cell>
          <cell r="C5596">
            <v>817200</v>
          </cell>
          <cell r="D5596">
            <v>1</v>
          </cell>
          <cell r="E5596">
            <v>0</v>
          </cell>
          <cell r="F5596" t="str">
            <v>השכר הקובע-תקציבית</v>
          </cell>
          <cell r="G5596" t="str">
            <v>שכר</v>
          </cell>
          <cell r="H5596">
            <v>0</v>
          </cell>
          <cell r="I5596">
            <v>0</v>
          </cell>
        </row>
        <row r="5597">
          <cell r="A5597">
            <v>1817200119</v>
          </cell>
          <cell r="B5597">
            <v>119</v>
          </cell>
          <cell r="C5597">
            <v>817200</v>
          </cell>
          <cell r="D5597">
            <v>1</v>
          </cell>
          <cell r="E5597">
            <v>0</v>
          </cell>
          <cell r="F5597" t="str">
            <v xml:space="preserve">השכר הקובע-צוברת  </v>
          </cell>
          <cell r="G5597" t="str">
            <v>שכר</v>
          </cell>
          <cell r="H5597">
            <v>0</v>
          </cell>
          <cell r="I5597">
            <v>0</v>
          </cell>
        </row>
        <row r="5598">
          <cell r="A5598">
            <v>1817200122</v>
          </cell>
          <cell r="B5598">
            <v>122</v>
          </cell>
          <cell r="C5598">
            <v>817200</v>
          </cell>
          <cell r="D5598">
            <v>1</v>
          </cell>
          <cell r="E5598">
            <v>0</v>
          </cell>
          <cell r="F5598" t="str">
            <v xml:space="preserve">ביגוד             </v>
          </cell>
          <cell r="G5598" t="str">
            <v>שכר</v>
          </cell>
          <cell r="H5598">
            <v>0</v>
          </cell>
          <cell r="I5598">
            <v>0</v>
          </cell>
        </row>
        <row r="5599">
          <cell r="A5599">
            <v>1817200126</v>
          </cell>
          <cell r="B5599">
            <v>126</v>
          </cell>
          <cell r="C5599">
            <v>817200</v>
          </cell>
          <cell r="D5599">
            <v>1</v>
          </cell>
          <cell r="E5599">
            <v>0</v>
          </cell>
          <cell r="F5599" t="str">
            <v xml:space="preserve">דמי הבראה         </v>
          </cell>
          <cell r="G5599" t="str">
            <v>שכר</v>
          </cell>
          <cell r="H5599">
            <v>0</v>
          </cell>
          <cell r="I5599">
            <v>0</v>
          </cell>
        </row>
        <row r="5600">
          <cell r="A5600">
            <v>1817200130</v>
          </cell>
          <cell r="B5600">
            <v>130</v>
          </cell>
          <cell r="C5600">
            <v>817200</v>
          </cell>
          <cell r="D5600">
            <v>1</v>
          </cell>
          <cell r="E5600">
            <v>0</v>
          </cell>
          <cell r="F5600" t="str">
            <v xml:space="preserve">שעות נוספות       </v>
          </cell>
          <cell r="G5600" t="str">
            <v>שכר</v>
          </cell>
          <cell r="H5600">
            <v>0</v>
          </cell>
          <cell r="I5600">
            <v>0</v>
          </cell>
        </row>
        <row r="5601">
          <cell r="A5601">
            <v>1817200140</v>
          </cell>
          <cell r="B5601">
            <v>140</v>
          </cell>
          <cell r="C5601">
            <v>817200</v>
          </cell>
          <cell r="D5601">
            <v>1</v>
          </cell>
          <cell r="E5601">
            <v>0</v>
          </cell>
          <cell r="F5601" t="str">
            <v>השתתפות באחזקת רכב</v>
          </cell>
          <cell r="G5601" t="str">
            <v>שכר</v>
          </cell>
          <cell r="H5601">
            <v>0</v>
          </cell>
          <cell r="I5601">
            <v>0</v>
          </cell>
        </row>
        <row r="5602">
          <cell r="A5602">
            <v>1817200210</v>
          </cell>
          <cell r="B5602">
            <v>210</v>
          </cell>
          <cell r="C5602">
            <v>817200</v>
          </cell>
          <cell r="D5602">
            <v>1</v>
          </cell>
          <cell r="E5602">
            <v>0</v>
          </cell>
          <cell r="F5602" t="str">
            <v xml:space="preserve">השכר הקובע        </v>
          </cell>
          <cell r="G5602" t="str">
            <v>שכר</v>
          </cell>
          <cell r="H5602">
            <v>0</v>
          </cell>
          <cell r="I5602">
            <v>0</v>
          </cell>
        </row>
        <row r="5603">
          <cell r="A5603">
            <v>1817200263</v>
          </cell>
          <cell r="B5603">
            <v>263</v>
          </cell>
          <cell r="C5603">
            <v>817200</v>
          </cell>
          <cell r="D5603">
            <v>1</v>
          </cell>
          <cell r="E5603">
            <v>0</v>
          </cell>
          <cell r="F5603" t="str">
            <v xml:space="preserve">עובדים חיצוניים   </v>
          </cell>
          <cell r="G5603" t="str">
            <v>שכר</v>
          </cell>
          <cell r="H5603">
            <v>0</v>
          </cell>
          <cell r="I5603">
            <v>0</v>
          </cell>
        </row>
        <row r="5604">
          <cell r="A5604">
            <v>1817200420</v>
          </cell>
          <cell r="B5604">
            <v>420</v>
          </cell>
          <cell r="C5604">
            <v>817200</v>
          </cell>
          <cell r="D5604">
            <v>1</v>
          </cell>
          <cell r="E5604">
            <v>0</v>
          </cell>
          <cell r="F5604" t="str">
            <v xml:space="preserve">כיבוי אש          </v>
          </cell>
          <cell r="G5604" t="str">
            <v>גמיש</v>
          </cell>
          <cell r="H5604">
            <v>0</v>
          </cell>
          <cell r="I5604">
            <v>0</v>
          </cell>
        </row>
        <row r="5605">
          <cell r="A5605">
            <v>1817200423</v>
          </cell>
          <cell r="B5605">
            <v>423</v>
          </cell>
          <cell r="C5605">
            <v>817200</v>
          </cell>
          <cell r="D5605">
            <v>1</v>
          </cell>
          <cell r="E5605">
            <v>0</v>
          </cell>
          <cell r="F5605" t="str">
            <v xml:space="preserve">תחזוקת מבנה       </v>
          </cell>
          <cell r="G5605" t="str">
            <v>קשיח</v>
          </cell>
          <cell r="H5605">
            <v>0</v>
          </cell>
          <cell r="I5605">
            <v>0</v>
          </cell>
        </row>
        <row r="5606">
          <cell r="A5606">
            <v>1817200431</v>
          </cell>
          <cell r="B5606">
            <v>431</v>
          </cell>
          <cell r="C5606">
            <v>817200</v>
          </cell>
          <cell r="D5606">
            <v>1</v>
          </cell>
          <cell r="E5606">
            <v>0</v>
          </cell>
          <cell r="F5606" t="str">
            <v xml:space="preserve">חשמל              </v>
          </cell>
          <cell r="G5606" t="str">
            <v>קשיח</v>
          </cell>
          <cell r="H5606">
            <v>0</v>
          </cell>
          <cell r="I5606">
            <v>0</v>
          </cell>
        </row>
        <row r="5607">
          <cell r="A5607">
            <v>1817200432</v>
          </cell>
          <cell r="B5607">
            <v>432</v>
          </cell>
          <cell r="C5607">
            <v>817200</v>
          </cell>
          <cell r="D5607">
            <v>1</v>
          </cell>
          <cell r="E5607">
            <v>0</v>
          </cell>
          <cell r="F5607" t="str">
            <v xml:space="preserve">מים               </v>
          </cell>
          <cell r="G5607" t="str">
            <v>קשיח</v>
          </cell>
          <cell r="H5607">
            <v>0</v>
          </cell>
          <cell r="I5607">
            <v>0</v>
          </cell>
        </row>
        <row r="5608">
          <cell r="A5608">
            <v>1817200433</v>
          </cell>
          <cell r="B5608">
            <v>433</v>
          </cell>
          <cell r="C5608">
            <v>817200</v>
          </cell>
          <cell r="D5608">
            <v>1</v>
          </cell>
          <cell r="E5608">
            <v>0</v>
          </cell>
          <cell r="F5608" t="str">
            <v xml:space="preserve">חומרי נקיון       </v>
          </cell>
          <cell r="G5608" t="str">
            <v>גמיש</v>
          </cell>
          <cell r="H5608">
            <v>0</v>
          </cell>
          <cell r="I5608">
            <v>0</v>
          </cell>
        </row>
        <row r="5609">
          <cell r="A5609">
            <v>1817200434</v>
          </cell>
          <cell r="B5609">
            <v>434</v>
          </cell>
          <cell r="C5609">
            <v>817200</v>
          </cell>
          <cell r="D5609">
            <v>1</v>
          </cell>
          <cell r="E5609">
            <v>0</v>
          </cell>
          <cell r="F5609" t="str">
            <v xml:space="preserve">חיטוי והדברה      </v>
          </cell>
          <cell r="G5609" t="str">
            <v>גמיש</v>
          </cell>
          <cell r="H5609">
            <v>0</v>
          </cell>
          <cell r="I5609">
            <v>0</v>
          </cell>
        </row>
        <row r="5610">
          <cell r="A5610">
            <v>1817200436</v>
          </cell>
          <cell r="B5610">
            <v>436</v>
          </cell>
          <cell r="C5610">
            <v>817200</v>
          </cell>
          <cell r="D5610">
            <v>1</v>
          </cell>
          <cell r="E5610">
            <v>0</v>
          </cell>
          <cell r="F5610" t="str">
            <v xml:space="preserve">אחזקת מזגנים      </v>
          </cell>
          <cell r="G5610" t="str">
            <v>קשיח</v>
          </cell>
          <cell r="H5610">
            <v>0</v>
          </cell>
          <cell r="I5610">
            <v>0</v>
          </cell>
        </row>
        <row r="5611">
          <cell r="A5611">
            <v>1817200437</v>
          </cell>
          <cell r="B5611">
            <v>437</v>
          </cell>
          <cell r="C5611">
            <v>817200</v>
          </cell>
          <cell r="D5611">
            <v>1</v>
          </cell>
          <cell r="E5611">
            <v>0</v>
          </cell>
          <cell r="F5611" t="str">
            <v xml:space="preserve">אחזקת אזעקה       </v>
          </cell>
          <cell r="G5611" t="str">
            <v>קשיח</v>
          </cell>
          <cell r="H5611">
            <v>0</v>
          </cell>
          <cell r="I5611">
            <v>0</v>
          </cell>
        </row>
        <row r="5612">
          <cell r="A5612">
            <v>1817200438</v>
          </cell>
          <cell r="B5612">
            <v>438</v>
          </cell>
          <cell r="C5612">
            <v>817200</v>
          </cell>
          <cell r="D5612">
            <v>1</v>
          </cell>
          <cell r="E5612">
            <v>0</v>
          </cell>
          <cell r="F5612" t="str">
            <v xml:space="preserve">תחזוקת אינטרנט    </v>
          </cell>
          <cell r="G5612" t="str">
            <v>קשיח</v>
          </cell>
          <cell r="H5612">
            <v>0</v>
          </cell>
          <cell r="I5612">
            <v>0</v>
          </cell>
        </row>
        <row r="5613">
          <cell r="A5613">
            <v>1817200441</v>
          </cell>
          <cell r="B5613">
            <v>441</v>
          </cell>
          <cell r="C5613">
            <v>817200</v>
          </cell>
          <cell r="D5613">
            <v>1</v>
          </cell>
          <cell r="E5613">
            <v>0</v>
          </cell>
          <cell r="F5613" t="str">
            <v xml:space="preserve">ביטוח             </v>
          </cell>
          <cell r="G5613" t="str">
            <v>קשיח</v>
          </cell>
          <cell r="H5613">
            <v>0</v>
          </cell>
          <cell r="I5613">
            <v>0</v>
          </cell>
        </row>
        <row r="5614">
          <cell r="A5614">
            <v>1817200450</v>
          </cell>
          <cell r="B5614">
            <v>450</v>
          </cell>
          <cell r="C5614">
            <v>817200</v>
          </cell>
          <cell r="D5614">
            <v>1</v>
          </cell>
          <cell r="E5614">
            <v>0</v>
          </cell>
          <cell r="F5614" t="str">
            <v xml:space="preserve">ריהוט ואחזקתו     </v>
          </cell>
          <cell r="G5614" t="str">
            <v>גמיש</v>
          </cell>
          <cell r="H5614">
            <v>0</v>
          </cell>
          <cell r="I5614">
            <v>0</v>
          </cell>
        </row>
        <row r="5615">
          <cell r="A5615">
            <v>1817200470</v>
          </cell>
          <cell r="B5615">
            <v>470</v>
          </cell>
          <cell r="C5615">
            <v>817200</v>
          </cell>
          <cell r="D5615">
            <v>1</v>
          </cell>
          <cell r="E5615">
            <v>0</v>
          </cell>
          <cell r="F5615" t="str">
            <v xml:space="preserve">אחזקת מכונות משרד </v>
          </cell>
          <cell r="G5615" t="str">
            <v>גמיש</v>
          </cell>
          <cell r="H5615">
            <v>0</v>
          </cell>
          <cell r="I5615">
            <v>0</v>
          </cell>
        </row>
        <row r="5616">
          <cell r="A5616">
            <v>1817200471</v>
          </cell>
          <cell r="B5616">
            <v>471</v>
          </cell>
          <cell r="C5616">
            <v>817200</v>
          </cell>
          <cell r="D5616">
            <v>1</v>
          </cell>
          <cell r="E5616">
            <v>0</v>
          </cell>
          <cell r="F5616" t="str">
            <v xml:space="preserve">מכשירי כתיבה      </v>
          </cell>
          <cell r="G5616" t="str">
            <v>גמיש</v>
          </cell>
          <cell r="H5616">
            <v>0</v>
          </cell>
          <cell r="I5616">
            <v>0</v>
          </cell>
        </row>
        <row r="5617">
          <cell r="A5617">
            <v>1817200511</v>
          </cell>
          <cell r="B5617">
            <v>511</v>
          </cell>
          <cell r="C5617">
            <v>817200</v>
          </cell>
          <cell r="D5617">
            <v>1</v>
          </cell>
          <cell r="E5617">
            <v>0</v>
          </cell>
          <cell r="F5617" t="str">
            <v xml:space="preserve">אירוח וכיבוד      </v>
          </cell>
          <cell r="G5617" t="str">
            <v>גמיש</v>
          </cell>
          <cell r="H5617">
            <v>0</v>
          </cell>
          <cell r="I5617">
            <v>0</v>
          </cell>
        </row>
        <row r="5618">
          <cell r="A5618">
            <v>1817200512</v>
          </cell>
          <cell r="B5618">
            <v>512</v>
          </cell>
          <cell r="C5618">
            <v>817200</v>
          </cell>
          <cell r="D5618">
            <v>1</v>
          </cell>
          <cell r="E5618">
            <v>0</v>
          </cell>
          <cell r="F5618" t="str">
            <v xml:space="preserve">נסיעות ואש"ל      </v>
          </cell>
          <cell r="G5618" t="str">
            <v>גמיש</v>
          </cell>
          <cell r="H5618">
            <v>0</v>
          </cell>
          <cell r="I5618">
            <v>0</v>
          </cell>
        </row>
        <row r="5619">
          <cell r="A5619">
            <v>1817200522</v>
          </cell>
          <cell r="B5619">
            <v>522</v>
          </cell>
          <cell r="C5619">
            <v>817200</v>
          </cell>
          <cell r="D5619">
            <v>1</v>
          </cell>
          <cell r="E5619">
            <v>0</v>
          </cell>
          <cell r="F5619" t="str">
            <v xml:space="preserve">ספרים ועיתונים    </v>
          </cell>
          <cell r="G5619" t="str">
            <v>גמיש</v>
          </cell>
          <cell r="H5619">
            <v>0</v>
          </cell>
          <cell r="I5619">
            <v>0</v>
          </cell>
        </row>
        <row r="5620">
          <cell r="A5620">
            <v>1817200540</v>
          </cell>
          <cell r="B5620">
            <v>540</v>
          </cell>
          <cell r="C5620">
            <v>817200</v>
          </cell>
          <cell r="D5620">
            <v>1</v>
          </cell>
          <cell r="E5620">
            <v>0</v>
          </cell>
          <cell r="F5620" t="str">
            <v xml:space="preserve">הוצאות טלפון      </v>
          </cell>
          <cell r="G5620" t="str">
            <v>קשיח</v>
          </cell>
          <cell r="H5620">
            <v>0</v>
          </cell>
          <cell r="I5620">
            <v>0</v>
          </cell>
        </row>
        <row r="5621">
          <cell r="A5621">
            <v>1817200544</v>
          </cell>
          <cell r="B5621">
            <v>544</v>
          </cell>
          <cell r="C5621">
            <v>817200</v>
          </cell>
          <cell r="D5621">
            <v>1</v>
          </cell>
          <cell r="E5621">
            <v>0</v>
          </cell>
          <cell r="F5621" t="str">
            <v xml:space="preserve">הוצאות דאר        </v>
          </cell>
          <cell r="G5621" t="str">
            <v>קשיח</v>
          </cell>
          <cell r="H5621">
            <v>0</v>
          </cell>
          <cell r="I5621">
            <v>0</v>
          </cell>
        </row>
        <row r="5622">
          <cell r="A5622">
            <v>1817200550</v>
          </cell>
          <cell r="B5622">
            <v>550</v>
          </cell>
          <cell r="C5622">
            <v>817200</v>
          </cell>
          <cell r="D5622">
            <v>1</v>
          </cell>
          <cell r="E5622">
            <v>0</v>
          </cell>
          <cell r="F5622" t="str">
            <v xml:space="preserve">פירסומים          </v>
          </cell>
          <cell r="G5622" t="str">
            <v>גמיש</v>
          </cell>
          <cell r="H5622">
            <v>0</v>
          </cell>
          <cell r="I5622">
            <v>0</v>
          </cell>
        </row>
        <row r="5623">
          <cell r="A5623">
            <v>1817200551</v>
          </cell>
          <cell r="B5623">
            <v>551</v>
          </cell>
          <cell r="C5623">
            <v>817200</v>
          </cell>
          <cell r="D5623">
            <v>1</v>
          </cell>
          <cell r="E5623">
            <v>0</v>
          </cell>
          <cell r="F5623" t="str">
            <v xml:space="preserve">הדבקת מודעות      </v>
          </cell>
          <cell r="G5623" t="str">
            <v>גמיש</v>
          </cell>
          <cell r="H5623">
            <v>0</v>
          </cell>
          <cell r="I5623">
            <v>0</v>
          </cell>
        </row>
        <row r="5624">
          <cell r="A5624">
            <v>1817200561</v>
          </cell>
          <cell r="B5624">
            <v>561</v>
          </cell>
          <cell r="C5624">
            <v>817200</v>
          </cell>
          <cell r="D5624">
            <v>1</v>
          </cell>
          <cell r="E5624">
            <v>0</v>
          </cell>
          <cell r="F5624" t="str">
            <v xml:space="preserve">שיכפולים          </v>
          </cell>
          <cell r="G5624" t="str">
            <v>גמיש</v>
          </cell>
          <cell r="H5624">
            <v>0</v>
          </cell>
          <cell r="I5624">
            <v>0</v>
          </cell>
        </row>
        <row r="5625">
          <cell r="A5625">
            <v>1817200562</v>
          </cell>
          <cell r="B5625">
            <v>562</v>
          </cell>
          <cell r="C5625">
            <v>817200</v>
          </cell>
          <cell r="D5625">
            <v>1</v>
          </cell>
          <cell r="E5625">
            <v>0</v>
          </cell>
          <cell r="F5625" t="str">
            <v xml:space="preserve">הדפסות            </v>
          </cell>
          <cell r="G5625" t="str">
            <v>גמיש</v>
          </cell>
          <cell r="H5625">
            <v>0</v>
          </cell>
          <cell r="I5625">
            <v>0</v>
          </cell>
        </row>
        <row r="5626">
          <cell r="A5626">
            <v>1817200571</v>
          </cell>
          <cell r="B5626">
            <v>571</v>
          </cell>
          <cell r="C5626">
            <v>817200</v>
          </cell>
          <cell r="D5626">
            <v>1</v>
          </cell>
          <cell r="E5626">
            <v>0</v>
          </cell>
          <cell r="F5626" t="str">
            <v xml:space="preserve">מיכון וענ"א       </v>
          </cell>
          <cell r="G5626" t="str">
            <v>קשיח</v>
          </cell>
          <cell r="H5626">
            <v>0</v>
          </cell>
          <cell r="I5626">
            <v>0</v>
          </cell>
        </row>
        <row r="5627">
          <cell r="A5627">
            <v>1817200583</v>
          </cell>
          <cell r="B5627">
            <v>583</v>
          </cell>
          <cell r="C5627">
            <v>817200</v>
          </cell>
          <cell r="D5627">
            <v>1</v>
          </cell>
          <cell r="E5627">
            <v>0</v>
          </cell>
          <cell r="F5627" t="str">
            <v xml:space="preserve">שכר מרצים         </v>
          </cell>
          <cell r="G5627" t="str">
            <v>קשיח</v>
          </cell>
          <cell r="H5627">
            <v>0</v>
          </cell>
          <cell r="I5627">
            <v>0</v>
          </cell>
        </row>
        <row r="5628">
          <cell r="A5628">
            <v>1817200710</v>
          </cell>
          <cell r="B5628">
            <v>710</v>
          </cell>
          <cell r="C5628">
            <v>817200</v>
          </cell>
          <cell r="D5628">
            <v>1</v>
          </cell>
          <cell r="E5628">
            <v>0</v>
          </cell>
          <cell r="F5628" t="str">
            <v xml:space="preserve">הובלות            </v>
          </cell>
          <cell r="G5628" t="str">
            <v>גמיש</v>
          </cell>
          <cell r="H5628">
            <v>0</v>
          </cell>
          <cell r="I5628">
            <v>0</v>
          </cell>
        </row>
        <row r="5629">
          <cell r="A5629">
            <v>1817200722</v>
          </cell>
          <cell r="B5629">
            <v>722</v>
          </cell>
          <cell r="C5629">
            <v>817200</v>
          </cell>
          <cell r="D5629">
            <v>1</v>
          </cell>
          <cell r="E5629">
            <v>0</v>
          </cell>
          <cell r="F5629" t="str">
            <v>חמרים-תחזוקה עצמית</v>
          </cell>
          <cell r="G5629" t="str">
            <v>גמיש</v>
          </cell>
          <cell r="H5629">
            <v>0</v>
          </cell>
          <cell r="I5629">
            <v>0</v>
          </cell>
        </row>
        <row r="5630">
          <cell r="A5630">
            <v>1817200723</v>
          </cell>
          <cell r="B5630">
            <v>723</v>
          </cell>
          <cell r="C5630">
            <v>817200</v>
          </cell>
          <cell r="D5630">
            <v>1</v>
          </cell>
          <cell r="E5630">
            <v>0</v>
          </cell>
          <cell r="F5630" t="str">
            <v xml:space="preserve">חומרים            </v>
          </cell>
          <cell r="G5630" t="str">
            <v>גמיש</v>
          </cell>
          <cell r="H5630">
            <v>0</v>
          </cell>
          <cell r="I5630">
            <v>0</v>
          </cell>
        </row>
        <row r="5631">
          <cell r="A5631">
            <v>1817200742</v>
          </cell>
          <cell r="B5631">
            <v>742</v>
          </cell>
          <cell r="C5631">
            <v>817200</v>
          </cell>
          <cell r="D5631">
            <v>1</v>
          </cell>
          <cell r="E5631">
            <v>0</v>
          </cell>
          <cell r="F5631" t="str">
            <v xml:space="preserve">כלים וציוד        </v>
          </cell>
          <cell r="G5631" t="str">
            <v>גמיש</v>
          </cell>
          <cell r="H5631">
            <v>0</v>
          </cell>
          <cell r="I5631">
            <v>0</v>
          </cell>
        </row>
        <row r="5632">
          <cell r="A5632">
            <v>1817200743</v>
          </cell>
          <cell r="B5632">
            <v>743</v>
          </cell>
          <cell r="C5632">
            <v>817200</v>
          </cell>
          <cell r="D5632">
            <v>1</v>
          </cell>
          <cell r="E5632">
            <v>0</v>
          </cell>
          <cell r="F5632" t="str">
            <v xml:space="preserve">תחזוקת ציוד       </v>
          </cell>
          <cell r="G5632" t="str">
            <v>גמיש</v>
          </cell>
          <cell r="H5632">
            <v>0</v>
          </cell>
          <cell r="I5632">
            <v>0</v>
          </cell>
        </row>
        <row r="5633">
          <cell r="A5633">
            <v>1817200745</v>
          </cell>
          <cell r="B5633">
            <v>745</v>
          </cell>
          <cell r="C5633">
            <v>817200</v>
          </cell>
          <cell r="D5633">
            <v>1</v>
          </cell>
          <cell r="E5633">
            <v>0</v>
          </cell>
          <cell r="F5633" t="str">
            <v xml:space="preserve">דמי פריצה - תכולה  </v>
          </cell>
          <cell r="G5633" t="str">
            <v>קשיח</v>
          </cell>
          <cell r="H5633">
            <v>0</v>
          </cell>
          <cell r="I5633">
            <v>0</v>
          </cell>
        </row>
        <row r="5634">
          <cell r="A5634">
            <v>1817200746</v>
          </cell>
          <cell r="B5634">
            <v>746</v>
          </cell>
          <cell r="C5634">
            <v>817200</v>
          </cell>
          <cell r="D5634">
            <v>1</v>
          </cell>
          <cell r="E5634">
            <v>0</v>
          </cell>
          <cell r="F5634" t="str">
            <v xml:space="preserve">דמי פריצה - מבנה  </v>
          </cell>
          <cell r="G5634" t="str">
            <v>קשיח</v>
          </cell>
          <cell r="H5634">
            <v>0</v>
          </cell>
          <cell r="I5634">
            <v>0</v>
          </cell>
        </row>
        <row r="5635">
          <cell r="A5635">
            <v>1817200752</v>
          </cell>
          <cell r="B5635">
            <v>752</v>
          </cell>
          <cell r="C5635">
            <v>817200</v>
          </cell>
          <cell r="D5635">
            <v>1</v>
          </cell>
          <cell r="E5635">
            <v>0</v>
          </cell>
          <cell r="F5635" t="str">
            <v xml:space="preserve">נקיון בקבלנות     </v>
          </cell>
          <cell r="G5635" t="str">
            <v>קשיח</v>
          </cell>
          <cell r="H5635">
            <v>0</v>
          </cell>
          <cell r="I5635">
            <v>0</v>
          </cell>
        </row>
        <row r="5636">
          <cell r="A5636">
            <v>1817200753</v>
          </cell>
          <cell r="B5636">
            <v>753</v>
          </cell>
          <cell r="C5636">
            <v>817200</v>
          </cell>
          <cell r="D5636">
            <v>1</v>
          </cell>
          <cell r="E5636">
            <v>0</v>
          </cell>
          <cell r="F5636" t="str">
            <v xml:space="preserve">כ"א - מתי"א       </v>
          </cell>
          <cell r="G5636" t="str">
            <v>קשיח</v>
          </cell>
          <cell r="H5636">
            <v>0</v>
          </cell>
          <cell r="I5636">
            <v>0</v>
          </cell>
        </row>
        <row r="5637">
          <cell r="A5637">
            <v>1817200763</v>
          </cell>
          <cell r="B5637">
            <v>763</v>
          </cell>
          <cell r="C5637">
            <v>817200</v>
          </cell>
          <cell r="D5637">
            <v>1</v>
          </cell>
          <cell r="E5637">
            <v>0</v>
          </cell>
          <cell r="F5637" t="str">
            <v xml:space="preserve">עובדים חיצוניים   </v>
          </cell>
          <cell r="G5637" t="str">
            <v>קשיח</v>
          </cell>
          <cell r="H5637">
            <v>0</v>
          </cell>
          <cell r="I5637">
            <v>0</v>
          </cell>
        </row>
        <row r="5638">
          <cell r="A5638">
            <v>1817200780</v>
          </cell>
          <cell r="B5638">
            <v>780</v>
          </cell>
          <cell r="C5638">
            <v>817200</v>
          </cell>
          <cell r="D5638">
            <v>1</v>
          </cell>
          <cell r="E5638">
            <v>0</v>
          </cell>
          <cell r="F5638" t="str">
            <v xml:space="preserve">סיורים            </v>
          </cell>
          <cell r="G5638" t="str">
            <v>קשיח</v>
          </cell>
          <cell r="H5638">
            <v>0</v>
          </cell>
          <cell r="I5638">
            <v>0</v>
          </cell>
        </row>
        <row r="5639">
          <cell r="A5639">
            <v>1817200782</v>
          </cell>
          <cell r="B5639">
            <v>782</v>
          </cell>
          <cell r="C5639">
            <v>817200</v>
          </cell>
          <cell r="D5639">
            <v>1</v>
          </cell>
          <cell r="E5639">
            <v>0</v>
          </cell>
          <cell r="F5639" t="str">
            <v>מרכז מחשבים (הכנ')</v>
          </cell>
          <cell r="G5639" t="str">
            <v>גמיש</v>
          </cell>
          <cell r="H5639">
            <v>0</v>
          </cell>
          <cell r="I5639">
            <v>0</v>
          </cell>
        </row>
        <row r="5640">
          <cell r="A5640">
            <v>1817200784</v>
          </cell>
          <cell r="B5640">
            <v>784</v>
          </cell>
          <cell r="C5640">
            <v>817200</v>
          </cell>
          <cell r="D5640">
            <v>1</v>
          </cell>
          <cell r="E5640">
            <v>0</v>
          </cell>
          <cell r="F5640" t="str">
            <v>הפעלת חנקין</v>
          </cell>
          <cell r="G5640" t="str">
            <v>גמיש</v>
          </cell>
          <cell r="H5640">
            <v>0</v>
          </cell>
          <cell r="I5640">
            <v>0</v>
          </cell>
        </row>
        <row r="5641">
          <cell r="A5641">
            <v>1817200794</v>
          </cell>
          <cell r="B5641">
            <v>794</v>
          </cell>
          <cell r="C5641">
            <v>817200</v>
          </cell>
          <cell r="D5641">
            <v>1</v>
          </cell>
          <cell r="E5641">
            <v>0</v>
          </cell>
          <cell r="F5641" t="str">
            <v xml:space="preserve">השתתפות בעזר 094  </v>
          </cell>
          <cell r="G5641" t="str">
            <v>קשיח</v>
          </cell>
          <cell r="H5641">
            <v>0</v>
          </cell>
          <cell r="I5641">
            <v>0</v>
          </cell>
        </row>
        <row r="5642">
          <cell r="A5642">
            <v>1817200872</v>
          </cell>
          <cell r="B5642">
            <v>872</v>
          </cell>
          <cell r="C5642">
            <v>817200</v>
          </cell>
          <cell r="D5642">
            <v>1</v>
          </cell>
          <cell r="E5642">
            <v>0</v>
          </cell>
          <cell r="F5642" t="str">
            <v>הפעלת חנקין</v>
          </cell>
          <cell r="G5642" t="str">
            <v>גמיש</v>
          </cell>
          <cell r="H5642">
            <v>0</v>
          </cell>
          <cell r="I5642">
            <v>640800</v>
          </cell>
        </row>
        <row r="5643">
          <cell r="A5643">
            <v>1817200879</v>
          </cell>
          <cell r="B5643">
            <v>879</v>
          </cell>
          <cell r="C5643">
            <v>817200</v>
          </cell>
          <cell r="D5643">
            <v>1</v>
          </cell>
          <cell r="E5643">
            <v>0</v>
          </cell>
          <cell r="F5643" t="str">
            <v>ביטוח-כנגד הכנסות</v>
          </cell>
          <cell r="G5643" t="str">
            <v>קשיח</v>
          </cell>
          <cell r="H5643">
            <v>0</v>
          </cell>
          <cell r="I5643">
            <v>0</v>
          </cell>
        </row>
        <row r="5644">
          <cell r="A5644">
            <v>1817200931</v>
          </cell>
          <cell r="B5644">
            <v>931</v>
          </cell>
          <cell r="C5644">
            <v>817200</v>
          </cell>
          <cell r="D5644">
            <v>1</v>
          </cell>
          <cell r="E5644">
            <v>0</v>
          </cell>
          <cell r="F5644" t="str">
            <v>פעולות כנגד הכנסות</v>
          </cell>
          <cell r="G5644" t="str">
            <v>קשיח</v>
          </cell>
          <cell r="H5644">
            <v>0</v>
          </cell>
          <cell r="I5644">
            <v>0</v>
          </cell>
        </row>
        <row r="5645">
          <cell r="A5645">
            <v>1817200932</v>
          </cell>
          <cell r="B5645">
            <v>932</v>
          </cell>
          <cell r="C5645">
            <v>817200</v>
          </cell>
          <cell r="D5645">
            <v>1</v>
          </cell>
          <cell r="E5645">
            <v>0</v>
          </cell>
          <cell r="F5645" t="str">
            <v>העברה חד - פעמית</v>
          </cell>
          <cell r="G5645" t="str">
            <v>קשיח</v>
          </cell>
          <cell r="H5645">
            <v>0</v>
          </cell>
          <cell r="I5645">
            <v>0</v>
          </cell>
        </row>
        <row r="5646">
          <cell r="A5646">
            <v>1817200961</v>
          </cell>
          <cell r="B5646">
            <v>961</v>
          </cell>
          <cell r="C5646">
            <v>817200</v>
          </cell>
          <cell r="D5646">
            <v>1</v>
          </cell>
          <cell r="E5646">
            <v>0</v>
          </cell>
          <cell r="F5646" t="str">
            <v>רז' פעולות ורכישות</v>
          </cell>
          <cell r="G5646" t="str">
            <v>גמיש</v>
          </cell>
          <cell r="H5646">
            <v>0</v>
          </cell>
          <cell r="I5646">
            <v>0</v>
          </cell>
        </row>
        <row r="5647">
          <cell r="A5647">
            <v>1817200980</v>
          </cell>
          <cell r="B5647">
            <v>980</v>
          </cell>
          <cell r="C5647">
            <v>817200</v>
          </cell>
          <cell r="D5647">
            <v>1</v>
          </cell>
          <cell r="E5647">
            <v>0</v>
          </cell>
          <cell r="F5647" t="str">
            <v xml:space="preserve">תקורה - מרפ"ד     </v>
          </cell>
          <cell r="G5647" t="str">
            <v>קשיח</v>
          </cell>
          <cell r="H5647">
            <v>0</v>
          </cell>
          <cell r="I5647">
            <v>0</v>
          </cell>
        </row>
        <row r="5648">
          <cell r="A5648" t="e">
            <v>#VALUE!</v>
          </cell>
          <cell r="B5648" t="str">
            <v>817200  סך הכל</v>
          </cell>
          <cell r="C5648">
            <v>0</v>
          </cell>
          <cell r="D5648">
            <v>0</v>
          </cell>
          <cell r="E5648">
            <v>0</v>
          </cell>
          <cell r="F5648" t="str">
            <v xml:space="preserve">מכללת חנקין       </v>
          </cell>
          <cell r="G5648">
            <v>0</v>
          </cell>
          <cell r="H5648">
            <v>0</v>
          </cell>
          <cell r="I5648">
            <v>640800</v>
          </cell>
        </row>
        <row r="5649">
          <cell r="A5649">
            <v>0</v>
          </cell>
          <cell r="B5649">
            <v>0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</row>
        <row r="5650">
          <cell r="A5650">
            <v>0</v>
          </cell>
          <cell r="B5650">
            <v>0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</row>
        <row r="5651">
          <cell r="A5651">
            <v>18172100</v>
          </cell>
          <cell r="B5651">
            <v>0</v>
          </cell>
          <cell r="C5651">
            <v>817210</v>
          </cell>
          <cell r="D5651">
            <v>1</v>
          </cell>
          <cell r="E5651">
            <v>0</v>
          </cell>
          <cell r="F5651" t="str">
            <v xml:space="preserve">מרכזיה פדגוגית    </v>
          </cell>
          <cell r="G5651" t="str">
            <v xml:space="preserve"> </v>
          </cell>
          <cell r="H5651">
            <v>0</v>
          </cell>
          <cell r="I5651">
            <v>0</v>
          </cell>
        </row>
        <row r="5652">
          <cell r="A5652">
            <v>1817210100</v>
          </cell>
          <cell r="B5652">
            <v>100</v>
          </cell>
          <cell r="C5652">
            <v>817210</v>
          </cell>
          <cell r="D5652">
            <v>1</v>
          </cell>
          <cell r="E5652">
            <v>0</v>
          </cell>
          <cell r="F5652" t="str">
            <v>שכר עובדים לפי תקן</v>
          </cell>
          <cell r="G5652" t="str">
            <v xml:space="preserve"> </v>
          </cell>
          <cell r="H5652">
            <v>0</v>
          </cell>
          <cell r="I5652">
            <v>0</v>
          </cell>
        </row>
        <row r="5653">
          <cell r="A5653">
            <v>1817210110</v>
          </cell>
          <cell r="B5653">
            <v>110</v>
          </cell>
          <cell r="C5653">
            <v>817210</v>
          </cell>
          <cell r="D5653">
            <v>1</v>
          </cell>
          <cell r="E5653">
            <v>0</v>
          </cell>
          <cell r="F5653" t="str">
            <v>השכר הקובע-תקציבית</v>
          </cell>
          <cell r="G5653" t="str">
            <v>שכר</v>
          </cell>
          <cell r="H5653">
            <v>1.4925373134328401E-2</v>
          </cell>
          <cell r="I5653">
            <v>115600</v>
          </cell>
        </row>
        <row r="5654">
          <cell r="A5654">
            <v>1817210119</v>
          </cell>
          <cell r="B5654">
            <v>119</v>
          </cell>
          <cell r="C5654">
            <v>817210</v>
          </cell>
          <cell r="D5654">
            <v>1</v>
          </cell>
          <cell r="E5654">
            <v>0</v>
          </cell>
          <cell r="F5654" t="str">
            <v xml:space="preserve">השכר הקובע-צוברת  </v>
          </cell>
          <cell r="G5654" t="str">
            <v>שכר</v>
          </cell>
          <cell r="H5654">
            <v>1.5080428954423519E-2</v>
          </cell>
          <cell r="I5654">
            <v>302900</v>
          </cell>
        </row>
        <row r="5655">
          <cell r="A5655">
            <v>1817210122</v>
          </cell>
          <cell r="B5655">
            <v>122</v>
          </cell>
          <cell r="C5655">
            <v>817210</v>
          </cell>
          <cell r="D5655">
            <v>1</v>
          </cell>
          <cell r="E5655">
            <v>0</v>
          </cell>
          <cell r="F5655" t="str">
            <v xml:space="preserve">ביגוד             </v>
          </cell>
          <cell r="G5655" t="str">
            <v>שכר</v>
          </cell>
          <cell r="H5655">
            <v>0</v>
          </cell>
          <cell r="I5655">
            <v>8000</v>
          </cell>
        </row>
        <row r="5656">
          <cell r="A5656">
            <v>1817210126</v>
          </cell>
          <cell r="B5656">
            <v>126</v>
          </cell>
          <cell r="C5656">
            <v>817210</v>
          </cell>
          <cell r="D5656">
            <v>1</v>
          </cell>
          <cell r="E5656">
            <v>0</v>
          </cell>
          <cell r="F5656" t="str">
            <v xml:space="preserve">דמי הבראה         </v>
          </cell>
          <cell r="G5656" t="str">
            <v>שכר</v>
          </cell>
          <cell r="H5656">
            <v>-8.6538461538461564E-2</v>
          </cell>
          <cell r="I5656">
            <v>19000</v>
          </cell>
        </row>
        <row r="5657">
          <cell r="A5657">
            <v>1817210130</v>
          </cell>
          <cell r="B5657">
            <v>130</v>
          </cell>
          <cell r="C5657">
            <v>817210</v>
          </cell>
          <cell r="D5657">
            <v>1</v>
          </cell>
          <cell r="E5657">
            <v>0</v>
          </cell>
          <cell r="F5657" t="str">
            <v xml:space="preserve">שעות נוספות       </v>
          </cell>
          <cell r="G5657" t="str">
            <v>שכר</v>
          </cell>
          <cell r="H5657">
            <v>0</v>
          </cell>
          <cell r="I5657">
            <v>2000</v>
          </cell>
        </row>
        <row r="5658">
          <cell r="A5658">
            <v>1817210140</v>
          </cell>
          <cell r="B5658">
            <v>140</v>
          </cell>
          <cell r="C5658">
            <v>817210</v>
          </cell>
          <cell r="D5658">
            <v>1</v>
          </cell>
          <cell r="E5658">
            <v>0</v>
          </cell>
          <cell r="F5658" t="str">
            <v>השתתפות באחזקת רכב</v>
          </cell>
          <cell r="G5658" t="str">
            <v>גמיש</v>
          </cell>
          <cell r="H5658">
            <v>0</v>
          </cell>
          <cell r="I5658">
            <v>12000</v>
          </cell>
        </row>
        <row r="5659">
          <cell r="A5659">
            <v>1817210210</v>
          </cell>
          <cell r="B5659">
            <v>210</v>
          </cell>
          <cell r="C5659">
            <v>817210</v>
          </cell>
          <cell r="D5659">
            <v>1</v>
          </cell>
          <cell r="E5659">
            <v>0</v>
          </cell>
          <cell r="F5659" t="str">
            <v xml:space="preserve">השכר הקובע        </v>
          </cell>
          <cell r="G5659" t="str">
            <v>שכר</v>
          </cell>
          <cell r="H5659">
            <v>0</v>
          </cell>
          <cell r="I5659">
            <v>0</v>
          </cell>
        </row>
        <row r="5660">
          <cell r="A5660">
            <v>1817210263</v>
          </cell>
          <cell r="B5660">
            <v>263</v>
          </cell>
          <cell r="C5660">
            <v>817210</v>
          </cell>
          <cell r="D5660">
            <v>1</v>
          </cell>
          <cell r="E5660">
            <v>0</v>
          </cell>
          <cell r="F5660" t="str">
            <v xml:space="preserve">עובדי חברת מוסדות </v>
          </cell>
          <cell r="G5660" t="str">
            <v>שכר</v>
          </cell>
          <cell r="H5660">
            <v>0</v>
          </cell>
          <cell r="I5660">
            <v>0</v>
          </cell>
        </row>
        <row r="5661">
          <cell r="A5661">
            <v>1817210264</v>
          </cell>
          <cell r="B5661">
            <v>264</v>
          </cell>
          <cell r="C5661">
            <v>817210</v>
          </cell>
          <cell r="D5661">
            <v>1</v>
          </cell>
          <cell r="E5661">
            <v>0</v>
          </cell>
          <cell r="F5661" t="str">
            <v>מפעילת  מחשבים (הכנ')</v>
          </cell>
          <cell r="G5661" t="str">
            <v>שכר</v>
          </cell>
          <cell r="H5661">
            <v>0</v>
          </cell>
          <cell r="I5661">
            <v>0</v>
          </cell>
        </row>
        <row r="5662">
          <cell r="A5662">
            <v>1817210400</v>
          </cell>
          <cell r="B5662">
            <v>400</v>
          </cell>
          <cell r="C5662">
            <v>817210</v>
          </cell>
          <cell r="D5662">
            <v>1</v>
          </cell>
          <cell r="E5662">
            <v>0</v>
          </cell>
          <cell r="F5662" t="str">
            <v>אחזקת בנינים וציוד</v>
          </cell>
          <cell r="G5662" t="str">
            <v xml:space="preserve"> </v>
          </cell>
          <cell r="H5662">
            <v>0</v>
          </cell>
          <cell r="I5662">
            <v>0</v>
          </cell>
        </row>
        <row r="5663">
          <cell r="A5663">
            <v>1817210423</v>
          </cell>
          <cell r="B5663">
            <v>423</v>
          </cell>
          <cell r="C5663">
            <v>817210</v>
          </cell>
          <cell r="D5663">
            <v>1</v>
          </cell>
          <cell r="E5663">
            <v>0</v>
          </cell>
          <cell r="F5663" t="str">
            <v xml:space="preserve">תחזוקת מבנה       </v>
          </cell>
          <cell r="G5663" t="str">
            <v>קשיח</v>
          </cell>
          <cell r="H5663">
            <v>0</v>
          </cell>
          <cell r="I5663">
            <v>1000</v>
          </cell>
        </row>
        <row r="5664">
          <cell r="A5664">
            <v>1817210431</v>
          </cell>
          <cell r="B5664">
            <v>431</v>
          </cell>
          <cell r="C5664">
            <v>817210</v>
          </cell>
          <cell r="D5664">
            <v>1</v>
          </cell>
          <cell r="E5664">
            <v>0</v>
          </cell>
          <cell r="F5664" t="str">
            <v xml:space="preserve">חשמל              </v>
          </cell>
          <cell r="G5664" t="str">
            <v>קשיח</v>
          </cell>
          <cell r="H5664">
            <v>0</v>
          </cell>
          <cell r="I5664">
            <v>0</v>
          </cell>
        </row>
        <row r="5665">
          <cell r="A5665">
            <v>1817210432</v>
          </cell>
          <cell r="B5665">
            <v>432</v>
          </cell>
          <cell r="C5665">
            <v>817210</v>
          </cell>
          <cell r="D5665">
            <v>1</v>
          </cell>
          <cell r="E5665">
            <v>0</v>
          </cell>
          <cell r="F5665" t="str">
            <v xml:space="preserve">מים               </v>
          </cell>
          <cell r="G5665" t="str">
            <v>קשיח</v>
          </cell>
          <cell r="H5665">
            <v>0</v>
          </cell>
          <cell r="I5665">
            <v>0</v>
          </cell>
        </row>
        <row r="5666">
          <cell r="A5666">
            <v>1817210433</v>
          </cell>
          <cell r="B5666">
            <v>433</v>
          </cell>
          <cell r="C5666">
            <v>817210</v>
          </cell>
          <cell r="D5666">
            <v>1</v>
          </cell>
          <cell r="E5666">
            <v>0</v>
          </cell>
          <cell r="F5666" t="str">
            <v xml:space="preserve">חומרי נקיון       </v>
          </cell>
          <cell r="G5666" t="str">
            <v>גמיש</v>
          </cell>
          <cell r="H5666">
            <v>0</v>
          </cell>
          <cell r="I5666">
            <v>0</v>
          </cell>
        </row>
        <row r="5667">
          <cell r="A5667">
            <v>1817210441</v>
          </cell>
          <cell r="B5667">
            <v>441</v>
          </cell>
          <cell r="C5667">
            <v>817210</v>
          </cell>
          <cell r="D5667">
            <v>1</v>
          </cell>
          <cell r="E5667">
            <v>0</v>
          </cell>
          <cell r="F5667" t="str">
            <v xml:space="preserve">ביטוח             </v>
          </cell>
          <cell r="G5667" t="str">
            <v>קשיח</v>
          </cell>
          <cell r="H5667">
            <v>0</v>
          </cell>
          <cell r="I5667">
            <v>0</v>
          </cell>
        </row>
        <row r="5668">
          <cell r="A5668">
            <v>1817210470</v>
          </cell>
          <cell r="B5668">
            <v>470</v>
          </cell>
          <cell r="C5668">
            <v>817210</v>
          </cell>
          <cell r="D5668">
            <v>1</v>
          </cell>
          <cell r="E5668">
            <v>0</v>
          </cell>
          <cell r="F5668" t="str">
            <v xml:space="preserve">אחזקת מכונות משרד </v>
          </cell>
          <cell r="G5668" t="str">
            <v>גמיש</v>
          </cell>
          <cell r="H5668">
            <v>0</v>
          </cell>
          <cell r="I5668">
            <v>0</v>
          </cell>
        </row>
        <row r="5669">
          <cell r="A5669">
            <v>1817210471</v>
          </cell>
          <cell r="B5669">
            <v>471</v>
          </cell>
          <cell r="C5669">
            <v>817210</v>
          </cell>
          <cell r="D5669">
            <v>1</v>
          </cell>
          <cell r="E5669">
            <v>0</v>
          </cell>
          <cell r="F5669" t="str">
            <v xml:space="preserve">מכשירי כתיבה      </v>
          </cell>
          <cell r="G5669" t="str">
            <v>גמיש</v>
          </cell>
          <cell r="H5669">
            <v>0</v>
          </cell>
          <cell r="I5669">
            <v>0</v>
          </cell>
        </row>
        <row r="5670">
          <cell r="A5670">
            <v>1817210500</v>
          </cell>
          <cell r="B5670">
            <v>500</v>
          </cell>
          <cell r="C5670">
            <v>817210</v>
          </cell>
          <cell r="D5670">
            <v>1</v>
          </cell>
          <cell r="E5670">
            <v>0</v>
          </cell>
          <cell r="F5670" t="str">
            <v xml:space="preserve">הוצאות מינהליות   </v>
          </cell>
          <cell r="G5670" t="str">
            <v xml:space="preserve"> </v>
          </cell>
          <cell r="H5670">
            <v>0</v>
          </cell>
          <cell r="I5670">
            <v>0</v>
          </cell>
        </row>
        <row r="5671">
          <cell r="A5671">
            <v>1817210511</v>
          </cell>
          <cell r="B5671">
            <v>511</v>
          </cell>
          <cell r="C5671">
            <v>817210</v>
          </cell>
          <cell r="D5671">
            <v>1</v>
          </cell>
          <cell r="E5671">
            <v>0</v>
          </cell>
          <cell r="F5671" t="str">
            <v xml:space="preserve">אירוח וכיבוד      </v>
          </cell>
          <cell r="G5671" t="str">
            <v>גמיש</v>
          </cell>
          <cell r="H5671">
            <v>0</v>
          </cell>
          <cell r="I5671">
            <v>0</v>
          </cell>
        </row>
        <row r="5672">
          <cell r="A5672">
            <v>1817210512</v>
          </cell>
          <cell r="B5672">
            <v>512</v>
          </cell>
          <cell r="C5672">
            <v>817210</v>
          </cell>
          <cell r="D5672">
            <v>1</v>
          </cell>
          <cell r="E5672">
            <v>0</v>
          </cell>
          <cell r="F5672" t="str">
            <v xml:space="preserve">נסיעות ואש"ל      </v>
          </cell>
          <cell r="G5672" t="str">
            <v>גמיש</v>
          </cell>
          <cell r="H5672">
            <v>0</v>
          </cell>
          <cell r="I5672">
            <v>0</v>
          </cell>
        </row>
        <row r="5673">
          <cell r="A5673">
            <v>1817210522</v>
          </cell>
          <cell r="B5673">
            <v>522</v>
          </cell>
          <cell r="C5673">
            <v>817210</v>
          </cell>
          <cell r="D5673">
            <v>1</v>
          </cell>
          <cell r="E5673">
            <v>0</v>
          </cell>
          <cell r="F5673" t="str">
            <v xml:space="preserve">עיתונים ופירסומים </v>
          </cell>
          <cell r="G5673" t="str">
            <v>גמיש</v>
          </cell>
          <cell r="H5673">
            <v>0</v>
          </cell>
          <cell r="I5673">
            <v>0</v>
          </cell>
        </row>
        <row r="5674">
          <cell r="A5674">
            <v>1817210540</v>
          </cell>
          <cell r="B5674">
            <v>540</v>
          </cell>
          <cell r="C5674">
            <v>817210</v>
          </cell>
          <cell r="D5674">
            <v>1</v>
          </cell>
          <cell r="E5674">
            <v>0</v>
          </cell>
          <cell r="F5674" t="str">
            <v xml:space="preserve">הוצאות טלפון      </v>
          </cell>
          <cell r="G5674" t="str">
            <v>קשיח</v>
          </cell>
          <cell r="H5674">
            <v>0</v>
          </cell>
          <cell r="I5674">
            <v>0</v>
          </cell>
        </row>
        <row r="5675">
          <cell r="A5675">
            <v>1817210544</v>
          </cell>
          <cell r="B5675">
            <v>544</v>
          </cell>
          <cell r="C5675">
            <v>817210</v>
          </cell>
          <cell r="D5675">
            <v>1</v>
          </cell>
          <cell r="E5675">
            <v>0</v>
          </cell>
          <cell r="F5675" t="str">
            <v xml:space="preserve">הוצאות דאר        </v>
          </cell>
          <cell r="G5675" t="str">
            <v>קשיח</v>
          </cell>
          <cell r="H5675">
            <v>0</v>
          </cell>
          <cell r="I5675">
            <v>0</v>
          </cell>
        </row>
        <row r="5676">
          <cell r="A5676">
            <v>1817210561</v>
          </cell>
          <cell r="B5676">
            <v>561</v>
          </cell>
          <cell r="C5676">
            <v>817210</v>
          </cell>
          <cell r="D5676">
            <v>1</v>
          </cell>
          <cell r="E5676">
            <v>0</v>
          </cell>
          <cell r="F5676" t="str">
            <v xml:space="preserve">שיכפולים          </v>
          </cell>
          <cell r="G5676" t="str">
            <v>גמיש</v>
          </cell>
          <cell r="H5676">
            <v>0</v>
          </cell>
          <cell r="I5676">
            <v>0</v>
          </cell>
        </row>
        <row r="5677">
          <cell r="A5677">
            <v>1817210562</v>
          </cell>
          <cell r="B5677">
            <v>562</v>
          </cell>
          <cell r="C5677">
            <v>817210</v>
          </cell>
          <cell r="D5677">
            <v>1</v>
          </cell>
          <cell r="E5677">
            <v>0</v>
          </cell>
          <cell r="F5677" t="str">
            <v xml:space="preserve">הדפסות            </v>
          </cell>
          <cell r="G5677" t="str">
            <v>גמיש</v>
          </cell>
          <cell r="H5677">
            <v>0</v>
          </cell>
          <cell r="I5677">
            <v>0</v>
          </cell>
        </row>
        <row r="5678">
          <cell r="A5678">
            <v>1817210700</v>
          </cell>
          <cell r="B5678">
            <v>700</v>
          </cell>
          <cell r="C5678">
            <v>817210</v>
          </cell>
          <cell r="D5678">
            <v>1</v>
          </cell>
          <cell r="E5678">
            <v>0</v>
          </cell>
          <cell r="F5678" t="str">
            <v xml:space="preserve">הוצאות לפעולות    </v>
          </cell>
          <cell r="G5678" t="str">
            <v xml:space="preserve"> </v>
          </cell>
          <cell r="H5678">
            <v>0</v>
          </cell>
          <cell r="I5678">
            <v>0</v>
          </cell>
        </row>
        <row r="5679">
          <cell r="A5679">
            <v>1817210721</v>
          </cell>
          <cell r="B5679">
            <v>721</v>
          </cell>
          <cell r="C5679">
            <v>817210</v>
          </cell>
          <cell r="D5679">
            <v>1</v>
          </cell>
          <cell r="E5679">
            <v>0</v>
          </cell>
          <cell r="F5679" t="str">
            <v>חמרים-תחזוקת מבנים</v>
          </cell>
          <cell r="G5679" t="str">
            <v>גמיש</v>
          </cell>
          <cell r="H5679">
            <v>0</v>
          </cell>
          <cell r="I5679">
            <v>900</v>
          </cell>
        </row>
        <row r="5680">
          <cell r="A5680">
            <v>1817210723</v>
          </cell>
          <cell r="B5680">
            <v>723</v>
          </cell>
          <cell r="C5680">
            <v>817210</v>
          </cell>
          <cell r="D5680">
            <v>1</v>
          </cell>
          <cell r="E5680">
            <v>0</v>
          </cell>
          <cell r="F5680" t="str">
            <v xml:space="preserve">חומרים למרפ"ד     </v>
          </cell>
          <cell r="G5680" t="str">
            <v>גמיש</v>
          </cell>
          <cell r="H5680">
            <v>0</v>
          </cell>
          <cell r="I5680">
            <v>0</v>
          </cell>
        </row>
        <row r="5681">
          <cell r="A5681">
            <v>1817210724</v>
          </cell>
          <cell r="B5681">
            <v>724</v>
          </cell>
          <cell r="C5681">
            <v>817210</v>
          </cell>
          <cell r="D5681">
            <v>1</v>
          </cell>
          <cell r="E5681">
            <v>0</v>
          </cell>
          <cell r="F5681" t="str">
            <v>רכישות(הכ'מ'חינוך)</v>
          </cell>
          <cell r="G5681" t="str">
            <v>גמיש</v>
          </cell>
          <cell r="H5681">
            <v>0</v>
          </cell>
          <cell r="I5681">
            <v>0</v>
          </cell>
        </row>
        <row r="5682">
          <cell r="A5682">
            <v>1817210741</v>
          </cell>
          <cell r="B5682">
            <v>741</v>
          </cell>
          <cell r="C5682">
            <v>817210</v>
          </cell>
          <cell r="D5682">
            <v>1</v>
          </cell>
          <cell r="E5682">
            <v>0</v>
          </cell>
          <cell r="F5682" t="str">
            <v xml:space="preserve">כריכת ספרים       </v>
          </cell>
          <cell r="G5682" t="str">
            <v>גמיש</v>
          </cell>
          <cell r="H5682">
            <v>0</v>
          </cell>
          <cell r="I5682">
            <v>0</v>
          </cell>
        </row>
        <row r="5683">
          <cell r="A5683">
            <v>1817210742</v>
          </cell>
          <cell r="B5683">
            <v>742</v>
          </cell>
          <cell r="C5683">
            <v>817210</v>
          </cell>
          <cell r="D5683">
            <v>1</v>
          </cell>
          <cell r="E5683">
            <v>0</v>
          </cell>
          <cell r="F5683" t="str">
            <v xml:space="preserve">כלים וציוד        </v>
          </cell>
          <cell r="G5683" t="str">
            <v>גמיש</v>
          </cell>
          <cell r="H5683">
            <v>0</v>
          </cell>
          <cell r="I5683">
            <v>0</v>
          </cell>
        </row>
        <row r="5684">
          <cell r="A5684">
            <v>1817210745</v>
          </cell>
          <cell r="B5684">
            <v>745</v>
          </cell>
          <cell r="C5684">
            <v>817210</v>
          </cell>
          <cell r="D5684">
            <v>1</v>
          </cell>
          <cell r="E5684">
            <v>0</v>
          </cell>
          <cell r="F5684" t="str">
            <v xml:space="preserve">דמי פריצה - תכולה </v>
          </cell>
          <cell r="G5684" t="str">
            <v>קשיח</v>
          </cell>
          <cell r="H5684">
            <v>0</v>
          </cell>
          <cell r="I5684">
            <v>0</v>
          </cell>
        </row>
        <row r="5685">
          <cell r="A5685">
            <v>1817210750</v>
          </cell>
          <cell r="B5685">
            <v>750</v>
          </cell>
          <cell r="C5685">
            <v>817210</v>
          </cell>
          <cell r="D5685">
            <v>1</v>
          </cell>
          <cell r="E5685">
            <v>0</v>
          </cell>
          <cell r="F5685" t="str">
            <v>אחזקת מוסדות</v>
          </cell>
          <cell r="G5685" t="str">
            <v>קשיח</v>
          </cell>
          <cell r="H5685">
            <v>0</v>
          </cell>
          <cell r="I5685">
            <v>52600</v>
          </cell>
        </row>
        <row r="5686">
          <cell r="A5686">
            <v>1817210751</v>
          </cell>
          <cell r="B5686">
            <v>751</v>
          </cell>
          <cell r="C5686">
            <v>817210</v>
          </cell>
          <cell r="D5686">
            <v>1</v>
          </cell>
          <cell r="E5686">
            <v>0</v>
          </cell>
          <cell r="F5686" t="str">
            <v xml:space="preserve">עבודות קבלניות    </v>
          </cell>
          <cell r="G5686" t="str">
            <v>גמיש</v>
          </cell>
          <cell r="H5686">
            <v>0</v>
          </cell>
          <cell r="I5686">
            <v>12600</v>
          </cell>
        </row>
        <row r="5687">
          <cell r="A5687">
            <v>1817210752</v>
          </cell>
          <cell r="B5687">
            <v>752</v>
          </cell>
          <cell r="C5687">
            <v>817210</v>
          </cell>
          <cell r="D5687">
            <v>1</v>
          </cell>
          <cell r="E5687">
            <v>0</v>
          </cell>
          <cell r="F5687" t="str">
            <v xml:space="preserve">נקיון בקבלנות     </v>
          </cell>
          <cell r="G5687" t="str">
            <v>קשיח</v>
          </cell>
          <cell r="H5687">
            <v>0</v>
          </cell>
          <cell r="I5687">
            <v>124900</v>
          </cell>
        </row>
        <row r="5688">
          <cell r="A5688">
            <v>1817210753</v>
          </cell>
          <cell r="B5688">
            <v>753</v>
          </cell>
          <cell r="C5688">
            <v>817210</v>
          </cell>
          <cell r="D5688">
            <v>1</v>
          </cell>
          <cell r="E5688">
            <v>0</v>
          </cell>
          <cell r="F5688" t="str">
            <v xml:space="preserve">עובדים חיצוניים   </v>
          </cell>
          <cell r="G5688" t="str">
            <v>קשיח</v>
          </cell>
          <cell r="H5688">
            <v>0</v>
          </cell>
          <cell r="I5688">
            <v>0</v>
          </cell>
        </row>
        <row r="5689">
          <cell r="A5689">
            <v>1817210763</v>
          </cell>
          <cell r="B5689">
            <v>763</v>
          </cell>
          <cell r="C5689">
            <v>817210</v>
          </cell>
          <cell r="D5689">
            <v>1</v>
          </cell>
          <cell r="E5689">
            <v>0</v>
          </cell>
          <cell r="F5689" t="str">
            <v xml:space="preserve">עובדי חברת מוסדות </v>
          </cell>
          <cell r="G5689" t="str">
            <v>קשיח</v>
          </cell>
          <cell r="H5689">
            <v>0</v>
          </cell>
          <cell r="I5689">
            <v>0</v>
          </cell>
        </row>
        <row r="5690">
          <cell r="A5690">
            <v>1817210780</v>
          </cell>
          <cell r="B5690">
            <v>780</v>
          </cell>
          <cell r="C5690">
            <v>817210</v>
          </cell>
          <cell r="D5690">
            <v>1</v>
          </cell>
          <cell r="E5690">
            <v>0</v>
          </cell>
          <cell r="F5690" t="str">
            <v>הפעלת פסג"ה</v>
          </cell>
          <cell r="G5690" t="str">
            <v>גמיש</v>
          </cell>
          <cell r="H5690">
            <v>0</v>
          </cell>
          <cell r="I5690">
            <v>77700</v>
          </cell>
        </row>
        <row r="5691">
          <cell r="A5691">
            <v>1817210782</v>
          </cell>
          <cell r="B5691">
            <v>782</v>
          </cell>
          <cell r="C5691">
            <v>817210</v>
          </cell>
          <cell r="D5691">
            <v>1</v>
          </cell>
          <cell r="E5691">
            <v>0</v>
          </cell>
          <cell r="F5691" t="str">
            <v>מרכז מחשבים (הכנ')</v>
          </cell>
          <cell r="G5691" t="str">
            <v>קשיח</v>
          </cell>
          <cell r="H5691">
            <v>0</v>
          </cell>
          <cell r="I5691">
            <v>0</v>
          </cell>
        </row>
        <row r="5692">
          <cell r="A5692">
            <v>1817210783</v>
          </cell>
          <cell r="B5692">
            <v>783</v>
          </cell>
          <cell r="C5692">
            <v>817210</v>
          </cell>
          <cell r="D5692">
            <v>1</v>
          </cell>
          <cell r="E5692">
            <v>0</v>
          </cell>
          <cell r="F5692" t="str">
            <v>פסג"ה-הכנ' משרד</v>
          </cell>
          <cell r="G5692" t="str">
            <v>גמיש</v>
          </cell>
          <cell r="H5692">
            <v>0</v>
          </cell>
          <cell r="I5692">
            <v>80000</v>
          </cell>
        </row>
        <row r="5693">
          <cell r="A5693">
            <v>1817210961</v>
          </cell>
          <cell r="B5693">
            <v>961</v>
          </cell>
          <cell r="C5693">
            <v>817210</v>
          </cell>
          <cell r="D5693">
            <v>1</v>
          </cell>
          <cell r="E5693">
            <v>0</v>
          </cell>
          <cell r="F5693" t="str">
            <v>רז' פעולות ורכישות</v>
          </cell>
          <cell r="G5693" t="str">
            <v>גמיש</v>
          </cell>
          <cell r="H5693">
            <v>0</v>
          </cell>
          <cell r="I5693">
            <v>0</v>
          </cell>
        </row>
        <row r="5694">
          <cell r="A5694">
            <v>1817210980</v>
          </cell>
          <cell r="B5694">
            <v>980</v>
          </cell>
          <cell r="C5694">
            <v>817210</v>
          </cell>
          <cell r="D5694">
            <v>1</v>
          </cell>
          <cell r="E5694">
            <v>0</v>
          </cell>
          <cell r="F5694" t="str">
            <v xml:space="preserve">העמסת תקורה       </v>
          </cell>
          <cell r="G5694" t="str">
            <v>קשיח</v>
          </cell>
          <cell r="H5694">
            <v>0</v>
          </cell>
          <cell r="I5694">
            <v>0</v>
          </cell>
        </row>
        <row r="5695">
          <cell r="A5695" t="e">
            <v>#VALUE!</v>
          </cell>
          <cell r="B5695" t="str">
            <v>817210  סך הכל</v>
          </cell>
          <cell r="C5695">
            <v>0</v>
          </cell>
          <cell r="D5695">
            <v>0</v>
          </cell>
          <cell r="E5695">
            <v>0</v>
          </cell>
          <cell r="F5695" t="str">
            <v xml:space="preserve">מרכזיה פדגוגית    </v>
          </cell>
          <cell r="G5695">
            <v>0</v>
          </cell>
          <cell r="H5695">
            <v>0.2899728997289972</v>
          </cell>
          <cell r="I5695">
            <v>809200</v>
          </cell>
        </row>
        <row r="5696">
          <cell r="A5696">
            <v>18173000</v>
          </cell>
          <cell r="B5696">
            <v>0</v>
          </cell>
          <cell r="C5696">
            <v>817300</v>
          </cell>
          <cell r="D5696">
            <v>1</v>
          </cell>
          <cell r="E5696">
            <v>0</v>
          </cell>
          <cell r="F5696" t="str">
            <v>שרותים פסיכולוגיים</v>
          </cell>
          <cell r="G5696" t="str">
            <v xml:space="preserve"> </v>
          </cell>
          <cell r="H5696">
            <v>0</v>
          </cell>
          <cell r="I5696">
            <v>0</v>
          </cell>
        </row>
        <row r="5697">
          <cell r="A5697">
            <v>1817300100</v>
          </cell>
          <cell r="B5697">
            <v>100</v>
          </cell>
          <cell r="C5697">
            <v>817300</v>
          </cell>
          <cell r="D5697">
            <v>1</v>
          </cell>
          <cell r="E5697">
            <v>0</v>
          </cell>
          <cell r="F5697" t="str">
            <v>שכר עובדים לפי תקן</v>
          </cell>
          <cell r="G5697" t="str">
            <v xml:space="preserve"> </v>
          </cell>
          <cell r="H5697">
            <v>0</v>
          </cell>
          <cell r="I5697">
            <v>0</v>
          </cell>
        </row>
        <row r="5698">
          <cell r="A5698">
            <v>1817300110</v>
          </cell>
          <cell r="B5698">
            <v>110</v>
          </cell>
          <cell r="C5698">
            <v>817300</v>
          </cell>
          <cell r="D5698">
            <v>1</v>
          </cell>
          <cell r="E5698">
            <v>0</v>
          </cell>
          <cell r="F5698" t="str">
            <v>השכר הקובע-תקציבית</v>
          </cell>
          <cell r="G5698" t="str">
            <v>שכר</v>
          </cell>
          <cell r="H5698">
            <v>0.23853894893775629</v>
          </cell>
          <cell r="I5698">
            <v>332300</v>
          </cell>
        </row>
        <row r="5699">
          <cell r="A5699">
            <v>1817300119</v>
          </cell>
          <cell r="B5699">
            <v>119</v>
          </cell>
          <cell r="C5699">
            <v>817300</v>
          </cell>
          <cell r="D5699">
            <v>1</v>
          </cell>
          <cell r="E5699">
            <v>0</v>
          </cell>
          <cell r="F5699" t="str">
            <v xml:space="preserve">השכר הקובע-צוברת  </v>
          </cell>
          <cell r="G5699" t="str">
            <v>שכר</v>
          </cell>
          <cell r="H5699">
            <v>0.11187782363586662</v>
          </cell>
          <cell r="I5699">
            <v>8540000</v>
          </cell>
        </row>
        <row r="5700">
          <cell r="A5700">
            <v>1817300122</v>
          </cell>
          <cell r="B5700">
            <v>122</v>
          </cell>
          <cell r="C5700">
            <v>817300</v>
          </cell>
          <cell r="D5700">
            <v>1</v>
          </cell>
          <cell r="E5700">
            <v>0</v>
          </cell>
          <cell r="F5700" t="str">
            <v xml:space="preserve">ביגוד             </v>
          </cell>
          <cell r="G5700" t="str">
            <v>שכר</v>
          </cell>
          <cell r="H5700">
            <v>0</v>
          </cell>
          <cell r="I5700">
            <v>95600</v>
          </cell>
        </row>
        <row r="5701">
          <cell r="A5701">
            <v>1817300126</v>
          </cell>
          <cell r="B5701">
            <v>126</v>
          </cell>
          <cell r="C5701">
            <v>817300</v>
          </cell>
          <cell r="D5701">
            <v>1</v>
          </cell>
          <cell r="E5701">
            <v>0</v>
          </cell>
          <cell r="F5701" t="str">
            <v xml:space="preserve">דמי הבראה         </v>
          </cell>
          <cell r="G5701" t="str">
            <v>שכר</v>
          </cell>
          <cell r="H5701">
            <v>0.14822546972860118</v>
          </cell>
          <cell r="I5701">
            <v>220000</v>
          </cell>
        </row>
        <row r="5702">
          <cell r="A5702">
            <v>1817300130</v>
          </cell>
          <cell r="B5702">
            <v>130</v>
          </cell>
          <cell r="C5702">
            <v>817300</v>
          </cell>
          <cell r="D5702">
            <v>1</v>
          </cell>
          <cell r="E5702">
            <v>0</v>
          </cell>
          <cell r="F5702" t="str">
            <v xml:space="preserve">שעות נוספות       </v>
          </cell>
          <cell r="G5702" t="str">
            <v>שכר</v>
          </cell>
          <cell r="H5702">
            <v>0</v>
          </cell>
          <cell r="I5702">
            <v>20000</v>
          </cell>
        </row>
        <row r="5703">
          <cell r="A5703">
            <v>1817300140</v>
          </cell>
          <cell r="B5703">
            <v>140</v>
          </cell>
          <cell r="C5703">
            <v>817300</v>
          </cell>
          <cell r="D5703">
            <v>1</v>
          </cell>
          <cell r="E5703">
            <v>0</v>
          </cell>
          <cell r="F5703" t="str">
            <v>השתתפות באחזקת רכב</v>
          </cell>
          <cell r="G5703" t="str">
            <v>שכר</v>
          </cell>
          <cell r="H5703">
            <v>0</v>
          </cell>
          <cell r="I5703">
            <v>582300</v>
          </cell>
        </row>
        <row r="5704">
          <cell r="A5704">
            <v>1817300210</v>
          </cell>
          <cell r="B5704">
            <v>210</v>
          </cell>
          <cell r="C5704">
            <v>817300</v>
          </cell>
          <cell r="D5704">
            <v>1</v>
          </cell>
          <cell r="E5704">
            <v>0</v>
          </cell>
          <cell r="F5704" t="str">
            <v>שפ"מ</v>
          </cell>
          <cell r="G5704" t="str">
            <v>שכר</v>
          </cell>
          <cell r="H5704">
            <v>0</v>
          </cell>
          <cell r="I5704">
            <v>0</v>
          </cell>
        </row>
        <row r="5705">
          <cell r="A5705">
            <v>1817300211</v>
          </cell>
          <cell r="B5705">
            <v>211</v>
          </cell>
          <cell r="C5705">
            <v>817300</v>
          </cell>
          <cell r="D5705">
            <v>1</v>
          </cell>
          <cell r="E5705">
            <v>0</v>
          </cell>
          <cell r="F5705" t="str">
            <v>איבחונים חט"ע</v>
          </cell>
          <cell r="G5705" t="str">
            <v>שכר</v>
          </cell>
          <cell r="H5705">
            <v>0</v>
          </cell>
          <cell r="I5705">
            <v>0</v>
          </cell>
        </row>
        <row r="5706">
          <cell r="A5706">
            <v>1817300212</v>
          </cell>
          <cell r="B5706">
            <v>212</v>
          </cell>
          <cell r="C5706">
            <v>817300</v>
          </cell>
          <cell r="D5706">
            <v>1</v>
          </cell>
          <cell r="E5706">
            <v>0</v>
          </cell>
          <cell r="F5706" t="str">
            <v>יוזמות כנגד הכנסות</v>
          </cell>
          <cell r="G5706" t="str">
            <v>שכר</v>
          </cell>
          <cell r="H5706">
            <v>1</v>
          </cell>
          <cell r="I5706">
            <v>30000</v>
          </cell>
        </row>
        <row r="5707">
          <cell r="A5707">
            <v>1817300263</v>
          </cell>
          <cell r="B5707">
            <v>263</v>
          </cell>
          <cell r="C5707">
            <v>817300</v>
          </cell>
          <cell r="D5707">
            <v>1</v>
          </cell>
          <cell r="E5707">
            <v>0</v>
          </cell>
          <cell r="F5707" t="str">
            <v xml:space="preserve">עובדי חברת מוסדות </v>
          </cell>
          <cell r="G5707" t="str">
            <v>שכר</v>
          </cell>
          <cell r="H5707">
            <v>0</v>
          </cell>
          <cell r="I5707">
            <v>0</v>
          </cell>
        </row>
        <row r="5708">
          <cell r="A5708">
            <v>1817300400</v>
          </cell>
          <cell r="B5708">
            <v>400</v>
          </cell>
          <cell r="C5708">
            <v>817300</v>
          </cell>
          <cell r="D5708">
            <v>1</v>
          </cell>
          <cell r="E5708">
            <v>0</v>
          </cell>
          <cell r="F5708" t="str">
            <v>אחזקת בנינים וציוד</v>
          </cell>
          <cell r="G5708" t="str">
            <v xml:space="preserve"> </v>
          </cell>
          <cell r="H5708">
            <v>0</v>
          </cell>
          <cell r="I5708">
            <v>0</v>
          </cell>
        </row>
        <row r="5709">
          <cell r="A5709">
            <v>1817300410</v>
          </cell>
          <cell r="B5709">
            <v>410</v>
          </cell>
          <cell r="C5709">
            <v>817300</v>
          </cell>
          <cell r="D5709">
            <v>1</v>
          </cell>
          <cell r="E5709">
            <v>0</v>
          </cell>
          <cell r="F5709" t="str">
            <v xml:space="preserve">השתתפות בועד בית  </v>
          </cell>
          <cell r="G5709" t="str">
            <v>קשיח</v>
          </cell>
          <cell r="H5709">
            <v>0</v>
          </cell>
          <cell r="I5709">
            <v>0</v>
          </cell>
        </row>
        <row r="5710">
          <cell r="A5710">
            <v>1817300420</v>
          </cell>
          <cell r="B5710">
            <v>420</v>
          </cell>
          <cell r="C5710">
            <v>817300</v>
          </cell>
          <cell r="D5710">
            <v>1</v>
          </cell>
          <cell r="E5710">
            <v>0</v>
          </cell>
          <cell r="F5710" t="str">
            <v xml:space="preserve">כיבוי אש          </v>
          </cell>
          <cell r="G5710" t="str">
            <v>גמיש</v>
          </cell>
          <cell r="H5710">
            <v>0</v>
          </cell>
          <cell r="I5710">
            <v>3000</v>
          </cell>
        </row>
        <row r="5711">
          <cell r="A5711">
            <v>1817300423</v>
          </cell>
          <cell r="B5711">
            <v>423</v>
          </cell>
          <cell r="C5711">
            <v>817300</v>
          </cell>
          <cell r="D5711">
            <v>1</v>
          </cell>
          <cell r="E5711">
            <v>0</v>
          </cell>
          <cell r="F5711" t="str">
            <v xml:space="preserve">תחזוקת מבנה       </v>
          </cell>
          <cell r="G5711" t="str">
            <v>קשיח</v>
          </cell>
          <cell r="H5711">
            <v>0</v>
          </cell>
          <cell r="I5711">
            <v>5100</v>
          </cell>
        </row>
        <row r="5712">
          <cell r="A5712">
            <v>1817300431</v>
          </cell>
          <cell r="B5712">
            <v>431</v>
          </cell>
          <cell r="C5712">
            <v>817300</v>
          </cell>
          <cell r="D5712">
            <v>1</v>
          </cell>
          <cell r="E5712">
            <v>0</v>
          </cell>
          <cell r="F5712" t="str">
            <v xml:space="preserve">חשמל              </v>
          </cell>
          <cell r="G5712" t="str">
            <v>קשיח</v>
          </cell>
          <cell r="H5712">
            <v>0.10000000000000009</v>
          </cell>
          <cell r="I5712">
            <v>6600</v>
          </cell>
        </row>
        <row r="5713">
          <cell r="A5713">
            <v>1817300432</v>
          </cell>
          <cell r="B5713">
            <v>432</v>
          </cell>
          <cell r="C5713">
            <v>817300</v>
          </cell>
          <cell r="D5713">
            <v>1</v>
          </cell>
          <cell r="E5713">
            <v>0</v>
          </cell>
          <cell r="F5713" t="str">
            <v xml:space="preserve">מים               </v>
          </cell>
          <cell r="G5713" t="str">
            <v>קשיח</v>
          </cell>
          <cell r="H5713">
            <v>0</v>
          </cell>
          <cell r="I5713">
            <v>0</v>
          </cell>
        </row>
        <row r="5714">
          <cell r="A5714">
            <v>1817300433</v>
          </cell>
          <cell r="B5714">
            <v>433</v>
          </cell>
          <cell r="C5714">
            <v>817300</v>
          </cell>
          <cell r="D5714">
            <v>1</v>
          </cell>
          <cell r="E5714">
            <v>0</v>
          </cell>
          <cell r="F5714" t="str">
            <v xml:space="preserve">חומרי נקיון       </v>
          </cell>
          <cell r="G5714" t="str">
            <v>גמיש</v>
          </cell>
          <cell r="H5714">
            <v>0</v>
          </cell>
          <cell r="I5714">
            <v>4800</v>
          </cell>
        </row>
        <row r="5715">
          <cell r="A5715">
            <v>1817300437</v>
          </cell>
          <cell r="B5715">
            <v>437</v>
          </cell>
          <cell r="C5715">
            <v>817300</v>
          </cell>
          <cell r="D5715">
            <v>1</v>
          </cell>
          <cell r="E5715">
            <v>0</v>
          </cell>
          <cell r="F5715" t="str">
            <v xml:space="preserve">אחזקת אזעקה       </v>
          </cell>
          <cell r="G5715" t="str">
            <v>קשיח</v>
          </cell>
          <cell r="H5715">
            <v>3.7037037037036979E-2</v>
          </cell>
          <cell r="I5715">
            <v>2800</v>
          </cell>
        </row>
        <row r="5716">
          <cell r="A5716">
            <v>1817300441</v>
          </cell>
          <cell r="B5716">
            <v>441</v>
          </cell>
          <cell r="C5716">
            <v>817300</v>
          </cell>
          <cell r="D5716">
            <v>1</v>
          </cell>
          <cell r="E5716">
            <v>0</v>
          </cell>
          <cell r="F5716" t="str">
            <v xml:space="preserve">ביטוח             </v>
          </cell>
          <cell r="G5716" t="str">
            <v>קשיח</v>
          </cell>
          <cell r="H5716">
            <v>0</v>
          </cell>
          <cell r="I5716">
            <v>0</v>
          </cell>
        </row>
        <row r="5717">
          <cell r="A5717">
            <v>1817300450</v>
          </cell>
          <cell r="B5717">
            <v>450</v>
          </cell>
          <cell r="C5717">
            <v>817300</v>
          </cell>
          <cell r="D5717">
            <v>1</v>
          </cell>
          <cell r="E5717">
            <v>0</v>
          </cell>
          <cell r="F5717" t="str">
            <v>אחזקת תמי 4</v>
          </cell>
          <cell r="G5717" t="str">
            <v>קשיח</v>
          </cell>
          <cell r="H5717">
            <v>0</v>
          </cell>
          <cell r="I5717">
            <v>1400</v>
          </cell>
        </row>
        <row r="5718">
          <cell r="A5718">
            <v>1817300470</v>
          </cell>
          <cell r="B5718">
            <v>470</v>
          </cell>
          <cell r="C5718">
            <v>817300</v>
          </cell>
          <cell r="D5718">
            <v>1</v>
          </cell>
          <cell r="E5718">
            <v>0</v>
          </cell>
          <cell r="F5718" t="str">
            <v xml:space="preserve">אחזקת מכונות משרד </v>
          </cell>
          <cell r="G5718" t="str">
            <v>גמיש</v>
          </cell>
          <cell r="H5718">
            <v>0</v>
          </cell>
          <cell r="I5718">
            <v>3800</v>
          </cell>
        </row>
        <row r="5719">
          <cell r="A5719">
            <v>1817300471</v>
          </cell>
          <cell r="B5719">
            <v>471</v>
          </cell>
          <cell r="C5719">
            <v>817300</v>
          </cell>
          <cell r="D5719">
            <v>1</v>
          </cell>
          <cell r="E5719">
            <v>0</v>
          </cell>
          <cell r="F5719" t="str">
            <v xml:space="preserve">מכשירי כתיבה      </v>
          </cell>
          <cell r="G5719" t="str">
            <v>גמיש</v>
          </cell>
          <cell r="H5719">
            <v>0</v>
          </cell>
          <cell r="I5719">
            <v>26000</v>
          </cell>
        </row>
        <row r="5720">
          <cell r="A5720">
            <v>1817300500</v>
          </cell>
          <cell r="B5720">
            <v>500</v>
          </cell>
          <cell r="C5720">
            <v>817300</v>
          </cell>
          <cell r="D5720">
            <v>1</v>
          </cell>
          <cell r="E5720">
            <v>0</v>
          </cell>
          <cell r="F5720" t="str">
            <v xml:space="preserve">הוצאות מינהליות   </v>
          </cell>
          <cell r="G5720" t="str">
            <v xml:space="preserve"> </v>
          </cell>
          <cell r="H5720">
            <v>0</v>
          </cell>
          <cell r="I5720">
            <v>0</v>
          </cell>
        </row>
        <row r="5721">
          <cell r="A5721">
            <v>1817300511</v>
          </cell>
          <cell r="B5721">
            <v>511</v>
          </cell>
          <cell r="C5721">
            <v>817300</v>
          </cell>
          <cell r="D5721">
            <v>1</v>
          </cell>
          <cell r="E5721">
            <v>0</v>
          </cell>
          <cell r="F5721" t="str">
            <v xml:space="preserve">אירוח וכיבוד      </v>
          </cell>
          <cell r="G5721" t="str">
            <v>גמיש</v>
          </cell>
          <cell r="H5721">
            <v>0</v>
          </cell>
          <cell r="I5721">
            <v>18100</v>
          </cell>
        </row>
        <row r="5722">
          <cell r="A5722">
            <v>1817300522</v>
          </cell>
          <cell r="B5722">
            <v>522</v>
          </cell>
          <cell r="C5722">
            <v>817300</v>
          </cell>
          <cell r="D5722">
            <v>1</v>
          </cell>
          <cell r="E5722">
            <v>0</v>
          </cell>
          <cell r="F5722" t="str">
            <v xml:space="preserve">ספרים ועיתונים    </v>
          </cell>
          <cell r="G5722" t="str">
            <v>גמיש</v>
          </cell>
          <cell r="H5722">
            <v>0</v>
          </cell>
          <cell r="I5722">
            <v>9500</v>
          </cell>
        </row>
        <row r="5723">
          <cell r="A5723">
            <v>1817300540</v>
          </cell>
          <cell r="B5723">
            <v>540</v>
          </cell>
          <cell r="C5723">
            <v>817300</v>
          </cell>
          <cell r="D5723">
            <v>1</v>
          </cell>
          <cell r="E5723">
            <v>0</v>
          </cell>
          <cell r="F5723" t="str">
            <v xml:space="preserve">הוצאות טלפון      </v>
          </cell>
          <cell r="G5723" t="str">
            <v>קשיח</v>
          </cell>
          <cell r="H5723">
            <v>0</v>
          </cell>
          <cell r="I5723">
            <v>3000</v>
          </cell>
        </row>
        <row r="5724">
          <cell r="A5724">
            <v>1817300544</v>
          </cell>
          <cell r="B5724">
            <v>544</v>
          </cell>
          <cell r="C5724">
            <v>817300</v>
          </cell>
          <cell r="D5724">
            <v>1</v>
          </cell>
          <cell r="E5724">
            <v>0</v>
          </cell>
          <cell r="F5724" t="str">
            <v xml:space="preserve">הוצאות דאר        </v>
          </cell>
          <cell r="G5724" t="str">
            <v>קשיח</v>
          </cell>
          <cell r="H5724">
            <v>0</v>
          </cell>
          <cell r="I5724">
            <v>0</v>
          </cell>
        </row>
        <row r="5725">
          <cell r="A5725">
            <v>1817300561</v>
          </cell>
          <cell r="B5725">
            <v>561</v>
          </cell>
          <cell r="C5725">
            <v>817300</v>
          </cell>
          <cell r="D5725">
            <v>1</v>
          </cell>
          <cell r="E5725">
            <v>0</v>
          </cell>
          <cell r="F5725" t="str">
            <v xml:space="preserve">שיכפולים          </v>
          </cell>
          <cell r="G5725" t="str">
            <v>גמיש</v>
          </cell>
          <cell r="H5725">
            <v>0</v>
          </cell>
          <cell r="I5725">
            <v>0</v>
          </cell>
        </row>
        <row r="5726">
          <cell r="A5726">
            <v>1817300562</v>
          </cell>
          <cell r="B5726">
            <v>562</v>
          </cell>
          <cell r="C5726">
            <v>817300</v>
          </cell>
          <cell r="D5726">
            <v>1</v>
          </cell>
          <cell r="E5726">
            <v>0</v>
          </cell>
          <cell r="F5726" t="str">
            <v xml:space="preserve">הדפסות            </v>
          </cell>
          <cell r="G5726" t="str">
            <v>גמיש</v>
          </cell>
          <cell r="H5726">
            <v>0</v>
          </cell>
          <cell r="I5726">
            <v>3800</v>
          </cell>
        </row>
        <row r="5727">
          <cell r="A5727">
            <v>1817300571</v>
          </cell>
          <cell r="B5727">
            <v>571</v>
          </cell>
          <cell r="C5727">
            <v>817300</v>
          </cell>
          <cell r="D5727">
            <v>1</v>
          </cell>
          <cell r="E5727">
            <v>0</v>
          </cell>
          <cell r="F5727" t="str">
            <v xml:space="preserve">מיכון וענ"א       </v>
          </cell>
          <cell r="G5727" t="str">
            <v>קשיח</v>
          </cell>
          <cell r="H5727">
            <v>9.4936708860759556E-2</v>
          </cell>
          <cell r="I5727">
            <v>69200</v>
          </cell>
        </row>
        <row r="5728">
          <cell r="A5728">
            <v>1817300583</v>
          </cell>
          <cell r="B5728">
            <v>583</v>
          </cell>
          <cell r="C5728">
            <v>817300</v>
          </cell>
          <cell r="D5728">
            <v>1</v>
          </cell>
          <cell r="E5728">
            <v>0</v>
          </cell>
          <cell r="F5728" t="str">
            <v xml:space="preserve">השתלמויות והדרכות </v>
          </cell>
          <cell r="G5728" t="str">
            <v>קשיח</v>
          </cell>
          <cell r="H5728">
            <v>0.10145846544071024</v>
          </cell>
          <cell r="I5728">
            <v>173700</v>
          </cell>
        </row>
        <row r="5729">
          <cell r="A5729">
            <v>1817300700</v>
          </cell>
          <cell r="B5729">
            <v>700</v>
          </cell>
          <cell r="C5729">
            <v>817300</v>
          </cell>
          <cell r="D5729">
            <v>1</v>
          </cell>
          <cell r="E5729">
            <v>0</v>
          </cell>
          <cell r="F5729" t="str">
            <v xml:space="preserve">הוצאות לפעולות    </v>
          </cell>
          <cell r="G5729" t="str">
            <v xml:space="preserve"> </v>
          </cell>
          <cell r="H5729">
            <v>0</v>
          </cell>
          <cell r="I5729">
            <v>0</v>
          </cell>
        </row>
        <row r="5730">
          <cell r="A5730">
            <v>1817300721</v>
          </cell>
          <cell r="B5730">
            <v>721</v>
          </cell>
          <cell r="C5730">
            <v>817300</v>
          </cell>
          <cell r="D5730">
            <v>1</v>
          </cell>
          <cell r="E5730">
            <v>0</v>
          </cell>
          <cell r="F5730" t="str">
            <v>חמרים-תחזוקת מבנים</v>
          </cell>
          <cell r="G5730" t="str">
            <v>גמיש</v>
          </cell>
          <cell r="H5730">
            <v>0</v>
          </cell>
          <cell r="I5730">
            <v>1100</v>
          </cell>
        </row>
        <row r="5731">
          <cell r="A5731">
            <v>1817300742</v>
          </cell>
          <cell r="B5731">
            <v>742</v>
          </cell>
          <cell r="C5731">
            <v>817300</v>
          </cell>
          <cell r="D5731">
            <v>1</v>
          </cell>
          <cell r="E5731">
            <v>0</v>
          </cell>
          <cell r="F5731" t="str">
            <v xml:space="preserve">כלים וציוד        </v>
          </cell>
          <cell r="G5731" t="str">
            <v>גמיש</v>
          </cell>
          <cell r="H5731">
            <v>0.34482758620689657</v>
          </cell>
          <cell r="I5731">
            <v>3900</v>
          </cell>
        </row>
        <row r="5732">
          <cell r="A5732">
            <v>1817300751</v>
          </cell>
          <cell r="B5732">
            <v>751</v>
          </cell>
          <cell r="C5732">
            <v>817300</v>
          </cell>
          <cell r="D5732">
            <v>1</v>
          </cell>
          <cell r="E5732">
            <v>0</v>
          </cell>
          <cell r="F5732" t="str">
            <v xml:space="preserve">עבודות קבלניות    </v>
          </cell>
          <cell r="G5732" t="str">
            <v>גמיש</v>
          </cell>
          <cell r="H5732">
            <v>0</v>
          </cell>
          <cell r="I5732">
            <v>2400</v>
          </cell>
        </row>
        <row r="5733">
          <cell r="A5733">
            <v>1817300752</v>
          </cell>
          <cell r="B5733">
            <v>752</v>
          </cell>
          <cell r="C5733">
            <v>817300</v>
          </cell>
          <cell r="D5733">
            <v>1</v>
          </cell>
          <cell r="E5733">
            <v>0</v>
          </cell>
          <cell r="F5733" t="str">
            <v xml:space="preserve">נקיון בקבלנות     </v>
          </cell>
          <cell r="G5733" t="str">
            <v>קשיח</v>
          </cell>
          <cell r="H5733">
            <v>0</v>
          </cell>
          <cell r="I5733">
            <v>64000</v>
          </cell>
        </row>
        <row r="5734">
          <cell r="A5734">
            <v>1817300753</v>
          </cell>
          <cell r="B5734">
            <v>753</v>
          </cell>
          <cell r="C5734">
            <v>817300</v>
          </cell>
          <cell r="D5734">
            <v>1</v>
          </cell>
          <cell r="E5734">
            <v>0</v>
          </cell>
          <cell r="F5734" t="str">
            <v xml:space="preserve">עובדי קבלן        </v>
          </cell>
          <cell r="G5734" t="str">
            <v>קשיח</v>
          </cell>
          <cell r="H5734">
            <v>0</v>
          </cell>
          <cell r="I5734">
            <v>0</v>
          </cell>
        </row>
        <row r="5735">
          <cell r="A5735">
            <v>1817300756</v>
          </cell>
          <cell r="B5735">
            <v>756</v>
          </cell>
          <cell r="C5735">
            <v>817300</v>
          </cell>
          <cell r="D5735">
            <v>1</v>
          </cell>
          <cell r="E5735">
            <v>0</v>
          </cell>
          <cell r="F5735" t="str">
            <v>שמירה בקבלנות</v>
          </cell>
          <cell r="G5735" t="str">
            <v>קשיח</v>
          </cell>
          <cell r="H5735">
            <v>3.7037037037036979E-2</v>
          </cell>
          <cell r="I5735">
            <v>140000</v>
          </cell>
        </row>
        <row r="5736">
          <cell r="A5736">
            <v>1817300763</v>
          </cell>
          <cell r="B5736">
            <v>763</v>
          </cell>
          <cell r="C5736">
            <v>817300</v>
          </cell>
          <cell r="D5736">
            <v>1</v>
          </cell>
          <cell r="E5736">
            <v>0</v>
          </cell>
          <cell r="F5736" t="str">
            <v xml:space="preserve">עובדי חברת מוסדות </v>
          </cell>
          <cell r="G5736" t="str">
            <v>קשיח</v>
          </cell>
          <cell r="H5736">
            <v>0</v>
          </cell>
          <cell r="I5736">
            <v>0</v>
          </cell>
        </row>
        <row r="5737">
          <cell r="A5737">
            <v>1817300782</v>
          </cell>
          <cell r="B5737">
            <v>782</v>
          </cell>
          <cell r="C5737">
            <v>817300</v>
          </cell>
          <cell r="D5737">
            <v>1</v>
          </cell>
          <cell r="E5737">
            <v>0</v>
          </cell>
          <cell r="F5737" t="str">
            <v xml:space="preserve">יוזמות (מהכנסות)  </v>
          </cell>
          <cell r="G5737" t="str">
            <v>קשיח</v>
          </cell>
          <cell r="H5737">
            <v>0</v>
          </cell>
          <cell r="I5737">
            <v>30000</v>
          </cell>
        </row>
        <row r="5738">
          <cell r="A5738">
            <v>1817300783</v>
          </cell>
          <cell r="B5738">
            <v>783</v>
          </cell>
          <cell r="C5738">
            <v>817300</v>
          </cell>
          <cell r="D5738">
            <v>1</v>
          </cell>
          <cell r="E5738">
            <v>0</v>
          </cell>
          <cell r="F5738" t="str">
            <v>שרות משלים(הכנסות)</v>
          </cell>
          <cell r="G5738" t="str">
            <v>קשיח</v>
          </cell>
          <cell r="H5738">
            <v>0</v>
          </cell>
          <cell r="I5738">
            <v>0</v>
          </cell>
        </row>
        <row r="5739">
          <cell r="A5739">
            <v>1817300784</v>
          </cell>
          <cell r="B5739">
            <v>784</v>
          </cell>
          <cell r="C5739">
            <v>817300</v>
          </cell>
          <cell r="D5739">
            <v>1</v>
          </cell>
          <cell r="E5739">
            <v>0</v>
          </cell>
          <cell r="F5739" t="str">
            <v>הכלה שפ"מ</v>
          </cell>
          <cell r="G5739" t="str">
            <v>קשיח</v>
          </cell>
          <cell r="H5739">
            <v>0</v>
          </cell>
          <cell r="I5739">
            <v>0</v>
          </cell>
        </row>
        <row r="5740">
          <cell r="A5740">
            <v>1817300785</v>
          </cell>
          <cell r="B5740">
            <v>785</v>
          </cell>
          <cell r="C5740">
            <v>817300</v>
          </cell>
          <cell r="D5740">
            <v>1</v>
          </cell>
          <cell r="E5740">
            <v>0</v>
          </cell>
          <cell r="F5740" t="str">
            <v>מניעת אובדנות-פסיכיאטר</v>
          </cell>
          <cell r="G5740" t="str">
            <v>קשיח</v>
          </cell>
          <cell r="H5740">
            <v>0</v>
          </cell>
          <cell r="I5740">
            <v>280000</v>
          </cell>
        </row>
        <row r="5741">
          <cell r="A5741">
            <v>1817300786</v>
          </cell>
          <cell r="B5741">
            <v>786</v>
          </cell>
          <cell r="C5741">
            <v>817300</v>
          </cell>
          <cell r="D5741">
            <v>1</v>
          </cell>
          <cell r="E5741">
            <v>0</v>
          </cell>
          <cell r="F5741" t="str">
            <v>אבחונים ואפיונים</v>
          </cell>
          <cell r="G5741" t="str">
            <v>גמיש</v>
          </cell>
          <cell r="H5741">
            <v>0</v>
          </cell>
          <cell r="I5741">
            <v>60000</v>
          </cell>
        </row>
        <row r="5742">
          <cell r="A5742">
            <v>1817300931</v>
          </cell>
          <cell r="B5742">
            <v>931</v>
          </cell>
          <cell r="C5742">
            <v>817300</v>
          </cell>
          <cell r="D5742">
            <v>1</v>
          </cell>
          <cell r="E5742">
            <v>0</v>
          </cell>
          <cell r="F5742" t="str">
            <v>פעולות ורכישות שונות</v>
          </cell>
          <cell r="G5742" t="str">
            <v>גמיש</v>
          </cell>
          <cell r="H5742">
            <v>5.2631578947368363E-2</v>
          </cell>
          <cell r="I5742">
            <v>30000</v>
          </cell>
        </row>
        <row r="5743">
          <cell r="A5743">
            <v>1817300961</v>
          </cell>
          <cell r="B5743">
            <v>961</v>
          </cell>
          <cell r="C5743">
            <v>817300</v>
          </cell>
          <cell r="D5743">
            <v>1</v>
          </cell>
          <cell r="E5743">
            <v>0</v>
          </cell>
          <cell r="F5743" t="str">
            <v>שירות פסיכולוגי-משרו</v>
          </cell>
          <cell r="G5743" t="str">
            <v>גמיש</v>
          </cell>
          <cell r="H5743">
            <v>0.33333333333333326</v>
          </cell>
          <cell r="I5743">
            <v>580000</v>
          </cell>
        </row>
        <row r="5744">
          <cell r="A5744" t="e">
            <v>#VALUE!</v>
          </cell>
          <cell r="B5744" t="str">
            <v>817300  סך הכל</v>
          </cell>
          <cell r="C5744">
            <v>0</v>
          </cell>
          <cell r="D5744">
            <v>0</v>
          </cell>
          <cell r="E5744">
            <v>0</v>
          </cell>
          <cell r="F5744" t="str">
            <v>שרותים פסיכולוגיים</v>
          </cell>
          <cell r="G5744">
            <v>0</v>
          </cell>
          <cell r="H5744">
            <v>0.15028649662796001</v>
          </cell>
          <cell r="I5744">
            <v>11342400</v>
          </cell>
        </row>
        <row r="5745">
          <cell r="A5745">
            <v>0</v>
          </cell>
          <cell r="B5745">
            <v>0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</row>
        <row r="5746">
          <cell r="A5746">
            <v>0</v>
          </cell>
          <cell r="B5746">
            <v>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</row>
        <row r="5747">
          <cell r="A5747">
            <v>0</v>
          </cell>
          <cell r="B5747">
            <v>0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</row>
        <row r="5748">
          <cell r="A5748">
            <v>18176000</v>
          </cell>
          <cell r="B5748">
            <v>0</v>
          </cell>
          <cell r="C5748">
            <v>817600</v>
          </cell>
          <cell r="D5748">
            <v>1</v>
          </cell>
          <cell r="E5748">
            <v>0</v>
          </cell>
          <cell r="F5748" t="str">
            <v xml:space="preserve">רווחה חינוכית     </v>
          </cell>
          <cell r="G5748" t="str">
            <v xml:space="preserve"> </v>
          </cell>
          <cell r="H5748">
            <v>0</v>
          </cell>
          <cell r="I5748">
            <v>0</v>
          </cell>
        </row>
        <row r="5749">
          <cell r="A5749">
            <v>1817600110</v>
          </cell>
          <cell r="B5749">
            <v>110</v>
          </cell>
          <cell r="C5749">
            <v>817600</v>
          </cell>
          <cell r="D5749">
            <v>1</v>
          </cell>
          <cell r="E5749">
            <v>0</v>
          </cell>
          <cell r="F5749" t="str">
            <v>השכר הקובע-תקציבית</v>
          </cell>
          <cell r="G5749" t="str">
            <v>שכר</v>
          </cell>
          <cell r="H5749">
            <v>0</v>
          </cell>
          <cell r="I5749">
            <v>0</v>
          </cell>
        </row>
        <row r="5750">
          <cell r="A5750">
            <v>1817600119</v>
          </cell>
          <cell r="B5750">
            <v>119</v>
          </cell>
          <cell r="C5750">
            <v>817600</v>
          </cell>
          <cell r="D5750">
            <v>1</v>
          </cell>
          <cell r="E5750">
            <v>0</v>
          </cell>
          <cell r="F5750" t="str">
            <v xml:space="preserve">השכר הקובע-צוברת  </v>
          </cell>
          <cell r="G5750" t="str">
            <v>שכר</v>
          </cell>
          <cell r="H5750">
            <v>0.154382470119522</v>
          </cell>
          <cell r="I5750">
            <v>579500</v>
          </cell>
        </row>
        <row r="5751">
          <cell r="A5751">
            <v>1817600122</v>
          </cell>
          <cell r="B5751">
            <v>122</v>
          </cell>
          <cell r="C5751">
            <v>817600</v>
          </cell>
          <cell r="D5751">
            <v>1</v>
          </cell>
          <cell r="E5751">
            <v>0</v>
          </cell>
          <cell r="F5751" t="str">
            <v xml:space="preserve">ביגוד             </v>
          </cell>
          <cell r="G5751" t="str">
            <v>שכר</v>
          </cell>
          <cell r="H5751">
            <v>0</v>
          </cell>
          <cell r="I5751">
            <v>6100</v>
          </cell>
        </row>
        <row r="5752">
          <cell r="A5752">
            <v>1817600126</v>
          </cell>
          <cell r="B5752">
            <v>126</v>
          </cell>
          <cell r="C5752">
            <v>817600</v>
          </cell>
          <cell r="D5752">
            <v>1</v>
          </cell>
          <cell r="E5752">
            <v>0</v>
          </cell>
          <cell r="F5752" t="str">
            <v xml:space="preserve">דמי הבראה         </v>
          </cell>
          <cell r="G5752" t="str">
            <v>שכר</v>
          </cell>
          <cell r="H5752">
            <v>-0.68152866242038224</v>
          </cell>
          <cell r="I5752">
            <v>5000</v>
          </cell>
        </row>
        <row r="5753">
          <cell r="A5753">
            <v>1817600130</v>
          </cell>
          <cell r="B5753">
            <v>130</v>
          </cell>
          <cell r="C5753">
            <v>817600</v>
          </cell>
          <cell r="D5753">
            <v>1</v>
          </cell>
          <cell r="E5753">
            <v>0</v>
          </cell>
          <cell r="F5753" t="str">
            <v xml:space="preserve">שעות נוספות       </v>
          </cell>
          <cell r="G5753" t="str">
            <v>שכר</v>
          </cell>
          <cell r="H5753">
            <v>0</v>
          </cell>
          <cell r="I5753">
            <v>16000</v>
          </cell>
        </row>
        <row r="5754">
          <cell r="A5754">
            <v>1817600140</v>
          </cell>
          <cell r="B5754">
            <v>140</v>
          </cell>
          <cell r="C5754">
            <v>817600</v>
          </cell>
          <cell r="D5754">
            <v>1</v>
          </cell>
          <cell r="E5754">
            <v>0</v>
          </cell>
          <cell r="F5754" t="str">
            <v>השתתפות באחזקת רכב</v>
          </cell>
          <cell r="G5754" t="str">
            <v>שכר</v>
          </cell>
          <cell r="H5754">
            <v>0</v>
          </cell>
          <cell r="I5754">
            <v>58500</v>
          </cell>
        </row>
        <row r="5755">
          <cell r="A5755">
            <v>1817600210</v>
          </cell>
          <cell r="B5755">
            <v>210</v>
          </cell>
          <cell r="C5755">
            <v>817600</v>
          </cell>
          <cell r="D5755">
            <v>1</v>
          </cell>
          <cell r="E5755">
            <v>0</v>
          </cell>
          <cell r="F5755" t="str">
            <v xml:space="preserve">השכר הקובע        </v>
          </cell>
          <cell r="G5755" t="str">
            <v>שכר</v>
          </cell>
          <cell r="H5755">
            <v>0</v>
          </cell>
          <cell r="I5755">
            <v>0</v>
          </cell>
        </row>
        <row r="5756">
          <cell r="A5756">
            <v>1817600216</v>
          </cell>
          <cell r="B5756">
            <v>216</v>
          </cell>
          <cell r="C5756">
            <v>817600</v>
          </cell>
          <cell r="D5756">
            <v>1</v>
          </cell>
          <cell r="E5756">
            <v>0</v>
          </cell>
          <cell r="F5756" t="str">
            <v xml:space="preserve">רווחה חינוכית     </v>
          </cell>
          <cell r="G5756" t="str">
            <v>שכר</v>
          </cell>
          <cell r="H5756">
            <v>0</v>
          </cell>
          <cell r="I5756">
            <v>0</v>
          </cell>
        </row>
        <row r="5757">
          <cell r="A5757">
            <v>1817600219</v>
          </cell>
          <cell r="B5757">
            <v>219</v>
          </cell>
          <cell r="C5757">
            <v>817600</v>
          </cell>
          <cell r="D5757">
            <v>1</v>
          </cell>
          <cell r="E5757">
            <v>0</v>
          </cell>
          <cell r="F5757" t="str">
            <v xml:space="preserve">שכר קייטנת קיץ    </v>
          </cell>
          <cell r="G5757" t="str">
            <v>שכר</v>
          </cell>
          <cell r="H5757">
            <v>0</v>
          </cell>
          <cell r="I5757">
            <v>0</v>
          </cell>
        </row>
        <row r="5758">
          <cell r="A5758">
            <v>1817600253</v>
          </cell>
          <cell r="B5758">
            <v>253</v>
          </cell>
          <cell r="C5758">
            <v>817600</v>
          </cell>
          <cell r="D5758">
            <v>1</v>
          </cell>
          <cell r="E5758">
            <v>0</v>
          </cell>
          <cell r="F5758" t="str">
            <v>שכר רכזת הורים</v>
          </cell>
          <cell r="G5758" t="str">
            <v>שכר</v>
          </cell>
          <cell r="H5758">
            <v>0</v>
          </cell>
          <cell r="I5758">
            <v>0</v>
          </cell>
        </row>
        <row r="5759">
          <cell r="A5759">
            <v>1817600263</v>
          </cell>
          <cell r="B5759">
            <v>263</v>
          </cell>
          <cell r="C5759">
            <v>817600</v>
          </cell>
          <cell r="D5759">
            <v>1</v>
          </cell>
          <cell r="E5759">
            <v>0</v>
          </cell>
          <cell r="F5759" t="str">
            <v>מגשרת בוכרית</v>
          </cell>
          <cell r="G5759" t="str">
            <v>שכר</v>
          </cell>
          <cell r="H5759">
            <v>0</v>
          </cell>
          <cell r="I5759">
            <v>0</v>
          </cell>
        </row>
        <row r="5760">
          <cell r="A5760">
            <v>1817600561</v>
          </cell>
          <cell r="B5760">
            <v>561</v>
          </cell>
          <cell r="C5760">
            <v>817600</v>
          </cell>
          <cell r="D5760">
            <v>1</v>
          </cell>
          <cell r="E5760">
            <v>0</v>
          </cell>
          <cell r="F5760" t="str">
            <v xml:space="preserve">שיכפולים          </v>
          </cell>
          <cell r="G5760" t="str">
            <v>גמיש</v>
          </cell>
          <cell r="H5760">
            <v>0</v>
          </cell>
          <cell r="I5760">
            <v>0</v>
          </cell>
        </row>
        <row r="5761">
          <cell r="A5761">
            <v>1817600571</v>
          </cell>
          <cell r="B5761">
            <v>571</v>
          </cell>
          <cell r="C5761">
            <v>817600</v>
          </cell>
          <cell r="D5761">
            <v>1</v>
          </cell>
          <cell r="E5761">
            <v>0</v>
          </cell>
          <cell r="F5761" t="str">
            <v xml:space="preserve">מיכון וענ"א       </v>
          </cell>
          <cell r="G5761" t="str">
            <v>קשיח</v>
          </cell>
          <cell r="H5761">
            <v>0.19230769230769229</v>
          </cell>
          <cell r="I5761">
            <v>18600</v>
          </cell>
        </row>
        <row r="5762">
          <cell r="A5762">
            <v>1817600583</v>
          </cell>
          <cell r="B5762">
            <v>583</v>
          </cell>
          <cell r="C5762">
            <v>817600</v>
          </cell>
          <cell r="D5762">
            <v>1</v>
          </cell>
          <cell r="E5762">
            <v>0</v>
          </cell>
          <cell r="F5762" t="str">
            <v>שכר טיפוח על יסודי</v>
          </cell>
          <cell r="G5762" t="str">
            <v>קשיח</v>
          </cell>
          <cell r="H5762">
            <v>0</v>
          </cell>
          <cell r="I5762">
            <v>0</v>
          </cell>
        </row>
        <row r="5763">
          <cell r="A5763">
            <v>1817600700</v>
          </cell>
          <cell r="B5763">
            <v>700</v>
          </cell>
          <cell r="C5763">
            <v>817600</v>
          </cell>
          <cell r="D5763">
            <v>1</v>
          </cell>
          <cell r="E5763">
            <v>0</v>
          </cell>
          <cell r="F5763" t="str">
            <v xml:space="preserve">הוצאות לפעולות    </v>
          </cell>
          <cell r="G5763" t="str">
            <v xml:space="preserve"> </v>
          </cell>
          <cell r="H5763">
            <v>0</v>
          </cell>
          <cell r="I5763">
            <v>0</v>
          </cell>
        </row>
        <row r="5764">
          <cell r="A5764">
            <v>1817600723</v>
          </cell>
          <cell r="B5764">
            <v>723</v>
          </cell>
          <cell r="C5764">
            <v>817600</v>
          </cell>
          <cell r="D5764">
            <v>1</v>
          </cell>
          <cell r="E5764">
            <v>0</v>
          </cell>
          <cell r="F5764" t="str">
            <v>חומרים לאתג"ר וט"ף</v>
          </cell>
          <cell r="G5764" t="str">
            <v>קשיח</v>
          </cell>
          <cell r="H5764">
            <v>0</v>
          </cell>
          <cell r="I5764">
            <v>0</v>
          </cell>
        </row>
        <row r="5765">
          <cell r="A5765">
            <v>1817600742</v>
          </cell>
          <cell r="B5765">
            <v>742</v>
          </cell>
          <cell r="C5765">
            <v>817600</v>
          </cell>
          <cell r="D5765">
            <v>1</v>
          </cell>
          <cell r="E5765">
            <v>0</v>
          </cell>
          <cell r="F5765" t="str">
            <v xml:space="preserve">כלים וציוד        </v>
          </cell>
          <cell r="G5765" t="str">
            <v>גמיש</v>
          </cell>
          <cell r="H5765">
            <v>0</v>
          </cell>
          <cell r="I5765">
            <v>0</v>
          </cell>
        </row>
        <row r="5766">
          <cell r="A5766">
            <v>1817600753</v>
          </cell>
          <cell r="B5766">
            <v>753</v>
          </cell>
          <cell r="C5766">
            <v>817600</v>
          </cell>
          <cell r="D5766">
            <v>1</v>
          </cell>
          <cell r="E5766">
            <v>0</v>
          </cell>
          <cell r="F5766" t="str">
            <v>שכר רכזת הורים</v>
          </cell>
          <cell r="G5766" t="str">
            <v>קשיח</v>
          </cell>
          <cell r="H5766">
            <v>0</v>
          </cell>
          <cell r="I5766">
            <v>0</v>
          </cell>
        </row>
        <row r="5767">
          <cell r="A5767">
            <v>1817600759</v>
          </cell>
          <cell r="B5767">
            <v>759</v>
          </cell>
          <cell r="C5767">
            <v>817600</v>
          </cell>
          <cell r="D5767">
            <v>1</v>
          </cell>
          <cell r="E5767">
            <v>0</v>
          </cell>
          <cell r="F5767" t="str">
            <v>שרותי סייעות</v>
          </cell>
          <cell r="G5767" t="str">
            <v>קשיח</v>
          </cell>
          <cell r="H5767">
            <v>0</v>
          </cell>
          <cell r="I5767">
            <v>0</v>
          </cell>
        </row>
        <row r="5768">
          <cell r="A5768">
            <v>1817600763</v>
          </cell>
          <cell r="B5768">
            <v>763</v>
          </cell>
          <cell r="C5768">
            <v>817600</v>
          </cell>
          <cell r="D5768">
            <v>1</v>
          </cell>
          <cell r="E5768">
            <v>0</v>
          </cell>
          <cell r="F5768" t="str">
            <v>מגשרת בוכרית</v>
          </cell>
          <cell r="G5768" t="str">
            <v>קשיח</v>
          </cell>
          <cell r="H5768">
            <v>0</v>
          </cell>
          <cell r="I5768">
            <v>0</v>
          </cell>
        </row>
        <row r="5769">
          <cell r="A5769">
            <v>1817600781</v>
          </cell>
          <cell r="B5769">
            <v>781</v>
          </cell>
          <cell r="C5769">
            <v>817600</v>
          </cell>
          <cell r="D5769">
            <v>1</v>
          </cell>
          <cell r="E5769">
            <v>0</v>
          </cell>
          <cell r="F5769" t="str">
            <v>ארועים ופע' תיגבור</v>
          </cell>
          <cell r="G5769" t="str">
            <v>גמיש</v>
          </cell>
          <cell r="H5769">
            <v>5.2631578947368363E-2</v>
          </cell>
          <cell r="I5769">
            <v>100000</v>
          </cell>
        </row>
        <row r="5770">
          <cell r="A5770">
            <v>1817600782</v>
          </cell>
          <cell r="B5770">
            <v>782</v>
          </cell>
          <cell r="C5770">
            <v>817600</v>
          </cell>
          <cell r="D5770">
            <v>1</v>
          </cell>
          <cell r="E5770">
            <v>0</v>
          </cell>
          <cell r="F5770" t="str">
            <v>חוגי הורים</v>
          </cell>
          <cell r="G5770" t="str">
            <v>קשיח</v>
          </cell>
          <cell r="H5770">
            <v>-1</v>
          </cell>
          <cell r="I5770">
            <v>0</v>
          </cell>
        </row>
        <row r="5771">
          <cell r="A5771">
            <v>1817600783</v>
          </cell>
          <cell r="B5771">
            <v>783</v>
          </cell>
          <cell r="C5771">
            <v>817600</v>
          </cell>
          <cell r="D5771">
            <v>1</v>
          </cell>
          <cell r="E5771">
            <v>0</v>
          </cell>
          <cell r="F5771" t="str">
            <v>אם לאם בקהילה</v>
          </cell>
          <cell r="G5771" t="str">
            <v>גמיש</v>
          </cell>
          <cell r="H5771">
            <v>-1</v>
          </cell>
          <cell r="I5771">
            <v>0</v>
          </cell>
        </row>
        <row r="5772">
          <cell r="A5772">
            <v>1817600784</v>
          </cell>
          <cell r="B5772">
            <v>784</v>
          </cell>
          <cell r="C5772">
            <v>817600</v>
          </cell>
          <cell r="D5772">
            <v>1</v>
          </cell>
          <cell r="E5772">
            <v>0</v>
          </cell>
          <cell r="F5772" t="str">
            <v>הזנה בלתי פורמלי</v>
          </cell>
          <cell r="G5772" t="str">
            <v>גמיש</v>
          </cell>
          <cell r="H5772">
            <v>0</v>
          </cell>
          <cell r="I5772">
            <v>0</v>
          </cell>
        </row>
        <row r="5773">
          <cell r="A5773">
            <v>1817600961</v>
          </cell>
          <cell r="B5773">
            <v>961</v>
          </cell>
          <cell r="C5773">
            <v>817600</v>
          </cell>
          <cell r="D5773">
            <v>1</v>
          </cell>
          <cell r="E5773">
            <v>0</v>
          </cell>
          <cell r="F5773" t="str">
            <v>רז' פעולות ורכישות</v>
          </cell>
          <cell r="G5773" t="str">
            <v>גמיש</v>
          </cell>
          <cell r="H5773">
            <v>0</v>
          </cell>
          <cell r="I5773">
            <v>0</v>
          </cell>
        </row>
        <row r="5774">
          <cell r="A5774" t="e">
            <v>#VALUE!</v>
          </cell>
          <cell r="B5774" t="str">
            <v>817600  סך הכל</v>
          </cell>
          <cell r="C5774">
            <v>0</v>
          </cell>
          <cell r="D5774">
            <v>0</v>
          </cell>
          <cell r="E5774">
            <v>0</v>
          </cell>
          <cell r="F5774" t="str">
            <v xml:space="preserve">רווחה חינוכית     </v>
          </cell>
          <cell r="G5774">
            <v>0</v>
          </cell>
          <cell r="H5774">
            <v>-1.5328558864178943E-2</v>
          </cell>
          <cell r="I5774">
            <v>783700</v>
          </cell>
        </row>
        <row r="5775">
          <cell r="A5775">
            <v>18178000</v>
          </cell>
          <cell r="B5775">
            <v>0</v>
          </cell>
          <cell r="C5775">
            <v>817800</v>
          </cell>
          <cell r="D5775">
            <v>1</v>
          </cell>
          <cell r="E5775">
            <v>0</v>
          </cell>
          <cell r="F5775" t="str">
            <v xml:space="preserve">הסעת ילדים        </v>
          </cell>
          <cell r="G5775" t="str">
            <v xml:space="preserve"> </v>
          </cell>
          <cell r="H5775">
            <v>0</v>
          </cell>
          <cell r="I5775">
            <v>0</v>
          </cell>
        </row>
        <row r="5776">
          <cell r="A5776">
            <v>1817800210</v>
          </cell>
          <cell r="B5776">
            <v>210</v>
          </cell>
          <cell r="C5776">
            <v>817800</v>
          </cell>
          <cell r="D5776">
            <v>1</v>
          </cell>
          <cell r="E5776">
            <v>0</v>
          </cell>
          <cell r="F5776" t="str">
            <v>השכר הקובע</v>
          </cell>
          <cell r="G5776" t="str">
            <v>שכר</v>
          </cell>
          <cell r="H5776">
            <v>0</v>
          </cell>
          <cell r="I5776">
            <v>0</v>
          </cell>
        </row>
        <row r="5777">
          <cell r="A5777">
            <v>1817800500</v>
          </cell>
          <cell r="B5777">
            <v>500</v>
          </cell>
          <cell r="C5777">
            <v>817800</v>
          </cell>
          <cell r="D5777">
            <v>1</v>
          </cell>
          <cell r="E5777">
            <v>0</v>
          </cell>
          <cell r="F5777" t="str">
            <v xml:space="preserve">הוצאות מינהליות   </v>
          </cell>
          <cell r="G5777" t="str">
            <v xml:space="preserve"> </v>
          </cell>
          <cell r="H5777">
            <v>0</v>
          </cell>
          <cell r="I5777">
            <v>0</v>
          </cell>
        </row>
        <row r="5778">
          <cell r="A5778">
            <v>1817800596</v>
          </cell>
          <cell r="B5778">
            <v>596</v>
          </cell>
          <cell r="C5778">
            <v>817800</v>
          </cell>
          <cell r="D5778">
            <v>1</v>
          </cell>
          <cell r="E5778">
            <v>0</v>
          </cell>
          <cell r="F5778" t="str">
            <v xml:space="preserve">הסעות             </v>
          </cell>
          <cell r="G5778" t="str">
            <v>קשיח</v>
          </cell>
          <cell r="H5778">
            <v>0</v>
          </cell>
          <cell r="I5778">
            <v>0</v>
          </cell>
        </row>
        <row r="5779">
          <cell r="A5779">
            <v>1817800700</v>
          </cell>
          <cell r="B5779">
            <v>700</v>
          </cell>
          <cell r="C5779">
            <v>817800</v>
          </cell>
          <cell r="D5779">
            <v>1</v>
          </cell>
          <cell r="E5779">
            <v>0</v>
          </cell>
          <cell r="F5779" t="str">
            <v xml:space="preserve">הוצאות לפעולות    </v>
          </cell>
          <cell r="G5779" t="str">
            <v xml:space="preserve"> </v>
          </cell>
          <cell r="H5779">
            <v>0</v>
          </cell>
          <cell r="I5779">
            <v>0</v>
          </cell>
        </row>
        <row r="5780">
          <cell r="A5780">
            <v>1817800710</v>
          </cell>
          <cell r="B5780">
            <v>710</v>
          </cell>
          <cell r="C5780">
            <v>817800</v>
          </cell>
          <cell r="D5780">
            <v>1</v>
          </cell>
          <cell r="E5780">
            <v>0</v>
          </cell>
          <cell r="F5780" t="str">
            <v xml:space="preserve">הסעת תלמידים      </v>
          </cell>
          <cell r="G5780" t="str">
            <v>קשיח</v>
          </cell>
          <cell r="H5780">
            <v>0.24513618677042803</v>
          </cell>
          <cell r="I5780">
            <v>32000000</v>
          </cell>
        </row>
        <row r="5781">
          <cell r="A5781">
            <v>1817800711</v>
          </cell>
          <cell r="B5781">
            <v>711</v>
          </cell>
          <cell r="C5781">
            <v>817800</v>
          </cell>
          <cell r="D5781">
            <v>1</v>
          </cell>
          <cell r="E5781">
            <v>0</v>
          </cell>
          <cell r="F5781" t="str">
            <v xml:space="preserve">השתתפות בכרטיסיות </v>
          </cell>
          <cell r="G5781" t="str">
            <v>קשיח</v>
          </cell>
          <cell r="H5781">
            <v>-9.9999999999999978E-2</v>
          </cell>
          <cell r="I5781">
            <v>450000</v>
          </cell>
        </row>
        <row r="5782">
          <cell r="A5782">
            <v>1817800712</v>
          </cell>
          <cell r="B5782">
            <v>712</v>
          </cell>
          <cell r="C5782">
            <v>817800</v>
          </cell>
          <cell r="D5782">
            <v>1</v>
          </cell>
          <cell r="E5782">
            <v>0</v>
          </cell>
          <cell r="F5782" t="str">
            <v>הסעות צרכים מיוחדים</v>
          </cell>
          <cell r="G5782" t="str">
            <v>קשיח</v>
          </cell>
          <cell r="H5782">
            <v>0</v>
          </cell>
          <cell r="I5782">
            <v>22000</v>
          </cell>
        </row>
        <row r="5783">
          <cell r="A5783">
            <v>1817800713</v>
          </cell>
          <cell r="B5783">
            <v>713</v>
          </cell>
          <cell r="C5783">
            <v>817800</v>
          </cell>
          <cell r="D5783">
            <v>1</v>
          </cell>
          <cell r="E5783">
            <v>0</v>
          </cell>
          <cell r="F5783" t="str">
            <v>תוכנת בקרת היסעים</v>
          </cell>
          <cell r="G5783" t="str">
            <v>גמיש</v>
          </cell>
          <cell r="H5783">
            <v>0</v>
          </cell>
          <cell r="I5783">
            <v>1000000</v>
          </cell>
        </row>
        <row r="5784">
          <cell r="A5784">
            <v>1817800759</v>
          </cell>
          <cell r="B5784">
            <v>759</v>
          </cell>
          <cell r="C5784">
            <v>817800</v>
          </cell>
          <cell r="D5784">
            <v>1</v>
          </cell>
          <cell r="E5784">
            <v>0</v>
          </cell>
          <cell r="F5784" t="str">
            <v xml:space="preserve">מלווים בהסעים     </v>
          </cell>
          <cell r="G5784" t="str">
            <v>שכר</v>
          </cell>
          <cell r="H5784">
            <v>0.1081445289709142</v>
          </cell>
          <cell r="I5784">
            <v>29439300</v>
          </cell>
        </row>
        <row r="5785">
          <cell r="A5785">
            <v>1817800763</v>
          </cell>
          <cell r="B5785">
            <v>763</v>
          </cell>
          <cell r="C5785">
            <v>817800</v>
          </cell>
          <cell r="D5785">
            <v>1</v>
          </cell>
          <cell r="E5785">
            <v>0</v>
          </cell>
          <cell r="F5785" t="str">
            <v xml:space="preserve">מלווים בהסעים     </v>
          </cell>
          <cell r="G5785" t="str">
            <v>קשיח</v>
          </cell>
          <cell r="H5785">
            <v>0</v>
          </cell>
          <cell r="I5785">
            <v>0</v>
          </cell>
        </row>
        <row r="5786">
          <cell r="A5786">
            <v>1817800764</v>
          </cell>
          <cell r="B5786">
            <v>764</v>
          </cell>
          <cell r="C5786">
            <v>817800</v>
          </cell>
          <cell r="D5786">
            <v>1</v>
          </cell>
          <cell r="E5786">
            <v>0</v>
          </cell>
          <cell r="F5786" t="str">
            <v xml:space="preserve">מלווים בהסעים     </v>
          </cell>
          <cell r="G5786" t="str">
            <v>קשיח</v>
          </cell>
          <cell r="H5786">
            <v>0</v>
          </cell>
          <cell r="I5786">
            <v>0</v>
          </cell>
        </row>
        <row r="5787">
          <cell r="A5787" t="e">
            <v>#VALUE!</v>
          </cell>
          <cell r="B5787" t="str">
            <v>817800  סך הכל</v>
          </cell>
          <cell r="C5787">
            <v>0</v>
          </cell>
          <cell r="D5787">
            <v>0</v>
          </cell>
          <cell r="E5787">
            <v>0</v>
          </cell>
          <cell r="F5787" t="str">
            <v xml:space="preserve">הסעת ילדים        </v>
          </cell>
          <cell r="G5787">
            <v>0</v>
          </cell>
          <cell r="H5787">
            <v>0.16960937601671744</v>
          </cell>
          <cell r="I5787">
            <v>62911300</v>
          </cell>
        </row>
        <row r="5788">
          <cell r="A5788">
            <v>18179100</v>
          </cell>
          <cell r="B5788">
            <v>0</v>
          </cell>
          <cell r="C5788">
            <v>817910</v>
          </cell>
          <cell r="D5788">
            <v>1</v>
          </cell>
          <cell r="E5788">
            <v>0</v>
          </cell>
          <cell r="F5788" t="str">
            <v xml:space="preserve">אספקת ספרים וציוד </v>
          </cell>
          <cell r="G5788" t="str">
            <v xml:space="preserve"> </v>
          </cell>
          <cell r="H5788">
            <v>0</v>
          </cell>
          <cell r="I5788">
            <v>0</v>
          </cell>
        </row>
        <row r="5789">
          <cell r="A5789">
            <v>1817910119</v>
          </cell>
          <cell r="B5789">
            <v>119</v>
          </cell>
          <cell r="C5789">
            <v>817910</v>
          </cell>
          <cell r="D5789">
            <v>1</v>
          </cell>
          <cell r="E5789">
            <v>0</v>
          </cell>
          <cell r="F5789" t="str">
            <v xml:space="preserve">השכר הקובע-צוברת  </v>
          </cell>
          <cell r="G5789" t="str">
            <v>שכר</v>
          </cell>
          <cell r="H5789">
            <v>0</v>
          </cell>
          <cell r="I5789">
            <v>0</v>
          </cell>
        </row>
        <row r="5790">
          <cell r="A5790">
            <v>1817910263</v>
          </cell>
          <cell r="B5790">
            <v>263</v>
          </cell>
          <cell r="C5790">
            <v>817910</v>
          </cell>
          <cell r="D5790">
            <v>1</v>
          </cell>
          <cell r="E5790">
            <v>0</v>
          </cell>
          <cell r="F5790" t="str">
            <v xml:space="preserve">שכר בריאות השן    </v>
          </cell>
          <cell r="G5790" t="str">
            <v>שכר</v>
          </cell>
          <cell r="H5790">
            <v>0</v>
          </cell>
          <cell r="I5790">
            <v>0</v>
          </cell>
        </row>
        <row r="5791">
          <cell r="A5791">
            <v>1817910400</v>
          </cell>
          <cell r="B5791">
            <v>400</v>
          </cell>
          <cell r="C5791">
            <v>817910</v>
          </cell>
          <cell r="D5791">
            <v>1</v>
          </cell>
          <cell r="E5791">
            <v>0</v>
          </cell>
          <cell r="F5791" t="str">
            <v>אחזקת בנינים וציוד</v>
          </cell>
          <cell r="G5791" t="str">
            <v xml:space="preserve"> </v>
          </cell>
          <cell r="H5791">
            <v>0</v>
          </cell>
          <cell r="I5791">
            <v>0</v>
          </cell>
        </row>
        <row r="5792">
          <cell r="A5792">
            <v>1817910441</v>
          </cell>
          <cell r="B5792">
            <v>441</v>
          </cell>
          <cell r="C5792">
            <v>817910</v>
          </cell>
          <cell r="D5792">
            <v>1</v>
          </cell>
          <cell r="E5792">
            <v>0</v>
          </cell>
          <cell r="F5792" t="str">
            <v>ביטוח תאונות לתלמ'</v>
          </cell>
          <cell r="G5792" t="str">
            <v>קשיח</v>
          </cell>
          <cell r="H5792">
            <v>2.7624309392265234E-2</v>
          </cell>
          <cell r="I5792">
            <v>1860000</v>
          </cell>
        </row>
        <row r="5793">
          <cell r="A5793">
            <v>1817910700</v>
          </cell>
          <cell r="B5793">
            <v>700</v>
          </cell>
          <cell r="C5793">
            <v>817910</v>
          </cell>
          <cell r="D5793">
            <v>1</v>
          </cell>
          <cell r="E5793">
            <v>0</v>
          </cell>
          <cell r="F5793" t="str">
            <v xml:space="preserve">הוצאות לפעולות    </v>
          </cell>
          <cell r="G5793" t="str">
            <v xml:space="preserve"> </v>
          </cell>
          <cell r="H5793">
            <v>0</v>
          </cell>
          <cell r="I5793">
            <v>0</v>
          </cell>
        </row>
        <row r="5794">
          <cell r="A5794">
            <v>1817910723</v>
          </cell>
          <cell r="B5794">
            <v>723</v>
          </cell>
          <cell r="C5794">
            <v>817910</v>
          </cell>
          <cell r="D5794">
            <v>1</v>
          </cell>
          <cell r="E5794">
            <v>0</v>
          </cell>
          <cell r="F5794" t="str">
            <v xml:space="preserve">אספקת חומרי מלאכה </v>
          </cell>
          <cell r="G5794" t="str">
            <v>קשיח</v>
          </cell>
          <cell r="H5794">
            <v>-1</v>
          </cell>
          <cell r="I5794">
            <v>0</v>
          </cell>
        </row>
        <row r="5795">
          <cell r="A5795">
            <v>1817910725</v>
          </cell>
          <cell r="B5795">
            <v>725</v>
          </cell>
          <cell r="C5795">
            <v>817910</v>
          </cell>
          <cell r="D5795">
            <v>1</v>
          </cell>
          <cell r="E5795">
            <v>0</v>
          </cell>
          <cell r="F5795" t="str">
            <v xml:space="preserve">ח' מלאכה על-יסודי </v>
          </cell>
          <cell r="G5795" t="str">
            <v>קשיח</v>
          </cell>
          <cell r="H5795">
            <v>-1</v>
          </cell>
          <cell r="I5795">
            <v>0</v>
          </cell>
        </row>
        <row r="5796">
          <cell r="A5796">
            <v>1817910741</v>
          </cell>
          <cell r="B5796">
            <v>741</v>
          </cell>
          <cell r="C5796">
            <v>817910</v>
          </cell>
          <cell r="D5796">
            <v>1</v>
          </cell>
          <cell r="E5796">
            <v>0</v>
          </cell>
          <cell r="F5796" t="str">
            <v xml:space="preserve">כריכת ספרים       </v>
          </cell>
          <cell r="G5796" t="str">
            <v>קשיח</v>
          </cell>
          <cell r="H5796">
            <v>0</v>
          </cell>
          <cell r="I5796">
            <v>0</v>
          </cell>
        </row>
        <row r="5797">
          <cell r="A5797">
            <v>1817910742</v>
          </cell>
          <cell r="B5797">
            <v>742</v>
          </cell>
          <cell r="C5797">
            <v>817910</v>
          </cell>
          <cell r="D5797">
            <v>1</v>
          </cell>
          <cell r="E5797">
            <v>0</v>
          </cell>
          <cell r="F5797" t="str">
            <v xml:space="preserve">אספקת ספרים       </v>
          </cell>
          <cell r="G5797" t="str">
            <v>קשיח</v>
          </cell>
          <cell r="H5797">
            <v>-3.9840637450199168E-3</v>
          </cell>
          <cell r="I5797">
            <v>4300000</v>
          </cell>
        </row>
        <row r="5798">
          <cell r="A5798">
            <v>1817910756</v>
          </cell>
          <cell r="B5798">
            <v>756</v>
          </cell>
          <cell r="C5798">
            <v>817910</v>
          </cell>
          <cell r="D5798">
            <v>1</v>
          </cell>
          <cell r="E5798">
            <v>0</v>
          </cell>
          <cell r="F5798" t="str">
            <v>אבטחת מוסדות חינוך</v>
          </cell>
          <cell r="G5798" t="str">
            <v>קשיח</v>
          </cell>
          <cell r="H5798">
            <v>0.16666666666666674</v>
          </cell>
          <cell r="I5798">
            <v>17500000</v>
          </cell>
        </row>
        <row r="5799">
          <cell r="A5799">
            <v>1817910763</v>
          </cell>
          <cell r="B5799">
            <v>763</v>
          </cell>
          <cell r="C5799">
            <v>817910</v>
          </cell>
          <cell r="D5799">
            <v>1</v>
          </cell>
          <cell r="E5799">
            <v>0</v>
          </cell>
          <cell r="F5799" t="str">
            <v xml:space="preserve">שכר בריאות השן    </v>
          </cell>
          <cell r="G5799" t="str">
            <v>קשיח</v>
          </cell>
          <cell r="H5799">
            <v>0</v>
          </cell>
          <cell r="I5799">
            <v>0</v>
          </cell>
        </row>
        <row r="5800">
          <cell r="A5800">
            <v>1817910780</v>
          </cell>
          <cell r="B5800">
            <v>780</v>
          </cell>
          <cell r="C5800">
            <v>817910</v>
          </cell>
          <cell r="D5800">
            <v>1</v>
          </cell>
          <cell r="E5800">
            <v>0</v>
          </cell>
          <cell r="F5800" t="str">
            <v xml:space="preserve">תשל' שרותי בריאות </v>
          </cell>
          <cell r="G5800" t="str">
            <v>קשיח</v>
          </cell>
          <cell r="H5800">
            <v>0</v>
          </cell>
          <cell r="I5800">
            <v>50000</v>
          </cell>
        </row>
        <row r="5801">
          <cell r="A5801">
            <v>1817910781</v>
          </cell>
          <cell r="B5801">
            <v>781</v>
          </cell>
          <cell r="C5801">
            <v>817910</v>
          </cell>
          <cell r="D5801">
            <v>1</v>
          </cell>
          <cell r="E5801">
            <v>0</v>
          </cell>
          <cell r="F5801" t="str">
            <v xml:space="preserve">בריאות השן        </v>
          </cell>
          <cell r="G5801" t="str">
            <v>קשיח</v>
          </cell>
          <cell r="H5801">
            <v>0</v>
          </cell>
          <cell r="I5801">
            <v>0</v>
          </cell>
        </row>
        <row r="5802">
          <cell r="A5802">
            <v>1817910782</v>
          </cell>
          <cell r="B5802">
            <v>782</v>
          </cell>
          <cell r="C5802">
            <v>817910</v>
          </cell>
          <cell r="D5802">
            <v>1</v>
          </cell>
          <cell r="E5802">
            <v>0</v>
          </cell>
          <cell r="F5802" t="str">
            <v xml:space="preserve">סל לעולים         </v>
          </cell>
          <cell r="G5802" t="str">
            <v>קשיח</v>
          </cell>
          <cell r="H5802">
            <v>0.15702479338842967</v>
          </cell>
          <cell r="I5802">
            <v>140000</v>
          </cell>
        </row>
        <row r="5803">
          <cell r="A5803">
            <v>1817910783</v>
          </cell>
          <cell r="B5803">
            <v>783</v>
          </cell>
          <cell r="C5803">
            <v>817910</v>
          </cell>
          <cell r="D5803">
            <v>1</v>
          </cell>
          <cell r="E5803">
            <v>0</v>
          </cell>
          <cell r="F5803" t="str">
            <v xml:space="preserve">הקצבת שיכפול      </v>
          </cell>
          <cell r="G5803" t="str">
            <v>קשיח</v>
          </cell>
          <cell r="H5803">
            <v>-1</v>
          </cell>
          <cell r="I5803">
            <v>0</v>
          </cell>
        </row>
        <row r="5804">
          <cell r="A5804">
            <v>1817910784</v>
          </cell>
          <cell r="B5804">
            <v>784</v>
          </cell>
          <cell r="C5804">
            <v>817910</v>
          </cell>
          <cell r="D5804">
            <v>1</v>
          </cell>
          <cell r="E5804">
            <v>0</v>
          </cell>
          <cell r="F5804" t="str">
            <v>בט' ושיפוץ קיץ</v>
          </cell>
          <cell r="G5804" t="str">
            <v>קשיח</v>
          </cell>
          <cell r="H5804">
            <v>-1</v>
          </cell>
          <cell r="I5804">
            <v>0</v>
          </cell>
        </row>
        <row r="5805">
          <cell r="A5805">
            <v>1817910785</v>
          </cell>
          <cell r="B5805">
            <v>785</v>
          </cell>
          <cell r="C5805">
            <v>817910</v>
          </cell>
          <cell r="D5805">
            <v>1</v>
          </cell>
          <cell r="E5805">
            <v>0</v>
          </cell>
          <cell r="F5805" t="str">
            <v>תשלום ועד הורים</v>
          </cell>
          <cell r="G5805" t="str">
            <v>קשיח</v>
          </cell>
          <cell r="H5805">
            <v>0</v>
          </cell>
          <cell r="I5805">
            <v>35000</v>
          </cell>
        </row>
        <row r="5806">
          <cell r="A5806">
            <v>1817910794</v>
          </cell>
          <cell r="B5806">
            <v>794</v>
          </cell>
          <cell r="C5806">
            <v>817910</v>
          </cell>
          <cell r="D5806">
            <v>1</v>
          </cell>
          <cell r="E5806">
            <v>0</v>
          </cell>
          <cell r="F5806" t="str">
            <v xml:space="preserve">השתתפות בעזר 094  </v>
          </cell>
          <cell r="G5806" t="str">
            <v>קשיח</v>
          </cell>
          <cell r="H5806">
            <v>0</v>
          </cell>
          <cell r="I5806">
            <v>5700</v>
          </cell>
        </row>
        <row r="5807">
          <cell r="A5807">
            <v>1817910931</v>
          </cell>
          <cell r="B5807">
            <v>931</v>
          </cell>
          <cell r="C5807">
            <v>817910</v>
          </cell>
          <cell r="D5807">
            <v>1</v>
          </cell>
          <cell r="E5807">
            <v>0</v>
          </cell>
          <cell r="F5807" t="str">
            <v xml:space="preserve">רכישות חד-פעמיות  </v>
          </cell>
          <cell r="G5807" t="str">
            <v>גמיש</v>
          </cell>
          <cell r="H5807">
            <v>0</v>
          </cell>
          <cell r="I5807">
            <v>0</v>
          </cell>
        </row>
        <row r="5808">
          <cell r="A5808">
            <v>1817910960</v>
          </cell>
          <cell r="B5808">
            <v>960</v>
          </cell>
          <cell r="C5808">
            <v>817910</v>
          </cell>
          <cell r="D5808">
            <v>1</v>
          </cell>
          <cell r="E5808">
            <v>0</v>
          </cell>
          <cell r="F5808" t="str">
            <v>השאלת ספרים מש' החינוך</v>
          </cell>
          <cell r="G5808" t="str">
            <v>קשיח</v>
          </cell>
          <cell r="H5808">
            <v>0.19999999999999996</v>
          </cell>
          <cell r="I5808">
            <v>60000</v>
          </cell>
        </row>
        <row r="5809">
          <cell r="A5809" t="e">
            <v>#VALUE!</v>
          </cell>
          <cell r="B5809" t="str">
            <v>817910  סך הכל</v>
          </cell>
          <cell r="C5809">
            <v>0</v>
          </cell>
          <cell r="D5809">
            <v>0</v>
          </cell>
          <cell r="E5809">
            <v>0</v>
          </cell>
          <cell r="F5809" t="str">
            <v xml:space="preserve">אספקת ספרים וציוד </v>
          </cell>
          <cell r="G5809">
            <v>0</v>
          </cell>
          <cell r="H5809">
            <v>4.7959710517795129E-2</v>
          </cell>
          <cell r="I5809">
            <v>23950700</v>
          </cell>
        </row>
        <row r="5810">
          <cell r="A5810">
            <v>18179200</v>
          </cell>
          <cell r="B5810">
            <v>0</v>
          </cell>
          <cell r="C5810">
            <v>817920</v>
          </cell>
          <cell r="D5810">
            <v>1</v>
          </cell>
          <cell r="E5810">
            <v>0</v>
          </cell>
          <cell r="F5810" t="str">
            <v>תחנה לטיפול בדיבור</v>
          </cell>
          <cell r="G5810" t="str">
            <v xml:space="preserve"> </v>
          </cell>
          <cell r="H5810">
            <v>0</v>
          </cell>
          <cell r="I5810">
            <v>0</v>
          </cell>
        </row>
        <row r="5811">
          <cell r="A5811">
            <v>1817920110</v>
          </cell>
          <cell r="B5811">
            <v>110</v>
          </cell>
          <cell r="C5811">
            <v>817920</v>
          </cell>
          <cell r="D5811">
            <v>1</v>
          </cell>
          <cell r="E5811">
            <v>0</v>
          </cell>
          <cell r="F5811" t="str">
            <v>השכר הקובע-תקציבית</v>
          </cell>
          <cell r="G5811" t="str">
            <v>שכר</v>
          </cell>
          <cell r="H5811">
            <v>-1</v>
          </cell>
          <cell r="I5811">
            <v>0</v>
          </cell>
        </row>
        <row r="5812">
          <cell r="A5812">
            <v>1817920119</v>
          </cell>
          <cell r="B5812">
            <v>119</v>
          </cell>
          <cell r="C5812">
            <v>817920</v>
          </cell>
          <cell r="D5812">
            <v>1</v>
          </cell>
          <cell r="E5812">
            <v>0</v>
          </cell>
          <cell r="F5812" t="str">
            <v xml:space="preserve">השכר הקובע-צוברת  </v>
          </cell>
          <cell r="G5812" t="str">
            <v>שכר</v>
          </cell>
          <cell r="H5812">
            <v>0</v>
          </cell>
          <cell r="I5812">
            <v>0</v>
          </cell>
        </row>
        <row r="5813">
          <cell r="A5813">
            <v>1817920122</v>
          </cell>
          <cell r="B5813">
            <v>122</v>
          </cell>
          <cell r="C5813">
            <v>817920</v>
          </cell>
          <cell r="D5813">
            <v>1</v>
          </cell>
          <cell r="E5813">
            <v>0</v>
          </cell>
          <cell r="F5813" t="str">
            <v xml:space="preserve">ביגוד             </v>
          </cell>
          <cell r="G5813" t="str">
            <v>שכר</v>
          </cell>
          <cell r="H5813">
            <v>1.1764705882352939</v>
          </cell>
          <cell r="I5813">
            <v>3700</v>
          </cell>
        </row>
        <row r="5814">
          <cell r="A5814">
            <v>1817920126</v>
          </cell>
          <cell r="B5814">
            <v>126</v>
          </cell>
          <cell r="C5814">
            <v>817920</v>
          </cell>
          <cell r="D5814">
            <v>1</v>
          </cell>
          <cell r="E5814">
            <v>0</v>
          </cell>
          <cell r="F5814" t="str">
            <v xml:space="preserve">דמי הבראה         </v>
          </cell>
          <cell r="G5814" t="str">
            <v>שכר</v>
          </cell>
          <cell r="H5814">
            <v>-0.76190476190476186</v>
          </cell>
          <cell r="I5814">
            <v>1000</v>
          </cell>
        </row>
        <row r="5815">
          <cell r="A5815">
            <v>1817920130</v>
          </cell>
          <cell r="B5815">
            <v>130</v>
          </cell>
          <cell r="C5815">
            <v>817920</v>
          </cell>
          <cell r="D5815">
            <v>1</v>
          </cell>
          <cell r="E5815">
            <v>0</v>
          </cell>
          <cell r="F5815" t="str">
            <v xml:space="preserve">שעות נוספות       </v>
          </cell>
          <cell r="G5815" t="str">
            <v>שכר</v>
          </cell>
          <cell r="H5815">
            <v>0</v>
          </cell>
          <cell r="I5815">
            <v>0</v>
          </cell>
        </row>
        <row r="5816">
          <cell r="A5816">
            <v>1817920140</v>
          </cell>
          <cell r="B5816">
            <v>140</v>
          </cell>
          <cell r="C5816">
            <v>817920</v>
          </cell>
          <cell r="D5816">
            <v>1</v>
          </cell>
          <cell r="E5816">
            <v>0</v>
          </cell>
          <cell r="F5816" t="str">
            <v>השתתפות באחזקת רכב</v>
          </cell>
          <cell r="G5816" t="str">
            <v>שכר</v>
          </cell>
          <cell r="H5816">
            <v>0</v>
          </cell>
          <cell r="I5816">
            <v>0</v>
          </cell>
        </row>
        <row r="5817">
          <cell r="A5817">
            <v>1817920420</v>
          </cell>
          <cell r="B5817">
            <v>420</v>
          </cell>
          <cell r="C5817">
            <v>817920</v>
          </cell>
          <cell r="D5817">
            <v>1</v>
          </cell>
          <cell r="E5817">
            <v>0</v>
          </cell>
          <cell r="F5817" t="str">
            <v xml:space="preserve">כיבוי אש          </v>
          </cell>
          <cell r="G5817" t="str">
            <v>גמיש</v>
          </cell>
          <cell r="H5817">
            <v>0</v>
          </cell>
          <cell r="I5817">
            <v>0</v>
          </cell>
        </row>
        <row r="5818">
          <cell r="A5818">
            <v>1817920431</v>
          </cell>
          <cell r="B5818">
            <v>431</v>
          </cell>
          <cell r="C5818">
            <v>817920</v>
          </cell>
          <cell r="D5818">
            <v>1</v>
          </cell>
          <cell r="E5818">
            <v>0</v>
          </cell>
          <cell r="F5818" t="str">
            <v xml:space="preserve">חשמל              </v>
          </cell>
          <cell r="G5818" t="str">
            <v>קשיח</v>
          </cell>
          <cell r="H5818">
            <v>0</v>
          </cell>
          <cell r="I5818">
            <v>0</v>
          </cell>
        </row>
        <row r="5819">
          <cell r="A5819">
            <v>1817920433</v>
          </cell>
          <cell r="B5819">
            <v>433</v>
          </cell>
          <cell r="C5819">
            <v>817920</v>
          </cell>
          <cell r="D5819">
            <v>1</v>
          </cell>
          <cell r="E5819">
            <v>0</v>
          </cell>
          <cell r="F5819" t="str">
            <v xml:space="preserve">חומרי נקיון       </v>
          </cell>
          <cell r="G5819" t="str">
            <v>גמיש</v>
          </cell>
          <cell r="H5819">
            <v>0</v>
          </cell>
          <cell r="I5819">
            <v>0</v>
          </cell>
        </row>
        <row r="5820">
          <cell r="A5820">
            <v>1817920434</v>
          </cell>
          <cell r="B5820">
            <v>434</v>
          </cell>
          <cell r="C5820">
            <v>817920</v>
          </cell>
          <cell r="D5820">
            <v>1</v>
          </cell>
          <cell r="E5820">
            <v>0</v>
          </cell>
          <cell r="F5820" t="str">
            <v xml:space="preserve">חיטוי והדברה      </v>
          </cell>
          <cell r="G5820" t="str">
            <v>גמיש</v>
          </cell>
          <cell r="H5820">
            <v>0</v>
          </cell>
          <cell r="I5820">
            <v>0</v>
          </cell>
        </row>
        <row r="5821">
          <cell r="A5821">
            <v>1817920450</v>
          </cell>
          <cell r="B5821">
            <v>450</v>
          </cell>
          <cell r="C5821">
            <v>817920</v>
          </cell>
          <cell r="D5821">
            <v>1</v>
          </cell>
          <cell r="E5821">
            <v>0</v>
          </cell>
          <cell r="F5821" t="str">
            <v xml:space="preserve">ריהוט ואחזקתו     </v>
          </cell>
          <cell r="G5821" t="str">
            <v>גמיש</v>
          </cell>
          <cell r="H5821">
            <v>0</v>
          </cell>
          <cell r="I5821">
            <v>0</v>
          </cell>
        </row>
        <row r="5822">
          <cell r="A5822">
            <v>1817920470</v>
          </cell>
          <cell r="B5822">
            <v>470</v>
          </cell>
          <cell r="C5822">
            <v>817920</v>
          </cell>
          <cell r="D5822">
            <v>1</v>
          </cell>
          <cell r="E5822">
            <v>0</v>
          </cell>
          <cell r="F5822" t="str">
            <v xml:space="preserve">אחזקת מכונות משרד </v>
          </cell>
          <cell r="G5822" t="str">
            <v>גמיש</v>
          </cell>
          <cell r="H5822">
            <v>0</v>
          </cell>
          <cell r="I5822">
            <v>0</v>
          </cell>
        </row>
        <row r="5823">
          <cell r="A5823">
            <v>1817920471</v>
          </cell>
          <cell r="B5823">
            <v>471</v>
          </cell>
          <cell r="C5823">
            <v>817920</v>
          </cell>
          <cell r="D5823">
            <v>1</v>
          </cell>
          <cell r="E5823">
            <v>0</v>
          </cell>
          <cell r="F5823" t="str">
            <v xml:space="preserve">מכשירי כתיבה      </v>
          </cell>
          <cell r="G5823" t="str">
            <v>גמיש</v>
          </cell>
          <cell r="H5823">
            <v>0</v>
          </cell>
          <cell r="I5823">
            <v>0</v>
          </cell>
        </row>
        <row r="5824">
          <cell r="A5824">
            <v>1817920511</v>
          </cell>
          <cell r="B5824">
            <v>511</v>
          </cell>
          <cell r="C5824">
            <v>817920</v>
          </cell>
          <cell r="D5824">
            <v>1</v>
          </cell>
          <cell r="E5824">
            <v>0</v>
          </cell>
          <cell r="F5824" t="str">
            <v xml:space="preserve">אירוח וכיבוד      </v>
          </cell>
          <cell r="G5824" t="str">
            <v>גמיש</v>
          </cell>
          <cell r="H5824">
            <v>0</v>
          </cell>
          <cell r="I5824">
            <v>0</v>
          </cell>
        </row>
        <row r="5825">
          <cell r="A5825">
            <v>1817920561</v>
          </cell>
          <cell r="B5825">
            <v>561</v>
          </cell>
          <cell r="C5825">
            <v>817920</v>
          </cell>
          <cell r="D5825">
            <v>1</v>
          </cell>
          <cell r="E5825">
            <v>0</v>
          </cell>
          <cell r="F5825" t="str">
            <v xml:space="preserve">שיכפולים          </v>
          </cell>
          <cell r="G5825" t="str">
            <v>גמיש</v>
          </cell>
          <cell r="H5825">
            <v>0</v>
          </cell>
          <cell r="I5825">
            <v>0</v>
          </cell>
        </row>
        <row r="5826">
          <cell r="A5826">
            <v>1817920721</v>
          </cell>
          <cell r="B5826">
            <v>721</v>
          </cell>
          <cell r="C5826">
            <v>817920</v>
          </cell>
          <cell r="D5826">
            <v>1</v>
          </cell>
          <cell r="E5826">
            <v>0</v>
          </cell>
          <cell r="F5826" t="str">
            <v>חמרים-תחזוקת מבנים</v>
          </cell>
          <cell r="G5826" t="str">
            <v>גמיש</v>
          </cell>
          <cell r="H5826">
            <v>0</v>
          </cell>
          <cell r="I5826">
            <v>0</v>
          </cell>
        </row>
        <row r="5827">
          <cell r="A5827">
            <v>1817920742</v>
          </cell>
          <cell r="B5827">
            <v>742</v>
          </cell>
          <cell r="C5827">
            <v>817920</v>
          </cell>
          <cell r="D5827">
            <v>1</v>
          </cell>
          <cell r="E5827">
            <v>0</v>
          </cell>
          <cell r="F5827" t="str">
            <v xml:space="preserve">כלים וציוד        </v>
          </cell>
          <cell r="G5827" t="str">
            <v>גמיש</v>
          </cell>
          <cell r="H5827">
            <v>0</v>
          </cell>
          <cell r="I5827">
            <v>0</v>
          </cell>
        </row>
        <row r="5828">
          <cell r="A5828">
            <v>1817920751</v>
          </cell>
          <cell r="B5828">
            <v>751</v>
          </cell>
          <cell r="C5828">
            <v>817920</v>
          </cell>
          <cell r="D5828">
            <v>1</v>
          </cell>
          <cell r="E5828">
            <v>0</v>
          </cell>
          <cell r="F5828" t="str">
            <v xml:space="preserve">עבודות קבלניות    </v>
          </cell>
          <cell r="G5828" t="str">
            <v>גמיש</v>
          </cell>
          <cell r="H5828">
            <v>0</v>
          </cell>
          <cell r="I5828">
            <v>0</v>
          </cell>
        </row>
        <row r="5829">
          <cell r="A5829">
            <v>1817920763</v>
          </cell>
          <cell r="B5829">
            <v>763</v>
          </cell>
          <cell r="C5829">
            <v>817920</v>
          </cell>
          <cell r="D5829">
            <v>1</v>
          </cell>
          <cell r="E5829">
            <v>0</v>
          </cell>
          <cell r="F5829" t="str">
            <v xml:space="preserve">עובדי חברת מוסדות </v>
          </cell>
          <cell r="G5829" t="str">
            <v>קשיח</v>
          </cell>
          <cell r="H5829">
            <v>0</v>
          </cell>
          <cell r="I5829">
            <v>0</v>
          </cell>
        </row>
        <row r="5830">
          <cell r="A5830">
            <v>1817920781</v>
          </cell>
          <cell r="B5830">
            <v>781</v>
          </cell>
          <cell r="C5830">
            <v>817920</v>
          </cell>
          <cell r="D5830">
            <v>1</v>
          </cell>
          <cell r="E5830">
            <v>0</v>
          </cell>
          <cell r="F5830" t="str">
            <v>תפעול המרכז</v>
          </cell>
          <cell r="G5830" t="str">
            <v>גמיש</v>
          </cell>
          <cell r="H5830">
            <v>0</v>
          </cell>
          <cell r="I5830">
            <v>0</v>
          </cell>
        </row>
        <row r="5831">
          <cell r="A5831">
            <v>1817920931</v>
          </cell>
          <cell r="B5831">
            <v>931</v>
          </cell>
          <cell r="C5831">
            <v>817920</v>
          </cell>
          <cell r="D5831">
            <v>1</v>
          </cell>
          <cell r="E5831">
            <v>0</v>
          </cell>
          <cell r="F5831" t="str">
            <v xml:space="preserve">רכישות חד-פעמיות  </v>
          </cell>
          <cell r="G5831" t="str">
            <v>גמיש</v>
          </cell>
          <cell r="H5831">
            <v>0</v>
          </cell>
          <cell r="I5831">
            <v>0</v>
          </cell>
        </row>
        <row r="5832">
          <cell r="A5832">
            <v>1817920961</v>
          </cell>
          <cell r="B5832">
            <v>961</v>
          </cell>
          <cell r="C5832">
            <v>817920</v>
          </cell>
          <cell r="D5832">
            <v>1</v>
          </cell>
          <cell r="E5832">
            <v>0</v>
          </cell>
          <cell r="F5832" t="str">
            <v>רז' פעולות ורכישות</v>
          </cell>
          <cell r="G5832" t="str">
            <v>גמיש</v>
          </cell>
          <cell r="H5832">
            <v>0</v>
          </cell>
          <cell r="I5832">
            <v>0</v>
          </cell>
        </row>
        <row r="5833">
          <cell r="A5833" t="e">
            <v>#VALUE!</v>
          </cell>
          <cell r="B5833" t="str">
            <v>817920  סך הכל</v>
          </cell>
          <cell r="C5833">
            <v>0</v>
          </cell>
          <cell r="D5833">
            <v>0</v>
          </cell>
          <cell r="E5833">
            <v>0</v>
          </cell>
          <cell r="F5833" t="str">
            <v>תחנה לטיפול בדיבור</v>
          </cell>
          <cell r="G5833">
            <v>0</v>
          </cell>
          <cell r="H5833">
            <v>-0.94254278728606355</v>
          </cell>
          <cell r="I5833">
            <v>4700</v>
          </cell>
        </row>
        <row r="5834">
          <cell r="A5834">
            <v>18179300</v>
          </cell>
          <cell r="B5834">
            <v>0</v>
          </cell>
          <cell r="C5834">
            <v>817930</v>
          </cell>
          <cell r="D5834">
            <v>1</v>
          </cell>
          <cell r="E5834">
            <v>0</v>
          </cell>
          <cell r="F5834" t="str">
            <v xml:space="preserve">תיאטרון סל-תרבות  </v>
          </cell>
          <cell r="G5834" t="str">
            <v xml:space="preserve"> </v>
          </cell>
          <cell r="H5834">
            <v>0</v>
          </cell>
          <cell r="I5834">
            <v>0</v>
          </cell>
        </row>
        <row r="5835">
          <cell r="A5835">
            <v>1817930100</v>
          </cell>
          <cell r="B5835">
            <v>100</v>
          </cell>
          <cell r="C5835">
            <v>817930</v>
          </cell>
          <cell r="D5835">
            <v>1</v>
          </cell>
          <cell r="E5835">
            <v>0</v>
          </cell>
          <cell r="F5835" t="str">
            <v>שכר עובדים לפי תקן</v>
          </cell>
          <cell r="G5835" t="str">
            <v xml:space="preserve"> </v>
          </cell>
          <cell r="H5835">
            <v>0</v>
          </cell>
          <cell r="I5835">
            <v>0</v>
          </cell>
        </row>
        <row r="5836">
          <cell r="A5836">
            <v>1817930110</v>
          </cell>
          <cell r="B5836">
            <v>110</v>
          </cell>
          <cell r="C5836">
            <v>817930</v>
          </cell>
          <cell r="D5836">
            <v>1</v>
          </cell>
          <cell r="E5836">
            <v>0</v>
          </cell>
          <cell r="F5836" t="str">
            <v>השכר הקובע-תקציבית</v>
          </cell>
          <cell r="G5836" t="str">
            <v>שכר</v>
          </cell>
          <cell r="H5836">
            <v>0</v>
          </cell>
          <cell r="I5836">
            <v>0</v>
          </cell>
        </row>
        <row r="5837">
          <cell r="A5837">
            <v>1817930119</v>
          </cell>
          <cell r="B5837">
            <v>119</v>
          </cell>
          <cell r="C5837">
            <v>817930</v>
          </cell>
          <cell r="D5837">
            <v>1</v>
          </cell>
          <cell r="E5837">
            <v>0</v>
          </cell>
          <cell r="F5837" t="str">
            <v xml:space="preserve">השכר הקובע-צוברת  </v>
          </cell>
          <cell r="G5837" t="str">
            <v>שכר</v>
          </cell>
          <cell r="H5837">
            <v>1.4977533699450873E-2</v>
          </cell>
          <cell r="I5837">
            <v>406600</v>
          </cell>
        </row>
        <row r="5838">
          <cell r="A5838">
            <v>1817930122</v>
          </cell>
          <cell r="B5838">
            <v>122</v>
          </cell>
          <cell r="C5838">
            <v>817930</v>
          </cell>
          <cell r="D5838">
            <v>1</v>
          </cell>
          <cell r="E5838">
            <v>0</v>
          </cell>
          <cell r="F5838" t="str">
            <v xml:space="preserve">ביגוד             </v>
          </cell>
          <cell r="G5838" t="str">
            <v>שכר</v>
          </cell>
          <cell r="H5838">
            <v>0</v>
          </cell>
          <cell r="I5838">
            <v>5600</v>
          </cell>
        </row>
        <row r="5839">
          <cell r="A5839">
            <v>1817930126</v>
          </cell>
          <cell r="B5839">
            <v>126</v>
          </cell>
          <cell r="C5839">
            <v>817930</v>
          </cell>
          <cell r="D5839">
            <v>1</v>
          </cell>
          <cell r="E5839">
            <v>0</v>
          </cell>
          <cell r="F5839" t="str">
            <v xml:space="preserve">דמי הבראה         </v>
          </cell>
          <cell r="G5839" t="str">
            <v>שכר</v>
          </cell>
          <cell r="H5839">
            <v>-0.60264900662251653</v>
          </cell>
          <cell r="I5839">
            <v>6000</v>
          </cell>
        </row>
        <row r="5840">
          <cell r="A5840">
            <v>1817930130</v>
          </cell>
          <cell r="B5840">
            <v>130</v>
          </cell>
          <cell r="C5840">
            <v>817930</v>
          </cell>
          <cell r="D5840">
            <v>1</v>
          </cell>
          <cell r="E5840">
            <v>0</v>
          </cell>
          <cell r="F5840" t="str">
            <v xml:space="preserve">שעות נוספות       </v>
          </cell>
          <cell r="G5840" t="str">
            <v>שכר</v>
          </cell>
          <cell r="H5840">
            <v>0</v>
          </cell>
          <cell r="I5840">
            <v>4000</v>
          </cell>
        </row>
        <row r="5841">
          <cell r="A5841">
            <v>1817930140</v>
          </cell>
          <cell r="B5841">
            <v>140</v>
          </cell>
          <cell r="C5841">
            <v>817930</v>
          </cell>
          <cell r="D5841">
            <v>1</v>
          </cell>
          <cell r="E5841">
            <v>0</v>
          </cell>
          <cell r="F5841" t="str">
            <v>השתתפות באחזקת רכב</v>
          </cell>
          <cell r="G5841" t="str">
            <v>שכר</v>
          </cell>
          <cell r="H5841">
            <v>0</v>
          </cell>
          <cell r="I5841">
            <v>58700</v>
          </cell>
        </row>
        <row r="5842">
          <cell r="A5842">
            <v>1817930263</v>
          </cell>
          <cell r="B5842">
            <v>263</v>
          </cell>
          <cell r="C5842">
            <v>817930</v>
          </cell>
          <cell r="D5842">
            <v>1</v>
          </cell>
          <cell r="E5842">
            <v>0</v>
          </cell>
          <cell r="F5842" t="str">
            <v>שכר חב' כ"א</v>
          </cell>
          <cell r="G5842" t="str">
            <v>שכר</v>
          </cell>
          <cell r="H5842">
            <v>0</v>
          </cell>
          <cell r="I5842">
            <v>0</v>
          </cell>
        </row>
        <row r="5843">
          <cell r="A5843">
            <v>1817930410</v>
          </cell>
          <cell r="B5843">
            <v>410</v>
          </cell>
          <cell r="C5843">
            <v>817930</v>
          </cell>
          <cell r="D5843">
            <v>1</v>
          </cell>
          <cell r="E5843">
            <v>0</v>
          </cell>
          <cell r="F5843" t="str">
            <v xml:space="preserve">השכרת אולם        </v>
          </cell>
          <cell r="G5843" t="str">
            <v>קשיח</v>
          </cell>
          <cell r="H5843">
            <v>0</v>
          </cell>
          <cell r="I5843">
            <v>0</v>
          </cell>
        </row>
        <row r="5844">
          <cell r="A5844">
            <v>1817930471</v>
          </cell>
          <cell r="B5844">
            <v>471</v>
          </cell>
          <cell r="C5844">
            <v>817930</v>
          </cell>
          <cell r="D5844">
            <v>1</v>
          </cell>
          <cell r="E5844">
            <v>0</v>
          </cell>
          <cell r="F5844" t="str">
            <v xml:space="preserve">מכשירי כתיבה      </v>
          </cell>
          <cell r="G5844" t="str">
            <v>גמיש</v>
          </cell>
          <cell r="H5844">
            <v>0</v>
          </cell>
          <cell r="I5844">
            <v>4500</v>
          </cell>
        </row>
        <row r="5845">
          <cell r="A5845">
            <v>1817930511</v>
          </cell>
          <cell r="B5845">
            <v>511</v>
          </cell>
          <cell r="C5845">
            <v>817930</v>
          </cell>
          <cell r="D5845">
            <v>1</v>
          </cell>
          <cell r="E5845">
            <v>0</v>
          </cell>
          <cell r="F5845" t="str">
            <v xml:space="preserve">אירוח וכיבוד      </v>
          </cell>
          <cell r="G5845" t="str">
            <v>גמיש</v>
          </cell>
          <cell r="H5845">
            <v>0</v>
          </cell>
          <cell r="I5845">
            <v>0</v>
          </cell>
        </row>
        <row r="5846">
          <cell r="A5846">
            <v>1817930561</v>
          </cell>
          <cell r="B5846">
            <v>561</v>
          </cell>
          <cell r="C5846">
            <v>817930</v>
          </cell>
          <cell r="D5846">
            <v>1</v>
          </cell>
          <cell r="E5846">
            <v>0</v>
          </cell>
          <cell r="F5846" t="str">
            <v xml:space="preserve">שיכפולים          </v>
          </cell>
          <cell r="G5846" t="str">
            <v>גמיש</v>
          </cell>
          <cell r="H5846">
            <v>0</v>
          </cell>
          <cell r="I5846">
            <v>0</v>
          </cell>
        </row>
        <row r="5847">
          <cell r="A5847">
            <v>1817930562</v>
          </cell>
          <cell r="B5847">
            <v>562</v>
          </cell>
          <cell r="C5847">
            <v>817930</v>
          </cell>
          <cell r="D5847">
            <v>1</v>
          </cell>
          <cell r="E5847">
            <v>0</v>
          </cell>
          <cell r="F5847" t="str">
            <v xml:space="preserve">הדפסות            </v>
          </cell>
          <cell r="G5847" t="str">
            <v>גמיש</v>
          </cell>
          <cell r="H5847">
            <v>0</v>
          </cell>
          <cell r="I5847">
            <v>0</v>
          </cell>
        </row>
        <row r="5848">
          <cell r="A5848">
            <v>1817930571</v>
          </cell>
          <cell r="B5848">
            <v>571</v>
          </cell>
          <cell r="C5848">
            <v>817930</v>
          </cell>
          <cell r="D5848">
            <v>1</v>
          </cell>
          <cell r="E5848">
            <v>0</v>
          </cell>
          <cell r="F5848" t="str">
            <v xml:space="preserve">מיכון וענ"א       </v>
          </cell>
          <cell r="G5848" t="str">
            <v>קשיח</v>
          </cell>
          <cell r="H5848">
            <v>0.26881720430107525</v>
          </cell>
          <cell r="I5848">
            <v>23600</v>
          </cell>
        </row>
        <row r="5849">
          <cell r="A5849">
            <v>1817930700</v>
          </cell>
          <cell r="B5849">
            <v>700</v>
          </cell>
          <cell r="C5849">
            <v>817930</v>
          </cell>
          <cell r="D5849">
            <v>1</v>
          </cell>
          <cell r="E5849">
            <v>0</v>
          </cell>
          <cell r="F5849" t="str">
            <v xml:space="preserve">הוצאות לפעולות    </v>
          </cell>
          <cell r="G5849" t="str">
            <v xml:space="preserve"> </v>
          </cell>
          <cell r="H5849">
            <v>0</v>
          </cell>
          <cell r="I5849">
            <v>0</v>
          </cell>
        </row>
        <row r="5850">
          <cell r="A5850">
            <v>1817930710</v>
          </cell>
          <cell r="B5850">
            <v>710</v>
          </cell>
          <cell r="C5850">
            <v>817930</v>
          </cell>
          <cell r="D5850">
            <v>1</v>
          </cell>
          <cell r="E5850">
            <v>0</v>
          </cell>
          <cell r="F5850" t="str">
            <v xml:space="preserve">הובלות  והסעות    </v>
          </cell>
          <cell r="G5850" t="str">
            <v>גמיש</v>
          </cell>
          <cell r="H5850">
            <v>0</v>
          </cell>
          <cell r="I5850">
            <v>0</v>
          </cell>
        </row>
        <row r="5851">
          <cell r="A5851">
            <v>1817930782</v>
          </cell>
          <cell r="B5851">
            <v>782</v>
          </cell>
          <cell r="C5851">
            <v>817930</v>
          </cell>
          <cell r="D5851">
            <v>1</v>
          </cell>
          <cell r="E5851">
            <v>0</v>
          </cell>
          <cell r="F5851" t="str">
            <v>השת' כרט' למוזיאון</v>
          </cell>
          <cell r="G5851" t="str">
            <v>גמיש</v>
          </cell>
          <cell r="H5851">
            <v>0</v>
          </cell>
          <cell r="I5851">
            <v>90300</v>
          </cell>
        </row>
        <row r="5852">
          <cell r="A5852">
            <v>1817930783</v>
          </cell>
          <cell r="B5852">
            <v>783</v>
          </cell>
          <cell r="C5852">
            <v>817930</v>
          </cell>
          <cell r="D5852">
            <v>1</v>
          </cell>
          <cell r="E5852">
            <v>0</v>
          </cell>
          <cell r="F5852" t="str">
            <v xml:space="preserve">תיאטרון ילדים  </v>
          </cell>
          <cell r="G5852" t="str">
            <v>קשיח</v>
          </cell>
          <cell r="H5852">
            <v>0</v>
          </cell>
          <cell r="I5852">
            <v>2000000</v>
          </cell>
        </row>
        <row r="5853">
          <cell r="A5853">
            <v>1817930961</v>
          </cell>
          <cell r="B5853">
            <v>961</v>
          </cell>
          <cell r="C5853">
            <v>817930</v>
          </cell>
          <cell r="D5853">
            <v>1</v>
          </cell>
          <cell r="E5853">
            <v>0</v>
          </cell>
          <cell r="F5853" t="str">
            <v>רז' פעולות ורכישות</v>
          </cell>
          <cell r="G5853" t="str">
            <v>גמיש</v>
          </cell>
          <cell r="H5853">
            <v>0</v>
          </cell>
          <cell r="I5853">
            <v>0</v>
          </cell>
        </row>
        <row r="5854">
          <cell r="A5854" t="e">
            <v>#VALUE!</v>
          </cell>
          <cell r="B5854" t="str">
            <v>817930  סך הכל</v>
          </cell>
          <cell r="C5854">
            <v>0</v>
          </cell>
          <cell r="D5854">
            <v>0</v>
          </cell>
          <cell r="E5854">
            <v>0</v>
          </cell>
          <cell r="F5854" t="str">
            <v xml:space="preserve">תיאטרון סל-תרבות  </v>
          </cell>
          <cell r="G5854">
            <v>0</v>
          </cell>
          <cell r="H5854">
            <v>7.3150073150074491E-4</v>
          </cell>
          <cell r="I5854">
            <v>2599300</v>
          </cell>
        </row>
        <row r="5855">
          <cell r="A5855">
            <v>18180000</v>
          </cell>
          <cell r="B5855">
            <v>0</v>
          </cell>
          <cell r="C5855">
            <v>818000</v>
          </cell>
          <cell r="D5855">
            <v>1</v>
          </cell>
          <cell r="E5855">
            <v>0</v>
          </cell>
          <cell r="F5855" t="str">
            <v xml:space="preserve">חינוך מבוגרים     </v>
          </cell>
          <cell r="G5855" t="str">
            <v xml:space="preserve"> </v>
          </cell>
          <cell r="H5855">
            <v>0</v>
          </cell>
          <cell r="I5855">
            <v>0</v>
          </cell>
        </row>
        <row r="5856">
          <cell r="A5856">
            <v>18182000</v>
          </cell>
          <cell r="B5856">
            <v>0</v>
          </cell>
          <cell r="C5856">
            <v>818200</v>
          </cell>
          <cell r="D5856">
            <v>1</v>
          </cell>
          <cell r="E5856">
            <v>0</v>
          </cell>
          <cell r="F5856" t="str">
            <v xml:space="preserve">מרכז למידה תהיל"ה </v>
          </cell>
          <cell r="G5856" t="str">
            <v xml:space="preserve"> </v>
          </cell>
          <cell r="H5856">
            <v>0</v>
          </cell>
          <cell r="I5856">
            <v>0</v>
          </cell>
        </row>
        <row r="5857">
          <cell r="A5857">
            <v>1818200100</v>
          </cell>
          <cell r="B5857">
            <v>100</v>
          </cell>
          <cell r="C5857">
            <v>818200</v>
          </cell>
          <cell r="D5857">
            <v>1</v>
          </cell>
          <cell r="E5857">
            <v>0</v>
          </cell>
          <cell r="F5857" t="str">
            <v>שכר עובדים לפי תקן</v>
          </cell>
          <cell r="G5857" t="str">
            <v xml:space="preserve"> </v>
          </cell>
          <cell r="H5857">
            <v>0</v>
          </cell>
          <cell r="I5857">
            <v>0</v>
          </cell>
        </row>
        <row r="5858">
          <cell r="A5858">
            <v>1818200110</v>
          </cell>
          <cell r="B5858">
            <v>110</v>
          </cell>
          <cell r="C5858">
            <v>818200</v>
          </cell>
          <cell r="D5858">
            <v>1</v>
          </cell>
          <cell r="E5858">
            <v>0</v>
          </cell>
          <cell r="F5858" t="str">
            <v>השכר הקובע-תקציבית</v>
          </cell>
          <cell r="G5858" t="str">
            <v>שכר</v>
          </cell>
          <cell r="H5858">
            <v>0</v>
          </cell>
          <cell r="I5858">
            <v>0</v>
          </cell>
        </row>
        <row r="5859">
          <cell r="A5859">
            <v>1818200119</v>
          </cell>
          <cell r="B5859">
            <v>119</v>
          </cell>
          <cell r="C5859">
            <v>818200</v>
          </cell>
          <cell r="D5859">
            <v>1</v>
          </cell>
          <cell r="E5859">
            <v>0</v>
          </cell>
          <cell r="F5859" t="str">
            <v xml:space="preserve">השכר הקובע-צוברת  </v>
          </cell>
          <cell r="G5859" t="str">
            <v>שכר</v>
          </cell>
          <cell r="H5859">
            <v>0</v>
          </cell>
          <cell r="I5859">
            <v>0</v>
          </cell>
        </row>
        <row r="5860">
          <cell r="A5860">
            <v>1818200122</v>
          </cell>
          <cell r="B5860">
            <v>122</v>
          </cell>
          <cell r="C5860">
            <v>818200</v>
          </cell>
          <cell r="D5860">
            <v>1</v>
          </cell>
          <cell r="E5860">
            <v>0</v>
          </cell>
          <cell r="F5860" t="str">
            <v xml:space="preserve">ביגוד             </v>
          </cell>
          <cell r="G5860" t="str">
            <v>שכר</v>
          </cell>
          <cell r="H5860">
            <v>0</v>
          </cell>
          <cell r="I5860">
            <v>0</v>
          </cell>
        </row>
        <row r="5861">
          <cell r="A5861">
            <v>1818200126</v>
          </cell>
          <cell r="B5861">
            <v>126</v>
          </cell>
          <cell r="C5861">
            <v>818200</v>
          </cell>
          <cell r="D5861">
            <v>1</v>
          </cell>
          <cell r="E5861">
            <v>0</v>
          </cell>
          <cell r="F5861" t="str">
            <v xml:space="preserve">דמי הבראה         </v>
          </cell>
          <cell r="G5861" t="str">
            <v>שכר</v>
          </cell>
          <cell r="H5861">
            <v>0</v>
          </cell>
          <cell r="I5861">
            <v>0</v>
          </cell>
        </row>
        <row r="5862">
          <cell r="A5862">
            <v>1818200130</v>
          </cell>
          <cell r="B5862">
            <v>130</v>
          </cell>
          <cell r="C5862">
            <v>818200</v>
          </cell>
          <cell r="D5862">
            <v>1</v>
          </cell>
          <cell r="E5862">
            <v>0</v>
          </cell>
          <cell r="F5862" t="str">
            <v xml:space="preserve">שעות נוספות       </v>
          </cell>
          <cell r="G5862" t="str">
            <v>שכר</v>
          </cell>
          <cell r="H5862">
            <v>0</v>
          </cell>
          <cell r="I5862">
            <v>0</v>
          </cell>
        </row>
        <row r="5863">
          <cell r="A5863">
            <v>1818200140</v>
          </cell>
          <cell r="B5863">
            <v>140</v>
          </cell>
          <cell r="C5863">
            <v>818200</v>
          </cell>
          <cell r="D5863">
            <v>1</v>
          </cell>
          <cell r="E5863">
            <v>0</v>
          </cell>
          <cell r="F5863" t="str">
            <v>השתתפות באחזקת רכב</v>
          </cell>
          <cell r="G5863" t="str">
            <v>שכר</v>
          </cell>
          <cell r="H5863">
            <v>0</v>
          </cell>
          <cell r="I5863">
            <v>0</v>
          </cell>
        </row>
        <row r="5864">
          <cell r="A5864">
            <v>1818200200</v>
          </cell>
          <cell r="B5864">
            <v>200</v>
          </cell>
          <cell r="C5864">
            <v>818200</v>
          </cell>
          <cell r="D5864">
            <v>1</v>
          </cell>
          <cell r="E5864">
            <v>0</v>
          </cell>
          <cell r="F5864" t="str">
            <v>שכר עובדים ללא תקן</v>
          </cell>
          <cell r="G5864" t="str">
            <v xml:space="preserve"> </v>
          </cell>
          <cell r="H5864">
            <v>0</v>
          </cell>
          <cell r="I5864">
            <v>0</v>
          </cell>
        </row>
        <row r="5865">
          <cell r="A5865">
            <v>1818200210</v>
          </cell>
          <cell r="B5865">
            <v>210</v>
          </cell>
          <cell r="C5865">
            <v>818200</v>
          </cell>
          <cell r="D5865">
            <v>1</v>
          </cell>
          <cell r="E5865">
            <v>0</v>
          </cell>
          <cell r="F5865" t="str">
            <v xml:space="preserve">השכר הקובע        </v>
          </cell>
          <cell r="G5865" t="str">
            <v>שכר</v>
          </cell>
          <cell r="H5865">
            <v>0</v>
          </cell>
          <cell r="I5865">
            <v>0</v>
          </cell>
        </row>
        <row r="5866">
          <cell r="A5866">
            <v>1818200263</v>
          </cell>
          <cell r="B5866">
            <v>263</v>
          </cell>
          <cell r="C5866">
            <v>818200</v>
          </cell>
          <cell r="D5866">
            <v>1</v>
          </cell>
          <cell r="E5866">
            <v>0</v>
          </cell>
          <cell r="F5866" t="str">
            <v xml:space="preserve">עובדים חיצוניים   </v>
          </cell>
          <cell r="G5866" t="str">
            <v>שכר</v>
          </cell>
          <cell r="H5866">
            <v>0</v>
          </cell>
          <cell r="I5866">
            <v>0</v>
          </cell>
        </row>
        <row r="5867">
          <cell r="A5867">
            <v>1818200400</v>
          </cell>
          <cell r="B5867">
            <v>400</v>
          </cell>
          <cell r="C5867">
            <v>818200</v>
          </cell>
          <cell r="D5867">
            <v>1</v>
          </cell>
          <cell r="E5867">
            <v>0</v>
          </cell>
          <cell r="F5867" t="str">
            <v>אחזקת בנינים וציוד</v>
          </cell>
          <cell r="G5867" t="str">
            <v xml:space="preserve"> </v>
          </cell>
          <cell r="H5867">
            <v>0</v>
          </cell>
          <cell r="I5867">
            <v>0</v>
          </cell>
        </row>
        <row r="5868">
          <cell r="A5868">
            <v>1818200420</v>
          </cell>
          <cell r="B5868">
            <v>420</v>
          </cell>
          <cell r="C5868">
            <v>818200</v>
          </cell>
          <cell r="D5868">
            <v>1</v>
          </cell>
          <cell r="E5868">
            <v>0</v>
          </cell>
          <cell r="F5868" t="str">
            <v xml:space="preserve">כיבוי אש          </v>
          </cell>
          <cell r="G5868" t="str">
            <v>גמיש</v>
          </cell>
          <cell r="H5868">
            <v>0</v>
          </cell>
          <cell r="I5868">
            <v>0</v>
          </cell>
        </row>
        <row r="5869">
          <cell r="A5869">
            <v>1818200431</v>
          </cell>
          <cell r="B5869">
            <v>431</v>
          </cell>
          <cell r="C5869">
            <v>818200</v>
          </cell>
          <cell r="D5869">
            <v>1</v>
          </cell>
          <cell r="E5869">
            <v>0</v>
          </cell>
          <cell r="F5869" t="str">
            <v xml:space="preserve">חשמל              </v>
          </cell>
          <cell r="G5869" t="str">
            <v>קשיח</v>
          </cell>
          <cell r="H5869">
            <v>0</v>
          </cell>
          <cell r="I5869">
            <v>0</v>
          </cell>
        </row>
        <row r="5870">
          <cell r="A5870">
            <v>1818200433</v>
          </cell>
          <cell r="B5870">
            <v>433</v>
          </cell>
          <cell r="C5870">
            <v>818200</v>
          </cell>
          <cell r="D5870">
            <v>1</v>
          </cell>
          <cell r="E5870">
            <v>0</v>
          </cell>
          <cell r="F5870" t="str">
            <v xml:space="preserve">חומרי נקיון       </v>
          </cell>
          <cell r="G5870" t="str">
            <v>גמיש</v>
          </cell>
          <cell r="H5870">
            <v>0</v>
          </cell>
          <cell r="I5870">
            <v>0</v>
          </cell>
        </row>
        <row r="5871">
          <cell r="A5871">
            <v>1818200434</v>
          </cell>
          <cell r="B5871">
            <v>434</v>
          </cell>
          <cell r="C5871">
            <v>818200</v>
          </cell>
          <cell r="D5871">
            <v>1</v>
          </cell>
          <cell r="E5871">
            <v>0</v>
          </cell>
          <cell r="F5871" t="str">
            <v xml:space="preserve">חיטוי והדברה      </v>
          </cell>
          <cell r="G5871" t="str">
            <v>גמיש</v>
          </cell>
          <cell r="H5871">
            <v>0</v>
          </cell>
          <cell r="I5871">
            <v>0</v>
          </cell>
        </row>
        <row r="5872">
          <cell r="A5872">
            <v>1818200441</v>
          </cell>
          <cell r="B5872">
            <v>441</v>
          </cell>
          <cell r="C5872">
            <v>818200</v>
          </cell>
          <cell r="D5872">
            <v>1</v>
          </cell>
          <cell r="E5872">
            <v>0</v>
          </cell>
          <cell r="F5872" t="str">
            <v xml:space="preserve">ביטוח             </v>
          </cell>
          <cell r="G5872" t="str">
            <v>קשיח</v>
          </cell>
          <cell r="H5872">
            <v>0</v>
          </cell>
          <cell r="I5872">
            <v>0</v>
          </cell>
        </row>
        <row r="5873">
          <cell r="A5873">
            <v>1818200450</v>
          </cell>
          <cell r="B5873">
            <v>450</v>
          </cell>
          <cell r="C5873">
            <v>818200</v>
          </cell>
          <cell r="D5873">
            <v>1</v>
          </cell>
          <cell r="E5873">
            <v>0</v>
          </cell>
          <cell r="F5873" t="str">
            <v xml:space="preserve">ריהוט ואחזקתו     </v>
          </cell>
          <cell r="G5873" t="str">
            <v>גמיש</v>
          </cell>
          <cell r="H5873">
            <v>0</v>
          </cell>
          <cell r="I5873">
            <v>0</v>
          </cell>
        </row>
        <row r="5874">
          <cell r="A5874">
            <v>1818200470</v>
          </cell>
          <cell r="B5874">
            <v>470</v>
          </cell>
          <cell r="C5874">
            <v>818200</v>
          </cell>
          <cell r="D5874">
            <v>1</v>
          </cell>
          <cell r="E5874">
            <v>0</v>
          </cell>
          <cell r="F5874" t="str">
            <v xml:space="preserve">אחזקת מכונות משרד </v>
          </cell>
          <cell r="G5874" t="str">
            <v>גמיש</v>
          </cell>
          <cell r="H5874">
            <v>0</v>
          </cell>
          <cell r="I5874">
            <v>0</v>
          </cell>
        </row>
        <row r="5875">
          <cell r="A5875">
            <v>1818200471</v>
          </cell>
          <cell r="B5875">
            <v>471</v>
          </cell>
          <cell r="C5875">
            <v>818200</v>
          </cell>
          <cell r="D5875">
            <v>1</v>
          </cell>
          <cell r="E5875">
            <v>0</v>
          </cell>
          <cell r="F5875" t="str">
            <v xml:space="preserve">מכשירי כתיבה      </v>
          </cell>
          <cell r="G5875" t="str">
            <v>גמיש</v>
          </cell>
          <cell r="H5875">
            <v>0</v>
          </cell>
          <cell r="I5875">
            <v>0</v>
          </cell>
        </row>
        <row r="5876">
          <cell r="A5876">
            <v>1818200472</v>
          </cell>
          <cell r="B5876">
            <v>472</v>
          </cell>
          <cell r="C5876">
            <v>818200</v>
          </cell>
          <cell r="D5876">
            <v>1</v>
          </cell>
          <cell r="E5876">
            <v>0</v>
          </cell>
          <cell r="F5876" t="str">
            <v>אחזקת מכונת שיכפול</v>
          </cell>
          <cell r="G5876" t="str">
            <v>גמיש</v>
          </cell>
          <cell r="H5876">
            <v>0</v>
          </cell>
          <cell r="I5876">
            <v>0</v>
          </cell>
        </row>
        <row r="5877">
          <cell r="A5877">
            <v>1818200500</v>
          </cell>
          <cell r="B5877">
            <v>500</v>
          </cell>
          <cell r="C5877">
            <v>818200</v>
          </cell>
          <cell r="D5877">
            <v>1</v>
          </cell>
          <cell r="E5877">
            <v>0</v>
          </cell>
          <cell r="F5877" t="str">
            <v xml:space="preserve">הוצאות מינהליות   </v>
          </cell>
          <cell r="G5877" t="str">
            <v xml:space="preserve"> </v>
          </cell>
          <cell r="H5877">
            <v>0</v>
          </cell>
          <cell r="I5877">
            <v>0</v>
          </cell>
        </row>
        <row r="5878">
          <cell r="A5878">
            <v>1818200511</v>
          </cell>
          <cell r="B5878">
            <v>511</v>
          </cell>
          <cell r="C5878">
            <v>818200</v>
          </cell>
          <cell r="D5878">
            <v>1</v>
          </cell>
          <cell r="E5878">
            <v>0</v>
          </cell>
          <cell r="F5878" t="str">
            <v xml:space="preserve">אירוח וכיבוד      </v>
          </cell>
          <cell r="G5878" t="str">
            <v>גמיש</v>
          </cell>
          <cell r="H5878">
            <v>0</v>
          </cell>
          <cell r="I5878">
            <v>0</v>
          </cell>
        </row>
        <row r="5879">
          <cell r="A5879">
            <v>1818200522</v>
          </cell>
          <cell r="B5879">
            <v>522</v>
          </cell>
          <cell r="C5879">
            <v>818200</v>
          </cell>
          <cell r="D5879">
            <v>1</v>
          </cell>
          <cell r="E5879">
            <v>0</v>
          </cell>
          <cell r="F5879" t="str">
            <v xml:space="preserve">ספרים             </v>
          </cell>
          <cell r="G5879" t="str">
            <v>גמיש</v>
          </cell>
          <cell r="H5879">
            <v>0</v>
          </cell>
          <cell r="I5879">
            <v>0</v>
          </cell>
        </row>
        <row r="5880">
          <cell r="A5880">
            <v>1818200540</v>
          </cell>
          <cell r="B5880">
            <v>540</v>
          </cell>
          <cell r="C5880">
            <v>818200</v>
          </cell>
          <cell r="D5880">
            <v>1</v>
          </cell>
          <cell r="E5880">
            <v>0</v>
          </cell>
          <cell r="F5880" t="str">
            <v xml:space="preserve">הוצאות טלפון      </v>
          </cell>
          <cell r="G5880" t="str">
            <v>קשיח</v>
          </cell>
          <cell r="H5880">
            <v>0</v>
          </cell>
          <cell r="I5880">
            <v>0</v>
          </cell>
        </row>
        <row r="5881">
          <cell r="A5881">
            <v>1818200544</v>
          </cell>
          <cell r="B5881">
            <v>544</v>
          </cell>
          <cell r="C5881">
            <v>818200</v>
          </cell>
          <cell r="D5881">
            <v>1</v>
          </cell>
          <cell r="E5881">
            <v>0</v>
          </cell>
          <cell r="F5881" t="str">
            <v xml:space="preserve">הוצאות דאר        </v>
          </cell>
          <cell r="G5881" t="str">
            <v>קשיח</v>
          </cell>
          <cell r="H5881">
            <v>0</v>
          </cell>
          <cell r="I5881">
            <v>0</v>
          </cell>
        </row>
        <row r="5882">
          <cell r="A5882">
            <v>1818200550</v>
          </cell>
          <cell r="B5882">
            <v>550</v>
          </cell>
          <cell r="C5882">
            <v>818200</v>
          </cell>
          <cell r="D5882">
            <v>1</v>
          </cell>
          <cell r="E5882">
            <v>0</v>
          </cell>
          <cell r="F5882" t="str">
            <v xml:space="preserve">פירסומים          </v>
          </cell>
          <cell r="G5882" t="str">
            <v>גמיש</v>
          </cell>
          <cell r="H5882">
            <v>0</v>
          </cell>
          <cell r="I5882">
            <v>0</v>
          </cell>
        </row>
        <row r="5883">
          <cell r="A5883">
            <v>1818200561</v>
          </cell>
          <cell r="B5883">
            <v>561</v>
          </cell>
          <cell r="C5883">
            <v>818200</v>
          </cell>
          <cell r="D5883">
            <v>1</v>
          </cell>
          <cell r="E5883">
            <v>0</v>
          </cell>
          <cell r="F5883" t="str">
            <v xml:space="preserve">שיכפולים          </v>
          </cell>
          <cell r="G5883" t="str">
            <v>גמיש</v>
          </cell>
          <cell r="H5883">
            <v>0</v>
          </cell>
          <cell r="I5883">
            <v>0</v>
          </cell>
        </row>
        <row r="5884">
          <cell r="A5884">
            <v>1818200700</v>
          </cell>
          <cell r="B5884">
            <v>700</v>
          </cell>
          <cell r="C5884">
            <v>818200</v>
          </cell>
          <cell r="D5884">
            <v>1</v>
          </cell>
          <cell r="E5884">
            <v>0</v>
          </cell>
          <cell r="F5884" t="str">
            <v xml:space="preserve">הוצאות לפעולות    </v>
          </cell>
          <cell r="G5884" t="str">
            <v xml:space="preserve"> </v>
          </cell>
          <cell r="H5884">
            <v>0</v>
          </cell>
          <cell r="I5884">
            <v>0</v>
          </cell>
        </row>
        <row r="5885">
          <cell r="A5885">
            <v>1818200721</v>
          </cell>
          <cell r="B5885">
            <v>721</v>
          </cell>
          <cell r="C5885">
            <v>818200</v>
          </cell>
          <cell r="D5885">
            <v>1</v>
          </cell>
          <cell r="E5885">
            <v>0</v>
          </cell>
          <cell r="F5885" t="str">
            <v>חמרים-תחזוקת מבנים</v>
          </cell>
          <cell r="G5885" t="str">
            <v>גמיש</v>
          </cell>
          <cell r="H5885">
            <v>0</v>
          </cell>
          <cell r="I5885">
            <v>0</v>
          </cell>
        </row>
        <row r="5886">
          <cell r="A5886">
            <v>1818200722</v>
          </cell>
          <cell r="B5886">
            <v>722</v>
          </cell>
          <cell r="C5886">
            <v>818200</v>
          </cell>
          <cell r="D5886">
            <v>1</v>
          </cell>
          <cell r="E5886">
            <v>0</v>
          </cell>
          <cell r="F5886" t="str">
            <v>חמרים-תחזוקה עצמית</v>
          </cell>
          <cell r="G5886" t="str">
            <v>גמיש</v>
          </cell>
          <cell r="H5886">
            <v>0</v>
          </cell>
          <cell r="I5886">
            <v>0</v>
          </cell>
        </row>
        <row r="5887">
          <cell r="A5887">
            <v>1818200723</v>
          </cell>
          <cell r="B5887">
            <v>723</v>
          </cell>
          <cell r="C5887">
            <v>818200</v>
          </cell>
          <cell r="D5887">
            <v>1</v>
          </cell>
          <cell r="E5887">
            <v>0</v>
          </cell>
          <cell r="F5887" t="str">
            <v xml:space="preserve">חומרים לעב' עצמית </v>
          </cell>
          <cell r="G5887" t="str">
            <v>גמיש</v>
          </cell>
          <cell r="H5887">
            <v>0</v>
          </cell>
          <cell r="I5887">
            <v>0</v>
          </cell>
        </row>
        <row r="5888">
          <cell r="A5888">
            <v>1818200742</v>
          </cell>
          <cell r="B5888">
            <v>742</v>
          </cell>
          <cell r="C5888">
            <v>818200</v>
          </cell>
          <cell r="D5888">
            <v>1</v>
          </cell>
          <cell r="E5888">
            <v>0</v>
          </cell>
          <cell r="F5888" t="str">
            <v xml:space="preserve">כלים וציוד        </v>
          </cell>
          <cell r="G5888" t="str">
            <v>גמיש</v>
          </cell>
          <cell r="H5888">
            <v>0</v>
          </cell>
          <cell r="I5888">
            <v>0</v>
          </cell>
        </row>
        <row r="5889">
          <cell r="A5889">
            <v>1818200745</v>
          </cell>
          <cell r="B5889">
            <v>745</v>
          </cell>
          <cell r="C5889">
            <v>818200</v>
          </cell>
          <cell r="D5889">
            <v>1</v>
          </cell>
          <cell r="E5889">
            <v>0</v>
          </cell>
          <cell r="F5889" t="str">
            <v>דמי פריצה - תכולה</v>
          </cell>
          <cell r="G5889" t="str">
            <v>קשיח</v>
          </cell>
          <cell r="H5889">
            <v>0</v>
          </cell>
          <cell r="I5889">
            <v>0</v>
          </cell>
        </row>
        <row r="5890">
          <cell r="A5890">
            <v>1818200751</v>
          </cell>
          <cell r="B5890">
            <v>751</v>
          </cell>
          <cell r="C5890">
            <v>818200</v>
          </cell>
          <cell r="D5890">
            <v>1</v>
          </cell>
          <cell r="E5890">
            <v>0</v>
          </cell>
          <cell r="F5890" t="str">
            <v xml:space="preserve">עבודות קבלניות    </v>
          </cell>
          <cell r="G5890" t="str">
            <v>גמיש</v>
          </cell>
          <cell r="H5890">
            <v>0</v>
          </cell>
          <cell r="I5890">
            <v>0</v>
          </cell>
        </row>
        <row r="5891">
          <cell r="A5891">
            <v>1818200763</v>
          </cell>
          <cell r="B5891">
            <v>763</v>
          </cell>
          <cell r="C5891">
            <v>818200</v>
          </cell>
          <cell r="D5891">
            <v>1</v>
          </cell>
          <cell r="E5891">
            <v>0</v>
          </cell>
          <cell r="F5891" t="str">
            <v xml:space="preserve">עובדים חיצוניים   </v>
          </cell>
          <cell r="G5891" t="str">
            <v>קשיח</v>
          </cell>
          <cell r="H5891">
            <v>0</v>
          </cell>
          <cell r="I5891">
            <v>0</v>
          </cell>
        </row>
        <row r="5892">
          <cell r="A5892">
            <v>1818200781</v>
          </cell>
          <cell r="B5892">
            <v>781</v>
          </cell>
          <cell r="C5892">
            <v>818200</v>
          </cell>
          <cell r="D5892">
            <v>1</v>
          </cell>
          <cell r="E5892">
            <v>0</v>
          </cell>
          <cell r="F5892" t="str">
            <v>הפעלת המרכז</v>
          </cell>
          <cell r="G5892" t="str">
            <v>גמיש</v>
          </cell>
          <cell r="H5892">
            <v>0</v>
          </cell>
          <cell r="I5892">
            <v>0</v>
          </cell>
        </row>
        <row r="5893">
          <cell r="A5893">
            <v>1818200794</v>
          </cell>
          <cell r="B5893">
            <v>794</v>
          </cell>
          <cell r="C5893">
            <v>818200</v>
          </cell>
          <cell r="D5893">
            <v>1</v>
          </cell>
          <cell r="E5893">
            <v>0</v>
          </cell>
          <cell r="F5893" t="str">
            <v xml:space="preserve">השתתפות בעזר 094  </v>
          </cell>
          <cell r="G5893" t="str">
            <v>קשיח</v>
          </cell>
          <cell r="H5893">
            <v>0</v>
          </cell>
          <cell r="I5893">
            <v>0</v>
          </cell>
        </row>
        <row r="5894">
          <cell r="A5894">
            <v>1818200932</v>
          </cell>
          <cell r="B5894">
            <v>932</v>
          </cell>
          <cell r="C5894">
            <v>818200</v>
          </cell>
          <cell r="D5894">
            <v>1</v>
          </cell>
          <cell r="E5894">
            <v>0</v>
          </cell>
          <cell r="F5894" t="str">
            <v>פעולות ( מהכנסות )</v>
          </cell>
          <cell r="G5894" t="str">
            <v>קשיח</v>
          </cell>
          <cell r="H5894">
            <v>0</v>
          </cell>
          <cell r="I5894">
            <v>0</v>
          </cell>
        </row>
        <row r="5895">
          <cell r="A5895">
            <v>1818200961</v>
          </cell>
          <cell r="B5895">
            <v>961</v>
          </cell>
          <cell r="C5895">
            <v>818200</v>
          </cell>
          <cell r="D5895">
            <v>1</v>
          </cell>
          <cell r="E5895">
            <v>0</v>
          </cell>
          <cell r="F5895" t="str">
            <v>רז' פעולות ורכישות</v>
          </cell>
          <cell r="G5895" t="str">
            <v>גמיש</v>
          </cell>
          <cell r="H5895">
            <v>0</v>
          </cell>
          <cell r="I5895">
            <v>0</v>
          </cell>
        </row>
        <row r="5896">
          <cell r="A5896" t="e">
            <v>#VALUE!</v>
          </cell>
          <cell r="B5896" t="str">
            <v>818200  סך הכל</v>
          </cell>
          <cell r="C5896">
            <v>0</v>
          </cell>
          <cell r="D5896">
            <v>0</v>
          </cell>
          <cell r="E5896">
            <v>0</v>
          </cell>
          <cell r="F5896" t="str">
            <v xml:space="preserve">מרכז למידה תהיל"ה </v>
          </cell>
          <cell r="G5896">
            <v>0</v>
          </cell>
          <cell r="H5896">
            <v>0</v>
          </cell>
          <cell r="I5896">
            <v>0</v>
          </cell>
        </row>
        <row r="5897">
          <cell r="A5897">
            <v>1819999989</v>
          </cell>
          <cell r="B5897">
            <v>989</v>
          </cell>
          <cell r="C5897">
            <v>819999</v>
          </cell>
          <cell r="D5897">
            <v>1</v>
          </cell>
          <cell r="E5897">
            <v>0</v>
          </cell>
          <cell r="F5897" t="str">
            <v>קיזוז תקורות חינוך</v>
          </cell>
          <cell r="G5897" t="str">
            <v>קשיח</v>
          </cell>
          <cell r="H5897">
            <v>0.13488763992926001</v>
          </cell>
          <cell r="I5897">
            <v>-12256900</v>
          </cell>
        </row>
        <row r="5898">
          <cell r="A5898" t="e">
            <v>#VALUE!</v>
          </cell>
          <cell r="B5898" t="str">
            <v>819999  סך הכל</v>
          </cell>
          <cell r="C5898">
            <v>0</v>
          </cell>
          <cell r="D5898">
            <v>0</v>
          </cell>
          <cell r="E5898">
            <v>0</v>
          </cell>
          <cell r="F5898" t="str">
            <v>קיזוז תקורות חינוך</v>
          </cell>
          <cell r="G5898">
            <v>0</v>
          </cell>
          <cell r="H5898">
            <v>0.13488763992926001</v>
          </cell>
          <cell r="I5898">
            <v>-12256900</v>
          </cell>
        </row>
        <row r="5899">
          <cell r="A5899">
            <v>18200000</v>
          </cell>
          <cell r="B5899">
            <v>0</v>
          </cell>
          <cell r="C5899">
            <v>820000</v>
          </cell>
          <cell r="D5899">
            <v>1</v>
          </cell>
          <cell r="E5899">
            <v>0</v>
          </cell>
          <cell r="F5899" t="str">
            <v xml:space="preserve">תרבות             </v>
          </cell>
          <cell r="G5899" t="str">
            <v xml:space="preserve"> </v>
          </cell>
          <cell r="H5899">
            <v>0</v>
          </cell>
          <cell r="I5899">
            <v>0</v>
          </cell>
        </row>
        <row r="5900">
          <cell r="A5900">
            <v>18220000</v>
          </cell>
          <cell r="B5900">
            <v>0</v>
          </cell>
          <cell r="C5900">
            <v>822000</v>
          </cell>
          <cell r="D5900">
            <v>1</v>
          </cell>
          <cell r="E5900">
            <v>0</v>
          </cell>
          <cell r="F5900" t="str">
            <v xml:space="preserve">מחלקת תרבות       </v>
          </cell>
          <cell r="G5900" t="str">
            <v xml:space="preserve"> </v>
          </cell>
          <cell r="H5900">
            <v>0</v>
          </cell>
          <cell r="I5900">
            <v>0</v>
          </cell>
        </row>
        <row r="5901">
          <cell r="A5901">
            <v>18222000</v>
          </cell>
          <cell r="B5901">
            <v>0</v>
          </cell>
          <cell r="C5901">
            <v>822200</v>
          </cell>
          <cell r="D5901">
            <v>1</v>
          </cell>
          <cell r="E5901">
            <v>0</v>
          </cell>
          <cell r="F5901" t="str">
            <v xml:space="preserve">פעולות תרבותיות   </v>
          </cell>
          <cell r="G5901" t="str">
            <v xml:space="preserve"> </v>
          </cell>
          <cell r="H5901">
            <v>0</v>
          </cell>
          <cell r="I5901">
            <v>0</v>
          </cell>
        </row>
        <row r="5902">
          <cell r="A5902">
            <v>1822200100</v>
          </cell>
          <cell r="B5902">
            <v>100</v>
          </cell>
          <cell r="C5902">
            <v>822200</v>
          </cell>
          <cell r="D5902">
            <v>1</v>
          </cell>
          <cell r="E5902">
            <v>0</v>
          </cell>
          <cell r="F5902" t="str">
            <v>שכר עובדים לפי תקן</v>
          </cell>
          <cell r="G5902" t="str">
            <v xml:space="preserve"> </v>
          </cell>
          <cell r="H5902">
            <v>0</v>
          </cell>
          <cell r="I5902">
            <v>0</v>
          </cell>
        </row>
        <row r="5903">
          <cell r="A5903">
            <v>1822200110</v>
          </cell>
          <cell r="B5903">
            <v>110</v>
          </cell>
          <cell r="C5903">
            <v>822200</v>
          </cell>
          <cell r="D5903">
            <v>1</v>
          </cell>
          <cell r="E5903">
            <v>0</v>
          </cell>
          <cell r="F5903" t="str">
            <v>השכר הקובע-תקציבית</v>
          </cell>
          <cell r="G5903" t="str">
            <v>שכר</v>
          </cell>
          <cell r="H5903">
            <v>1.5006821282401051E-2</v>
          </cell>
          <cell r="I5903">
            <v>148800</v>
          </cell>
        </row>
        <row r="5904">
          <cell r="A5904">
            <v>1822200119</v>
          </cell>
          <cell r="B5904">
            <v>119</v>
          </cell>
          <cell r="C5904">
            <v>822200</v>
          </cell>
          <cell r="D5904">
            <v>1</v>
          </cell>
          <cell r="E5904">
            <v>0</v>
          </cell>
          <cell r="F5904" t="str">
            <v xml:space="preserve">השכר הקובע-צוברת  </v>
          </cell>
          <cell r="G5904" t="str">
            <v>שכר</v>
          </cell>
          <cell r="H5904">
            <v>1.7857142857142794E-2</v>
          </cell>
          <cell r="I5904">
            <v>11400</v>
          </cell>
        </row>
        <row r="5905">
          <cell r="A5905">
            <v>1822200122</v>
          </cell>
          <cell r="B5905">
            <v>122</v>
          </cell>
          <cell r="C5905">
            <v>822200</v>
          </cell>
          <cell r="D5905">
            <v>1</v>
          </cell>
          <cell r="E5905">
            <v>0</v>
          </cell>
          <cell r="F5905" t="str">
            <v xml:space="preserve">ביגוד             </v>
          </cell>
          <cell r="G5905" t="str">
            <v>שכר</v>
          </cell>
          <cell r="H5905">
            <v>-0.83333333333333337</v>
          </cell>
          <cell r="I5905">
            <v>700</v>
          </cell>
        </row>
        <row r="5906">
          <cell r="A5906">
            <v>1822200126</v>
          </cell>
          <cell r="B5906">
            <v>126</v>
          </cell>
          <cell r="C5906">
            <v>822200</v>
          </cell>
          <cell r="D5906">
            <v>1</v>
          </cell>
          <cell r="E5906">
            <v>0</v>
          </cell>
          <cell r="F5906" t="str">
            <v xml:space="preserve">דמי הבראה         </v>
          </cell>
          <cell r="G5906" t="str">
            <v>שכר</v>
          </cell>
          <cell r="H5906">
            <v>-0.1428571428571429</v>
          </cell>
          <cell r="I5906">
            <v>6000</v>
          </cell>
        </row>
        <row r="5907">
          <cell r="A5907">
            <v>1822200130</v>
          </cell>
          <cell r="B5907">
            <v>130</v>
          </cell>
          <cell r="C5907">
            <v>822200</v>
          </cell>
          <cell r="D5907">
            <v>1</v>
          </cell>
          <cell r="E5907">
            <v>0</v>
          </cell>
          <cell r="F5907" t="str">
            <v xml:space="preserve">שעות נוספות       </v>
          </cell>
          <cell r="G5907" t="str">
            <v>שכר</v>
          </cell>
          <cell r="H5907">
            <v>0</v>
          </cell>
          <cell r="I5907">
            <v>17000</v>
          </cell>
        </row>
        <row r="5908">
          <cell r="A5908">
            <v>1822200140</v>
          </cell>
          <cell r="B5908">
            <v>140</v>
          </cell>
          <cell r="C5908">
            <v>822200</v>
          </cell>
          <cell r="D5908">
            <v>1</v>
          </cell>
          <cell r="E5908">
            <v>0</v>
          </cell>
          <cell r="F5908" t="str">
            <v>השתתפות באחזקת רכב</v>
          </cell>
          <cell r="G5908" t="str">
            <v>שכר</v>
          </cell>
          <cell r="H5908">
            <v>0</v>
          </cell>
          <cell r="I5908">
            <v>33700</v>
          </cell>
        </row>
        <row r="5909">
          <cell r="A5909">
            <v>1822200210</v>
          </cell>
          <cell r="B5909">
            <v>210</v>
          </cell>
          <cell r="C5909">
            <v>822200</v>
          </cell>
          <cell r="D5909">
            <v>1</v>
          </cell>
          <cell r="E5909">
            <v>0</v>
          </cell>
          <cell r="F5909" t="str">
            <v xml:space="preserve">השכר הקובע        </v>
          </cell>
          <cell r="G5909" t="str">
            <v>שכר</v>
          </cell>
          <cell r="H5909">
            <v>0</v>
          </cell>
          <cell r="I5909">
            <v>0</v>
          </cell>
        </row>
        <row r="5910">
          <cell r="A5910">
            <v>1822200215</v>
          </cell>
          <cell r="B5910">
            <v>215</v>
          </cell>
          <cell r="C5910">
            <v>822200</v>
          </cell>
          <cell r="D5910">
            <v>1</v>
          </cell>
          <cell r="E5910">
            <v>0</v>
          </cell>
          <cell r="F5910" t="str">
            <v>ע' בית דבורה ועמנו</v>
          </cell>
          <cell r="G5910" t="str">
            <v>שכר</v>
          </cell>
          <cell r="H5910">
            <v>0</v>
          </cell>
          <cell r="I5910">
            <v>0</v>
          </cell>
        </row>
        <row r="5911">
          <cell r="A5911">
            <v>1822200263</v>
          </cell>
          <cell r="B5911">
            <v>263</v>
          </cell>
          <cell r="C5911">
            <v>822200</v>
          </cell>
          <cell r="D5911">
            <v>1</v>
          </cell>
          <cell r="E5911">
            <v>0</v>
          </cell>
          <cell r="F5911" t="str">
            <v>עובדי חברה כ"א</v>
          </cell>
          <cell r="G5911" t="str">
            <v>שכר</v>
          </cell>
          <cell r="H5911">
            <v>0</v>
          </cell>
          <cell r="I5911">
            <v>0</v>
          </cell>
        </row>
        <row r="5912">
          <cell r="A5912">
            <v>1822200400</v>
          </cell>
          <cell r="B5912">
            <v>400</v>
          </cell>
          <cell r="C5912">
            <v>822200</v>
          </cell>
          <cell r="D5912">
            <v>1</v>
          </cell>
          <cell r="E5912">
            <v>0</v>
          </cell>
          <cell r="F5912" t="str">
            <v>אחזקת בנינים וציוד</v>
          </cell>
          <cell r="G5912" t="str">
            <v xml:space="preserve"> </v>
          </cell>
          <cell r="H5912">
            <v>0</v>
          </cell>
          <cell r="I5912">
            <v>0</v>
          </cell>
        </row>
        <row r="5913">
          <cell r="A5913">
            <v>1822200420</v>
          </cell>
          <cell r="B5913">
            <v>420</v>
          </cell>
          <cell r="C5913">
            <v>822200</v>
          </cell>
          <cell r="D5913">
            <v>1</v>
          </cell>
          <cell r="E5913">
            <v>0</v>
          </cell>
          <cell r="F5913" t="str">
            <v xml:space="preserve">כיבוי אש          </v>
          </cell>
          <cell r="G5913" t="str">
            <v>גמיש</v>
          </cell>
          <cell r="H5913">
            <v>0</v>
          </cell>
          <cell r="I5913">
            <v>0</v>
          </cell>
        </row>
        <row r="5914">
          <cell r="A5914">
            <v>1822200423</v>
          </cell>
          <cell r="B5914">
            <v>423</v>
          </cell>
          <cell r="C5914">
            <v>822200</v>
          </cell>
          <cell r="D5914">
            <v>1</v>
          </cell>
          <cell r="E5914">
            <v>0</v>
          </cell>
          <cell r="F5914" t="str">
            <v xml:space="preserve">תחזוקת מבנה       </v>
          </cell>
          <cell r="G5914" t="str">
            <v>קשיח</v>
          </cell>
          <cell r="H5914">
            <v>0</v>
          </cell>
          <cell r="I5914">
            <v>1000</v>
          </cell>
        </row>
        <row r="5915">
          <cell r="A5915">
            <v>1822200431</v>
          </cell>
          <cell r="B5915">
            <v>431</v>
          </cell>
          <cell r="C5915">
            <v>822200</v>
          </cell>
          <cell r="D5915">
            <v>1</v>
          </cell>
          <cell r="E5915">
            <v>0</v>
          </cell>
          <cell r="F5915" t="str">
            <v xml:space="preserve">חשמל              </v>
          </cell>
          <cell r="G5915" t="str">
            <v>קשיח</v>
          </cell>
          <cell r="H5915">
            <v>0.10000000000000009</v>
          </cell>
          <cell r="I5915">
            <v>8580</v>
          </cell>
        </row>
        <row r="5916">
          <cell r="A5916">
            <v>1822200432</v>
          </cell>
          <cell r="B5916">
            <v>432</v>
          </cell>
          <cell r="C5916">
            <v>822200</v>
          </cell>
          <cell r="D5916">
            <v>1</v>
          </cell>
          <cell r="E5916">
            <v>0</v>
          </cell>
          <cell r="F5916" t="str">
            <v xml:space="preserve">מים               </v>
          </cell>
          <cell r="G5916" t="str">
            <v>קשיח</v>
          </cell>
          <cell r="H5916">
            <v>0</v>
          </cell>
          <cell r="I5916">
            <v>0</v>
          </cell>
        </row>
        <row r="5917">
          <cell r="A5917">
            <v>1822200433</v>
          </cell>
          <cell r="B5917">
            <v>433</v>
          </cell>
          <cell r="C5917">
            <v>822200</v>
          </cell>
          <cell r="D5917">
            <v>1</v>
          </cell>
          <cell r="E5917">
            <v>0</v>
          </cell>
          <cell r="F5917" t="str">
            <v xml:space="preserve">חומרי נקיון       </v>
          </cell>
          <cell r="G5917" t="str">
            <v>גמיש</v>
          </cell>
          <cell r="H5917">
            <v>0</v>
          </cell>
          <cell r="I5917">
            <v>0</v>
          </cell>
        </row>
        <row r="5918">
          <cell r="A5918">
            <v>1822200434</v>
          </cell>
          <cell r="B5918">
            <v>434</v>
          </cell>
          <cell r="C5918">
            <v>822200</v>
          </cell>
          <cell r="D5918">
            <v>1</v>
          </cell>
          <cell r="E5918">
            <v>0</v>
          </cell>
          <cell r="F5918" t="str">
            <v xml:space="preserve">חיטוי והדברה      </v>
          </cell>
          <cell r="G5918" t="str">
            <v>גמיש</v>
          </cell>
          <cell r="H5918">
            <v>0</v>
          </cell>
          <cell r="I5918">
            <v>0</v>
          </cell>
        </row>
        <row r="5919">
          <cell r="A5919">
            <v>1822200436</v>
          </cell>
          <cell r="B5919">
            <v>436</v>
          </cell>
          <cell r="C5919">
            <v>822200</v>
          </cell>
          <cell r="D5919">
            <v>1</v>
          </cell>
          <cell r="E5919">
            <v>0</v>
          </cell>
          <cell r="F5919" t="str">
            <v xml:space="preserve">אחזקת מזגנים      </v>
          </cell>
          <cell r="G5919" t="str">
            <v>גמיש</v>
          </cell>
          <cell r="H5919">
            <v>0</v>
          </cell>
          <cell r="I5919">
            <v>0</v>
          </cell>
        </row>
        <row r="5920">
          <cell r="A5920">
            <v>1822200437</v>
          </cell>
          <cell r="B5920">
            <v>437</v>
          </cell>
          <cell r="C5920">
            <v>822200</v>
          </cell>
          <cell r="D5920">
            <v>1</v>
          </cell>
          <cell r="E5920">
            <v>0</v>
          </cell>
          <cell r="F5920" t="str">
            <v xml:space="preserve">אחזקת אזעקה       </v>
          </cell>
          <cell r="G5920" t="str">
            <v>קשיח</v>
          </cell>
          <cell r="H5920">
            <v>0</v>
          </cell>
          <cell r="I5920">
            <v>0</v>
          </cell>
        </row>
        <row r="5921">
          <cell r="A5921">
            <v>1822200441</v>
          </cell>
          <cell r="B5921">
            <v>441</v>
          </cell>
          <cell r="C5921">
            <v>822200</v>
          </cell>
          <cell r="D5921">
            <v>1</v>
          </cell>
          <cell r="E5921">
            <v>0</v>
          </cell>
          <cell r="F5921" t="str">
            <v xml:space="preserve">ביטוח             </v>
          </cell>
          <cell r="G5921" t="str">
            <v>קשיח</v>
          </cell>
          <cell r="H5921">
            <v>0</v>
          </cell>
          <cell r="I5921">
            <v>0</v>
          </cell>
        </row>
        <row r="5922">
          <cell r="A5922">
            <v>1822200450</v>
          </cell>
          <cell r="B5922">
            <v>450</v>
          </cell>
          <cell r="C5922">
            <v>822200</v>
          </cell>
          <cell r="D5922">
            <v>1</v>
          </cell>
          <cell r="E5922">
            <v>0</v>
          </cell>
          <cell r="F5922" t="str">
            <v xml:space="preserve">ריהוט והחזקתו     </v>
          </cell>
          <cell r="G5922" t="str">
            <v>גמיש</v>
          </cell>
          <cell r="H5922">
            <v>0</v>
          </cell>
          <cell r="I5922">
            <v>0</v>
          </cell>
        </row>
        <row r="5923">
          <cell r="A5923">
            <v>1822200471</v>
          </cell>
          <cell r="B5923">
            <v>471</v>
          </cell>
          <cell r="C5923">
            <v>822200</v>
          </cell>
          <cell r="D5923">
            <v>1</v>
          </cell>
          <cell r="E5923">
            <v>0</v>
          </cell>
          <cell r="F5923" t="str">
            <v xml:space="preserve">מכשירי כתיבה      </v>
          </cell>
          <cell r="G5923" t="str">
            <v>גמיש</v>
          </cell>
          <cell r="H5923">
            <v>0</v>
          </cell>
          <cell r="I5923">
            <v>0</v>
          </cell>
        </row>
        <row r="5924">
          <cell r="A5924">
            <v>1822200500</v>
          </cell>
          <cell r="B5924">
            <v>500</v>
          </cell>
          <cell r="C5924">
            <v>822200</v>
          </cell>
          <cell r="D5924">
            <v>1</v>
          </cell>
          <cell r="E5924">
            <v>0</v>
          </cell>
          <cell r="F5924" t="str">
            <v xml:space="preserve">הוצאות מינהליות   </v>
          </cell>
          <cell r="G5924" t="str">
            <v xml:space="preserve"> </v>
          </cell>
          <cell r="H5924">
            <v>0</v>
          </cell>
          <cell r="I5924">
            <v>0</v>
          </cell>
        </row>
        <row r="5925">
          <cell r="A5925">
            <v>1822200511</v>
          </cell>
          <cell r="B5925">
            <v>511</v>
          </cell>
          <cell r="C5925">
            <v>822200</v>
          </cell>
          <cell r="D5925">
            <v>1</v>
          </cell>
          <cell r="E5925">
            <v>0</v>
          </cell>
          <cell r="F5925" t="str">
            <v xml:space="preserve">אירוח וכיבוד      </v>
          </cell>
          <cell r="G5925" t="str">
            <v>גמיש</v>
          </cell>
          <cell r="H5925">
            <v>0</v>
          </cell>
          <cell r="I5925">
            <v>0</v>
          </cell>
        </row>
        <row r="5926">
          <cell r="A5926">
            <v>1822200512</v>
          </cell>
          <cell r="B5926">
            <v>512</v>
          </cell>
          <cell r="C5926">
            <v>822200</v>
          </cell>
          <cell r="D5926">
            <v>1</v>
          </cell>
          <cell r="E5926">
            <v>0</v>
          </cell>
          <cell r="F5926" t="str">
            <v xml:space="preserve">נסיעות ואש"ל      </v>
          </cell>
          <cell r="G5926" t="str">
            <v>גמיש</v>
          </cell>
          <cell r="H5926">
            <v>0</v>
          </cell>
          <cell r="I5926">
            <v>0</v>
          </cell>
        </row>
        <row r="5927">
          <cell r="A5927">
            <v>1822200514</v>
          </cell>
          <cell r="B5927">
            <v>514</v>
          </cell>
          <cell r="C5927">
            <v>822200</v>
          </cell>
          <cell r="D5927">
            <v>1</v>
          </cell>
          <cell r="E5927">
            <v>0</v>
          </cell>
          <cell r="F5927" t="str">
            <v xml:space="preserve">פרס לספרות ואמנות </v>
          </cell>
          <cell r="G5927" t="str">
            <v>קשיח</v>
          </cell>
          <cell r="H5927">
            <v>0</v>
          </cell>
          <cell r="I5927">
            <v>0</v>
          </cell>
        </row>
        <row r="5928">
          <cell r="A5928">
            <v>1822200522</v>
          </cell>
          <cell r="B5928">
            <v>522</v>
          </cell>
          <cell r="C5928">
            <v>822200</v>
          </cell>
          <cell r="D5928">
            <v>1</v>
          </cell>
          <cell r="E5928">
            <v>0</v>
          </cell>
          <cell r="F5928" t="str">
            <v xml:space="preserve">ספרים             </v>
          </cell>
          <cell r="G5928" t="str">
            <v>גמיש</v>
          </cell>
          <cell r="H5928">
            <v>0</v>
          </cell>
          <cell r="I5928">
            <v>0</v>
          </cell>
        </row>
        <row r="5929">
          <cell r="A5929">
            <v>1822200540</v>
          </cell>
          <cell r="B5929">
            <v>540</v>
          </cell>
          <cell r="C5929">
            <v>822200</v>
          </cell>
          <cell r="D5929">
            <v>1</v>
          </cell>
          <cell r="E5929">
            <v>0</v>
          </cell>
          <cell r="F5929" t="str">
            <v xml:space="preserve">הוצאות טלפון      </v>
          </cell>
          <cell r="G5929" t="str">
            <v>קשיח</v>
          </cell>
          <cell r="H5929">
            <v>0</v>
          </cell>
          <cell r="I5929">
            <v>2000</v>
          </cell>
        </row>
        <row r="5930">
          <cell r="A5930">
            <v>1822200544</v>
          </cell>
          <cell r="B5930">
            <v>544</v>
          </cell>
          <cell r="C5930">
            <v>822200</v>
          </cell>
          <cell r="D5930">
            <v>1</v>
          </cell>
          <cell r="E5930">
            <v>0</v>
          </cell>
          <cell r="F5930" t="str">
            <v xml:space="preserve">הוצאות דאר        </v>
          </cell>
          <cell r="G5930" t="str">
            <v>קשיח</v>
          </cell>
          <cell r="H5930">
            <v>0</v>
          </cell>
          <cell r="I5930">
            <v>0</v>
          </cell>
        </row>
        <row r="5931">
          <cell r="A5931">
            <v>1822200550</v>
          </cell>
          <cell r="B5931">
            <v>550</v>
          </cell>
          <cell r="C5931">
            <v>822200</v>
          </cell>
          <cell r="D5931">
            <v>1</v>
          </cell>
          <cell r="E5931">
            <v>0</v>
          </cell>
          <cell r="F5931" t="str">
            <v xml:space="preserve">פירסומים          </v>
          </cell>
          <cell r="G5931" t="str">
            <v>גמיש</v>
          </cell>
          <cell r="H5931">
            <v>0</v>
          </cell>
          <cell r="I5931">
            <v>0</v>
          </cell>
        </row>
        <row r="5932">
          <cell r="A5932">
            <v>1822200551</v>
          </cell>
          <cell r="B5932">
            <v>551</v>
          </cell>
          <cell r="C5932">
            <v>822200</v>
          </cell>
          <cell r="D5932">
            <v>1</v>
          </cell>
          <cell r="E5932">
            <v>0</v>
          </cell>
          <cell r="F5932" t="str">
            <v xml:space="preserve">מודעות והדבקתן    </v>
          </cell>
          <cell r="G5932" t="str">
            <v>גמיש</v>
          </cell>
          <cell r="H5932">
            <v>0</v>
          </cell>
          <cell r="I5932">
            <v>0</v>
          </cell>
        </row>
        <row r="5933">
          <cell r="A5933">
            <v>1822200561</v>
          </cell>
          <cell r="B5933">
            <v>561</v>
          </cell>
          <cell r="C5933">
            <v>822200</v>
          </cell>
          <cell r="D5933">
            <v>1</v>
          </cell>
          <cell r="E5933">
            <v>0</v>
          </cell>
          <cell r="F5933" t="str">
            <v xml:space="preserve">שיכפולים          </v>
          </cell>
          <cell r="G5933" t="str">
            <v>גמיש</v>
          </cell>
          <cell r="H5933">
            <v>0</v>
          </cell>
          <cell r="I5933">
            <v>0</v>
          </cell>
        </row>
        <row r="5934">
          <cell r="A5934">
            <v>1822200562</v>
          </cell>
          <cell r="B5934">
            <v>562</v>
          </cell>
          <cell r="C5934">
            <v>822200</v>
          </cell>
          <cell r="D5934">
            <v>1</v>
          </cell>
          <cell r="E5934">
            <v>0</v>
          </cell>
          <cell r="F5934" t="str">
            <v xml:space="preserve">הדפסות            </v>
          </cell>
          <cell r="G5934" t="str">
            <v>גמיש</v>
          </cell>
          <cell r="H5934">
            <v>0</v>
          </cell>
          <cell r="I5934">
            <v>0</v>
          </cell>
        </row>
        <row r="5935">
          <cell r="A5935">
            <v>1822200571</v>
          </cell>
          <cell r="B5935">
            <v>571</v>
          </cell>
          <cell r="C5935">
            <v>822200</v>
          </cell>
          <cell r="D5935">
            <v>1</v>
          </cell>
          <cell r="E5935">
            <v>0</v>
          </cell>
          <cell r="F5935" t="str">
            <v xml:space="preserve">מיכון וענ"א       </v>
          </cell>
          <cell r="G5935" t="str">
            <v>קשיח</v>
          </cell>
          <cell r="H5935">
            <v>0.35294117647058831</v>
          </cell>
          <cell r="I5935">
            <v>46000</v>
          </cell>
        </row>
        <row r="5936">
          <cell r="A5936">
            <v>1822200583</v>
          </cell>
          <cell r="B5936">
            <v>583</v>
          </cell>
          <cell r="C5936">
            <v>822200</v>
          </cell>
          <cell r="D5936">
            <v>1</v>
          </cell>
          <cell r="E5936">
            <v>0</v>
          </cell>
          <cell r="F5936" t="str">
            <v xml:space="preserve">מנהל אתר חוסמסה   </v>
          </cell>
          <cell r="G5936" t="str">
            <v>קשיח</v>
          </cell>
          <cell r="H5936">
            <v>0</v>
          </cell>
          <cell r="I5936">
            <v>0</v>
          </cell>
        </row>
        <row r="5937">
          <cell r="A5937">
            <v>1822200700</v>
          </cell>
          <cell r="B5937">
            <v>700</v>
          </cell>
          <cell r="C5937">
            <v>822200</v>
          </cell>
          <cell r="D5937">
            <v>1</v>
          </cell>
          <cell r="E5937">
            <v>0</v>
          </cell>
          <cell r="F5937" t="str">
            <v xml:space="preserve">הוצאות לפעולות    </v>
          </cell>
          <cell r="G5937" t="str">
            <v xml:space="preserve"> </v>
          </cell>
          <cell r="H5937">
            <v>0</v>
          </cell>
          <cell r="I5937">
            <v>0</v>
          </cell>
        </row>
        <row r="5938">
          <cell r="A5938">
            <v>1822200710</v>
          </cell>
          <cell r="B5938">
            <v>710</v>
          </cell>
          <cell r="C5938">
            <v>822200</v>
          </cell>
          <cell r="D5938">
            <v>1</v>
          </cell>
          <cell r="E5938">
            <v>0</v>
          </cell>
          <cell r="F5938" t="str">
            <v xml:space="preserve">הובלות והסעות     </v>
          </cell>
          <cell r="G5938" t="str">
            <v>גמיש</v>
          </cell>
          <cell r="H5938">
            <v>0</v>
          </cell>
          <cell r="I5938">
            <v>0</v>
          </cell>
        </row>
        <row r="5939">
          <cell r="A5939">
            <v>1822200721</v>
          </cell>
          <cell r="B5939">
            <v>721</v>
          </cell>
          <cell r="C5939">
            <v>822200</v>
          </cell>
          <cell r="D5939">
            <v>1</v>
          </cell>
          <cell r="E5939">
            <v>0</v>
          </cell>
          <cell r="F5939" t="str">
            <v>חמרים-תחזוקת מבנים</v>
          </cell>
          <cell r="G5939" t="str">
            <v>גמיש</v>
          </cell>
          <cell r="H5939">
            <v>0</v>
          </cell>
          <cell r="I5939">
            <v>5400</v>
          </cell>
        </row>
        <row r="5940">
          <cell r="A5940">
            <v>1822200722</v>
          </cell>
          <cell r="B5940">
            <v>722</v>
          </cell>
          <cell r="C5940">
            <v>822200</v>
          </cell>
          <cell r="D5940">
            <v>1</v>
          </cell>
          <cell r="E5940">
            <v>0</v>
          </cell>
          <cell r="F5940" t="str">
            <v>חמרים-תחזוקה עצמית</v>
          </cell>
          <cell r="G5940" t="str">
            <v>גמיש</v>
          </cell>
          <cell r="H5940">
            <v>0</v>
          </cell>
          <cell r="I5940">
            <v>0</v>
          </cell>
        </row>
        <row r="5941">
          <cell r="A5941">
            <v>1822200723</v>
          </cell>
          <cell r="B5941">
            <v>723</v>
          </cell>
          <cell r="C5941">
            <v>822200</v>
          </cell>
          <cell r="D5941">
            <v>1</v>
          </cell>
          <cell r="E5941">
            <v>0</v>
          </cell>
          <cell r="F5941" t="str">
            <v xml:space="preserve">חמרים למועדונים   </v>
          </cell>
          <cell r="G5941" t="str">
            <v>גמיש</v>
          </cell>
          <cell r="H5941">
            <v>0</v>
          </cell>
          <cell r="I5941">
            <v>0</v>
          </cell>
        </row>
        <row r="5942">
          <cell r="A5942">
            <v>1822200742</v>
          </cell>
          <cell r="B5942">
            <v>742</v>
          </cell>
          <cell r="C5942">
            <v>822200</v>
          </cell>
          <cell r="D5942">
            <v>1</v>
          </cell>
          <cell r="E5942">
            <v>0</v>
          </cell>
          <cell r="F5942" t="str">
            <v xml:space="preserve">כלים וציוד        </v>
          </cell>
          <cell r="G5942" t="str">
            <v>גמיש</v>
          </cell>
          <cell r="H5942">
            <v>0</v>
          </cell>
          <cell r="I5942">
            <v>0</v>
          </cell>
        </row>
        <row r="5943">
          <cell r="A5943">
            <v>1822200743</v>
          </cell>
          <cell r="B5943">
            <v>743</v>
          </cell>
          <cell r="C5943">
            <v>822200</v>
          </cell>
          <cell r="D5943">
            <v>1</v>
          </cell>
          <cell r="E5943">
            <v>0</v>
          </cell>
          <cell r="F5943" t="str">
            <v xml:space="preserve">תחזוקת ציוד       </v>
          </cell>
          <cell r="G5943" t="str">
            <v>גמיש</v>
          </cell>
          <cell r="H5943">
            <v>0</v>
          </cell>
          <cell r="I5943">
            <v>0</v>
          </cell>
        </row>
        <row r="5944">
          <cell r="A5944">
            <v>1822200745</v>
          </cell>
          <cell r="B5944">
            <v>745</v>
          </cell>
          <cell r="C5944">
            <v>822200</v>
          </cell>
          <cell r="D5944">
            <v>1</v>
          </cell>
          <cell r="E5944">
            <v>0</v>
          </cell>
          <cell r="F5944" t="str">
            <v xml:space="preserve">דמי פריצה - תכולה </v>
          </cell>
          <cell r="G5944" t="str">
            <v>קשיח</v>
          </cell>
          <cell r="H5944">
            <v>0</v>
          </cell>
          <cell r="I5944">
            <v>0</v>
          </cell>
        </row>
        <row r="5945">
          <cell r="A5945">
            <v>1822200746</v>
          </cell>
          <cell r="B5945">
            <v>746</v>
          </cell>
          <cell r="C5945">
            <v>822200</v>
          </cell>
          <cell r="D5945">
            <v>1</v>
          </cell>
          <cell r="E5945">
            <v>0</v>
          </cell>
          <cell r="F5945" t="str">
            <v xml:space="preserve">דמי פריצה - מבנה  </v>
          </cell>
          <cell r="G5945" t="str">
            <v>קשיח</v>
          </cell>
          <cell r="H5945">
            <v>0</v>
          </cell>
          <cell r="I5945">
            <v>0</v>
          </cell>
        </row>
        <row r="5946">
          <cell r="A5946">
            <v>1822200751</v>
          </cell>
          <cell r="B5946">
            <v>751</v>
          </cell>
          <cell r="C5946">
            <v>822200</v>
          </cell>
          <cell r="D5946">
            <v>1</v>
          </cell>
          <cell r="E5946">
            <v>0</v>
          </cell>
          <cell r="F5946" t="str">
            <v xml:space="preserve">עבודות קבלניות    </v>
          </cell>
          <cell r="G5946" t="str">
            <v>גמיש</v>
          </cell>
          <cell r="H5946">
            <v>0</v>
          </cell>
          <cell r="I5946">
            <v>8100</v>
          </cell>
        </row>
        <row r="5947">
          <cell r="A5947">
            <v>1822200753</v>
          </cell>
          <cell r="B5947">
            <v>753</v>
          </cell>
          <cell r="C5947">
            <v>822200</v>
          </cell>
          <cell r="D5947">
            <v>1</v>
          </cell>
          <cell r="E5947">
            <v>0</v>
          </cell>
          <cell r="F5947" t="str">
            <v xml:space="preserve">עובדים חיצוניים   </v>
          </cell>
          <cell r="G5947" t="str">
            <v>קשיח</v>
          </cell>
          <cell r="H5947">
            <v>0</v>
          </cell>
          <cell r="I5947">
            <v>0</v>
          </cell>
        </row>
        <row r="5948">
          <cell r="A5948">
            <v>1822200763</v>
          </cell>
          <cell r="B5948">
            <v>763</v>
          </cell>
          <cell r="C5948">
            <v>822200</v>
          </cell>
          <cell r="D5948">
            <v>1</v>
          </cell>
          <cell r="E5948">
            <v>0</v>
          </cell>
          <cell r="F5948" t="str">
            <v xml:space="preserve">עובדי חברת מוסדות </v>
          </cell>
          <cell r="G5948" t="str">
            <v>קשיח</v>
          </cell>
          <cell r="H5948">
            <v>0</v>
          </cell>
          <cell r="I5948">
            <v>0</v>
          </cell>
        </row>
        <row r="5949">
          <cell r="A5949">
            <v>1822200780</v>
          </cell>
          <cell r="B5949">
            <v>780</v>
          </cell>
          <cell r="C5949">
            <v>822200</v>
          </cell>
          <cell r="D5949">
            <v>1</v>
          </cell>
          <cell r="E5949">
            <v>0</v>
          </cell>
          <cell r="F5949" t="str">
            <v xml:space="preserve">תרבות תורנית      </v>
          </cell>
          <cell r="G5949" t="str">
            <v>גמיש</v>
          </cell>
          <cell r="H5949">
            <v>0</v>
          </cell>
          <cell r="I5949">
            <v>1371800</v>
          </cell>
        </row>
        <row r="5950">
          <cell r="A5950">
            <v>1822200781</v>
          </cell>
          <cell r="B5950">
            <v>781</v>
          </cell>
          <cell r="C5950">
            <v>822200</v>
          </cell>
          <cell r="D5950">
            <v>1</v>
          </cell>
          <cell r="E5950">
            <v>0</v>
          </cell>
          <cell r="F5950" t="str">
            <v xml:space="preserve">ארועים            </v>
          </cell>
          <cell r="G5950" t="str">
            <v>גמיש</v>
          </cell>
          <cell r="H5950">
            <v>0</v>
          </cell>
          <cell r="I5950">
            <v>0</v>
          </cell>
        </row>
        <row r="5951">
          <cell r="A5951">
            <v>1822200782</v>
          </cell>
          <cell r="B5951">
            <v>782</v>
          </cell>
          <cell r="C5951">
            <v>822200</v>
          </cell>
          <cell r="D5951">
            <v>1</v>
          </cell>
          <cell r="E5951">
            <v>0</v>
          </cell>
          <cell r="F5951" t="str">
            <v xml:space="preserve">יריד אומנים       </v>
          </cell>
          <cell r="G5951" t="str">
            <v>גמיש</v>
          </cell>
          <cell r="H5951">
            <v>0</v>
          </cell>
          <cell r="I5951">
            <v>0</v>
          </cell>
        </row>
        <row r="5952">
          <cell r="A5952">
            <v>1822200783</v>
          </cell>
          <cell r="B5952">
            <v>783</v>
          </cell>
          <cell r="C5952">
            <v>822200</v>
          </cell>
          <cell r="D5952">
            <v>1</v>
          </cell>
          <cell r="E5952">
            <v>0</v>
          </cell>
          <cell r="F5952" t="str">
            <v xml:space="preserve">חוג לתנ"ך         </v>
          </cell>
          <cell r="G5952" t="str">
            <v>גמיש</v>
          </cell>
          <cell r="H5952">
            <v>0</v>
          </cell>
          <cell r="I5952">
            <v>23800</v>
          </cell>
        </row>
        <row r="5953">
          <cell r="A5953">
            <v>1822200784</v>
          </cell>
          <cell r="B5953">
            <v>784</v>
          </cell>
          <cell r="C5953">
            <v>822200</v>
          </cell>
          <cell r="D5953">
            <v>1</v>
          </cell>
          <cell r="E5953">
            <v>0</v>
          </cell>
          <cell r="F5953" t="str">
            <v xml:space="preserve">מורשת ישראל       </v>
          </cell>
          <cell r="G5953" t="str">
            <v>גמיש</v>
          </cell>
          <cell r="H5953">
            <v>0</v>
          </cell>
          <cell r="I5953">
            <v>0</v>
          </cell>
        </row>
        <row r="5954">
          <cell r="A5954">
            <v>1822200785</v>
          </cell>
          <cell r="B5954">
            <v>785</v>
          </cell>
          <cell r="C5954">
            <v>822200</v>
          </cell>
          <cell r="D5954">
            <v>1</v>
          </cell>
          <cell r="E5954">
            <v>0</v>
          </cell>
          <cell r="F5954" t="str">
            <v>מכון בר-מצוה הכנסה</v>
          </cell>
          <cell r="G5954" t="str">
            <v>גמיש</v>
          </cell>
          <cell r="H5954">
            <v>0</v>
          </cell>
          <cell r="I5954">
            <v>0</v>
          </cell>
        </row>
        <row r="5955">
          <cell r="A5955">
            <v>1822200786</v>
          </cell>
          <cell r="B5955">
            <v>786</v>
          </cell>
          <cell r="C5955">
            <v>822200</v>
          </cell>
          <cell r="D5955">
            <v>1</v>
          </cell>
          <cell r="E5955">
            <v>0</v>
          </cell>
          <cell r="F5955" t="str">
            <v>ספר חולון</v>
          </cell>
          <cell r="G5955" t="str">
            <v>גמיש</v>
          </cell>
          <cell r="H5955">
            <v>0</v>
          </cell>
          <cell r="I5955">
            <v>0</v>
          </cell>
        </row>
        <row r="5956">
          <cell r="A5956">
            <v>1822200787</v>
          </cell>
          <cell r="B5956">
            <v>787</v>
          </cell>
          <cell r="C5956">
            <v>822200</v>
          </cell>
          <cell r="D5956">
            <v>1</v>
          </cell>
          <cell r="E5956">
            <v>0</v>
          </cell>
          <cell r="F5956" t="str">
            <v xml:space="preserve">פעולות תרבותיות   </v>
          </cell>
          <cell r="G5956" t="str">
            <v>גמיש</v>
          </cell>
          <cell r="H5956">
            <v>0</v>
          </cell>
          <cell r="I5956">
            <v>0</v>
          </cell>
        </row>
        <row r="5957">
          <cell r="A5957">
            <v>1822200794</v>
          </cell>
          <cell r="B5957">
            <v>794</v>
          </cell>
          <cell r="C5957">
            <v>822200</v>
          </cell>
          <cell r="D5957">
            <v>1</v>
          </cell>
          <cell r="E5957">
            <v>0</v>
          </cell>
          <cell r="F5957" t="str">
            <v xml:space="preserve">השתתפות בעזר 094  </v>
          </cell>
          <cell r="G5957" t="str">
            <v>קשיח</v>
          </cell>
          <cell r="H5957">
            <v>0</v>
          </cell>
          <cell r="I5957">
            <v>12500</v>
          </cell>
        </row>
        <row r="5958">
          <cell r="A5958">
            <v>1822200800</v>
          </cell>
          <cell r="B5958">
            <v>800</v>
          </cell>
          <cell r="C5958">
            <v>822200</v>
          </cell>
          <cell r="D5958">
            <v>1</v>
          </cell>
          <cell r="E5958">
            <v>0</v>
          </cell>
          <cell r="F5958" t="str">
            <v>השת' תמיכות תרומות</v>
          </cell>
          <cell r="G5958" t="str">
            <v xml:space="preserve"> </v>
          </cell>
          <cell r="H5958">
            <v>0</v>
          </cell>
          <cell r="I5958">
            <v>0</v>
          </cell>
        </row>
        <row r="5959">
          <cell r="A5959">
            <v>1822200875</v>
          </cell>
          <cell r="B5959">
            <v>875</v>
          </cell>
          <cell r="C5959">
            <v>822200</v>
          </cell>
          <cell r="D5959">
            <v>1</v>
          </cell>
          <cell r="E5959">
            <v>0</v>
          </cell>
          <cell r="F5959" t="str">
            <v>הוצ' החב' לפיתוח</v>
          </cell>
          <cell r="G5959" t="str">
            <v>גמיש</v>
          </cell>
          <cell r="H5959">
            <v>0</v>
          </cell>
          <cell r="I5959">
            <v>0</v>
          </cell>
        </row>
        <row r="5960">
          <cell r="A5960">
            <v>1822200961</v>
          </cell>
          <cell r="B5960">
            <v>961</v>
          </cell>
          <cell r="C5960">
            <v>822200</v>
          </cell>
          <cell r="D5960">
            <v>1</v>
          </cell>
          <cell r="E5960">
            <v>0</v>
          </cell>
          <cell r="F5960" t="str">
            <v>רז' פעולות ורכישות</v>
          </cell>
          <cell r="G5960" t="str">
            <v>גמיש</v>
          </cell>
          <cell r="H5960">
            <v>0</v>
          </cell>
          <cell r="I5960">
            <v>0</v>
          </cell>
        </row>
        <row r="5961">
          <cell r="A5961" t="e">
            <v>#VALUE!</v>
          </cell>
          <cell r="B5961" t="str">
            <v>822200  סך הכל</v>
          </cell>
          <cell r="C5961">
            <v>0</v>
          </cell>
          <cell r="D5961">
            <v>0</v>
          </cell>
          <cell r="E5961">
            <v>0</v>
          </cell>
          <cell r="F5961" t="str">
            <v xml:space="preserve">פעולות תרבותיות   </v>
          </cell>
          <cell r="G5961">
            <v>0</v>
          </cell>
          <cell r="H5961">
            <v>6.3341438823321106E-3</v>
          </cell>
          <cell r="I5961">
            <v>1696780</v>
          </cell>
        </row>
        <row r="5962">
          <cell r="A5962">
            <v>18227000</v>
          </cell>
          <cell r="B5962">
            <v>0</v>
          </cell>
          <cell r="C5962">
            <v>822700</v>
          </cell>
          <cell r="D5962">
            <v>1</v>
          </cell>
          <cell r="E5962">
            <v>0</v>
          </cell>
          <cell r="F5962" t="str">
            <v xml:space="preserve">חוגי העשרה        </v>
          </cell>
          <cell r="G5962" t="str">
            <v xml:space="preserve"> </v>
          </cell>
          <cell r="H5962">
            <v>0</v>
          </cell>
          <cell r="I5962">
            <v>0</v>
          </cell>
        </row>
        <row r="5963">
          <cell r="A5963">
            <v>1822700110</v>
          </cell>
          <cell r="B5963">
            <v>110</v>
          </cell>
          <cell r="C5963">
            <v>822700</v>
          </cell>
          <cell r="D5963">
            <v>1</v>
          </cell>
          <cell r="E5963">
            <v>0</v>
          </cell>
          <cell r="F5963" t="str">
            <v>השכר הקובע-תקציבית</v>
          </cell>
          <cell r="G5963" t="str">
            <v>שכר</v>
          </cell>
          <cell r="H5963">
            <v>0</v>
          </cell>
          <cell r="I5963">
            <v>0</v>
          </cell>
        </row>
        <row r="5964">
          <cell r="A5964">
            <v>1822700119</v>
          </cell>
          <cell r="B5964">
            <v>119</v>
          </cell>
          <cell r="C5964">
            <v>822700</v>
          </cell>
          <cell r="D5964">
            <v>1</v>
          </cell>
          <cell r="E5964">
            <v>0</v>
          </cell>
          <cell r="F5964" t="str">
            <v xml:space="preserve">השכר הקובע-צוברת  </v>
          </cell>
          <cell r="G5964" t="str">
            <v>שכר</v>
          </cell>
          <cell r="H5964">
            <v>-0.19097651421508033</v>
          </cell>
          <cell r="I5964">
            <v>392700</v>
          </cell>
        </row>
        <row r="5965">
          <cell r="A5965">
            <v>1822700122</v>
          </cell>
          <cell r="B5965">
            <v>122</v>
          </cell>
          <cell r="C5965">
            <v>822700</v>
          </cell>
          <cell r="D5965">
            <v>1</v>
          </cell>
          <cell r="E5965">
            <v>0</v>
          </cell>
          <cell r="F5965" t="str">
            <v xml:space="preserve">ביגוד             </v>
          </cell>
          <cell r="G5965" t="str">
            <v>שכר</v>
          </cell>
          <cell r="H5965">
            <v>0</v>
          </cell>
          <cell r="I5965">
            <v>1200</v>
          </cell>
        </row>
        <row r="5966">
          <cell r="A5966">
            <v>1822700126</v>
          </cell>
          <cell r="B5966">
            <v>126</v>
          </cell>
          <cell r="C5966">
            <v>822700</v>
          </cell>
          <cell r="D5966">
            <v>1</v>
          </cell>
          <cell r="E5966">
            <v>0</v>
          </cell>
          <cell r="F5966" t="str">
            <v xml:space="preserve">דמי הבראה         </v>
          </cell>
          <cell r="G5966" t="str">
            <v>שכר</v>
          </cell>
          <cell r="H5966">
            <v>-0.60784313725490202</v>
          </cell>
          <cell r="I5966">
            <v>4000</v>
          </cell>
        </row>
        <row r="5967">
          <cell r="A5967">
            <v>1822700130</v>
          </cell>
          <cell r="B5967">
            <v>130</v>
          </cell>
          <cell r="C5967">
            <v>822700</v>
          </cell>
          <cell r="D5967">
            <v>1</v>
          </cell>
          <cell r="E5967">
            <v>0</v>
          </cell>
          <cell r="F5967" t="str">
            <v xml:space="preserve">שעות נוספות       </v>
          </cell>
          <cell r="G5967" t="str">
            <v>שכר</v>
          </cell>
          <cell r="H5967">
            <v>0</v>
          </cell>
          <cell r="I5967">
            <v>13000</v>
          </cell>
        </row>
        <row r="5968">
          <cell r="A5968">
            <v>1822700140</v>
          </cell>
          <cell r="B5968">
            <v>140</v>
          </cell>
          <cell r="C5968">
            <v>822700</v>
          </cell>
          <cell r="D5968">
            <v>1</v>
          </cell>
          <cell r="E5968">
            <v>0</v>
          </cell>
          <cell r="F5968" t="str">
            <v>השתתפות באחזקת רכב</v>
          </cell>
          <cell r="G5968" t="str">
            <v>שכר</v>
          </cell>
          <cell r="H5968">
            <v>0</v>
          </cell>
          <cell r="I5968">
            <v>37700</v>
          </cell>
        </row>
        <row r="5969">
          <cell r="A5969">
            <v>1822700210</v>
          </cell>
          <cell r="B5969">
            <v>210</v>
          </cell>
          <cell r="C5969">
            <v>822700</v>
          </cell>
          <cell r="D5969">
            <v>1</v>
          </cell>
          <cell r="E5969">
            <v>0</v>
          </cell>
          <cell r="F5969" t="str">
            <v xml:space="preserve">השכר הקובע        </v>
          </cell>
          <cell r="G5969" t="str">
            <v>שכר</v>
          </cell>
          <cell r="H5969">
            <v>0</v>
          </cell>
          <cell r="I5969">
            <v>0</v>
          </cell>
        </row>
        <row r="5970">
          <cell r="A5970">
            <v>1822700263</v>
          </cell>
          <cell r="B5970">
            <v>263</v>
          </cell>
          <cell r="C5970">
            <v>822700</v>
          </cell>
          <cell r="D5970">
            <v>1</v>
          </cell>
          <cell r="E5970">
            <v>0</v>
          </cell>
          <cell r="F5970" t="str">
            <v xml:space="preserve">עובדי חברת מוסדות </v>
          </cell>
          <cell r="G5970" t="str">
            <v>שכר</v>
          </cell>
          <cell r="H5970">
            <v>0</v>
          </cell>
          <cell r="I5970">
            <v>0</v>
          </cell>
        </row>
        <row r="5971">
          <cell r="A5971">
            <v>1822700433</v>
          </cell>
          <cell r="B5971">
            <v>433</v>
          </cell>
          <cell r="C5971">
            <v>822700</v>
          </cell>
          <cell r="D5971">
            <v>1</v>
          </cell>
          <cell r="E5971">
            <v>0</v>
          </cell>
          <cell r="F5971" t="str">
            <v xml:space="preserve">חומרי נקיון       </v>
          </cell>
          <cell r="G5971" t="str">
            <v>גמיש</v>
          </cell>
          <cell r="H5971">
            <v>0</v>
          </cell>
          <cell r="I5971">
            <v>0</v>
          </cell>
        </row>
        <row r="5972">
          <cell r="A5972">
            <v>1822700441</v>
          </cell>
          <cell r="B5972">
            <v>441</v>
          </cell>
          <cell r="C5972">
            <v>822700</v>
          </cell>
          <cell r="D5972">
            <v>1</v>
          </cell>
          <cell r="E5972">
            <v>0</v>
          </cell>
          <cell r="F5972" t="str">
            <v xml:space="preserve">ביטוח             </v>
          </cell>
          <cell r="G5972" t="str">
            <v>קשיח</v>
          </cell>
          <cell r="H5972">
            <v>0</v>
          </cell>
          <cell r="I5972">
            <v>0</v>
          </cell>
        </row>
        <row r="5973">
          <cell r="A5973">
            <v>1822700470</v>
          </cell>
          <cell r="B5973">
            <v>470</v>
          </cell>
          <cell r="C5973">
            <v>822700</v>
          </cell>
          <cell r="D5973">
            <v>1</v>
          </cell>
          <cell r="E5973">
            <v>0</v>
          </cell>
          <cell r="F5973" t="str">
            <v xml:space="preserve">אחזקת מכונות משרד </v>
          </cell>
          <cell r="G5973" t="str">
            <v>גמיש</v>
          </cell>
          <cell r="H5973">
            <v>0</v>
          </cell>
          <cell r="I5973">
            <v>0</v>
          </cell>
        </row>
        <row r="5974">
          <cell r="A5974">
            <v>1822700471</v>
          </cell>
          <cell r="B5974">
            <v>471</v>
          </cell>
          <cell r="C5974">
            <v>822700</v>
          </cell>
          <cell r="D5974">
            <v>1</v>
          </cell>
          <cell r="E5974">
            <v>0</v>
          </cell>
          <cell r="F5974" t="str">
            <v xml:space="preserve">מכשירי כתיבה      </v>
          </cell>
          <cell r="G5974" t="str">
            <v>גמיש</v>
          </cell>
          <cell r="H5974">
            <v>0</v>
          </cell>
          <cell r="I5974">
            <v>0</v>
          </cell>
        </row>
        <row r="5975">
          <cell r="A5975">
            <v>1822700511</v>
          </cell>
          <cell r="B5975">
            <v>511</v>
          </cell>
          <cell r="C5975">
            <v>822700</v>
          </cell>
          <cell r="D5975">
            <v>1</v>
          </cell>
          <cell r="E5975">
            <v>0</v>
          </cell>
          <cell r="F5975" t="str">
            <v xml:space="preserve">אירוח וכיבוד      </v>
          </cell>
          <cell r="G5975" t="str">
            <v>גמיש</v>
          </cell>
          <cell r="H5975">
            <v>0</v>
          </cell>
          <cell r="I5975">
            <v>0</v>
          </cell>
        </row>
        <row r="5976">
          <cell r="A5976">
            <v>1822700522</v>
          </cell>
          <cell r="B5976">
            <v>522</v>
          </cell>
          <cell r="C5976">
            <v>822700</v>
          </cell>
          <cell r="D5976">
            <v>1</v>
          </cell>
          <cell r="E5976">
            <v>0</v>
          </cell>
          <cell r="F5976" t="str">
            <v xml:space="preserve">ספרים             </v>
          </cell>
          <cell r="G5976" t="str">
            <v>גמיש</v>
          </cell>
          <cell r="H5976">
            <v>0</v>
          </cell>
          <cell r="I5976">
            <v>0</v>
          </cell>
        </row>
        <row r="5977">
          <cell r="A5977">
            <v>1822700540</v>
          </cell>
          <cell r="B5977">
            <v>540</v>
          </cell>
          <cell r="C5977">
            <v>822700</v>
          </cell>
          <cell r="D5977">
            <v>1</v>
          </cell>
          <cell r="E5977">
            <v>0</v>
          </cell>
          <cell r="F5977" t="str">
            <v xml:space="preserve">הוצאות טלפון      </v>
          </cell>
          <cell r="G5977" t="str">
            <v>קשיח</v>
          </cell>
          <cell r="H5977">
            <v>0</v>
          </cell>
          <cell r="I5977">
            <v>0</v>
          </cell>
        </row>
        <row r="5978">
          <cell r="A5978">
            <v>1822700544</v>
          </cell>
          <cell r="B5978">
            <v>544</v>
          </cell>
          <cell r="C5978">
            <v>822700</v>
          </cell>
          <cell r="D5978">
            <v>1</v>
          </cell>
          <cell r="E5978">
            <v>0</v>
          </cell>
          <cell r="F5978" t="str">
            <v xml:space="preserve">הוצאות דאר        </v>
          </cell>
          <cell r="G5978" t="str">
            <v>קשיח</v>
          </cell>
          <cell r="H5978">
            <v>0</v>
          </cell>
          <cell r="I5978">
            <v>0</v>
          </cell>
        </row>
        <row r="5979">
          <cell r="A5979">
            <v>1822700550</v>
          </cell>
          <cell r="B5979">
            <v>550</v>
          </cell>
          <cell r="C5979">
            <v>822700</v>
          </cell>
          <cell r="D5979">
            <v>1</v>
          </cell>
          <cell r="E5979">
            <v>0</v>
          </cell>
          <cell r="F5979" t="str">
            <v xml:space="preserve">פירסומים          </v>
          </cell>
          <cell r="G5979" t="str">
            <v>גמיש</v>
          </cell>
          <cell r="H5979">
            <v>0</v>
          </cell>
          <cell r="I5979">
            <v>0</v>
          </cell>
        </row>
        <row r="5980">
          <cell r="A5980">
            <v>1822700561</v>
          </cell>
          <cell r="B5980">
            <v>561</v>
          </cell>
          <cell r="C5980">
            <v>822700</v>
          </cell>
          <cell r="D5980">
            <v>1</v>
          </cell>
          <cell r="E5980">
            <v>0</v>
          </cell>
          <cell r="F5980" t="str">
            <v xml:space="preserve">שיכפולים          </v>
          </cell>
          <cell r="G5980" t="str">
            <v>גמיש</v>
          </cell>
          <cell r="H5980">
            <v>0</v>
          </cell>
          <cell r="I5980">
            <v>0</v>
          </cell>
        </row>
        <row r="5981">
          <cell r="A5981">
            <v>1822700562</v>
          </cell>
          <cell r="B5981">
            <v>562</v>
          </cell>
          <cell r="C5981">
            <v>822700</v>
          </cell>
          <cell r="D5981">
            <v>1</v>
          </cell>
          <cell r="E5981">
            <v>0</v>
          </cell>
          <cell r="F5981" t="str">
            <v xml:space="preserve">הדפסות            </v>
          </cell>
          <cell r="G5981" t="str">
            <v>גמיש</v>
          </cell>
          <cell r="H5981">
            <v>0</v>
          </cell>
          <cell r="I5981">
            <v>0</v>
          </cell>
        </row>
        <row r="5982">
          <cell r="A5982">
            <v>1822700571</v>
          </cell>
          <cell r="B5982">
            <v>571</v>
          </cell>
          <cell r="C5982">
            <v>822700</v>
          </cell>
          <cell r="D5982">
            <v>1</v>
          </cell>
          <cell r="E5982">
            <v>0</v>
          </cell>
          <cell r="F5982" t="str">
            <v xml:space="preserve">מיכון וענ"א       </v>
          </cell>
          <cell r="G5982" t="str">
            <v>קשיח</v>
          </cell>
          <cell r="H5982">
            <v>0.41666666666666674</v>
          </cell>
          <cell r="I5982">
            <v>51000</v>
          </cell>
        </row>
        <row r="5983">
          <cell r="A5983">
            <v>1822700580</v>
          </cell>
          <cell r="B5983">
            <v>580</v>
          </cell>
          <cell r="C5983">
            <v>822700</v>
          </cell>
          <cell r="D5983">
            <v>1</v>
          </cell>
          <cell r="E5983">
            <v>0</v>
          </cell>
          <cell r="F5983" t="str">
            <v xml:space="preserve">יעוץ פסיכולוגי    </v>
          </cell>
          <cell r="G5983" t="str">
            <v>קשיח</v>
          </cell>
          <cell r="H5983">
            <v>0</v>
          </cell>
          <cell r="I5983">
            <v>0</v>
          </cell>
        </row>
        <row r="5984">
          <cell r="A5984">
            <v>1822700583</v>
          </cell>
          <cell r="B5984">
            <v>583</v>
          </cell>
          <cell r="C5984">
            <v>822700</v>
          </cell>
          <cell r="D5984">
            <v>1</v>
          </cell>
          <cell r="E5984">
            <v>0</v>
          </cell>
          <cell r="F5984" t="str">
            <v xml:space="preserve">מדריכים בחשבונית  </v>
          </cell>
          <cell r="G5984" t="str">
            <v>קשיח</v>
          </cell>
          <cell r="H5984">
            <v>0</v>
          </cell>
          <cell r="I5984">
            <v>0</v>
          </cell>
        </row>
        <row r="5985">
          <cell r="A5985">
            <v>1822700710</v>
          </cell>
          <cell r="B5985">
            <v>710</v>
          </cell>
          <cell r="C5985">
            <v>822700</v>
          </cell>
          <cell r="D5985">
            <v>1</v>
          </cell>
          <cell r="E5985">
            <v>0</v>
          </cell>
          <cell r="F5985" t="str">
            <v xml:space="preserve">הובלות            </v>
          </cell>
          <cell r="G5985" t="str">
            <v>גמיש</v>
          </cell>
          <cell r="H5985">
            <v>0</v>
          </cell>
          <cell r="I5985">
            <v>0</v>
          </cell>
        </row>
        <row r="5986">
          <cell r="A5986">
            <v>1822700722</v>
          </cell>
          <cell r="B5986">
            <v>722</v>
          </cell>
          <cell r="C5986">
            <v>822700</v>
          </cell>
          <cell r="D5986">
            <v>1</v>
          </cell>
          <cell r="E5986">
            <v>0</v>
          </cell>
          <cell r="F5986" t="str">
            <v>חמרים-תחזוקה עצמית</v>
          </cell>
          <cell r="G5986" t="str">
            <v>גמיש</v>
          </cell>
          <cell r="H5986">
            <v>0</v>
          </cell>
          <cell r="I5986">
            <v>0</v>
          </cell>
        </row>
        <row r="5987">
          <cell r="A5987">
            <v>1822700723</v>
          </cell>
          <cell r="B5987">
            <v>723</v>
          </cell>
          <cell r="C5987">
            <v>822700</v>
          </cell>
          <cell r="D5987">
            <v>1</v>
          </cell>
          <cell r="E5987">
            <v>0</v>
          </cell>
          <cell r="F5987" t="str">
            <v xml:space="preserve">חומרים לחוגים     </v>
          </cell>
          <cell r="G5987" t="str">
            <v>גמיש</v>
          </cell>
          <cell r="H5987">
            <v>0</v>
          </cell>
          <cell r="I5987">
            <v>0</v>
          </cell>
        </row>
        <row r="5988">
          <cell r="A5988">
            <v>1822700743</v>
          </cell>
          <cell r="B5988">
            <v>743</v>
          </cell>
          <cell r="C5988">
            <v>822700</v>
          </cell>
          <cell r="D5988">
            <v>1</v>
          </cell>
          <cell r="E5988">
            <v>0</v>
          </cell>
          <cell r="F5988" t="str">
            <v xml:space="preserve">תחזוקת ציוד       </v>
          </cell>
          <cell r="G5988" t="str">
            <v>גמיש</v>
          </cell>
          <cell r="H5988">
            <v>0</v>
          </cell>
          <cell r="I5988">
            <v>0</v>
          </cell>
        </row>
        <row r="5989">
          <cell r="A5989">
            <v>1822700745</v>
          </cell>
          <cell r="B5989">
            <v>745</v>
          </cell>
          <cell r="C5989">
            <v>822700</v>
          </cell>
          <cell r="D5989">
            <v>1</v>
          </cell>
          <cell r="E5989">
            <v>0</v>
          </cell>
          <cell r="F5989" t="str">
            <v>דמי פריצה - תכולה</v>
          </cell>
          <cell r="G5989" t="str">
            <v>גמיש</v>
          </cell>
          <cell r="H5989">
            <v>0</v>
          </cell>
          <cell r="I5989">
            <v>0</v>
          </cell>
        </row>
        <row r="5990">
          <cell r="A5990">
            <v>1822700750</v>
          </cell>
          <cell r="B5990">
            <v>750</v>
          </cell>
          <cell r="C5990">
            <v>822700</v>
          </cell>
          <cell r="D5990">
            <v>1</v>
          </cell>
          <cell r="E5990">
            <v>0</v>
          </cell>
          <cell r="F5990" t="str">
            <v xml:space="preserve">עבודות קבלניות    </v>
          </cell>
          <cell r="G5990" t="str">
            <v>קשיח</v>
          </cell>
          <cell r="H5990">
            <v>0</v>
          </cell>
          <cell r="I5990">
            <v>0</v>
          </cell>
        </row>
        <row r="5991">
          <cell r="A5991">
            <v>1822700752</v>
          </cell>
          <cell r="B5991">
            <v>752</v>
          </cell>
          <cell r="C5991">
            <v>822700</v>
          </cell>
          <cell r="D5991">
            <v>1</v>
          </cell>
          <cell r="E5991">
            <v>0</v>
          </cell>
          <cell r="F5991" t="str">
            <v xml:space="preserve">נקיון בקבלנות     </v>
          </cell>
          <cell r="G5991" t="str">
            <v>קשיח</v>
          </cell>
          <cell r="H5991">
            <v>0</v>
          </cell>
          <cell r="I5991">
            <v>0</v>
          </cell>
        </row>
        <row r="5992">
          <cell r="A5992">
            <v>1822700753</v>
          </cell>
          <cell r="B5992">
            <v>753</v>
          </cell>
          <cell r="C5992">
            <v>822700</v>
          </cell>
          <cell r="D5992">
            <v>1</v>
          </cell>
          <cell r="E5992">
            <v>0</v>
          </cell>
          <cell r="F5992" t="str">
            <v>ריכוז מבחנים וסדרן</v>
          </cell>
          <cell r="G5992" t="str">
            <v>קשיח</v>
          </cell>
          <cell r="H5992">
            <v>0</v>
          </cell>
          <cell r="I5992">
            <v>0</v>
          </cell>
        </row>
        <row r="5993">
          <cell r="A5993">
            <v>1822700763</v>
          </cell>
          <cell r="B5993">
            <v>763</v>
          </cell>
          <cell r="C5993">
            <v>822700</v>
          </cell>
          <cell r="D5993">
            <v>1</v>
          </cell>
          <cell r="E5993">
            <v>0</v>
          </cell>
          <cell r="F5993" t="str">
            <v xml:space="preserve">עובדי חברת מוסדות </v>
          </cell>
          <cell r="G5993" t="str">
            <v>קשיח</v>
          </cell>
          <cell r="H5993">
            <v>0</v>
          </cell>
          <cell r="I5993">
            <v>0</v>
          </cell>
        </row>
        <row r="5994">
          <cell r="A5994">
            <v>1822700765</v>
          </cell>
          <cell r="B5994">
            <v>765</v>
          </cell>
          <cell r="C5994">
            <v>822700</v>
          </cell>
          <cell r="D5994">
            <v>1</v>
          </cell>
          <cell r="E5994">
            <v>0</v>
          </cell>
          <cell r="F5994" t="str">
            <v xml:space="preserve">שעות מחשב+שכירות  </v>
          </cell>
          <cell r="G5994" t="str">
            <v>קשיח</v>
          </cell>
          <cell r="H5994">
            <v>0</v>
          </cell>
          <cell r="I5994">
            <v>0</v>
          </cell>
        </row>
        <row r="5995">
          <cell r="A5995">
            <v>1822700780</v>
          </cell>
          <cell r="B5995">
            <v>780</v>
          </cell>
          <cell r="C5995">
            <v>822700</v>
          </cell>
          <cell r="D5995">
            <v>1</v>
          </cell>
          <cell r="E5995">
            <v>0</v>
          </cell>
          <cell r="F5995" t="str">
            <v>פעולות ( מהכנסות )</v>
          </cell>
          <cell r="G5995" t="str">
            <v>גמיש</v>
          </cell>
          <cell r="H5995">
            <v>0</v>
          </cell>
          <cell r="I5995">
            <v>0</v>
          </cell>
        </row>
        <row r="5996">
          <cell r="A5996">
            <v>1822700781</v>
          </cell>
          <cell r="B5996">
            <v>781</v>
          </cell>
          <cell r="C5996">
            <v>822700</v>
          </cell>
          <cell r="D5996">
            <v>1</v>
          </cell>
          <cell r="E5996">
            <v>0</v>
          </cell>
          <cell r="F5996" t="str">
            <v>פעולות שונות</v>
          </cell>
          <cell r="G5996" t="str">
            <v>קשיח</v>
          </cell>
          <cell r="H5996">
            <v>0</v>
          </cell>
          <cell r="I5996">
            <v>0</v>
          </cell>
        </row>
        <row r="5997">
          <cell r="A5997">
            <v>1822700782</v>
          </cell>
          <cell r="B5997">
            <v>782</v>
          </cell>
          <cell r="C5997">
            <v>822700</v>
          </cell>
          <cell r="D5997">
            <v>1</v>
          </cell>
          <cell r="E5997">
            <v>0</v>
          </cell>
          <cell r="F5997" t="str">
            <v xml:space="preserve">ארועים            </v>
          </cell>
          <cell r="G5997" t="str">
            <v>גמיש</v>
          </cell>
          <cell r="H5997">
            <v>0</v>
          </cell>
          <cell r="I5997">
            <v>0</v>
          </cell>
        </row>
        <row r="5998">
          <cell r="A5998">
            <v>1822700794</v>
          </cell>
          <cell r="B5998">
            <v>794</v>
          </cell>
          <cell r="C5998">
            <v>822700</v>
          </cell>
          <cell r="D5998">
            <v>1</v>
          </cell>
          <cell r="E5998">
            <v>0</v>
          </cell>
          <cell r="F5998" t="str">
            <v xml:space="preserve">השתתפות בעזר 094  </v>
          </cell>
          <cell r="G5998" t="str">
            <v>קשיח</v>
          </cell>
          <cell r="H5998">
            <v>0</v>
          </cell>
          <cell r="I5998">
            <v>1500</v>
          </cell>
        </row>
        <row r="5999">
          <cell r="A5999">
            <v>1822700900</v>
          </cell>
          <cell r="B5999">
            <v>900</v>
          </cell>
          <cell r="C5999">
            <v>822700</v>
          </cell>
          <cell r="D5999">
            <v>1</v>
          </cell>
          <cell r="E5999">
            <v>0</v>
          </cell>
          <cell r="F5999" t="str">
            <v xml:space="preserve">הוצאות חד פעמיות  </v>
          </cell>
          <cell r="G5999" t="str">
            <v xml:space="preserve"> </v>
          </cell>
          <cell r="H5999">
            <v>0</v>
          </cell>
          <cell r="I5999">
            <v>0</v>
          </cell>
        </row>
        <row r="6000">
          <cell r="A6000">
            <v>1822700931</v>
          </cell>
          <cell r="B6000">
            <v>931</v>
          </cell>
          <cell r="C6000">
            <v>822700</v>
          </cell>
          <cell r="D6000">
            <v>1</v>
          </cell>
          <cell r="E6000">
            <v>0</v>
          </cell>
          <cell r="F6000" t="str">
            <v xml:space="preserve">ציוד חד פעמי      </v>
          </cell>
          <cell r="G6000" t="str">
            <v>גמיש</v>
          </cell>
          <cell r="H6000">
            <v>0</v>
          </cell>
          <cell r="I6000">
            <v>0</v>
          </cell>
        </row>
        <row r="6001">
          <cell r="A6001">
            <v>1822700961</v>
          </cell>
          <cell r="B6001">
            <v>961</v>
          </cell>
          <cell r="C6001">
            <v>822700</v>
          </cell>
          <cell r="D6001">
            <v>1</v>
          </cell>
          <cell r="E6001">
            <v>0</v>
          </cell>
          <cell r="F6001" t="str">
            <v>רז' פעולות ורכישות</v>
          </cell>
          <cell r="G6001" t="str">
            <v>גמיש</v>
          </cell>
          <cell r="H6001">
            <v>0</v>
          </cell>
          <cell r="I6001">
            <v>0</v>
          </cell>
        </row>
        <row r="6002">
          <cell r="A6002" t="e">
            <v>#VALUE!</v>
          </cell>
          <cell r="B6002" t="str">
            <v>822700  סך הכל</v>
          </cell>
          <cell r="C6002">
            <v>0</v>
          </cell>
          <cell r="D6002">
            <v>0</v>
          </cell>
          <cell r="E6002">
            <v>0</v>
          </cell>
          <cell r="F6002" t="str">
            <v xml:space="preserve">חוגי העשרה        </v>
          </cell>
          <cell r="G6002">
            <v>0</v>
          </cell>
          <cell r="H6002">
            <v>-0.14165810208975682</v>
          </cell>
          <cell r="I6002">
            <v>501100</v>
          </cell>
        </row>
        <row r="6003">
          <cell r="A6003">
            <v>18230000</v>
          </cell>
          <cell r="B6003">
            <v>0</v>
          </cell>
          <cell r="C6003">
            <v>823000</v>
          </cell>
          <cell r="D6003">
            <v>1</v>
          </cell>
          <cell r="E6003">
            <v>0</v>
          </cell>
          <cell r="F6003" t="str">
            <v xml:space="preserve">ספריות            </v>
          </cell>
          <cell r="G6003" t="str">
            <v xml:space="preserve"> </v>
          </cell>
          <cell r="H6003">
            <v>0</v>
          </cell>
          <cell r="I6003">
            <v>0</v>
          </cell>
        </row>
        <row r="6004">
          <cell r="A6004">
            <v>1823000100</v>
          </cell>
          <cell r="B6004">
            <v>100</v>
          </cell>
          <cell r="C6004">
            <v>823000</v>
          </cell>
          <cell r="D6004">
            <v>1</v>
          </cell>
          <cell r="E6004">
            <v>0</v>
          </cell>
          <cell r="F6004" t="str">
            <v>שכר עובדים לפי תקן</v>
          </cell>
          <cell r="G6004" t="str">
            <v xml:space="preserve"> </v>
          </cell>
          <cell r="H6004">
            <v>0</v>
          </cell>
          <cell r="I6004">
            <v>0</v>
          </cell>
        </row>
        <row r="6005">
          <cell r="A6005">
            <v>1823000110</v>
          </cell>
          <cell r="B6005">
            <v>110</v>
          </cell>
          <cell r="C6005">
            <v>823000</v>
          </cell>
          <cell r="D6005">
            <v>1</v>
          </cell>
          <cell r="E6005">
            <v>0</v>
          </cell>
          <cell r="F6005" t="str">
            <v>השכר הקובע-תקציבית</v>
          </cell>
          <cell r="G6005" t="str">
            <v>שכר</v>
          </cell>
          <cell r="H6005">
            <v>1.4956011730205221E-2</v>
          </cell>
          <cell r="I6005">
            <v>1038300</v>
          </cell>
        </row>
        <row r="6006">
          <cell r="A6006">
            <v>1823000119</v>
          </cell>
          <cell r="B6006">
            <v>119</v>
          </cell>
          <cell r="C6006">
            <v>823000</v>
          </cell>
          <cell r="D6006">
            <v>1</v>
          </cell>
          <cell r="E6006">
            <v>0</v>
          </cell>
          <cell r="F6006" t="str">
            <v xml:space="preserve">השכר הקובע-צוברת  </v>
          </cell>
          <cell r="G6006" t="str">
            <v>שכר</v>
          </cell>
          <cell r="H6006">
            <v>0</v>
          </cell>
          <cell r="I6006">
            <v>0</v>
          </cell>
        </row>
        <row r="6007">
          <cell r="A6007">
            <v>1823000122</v>
          </cell>
          <cell r="B6007">
            <v>122</v>
          </cell>
          <cell r="C6007">
            <v>823000</v>
          </cell>
          <cell r="D6007">
            <v>1</v>
          </cell>
          <cell r="E6007">
            <v>0</v>
          </cell>
          <cell r="F6007" t="str">
            <v xml:space="preserve">ביגוד             </v>
          </cell>
          <cell r="G6007" t="str">
            <v>שכר</v>
          </cell>
          <cell r="H6007">
            <v>-0.66666666666666674</v>
          </cell>
          <cell r="I6007">
            <v>5000</v>
          </cell>
        </row>
        <row r="6008">
          <cell r="A6008">
            <v>1823000126</v>
          </cell>
          <cell r="B6008">
            <v>126</v>
          </cell>
          <cell r="C6008">
            <v>823000</v>
          </cell>
          <cell r="D6008">
            <v>1</v>
          </cell>
          <cell r="E6008">
            <v>0</v>
          </cell>
          <cell r="F6008" t="str">
            <v xml:space="preserve">דמי הבראה         </v>
          </cell>
          <cell r="G6008" t="str">
            <v>שכר</v>
          </cell>
          <cell r="H6008">
            <v>-0.10256410256410253</v>
          </cell>
          <cell r="I6008">
            <v>35000</v>
          </cell>
        </row>
        <row r="6009">
          <cell r="A6009">
            <v>1823000130</v>
          </cell>
          <cell r="B6009">
            <v>130</v>
          </cell>
          <cell r="C6009">
            <v>823000</v>
          </cell>
          <cell r="D6009">
            <v>1</v>
          </cell>
          <cell r="E6009">
            <v>0</v>
          </cell>
          <cell r="F6009" t="str">
            <v xml:space="preserve">שעות נוספות       </v>
          </cell>
          <cell r="G6009" t="str">
            <v>שכר</v>
          </cell>
          <cell r="H6009">
            <v>0</v>
          </cell>
          <cell r="I6009">
            <v>100000</v>
          </cell>
        </row>
        <row r="6010">
          <cell r="A6010">
            <v>1823000140</v>
          </cell>
          <cell r="B6010">
            <v>140</v>
          </cell>
          <cell r="C6010">
            <v>823000</v>
          </cell>
          <cell r="D6010">
            <v>1</v>
          </cell>
          <cell r="E6010">
            <v>0</v>
          </cell>
          <cell r="F6010" t="str">
            <v>השתתפות באחזקת רכב</v>
          </cell>
          <cell r="G6010" t="str">
            <v>שכר</v>
          </cell>
          <cell r="H6010">
            <v>0</v>
          </cell>
          <cell r="I6010">
            <v>18900</v>
          </cell>
        </row>
        <row r="6011">
          <cell r="A6011">
            <v>1823000200</v>
          </cell>
          <cell r="B6011">
            <v>200</v>
          </cell>
          <cell r="C6011">
            <v>823000</v>
          </cell>
          <cell r="D6011">
            <v>1</v>
          </cell>
          <cell r="E6011">
            <v>0</v>
          </cell>
          <cell r="F6011" t="str">
            <v>שכר עובדים ללא תקן</v>
          </cell>
          <cell r="G6011" t="str">
            <v xml:space="preserve"> </v>
          </cell>
          <cell r="H6011">
            <v>0</v>
          </cell>
          <cell r="I6011">
            <v>0</v>
          </cell>
        </row>
        <row r="6012">
          <cell r="A6012">
            <v>1823000210</v>
          </cell>
          <cell r="B6012">
            <v>210</v>
          </cell>
          <cell r="C6012">
            <v>823000</v>
          </cell>
          <cell r="D6012">
            <v>1</v>
          </cell>
          <cell r="E6012">
            <v>0</v>
          </cell>
          <cell r="F6012" t="str">
            <v xml:space="preserve">השכר הקובע        </v>
          </cell>
          <cell r="G6012" t="str">
            <v>שכר</v>
          </cell>
          <cell r="H6012">
            <v>0</v>
          </cell>
          <cell r="I6012">
            <v>0</v>
          </cell>
        </row>
        <row r="6013">
          <cell r="A6013">
            <v>1823000263</v>
          </cell>
          <cell r="B6013">
            <v>263</v>
          </cell>
          <cell r="C6013">
            <v>823000</v>
          </cell>
          <cell r="D6013">
            <v>1</v>
          </cell>
          <cell r="E6013">
            <v>0</v>
          </cell>
          <cell r="F6013" t="str">
            <v xml:space="preserve">ספרניות מוסדות    </v>
          </cell>
          <cell r="G6013" t="str">
            <v>שכר</v>
          </cell>
          <cell r="H6013">
            <v>0</v>
          </cell>
          <cell r="I6013">
            <v>0</v>
          </cell>
        </row>
        <row r="6014">
          <cell r="A6014">
            <v>1823000400</v>
          </cell>
          <cell r="B6014">
            <v>400</v>
          </cell>
          <cell r="C6014">
            <v>823000</v>
          </cell>
          <cell r="D6014">
            <v>1</v>
          </cell>
          <cell r="E6014">
            <v>0</v>
          </cell>
          <cell r="F6014" t="str">
            <v>אחזקת בנינים וציוד</v>
          </cell>
          <cell r="G6014" t="str">
            <v xml:space="preserve"> </v>
          </cell>
          <cell r="H6014">
            <v>0</v>
          </cell>
          <cell r="I6014">
            <v>0</v>
          </cell>
        </row>
        <row r="6015">
          <cell r="A6015">
            <v>1823000410</v>
          </cell>
          <cell r="B6015">
            <v>410</v>
          </cell>
          <cell r="C6015">
            <v>823000</v>
          </cell>
          <cell r="D6015">
            <v>1</v>
          </cell>
          <cell r="E6015">
            <v>0</v>
          </cell>
          <cell r="F6015" t="str">
            <v>מדיטק - שכר דירה</v>
          </cell>
          <cell r="G6015" t="str">
            <v>קשיח</v>
          </cell>
          <cell r="H6015">
            <v>0</v>
          </cell>
          <cell r="I6015">
            <v>0</v>
          </cell>
        </row>
        <row r="6016">
          <cell r="A6016">
            <v>1823000413</v>
          </cell>
          <cell r="B6016">
            <v>413</v>
          </cell>
          <cell r="C6016">
            <v>823000</v>
          </cell>
          <cell r="D6016">
            <v>1</v>
          </cell>
          <cell r="E6016">
            <v>0</v>
          </cell>
          <cell r="F6016" t="str">
            <v>דמ''ש</v>
          </cell>
          <cell r="G6016" t="str">
            <v>קשיח</v>
          </cell>
          <cell r="H6016">
            <v>0</v>
          </cell>
          <cell r="I6016">
            <v>0</v>
          </cell>
        </row>
        <row r="6017">
          <cell r="A6017">
            <v>1823000420</v>
          </cell>
          <cell r="B6017">
            <v>420</v>
          </cell>
          <cell r="C6017">
            <v>823000</v>
          </cell>
          <cell r="D6017">
            <v>1</v>
          </cell>
          <cell r="E6017">
            <v>0</v>
          </cell>
          <cell r="F6017" t="str">
            <v xml:space="preserve">כיבוי אש          </v>
          </cell>
          <cell r="G6017" t="str">
            <v>גמיש</v>
          </cell>
          <cell r="H6017">
            <v>0</v>
          </cell>
          <cell r="I6017">
            <v>0</v>
          </cell>
        </row>
        <row r="6018">
          <cell r="A6018">
            <v>1823000423</v>
          </cell>
          <cell r="B6018">
            <v>423</v>
          </cell>
          <cell r="C6018">
            <v>823000</v>
          </cell>
          <cell r="D6018">
            <v>1</v>
          </cell>
          <cell r="E6018">
            <v>0</v>
          </cell>
          <cell r="F6018" t="str">
            <v xml:space="preserve">תחזוקת מבנה       </v>
          </cell>
          <cell r="G6018" t="str">
            <v>קשיח</v>
          </cell>
          <cell r="H6018">
            <v>0</v>
          </cell>
          <cell r="I6018">
            <v>0</v>
          </cell>
        </row>
        <row r="6019">
          <cell r="A6019">
            <v>1823000431</v>
          </cell>
          <cell r="B6019">
            <v>431</v>
          </cell>
          <cell r="C6019">
            <v>823000</v>
          </cell>
          <cell r="D6019">
            <v>1</v>
          </cell>
          <cell r="E6019">
            <v>0</v>
          </cell>
          <cell r="F6019" t="str">
            <v xml:space="preserve">חשמל              </v>
          </cell>
          <cell r="G6019" t="str">
            <v>קשיח</v>
          </cell>
          <cell r="H6019">
            <v>0</v>
          </cell>
          <cell r="I6019">
            <v>0</v>
          </cell>
        </row>
        <row r="6020">
          <cell r="A6020">
            <v>1823000432</v>
          </cell>
          <cell r="B6020">
            <v>432</v>
          </cell>
          <cell r="C6020">
            <v>823000</v>
          </cell>
          <cell r="D6020">
            <v>1</v>
          </cell>
          <cell r="E6020">
            <v>0</v>
          </cell>
          <cell r="F6020" t="str">
            <v xml:space="preserve">מים               </v>
          </cell>
          <cell r="G6020" t="str">
            <v>קשיח</v>
          </cell>
          <cell r="H6020">
            <v>0</v>
          </cell>
          <cell r="I6020">
            <v>0</v>
          </cell>
        </row>
        <row r="6021">
          <cell r="A6021">
            <v>1823000433</v>
          </cell>
          <cell r="B6021">
            <v>433</v>
          </cell>
          <cell r="C6021">
            <v>823000</v>
          </cell>
          <cell r="D6021">
            <v>1</v>
          </cell>
          <cell r="E6021">
            <v>0</v>
          </cell>
          <cell r="F6021" t="str">
            <v xml:space="preserve">חומרי נקיון       </v>
          </cell>
          <cell r="G6021" t="str">
            <v>גמיש</v>
          </cell>
          <cell r="H6021">
            <v>0</v>
          </cell>
          <cell r="I6021">
            <v>0</v>
          </cell>
        </row>
        <row r="6022">
          <cell r="A6022">
            <v>1823000434</v>
          </cell>
          <cell r="B6022">
            <v>434</v>
          </cell>
          <cell r="C6022">
            <v>823000</v>
          </cell>
          <cell r="D6022">
            <v>1</v>
          </cell>
          <cell r="E6022">
            <v>0</v>
          </cell>
          <cell r="F6022" t="str">
            <v xml:space="preserve">חיטוי והדברה      </v>
          </cell>
          <cell r="G6022" t="str">
            <v>גמיש</v>
          </cell>
          <cell r="H6022">
            <v>0</v>
          </cell>
          <cell r="I6022">
            <v>0</v>
          </cell>
        </row>
        <row r="6023">
          <cell r="A6023">
            <v>1823000436</v>
          </cell>
          <cell r="B6023">
            <v>436</v>
          </cell>
          <cell r="C6023">
            <v>823000</v>
          </cell>
          <cell r="D6023">
            <v>1</v>
          </cell>
          <cell r="E6023">
            <v>0</v>
          </cell>
          <cell r="F6023" t="str">
            <v xml:space="preserve">אחזקת מזגנים      </v>
          </cell>
          <cell r="G6023" t="str">
            <v>קשיח</v>
          </cell>
          <cell r="H6023">
            <v>0</v>
          </cell>
          <cell r="I6023">
            <v>0</v>
          </cell>
        </row>
        <row r="6024">
          <cell r="A6024">
            <v>1823000437</v>
          </cell>
          <cell r="B6024">
            <v>437</v>
          </cell>
          <cell r="C6024">
            <v>823000</v>
          </cell>
          <cell r="D6024">
            <v>1</v>
          </cell>
          <cell r="E6024">
            <v>0</v>
          </cell>
          <cell r="F6024" t="str">
            <v xml:space="preserve">אחזקת אזעקה       </v>
          </cell>
          <cell r="G6024" t="str">
            <v>קשיח</v>
          </cell>
          <cell r="H6024">
            <v>0</v>
          </cell>
          <cell r="I6024">
            <v>0</v>
          </cell>
        </row>
        <row r="6025">
          <cell r="A6025">
            <v>1823000441</v>
          </cell>
          <cell r="B6025">
            <v>441</v>
          </cell>
          <cell r="C6025">
            <v>823000</v>
          </cell>
          <cell r="D6025">
            <v>1</v>
          </cell>
          <cell r="E6025">
            <v>0</v>
          </cell>
          <cell r="F6025" t="str">
            <v xml:space="preserve">ביטוח             </v>
          </cell>
          <cell r="G6025" t="str">
            <v>קשיח</v>
          </cell>
          <cell r="H6025">
            <v>0</v>
          </cell>
          <cell r="I6025">
            <v>20600</v>
          </cell>
        </row>
        <row r="6026">
          <cell r="A6026">
            <v>1823000450</v>
          </cell>
          <cell r="B6026">
            <v>450</v>
          </cell>
          <cell r="C6026">
            <v>823000</v>
          </cell>
          <cell r="D6026">
            <v>1</v>
          </cell>
          <cell r="E6026">
            <v>0</v>
          </cell>
          <cell r="F6026" t="str">
            <v xml:space="preserve">ריהוט ואחזקתו     </v>
          </cell>
          <cell r="G6026" t="str">
            <v>גמיש</v>
          </cell>
          <cell r="H6026">
            <v>0</v>
          </cell>
          <cell r="I6026">
            <v>0</v>
          </cell>
        </row>
        <row r="6027">
          <cell r="A6027">
            <v>1823000471</v>
          </cell>
          <cell r="B6027">
            <v>471</v>
          </cell>
          <cell r="C6027">
            <v>823000</v>
          </cell>
          <cell r="D6027">
            <v>1</v>
          </cell>
          <cell r="E6027">
            <v>0</v>
          </cell>
          <cell r="F6027" t="str">
            <v xml:space="preserve">מכשירי כתיבה      </v>
          </cell>
          <cell r="G6027" t="str">
            <v>גמיש</v>
          </cell>
          <cell r="H6027">
            <v>0</v>
          </cell>
          <cell r="I6027">
            <v>0</v>
          </cell>
        </row>
        <row r="6028">
          <cell r="A6028">
            <v>1823000472</v>
          </cell>
          <cell r="B6028">
            <v>472</v>
          </cell>
          <cell r="C6028">
            <v>823000</v>
          </cell>
          <cell r="D6028">
            <v>1</v>
          </cell>
          <cell r="E6028">
            <v>0</v>
          </cell>
          <cell r="F6028" t="str">
            <v xml:space="preserve">גילוי אש בן יהודה </v>
          </cell>
          <cell r="G6028" t="str">
            <v>קשיח</v>
          </cell>
          <cell r="H6028">
            <v>0</v>
          </cell>
          <cell r="I6028">
            <v>0</v>
          </cell>
        </row>
        <row r="6029">
          <cell r="A6029">
            <v>1823000474</v>
          </cell>
          <cell r="B6029">
            <v>474</v>
          </cell>
          <cell r="C6029">
            <v>823000</v>
          </cell>
          <cell r="D6029">
            <v>1</v>
          </cell>
          <cell r="E6029">
            <v>0</v>
          </cell>
          <cell r="F6029" t="str">
            <v>ש' מעליות בן-יהודה</v>
          </cell>
          <cell r="G6029" t="str">
            <v>קשיח</v>
          </cell>
          <cell r="H6029">
            <v>0</v>
          </cell>
          <cell r="I6029">
            <v>0</v>
          </cell>
        </row>
        <row r="6030">
          <cell r="A6030">
            <v>1823000500</v>
          </cell>
          <cell r="B6030">
            <v>500</v>
          </cell>
          <cell r="C6030">
            <v>823000</v>
          </cell>
          <cell r="D6030">
            <v>1</v>
          </cell>
          <cell r="E6030">
            <v>0</v>
          </cell>
          <cell r="F6030" t="str">
            <v xml:space="preserve">הוצאות מינהליות   </v>
          </cell>
          <cell r="G6030" t="str">
            <v xml:space="preserve"> </v>
          </cell>
          <cell r="H6030">
            <v>0</v>
          </cell>
          <cell r="I6030">
            <v>0</v>
          </cell>
        </row>
        <row r="6031">
          <cell r="A6031">
            <v>1823000511</v>
          </cell>
          <cell r="B6031">
            <v>511</v>
          </cell>
          <cell r="C6031">
            <v>823000</v>
          </cell>
          <cell r="D6031">
            <v>1</v>
          </cell>
          <cell r="E6031">
            <v>0</v>
          </cell>
          <cell r="F6031" t="str">
            <v xml:space="preserve">אירוח וכיבוד      </v>
          </cell>
          <cell r="G6031" t="str">
            <v>גמיש</v>
          </cell>
          <cell r="H6031">
            <v>0</v>
          </cell>
          <cell r="I6031">
            <v>0</v>
          </cell>
        </row>
        <row r="6032">
          <cell r="A6032">
            <v>1823000512</v>
          </cell>
          <cell r="B6032">
            <v>512</v>
          </cell>
          <cell r="C6032">
            <v>823000</v>
          </cell>
          <cell r="D6032">
            <v>1</v>
          </cell>
          <cell r="E6032">
            <v>0</v>
          </cell>
          <cell r="F6032" t="str">
            <v xml:space="preserve">נסיעות ואש"ל      </v>
          </cell>
          <cell r="G6032" t="str">
            <v>גמיש</v>
          </cell>
          <cell r="H6032">
            <v>0</v>
          </cell>
          <cell r="I6032">
            <v>0</v>
          </cell>
        </row>
        <row r="6033">
          <cell r="A6033">
            <v>1823000521</v>
          </cell>
          <cell r="B6033">
            <v>521</v>
          </cell>
          <cell r="C6033">
            <v>823000</v>
          </cell>
          <cell r="D6033">
            <v>1</v>
          </cell>
          <cell r="E6033">
            <v>0</v>
          </cell>
          <cell r="F6033" t="str">
            <v>השתלמויות מידאטק</v>
          </cell>
          <cell r="G6033" t="str">
            <v>גמיש</v>
          </cell>
          <cell r="H6033">
            <v>0</v>
          </cell>
          <cell r="I6033">
            <v>0</v>
          </cell>
        </row>
        <row r="6034">
          <cell r="A6034">
            <v>1823000522</v>
          </cell>
          <cell r="B6034">
            <v>522</v>
          </cell>
          <cell r="C6034">
            <v>823000</v>
          </cell>
          <cell r="D6034">
            <v>1</v>
          </cell>
          <cell r="E6034">
            <v>0</v>
          </cell>
          <cell r="F6034" t="str">
            <v xml:space="preserve">ספרים ועיתונים    </v>
          </cell>
          <cell r="G6034" t="str">
            <v>גמיש</v>
          </cell>
          <cell r="H6034">
            <v>0</v>
          </cell>
          <cell r="I6034">
            <v>0</v>
          </cell>
        </row>
        <row r="6035">
          <cell r="A6035">
            <v>1823000540</v>
          </cell>
          <cell r="B6035">
            <v>540</v>
          </cell>
          <cell r="C6035">
            <v>823000</v>
          </cell>
          <cell r="D6035">
            <v>1</v>
          </cell>
          <cell r="E6035">
            <v>0</v>
          </cell>
          <cell r="F6035" t="str">
            <v xml:space="preserve">הוצאות טלפון      </v>
          </cell>
          <cell r="G6035" t="str">
            <v>קשיח</v>
          </cell>
          <cell r="H6035">
            <v>0</v>
          </cell>
          <cell r="I6035">
            <v>0</v>
          </cell>
        </row>
        <row r="6036">
          <cell r="A6036">
            <v>1823000544</v>
          </cell>
          <cell r="B6036">
            <v>544</v>
          </cell>
          <cell r="C6036">
            <v>823000</v>
          </cell>
          <cell r="D6036">
            <v>1</v>
          </cell>
          <cell r="E6036">
            <v>0</v>
          </cell>
          <cell r="F6036" t="str">
            <v xml:space="preserve">הוצאות דאר        </v>
          </cell>
          <cell r="G6036" t="str">
            <v>קשיח</v>
          </cell>
          <cell r="H6036">
            <v>0</v>
          </cell>
          <cell r="I6036">
            <v>0</v>
          </cell>
        </row>
        <row r="6037">
          <cell r="A6037">
            <v>1823000561</v>
          </cell>
          <cell r="B6037">
            <v>561</v>
          </cell>
          <cell r="C6037">
            <v>823000</v>
          </cell>
          <cell r="D6037">
            <v>1</v>
          </cell>
          <cell r="E6037">
            <v>0</v>
          </cell>
          <cell r="F6037" t="str">
            <v xml:space="preserve">שיכפולים          </v>
          </cell>
          <cell r="G6037" t="str">
            <v>גמיש</v>
          </cell>
          <cell r="H6037">
            <v>0</v>
          </cell>
          <cell r="I6037">
            <v>0</v>
          </cell>
        </row>
        <row r="6038">
          <cell r="A6038">
            <v>1823000562</v>
          </cell>
          <cell r="B6038">
            <v>562</v>
          </cell>
          <cell r="C6038">
            <v>823000</v>
          </cell>
          <cell r="D6038">
            <v>1</v>
          </cell>
          <cell r="E6038">
            <v>0</v>
          </cell>
          <cell r="F6038" t="str">
            <v xml:space="preserve">הדפסות            </v>
          </cell>
          <cell r="G6038" t="str">
            <v>גמיש</v>
          </cell>
          <cell r="H6038">
            <v>0</v>
          </cell>
          <cell r="I6038">
            <v>0</v>
          </cell>
        </row>
        <row r="6039">
          <cell r="A6039">
            <v>1823000571</v>
          </cell>
          <cell r="B6039">
            <v>571</v>
          </cell>
          <cell r="C6039">
            <v>823000</v>
          </cell>
          <cell r="D6039">
            <v>1</v>
          </cell>
          <cell r="E6039">
            <v>0</v>
          </cell>
          <cell r="F6039" t="str">
            <v xml:space="preserve">מיכון וענ"א       </v>
          </cell>
          <cell r="G6039" t="str">
            <v>קשיח</v>
          </cell>
          <cell r="H6039">
            <v>0</v>
          </cell>
          <cell r="I6039">
            <v>0</v>
          </cell>
        </row>
        <row r="6040">
          <cell r="A6040">
            <v>1823000700</v>
          </cell>
          <cell r="B6040">
            <v>700</v>
          </cell>
          <cell r="C6040">
            <v>823000</v>
          </cell>
          <cell r="D6040">
            <v>1</v>
          </cell>
          <cell r="E6040">
            <v>0</v>
          </cell>
          <cell r="F6040" t="str">
            <v xml:space="preserve">הוצאות לפעולות    </v>
          </cell>
          <cell r="G6040" t="str">
            <v xml:space="preserve"> </v>
          </cell>
          <cell r="H6040">
            <v>0</v>
          </cell>
          <cell r="I6040">
            <v>0</v>
          </cell>
        </row>
        <row r="6041">
          <cell r="A6041">
            <v>1823000710</v>
          </cell>
          <cell r="B6041">
            <v>710</v>
          </cell>
          <cell r="C6041">
            <v>823000</v>
          </cell>
          <cell r="D6041">
            <v>1</v>
          </cell>
          <cell r="E6041">
            <v>0</v>
          </cell>
          <cell r="F6041" t="str">
            <v xml:space="preserve">הובלות והסעות     </v>
          </cell>
          <cell r="G6041" t="str">
            <v>גמיש</v>
          </cell>
          <cell r="H6041">
            <v>0</v>
          </cell>
          <cell r="I6041">
            <v>0</v>
          </cell>
        </row>
        <row r="6042">
          <cell r="A6042">
            <v>1823000721</v>
          </cell>
          <cell r="B6042">
            <v>721</v>
          </cell>
          <cell r="C6042">
            <v>823000</v>
          </cell>
          <cell r="D6042">
            <v>1</v>
          </cell>
          <cell r="E6042">
            <v>0</v>
          </cell>
          <cell r="F6042" t="str">
            <v>חמרים-תחזוקת מבנים</v>
          </cell>
          <cell r="G6042" t="str">
            <v>גמיש</v>
          </cell>
          <cell r="H6042">
            <v>0</v>
          </cell>
          <cell r="I6042">
            <v>0</v>
          </cell>
        </row>
        <row r="6043">
          <cell r="A6043">
            <v>1823000722</v>
          </cell>
          <cell r="B6043">
            <v>722</v>
          </cell>
          <cell r="C6043">
            <v>823000</v>
          </cell>
          <cell r="D6043">
            <v>1</v>
          </cell>
          <cell r="E6043">
            <v>0</v>
          </cell>
          <cell r="F6043" t="str">
            <v>חמרים-תחזוקה עצמית</v>
          </cell>
          <cell r="G6043" t="str">
            <v>גמיש</v>
          </cell>
          <cell r="H6043">
            <v>0</v>
          </cell>
          <cell r="I6043">
            <v>0</v>
          </cell>
        </row>
        <row r="6044">
          <cell r="A6044">
            <v>1823000723</v>
          </cell>
          <cell r="B6044">
            <v>723</v>
          </cell>
          <cell r="C6044">
            <v>823000</v>
          </cell>
          <cell r="D6044">
            <v>1</v>
          </cell>
          <cell r="E6044">
            <v>0</v>
          </cell>
          <cell r="F6044" t="str">
            <v>חומרים לעבוד ספרים</v>
          </cell>
          <cell r="G6044" t="str">
            <v>גמיש</v>
          </cell>
          <cell r="H6044">
            <v>0</v>
          </cell>
          <cell r="I6044">
            <v>0</v>
          </cell>
        </row>
        <row r="6045">
          <cell r="A6045">
            <v>1823000724</v>
          </cell>
          <cell r="B6045">
            <v>724</v>
          </cell>
          <cell r="C6045">
            <v>823000</v>
          </cell>
          <cell r="D6045">
            <v>1</v>
          </cell>
          <cell r="E6045">
            <v>0</v>
          </cell>
          <cell r="F6045" t="str">
            <v>רכישות מרכז ההדרכה</v>
          </cell>
          <cell r="G6045" t="str">
            <v>קשיח</v>
          </cell>
          <cell r="H6045">
            <v>0</v>
          </cell>
          <cell r="I6045">
            <v>0</v>
          </cell>
        </row>
        <row r="6046">
          <cell r="A6046">
            <v>1823000741</v>
          </cell>
          <cell r="B6046">
            <v>741</v>
          </cell>
          <cell r="C6046">
            <v>823000</v>
          </cell>
          <cell r="D6046">
            <v>1</v>
          </cell>
          <cell r="E6046">
            <v>0</v>
          </cell>
          <cell r="F6046" t="str">
            <v xml:space="preserve">כריכת ספרים       </v>
          </cell>
          <cell r="G6046" t="str">
            <v>גמיש</v>
          </cell>
          <cell r="H6046">
            <v>0</v>
          </cell>
          <cell r="I6046">
            <v>0</v>
          </cell>
        </row>
        <row r="6047">
          <cell r="A6047">
            <v>1823000742</v>
          </cell>
          <cell r="B6047">
            <v>742</v>
          </cell>
          <cell r="C6047">
            <v>823000</v>
          </cell>
          <cell r="D6047">
            <v>1</v>
          </cell>
          <cell r="E6047">
            <v>0</v>
          </cell>
          <cell r="F6047" t="str">
            <v xml:space="preserve">כלים וציוד        </v>
          </cell>
          <cell r="G6047" t="str">
            <v>גמיש</v>
          </cell>
          <cell r="H6047">
            <v>0</v>
          </cell>
          <cell r="I6047">
            <v>0</v>
          </cell>
        </row>
        <row r="6048">
          <cell r="A6048">
            <v>1823000743</v>
          </cell>
          <cell r="B6048">
            <v>743</v>
          </cell>
          <cell r="C6048">
            <v>823000</v>
          </cell>
          <cell r="D6048">
            <v>1</v>
          </cell>
          <cell r="E6048">
            <v>0</v>
          </cell>
          <cell r="F6048" t="str">
            <v>תח' ספריה מוסיקלית</v>
          </cell>
          <cell r="G6048" t="str">
            <v>גמיש</v>
          </cell>
          <cell r="H6048">
            <v>0</v>
          </cell>
          <cell r="I6048">
            <v>0</v>
          </cell>
        </row>
        <row r="6049">
          <cell r="A6049">
            <v>1823000745</v>
          </cell>
          <cell r="B6049">
            <v>745</v>
          </cell>
          <cell r="C6049">
            <v>823000</v>
          </cell>
          <cell r="D6049">
            <v>1</v>
          </cell>
          <cell r="E6049">
            <v>0</v>
          </cell>
          <cell r="F6049" t="str">
            <v xml:space="preserve">דמי פריצה - תכולה </v>
          </cell>
          <cell r="G6049" t="str">
            <v>קשיח</v>
          </cell>
          <cell r="H6049">
            <v>0</v>
          </cell>
          <cell r="I6049">
            <v>0</v>
          </cell>
        </row>
        <row r="6050">
          <cell r="A6050">
            <v>1823000750</v>
          </cell>
          <cell r="B6050">
            <v>750</v>
          </cell>
          <cell r="C6050">
            <v>823000</v>
          </cell>
          <cell r="D6050">
            <v>1</v>
          </cell>
          <cell r="E6050">
            <v>0</v>
          </cell>
          <cell r="F6050" t="str">
            <v>אחזקת מוסדות</v>
          </cell>
          <cell r="G6050" t="str">
            <v>קשיח</v>
          </cell>
          <cell r="H6050">
            <v>0</v>
          </cell>
          <cell r="I6050">
            <v>0</v>
          </cell>
        </row>
        <row r="6051">
          <cell r="A6051">
            <v>1823000751</v>
          </cell>
          <cell r="B6051">
            <v>751</v>
          </cell>
          <cell r="C6051">
            <v>823000</v>
          </cell>
          <cell r="D6051">
            <v>1</v>
          </cell>
          <cell r="E6051">
            <v>0</v>
          </cell>
          <cell r="F6051" t="str">
            <v xml:space="preserve">עבודות קבלניות    </v>
          </cell>
          <cell r="G6051" t="str">
            <v>גמיש</v>
          </cell>
          <cell r="H6051">
            <v>0</v>
          </cell>
          <cell r="I6051">
            <v>0</v>
          </cell>
        </row>
        <row r="6052">
          <cell r="A6052">
            <v>1823000752</v>
          </cell>
          <cell r="B6052">
            <v>752</v>
          </cell>
          <cell r="C6052">
            <v>823000</v>
          </cell>
          <cell r="D6052">
            <v>1</v>
          </cell>
          <cell r="E6052">
            <v>0</v>
          </cell>
          <cell r="F6052" t="str">
            <v xml:space="preserve">נקיון בקבלנות     </v>
          </cell>
          <cell r="G6052" t="str">
            <v>קשיח</v>
          </cell>
          <cell r="H6052">
            <v>0</v>
          </cell>
          <cell r="I6052">
            <v>0</v>
          </cell>
        </row>
        <row r="6053">
          <cell r="A6053">
            <v>1823000753</v>
          </cell>
          <cell r="B6053">
            <v>753</v>
          </cell>
          <cell r="C6053">
            <v>823000</v>
          </cell>
          <cell r="D6053">
            <v>1</v>
          </cell>
          <cell r="E6053">
            <v>0</v>
          </cell>
          <cell r="F6053" t="str">
            <v xml:space="preserve">עובדים חיצוניים   </v>
          </cell>
          <cell r="G6053" t="str">
            <v>קשיח</v>
          </cell>
          <cell r="H6053">
            <v>0</v>
          </cell>
          <cell r="I6053">
            <v>0</v>
          </cell>
        </row>
        <row r="6054">
          <cell r="A6054">
            <v>1823000755</v>
          </cell>
          <cell r="B6054">
            <v>755</v>
          </cell>
          <cell r="C6054">
            <v>823000</v>
          </cell>
          <cell r="D6054">
            <v>1</v>
          </cell>
          <cell r="E6054">
            <v>0</v>
          </cell>
          <cell r="F6054" t="str">
            <v xml:space="preserve">עובדים חיצוניים   </v>
          </cell>
          <cell r="G6054" t="str">
            <v>קשיח</v>
          </cell>
          <cell r="H6054">
            <v>0</v>
          </cell>
          <cell r="I6054">
            <v>0</v>
          </cell>
        </row>
        <row r="6055">
          <cell r="A6055">
            <v>1823000756</v>
          </cell>
          <cell r="B6055">
            <v>756</v>
          </cell>
          <cell r="C6055">
            <v>823000</v>
          </cell>
          <cell r="D6055">
            <v>1</v>
          </cell>
          <cell r="E6055">
            <v>0</v>
          </cell>
          <cell r="F6055" t="str">
            <v>שמירה</v>
          </cell>
          <cell r="G6055" t="str">
            <v>קשיח</v>
          </cell>
          <cell r="H6055">
            <v>0</v>
          </cell>
          <cell r="I6055">
            <v>0</v>
          </cell>
        </row>
        <row r="6056">
          <cell r="A6056">
            <v>1823000763</v>
          </cell>
          <cell r="B6056">
            <v>763</v>
          </cell>
          <cell r="C6056">
            <v>823000</v>
          </cell>
          <cell r="D6056">
            <v>1</v>
          </cell>
          <cell r="E6056">
            <v>0</v>
          </cell>
          <cell r="F6056" t="str">
            <v xml:space="preserve">ספרניות מוסדות    </v>
          </cell>
          <cell r="G6056" t="str">
            <v>קשיח</v>
          </cell>
          <cell r="H6056">
            <v>0</v>
          </cell>
          <cell r="I6056">
            <v>0</v>
          </cell>
        </row>
        <row r="6057">
          <cell r="A6057">
            <v>1823000780</v>
          </cell>
          <cell r="B6057">
            <v>780</v>
          </cell>
          <cell r="C6057">
            <v>823000</v>
          </cell>
          <cell r="D6057">
            <v>1</v>
          </cell>
          <cell r="E6057">
            <v>0</v>
          </cell>
          <cell r="F6057" t="str">
            <v>העונה הישראלית לעיצוב</v>
          </cell>
          <cell r="G6057" t="str">
            <v>קשיח</v>
          </cell>
          <cell r="H6057">
            <v>0</v>
          </cell>
          <cell r="I6057">
            <v>95000</v>
          </cell>
        </row>
        <row r="6058">
          <cell r="A6058">
            <v>1823000781</v>
          </cell>
          <cell r="B6058">
            <v>781</v>
          </cell>
          <cell r="C6058">
            <v>823000</v>
          </cell>
          <cell r="D6058">
            <v>1</v>
          </cell>
          <cell r="E6058">
            <v>0</v>
          </cell>
          <cell r="F6058" t="str">
            <v>הפעלת רשת הספריות</v>
          </cell>
          <cell r="G6058" t="str">
            <v>גמיש</v>
          </cell>
          <cell r="H6058">
            <v>0</v>
          </cell>
          <cell r="I6058">
            <v>0</v>
          </cell>
        </row>
        <row r="6059">
          <cell r="A6059">
            <v>1823000782</v>
          </cell>
          <cell r="B6059">
            <v>782</v>
          </cell>
          <cell r="C6059">
            <v>823000</v>
          </cell>
          <cell r="D6059">
            <v>1</v>
          </cell>
          <cell r="E6059">
            <v>0</v>
          </cell>
          <cell r="F6059" t="str">
            <v>הפעלת המדיטק</v>
          </cell>
          <cell r="G6059" t="str">
            <v>קשיח</v>
          </cell>
          <cell r="H6059">
            <v>0</v>
          </cell>
          <cell r="I6059">
            <v>0</v>
          </cell>
        </row>
        <row r="6060">
          <cell r="A6060">
            <v>1823000783</v>
          </cell>
          <cell r="B6060">
            <v>783</v>
          </cell>
          <cell r="C6060">
            <v>823000</v>
          </cell>
          <cell r="D6060">
            <v>1</v>
          </cell>
          <cell r="E6060">
            <v>0</v>
          </cell>
          <cell r="F6060" t="str">
            <v>ועידת המידטק לתרבות</v>
          </cell>
          <cell r="G6060" t="str">
            <v>גמיש</v>
          </cell>
          <cell r="H6060">
            <v>0</v>
          </cell>
          <cell r="I6060">
            <v>0</v>
          </cell>
        </row>
        <row r="6061">
          <cell r="A6061">
            <v>1823000789</v>
          </cell>
          <cell r="B6061">
            <v>789</v>
          </cell>
          <cell r="C6061">
            <v>823000</v>
          </cell>
          <cell r="D6061">
            <v>1</v>
          </cell>
          <cell r="E6061">
            <v>0</v>
          </cell>
          <cell r="F6061" t="str">
            <v xml:space="preserve">שבוע הספר         </v>
          </cell>
          <cell r="G6061" t="str">
            <v>קשיח</v>
          </cell>
          <cell r="H6061">
            <v>0</v>
          </cell>
          <cell r="I6061">
            <v>0</v>
          </cell>
        </row>
        <row r="6062">
          <cell r="A6062">
            <v>1823000794</v>
          </cell>
          <cell r="B6062">
            <v>794</v>
          </cell>
          <cell r="C6062">
            <v>823000</v>
          </cell>
          <cell r="D6062">
            <v>1</v>
          </cell>
          <cell r="E6062">
            <v>0</v>
          </cell>
          <cell r="F6062" t="str">
            <v xml:space="preserve">השתתפות בעזר 094  </v>
          </cell>
          <cell r="G6062" t="str">
            <v>קשיח</v>
          </cell>
          <cell r="H6062">
            <v>0</v>
          </cell>
          <cell r="I6062">
            <v>0</v>
          </cell>
        </row>
        <row r="6063">
          <cell r="A6063">
            <v>1823000870</v>
          </cell>
          <cell r="B6063">
            <v>870</v>
          </cell>
          <cell r="C6063">
            <v>823000</v>
          </cell>
          <cell r="D6063">
            <v>1</v>
          </cell>
          <cell r="E6063">
            <v>0</v>
          </cell>
          <cell r="F6063" t="str">
            <v>העונה הישראלית לעיצוב</v>
          </cell>
          <cell r="G6063" t="str">
            <v>גמיש</v>
          </cell>
          <cell r="H6063">
            <v>0</v>
          </cell>
          <cell r="I6063">
            <v>0</v>
          </cell>
        </row>
        <row r="6064">
          <cell r="A6064">
            <v>1823000871</v>
          </cell>
          <cell r="B6064">
            <v>871</v>
          </cell>
          <cell r="C6064">
            <v>823000</v>
          </cell>
          <cell r="D6064">
            <v>1</v>
          </cell>
          <cell r="E6064">
            <v>0</v>
          </cell>
          <cell r="F6064" t="str">
            <v>פסטיבל ישראל-מדיטק</v>
          </cell>
          <cell r="G6064" t="str">
            <v>גמיש</v>
          </cell>
          <cell r="H6064">
            <v>0</v>
          </cell>
          <cell r="I6064">
            <v>0</v>
          </cell>
        </row>
        <row r="6065">
          <cell r="A6065">
            <v>1823000872</v>
          </cell>
          <cell r="B6065">
            <v>872</v>
          </cell>
          <cell r="C6065">
            <v>823000</v>
          </cell>
          <cell r="D6065">
            <v>1</v>
          </cell>
          <cell r="E6065">
            <v>0</v>
          </cell>
          <cell r="F6065" t="str">
            <v>שבוע העיצוב</v>
          </cell>
          <cell r="G6065" t="str">
            <v>גמיש</v>
          </cell>
          <cell r="H6065">
            <v>0</v>
          </cell>
          <cell r="I6065">
            <v>0</v>
          </cell>
        </row>
        <row r="6066">
          <cell r="A6066">
            <v>1823000873</v>
          </cell>
          <cell r="B6066">
            <v>873</v>
          </cell>
          <cell r="C6066">
            <v>823000</v>
          </cell>
          <cell r="D6066">
            <v>1</v>
          </cell>
          <cell r="E6066">
            <v>0</v>
          </cell>
          <cell r="F6066" t="str">
            <v>כנס אופנה</v>
          </cell>
          <cell r="G6066" t="str">
            <v>גמיש</v>
          </cell>
          <cell r="H6066">
            <v>0</v>
          </cell>
          <cell r="I6066">
            <v>0</v>
          </cell>
        </row>
        <row r="6067">
          <cell r="A6067">
            <v>1823000874</v>
          </cell>
          <cell r="B6067">
            <v>874</v>
          </cell>
          <cell r="C6067">
            <v>823000</v>
          </cell>
          <cell r="D6067">
            <v>1</v>
          </cell>
          <cell r="E6067">
            <v>0</v>
          </cell>
          <cell r="F6067" t="str">
            <v>שכ"ד - מדיטק</v>
          </cell>
          <cell r="G6067" t="str">
            <v>קשיח</v>
          </cell>
          <cell r="H6067">
            <v>0</v>
          </cell>
          <cell r="I6067">
            <v>0</v>
          </cell>
        </row>
        <row r="6068">
          <cell r="A6068">
            <v>1823000875</v>
          </cell>
          <cell r="B6068">
            <v>875</v>
          </cell>
          <cell r="C6068">
            <v>823000</v>
          </cell>
          <cell r="D6068">
            <v>1</v>
          </cell>
          <cell r="E6068">
            <v>0</v>
          </cell>
          <cell r="F6068" t="str">
            <v>הפעלת רשת הספריות</v>
          </cell>
          <cell r="G6068" t="str">
            <v>גמיש</v>
          </cell>
          <cell r="H6068">
            <v>1.2997318447983464E-2</v>
          </cell>
          <cell r="I6068">
            <v>7404200</v>
          </cell>
        </row>
        <row r="6069">
          <cell r="A6069">
            <v>1823000876</v>
          </cell>
          <cell r="B6069">
            <v>876</v>
          </cell>
          <cell r="C6069">
            <v>823000</v>
          </cell>
          <cell r="D6069">
            <v>1</v>
          </cell>
          <cell r="E6069">
            <v>0</v>
          </cell>
          <cell r="F6069" t="str">
            <v>הפעלת המדיטק</v>
          </cell>
          <cell r="G6069" t="str">
            <v>גמיש</v>
          </cell>
          <cell r="H6069">
            <v>1.9990937441693113E-2</v>
          </cell>
          <cell r="I6069">
            <v>7653400</v>
          </cell>
        </row>
        <row r="6070">
          <cell r="A6070">
            <v>1823000877</v>
          </cell>
          <cell r="B6070">
            <v>877</v>
          </cell>
          <cell r="C6070">
            <v>823000</v>
          </cell>
          <cell r="D6070">
            <v>1</v>
          </cell>
          <cell r="E6070">
            <v>0</v>
          </cell>
          <cell r="F6070" t="str">
            <v>השתתפות בסינימטק</v>
          </cell>
          <cell r="G6070" t="str">
            <v>גמיש</v>
          </cell>
          <cell r="H6070">
            <v>0.3682789098944268</v>
          </cell>
          <cell r="I6070">
            <v>557300</v>
          </cell>
        </row>
        <row r="6071">
          <cell r="A6071">
            <v>1823000878</v>
          </cell>
          <cell r="B6071">
            <v>878</v>
          </cell>
          <cell r="C6071">
            <v>823000</v>
          </cell>
          <cell r="D6071">
            <v>1</v>
          </cell>
          <cell r="E6071">
            <v>0</v>
          </cell>
          <cell r="F6071" t="str">
            <v>כנס עיצוב-מ' פיתוח אזורי</v>
          </cell>
          <cell r="G6071" t="str">
            <v>גמיש</v>
          </cell>
          <cell r="H6071">
            <v>0</v>
          </cell>
          <cell r="I6071">
            <v>0</v>
          </cell>
        </row>
        <row r="6072">
          <cell r="A6072">
            <v>1823000879</v>
          </cell>
          <cell r="B6072">
            <v>879</v>
          </cell>
          <cell r="C6072">
            <v>823000</v>
          </cell>
          <cell r="D6072">
            <v>1</v>
          </cell>
          <cell r="E6072">
            <v>0</v>
          </cell>
          <cell r="F6072" t="str">
            <v>ביטוח כנגד הכנסות</v>
          </cell>
          <cell r="G6072" t="str">
            <v>קשיח</v>
          </cell>
          <cell r="H6072">
            <v>0</v>
          </cell>
          <cell r="I6072">
            <v>20600</v>
          </cell>
        </row>
        <row r="6073">
          <cell r="A6073">
            <v>1823000880</v>
          </cell>
          <cell r="B6073">
            <v>880</v>
          </cell>
          <cell r="C6073">
            <v>823000</v>
          </cell>
          <cell r="D6073">
            <v>1</v>
          </cell>
          <cell r="E6073">
            <v>0</v>
          </cell>
          <cell r="F6073" t="str">
            <v>הפקת מחול</v>
          </cell>
          <cell r="G6073" t="str">
            <v>קשיח</v>
          </cell>
          <cell r="H6073">
            <v>0</v>
          </cell>
          <cell r="I6073">
            <v>0</v>
          </cell>
        </row>
        <row r="6074">
          <cell r="A6074">
            <v>1823000881</v>
          </cell>
          <cell r="B6074">
            <v>881</v>
          </cell>
          <cell r="C6074">
            <v>823000</v>
          </cell>
          <cell r="D6074">
            <v>1</v>
          </cell>
          <cell r="E6074">
            <v>0</v>
          </cell>
          <cell r="F6074" t="str">
            <v>נשים בעסקים</v>
          </cell>
          <cell r="G6074" t="str">
            <v>גמיש</v>
          </cell>
          <cell r="H6074">
            <v>0</v>
          </cell>
          <cell r="I6074">
            <v>0</v>
          </cell>
        </row>
        <row r="6075">
          <cell r="A6075">
            <v>1823000888</v>
          </cell>
          <cell r="B6075">
            <v>888</v>
          </cell>
          <cell r="C6075">
            <v>823000</v>
          </cell>
          <cell r="D6075">
            <v>1</v>
          </cell>
          <cell r="E6075">
            <v>0</v>
          </cell>
          <cell r="F6075" t="str">
            <v>טקס פרסי קולנוע ו-TV לילדים</v>
          </cell>
          <cell r="G6075" t="str">
            <v>גמיש</v>
          </cell>
          <cell r="H6075">
            <v>0</v>
          </cell>
          <cell r="I6075">
            <v>150000</v>
          </cell>
        </row>
        <row r="6076">
          <cell r="A6076">
            <v>1823000900</v>
          </cell>
          <cell r="B6076">
            <v>900</v>
          </cell>
          <cell r="C6076">
            <v>823000</v>
          </cell>
          <cell r="D6076">
            <v>1</v>
          </cell>
          <cell r="E6076">
            <v>0</v>
          </cell>
          <cell r="F6076" t="str">
            <v xml:space="preserve">הוצאות חד פעמיות  </v>
          </cell>
          <cell r="G6076" t="str">
            <v xml:space="preserve"> </v>
          </cell>
          <cell r="H6076">
            <v>0</v>
          </cell>
          <cell r="I6076">
            <v>0</v>
          </cell>
        </row>
        <row r="6077">
          <cell r="A6077">
            <v>1823000931</v>
          </cell>
          <cell r="B6077">
            <v>931</v>
          </cell>
          <cell r="C6077">
            <v>823000</v>
          </cell>
          <cell r="D6077">
            <v>1</v>
          </cell>
          <cell r="E6077">
            <v>0</v>
          </cell>
          <cell r="F6077" t="str">
            <v>מדיטק-השלמת שכר ספרניות</v>
          </cell>
          <cell r="G6077" t="str">
            <v>גמיש</v>
          </cell>
          <cell r="H6077">
            <v>0</v>
          </cell>
          <cell r="I6077">
            <v>0</v>
          </cell>
        </row>
        <row r="6078">
          <cell r="A6078">
            <v>1823000934</v>
          </cell>
          <cell r="B6078">
            <v>934</v>
          </cell>
          <cell r="C6078">
            <v>823000</v>
          </cell>
          <cell r="D6078">
            <v>1</v>
          </cell>
          <cell r="E6078">
            <v>0</v>
          </cell>
          <cell r="F6078" t="str">
            <v>העברה חד פעמית</v>
          </cell>
          <cell r="G6078" t="str">
            <v>גמיש</v>
          </cell>
          <cell r="H6078">
            <v>0</v>
          </cell>
          <cell r="I6078">
            <v>0</v>
          </cell>
        </row>
        <row r="6079">
          <cell r="A6079">
            <v>1823000950</v>
          </cell>
          <cell r="B6079">
            <v>950</v>
          </cell>
          <cell r="C6079">
            <v>823000</v>
          </cell>
          <cell r="D6079">
            <v>1</v>
          </cell>
          <cell r="E6079">
            <v>0</v>
          </cell>
          <cell r="F6079" t="str">
            <v>הלוואה למדיטק</v>
          </cell>
          <cell r="G6079" t="str">
            <v>קשיח</v>
          </cell>
          <cell r="H6079">
            <v>0</v>
          </cell>
          <cell r="I6079">
            <v>0</v>
          </cell>
        </row>
        <row r="6080">
          <cell r="A6080">
            <v>1823000960</v>
          </cell>
          <cell r="B6080">
            <v>960</v>
          </cell>
          <cell r="C6080">
            <v>823000</v>
          </cell>
          <cell r="D6080">
            <v>1</v>
          </cell>
          <cell r="E6080">
            <v>0</v>
          </cell>
          <cell r="F6080" t="str">
            <v>הוצאות ח"פ-מדיטק</v>
          </cell>
          <cell r="G6080" t="str">
            <v>גמיש</v>
          </cell>
          <cell r="H6080">
            <v>0</v>
          </cell>
          <cell r="I6080">
            <v>0</v>
          </cell>
        </row>
        <row r="6081">
          <cell r="A6081">
            <v>1823000961</v>
          </cell>
          <cell r="B6081">
            <v>961</v>
          </cell>
          <cell r="C6081">
            <v>823000</v>
          </cell>
          <cell r="D6081">
            <v>1</v>
          </cell>
          <cell r="E6081">
            <v>0</v>
          </cell>
          <cell r="F6081" t="str">
            <v>רז' פעולות ורכישות</v>
          </cell>
          <cell r="G6081" t="str">
            <v>גמיש</v>
          </cell>
          <cell r="H6081">
            <v>0</v>
          </cell>
          <cell r="I6081">
            <v>0</v>
          </cell>
        </row>
        <row r="6082">
          <cell r="A6082" t="e">
            <v>#VALUE!</v>
          </cell>
          <cell r="B6082" t="str">
            <v>823000  סך הכל</v>
          </cell>
          <cell r="C6082">
            <v>0</v>
          </cell>
          <cell r="D6082">
            <v>0</v>
          </cell>
          <cell r="E6082">
            <v>0</v>
          </cell>
          <cell r="F6082" t="str">
            <v xml:space="preserve">ספריות            </v>
          </cell>
          <cell r="G6082">
            <v>0</v>
          </cell>
          <cell r="H6082">
            <v>2.3727697281762605E-2</v>
          </cell>
          <cell r="I6082">
            <v>17098300</v>
          </cell>
        </row>
        <row r="6083">
          <cell r="A6083">
            <v>18250000</v>
          </cell>
          <cell r="B6083">
            <v>0</v>
          </cell>
          <cell r="C6083">
            <v>825000</v>
          </cell>
          <cell r="D6083">
            <v>1</v>
          </cell>
          <cell r="E6083">
            <v>0</v>
          </cell>
          <cell r="F6083" t="str">
            <v xml:space="preserve">מוסיקה ומחול      </v>
          </cell>
          <cell r="G6083" t="str">
            <v xml:space="preserve"> </v>
          </cell>
          <cell r="H6083">
            <v>0</v>
          </cell>
          <cell r="I6083">
            <v>0</v>
          </cell>
        </row>
        <row r="6084">
          <cell r="A6084">
            <v>18255000</v>
          </cell>
          <cell r="B6084">
            <v>0</v>
          </cell>
          <cell r="C6084">
            <v>825500</v>
          </cell>
          <cell r="D6084">
            <v>1</v>
          </cell>
          <cell r="E6084">
            <v>0</v>
          </cell>
          <cell r="F6084" t="str">
            <v xml:space="preserve">להקות  עירוניות   </v>
          </cell>
          <cell r="G6084" t="str">
            <v xml:space="preserve"> </v>
          </cell>
          <cell r="H6084">
            <v>0</v>
          </cell>
          <cell r="I6084">
            <v>0</v>
          </cell>
        </row>
        <row r="6085">
          <cell r="A6085">
            <v>1825500110</v>
          </cell>
          <cell r="B6085">
            <v>110</v>
          </cell>
          <cell r="C6085">
            <v>825500</v>
          </cell>
          <cell r="D6085">
            <v>1</v>
          </cell>
          <cell r="E6085">
            <v>0</v>
          </cell>
          <cell r="F6085" t="str">
            <v>השכר הקובע-תקציבית</v>
          </cell>
          <cell r="G6085" t="str">
            <v>שכר</v>
          </cell>
          <cell r="H6085">
            <v>0</v>
          </cell>
          <cell r="I6085">
            <v>0</v>
          </cell>
        </row>
        <row r="6086">
          <cell r="A6086">
            <v>1825500119</v>
          </cell>
          <cell r="B6086">
            <v>119</v>
          </cell>
          <cell r="C6086">
            <v>825500</v>
          </cell>
          <cell r="D6086">
            <v>1</v>
          </cell>
          <cell r="E6086">
            <v>0</v>
          </cell>
          <cell r="F6086" t="str">
            <v xml:space="preserve">השכר הקובע-צוברת  </v>
          </cell>
          <cell r="G6086" t="str">
            <v>שכר</v>
          </cell>
          <cell r="H6086">
            <v>0</v>
          </cell>
          <cell r="I6086">
            <v>0</v>
          </cell>
        </row>
        <row r="6087">
          <cell r="A6087">
            <v>1825500122</v>
          </cell>
          <cell r="B6087">
            <v>122</v>
          </cell>
          <cell r="C6087">
            <v>825500</v>
          </cell>
          <cell r="D6087">
            <v>1</v>
          </cell>
          <cell r="E6087">
            <v>0</v>
          </cell>
          <cell r="F6087" t="str">
            <v xml:space="preserve">ביגוד             </v>
          </cell>
          <cell r="G6087" t="str">
            <v>שכר</v>
          </cell>
          <cell r="H6087">
            <v>0</v>
          </cell>
          <cell r="I6087">
            <v>0</v>
          </cell>
        </row>
        <row r="6088">
          <cell r="A6088">
            <v>1825500126</v>
          </cell>
          <cell r="B6088">
            <v>126</v>
          </cell>
          <cell r="C6088">
            <v>825500</v>
          </cell>
          <cell r="D6088">
            <v>1</v>
          </cell>
          <cell r="E6088">
            <v>0</v>
          </cell>
          <cell r="F6088" t="str">
            <v xml:space="preserve">דמי הבראה         </v>
          </cell>
          <cell r="G6088" t="str">
            <v>שכר</v>
          </cell>
          <cell r="H6088">
            <v>0</v>
          </cell>
          <cell r="I6088">
            <v>0</v>
          </cell>
        </row>
        <row r="6089">
          <cell r="A6089">
            <v>1825500130</v>
          </cell>
          <cell r="B6089">
            <v>130</v>
          </cell>
          <cell r="C6089">
            <v>825500</v>
          </cell>
          <cell r="D6089">
            <v>1</v>
          </cell>
          <cell r="E6089">
            <v>0</v>
          </cell>
          <cell r="F6089" t="str">
            <v xml:space="preserve">שעות נוספות       </v>
          </cell>
          <cell r="G6089" t="str">
            <v>שכר</v>
          </cell>
          <cell r="H6089">
            <v>0</v>
          </cell>
          <cell r="I6089">
            <v>0</v>
          </cell>
        </row>
        <row r="6090">
          <cell r="A6090">
            <v>1825500140</v>
          </cell>
          <cell r="B6090">
            <v>140</v>
          </cell>
          <cell r="C6090">
            <v>825500</v>
          </cell>
          <cell r="D6090">
            <v>1</v>
          </cell>
          <cell r="E6090">
            <v>0</v>
          </cell>
          <cell r="F6090" t="str">
            <v>השתתפות באחזקת רכב</v>
          </cell>
          <cell r="G6090" t="str">
            <v>שכר</v>
          </cell>
          <cell r="H6090">
            <v>0</v>
          </cell>
          <cell r="I6090">
            <v>0</v>
          </cell>
        </row>
        <row r="6091">
          <cell r="A6091">
            <v>1825500210</v>
          </cell>
          <cell r="B6091">
            <v>210</v>
          </cell>
          <cell r="C6091">
            <v>825500</v>
          </cell>
          <cell r="D6091">
            <v>1</v>
          </cell>
          <cell r="E6091">
            <v>0</v>
          </cell>
          <cell r="F6091" t="str">
            <v xml:space="preserve">השכר הקובע        </v>
          </cell>
          <cell r="G6091" t="str">
            <v>שכר</v>
          </cell>
          <cell r="H6091">
            <v>0</v>
          </cell>
          <cell r="I6091">
            <v>0</v>
          </cell>
        </row>
        <row r="6092">
          <cell r="A6092">
            <v>1825500250</v>
          </cell>
          <cell r="B6092">
            <v>250</v>
          </cell>
          <cell r="C6092">
            <v>825500</v>
          </cell>
          <cell r="D6092">
            <v>1</v>
          </cell>
          <cell r="E6092">
            <v>0</v>
          </cell>
          <cell r="F6092" t="str">
            <v>שכר מושאלים</v>
          </cell>
          <cell r="G6092" t="str">
            <v>שכר</v>
          </cell>
          <cell r="H6092">
            <v>0</v>
          </cell>
          <cell r="I6092">
            <v>0</v>
          </cell>
        </row>
        <row r="6093">
          <cell r="A6093">
            <v>1825500410</v>
          </cell>
          <cell r="B6093">
            <v>410</v>
          </cell>
          <cell r="C6093">
            <v>825500</v>
          </cell>
          <cell r="D6093">
            <v>1</v>
          </cell>
          <cell r="E6093">
            <v>0</v>
          </cell>
          <cell r="F6093" t="str">
            <v xml:space="preserve">השכרות            </v>
          </cell>
          <cell r="G6093" t="str">
            <v>קשיח</v>
          </cell>
          <cell r="H6093">
            <v>0</v>
          </cell>
          <cell r="I6093">
            <v>0</v>
          </cell>
        </row>
        <row r="6094">
          <cell r="A6094">
            <v>1825500441</v>
          </cell>
          <cell r="B6094">
            <v>441</v>
          </cell>
          <cell r="C6094">
            <v>825500</v>
          </cell>
          <cell r="D6094">
            <v>1</v>
          </cell>
          <cell r="E6094">
            <v>0</v>
          </cell>
          <cell r="F6094" t="str">
            <v xml:space="preserve">ביטוח             </v>
          </cell>
          <cell r="G6094" t="str">
            <v>קשיח</v>
          </cell>
          <cell r="H6094">
            <v>0</v>
          </cell>
          <cell r="I6094">
            <v>0</v>
          </cell>
        </row>
        <row r="6095">
          <cell r="A6095">
            <v>1825500511</v>
          </cell>
          <cell r="B6095">
            <v>511</v>
          </cell>
          <cell r="C6095">
            <v>825500</v>
          </cell>
          <cell r="D6095">
            <v>1</v>
          </cell>
          <cell r="E6095">
            <v>0</v>
          </cell>
          <cell r="F6095" t="str">
            <v xml:space="preserve">אירוח וכיבוד      </v>
          </cell>
          <cell r="G6095" t="str">
            <v>גמיש</v>
          </cell>
          <cell r="H6095">
            <v>0</v>
          </cell>
          <cell r="I6095">
            <v>0</v>
          </cell>
        </row>
        <row r="6096">
          <cell r="A6096">
            <v>1825500550</v>
          </cell>
          <cell r="B6096">
            <v>550</v>
          </cell>
          <cell r="C6096">
            <v>825500</v>
          </cell>
          <cell r="D6096">
            <v>1</v>
          </cell>
          <cell r="E6096">
            <v>0</v>
          </cell>
          <cell r="F6096" t="str">
            <v xml:space="preserve">פירסומים          </v>
          </cell>
          <cell r="G6096" t="str">
            <v>גמיש</v>
          </cell>
          <cell r="H6096">
            <v>0</v>
          </cell>
          <cell r="I6096">
            <v>0</v>
          </cell>
        </row>
        <row r="6097">
          <cell r="A6097">
            <v>1825500583</v>
          </cell>
          <cell r="B6097">
            <v>583</v>
          </cell>
          <cell r="C6097">
            <v>825500</v>
          </cell>
          <cell r="D6097">
            <v>1</v>
          </cell>
          <cell r="E6097">
            <v>0</v>
          </cell>
          <cell r="F6097" t="str">
            <v>כוריאוג' אקורדיונ'</v>
          </cell>
          <cell r="G6097" t="str">
            <v>קשיח</v>
          </cell>
          <cell r="H6097">
            <v>0</v>
          </cell>
          <cell r="I6097">
            <v>0</v>
          </cell>
        </row>
        <row r="6098">
          <cell r="A6098">
            <v>1825500710</v>
          </cell>
          <cell r="B6098">
            <v>710</v>
          </cell>
          <cell r="C6098">
            <v>825500</v>
          </cell>
          <cell r="D6098">
            <v>1</v>
          </cell>
          <cell r="E6098">
            <v>0</v>
          </cell>
          <cell r="F6098" t="str">
            <v xml:space="preserve">הובלות  והסעות    </v>
          </cell>
          <cell r="G6098" t="str">
            <v>גמיש</v>
          </cell>
          <cell r="H6098">
            <v>0</v>
          </cell>
          <cell r="I6098">
            <v>0</v>
          </cell>
        </row>
        <row r="6099">
          <cell r="A6099">
            <v>1825500742</v>
          </cell>
          <cell r="B6099">
            <v>742</v>
          </cell>
          <cell r="C6099">
            <v>825500</v>
          </cell>
          <cell r="D6099">
            <v>1</v>
          </cell>
          <cell r="E6099">
            <v>0</v>
          </cell>
          <cell r="F6099" t="str">
            <v xml:space="preserve">כלים וציוד        </v>
          </cell>
          <cell r="G6099" t="str">
            <v>גמיש</v>
          </cell>
          <cell r="H6099">
            <v>0</v>
          </cell>
          <cell r="I6099">
            <v>0</v>
          </cell>
        </row>
        <row r="6100">
          <cell r="A6100">
            <v>1825500744</v>
          </cell>
          <cell r="B6100">
            <v>744</v>
          </cell>
          <cell r="C6100">
            <v>825500</v>
          </cell>
          <cell r="D6100">
            <v>1</v>
          </cell>
          <cell r="E6100">
            <v>0</v>
          </cell>
          <cell r="F6100" t="str">
            <v xml:space="preserve">תלבושות           </v>
          </cell>
          <cell r="G6100" t="str">
            <v>גמיש</v>
          </cell>
          <cell r="H6100">
            <v>0</v>
          </cell>
          <cell r="I6100">
            <v>0</v>
          </cell>
        </row>
        <row r="6101">
          <cell r="A6101">
            <v>1825500781</v>
          </cell>
          <cell r="B6101">
            <v>781</v>
          </cell>
          <cell r="C6101">
            <v>825500</v>
          </cell>
          <cell r="D6101">
            <v>1</v>
          </cell>
          <cell r="E6101">
            <v>0</v>
          </cell>
          <cell r="F6101" t="str">
            <v>פעולות להקת ורטיגו</v>
          </cell>
          <cell r="G6101" t="str">
            <v>גמיש</v>
          </cell>
          <cell r="H6101">
            <v>0</v>
          </cell>
          <cell r="I6101">
            <v>0</v>
          </cell>
        </row>
        <row r="6102">
          <cell r="A6102">
            <v>1825500782</v>
          </cell>
          <cell r="B6102">
            <v>782</v>
          </cell>
          <cell r="C6102">
            <v>825500</v>
          </cell>
          <cell r="D6102">
            <v>1</v>
          </cell>
          <cell r="E6102">
            <v>0</v>
          </cell>
          <cell r="F6102" t="str">
            <v xml:space="preserve">פע' דרך רשת קהילה </v>
          </cell>
          <cell r="G6102" t="str">
            <v>גמיש</v>
          </cell>
          <cell r="H6102">
            <v>0</v>
          </cell>
          <cell r="I6102">
            <v>210100</v>
          </cell>
        </row>
        <row r="6103">
          <cell r="A6103">
            <v>1825500783</v>
          </cell>
          <cell r="B6103">
            <v>783</v>
          </cell>
          <cell r="C6103">
            <v>825500</v>
          </cell>
          <cell r="D6103">
            <v>1</v>
          </cell>
          <cell r="E6103">
            <v>0</v>
          </cell>
          <cell r="F6103" t="str">
            <v>שכר מנהלת להקות</v>
          </cell>
          <cell r="G6103" t="str">
            <v>גמיש</v>
          </cell>
          <cell r="H6103">
            <v>0</v>
          </cell>
          <cell r="I6103">
            <v>90300</v>
          </cell>
        </row>
        <row r="6104">
          <cell r="A6104">
            <v>1825500784</v>
          </cell>
          <cell r="B6104">
            <v>784</v>
          </cell>
          <cell r="C6104">
            <v>825500</v>
          </cell>
          <cell r="D6104">
            <v>1</v>
          </cell>
          <cell r="E6104">
            <v>0</v>
          </cell>
          <cell r="F6104" t="str">
            <v>בי"ס למחול</v>
          </cell>
          <cell r="G6104" t="str">
            <v>גמיש</v>
          </cell>
          <cell r="H6104">
            <v>0</v>
          </cell>
          <cell r="I6104">
            <v>0</v>
          </cell>
        </row>
        <row r="6105">
          <cell r="A6105">
            <v>1825500785</v>
          </cell>
          <cell r="B6105">
            <v>785</v>
          </cell>
          <cell r="C6105">
            <v>825500</v>
          </cell>
          <cell r="D6105">
            <v>1</v>
          </cell>
          <cell r="E6105">
            <v>0</v>
          </cell>
          <cell r="F6105" t="str">
            <v>להקת "טררם"</v>
          </cell>
          <cell r="G6105" t="str">
            <v>גמיש</v>
          </cell>
          <cell r="H6105">
            <v>0</v>
          </cell>
          <cell r="I6105">
            <v>0</v>
          </cell>
        </row>
        <row r="6106">
          <cell r="A6106">
            <v>1825500786</v>
          </cell>
          <cell r="B6106">
            <v>786</v>
          </cell>
          <cell r="C6106">
            <v>825500</v>
          </cell>
          <cell r="D6106">
            <v>1</v>
          </cell>
          <cell r="E6106">
            <v>0</v>
          </cell>
          <cell r="F6106" t="str">
            <v xml:space="preserve">פעולות להקות      </v>
          </cell>
          <cell r="G6106" t="str">
            <v>גמיש</v>
          </cell>
          <cell r="H6106">
            <v>0</v>
          </cell>
          <cell r="I6106">
            <v>86600</v>
          </cell>
        </row>
        <row r="6107">
          <cell r="A6107">
            <v>1825500787</v>
          </cell>
          <cell r="B6107">
            <v>787</v>
          </cell>
          <cell r="C6107">
            <v>825500</v>
          </cell>
          <cell r="D6107">
            <v>1</v>
          </cell>
          <cell r="E6107">
            <v>0</v>
          </cell>
          <cell r="F6107" t="str">
            <v>להקת פרסקו</v>
          </cell>
          <cell r="G6107" t="str">
            <v>גמיש</v>
          </cell>
          <cell r="H6107">
            <v>0</v>
          </cell>
          <cell r="I6107">
            <v>0</v>
          </cell>
        </row>
        <row r="6108">
          <cell r="A6108">
            <v>1825500788</v>
          </cell>
          <cell r="B6108">
            <v>788</v>
          </cell>
          <cell r="C6108">
            <v>825500</v>
          </cell>
          <cell r="D6108">
            <v>1</v>
          </cell>
          <cell r="E6108">
            <v>0</v>
          </cell>
          <cell r="F6108" t="str">
            <v>פעולות ותחזוקה</v>
          </cell>
          <cell r="G6108" t="str">
            <v>גמיש</v>
          </cell>
          <cell r="H6108">
            <v>0</v>
          </cell>
          <cell r="I6108">
            <v>0</v>
          </cell>
        </row>
        <row r="6109">
          <cell r="A6109">
            <v>1825500961</v>
          </cell>
          <cell r="B6109">
            <v>961</v>
          </cell>
          <cell r="C6109">
            <v>825500</v>
          </cell>
          <cell r="D6109">
            <v>1</v>
          </cell>
          <cell r="E6109">
            <v>0</v>
          </cell>
          <cell r="F6109" t="str">
            <v>רז' פעולות ורכישות</v>
          </cell>
          <cell r="G6109" t="str">
            <v>גמיש</v>
          </cell>
          <cell r="H6109">
            <v>0</v>
          </cell>
          <cell r="I6109">
            <v>0</v>
          </cell>
        </row>
        <row r="6110">
          <cell r="A6110" t="e">
            <v>#VALUE!</v>
          </cell>
          <cell r="B6110" t="str">
            <v>825500  סך הכל</v>
          </cell>
          <cell r="C6110">
            <v>0</v>
          </cell>
          <cell r="D6110">
            <v>0</v>
          </cell>
          <cell r="E6110">
            <v>0</v>
          </cell>
          <cell r="F6110" t="str">
            <v xml:space="preserve">להקות  עירוניות   </v>
          </cell>
          <cell r="G6110">
            <v>0</v>
          </cell>
          <cell r="H6110">
            <v>0</v>
          </cell>
          <cell r="I6110">
            <v>387000</v>
          </cell>
        </row>
        <row r="6111">
          <cell r="A6111">
            <v>0</v>
          </cell>
          <cell r="B6111">
            <v>0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</row>
        <row r="6112">
          <cell r="A6112">
            <v>0</v>
          </cell>
          <cell r="B6112">
            <v>0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</row>
        <row r="6113">
          <cell r="A6113">
            <v>0</v>
          </cell>
          <cell r="B6113">
            <v>0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</row>
        <row r="6114">
          <cell r="A6114">
            <v>0</v>
          </cell>
          <cell r="B6114">
            <v>0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</row>
        <row r="6115">
          <cell r="A6115">
            <v>0</v>
          </cell>
          <cell r="B6115">
            <v>0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</row>
        <row r="6116">
          <cell r="A6116">
            <v>0</v>
          </cell>
          <cell r="B6116">
            <v>0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</row>
        <row r="6117">
          <cell r="A6117">
            <v>18260000</v>
          </cell>
          <cell r="B6117">
            <v>0</v>
          </cell>
          <cell r="C6117">
            <v>826000</v>
          </cell>
          <cell r="D6117">
            <v>1</v>
          </cell>
          <cell r="E6117">
            <v>0</v>
          </cell>
          <cell r="F6117" t="str">
            <v xml:space="preserve">מוקדי תרבות       </v>
          </cell>
          <cell r="G6117" t="str">
            <v xml:space="preserve"> </v>
          </cell>
          <cell r="H6117">
            <v>0</v>
          </cell>
          <cell r="I6117">
            <v>0</v>
          </cell>
        </row>
        <row r="6118">
          <cell r="A6118">
            <v>18261000</v>
          </cell>
          <cell r="B6118">
            <v>0</v>
          </cell>
          <cell r="C6118">
            <v>826100</v>
          </cell>
          <cell r="D6118">
            <v>1</v>
          </cell>
          <cell r="E6118">
            <v>0</v>
          </cell>
          <cell r="F6118" t="str">
            <v xml:space="preserve">תיאטרון חולון     </v>
          </cell>
          <cell r="G6118" t="str">
            <v xml:space="preserve"> </v>
          </cell>
          <cell r="H6118">
            <v>0</v>
          </cell>
          <cell r="I6118">
            <v>0</v>
          </cell>
        </row>
        <row r="6119">
          <cell r="A6119">
            <v>1826100119</v>
          </cell>
          <cell r="B6119">
            <v>119</v>
          </cell>
          <cell r="C6119">
            <v>826100</v>
          </cell>
          <cell r="D6119">
            <v>1</v>
          </cell>
          <cell r="E6119">
            <v>0</v>
          </cell>
          <cell r="F6119" t="str">
            <v xml:space="preserve">השכר הקובע-צוברת  </v>
          </cell>
          <cell r="G6119" t="str">
            <v>שכר</v>
          </cell>
          <cell r="H6119">
            <v>0</v>
          </cell>
          <cell r="I6119">
            <v>0</v>
          </cell>
        </row>
        <row r="6120">
          <cell r="A6120">
            <v>1826100211</v>
          </cell>
          <cell r="B6120">
            <v>211</v>
          </cell>
          <cell r="C6120">
            <v>826100</v>
          </cell>
          <cell r="D6120">
            <v>1</v>
          </cell>
          <cell r="E6120">
            <v>0</v>
          </cell>
          <cell r="F6120" t="str">
            <v>העסקת עובדי עירייה</v>
          </cell>
          <cell r="G6120" t="str">
            <v>שכר</v>
          </cell>
          <cell r="H6120">
            <v>0</v>
          </cell>
          <cell r="I6120">
            <v>0</v>
          </cell>
        </row>
        <row r="6121">
          <cell r="A6121">
            <v>1826100250</v>
          </cell>
          <cell r="B6121">
            <v>250</v>
          </cell>
          <cell r="C6121">
            <v>826100</v>
          </cell>
          <cell r="D6121">
            <v>1</v>
          </cell>
          <cell r="E6121">
            <v>0</v>
          </cell>
          <cell r="F6121" t="str">
            <v>שכר מושאלים</v>
          </cell>
          <cell r="G6121" t="str">
            <v>שכר</v>
          </cell>
          <cell r="H6121">
            <v>0</v>
          </cell>
          <cell r="I6121">
            <v>0</v>
          </cell>
        </row>
        <row r="6122">
          <cell r="A6122">
            <v>1826100410</v>
          </cell>
          <cell r="B6122">
            <v>410</v>
          </cell>
          <cell r="C6122">
            <v>826100</v>
          </cell>
          <cell r="D6122">
            <v>1</v>
          </cell>
          <cell r="E6122">
            <v>0</v>
          </cell>
          <cell r="F6122" t="str">
            <v>דמי שכירות</v>
          </cell>
          <cell r="G6122" t="str">
            <v>קשיח</v>
          </cell>
          <cell r="H6122">
            <v>0</v>
          </cell>
          <cell r="I6122">
            <v>0</v>
          </cell>
        </row>
        <row r="6123">
          <cell r="A6123">
            <v>1826100413</v>
          </cell>
          <cell r="B6123">
            <v>413</v>
          </cell>
          <cell r="C6123">
            <v>826100</v>
          </cell>
          <cell r="D6123">
            <v>1</v>
          </cell>
          <cell r="E6123">
            <v>0</v>
          </cell>
          <cell r="F6123" t="str">
            <v>דמ''ש</v>
          </cell>
          <cell r="G6123" t="str">
            <v>קשיח</v>
          </cell>
          <cell r="H6123">
            <v>0</v>
          </cell>
          <cell r="I6123">
            <v>0</v>
          </cell>
        </row>
        <row r="6124">
          <cell r="A6124">
            <v>1826100431</v>
          </cell>
          <cell r="B6124">
            <v>431</v>
          </cell>
          <cell r="C6124">
            <v>826100</v>
          </cell>
          <cell r="D6124">
            <v>1</v>
          </cell>
          <cell r="E6124">
            <v>0</v>
          </cell>
          <cell r="F6124" t="str">
            <v xml:space="preserve">חשמל              </v>
          </cell>
          <cell r="G6124" t="str">
            <v>קשיח</v>
          </cell>
          <cell r="H6124">
            <v>0.10000000000000009</v>
          </cell>
          <cell r="I6124">
            <v>2200</v>
          </cell>
        </row>
        <row r="6125">
          <cell r="A6125">
            <v>1826100432</v>
          </cell>
          <cell r="B6125">
            <v>432</v>
          </cell>
          <cell r="C6125">
            <v>826100</v>
          </cell>
          <cell r="D6125">
            <v>1</v>
          </cell>
          <cell r="E6125">
            <v>0</v>
          </cell>
          <cell r="F6125" t="str">
            <v xml:space="preserve">מים               </v>
          </cell>
          <cell r="G6125" t="str">
            <v>קשיח</v>
          </cell>
          <cell r="H6125">
            <v>0</v>
          </cell>
          <cell r="I6125">
            <v>0</v>
          </cell>
        </row>
        <row r="6126">
          <cell r="A6126">
            <v>1826100441</v>
          </cell>
          <cell r="B6126">
            <v>441</v>
          </cell>
          <cell r="C6126">
            <v>826100</v>
          </cell>
          <cell r="D6126">
            <v>1</v>
          </cell>
          <cell r="E6126">
            <v>0</v>
          </cell>
          <cell r="F6126" t="str">
            <v xml:space="preserve">ביטוח             </v>
          </cell>
          <cell r="G6126" t="str">
            <v>קשיח</v>
          </cell>
          <cell r="H6126">
            <v>0</v>
          </cell>
          <cell r="I6126">
            <v>29400</v>
          </cell>
        </row>
        <row r="6127">
          <cell r="A6127">
            <v>1826100870</v>
          </cell>
          <cell r="B6127">
            <v>870</v>
          </cell>
          <cell r="C6127">
            <v>826100</v>
          </cell>
          <cell r="D6127">
            <v>1</v>
          </cell>
          <cell r="E6127">
            <v>0</v>
          </cell>
          <cell r="F6127" t="str">
            <v xml:space="preserve">השתתפויות         </v>
          </cell>
          <cell r="G6127" t="str">
            <v>גמיש</v>
          </cell>
          <cell r="H6127">
            <v>4.3585329178198684E-2</v>
          </cell>
          <cell r="I6127">
            <v>4788700</v>
          </cell>
        </row>
        <row r="6128">
          <cell r="A6128">
            <v>1826100871</v>
          </cell>
          <cell r="B6128">
            <v>871</v>
          </cell>
          <cell r="C6128">
            <v>826100</v>
          </cell>
          <cell r="D6128">
            <v>1</v>
          </cell>
          <cell r="E6128">
            <v>0</v>
          </cell>
          <cell r="F6128" t="str">
            <v>הש'-פעולות מיוחדות</v>
          </cell>
          <cell r="G6128" t="str">
            <v>גמיש</v>
          </cell>
          <cell r="H6128">
            <v>0</v>
          </cell>
          <cell r="I6128">
            <v>1356100</v>
          </cell>
        </row>
        <row r="6129">
          <cell r="A6129">
            <v>1826100872</v>
          </cell>
          <cell r="B6129">
            <v>872</v>
          </cell>
          <cell r="C6129">
            <v>826100</v>
          </cell>
          <cell r="D6129">
            <v>1</v>
          </cell>
          <cell r="E6129">
            <v>0</v>
          </cell>
          <cell r="F6129" t="str">
            <v>ספר - ברטונוב</v>
          </cell>
          <cell r="G6129" t="str">
            <v>גמיש</v>
          </cell>
          <cell r="H6129">
            <v>0</v>
          </cell>
          <cell r="I6129">
            <v>0</v>
          </cell>
        </row>
        <row r="6130">
          <cell r="A6130">
            <v>1826100873</v>
          </cell>
          <cell r="B6130">
            <v>873</v>
          </cell>
          <cell r="C6130">
            <v>826100</v>
          </cell>
          <cell r="D6130">
            <v>1</v>
          </cell>
          <cell r="E6130">
            <v>0</v>
          </cell>
          <cell r="F6130" t="str">
            <v>השת'-שכר מנהל אדמ'</v>
          </cell>
          <cell r="G6130" t="str">
            <v>קשיח</v>
          </cell>
          <cell r="H6130">
            <v>0</v>
          </cell>
          <cell r="I6130">
            <v>0</v>
          </cell>
        </row>
        <row r="6131">
          <cell r="A6131">
            <v>1826100874</v>
          </cell>
          <cell r="B6131">
            <v>874</v>
          </cell>
          <cell r="C6131">
            <v>826100</v>
          </cell>
          <cell r="D6131">
            <v>1</v>
          </cell>
          <cell r="E6131">
            <v>0</v>
          </cell>
          <cell r="F6131" t="str">
            <v>דמי שכירות</v>
          </cell>
          <cell r="G6131" t="str">
            <v>קשיח</v>
          </cell>
          <cell r="H6131">
            <v>0</v>
          </cell>
          <cell r="I6131">
            <v>0</v>
          </cell>
        </row>
        <row r="6132">
          <cell r="A6132">
            <v>1826100875</v>
          </cell>
          <cell r="B6132">
            <v>875</v>
          </cell>
          <cell r="C6132">
            <v>826100</v>
          </cell>
          <cell r="D6132">
            <v>1</v>
          </cell>
          <cell r="E6132">
            <v>0</v>
          </cell>
          <cell r="F6132" t="str">
            <v>פסטיבל צלילי ילדות</v>
          </cell>
          <cell r="G6132" t="str">
            <v>גמיש</v>
          </cell>
          <cell r="H6132">
            <v>3.7805782060785775E-2</v>
          </cell>
          <cell r="I6132">
            <v>700000</v>
          </cell>
        </row>
        <row r="6133">
          <cell r="A6133">
            <v>1826100876</v>
          </cell>
          <cell r="B6133">
            <v>876</v>
          </cell>
          <cell r="C6133">
            <v>826100</v>
          </cell>
          <cell r="D6133">
            <v>1</v>
          </cell>
          <cell r="E6133">
            <v>0</v>
          </cell>
          <cell r="F6133" t="str">
            <v>מרכז לתינוקות</v>
          </cell>
          <cell r="G6133" t="str">
            <v>קשיח</v>
          </cell>
          <cell r="H6133">
            <v>0</v>
          </cell>
          <cell r="I6133">
            <v>722000</v>
          </cell>
        </row>
        <row r="6134">
          <cell r="A6134">
            <v>1826100877</v>
          </cell>
          <cell r="B6134">
            <v>877</v>
          </cell>
          <cell r="C6134">
            <v>826100</v>
          </cell>
          <cell r="D6134">
            <v>1</v>
          </cell>
          <cell r="E6134">
            <v>0</v>
          </cell>
          <cell r="F6134" t="str">
            <v>מסלול לתיאטרון קהילתי</v>
          </cell>
          <cell r="G6134" t="str">
            <v>גמיש</v>
          </cell>
          <cell r="H6134">
            <v>0</v>
          </cell>
          <cell r="I6134">
            <v>0</v>
          </cell>
        </row>
        <row r="6135">
          <cell r="A6135">
            <v>1826100879</v>
          </cell>
          <cell r="B6135">
            <v>879</v>
          </cell>
          <cell r="C6135">
            <v>826100</v>
          </cell>
          <cell r="D6135">
            <v>1</v>
          </cell>
          <cell r="E6135">
            <v>0</v>
          </cell>
          <cell r="F6135" t="str">
            <v>ביטוח-כנגד הכנסות</v>
          </cell>
          <cell r="G6135" t="str">
            <v>קשיח</v>
          </cell>
          <cell r="H6135">
            <v>0</v>
          </cell>
          <cell r="I6135">
            <v>29400</v>
          </cell>
        </row>
        <row r="6136">
          <cell r="A6136">
            <v>1826100931</v>
          </cell>
          <cell r="B6136">
            <v>931</v>
          </cell>
          <cell r="C6136">
            <v>826100</v>
          </cell>
          <cell r="D6136">
            <v>1</v>
          </cell>
          <cell r="E6136">
            <v>0</v>
          </cell>
          <cell r="F6136" t="str">
            <v xml:space="preserve">הוצאות חד פעמיות  </v>
          </cell>
          <cell r="G6136" t="str">
            <v>גמיש</v>
          </cell>
          <cell r="H6136">
            <v>0</v>
          </cell>
          <cell r="I6136">
            <v>0</v>
          </cell>
        </row>
        <row r="6137">
          <cell r="A6137">
            <v>1826100932</v>
          </cell>
          <cell r="B6137">
            <v>932</v>
          </cell>
          <cell r="C6137">
            <v>826100</v>
          </cell>
          <cell r="D6137">
            <v>1</v>
          </cell>
          <cell r="E6137">
            <v>0</v>
          </cell>
          <cell r="F6137" t="str">
            <v>ח"פ - גמ"ח מנהל</v>
          </cell>
          <cell r="G6137" t="str">
            <v>גמיש</v>
          </cell>
          <cell r="H6137">
            <v>0</v>
          </cell>
          <cell r="I6137">
            <v>0</v>
          </cell>
        </row>
        <row r="6138">
          <cell r="A6138">
            <v>1826100933</v>
          </cell>
          <cell r="B6138">
            <v>933</v>
          </cell>
          <cell r="C6138">
            <v>826100</v>
          </cell>
          <cell r="D6138">
            <v>1</v>
          </cell>
          <cell r="E6138">
            <v>0</v>
          </cell>
          <cell r="F6138" t="str">
            <v>ח"פ - הסכם מס הכנסה</v>
          </cell>
          <cell r="G6138" t="str">
            <v>גמיש</v>
          </cell>
          <cell r="H6138">
            <v>0</v>
          </cell>
          <cell r="I6138">
            <v>0</v>
          </cell>
        </row>
        <row r="6139">
          <cell r="A6139">
            <v>1826100935</v>
          </cell>
          <cell r="B6139">
            <v>935</v>
          </cell>
          <cell r="C6139">
            <v>826100</v>
          </cell>
          <cell r="D6139">
            <v>1</v>
          </cell>
          <cell r="E6139">
            <v>0</v>
          </cell>
          <cell r="F6139" t="str">
            <v>ארועי שנת ה - 60</v>
          </cell>
          <cell r="G6139" t="str">
            <v>גמיש</v>
          </cell>
          <cell r="H6139">
            <v>0</v>
          </cell>
          <cell r="I6139">
            <v>0</v>
          </cell>
        </row>
        <row r="6140">
          <cell r="A6140">
            <v>1826100950</v>
          </cell>
          <cell r="B6140">
            <v>950</v>
          </cell>
          <cell r="C6140">
            <v>826100</v>
          </cell>
          <cell r="D6140">
            <v>1</v>
          </cell>
          <cell r="E6140">
            <v>0</v>
          </cell>
          <cell r="F6140" t="str">
            <v>הלוואה לתיאטרון חולון</v>
          </cell>
          <cell r="G6140" t="str">
            <v>קשיח</v>
          </cell>
          <cell r="H6140">
            <v>0</v>
          </cell>
          <cell r="I6140">
            <v>0</v>
          </cell>
        </row>
        <row r="6141">
          <cell r="A6141">
            <v>1826100961</v>
          </cell>
          <cell r="B6141">
            <v>961</v>
          </cell>
          <cell r="C6141">
            <v>826100</v>
          </cell>
          <cell r="D6141">
            <v>1</v>
          </cell>
          <cell r="E6141">
            <v>0</v>
          </cell>
          <cell r="F6141" t="str">
            <v>רז' פעולות ורכישות</v>
          </cell>
          <cell r="G6141" t="str">
            <v>גמיש</v>
          </cell>
          <cell r="H6141">
            <v>0</v>
          </cell>
          <cell r="I6141">
            <v>0</v>
          </cell>
        </row>
        <row r="6142">
          <cell r="A6142" t="e">
            <v>#VALUE!</v>
          </cell>
          <cell r="B6142" t="str">
            <v>826100  סך הכל</v>
          </cell>
          <cell r="C6142">
            <v>0</v>
          </cell>
          <cell r="D6142">
            <v>0</v>
          </cell>
          <cell r="E6142">
            <v>0</v>
          </cell>
          <cell r="F6142" t="str">
            <v xml:space="preserve">תיאטרון חולון     </v>
          </cell>
          <cell r="G6142">
            <v>0</v>
          </cell>
          <cell r="H6142">
            <v>3.0491347050161544E-2</v>
          </cell>
          <cell r="I6142">
            <v>7627800</v>
          </cell>
        </row>
        <row r="6143">
          <cell r="A6143">
            <v>18261100</v>
          </cell>
          <cell r="B6143">
            <v>0</v>
          </cell>
          <cell r="C6143">
            <v>826110</v>
          </cell>
          <cell r="D6143">
            <v>1</v>
          </cell>
          <cell r="E6143">
            <v>0</v>
          </cell>
          <cell r="F6143" t="str">
            <v>הסטודיו למשחק</v>
          </cell>
          <cell r="G6143">
            <v>0</v>
          </cell>
          <cell r="H6143">
            <v>0</v>
          </cell>
          <cell r="I6143">
            <v>0</v>
          </cell>
        </row>
        <row r="6144">
          <cell r="A6144">
            <v>1826110872</v>
          </cell>
          <cell r="B6144">
            <v>872</v>
          </cell>
          <cell r="C6144">
            <v>826110</v>
          </cell>
          <cell r="D6144">
            <v>1</v>
          </cell>
          <cell r="E6144">
            <v>0</v>
          </cell>
          <cell r="F6144" t="str">
            <v>השת' בסטודיו למשחק</v>
          </cell>
          <cell r="G6144" t="str">
            <v>גמיש</v>
          </cell>
          <cell r="H6144">
            <v>0</v>
          </cell>
          <cell r="I6144">
            <v>0</v>
          </cell>
        </row>
        <row r="6145">
          <cell r="A6145">
            <v>1826110931</v>
          </cell>
          <cell r="B6145">
            <v>931</v>
          </cell>
          <cell r="C6145">
            <v>826110</v>
          </cell>
          <cell r="D6145">
            <v>1</v>
          </cell>
          <cell r="E6145">
            <v>0</v>
          </cell>
          <cell r="F6145" t="str">
            <v>השתתפות ח"פ בהפקה</v>
          </cell>
          <cell r="G6145" t="str">
            <v>גמיש</v>
          </cell>
          <cell r="H6145">
            <v>0</v>
          </cell>
          <cell r="I6145">
            <v>0</v>
          </cell>
        </row>
        <row r="6146">
          <cell r="A6146" t="e">
            <v>#VALUE!</v>
          </cell>
          <cell r="B6146" t="str">
            <v>826110  סך הכל</v>
          </cell>
          <cell r="C6146">
            <v>0</v>
          </cell>
          <cell r="D6146">
            <v>0</v>
          </cell>
          <cell r="E6146">
            <v>0</v>
          </cell>
          <cell r="F6146" t="str">
            <v>הסטודיו למשחק</v>
          </cell>
          <cell r="G6146">
            <v>0</v>
          </cell>
          <cell r="H6146">
            <v>0</v>
          </cell>
          <cell r="I6146">
            <v>0</v>
          </cell>
        </row>
        <row r="6147">
          <cell r="A6147">
            <v>18261200</v>
          </cell>
          <cell r="B6147">
            <v>0</v>
          </cell>
          <cell r="C6147">
            <v>826120</v>
          </cell>
          <cell r="D6147">
            <v>1</v>
          </cell>
          <cell r="E6147">
            <v>0</v>
          </cell>
          <cell r="F6147" t="str">
            <v>מוזיאון הקריקטורות</v>
          </cell>
          <cell r="G6147">
            <v>0</v>
          </cell>
          <cell r="H6147">
            <v>0</v>
          </cell>
          <cell r="I6147">
            <v>0</v>
          </cell>
        </row>
        <row r="6148">
          <cell r="A6148">
            <v>1826120250</v>
          </cell>
          <cell r="B6148">
            <v>250</v>
          </cell>
          <cell r="C6148">
            <v>826120</v>
          </cell>
          <cell r="D6148">
            <v>1</v>
          </cell>
          <cell r="E6148">
            <v>0</v>
          </cell>
          <cell r="F6148" t="str">
            <v>שכר מושאלים</v>
          </cell>
          <cell r="G6148" t="str">
            <v>שכר</v>
          </cell>
          <cell r="H6148">
            <v>0</v>
          </cell>
          <cell r="I6148">
            <v>0</v>
          </cell>
        </row>
        <row r="6149">
          <cell r="A6149">
            <v>1826120413</v>
          </cell>
          <cell r="B6149">
            <v>413</v>
          </cell>
          <cell r="C6149">
            <v>826120</v>
          </cell>
          <cell r="D6149">
            <v>1</v>
          </cell>
          <cell r="E6149">
            <v>0</v>
          </cell>
          <cell r="F6149" t="str">
            <v>דמ''ש</v>
          </cell>
          <cell r="G6149" t="str">
            <v>קשיח</v>
          </cell>
          <cell r="H6149">
            <v>0</v>
          </cell>
          <cell r="I6149">
            <v>0</v>
          </cell>
        </row>
        <row r="6150">
          <cell r="A6150">
            <v>1826120872</v>
          </cell>
          <cell r="B6150">
            <v>872</v>
          </cell>
          <cell r="C6150">
            <v>826120</v>
          </cell>
          <cell r="D6150">
            <v>1</v>
          </cell>
          <cell r="E6150">
            <v>0</v>
          </cell>
          <cell r="F6150" t="str">
            <v>השתתפות בהפעלה</v>
          </cell>
          <cell r="G6150" t="str">
            <v>גמיש</v>
          </cell>
          <cell r="H6150">
            <v>2.305278952393941E-2</v>
          </cell>
          <cell r="I6150">
            <v>750000</v>
          </cell>
        </row>
        <row r="6151">
          <cell r="A6151">
            <v>1826120873</v>
          </cell>
          <cell r="B6151">
            <v>873</v>
          </cell>
          <cell r="C6151">
            <v>826120</v>
          </cell>
          <cell r="D6151">
            <v>1</v>
          </cell>
          <cell r="E6151">
            <v>0</v>
          </cell>
          <cell r="F6151" t="str">
            <v>חוב משנה קודמת</v>
          </cell>
          <cell r="G6151" t="str">
            <v>גמיש</v>
          </cell>
          <cell r="H6151">
            <v>0</v>
          </cell>
          <cell r="I6151">
            <v>0</v>
          </cell>
        </row>
        <row r="6152">
          <cell r="A6152" t="e">
            <v>#VALUE!</v>
          </cell>
          <cell r="B6152" t="str">
            <v>826120  סך הכל</v>
          </cell>
          <cell r="C6152">
            <v>0</v>
          </cell>
          <cell r="D6152">
            <v>0</v>
          </cell>
          <cell r="E6152">
            <v>0</v>
          </cell>
          <cell r="F6152" t="str">
            <v>מוזיאון הקריקטורות</v>
          </cell>
          <cell r="G6152">
            <v>0</v>
          </cell>
          <cell r="H6152">
            <v>2.305278952393941E-2</v>
          </cell>
          <cell r="I6152">
            <v>750000</v>
          </cell>
        </row>
        <row r="6153">
          <cell r="A6153">
            <v>18262000</v>
          </cell>
          <cell r="B6153">
            <v>0</v>
          </cell>
          <cell r="C6153">
            <v>826200</v>
          </cell>
          <cell r="D6153">
            <v>1</v>
          </cell>
          <cell r="E6153">
            <v>0</v>
          </cell>
          <cell r="F6153" t="str">
            <v xml:space="preserve">אומנויות ותערוכות  </v>
          </cell>
          <cell r="G6153" t="str">
            <v xml:space="preserve"> </v>
          </cell>
          <cell r="H6153">
            <v>0</v>
          </cell>
          <cell r="I6153">
            <v>0</v>
          </cell>
        </row>
        <row r="6154">
          <cell r="A6154">
            <v>1826200110</v>
          </cell>
          <cell r="B6154">
            <v>110</v>
          </cell>
          <cell r="C6154">
            <v>826200</v>
          </cell>
          <cell r="D6154">
            <v>1</v>
          </cell>
          <cell r="E6154">
            <v>0</v>
          </cell>
          <cell r="F6154" t="str">
            <v>השכר הקובע-תקציבית</v>
          </cell>
          <cell r="G6154" t="str">
            <v>שכר</v>
          </cell>
          <cell r="H6154">
            <v>0</v>
          </cell>
          <cell r="I6154">
            <v>0</v>
          </cell>
        </row>
        <row r="6155">
          <cell r="A6155">
            <v>1826200119</v>
          </cell>
          <cell r="B6155">
            <v>119</v>
          </cell>
          <cell r="C6155">
            <v>826200</v>
          </cell>
          <cell r="D6155">
            <v>1</v>
          </cell>
          <cell r="E6155">
            <v>0</v>
          </cell>
          <cell r="F6155" t="str">
            <v>השכר הקובע צוברת</v>
          </cell>
          <cell r="G6155" t="str">
            <v>שכר</v>
          </cell>
          <cell r="H6155">
            <v>1.4834205933682343E-2</v>
          </cell>
          <cell r="I6155">
            <v>116300</v>
          </cell>
        </row>
        <row r="6156">
          <cell r="A6156">
            <v>1826200122</v>
          </cell>
          <cell r="B6156">
            <v>122</v>
          </cell>
          <cell r="C6156">
            <v>826200</v>
          </cell>
          <cell r="D6156">
            <v>1</v>
          </cell>
          <cell r="E6156">
            <v>0</v>
          </cell>
          <cell r="F6156" t="str">
            <v xml:space="preserve">ביגוד             </v>
          </cell>
          <cell r="G6156" t="str">
            <v>שכר</v>
          </cell>
          <cell r="H6156">
            <v>0.46666666666666656</v>
          </cell>
          <cell r="I6156">
            <v>2200</v>
          </cell>
        </row>
        <row r="6157">
          <cell r="A6157">
            <v>1826200126</v>
          </cell>
          <cell r="B6157">
            <v>126</v>
          </cell>
          <cell r="C6157">
            <v>826200</v>
          </cell>
          <cell r="D6157">
            <v>1</v>
          </cell>
          <cell r="E6157">
            <v>0</v>
          </cell>
          <cell r="F6157" t="str">
            <v xml:space="preserve">דמי הבראה         </v>
          </cell>
          <cell r="G6157" t="str">
            <v>שכר</v>
          </cell>
          <cell r="H6157">
            <v>-0.9642857142857143</v>
          </cell>
          <cell r="I6157">
            <v>1000</v>
          </cell>
        </row>
        <row r="6158">
          <cell r="A6158">
            <v>1826200130</v>
          </cell>
          <cell r="B6158">
            <v>130</v>
          </cell>
          <cell r="C6158">
            <v>826200</v>
          </cell>
          <cell r="D6158">
            <v>1</v>
          </cell>
          <cell r="E6158">
            <v>0</v>
          </cell>
          <cell r="F6158" t="str">
            <v xml:space="preserve">שעות נוספות       </v>
          </cell>
          <cell r="G6158" t="str">
            <v>שכר</v>
          </cell>
          <cell r="H6158">
            <v>0</v>
          </cell>
          <cell r="I6158">
            <v>0</v>
          </cell>
        </row>
        <row r="6159">
          <cell r="A6159">
            <v>1826200140</v>
          </cell>
          <cell r="B6159">
            <v>140</v>
          </cell>
          <cell r="C6159">
            <v>826200</v>
          </cell>
          <cell r="D6159">
            <v>1</v>
          </cell>
          <cell r="E6159">
            <v>0</v>
          </cell>
          <cell r="F6159" t="str">
            <v>השתתפות באחזקת רכב</v>
          </cell>
          <cell r="G6159" t="str">
            <v>שכר</v>
          </cell>
          <cell r="H6159">
            <v>0</v>
          </cell>
          <cell r="I6159">
            <v>10800</v>
          </cell>
        </row>
        <row r="6160">
          <cell r="A6160">
            <v>1826200210</v>
          </cell>
          <cell r="B6160">
            <v>210</v>
          </cell>
          <cell r="C6160">
            <v>826200</v>
          </cell>
          <cell r="D6160">
            <v>1</v>
          </cell>
          <cell r="E6160">
            <v>0</v>
          </cell>
          <cell r="F6160" t="str">
            <v>שכר ללא תקן</v>
          </cell>
          <cell r="G6160" t="str">
            <v>שכר</v>
          </cell>
          <cell r="H6160">
            <v>0</v>
          </cell>
          <cell r="I6160">
            <v>0</v>
          </cell>
        </row>
        <row r="6161">
          <cell r="A6161">
            <v>1826200420</v>
          </cell>
          <cell r="B6161">
            <v>420</v>
          </cell>
          <cell r="C6161">
            <v>826200</v>
          </cell>
          <cell r="D6161">
            <v>1</v>
          </cell>
          <cell r="E6161">
            <v>0</v>
          </cell>
          <cell r="F6161" t="str">
            <v xml:space="preserve">כיבוי אש          </v>
          </cell>
          <cell r="G6161" t="str">
            <v>גמיש</v>
          </cell>
          <cell r="H6161">
            <v>0</v>
          </cell>
          <cell r="I6161">
            <v>0</v>
          </cell>
        </row>
        <row r="6162">
          <cell r="A6162">
            <v>1826200423</v>
          </cell>
          <cell r="B6162">
            <v>423</v>
          </cell>
          <cell r="C6162">
            <v>826200</v>
          </cell>
          <cell r="D6162">
            <v>1</v>
          </cell>
          <cell r="E6162">
            <v>0</v>
          </cell>
          <cell r="F6162" t="str">
            <v xml:space="preserve">תחזוקת מבנה       </v>
          </cell>
          <cell r="G6162" t="str">
            <v>קשיח</v>
          </cell>
          <cell r="H6162">
            <v>0</v>
          </cell>
          <cell r="I6162">
            <v>95000</v>
          </cell>
        </row>
        <row r="6163">
          <cell r="A6163">
            <v>1826200432</v>
          </cell>
          <cell r="B6163">
            <v>432</v>
          </cell>
          <cell r="C6163">
            <v>826200</v>
          </cell>
          <cell r="D6163">
            <v>1</v>
          </cell>
          <cell r="E6163">
            <v>0</v>
          </cell>
          <cell r="F6163" t="str">
            <v xml:space="preserve">מים               </v>
          </cell>
          <cell r="G6163" t="str">
            <v>קשיח</v>
          </cell>
          <cell r="H6163">
            <v>0</v>
          </cell>
          <cell r="I6163">
            <v>0</v>
          </cell>
        </row>
        <row r="6164">
          <cell r="A6164">
            <v>1826200433</v>
          </cell>
          <cell r="B6164">
            <v>433</v>
          </cell>
          <cell r="C6164">
            <v>826200</v>
          </cell>
          <cell r="D6164">
            <v>1</v>
          </cell>
          <cell r="E6164">
            <v>0</v>
          </cell>
          <cell r="F6164" t="str">
            <v xml:space="preserve">חומרי נקיון       </v>
          </cell>
          <cell r="G6164" t="str">
            <v>גמיש</v>
          </cell>
          <cell r="H6164">
            <v>0</v>
          </cell>
          <cell r="I6164">
            <v>0</v>
          </cell>
        </row>
        <row r="6165">
          <cell r="A6165">
            <v>1826200437</v>
          </cell>
          <cell r="B6165">
            <v>437</v>
          </cell>
          <cell r="C6165">
            <v>826200</v>
          </cell>
          <cell r="D6165">
            <v>1</v>
          </cell>
          <cell r="E6165">
            <v>0</v>
          </cell>
          <cell r="F6165" t="str">
            <v xml:space="preserve">אחזקת אזעקה       </v>
          </cell>
          <cell r="G6165" t="str">
            <v>קשיח</v>
          </cell>
          <cell r="H6165">
            <v>0.55555555555555558</v>
          </cell>
          <cell r="I6165">
            <v>4200</v>
          </cell>
        </row>
        <row r="6166">
          <cell r="A6166">
            <v>1826200441</v>
          </cell>
          <cell r="B6166">
            <v>441</v>
          </cell>
          <cell r="C6166">
            <v>826200</v>
          </cell>
          <cell r="D6166">
            <v>1</v>
          </cell>
          <cell r="E6166">
            <v>0</v>
          </cell>
          <cell r="F6166" t="str">
            <v>ביטוח</v>
          </cell>
          <cell r="G6166" t="str">
            <v>קשיח</v>
          </cell>
          <cell r="H6166">
            <v>0</v>
          </cell>
          <cell r="I6166">
            <v>4700</v>
          </cell>
        </row>
        <row r="6167">
          <cell r="A6167">
            <v>1826200450</v>
          </cell>
          <cell r="B6167">
            <v>450</v>
          </cell>
          <cell r="C6167">
            <v>826200</v>
          </cell>
          <cell r="D6167">
            <v>1</v>
          </cell>
          <cell r="E6167">
            <v>0</v>
          </cell>
          <cell r="F6167" t="str">
            <v>אחזקת תמי 4</v>
          </cell>
          <cell r="G6167" t="str">
            <v>קשיח</v>
          </cell>
          <cell r="H6167">
            <v>0</v>
          </cell>
          <cell r="I6167">
            <v>1100</v>
          </cell>
        </row>
        <row r="6168">
          <cell r="A6168">
            <v>1826200470</v>
          </cell>
          <cell r="B6168">
            <v>470</v>
          </cell>
          <cell r="C6168">
            <v>826200</v>
          </cell>
          <cell r="D6168">
            <v>1</v>
          </cell>
          <cell r="E6168">
            <v>0</v>
          </cell>
          <cell r="F6168" t="str">
            <v xml:space="preserve">אחזקת מכונות משרד </v>
          </cell>
          <cell r="G6168" t="str">
            <v>גמיש</v>
          </cell>
          <cell r="H6168">
            <v>0</v>
          </cell>
          <cell r="I6168">
            <v>0</v>
          </cell>
        </row>
        <row r="6169">
          <cell r="A6169">
            <v>1826200471</v>
          </cell>
          <cell r="B6169">
            <v>471</v>
          </cell>
          <cell r="C6169">
            <v>826200</v>
          </cell>
          <cell r="D6169">
            <v>1</v>
          </cell>
          <cell r="E6169">
            <v>0</v>
          </cell>
          <cell r="F6169" t="str">
            <v xml:space="preserve">מכשירי כתיבה      </v>
          </cell>
          <cell r="G6169" t="str">
            <v>גמיש</v>
          </cell>
          <cell r="H6169">
            <v>0</v>
          </cell>
          <cell r="I6169">
            <v>0</v>
          </cell>
        </row>
        <row r="6170">
          <cell r="A6170">
            <v>1826200511</v>
          </cell>
          <cell r="B6170">
            <v>511</v>
          </cell>
          <cell r="C6170">
            <v>826200</v>
          </cell>
          <cell r="D6170">
            <v>1</v>
          </cell>
          <cell r="E6170">
            <v>0</v>
          </cell>
          <cell r="F6170" t="str">
            <v xml:space="preserve">אירוח וכיבוד      </v>
          </cell>
          <cell r="G6170" t="str">
            <v>גמיש</v>
          </cell>
          <cell r="H6170">
            <v>0</v>
          </cell>
          <cell r="I6170">
            <v>0</v>
          </cell>
        </row>
        <row r="6171">
          <cell r="A6171">
            <v>1826200512</v>
          </cell>
          <cell r="B6171">
            <v>512</v>
          </cell>
          <cell r="C6171">
            <v>826200</v>
          </cell>
          <cell r="D6171">
            <v>1</v>
          </cell>
          <cell r="E6171">
            <v>0</v>
          </cell>
          <cell r="F6171" t="str">
            <v xml:space="preserve">אירוח וכיבוד      </v>
          </cell>
          <cell r="G6171" t="str">
            <v>גמיש</v>
          </cell>
          <cell r="H6171">
            <v>0</v>
          </cell>
          <cell r="I6171">
            <v>0</v>
          </cell>
        </row>
        <row r="6172">
          <cell r="A6172">
            <v>1826200522</v>
          </cell>
          <cell r="B6172">
            <v>522</v>
          </cell>
          <cell r="C6172">
            <v>826200</v>
          </cell>
          <cell r="D6172">
            <v>1</v>
          </cell>
          <cell r="E6172">
            <v>0</v>
          </cell>
          <cell r="F6172" t="str">
            <v xml:space="preserve">ספרים ועיתונים    </v>
          </cell>
          <cell r="G6172" t="str">
            <v>גמיש</v>
          </cell>
          <cell r="H6172">
            <v>0</v>
          </cell>
          <cell r="I6172">
            <v>0</v>
          </cell>
        </row>
        <row r="6173">
          <cell r="A6173">
            <v>1826200540</v>
          </cell>
          <cell r="B6173">
            <v>540</v>
          </cell>
          <cell r="C6173">
            <v>826200</v>
          </cell>
          <cell r="D6173">
            <v>1</v>
          </cell>
          <cell r="E6173">
            <v>0</v>
          </cell>
          <cell r="F6173" t="str">
            <v xml:space="preserve">הוצאות טלפון      </v>
          </cell>
          <cell r="G6173" t="str">
            <v>קשיח</v>
          </cell>
          <cell r="H6173">
            <v>0</v>
          </cell>
          <cell r="I6173">
            <v>0</v>
          </cell>
        </row>
        <row r="6174">
          <cell r="A6174">
            <v>1826200544</v>
          </cell>
          <cell r="B6174">
            <v>544</v>
          </cell>
          <cell r="C6174">
            <v>826200</v>
          </cell>
          <cell r="D6174">
            <v>1</v>
          </cell>
          <cell r="E6174">
            <v>0</v>
          </cell>
          <cell r="F6174" t="str">
            <v xml:space="preserve">הוצאות דאר        </v>
          </cell>
          <cell r="G6174" t="str">
            <v>קשיח</v>
          </cell>
          <cell r="H6174">
            <v>0</v>
          </cell>
          <cell r="I6174">
            <v>0</v>
          </cell>
        </row>
        <row r="6175">
          <cell r="A6175">
            <v>1826200550</v>
          </cell>
          <cell r="B6175">
            <v>550</v>
          </cell>
          <cell r="C6175">
            <v>826200</v>
          </cell>
          <cell r="D6175">
            <v>1</v>
          </cell>
          <cell r="E6175">
            <v>0</v>
          </cell>
          <cell r="F6175" t="str">
            <v xml:space="preserve">פירסומים          </v>
          </cell>
          <cell r="G6175" t="str">
            <v>גמיש</v>
          </cell>
          <cell r="H6175">
            <v>0</v>
          </cell>
          <cell r="I6175">
            <v>180500</v>
          </cell>
        </row>
        <row r="6176">
          <cell r="A6176">
            <v>1826200562</v>
          </cell>
          <cell r="B6176">
            <v>562</v>
          </cell>
          <cell r="C6176">
            <v>826200</v>
          </cell>
          <cell r="D6176">
            <v>1</v>
          </cell>
          <cell r="E6176">
            <v>0</v>
          </cell>
          <cell r="F6176" t="str">
            <v xml:space="preserve">הדפסות            </v>
          </cell>
          <cell r="G6176" t="str">
            <v>גמיש</v>
          </cell>
          <cell r="H6176">
            <v>0</v>
          </cell>
          <cell r="I6176">
            <v>0</v>
          </cell>
        </row>
        <row r="6177">
          <cell r="A6177">
            <v>1826200710</v>
          </cell>
          <cell r="B6177">
            <v>710</v>
          </cell>
          <cell r="C6177">
            <v>826200</v>
          </cell>
          <cell r="D6177">
            <v>1</v>
          </cell>
          <cell r="E6177">
            <v>0</v>
          </cell>
          <cell r="F6177" t="str">
            <v xml:space="preserve">הובלות והסעות     </v>
          </cell>
          <cell r="G6177" t="str">
            <v>גמיש</v>
          </cell>
          <cell r="H6177">
            <v>0</v>
          </cell>
          <cell r="I6177">
            <v>36100</v>
          </cell>
        </row>
        <row r="6178">
          <cell r="A6178">
            <v>1826200751</v>
          </cell>
          <cell r="B6178">
            <v>751</v>
          </cell>
          <cell r="C6178">
            <v>826200</v>
          </cell>
          <cell r="D6178">
            <v>1</v>
          </cell>
          <cell r="E6178">
            <v>0</v>
          </cell>
          <cell r="F6178" t="str">
            <v>אחזקה גלריית החווה</v>
          </cell>
          <cell r="G6178" t="str">
            <v>גמיש</v>
          </cell>
          <cell r="H6178">
            <v>0</v>
          </cell>
          <cell r="I6178">
            <v>9000</v>
          </cell>
        </row>
        <row r="6179">
          <cell r="A6179">
            <v>1826200752</v>
          </cell>
          <cell r="B6179">
            <v>752</v>
          </cell>
          <cell r="C6179">
            <v>826200</v>
          </cell>
          <cell r="D6179">
            <v>1</v>
          </cell>
          <cell r="E6179">
            <v>0</v>
          </cell>
          <cell r="F6179" t="str">
            <v xml:space="preserve">נקיון בקבלנות     </v>
          </cell>
          <cell r="G6179" t="str">
            <v>קשיח</v>
          </cell>
          <cell r="H6179">
            <v>0.1333333333333333</v>
          </cell>
          <cell r="I6179">
            <v>17000</v>
          </cell>
        </row>
        <row r="6180">
          <cell r="A6180">
            <v>1826200756</v>
          </cell>
          <cell r="B6180">
            <v>756</v>
          </cell>
          <cell r="C6180">
            <v>826200</v>
          </cell>
          <cell r="D6180">
            <v>1</v>
          </cell>
          <cell r="E6180">
            <v>0</v>
          </cell>
          <cell r="F6180" t="str">
            <v>שמירה בקבלנות</v>
          </cell>
          <cell r="G6180" t="str">
            <v>קשיח</v>
          </cell>
          <cell r="H6180">
            <v>0.35416666666666674</v>
          </cell>
          <cell r="I6180">
            <v>130000</v>
          </cell>
        </row>
        <row r="6181">
          <cell r="A6181">
            <v>1826200763</v>
          </cell>
          <cell r="B6181">
            <v>763</v>
          </cell>
          <cell r="C6181">
            <v>826200</v>
          </cell>
          <cell r="D6181">
            <v>1</v>
          </cell>
          <cell r="E6181">
            <v>0</v>
          </cell>
          <cell r="F6181" t="str">
            <v xml:space="preserve">עובדי חברת מוסדות </v>
          </cell>
          <cell r="G6181" t="str">
            <v>קשיח</v>
          </cell>
          <cell r="H6181">
            <v>0</v>
          </cell>
          <cell r="I6181">
            <v>0</v>
          </cell>
        </row>
        <row r="6182">
          <cell r="A6182">
            <v>1826200780</v>
          </cell>
          <cell r="B6182">
            <v>780</v>
          </cell>
          <cell r="C6182">
            <v>826200</v>
          </cell>
          <cell r="D6182">
            <v>1</v>
          </cell>
          <cell r="E6182">
            <v>0</v>
          </cell>
          <cell r="F6182" t="str">
            <v>אירוע פתיחת עונה</v>
          </cell>
          <cell r="G6182" t="str">
            <v>גמיש</v>
          </cell>
          <cell r="H6182">
            <v>0</v>
          </cell>
          <cell r="I6182">
            <v>135400</v>
          </cell>
        </row>
        <row r="6183">
          <cell r="A6183">
            <v>1826200781</v>
          </cell>
          <cell r="B6183">
            <v>781</v>
          </cell>
          <cell r="C6183">
            <v>826200</v>
          </cell>
          <cell r="D6183">
            <v>1</v>
          </cell>
          <cell r="E6183">
            <v>0</v>
          </cell>
          <cell r="F6183" t="str">
            <v xml:space="preserve">טכס יקיר חולון    </v>
          </cell>
          <cell r="G6183" t="str">
            <v>גמיש</v>
          </cell>
          <cell r="H6183">
            <v>0</v>
          </cell>
          <cell r="I6183">
            <v>67600</v>
          </cell>
        </row>
        <row r="6184">
          <cell r="A6184">
            <v>1826200782</v>
          </cell>
          <cell r="B6184">
            <v>782</v>
          </cell>
          <cell r="C6184">
            <v>826200</v>
          </cell>
          <cell r="D6184">
            <v>1</v>
          </cell>
          <cell r="E6184">
            <v>0</v>
          </cell>
          <cell r="F6184" t="str">
            <v>הפקת סרטים תיעודיים</v>
          </cell>
          <cell r="G6184" t="str">
            <v>גמיש</v>
          </cell>
          <cell r="H6184">
            <v>0</v>
          </cell>
          <cell r="I6184">
            <v>0</v>
          </cell>
        </row>
        <row r="6185">
          <cell r="A6185">
            <v>1826200783</v>
          </cell>
          <cell r="B6185">
            <v>783</v>
          </cell>
          <cell r="C6185">
            <v>826200</v>
          </cell>
          <cell r="D6185">
            <v>1</v>
          </cell>
          <cell r="E6185">
            <v>0</v>
          </cell>
          <cell r="F6185" t="str">
            <v>תערוכה מרכזית</v>
          </cell>
          <cell r="G6185" t="str">
            <v>גמיש</v>
          </cell>
          <cell r="H6185">
            <v>0</v>
          </cell>
          <cell r="I6185">
            <v>0</v>
          </cell>
        </row>
        <row r="6186">
          <cell r="A6186">
            <v>1826200784</v>
          </cell>
          <cell r="B6186">
            <v>784</v>
          </cell>
          <cell r="C6186">
            <v>826200</v>
          </cell>
          <cell r="D6186">
            <v>1</v>
          </cell>
          <cell r="E6186">
            <v>0</v>
          </cell>
          <cell r="F6186" t="str">
            <v>ספר קומיקס</v>
          </cell>
          <cell r="G6186" t="str">
            <v>גמיש</v>
          </cell>
          <cell r="H6186">
            <v>0</v>
          </cell>
          <cell r="I6186">
            <v>41500</v>
          </cell>
        </row>
        <row r="6187">
          <cell r="A6187">
            <v>1826200785</v>
          </cell>
          <cell r="B6187">
            <v>785</v>
          </cell>
          <cell r="C6187">
            <v>826200</v>
          </cell>
          <cell r="D6187">
            <v>1</v>
          </cell>
          <cell r="E6187">
            <v>0</v>
          </cell>
          <cell r="F6187" t="str">
            <v>פסטיבל הקולנוע</v>
          </cell>
          <cell r="G6187" t="str">
            <v>גמיש</v>
          </cell>
          <cell r="H6187">
            <v>0</v>
          </cell>
          <cell r="I6187">
            <v>0</v>
          </cell>
        </row>
        <row r="6188">
          <cell r="A6188">
            <v>1826200786</v>
          </cell>
          <cell r="B6188">
            <v>786</v>
          </cell>
          <cell r="C6188">
            <v>826200</v>
          </cell>
          <cell r="D6188">
            <v>1</v>
          </cell>
          <cell r="E6188">
            <v>0</v>
          </cell>
          <cell r="F6188" t="str">
            <v>פעולות גלריית המשכן</v>
          </cell>
          <cell r="G6188" t="str">
            <v>גמיש</v>
          </cell>
          <cell r="H6188">
            <v>0</v>
          </cell>
          <cell r="I6188">
            <v>48700</v>
          </cell>
        </row>
        <row r="6189">
          <cell r="A6189">
            <v>1826200787</v>
          </cell>
          <cell r="B6189">
            <v>787</v>
          </cell>
          <cell r="C6189">
            <v>826200</v>
          </cell>
          <cell r="D6189">
            <v>1</v>
          </cell>
          <cell r="E6189">
            <v>0</v>
          </cell>
          <cell r="F6189" t="str">
            <v>תערוכה מרכזית</v>
          </cell>
          <cell r="G6189" t="str">
            <v>גמיש</v>
          </cell>
          <cell r="H6189">
            <v>0</v>
          </cell>
          <cell r="I6189">
            <v>9000</v>
          </cell>
        </row>
        <row r="6190">
          <cell r="A6190">
            <v>1826200791</v>
          </cell>
          <cell r="B6190">
            <v>791</v>
          </cell>
          <cell r="C6190">
            <v>826200</v>
          </cell>
          <cell r="D6190">
            <v>1</v>
          </cell>
          <cell r="E6190">
            <v>0</v>
          </cell>
          <cell r="F6190" t="str">
            <v>תערוכת חוצות גן המוזיאון</v>
          </cell>
          <cell r="G6190" t="str">
            <v>גמיש</v>
          </cell>
          <cell r="H6190">
            <v>0</v>
          </cell>
          <cell r="I6190">
            <v>55100</v>
          </cell>
        </row>
        <row r="6191">
          <cell r="A6191">
            <v>1826200792</v>
          </cell>
          <cell r="B6191">
            <v>792</v>
          </cell>
          <cell r="C6191">
            <v>826200</v>
          </cell>
          <cell r="D6191">
            <v>1</v>
          </cell>
          <cell r="E6191">
            <v>0</v>
          </cell>
          <cell r="F6191" t="str">
            <v>פעולות גלריית חנקין</v>
          </cell>
          <cell r="G6191" t="str">
            <v>גמיש</v>
          </cell>
          <cell r="H6191">
            <v>0</v>
          </cell>
          <cell r="I6191">
            <v>13500</v>
          </cell>
        </row>
        <row r="6192">
          <cell r="A6192">
            <v>1826200793</v>
          </cell>
          <cell r="B6192">
            <v>793</v>
          </cell>
          <cell r="C6192">
            <v>826200</v>
          </cell>
          <cell r="D6192">
            <v>1</v>
          </cell>
          <cell r="E6192">
            <v>0</v>
          </cell>
          <cell r="F6192" t="str">
            <v>פעולות גלריית התיאטרון</v>
          </cell>
          <cell r="G6192" t="str">
            <v>גמיש</v>
          </cell>
          <cell r="H6192">
            <v>0</v>
          </cell>
          <cell r="I6192">
            <v>4500</v>
          </cell>
        </row>
        <row r="6193">
          <cell r="A6193">
            <v>1826200796</v>
          </cell>
          <cell r="B6193">
            <v>796</v>
          </cell>
          <cell r="C6193">
            <v>826200</v>
          </cell>
          <cell r="D6193">
            <v>1</v>
          </cell>
          <cell r="E6193">
            <v>0</v>
          </cell>
          <cell r="F6193" t="str">
            <v>פעולות גלריית החווה</v>
          </cell>
          <cell r="G6193" t="str">
            <v>גמיש</v>
          </cell>
          <cell r="H6193">
            <v>0</v>
          </cell>
          <cell r="I6193">
            <v>54200</v>
          </cell>
        </row>
        <row r="6194">
          <cell r="A6194">
            <v>1826200961</v>
          </cell>
          <cell r="B6194">
            <v>961</v>
          </cell>
          <cell r="C6194">
            <v>826200</v>
          </cell>
          <cell r="D6194">
            <v>1</v>
          </cell>
          <cell r="E6194">
            <v>0</v>
          </cell>
          <cell r="F6194" t="str">
            <v>רז' פעולות ורכישות</v>
          </cell>
          <cell r="G6194" t="str">
            <v>גמיש</v>
          </cell>
          <cell r="H6194">
            <v>0</v>
          </cell>
          <cell r="I6194">
            <v>0</v>
          </cell>
        </row>
        <row r="6195">
          <cell r="A6195" t="e">
            <v>#VALUE!</v>
          </cell>
          <cell r="B6195" t="str">
            <v>826200  סך הכל</v>
          </cell>
          <cell r="C6195">
            <v>0</v>
          </cell>
          <cell r="D6195">
            <v>0</v>
          </cell>
          <cell r="E6195">
            <v>0</v>
          </cell>
          <cell r="F6195" t="str">
            <v xml:space="preserve">אומנויות ותערוכות  </v>
          </cell>
          <cell r="G6195">
            <v>0</v>
          </cell>
          <cell r="H6195">
            <v>1.2591508052708589E-2</v>
          </cell>
          <cell r="I6195">
            <v>1037400</v>
          </cell>
        </row>
        <row r="6196">
          <cell r="A6196">
            <v>18263000</v>
          </cell>
          <cell r="B6196">
            <v>0</v>
          </cell>
          <cell r="C6196">
            <v>826300</v>
          </cell>
          <cell r="D6196">
            <v>1</v>
          </cell>
          <cell r="E6196">
            <v>0</v>
          </cell>
          <cell r="F6196" t="str">
            <v>מוזיאון הילדים</v>
          </cell>
          <cell r="G6196" t="str">
            <v xml:space="preserve"> </v>
          </cell>
          <cell r="H6196">
            <v>0</v>
          </cell>
          <cell r="I6196">
            <v>0</v>
          </cell>
        </row>
        <row r="6197">
          <cell r="A6197">
            <v>1826300410</v>
          </cell>
          <cell r="B6197">
            <v>410</v>
          </cell>
          <cell r="C6197">
            <v>826300</v>
          </cell>
          <cell r="D6197">
            <v>1</v>
          </cell>
          <cell r="E6197">
            <v>0</v>
          </cell>
          <cell r="F6197" t="str">
            <v>שכר דירה</v>
          </cell>
          <cell r="G6197" t="str">
            <v>קשיח</v>
          </cell>
          <cell r="H6197">
            <v>0</v>
          </cell>
          <cell r="I6197">
            <v>0</v>
          </cell>
        </row>
        <row r="6198">
          <cell r="A6198">
            <v>1826300413</v>
          </cell>
          <cell r="B6198">
            <v>413</v>
          </cell>
          <cell r="C6198">
            <v>826300</v>
          </cell>
          <cell r="D6198">
            <v>1</v>
          </cell>
          <cell r="E6198">
            <v>0</v>
          </cell>
          <cell r="F6198" t="str">
            <v>דמ''ש</v>
          </cell>
          <cell r="G6198" t="str">
            <v>קשיח</v>
          </cell>
          <cell r="H6198">
            <v>0</v>
          </cell>
          <cell r="I6198">
            <v>0</v>
          </cell>
        </row>
        <row r="6199">
          <cell r="A6199">
            <v>1826300432</v>
          </cell>
          <cell r="B6199">
            <v>432</v>
          </cell>
          <cell r="C6199">
            <v>826300</v>
          </cell>
          <cell r="D6199">
            <v>1</v>
          </cell>
          <cell r="E6199">
            <v>0</v>
          </cell>
          <cell r="F6199" t="str">
            <v xml:space="preserve">מים               </v>
          </cell>
          <cell r="G6199" t="str">
            <v>קשיח</v>
          </cell>
          <cell r="H6199">
            <v>0</v>
          </cell>
          <cell r="I6199">
            <v>0</v>
          </cell>
        </row>
        <row r="6200">
          <cell r="A6200">
            <v>1826300437</v>
          </cell>
          <cell r="B6200">
            <v>437</v>
          </cell>
          <cell r="C6200">
            <v>826300</v>
          </cell>
          <cell r="D6200">
            <v>1</v>
          </cell>
          <cell r="E6200">
            <v>0</v>
          </cell>
          <cell r="F6200" t="str">
            <v xml:space="preserve">אחזקת אזעקה       </v>
          </cell>
          <cell r="G6200" t="str">
            <v>קשיח</v>
          </cell>
          <cell r="H6200">
            <v>0</v>
          </cell>
          <cell r="I6200">
            <v>0</v>
          </cell>
        </row>
        <row r="6201">
          <cell r="A6201">
            <v>1826300441</v>
          </cell>
          <cell r="B6201">
            <v>441</v>
          </cell>
          <cell r="C6201">
            <v>826300</v>
          </cell>
          <cell r="D6201">
            <v>1</v>
          </cell>
          <cell r="E6201">
            <v>0</v>
          </cell>
          <cell r="F6201" t="str">
            <v xml:space="preserve">ביטוח             </v>
          </cell>
          <cell r="G6201" t="str">
            <v>קשיח</v>
          </cell>
          <cell r="H6201">
            <v>0</v>
          </cell>
          <cell r="I6201">
            <v>40500</v>
          </cell>
        </row>
        <row r="6202">
          <cell r="A6202">
            <v>1826300870</v>
          </cell>
          <cell r="B6202">
            <v>870</v>
          </cell>
          <cell r="C6202">
            <v>826300</v>
          </cell>
          <cell r="D6202">
            <v>1</v>
          </cell>
          <cell r="E6202">
            <v>0</v>
          </cell>
          <cell r="F6202" t="str">
            <v xml:space="preserve">הקצבה לפעולות     </v>
          </cell>
          <cell r="G6202" t="str">
            <v>גמיש</v>
          </cell>
          <cell r="H6202">
            <v>6.5627132881818762E-2</v>
          </cell>
          <cell r="I6202">
            <v>4059400</v>
          </cell>
        </row>
        <row r="6203">
          <cell r="A6203">
            <v>1826300871</v>
          </cell>
          <cell r="B6203">
            <v>871</v>
          </cell>
          <cell r="C6203">
            <v>826300</v>
          </cell>
          <cell r="D6203">
            <v>1</v>
          </cell>
          <cell r="E6203">
            <v>0</v>
          </cell>
          <cell r="F6203" t="str">
            <v>השת' בפסטיבלים</v>
          </cell>
          <cell r="G6203" t="str">
            <v>גמיש</v>
          </cell>
          <cell r="H6203">
            <v>0</v>
          </cell>
          <cell r="I6203">
            <v>0</v>
          </cell>
        </row>
        <row r="6204">
          <cell r="A6204">
            <v>1826300872</v>
          </cell>
          <cell r="B6204">
            <v>872</v>
          </cell>
          <cell r="C6204">
            <v>826300</v>
          </cell>
          <cell r="D6204">
            <v>1</v>
          </cell>
          <cell r="E6204">
            <v>0</v>
          </cell>
          <cell r="F6204" t="str">
            <v>בגובה העיניים</v>
          </cell>
          <cell r="G6204" t="str">
            <v>גמיש</v>
          </cell>
          <cell r="H6204">
            <v>0</v>
          </cell>
          <cell r="I6204">
            <v>841100</v>
          </cell>
        </row>
        <row r="6205">
          <cell r="A6205">
            <v>1826300873</v>
          </cell>
          <cell r="B6205">
            <v>873</v>
          </cell>
          <cell r="C6205">
            <v>826300</v>
          </cell>
          <cell r="D6205">
            <v>1</v>
          </cell>
          <cell r="E6205">
            <v>0</v>
          </cell>
          <cell r="F6205" t="str">
            <v>ארועים - חדש</v>
          </cell>
          <cell r="G6205" t="str">
            <v>גמיש</v>
          </cell>
          <cell r="H6205">
            <v>0</v>
          </cell>
          <cell r="I6205">
            <v>0</v>
          </cell>
        </row>
        <row r="6206">
          <cell r="A6206">
            <v>1826300874</v>
          </cell>
          <cell r="B6206">
            <v>874</v>
          </cell>
          <cell r="C6206">
            <v>826300</v>
          </cell>
          <cell r="D6206">
            <v>1</v>
          </cell>
          <cell r="E6206">
            <v>0</v>
          </cell>
          <cell r="F6206" t="str">
            <v>שכר דירה</v>
          </cell>
          <cell r="G6206" t="str">
            <v>קשיח</v>
          </cell>
          <cell r="H6206">
            <v>0</v>
          </cell>
          <cell r="I6206">
            <v>40000</v>
          </cell>
        </row>
        <row r="6207">
          <cell r="A6207">
            <v>1826300875</v>
          </cell>
          <cell r="B6207">
            <v>875</v>
          </cell>
          <cell r="C6207">
            <v>826300</v>
          </cell>
          <cell r="D6207">
            <v>1</v>
          </cell>
          <cell r="E6207">
            <v>0</v>
          </cell>
          <cell r="F6207" t="str">
            <v>השת'-גייס תרומות 2007</v>
          </cell>
          <cell r="G6207" t="str">
            <v>גמיש</v>
          </cell>
          <cell r="H6207">
            <v>0</v>
          </cell>
          <cell r="I6207">
            <v>0</v>
          </cell>
        </row>
        <row r="6208">
          <cell r="A6208">
            <v>1826300876</v>
          </cell>
          <cell r="B6208">
            <v>876</v>
          </cell>
          <cell r="C6208">
            <v>826300</v>
          </cell>
          <cell r="D6208">
            <v>1</v>
          </cell>
          <cell r="E6208">
            <v>0</v>
          </cell>
          <cell r="F6208" t="str">
            <v>השתתפות הזמנה לשקט</v>
          </cell>
          <cell r="G6208" t="str">
            <v>גמיש</v>
          </cell>
          <cell r="H6208">
            <v>0</v>
          </cell>
          <cell r="I6208">
            <v>500000</v>
          </cell>
        </row>
        <row r="6209">
          <cell r="A6209">
            <v>1826300877</v>
          </cell>
          <cell r="B6209">
            <v>877</v>
          </cell>
          <cell r="C6209">
            <v>826300</v>
          </cell>
          <cell r="D6209">
            <v>1</v>
          </cell>
          <cell r="E6209">
            <v>0</v>
          </cell>
          <cell r="F6209" t="str">
            <v>השת' עד מאה ועשרים</v>
          </cell>
          <cell r="G6209" t="str">
            <v>גמיש</v>
          </cell>
          <cell r="H6209">
            <v>0</v>
          </cell>
          <cell r="I6209">
            <v>323100</v>
          </cell>
        </row>
        <row r="6210">
          <cell r="A6210">
            <v>1826300878</v>
          </cell>
          <cell r="B6210">
            <v>878</v>
          </cell>
          <cell r="C6210">
            <v>826300</v>
          </cell>
          <cell r="D6210">
            <v>1</v>
          </cell>
          <cell r="E6210">
            <v>0</v>
          </cell>
          <cell r="F6210" t="str">
            <v>ארועי שנת ה - 20</v>
          </cell>
          <cell r="G6210" t="str">
            <v>קשיח</v>
          </cell>
          <cell r="H6210">
            <v>0</v>
          </cell>
          <cell r="I6210">
            <v>0</v>
          </cell>
        </row>
        <row r="6211">
          <cell r="A6211">
            <v>1826300879</v>
          </cell>
          <cell r="B6211">
            <v>879</v>
          </cell>
          <cell r="C6211">
            <v>826300</v>
          </cell>
          <cell r="D6211">
            <v>1</v>
          </cell>
          <cell r="E6211">
            <v>0</v>
          </cell>
          <cell r="F6211" t="str">
            <v>ביטוח-כנגד הכנסות</v>
          </cell>
          <cell r="G6211" t="str">
            <v>קשיח</v>
          </cell>
          <cell r="H6211">
            <v>0</v>
          </cell>
          <cell r="I6211">
            <v>40500</v>
          </cell>
        </row>
        <row r="6212">
          <cell r="A6212">
            <v>1826300931</v>
          </cell>
          <cell r="B6212">
            <v>931</v>
          </cell>
          <cell r="C6212">
            <v>826300</v>
          </cell>
          <cell r="D6212">
            <v>1</v>
          </cell>
          <cell r="E6212">
            <v>0</v>
          </cell>
          <cell r="F6212" t="str">
            <v>אחזקת ינשולים</v>
          </cell>
          <cell r="G6212" t="str">
            <v>גמיש</v>
          </cell>
          <cell r="H6212">
            <v>0</v>
          </cell>
          <cell r="I6212">
            <v>0</v>
          </cell>
        </row>
        <row r="6213">
          <cell r="A6213">
            <v>1826300950</v>
          </cell>
          <cell r="B6213">
            <v>950</v>
          </cell>
          <cell r="C6213">
            <v>826300</v>
          </cell>
          <cell r="D6213">
            <v>1</v>
          </cell>
          <cell r="E6213">
            <v>0</v>
          </cell>
          <cell r="F6213" t="str">
            <v>הלוואה למוזיאון הילדים</v>
          </cell>
          <cell r="G6213" t="str">
            <v>קשיח</v>
          </cell>
          <cell r="H6213">
            <v>0</v>
          </cell>
          <cell r="I6213">
            <v>0</v>
          </cell>
        </row>
        <row r="6214">
          <cell r="A6214">
            <v>1826300961</v>
          </cell>
          <cell r="B6214">
            <v>961</v>
          </cell>
          <cell r="C6214">
            <v>826300</v>
          </cell>
          <cell r="D6214">
            <v>1</v>
          </cell>
          <cell r="E6214">
            <v>0</v>
          </cell>
          <cell r="F6214" t="str">
            <v>רז' פעולות ורכישות</v>
          </cell>
          <cell r="G6214" t="str">
            <v>גמיש</v>
          </cell>
          <cell r="H6214">
            <v>0</v>
          </cell>
          <cell r="I6214">
            <v>0</v>
          </cell>
        </row>
        <row r="6215">
          <cell r="A6215">
            <v>1826300962</v>
          </cell>
          <cell r="B6215">
            <v>962</v>
          </cell>
          <cell r="C6215">
            <v>826300</v>
          </cell>
          <cell r="D6215">
            <v>1</v>
          </cell>
          <cell r="E6215">
            <v>0</v>
          </cell>
          <cell r="F6215" t="str">
            <v>רזרבה לפיתוח</v>
          </cell>
          <cell r="G6215" t="str">
            <v>גמיש</v>
          </cell>
          <cell r="H6215">
            <v>0</v>
          </cell>
          <cell r="I6215">
            <v>0</v>
          </cell>
        </row>
        <row r="6216">
          <cell r="A6216" t="e">
            <v>#VALUE!</v>
          </cell>
          <cell r="B6216" t="str">
            <v>826300  סך הכל</v>
          </cell>
          <cell r="C6216">
            <v>0</v>
          </cell>
          <cell r="D6216">
            <v>0</v>
          </cell>
          <cell r="E6216">
            <v>0</v>
          </cell>
          <cell r="F6216" t="str">
            <v>מוזיאון הילדים</v>
          </cell>
          <cell r="G6216">
            <v>0</v>
          </cell>
          <cell r="H6216">
            <v>4.4685947163336071E-2</v>
          </cell>
          <cell r="I6216">
            <v>5844600</v>
          </cell>
        </row>
        <row r="6217">
          <cell r="A6217">
            <v>0</v>
          </cell>
          <cell r="B6217">
            <v>0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</row>
        <row r="6218">
          <cell r="A6218">
            <v>0</v>
          </cell>
          <cell r="B6218">
            <v>0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</row>
        <row r="6219">
          <cell r="A6219">
            <v>0</v>
          </cell>
          <cell r="B6219">
            <v>0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</row>
        <row r="6220">
          <cell r="A6220">
            <v>0</v>
          </cell>
          <cell r="B6220">
            <v>0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</row>
        <row r="6221">
          <cell r="A6221">
            <v>0</v>
          </cell>
          <cell r="B6221">
            <v>0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</row>
        <row r="6222">
          <cell r="A6222">
            <v>0</v>
          </cell>
          <cell r="B6222">
            <v>0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</row>
        <row r="6223">
          <cell r="A6223">
            <v>18264000</v>
          </cell>
          <cell r="B6223">
            <v>0</v>
          </cell>
          <cell r="C6223">
            <v>826400</v>
          </cell>
          <cell r="D6223">
            <v>1</v>
          </cell>
          <cell r="E6223">
            <v>0</v>
          </cell>
          <cell r="F6223" t="str">
            <v>מתנ"ס ע"ש שטיינברג</v>
          </cell>
          <cell r="G6223" t="str">
            <v xml:space="preserve"> </v>
          </cell>
          <cell r="H6223">
            <v>0</v>
          </cell>
          <cell r="I6223">
            <v>0</v>
          </cell>
        </row>
        <row r="6224">
          <cell r="A6224">
            <v>1826400211</v>
          </cell>
          <cell r="B6224">
            <v>211</v>
          </cell>
          <cell r="C6224">
            <v>826400</v>
          </cell>
          <cell r="D6224">
            <v>1</v>
          </cell>
          <cell r="E6224">
            <v>0</v>
          </cell>
          <cell r="F6224" t="str">
            <v>העסקת עובדי עירייה</v>
          </cell>
          <cell r="G6224" t="str">
            <v>שכר</v>
          </cell>
          <cell r="H6224">
            <v>0</v>
          </cell>
          <cell r="I6224">
            <v>0</v>
          </cell>
        </row>
        <row r="6225">
          <cell r="A6225">
            <v>1826400413</v>
          </cell>
          <cell r="B6225">
            <v>413</v>
          </cell>
          <cell r="C6225">
            <v>826400</v>
          </cell>
          <cell r="D6225">
            <v>1</v>
          </cell>
          <cell r="E6225">
            <v>0</v>
          </cell>
          <cell r="F6225" t="str">
            <v>דמ''ש</v>
          </cell>
          <cell r="G6225" t="str">
            <v>קשיח</v>
          </cell>
          <cell r="H6225">
            <v>0</v>
          </cell>
          <cell r="I6225">
            <v>0</v>
          </cell>
        </row>
        <row r="6226">
          <cell r="A6226">
            <v>1826400431</v>
          </cell>
          <cell r="B6226">
            <v>431</v>
          </cell>
          <cell r="C6226">
            <v>826400</v>
          </cell>
          <cell r="D6226">
            <v>1</v>
          </cell>
          <cell r="E6226">
            <v>0</v>
          </cell>
          <cell r="F6226" t="str">
            <v xml:space="preserve">חשמל              </v>
          </cell>
          <cell r="G6226" t="str">
            <v>קשיח</v>
          </cell>
          <cell r="H6226">
            <v>0</v>
          </cell>
          <cell r="I6226">
            <v>0</v>
          </cell>
        </row>
        <row r="6227">
          <cell r="A6227">
            <v>1826400432</v>
          </cell>
          <cell r="B6227">
            <v>432</v>
          </cell>
          <cell r="C6227">
            <v>826400</v>
          </cell>
          <cell r="D6227">
            <v>1</v>
          </cell>
          <cell r="E6227">
            <v>0</v>
          </cell>
          <cell r="F6227" t="str">
            <v xml:space="preserve">מים               </v>
          </cell>
          <cell r="G6227" t="str">
            <v>קשיח</v>
          </cell>
          <cell r="H6227">
            <v>0</v>
          </cell>
          <cell r="I6227">
            <v>0</v>
          </cell>
        </row>
        <row r="6228">
          <cell r="A6228">
            <v>1826400441</v>
          </cell>
          <cell r="B6228">
            <v>441</v>
          </cell>
          <cell r="C6228">
            <v>826400</v>
          </cell>
          <cell r="D6228">
            <v>1</v>
          </cell>
          <cell r="E6228">
            <v>0</v>
          </cell>
          <cell r="F6228" t="str">
            <v xml:space="preserve">ביטוח             </v>
          </cell>
          <cell r="G6228" t="str">
            <v>קשיח</v>
          </cell>
          <cell r="H6228">
            <v>0</v>
          </cell>
          <cell r="I6228">
            <v>13500</v>
          </cell>
        </row>
        <row r="6229">
          <cell r="A6229">
            <v>1826400870</v>
          </cell>
          <cell r="B6229">
            <v>870</v>
          </cell>
          <cell r="C6229">
            <v>826400</v>
          </cell>
          <cell r="D6229">
            <v>1</v>
          </cell>
          <cell r="E6229">
            <v>0</v>
          </cell>
          <cell r="F6229" t="str">
            <v xml:space="preserve">השתתפויות         </v>
          </cell>
          <cell r="G6229" t="str">
            <v>גמיש</v>
          </cell>
          <cell r="H6229">
            <v>0</v>
          </cell>
          <cell r="I6229">
            <v>814500</v>
          </cell>
        </row>
        <row r="6230">
          <cell r="A6230">
            <v>1826400871</v>
          </cell>
          <cell r="B6230">
            <v>871</v>
          </cell>
          <cell r="C6230">
            <v>826400</v>
          </cell>
          <cell r="D6230">
            <v>1</v>
          </cell>
          <cell r="E6230">
            <v>0</v>
          </cell>
          <cell r="F6230" t="str">
            <v>מופעים לצעירים 21+</v>
          </cell>
          <cell r="G6230" t="str">
            <v>גמיש</v>
          </cell>
          <cell r="H6230">
            <v>0</v>
          </cell>
          <cell r="I6230">
            <v>0</v>
          </cell>
        </row>
        <row r="6231">
          <cell r="A6231">
            <v>1826400872</v>
          </cell>
          <cell r="B6231">
            <v>872</v>
          </cell>
          <cell r="C6231">
            <v>826400</v>
          </cell>
          <cell r="D6231">
            <v>1</v>
          </cell>
          <cell r="E6231">
            <v>0</v>
          </cell>
          <cell r="F6231" t="str">
            <v>פרוייקטים מוסיקה</v>
          </cell>
          <cell r="G6231" t="str">
            <v>גמיש</v>
          </cell>
          <cell r="H6231">
            <v>0</v>
          </cell>
          <cell r="I6231">
            <v>0</v>
          </cell>
        </row>
        <row r="6232">
          <cell r="A6232">
            <v>1826400873</v>
          </cell>
          <cell r="B6232">
            <v>873</v>
          </cell>
          <cell r="C6232">
            <v>826400</v>
          </cell>
          <cell r="D6232">
            <v>1</v>
          </cell>
          <cell r="E6232">
            <v>0</v>
          </cell>
          <cell r="F6232" t="str">
            <v>תערוכות בובות</v>
          </cell>
          <cell r="G6232" t="str">
            <v>גמיש</v>
          </cell>
          <cell r="H6232">
            <v>0</v>
          </cell>
          <cell r="I6232">
            <v>0</v>
          </cell>
        </row>
        <row r="6233">
          <cell r="A6233">
            <v>1826400874</v>
          </cell>
          <cell r="B6233">
            <v>874</v>
          </cell>
          <cell r="C6233">
            <v>826400</v>
          </cell>
          <cell r="D6233">
            <v>1</v>
          </cell>
          <cell r="E6233">
            <v>0</v>
          </cell>
          <cell r="F6233" t="str">
            <v>פסטיבל קוסמים</v>
          </cell>
          <cell r="G6233" t="str">
            <v>גמיש</v>
          </cell>
          <cell r="H6233">
            <v>0</v>
          </cell>
          <cell r="I6233">
            <v>0</v>
          </cell>
        </row>
        <row r="6234">
          <cell r="A6234">
            <v>1826400875</v>
          </cell>
          <cell r="B6234">
            <v>875</v>
          </cell>
          <cell r="C6234">
            <v>826400</v>
          </cell>
          <cell r="D6234">
            <v>1</v>
          </cell>
          <cell r="E6234">
            <v>0</v>
          </cell>
          <cell r="F6234" t="str">
            <v>מנהל מוסיקלי</v>
          </cell>
          <cell r="G6234" t="str">
            <v>גמיש</v>
          </cell>
          <cell r="H6234">
            <v>0</v>
          </cell>
          <cell r="I6234">
            <v>270800</v>
          </cell>
        </row>
        <row r="6235">
          <cell r="A6235">
            <v>1826400876</v>
          </cell>
          <cell r="B6235">
            <v>876</v>
          </cell>
          <cell r="C6235">
            <v>826400</v>
          </cell>
          <cell r="D6235">
            <v>1</v>
          </cell>
          <cell r="E6235">
            <v>0</v>
          </cell>
          <cell r="F6235" t="str">
            <v>מסך הכסף</v>
          </cell>
          <cell r="G6235" t="str">
            <v>גמיש</v>
          </cell>
          <cell r="H6235">
            <v>0</v>
          </cell>
          <cell r="I6235">
            <v>0</v>
          </cell>
        </row>
        <row r="6236">
          <cell r="A6236">
            <v>1826400877</v>
          </cell>
          <cell r="B6236">
            <v>877</v>
          </cell>
          <cell r="C6236">
            <v>826400</v>
          </cell>
          <cell r="D6236">
            <v>1</v>
          </cell>
          <cell r="E6236">
            <v>0</v>
          </cell>
          <cell r="F6236" t="str">
            <v xml:space="preserve">חשמל              </v>
          </cell>
          <cell r="G6236" t="str">
            <v>קשיח</v>
          </cell>
          <cell r="H6236">
            <v>0</v>
          </cell>
          <cell r="I6236">
            <v>190000</v>
          </cell>
        </row>
        <row r="6237">
          <cell r="A6237">
            <v>1826400879</v>
          </cell>
          <cell r="B6237">
            <v>879</v>
          </cell>
          <cell r="C6237">
            <v>826400</v>
          </cell>
          <cell r="D6237">
            <v>1</v>
          </cell>
          <cell r="E6237">
            <v>0</v>
          </cell>
          <cell r="F6237" t="str">
            <v>ביטוח-כנגד הכנסות</v>
          </cell>
          <cell r="G6237" t="str">
            <v>קשיח</v>
          </cell>
          <cell r="H6237">
            <v>0</v>
          </cell>
          <cell r="I6237">
            <v>13500</v>
          </cell>
        </row>
        <row r="6238">
          <cell r="A6238">
            <v>1826400961</v>
          </cell>
          <cell r="B6238">
            <v>961</v>
          </cell>
          <cell r="C6238">
            <v>826400</v>
          </cell>
          <cell r="D6238">
            <v>1</v>
          </cell>
          <cell r="E6238">
            <v>0</v>
          </cell>
          <cell r="F6238" t="str">
            <v>רז' פעולות ורכישות</v>
          </cell>
          <cell r="G6238" t="str">
            <v>גמיש</v>
          </cell>
          <cell r="H6238">
            <v>0</v>
          </cell>
          <cell r="I6238">
            <v>0</v>
          </cell>
        </row>
        <row r="6239">
          <cell r="A6239" t="e">
            <v>#VALUE!</v>
          </cell>
          <cell r="B6239" t="str">
            <v>826400  סך הכל</v>
          </cell>
          <cell r="C6239">
            <v>0</v>
          </cell>
          <cell r="D6239">
            <v>0</v>
          </cell>
          <cell r="E6239">
            <v>0</v>
          </cell>
          <cell r="F6239" t="str">
            <v>מתנ"ס ע"ש שטיינברג</v>
          </cell>
          <cell r="G6239">
            <v>0</v>
          </cell>
          <cell r="H6239">
            <v>0</v>
          </cell>
          <cell r="I6239">
            <v>1302300</v>
          </cell>
        </row>
        <row r="6240">
          <cell r="A6240">
            <v>18265000</v>
          </cell>
          <cell r="B6240">
            <v>0</v>
          </cell>
          <cell r="C6240">
            <v>826500</v>
          </cell>
          <cell r="D6240">
            <v>1</v>
          </cell>
          <cell r="E6240">
            <v>0</v>
          </cell>
          <cell r="F6240" t="str">
            <v xml:space="preserve">המחלקה לאירועים   </v>
          </cell>
          <cell r="G6240" t="str">
            <v xml:space="preserve"> </v>
          </cell>
          <cell r="H6240">
            <v>0</v>
          </cell>
          <cell r="I6240">
            <v>0</v>
          </cell>
        </row>
        <row r="6241">
          <cell r="A6241">
            <v>1826500110</v>
          </cell>
          <cell r="B6241">
            <v>110</v>
          </cell>
          <cell r="C6241">
            <v>826500</v>
          </cell>
          <cell r="D6241">
            <v>1</v>
          </cell>
          <cell r="E6241">
            <v>0</v>
          </cell>
          <cell r="F6241" t="str">
            <v>השכר הקובע-תקציבית</v>
          </cell>
          <cell r="G6241" t="str">
            <v>שכר</v>
          </cell>
          <cell r="H6241">
            <v>1.540284360189581E-2</v>
          </cell>
          <cell r="I6241">
            <v>85700</v>
          </cell>
        </row>
        <row r="6242">
          <cell r="A6242">
            <v>1826500119</v>
          </cell>
          <cell r="B6242">
            <v>119</v>
          </cell>
          <cell r="C6242">
            <v>826500</v>
          </cell>
          <cell r="D6242">
            <v>1</v>
          </cell>
          <cell r="E6242">
            <v>0</v>
          </cell>
          <cell r="F6242" t="str">
            <v xml:space="preserve">השכר הקובע-צוברת  </v>
          </cell>
          <cell r="G6242" t="str">
            <v>שכר</v>
          </cell>
          <cell r="H6242">
            <v>0.41299734748010608</v>
          </cell>
          <cell r="I6242">
            <v>532700</v>
          </cell>
        </row>
        <row r="6243">
          <cell r="A6243">
            <v>1826500122</v>
          </cell>
          <cell r="B6243">
            <v>122</v>
          </cell>
          <cell r="C6243">
            <v>826500</v>
          </cell>
          <cell r="D6243">
            <v>1</v>
          </cell>
          <cell r="E6243">
            <v>0</v>
          </cell>
          <cell r="F6243" t="str">
            <v xml:space="preserve">ביגוד             </v>
          </cell>
          <cell r="G6243" t="str">
            <v>שכר</v>
          </cell>
          <cell r="H6243">
            <v>-0.41666666666666663</v>
          </cell>
          <cell r="I6243">
            <v>3500</v>
          </cell>
        </row>
        <row r="6244">
          <cell r="A6244">
            <v>1826500126</v>
          </cell>
          <cell r="B6244">
            <v>126</v>
          </cell>
          <cell r="C6244">
            <v>826500</v>
          </cell>
          <cell r="D6244">
            <v>1</v>
          </cell>
          <cell r="E6244">
            <v>0</v>
          </cell>
          <cell r="F6244" t="str">
            <v xml:space="preserve">דמי הבראה         </v>
          </cell>
          <cell r="G6244" t="str">
            <v>שכר</v>
          </cell>
          <cell r="H6244">
            <v>-0.52991452991452992</v>
          </cell>
          <cell r="I6244">
            <v>11000</v>
          </cell>
        </row>
        <row r="6245">
          <cell r="A6245">
            <v>1826500130</v>
          </cell>
          <cell r="B6245">
            <v>130</v>
          </cell>
          <cell r="C6245">
            <v>826500</v>
          </cell>
          <cell r="D6245">
            <v>1</v>
          </cell>
          <cell r="E6245">
            <v>0</v>
          </cell>
          <cell r="F6245" t="str">
            <v xml:space="preserve">שעות נוספות       </v>
          </cell>
          <cell r="G6245" t="str">
            <v>שכר</v>
          </cell>
          <cell r="H6245">
            <v>0</v>
          </cell>
          <cell r="I6245">
            <v>29400</v>
          </cell>
        </row>
        <row r="6246">
          <cell r="A6246">
            <v>1826500140</v>
          </cell>
          <cell r="B6246">
            <v>140</v>
          </cell>
          <cell r="C6246">
            <v>826500</v>
          </cell>
          <cell r="D6246">
            <v>1</v>
          </cell>
          <cell r="E6246">
            <v>0</v>
          </cell>
          <cell r="F6246" t="str">
            <v>השתתפות באחזקת רכב</v>
          </cell>
          <cell r="G6246" t="str">
            <v>שכר</v>
          </cell>
          <cell r="H6246">
            <v>0</v>
          </cell>
          <cell r="I6246">
            <v>40500</v>
          </cell>
        </row>
        <row r="6247">
          <cell r="A6247">
            <v>1826500210</v>
          </cell>
          <cell r="B6247">
            <v>210</v>
          </cell>
          <cell r="C6247">
            <v>826500</v>
          </cell>
          <cell r="D6247">
            <v>1</v>
          </cell>
          <cell r="E6247">
            <v>0</v>
          </cell>
          <cell r="F6247" t="str">
            <v xml:space="preserve">השכר הקובע        </v>
          </cell>
          <cell r="G6247" t="str">
            <v>שכר</v>
          </cell>
          <cell r="H6247">
            <v>0</v>
          </cell>
          <cell r="I6247">
            <v>24000</v>
          </cell>
        </row>
        <row r="6248">
          <cell r="A6248">
            <v>1826500263</v>
          </cell>
          <cell r="B6248">
            <v>263</v>
          </cell>
          <cell r="C6248">
            <v>826500</v>
          </cell>
          <cell r="D6248">
            <v>1</v>
          </cell>
          <cell r="E6248">
            <v>0</v>
          </cell>
          <cell r="F6248" t="str">
            <v>עובדי  כ"א</v>
          </cell>
          <cell r="G6248" t="str">
            <v>שכר</v>
          </cell>
          <cell r="H6248">
            <v>0</v>
          </cell>
          <cell r="I6248">
            <v>0</v>
          </cell>
        </row>
        <row r="6249">
          <cell r="A6249">
            <v>1826500350</v>
          </cell>
          <cell r="B6249">
            <v>350</v>
          </cell>
          <cell r="C6249">
            <v>826500</v>
          </cell>
          <cell r="D6249">
            <v>1</v>
          </cell>
          <cell r="E6249">
            <v>0</v>
          </cell>
          <cell r="F6249" t="str">
            <v>ליסינג- 512-36-101</v>
          </cell>
          <cell r="G6249" t="str">
            <v>שכר</v>
          </cell>
          <cell r="H6249">
            <v>2.3255813953488413E-2</v>
          </cell>
          <cell r="I6249">
            <v>44000</v>
          </cell>
        </row>
        <row r="6250">
          <cell r="A6250">
            <v>1826500351</v>
          </cell>
          <cell r="B6250">
            <v>351</v>
          </cell>
          <cell r="C6250">
            <v>826500</v>
          </cell>
          <cell r="D6250">
            <v>1</v>
          </cell>
          <cell r="E6250">
            <v>0</v>
          </cell>
          <cell r="F6250" t="str">
            <v>הוצאות- 512-36-101</v>
          </cell>
          <cell r="G6250" t="str">
            <v>שכר</v>
          </cell>
          <cell r="H6250">
            <v>0.21799999999999997</v>
          </cell>
          <cell r="I6250">
            <v>30450</v>
          </cell>
        </row>
        <row r="6251">
          <cell r="A6251">
            <v>1826500423</v>
          </cell>
          <cell r="B6251">
            <v>423</v>
          </cell>
          <cell r="C6251">
            <v>826500</v>
          </cell>
          <cell r="D6251">
            <v>1</v>
          </cell>
          <cell r="E6251">
            <v>0</v>
          </cell>
          <cell r="F6251" t="str">
            <v xml:space="preserve">תחזוקת מבנה       </v>
          </cell>
          <cell r="G6251" t="str">
            <v>קשיח</v>
          </cell>
          <cell r="H6251">
            <v>0</v>
          </cell>
          <cell r="I6251">
            <v>0</v>
          </cell>
        </row>
        <row r="6252">
          <cell r="A6252">
            <v>1826500471</v>
          </cell>
          <cell r="B6252">
            <v>471</v>
          </cell>
          <cell r="C6252">
            <v>826500</v>
          </cell>
          <cell r="D6252">
            <v>1</v>
          </cell>
          <cell r="E6252">
            <v>0</v>
          </cell>
          <cell r="F6252" t="str">
            <v xml:space="preserve">מכשירי כתיבה      </v>
          </cell>
          <cell r="G6252" t="str">
            <v>גמיש</v>
          </cell>
          <cell r="H6252">
            <v>0</v>
          </cell>
          <cell r="I6252">
            <v>2700</v>
          </cell>
        </row>
        <row r="6253">
          <cell r="A6253">
            <v>1826500511</v>
          </cell>
          <cell r="B6253">
            <v>511</v>
          </cell>
          <cell r="C6253">
            <v>826500</v>
          </cell>
          <cell r="D6253">
            <v>1</v>
          </cell>
          <cell r="E6253">
            <v>0</v>
          </cell>
          <cell r="F6253" t="str">
            <v xml:space="preserve">אירוח וכיבוד      </v>
          </cell>
          <cell r="G6253" t="str">
            <v>גמיש</v>
          </cell>
          <cell r="H6253">
            <v>0</v>
          </cell>
          <cell r="I6253">
            <v>2200</v>
          </cell>
        </row>
        <row r="6254">
          <cell r="A6254">
            <v>1826500550</v>
          </cell>
          <cell r="B6254">
            <v>550</v>
          </cell>
          <cell r="C6254">
            <v>826500</v>
          </cell>
          <cell r="D6254">
            <v>1</v>
          </cell>
          <cell r="E6254">
            <v>0</v>
          </cell>
          <cell r="F6254" t="str">
            <v xml:space="preserve">פירסומים          </v>
          </cell>
          <cell r="G6254" t="str">
            <v>גמיש</v>
          </cell>
          <cell r="H6254">
            <v>0</v>
          </cell>
          <cell r="I6254">
            <v>0</v>
          </cell>
        </row>
        <row r="6255">
          <cell r="A6255">
            <v>1826500561</v>
          </cell>
          <cell r="B6255">
            <v>561</v>
          </cell>
          <cell r="C6255">
            <v>826500</v>
          </cell>
          <cell r="D6255">
            <v>1</v>
          </cell>
          <cell r="E6255">
            <v>0</v>
          </cell>
          <cell r="F6255" t="str">
            <v xml:space="preserve">שיכפולים          </v>
          </cell>
          <cell r="G6255" t="str">
            <v>גמיש</v>
          </cell>
          <cell r="H6255">
            <v>0</v>
          </cell>
          <cell r="I6255">
            <v>0</v>
          </cell>
        </row>
        <row r="6256">
          <cell r="A6256">
            <v>1826500571</v>
          </cell>
          <cell r="B6256">
            <v>571</v>
          </cell>
          <cell r="C6256">
            <v>826500</v>
          </cell>
          <cell r="D6256">
            <v>1</v>
          </cell>
          <cell r="E6256">
            <v>0</v>
          </cell>
          <cell r="F6256" t="str">
            <v xml:space="preserve">מיכון וענ"א       </v>
          </cell>
          <cell r="G6256" t="str">
            <v>קשיח</v>
          </cell>
          <cell r="H6256">
            <v>0.379746835443038</v>
          </cell>
          <cell r="I6256">
            <v>43600</v>
          </cell>
        </row>
        <row r="6257">
          <cell r="A6257">
            <v>1826500710</v>
          </cell>
          <cell r="B6257">
            <v>710</v>
          </cell>
          <cell r="C6257">
            <v>826500</v>
          </cell>
          <cell r="D6257">
            <v>1</v>
          </cell>
          <cell r="E6257">
            <v>0</v>
          </cell>
          <cell r="F6257" t="str">
            <v xml:space="preserve">הובלות והסעות     </v>
          </cell>
          <cell r="G6257" t="str">
            <v>גמיש</v>
          </cell>
          <cell r="H6257">
            <v>0</v>
          </cell>
          <cell r="I6257">
            <v>0</v>
          </cell>
        </row>
        <row r="6258">
          <cell r="A6258">
            <v>1826500723</v>
          </cell>
          <cell r="B6258">
            <v>723</v>
          </cell>
          <cell r="C6258">
            <v>826500</v>
          </cell>
          <cell r="D6258">
            <v>1</v>
          </cell>
          <cell r="E6258">
            <v>0</v>
          </cell>
          <cell r="F6258" t="str">
            <v>חמרים אביזרי קישוט</v>
          </cell>
          <cell r="G6258" t="str">
            <v>גמיש</v>
          </cell>
          <cell r="H6258">
            <v>0</v>
          </cell>
          <cell r="I6258">
            <v>0</v>
          </cell>
        </row>
        <row r="6259">
          <cell r="A6259">
            <v>1826500780</v>
          </cell>
          <cell r="B6259">
            <v>780</v>
          </cell>
          <cell r="C6259">
            <v>826500</v>
          </cell>
          <cell r="D6259">
            <v>1</v>
          </cell>
          <cell r="E6259">
            <v>0</v>
          </cell>
          <cell r="F6259" t="str">
            <v>אירועים מתנ"סים-הכ</v>
          </cell>
          <cell r="G6259" t="str">
            <v>גמיש</v>
          </cell>
          <cell r="H6259">
            <v>0</v>
          </cell>
          <cell r="I6259">
            <v>0</v>
          </cell>
        </row>
        <row r="6260">
          <cell r="A6260">
            <v>1826500781</v>
          </cell>
          <cell r="B6260">
            <v>781</v>
          </cell>
          <cell r="C6260">
            <v>826500</v>
          </cell>
          <cell r="D6260">
            <v>1</v>
          </cell>
          <cell r="E6260">
            <v>0</v>
          </cell>
          <cell r="F6260" t="str">
            <v xml:space="preserve">אומנים            </v>
          </cell>
          <cell r="G6260" t="str">
            <v>גמיש</v>
          </cell>
          <cell r="H6260">
            <v>0</v>
          </cell>
          <cell r="I6260">
            <v>0</v>
          </cell>
        </row>
        <row r="6261">
          <cell r="A6261">
            <v>1826500782</v>
          </cell>
          <cell r="B6261">
            <v>782</v>
          </cell>
          <cell r="C6261">
            <v>826500</v>
          </cell>
          <cell r="D6261">
            <v>1</v>
          </cell>
          <cell r="E6261">
            <v>0</v>
          </cell>
          <cell r="F6261" t="str">
            <v xml:space="preserve">הפקת ארועים       </v>
          </cell>
          <cell r="G6261" t="str">
            <v>גמיש</v>
          </cell>
          <cell r="H6261">
            <v>0.44815465729349735</v>
          </cell>
          <cell r="I6261">
            <v>5768000</v>
          </cell>
        </row>
        <row r="6262">
          <cell r="A6262">
            <v>1826500783</v>
          </cell>
          <cell r="B6262">
            <v>783</v>
          </cell>
          <cell r="C6262">
            <v>826500</v>
          </cell>
          <cell r="D6262">
            <v>1</v>
          </cell>
          <cell r="E6262">
            <v>0</v>
          </cell>
          <cell r="F6262" t="str">
            <v>תוכנית סל"ע (כנגד הכנסות)</v>
          </cell>
          <cell r="G6262" t="str">
            <v>גמיש</v>
          </cell>
          <cell r="H6262">
            <v>0</v>
          </cell>
          <cell r="I6262">
            <v>0</v>
          </cell>
        </row>
        <row r="6263">
          <cell r="A6263">
            <v>1826500784</v>
          </cell>
          <cell r="B6263">
            <v>784</v>
          </cell>
          <cell r="C6263">
            <v>826500</v>
          </cell>
          <cell r="D6263">
            <v>1</v>
          </cell>
          <cell r="E6263">
            <v>0</v>
          </cell>
          <cell r="F6263" t="str">
            <v>פרס קוגל  ואיילון</v>
          </cell>
          <cell r="G6263" t="str">
            <v>גמיש</v>
          </cell>
          <cell r="H6263">
            <v>0</v>
          </cell>
          <cell r="I6263">
            <v>72200</v>
          </cell>
        </row>
        <row r="6264">
          <cell r="A6264">
            <v>1826500785</v>
          </cell>
          <cell r="B6264">
            <v>785</v>
          </cell>
          <cell r="C6264">
            <v>826500</v>
          </cell>
          <cell r="D6264">
            <v>1</v>
          </cell>
          <cell r="E6264">
            <v>0</v>
          </cell>
          <cell r="F6264" t="str">
            <v>פיסול לעדלאידע</v>
          </cell>
          <cell r="G6264" t="str">
            <v>גמיש</v>
          </cell>
          <cell r="H6264">
            <v>0</v>
          </cell>
          <cell r="I6264">
            <v>0</v>
          </cell>
        </row>
        <row r="6265">
          <cell r="A6265">
            <v>1826500788</v>
          </cell>
          <cell r="B6265">
            <v>788</v>
          </cell>
          <cell r="C6265">
            <v>826500</v>
          </cell>
          <cell r="D6265">
            <v>1</v>
          </cell>
          <cell r="E6265">
            <v>0</v>
          </cell>
          <cell r="F6265" t="str">
            <v>פסטיבל שירה בינלאומי</v>
          </cell>
          <cell r="G6265" t="str">
            <v>גמיש</v>
          </cell>
          <cell r="H6265">
            <v>0</v>
          </cell>
          <cell r="I6265">
            <v>0</v>
          </cell>
        </row>
        <row r="6266">
          <cell r="A6266">
            <v>1826500794</v>
          </cell>
          <cell r="B6266">
            <v>794</v>
          </cell>
          <cell r="C6266">
            <v>826500</v>
          </cell>
          <cell r="D6266">
            <v>1</v>
          </cell>
          <cell r="E6266">
            <v>0</v>
          </cell>
          <cell r="F6266" t="str">
            <v xml:space="preserve">השתתפות בעזר 094  </v>
          </cell>
          <cell r="G6266" t="str">
            <v>קשיח</v>
          </cell>
          <cell r="H6266">
            <v>0</v>
          </cell>
          <cell r="I6266">
            <v>8800</v>
          </cell>
        </row>
        <row r="6267">
          <cell r="A6267">
            <v>1826500931</v>
          </cell>
          <cell r="B6267">
            <v>931</v>
          </cell>
          <cell r="C6267">
            <v>826500</v>
          </cell>
          <cell r="D6267">
            <v>1</v>
          </cell>
          <cell r="E6267">
            <v>0</v>
          </cell>
          <cell r="F6267" t="str">
            <v>ארועי שנת ה - 60</v>
          </cell>
          <cell r="G6267" t="str">
            <v>גמיש</v>
          </cell>
          <cell r="H6267">
            <v>0</v>
          </cell>
          <cell r="I6267">
            <v>0</v>
          </cell>
        </row>
        <row r="6268">
          <cell r="A6268">
            <v>1826500961</v>
          </cell>
          <cell r="B6268">
            <v>961</v>
          </cell>
          <cell r="C6268">
            <v>826500</v>
          </cell>
          <cell r="D6268">
            <v>1</v>
          </cell>
          <cell r="E6268">
            <v>0</v>
          </cell>
          <cell r="F6268" t="str">
            <v>רז' פעולות ורכישות</v>
          </cell>
          <cell r="G6268" t="str">
            <v>גמיש</v>
          </cell>
          <cell r="H6268">
            <v>0</v>
          </cell>
          <cell r="I6268">
            <v>0</v>
          </cell>
        </row>
        <row r="6269">
          <cell r="A6269">
            <v>1826500980</v>
          </cell>
          <cell r="B6269">
            <v>980</v>
          </cell>
          <cell r="C6269">
            <v>826500</v>
          </cell>
          <cell r="D6269">
            <v>1</v>
          </cell>
          <cell r="E6269">
            <v>0</v>
          </cell>
          <cell r="F6269" t="str">
            <v xml:space="preserve">השכרות            </v>
          </cell>
          <cell r="G6269" t="str">
            <v>גמיש</v>
          </cell>
          <cell r="H6269">
            <v>0</v>
          </cell>
          <cell r="I6269">
            <v>0</v>
          </cell>
        </row>
        <row r="6270">
          <cell r="A6270" t="e">
            <v>#VALUE!</v>
          </cell>
          <cell r="B6270" t="str">
            <v>826500  סך הכל</v>
          </cell>
          <cell r="C6270">
            <v>0</v>
          </cell>
          <cell r="D6270">
            <v>0</v>
          </cell>
          <cell r="E6270">
            <v>0</v>
          </cell>
          <cell r="F6270" t="str">
            <v xml:space="preserve">המחלקה לאירועים   </v>
          </cell>
          <cell r="G6270">
            <v>0</v>
          </cell>
          <cell r="H6270">
            <v>0.41646578702528969</v>
          </cell>
          <cell r="I6270">
            <v>6698750</v>
          </cell>
        </row>
        <row r="6271">
          <cell r="A6271">
            <v>18267000</v>
          </cell>
          <cell r="B6271">
            <v>0</v>
          </cell>
          <cell r="C6271">
            <v>826700</v>
          </cell>
          <cell r="D6271">
            <v>1</v>
          </cell>
          <cell r="E6271">
            <v>0</v>
          </cell>
          <cell r="F6271" t="str">
            <v>מרכז  סירקין</v>
          </cell>
          <cell r="G6271" t="str">
            <v xml:space="preserve"> </v>
          </cell>
          <cell r="H6271">
            <v>0</v>
          </cell>
          <cell r="I6271">
            <v>0</v>
          </cell>
        </row>
        <row r="6272">
          <cell r="A6272">
            <v>1826700780</v>
          </cell>
          <cell r="B6272">
            <v>780</v>
          </cell>
          <cell r="C6272">
            <v>826700</v>
          </cell>
          <cell r="D6272">
            <v>1</v>
          </cell>
          <cell r="E6272">
            <v>0</v>
          </cell>
          <cell r="F6272" t="str">
            <v>הוצאות (כנגד הכנסות)</v>
          </cell>
          <cell r="G6272" t="str">
            <v>גמיש</v>
          </cell>
          <cell r="H6272">
            <v>0</v>
          </cell>
          <cell r="I6272">
            <v>350000</v>
          </cell>
        </row>
        <row r="6273">
          <cell r="A6273">
            <v>1826700870</v>
          </cell>
          <cell r="B6273">
            <v>870</v>
          </cell>
          <cell r="C6273">
            <v>826700</v>
          </cell>
          <cell r="D6273">
            <v>1</v>
          </cell>
          <cell r="E6273">
            <v>0</v>
          </cell>
          <cell r="F6273" t="str">
            <v>הפעלת סירקין</v>
          </cell>
          <cell r="G6273" t="str">
            <v>גמיש</v>
          </cell>
          <cell r="H6273">
            <v>0</v>
          </cell>
          <cell r="I6273">
            <v>1158300</v>
          </cell>
        </row>
        <row r="6274">
          <cell r="A6274">
            <v>1826700871</v>
          </cell>
          <cell r="B6274">
            <v>871</v>
          </cell>
          <cell r="C6274">
            <v>826700</v>
          </cell>
          <cell r="D6274">
            <v>1</v>
          </cell>
          <cell r="E6274">
            <v>0</v>
          </cell>
          <cell r="F6274" t="str">
            <v xml:space="preserve">פסטיבל בובות      </v>
          </cell>
          <cell r="G6274" t="str">
            <v>גמיש</v>
          </cell>
          <cell r="H6274">
            <v>0</v>
          </cell>
          <cell r="I6274">
            <v>498700</v>
          </cell>
        </row>
        <row r="6275">
          <cell r="A6275">
            <v>1826700872</v>
          </cell>
          <cell r="B6275">
            <v>872</v>
          </cell>
          <cell r="C6275">
            <v>826700</v>
          </cell>
          <cell r="D6275">
            <v>1</v>
          </cell>
          <cell r="E6275">
            <v>0</v>
          </cell>
          <cell r="F6275" t="str">
            <v>בי"ס לבובות</v>
          </cell>
          <cell r="G6275" t="str">
            <v>גמיש</v>
          </cell>
          <cell r="H6275">
            <v>0</v>
          </cell>
          <cell r="I6275">
            <v>369800</v>
          </cell>
        </row>
        <row r="6276">
          <cell r="A6276">
            <v>1826700873</v>
          </cell>
          <cell r="B6276">
            <v>873</v>
          </cell>
          <cell r="C6276">
            <v>826700</v>
          </cell>
          <cell r="D6276">
            <v>1</v>
          </cell>
          <cell r="E6276">
            <v>0</v>
          </cell>
          <cell r="F6276" t="str">
            <v>מוזיאון בובות</v>
          </cell>
          <cell r="G6276" t="str">
            <v>גמיש</v>
          </cell>
          <cell r="H6276">
            <v>0</v>
          </cell>
          <cell r="I6276">
            <v>0</v>
          </cell>
        </row>
        <row r="6277">
          <cell r="A6277">
            <v>1826700874</v>
          </cell>
          <cell r="B6277">
            <v>874</v>
          </cell>
          <cell r="C6277">
            <v>826700</v>
          </cell>
          <cell r="D6277">
            <v>1</v>
          </cell>
          <cell r="E6277">
            <v>0</v>
          </cell>
          <cell r="F6277" t="str">
            <v>פסטיבל קוסמים</v>
          </cell>
          <cell r="G6277" t="str">
            <v>גמיש</v>
          </cell>
          <cell r="H6277">
            <v>0</v>
          </cell>
          <cell r="I6277">
            <v>69100</v>
          </cell>
        </row>
        <row r="6278">
          <cell r="A6278">
            <v>1826700875</v>
          </cell>
          <cell r="B6278">
            <v>875</v>
          </cell>
          <cell r="C6278">
            <v>826700</v>
          </cell>
          <cell r="D6278">
            <v>1</v>
          </cell>
          <cell r="E6278">
            <v>0</v>
          </cell>
          <cell r="F6278" t="str">
            <v>קורס אומנות הקרנבל</v>
          </cell>
          <cell r="G6278" t="str">
            <v>גמיש</v>
          </cell>
          <cell r="H6278">
            <v>0</v>
          </cell>
          <cell r="I6278">
            <v>51400</v>
          </cell>
        </row>
        <row r="6279">
          <cell r="A6279" t="e">
            <v>#VALUE!</v>
          </cell>
          <cell r="B6279" t="str">
            <v>826700  סך הכל</v>
          </cell>
          <cell r="C6279">
            <v>0</v>
          </cell>
          <cell r="D6279">
            <v>0</v>
          </cell>
          <cell r="E6279">
            <v>0</v>
          </cell>
          <cell r="F6279" t="str">
            <v>מרכז סירקין</v>
          </cell>
          <cell r="G6279">
            <v>0</v>
          </cell>
          <cell r="H6279">
            <v>0</v>
          </cell>
          <cell r="I6279">
            <v>2497300</v>
          </cell>
        </row>
        <row r="6280">
          <cell r="A6280">
            <v>18268000</v>
          </cell>
          <cell r="B6280">
            <v>0</v>
          </cell>
          <cell r="C6280">
            <v>826800</v>
          </cell>
          <cell r="D6280">
            <v>1</v>
          </cell>
          <cell r="E6280">
            <v>0</v>
          </cell>
          <cell r="F6280" t="str">
            <v>מוזיאון העיצוב</v>
          </cell>
          <cell r="G6280" t="str">
            <v xml:space="preserve"> </v>
          </cell>
          <cell r="H6280">
            <v>0</v>
          </cell>
          <cell r="I6280">
            <v>0</v>
          </cell>
        </row>
        <row r="6281">
          <cell r="A6281">
            <v>1826800413</v>
          </cell>
          <cell r="B6281">
            <v>413</v>
          </cell>
          <cell r="C6281">
            <v>826800</v>
          </cell>
          <cell r="D6281">
            <v>1</v>
          </cell>
          <cell r="E6281">
            <v>0</v>
          </cell>
          <cell r="F6281" t="str">
            <v>דמ''ש</v>
          </cell>
          <cell r="G6281" t="str">
            <v>קשיח</v>
          </cell>
          <cell r="H6281">
            <v>0</v>
          </cell>
          <cell r="I6281">
            <v>0</v>
          </cell>
        </row>
        <row r="6282">
          <cell r="A6282">
            <v>1826800441</v>
          </cell>
          <cell r="B6282">
            <v>441</v>
          </cell>
          <cell r="C6282">
            <v>826800</v>
          </cell>
          <cell r="D6282">
            <v>1</v>
          </cell>
          <cell r="E6282">
            <v>0</v>
          </cell>
          <cell r="F6282" t="str">
            <v>ביטוח</v>
          </cell>
          <cell r="G6282" t="str">
            <v>קשיח</v>
          </cell>
          <cell r="H6282">
            <v>0</v>
          </cell>
          <cell r="I6282">
            <v>45000</v>
          </cell>
        </row>
        <row r="6283">
          <cell r="A6283">
            <v>1826800870</v>
          </cell>
          <cell r="B6283">
            <v>870</v>
          </cell>
          <cell r="C6283">
            <v>826800</v>
          </cell>
          <cell r="D6283">
            <v>1</v>
          </cell>
          <cell r="E6283">
            <v>0</v>
          </cell>
          <cell r="F6283" t="str">
            <v>הפעלת מוז' העיצוב</v>
          </cell>
          <cell r="G6283" t="str">
            <v>גמיש</v>
          </cell>
          <cell r="H6283">
            <v>0</v>
          </cell>
          <cell r="I6283">
            <v>5144300</v>
          </cell>
        </row>
        <row r="6284">
          <cell r="A6284">
            <v>1826800879</v>
          </cell>
          <cell r="B6284">
            <v>879</v>
          </cell>
          <cell r="C6284">
            <v>826800</v>
          </cell>
          <cell r="D6284">
            <v>1</v>
          </cell>
          <cell r="E6284">
            <v>0</v>
          </cell>
          <cell r="F6284" t="str">
            <v>ביטוח כנגד הכנסות</v>
          </cell>
          <cell r="G6284" t="str">
            <v>קשיח</v>
          </cell>
          <cell r="H6284">
            <v>0</v>
          </cell>
          <cell r="I6284">
            <v>45000</v>
          </cell>
        </row>
        <row r="6285">
          <cell r="A6285">
            <v>1826800930</v>
          </cell>
          <cell r="B6285">
            <v>930</v>
          </cell>
          <cell r="C6285">
            <v>826800</v>
          </cell>
          <cell r="D6285">
            <v>1</v>
          </cell>
          <cell r="E6285">
            <v>0</v>
          </cell>
          <cell r="F6285" t="str">
            <v>העברה  חד  פעמית</v>
          </cell>
          <cell r="G6285" t="str">
            <v>קשיח</v>
          </cell>
          <cell r="H6285">
            <v>0</v>
          </cell>
          <cell r="I6285">
            <v>0</v>
          </cell>
        </row>
        <row r="6286">
          <cell r="A6286" t="e">
            <v>#VALUE!</v>
          </cell>
          <cell r="B6286" t="str">
            <v>826800  סך הכל</v>
          </cell>
          <cell r="C6286">
            <v>0</v>
          </cell>
          <cell r="D6286">
            <v>0</v>
          </cell>
          <cell r="E6286">
            <v>0</v>
          </cell>
          <cell r="F6286" t="str">
            <v>מוזיאון העיצוב</v>
          </cell>
          <cell r="G6286">
            <v>0</v>
          </cell>
          <cell r="H6286">
            <v>0</v>
          </cell>
          <cell r="I6286">
            <v>5234300</v>
          </cell>
        </row>
        <row r="6287">
          <cell r="A6287">
            <v>0</v>
          </cell>
          <cell r="B6287">
            <v>0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</row>
        <row r="6288">
          <cell r="A6288">
            <v>0</v>
          </cell>
          <cell r="B6288">
            <v>0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</row>
        <row r="6289">
          <cell r="A6289">
            <v>0</v>
          </cell>
          <cell r="B6289">
            <v>0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</row>
        <row r="6290">
          <cell r="A6290">
            <v>0</v>
          </cell>
          <cell r="B6290">
            <v>0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</row>
        <row r="6291">
          <cell r="A6291">
            <v>0</v>
          </cell>
          <cell r="B6291">
            <v>0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</row>
        <row r="6292">
          <cell r="A6292">
            <v>0</v>
          </cell>
          <cell r="B6292">
            <v>0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</row>
        <row r="6293">
          <cell r="A6293">
            <v>0</v>
          </cell>
          <cell r="B6293">
            <v>0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</row>
        <row r="6294">
          <cell r="A6294">
            <v>0</v>
          </cell>
          <cell r="B6294">
            <v>0</v>
          </cell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</row>
        <row r="6295">
          <cell r="A6295">
            <v>0</v>
          </cell>
          <cell r="B6295">
            <v>0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</row>
        <row r="6296">
          <cell r="A6296">
            <v>0</v>
          </cell>
          <cell r="B6296">
            <v>0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</row>
        <row r="6297">
          <cell r="A6297">
            <v>18280000</v>
          </cell>
          <cell r="B6297">
            <v>0</v>
          </cell>
          <cell r="C6297">
            <v>828000</v>
          </cell>
          <cell r="D6297">
            <v>1</v>
          </cell>
          <cell r="E6297">
            <v>0</v>
          </cell>
          <cell r="F6297" t="str">
            <v>נוער ומרכז' קהילתי</v>
          </cell>
          <cell r="G6297" t="str">
            <v xml:space="preserve"> </v>
          </cell>
          <cell r="H6297">
            <v>0</v>
          </cell>
          <cell r="I6297">
            <v>0</v>
          </cell>
        </row>
        <row r="6298">
          <cell r="A6298">
            <v>18281000</v>
          </cell>
          <cell r="B6298">
            <v>0</v>
          </cell>
          <cell r="C6298">
            <v>828100</v>
          </cell>
          <cell r="D6298">
            <v>1</v>
          </cell>
          <cell r="E6298">
            <v>0</v>
          </cell>
          <cell r="F6298" t="str">
            <v>מחלקת נוער</v>
          </cell>
          <cell r="G6298" t="str">
            <v xml:space="preserve"> </v>
          </cell>
          <cell r="H6298">
            <v>0</v>
          </cell>
          <cell r="I6298">
            <v>0</v>
          </cell>
        </row>
        <row r="6299">
          <cell r="A6299">
            <v>1828100100</v>
          </cell>
          <cell r="B6299">
            <v>100</v>
          </cell>
          <cell r="C6299">
            <v>828100</v>
          </cell>
          <cell r="D6299">
            <v>1</v>
          </cell>
          <cell r="E6299">
            <v>0</v>
          </cell>
          <cell r="F6299" t="str">
            <v>שכר עובדים לפי תקן</v>
          </cell>
          <cell r="G6299" t="str">
            <v xml:space="preserve"> </v>
          </cell>
          <cell r="H6299">
            <v>0</v>
          </cell>
          <cell r="I6299">
            <v>0</v>
          </cell>
        </row>
        <row r="6300">
          <cell r="A6300">
            <v>1828100110</v>
          </cell>
          <cell r="B6300">
            <v>110</v>
          </cell>
          <cell r="C6300">
            <v>828100</v>
          </cell>
          <cell r="D6300">
            <v>1</v>
          </cell>
          <cell r="E6300">
            <v>0</v>
          </cell>
          <cell r="F6300" t="str">
            <v>השכר הקובע-תקציבית</v>
          </cell>
          <cell r="G6300" t="str">
            <v>שכר</v>
          </cell>
          <cell r="H6300">
            <v>0</v>
          </cell>
          <cell r="I6300">
            <v>0</v>
          </cell>
        </row>
        <row r="6301">
          <cell r="A6301">
            <v>1828100118</v>
          </cell>
          <cell r="B6301">
            <v>118</v>
          </cell>
          <cell r="C6301">
            <v>828100</v>
          </cell>
          <cell r="D6301">
            <v>1</v>
          </cell>
          <cell r="E6301">
            <v>0</v>
          </cell>
          <cell r="F6301" t="str">
            <v>מורות הכנה לצה"ל</v>
          </cell>
          <cell r="G6301" t="str">
            <v>שכר</v>
          </cell>
          <cell r="H6301">
            <v>0</v>
          </cell>
          <cell r="I6301">
            <v>0</v>
          </cell>
        </row>
        <row r="6302">
          <cell r="A6302">
            <v>1828100119</v>
          </cell>
          <cell r="B6302">
            <v>119</v>
          </cell>
          <cell r="C6302">
            <v>828100</v>
          </cell>
          <cell r="D6302">
            <v>1</v>
          </cell>
          <cell r="E6302">
            <v>0</v>
          </cell>
          <cell r="F6302" t="str">
            <v xml:space="preserve">השכר הקובע-צוברת  </v>
          </cell>
          <cell r="G6302" t="str">
            <v>שכר</v>
          </cell>
          <cell r="H6302">
            <v>1.4995083579154356E-2</v>
          </cell>
          <cell r="I6302">
            <v>1651600</v>
          </cell>
        </row>
        <row r="6303">
          <cell r="A6303">
            <v>1828100122</v>
          </cell>
          <cell r="B6303">
            <v>122</v>
          </cell>
          <cell r="C6303">
            <v>828100</v>
          </cell>
          <cell r="D6303">
            <v>1</v>
          </cell>
          <cell r="E6303">
            <v>0</v>
          </cell>
          <cell r="F6303" t="str">
            <v xml:space="preserve">ביגוד             </v>
          </cell>
          <cell r="G6303" t="str">
            <v>שכר</v>
          </cell>
          <cell r="H6303">
            <v>0</v>
          </cell>
          <cell r="I6303">
            <v>16100</v>
          </cell>
        </row>
        <row r="6304">
          <cell r="A6304">
            <v>1828100126</v>
          </cell>
          <cell r="B6304">
            <v>126</v>
          </cell>
          <cell r="C6304">
            <v>828100</v>
          </cell>
          <cell r="D6304">
            <v>1</v>
          </cell>
          <cell r="E6304">
            <v>0</v>
          </cell>
          <cell r="F6304" t="str">
            <v xml:space="preserve">דמי הבראה         </v>
          </cell>
          <cell r="G6304" t="str">
            <v>שכר</v>
          </cell>
          <cell r="H6304">
            <v>0.45205479452054798</v>
          </cell>
          <cell r="I6304">
            <v>53000</v>
          </cell>
        </row>
        <row r="6305">
          <cell r="A6305">
            <v>1828100130</v>
          </cell>
          <cell r="B6305">
            <v>130</v>
          </cell>
          <cell r="C6305">
            <v>828100</v>
          </cell>
          <cell r="D6305">
            <v>1</v>
          </cell>
          <cell r="E6305">
            <v>0</v>
          </cell>
          <cell r="F6305" t="str">
            <v xml:space="preserve">שעות נוספות       </v>
          </cell>
          <cell r="G6305" t="str">
            <v>שכר</v>
          </cell>
          <cell r="H6305">
            <v>0</v>
          </cell>
          <cell r="I6305">
            <v>50200</v>
          </cell>
        </row>
        <row r="6306">
          <cell r="A6306">
            <v>1828100140</v>
          </cell>
          <cell r="B6306">
            <v>140</v>
          </cell>
          <cell r="C6306">
            <v>828100</v>
          </cell>
          <cell r="D6306">
            <v>1</v>
          </cell>
          <cell r="E6306">
            <v>0</v>
          </cell>
          <cell r="F6306" t="str">
            <v>השתתפות באחזקת רכב</v>
          </cell>
          <cell r="G6306" t="str">
            <v>שכר</v>
          </cell>
          <cell r="H6306">
            <v>0.43821839080459779</v>
          </cell>
          <cell r="I6306">
            <v>200200</v>
          </cell>
        </row>
        <row r="6307">
          <cell r="A6307">
            <v>1828100200</v>
          </cell>
          <cell r="B6307">
            <v>200</v>
          </cell>
          <cell r="C6307">
            <v>828100</v>
          </cell>
          <cell r="D6307">
            <v>1</v>
          </cell>
          <cell r="E6307">
            <v>0</v>
          </cell>
          <cell r="F6307" t="str">
            <v>שכר עובדים ללא תקן</v>
          </cell>
          <cell r="G6307" t="str">
            <v xml:space="preserve"> </v>
          </cell>
          <cell r="H6307">
            <v>0</v>
          </cell>
          <cell r="I6307">
            <v>0</v>
          </cell>
        </row>
        <row r="6308">
          <cell r="A6308">
            <v>1828100210</v>
          </cell>
          <cell r="B6308">
            <v>210</v>
          </cell>
          <cell r="C6308">
            <v>828100</v>
          </cell>
          <cell r="D6308">
            <v>1</v>
          </cell>
          <cell r="E6308">
            <v>0</v>
          </cell>
          <cell r="F6308" t="str">
            <v xml:space="preserve">השכר הקובע        </v>
          </cell>
          <cell r="G6308" t="str">
            <v>שכר</v>
          </cell>
          <cell r="H6308">
            <v>0</v>
          </cell>
          <cell r="I6308">
            <v>0</v>
          </cell>
        </row>
        <row r="6309">
          <cell r="A6309">
            <v>1828100220</v>
          </cell>
          <cell r="B6309">
            <v>220</v>
          </cell>
          <cell r="C6309">
            <v>828100</v>
          </cell>
          <cell r="D6309">
            <v>1</v>
          </cell>
          <cell r="E6309">
            <v>0</v>
          </cell>
          <cell r="F6309" t="str">
            <v>מורות חיילות</v>
          </cell>
          <cell r="G6309" t="str">
            <v>שכר</v>
          </cell>
          <cell r="H6309">
            <v>0</v>
          </cell>
          <cell r="I6309">
            <v>30000</v>
          </cell>
        </row>
        <row r="6310">
          <cell r="A6310">
            <v>1828100250</v>
          </cell>
          <cell r="B6310">
            <v>250</v>
          </cell>
          <cell r="C6310">
            <v>828100</v>
          </cell>
          <cell r="D6310">
            <v>1</v>
          </cell>
          <cell r="E6310">
            <v>0</v>
          </cell>
          <cell r="F6310" t="str">
            <v>שכר מושאלים</v>
          </cell>
          <cell r="G6310" t="str">
            <v>שכר</v>
          </cell>
          <cell r="H6310">
            <v>0</v>
          </cell>
          <cell r="I6310">
            <v>0</v>
          </cell>
        </row>
        <row r="6311">
          <cell r="A6311">
            <v>1828100253</v>
          </cell>
          <cell r="B6311">
            <v>253</v>
          </cell>
          <cell r="C6311">
            <v>828100</v>
          </cell>
          <cell r="D6311">
            <v>1</v>
          </cell>
          <cell r="E6311">
            <v>0</v>
          </cell>
          <cell r="F6311" t="str">
            <v>אוזן קשבת</v>
          </cell>
          <cell r="G6311" t="str">
            <v>שכר</v>
          </cell>
          <cell r="H6311">
            <v>0</v>
          </cell>
          <cell r="I6311">
            <v>0</v>
          </cell>
        </row>
        <row r="6312">
          <cell r="A6312">
            <v>1828100263</v>
          </cell>
          <cell r="B6312">
            <v>263</v>
          </cell>
          <cell r="C6312">
            <v>828100</v>
          </cell>
          <cell r="D6312">
            <v>1</v>
          </cell>
          <cell r="E6312">
            <v>0</v>
          </cell>
          <cell r="F6312" t="str">
            <v xml:space="preserve">עובדי חברת מוסדות </v>
          </cell>
          <cell r="G6312" t="str">
            <v>שכר</v>
          </cell>
          <cell r="H6312">
            <v>0</v>
          </cell>
          <cell r="I6312">
            <v>0</v>
          </cell>
        </row>
        <row r="6313">
          <cell r="A6313">
            <v>1828100350</v>
          </cell>
          <cell r="B6313">
            <v>350</v>
          </cell>
          <cell r="C6313">
            <v>828100</v>
          </cell>
          <cell r="D6313">
            <v>1</v>
          </cell>
          <cell r="E6313">
            <v>0</v>
          </cell>
          <cell r="F6313" t="str">
            <v>ליסינג- 132-24-402</v>
          </cell>
          <cell r="G6313" t="str">
            <v>גמיש</v>
          </cell>
          <cell r="H6313">
            <v>-1</v>
          </cell>
          <cell r="I6313">
            <v>0</v>
          </cell>
        </row>
        <row r="6314">
          <cell r="A6314">
            <v>1828100351</v>
          </cell>
          <cell r="B6314">
            <v>351</v>
          </cell>
          <cell r="C6314">
            <v>828100</v>
          </cell>
          <cell r="D6314">
            <v>1</v>
          </cell>
          <cell r="E6314">
            <v>0</v>
          </cell>
          <cell r="F6314" t="str">
            <v>הוצאות- 132-24-402</v>
          </cell>
          <cell r="G6314" t="str">
            <v>גמיש</v>
          </cell>
          <cell r="H6314">
            <v>-1</v>
          </cell>
          <cell r="I6314">
            <v>0</v>
          </cell>
        </row>
        <row r="6315">
          <cell r="A6315">
            <v>1828100400</v>
          </cell>
          <cell r="B6315">
            <v>400</v>
          </cell>
          <cell r="C6315">
            <v>828100</v>
          </cell>
          <cell r="D6315">
            <v>1</v>
          </cell>
          <cell r="E6315">
            <v>0</v>
          </cell>
          <cell r="F6315" t="str">
            <v>אחזקת בנינים וציוד</v>
          </cell>
          <cell r="G6315" t="str">
            <v xml:space="preserve"> </v>
          </cell>
          <cell r="H6315">
            <v>0</v>
          </cell>
          <cell r="I6315">
            <v>0</v>
          </cell>
        </row>
        <row r="6316">
          <cell r="A6316">
            <v>1828100410</v>
          </cell>
          <cell r="B6316">
            <v>410</v>
          </cell>
          <cell r="C6316">
            <v>828100</v>
          </cell>
          <cell r="D6316">
            <v>1</v>
          </cell>
          <cell r="E6316">
            <v>0</v>
          </cell>
          <cell r="F6316" t="str">
            <v>השתתפות בשכר דירה</v>
          </cell>
          <cell r="G6316" t="str">
            <v>קשיח</v>
          </cell>
          <cell r="H6316">
            <v>0</v>
          </cell>
          <cell r="I6316">
            <v>288000</v>
          </cell>
        </row>
        <row r="6317">
          <cell r="A6317">
            <v>1828100420</v>
          </cell>
          <cell r="B6317">
            <v>420</v>
          </cell>
          <cell r="C6317">
            <v>828100</v>
          </cell>
          <cell r="D6317">
            <v>1</v>
          </cell>
          <cell r="E6317">
            <v>0</v>
          </cell>
          <cell r="F6317" t="str">
            <v xml:space="preserve">כיבוי אש          </v>
          </cell>
          <cell r="G6317" t="str">
            <v>גמיש</v>
          </cell>
          <cell r="H6317">
            <v>0.5</v>
          </cell>
          <cell r="I6317">
            <v>9000</v>
          </cell>
        </row>
        <row r="6318">
          <cell r="A6318">
            <v>1828100423</v>
          </cell>
          <cell r="B6318">
            <v>423</v>
          </cell>
          <cell r="C6318">
            <v>828100</v>
          </cell>
          <cell r="D6318">
            <v>1</v>
          </cell>
          <cell r="E6318">
            <v>0</v>
          </cell>
          <cell r="F6318" t="str">
            <v xml:space="preserve">תחזוקת מבנה       </v>
          </cell>
          <cell r="G6318" t="str">
            <v>קשיח</v>
          </cell>
          <cell r="H6318">
            <v>0</v>
          </cell>
          <cell r="I6318">
            <v>0</v>
          </cell>
        </row>
        <row r="6319">
          <cell r="A6319">
            <v>1828100431</v>
          </cell>
          <cell r="B6319">
            <v>431</v>
          </cell>
          <cell r="C6319">
            <v>828100</v>
          </cell>
          <cell r="D6319">
            <v>1</v>
          </cell>
          <cell r="E6319">
            <v>0</v>
          </cell>
          <cell r="F6319" t="str">
            <v xml:space="preserve">חשמל              </v>
          </cell>
          <cell r="G6319" t="str">
            <v>קשיח</v>
          </cell>
          <cell r="H6319">
            <v>0.10000000000000009</v>
          </cell>
          <cell r="I6319">
            <v>55000</v>
          </cell>
        </row>
        <row r="6320">
          <cell r="A6320">
            <v>1828100432</v>
          </cell>
          <cell r="B6320">
            <v>432</v>
          </cell>
          <cell r="C6320">
            <v>828100</v>
          </cell>
          <cell r="D6320">
            <v>1</v>
          </cell>
          <cell r="E6320">
            <v>0</v>
          </cell>
          <cell r="F6320" t="str">
            <v xml:space="preserve">מים               </v>
          </cell>
          <cell r="G6320" t="str">
            <v>קשיח</v>
          </cell>
          <cell r="H6320">
            <v>0</v>
          </cell>
          <cell r="I6320">
            <v>0</v>
          </cell>
        </row>
        <row r="6321">
          <cell r="A6321">
            <v>1828100433</v>
          </cell>
          <cell r="B6321">
            <v>433</v>
          </cell>
          <cell r="C6321">
            <v>828100</v>
          </cell>
          <cell r="D6321">
            <v>1</v>
          </cell>
          <cell r="E6321">
            <v>0</v>
          </cell>
          <cell r="F6321" t="str">
            <v xml:space="preserve">חומרי נקיון       </v>
          </cell>
          <cell r="G6321" t="str">
            <v>גמיש</v>
          </cell>
          <cell r="H6321">
            <v>0</v>
          </cell>
          <cell r="I6321">
            <v>0</v>
          </cell>
        </row>
        <row r="6322">
          <cell r="A6322">
            <v>1828100434</v>
          </cell>
          <cell r="B6322">
            <v>434</v>
          </cell>
          <cell r="C6322">
            <v>828100</v>
          </cell>
          <cell r="D6322">
            <v>1</v>
          </cell>
          <cell r="E6322">
            <v>0</v>
          </cell>
          <cell r="F6322" t="str">
            <v xml:space="preserve">חיטוי והדברה      </v>
          </cell>
          <cell r="G6322" t="str">
            <v>גמיש</v>
          </cell>
          <cell r="H6322">
            <v>0</v>
          </cell>
          <cell r="I6322">
            <v>0</v>
          </cell>
        </row>
        <row r="6323">
          <cell r="A6323">
            <v>1828100437</v>
          </cell>
          <cell r="B6323">
            <v>437</v>
          </cell>
          <cell r="C6323">
            <v>828100</v>
          </cell>
          <cell r="D6323">
            <v>1</v>
          </cell>
          <cell r="E6323">
            <v>0</v>
          </cell>
          <cell r="F6323" t="str">
            <v xml:space="preserve">אחזקת אזעקה       </v>
          </cell>
          <cell r="G6323" t="str">
            <v>קשיח</v>
          </cell>
          <cell r="H6323">
            <v>5.3763440860215006E-2</v>
          </cell>
          <cell r="I6323">
            <v>9800</v>
          </cell>
        </row>
        <row r="6324">
          <cell r="A6324">
            <v>1828100441</v>
          </cell>
          <cell r="B6324">
            <v>441</v>
          </cell>
          <cell r="C6324">
            <v>828100</v>
          </cell>
          <cell r="D6324">
            <v>1</v>
          </cell>
          <cell r="E6324">
            <v>0</v>
          </cell>
          <cell r="F6324" t="str">
            <v xml:space="preserve">ביטוח             </v>
          </cell>
          <cell r="G6324" t="str">
            <v>קשיח</v>
          </cell>
          <cell r="H6324">
            <v>0</v>
          </cell>
          <cell r="I6324">
            <v>0</v>
          </cell>
        </row>
        <row r="6325">
          <cell r="A6325">
            <v>1828100450</v>
          </cell>
          <cell r="B6325">
            <v>450</v>
          </cell>
          <cell r="C6325">
            <v>828100</v>
          </cell>
          <cell r="D6325">
            <v>1</v>
          </cell>
          <cell r="E6325">
            <v>0</v>
          </cell>
          <cell r="F6325" t="str">
            <v>אחזקת תמי 4</v>
          </cell>
          <cell r="G6325" t="str">
            <v>קשיח</v>
          </cell>
          <cell r="H6325">
            <v>0</v>
          </cell>
          <cell r="I6325">
            <v>1100</v>
          </cell>
        </row>
        <row r="6326">
          <cell r="A6326">
            <v>1828100471</v>
          </cell>
          <cell r="B6326">
            <v>471</v>
          </cell>
          <cell r="C6326">
            <v>828100</v>
          </cell>
          <cell r="D6326">
            <v>1</v>
          </cell>
          <cell r="E6326">
            <v>0</v>
          </cell>
          <cell r="F6326" t="str">
            <v xml:space="preserve">מכשירי כתיבה      </v>
          </cell>
          <cell r="G6326" t="str">
            <v>גמיש</v>
          </cell>
          <cell r="H6326">
            <v>0</v>
          </cell>
          <cell r="I6326">
            <v>1100</v>
          </cell>
        </row>
        <row r="6327">
          <cell r="A6327">
            <v>1828100500</v>
          </cell>
          <cell r="B6327">
            <v>500</v>
          </cell>
          <cell r="C6327">
            <v>828100</v>
          </cell>
          <cell r="D6327">
            <v>1</v>
          </cell>
          <cell r="E6327">
            <v>0</v>
          </cell>
          <cell r="F6327" t="str">
            <v xml:space="preserve">הוצאות מינהליות   </v>
          </cell>
          <cell r="G6327" t="str">
            <v xml:space="preserve"> </v>
          </cell>
          <cell r="H6327">
            <v>0</v>
          </cell>
          <cell r="I6327">
            <v>0</v>
          </cell>
        </row>
        <row r="6328">
          <cell r="A6328">
            <v>1828100511</v>
          </cell>
          <cell r="B6328">
            <v>511</v>
          </cell>
          <cell r="C6328">
            <v>828100</v>
          </cell>
          <cell r="D6328">
            <v>1</v>
          </cell>
          <cell r="E6328">
            <v>0</v>
          </cell>
          <cell r="F6328" t="str">
            <v xml:space="preserve">אירוח וכיבוד      </v>
          </cell>
          <cell r="G6328" t="str">
            <v>גמיש</v>
          </cell>
          <cell r="H6328">
            <v>0</v>
          </cell>
          <cell r="I6328">
            <v>0</v>
          </cell>
        </row>
        <row r="6329">
          <cell r="A6329">
            <v>1828100512</v>
          </cell>
          <cell r="B6329">
            <v>512</v>
          </cell>
          <cell r="C6329">
            <v>828100</v>
          </cell>
          <cell r="D6329">
            <v>1</v>
          </cell>
          <cell r="E6329">
            <v>0</v>
          </cell>
          <cell r="F6329" t="str">
            <v xml:space="preserve">נסיעות ואש"ל      </v>
          </cell>
          <cell r="G6329" t="str">
            <v>גמיש</v>
          </cell>
          <cell r="H6329">
            <v>0</v>
          </cell>
          <cell r="I6329">
            <v>0</v>
          </cell>
        </row>
        <row r="6330">
          <cell r="A6330">
            <v>1828100522</v>
          </cell>
          <cell r="B6330">
            <v>522</v>
          </cell>
          <cell r="C6330">
            <v>828100</v>
          </cell>
          <cell r="D6330">
            <v>1</v>
          </cell>
          <cell r="E6330">
            <v>0</v>
          </cell>
          <cell r="F6330" t="str">
            <v xml:space="preserve">ספרים ועיתונים    </v>
          </cell>
          <cell r="G6330" t="str">
            <v>גמיש</v>
          </cell>
          <cell r="H6330">
            <v>0</v>
          </cell>
          <cell r="I6330">
            <v>1000</v>
          </cell>
        </row>
        <row r="6331">
          <cell r="A6331">
            <v>1828100530</v>
          </cell>
          <cell r="B6331">
            <v>530</v>
          </cell>
          <cell r="C6331">
            <v>828100</v>
          </cell>
          <cell r="D6331">
            <v>1</v>
          </cell>
          <cell r="E6331">
            <v>0</v>
          </cell>
          <cell r="F6331" t="str">
            <v xml:space="preserve">אופניים לעובדים   </v>
          </cell>
          <cell r="G6331" t="str">
            <v>קשיח</v>
          </cell>
          <cell r="H6331">
            <v>0</v>
          </cell>
          <cell r="I6331">
            <v>0</v>
          </cell>
        </row>
        <row r="6332">
          <cell r="A6332">
            <v>1828100540</v>
          </cell>
          <cell r="B6332">
            <v>540</v>
          </cell>
          <cell r="C6332">
            <v>828100</v>
          </cell>
          <cell r="D6332">
            <v>1</v>
          </cell>
          <cell r="E6332">
            <v>0</v>
          </cell>
          <cell r="F6332" t="str">
            <v xml:space="preserve">הוצאות טלפון      </v>
          </cell>
          <cell r="G6332" t="str">
            <v>קשיח</v>
          </cell>
          <cell r="H6332">
            <v>-0.4</v>
          </cell>
          <cell r="I6332">
            <v>30000</v>
          </cell>
        </row>
        <row r="6333">
          <cell r="A6333">
            <v>1828100544</v>
          </cell>
          <cell r="B6333">
            <v>544</v>
          </cell>
          <cell r="C6333">
            <v>828100</v>
          </cell>
          <cell r="D6333">
            <v>1</v>
          </cell>
          <cell r="E6333">
            <v>0</v>
          </cell>
          <cell r="F6333" t="str">
            <v xml:space="preserve">הוצאות דאר        </v>
          </cell>
          <cell r="G6333" t="str">
            <v>קשיח</v>
          </cell>
          <cell r="H6333">
            <v>0</v>
          </cell>
          <cell r="I6333">
            <v>0</v>
          </cell>
        </row>
        <row r="6334">
          <cell r="A6334">
            <v>1828100550</v>
          </cell>
          <cell r="B6334">
            <v>550</v>
          </cell>
          <cell r="C6334">
            <v>828100</v>
          </cell>
          <cell r="D6334">
            <v>1</v>
          </cell>
          <cell r="E6334">
            <v>0</v>
          </cell>
          <cell r="F6334" t="str">
            <v xml:space="preserve">פירסומים          </v>
          </cell>
          <cell r="G6334" t="str">
            <v>גמיש</v>
          </cell>
          <cell r="H6334">
            <v>0</v>
          </cell>
          <cell r="I6334">
            <v>0</v>
          </cell>
        </row>
        <row r="6335">
          <cell r="A6335">
            <v>1828100561</v>
          </cell>
          <cell r="B6335">
            <v>561</v>
          </cell>
          <cell r="C6335">
            <v>828100</v>
          </cell>
          <cell r="D6335">
            <v>1</v>
          </cell>
          <cell r="E6335">
            <v>0</v>
          </cell>
          <cell r="F6335" t="str">
            <v xml:space="preserve">שיכפולים          </v>
          </cell>
          <cell r="G6335" t="str">
            <v>גמיש</v>
          </cell>
          <cell r="H6335">
            <v>0</v>
          </cell>
          <cell r="I6335">
            <v>0</v>
          </cell>
        </row>
        <row r="6336">
          <cell r="A6336">
            <v>1828100562</v>
          </cell>
          <cell r="B6336">
            <v>562</v>
          </cell>
          <cell r="C6336">
            <v>828100</v>
          </cell>
          <cell r="D6336">
            <v>1</v>
          </cell>
          <cell r="E6336">
            <v>0</v>
          </cell>
          <cell r="F6336" t="str">
            <v xml:space="preserve">הדפסות            </v>
          </cell>
          <cell r="G6336" t="str">
            <v>גמיש</v>
          </cell>
          <cell r="H6336">
            <v>0</v>
          </cell>
          <cell r="I6336">
            <v>0</v>
          </cell>
        </row>
        <row r="6337">
          <cell r="A6337">
            <v>1828100571</v>
          </cell>
          <cell r="B6337">
            <v>571</v>
          </cell>
          <cell r="C6337">
            <v>828100</v>
          </cell>
          <cell r="D6337">
            <v>1</v>
          </cell>
          <cell r="E6337">
            <v>0</v>
          </cell>
          <cell r="F6337" t="str">
            <v xml:space="preserve">מיכון וענ"א       </v>
          </cell>
          <cell r="G6337" t="str">
            <v>קשיח</v>
          </cell>
          <cell r="H6337">
            <v>0.10593220338983045</v>
          </cell>
          <cell r="I6337">
            <v>52200</v>
          </cell>
        </row>
        <row r="6338">
          <cell r="A6338">
            <v>1828100700</v>
          </cell>
          <cell r="B6338">
            <v>700</v>
          </cell>
          <cell r="C6338">
            <v>828100</v>
          </cell>
          <cell r="D6338">
            <v>1</v>
          </cell>
          <cell r="E6338">
            <v>0</v>
          </cell>
          <cell r="F6338" t="str">
            <v xml:space="preserve">הוצאות לפעולות    </v>
          </cell>
          <cell r="G6338" t="str">
            <v xml:space="preserve"> </v>
          </cell>
          <cell r="H6338">
            <v>0</v>
          </cell>
          <cell r="I6338">
            <v>0</v>
          </cell>
        </row>
        <row r="6339">
          <cell r="A6339">
            <v>1828100710</v>
          </cell>
          <cell r="B6339">
            <v>710</v>
          </cell>
          <cell r="C6339">
            <v>828100</v>
          </cell>
          <cell r="D6339">
            <v>1</v>
          </cell>
          <cell r="E6339">
            <v>0</v>
          </cell>
          <cell r="F6339" t="str">
            <v>הסעות טיולים חצ"ב</v>
          </cell>
          <cell r="G6339" t="str">
            <v>גמיש</v>
          </cell>
          <cell r="H6339">
            <v>0</v>
          </cell>
          <cell r="I6339">
            <v>0</v>
          </cell>
        </row>
        <row r="6340">
          <cell r="A6340">
            <v>1828100711</v>
          </cell>
          <cell r="B6340">
            <v>711</v>
          </cell>
          <cell r="C6340">
            <v>828100</v>
          </cell>
          <cell r="D6340">
            <v>1</v>
          </cell>
          <cell r="E6340">
            <v>0</v>
          </cell>
          <cell r="F6340" t="str">
            <v xml:space="preserve">הסעות מתנדבים     </v>
          </cell>
          <cell r="G6340" t="str">
            <v>גמיש</v>
          </cell>
          <cell r="H6340">
            <v>0</v>
          </cell>
          <cell r="I6340">
            <v>0</v>
          </cell>
        </row>
        <row r="6341">
          <cell r="A6341">
            <v>1828100721</v>
          </cell>
          <cell r="B6341">
            <v>721</v>
          </cell>
          <cell r="C6341">
            <v>828100</v>
          </cell>
          <cell r="D6341">
            <v>1</v>
          </cell>
          <cell r="E6341">
            <v>0</v>
          </cell>
          <cell r="F6341" t="str">
            <v>חמרים-תחזוקת מבנים</v>
          </cell>
          <cell r="G6341" t="str">
            <v>גמיש</v>
          </cell>
          <cell r="H6341">
            <v>0</v>
          </cell>
          <cell r="I6341">
            <v>0</v>
          </cell>
        </row>
        <row r="6342">
          <cell r="A6342">
            <v>1828100722</v>
          </cell>
          <cell r="B6342">
            <v>722</v>
          </cell>
          <cell r="C6342">
            <v>828100</v>
          </cell>
          <cell r="D6342">
            <v>1</v>
          </cell>
          <cell r="E6342">
            <v>0</v>
          </cell>
          <cell r="F6342" t="str">
            <v>חמרים-תחזוקה עצמית</v>
          </cell>
          <cell r="G6342" t="str">
            <v>גמיש</v>
          </cell>
          <cell r="H6342">
            <v>0</v>
          </cell>
          <cell r="I6342">
            <v>0</v>
          </cell>
        </row>
        <row r="6343">
          <cell r="A6343">
            <v>1828100723</v>
          </cell>
          <cell r="B6343">
            <v>723</v>
          </cell>
          <cell r="C6343">
            <v>828100</v>
          </cell>
          <cell r="D6343">
            <v>1</v>
          </cell>
          <cell r="E6343">
            <v>0</v>
          </cell>
          <cell r="F6343" t="str">
            <v xml:space="preserve">חומרים לחוגים     </v>
          </cell>
          <cell r="G6343" t="str">
            <v>גמיש</v>
          </cell>
          <cell r="H6343">
            <v>0</v>
          </cell>
          <cell r="I6343">
            <v>0</v>
          </cell>
        </row>
        <row r="6344">
          <cell r="A6344">
            <v>1828100742</v>
          </cell>
          <cell r="B6344">
            <v>742</v>
          </cell>
          <cell r="C6344">
            <v>828100</v>
          </cell>
          <cell r="D6344">
            <v>1</v>
          </cell>
          <cell r="E6344">
            <v>0</v>
          </cell>
          <cell r="F6344" t="str">
            <v xml:space="preserve">כלים וציוד        </v>
          </cell>
          <cell r="G6344" t="str">
            <v>גמיש</v>
          </cell>
          <cell r="H6344">
            <v>0</v>
          </cell>
          <cell r="I6344">
            <v>10500</v>
          </cell>
        </row>
        <row r="6345">
          <cell r="A6345">
            <v>1828100743</v>
          </cell>
          <cell r="B6345">
            <v>743</v>
          </cell>
          <cell r="C6345">
            <v>828100</v>
          </cell>
          <cell r="D6345">
            <v>1</v>
          </cell>
          <cell r="E6345">
            <v>0</v>
          </cell>
          <cell r="F6345" t="str">
            <v>תחז' ציוד אלקטרוני</v>
          </cell>
          <cell r="G6345" t="str">
            <v>גמיש</v>
          </cell>
          <cell r="H6345">
            <v>0</v>
          </cell>
          <cell r="I6345">
            <v>0</v>
          </cell>
        </row>
        <row r="6346">
          <cell r="A6346">
            <v>1828100744</v>
          </cell>
          <cell r="B6346">
            <v>744</v>
          </cell>
          <cell r="C6346">
            <v>828100</v>
          </cell>
          <cell r="D6346">
            <v>1</v>
          </cell>
          <cell r="E6346">
            <v>0</v>
          </cell>
          <cell r="F6346" t="str">
            <v xml:space="preserve">תחזוקת מחשבים     </v>
          </cell>
          <cell r="G6346" t="str">
            <v>גמיש</v>
          </cell>
          <cell r="H6346">
            <v>0</v>
          </cell>
          <cell r="I6346">
            <v>0</v>
          </cell>
        </row>
        <row r="6347">
          <cell r="A6347">
            <v>1828100745</v>
          </cell>
          <cell r="B6347">
            <v>745</v>
          </cell>
          <cell r="C6347">
            <v>828100</v>
          </cell>
          <cell r="D6347">
            <v>1</v>
          </cell>
          <cell r="E6347">
            <v>0</v>
          </cell>
          <cell r="F6347" t="str">
            <v xml:space="preserve">דמי פריצה - תכולה </v>
          </cell>
          <cell r="G6347" t="str">
            <v>קשיח</v>
          </cell>
          <cell r="H6347">
            <v>0</v>
          </cell>
          <cell r="I6347">
            <v>0</v>
          </cell>
        </row>
        <row r="6348">
          <cell r="A6348">
            <v>1828100746</v>
          </cell>
          <cell r="B6348">
            <v>746</v>
          </cell>
          <cell r="C6348">
            <v>828100</v>
          </cell>
          <cell r="D6348">
            <v>1</v>
          </cell>
          <cell r="E6348">
            <v>0</v>
          </cell>
          <cell r="F6348" t="str">
            <v xml:space="preserve">דמי פריצה - מבנה  </v>
          </cell>
          <cell r="G6348" t="str">
            <v>קשיח</v>
          </cell>
          <cell r="H6348">
            <v>0</v>
          </cell>
          <cell r="I6348">
            <v>0</v>
          </cell>
        </row>
        <row r="6349">
          <cell r="A6349">
            <v>1828100750</v>
          </cell>
          <cell r="B6349">
            <v>750</v>
          </cell>
          <cell r="C6349">
            <v>828100</v>
          </cell>
          <cell r="D6349">
            <v>1</v>
          </cell>
          <cell r="E6349">
            <v>0</v>
          </cell>
          <cell r="F6349" t="str">
            <v>אחזקת מוסדות</v>
          </cell>
          <cell r="G6349" t="str">
            <v>קשיח</v>
          </cell>
          <cell r="H6349">
            <v>-2.7049180327868849E-2</v>
          </cell>
          <cell r="I6349">
            <v>237400</v>
          </cell>
        </row>
        <row r="6350">
          <cell r="A6350">
            <v>1828100751</v>
          </cell>
          <cell r="B6350">
            <v>751</v>
          </cell>
          <cell r="C6350">
            <v>828100</v>
          </cell>
          <cell r="D6350">
            <v>1</v>
          </cell>
          <cell r="E6350">
            <v>0</v>
          </cell>
          <cell r="F6350" t="str">
            <v xml:space="preserve">עבודות קבלניות    </v>
          </cell>
          <cell r="G6350" t="str">
            <v>גמיש</v>
          </cell>
          <cell r="H6350">
            <v>0</v>
          </cell>
          <cell r="I6350">
            <v>0</v>
          </cell>
        </row>
        <row r="6351">
          <cell r="A6351">
            <v>1828100752</v>
          </cell>
          <cell r="B6351">
            <v>752</v>
          </cell>
          <cell r="C6351">
            <v>828100</v>
          </cell>
          <cell r="D6351">
            <v>1</v>
          </cell>
          <cell r="E6351">
            <v>0</v>
          </cell>
          <cell r="F6351" t="str">
            <v xml:space="preserve">נקיון מרכז הדרכה  </v>
          </cell>
          <cell r="G6351" t="str">
            <v>קשיח</v>
          </cell>
          <cell r="H6351">
            <v>-0.85106382978723405</v>
          </cell>
          <cell r="I6351">
            <v>7000</v>
          </cell>
        </row>
        <row r="6352">
          <cell r="A6352">
            <v>1828100763</v>
          </cell>
          <cell r="B6352">
            <v>763</v>
          </cell>
          <cell r="C6352">
            <v>828100</v>
          </cell>
          <cell r="D6352">
            <v>1</v>
          </cell>
          <cell r="E6352">
            <v>0</v>
          </cell>
          <cell r="F6352" t="str">
            <v xml:space="preserve">עובדי חברת מוסדות </v>
          </cell>
          <cell r="G6352" t="str">
            <v>קשיח</v>
          </cell>
          <cell r="H6352">
            <v>0</v>
          </cell>
          <cell r="I6352">
            <v>0</v>
          </cell>
        </row>
        <row r="6353">
          <cell r="A6353">
            <v>1828100780</v>
          </cell>
          <cell r="B6353">
            <v>780</v>
          </cell>
          <cell r="C6353">
            <v>828100</v>
          </cell>
          <cell r="D6353">
            <v>1</v>
          </cell>
          <cell r="E6353">
            <v>0</v>
          </cell>
          <cell r="F6353" t="str">
            <v>מרכז נוער עולה</v>
          </cell>
          <cell r="G6353" t="str">
            <v>גמיש</v>
          </cell>
          <cell r="H6353">
            <v>0</v>
          </cell>
          <cell r="I6353">
            <v>232500</v>
          </cell>
        </row>
        <row r="6354">
          <cell r="A6354">
            <v>1828100781</v>
          </cell>
          <cell r="B6354">
            <v>781</v>
          </cell>
          <cell r="C6354">
            <v>828100</v>
          </cell>
          <cell r="D6354">
            <v>1</v>
          </cell>
          <cell r="E6354">
            <v>0</v>
          </cell>
          <cell r="F6354" t="str">
            <v>פרוייקטים + קיץ</v>
          </cell>
          <cell r="G6354" t="str">
            <v>גמיש</v>
          </cell>
          <cell r="H6354">
            <v>0</v>
          </cell>
          <cell r="I6354">
            <v>342800</v>
          </cell>
        </row>
        <row r="6355">
          <cell r="A6355">
            <v>1828100782</v>
          </cell>
          <cell r="B6355">
            <v>782</v>
          </cell>
          <cell r="C6355">
            <v>828100</v>
          </cell>
          <cell r="D6355">
            <v>1</v>
          </cell>
          <cell r="E6355">
            <v>0</v>
          </cell>
          <cell r="F6355" t="str">
            <v>התנדבות בקהילה</v>
          </cell>
          <cell r="G6355" t="str">
            <v>גמיש</v>
          </cell>
          <cell r="H6355">
            <v>0</v>
          </cell>
          <cell r="I6355">
            <v>0</v>
          </cell>
        </row>
        <row r="6356">
          <cell r="A6356">
            <v>1828100783</v>
          </cell>
          <cell r="B6356">
            <v>783</v>
          </cell>
          <cell r="C6356">
            <v>828100</v>
          </cell>
          <cell r="D6356">
            <v>1</v>
          </cell>
          <cell r="E6356">
            <v>0</v>
          </cell>
          <cell r="F6356" t="str">
            <v>תנועות נוער-ארועים עירוניים</v>
          </cell>
          <cell r="G6356" t="str">
            <v>גמיש</v>
          </cell>
          <cell r="H6356">
            <v>0</v>
          </cell>
          <cell r="I6356">
            <v>93000</v>
          </cell>
        </row>
        <row r="6357">
          <cell r="A6357">
            <v>1828100784</v>
          </cell>
          <cell r="B6357">
            <v>784</v>
          </cell>
          <cell r="C6357">
            <v>828100</v>
          </cell>
          <cell r="D6357">
            <v>1</v>
          </cell>
          <cell r="E6357">
            <v>0</v>
          </cell>
          <cell r="F6357" t="str">
            <v>מנהיגות וקשרי חוץ</v>
          </cell>
          <cell r="G6357" t="str">
            <v>גמיש</v>
          </cell>
          <cell r="H6357">
            <v>0</v>
          </cell>
          <cell r="I6357">
            <v>27900</v>
          </cell>
        </row>
        <row r="6358">
          <cell r="A6358">
            <v>1828100785</v>
          </cell>
          <cell r="B6358">
            <v>785</v>
          </cell>
          <cell r="C6358">
            <v>828100</v>
          </cell>
          <cell r="D6358">
            <v>1</v>
          </cell>
          <cell r="E6358">
            <v>0</v>
          </cell>
          <cell r="F6358" t="str">
            <v>תחום מניעה</v>
          </cell>
          <cell r="G6358" t="str">
            <v>גמיש</v>
          </cell>
          <cell r="H6358">
            <v>0</v>
          </cell>
          <cell r="I6358">
            <v>78800</v>
          </cell>
        </row>
        <row r="6359">
          <cell r="A6359">
            <v>1828100786</v>
          </cell>
          <cell r="B6359">
            <v>786</v>
          </cell>
          <cell r="C6359">
            <v>828100</v>
          </cell>
          <cell r="D6359">
            <v>1</v>
          </cell>
          <cell r="E6359">
            <v>0</v>
          </cell>
          <cell r="F6359" t="str">
            <v>ארועים</v>
          </cell>
          <cell r="G6359" t="str">
            <v>גמיש</v>
          </cell>
          <cell r="H6359">
            <v>0</v>
          </cell>
          <cell r="I6359">
            <v>225600</v>
          </cell>
        </row>
        <row r="6360">
          <cell r="A6360">
            <v>1828100787</v>
          </cell>
          <cell r="B6360">
            <v>787</v>
          </cell>
          <cell r="C6360">
            <v>828100</v>
          </cell>
          <cell r="D6360">
            <v>1</v>
          </cell>
          <cell r="E6360">
            <v>0</v>
          </cell>
          <cell r="F6360" t="str">
            <v>קווי לילה לנוער</v>
          </cell>
          <cell r="G6360" t="str">
            <v>גמיש</v>
          </cell>
          <cell r="H6360">
            <v>0</v>
          </cell>
          <cell r="I6360">
            <v>49600</v>
          </cell>
        </row>
        <row r="6361">
          <cell r="A6361">
            <v>1828100788</v>
          </cell>
          <cell r="B6361">
            <v>788</v>
          </cell>
          <cell r="C6361">
            <v>828100</v>
          </cell>
          <cell r="D6361">
            <v>1</v>
          </cell>
          <cell r="E6361">
            <v>0</v>
          </cell>
          <cell r="F6361" t="str">
            <v>כולנו ביתא ישראל</v>
          </cell>
          <cell r="G6361" t="str">
            <v>גמיש</v>
          </cell>
          <cell r="H6361">
            <v>0</v>
          </cell>
          <cell r="I6361">
            <v>22500</v>
          </cell>
        </row>
        <row r="6362">
          <cell r="A6362">
            <v>1828100789</v>
          </cell>
          <cell r="B6362">
            <v>789</v>
          </cell>
          <cell r="C6362">
            <v>828100</v>
          </cell>
          <cell r="D6362">
            <v>1</v>
          </cell>
          <cell r="E6362">
            <v>0</v>
          </cell>
          <cell r="F6362" t="str">
            <v>מרכז הדרכה</v>
          </cell>
          <cell r="G6362" t="str">
            <v>גמיש</v>
          </cell>
          <cell r="H6362">
            <v>0</v>
          </cell>
          <cell r="I6362">
            <v>22500</v>
          </cell>
        </row>
        <row r="6363">
          <cell r="A6363">
            <v>1828100790</v>
          </cell>
          <cell r="B6363">
            <v>790</v>
          </cell>
          <cell r="C6363">
            <v>828100</v>
          </cell>
          <cell r="D6363">
            <v>1</v>
          </cell>
          <cell r="E6363">
            <v>0</v>
          </cell>
          <cell r="F6363" t="str">
            <v xml:space="preserve">פעולות מהכנסות משה"ח    </v>
          </cell>
          <cell r="G6363" t="str">
            <v>גמיש</v>
          </cell>
          <cell r="H6363">
            <v>0</v>
          </cell>
          <cell r="I6363">
            <v>369000</v>
          </cell>
        </row>
        <row r="6364">
          <cell r="A6364">
            <v>1828100791</v>
          </cell>
          <cell r="B6364">
            <v>791</v>
          </cell>
          <cell r="C6364">
            <v>828100</v>
          </cell>
          <cell r="D6364">
            <v>1</v>
          </cell>
          <cell r="E6364">
            <v>0</v>
          </cell>
          <cell r="F6364" t="str">
            <v>כנפיים של קרמבו</v>
          </cell>
          <cell r="G6364" t="str">
            <v>גמיש</v>
          </cell>
          <cell r="H6364">
            <v>0</v>
          </cell>
          <cell r="I6364">
            <v>180000</v>
          </cell>
        </row>
        <row r="6365">
          <cell r="A6365">
            <v>1828100792</v>
          </cell>
          <cell r="B6365">
            <v>792</v>
          </cell>
          <cell r="C6365">
            <v>828100</v>
          </cell>
          <cell r="D6365">
            <v>1</v>
          </cell>
          <cell r="E6365">
            <v>0</v>
          </cell>
          <cell r="F6365" t="str">
            <v>יום המעשים הטובים</v>
          </cell>
          <cell r="G6365" t="str">
            <v>גמיש</v>
          </cell>
          <cell r="H6365">
            <v>0</v>
          </cell>
          <cell r="I6365">
            <v>54200</v>
          </cell>
        </row>
        <row r="6366">
          <cell r="A6366">
            <v>1828100794</v>
          </cell>
          <cell r="B6366">
            <v>794</v>
          </cell>
          <cell r="C6366">
            <v>828100</v>
          </cell>
          <cell r="D6366">
            <v>1</v>
          </cell>
          <cell r="E6366">
            <v>0</v>
          </cell>
          <cell r="F6366" t="str">
            <v xml:space="preserve">השתתפות בעזר 094  </v>
          </cell>
          <cell r="G6366" t="str">
            <v>קשיח</v>
          </cell>
          <cell r="H6366">
            <v>0</v>
          </cell>
          <cell r="I6366">
            <v>10000</v>
          </cell>
        </row>
        <row r="6367">
          <cell r="A6367">
            <v>1828100800</v>
          </cell>
          <cell r="B6367">
            <v>800</v>
          </cell>
          <cell r="C6367">
            <v>828100</v>
          </cell>
          <cell r="D6367">
            <v>1</v>
          </cell>
          <cell r="E6367">
            <v>0</v>
          </cell>
          <cell r="F6367" t="str">
            <v>השת' תמיכות תרומות</v>
          </cell>
          <cell r="G6367" t="str">
            <v xml:space="preserve"> </v>
          </cell>
          <cell r="H6367">
            <v>0</v>
          </cell>
          <cell r="I6367">
            <v>0</v>
          </cell>
        </row>
        <row r="6368">
          <cell r="A6368">
            <v>1828100810</v>
          </cell>
          <cell r="B6368">
            <v>810</v>
          </cell>
          <cell r="C6368">
            <v>828100</v>
          </cell>
          <cell r="D6368">
            <v>1</v>
          </cell>
          <cell r="E6368">
            <v>0</v>
          </cell>
          <cell r="F6368" t="str">
            <v xml:space="preserve">השתתפות בתנועות הנוער      </v>
          </cell>
          <cell r="G6368" t="str">
            <v>גמיש</v>
          </cell>
          <cell r="H6368">
            <v>9.7836616080077432E-2</v>
          </cell>
          <cell r="I6368">
            <v>340000</v>
          </cell>
        </row>
        <row r="6369">
          <cell r="A6369">
            <v>1828100811</v>
          </cell>
          <cell r="B6369">
            <v>811</v>
          </cell>
          <cell r="C6369">
            <v>828100</v>
          </cell>
          <cell r="D6369">
            <v>1</v>
          </cell>
          <cell r="E6369">
            <v>0</v>
          </cell>
          <cell r="F6369" t="str">
            <v>השתתפות בשכר רכזים</v>
          </cell>
          <cell r="G6369" t="str">
            <v>גמיש</v>
          </cell>
          <cell r="H6369">
            <v>0</v>
          </cell>
          <cell r="I6369">
            <v>403300</v>
          </cell>
        </row>
        <row r="6370">
          <cell r="A6370">
            <v>1828100812</v>
          </cell>
          <cell r="B6370">
            <v>812</v>
          </cell>
          <cell r="C6370">
            <v>828100</v>
          </cell>
          <cell r="D6370">
            <v>1</v>
          </cell>
          <cell r="E6370">
            <v>0</v>
          </cell>
          <cell r="F6370" t="str">
            <v>מרכז נוער נאות רחל</v>
          </cell>
          <cell r="G6370" t="str">
            <v>גמיש</v>
          </cell>
          <cell r="H6370">
            <v>0</v>
          </cell>
          <cell r="I6370">
            <v>361000</v>
          </cell>
        </row>
        <row r="6371">
          <cell r="A6371">
            <v>1828100813</v>
          </cell>
          <cell r="B6371">
            <v>813</v>
          </cell>
          <cell r="C6371">
            <v>828100</v>
          </cell>
          <cell r="D6371">
            <v>1</v>
          </cell>
          <cell r="E6371">
            <v>0</v>
          </cell>
          <cell r="F6371" t="str">
            <v>מרכז נוער תל גיבורים</v>
          </cell>
          <cell r="G6371" t="str">
            <v>גמיש</v>
          </cell>
          <cell r="H6371">
            <v>0</v>
          </cell>
          <cell r="I6371">
            <v>361000</v>
          </cell>
        </row>
        <row r="6372">
          <cell r="A6372">
            <v>1828100814</v>
          </cell>
          <cell r="B6372">
            <v>814</v>
          </cell>
          <cell r="C6372">
            <v>828100</v>
          </cell>
          <cell r="D6372">
            <v>1</v>
          </cell>
          <cell r="E6372">
            <v>0</v>
          </cell>
          <cell r="F6372" t="str">
            <v>מרכז הדרכה ומנהיגות</v>
          </cell>
          <cell r="G6372" t="str">
            <v>גמיש</v>
          </cell>
          <cell r="H6372">
            <v>0</v>
          </cell>
          <cell r="I6372">
            <v>225600</v>
          </cell>
        </row>
        <row r="6373">
          <cell r="A6373">
            <v>1828100815</v>
          </cell>
          <cell r="B6373">
            <v>815</v>
          </cell>
          <cell r="C6373">
            <v>828100</v>
          </cell>
          <cell r="D6373">
            <v>1</v>
          </cell>
          <cell r="E6373">
            <v>0</v>
          </cell>
          <cell r="F6373" t="str">
            <v xml:space="preserve">תקורה למתנ"ס ת"ג  </v>
          </cell>
          <cell r="G6373" t="str">
            <v>קשיח</v>
          </cell>
          <cell r="H6373">
            <v>0</v>
          </cell>
          <cell r="I6373">
            <v>0</v>
          </cell>
        </row>
        <row r="6374">
          <cell r="A6374">
            <v>1828100816</v>
          </cell>
          <cell r="B6374">
            <v>816</v>
          </cell>
          <cell r="C6374">
            <v>828100</v>
          </cell>
          <cell r="D6374">
            <v>1</v>
          </cell>
          <cell r="E6374">
            <v>0</v>
          </cell>
          <cell r="F6374" t="str">
            <v xml:space="preserve">אחזקה למתנ"ס ת"ג  </v>
          </cell>
          <cell r="G6374" t="str">
            <v>גמיש</v>
          </cell>
          <cell r="H6374">
            <v>0</v>
          </cell>
          <cell r="I6374">
            <v>0</v>
          </cell>
        </row>
        <row r="6375">
          <cell r="A6375">
            <v>1828100817</v>
          </cell>
          <cell r="B6375">
            <v>817</v>
          </cell>
          <cell r="C6375">
            <v>828100</v>
          </cell>
          <cell r="D6375">
            <v>1</v>
          </cell>
          <cell r="E6375">
            <v>0</v>
          </cell>
          <cell r="F6375" t="str">
            <v>תמיכות באירגוני נוער</v>
          </cell>
          <cell r="G6375" t="str">
            <v>גמיש</v>
          </cell>
          <cell r="H6375">
            <v>0</v>
          </cell>
          <cell r="I6375">
            <v>120000</v>
          </cell>
        </row>
        <row r="6376">
          <cell r="A6376">
            <v>1828100818</v>
          </cell>
          <cell r="B6376">
            <v>818</v>
          </cell>
          <cell r="C6376">
            <v>828100</v>
          </cell>
          <cell r="D6376">
            <v>1</v>
          </cell>
          <cell r="E6376">
            <v>0</v>
          </cell>
          <cell r="F6376" t="str">
            <v>תמיכה במכינות קד"צ</v>
          </cell>
          <cell r="G6376" t="str">
            <v>קשיח</v>
          </cell>
          <cell r="H6376">
            <v>0</v>
          </cell>
          <cell r="I6376">
            <v>91200</v>
          </cell>
        </row>
        <row r="6377">
          <cell r="A6377">
            <v>1828100819</v>
          </cell>
          <cell r="B6377">
            <v>819</v>
          </cell>
          <cell r="C6377">
            <v>828100</v>
          </cell>
          <cell r="D6377">
            <v>1</v>
          </cell>
          <cell r="E6377">
            <v>0</v>
          </cell>
          <cell r="F6377" t="str">
            <v>פרוייקט מישמיש</v>
          </cell>
          <cell r="G6377" t="str">
            <v>גמיש</v>
          </cell>
          <cell r="H6377">
            <v>-1</v>
          </cell>
          <cell r="I6377">
            <v>0</v>
          </cell>
        </row>
        <row r="6378">
          <cell r="A6378">
            <v>1828100820</v>
          </cell>
          <cell r="B6378">
            <v>820</v>
          </cell>
          <cell r="C6378">
            <v>828100</v>
          </cell>
          <cell r="D6378">
            <v>1</v>
          </cell>
          <cell r="E6378">
            <v>0</v>
          </cell>
          <cell r="F6378" t="str">
            <v>פרוייקט צלילי זיכרון</v>
          </cell>
          <cell r="G6378" t="str">
            <v>גמיש</v>
          </cell>
          <cell r="H6378">
            <v>0</v>
          </cell>
          <cell r="I6378">
            <v>35000</v>
          </cell>
        </row>
        <row r="6379">
          <cell r="A6379">
            <v>1828100900</v>
          </cell>
          <cell r="B6379">
            <v>900</v>
          </cell>
          <cell r="C6379">
            <v>828100</v>
          </cell>
          <cell r="D6379">
            <v>1</v>
          </cell>
          <cell r="E6379">
            <v>0</v>
          </cell>
          <cell r="F6379" t="str">
            <v xml:space="preserve">הוצאות חד פעמיות  </v>
          </cell>
          <cell r="G6379" t="str">
            <v xml:space="preserve"> </v>
          </cell>
          <cell r="H6379">
            <v>0</v>
          </cell>
          <cell r="I6379">
            <v>0</v>
          </cell>
        </row>
        <row r="6380">
          <cell r="A6380">
            <v>1828100931</v>
          </cell>
          <cell r="B6380">
            <v>931</v>
          </cell>
          <cell r="C6380">
            <v>828100</v>
          </cell>
          <cell r="D6380">
            <v>1</v>
          </cell>
          <cell r="E6380">
            <v>0</v>
          </cell>
          <cell r="F6380" t="str">
            <v xml:space="preserve">רכישות חד-פעמיות  </v>
          </cell>
          <cell r="G6380" t="str">
            <v>גמיש</v>
          </cell>
          <cell r="H6380">
            <v>0</v>
          </cell>
          <cell r="I6380">
            <v>0</v>
          </cell>
        </row>
        <row r="6381">
          <cell r="A6381">
            <v>1828100961</v>
          </cell>
          <cell r="B6381">
            <v>961</v>
          </cell>
          <cell r="C6381">
            <v>828100</v>
          </cell>
          <cell r="D6381">
            <v>1</v>
          </cell>
          <cell r="E6381">
            <v>0</v>
          </cell>
          <cell r="F6381" t="str">
            <v>רז' פעולות ורכישות</v>
          </cell>
          <cell r="G6381" t="str">
            <v>גמיש</v>
          </cell>
          <cell r="H6381">
            <v>0</v>
          </cell>
          <cell r="I6381">
            <v>0</v>
          </cell>
        </row>
        <row r="6382">
          <cell r="A6382">
            <v>1828100980</v>
          </cell>
          <cell r="B6382">
            <v>980</v>
          </cell>
          <cell r="C6382">
            <v>828100</v>
          </cell>
          <cell r="D6382">
            <v>1</v>
          </cell>
          <cell r="E6382">
            <v>0</v>
          </cell>
          <cell r="F6382" t="str">
            <v xml:space="preserve">פעולות מרכז שואה  </v>
          </cell>
          <cell r="G6382" t="str">
            <v>גמיש</v>
          </cell>
          <cell r="H6382">
            <v>0</v>
          </cell>
          <cell r="I6382">
            <v>0</v>
          </cell>
        </row>
        <row r="6383">
          <cell r="A6383">
            <v>1828100981</v>
          </cell>
          <cell r="B6383">
            <v>981</v>
          </cell>
          <cell r="C6383">
            <v>828100</v>
          </cell>
          <cell r="D6383">
            <v>1</v>
          </cell>
          <cell r="E6383">
            <v>0</v>
          </cell>
          <cell r="F6383" t="str">
            <v>שבוע רוסיה</v>
          </cell>
          <cell r="G6383" t="str">
            <v>גמיש</v>
          </cell>
          <cell r="H6383">
            <v>0</v>
          </cell>
          <cell r="I6383">
            <v>0</v>
          </cell>
        </row>
        <row r="6384">
          <cell r="A6384">
            <v>1828100982</v>
          </cell>
          <cell r="B6384">
            <v>982</v>
          </cell>
          <cell r="C6384">
            <v>828100</v>
          </cell>
          <cell r="D6384">
            <v>1</v>
          </cell>
          <cell r="E6384">
            <v>0</v>
          </cell>
          <cell r="F6384" t="str">
            <v>ארועי צעירים</v>
          </cell>
          <cell r="G6384" t="str">
            <v>גמיש</v>
          </cell>
          <cell r="H6384">
            <v>0</v>
          </cell>
          <cell r="I6384">
            <v>0</v>
          </cell>
        </row>
        <row r="6385">
          <cell r="A6385">
            <v>1828100983</v>
          </cell>
          <cell r="B6385">
            <v>983</v>
          </cell>
          <cell r="C6385">
            <v>828100</v>
          </cell>
          <cell r="D6385">
            <v>1</v>
          </cell>
          <cell r="E6385">
            <v>0</v>
          </cell>
          <cell r="F6385" t="str">
            <v>השלמה - ניידת</v>
          </cell>
          <cell r="G6385" t="str">
            <v>גמיש</v>
          </cell>
          <cell r="H6385">
            <v>0</v>
          </cell>
          <cell r="I6385">
            <v>0</v>
          </cell>
        </row>
        <row r="6386">
          <cell r="A6386">
            <v>1828100984</v>
          </cell>
          <cell r="B6386">
            <v>984</v>
          </cell>
          <cell r="C6386">
            <v>828100</v>
          </cell>
          <cell r="D6386">
            <v>1</v>
          </cell>
          <cell r="E6386">
            <v>0</v>
          </cell>
          <cell r="F6386" t="str">
            <v>תחום צעירים</v>
          </cell>
          <cell r="G6386" t="str">
            <v>גמיש</v>
          </cell>
          <cell r="H6386">
            <v>0</v>
          </cell>
          <cell r="I6386">
            <v>0</v>
          </cell>
        </row>
        <row r="6387">
          <cell r="A6387">
            <v>1828100985</v>
          </cell>
          <cell r="B6387">
            <v>985</v>
          </cell>
          <cell r="C6387">
            <v>828100</v>
          </cell>
          <cell r="D6387">
            <v>1</v>
          </cell>
          <cell r="E6387">
            <v>0</v>
          </cell>
          <cell r="F6387" t="str">
            <v>היפ הופ</v>
          </cell>
          <cell r="G6387" t="str">
            <v>גמיש</v>
          </cell>
          <cell r="H6387">
            <v>0</v>
          </cell>
          <cell r="I6387">
            <v>0</v>
          </cell>
        </row>
        <row r="6388">
          <cell r="A6388">
            <v>1828100986</v>
          </cell>
          <cell r="B6388">
            <v>986</v>
          </cell>
          <cell r="C6388">
            <v>828100</v>
          </cell>
          <cell r="D6388">
            <v>1</v>
          </cell>
          <cell r="E6388">
            <v>0</v>
          </cell>
          <cell r="F6388" t="str">
            <v xml:space="preserve">חוסמסה,סל"תים+נוער ירוק            </v>
          </cell>
          <cell r="G6388" t="str">
            <v>גמיש</v>
          </cell>
          <cell r="H6388">
            <v>0</v>
          </cell>
          <cell r="I6388">
            <v>0</v>
          </cell>
        </row>
        <row r="6389">
          <cell r="A6389">
            <v>1828100987</v>
          </cell>
          <cell r="B6389">
            <v>987</v>
          </cell>
          <cell r="C6389">
            <v>828100</v>
          </cell>
          <cell r="D6389">
            <v>1</v>
          </cell>
          <cell r="E6389">
            <v>0</v>
          </cell>
          <cell r="F6389" t="str">
            <v xml:space="preserve">מרכז ייעוץ לנוער  </v>
          </cell>
          <cell r="G6389" t="str">
            <v>גמיש</v>
          </cell>
          <cell r="H6389">
            <v>0</v>
          </cell>
          <cell r="I6389">
            <v>394300</v>
          </cell>
        </row>
        <row r="6390">
          <cell r="A6390">
            <v>1828100988</v>
          </cell>
          <cell r="B6390">
            <v>988</v>
          </cell>
          <cell r="C6390">
            <v>828100</v>
          </cell>
          <cell r="D6390">
            <v>1</v>
          </cell>
          <cell r="E6390">
            <v>0</v>
          </cell>
          <cell r="F6390" t="str">
            <v>הכנה לצה"ל</v>
          </cell>
          <cell r="G6390" t="str">
            <v>גמיש</v>
          </cell>
          <cell r="H6390">
            <v>0</v>
          </cell>
          <cell r="I6390">
            <v>399600</v>
          </cell>
        </row>
        <row r="6391">
          <cell r="A6391">
            <v>1828100989</v>
          </cell>
          <cell r="B6391">
            <v>989</v>
          </cell>
          <cell r="C6391">
            <v>828100</v>
          </cell>
          <cell r="D6391">
            <v>1</v>
          </cell>
          <cell r="E6391">
            <v>0</v>
          </cell>
          <cell r="F6391" t="str">
            <v>שבוע הנוער</v>
          </cell>
          <cell r="G6391" t="str">
            <v>גמיש</v>
          </cell>
          <cell r="H6391">
            <v>0</v>
          </cell>
          <cell r="I6391">
            <v>0</v>
          </cell>
        </row>
        <row r="6392">
          <cell r="A6392" t="e">
            <v>#VALUE!</v>
          </cell>
          <cell r="B6392" t="str">
            <v>828100  סך הכל</v>
          </cell>
          <cell r="C6392">
            <v>0</v>
          </cell>
          <cell r="D6392">
            <v>0</v>
          </cell>
          <cell r="E6392">
            <v>0</v>
          </cell>
          <cell r="F6392" t="str">
            <v xml:space="preserve">מחלקת נוער        </v>
          </cell>
          <cell r="G6392">
            <v>0</v>
          </cell>
          <cell r="H6392">
            <v>1.1212962184286024E-3</v>
          </cell>
          <cell r="I6392">
            <v>7142600</v>
          </cell>
        </row>
        <row r="6393">
          <cell r="A6393">
            <v>18281200</v>
          </cell>
          <cell r="B6393">
            <v>0</v>
          </cell>
          <cell r="C6393">
            <v>828120</v>
          </cell>
          <cell r="D6393">
            <v>1</v>
          </cell>
          <cell r="E6393">
            <v>0</v>
          </cell>
          <cell r="F6393" t="str">
            <v xml:space="preserve">קידום נוער        </v>
          </cell>
          <cell r="G6393" t="str">
            <v xml:space="preserve"> </v>
          </cell>
          <cell r="H6393">
            <v>0</v>
          </cell>
          <cell r="I6393">
            <v>0</v>
          </cell>
        </row>
        <row r="6394">
          <cell r="A6394">
            <v>1828120110</v>
          </cell>
          <cell r="B6394">
            <v>110</v>
          </cell>
          <cell r="C6394">
            <v>828120</v>
          </cell>
          <cell r="D6394">
            <v>1</v>
          </cell>
          <cell r="E6394">
            <v>0</v>
          </cell>
          <cell r="F6394" t="str">
            <v>השכר הקובע-תקציבית</v>
          </cell>
          <cell r="G6394" t="str">
            <v>שכר</v>
          </cell>
          <cell r="H6394">
            <v>1.0588030619345861</v>
          </cell>
          <cell r="I6394">
            <v>591700</v>
          </cell>
        </row>
        <row r="6395">
          <cell r="A6395">
            <v>1828120119</v>
          </cell>
          <cell r="B6395">
            <v>119</v>
          </cell>
          <cell r="C6395">
            <v>828120</v>
          </cell>
          <cell r="D6395">
            <v>1</v>
          </cell>
          <cell r="E6395">
            <v>0</v>
          </cell>
          <cell r="F6395" t="str">
            <v xml:space="preserve">השכר הקובע-צוברת  </v>
          </cell>
          <cell r="G6395" t="str">
            <v>שכר</v>
          </cell>
          <cell r="H6395">
            <v>-6.6193981381251321E-2</v>
          </cell>
          <cell r="I6395">
            <v>1725300</v>
          </cell>
        </row>
        <row r="6396">
          <cell r="A6396">
            <v>1828120122</v>
          </cell>
          <cell r="B6396">
            <v>122</v>
          </cell>
          <cell r="C6396">
            <v>828120</v>
          </cell>
          <cell r="D6396">
            <v>1</v>
          </cell>
          <cell r="E6396">
            <v>0</v>
          </cell>
          <cell r="F6396" t="str">
            <v xml:space="preserve">ביגוד             </v>
          </cell>
          <cell r="G6396" t="str">
            <v>שכר</v>
          </cell>
          <cell r="H6396">
            <v>0</v>
          </cell>
          <cell r="I6396">
            <v>24500</v>
          </cell>
        </row>
        <row r="6397">
          <cell r="A6397">
            <v>1828120126</v>
          </cell>
          <cell r="B6397">
            <v>126</v>
          </cell>
          <cell r="C6397">
            <v>828120</v>
          </cell>
          <cell r="D6397">
            <v>1</v>
          </cell>
          <cell r="E6397">
            <v>0</v>
          </cell>
          <cell r="F6397" t="str">
            <v xml:space="preserve">דמי הבראה         </v>
          </cell>
          <cell r="G6397" t="str">
            <v>שכר</v>
          </cell>
          <cell r="H6397">
            <v>-0.11330049261083741</v>
          </cell>
          <cell r="I6397">
            <v>54000</v>
          </cell>
        </row>
        <row r="6398">
          <cell r="A6398">
            <v>1828120130</v>
          </cell>
          <cell r="B6398">
            <v>130</v>
          </cell>
          <cell r="C6398">
            <v>828120</v>
          </cell>
          <cell r="D6398">
            <v>1</v>
          </cell>
          <cell r="E6398">
            <v>0</v>
          </cell>
          <cell r="F6398" t="str">
            <v xml:space="preserve">שעות נוספות       </v>
          </cell>
          <cell r="G6398" t="str">
            <v>שכר</v>
          </cell>
          <cell r="H6398">
            <v>0</v>
          </cell>
          <cell r="I6398">
            <v>5500</v>
          </cell>
        </row>
        <row r="6399">
          <cell r="A6399">
            <v>1828120140</v>
          </cell>
          <cell r="B6399">
            <v>140</v>
          </cell>
          <cell r="C6399">
            <v>828120</v>
          </cell>
          <cell r="D6399">
            <v>1</v>
          </cell>
          <cell r="E6399">
            <v>0</v>
          </cell>
          <cell r="F6399" t="str">
            <v>השתתפות באחזקת רכב</v>
          </cell>
          <cell r="G6399" t="str">
            <v>שכר</v>
          </cell>
          <cell r="H6399">
            <v>0</v>
          </cell>
          <cell r="I6399">
            <v>186900</v>
          </cell>
        </row>
        <row r="6400">
          <cell r="A6400">
            <v>1828120263</v>
          </cell>
          <cell r="B6400">
            <v>263</v>
          </cell>
          <cell r="C6400">
            <v>828120</v>
          </cell>
          <cell r="D6400">
            <v>1</v>
          </cell>
          <cell r="E6400">
            <v>0</v>
          </cell>
          <cell r="F6400" t="str">
            <v xml:space="preserve">עובדי קידום נוער  </v>
          </cell>
          <cell r="G6400" t="str">
            <v>שכר</v>
          </cell>
          <cell r="H6400">
            <v>0</v>
          </cell>
          <cell r="I6400">
            <v>0</v>
          </cell>
        </row>
        <row r="6401">
          <cell r="A6401">
            <v>1828120420</v>
          </cell>
          <cell r="B6401">
            <v>420</v>
          </cell>
          <cell r="C6401">
            <v>828120</v>
          </cell>
          <cell r="D6401">
            <v>1</v>
          </cell>
          <cell r="E6401">
            <v>0</v>
          </cell>
          <cell r="F6401" t="str">
            <v xml:space="preserve">כיבוי אש          </v>
          </cell>
          <cell r="G6401" t="str">
            <v>גמיש</v>
          </cell>
          <cell r="H6401">
            <v>0</v>
          </cell>
          <cell r="I6401">
            <v>0</v>
          </cell>
        </row>
        <row r="6402">
          <cell r="A6402">
            <v>1828120432</v>
          </cell>
          <cell r="B6402">
            <v>432</v>
          </cell>
          <cell r="C6402">
            <v>828120</v>
          </cell>
          <cell r="D6402">
            <v>1</v>
          </cell>
          <cell r="E6402">
            <v>0</v>
          </cell>
          <cell r="F6402" t="str">
            <v xml:space="preserve">מים               </v>
          </cell>
          <cell r="G6402" t="str">
            <v>קשיח</v>
          </cell>
          <cell r="H6402">
            <v>0</v>
          </cell>
          <cell r="I6402">
            <v>0</v>
          </cell>
        </row>
        <row r="6403">
          <cell r="A6403">
            <v>1828120450</v>
          </cell>
          <cell r="B6403">
            <v>450</v>
          </cell>
          <cell r="C6403">
            <v>828120</v>
          </cell>
          <cell r="D6403">
            <v>1</v>
          </cell>
          <cell r="E6403">
            <v>0</v>
          </cell>
          <cell r="F6403" t="str">
            <v>אחזקת תמי 4</v>
          </cell>
          <cell r="G6403" t="str">
            <v>קשיח</v>
          </cell>
          <cell r="H6403">
            <v>0</v>
          </cell>
          <cell r="I6403">
            <v>1100</v>
          </cell>
        </row>
        <row r="6404">
          <cell r="A6404">
            <v>1828120540</v>
          </cell>
          <cell r="B6404">
            <v>540</v>
          </cell>
          <cell r="C6404">
            <v>828120</v>
          </cell>
          <cell r="D6404">
            <v>1</v>
          </cell>
          <cell r="E6404">
            <v>0</v>
          </cell>
          <cell r="F6404" t="str">
            <v xml:space="preserve">הוצאות טלפון      </v>
          </cell>
          <cell r="G6404" t="str">
            <v>קשיח</v>
          </cell>
          <cell r="H6404">
            <v>0</v>
          </cell>
          <cell r="I6404">
            <v>0</v>
          </cell>
        </row>
        <row r="6405">
          <cell r="A6405">
            <v>1828120571</v>
          </cell>
          <cell r="B6405">
            <v>571</v>
          </cell>
          <cell r="C6405">
            <v>828120</v>
          </cell>
          <cell r="D6405">
            <v>1</v>
          </cell>
          <cell r="E6405">
            <v>0</v>
          </cell>
          <cell r="F6405" t="str">
            <v xml:space="preserve">מיכון וענ"א       </v>
          </cell>
          <cell r="G6405" t="str">
            <v>גמיש</v>
          </cell>
          <cell r="H6405">
            <v>0.26631158455392812</v>
          </cell>
          <cell r="I6405">
            <v>95100</v>
          </cell>
        </row>
        <row r="6406">
          <cell r="A6406">
            <v>1828120745</v>
          </cell>
          <cell r="B6406">
            <v>745</v>
          </cell>
          <cell r="C6406">
            <v>828120</v>
          </cell>
          <cell r="D6406">
            <v>1</v>
          </cell>
          <cell r="E6406">
            <v>0</v>
          </cell>
          <cell r="F6406" t="str">
            <v>דמי פריצה-תכולה</v>
          </cell>
          <cell r="G6406" t="str">
            <v>קשיח</v>
          </cell>
          <cell r="H6406">
            <v>0</v>
          </cell>
          <cell r="I6406">
            <v>0</v>
          </cell>
        </row>
        <row r="6407">
          <cell r="A6407">
            <v>1828120750</v>
          </cell>
          <cell r="B6407">
            <v>750</v>
          </cell>
          <cell r="C6407">
            <v>828120</v>
          </cell>
          <cell r="D6407">
            <v>1</v>
          </cell>
          <cell r="E6407">
            <v>0</v>
          </cell>
          <cell r="F6407" t="str">
            <v>אחזקת מוסדות</v>
          </cell>
          <cell r="G6407" t="str">
            <v>קשיח</v>
          </cell>
          <cell r="H6407">
            <v>4.6052631578947345E-2</v>
          </cell>
          <cell r="I6407">
            <v>15900</v>
          </cell>
        </row>
        <row r="6408">
          <cell r="A6408">
            <v>1828120752</v>
          </cell>
          <cell r="B6408">
            <v>752</v>
          </cell>
          <cell r="C6408">
            <v>828120</v>
          </cell>
          <cell r="D6408">
            <v>1</v>
          </cell>
          <cell r="E6408">
            <v>0</v>
          </cell>
          <cell r="F6408" t="str">
            <v xml:space="preserve">נקיון בקבלנות     </v>
          </cell>
          <cell r="G6408" t="str">
            <v>קשיח</v>
          </cell>
          <cell r="H6408">
            <v>4.5714285714285818E-2</v>
          </cell>
          <cell r="I6408">
            <v>54900</v>
          </cell>
        </row>
        <row r="6409">
          <cell r="A6409">
            <v>1828120763</v>
          </cell>
          <cell r="B6409">
            <v>763</v>
          </cell>
          <cell r="C6409">
            <v>828120</v>
          </cell>
          <cell r="D6409">
            <v>1</v>
          </cell>
          <cell r="E6409">
            <v>0</v>
          </cell>
          <cell r="F6409" t="str">
            <v xml:space="preserve">עובדי קידום נוער  </v>
          </cell>
          <cell r="G6409" t="str">
            <v>קשיח</v>
          </cell>
          <cell r="H6409">
            <v>0</v>
          </cell>
          <cell r="I6409">
            <v>0</v>
          </cell>
        </row>
        <row r="6410">
          <cell r="A6410">
            <v>1828120780</v>
          </cell>
          <cell r="B6410">
            <v>780</v>
          </cell>
          <cell r="C6410">
            <v>828120</v>
          </cell>
          <cell r="D6410">
            <v>1</v>
          </cell>
          <cell r="E6410">
            <v>0</v>
          </cell>
          <cell r="F6410" t="str">
            <v xml:space="preserve">פעולות קידום נוער </v>
          </cell>
          <cell r="G6410" t="str">
            <v>גמיש</v>
          </cell>
          <cell r="H6410">
            <v>0</v>
          </cell>
          <cell r="I6410">
            <v>51600</v>
          </cell>
        </row>
        <row r="6411">
          <cell r="A6411">
            <v>1828120781</v>
          </cell>
          <cell r="B6411">
            <v>781</v>
          </cell>
          <cell r="C6411">
            <v>828120</v>
          </cell>
          <cell r="D6411">
            <v>1</v>
          </cell>
          <cell r="E6411">
            <v>0</v>
          </cell>
          <cell r="F6411" t="str">
            <v>צ'קפוינט - תרומה</v>
          </cell>
          <cell r="G6411" t="str">
            <v>גמיש</v>
          </cell>
          <cell r="H6411">
            <v>0</v>
          </cell>
          <cell r="I6411">
            <v>0</v>
          </cell>
        </row>
        <row r="6412">
          <cell r="A6412">
            <v>1828120961</v>
          </cell>
          <cell r="B6412">
            <v>961</v>
          </cell>
          <cell r="C6412">
            <v>828120</v>
          </cell>
          <cell r="D6412">
            <v>1</v>
          </cell>
          <cell r="E6412">
            <v>0</v>
          </cell>
          <cell r="F6412" t="str">
            <v>רז' פעולות ורכישות</v>
          </cell>
          <cell r="G6412" t="str">
            <v>גמיש</v>
          </cell>
          <cell r="H6412">
            <v>0</v>
          </cell>
          <cell r="I6412">
            <v>0</v>
          </cell>
        </row>
        <row r="6413">
          <cell r="A6413" t="e">
            <v>#VALUE!</v>
          </cell>
          <cell r="B6413" t="str">
            <v>828120  סך הכל</v>
          </cell>
          <cell r="C6413">
            <v>0</v>
          </cell>
          <cell r="D6413">
            <v>0</v>
          </cell>
          <cell r="E6413">
            <v>0</v>
          </cell>
          <cell r="F6413" t="str">
            <v xml:space="preserve">קידום נוער        </v>
          </cell>
          <cell r="G6413">
            <v>0</v>
          </cell>
          <cell r="H6413">
            <v>7.5988191542383898E-2</v>
          </cell>
          <cell r="I6413">
            <v>2806500</v>
          </cell>
        </row>
        <row r="6414">
          <cell r="A6414">
            <v>18281300</v>
          </cell>
          <cell r="B6414">
            <v>0</v>
          </cell>
          <cell r="C6414">
            <v>828130</v>
          </cell>
          <cell r="D6414">
            <v>1</v>
          </cell>
          <cell r="E6414">
            <v>0</v>
          </cell>
          <cell r="F6414" t="str">
            <v>אגף  קהילה</v>
          </cell>
          <cell r="G6414" t="str">
            <v xml:space="preserve"> </v>
          </cell>
          <cell r="H6414">
            <v>0</v>
          </cell>
          <cell r="I6414">
            <v>0</v>
          </cell>
        </row>
        <row r="6415">
          <cell r="A6415">
            <v>1828130119</v>
          </cell>
          <cell r="B6415">
            <v>119</v>
          </cell>
          <cell r="C6415">
            <v>828130</v>
          </cell>
          <cell r="D6415">
            <v>1</v>
          </cell>
          <cell r="E6415">
            <v>0</v>
          </cell>
          <cell r="F6415" t="str">
            <v xml:space="preserve">השכר הקובע-צוברת  </v>
          </cell>
          <cell r="G6415" t="str">
            <v>שכר</v>
          </cell>
          <cell r="H6415">
            <v>0.16013423668713989</v>
          </cell>
          <cell r="I6415">
            <v>1832200</v>
          </cell>
        </row>
        <row r="6416">
          <cell r="A6416">
            <v>1828130122</v>
          </cell>
          <cell r="B6416">
            <v>122</v>
          </cell>
          <cell r="C6416">
            <v>828130</v>
          </cell>
          <cell r="D6416">
            <v>1</v>
          </cell>
          <cell r="E6416">
            <v>0</v>
          </cell>
          <cell r="F6416" t="str">
            <v xml:space="preserve">ביגוד             </v>
          </cell>
          <cell r="G6416" t="str">
            <v>שכר</v>
          </cell>
          <cell r="H6416">
            <v>0.38461538461538458</v>
          </cell>
          <cell r="I6416">
            <v>14400</v>
          </cell>
        </row>
        <row r="6417">
          <cell r="A6417">
            <v>1828130126</v>
          </cell>
          <cell r="B6417">
            <v>126</v>
          </cell>
          <cell r="C6417">
            <v>828130</v>
          </cell>
          <cell r="D6417">
            <v>1</v>
          </cell>
          <cell r="E6417">
            <v>0</v>
          </cell>
          <cell r="F6417" t="str">
            <v xml:space="preserve">דמי הבראה         </v>
          </cell>
          <cell r="G6417" t="str">
            <v>שכר</v>
          </cell>
          <cell r="H6417">
            <v>0.34099616858237547</v>
          </cell>
          <cell r="I6417">
            <v>35000</v>
          </cell>
        </row>
        <row r="6418">
          <cell r="A6418">
            <v>1828130130</v>
          </cell>
          <cell r="B6418">
            <v>130</v>
          </cell>
          <cell r="C6418">
            <v>828130</v>
          </cell>
          <cell r="D6418">
            <v>1</v>
          </cell>
          <cell r="E6418">
            <v>0</v>
          </cell>
          <cell r="F6418" t="str">
            <v xml:space="preserve">שעות נוספות       </v>
          </cell>
          <cell r="G6418" t="str">
            <v>שכר</v>
          </cell>
          <cell r="H6418">
            <v>0</v>
          </cell>
          <cell r="I6418">
            <v>0</v>
          </cell>
        </row>
        <row r="6419">
          <cell r="A6419">
            <v>1828130140</v>
          </cell>
          <cell r="B6419">
            <v>140</v>
          </cell>
          <cell r="C6419">
            <v>828130</v>
          </cell>
          <cell r="D6419">
            <v>1</v>
          </cell>
          <cell r="E6419">
            <v>0</v>
          </cell>
          <cell r="F6419" t="str">
            <v>השתתפות באחזקת רכב</v>
          </cell>
          <cell r="G6419" t="str">
            <v>שכר</v>
          </cell>
          <cell r="H6419">
            <v>0</v>
          </cell>
          <cell r="I6419">
            <v>116600</v>
          </cell>
        </row>
        <row r="6420">
          <cell r="A6420">
            <v>1828130210</v>
          </cell>
          <cell r="B6420">
            <v>210</v>
          </cell>
          <cell r="C6420">
            <v>828130</v>
          </cell>
          <cell r="D6420">
            <v>1</v>
          </cell>
          <cell r="E6420">
            <v>0</v>
          </cell>
          <cell r="F6420" t="str">
            <v>ארועי שנת ה - 20</v>
          </cell>
          <cell r="G6420" t="str">
            <v>שכר</v>
          </cell>
          <cell r="H6420">
            <v>0</v>
          </cell>
          <cell r="I6420">
            <v>0</v>
          </cell>
        </row>
        <row r="6421">
          <cell r="A6421">
            <v>1828130253</v>
          </cell>
          <cell r="B6421">
            <v>253</v>
          </cell>
          <cell r="C6421">
            <v>828130</v>
          </cell>
          <cell r="D6421">
            <v>1</v>
          </cell>
          <cell r="E6421">
            <v>0</v>
          </cell>
          <cell r="F6421" t="str">
            <v xml:space="preserve">עובדים חיצוניים   </v>
          </cell>
          <cell r="G6421" t="str">
            <v>שכר</v>
          </cell>
          <cell r="H6421">
            <v>0</v>
          </cell>
          <cell r="I6421">
            <v>57100</v>
          </cell>
        </row>
        <row r="6422">
          <cell r="A6422">
            <v>1828130350</v>
          </cell>
          <cell r="B6422">
            <v>350</v>
          </cell>
          <cell r="C6422">
            <v>828130</v>
          </cell>
          <cell r="D6422">
            <v>1</v>
          </cell>
          <cell r="E6422">
            <v>0</v>
          </cell>
          <cell r="F6422" t="str">
            <v>ליסינג- 471-67-602</v>
          </cell>
          <cell r="G6422" t="str">
            <v>שכר</v>
          </cell>
          <cell r="H6422">
            <v>0.11627906976744184</v>
          </cell>
          <cell r="I6422">
            <v>48000</v>
          </cell>
        </row>
        <row r="6423">
          <cell r="A6423">
            <v>1828130351</v>
          </cell>
          <cell r="B6423">
            <v>351</v>
          </cell>
          <cell r="C6423">
            <v>828130</v>
          </cell>
          <cell r="D6423">
            <v>1</v>
          </cell>
          <cell r="E6423">
            <v>0</v>
          </cell>
          <cell r="F6423" t="str">
            <v>הוצאות- 471-67-602</v>
          </cell>
          <cell r="G6423" t="str">
            <v>שכר</v>
          </cell>
          <cell r="H6423">
            <v>0.22500000000000009</v>
          </cell>
          <cell r="I6423">
            <v>22050</v>
          </cell>
        </row>
        <row r="6424">
          <cell r="A6424">
            <v>1828130410</v>
          </cell>
          <cell r="B6424">
            <v>410</v>
          </cell>
          <cell r="C6424">
            <v>828130</v>
          </cell>
          <cell r="D6424">
            <v>1</v>
          </cell>
          <cell r="E6424">
            <v>0</v>
          </cell>
          <cell r="F6424" t="str">
            <v>שכ"ד הורות ומשפחה</v>
          </cell>
          <cell r="G6424" t="str">
            <v>קשיח</v>
          </cell>
          <cell r="H6424">
            <v>0</v>
          </cell>
          <cell r="I6424">
            <v>100000</v>
          </cell>
        </row>
        <row r="6425">
          <cell r="A6425">
            <v>1828130431</v>
          </cell>
          <cell r="B6425">
            <v>431</v>
          </cell>
          <cell r="C6425">
            <v>828130</v>
          </cell>
          <cell r="D6425">
            <v>1</v>
          </cell>
          <cell r="E6425">
            <v>0</v>
          </cell>
          <cell r="F6425" t="str">
            <v xml:space="preserve">חשמל              </v>
          </cell>
          <cell r="G6425" t="str">
            <v>קשיח</v>
          </cell>
          <cell r="H6425">
            <v>0.10000000000000009</v>
          </cell>
          <cell r="I6425">
            <v>19800</v>
          </cell>
        </row>
        <row r="6426">
          <cell r="A6426">
            <v>1828130432</v>
          </cell>
          <cell r="B6426">
            <v>432</v>
          </cell>
          <cell r="C6426">
            <v>828130</v>
          </cell>
          <cell r="D6426">
            <v>1</v>
          </cell>
          <cell r="E6426">
            <v>0</v>
          </cell>
          <cell r="F6426" t="str">
            <v xml:space="preserve">מים               </v>
          </cell>
          <cell r="G6426" t="str">
            <v>קשיח</v>
          </cell>
          <cell r="H6426">
            <v>0</v>
          </cell>
          <cell r="I6426">
            <v>6200</v>
          </cell>
        </row>
        <row r="6427">
          <cell r="A6427">
            <v>1828130433</v>
          </cell>
          <cell r="B6427">
            <v>433</v>
          </cell>
          <cell r="C6427">
            <v>828130</v>
          </cell>
          <cell r="D6427">
            <v>1</v>
          </cell>
          <cell r="E6427">
            <v>0</v>
          </cell>
          <cell r="F6427" t="str">
            <v xml:space="preserve">חומרי נקיון       </v>
          </cell>
          <cell r="G6427" t="str">
            <v>גמיש</v>
          </cell>
          <cell r="H6427">
            <v>0</v>
          </cell>
          <cell r="I6427">
            <v>2900</v>
          </cell>
        </row>
        <row r="6428">
          <cell r="A6428">
            <v>1828130450</v>
          </cell>
          <cell r="B6428">
            <v>450</v>
          </cell>
          <cell r="C6428">
            <v>828130</v>
          </cell>
          <cell r="D6428">
            <v>1</v>
          </cell>
          <cell r="E6428">
            <v>0</v>
          </cell>
          <cell r="F6428" t="str">
            <v>אחזקת תמי 4</v>
          </cell>
          <cell r="G6428" t="str">
            <v>קשיח</v>
          </cell>
          <cell r="H6428">
            <v>0</v>
          </cell>
          <cell r="I6428">
            <v>1100</v>
          </cell>
        </row>
        <row r="6429">
          <cell r="A6429">
            <v>1828130470</v>
          </cell>
          <cell r="B6429">
            <v>470</v>
          </cell>
          <cell r="C6429">
            <v>828130</v>
          </cell>
          <cell r="D6429">
            <v>1</v>
          </cell>
          <cell r="E6429">
            <v>0</v>
          </cell>
          <cell r="F6429" t="str">
            <v>מכונות משרד</v>
          </cell>
          <cell r="G6429" t="str">
            <v>גמיש</v>
          </cell>
          <cell r="H6429">
            <v>0</v>
          </cell>
          <cell r="I6429">
            <v>1000</v>
          </cell>
        </row>
        <row r="6430">
          <cell r="A6430">
            <v>1828130471</v>
          </cell>
          <cell r="B6430">
            <v>471</v>
          </cell>
          <cell r="C6430">
            <v>828130</v>
          </cell>
          <cell r="D6430">
            <v>1</v>
          </cell>
          <cell r="E6430">
            <v>0</v>
          </cell>
          <cell r="F6430" t="str">
            <v xml:space="preserve">מכשירי כתיבה      </v>
          </cell>
          <cell r="G6430" t="str">
            <v>גמיש</v>
          </cell>
          <cell r="H6430">
            <v>0.11111111111111116</v>
          </cell>
          <cell r="I6430">
            <v>5000</v>
          </cell>
        </row>
        <row r="6431">
          <cell r="A6431">
            <v>1828130511</v>
          </cell>
          <cell r="B6431">
            <v>511</v>
          </cell>
          <cell r="C6431">
            <v>828130</v>
          </cell>
          <cell r="D6431">
            <v>1</v>
          </cell>
          <cell r="E6431">
            <v>0</v>
          </cell>
          <cell r="F6431" t="str">
            <v xml:space="preserve">אירוח וכיבוד      </v>
          </cell>
          <cell r="G6431" t="str">
            <v>גמיש</v>
          </cell>
          <cell r="H6431">
            <v>0</v>
          </cell>
          <cell r="I6431">
            <v>5400</v>
          </cell>
        </row>
        <row r="6432">
          <cell r="A6432">
            <v>1828130540</v>
          </cell>
          <cell r="B6432">
            <v>540</v>
          </cell>
          <cell r="C6432">
            <v>828130</v>
          </cell>
          <cell r="D6432">
            <v>1</v>
          </cell>
          <cell r="E6432">
            <v>0</v>
          </cell>
          <cell r="F6432" t="str">
            <v xml:space="preserve">הוצאות טלפון      </v>
          </cell>
          <cell r="G6432" t="str">
            <v>קשיח</v>
          </cell>
          <cell r="H6432">
            <v>0</v>
          </cell>
          <cell r="I6432">
            <v>12000</v>
          </cell>
        </row>
        <row r="6433">
          <cell r="A6433">
            <v>1828130544</v>
          </cell>
          <cell r="B6433">
            <v>544</v>
          </cell>
          <cell r="C6433">
            <v>828130</v>
          </cell>
          <cell r="D6433">
            <v>1</v>
          </cell>
          <cell r="E6433">
            <v>0</v>
          </cell>
          <cell r="F6433" t="str">
            <v xml:space="preserve">הוצאות דאר        </v>
          </cell>
          <cell r="G6433" t="str">
            <v>קשיח</v>
          </cell>
          <cell r="H6433">
            <v>0</v>
          </cell>
          <cell r="I6433">
            <v>1000</v>
          </cell>
        </row>
        <row r="6434">
          <cell r="A6434">
            <v>1828130562</v>
          </cell>
          <cell r="B6434">
            <v>562</v>
          </cell>
          <cell r="C6434">
            <v>828130</v>
          </cell>
          <cell r="D6434">
            <v>1</v>
          </cell>
          <cell r="E6434">
            <v>0</v>
          </cell>
          <cell r="F6434" t="str">
            <v xml:space="preserve">הדפסות            </v>
          </cell>
          <cell r="G6434" t="str">
            <v>גמיש</v>
          </cell>
          <cell r="H6434">
            <v>0</v>
          </cell>
          <cell r="I6434">
            <v>2300</v>
          </cell>
        </row>
        <row r="6435">
          <cell r="A6435">
            <v>1828130580</v>
          </cell>
          <cell r="B6435">
            <v>580</v>
          </cell>
          <cell r="C6435">
            <v>828130</v>
          </cell>
          <cell r="D6435">
            <v>1</v>
          </cell>
          <cell r="E6435">
            <v>0</v>
          </cell>
          <cell r="F6435" t="str">
            <v>יועצים</v>
          </cell>
          <cell r="G6435" t="str">
            <v>קשיח</v>
          </cell>
          <cell r="H6435">
            <v>0</v>
          </cell>
          <cell r="I6435">
            <v>38000</v>
          </cell>
        </row>
        <row r="6436">
          <cell r="A6436">
            <v>1828130751</v>
          </cell>
          <cell r="B6436">
            <v>751</v>
          </cell>
          <cell r="C6436">
            <v>828130</v>
          </cell>
          <cell r="D6436">
            <v>1</v>
          </cell>
          <cell r="E6436">
            <v>0</v>
          </cell>
          <cell r="F6436" t="str">
            <v xml:space="preserve">עבודות קבלניות    </v>
          </cell>
          <cell r="G6436" t="str">
            <v>קשיח</v>
          </cell>
          <cell r="H6436">
            <v>0</v>
          </cell>
          <cell r="I6436">
            <v>26600</v>
          </cell>
        </row>
        <row r="6437">
          <cell r="A6437">
            <v>1828130752</v>
          </cell>
          <cell r="B6437">
            <v>752</v>
          </cell>
          <cell r="C6437">
            <v>828130</v>
          </cell>
          <cell r="D6437">
            <v>1</v>
          </cell>
          <cell r="E6437">
            <v>0</v>
          </cell>
          <cell r="F6437" t="str">
            <v xml:space="preserve">נקיון בקבלנות     </v>
          </cell>
          <cell r="G6437" t="str">
            <v>קשיח</v>
          </cell>
          <cell r="H6437">
            <v>0.16279069767441867</v>
          </cell>
          <cell r="I6437">
            <v>100000</v>
          </cell>
        </row>
        <row r="6438">
          <cell r="A6438">
            <v>1828130753</v>
          </cell>
          <cell r="B6438">
            <v>753</v>
          </cell>
          <cell r="C6438">
            <v>828130</v>
          </cell>
          <cell r="D6438">
            <v>1</v>
          </cell>
          <cell r="E6438">
            <v>0</v>
          </cell>
          <cell r="F6438" t="str">
            <v>עובד אחזקה</v>
          </cell>
          <cell r="G6438" t="str">
            <v>קשיח</v>
          </cell>
          <cell r="H6438">
            <v>0</v>
          </cell>
          <cell r="I6438">
            <v>0</v>
          </cell>
        </row>
        <row r="6439">
          <cell r="A6439">
            <v>1828130756</v>
          </cell>
          <cell r="B6439">
            <v>756</v>
          </cell>
          <cell r="C6439">
            <v>828130</v>
          </cell>
          <cell r="D6439">
            <v>1</v>
          </cell>
          <cell r="E6439">
            <v>0</v>
          </cell>
          <cell r="F6439" t="str">
            <v>שמירה בקבלנות</v>
          </cell>
          <cell r="G6439" t="str">
            <v>קשיח</v>
          </cell>
          <cell r="H6439">
            <v>0</v>
          </cell>
          <cell r="I6439">
            <v>0</v>
          </cell>
        </row>
        <row r="6440">
          <cell r="A6440">
            <v>1828130780</v>
          </cell>
          <cell r="B6440">
            <v>780</v>
          </cell>
          <cell r="C6440">
            <v>828130</v>
          </cell>
          <cell r="D6440">
            <v>1</v>
          </cell>
          <cell r="E6440">
            <v>0</v>
          </cell>
          <cell r="F6440" t="str">
            <v>פעילות צעירים</v>
          </cell>
          <cell r="G6440" t="str">
            <v>גמיש</v>
          </cell>
          <cell r="H6440">
            <v>0</v>
          </cell>
          <cell r="I6440">
            <v>370000</v>
          </cell>
        </row>
        <row r="6441">
          <cell r="A6441">
            <v>1828130781</v>
          </cell>
          <cell r="B6441">
            <v>781</v>
          </cell>
          <cell r="C6441">
            <v>828130</v>
          </cell>
          <cell r="D6441">
            <v>1</v>
          </cell>
          <cell r="E6441">
            <v>0</v>
          </cell>
          <cell r="F6441" t="str">
            <v>ארועים</v>
          </cell>
          <cell r="G6441" t="str">
            <v>גמיש</v>
          </cell>
          <cell r="H6441">
            <v>0</v>
          </cell>
          <cell r="I6441">
            <v>190000</v>
          </cell>
        </row>
        <row r="6442">
          <cell r="A6442">
            <v>1828130782</v>
          </cell>
          <cell r="B6442">
            <v>782</v>
          </cell>
          <cell r="C6442">
            <v>828130</v>
          </cell>
          <cell r="D6442">
            <v>1</v>
          </cell>
          <cell r="E6442">
            <v>0</v>
          </cell>
          <cell r="F6442" t="str">
            <v>חוגי הורים</v>
          </cell>
          <cell r="G6442" t="str">
            <v>גמיש</v>
          </cell>
          <cell r="H6442">
            <v>0</v>
          </cell>
          <cell r="I6442">
            <v>23800</v>
          </cell>
        </row>
        <row r="6443">
          <cell r="A6443">
            <v>1828130783</v>
          </cell>
          <cell r="B6443">
            <v>783</v>
          </cell>
          <cell r="C6443">
            <v>828130</v>
          </cell>
          <cell r="D6443">
            <v>1</v>
          </cell>
          <cell r="E6443">
            <v>0</v>
          </cell>
          <cell r="F6443" t="str">
            <v>אם לאם בקהילה</v>
          </cell>
          <cell r="G6443" t="str">
            <v>גמיש</v>
          </cell>
          <cell r="H6443">
            <v>0</v>
          </cell>
          <cell r="I6443">
            <v>63200</v>
          </cell>
        </row>
        <row r="6444">
          <cell r="A6444">
            <v>1828130784</v>
          </cell>
          <cell r="B6444">
            <v>784</v>
          </cell>
          <cell r="C6444">
            <v>828130</v>
          </cell>
          <cell r="D6444">
            <v>1</v>
          </cell>
          <cell r="E6444">
            <v>0</v>
          </cell>
          <cell r="F6444" t="str">
            <v>פעילות הורות</v>
          </cell>
          <cell r="G6444" t="str">
            <v>גמיש</v>
          </cell>
          <cell r="H6444">
            <v>0</v>
          </cell>
          <cell r="I6444">
            <v>97500</v>
          </cell>
        </row>
        <row r="6445">
          <cell r="A6445">
            <v>1828130785</v>
          </cell>
          <cell r="B6445">
            <v>785</v>
          </cell>
          <cell r="C6445">
            <v>828130</v>
          </cell>
          <cell r="D6445">
            <v>1</v>
          </cell>
          <cell r="E6445">
            <v>0</v>
          </cell>
          <cell r="F6445" t="str">
            <v>תחום התנדבות</v>
          </cell>
          <cell r="G6445" t="str">
            <v>קשיח</v>
          </cell>
          <cell r="H6445">
            <v>0</v>
          </cell>
          <cell r="I6445">
            <v>98800</v>
          </cell>
        </row>
        <row r="6446">
          <cell r="A6446">
            <v>1828130786</v>
          </cell>
          <cell r="B6446">
            <v>786</v>
          </cell>
          <cell r="C6446">
            <v>828130</v>
          </cell>
          <cell r="D6446">
            <v>1</v>
          </cell>
          <cell r="E6446">
            <v>0</v>
          </cell>
          <cell r="F6446" t="str">
            <v>ארוע שנתי למתנדבים</v>
          </cell>
          <cell r="G6446" t="str">
            <v>קשיח</v>
          </cell>
          <cell r="H6446">
            <v>0</v>
          </cell>
          <cell r="I6446">
            <v>24300</v>
          </cell>
        </row>
        <row r="6447">
          <cell r="A6447">
            <v>1828130787</v>
          </cell>
          <cell r="B6447">
            <v>787</v>
          </cell>
          <cell r="C6447">
            <v>828130</v>
          </cell>
          <cell r="D6447">
            <v>1</v>
          </cell>
          <cell r="E6447">
            <v>0</v>
          </cell>
          <cell r="F6447" t="str">
            <v>פעילות בקהילה</v>
          </cell>
          <cell r="G6447" t="str">
            <v>גמיש</v>
          </cell>
          <cell r="H6447">
            <v>0</v>
          </cell>
          <cell r="I6447">
            <v>50000</v>
          </cell>
        </row>
        <row r="6448">
          <cell r="A6448">
            <v>1828130931</v>
          </cell>
          <cell r="B6448">
            <v>931</v>
          </cell>
          <cell r="C6448">
            <v>828130</v>
          </cell>
          <cell r="D6448">
            <v>1</v>
          </cell>
          <cell r="E6448">
            <v>0</v>
          </cell>
          <cell r="F6448" t="str">
            <v xml:space="preserve">רכישות חד-פעמיות  </v>
          </cell>
          <cell r="G6448" t="str">
            <v>גמיש</v>
          </cell>
          <cell r="H6448">
            <v>0</v>
          </cell>
          <cell r="I6448">
            <v>4500</v>
          </cell>
        </row>
        <row r="6449">
          <cell r="A6449" t="e">
            <v>#VALUE!</v>
          </cell>
          <cell r="B6449" t="str">
            <v>828130  סך הכל</v>
          </cell>
          <cell r="C6449">
            <v>0</v>
          </cell>
          <cell r="D6449">
            <v>0</v>
          </cell>
          <cell r="E6449">
            <v>0</v>
          </cell>
          <cell r="F6449" t="str">
            <v>אגף  קהילה</v>
          </cell>
          <cell r="G6449">
            <v>0</v>
          </cell>
          <cell r="H6449">
            <v>0.20609716802119515</v>
          </cell>
          <cell r="I6449">
            <v>3368750</v>
          </cell>
        </row>
        <row r="6450">
          <cell r="A6450">
            <v>18282000</v>
          </cell>
          <cell r="B6450">
            <v>0</v>
          </cell>
          <cell r="C6450">
            <v>828200</v>
          </cell>
          <cell r="D6450">
            <v>1</v>
          </cell>
          <cell r="E6450">
            <v>0</v>
          </cell>
          <cell r="F6450" t="str">
            <v xml:space="preserve">רשת קהילה ופנאי </v>
          </cell>
          <cell r="G6450" t="str">
            <v xml:space="preserve"> </v>
          </cell>
          <cell r="H6450">
            <v>0</v>
          </cell>
          <cell r="I6450">
            <v>0</v>
          </cell>
        </row>
        <row r="6451">
          <cell r="A6451">
            <v>1828200200</v>
          </cell>
          <cell r="B6451">
            <v>200</v>
          </cell>
          <cell r="C6451">
            <v>828200</v>
          </cell>
          <cell r="D6451">
            <v>1</v>
          </cell>
          <cell r="E6451">
            <v>0</v>
          </cell>
          <cell r="F6451" t="str">
            <v>שכר עובדים ללא תקן</v>
          </cell>
          <cell r="G6451" t="str">
            <v xml:space="preserve"> </v>
          </cell>
          <cell r="H6451">
            <v>0</v>
          </cell>
          <cell r="I6451">
            <v>0</v>
          </cell>
        </row>
        <row r="6452">
          <cell r="A6452">
            <v>1828200210</v>
          </cell>
          <cell r="B6452">
            <v>210</v>
          </cell>
          <cell r="C6452">
            <v>828200</v>
          </cell>
          <cell r="D6452">
            <v>1</v>
          </cell>
          <cell r="E6452">
            <v>0</v>
          </cell>
          <cell r="F6452" t="str">
            <v xml:space="preserve">השכר הקובע        </v>
          </cell>
          <cell r="G6452" t="str">
            <v>שכר</v>
          </cell>
          <cell r="H6452">
            <v>0</v>
          </cell>
          <cell r="I6452">
            <v>0</v>
          </cell>
        </row>
        <row r="6453">
          <cell r="A6453">
            <v>1828200250</v>
          </cell>
          <cell r="B6453">
            <v>250</v>
          </cell>
          <cell r="C6453">
            <v>828200</v>
          </cell>
          <cell r="D6453">
            <v>1</v>
          </cell>
          <cell r="E6453">
            <v>0</v>
          </cell>
          <cell r="F6453" t="str">
            <v xml:space="preserve">שכר מושאלים לרשת  </v>
          </cell>
          <cell r="G6453" t="str">
            <v>שכר</v>
          </cell>
          <cell r="H6453">
            <v>0</v>
          </cell>
          <cell r="I6453">
            <v>0</v>
          </cell>
        </row>
        <row r="6454">
          <cell r="A6454">
            <v>1828200400</v>
          </cell>
          <cell r="B6454">
            <v>400</v>
          </cell>
          <cell r="C6454">
            <v>828200</v>
          </cell>
          <cell r="D6454">
            <v>1</v>
          </cell>
          <cell r="E6454">
            <v>0</v>
          </cell>
          <cell r="F6454" t="str">
            <v>אחזקת בנינים וציוד</v>
          </cell>
          <cell r="G6454" t="str">
            <v xml:space="preserve"> </v>
          </cell>
          <cell r="H6454">
            <v>0</v>
          </cell>
          <cell r="I6454">
            <v>0</v>
          </cell>
        </row>
        <row r="6455">
          <cell r="A6455">
            <v>1828200410</v>
          </cell>
          <cell r="B6455">
            <v>410</v>
          </cell>
          <cell r="C6455">
            <v>828200</v>
          </cell>
          <cell r="D6455">
            <v>1</v>
          </cell>
          <cell r="E6455">
            <v>0</v>
          </cell>
          <cell r="F6455" t="str">
            <v>דמי שכירות</v>
          </cell>
          <cell r="G6455" t="str">
            <v>קשיח</v>
          </cell>
          <cell r="H6455">
            <v>0</v>
          </cell>
          <cell r="I6455">
            <v>723000</v>
          </cell>
        </row>
        <row r="6456">
          <cell r="A6456">
            <v>1828200413</v>
          </cell>
          <cell r="B6456">
            <v>413</v>
          </cell>
          <cell r="C6456">
            <v>828200</v>
          </cell>
          <cell r="D6456">
            <v>1</v>
          </cell>
          <cell r="E6456">
            <v>0</v>
          </cell>
          <cell r="F6456" t="str">
            <v>דמ"ש</v>
          </cell>
          <cell r="G6456" t="str">
            <v>קשיח</v>
          </cell>
          <cell r="H6456">
            <v>0</v>
          </cell>
          <cell r="I6456">
            <v>0</v>
          </cell>
        </row>
        <row r="6457">
          <cell r="A6457">
            <v>1828200432</v>
          </cell>
          <cell r="B6457">
            <v>432</v>
          </cell>
          <cell r="C6457">
            <v>828200</v>
          </cell>
          <cell r="D6457">
            <v>1</v>
          </cell>
          <cell r="E6457">
            <v>0</v>
          </cell>
          <cell r="F6457" t="str">
            <v xml:space="preserve">מים               </v>
          </cell>
          <cell r="G6457" t="str">
            <v>קשיח</v>
          </cell>
          <cell r="H6457">
            <v>0</v>
          </cell>
          <cell r="I6457">
            <v>0</v>
          </cell>
        </row>
        <row r="6458">
          <cell r="A6458">
            <v>1828200441</v>
          </cell>
          <cell r="B6458">
            <v>441</v>
          </cell>
          <cell r="C6458">
            <v>828200</v>
          </cell>
          <cell r="D6458">
            <v>1</v>
          </cell>
          <cell r="E6458">
            <v>0</v>
          </cell>
          <cell r="F6458" t="str">
            <v xml:space="preserve">ביטוח             </v>
          </cell>
          <cell r="G6458" t="str">
            <v>קשיח</v>
          </cell>
          <cell r="H6458">
            <v>0</v>
          </cell>
          <cell r="I6458">
            <v>35300</v>
          </cell>
        </row>
        <row r="6459">
          <cell r="A6459">
            <v>1828200780</v>
          </cell>
          <cell r="B6459">
            <v>780</v>
          </cell>
          <cell r="C6459">
            <v>828200</v>
          </cell>
          <cell r="D6459">
            <v>1</v>
          </cell>
          <cell r="E6459">
            <v>0</v>
          </cell>
          <cell r="F6459" t="str">
            <v>פרוייקט למידה ת"ג</v>
          </cell>
          <cell r="G6459" t="str">
            <v>גמיש</v>
          </cell>
          <cell r="H6459">
            <v>0</v>
          </cell>
          <cell r="I6459">
            <v>54200</v>
          </cell>
        </row>
        <row r="6460">
          <cell r="A6460">
            <v>1828200781</v>
          </cell>
          <cell r="B6460">
            <v>781</v>
          </cell>
          <cell r="C6460">
            <v>828200</v>
          </cell>
          <cell r="D6460">
            <v>1</v>
          </cell>
          <cell r="E6460">
            <v>0</v>
          </cell>
          <cell r="F6460" t="str">
            <v>אחזקת גני-ילדים</v>
          </cell>
          <cell r="G6460" t="str">
            <v>גמיש</v>
          </cell>
          <cell r="H6460">
            <v>0</v>
          </cell>
          <cell r="I6460">
            <v>0</v>
          </cell>
        </row>
        <row r="6461">
          <cell r="A6461">
            <v>1828200782</v>
          </cell>
          <cell r="B6461">
            <v>782</v>
          </cell>
          <cell r="C6461">
            <v>828200</v>
          </cell>
          <cell r="D6461">
            <v>1</v>
          </cell>
          <cell r="E6461">
            <v>0</v>
          </cell>
          <cell r="F6461" t="str">
            <v>רכזת ספורט</v>
          </cell>
          <cell r="G6461" t="str">
            <v>גמיש</v>
          </cell>
          <cell r="H6461">
            <v>0</v>
          </cell>
          <cell r="I6461">
            <v>63200</v>
          </cell>
        </row>
        <row r="6462">
          <cell r="A6462">
            <v>1828200783</v>
          </cell>
          <cell r="B6462">
            <v>783</v>
          </cell>
          <cell r="C6462">
            <v>828200</v>
          </cell>
          <cell r="D6462">
            <v>1</v>
          </cell>
          <cell r="E6462">
            <v>0</v>
          </cell>
          <cell r="F6462" t="str">
            <v>תחום נוער</v>
          </cell>
          <cell r="G6462" t="str">
            <v>קשיח</v>
          </cell>
          <cell r="H6462">
            <v>0.46379917342721577</v>
          </cell>
          <cell r="I6462">
            <v>956300</v>
          </cell>
        </row>
        <row r="6463">
          <cell r="A6463">
            <v>1828200784</v>
          </cell>
          <cell r="B6463">
            <v>784</v>
          </cell>
          <cell r="C6463">
            <v>828200</v>
          </cell>
          <cell r="D6463">
            <v>1</v>
          </cell>
          <cell r="E6463">
            <v>0</v>
          </cell>
          <cell r="F6463" t="str">
            <v>פרויקטים + קיץ</v>
          </cell>
          <cell r="G6463" t="str">
            <v>קשיח</v>
          </cell>
          <cell r="H6463">
            <v>0</v>
          </cell>
          <cell r="I6463">
            <v>270800</v>
          </cell>
        </row>
        <row r="6464">
          <cell r="A6464">
            <v>1828200785</v>
          </cell>
          <cell r="B6464">
            <v>785</v>
          </cell>
          <cell r="C6464">
            <v>828200</v>
          </cell>
          <cell r="D6464">
            <v>1</v>
          </cell>
          <cell r="E6464">
            <v>0</v>
          </cell>
          <cell r="F6464" t="str">
            <v xml:space="preserve">תנועות נוער       </v>
          </cell>
          <cell r="G6464" t="str">
            <v>קשיח</v>
          </cell>
          <cell r="H6464">
            <v>0</v>
          </cell>
          <cell r="I6464">
            <v>57000</v>
          </cell>
        </row>
        <row r="6465">
          <cell r="A6465">
            <v>1828200786</v>
          </cell>
          <cell r="B6465">
            <v>786</v>
          </cell>
          <cell r="C6465">
            <v>828200</v>
          </cell>
          <cell r="D6465">
            <v>1</v>
          </cell>
          <cell r="E6465">
            <v>0</v>
          </cell>
          <cell r="F6465" t="str">
            <v>היפ הופ</v>
          </cell>
          <cell r="G6465" t="str">
            <v>קשיח</v>
          </cell>
          <cell r="H6465">
            <v>0</v>
          </cell>
          <cell r="I6465">
            <v>114000</v>
          </cell>
        </row>
        <row r="6466">
          <cell r="A6466">
            <v>1828200787</v>
          </cell>
          <cell r="B6466">
            <v>787</v>
          </cell>
          <cell r="C6466">
            <v>828200</v>
          </cell>
          <cell r="D6466">
            <v>1</v>
          </cell>
          <cell r="E6466">
            <v>0</v>
          </cell>
          <cell r="F6466" t="str">
            <v>מנהיגות וקשרי חוץ</v>
          </cell>
          <cell r="G6466" t="str">
            <v>קשיח</v>
          </cell>
          <cell r="H6466">
            <v>0</v>
          </cell>
          <cell r="I6466">
            <v>180500</v>
          </cell>
        </row>
        <row r="6467">
          <cell r="A6467">
            <v>1828200788</v>
          </cell>
          <cell r="B6467">
            <v>788</v>
          </cell>
          <cell r="C6467">
            <v>828200</v>
          </cell>
          <cell r="D6467">
            <v>1</v>
          </cell>
          <cell r="E6467">
            <v>0</v>
          </cell>
          <cell r="F6467" t="str">
            <v>פעולות - יוזמות</v>
          </cell>
          <cell r="G6467" t="str">
            <v>קשיח</v>
          </cell>
          <cell r="H6467">
            <v>0</v>
          </cell>
          <cell r="I6467">
            <v>0</v>
          </cell>
        </row>
        <row r="6468">
          <cell r="A6468">
            <v>1828200789</v>
          </cell>
          <cell r="B6468">
            <v>789</v>
          </cell>
          <cell r="C6468">
            <v>828200</v>
          </cell>
          <cell r="D6468">
            <v>1</v>
          </cell>
          <cell r="E6468">
            <v>0</v>
          </cell>
          <cell r="F6468" t="str">
            <v>תחום מניעה</v>
          </cell>
          <cell r="G6468" t="str">
            <v>קשיח</v>
          </cell>
          <cell r="H6468">
            <v>0</v>
          </cell>
          <cell r="I6468">
            <v>39900</v>
          </cell>
        </row>
        <row r="6469">
          <cell r="A6469">
            <v>1828200800</v>
          </cell>
          <cell r="B6469">
            <v>800</v>
          </cell>
          <cell r="C6469">
            <v>828200</v>
          </cell>
          <cell r="D6469">
            <v>1</v>
          </cell>
          <cell r="E6469">
            <v>0</v>
          </cell>
          <cell r="F6469" t="str">
            <v>השת' תמיכות תרומות</v>
          </cell>
          <cell r="G6469" t="str">
            <v xml:space="preserve"> </v>
          </cell>
          <cell r="H6469">
            <v>0</v>
          </cell>
          <cell r="I6469">
            <v>0</v>
          </cell>
        </row>
        <row r="6470">
          <cell r="A6470">
            <v>1828200810</v>
          </cell>
          <cell r="B6470">
            <v>810</v>
          </cell>
          <cell r="C6470">
            <v>828200</v>
          </cell>
          <cell r="D6470">
            <v>1</v>
          </cell>
          <cell r="E6470">
            <v>0</v>
          </cell>
          <cell r="F6470" t="str">
            <v xml:space="preserve">השתתפות ברשת קו"פ </v>
          </cell>
          <cell r="G6470" t="str">
            <v>קשיח</v>
          </cell>
          <cell r="H6470">
            <v>9.2861757105943132E-2</v>
          </cell>
          <cell r="I6470">
            <v>4060200</v>
          </cell>
        </row>
        <row r="6471">
          <cell r="A6471">
            <v>1828200811</v>
          </cell>
          <cell r="B6471">
            <v>811</v>
          </cell>
          <cell r="C6471">
            <v>828200</v>
          </cell>
          <cell r="D6471">
            <v>1</v>
          </cell>
          <cell r="E6471">
            <v>0</v>
          </cell>
          <cell r="F6471" t="str">
            <v>תרבות תורנית-מקהלות</v>
          </cell>
          <cell r="G6471" t="str">
            <v>גמיש</v>
          </cell>
          <cell r="H6471">
            <v>0</v>
          </cell>
          <cell r="I6471">
            <v>451300</v>
          </cell>
        </row>
        <row r="6472">
          <cell r="A6472">
            <v>1828200812</v>
          </cell>
          <cell r="B6472">
            <v>812</v>
          </cell>
          <cell r="C6472">
            <v>828200</v>
          </cell>
          <cell r="D6472">
            <v>1</v>
          </cell>
          <cell r="E6472">
            <v>0</v>
          </cell>
          <cell r="F6472" t="str">
            <v>למידה לזרוס</v>
          </cell>
          <cell r="G6472" t="str">
            <v>גמיש</v>
          </cell>
          <cell r="H6472">
            <v>0</v>
          </cell>
          <cell r="I6472">
            <v>79400</v>
          </cell>
        </row>
        <row r="6473">
          <cell r="A6473">
            <v>1828200813</v>
          </cell>
          <cell r="B6473">
            <v>813</v>
          </cell>
          <cell r="C6473">
            <v>828200</v>
          </cell>
          <cell r="D6473">
            <v>1</v>
          </cell>
          <cell r="E6473">
            <v>0</v>
          </cell>
          <cell r="F6473" t="str">
            <v xml:space="preserve">השתתפות בקייטנות  </v>
          </cell>
          <cell r="G6473" t="str">
            <v>גמיש</v>
          </cell>
          <cell r="H6473">
            <v>0</v>
          </cell>
          <cell r="I6473">
            <v>65800</v>
          </cell>
        </row>
        <row r="6474">
          <cell r="A6474">
            <v>1828200814</v>
          </cell>
          <cell r="B6474">
            <v>814</v>
          </cell>
          <cell r="C6474">
            <v>828200</v>
          </cell>
          <cell r="D6474">
            <v>1</v>
          </cell>
          <cell r="E6474">
            <v>0</v>
          </cell>
          <cell r="F6474" t="str">
            <v>קורס אומנות הקרנבל</v>
          </cell>
          <cell r="G6474" t="str">
            <v>גמיש</v>
          </cell>
          <cell r="H6474">
            <v>0</v>
          </cell>
          <cell r="I6474">
            <v>129000</v>
          </cell>
        </row>
        <row r="6475">
          <cell r="A6475">
            <v>1828200815</v>
          </cell>
          <cell r="B6475">
            <v>815</v>
          </cell>
          <cell r="C6475">
            <v>828200</v>
          </cell>
          <cell r="D6475">
            <v>1</v>
          </cell>
          <cell r="E6475">
            <v>0</v>
          </cell>
          <cell r="F6475" t="str">
            <v>שברולט,שטרודל,אריות</v>
          </cell>
          <cell r="G6475" t="str">
            <v>גמיש</v>
          </cell>
          <cell r="H6475">
            <v>0</v>
          </cell>
          <cell r="I6475">
            <v>1504900</v>
          </cell>
        </row>
        <row r="6476">
          <cell r="A6476">
            <v>1828200816</v>
          </cell>
          <cell r="B6476">
            <v>816</v>
          </cell>
          <cell r="C6476">
            <v>828200</v>
          </cell>
          <cell r="D6476">
            <v>1</v>
          </cell>
          <cell r="E6476">
            <v>0</v>
          </cell>
          <cell r="F6476" t="str">
            <v>רכזת מורשת</v>
          </cell>
          <cell r="G6476" t="str">
            <v>גמיש</v>
          </cell>
          <cell r="H6476">
            <v>0</v>
          </cell>
          <cell r="I6476">
            <v>102300</v>
          </cell>
        </row>
        <row r="6477">
          <cell r="A6477">
            <v>1828200817</v>
          </cell>
          <cell r="B6477">
            <v>817</v>
          </cell>
          <cell r="C6477">
            <v>828200</v>
          </cell>
          <cell r="D6477">
            <v>1</v>
          </cell>
          <cell r="E6477">
            <v>0</v>
          </cell>
          <cell r="F6477" t="str">
            <v xml:space="preserve">מועדון נכים-לזרוס </v>
          </cell>
          <cell r="G6477" t="str">
            <v>גמיש</v>
          </cell>
          <cell r="H6477">
            <v>0</v>
          </cell>
          <cell r="I6477">
            <v>18100</v>
          </cell>
        </row>
        <row r="6478">
          <cell r="A6478">
            <v>1828200818</v>
          </cell>
          <cell r="B6478">
            <v>818</v>
          </cell>
          <cell r="C6478">
            <v>828200</v>
          </cell>
          <cell r="D6478">
            <v>1</v>
          </cell>
          <cell r="E6478">
            <v>0</v>
          </cell>
          <cell r="F6478" t="str">
            <v>חוסמסה-רכז+ארכיבאי</v>
          </cell>
          <cell r="G6478" t="str">
            <v>גמיש</v>
          </cell>
          <cell r="H6478">
            <v>0</v>
          </cell>
          <cell r="I6478">
            <v>189100</v>
          </cell>
        </row>
        <row r="6479">
          <cell r="A6479">
            <v>1828200819</v>
          </cell>
          <cell r="B6479">
            <v>819</v>
          </cell>
          <cell r="C6479">
            <v>828200</v>
          </cell>
          <cell r="D6479">
            <v>1</v>
          </cell>
          <cell r="E6479">
            <v>0</v>
          </cell>
          <cell r="F6479" t="str">
            <v>ספר חולון</v>
          </cell>
          <cell r="G6479" t="str">
            <v>גמיש</v>
          </cell>
          <cell r="H6479">
            <v>0</v>
          </cell>
          <cell r="I6479">
            <v>0</v>
          </cell>
        </row>
        <row r="6480">
          <cell r="A6480">
            <v>1828200820</v>
          </cell>
          <cell r="B6480">
            <v>820</v>
          </cell>
          <cell r="C6480">
            <v>828200</v>
          </cell>
          <cell r="D6480">
            <v>1</v>
          </cell>
          <cell r="E6480">
            <v>0</v>
          </cell>
          <cell r="F6480" t="str">
            <v>המוזיאון העירוני</v>
          </cell>
          <cell r="G6480" t="str">
            <v>גמיש</v>
          </cell>
          <cell r="H6480">
            <v>0</v>
          </cell>
          <cell r="I6480">
            <v>246300</v>
          </cell>
        </row>
        <row r="6481">
          <cell r="A6481">
            <v>1828200821</v>
          </cell>
          <cell r="B6481">
            <v>821</v>
          </cell>
          <cell r="C6481">
            <v>828200</v>
          </cell>
          <cell r="D6481">
            <v>1</v>
          </cell>
          <cell r="E6481">
            <v>0</v>
          </cell>
          <cell r="F6481" t="str">
            <v>מועדון עולי בוכרה</v>
          </cell>
          <cell r="G6481" t="str">
            <v>גמיש</v>
          </cell>
          <cell r="H6481">
            <v>0</v>
          </cell>
          <cell r="I6481">
            <v>27100</v>
          </cell>
        </row>
        <row r="6482">
          <cell r="A6482">
            <v>1828200822</v>
          </cell>
          <cell r="B6482">
            <v>822</v>
          </cell>
          <cell r="C6482">
            <v>828200</v>
          </cell>
          <cell r="D6482">
            <v>1</v>
          </cell>
          <cell r="E6482">
            <v>0</v>
          </cell>
          <cell r="F6482" t="str">
            <v>מרכז  פסגות</v>
          </cell>
          <cell r="G6482" t="str">
            <v>גמיש</v>
          </cell>
          <cell r="H6482">
            <v>0</v>
          </cell>
          <cell r="I6482">
            <v>180500</v>
          </cell>
        </row>
        <row r="6483">
          <cell r="A6483">
            <v>1828200823</v>
          </cell>
          <cell r="B6483">
            <v>823</v>
          </cell>
          <cell r="C6483">
            <v>828200</v>
          </cell>
          <cell r="D6483">
            <v>1</v>
          </cell>
          <cell r="E6483">
            <v>0</v>
          </cell>
          <cell r="F6483" t="str">
            <v>מרכז מורשת</v>
          </cell>
          <cell r="G6483" t="str">
            <v>גמיש</v>
          </cell>
          <cell r="H6483">
            <v>0</v>
          </cell>
          <cell r="I6483">
            <v>108300</v>
          </cell>
        </row>
        <row r="6484">
          <cell r="A6484">
            <v>1828200824</v>
          </cell>
          <cell r="B6484">
            <v>824</v>
          </cell>
          <cell r="C6484">
            <v>828200</v>
          </cell>
          <cell r="D6484">
            <v>1</v>
          </cell>
          <cell r="E6484">
            <v>0</v>
          </cell>
          <cell r="F6484" t="str">
            <v>גוונים ניצנים</v>
          </cell>
          <cell r="G6484" t="str">
            <v>גמיש</v>
          </cell>
          <cell r="H6484">
            <v>0</v>
          </cell>
          <cell r="I6484">
            <v>270800</v>
          </cell>
        </row>
        <row r="6485">
          <cell r="A6485">
            <v>1828200825</v>
          </cell>
          <cell r="B6485">
            <v>825</v>
          </cell>
          <cell r="C6485">
            <v>828200</v>
          </cell>
          <cell r="D6485">
            <v>1</v>
          </cell>
          <cell r="E6485">
            <v>0</v>
          </cell>
          <cell r="F6485" t="str">
            <v>מתנ"ס חדש - ת"ג</v>
          </cell>
          <cell r="G6485" t="str">
            <v>גמיש</v>
          </cell>
          <cell r="H6485">
            <v>-0.43100995732574676</v>
          </cell>
          <cell r="I6485">
            <v>400000</v>
          </cell>
        </row>
        <row r="6486">
          <cell r="A6486">
            <v>1828200826</v>
          </cell>
          <cell r="B6486">
            <v>826</v>
          </cell>
          <cell r="C6486">
            <v>828200</v>
          </cell>
          <cell r="D6486">
            <v>1</v>
          </cell>
          <cell r="E6486">
            <v>0</v>
          </cell>
          <cell r="F6486" t="str">
            <v>הסעות טיולים חצ"ב</v>
          </cell>
          <cell r="G6486" t="str">
            <v>קשיח</v>
          </cell>
          <cell r="H6486">
            <v>0</v>
          </cell>
          <cell r="I6486">
            <v>51700</v>
          </cell>
        </row>
        <row r="6487">
          <cell r="A6487">
            <v>1828200827</v>
          </cell>
          <cell r="B6487">
            <v>827</v>
          </cell>
          <cell r="C6487">
            <v>828200</v>
          </cell>
          <cell r="D6487">
            <v>1</v>
          </cell>
          <cell r="E6487">
            <v>0</v>
          </cell>
          <cell r="F6487" t="str">
            <v>רכזים ומדריכים</v>
          </cell>
          <cell r="G6487" t="str">
            <v>גמיש</v>
          </cell>
          <cell r="H6487">
            <v>0</v>
          </cell>
          <cell r="I6487">
            <v>417800</v>
          </cell>
        </row>
        <row r="6488">
          <cell r="A6488">
            <v>1828200832</v>
          </cell>
          <cell r="B6488">
            <v>832</v>
          </cell>
          <cell r="C6488">
            <v>828200</v>
          </cell>
          <cell r="D6488">
            <v>1</v>
          </cell>
          <cell r="E6488">
            <v>0</v>
          </cell>
          <cell r="F6488" t="str">
            <v xml:space="preserve">מים               </v>
          </cell>
          <cell r="G6488" t="str">
            <v>גמיש</v>
          </cell>
          <cell r="H6488">
            <v>0</v>
          </cell>
          <cell r="I6488">
            <v>180500</v>
          </cell>
        </row>
        <row r="6489">
          <cell r="A6489">
            <v>1828200874</v>
          </cell>
          <cell r="B6489">
            <v>874</v>
          </cell>
          <cell r="C6489">
            <v>828200</v>
          </cell>
          <cell r="D6489">
            <v>1</v>
          </cell>
          <cell r="E6489">
            <v>0</v>
          </cell>
          <cell r="F6489" t="str">
            <v>דמי שכירות</v>
          </cell>
          <cell r="G6489" t="str">
            <v>קשיח</v>
          </cell>
          <cell r="H6489">
            <v>0</v>
          </cell>
          <cell r="I6489">
            <v>236600</v>
          </cell>
        </row>
        <row r="6490">
          <cell r="A6490">
            <v>1828200879</v>
          </cell>
          <cell r="B6490">
            <v>879</v>
          </cell>
          <cell r="C6490">
            <v>828200</v>
          </cell>
          <cell r="D6490">
            <v>1</v>
          </cell>
          <cell r="E6490">
            <v>0</v>
          </cell>
          <cell r="F6490" t="str">
            <v>ביטוח-כנגד הכנסות</v>
          </cell>
          <cell r="G6490" t="str">
            <v>קשיח</v>
          </cell>
          <cell r="H6490">
            <v>0</v>
          </cell>
          <cell r="I6490">
            <v>35300</v>
          </cell>
        </row>
        <row r="6491">
          <cell r="A6491">
            <v>1828200930</v>
          </cell>
          <cell r="B6491">
            <v>930</v>
          </cell>
          <cell r="C6491">
            <v>828200</v>
          </cell>
          <cell r="D6491">
            <v>1</v>
          </cell>
          <cell r="E6491">
            <v>0</v>
          </cell>
          <cell r="F6491" t="str">
            <v>השת' אולם ספורט דביר</v>
          </cell>
          <cell r="G6491" t="str">
            <v>גמיש</v>
          </cell>
          <cell r="H6491">
            <v>0</v>
          </cell>
          <cell r="I6491">
            <v>132600</v>
          </cell>
        </row>
        <row r="6492">
          <cell r="A6492">
            <v>1828200981</v>
          </cell>
          <cell r="B6492">
            <v>981</v>
          </cell>
          <cell r="C6492">
            <v>828200</v>
          </cell>
          <cell r="D6492">
            <v>1</v>
          </cell>
          <cell r="E6492">
            <v>0</v>
          </cell>
          <cell r="F6492" t="str">
            <v>התנדבות בקהילה</v>
          </cell>
          <cell r="G6492" t="str">
            <v>קשיח</v>
          </cell>
          <cell r="H6492">
            <v>0</v>
          </cell>
          <cell r="I6492">
            <v>187700</v>
          </cell>
        </row>
        <row r="6493">
          <cell r="A6493">
            <v>1828200982</v>
          </cell>
          <cell r="B6493">
            <v>982</v>
          </cell>
          <cell r="C6493">
            <v>828200</v>
          </cell>
          <cell r="D6493">
            <v>1</v>
          </cell>
          <cell r="E6493">
            <v>0</v>
          </cell>
          <cell r="F6493" t="str">
            <v>נוע"ם ח'</v>
          </cell>
          <cell r="G6493" t="str">
            <v>קשיח</v>
          </cell>
          <cell r="H6493">
            <v>0</v>
          </cell>
          <cell r="I6493">
            <v>228000</v>
          </cell>
        </row>
        <row r="6494">
          <cell r="A6494">
            <v>1828200983</v>
          </cell>
          <cell r="B6494">
            <v>983</v>
          </cell>
          <cell r="C6494">
            <v>828200</v>
          </cell>
          <cell r="D6494">
            <v>1</v>
          </cell>
          <cell r="E6494">
            <v>0</v>
          </cell>
          <cell r="F6494" t="str">
            <v>מרכז הדרכה - הכשרות</v>
          </cell>
          <cell r="G6494" t="str">
            <v>קשיח</v>
          </cell>
          <cell r="H6494">
            <v>0</v>
          </cell>
          <cell r="I6494">
            <v>19000</v>
          </cell>
        </row>
        <row r="6495">
          <cell r="A6495">
            <v>1828200984</v>
          </cell>
          <cell r="B6495">
            <v>984</v>
          </cell>
          <cell r="C6495">
            <v>828200</v>
          </cell>
          <cell r="D6495">
            <v>1</v>
          </cell>
          <cell r="E6495">
            <v>1</v>
          </cell>
          <cell r="F6495" t="str">
            <v>סיבסוד קייטנות בפריפריה</v>
          </cell>
          <cell r="G6495" t="str">
            <v>קשיח</v>
          </cell>
          <cell r="H6495">
            <v>0</v>
          </cell>
          <cell r="I6495">
            <v>250000</v>
          </cell>
        </row>
        <row r="6496">
          <cell r="A6496">
            <v>1828200991</v>
          </cell>
          <cell r="B6496">
            <v>991</v>
          </cell>
          <cell r="C6496">
            <v>828200</v>
          </cell>
          <cell r="D6496">
            <v>1</v>
          </cell>
          <cell r="E6496">
            <v>1</v>
          </cell>
          <cell r="F6496" t="str">
            <v>מפעל הפיס-נוער בסיכון</v>
          </cell>
          <cell r="G6496" t="str">
            <v>קשיח</v>
          </cell>
          <cell r="H6496">
            <v>0</v>
          </cell>
          <cell r="I6496">
            <v>0</v>
          </cell>
        </row>
        <row r="6497">
          <cell r="A6497" t="e">
            <v>#VALUE!</v>
          </cell>
          <cell r="B6497" t="str">
            <v>828200  סך הכל</v>
          </cell>
          <cell r="C6497">
            <v>0</v>
          </cell>
          <cell r="D6497">
            <v>0</v>
          </cell>
          <cell r="E6497">
            <v>0</v>
          </cell>
          <cell r="F6497" t="str">
            <v xml:space="preserve">רשת קהילה ופנאי </v>
          </cell>
          <cell r="G6497">
            <v>0</v>
          </cell>
          <cell r="H6497">
            <v>2.9433093034167968E-2</v>
          </cell>
          <cell r="I6497">
            <v>12066500</v>
          </cell>
        </row>
        <row r="6498">
          <cell r="A6498">
            <v>18282100</v>
          </cell>
          <cell r="B6498">
            <v>0</v>
          </cell>
          <cell r="C6498">
            <v>828210</v>
          </cell>
          <cell r="D6498">
            <v>0</v>
          </cell>
          <cell r="E6498">
            <v>0</v>
          </cell>
          <cell r="F6498" t="str">
            <v xml:space="preserve">בי"ס קהילתיים     </v>
          </cell>
          <cell r="G6498" t="str">
            <v xml:space="preserve"> </v>
          </cell>
          <cell r="H6498">
            <v>0</v>
          </cell>
          <cell r="I6498">
            <v>0</v>
          </cell>
        </row>
        <row r="6499">
          <cell r="A6499">
            <v>1828210752</v>
          </cell>
          <cell r="B6499">
            <v>752</v>
          </cell>
          <cell r="C6499">
            <v>828210</v>
          </cell>
          <cell r="D6499">
            <v>1</v>
          </cell>
          <cell r="E6499">
            <v>0</v>
          </cell>
          <cell r="F6499" t="str">
            <v xml:space="preserve">נקיון בקבלנות     </v>
          </cell>
          <cell r="G6499" t="str">
            <v>קשיח</v>
          </cell>
          <cell r="H6499">
            <v>0</v>
          </cell>
          <cell r="I6499">
            <v>47000</v>
          </cell>
        </row>
        <row r="6500">
          <cell r="A6500">
            <v>1828210780</v>
          </cell>
          <cell r="B6500">
            <v>780</v>
          </cell>
          <cell r="C6500">
            <v>828210</v>
          </cell>
          <cell r="D6500">
            <v>1</v>
          </cell>
          <cell r="E6500">
            <v>0</v>
          </cell>
          <cell r="F6500" t="str">
            <v>הקצבה לבן - גוריון</v>
          </cell>
          <cell r="G6500" t="str">
            <v>גמיש</v>
          </cell>
          <cell r="H6500">
            <v>0</v>
          </cell>
          <cell r="I6500">
            <v>0</v>
          </cell>
        </row>
        <row r="6501">
          <cell r="A6501">
            <v>1828210781</v>
          </cell>
          <cell r="B6501">
            <v>781</v>
          </cell>
          <cell r="C6501">
            <v>828210</v>
          </cell>
          <cell r="D6501">
            <v>1</v>
          </cell>
          <cell r="E6501">
            <v>0</v>
          </cell>
          <cell r="F6501" t="str">
            <v xml:space="preserve">הקצבה לרביבים     </v>
          </cell>
          <cell r="G6501" t="str">
            <v>גמיש</v>
          </cell>
          <cell r="H6501">
            <v>0</v>
          </cell>
          <cell r="I6501">
            <v>0</v>
          </cell>
        </row>
        <row r="6502">
          <cell r="A6502">
            <v>1828210961</v>
          </cell>
          <cell r="B6502">
            <v>961</v>
          </cell>
          <cell r="C6502">
            <v>828210</v>
          </cell>
          <cell r="D6502">
            <v>1</v>
          </cell>
          <cell r="E6502">
            <v>0</v>
          </cell>
          <cell r="F6502" t="str">
            <v>רז' פעולות ורכישות</v>
          </cell>
          <cell r="G6502" t="str">
            <v>גמיש</v>
          </cell>
          <cell r="H6502">
            <v>0</v>
          </cell>
          <cell r="I6502">
            <v>0</v>
          </cell>
        </row>
        <row r="6503">
          <cell r="A6503" t="e">
            <v>#VALUE!</v>
          </cell>
          <cell r="B6503" t="str">
            <v>828210  סך הכל</v>
          </cell>
          <cell r="C6503">
            <v>0</v>
          </cell>
          <cell r="D6503">
            <v>0</v>
          </cell>
          <cell r="E6503">
            <v>0</v>
          </cell>
          <cell r="F6503" t="str">
            <v xml:space="preserve">בי"ס קהילתיים     </v>
          </cell>
          <cell r="G6503">
            <v>0</v>
          </cell>
          <cell r="H6503">
            <v>0</v>
          </cell>
          <cell r="I6503">
            <v>47000</v>
          </cell>
        </row>
        <row r="6504">
          <cell r="A6504">
            <v>18282400</v>
          </cell>
          <cell r="B6504">
            <v>0</v>
          </cell>
          <cell r="C6504">
            <v>828240</v>
          </cell>
          <cell r="D6504">
            <v>1</v>
          </cell>
          <cell r="E6504">
            <v>0</v>
          </cell>
          <cell r="F6504" t="str">
            <v xml:space="preserve">המרכז הבין תחומי  </v>
          </cell>
          <cell r="G6504" t="str">
            <v xml:space="preserve"> </v>
          </cell>
          <cell r="H6504">
            <v>0</v>
          </cell>
          <cell r="I6504">
            <v>0</v>
          </cell>
        </row>
        <row r="6505">
          <cell r="A6505">
            <v>1828240110</v>
          </cell>
          <cell r="B6505">
            <v>110</v>
          </cell>
          <cell r="C6505">
            <v>828240</v>
          </cell>
          <cell r="D6505">
            <v>1</v>
          </cell>
          <cell r="E6505">
            <v>0</v>
          </cell>
          <cell r="F6505" t="str">
            <v>השכר הקובע-תקציבית</v>
          </cell>
          <cell r="G6505" t="str">
            <v>שכר</v>
          </cell>
          <cell r="H6505">
            <v>0</v>
          </cell>
          <cell r="I6505">
            <v>0</v>
          </cell>
        </row>
        <row r="6506">
          <cell r="A6506">
            <v>1828240119</v>
          </cell>
          <cell r="B6506">
            <v>119</v>
          </cell>
          <cell r="C6506">
            <v>828240</v>
          </cell>
          <cell r="D6506">
            <v>1</v>
          </cell>
          <cell r="E6506">
            <v>0</v>
          </cell>
          <cell r="F6506" t="str">
            <v xml:space="preserve">השכר הקובע-צוברת  </v>
          </cell>
          <cell r="G6506" t="str">
            <v>שכר</v>
          </cell>
          <cell r="H6506">
            <v>0</v>
          </cell>
          <cell r="I6506">
            <v>0</v>
          </cell>
        </row>
        <row r="6507">
          <cell r="A6507">
            <v>1828240122</v>
          </cell>
          <cell r="B6507">
            <v>122</v>
          </cell>
          <cell r="C6507">
            <v>828240</v>
          </cell>
          <cell r="D6507">
            <v>1</v>
          </cell>
          <cell r="E6507">
            <v>0</v>
          </cell>
          <cell r="F6507" t="str">
            <v xml:space="preserve">ביגוד             </v>
          </cell>
          <cell r="G6507" t="str">
            <v>שכר</v>
          </cell>
          <cell r="H6507">
            <v>0</v>
          </cell>
          <cell r="I6507">
            <v>0</v>
          </cell>
        </row>
        <row r="6508">
          <cell r="A6508">
            <v>1828240126</v>
          </cell>
          <cell r="B6508">
            <v>126</v>
          </cell>
          <cell r="C6508">
            <v>828240</v>
          </cell>
          <cell r="D6508">
            <v>1</v>
          </cell>
          <cell r="E6508">
            <v>0</v>
          </cell>
          <cell r="F6508" t="str">
            <v xml:space="preserve">דמי הבראה         </v>
          </cell>
          <cell r="G6508" t="str">
            <v>שכר</v>
          </cell>
          <cell r="H6508">
            <v>0</v>
          </cell>
          <cell r="I6508">
            <v>0</v>
          </cell>
        </row>
        <row r="6509">
          <cell r="A6509">
            <v>1828240130</v>
          </cell>
          <cell r="B6509">
            <v>130</v>
          </cell>
          <cell r="C6509">
            <v>828240</v>
          </cell>
          <cell r="D6509">
            <v>1</v>
          </cell>
          <cell r="E6509">
            <v>0</v>
          </cell>
          <cell r="F6509" t="str">
            <v xml:space="preserve">שעות נוספות       </v>
          </cell>
          <cell r="G6509" t="str">
            <v>שכר</v>
          </cell>
          <cell r="H6509">
            <v>0</v>
          </cell>
          <cell r="I6509">
            <v>0</v>
          </cell>
        </row>
        <row r="6510">
          <cell r="A6510">
            <v>1828240140</v>
          </cell>
          <cell r="B6510">
            <v>140</v>
          </cell>
          <cell r="C6510">
            <v>828240</v>
          </cell>
          <cell r="D6510">
            <v>1</v>
          </cell>
          <cell r="E6510">
            <v>0</v>
          </cell>
          <cell r="F6510" t="str">
            <v>השתתפות באחזקת רכב</v>
          </cell>
          <cell r="G6510" t="str">
            <v>שכר</v>
          </cell>
          <cell r="H6510">
            <v>0</v>
          </cell>
          <cell r="I6510">
            <v>0</v>
          </cell>
        </row>
        <row r="6511">
          <cell r="A6511">
            <v>1828240210</v>
          </cell>
          <cell r="B6511">
            <v>210</v>
          </cell>
          <cell r="C6511">
            <v>828240</v>
          </cell>
          <cell r="D6511">
            <v>1</v>
          </cell>
          <cell r="E6511">
            <v>0</v>
          </cell>
          <cell r="F6511" t="str">
            <v xml:space="preserve">השכר הקובע        </v>
          </cell>
          <cell r="G6511" t="str">
            <v>שכר</v>
          </cell>
          <cell r="H6511">
            <v>0</v>
          </cell>
          <cell r="I6511">
            <v>0</v>
          </cell>
        </row>
        <row r="6512">
          <cell r="A6512">
            <v>1828240219</v>
          </cell>
          <cell r="B6512">
            <v>219</v>
          </cell>
          <cell r="C6512">
            <v>828240</v>
          </cell>
          <cell r="D6512">
            <v>1</v>
          </cell>
          <cell r="E6512">
            <v>0</v>
          </cell>
          <cell r="F6512" t="str">
            <v xml:space="preserve">שכר קייטנת קיץ    </v>
          </cell>
          <cell r="G6512" t="str">
            <v>שכר</v>
          </cell>
          <cell r="H6512">
            <v>0</v>
          </cell>
          <cell r="I6512">
            <v>0</v>
          </cell>
        </row>
        <row r="6513">
          <cell r="A6513">
            <v>1828240250</v>
          </cell>
          <cell r="B6513">
            <v>250</v>
          </cell>
          <cell r="C6513">
            <v>828240</v>
          </cell>
          <cell r="D6513">
            <v>1</v>
          </cell>
          <cell r="E6513">
            <v>0</v>
          </cell>
          <cell r="F6513" t="str">
            <v>שכר מושאלים</v>
          </cell>
          <cell r="G6513" t="str">
            <v>שכר</v>
          </cell>
          <cell r="H6513">
            <v>0</v>
          </cell>
          <cell r="I6513">
            <v>0</v>
          </cell>
        </row>
        <row r="6514">
          <cell r="A6514">
            <v>1828240263</v>
          </cell>
          <cell r="B6514">
            <v>263</v>
          </cell>
          <cell r="C6514">
            <v>828240</v>
          </cell>
          <cell r="D6514">
            <v>1</v>
          </cell>
          <cell r="E6514">
            <v>0</v>
          </cell>
          <cell r="F6514" t="str">
            <v xml:space="preserve">עובדי חברת מוסדות </v>
          </cell>
          <cell r="G6514" t="str">
            <v>שכר</v>
          </cell>
          <cell r="H6514">
            <v>0</v>
          </cell>
          <cell r="I6514">
            <v>0</v>
          </cell>
        </row>
        <row r="6515">
          <cell r="A6515">
            <v>1828240410</v>
          </cell>
          <cell r="B6515">
            <v>410</v>
          </cell>
          <cell r="C6515">
            <v>828240</v>
          </cell>
          <cell r="D6515">
            <v>1</v>
          </cell>
          <cell r="E6515">
            <v>0</v>
          </cell>
          <cell r="F6515" t="str">
            <v xml:space="preserve">השתתפות בועד בית  </v>
          </cell>
          <cell r="G6515" t="str">
            <v>קשיח</v>
          </cell>
          <cell r="H6515">
            <v>0</v>
          </cell>
          <cell r="I6515">
            <v>0</v>
          </cell>
        </row>
        <row r="6516">
          <cell r="A6516">
            <v>1828240413</v>
          </cell>
          <cell r="B6516">
            <v>413</v>
          </cell>
          <cell r="C6516">
            <v>828240</v>
          </cell>
          <cell r="D6516">
            <v>1</v>
          </cell>
          <cell r="E6516">
            <v>0</v>
          </cell>
          <cell r="F6516" t="str">
            <v>דמ"ש</v>
          </cell>
          <cell r="G6516" t="str">
            <v>קשיח</v>
          </cell>
          <cell r="H6516">
            <v>0</v>
          </cell>
          <cell r="I6516">
            <v>0</v>
          </cell>
        </row>
        <row r="6517">
          <cell r="A6517">
            <v>1828240420</v>
          </cell>
          <cell r="B6517">
            <v>420</v>
          </cell>
          <cell r="C6517">
            <v>828240</v>
          </cell>
          <cell r="D6517">
            <v>1</v>
          </cell>
          <cell r="E6517">
            <v>0</v>
          </cell>
          <cell r="F6517" t="str">
            <v xml:space="preserve">כיבוי אש          </v>
          </cell>
          <cell r="G6517" t="str">
            <v>גמיש</v>
          </cell>
          <cell r="H6517">
            <v>0</v>
          </cell>
          <cell r="I6517">
            <v>0</v>
          </cell>
        </row>
        <row r="6518">
          <cell r="A6518">
            <v>1828240423</v>
          </cell>
          <cell r="B6518">
            <v>423</v>
          </cell>
          <cell r="C6518">
            <v>828240</v>
          </cell>
          <cell r="D6518">
            <v>1</v>
          </cell>
          <cell r="E6518">
            <v>0</v>
          </cell>
          <cell r="F6518" t="str">
            <v xml:space="preserve">תחזוקת מבנה       </v>
          </cell>
          <cell r="G6518" t="str">
            <v>קשיח</v>
          </cell>
          <cell r="H6518">
            <v>0</v>
          </cell>
          <cell r="I6518">
            <v>0</v>
          </cell>
        </row>
        <row r="6519">
          <cell r="A6519">
            <v>1828240431</v>
          </cell>
          <cell r="B6519">
            <v>431</v>
          </cell>
          <cell r="C6519">
            <v>828240</v>
          </cell>
          <cell r="D6519">
            <v>1</v>
          </cell>
          <cell r="E6519">
            <v>0</v>
          </cell>
          <cell r="F6519" t="str">
            <v xml:space="preserve">חשמל              </v>
          </cell>
          <cell r="G6519" t="str">
            <v>קשיח</v>
          </cell>
          <cell r="H6519">
            <v>0</v>
          </cell>
          <cell r="I6519">
            <v>0</v>
          </cell>
        </row>
        <row r="6520">
          <cell r="A6520">
            <v>1828240432</v>
          </cell>
          <cell r="B6520">
            <v>432</v>
          </cell>
          <cell r="C6520">
            <v>828240</v>
          </cell>
          <cell r="D6520">
            <v>1</v>
          </cell>
          <cell r="E6520">
            <v>0</v>
          </cell>
          <cell r="F6520" t="str">
            <v xml:space="preserve">מים               </v>
          </cell>
          <cell r="G6520" t="str">
            <v>קשיח</v>
          </cell>
          <cell r="H6520">
            <v>0</v>
          </cell>
          <cell r="I6520">
            <v>0</v>
          </cell>
        </row>
        <row r="6521">
          <cell r="A6521">
            <v>1828240433</v>
          </cell>
          <cell r="B6521">
            <v>433</v>
          </cell>
          <cell r="C6521">
            <v>828240</v>
          </cell>
          <cell r="D6521">
            <v>1</v>
          </cell>
          <cell r="E6521">
            <v>0</v>
          </cell>
          <cell r="F6521" t="str">
            <v xml:space="preserve">חומרי נקיון       </v>
          </cell>
          <cell r="G6521" t="str">
            <v>גמיש</v>
          </cell>
          <cell r="H6521">
            <v>0</v>
          </cell>
          <cell r="I6521">
            <v>0</v>
          </cell>
        </row>
        <row r="6522">
          <cell r="A6522">
            <v>1828240434</v>
          </cell>
          <cell r="B6522">
            <v>434</v>
          </cell>
          <cell r="C6522">
            <v>828240</v>
          </cell>
          <cell r="D6522">
            <v>1</v>
          </cell>
          <cell r="E6522">
            <v>0</v>
          </cell>
          <cell r="F6522" t="str">
            <v xml:space="preserve">חיטוי והדברה      </v>
          </cell>
          <cell r="G6522" t="str">
            <v>גמיש</v>
          </cell>
          <cell r="H6522">
            <v>0</v>
          </cell>
          <cell r="I6522">
            <v>0</v>
          </cell>
        </row>
        <row r="6523">
          <cell r="A6523">
            <v>1828240437</v>
          </cell>
          <cell r="B6523">
            <v>437</v>
          </cell>
          <cell r="C6523">
            <v>828240</v>
          </cell>
          <cell r="D6523">
            <v>1</v>
          </cell>
          <cell r="E6523">
            <v>0</v>
          </cell>
          <cell r="F6523" t="str">
            <v xml:space="preserve">אחזקת אזעקה       </v>
          </cell>
          <cell r="G6523" t="str">
            <v>קשיח</v>
          </cell>
          <cell r="H6523">
            <v>0</v>
          </cell>
          <cell r="I6523">
            <v>0</v>
          </cell>
        </row>
        <row r="6524">
          <cell r="A6524">
            <v>1828240441</v>
          </cell>
          <cell r="B6524">
            <v>441</v>
          </cell>
          <cell r="C6524">
            <v>828240</v>
          </cell>
          <cell r="D6524">
            <v>1</v>
          </cell>
          <cell r="E6524">
            <v>0</v>
          </cell>
          <cell r="F6524" t="str">
            <v xml:space="preserve">ביטוח             </v>
          </cell>
          <cell r="G6524" t="str">
            <v>קשיח</v>
          </cell>
          <cell r="H6524">
            <v>-1</v>
          </cell>
          <cell r="I6524">
            <v>0</v>
          </cell>
        </row>
        <row r="6525">
          <cell r="A6525">
            <v>1828240450</v>
          </cell>
          <cell r="B6525">
            <v>450</v>
          </cell>
          <cell r="C6525">
            <v>828240</v>
          </cell>
          <cell r="D6525">
            <v>1</v>
          </cell>
          <cell r="E6525">
            <v>0</v>
          </cell>
          <cell r="F6525" t="str">
            <v xml:space="preserve">ריהוט ואחזקתו     </v>
          </cell>
          <cell r="G6525" t="str">
            <v>גמיש</v>
          </cell>
          <cell r="H6525">
            <v>0</v>
          </cell>
          <cell r="I6525">
            <v>0</v>
          </cell>
        </row>
        <row r="6526">
          <cell r="A6526">
            <v>1828240471</v>
          </cell>
          <cell r="B6526">
            <v>471</v>
          </cell>
          <cell r="C6526">
            <v>828240</v>
          </cell>
          <cell r="D6526">
            <v>1</v>
          </cell>
          <cell r="E6526">
            <v>0</v>
          </cell>
          <cell r="F6526" t="str">
            <v xml:space="preserve">מכשירי כתיבה      </v>
          </cell>
          <cell r="G6526" t="str">
            <v>גמיש</v>
          </cell>
          <cell r="H6526">
            <v>0</v>
          </cell>
          <cell r="I6526">
            <v>0</v>
          </cell>
        </row>
        <row r="6527">
          <cell r="A6527">
            <v>1828240511</v>
          </cell>
          <cell r="B6527">
            <v>511</v>
          </cell>
          <cell r="C6527">
            <v>828240</v>
          </cell>
          <cell r="D6527">
            <v>1</v>
          </cell>
          <cell r="E6527">
            <v>0</v>
          </cell>
          <cell r="F6527" t="str">
            <v xml:space="preserve">אירוח וכיבוד      </v>
          </cell>
          <cell r="G6527" t="str">
            <v>גמיש</v>
          </cell>
          <cell r="H6527">
            <v>0</v>
          </cell>
          <cell r="I6527">
            <v>0</v>
          </cell>
        </row>
        <row r="6528">
          <cell r="A6528">
            <v>1828240512</v>
          </cell>
          <cell r="B6528">
            <v>512</v>
          </cell>
          <cell r="C6528">
            <v>828240</v>
          </cell>
          <cell r="D6528">
            <v>1</v>
          </cell>
          <cell r="E6528">
            <v>0</v>
          </cell>
          <cell r="F6528" t="str">
            <v xml:space="preserve">נסיעות ואש"ל      </v>
          </cell>
          <cell r="G6528" t="str">
            <v>גמיש</v>
          </cell>
          <cell r="H6528">
            <v>0</v>
          </cell>
          <cell r="I6528">
            <v>0</v>
          </cell>
        </row>
        <row r="6529">
          <cell r="A6529">
            <v>1828240522</v>
          </cell>
          <cell r="B6529">
            <v>522</v>
          </cell>
          <cell r="C6529">
            <v>828240</v>
          </cell>
          <cell r="D6529">
            <v>1</v>
          </cell>
          <cell r="E6529">
            <v>0</v>
          </cell>
          <cell r="F6529" t="str">
            <v xml:space="preserve">ספרים             </v>
          </cell>
          <cell r="G6529" t="str">
            <v>גמיש</v>
          </cell>
          <cell r="H6529">
            <v>0</v>
          </cell>
          <cell r="I6529">
            <v>0</v>
          </cell>
        </row>
        <row r="6530">
          <cell r="A6530">
            <v>1828240540</v>
          </cell>
          <cell r="B6530">
            <v>540</v>
          </cell>
          <cell r="C6530">
            <v>828240</v>
          </cell>
          <cell r="D6530">
            <v>1</v>
          </cell>
          <cell r="E6530">
            <v>0</v>
          </cell>
          <cell r="F6530" t="str">
            <v xml:space="preserve">הוצאות טלפון      </v>
          </cell>
          <cell r="G6530" t="str">
            <v>קשיח</v>
          </cell>
          <cell r="H6530">
            <v>0</v>
          </cell>
          <cell r="I6530">
            <v>0</v>
          </cell>
        </row>
        <row r="6531">
          <cell r="A6531">
            <v>1828240544</v>
          </cell>
          <cell r="B6531">
            <v>544</v>
          </cell>
          <cell r="C6531">
            <v>828240</v>
          </cell>
          <cell r="D6531">
            <v>1</v>
          </cell>
          <cell r="E6531">
            <v>0</v>
          </cell>
          <cell r="F6531" t="str">
            <v xml:space="preserve">הוצאות דאר        </v>
          </cell>
          <cell r="G6531" t="str">
            <v>קשיח</v>
          </cell>
          <cell r="H6531">
            <v>0</v>
          </cell>
          <cell r="I6531">
            <v>0</v>
          </cell>
        </row>
        <row r="6532">
          <cell r="A6532">
            <v>1828240550</v>
          </cell>
          <cell r="B6532">
            <v>550</v>
          </cell>
          <cell r="C6532">
            <v>828240</v>
          </cell>
          <cell r="D6532">
            <v>1</v>
          </cell>
          <cell r="E6532">
            <v>0</v>
          </cell>
          <cell r="F6532" t="str">
            <v xml:space="preserve">פירסומים          </v>
          </cell>
          <cell r="G6532" t="str">
            <v>גמיש</v>
          </cell>
          <cell r="H6532">
            <v>0</v>
          </cell>
          <cell r="I6532">
            <v>0</v>
          </cell>
        </row>
        <row r="6533">
          <cell r="A6533">
            <v>1828240561</v>
          </cell>
          <cell r="B6533">
            <v>561</v>
          </cell>
          <cell r="C6533">
            <v>828240</v>
          </cell>
          <cell r="D6533">
            <v>1</v>
          </cell>
          <cell r="E6533">
            <v>0</v>
          </cell>
          <cell r="F6533" t="str">
            <v xml:space="preserve">שיכפולים          </v>
          </cell>
          <cell r="G6533" t="str">
            <v>גמיש</v>
          </cell>
          <cell r="H6533">
            <v>0</v>
          </cell>
          <cell r="I6533">
            <v>0</v>
          </cell>
        </row>
        <row r="6534">
          <cell r="A6534">
            <v>1828240562</v>
          </cell>
          <cell r="B6534">
            <v>562</v>
          </cell>
          <cell r="C6534">
            <v>828240</v>
          </cell>
          <cell r="D6534">
            <v>1</v>
          </cell>
          <cell r="E6534">
            <v>0</v>
          </cell>
          <cell r="F6534" t="str">
            <v xml:space="preserve">הדפסות            </v>
          </cell>
          <cell r="G6534" t="str">
            <v>גמיש</v>
          </cell>
          <cell r="H6534">
            <v>0</v>
          </cell>
          <cell r="I6534">
            <v>0</v>
          </cell>
        </row>
        <row r="6535">
          <cell r="A6535">
            <v>1828240710</v>
          </cell>
          <cell r="B6535">
            <v>710</v>
          </cell>
          <cell r="C6535">
            <v>828240</v>
          </cell>
          <cell r="D6535">
            <v>1</v>
          </cell>
          <cell r="E6535">
            <v>0</v>
          </cell>
          <cell r="F6535" t="str">
            <v xml:space="preserve">הובלות  והסעות    </v>
          </cell>
          <cell r="G6535" t="str">
            <v>גמיש</v>
          </cell>
          <cell r="H6535">
            <v>0</v>
          </cell>
          <cell r="I6535">
            <v>0</v>
          </cell>
        </row>
        <row r="6536">
          <cell r="A6536">
            <v>1828240721</v>
          </cell>
          <cell r="B6536">
            <v>721</v>
          </cell>
          <cell r="C6536">
            <v>828240</v>
          </cell>
          <cell r="D6536">
            <v>1</v>
          </cell>
          <cell r="E6536">
            <v>0</v>
          </cell>
          <cell r="F6536" t="str">
            <v>חמרים-תחזוקת מבנים</v>
          </cell>
          <cell r="G6536" t="str">
            <v>גמיש</v>
          </cell>
          <cell r="H6536">
            <v>0</v>
          </cell>
          <cell r="I6536">
            <v>0</v>
          </cell>
        </row>
        <row r="6537">
          <cell r="A6537">
            <v>1828240722</v>
          </cell>
          <cell r="B6537">
            <v>722</v>
          </cell>
          <cell r="C6537">
            <v>828240</v>
          </cell>
          <cell r="D6537">
            <v>1</v>
          </cell>
          <cell r="E6537">
            <v>0</v>
          </cell>
          <cell r="F6537" t="str">
            <v>חמרים-תחזוקה עצמית</v>
          </cell>
          <cell r="G6537" t="str">
            <v>גמיש</v>
          </cell>
          <cell r="H6537">
            <v>0</v>
          </cell>
          <cell r="I6537">
            <v>0</v>
          </cell>
        </row>
        <row r="6538">
          <cell r="A6538">
            <v>1828240723</v>
          </cell>
          <cell r="B6538">
            <v>723</v>
          </cell>
          <cell r="C6538">
            <v>828240</v>
          </cell>
          <cell r="D6538">
            <v>1</v>
          </cell>
          <cell r="E6538">
            <v>0</v>
          </cell>
          <cell r="F6538" t="str">
            <v xml:space="preserve">חומרים לחוגים     </v>
          </cell>
          <cell r="G6538" t="str">
            <v>גמיש</v>
          </cell>
          <cell r="H6538">
            <v>0</v>
          </cell>
          <cell r="I6538">
            <v>0</v>
          </cell>
        </row>
        <row r="6539">
          <cell r="A6539">
            <v>1828240724</v>
          </cell>
          <cell r="B6539">
            <v>724</v>
          </cell>
          <cell r="C6539">
            <v>828240</v>
          </cell>
          <cell r="D6539">
            <v>1</v>
          </cell>
          <cell r="E6539">
            <v>0</v>
          </cell>
          <cell r="F6539" t="str">
            <v xml:space="preserve">תיקים             </v>
          </cell>
          <cell r="G6539" t="str">
            <v>גמיש</v>
          </cell>
          <cell r="H6539">
            <v>0</v>
          </cell>
          <cell r="I6539">
            <v>0</v>
          </cell>
        </row>
        <row r="6540">
          <cell r="A6540">
            <v>1828240742</v>
          </cell>
          <cell r="B6540">
            <v>742</v>
          </cell>
          <cell r="C6540">
            <v>828240</v>
          </cell>
          <cell r="D6540">
            <v>1</v>
          </cell>
          <cell r="E6540">
            <v>0</v>
          </cell>
          <cell r="F6540" t="str">
            <v xml:space="preserve">כלים וציוד        </v>
          </cell>
          <cell r="G6540" t="str">
            <v>גמיש</v>
          </cell>
          <cell r="H6540">
            <v>0</v>
          </cell>
          <cell r="I6540">
            <v>0</v>
          </cell>
        </row>
        <row r="6541">
          <cell r="A6541">
            <v>1828240743</v>
          </cell>
          <cell r="B6541">
            <v>743</v>
          </cell>
          <cell r="C6541">
            <v>828240</v>
          </cell>
          <cell r="D6541">
            <v>1</v>
          </cell>
          <cell r="E6541">
            <v>0</v>
          </cell>
          <cell r="F6541" t="str">
            <v xml:space="preserve">תחזוקת ציוד       </v>
          </cell>
          <cell r="G6541" t="str">
            <v>גמיש</v>
          </cell>
          <cell r="H6541">
            <v>0</v>
          </cell>
          <cell r="I6541">
            <v>0</v>
          </cell>
        </row>
        <row r="6542">
          <cell r="A6542">
            <v>1828240745</v>
          </cell>
          <cell r="B6542">
            <v>745</v>
          </cell>
          <cell r="C6542">
            <v>828240</v>
          </cell>
          <cell r="D6542">
            <v>1</v>
          </cell>
          <cell r="E6542">
            <v>0</v>
          </cell>
          <cell r="F6542" t="str">
            <v xml:space="preserve">דמי פריצה - תכולה </v>
          </cell>
          <cell r="G6542" t="str">
            <v>קשיח</v>
          </cell>
          <cell r="H6542">
            <v>0</v>
          </cell>
          <cell r="I6542">
            <v>0</v>
          </cell>
        </row>
        <row r="6543">
          <cell r="A6543">
            <v>1828240746</v>
          </cell>
          <cell r="B6543">
            <v>746</v>
          </cell>
          <cell r="C6543">
            <v>828240</v>
          </cell>
          <cell r="D6543">
            <v>1</v>
          </cell>
          <cell r="E6543">
            <v>0</v>
          </cell>
          <cell r="F6543" t="str">
            <v xml:space="preserve">דמי פריצה - מבנה  </v>
          </cell>
          <cell r="G6543" t="str">
            <v>קשיח</v>
          </cell>
          <cell r="H6543">
            <v>0</v>
          </cell>
          <cell r="I6543">
            <v>0</v>
          </cell>
        </row>
        <row r="6544">
          <cell r="A6544">
            <v>1828240751</v>
          </cell>
          <cell r="B6544">
            <v>751</v>
          </cell>
          <cell r="C6544">
            <v>828240</v>
          </cell>
          <cell r="D6544">
            <v>1</v>
          </cell>
          <cell r="E6544">
            <v>0</v>
          </cell>
          <cell r="F6544" t="str">
            <v xml:space="preserve">עבודות קבלניות    </v>
          </cell>
          <cell r="G6544" t="str">
            <v>גמיש</v>
          </cell>
          <cell r="H6544">
            <v>0</v>
          </cell>
          <cell r="I6544">
            <v>0</v>
          </cell>
        </row>
        <row r="6545">
          <cell r="A6545">
            <v>1828240752</v>
          </cell>
          <cell r="B6545">
            <v>752</v>
          </cell>
          <cell r="C6545">
            <v>828240</v>
          </cell>
          <cell r="D6545">
            <v>1</v>
          </cell>
          <cell r="E6545">
            <v>0</v>
          </cell>
          <cell r="F6545" t="str">
            <v xml:space="preserve">נקיון בקבלנות     </v>
          </cell>
          <cell r="G6545" t="str">
            <v>קשיח</v>
          </cell>
          <cell r="H6545">
            <v>0</v>
          </cell>
          <cell r="I6545">
            <v>0</v>
          </cell>
        </row>
        <row r="6546">
          <cell r="A6546">
            <v>1828240753</v>
          </cell>
          <cell r="B6546">
            <v>753</v>
          </cell>
          <cell r="C6546">
            <v>828240</v>
          </cell>
          <cell r="D6546">
            <v>1</v>
          </cell>
          <cell r="E6546">
            <v>0</v>
          </cell>
          <cell r="F6546" t="str">
            <v xml:space="preserve">ע"ח חוות אומנויות </v>
          </cell>
          <cell r="G6546" t="str">
            <v>קשיח</v>
          </cell>
          <cell r="H6546">
            <v>0</v>
          </cell>
          <cell r="I6546">
            <v>0</v>
          </cell>
        </row>
        <row r="6547">
          <cell r="A6547">
            <v>1828240757</v>
          </cell>
          <cell r="B6547">
            <v>757</v>
          </cell>
          <cell r="C6547">
            <v>828240</v>
          </cell>
          <cell r="D6547">
            <v>1</v>
          </cell>
          <cell r="E6547">
            <v>0</v>
          </cell>
          <cell r="F6547" t="str">
            <v xml:space="preserve">חוגים בקבלנות     </v>
          </cell>
          <cell r="G6547" t="str">
            <v>גמיש</v>
          </cell>
          <cell r="H6547">
            <v>0</v>
          </cell>
          <cell r="I6547">
            <v>0</v>
          </cell>
        </row>
        <row r="6548">
          <cell r="A6548">
            <v>1828240763</v>
          </cell>
          <cell r="B6548">
            <v>763</v>
          </cell>
          <cell r="C6548">
            <v>828240</v>
          </cell>
          <cell r="D6548">
            <v>1</v>
          </cell>
          <cell r="E6548">
            <v>0</v>
          </cell>
          <cell r="F6548" t="str">
            <v xml:space="preserve">עובדי חברת מוסדות </v>
          </cell>
          <cell r="G6548" t="str">
            <v>קשיח</v>
          </cell>
          <cell r="H6548">
            <v>0</v>
          </cell>
          <cell r="I6548">
            <v>0</v>
          </cell>
        </row>
        <row r="6549">
          <cell r="A6549">
            <v>1828240780</v>
          </cell>
          <cell r="B6549">
            <v>780</v>
          </cell>
          <cell r="C6549">
            <v>828240</v>
          </cell>
          <cell r="D6549">
            <v>1</v>
          </cell>
          <cell r="E6549">
            <v>0</v>
          </cell>
          <cell r="F6549" t="str">
            <v>ירחון אינטרנט</v>
          </cell>
          <cell r="G6549" t="str">
            <v>גמיש</v>
          </cell>
          <cell r="H6549">
            <v>0</v>
          </cell>
          <cell r="I6549">
            <v>0</v>
          </cell>
        </row>
        <row r="6550">
          <cell r="A6550">
            <v>1828240781</v>
          </cell>
          <cell r="B6550">
            <v>781</v>
          </cell>
          <cell r="C6550">
            <v>828240</v>
          </cell>
          <cell r="D6550">
            <v>1</v>
          </cell>
          <cell r="E6550">
            <v>0</v>
          </cell>
          <cell r="F6550" t="str">
            <v xml:space="preserve">ארועים            </v>
          </cell>
          <cell r="G6550" t="str">
            <v>גמיש</v>
          </cell>
          <cell r="H6550">
            <v>0</v>
          </cell>
          <cell r="I6550">
            <v>0</v>
          </cell>
        </row>
        <row r="6551">
          <cell r="A6551">
            <v>1828240782</v>
          </cell>
          <cell r="B6551">
            <v>782</v>
          </cell>
          <cell r="C6551">
            <v>828240</v>
          </cell>
          <cell r="D6551">
            <v>1</v>
          </cell>
          <cell r="E6551">
            <v>0</v>
          </cell>
          <cell r="F6551" t="str">
            <v xml:space="preserve">חווידע            </v>
          </cell>
          <cell r="G6551" t="str">
            <v>גמיש</v>
          </cell>
          <cell r="H6551">
            <v>0</v>
          </cell>
          <cell r="I6551">
            <v>0</v>
          </cell>
        </row>
        <row r="6552">
          <cell r="A6552">
            <v>1828240783</v>
          </cell>
          <cell r="B6552">
            <v>783</v>
          </cell>
          <cell r="C6552">
            <v>828240</v>
          </cell>
          <cell r="D6552">
            <v>1</v>
          </cell>
          <cell r="E6552">
            <v>0</v>
          </cell>
          <cell r="F6552" t="str">
            <v xml:space="preserve">פע' חוות אומנויות </v>
          </cell>
          <cell r="G6552" t="str">
            <v>גמיש</v>
          </cell>
          <cell r="H6552">
            <v>0</v>
          </cell>
          <cell r="I6552">
            <v>0</v>
          </cell>
        </row>
        <row r="6553">
          <cell r="A6553">
            <v>1828240784</v>
          </cell>
          <cell r="B6553">
            <v>784</v>
          </cell>
          <cell r="C6553">
            <v>828240</v>
          </cell>
          <cell r="D6553">
            <v>1</v>
          </cell>
          <cell r="E6553">
            <v>0</v>
          </cell>
          <cell r="F6553" t="str">
            <v xml:space="preserve">מרכז וידאו ארט    </v>
          </cell>
          <cell r="G6553" t="str">
            <v>קשיח</v>
          </cell>
          <cell r="H6553">
            <v>0</v>
          </cell>
          <cell r="I6553">
            <v>0</v>
          </cell>
        </row>
        <row r="6554">
          <cell r="A6554">
            <v>1828240785</v>
          </cell>
          <cell r="B6554">
            <v>785</v>
          </cell>
          <cell r="C6554">
            <v>828240</v>
          </cell>
          <cell r="D6554">
            <v>1</v>
          </cell>
          <cell r="E6554">
            <v>0</v>
          </cell>
          <cell r="F6554" t="str">
            <v xml:space="preserve">הסעות ( מהכנסות ) </v>
          </cell>
          <cell r="G6554" t="str">
            <v>גמיש</v>
          </cell>
          <cell r="H6554">
            <v>0</v>
          </cell>
          <cell r="I6554">
            <v>0</v>
          </cell>
        </row>
        <row r="6555">
          <cell r="A6555">
            <v>1828240789</v>
          </cell>
          <cell r="B6555">
            <v>789</v>
          </cell>
          <cell r="C6555">
            <v>828240</v>
          </cell>
          <cell r="D6555">
            <v>1</v>
          </cell>
          <cell r="E6555">
            <v>0</v>
          </cell>
          <cell r="F6555" t="str">
            <v xml:space="preserve">קייטנת קיץ-פעולות </v>
          </cell>
          <cell r="G6555" t="str">
            <v>קשיח</v>
          </cell>
          <cell r="H6555">
            <v>0</v>
          </cell>
          <cell r="I6555">
            <v>0</v>
          </cell>
        </row>
        <row r="6556">
          <cell r="A6556">
            <v>1828240794</v>
          </cell>
          <cell r="B6556">
            <v>794</v>
          </cell>
          <cell r="C6556">
            <v>828240</v>
          </cell>
          <cell r="D6556">
            <v>1</v>
          </cell>
          <cell r="E6556">
            <v>0</v>
          </cell>
          <cell r="F6556" t="str">
            <v xml:space="preserve">השתתפות בעזר 094  </v>
          </cell>
          <cell r="G6556" t="str">
            <v>קשיח</v>
          </cell>
          <cell r="H6556">
            <v>0</v>
          </cell>
          <cell r="I6556">
            <v>0</v>
          </cell>
        </row>
        <row r="6557">
          <cell r="A6557">
            <v>1828240870</v>
          </cell>
          <cell r="B6557">
            <v>870</v>
          </cell>
          <cell r="C6557">
            <v>828240</v>
          </cell>
          <cell r="D6557">
            <v>1</v>
          </cell>
          <cell r="E6557">
            <v>0</v>
          </cell>
          <cell r="F6557" t="str">
            <v>וידאו ארט</v>
          </cell>
          <cell r="G6557" t="str">
            <v>גמיש</v>
          </cell>
          <cell r="H6557">
            <v>0</v>
          </cell>
          <cell r="I6557">
            <v>0</v>
          </cell>
        </row>
        <row r="6558">
          <cell r="A6558">
            <v>1828240871</v>
          </cell>
          <cell r="B6558">
            <v>871</v>
          </cell>
          <cell r="C6558">
            <v>828240</v>
          </cell>
          <cell r="D6558">
            <v>1</v>
          </cell>
          <cell r="E6558">
            <v>0</v>
          </cell>
          <cell r="F6558" t="str">
            <v xml:space="preserve">מרכז לוידאו ארט    </v>
          </cell>
          <cell r="G6558" t="str">
            <v>גמיש</v>
          </cell>
          <cell r="H6558">
            <v>0</v>
          </cell>
          <cell r="I6558">
            <v>0</v>
          </cell>
        </row>
        <row r="6559">
          <cell r="A6559">
            <v>1828240872</v>
          </cell>
          <cell r="B6559">
            <v>872</v>
          </cell>
          <cell r="C6559">
            <v>828240</v>
          </cell>
          <cell r="D6559">
            <v>1</v>
          </cell>
          <cell r="E6559">
            <v>0</v>
          </cell>
          <cell r="F6559" t="str">
            <v>המרכז לאומנות דיגיטלית</v>
          </cell>
          <cell r="G6559" t="str">
            <v>גמיש</v>
          </cell>
          <cell r="H6559">
            <v>0</v>
          </cell>
          <cell r="I6559">
            <v>1246200</v>
          </cell>
        </row>
        <row r="6560">
          <cell r="A6560">
            <v>1828240873</v>
          </cell>
          <cell r="B6560">
            <v>873</v>
          </cell>
          <cell r="C6560">
            <v>828240</v>
          </cell>
          <cell r="D6560">
            <v>1</v>
          </cell>
          <cell r="E6560">
            <v>0</v>
          </cell>
          <cell r="F6560" t="str">
            <v>ג'סי כהן</v>
          </cell>
          <cell r="G6560" t="str">
            <v>גמיש</v>
          </cell>
          <cell r="H6560">
            <v>0</v>
          </cell>
          <cell r="I6560">
            <v>0</v>
          </cell>
        </row>
        <row r="6561">
          <cell r="A6561">
            <v>1828240874</v>
          </cell>
          <cell r="B6561">
            <v>874</v>
          </cell>
          <cell r="C6561">
            <v>828240</v>
          </cell>
          <cell r="D6561">
            <v>1</v>
          </cell>
          <cell r="E6561">
            <v>0</v>
          </cell>
          <cell r="F6561" t="str">
            <v>אמנים יוצרים בקהילה</v>
          </cell>
          <cell r="G6561" t="str">
            <v>גמיש</v>
          </cell>
          <cell r="H6561">
            <v>0</v>
          </cell>
          <cell r="I6561">
            <v>0</v>
          </cell>
        </row>
        <row r="6562">
          <cell r="A6562">
            <v>1828240879</v>
          </cell>
          <cell r="B6562">
            <v>879</v>
          </cell>
          <cell r="C6562">
            <v>828240</v>
          </cell>
          <cell r="D6562">
            <v>1</v>
          </cell>
          <cell r="E6562">
            <v>0</v>
          </cell>
          <cell r="F6562" t="str">
            <v>ביטוח-כנגד הכנסות</v>
          </cell>
          <cell r="G6562" t="str">
            <v>קשיח</v>
          </cell>
          <cell r="H6562">
            <v>0</v>
          </cell>
          <cell r="I6562">
            <v>4400</v>
          </cell>
        </row>
        <row r="6563">
          <cell r="A6563">
            <v>1828240931</v>
          </cell>
          <cell r="B6563">
            <v>931</v>
          </cell>
          <cell r="C6563">
            <v>828240</v>
          </cell>
          <cell r="D6563">
            <v>1</v>
          </cell>
          <cell r="E6563">
            <v>0</v>
          </cell>
          <cell r="F6563" t="str">
            <v xml:space="preserve">רכישות חד-פעמיות  </v>
          </cell>
          <cell r="G6563" t="str">
            <v>גמיש</v>
          </cell>
          <cell r="H6563">
            <v>0</v>
          </cell>
          <cell r="I6563">
            <v>0</v>
          </cell>
        </row>
        <row r="6564">
          <cell r="A6564">
            <v>1828240961</v>
          </cell>
          <cell r="B6564">
            <v>961</v>
          </cell>
          <cell r="C6564">
            <v>828240</v>
          </cell>
          <cell r="D6564">
            <v>1</v>
          </cell>
          <cell r="E6564">
            <v>0</v>
          </cell>
          <cell r="F6564" t="str">
            <v>רז' פעולות ורכישות</v>
          </cell>
          <cell r="G6564" t="str">
            <v>גמיש</v>
          </cell>
          <cell r="H6564">
            <v>0</v>
          </cell>
          <cell r="I6564">
            <v>0</v>
          </cell>
        </row>
        <row r="6565">
          <cell r="A6565" t="e">
            <v>#VALUE!</v>
          </cell>
          <cell r="B6565" t="str">
            <v>828240  סך הכל</v>
          </cell>
          <cell r="C6565">
            <v>0</v>
          </cell>
          <cell r="D6565">
            <v>0</v>
          </cell>
          <cell r="E6565">
            <v>0</v>
          </cell>
          <cell r="F6565" t="str">
            <v xml:space="preserve">המרכז הבין תחומי  </v>
          </cell>
          <cell r="G6565">
            <v>0</v>
          </cell>
          <cell r="H6565">
            <v>-3.5059760956175356E-3</v>
          </cell>
          <cell r="I6565">
            <v>1250600</v>
          </cell>
        </row>
        <row r="6566">
          <cell r="A6566">
            <v>18290000</v>
          </cell>
          <cell r="B6566">
            <v>0</v>
          </cell>
          <cell r="C6566">
            <v>829000</v>
          </cell>
          <cell r="D6566">
            <v>1</v>
          </cell>
          <cell r="E6566">
            <v>0</v>
          </cell>
          <cell r="F6566" t="str">
            <v xml:space="preserve">ספורט             </v>
          </cell>
          <cell r="G6566" t="str">
            <v xml:space="preserve"> </v>
          </cell>
          <cell r="H6566">
            <v>0</v>
          </cell>
          <cell r="I6566">
            <v>0</v>
          </cell>
        </row>
        <row r="6567">
          <cell r="A6567">
            <v>18291000</v>
          </cell>
          <cell r="B6567">
            <v>0</v>
          </cell>
          <cell r="C6567">
            <v>829100</v>
          </cell>
          <cell r="D6567">
            <v>1</v>
          </cell>
          <cell r="E6567">
            <v>0</v>
          </cell>
          <cell r="F6567" t="str">
            <v xml:space="preserve">מינהל הספורט      </v>
          </cell>
          <cell r="G6567" t="str">
            <v xml:space="preserve"> </v>
          </cell>
          <cell r="H6567">
            <v>0</v>
          </cell>
          <cell r="I6567">
            <v>0</v>
          </cell>
        </row>
        <row r="6568">
          <cell r="A6568">
            <v>1829100100</v>
          </cell>
          <cell r="B6568">
            <v>100</v>
          </cell>
          <cell r="C6568">
            <v>829100</v>
          </cell>
          <cell r="D6568">
            <v>1</v>
          </cell>
          <cell r="E6568">
            <v>0</v>
          </cell>
          <cell r="F6568" t="str">
            <v>שכר עובדים לפי תקן</v>
          </cell>
          <cell r="G6568" t="str">
            <v xml:space="preserve"> </v>
          </cell>
          <cell r="H6568">
            <v>0</v>
          </cell>
          <cell r="I6568">
            <v>0</v>
          </cell>
        </row>
        <row r="6569">
          <cell r="A6569">
            <v>1829100110</v>
          </cell>
          <cell r="B6569">
            <v>110</v>
          </cell>
          <cell r="C6569">
            <v>829100</v>
          </cell>
          <cell r="D6569">
            <v>1</v>
          </cell>
          <cell r="E6569">
            <v>0</v>
          </cell>
          <cell r="F6569" t="str">
            <v>השכר הקובע-תקציבית</v>
          </cell>
          <cell r="G6569" t="str">
            <v>שכר</v>
          </cell>
          <cell r="H6569">
            <v>0</v>
          </cell>
          <cell r="I6569">
            <v>0</v>
          </cell>
        </row>
        <row r="6570">
          <cell r="A6570">
            <v>1829100119</v>
          </cell>
          <cell r="B6570">
            <v>119</v>
          </cell>
          <cell r="C6570">
            <v>829100</v>
          </cell>
          <cell r="D6570">
            <v>1</v>
          </cell>
          <cell r="E6570">
            <v>0</v>
          </cell>
          <cell r="F6570" t="str">
            <v xml:space="preserve">השכר הקובע-צוברת  </v>
          </cell>
          <cell r="G6570" t="str">
            <v>שכר</v>
          </cell>
          <cell r="H6570">
            <v>0</v>
          </cell>
          <cell r="I6570">
            <v>0</v>
          </cell>
        </row>
        <row r="6571">
          <cell r="A6571">
            <v>1829100122</v>
          </cell>
          <cell r="B6571">
            <v>122</v>
          </cell>
          <cell r="C6571">
            <v>829100</v>
          </cell>
          <cell r="D6571">
            <v>1</v>
          </cell>
          <cell r="E6571">
            <v>0</v>
          </cell>
          <cell r="F6571" t="str">
            <v xml:space="preserve">ביגוד             </v>
          </cell>
          <cell r="G6571" t="str">
            <v>שכר</v>
          </cell>
          <cell r="H6571">
            <v>0</v>
          </cell>
          <cell r="I6571">
            <v>0</v>
          </cell>
        </row>
        <row r="6572">
          <cell r="A6572">
            <v>1829100126</v>
          </cell>
          <cell r="B6572">
            <v>126</v>
          </cell>
          <cell r="C6572">
            <v>829100</v>
          </cell>
          <cell r="D6572">
            <v>1</v>
          </cell>
          <cell r="E6572">
            <v>0</v>
          </cell>
          <cell r="F6572" t="str">
            <v xml:space="preserve">דמי הבראה         </v>
          </cell>
          <cell r="G6572" t="str">
            <v>שכר</v>
          </cell>
          <cell r="H6572">
            <v>0</v>
          </cell>
          <cell r="I6572">
            <v>0</v>
          </cell>
        </row>
        <row r="6573">
          <cell r="A6573">
            <v>1829100130</v>
          </cell>
          <cell r="B6573">
            <v>130</v>
          </cell>
          <cell r="C6573">
            <v>829100</v>
          </cell>
          <cell r="D6573">
            <v>1</v>
          </cell>
          <cell r="E6573">
            <v>0</v>
          </cell>
          <cell r="F6573" t="str">
            <v xml:space="preserve">שעות נוספות       </v>
          </cell>
          <cell r="G6573" t="str">
            <v>שכר</v>
          </cell>
          <cell r="H6573">
            <v>0</v>
          </cell>
          <cell r="I6573">
            <v>0</v>
          </cell>
        </row>
        <row r="6574">
          <cell r="A6574">
            <v>1829100140</v>
          </cell>
          <cell r="B6574">
            <v>140</v>
          </cell>
          <cell r="C6574">
            <v>829100</v>
          </cell>
          <cell r="D6574">
            <v>1</v>
          </cell>
          <cell r="E6574">
            <v>0</v>
          </cell>
          <cell r="F6574" t="str">
            <v>השתתפות באחזקת רכב</v>
          </cell>
          <cell r="G6574" t="str">
            <v>שכר</v>
          </cell>
          <cell r="H6574">
            <v>0</v>
          </cell>
          <cell r="I6574">
            <v>0</v>
          </cell>
        </row>
        <row r="6575">
          <cell r="A6575">
            <v>1829100200</v>
          </cell>
          <cell r="B6575">
            <v>200</v>
          </cell>
          <cell r="C6575">
            <v>829100</v>
          </cell>
          <cell r="D6575">
            <v>1</v>
          </cell>
          <cell r="E6575">
            <v>0</v>
          </cell>
          <cell r="F6575" t="str">
            <v>שכר עובדים ללא תקן</v>
          </cell>
          <cell r="G6575" t="str">
            <v xml:space="preserve"> </v>
          </cell>
          <cell r="H6575">
            <v>0</v>
          </cell>
          <cell r="I6575">
            <v>0</v>
          </cell>
        </row>
        <row r="6576">
          <cell r="A6576">
            <v>1829100210</v>
          </cell>
          <cell r="B6576">
            <v>210</v>
          </cell>
          <cell r="C6576">
            <v>829100</v>
          </cell>
          <cell r="D6576">
            <v>1</v>
          </cell>
          <cell r="E6576">
            <v>0</v>
          </cell>
          <cell r="F6576" t="str">
            <v xml:space="preserve">השכר הקובע        </v>
          </cell>
          <cell r="G6576" t="str">
            <v>שכר</v>
          </cell>
          <cell r="H6576">
            <v>0</v>
          </cell>
          <cell r="I6576">
            <v>0</v>
          </cell>
        </row>
        <row r="6577">
          <cell r="A6577">
            <v>1829100216</v>
          </cell>
          <cell r="B6577">
            <v>216</v>
          </cell>
          <cell r="C6577">
            <v>829100</v>
          </cell>
          <cell r="D6577">
            <v>1</v>
          </cell>
          <cell r="E6577">
            <v>0</v>
          </cell>
          <cell r="F6577" t="str">
            <v>שכר חוגי ספורט ע"י</v>
          </cell>
          <cell r="G6577" t="str">
            <v>שכר</v>
          </cell>
          <cell r="H6577">
            <v>0</v>
          </cell>
          <cell r="I6577">
            <v>0</v>
          </cell>
        </row>
        <row r="6578">
          <cell r="A6578">
            <v>1829100217</v>
          </cell>
          <cell r="B6578">
            <v>217</v>
          </cell>
          <cell r="C6578">
            <v>829100</v>
          </cell>
          <cell r="D6578">
            <v>1</v>
          </cell>
          <cell r="E6578">
            <v>0</v>
          </cell>
          <cell r="F6578" t="str">
            <v xml:space="preserve">מועדון בית ספרי   </v>
          </cell>
          <cell r="G6578" t="str">
            <v>שכר</v>
          </cell>
          <cell r="H6578">
            <v>0</v>
          </cell>
          <cell r="I6578">
            <v>0</v>
          </cell>
        </row>
        <row r="6579">
          <cell r="A6579">
            <v>1829100218</v>
          </cell>
          <cell r="B6579">
            <v>218</v>
          </cell>
          <cell r="C6579">
            <v>829100</v>
          </cell>
          <cell r="D6579">
            <v>1</v>
          </cell>
          <cell r="E6579">
            <v>0</v>
          </cell>
          <cell r="F6579" t="str">
            <v xml:space="preserve">ספורט - בתי נוער  </v>
          </cell>
          <cell r="G6579" t="str">
            <v>שכר</v>
          </cell>
          <cell r="H6579">
            <v>0</v>
          </cell>
          <cell r="I6579">
            <v>0</v>
          </cell>
        </row>
        <row r="6580">
          <cell r="A6580">
            <v>1829100250</v>
          </cell>
          <cell r="B6580">
            <v>250</v>
          </cell>
          <cell r="C6580">
            <v>829100</v>
          </cell>
          <cell r="D6580">
            <v>1</v>
          </cell>
          <cell r="E6580">
            <v>0</v>
          </cell>
          <cell r="F6580" t="str">
            <v>שכר מושאלים</v>
          </cell>
          <cell r="G6580" t="str">
            <v>שכר</v>
          </cell>
          <cell r="H6580">
            <v>0</v>
          </cell>
          <cell r="I6580">
            <v>0</v>
          </cell>
        </row>
        <row r="6581">
          <cell r="A6581">
            <v>1829100400</v>
          </cell>
          <cell r="B6581">
            <v>400</v>
          </cell>
          <cell r="C6581">
            <v>829100</v>
          </cell>
          <cell r="D6581">
            <v>1</v>
          </cell>
          <cell r="E6581">
            <v>0</v>
          </cell>
          <cell r="F6581" t="str">
            <v>אחזקת בנינים וציוד</v>
          </cell>
          <cell r="G6581" t="str">
            <v xml:space="preserve"> </v>
          </cell>
          <cell r="H6581">
            <v>0</v>
          </cell>
          <cell r="I6581">
            <v>0</v>
          </cell>
        </row>
        <row r="6582">
          <cell r="A6582">
            <v>1829100413</v>
          </cell>
          <cell r="B6582">
            <v>413</v>
          </cell>
          <cell r="C6582">
            <v>829100</v>
          </cell>
          <cell r="D6582">
            <v>1</v>
          </cell>
          <cell r="E6582">
            <v>0</v>
          </cell>
          <cell r="F6582" t="str">
            <v>דמ"ש</v>
          </cell>
          <cell r="G6582" t="str">
            <v>קשיח</v>
          </cell>
          <cell r="H6582">
            <v>0</v>
          </cell>
          <cell r="I6582">
            <v>0</v>
          </cell>
        </row>
        <row r="6583">
          <cell r="A6583">
            <v>1829100441</v>
          </cell>
          <cell r="B6583">
            <v>441</v>
          </cell>
          <cell r="C6583">
            <v>829100</v>
          </cell>
          <cell r="D6583">
            <v>1</v>
          </cell>
          <cell r="E6583">
            <v>0</v>
          </cell>
          <cell r="F6583" t="str">
            <v xml:space="preserve">ביטוח מחלקת הספורט       </v>
          </cell>
          <cell r="G6583" t="str">
            <v>קשיח</v>
          </cell>
          <cell r="H6583">
            <v>0</v>
          </cell>
          <cell r="I6583">
            <v>43900</v>
          </cell>
        </row>
        <row r="6584">
          <cell r="A6584">
            <v>1829100471</v>
          </cell>
          <cell r="B6584">
            <v>471</v>
          </cell>
          <cell r="C6584">
            <v>829100</v>
          </cell>
          <cell r="D6584">
            <v>1</v>
          </cell>
          <cell r="E6584">
            <v>0</v>
          </cell>
          <cell r="F6584" t="str">
            <v xml:space="preserve">מכשירי כתיבה      </v>
          </cell>
          <cell r="G6584" t="str">
            <v>גמיש</v>
          </cell>
          <cell r="H6584">
            <v>0</v>
          </cell>
          <cell r="I6584">
            <v>0</v>
          </cell>
        </row>
        <row r="6585">
          <cell r="A6585">
            <v>1829100500</v>
          </cell>
          <cell r="B6585">
            <v>500</v>
          </cell>
          <cell r="C6585">
            <v>829100</v>
          </cell>
          <cell r="D6585">
            <v>1</v>
          </cell>
          <cell r="E6585">
            <v>0</v>
          </cell>
          <cell r="F6585" t="str">
            <v xml:space="preserve">הוצאות מינהליות   </v>
          </cell>
          <cell r="G6585" t="str">
            <v xml:space="preserve"> </v>
          </cell>
          <cell r="H6585">
            <v>0</v>
          </cell>
          <cell r="I6585">
            <v>0</v>
          </cell>
        </row>
        <row r="6586">
          <cell r="A6586">
            <v>1829100540</v>
          </cell>
          <cell r="B6586">
            <v>540</v>
          </cell>
          <cell r="C6586">
            <v>829100</v>
          </cell>
          <cell r="D6586">
            <v>1</v>
          </cell>
          <cell r="E6586">
            <v>0</v>
          </cell>
          <cell r="F6586" t="str">
            <v xml:space="preserve">הוצאות טלפון      </v>
          </cell>
          <cell r="G6586" t="str">
            <v>קשיח</v>
          </cell>
          <cell r="H6586">
            <v>0</v>
          </cell>
          <cell r="I6586">
            <v>0</v>
          </cell>
        </row>
        <row r="6587">
          <cell r="A6587">
            <v>1829100544</v>
          </cell>
          <cell r="B6587">
            <v>544</v>
          </cell>
          <cell r="C6587">
            <v>829100</v>
          </cell>
          <cell r="D6587">
            <v>1</v>
          </cell>
          <cell r="E6587">
            <v>0</v>
          </cell>
          <cell r="F6587" t="str">
            <v xml:space="preserve">הוצאות דאר        </v>
          </cell>
          <cell r="G6587" t="str">
            <v>קשיח</v>
          </cell>
          <cell r="H6587">
            <v>0</v>
          </cell>
          <cell r="I6587">
            <v>0</v>
          </cell>
        </row>
        <row r="6588">
          <cell r="A6588">
            <v>1829100550</v>
          </cell>
          <cell r="B6588">
            <v>550</v>
          </cell>
          <cell r="C6588">
            <v>829100</v>
          </cell>
          <cell r="D6588">
            <v>1</v>
          </cell>
          <cell r="E6588">
            <v>0</v>
          </cell>
          <cell r="F6588" t="str">
            <v xml:space="preserve">פירסומים          </v>
          </cell>
          <cell r="G6588" t="str">
            <v>גמיש</v>
          </cell>
          <cell r="H6588">
            <v>0</v>
          </cell>
          <cell r="I6588">
            <v>0</v>
          </cell>
        </row>
        <row r="6589">
          <cell r="A6589">
            <v>1829100551</v>
          </cell>
          <cell r="B6589">
            <v>551</v>
          </cell>
          <cell r="C6589">
            <v>829100</v>
          </cell>
          <cell r="D6589">
            <v>1</v>
          </cell>
          <cell r="E6589">
            <v>0</v>
          </cell>
          <cell r="F6589" t="str">
            <v xml:space="preserve">מודעות והדבקתן    </v>
          </cell>
          <cell r="G6589" t="str">
            <v>גמיש</v>
          </cell>
          <cell r="H6589">
            <v>0</v>
          </cell>
          <cell r="I6589">
            <v>0</v>
          </cell>
        </row>
        <row r="6590">
          <cell r="A6590">
            <v>1829100561</v>
          </cell>
          <cell r="B6590">
            <v>561</v>
          </cell>
          <cell r="C6590">
            <v>829100</v>
          </cell>
          <cell r="D6590">
            <v>1</v>
          </cell>
          <cell r="E6590">
            <v>0</v>
          </cell>
          <cell r="F6590" t="str">
            <v xml:space="preserve">שיכפולים          </v>
          </cell>
          <cell r="G6590" t="str">
            <v>גמיש</v>
          </cell>
          <cell r="H6590">
            <v>0</v>
          </cell>
          <cell r="I6590">
            <v>0</v>
          </cell>
        </row>
        <row r="6591">
          <cell r="A6591">
            <v>1829100562</v>
          </cell>
          <cell r="B6591">
            <v>562</v>
          </cell>
          <cell r="C6591">
            <v>829100</v>
          </cell>
          <cell r="D6591">
            <v>1</v>
          </cell>
          <cell r="E6591">
            <v>0</v>
          </cell>
          <cell r="F6591" t="str">
            <v xml:space="preserve">הדפסות            </v>
          </cell>
          <cell r="G6591" t="str">
            <v>גמיש</v>
          </cell>
          <cell r="H6591">
            <v>0</v>
          </cell>
          <cell r="I6591">
            <v>0</v>
          </cell>
        </row>
        <row r="6592">
          <cell r="A6592">
            <v>1829100571</v>
          </cell>
          <cell r="B6592">
            <v>571</v>
          </cell>
          <cell r="C6592">
            <v>829100</v>
          </cell>
          <cell r="D6592">
            <v>1</v>
          </cell>
          <cell r="E6592">
            <v>0</v>
          </cell>
          <cell r="F6592" t="str">
            <v xml:space="preserve">מיכון וענ"א       </v>
          </cell>
          <cell r="G6592" t="str">
            <v>קשיח</v>
          </cell>
          <cell r="H6592">
            <v>0</v>
          </cell>
          <cell r="I6592">
            <v>0</v>
          </cell>
        </row>
        <row r="6593">
          <cell r="A6593">
            <v>1829100700</v>
          </cell>
          <cell r="B6593">
            <v>700</v>
          </cell>
          <cell r="C6593">
            <v>829100</v>
          </cell>
          <cell r="D6593">
            <v>1</v>
          </cell>
          <cell r="E6593">
            <v>0</v>
          </cell>
          <cell r="F6593" t="str">
            <v xml:space="preserve">הוצאות לפעולות    </v>
          </cell>
          <cell r="G6593" t="str">
            <v xml:space="preserve"> </v>
          </cell>
          <cell r="H6593">
            <v>0</v>
          </cell>
          <cell r="I6593">
            <v>0</v>
          </cell>
        </row>
        <row r="6594">
          <cell r="A6594">
            <v>1829100710</v>
          </cell>
          <cell r="B6594">
            <v>710</v>
          </cell>
          <cell r="C6594">
            <v>829100</v>
          </cell>
          <cell r="D6594">
            <v>1</v>
          </cell>
          <cell r="E6594">
            <v>0</v>
          </cell>
          <cell r="F6594" t="str">
            <v xml:space="preserve">הובלות  והסעות    </v>
          </cell>
          <cell r="G6594" t="str">
            <v>גמיש</v>
          </cell>
          <cell r="H6594">
            <v>0</v>
          </cell>
          <cell r="I6594">
            <v>0</v>
          </cell>
        </row>
        <row r="6595">
          <cell r="A6595">
            <v>1829100727</v>
          </cell>
          <cell r="B6595">
            <v>727</v>
          </cell>
          <cell r="C6595">
            <v>829100</v>
          </cell>
          <cell r="D6595">
            <v>1</v>
          </cell>
          <cell r="E6595">
            <v>0</v>
          </cell>
          <cell r="F6595" t="str">
            <v xml:space="preserve">חול לבורות קפיצה  </v>
          </cell>
          <cell r="G6595" t="str">
            <v>גמיש</v>
          </cell>
          <cell r="H6595">
            <v>0</v>
          </cell>
          <cell r="I6595">
            <v>0</v>
          </cell>
        </row>
        <row r="6596">
          <cell r="A6596">
            <v>1829100742</v>
          </cell>
          <cell r="B6596">
            <v>742</v>
          </cell>
          <cell r="C6596">
            <v>829100</v>
          </cell>
          <cell r="D6596">
            <v>1</v>
          </cell>
          <cell r="E6596">
            <v>0</v>
          </cell>
          <cell r="F6596" t="str">
            <v xml:space="preserve">כלים וציוד        </v>
          </cell>
          <cell r="G6596" t="str">
            <v>גמיש</v>
          </cell>
          <cell r="H6596">
            <v>0</v>
          </cell>
          <cell r="I6596">
            <v>0</v>
          </cell>
        </row>
        <row r="6597">
          <cell r="A6597">
            <v>1829100743</v>
          </cell>
          <cell r="B6597">
            <v>743</v>
          </cell>
          <cell r="C6597">
            <v>829100</v>
          </cell>
          <cell r="D6597">
            <v>1</v>
          </cell>
          <cell r="E6597">
            <v>0</v>
          </cell>
          <cell r="F6597" t="str">
            <v>ח'-תח' מתקני ספורט</v>
          </cell>
          <cell r="G6597" t="str">
            <v>גמיש</v>
          </cell>
          <cell r="H6597">
            <v>0</v>
          </cell>
          <cell r="I6597">
            <v>0</v>
          </cell>
        </row>
        <row r="6598">
          <cell r="A6598">
            <v>1829100744</v>
          </cell>
          <cell r="B6598">
            <v>744</v>
          </cell>
          <cell r="C6598">
            <v>829100</v>
          </cell>
          <cell r="D6598">
            <v>1</v>
          </cell>
          <cell r="E6598">
            <v>0</v>
          </cell>
          <cell r="F6598" t="str">
            <v xml:space="preserve">תעודות ומדליות    </v>
          </cell>
          <cell r="G6598" t="str">
            <v>גמיש</v>
          </cell>
          <cell r="H6598">
            <v>0</v>
          </cell>
          <cell r="I6598">
            <v>0</v>
          </cell>
        </row>
        <row r="6599">
          <cell r="A6599">
            <v>1829100763</v>
          </cell>
          <cell r="B6599">
            <v>763</v>
          </cell>
          <cell r="C6599">
            <v>829100</v>
          </cell>
          <cell r="D6599">
            <v>1</v>
          </cell>
          <cell r="E6599">
            <v>0</v>
          </cell>
          <cell r="F6599" t="str">
            <v xml:space="preserve">עובדי חברת מוסדות </v>
          </cell>
          <cell r="G6599" t="str">
            <v>קשיח</v>
          </cell>
          <cell r="H6599">
            <v>0</v>
          </cell>
          <cell r="I6599">
            <v>0</v>
          </cell>
        </row>
        <row r="6600">
          <cell r="A6600">
            <v>1829100781</v>
          </cell>
          <cell r="B6600">
            <v>781</v>
          </cell>
          <cell r="C6600">
            <v>829100</v>
          </cell>
          <cell r="D6600">
            <v>1</v>
          </cell>
          <cell r="E6600">
            <v>0</v>
          </cell>
          <cell r="F6600" t="str">
            <v>מפעלי ספורט</v>
          </cell>
          <cell r="G6600" t="str">
            <v>גמיש</v>
          </cell>
          <cell r="H6600">
            <v>0</v>
          </cell>
          <cell r="I6600">
            <v>0</v>
          </cell>
        </row>
        <row r="6601">
          <cell r="A6601">
            <v>1829100794</v>
          </cell>
          <cell r="B6601">
            <v>794</v>
          </cell>
          <cell r="C6601">
            <v>829100</v>
          </cell>
          <cell r="D6601">
            <v>1</v>
          </cell>
          <cell r="E6601">
            <v>0</v>
          </cell>
          <cell r="F6601" t="str">
            <v xml:space="preserve">השתתפות בעזר 094  </v>
          </cell>
          <cell r="G6601" t="str">
            <v>קשיח</v>
          </cell>
          <cell r="H6601">
            <v>0</v>
          </cell>
          <cell r="I6601">
            <v>0</v>
          </cell>
        </row>
        <row r="6602">
          <cell r="A6602">
            <v>1829100810</v>
          </cell>
          <cell r="B6602">
            <v>810</v>
          </cell>
          <cell r="C6602">
            <v>829100</v>
          </cell>
          <cell r="D6602">
            <v>1</v>
          </cell>
          <cell r="E6602">
            <v>0</v>
          </cell>
          <cell r="F6602" t="str">
            <v>מועדון ספורט בי"ס</v>
          </cell>
          <cell r="G6602" t="str">
            <v>קשיח</v>
          </cell>
          <cell r="H6602">
            <v>0</v>
          </cell>
          <cell r="I6602">
            <v>294500</v>
          </cell>
        </row>
        <row r="6603">
          <cell r="A6603">
            <v>1829100811</v>
          </cell>
          <cell r="B6603">
            <v>811</v>
          </cell>
          <cell r="C6603">
            <v>829100</v>
          </cell>
          <cell r="D6603">
            <v>1</v>
          </cell>
          <cell r="E6603">
            <v>0</v>
          </cell>
          <cell r="F6603" t="str">
            <v>אליפות אומנותית</v>
          </cell>
          <cell r="G6603" t="str">
            <v>גמיש</v>
          </cell>
          <cell r="H6603">
            <v>0</v>
          </cell>
          <cell r="I6603">
            <v>0</v>
          </cell>
        </row>
        <row r="6604">
          <cell r="A6604">
            <v>1829100812</v>
          </cell>
          <cell r="B6604">
            <v>812</v>
          </cell>
          <cell r="C6604">
            <v>829100</v>
          </cell>
          <cell r="D6604">
            <v>1</v>
          </cell>
          <cell r="E6604">
            <v>0</v>
          </cell>
          <cell r="F6604" t="str">
            <v>אליפות בינ"ל</v>
          </cell>
          <cell r="G6604" t="str">
            <v>גמיש</v>
          </cell>
          <cell r="H6604">
            <v>0</v>
          </cell>
          <cell r="I6604">
            <v>270800</v>
          </cell>
        </row>
        <row r="6605">
          <cell r="A6605">
            <v>1829100813</v>
          </cell>
          <cell r="B6605">
            <v>813</v>
          </cell>
          <cell r="C6605">
            <v>829100</v>
          </cell>
          <cell r="D6605">
            <v>1</v>
          </cell>
          <cell r="E6605">
            <v>0</v>
          </cell>
          <cell r="F6605" t="str">
            <v>תיפעול המחלקה</v>
          </cell>
          <cell r="G6605" t="str">
            <v>גמיש</v>
          </cell>
          <cell r="H6605">
            <v>0</v>
          </cell>
          <cell r="I6605">
            <v>662400</v>
          </cell>
        </row>
        <row r="6606">
          <cell r="A6606">
            <v>1829100814</v>
          </cell>
          <cell r="B6606">
            <v>814</v>
          </cell>
          <cell r="C6606">
            <v>829100</v>
          </cell>
          <cell r="D6606">
            <v>1</v>
          </cell>
          <cell r="E6606">
            <v>0</v>
          </cell>
          <cell r="F6606" t="str">
            <v>השת' אולם ספורט שמיר</v>
          </cell>
          <cell r="G6606" t="str">
            <v>גמיש</v>
          </cell>
          <cell r="H6606">
            <v>0</v>
          </cell>
          <cell r="I6606">
            <v>96000</v>
          </cell>
        </row>
        <row r="6607">
          <cell r="A6607">
            <v>1829100815</v>
          </cell>
          <cell r="B6607">
            <v>815</v>
          </cell>
          <cell r="C6607">
            <v>829100</v>
          </cell>
          <cell r="D6607">
            <v>1</v>
          </cell>
          <cell r="E6607">
            <v>0</v>
          </cell>
          <cell r="F6607" t="str">
            <v>פרחי ספורט</v>
          </cell>
          <cell r="G6607" t="str">
            <v>גמיש</v>
          </cell>
          <cell r="H6607">
            <v>0</v>
          </cell>
          <cell r="I6607">
            <v>0</v>
          </cell>
        </row>
        <row r="6608">
          <cell r="A6608">
            <v>1829100816</v>
          </cell>
          <cell r="B6608">
            <v>816</v>
          </cell>
          <cell r="C6608">
            <v>829100</v>
          </cell>
          <cell r="D6608">
            <v>1</v>
          </cell>
          <cell r="E6608">
            <v>0</v>
          </cell>
          <cell r="F6608" t="str">
            <v>אליפות אירופה באקרובטיקה</v>
          </cell>
          <cell r="G6608" t="str">
            <v>גמיש</v>
          </cell>
          <cell r="H6608">
            <v>0</v>
          </cell>
          <cell r="I6608">
            <v>0</v>
          </cell>
        </row>
        <row r="6609">
          <cell r="A6609">
            <v>1829100817</v>
          </cell>
          <cell r="B6609">
            <v>817</v>
          </cell>
          <cell r="C6609">
            <v>829100</v>
          </cell>
          <cell r="D6609">
            <v>1</v>
          </cell>
          <cell r="E6609">
            <v>0</v>
          </cell>
          <cell r="F6609" t="str">
            <v>השת' אולם ספורט שרון</v>
          </cell>
          <cell r="G6609" t="str">
            <v>גמיש</v>
          </cell>
          <cell r="H6609">
            <v>0</v>
          </cell>
          <cell r="I6609">
            <v>159200</v>
          </cell>
        </row>
        <row r="6610">
          <cell r="A6610">
            <v>1829100818</v>
          </cell>
          <cell r="B6610">
            <v>818</v>
          </cell>
          <cell r="C6610">
            <v>829100</v>
          </cell>
          <cell r="D6610">
            <v>1</v>
          </cell>
          <cell r="E6610">
            <v>0</v>
          </cell>
          <cell r="F6610" t="str">
            <v>הפעלת סקייטפארק</v>
          </cell>
          <cell r="G6610" t="str">
            <v>גמיש</v>
          </cell>
          <cell r="H6610">
            <v>0</v>
          </cell>
          <cell r="I6610">
            <v>317700</v>
          </cell>
        </row>
        <row r="6611">
          <cell r="A6611">
            <v>1829100819</v>
          </cell>
          <cell r="B6611">
            <v>819</v>
          </cell>
          <cell r="C6611">
            <v>829100</v>
          </cell>
          <cell r="D6611">
            <v>1</v>
          </cell>
          <cell r="E6611">
            <v>0</v>
          </cell>
          <cell r="F6611" t="str">
            <v>השתתפות בנופשונית</v>
          </cell>
          <cell r="G6611" t="str">
            <v>קשיח</v>
          </cell>
          <cell r="H6611">
            <v>0</v>
          </cell>
          <cell r="I6611">
            <v>950000</v>
          </cell>
        </row>
        <row r="6612">
          <cell r="A6612">
            <v>1829100820</v>
          </cell>
          <cell r="B6612">
            <v>820</v>
          </cell>
          <cell r="C6612">
            <v>829100</v>
          </cell>
          <cell r="D6612">
            <v>1</v>
          </cell>
          <cell r="E6612">
            <v>0</v>
          </cell>
          <cell r="F6612" t="str">
            <v>מרכזי מצוינות</v>
          </cell>
          <cell r="G6612" t="str">
            <v>קשיח</v>
          </cell>
          <cell r="H6612">
            <v>0</v>
          </cell>
          <cell r="I6612">
            <v>209000</v>
          </cell>
        </row>
        <row r="6613">
          <cell r="A6613">
            <v>1829100821</v>
          </cell>
          <cell r="B6613">
            <v>821</v>
          </cell>
          <cell r="C6613">
            <v>829100</v>
          </cell>
          <cell r="D6613">
            <v>1</v>
          </cell>
          <cell r="E6613">
            <v>0</v>
          </cell>
          <cell r="F6613" t="str">
            <v>השתתפות היכל הספורט</v>
          </cell>
          <cell r="G6613" t="str">
            <v>גמיש</v>
          </cell>
          <cell r="H6613">
            <v>0</v>
          </cell>
          <cell r="I6613">
            <v>1200300</v>
          </cell>
        </row>
        <row r="6614">
          <cell r="A6614">
            <v>1829100822</v>
          </cell>
          <cell r="B6614">
            <v>822</v>
          </cell>
          <cell r="C6614">
            <v>829100</v>
          </cell>
          <cell r="D6614">
            <v>1</v>
          </cell>
          <cell r="E6614">
            <v>0</v>
          </cell>
          <cell r="F6614" t="str">
            <v>ליגת הכוכבים</v>
          </cell>
          <cell r="G6614" t="str">
            <v>גמיש</v>
          </cell>
          <cell r="H6614">
            <v>0</v>
          </cell>
          <cell r="I6614">
            <v>148900</v>
          </cell>
        </row>
        <row r="6615">
          <cell r="A6615">
            <v>1829100824</v>
          </cell>
          <cell r="B6615">
            <v>824</v>
          </cell>
          <cell r="C6615">
            <v>829100</v>
          </cell>
          <cell r="D6615">
            <v>1</v>
          </cell>
          <cell r="E6615">
            <v>0</v>
          </cell>
          <cell r="F6615" t="str">
            <v xml:space="preserve">השתתפות אולם מכבי </v>
          </cell>
          <cell r="G6615" t="str">
            <v>גמיש</v>
          </cell>
          <cell r="H6615">
            <v>0</v>
          </cell>
          <cell r="I6615">
            <v>0</v>
          </cell>
        </row>
        <row r="6616">
          <cell r="A6616">
            <v>1829100870</v>
          </cell>
          <cell r="B6616">
            <v>870</v>
          </cell>
          <cell r="C6616">
            <v>829100</v>
          </cell>
          <cell r="D6616">
            <v>1</v>
          </cell>
          <cell r="E6616">
            <v>0</v>
          </cell>
          <cell r="F6616" t="str">
            <v>חוגי ספורט בי"ס</v>
          </cell>
          <cell r="G6616" t="str">
            <v>גמיש</v>
          </cell>
          <cell r="H6616">
            <v>5.2631578947368363E-2</v>
          </cell>
          <cell r="I6616">
            <v>40000</v>
          </cell>
        </row>
        <row r="6617">
          <cell r="A6617">
            <v>1829100871</v>
          </cell>
          <cell r="B6617">
            <v>871</v>
          </cell>
          <cell r="C6617">
            <v>829100</v>
          </cell>
          <cell r="D6617">
            <v>1</v>
          </cell>
          <cell r="E6617">
            <v>0</v>
          </cell>
          <cell r="F6617" t="str">
            <v>תחזוקת מגרש אורט</v>
          </cell>
          <cell r="G6617" t="str">
            <v>גמיש</v>
          </cell>
          <cell r="H6617">
            <v>0.66666666666666674</v>
          </cell>
          <cell r="I6617">
            <v>100000</v>
          </cell>
        </row>
        <row r="6618">
          <cell r="A6618">
            <v>1829100872</v>
          </cell>
          <cell r="B6618">
            <v>872</v>
          </cell>
          <cell r="C6618">
            <v>829100</v>
          </cell>
          <cell r="D6618">
            <v>1</v>
          </cell>
          <cell r="E6618">
            <v>0</v>
          </cell>
          <cell r="F6618" t="str">
            <v>מרכז טניס עירוני</v>
          </cell>
          <cell r="G6618" t="str">
            <v>גמיש</v>
          </cell>
          <cell r="H6618">
            <v>0</v>
          </cell>
          <cell r="I6618">
            <v>150000</v>
          </cell>
        </row>
        <row r="6619">
          <cell r="A6619">
            <v>1829100873</v>
          </cell>
          <cell r="B6619">
            <v>873</v>
          </cell>
          <cell r="C6619">
            <v>829100</v>
          </cell>
          <cell r="D6619">
            <v>1</v>
          </cell>
          <cell r="E6619">
            <v>0</v>
          </cell>
          <cell r="F6619" t="str">
            <v>פרוייקטים</v>
          </cell>
          <cell r="G6619" t="str">
            <v>גמיש</v>
          </cell>
          <cell r="H6619">
            <v>0</v>
          </cell>
          <cell r="I6619">
            <v>358800</v>
          </cell>
        </row>
        <row r="6620">
          <cell r="A6620">
            <v>1829100874</v>
          </cell>
          <cell r="B6620">
            <v>874</v>
          </cell>
          <cell r="C6620">
            <v>829100</v>
          </cell>
          <cell r="D6620">
            <v>1</v>
          </cell>
          <cell r="E6620">
            <v>0</v>
          </cell>
          <cell r="F6620" t="str">
            <v>תיגבור חט"ב ק"ש (מאגוד')</v>
          </cell>
          <cell r="G6620" t="str">
            <v>גמיש</v>
          </cell>
          <cell r="H6620">
            <v>0</v>
          </cell>
          <cell r="I6620">
            <v>43700</v>
          </cell>
        </row>
        <row r="6621">
          <cell r="A6621">
            <v>1829100875</v>
          </cell>
          <cell r="B6621">
            <v>875</v>
          </cell>
          <cell r="C6621">
            <v>829100</v>
          </cell>
          <cell r="D6621">
            <v>1</v>
          </cell>
          <cell r="E6621">
            <v>0</v>
          </cell>
          <cell r="F6621" t="str">
            <v>נבחרת כדורשת למכביה</v>
          </cell>
          <cell r="G6621" t="str">
            <v>גמיש</v>
          </cell>
          <cell r="H6621">
            <v>0</v>
          </cell>
          <cell r="I6621">
            <v>0</v>
          </cell>
        </row>
        <row r="6622">
          <cell r="A6622">
            <v>1829100876</v>
          </cell>
          <cell r="B6622">
            <v>876</v>
          </cell>
          <cell r="C6622">
            <v>829100</v>
          </cell>
          <cell r="D6622">
            <v>1</v>
          </cell>
          <cell r="E6622">
            <v>0</v>
          </cell>
          <cell r="F6622" t="str">
            <v>מרוץ חולון</v>
          </cell>
          <cell r="G6622" t="str">
            <v>גמיש</v>
          </cell>
          <cell r="H6622">
            <v>0</v>
          </cell>
          <cell r="I6622">
            <v>800000</v>
          </cell>
        </row>
        <row r="6623">
          <cell r="A6623">
            <v>1829100877</v>
          </cell>
          <cell r="B6623">
            <v>877</v>
          </cell>
          <cell r="C6623">
            <v>829100</v>
          </cell>
          <cell r="D6623">
            <v>1</v>
          </cell>
          <cell r="E6623">
            <v>0</v>
          </cell>
          <cell r="F6623" t="str">
            <v>מרוצי ילדים עממיים</v>
          </cell>
          <cell r="G6623" t="str">
            <v>גמיש</v>
          </cell>
          <cell r="H6623">
            <v>0</v>
          </cell>
          <cell r="I6623">
            <v>0</v>
          </cell>
        </row>
        <row r="6624">
          <cell r="A6624">
            <v>1829100878</v>
          </cell>
          <cell r="B6624">
            <v>878</v>
          </cell>
          <cell r="C6624">
            <v>829100</v>
          </cell>
          <cell r="D6624">
            <v>1</v>
          </cell>
          <cell r="E6624">
            <v>0</v>
          </cell>
          <cell r="F6624" t="str">
            <v>חוגי שחייה</v>
          </cell>
          <cell r="G6624" t="str">
            <v>גמיש</v>
          </cell>
          <cell r="H6624">
            <v>0</v>
          </cell>
          <cell r="I6624">
            <v>0</v>
          </cell>
        </row>
        <row r="6625">
          <cell r="A6625">
            <v>1829100879</v>
          </cell>
          <cell r="B6625">
            <v>879</v>
          </cell>
          <cell r="C6625">
            <v>829100</v>
          </cell>
          <cell r="D6625">
            <v>1</v>
          </cell>
          <cell r="E6625">
            <v>0</v>
          </cell>
          <cell r="F6625" t="str">
            <v>ביטוח - כנגד הכנסות</v>
          </cell>
          <cell r="G6625" t="str">
            <v>קשיח</v>
          </cell>
          <cell r="H6625">
            <v>0</v>
          </cell>
          <cell r="I6625">
            <v>43900</v>
          </cell>
        </row>
        <row r="6626">
          <cell r="A6626">
            <v>1829100900</v>
          </cell>
          <cell r="B6626">
            <v>900</v>
          </cell>
          <cell r="C6626">
            <v>829100</v>
          </cell>
          <cell r="D6626">
            <v>1</v>
          </cell>
          <cell r="E6626">
            <v>0</v>
          </cell>
          <cell r="F6626" t="str">
            <v xml:space="preserve">הוצאות חד פעמיות  </v>
          </cell>
          <cell r="G6626" t="str">
            <v xml:space="preserve"> </v>
          </cell>
          <cell r="H6626">
            <v>0</v>
          </cell>
          <cell r="I6626">
            <v>0</v>
          </cell>
        </row>
        <row r="6627">
          <cell r="A6627">
            <v>1829100930</v>
          </cell>
          <cell r="B6627">
            <v>930</v>
          </cell>
          <cell r="C6627">
            <v>829100</v>
          </cell>
          <cell r="D6627">
            <v>1</v>
          </cell>
          <cell r="E6627">
            <v>0</v>
          </cell>
          <cell r="F6627" t="str">
            <v>חוגי ספורט בי"ס</v>
          </cell>
          <cell r="G6627" t="str">
            <v>גמיש</v>
          </cell>
          <cell r="H6627">
            <v>0</v>
          </cell>
          <cell r="I6627">
            <v>0</v>
          </cell>
        </row>
        <row r="6628">
          <cell r="A6628">
            <v>1829100920</v>
          </cell>
          <cell r="B6628">
            <v>920</v>
          </cell>
          <cell r="C6628">
            <v>829100</v>
          </cell>
          <cell r="D6628">
            <v>1</v>
          </cell>
          <cell r="E6628">
            <v>0</v>
          </cell>
          <cell r="F6628" t="str">
            <v>פעולות כנגד הכנסות</v>
          </cell>
          <cell r="G6628" t="str">
            <v>גמיש</v>
          </cell>
          <cell r="H6628">
            <v>0</v>
          </cell>
          <cell r="I6628">
            <v>300700</v>
          </cell>
        </row>
        <row r="6629">
          <cell r="A6629">
            <v>1829100931</v>
          </cell>
          <cell r="B6629">
            <v>931</v>
          </cell>
          <cell r="C6629">
            <v>829100</v>
          </cell>
          <cell r="D6629">
            <v>1</v>
          </cell>
          <cell r="E6629">
            <v>0</v>
          </cell>
          <cell r="F6629" t="str">
            <v>אגודות השג (הכנס')</v>
          </cell>
          <cell r="G6629" t="str">
            <v>גמיש</v>
          </cell>
          <cell r="H6629">
            <v>0</v>
          </cell>
          <cell r="I6629">
            <v>0</v>
          </cell>
        </row>
        <row r="6630">
          <cell r="A6630">
            <v>1829100932</v>
          </cell>
          <cell r="B6630">
            <v>932</v>
          </cell>
          <cell r="C6630">
            <v>829100</v>
          </cell>
          <cell r="D6630">
            <v>1</v>
          </cell>
          <cell r="E6630">
            <v>0</v>
          </cell>
          <cell r="F6630" t="str">
            <v>מרכז מצוינות</v>
          </cell>
          <cell r="G6630" t="str">
            <v>קשיח</v>
          </cell>
          <cell r="H6630">
            <v>0</v>
          </cell>
          <cell r="I6630">
            <v>0</v>
          </cell>
        </row>
        <row r="6631">
          <cell r="A6631">
            <v>1829100933</v>
          </cell>
          <cell r="B6631">
            <v>933</v>
          </cell>
          <cell r="C6631">
            <v>829100</v>
          </cell>
          <cell r="D6631">
            <v>1</v>
          </cell>
          <cell r="E6631">
            <v>0</v>
          </cell>
          <cell r="F6631" t="str">
            <v>פרוייקטים</v>
          </cell>
          <cell r="G6631" t="str">
            <v>גמיש</v>
          </cell>
          <cell r="H6631">
            <v>0</v>
          </cell>
          <cell r="I6631">
            <v>0</v>
          </cell>
        </row>
        <row r="6632">
          <cell r="A6632">
            <v>1829100934</v>
          </cell>
          <cell r="B6632">
            <v>934</v>
          </cell>
          <cell r="C6632">
            <v>829100</v>
          </cell>
          <cell r="D6632">
            <v>1</v>
          </cell>
          <cell r="E6632">
            <v>0</v>
          </cell>
          <cell r="F6632" t="str">
            <v>תיגבור חט"ב ק"ש (מאגוד')</v>
          </cell>
          <cell r="G6632" t="str">
            <v>גמיש</v>
          </cell>
          <cell r="H6632">
            <v>0</v>
          </cell>
          <cell r="I6632">
            <v>0</v>
          </cell>
        </row>
        <row r="6633">
          <cell r="A6633">
            <v>1829100950</v>
          </cell>
          <cell r="B6633">
            <v>950</v>
          </cell>
          <cell r="C6633">
            <v>829100</v>
          </cell>
          <cell r="D6633">
            <v>1</v>
          </cell>
          <cell r="E6633">
            <v>0</v>
          </cell>
          <cell r="F6633" t="str">
            <v>הלוואה לחברה לבילוי ובידור</v>
          </cell>
          <cell r="G6633" t="str">
            <v>קשיח</v>
          </cell>
          <cell r="H6633">
            <v>0</v>
          </cell>
          <cell r="I6633">
            <v>0</v>
          </cell>
        </row>
        <row r="6634">
          <cell r="A6634">
            <v>1829100961</v>
          </cell>
          <cell r="B6634">
            <v>961</v>
          </cell>
          <cell r="C6634">
            <v>829100</v>
          </cell>
          <cell r="D6634">
            <v>1</v>
          </cell>
          <cell r="E6634">
            <v>0</v>
          </cell>
          <cell r="F6634" t="str">
            <v>רז' פעולות ורכישות</v>
          </cell>
          <cell r="G6634" t="str">
            <v>גמיש</v>
          </cell>
          <cell r="H6634">
            <v>0</v>
          </cell>
          <cell r="I6634">
            <v>0</v>
          </cell>
        </row>
        <row r="6635">
          <cell r="A6635">
            <v>1829100980</v>
          </cell>
          <cell r="B6635">
            <v>980</v>
          </cell>
          <cell r="C6635">
            <v>829100</v>
          </cell>
          <cell r="D6635">
            <v>1</v>
          </cell>
          <cell r="E6635">
            <v>0</v>
          </cell>
          <cell r="F6635" t="str">
            <v xml:space="preserve">תכנית אב לספורט   </v>
          </cell>
          <cell r="G6635" t="str">
            <v>גמיש</v>
          </cell>
          <cell r="H6635">
            <v>0</v>
          </cell>
          <cell r="I6635">
            <v>0</v>
          </cell>
        </row>
        <row r="6636">
          <cell r="A6636">
            <v>1829100982</v>
          </cell>
          <cell r="B6636">
            <v>982</v>
          </cell>
          <cell r="C6636">
            <v>829100</v>
          </cell>
          <cell r="D6636">
            <v>1</v>
          </cell>
          <cell r="E6636">
            <v>0</v>
          </cell>
          <cell r="F6636" t="str">
            <v>מועדון לספורט עממי</v>
          </cell>
          <cell r="G6636" t="str">
            <v>גמיש</v>
          </cell>
          <cell r="H6636">
            <v>0</v>
          </cell>
          <cell r="I6636">
            <v>0</v>
          </cell>
        </row>
        <row r="6637">
          <cell r="A6637" t="e">
            <v>#VALUE!</v>
          </cell>
          <cell r="B6637" t="str">
            <v>829100  סך הכל</v>
          </cell>
          <cell r="C6637">
            <v>0</v>
          </cell>
          <cell r="D6637">
            <v>0</v>
          </cell>
          <cell r="E6637">
            <v>0</v>
          </cell>
          <cell r="F6637" t="str">
            <v xml:space="preserve">מינהל הספורט      </v>
          </cell>
          <cell r="G6637">
            <v>0</v>
          </cell>
          <cell r="H6637">
            <v>0.19084997498941858</v>
          </cell>
          <cell r="I6637">
            <v>6189800</v>
          </cell>
        </row>
        <row r="6638">
          <cell r="A6638">
            <v>18292000</v>
          </cell>
          <cell r="B6638">
            <v>0</v>
          </cell>
          <cell r="C6638">
            <v>829200</v>
          </cell>
          <cell r="D6638">
            <v>1</v>
          </cell>
          <cell r="E6638">
            <v>0</v>
          </cell>
          <cell r="F6638" t="str">
            <v xml:space="preserve">מתקני ספורט       </v>
          </cell>
          <cell r="G6638" t="str">
            <v xml:space="preserve"> </v>
          </cell>
          <cell r="H6638">
            <v>0</v>
          </cell>
          <cell r="I6638">
            <v>0</v>
          </cell>
        </row>
        <row r="6639">
          <cell r="A6639">
            <v>1829200100</v>
          </cell>
          <cell r="B6639">
            <v>100</v>
          </cell>
          <cell r="C6639">
            <v>829200</v>
          </cell>
          <cell r="D6639">
            <v>1</v>
          </cell>
          <cell r="E6639">
            <v>0</v>
          </cell>
          <cell r="F6639" t="str">
            <v>שכר עובדים לפי תקן</v>
          </cell>
          <cell r="G6639" t="str">
            <v xml:space="preserve"> </v>
          </cell>
          <cell r="H6639">
            <v>0</v>
          </cell>
          <cell r="I6639">
            <v>0</v>
          </cell>
        </row>
        <row r="6640">
          <cell r="A6640">
            <v>1829200110</v>
          </cell>
          <cell r="B6640">
            <v>110</v>
          </cell>
          <cell r="C6640">
            <v>829200</v>
          </cell>
          <cell r="D6640">
            <v>1</v>
          </cell>
          <cell r="E6640">
            <v>0</v>
          </cell>
          <cell r="F6640" t="str">
            <v>השכר הקובע-תקציבית</v>
          </cell>
          <cell r="G6640" t="str">
            <v>שכר</v>
          </cell>
          <cell r="H6640">
            <v>0</v>
          </cell>
          <cell r="I6640">
            <v>0</v>
          </cell>
        </row>
        <row r="6641">
          <cell r="A6641">
            <v>1829200119</v>
          </cell>
          <cell r="B6641">
            <v>119</v>
          </cell>
          <cell r="C6641">
            <v>829200</v>
          </cell>
          <cell r="D6641">
            <v>1</v>
          </cell>
          <cell r="E6641">
            <v>0</v>
          </cell>
          <cell r="F6641" t="str">
            <v xml:space="preserve">השכר הקובע-צוברת  </v>
          </cell>
          <cell r="G6641" t="str">
            <v>שכר</v>
          </cell>
          <cell r="H6641">
            <v>0</v>
          </cell>
          <cell r="I6641">
            <v>0</v>
          </cell>
        </row>
        <row r="6642">
          <cell r="A6642">
            <v>1829200122</v>
          </cell>
          <cell r="B6642">
            <v>122</v>
          </cell>
          <cell r="C6642">
            <v>829200</v>
          </cell>
          <cell r="D6642">
            <v>1</v>
          </cell>
          <cell r="E6642">
            <v>0</v>
          </cell>
          <cell r="F6642" t="str">
            <v xml:space="preserve">ביגוד             </v>
          </cell>
          <cell r="G6642" t="str">
            <v>שכר</v>
          </cell>
          <cell r="H6642">
            <v>0</v>
          </cell>
          <cell r="I6642">
            <v>0</v>
          </cell>
        </row>
        <row r="6643">
          <cell r="A6643">
            <v>1829200126</v>
          </cell>
          <cell r="B6643">
            <v>126</v>
          </cell>
          <cell r="C6643">
            <v>829200</v>
          </cell>
          <cell r="D6643">
            <v>1</v>
          </cell>
          <cell r="E6643">
            <v>0</v>
          </cell>
          <cell r="F6643" t="str">
            <v xml:space="preserve">דמי הבראה         </v>
          </cell>
          <cell r="G6643" t="str">
            <v>שכר</v>
          </cell>
          <cell r="H6643">
            <v>0</v>
          </cell>
          <cell r="I6643">
            <v>0</v>
          </cell>
        </row>
        <row r="6644">
          <cell r="A6644">
            <v>1829200130</v>
          </cell>
          <cell r="B6644">
            <v>130</v>
          </cell>
          <cell r="C6644">
            <v>829200</v>
          </cell>
          <cell r="D6644">
            <v>1</v>
          </cell>
          <cell r="E6644">
            <v>0</v>
          </cell>
          <cell r="F6644" t="str">
            <v xml:space="preserve">שעות נוספות       </v>
          </cell>
          <cell r="G6644" t="str">
            <v>שכר</v>
          </cell>
          <cell r="H6644">
            <v>0</v>
          </cell>
          <cell r="I6644">
            <v>0</v>
          </cell>
        </row>
        <row r="6645">
          <cell r="A6645">
            <v>1829200140</v>
          </cell>
          <cell r="B6645">
            <v>140</v>
          </cell>
          <cell r="C6645">
            <v>829200</v>
          </cell>
          <cell r="D6645">
            <v>1</v>
          </cell>
          <cell r="E6645">
            <v>0</v>
          </cell>
          <cell r="F6645" t="str">
            <v>השתתפות באחזקת רכב</v>
          </cell>
          <cell r="G6645" t="str">
            <v>שכר</v>
          </cell>
          <cell r="H6645">
            <v>0</v>
          </cell>
          <cell r="I6645">
            <v>0</v>
          </cell>
        </row>
        <row r="6646">
          <cell r="A6646">
            <v>1829200200</v>
          </cell>
          <cell r="B6646">
            <v>200</v>
          </cell>
          <cell r="C6646">
            <v>829200</v>
          </cell>
          <cell r="D6646">
            <v>1</v>
          </cell>
          <cell r="E6646">
            <v>0</v>
          </cell>
          <cell r="F6646" t="str">
            <v>שכר עובדים ללא תקן</v>
          </cell>
          <cell r="G6646" t="str">
            <v xml:space="preserve"> </v>
          </cell>
          <cell r="H6646">
            <v>0</v>
          </cell>
          <cell r="I6646">
            <v>0</v>
          </cell>
        </row>
        <row r="6647">
          <cell r="A6647">
            <v>1829200210</v>
          </cell>
          <cell r="B6647">
            <v>210</v>
          </cell>
          <cell r="C6647">
            <v>829200</v>
          </cell>
          <cell r="D6647">
            <v>1</v>
          </cell>
          <cell r="E6647">
            <v>0</v>
          </cell>
          <cell r="F6647" t="str">
            <v xml:space="preserve">השכר הקובע        </v>
          </cell>
          <cell r="G6647" t="str">
            <v>שכר</v>
          </cell>
          <cell r="H6647">
            <v>0</v>
          </cell>
          <cell r="I6647">
            <v>0</v>
          </cell>
        </row>
        <row r="6648">
          <cell r="A6648">
            <v>1829200217</v>
          </cell>
          <cell r="B6648">
            <v>217</v>
          </cell>
          <cell r="C6648">
            <v>829200</v>
          </cell>
          <cell r="D6648">
            <v>1</v>
          </cell>
          <cell r="E6648">
            <v>0</v>
          </cell>
          <cell r="F6648" t="str">
            <v xml:space="preserve">מרכז אתלטיקה      </v>
          </cell>
          <cell r="G6648" t="str">
            <v>שכר</v>
          </cell>
          <cell r="H6648">
            <v>0</v>
          </cell>
          <cell r="I6648">
            <v>0</v>
          </cell>
        </row>
        <row r="6649">
          <cell r="A6649">
            <v>1829200250</v>
          </cell>
          <cell r="B6649">
            <v>250</v>
          </cell>
          <cell r="C6649">
            <v>829200</v>
          </cell>
          <cell r="D6649">
            <v>1</v>
          </cell>
          <cell r="E6649">
            <v>0</v>
          </cell>
          <cell r="F6649" t="str">
            <v>שכר מושאלים</v>
          </cell>
          <cell r="G6649" t="str">
            <v>שכר</v>
          </cell>
          <cell r="H6649">
            <v>0</v>
          </cell>
          <cell r="I6649">
            <v>0</v>
          </cell>
        </row>
        <row r="6650">
          <cell r="A6650">
            <v>1829200400</v>
          </cell>
          <cell r="B6650">
            <v>400</v>
          </cell>
          <cell r="C6650">
            <v>829200</v>
          </cell>
          <cell r="D6650">
            <v>1</v>
          </cell>
          <cell r="E6650">
            <v>0</v>
          </cell>
          <cell r="F6650" t="str">
            <v>אחזקת בנינים וציוד</v>
          </cell>
          <cell r="G6650" t="str">
            <v xml:space="preserve"> </v>
          </cell>
          <cell r="H6650">
            <v>0</v>
          </cell>
          <cell r="I6650">
            <v>0</v>
          </cell>
        </row>
        <row r="6651">
          <cell r="A6651">
            <v>1829200420</v>
          </cell>
          <cell r="B6651">
            <v>420</v>
          </cell>
          <cell r="C6651">
            <v>829200</v>
          </cell>
          <cell r="D6651">
            <v>1</v>
          </cell>
          <cell r="E6651">
            <v>0</v>
          </cell>
          <cell r="F6651" t="str">
            <v xml:space="preserve">כיבוי אש          </v>
          </cell>
          <cell r="G6651" t="str">
            <v>גמיש</v>
          </cell>
          <cell r="H6651">
            <v>0</v>
          </cell>
          <cell r="I6651">
            <v>0</v>
          </cell>
        </row>
        <row r="6652">
          <cell r="A6652">
            <v>1829200423</v>
          </cell>
          <cell r="B6652">
            <v>423</v>
          </cell>
          <cell r="C6652">
            <v>829200</v>
          </cell>
          <cell r="D6652">
            <v>1</v>
          </cell>
          <cell r="E6652">
            <v>0</v>
          </cell>
          <cell r="F6652" t="str">
            <v xml:space="preserve">תחזוקת מבנה       </v>
          </cell>
          <cell r="G6652" t="str">
            <v>קשיח</v>
          </cell>
          <cell r="H6652">
            <v>0</v>
          </cell>
          <cell r="I6652">
            <v>0</v>
          </cell>
        </row>
        <row r="6653">
          <cell r="A6653">
            <v>1829200430</v>
          </cell>
          <cell r="B6653">
            <v>430</v>
          </cell>
          <cell r="C6653">
            <v>829200</v>
          </cell>
          <cell r="D6653">
            <v>1</v>
          </cell>
          <cell r="E6653">
            <v>0</v>
          </cell>
          <cell r="F6653" t="str">
            <v xml:space="preserve">גז                </v>
          </cell>
          <cell r="G6653" t="str">
            <v>גמיש</v>
          </cell>
          <cell r="H6653">
            <v>0</v>
          </cell>
          <cell r="I6653">
            <v>0</v>
          </cell>
        </row>
        <row r="6654">
          <cell r="A6654">
            <v>1829200431</v>
          </cell>
          <cell r="B6654">
            <v>431</v>
          </cell>
          <cell r="C6654">
            <v>829200</v>
          </cell>
          <cell r="D6654">
            <v>1</v>
          </cell>
          <cell r="E6654">
            <v>0</v>
          </cell>
          <cell r="F6654" t="str">
            <v xml:space="preserve">חשמל              </v>
          </cell>
          <cell r="G6654" t="str">
            <v>קשיח</v>
          </cell>
          <cell r="H6654">
            <v>0</v>
          </cell>
          <cell r="I6654">
            <v>0</v>
          </cell>
        </row>
        <row r="6655">
          <cell r="A6655">
            <v>1829200432</v>
          </cell>
          <cell r="B6655">
            <v>432</v>
          </cell>
          <cell r="C6655">
            <v>829200</v>
          </cell>
          <cell r="D6655">
            <v>1</v>
          </cell>
          <cell r="E6655">
            <v>0</v>
          </cell>
          <cell r="F6655" t="str">
            <v xml:space="preserve">מים               </v>
          </cell>
          <cell r="G6655" t="str">
            <v>קשיח</v>
          </cell>
          <cell r="H6655">
            <v>0</v>
          </cell>
          <cell r="I6655">
            <v>0</v>
          </cell>
        </row>
        <row r="6656">
          <cell r="A6656">
            <v>1829200433</v>
          </cell>
          <cell r="B6656">
            <v>433</v>
          </cell>
          <cell r="C6656">
            <v>829200</v>
          </cell>
          <cell r="D6656">
            <v>1</v>
          </cell>
          <cell r="E6656">
            <v>0</v>
          </cell>
          <cell r="F6656" t="str">
            <v xml:space="preserve">חומרי נקיון       </v>
          </cell>
          <cell r="G6656" t="str">
            <v>גמיש</v>
          </cell>
          <cell r="H6656">
            <v>0</v>
          </cell>
          <cell r="I6656">
            <v>0</v>
          </cell>
        </row>
        <row r="6657">
          <cell r="A6657">
            <v>1829200437</v>
          </cell>
          <cell r="B6657">
            <v>437</v>
          </cell>
          <cell r="C6657">
            <v>829200</v>
          </cell>
          <cell r="D6657">
            <v>1</v>
          </cell>
          <cell r="E6657">
            <v>0</v>
          </cell>
          <cell r="F6657" t="str">
            <v xml:space="preserve">אחזקת אזעקה       </v>
          </cell>
          <cell r="G6657" t="str">
            <v>קשיח</v>
          </cell>
          <cell r="H6657">
            <v>0</v>
          </cell>
          <cell r="I6657">
            <v>0</v>
          </cell>
        </row>
        <row r="6658">
          <cell r="A6658">
            <v>1829200441</v>
          </cell>
          <cell r="B6658">
            <v>441</v>
          </cell>
          <cell r="C6658">
            <v>829200</v>
          </cell>
          <cell r="D6658">
            <v>1</v>
          </cell>
          <cell r="E6658">
            <v>0</v>
          </cell>
          <cell r="F6658" t="str">
            <v xml:space="preserve">ביטוח             </v>
          </cell>
          <cell r="G6658" t="str">
            <v>קשיח</v>
          </cell>
          <cell r="H6658">
            <v>0</v>
          </cell>
          <cell r="I6658">
            <v>0</v>
          </cell>
        </row>
        <row r="6659">
          <cell r="A6659">
            <v>1829200471</v>
          </cell>
          <cell r="B6659">
            <v>471</v>
          </cell>
          <cell r="C6659">
            <v>829200</v>
          </cell>
          <cell r="D6659">
            <v>1</v>
          </cell>
          <cell r="E6659">
            <v>0</v>
          </cell>
          <cell r="F6659" t="str">
            <v xml:space="preserve">מכשירי כתיבה      </v>
          </cell>
          <cell r="G6659" t="str">
            <v>גמיש</v>
          </cell>
          <cell r="H6659">
            <v>0</v>
          </cell>
          <cell r="I6659">
            <v>0</v>
          </cell>
        </row>
        <row r="6660">
          <cell r="A6660">
            <v>1829200500</v>
          </cell>
          <cell r="B6660">
            <v>500</v>
          </cell>
          <cell r="C6660">
            <v>829200</v>
          </cell>
          <cell r="D6660">
            <v>1</v>
          </cell>
          <cell r="E6660">
            <v>0</v>
          </cell>
          <cell r="F6660" t="str">
            <v xml:space="preserve">הוצאות מינהליות   </v>
          </cell>
          <cell r="G6660" t="str">
            <v xml:space="preserve"> </v>
          </cell>
          <cell r="H6660">
            <v>0</v>
          </cell>
          <cell r="I6660">
            <v>0</v>
          </cell>
        </row>
        <row r="6661">
          <cell r="A6661">
            <v>1829200511</v>
          </cell>
          <cell r="B6661">
            <v>511</v>
          </cell>
          <cell r="C6661">
            <v>829200</v>
          </cell>
          <cell r="D6661">
            <v>1</v>
          </cell>
          <cell r="E6661">
            <v>0</v>
          </cell>
          <cell r="F6661" t="str">
            <v xml:space="preserve">אירוח וכיבוד      </v>
          </cell>
          <cell r="G6661" t="str">
            <v>גמיש</v>
          </cell>
          <cell r="H6661">
            <v>0</v>
          </cell>
          <cell r="I6661">
            <v>0</v>
          </cell>
        </row>
        <row r="6662">
          <cell r="A6662">
            <v>1829200512</v>
          </cell>
          <cell r="B6662">
            <v>512</v>
          </cell>
          <cell r="C6662">
            <v>829200</v>
          </cell>
          <cell r="D6662">
            <v>1</v>
          </cell>
          <cell r="E6662">
            <v>0</v>
          </cell>
          <cell r="F6662" t="str">
            <v xml:space="preserve">נסיעות ואש"ל      </v>
          </cell>
          <cell r="G6662" t="str">
            <v>גמיש</v>
          </cell>
          <cell r="H6662">
            <v>0</v>
          </cell>
          <cell r="I6662">
            <v>0</v>
          </cell>
        </row>
        <row r="6663">
          <cell r="A6663">
            <v>1829200540</v>
          </cell>
          <cell r="B6663">
            <v>540</v>
          </cell>
          <cell r="C6663">
            <v>829200</v>
          </cell>
          <cell r="D6663">
            <v>1</v>
          </cell>
          <cell r="E6663">
            <v>0</v>
          </cell>
          <cell r="F6663" t="str">
            <v xml:space="preserve">הוצאות טלפון      </v>
          </cell>
          <cell r="G6663" t="str">
            <v>קשיח</v>
          </cell>
          <cell r="H6663">
            <v>0</v>
          </cell>
          <cell r="I6663">
            <v>0</v>
          </cell>
        </row>
        <row r="6664">
          <cell r="A6664">
            <v>1829200544</v>
          </cell>
          <cell r="B6664">
            <v>544</v>
          </cell>
          <cell r="C6664">
            <v>829200</v>
          </cell>
          <cell r="D6664">
            <v>1</v>
          </cell>
          <cell r="E6664">
            <v>0</v>
          </cell>
          <cell r="F6664" t="str">
            <v xml:space="preserve">הוצאות דאר        </v>
          </cell>
          <cell r="G6664" t="str">
            <v>קשיח</v>
          </cell>
          <cell r="H6664">
            <v>0</v>
          </cell>
          <cell r="I6664">
            <v>0</v>
          </cell>
        </row>
        <row r="6665">
          <cell r="A6665">
            <v>1829200550</v>
          </cell>
          <cell r="B6665">
            <v>550</v>
          </cell>
          <cell r="C6665">
            <v>829200</v>
          </cell>
          <cell r="D6665">
            <v>1</v>
          </cell>
          <cell r="E6665">
            <v>0</v>
          </cell>
          <cell r="F6665" t="str">
            <v xml:space="preserve">פירסומים          </v>
          </cell>
          <cell r="G6665" t="str">
            <v>גמיש</v>
          </cell>
          <cell r="H6665">
            <v>0</v>
          </cell>
          <cell r="I6665">
            <v>0</v>
          </cell>
        </row>
        <row r="6666">
          <cell r="A6666">
            <v>1829200551</v>
          </cell>
          <cell r="B6666">
            <v>551</v>
          </cell>
          <cell r="C6666">
            <v>829200</v>
          </cell>
          <cell r="D6666">
            <v>1</v>
          </cell>
          <cell r="E6666">
            <v>0</v>
          </cell>
          <cell r="F6666" t="str">
            <v xml:space="preserve">מודעות והדבקתן    </v>
          </cell>
          <cell r="G6666" t="str">
            <v>גמיש</v>
          </cell>
          <cell r="H6666">
            <v>0</v>
          </cell>
          <cell r="I6666">
            <v>0</v>
          </cell>
        </row>
        <row r="6667">
          <cell r="A6667">
            <v>1829200561</v>
          </cell>
          <cell r="B6667">
            <v>561</v>
          </cell>
          <cell r="C6667">
            <v>829200</v>
          </cell>
          <cell r="D6667">
            <v>1</v>
          </cell>
          <cell r="E6667">
            <v>0</v>
          </cell>
          <cell r="F6667" t="str">
            <v xml:space="preserve">שיכפולים          </v>
          </cell>
          <cell r="G6667" t="str">
            <v>גמיש</v>
          </cell>
          <cell r="H6667">
            <v>0</v>
          </cell>
          <cell r="I6667">
            <v>0</v>
          </cell>
        </row>
        <row r="6668">
          <cell r="A6668">
            <v>1829200596</v>
          </cell>
          <cell r="B6668">
            <v>596</v>
          </cell>
          <cell r="C6668">
            <v>829200</v>
          </cell>
          <cell r="D6668">
            <v>1</v>
          </cell>
          <cell r="E6668">
            <v>0</v>
          </cell>
          <cell r="F6668" t="str">
            <v xml:space="preserve">השתתפות בעזר 096  </v>
          </cell>
          <cell r="G6668" t="str">
            <v>קשיח</v>
          </cell>
          <cell r="H6668">
            <v>0</v>
          </cell>
          <cell r="I6668">
            <v>0</v>
          </cell>
        </row>
        <row r="6669">
          <cell r="A6669">
            <v>1829200700</v>
          </cell>
          <cell r="B6669">
            <v>700</v>
          </cell>
          <cell r="C6669">
            <v>829200</v>
          </cell>
          <cell r="D6669">
            <v>1</v>
          </cell>
          <cell r="E6669">
            <v>0</v>
          </cell>
          <cell r="F6669" t="str">
            <v xml:space="preserve">הוצאות לפעולות    </v>
          </cell>
          <cell r="G6669" t="str">
            <v xml:space="preserve"> </v>
          </cell>
          <cell r="H6669">
            <v>0</v>
          </cell>
          <cell r="I6669">
            <v>0</v>
          </cell>
        </row>
        <row r="6670">
          <cell r="A6670">
            <v>1829200710</v>
          </cell>
          <cell r="B6670">
            <v>710</v>
          </cell>
          <cell r="C6670">
            <v>829200</v>
          </cell>
          <cell r="D6670">
            <v>1</v>
          </cell>
          <cell r="E6670">
            <v>0</v>
          </cell>
          <cell r="F6670" t="str">
            <v xml:space="preserve">שעות טרקטור       </v>
          </cell>
          <cell r="G6670" t="str">
            <v>גמיש</v>
          </cell>
          <cell r="H6670">
            <v>0</v>
          </cell>
          <cell r="I6670">
            <v>0</v>
          </cell>
        </row>
        <row r="6671">
          <cell r="A6671">
            <v>1829200721</v>
          </cell>
          <cell r="B6671">
            <v>721</v>
          </cell>
          <cell r="C6671">
            <v>829200</v>
          </cell>
          <cell r="D6671">
            <v>1</v>
          </cell>
          <cell r="E6671">
            <v>0</v>
          </cell>
          <cell r="F6671" t="str">
            <v>חמרים-תחזוקת מבנים</v>
          </cell>
          <cell r="G6671" t="str">
            <v>גמיש</v>
          </cell>
          <cell r="H6671">
            <v>0</v>
          </cell>
          <cell r="I6671">
            <v>0</v>
          </cell>
        </row>
        <row r="6672">
          <cell r="A6672">
            <v>1829200722</v>
          </cell>
          <cell r="B6672">
            <v>722</v>
          </cell>
          <cell r="C6672">
            <v>829200</v>
          </cell>
          <cell r="D6672">
            <v>1</v>
          </cell>
          <cell r="E6672">
            <v>0</v>
          </cell>
          <cell r="F6672" t="str">
            <v>חמרים-תחזוקה עצמית</v>
          </cell>
          <cell r="G6672" t="str">
            <v>גמיש</v>
          </cell>
          <cell r="H6672">
            <v>0</v>
          </cell>
          <cell r="I6672">
            <v>0</v>
          </cell>
        </row>
        <row r="6673">
          <cell r="A6673">
            <v>1829200723</v>
          </cell>
          <cell r="B6673">
            <v>723</v>
          </cell>
          <cell r="C6673">
            <v>829200</v>
          </cell>
          <cell r="D6673">
            <v>1</v>
          </cell>
          <cell r="E6673">
            <v>0</v>
          </cell>
          <cell r="F6673" t="str">
            <v>זבלים+דשנים+השקייה</v>
          </cell>
          <cell r="G6673" t="str">
            <v>גמיש</v>
          </cell>
          <cell r="H6673">
            <v>0</v>
          </cell>
          <cell r="I6673">
            <v>0</v>
          </cell>
        </row>
        <row r="6674">
          <cell r="A6674">
            <v>1829200724</v>
          </cell>
          <cell r="B6674">
            <v>724</v>
          </cell>
          <cell r="C6674">
            <v>829200</v>
          </cell>
          <cell r="D6674">
            <v>1</v>
          </cell>
          <cell r="E6674">
            <v>0</v>
          </cell>
          <cell r="F6674" t="str">
            <v xml:space="preserve">חלקי חילוף ואחזקה </v>
          </cell>
          <cell r="G6674" t="str">
            <v>גמיש</v>
          </cell>
          <cell r="H6674">
            <v>0</v>
          </cell>
          <cell r="I6674">
            <v>0</v>
          </cell>
        </row>
        <row r="6675">
          <cell r="A6675">
            <v>1829200742</v>
          </cell>
          <cell r="B6675">
            <v>742</v>
          </cell>
          <cell r="C6675">
            <v>829200</v>
          </cell>
          <cell r="D6675">
            <v>1</v>
          </cell>
          <cell r="E6675">
            <v>0</v>
          </cell>
          <cell r="F6675" t="str">
            <v xml:space="preserve">כלים וציוד        </v>
          </cell>
          <cell r="G6675" t="str">
            <v>גמיש</v>
          </cell>
          <cell r="H6675">
            <v>0</v>
          </cell>
          <cell r="I6675">
            <v>0</v>
          </cell>
        </row>
        <row r="6676">
          <cell r="A6676">
            <v>1829200745</v>
          </cell>
          <cell r="B6676">
            <v>745</v>
          </cell>
          <cell r="C6676">
            <v>829200</v>
          </cell>
          <cell r="D6676">
            <v>1</v>
          </cell>
          <cell r="E6676">
            <v>0</v>
          </cell>
          <cell r="F6676" t="str">
            <v xml:space="preserve">דמי פריצה - תכולה </v>
          </cell>
          <cell r="G6676" t="str">
            <v>קשיח</v>
          </cell>
          <cell r="H6676">
            <v>0</v>
          </cell>
          <cell r="I6676">
            <v>0</v>
          </cell>
        </row>
        <row r="6677">
          <cell r="A6677">
            <v>1829200751</v>
          </cell>
          <cell r="B6677">
            <v>751</v>
          </cell>
          <cell r="C6677">
            <v>829200</v>
          </cell>
          <cell r="D6677">
            <v>1</v>
          </cell>
          <cell r="E6677">
            <v>0</v>
          </cell>
          <cell r="F6677" t="str">
            <v xml:space="preserve">עבודות קבלניות    </v>
          </cell>
          <cell r="G6677" t="str">
            <v>גמיש</v>
          </cell>
          <cell r="H6677">
            <v>0</v>
          </cell>
          <cell r="I6677">
            <v>0</v>
          </cell>
        </row>
        <row r="6678">
          <cell r="A6678">
            <v>1829200752</v>
          </cell>
          <cell r="B6678">
            <v>752</v>
          </cell>
          <cell r="C6678">
            <v>829200</v>
          </cell>
          <cell r="D6678">
            <v>1</v>
          </cell>
          <cell r="E6678">
            <v>0</v>
          </cell>
          <cell r="F6678" t="str">
            <v xml:space="preserve">נקיון בקבלנות     </v>
          </cell>
          <cell r="G6678" t="str">
            <v>קשיח</v>
          </cell>
          <cell r="H6678">
            <v>0</v>
          </cell>
          <cell r="I6678">
            <v>0</v>
          </cell>
        </row>
        <row r="6679">
          <cell r="A6679">
            <v>1829200753</v>
          </cell>
          <cell r="B6679">
            <v>753</v>
          </cell>
          <cell r="C6679">
            <v>829200</v>
          </cell>
          <cell r="D6679">
            <v>1</v>
          </cell>
          <cell r="E6679">
            <v>0</v>
          </cell>
          <cell r="F6679" t="str">
            <v xml:space="preserve">עובדים חיצוניים   </v>
          </cell>
          <cell r="G6679" t="str">
            <v>קשיח</v>
          </cell>
          <cell r="H6679">
            <v>0</v>
          </cell>
          <cell r="I6679">
            <v>0</v>
          </cell>
        </row>
        <row r="6680">
          <cell r="A6680">
            <v>1829200754</v>
          </cell>
          <cell r="B6680">
            <v>754</v>
          </cell>
          <cell r="C6680">
            <v>829200</v>
          </cell>
          <cell r="D6680">
            <v>1</v>
          </cell>
          <cell r="E6680">
            <v>0</v>
          </cell>
          <cell r="F6680" t="str">
            <v xml:space="preserve">שיפוץ איצטדיונים  </v>
          </cell>
          <cell r="G6680" t="str">
            <v>גמיש</v>
          </cell>
          <cell r="H6680">
            <v>0</v>
          </cell>
          <cell r="I6680">
            <v>0</v>
          </cell>
        </row>
        <row r="6681">
          <cell r="A6681">
            <v>1829200756</v>
          </cell>
          <cell r="B6681">
            <v>756</v>
          </cell>
          <cell r="C6681">
            <v>829200</v>
          </cell>
          <cell r="D6681">
            <v>1</v>
          </cell>
          <cell r="E6681">
            <v>0</v>
          </cell>
          <cell r="F6681" t="str">
            <v>שמירה בקרית הספורט</v>
          </cell>
          <cell r="G6681" t="str">
            <v>קשיח</v>
          </cell>
          <cell r="H6681">
            <v>0</v>
          </cell>
          <cell r="I6681">
            <v>0</v>
          </cell>
        </row>
        <row r="6682">
          <cell r="A6682">
            <v>1829200757</v>
          </cell>
          <cell r="B6682">
            <v>757</v>
          </cell>
          <cell r="C6682">
            <v>829200</v>
          </cell>
          <cell r="D6682">
            <v>1</v>
          </cell>
          <cell r="E6682">
            <v>0</v>
          </cell>
          <cell r="F6682" t="str">
            <v>אחז' מגרשים בקבלנו</v>
          </cell>
          <cell r="G6682" t="str">
            <v>קשיח</v>
          </cell>
          <cell r="H6682">
            <v>0</v>
          </cell>
          <cell r="I6682">
            <v>0</v>
          </cell>
        </row>
        <row r="6683">
          <cell r="A6683">
            <v>1829200763</v>
          </cell>
          <cell r="B6683">
            <v>763</v>
          </cell>
          <cell r="C6683">
            <v>829200</v>
          </cell>
          <cell r="D6683">
            <v>1</v>
          </cell>
          <cell r="E6683">
            <v>0</v>
          </cell>
          <cell r="F6683" t="str">
            <v xml:space="preserve">עב' חברת מוסדות   </v>
          </cell>
          <cell r="G6683" t="str">
            <v>קשיח</v>
          </cell>
          <cell r="H6683">
            <v>0</v>
          </cell>
          <cell r="I6683">
            <v>0</v>
          </cell>
        </row>
        <row r="6684">
          <cell r="A6684">
            <v>1829200794</v>
          </cell>
          <cell r="B6684">
            <v>794</v>
          </cell>
          <cell r="C6684">
            <v>829200</v>
          </cell>
          <cell r="D6684">
            <v>1</v>
          </cell>
          <cell r="E6684">
            <v>0</v>
          </cell>
          <cell r="F6684" t="str">
            <v xml:space="preserve">השתתפות בעזר 094  </v>
          </cell>
          <cell r="G6684" t="str">
            <v>קשיח</v>
          </cell>
          <cell r="H6684">
            <v>0</v>
          </cell>
          <cell r="I6684">
            <v>0</v>
          </cell>
        </row>
        <row r="6685">
          <cell r="A6685">
            <v>1829200810</v>
          </cell>
          <cell r="B6685">
            <v>810</v>
          </cell>
          <cell r="C6685">
            <v>829200</v>
          </cell>
          <cell r="D6685">
            <v>1</v>
          </cell>
          <cell r="E6685">
            <v>0</v>
          </cell>
          <cell r="F6685" t="str">
            <v>השתתפות בתק' הפעלה</v>
          </cell>
          <cell r="G6685" t="str">
            <v>גמיש</v>
          </cell>
          <cell r="H6685">
            <v>0.13060076351215599</v>
          </cell>
          <cell r="I6685">
            <v>1125400</v>
          </cell>
        </row>
        <row r="6686">
          <cell r="A6686">
            <v>1829200879</v>
          </cell>
          <cell r="B6686">
            <v>879</v>
          </cell>
          <cell r="C6686">
            <v>829200</v>
          </cell>
          <cell r="D6686">
            <v>1</v>
          </cell>
          <cell r="E6686">
            <v>0</v>
          </cell>
          <cell r="F6686" t="str">
            <v>ביטוח-כנגד הכנסות</v>
          </cell>
          <cell r="G6686" t="str">
            <v>קשיח</v>
          </cell>
          <cell r="H6686">
            <v>0</v>
          </cell>
          <cell r="I6686">
            <v>0</v>
          </cell>
        </row>
        <row r="6687">
          <cell r="A6687">
            <v>1829200900</v>
          </cell>
          <cell r="B6687">
            <v>900</v>
          </cell>
          <cell r="C6687">
            <v>829200</v>
          </cell>
          <cell r="D6687">
            <v>1</v>
          </cell>
          <cell r="E6687">
            <v>0</v>
          </cell>
          <cell r="F6687" t="str">
            <v xml:space="preserve">הוצאות חד פעמיות  </v>
          </cell>
          <cell r="G6687" t="str">
            <v xml:space="preserve"> </v>
          </cell>
          <cell r="H6687">
            <v>0</v>
          </cell>
          <cell r="I6687">
            <v>0</v>
          </cell>
        </row>
        <row r="6688">
          <cell r="A6688">
            <v>1829200931</v>
          </cell>
          <cell r="B6688">
            <v>931</v>
          </cell>
          <cell r="C6688">
            <v>829200</v>
          </cell>
          <cell r="D6688">
            <v>1</v>
          </cell>
          <cell r="E6688">
            <v>0</v>
          </cell>
          <cell r="F6688" t="str">
            <v>ציוד חד-פעמי(הכנ')</v>
          </cell>
          <cell r="G6688" t="str">
            <v>קשיח</v>
          </cell>
          <cell r="H6688">
            <v>0</v>
          </cell>
          <cell r="I6688">
            <v>0</v>
          </cell>
        </row>
        <row r="6689">
          <cell r="A6689">
            <v>1829200932</v>
          </cell>
          <cell r="B6689">
            <v>932</v>
          </cell>
          <cell r="C6689">
            <v>829200</v>
          </cell>
          <cell r="D6689">
            <v>1</v>
          </cell>
          <cell r="E6689">
            <v>0</v>
          </cell>
          <cell r="F6689" t="str">
            <v>מרכז אתלטיקה (הכ')</v>
          </cell>
          <cell r="G6689" t="str">
            <v>קשיח</v>
          </cell>
          <cell r="H6689">
            <v>0</v>
          </cell>
          <cell r="I6689">
            <v>0</v>
          </cell>
        </row>
        <row r="6690">
          <cell r="A6690">
            <v>1829200961</v>
          </cell>
          <cell r="B6690">
            <v>961</v>
          </cell>
          <cell r="C6690">
            <v>829200</v>
          </cell>
          <cell r="D6690">
            <v>1</v>
          </cell>
          <cell r="E6690">
            <v>0</v>
          </cell>
          <cell r="F6690" t="str">
            <v>רז' פעולות ורכישות</v>
          </cell>
          <cell r="G6690" t="str">
            <v>גמיש</v>
          </cell>
          <cell r="H6690">
            <v>0</v>
          </cell>
          <cell r="I6690">
            <v>0</v>
          </cell>
        </row>
        <row r="6691">
          <cell r="A6691" t="e">
            <v>#VALUE!</v>
          </cell>
          <cell r="B6691" t="str">
            <v>829200  סך הכל</v>
          </cell>
          <cell r="C6691">
            <v>0</v>
          </cell>
          <cell r="D6691">
            <v>0</v>
          </cell>
          <cell r="E6691">
            <v>0</v>
          </cell>
          <cell r="F6691" t="str">
            <v xml:space="preserve">מתקני ספורט       </v>
          </cell>
          <cell r="G6691">
            <v>0</v>
          </cell>
          <cell r="H6691">
            <v>0.13060076351215599</v>
          </cell>
          <cell r="I6691">
            <v>1125400</v>
          </cell>
        </row>
        <row r="6692">
          <cell r="A6692">
            <v>18294000</v>
          </cell>
          <cell r="B6692">
            <v>0</v>
          </cell>
          <cell r="C6692">
            <v>829400</v>
          </cell>
          <cell r="D6692">
            <v>1</v>
          </cell>
          <cell r="E6692">
            <v>0</v>
          </cell>
          <cell r="F6692" t="str">
            <v xml:space="preserve">הבריכה הלימודית   </v>
          </cell>
          <cell r="G6692" t="str">
            <v xml:space="preserve"> </v>
          </cell>
          <cell r="H6692">
            <v>0</v>
          </cell>
          <cell r="I6692">
            <v>0</v>
          </cell>
        </row>
        <row r="6693">
          <cell r="A6693">
            <v>1829400410</v>
          </cell>
          <cell r="B6693">
            <v>410</v>
          </cell>
          <cell r="C6693">
            <v>829400</v>
          </cell>
          <cell r="D6693">
            <v>1</v>
          </cell>
          <cell r="E6693">
            <v>0</v>
          </cell>
          <cell r="F6693" t="str">
            <v xml:space="preserve">דמי זכיון         </v>
          </cell>
          <cell r="G6693" t="str">
            <v>קשיח</v>
          </cell>
          <cell r="H6693">
            <v>0</v>
          </cell>
          <cell r="I6693">
            <v>0</v>
          </cell>
        </row>
        <row r="6694">
          <cell r="A6694">
            <v>1829400800</v>
          </cell>
          <cell r="B6694">
            <v>800</v>
          </cell>
          <cell r="C6694">
            <v>829400</v>
          </cell>
          <cell r="D6694">
            <v>1</v>
          </cell>
          <cell r="E6694">
            <v>0</v>
          </cell>
          <cell r="F6694" t="str">
            <v>השת' תמיכות תרומות</v>
          </cell>
          <cell r="G6694" t="str">
            <v xml:space="preserve"> </v>
          </cell>
          <cell r="H6694">
            <v>0</v>
          </cell>
          <cell r="I6694">
            <v>0</v>
          </cell>
        </row>
        <row r="6695">
          <cell r="A6695">
            <v>1829400810</v>
          </cell>
          <cell r="B6695">
            <v>810</v>
          </cell>
          <cell r="C6695">
            <v>829400</v>
          </cell>
          <cell r="D6695">
            <v>1</v>
          </cell>
          <cell r="E6695">
            <v>0</v>
          </cell>
          <cell r="F6695" t="str">
            <v>השתתפות בחוגי שחיה</v>
          </cell>
          <cell r="G6695" t="str">
            <v>קשיח</v>
          </cell>
          <cell r="H6695">
            <v>0</v>
          </cell>
          <cell r="I6695">
            <v>0</v>
          </cell>
        </row>
        <row r="6696">
          <cell r="A6696" t="e">
            <v>#VALUE!</v>
          </cell>
          <cell r="B6696" t="str">
            <v>829400  סך הכל</v>
          </cell>
          <cell r="C6696">
            <v>0</v>
          </cell>
          <cell r="D6696">
            <v>0</v>
          </cell>
          <cell r="E6696">
            <v>0</v>
          </cell>
          <cell r="F6696" t="str">
            <v xml:space="preserve">הבריכה הלימודית   </v>
          </cell>
          <cell r="G6696">
            <v>0</v>
          </cell>
          <cell r="H6696">
            <v>0</v>
          </cell>
          <cell r="I6696">
            <v>0</v>
          </cell>
        </row>
        <row r="6697">
          <cell r="A6697">
            <v>18295000</v>
          </cell>
          <cell r="B6697">
            <v>0</v>
          </cell>
          <cell r="C6697">
            <v>829500</v>
          </cell>
          <cell r="D6697">
            <v>1</v>
          </cell>
          <cell r="E6697">
            <v>0</v>
          </cell>
          <cell r="F6697" t="str">
            <v xml:space="preserve">מרכז פיס - ברקת   </v>
          </cell>
          <cell r="G6697" t="str">
            <v xml:space="preserve"> </v>
          </cell>
          <cell r="H6697">
            <v>0</v>
          </cell>
          <cell r="I6697">
            <v>0</v>
          </cell>
        </row>
        <row r="6698">
          <cell r="A6698">
            <v>1829500100</v>
          </cell>
          <cell r="B6698">
            <v>100</v>
          </cell>
          <cell r="C6698">
            <v>829500</v>
          </cell>
          <cell r="D6698">
            <v>1</v>
          </cell>
          <cell r="E6698">
            <v>0</v>
          </cell>
          <cell r="F6698" t="str">
            <v>שכר עובדים לפי תקן</v>
          </cell>
          <cell r="G6698" t="str">
            <v xml:space="preserve"> </v>
          </cell>
          <cell r="H6698">
            <v>0</v>
          </cell>
          <cell r="I6698">
            <v>0</v>
          </cell>
        </row>
        <row r="6699">
          <cell r="A6699">
            <v>1829500110</v>
          </cell>
          <cell r="B6699">
            <v>110</v>
          </cell>
          <cell r="C6699">
            <v>829500</v>
          </cell>
          <cell r="D6699">
            <v>1</v>
          </cell>
          <cell r="E6699">
            <v>0</v>
          </cell>
          <cell r="F6699" t="str">
            <v>השכר הקובע-תקציבית</v>
          </cell>
          <cell r="G6699" t="str">
            <v>שכר</v>
          </cell>
          <cell r="H6699">
            <v>0</v>
          </cell>
          <cell r="I6699">
            <v>0</v>
          </cell>
        </row>
        <row r="6700">
          <cell r="A6700">
            <v>1829500119</v>
          </cell>
          <cell r="B6700">
            <v>119</v>
          </cell>
          <cell r="C6700">
            <v>829500</v>
          </cell>
          <cell r="D6700">
            <v>1</v>
          </cell>
          <cell r="E6700">
            <v>0</v>
          </cell>
          <cell r="F6700" t="str">
            <v xml:space="preserve">השכר הקובע-צוברת  </v>
          </cell>
          <cell r="G6700" t="str">
            <v>שכר</v>
          </cell>
          <cell r="H6700">
            <v>0</v>
          </cell>
          <cell r="I6700">
            <v>0</v>
          </cell>
        </row>
        <row r="6701">
          <cell r="A6701">
            <v>1829500122</v>
          </cell>
          <cell r="B6701">
            <v>122</v>
          </cell>
          <cell r="C6701">
            <v>829500</v>
          </cell>
          <cell r="D6701">
            <v>1</v>
          </cell>
          <cell r="E6701">
            <v>0</v>
          </cell>
          <cell r="F6701" t="str">
            <v xml:space="preserve">ביגוד             </v>
          </cell>
          <cell r="G6701" t="str">
            <v>שכר</v>
          </cell>
          <cell r="H6701">
            <v>0</v>
          </cell>
          <cell r="I6701">
            <v>0</v>
          </cell>
        </row>
        <row r="6702">
          <cell r="A6702">
            <v>1829500126</v>
          </cell>
          <cell r="B6702">
            <v>126</v>
          </cell>
          <cell r="C6702">
            <v>829500</v>
          </cell>
          <cell r="D6702">
            <v>1</v>
          </cell>
          <cell r="E6702">
            <v>0</v>
          </cell>
          <cell r="F6702" t="str">
            <v xml:space="preserve">דמי הבראה         </v>
          </cell>
          <cell r="G6702" t="str">
            <v>שכר</v>
          </cell>
          <cell r="H6702">
            <v>0</v>
          </cell>
          <cell r="I6702">
            <v>0</v>
          </cell>
        </row>
        <row r="6703">
          <cell r="A6703">
            <v>1829500130</v>
          </cell>
          <cell r="B6703">
            <v>130</v>
          </cell>
          <cell r="C6703">
            <v>829500</v>
          </cell>
          <cell r="D6703">
            <v>1</v>
          </cell>
          <cell r="E6703">
            <v>0</v>
          </cell>
          <cell r="F6703" t="str">
            <v xml:space="preserve">שעות נוספות       </v>
          </cell>
          <cell r="G6703" t="str">
            <v>שכר</v>
          </cell>
          <cell r="H6703">
            <v>0</v>
          </cell>
          <cell r="I6703">
            <v>0</v>
          </cell>
        </row>
        <row r="6704">
          <cell r="A6704">
            <v>1829500140</v>
          </cell>
          <cell r="B6704">
            <v>140</v>
          </cell>
          <cell r="C6704">
            <v>829500</v>
          </cell>
          <cell r="D6704">
            <v>1</v>
          </cell>
          <cell r="E6704">
            <v>0</v>
          </cell>
          <cell r="F6704" t="str">
            <v>השתתפות באחזקת רכב</v>
          </cell>
          <cell r="G6704" t="str">
            <v>שכר</v>
          </cell>
          <cell r="H6704">
            <v>0</v>
          </cell>
          <cell r="I6704">
            <v>0</v>
          </cell>
        </row>
        <row r="6705">
          <cell r="A6705">
            <v>1829500200</v>
          </cell>
          <cell r="B6705">
            <v>200</v>
          </cell>
          <cell r="C6705">
            <v>829500</v>
          </cell>
          <cell r="D6705">
            <v>1</v>
          </cell>
          <cell r="E6705">
            <v>0</v>
          </cell>
          <cell r="F6705" t="str">
            <v>שכר עובדים ללא תקן</v>
          </cell>
          <cell r="G6705" t="str">
            <v xml:space="preserve"> </v>
          </cell>
          <cell r="H6705">
            <v>0</v>
          </cell>
          <cell r="I6705">
            <v>0</v>
          </cell>
        </row>
        <row r="6706">
          <cell r="A6706">
            <v>1829500210</v>
          </cell>
          <cell r="B6706">
            <v>210</v>
          </cell>
          <cell r="C6706">
            <v>829500</v>
          </cell>
          <cell r="D6706">
            <v>1</v>
          </cell>
          <cell r="E6706">
            <v>0</v>
          </cell>
          <cell r="F6706" t="str">
            <v xml:space="preserve">השכר הקובע        </v>
          </cell>
          <cell r="G6706" t="str">
            <v>שכר</v>
          </cell>
          <cell r="H6706">
            <v>0</v>
          </cell>
          <cell r="I6706">
            <v>0</v>
          </cell>
        </row>
        <row r="6707">
          <cell r="A6707">
            <v>1829500216</v>
          </cell>
          <cell r="B6707">
            <v>216</v>
          </cell>
          <cell r="C6707">
            <v>829500</v>
          </cell>
          <cell r="D6707">
            <v>1</v>
          </cell>
          <cell r="E6707">
            <v>0</v>
          </cell>
          <cell r="F6707" t="str">
            <v xml:space="preserve">שכר מועדוני ספורט </v>
          </cell>
          <cell r="G6707" t="str">
            <v>שכר</v>
          </cell>
          <cell r="H6707">
            <v>0</v>
          </cell>
          <cell r="I6707">
            <v>0</v>
          </cell>
        </row>
        <row r="6708">
          <cell r="A6708">
            <v>1829500219</v>
          </cell>
          <cell r="B6708">
            <v>219</v>
          </cell>
          <cell r="C6708">
            <v>829500</v>
          </cell>
          <cell r="D6708">
            <v>1</v>
          </cell>
          <cell r="E6708">
            <v>0</v>
          </cell>
          <cell r="F6708" t="str">
            <v xml:space="preserve">שכר קייטנת קיץ    </v>
          </cell>
          <cell r="G6708" t="str">
            <v>שכר</v>
          </cell>
          <cell r="H6708">
            <v>0</v>
          </cell>
          <cell r="I6708">
            <v>0</v>
          </cell>
        </row>
        <row r="6709">
          <cell r="A6709">
            <v>1829500400</v>
          </cell>
          <cell r="B6709">
            <v>400</v>
          </cell>
          <cell r="C6709">
            <v>829500</v>
          </cell>
          <cell r="D6709">
            <v>1</v>
          </cell>
          <cell r="E6709">
            <v>0</v>
          </cell>
          <cell r="F6709" t="str">
            <v>אחזקת בנינים וציוד</v>
          </cell>
          <cell r="G6709" t="str">
            <v xml:space="preserve"> </v>
          </cell>
          <cell r="H6709">
            <v>0</v>
          </cell>
          <cell r="I6709">
            <v>0</v>
          </cell>
        </row>
        <row r="6710">
          <cell r="A6710">
            <v>1829500420</v>
          </cell>
          <cell r="B6710">
            <v>420</v>
          </cell>
          <cell r="C6710">
            <v>829500</v>
          </cell>
          <cell r="D6710">
            <v>1</v>
          </cell>
          <cell r="E6710">
            <v>0</v>
          </cell>
          <cell r="F6710" t="str">
            <v xml:space="preserve">כיבוי אש          </v>
          </cell>
          <cell r="G6710" t="str">
            <v>גמיש</v>
          </cell>
          <cell r="H6710">
            <v>0</v>
          </cell>
          <cell r="I6710">
            <v>0</v>
          </cell>
        </row>
        <row r="6711">
          <cell r="A6711">
            <v>1829500423</v>
          </cell>
          <cell r="B6711">
            <v>423</v>
          </cell>
          <cell r="C6711">
            <v>829500</v>
          </cell>
          <cell r="D6711">
            <v>1</v>
          </cell>
          <cell r="E6711">
            <v>0</v>
          </cell>
          <cell r="F6711" t="str">
            <v xml:space="preserve">תחזוקת מבנה       </v>
          </cell>
          <cell r="G6711" t="str">
            <v>קשיח</v>
          </cell>
          <cell r="H6711">
            <v>0</v>
          </cell>
          <cell r="I6711">
            <v>0</v>
          </cell>
        </row>
        <row r="6712">
          <cell r="A6712">
            <v>1829500431</v>
          </cell>
          <cell r="B6712">
            <v>431</v>
          </cell>
          <cell r="C6712">
            <v>829500</v>
          </cell>
          <cell r="D6712">
            <v>1</v>
          </cell>
          <cell r="E6712">
            <v>0</v>
          </cell>
          <cell r="F6712" t="str">
            <v xml:space="preserve">חשמל              </v>
          </cell>
          <cell r="G6712" t="str">
            <v>קשיח</v>
          </cell>
          <cell r="H6712">
            <v>0</v>
          </cell>
          <cell r="I6712">
            <v>0</v>
          </cell>
        </row>
        <row r="6713">
          <cell r="A6713">
            <v>1829500432</v>
          </cell>
          <cell r="B6713">
            <v>432</v>
          </cell>
          <cell r="C6713">
            <v>829500</v>
          </cell>
          <cell r="D6713">
            <v>1</v>
          </cell>
          <cell r="E6713">
            <v>0</v>
          </cell>
          <cell r="F6713" t="str">
            <v xml:space="preserve">מים               </v>
          </cell>
          <cell r="G6713" t="str">
            <v>קשיח</v>
          </cell>
          <cell r="H6713">
            <v>0</v>
          </cell>
          <cell r="I6713">
            <v>0</v>
          </cell>
        </row>
        <row r="6714">
          <cell r="A6714">
            <v>1829500433</v>
          </cell>
          <cell r="B6714">
            <v>433</v>
          </cell>
          <cell r="C6714">
            <v>829500</v>
          </cell>
          <cell r="D6714">
            <v>1</v>
          </cell>
          <cell r="E6714">
            <v>0</v>
          </cell>
          <cell r="F6714" t="str">
            <v xml:space="preserve">חומרי נקיון       </v>
          </cell>
          <cell r="G6714" t="str">
            <v>גמיש</v>
          </cell>
          <cell r="H6714">
            <v>0</v>
          </cell>
          <cell r="I6714">
            <v>0</v>
          </cell>
        </row>
        <row r="6715">
          <cell r="A6715">
            <v>1829500436</v>
          </cell>
          <cell r="B6715">
            <v>436</v>
          </cell>
          <cell r="C6715">
            <v>829500</v>
          </cell>
          <cell r="D6715">
            <v>1</v>
          </cell>
          <cell r="E6715">
            <v>0</v>
          </cell>
          <cell r="F6715" t="str">
            <v xml:space="preserve">אחזקת מזגנים      </v>
          </cell>
          <cell r="G6715" t="str">
            <v>גמיש</v>
          </cell>
          <cell r="H6715">
            <v>0</v>
          </cell>
          <cell r="I6715">
            <v>0</v>
          </cell>
        </row>
        <row r="6716">
          <cell r="A6716">
            <v>1829500437</v>
          </cell>
          <cell r="B6716">
            <v>437</v>
          </cell>
          <cell r="C6716">
            <v>829500</v>
          </cell>
          <cell r="D6716">
            <v>1</v>
          </cell>
          <cell r="E6716">
            <v>0</v>
          </cell>
          <cell r="F6716" t="str">
            <v xml:space="preserve">אחזקת אזעקה       </v>
          </cell>
          <cell r="G6716" t="str">
            <v>קשיח</v>
          </cell>
          <cell r="H6716">
            <v>0</v>
          </cell>
          <cell r="I6716">
            <v>0</v>
          </cell>
        </row>
        <row r="6717">
          <cell r="A6717">
            <v>1829500441</v>
          </cell>
          <cell r="B6717">
            <v>441</v>
          </cell>
          <cell r="C6717">
            <v>829500</v>
          </cell>
          <cell r="D6717">
            <v>1</v>
          </cell>
          <cell r="E6717">
            <v>0</v>
          </cell>
          <cell r="F6717" t="str">
            <v xml:space="preserve">ביטוח             </v>
          </cell>
          <cell r="G6717" t="str">
            <v>קשיח</v>
          </cell>
          <cell r="H6717">
            <v>0</v>
          </cell>
          <cell r="I6717">
            <v>0</v>
          </cell>
        </row>
        <row r="6718">
          <cell r="A6718">
            <v>1829500450</v>
          </cell>
          <cell r="B6718">
            <v>450</v>
          </cell>
          <cell r="C6718">
            <v>829500</v>
          </cell>
          <cell r="D6718">
            <v>1</v>
          </cell>
          <cell r="E6718">
            <v>0</v>
          </cell>
          <cell r="F6718" t="str">
            <v xml:space="preserve">ריהוט ואחזקתו     </v>
          </cell>
          <cell r="G6718" t="str">
            <v>גמיש</v>
          </cell>
          <cell r="H6718">
            <v>0</v>
          </cell>
          <cell r="I6718">
            <v>0</v>
          </cell>
        </row>
        <row r="6719">
          <cell r="A6719">
            <v>1829500471</v>
          </cell>
          <cell r="B6719">
            <v>471</v>
          </cell>
          <cell r="C6719">
            <v>829500</v>
          </cell>
          <cell r="D6719">
            <v>1</v>
          </cell>
          <cell r="E6719">
            <v>0</v>
          </cell>
          <cell r="F6719" t="str">
            <v xml:space="preserve">מכשירי כתיבה      </v>
          </cell>
          <cell r="G6719" t="str">
            <v>גמיש</v>
          </cell>
          <cell r="H6719">
            <v>0</v>
          </cell>
          <cell r="I6719">
            <v>0</v>
          </cell>
        </row>
        <row r="6720">
          <cell r="A6720">
            <v>1829500500</v>
          </cell>
          <cell r="B6720">
            <v>500</v>
          </cell>
          <cell r="C6720">
            <v>829500</v>
          </cell>
          <cell r="D6720">
            <v>1</v>
          </cell>
          <cell r="E6720">
            <v>0</v>
          </cell>
          <cell r="F6720" t="str">
            <v xml:space="preserve">הוצאות מינהליות   </v>
          </cell>
          <cell r="G6720" t="str">
            <v xml:space="preserve"> </v>
          </cell>
          <cell r="H6720">
            <v>0</v>
          </cell>
          <cell r="I6720">
            <v>0</v>
          </cell>
        </row>
        <row r="6721">
          <cell r="A6721">
            <v>1829500511</v>
          </cell>
          <cell r="B6721">
            <v>511</v>
          </cell>
          <cell r="C6721">
            <v>829500</v>
          </cell>
          <cell r="D6721">
            <v>1</v>
          </cell>
          <cell r="E6721">
            <v>0</v>
          </cell>
          <cell r="F6721" t="str">
            <v xml:space="preserve">אירוח וכיבוד      </v>
          </cell>
          <cell r="G6721" t="str">
            <v>גמיש</v>
          </cell>
          <cell r="H6721">
            <v>0</v>
          </cell>
          <cell r="I6721">
            <v>0</v>
          </cell>
        </row>
        <row r="6722">
          <cell r="A6722">
            <v>1829500540</v>
          </cell>
          <cell r="B6722">
            <v>540</v>
          </cell>
          <cell r="C6722">
            <v>829500</v>
          </cell>
          <cell r="D6722">
            <v>1</v>
          </cell>
          <cell r="E6722">
            <v>0</v>
          </cell>
          <cell r="F6722" t="str">
            <v xml:space="preserve">הוצאות טלפון      </v>
          </cell>
          <cell r="G6722" t="str">
            <v>קשיח</v>
          </cell>
          <cell r="H6722">
            <v>0</v>
          </cell>
          <cell r="I6722">
            <v>0</v>
          </cell>
        </row>
        <row r="6723">
          <cell r="A6723">
            <v>1829500544</v>
          </cell>
          <cell r="B6723">
            <v>544</v>
          </cell>
          <cell r="C6723">
            <v>829500</v>
          </cell>
          <cell r="D6723">
            <v>1</v>
          </cell>
          <cell r="E6723">
            <v>0</v>
          </cell>
          <cell r="F6723" t="str">
            <v xml:space="preserve">הוצאות דאר        </v>
          </cell>
          <cell r="G6723" t="str">
            <v>קשיח</v>
          </cell>
          <cell r="H6723">
            <v>0</v>
          </cell>
          <cell r="I6723">
            <v>0</v>
          </cell>
        </row>
        <row r="6724">
          <cell r="A6724">
            <v>1829500550</v>
          </cell>
          <cell r="B6724">
            <v>550</v>
          </cell>
          <cell r="C6724">
            <v>829500</v>
          </cell>
          <cell r="D6724">
            <v>1</v>
          </cell>
          <cell r="E6724">
            <v>0</v>
          </cell>
          <cell r="F6724" t="str">
            <v xml:space="preserve">פירסומים          </v>
          </cell>
          <cell r="G6724" t="str">
            <v>גמיש</v>
          </cell>
          <cell r="H6724">
            <v>0</v>
          </cell>
          <cell r="I6724">
            <v>0</v>
          </cell>
        </row>
        <row r="6725">
          <cell r="A6725">
            <v>1829500551</v>
          </cell>
          <cell r="B6725">
            <v>551</v>
          </cell>
          <cell r="C6725">
            <v>829500</v>
          </cell>
          <cell r="D6725">
            <v>1</v>
          </cell>
          <cell r="E6725">
            <v>0</v>
          </cell>
          <cell r="F6725" t="str">
            <v xml:space="preserve">מודעות והדבקתן    </v>
          </cell>
          <cell r="G6725" t="str">
            <v>גמיש</v>
          </cell>
          <cell r="H6725">
            <v>0</v>
          </cell>
          <cell r="I6725">
            <v>0</v>
          </cell>
        </row>
        <row r="6726">
          <cell r="A6726">
            <v>1829500561</v>
          </cell>
          <cell r="B6726">
            <v>561</v>
          </cell>
          <cell r="C6726">
            <v>829500</v>
          </cell>
          <cell r="D6726">
            <v>1</v>
          </cell>
          <cell r="E6726">
            <v>0</v>
          </cell>
          <cell r="F6726" t="str">
            <v xml:space="preserve">שיכפולים          </v>
          </cell>
          <cell r="G6726" t="str">
            <v>גמיש</v>
          </cell>
          <cell r="H6726">
            <v>0</v>
          </cell>
          <cell r="I6726">
            <v>0</v>
          </cell>
        </row>
        <row r="6727">
          <cell r="A6727">
            <v>1829500562</v>
          </cell>
          <cell r="B6727">
            <v>562</v>
          </cell>
          <cell r="C6727">
            <v>829500</v>
          </cell>
          <cell r="D6727">
            <v>1</v>
          </cell>
          <cell r="E6727">
            <v>0</v>
          </cell>
          <cell r="F6727" t="str">
            <v xml:space="preserve">הדפסות            </v>
          </cell>
          <cell r="G6727" t="str">
            <v>גמיש</v>
          </cell>
          <cell r="H6727">
            <v>0</v>
          </cell>
          <cell r="I6727">
            <v>0</v>
          </cell>
        </row>
        <row r="6728">
          <cell r="A6728">
            <v>1829500700</v>
          </cell>
          <cell r="B6728">
            <v>700</v>
          </cell>
          <cell r="C6728">
            <v>829500</v>
          </cell>
          <cell r="D6728">
            <v>1</v>
          </cell>
          <cell r="E6728">
            <v>0</v>
          </cell>
          <cell r="F6728" t="str">
            <v xml:space="preserve">הוצאות לפעולות    </v>
          </cell>
          <cell r="G6728" t="str">
            <v xml:space="preserve"> </v>
          </cell>
          <cell r="H6728">
            <v>0</v>
          </cell>
          <cell r="I6728">
            <v>0</v>
          </cell>
        </row>
        <row r="6729">
          <cell r="A6729">
            <v>1829500710</v>
          </cell>
          <cell r="B6729">
            <v>710</v>
          </cell>
          <cell r="C6729">
            <v>829500</v>
          </cell>
          <cell r="D6729">
            <v>1</v>
          </cell>
          <cell r="E6729">
            <v>0</v>
          </cell>
          <cell r="F6729" t="str">
            <v xml:space="preserve">הובלות והסעות     </v>
          </cell>
          <cell r="G6729" t="str">
            <v>גמיש</v>
          </cell>
          <cell r="H6729">
            <v>0</v>
          </cell>
          <cell r="I6729">
            <v>0</v>
          </cell>
        </row>
        <row r="6730">
          <cell r="A6730">
            <v>1829500721</v>
          </cell>
          <cell r="B6730">
            <v>721</v>
          </cell>
          <cell r="C6730">
            <v>829500</v>
          </cell>
          <cell r="D6730">
            <v>1</v>
          </cell>
          <cell r="E6730">
            <v>0</v>
          </cell>
          <cell r="F6730" t="str">
            <v>חמרים-תחזוקת מבנים</v>
          </cell>
          <cell r="G6730" t="str">
            <v>גמיש</v>
          </cell>
          <cell r="H6730">
            <v>0</v>
          </cell>
          <cell r="I6730">
            <v>0</v>
          </cell>
        </row>
        <row r="6731">
          <cell r="A6731">
            <v>1829500722</v>
          </cell>
          <cell r="B6731">
            <v>722</v>
          </cell>
          <cell r="C6731">
            <v>829500</v>
          </cell>
          <cell r="D6731">
            <v>1</v>
          </cell>
          <cell r="E6731">
            <v>0</v>
          </cell>
          <cell r="F6731" t="str">
            <v>חמרים-תחזוקה עצמית</v>
          </cell>
          <cell r="G6731" t="str">
            <v>גמיש</v>
          </cell>
          <cell r="H6731">
            <v>0</v>
          </cell>
          <cell r="I6731">
            <v>0</v>
          </cell>
        </row>
        <row r="6732">
          <cell r="A6732">
            <v>1829500723</v>
          </cell>
          <cell r="B6732">
            <v>723</v>
          </cell>
          <cell r="C6732">
            <v>829500</v>
          </cell>
          <cell r="D6732">
            <v>1</v>
          </cell>
          <cell r="E6732">
            <v>0</v>
          </cell>
          <cell r="F6732" t="str">
            <v xml:space="preserve">חומרים לחוגים     </v>
          </cell>
          <cell r="G6732" t="str">
            <v>גמיש</v>
          </cell>
          <cell r="H6732">
            <v>0</v>
          </cell>
          <cell r="I6732">
            <v>0</v>
          </cell>
        </row>
        <row r="6733">
          <cell r="A6733">
            <v>1829500724</v>
          </cell>
          <cell r="B6733">
            <v>724</v>
          </cell>
          <cell r="C6733">
            <v>829500</v>
          </cell>
          <cell r="D6733">
            <v>1</v>
          </cell>
          <cell r="E6733">
            <v>0</v>
          </cell>
          <cell r="F6733" t="str">
            <v xml:space="preserve">מועדונית          </v>
          </cell>
          <cell r="G6733" t="str">
            <v>גמיש</v>
          </cell>
          <cell r="H6733">
            <v>0</v>
          </cell>
          <cell r="I6733">
            <v>0</v>
          </cell>
        </row>
        <row r="6734">
          <cell r="A6734">
            <v>1829500725</v>
          </cell>
          <cell r="B6734">
            <v>725</v>
          </cell>
          <cell r="C6734">
            <v>829500</v>
          </cell>
          <cell r="D6734">
            <v>1</v>
          </cell>
          <cell r="E6734">
            <v>0</v>
          </cell>
          <cell r="F6734" t="str">
            <v xml:space="preserve">מזון למועדונית    </v>
          </cell>
          <cell r="G6734" t="str">
            <v>גמיש</v>
          </cell>
          <cell r="H6734">
            <v>0</v>
          </cell>
          <cell r="I6734">
            <v>0</v>
          </cell>
        </row>
        <row r="6735">
          <cell r="A6735">
            <v>1829500742</v>
          </cell>
          <cell r="B6735">
            <v>742</v>
          </cell>
          <cell r="C6735">
            <v>829500</v>
          </cell>
          <cell r="D6735">
            <v>1</v>
          </cell>
          <cell r="E6735">
            <v>0</v>
          </cell>
          <cell r="F6735" t="str">
            <v xml:space="preserve">כלים וציוד        </v>
          </cell>
          <cell r="G6735" t="str">
            <v>גמיש</v>
          </cell>
          <cell r="H6735">
            <v>0</v>
          </cell>
          <cell r="I6735">
            <v>0</v>
          </cell>
        </row>
        <row r="6736">
          <cell r="A6736">
            <v>1829500743</v>
          </cell>
          <cell r="B6736">
            <v>743</v>
          </cell>
          <cell r="C6736">
            <v>829500</v>
          </cell>
          <cell r="D6736">
            <v>1</v>
          </cell>
          <cell r="E6736">
            <v>0</v>
          </cell>
          <cell r="F6736" t="str">
            <v xml:space="preserve">תחזוקת ציוד       </v>
          </cell>
          <cell r="G6736" t="str">
            <v>גמיש</v>
          </cell>
          <cell r="H6736">
            <v>0</v>
          </cell>
          <cell r="I6736">
            <v>0</v>
          </cell>
        </row>
        <row r="6737">
          <cell r="A6737">
            <v>1829500744</v>
          </cell>
          <cell r="B6737">
            <v>744</v>
          </cell>
          <cell r="C6737">
            <v>829500</v>
          </cell>
          <cell r="D6737">
            <v>1</v>
          </cell>
          <cell r="E6737">
            <v>0</v>
          </cell>
          <cell r="F6737" t="str">
            <v xml:space="preserve">תלבושות וגביע     </v>
          </cell>
          <cell r="G6737" t="str">
            <v>גמיש</v>
          </cell>
          <cell r="H6737">
            <v>0</v>
          </cell>
          <cell r="I6737">
            <v>0</v>
          </cell>
        </row>
        <row r="6738">
          <cell r="A6738">
            <v>1829500745</v>
          </cell>
          <cell r="B6738">
            <v>745</v>
          </cell>
          <cell r="C6738">
            <v>829500</v>
          </cell>
          <cell r="D6738">
            <v>1</v>
          </cell>
          <cell r="E6738">
            <v>0</v>
          </cell>
          <cell r="F6738" t="str">
            <v xml:space="preserve">דמי פריצה - תכולה </v>
          </cell>
          <cell r="G6738" t="str">
            <v>קשיח</v>
          </cell>
          <cell r="H6738">
            <v>0</v>
          </cell>
          <cell r="I6738">
            <v>0</v>
          </cell>
        </row>
        <row r="6739">
          <cell r="A6739">
            <v>1829500751</v>
          </cell>
          <cell r="B6739">
            <v>751</v>
          </cell>
          <cell r="C6739">
            <v>829500</v>
          </cell>
          <cell r="D6739">
            <v>1</v>
          </cell>
          <cell r="E6739">
            <v>0</v>
          </cell>
          <cell r="F6739" t="str">
            <v xml:space="preserve">עבודות קבלניות    </v>
          </cell>
          <cell r="G6739" t="str">
            <v>גמיש</v>
          </cell>
          <cell r="H6739">
            <v>0</v>
          </cell>
          <cell r="I6739">
            <v>0</v>
          </cell>
        </row>
        <row r="6740">
          <cell r="A6740">
            <v>1829500752</v>
          </cell>
          <cell r="B6740">
            <v>752</v>
          </cell>
          <cell r="C6740">
            <v>829500</v>
          </cell>
          <cell r="D6740">
            <v>1</v>
          </cell>
          <cell r="E6740">
            <v>0</v>
          </cell>
          <cell r="F6740" t="str">
            <v xml:space="preserve">נקיון בקבלנות     </v>
          </cell>
          <cell r="G6740" t="str">
            <v>קשיח</v>
          </cell>
          <cell r="H6740">
            <v>0</v>
          </cell>
          <cell r="I6740">
            <v>0</v>
          </cell>
        </row>
        <row r="6741">
          <cell r="A6741">
            <v>1829500757</v>
          </cell>
          <cell r="B6741">
            <v>757</v>
          </cell>
          <cell r="C6741">
            <v>829500</v>
          </cell>
          <cell r="D6741">
            <v>1</v>
          </cell>
          <cell r="E6741">
            <v>0</v>
          </cell>
          <cell r="F6741" t="str">
            <v xml:space="preserve">חוגים בקבלנות     </v>
          </cell>
          <cell r="G6741" t="str">
            <v>קשיח</v>
          </cell>
          <cell r="H6741">
            <v>0</v>
          </cell>
          <cell r="I6741">
            <v>0</v>
          </cell>
        </row>
        <row r="6742">
          <cell r="A6742">
            <v>1829500758</v>
          </cell>
          <cell r="B6742">
            <v>758</v>
          </cell>
          <cell r="C6742">
            <v>829500</v>
          </cell>
          <cell r="D6742">
            <v>1</v>
          </cell>
          <cell r="E6742">
            <v>0</v>
          </cell>
          <cell r="F6742" t="str">
            <v xml:space="preserve">הפעלת המרכז       </v>
          </cell>
          <cell r="G6742" t="str">
            <v>גמיש</v>
          </cell>
          <cell r="H6742">
            <v>0</v>
          </cell>
          <cell r="I6742">
            <v>0</v>
          </cell>
        </row>
        <row r="6743">
          <cell r="A6743">
            <v>1829500763</v>
          </cell>
          <cell r="B6743">
            <v>763</v>
          </cell>
          <cell r="C6743">
            <v>829500</v>
          </cell>
          <cell r="D6743">
            <v>1</v>
          </cell>
          <cell r="E6743">
            <v>0</v>
          </cell>
          <cell r="F6743" t="str">
            <v xml:space="preserve">עובדי חברת מוסדות </v>
          </cell>
          <cell r="G6743" t="str">
            <v>קשיח</v>
          </cell>
          <cell r="H6743">
            <v>0</v>
          </cell>
          <cell r="I6743">
            <v>0</v>
          </cell>
        </row>
        <row r="6744">
          <cell r="A6744">
            <v>1829500780</v>
          </cell>
          <cell r="B6744">
            <v>780</v>
          </cell>
          <cell r="C6744">
            <v>829500</v>
          </cell>
          <cell r="D6744">
            <v>1</v>
          </cell>
          <cell r="E6744">
            <v>0</v>
          </cell>
          <cell r="F6744" t="str">
            <v xml:space="preserve">שכר מרקידים       </v>
          </cell>
          <cell r="G6744" t="str">
            <v>קשיח</v>
          </cell>
          <cell r="H6744">
            <v>0</v>
          </cell>
          <cell r="I6744">
            <v>0</v>
          </cell>
        </row>
        <row r="6745">
          <cell r="A6745">
            <v>1829500781</v>
          </cell>
          <cell r="B6745">
            <v>781</v>
          </cell>
          <cell r="C6745">
            <v>829500</v>
          </cell>
          <cell r="D6745">
            <v>1</v>
          </cell>
          <cell r="E6745">
            <v>0</v>
          </cell>
          <cell r="F6745" t="str">
            <v xml:space="preserve">ארועים (מהכנסות)  </v>
          </cell>
          <cell r="G6745" t="str">
            <v>קשיח</v>
          </cell>
          <cell r="H6745">
            <v>0</v>
          </cell>
          <cell r="I6745">
            <v>0</v>
          </cell>
        </row>
        <row r="6746">
          <cell r="A6746">
            <v>1829500783</v>
          </cell>
          <cell r="B6746">
            <v>783</v>
          </cell>
          <cell r="C6746">
            <v>829500</v>
          </cell>
          <cell r="D6746">
            <v>1</v>
          </cell>
          <cell r="E6746">
            <v>0</v>
          </cell>
          <cell r="F6746" t="str">
            <v xml:space="preserve">פעולות כנ"פ       </v>
          </cell>
          <cell r="G6746" t="str">
            <v>קשיח</v>
          </cell>
          <cell r="H6746">
            <v>0</v>
          </cell>
          <cell r="I6746">
            <v>0</v>
          </cell>
        </row>
        <row r="6747">
          <cell r="A6747">
            <v>1829500784</v>
          </cell>
          <cell r="B6747">
            <v>784</v>
          </cell>
          <cell r="C6747">
            <v>829500</v>
          </cell>
          <cell r="D6747">
            <v>1</v>
          </cell>
          <cell r="E6747">
            <v>0</v>
          </cell>
          <cell r="F6747" t="str">
            <v>פע' חצ"ב (מהכנסות)</v>
          </cell>
          <cell r="G6747" t="str">
            <v>קשיח</v>
          </cell>
          <cell r="H6747">
            <v>0</v>
          </cell>
          <cell r="I6747">
            <v>0</v>
          </cell>
        </row>
        <row r="6748">
          <cell r="A6748">
            <v>1829500786</v>
          </cell>
          <cell r="B6748">
            <v>786</v>
          </cell>
          <cell r="C6748">
            <v>829500</v>
          </cell>
          <cell r="D6748">
            <v>1</v>
          </cell>
          <cell r="E6748">
            <v>0</v>
          </cell>
          <cell r="F6748" t="str">
            <v xml:space="preserve">פע' מועדוני ספורט </v>
          </cell>
          <cell r="G6748" t="str">
            <v>גמיש</v>
          </cell>
          <cell r="H6748">
            <v>0</v>
          </cell>
          <cell r="I6748">
            <v>0</v>
          </cell>
        </row>
        <row r="6749">
          <cell r="A6749">
            <v>1829500787</v>
          </cell>
          <cell r="B6749">
            <v>787</v>
          </cell>
          <cell r="C6749">
            <v>829500</v>
          </cell>
          <cell r="D6749">
            <v>1</v>
          </cell>
          <cell r="E6749">
            <v>0</v>
          </cell>
          <cell r="F6749" t="str">
            <v xml:space="preserve">פעולות פסח        </v>
          </cell>
          <cell r="G6749" t="str">
            <v>גמיש</v>
          </cell>
          <cell r="H6749">
            <v>0</v>
          </cell>
          <cell r="I6749">
            <v>0</v>
          </cell>
        </row>
        <row r="6750">
          <cell r="A6750">
            <v>1829500789</v>
          </cell>
          <cell r="B6750">
            <v>789</v>
          </cell>
          <cell r="C6750">
            <v>829500</v>
          </cell>
          <cell r="D6750">
            <v>1</v>
          </cell>
          <cell r="E6750">
            <v>0</v>
          </cell>
          <cell r="F6750" t="str">
            <v xml:space="preserve">קייטנת קיץ-פעולות </v>
          </cell>
          <cell r="G6750" t="str">
            <v>קשיח</v>
          </cell>
          <cell r="H6750">
            <v>0</v>
          </cell>
          <cell r="I6750">
            <v>0</v>
          </cell>
        </row>
        <row r="6751">
          <cell r="A6751">
            <v>1829500794</v>
          </cell>
          <cell r="B6751">
            <v>794</v>
          </cell>
          <cell r="C6751">
            <v>829500</v>
          </cell>
          <cell r="D6751">
            <v>1</v>
          </cell>
          <cell r="E6751">
            <v>0</v>
          </cell>
          <cell r="F6751" t="str">
            <v xml:space="preserve">השתתפות בעזר 094  </v>
          </cell>
          <cell r="G6751" t="str">
            <v>קשיח</v>
          </cell>
          <cell r="H6751">
            <v>0</v>
          </cell>
          <cell r="I6751">
            <v>0</v>
          </cell>
        </row>
        <row r="6752">
          <cell r="A6752">
            <v>1829500810</v>
          </cell>
          <cell r="B6752">
            <v>810</v>
          </cell>
          <cell r="C6752">
            <v>829500</v>
          </cell>
          <cell r="D6752">
            <v>1</v>
          </cell>
          <cell r="E6752">
            <v>0</v>
          </cell>
          <cell r="F6752" t="str">
            <v>השתת' בתקציב הפעלה</v>
          </cell>
          <cell r="G6752" t="str">
            <v>גמיש</v>
          </cell>
          <cell r="H6752">
            <v>0</v>
          </cell>
          <cell r="I6752">
            <v>116400</v>
          </cell>
        </row>
        <row r="6753">
          <cell r="A6753">
            <v>1829500879</v>
          </cell>
          <cell r="B6753">
            <v>879</v>
          </cell>
          <cell r="C6753">
            <v>829500</v>
          </cell>
          <cell r="D6753">
            <v>1</v>
          </cell>
          <cell r="E6753">
            <v>0</v>
          </cell>
          <cell r="F6753" t="str">
            <v>ביטוח-כנגד הכנסות</v>
          </cell>
          <cell r="G6753" t="str">
            <v>קשיח</v>
          </cell>
          <cell r="H6753">
            <v>0</v>
          </cell>
          <cell r="I6753">
            <v>0</v>
          </cell>
        </row>
        <row r="6754">
          <cell r="A6754">
            <v>1829500900</v>
          </cell>
          <cell r="B6754">
            <v>900</v>
          </cell>
          <cell r="C6754">
            <v>829500</v>
          </cell>
          <cell r="D6754">
            <v>1</v>
          </cell>
          <cell r="E6754">
            <v>0</v>
          </cell>
          <cell r="F6754" t="str">
            <v xml:space="preserve">הוצאות חד פעמיות  </v>
          </cell>
          <cell r="G6754" t="str">
            <v xml:space="preserve"> </v>
          </cell>
          <cell r="H6754">
            <v>0</v>
          </cell>
          <cell r="I6754">
            <v>0</v>
          </cell>
        </row>
        <row r="6755">
          <cell r="A6755">
            <v>1829500931</v>
          </cell>
          <cell r="B6755">
            <v>931</v>
          </cell>
          <cell r="C6755">
            <v>829500</v>
          </cell>
          <cell r="D6755">
            <v>1</v>
          </cell>
          <cell r="E6755">
            <v>0</v>
          </cell>
          <cell r="F6755" t="str">
            <v xml:space="preserve">רכישות חד-פעמיות  </v>
          </cell>
          <cell r="G6755" t="str">
            <v>גמיש</v>
          </cell>
          <cell r="H6755">
            <v>0</v>
          </cell>
          <cell r="I6755">
            <v>0</v>
          </cell>
        </row>
        <row r="6756">
          <cell r="A6756">
            <v>1829500961</v>
          </cell>
          <cell r="B6756">
            <v>961</v>
          </cell>
          <cell r="C6756">
            <v>829500</v>
          </cell>
          <cell r="D6756">
            <v>1</v>
          </cell>
          <cell r="E6756">
            <v>0</v>
          </cell>
          <cell r="F6756" t="str">
            <v>רז' פעולות ורכישות</v>
          </cell>
          <cell r="G6756" t="str">
            <v>גמיש</v>
          </cell>
          <cell r="H6756">
            <v>0</v>
          </cell>
          <cell r="I6756">
            <v>0</v>
          </cell>
        </row>
        <row r="6757">
          <cell r="A6757" t="e">
            <v>#VALUE!</v>
          </cell>
          <cell r="B6757" t="str">
            <v>829500  סך הכל</v>
          </cell>
          <cell r="C6757">
            <v>0</v>
          </cell>
          <cell r="D6757">
            <v>0</v>
          </cell>
          <cell r="E6757">
            <v>0</v>
          </cell>
          <cell r="F6757" t="str">
            <v xml:space="preserve">מרכז פיס - ברקת   </v>
          </cell>
          <cell r="G6757">
            <v>0</v>
          </cell>
          <cell r="H6757">
            <v>0</v>
          </cell>
          <cell r="I6757">
            <v>116400</v>
          </cell>
        </row>
        <row r="6758">
          <cell r="A6758">
            <v>18296000</v>
          </cell>
          <cell r="B6758">
            <v>0</v>
          </cell>
          <cell r="C6758">
            <v>829600</v>
          </cell>
          <cell r="D6758">
            <v>1</v>
          </cell>
          <cell r="E6758">
            <v>0</v>
          </cell>
          <cell r="F6758" t="str">
            <v xml:space="preserve">מרכז פיס קרית שרת </v>
          </cell>
          <cell r="G6758" t="str">
            <v xml:space="preserve"> </v>
          </cell>
          <cell r="H6758">
            <v>0</v>
          </cell>
          <cell r="I6758">
            <v>0</v>
          </cell>
        </row>
        <row r="6759">
          <cell r="A6759">
            <v>1829600100</v>
          </cell>
          <cell r="B6759">
            <v>100</v>
          </cell>
          <cell r="C6759">
            <v>829600</v>
          </cell>
          <cell r="D6759">
            <v>1</v>
          </cell>
          <cell r="E6759">
            <v>0</v>
          </cell>
          <cell r="F6759" t="str">
            <v>שכר עובדים לפי תקן</v>
          </cell>
          <cell r="G6759" t="str">
            <v xml:space="preserve"> </v>
          </cell>
          <cell r="H6759">
            <v>0</v>
          </cell>
          <cell r="I6759">
            <v>0</v>
          </cell>
        </row>
        <row r="6760">
          <cell r="A6760">
            <v>1829600110</v>
          </cell>
          <cell r="B6760">
            <v>110</v>
          </cell>
          <cell r="C6760">
            <v>829600</v>
          </cell>
          <cell r="D6760">
            <v>1</v>
          </cell>
          <cell r="E6760">
            <v>0</v>
          </cell>
          <cell r="F6760" t="str">
            <v>השכר הקובע-תקציבית</v>
          </cell>
          <cell r="G6760" t="str">
            <v>שכר</v>
          </cell>
          <cell r="H6760">
            <v>0</v>
          </cell>
          <cell r="I6760">
            <v>0</v>
          </cell>
        </row>
        <row r="6761">
          <cell r="A6761">
            <v>1829600119</v>
          </cell>
          <cell r="B6761">
            <v>119</v>
          </cell>
          <cell r="C6761">
            <v>829600</v>
          </cell>
          <cell r="D6761">
            <v>1</v>
          </cell>
          <cell r="E6761">
            <v>0</v>
          </cell>
          <cell r="F6761" t="str">
            <v xml:space="preserve">השכר הקובע-צוברת  </v>
          </cell>
          <cell r="G6761" t="str">
            <v>שכר</v>
          </cell>
          <cell r="H6761">
            <v>0</v>
          </cell>
          <cell r="I6761">
            <v>0</v>
          </cell>
        </row>
        <row r="6762">
          <cell r="A6762">
            <v>1829600122</v>
          </cell>
          <cell r="B6762">
            <v>122</v>
          </cell>
          <cell r="C6762">
            <v>829600</v>
          </cell>
          <cell r="D6762">
            <v>1</v>
          </cell>
          <cell r="E6762">
            <v>0</v>
          </cell>
          <cell r="F6762" t="str">
            <v xml:space="preserve">ביגוד             </v>
          </cell>
          <cell r="G6762" t="str">
            <v>שכר</v>
          </cell>
          <cell r="H6762">
            <v>0</v>
          </cell>
          <cell r="I6762">
            <v>0</v>
          </cell>
        </row>
        <row r="6763">
          <cell r="A6763">
            <v>1829600126</v>
          </cell>
          <cell r="B6763">
            <v>126</v>
          </cell>
          <cell r="C6763">
            <v>829600</v>
          </cell>
          <cell r="D6763">
            <v>1</v>
          </cell>
          <cell r="E6763">
            <v>0</v>
          </cell>
          <cell r="F6763" t="str">
            <v xml:space="preserve">דמי הבראה         </v>
          </cell>
          <cell r="G6763" t="str">
            <v>שכר</v>
          </cell>
          <cell r="H6763">
            <v>0</v>
          </cell>
          <cell r="I6763">
            <v>0</v>
          </cell>
        </row>
        <row r="6764">
          <cell r="A6764">
            <v>1829600130</v>
          </cell>
          <cell r="B6764">
            <v>130</v>
          </cell>
          <cell r="C6764">
            <v>829600</v>
          </cell>
          <cell r="D6764">
            <v>1</v>
          </cell>
          <cell r="E6764">
            <v>0</v>
          </cell>
          <cell r="F6764" t="str">
            <v xml:space="preserve">שעות נוספות       </v>
          </cell>
          <cell r="G6764" t="str">
            <v>שכר</v>
          </cell>
          <cell r="H6764">
            <v>0</v>
          </cell>
          <cell r="I6764">
            <v>0</v>
          </cell>
        </row>
        <row r="6765">
          <cell r="A6765">
            <v>1829600140</v>
          </cell>
          <cell r="B6765">
            <v>140</v>
          </cell>
          <cell r="C6765">
            <v>829600</v>
          </cell>
          <cell r="D6765">
            <v>1</v>
          </cell>
          <cell r="E6765">
            <v>0</v>
          </cell>
          <cell r="F6765" t="str">
            <v>השתתפות באחזקת רכב</v>
          </cell>
          <cell r="G6765" t="str">
            <v>שכר</v>
          </cell>
          <cell r="H6765">
            <v>0</v>
          </cell>
          <cell r="I6765">
            <v>0</v>
          </cell>
        </row>
        <row r="6766">
          <cell r="A6766">
            <v>1829600210</v>
          </cell>
          <cell r="B6766">
            <v>210</v>
          </cell>
          <cell r="C6766">
            <v>829600</v>
          </cell>
          <cell r="D6766">
            <v>1</v>
          </cell>
          <cell r="E6766">
            <v>0</v>
          </cell>
          <cell r="F6766" t="str">
            <v xml:space="preserve">השכר הקובע        </v>
          </cell>
          <cell r="G6766" t="str">
            <v>שכר</v>
          </cell>
          <cell r="H6766">
            <v>0</v>
          </cell>
          <cell r="I6766">
            <v>0</v>
          </cell>
        </row>
        <row r="6767">
          <cell r="A6767">
            <v>1829600216</v>
          </cell>
          <cell r="B6767">
            <v>216</v>
          </cell>
          <cell r="C6767">
            <v>829600</v>
          </cell>
          <cell r="D6767">
            <v>1</v>
          </cell>
          <cell r="E6767">
            <v>0</v>
          </cell>
          <cell r="F6767" t="str">
            <v xml:space="preserve">שכר מועדוני ספורט </v>
          </cell>
          <cell r="G6767" t="str">
            <v>שכר</v>
          </cell>
          <cell r="H6767">
            <v>0</v>
          </cell>
          <cell r="I6767">
            <v>0</v>
          </cell>
        </row>
        <row r="6768">
          <cell r="A6768">
            <v>1829600219</v>
          </cell>
          <cell r="B6768">
            <v>219</v>
          </cell>
          <cell r="C6768">
            <v>829600</v>
          </cell>
          <cell r="D6768">
            <v>1</v>
          </cell>
          <cell r="E6768">
            <v>0</v>
          </cell>
          <cell r="F6768" t="str">
            <v xml:space="preserve">שכר קייטנת קיץ    </v>
          </cell>
          <cell r="G6768" t="str">
            <v>שכר</v>
          </cell>
          <cell r="H6768">
            <v>0</v>
          </cell>
          <cell r="I6768">
            <v>0</v>
          </cell>
        </row>
        <row r="6769">
          <cell r="A6769">
            <v>1829600250</v>
          </cell>
          <cell r="B6769">
            <v>250</v>
          </cell>
          <cell r="C6769">
            <v>829600</v>
          </cell>
          <cell r="D6769">
            <v>1</v>
          </cell>
          <cell r="E6769">
            <v>0</v>
          </cell>
          <cell r="F6769" t="str">
            <v>שכר מושאלים</v>
          </cell>
          <cell r="G6769" t="str">
            <v>שכר</v>
          </cell>
          <cell r="H6769">
            <v>0</v>
          </cell>
          <cell r="I6769">
            <v>0</v>
          </cell>
        </row>
        <row r="6770">
          <cell r="A6770">
            <v>1829600420</v>
          </cell>
          <cell r="B6770">
            <v>420</v>
          </cell>
          <cell r="C6770">
            <v>829600</v>
          </cell>
          <cell r="D6770">
            <v>1</v>
          </cell>
          <cell r="E6770">
            <v>0</v>
          </cell>
          <cell r="F6770" t="str">
            <v xml:space="preserve">כיבוי אש          </v>
          </cell>
          <cell r="G6770" t="str">
            <v>גמיש</v>
          </cell>
          <cell r="H6770">
            <v>0</v>
          </cell>
          <cell r="I6770">
            <v>0</v>
          </cell>
        </row>
        <row r="6771">
          <cell r="A6771">
            <v>1829600423</v>
          </cell>
          <cell r="B6771">
            <v>423</v>
          </cell>
          <cell r="C6771">
            <v>829600</v>
          </cell>
          <cell r="D6771">
            <v>1</v>
          </cell>
          <cell r="E6771">
            <v>0</v>
          </cell>
          <cell r="F6771" t="str">
            <v xml:space="preserve">תחזוקת מבנה       </v>
          </cell>
          <cell r="G6771" t="str">
            <v>קשיח</v>
          </cell>
          <cell r="H6771">
            <v>0</v>
          </cell>
          <cell r="I6771">
            <v>0</v>
          </cell>
        </row>
        <row r="6772">
          <cell r="A6772">
            <v>1829600431</v>
          </cell>
          <cell r="B6772">
            <v>431</v>
          </cell>
          <cell r="C6772">
            <v>829600</v>
          </cell>
          <cell r="D6772">
            <v>1</v>
          </cell>
          <cell r="E6772">
            <v>0</v>
          </cell>
          <cell r="F6772" t="str">
            <v xml:space="preserve">חשמל              </v>
          </cell>
          <cell r="G6772" t="str">
            <v>קשיח</v>
          </cell>
          <cell r="H6772">
            <v>0</v>
          </cell>
          <cell r="I6772">
            <v>0</v>
          </cell>
        </row>
        <row r="6773">
          <cell r="A6773">
            <v>1829600432</v>
          </cell>
          <cell r="B6773">
            <v>432</v>
          </cell>
          <cell r="C6773">
            <v>829600</v>
          </cell>
          <cell r="D6773">
            <v>1</v>
          </cell>
          <cell r="E6773">
            <v>0</v>
          </cell>
          <cell r="F6773" t="str">
            <v xml:space="preserve">מים               </v>
          </cell>
          <cell r="G6773" t="str">
            <v>קשיח</v>
          </cell>
          <cell r="H6773">
            <v>0</v>
          </cell>
          <cell r="I6773">
            <v>0</v>
          </cell>
        </row>
        <row r="6774">
          <cell r="A6774">
            <v>1829600433</v>
          </cell>
          <cell r="B6774">
            <v>433</v>
          </cell>
          <cell r="C6774">
            <v>829600</v>
          </cell>
          <cell r="D6774">
            <v>1</v>
          </cell>
          <cell r="E6774">
            <v>0</v>
          </cell>
          <cell r="F6774" t="str">
            <v xml:space="preserve">חומרי נקיון       </v>
          </cell>
          <cell r="G6774" t="str">
            <v>גמיש</v>
          </cell>
          <cell r="H6774">
            <v>0</v>
          </cell>
          <cell r="I6774">
            <v>0</v>
          </cell>
        </row>
        <row r="6775">
          <cell r="A6775">
            <v>1829600434</v>
          </cell>
          <cell r="B6775">
            <v>434</v>
          </cell>
          <cell r="C6775">
            <v>829600</v>
          </cell>
          <cell r="D6775">
            <v>1</v>
          </cell>
          <cell r="E6775">
            <v>0</v>
          </cell>
          <cell r="F6775" t="str">
            <v xml:space="preserve">חיטוי והדברה      </v>
          </cell>
          <cell r="G6775" t="str">
            <v>גמיש</v>
          </cell>
          <cell r="H6775">
            <v>0</v>
          </cell>
          <cell r="I6775">
            <v>0</v>
          </cell>
        </row>
        <row r="6776">
          <cell r="A6776">
            <v>1829600437</v>
          </cell>
          <cell r="B6776">
            <v>437</v>
          </cell>
          <cell r="C6776">
            <v>829600</v>
          </cell>
          <cell r="D6776">
            <v>1</v>
          </cell>
          <cell r="E6776">
            <v>0</v>
          </cell>
          <cell r="F6776" t="str">
            <v xml:space="preserve">אחזקת אזעקה       </v>
          </cell>
          <cell r="G6776" t="str">
            <v>קשיח</v>
          </cell>
          <cell r="H6776">
            <v>0</v>
          </cell>
          <cell r="I6776">
            <v>0</v>
          </cell>
        </row>
        <row r="6777">
          <cell r="A6777">
            <v>1829600441</v>
          </cell>
          <cell r="B6777">
            <v>441</v>
          </cell>
          <cell r="C6777">
            <v>829600</v>
          </cell>
          <cell r="D6777">
            <v>1</v>
          </cell>
          <cell r="E6777">
            <v>0</v>
          </cell>
          <cell r="F6777" t="str">
            <v xml:space="preserve">ביטוח             </v>
          </cell>
          <cell r="G6777" t="str">
            <v>קשיח</v>
          </cell>
          <cell r="H6777">
            <v>0</v>
          </cell>
          <cell r="I6777">
            <v>0</v>
          </cell>
        </row>
        <row r="6778">
          <cell r="A6778">
            <v>1829600450</v>
          </cell>
          <cell r="B6778">
            <v>450</v>
          </cell>
          <cell r="C6778">
            <v>829600</v>
          </cell>
          <cell r="D6778">
            <v>1</v>
          </cell>
          <cell r="E6778">
            <v>0</v>
          </cell>
          <cell r="F6778" t="str">
            <v xml:space="preserve">ריהוט ואחזקתו     </v>
          </cell>
          <cell r="G6778" t="str">
            <v>גמיש</v>
          </cell>
          <cell r="H6778">
            <v>0</v>
          </cell>
          <cell r="I6778">
            <v>0</v>
          </cell>
        </row>
        <row r="6779">
          <cell r="A6779">
            <v>1829600471</v>
          </cell>
          <cell r="B6779">
            <v>471</v>
          </cell>
          <cell r="C6779">
            <v>829600</v>
          </cell>
          <cell r="D6779">
            <v>1</v>
          </cell>
          <cell r="E6779">
            <v>0</v>
          </cell>
          <cell r="F6779" t="str">
            <v xml:space="preserve">מכשירי כתיבה      </v>
          </cell>
          <cell r="G6779" t="str">
            <v>גמיש</v>
          </cell>
          <cell r="H6779">
            <v>0</v>
          </cell>
          <cell r="I6779">
            <v>0</v>
          </cell>
        </row>
        <row r="6780">
          <cell r="A6780">
            <v>1829600511</v>
          </cell>
          <cell r="B6780">
            <v>511</v>
          </cell>
          <cell r="C6780">
            <v>829600</v>
          </cell>
          <cell r="D6780">
            <v>1</v>
          </cell>
          <cell r="E6780">
            <v>0</v>
          </cell>
          <cell r="F6780" t="str">
            <v xml:space="preserve">אירוח וכיבוד      </v>
          </cell>
          <cell r="G6780" t="str">
            <v>גמיש</v>
          </cell>
          <cell r="H6780">
            <v>0</v>
          </cell>
          <cell r="I6780">
            <v>0</v>
          </cell>
        </row>
        <row r="6781">
          <cell r="A6781">
            <v>1829600512</v>
          </cell>
          <cell r="B6781">
            <v>512</v>
          </cell>
          <cell r="C6781">
            <v>829600</v>
          </cell>
          <cell r="D6781">
            <v>1</v>
          </cell>
          <cell r="E6781">
            <v>0</v>
          </cell>
          <cell r="F6781" t="str">
            <v xml:space="preserve">נסיעות ואש"ל      </v>
          </cell>
          <cell r="G6781" t="str">
            <v>גמיש</v>
          </cell>
          <cell r="H6781">
            <v>0</v>
          </cell>
          <cell r="I6781">
            <v>0</v>
          </cell>
        </row>
        <row r="6782">
          <cell r="A6782">
            <v>1829600540</v>
          </cell>
          <cell r="B6782">
            <v>540</v>
          </cell>
          <cell r="C6782">
            <v>829600</v>
          </cell>
          <cell r="D6782">
            <v>1</v>
          </cell>
          <cell r="E6782">
            <v>0</v>
          </cell>
          <cell r="F6782" t="str">
            <v xml:space="preserve">הוצאות טלפון      </v>
          </cell>
          <cell r="G6782" t="str">
            <v>קשיח</v>
          </cell>
          <cell r="H6782">
            <v>0</v>
          </cell>
          <cell r="I6782">
            <v>0</v>
          </cell>
        </row>
        <row r="6783">
          <cell r="A6783">
            <v>1829600544</v>
          </cell>
          <cell r="B6783">
            <v>544</v>
          </cell>
          <cell r="C6783">
            <v>829600</v>
          </cell>
          <cell r="D6783">
            <v>1</v>
          </cell>
          <cell r="E6783">
            <v>0</v>
          </cell>
          <cell r="F6783" t="str">
            <v xml:space="preserve">הוצאות דאר        </v>
          </cell>
          <cell r="G6783" t="str">
            <v>קשיח</v>
          </cell>
          <cell r="H6783">
            <v>0</v>
          </cell>
          <cell r="I6783">
            <v>0</v>
          </cell>
        </row>
        <row r="6784">
          <cell r="A6784">
            <v>1829600550</v>
          </cell>
          <cell r="B6784">
            <v>550</v>
          </cell>
          <cell r="C6784">
            <v>829600</v>
          </cell>
          <cell r="D6784">
            <v>1</v>
          </cell>
          <cell r="E6784">
            <v>0</v>
          </cell>
          <cell r="F6784" t="str">
            <v xml:space="preserve">פירסומים          </v>
          </cell>
          <cell r="G6784" t="str">
            <v>גמיש</v>
          </cell>
          <cell r="H6784">
            <v>0</v>
          </cell>
          <cell r="I6784">
            <v>0</v>
          </cell>
        </row>
        <row r="6785">
          <cell r="A6785">
            <v>1829600551</v>
          </cell>
          <cell r="B6785">
            <v>551</v>
          </cell>
          <cell r="C6785">
            <v>829600</v>
          </cell>
          <cell r="D6785">
            <v>1</v>
          </cell>
          <cell r="E6785">
            <v>0</v>
          </cell>
          <cell r="F6785" t="str">
            <v xml:space="preserve">מודעות והדבקתן    </v>
          </cell>
          <cell r="G6785" t="str">
            <v>גמיש</v>
          </cell>
          <cell r="H6785">
            <v>0</v>
          </cell>
          <cell r="I6785">
            <v>0</v>
          </cell>
        </row>
        <row r="6786">
          <cell r="A6786">
            <v>1829600561</v>
          </cell>
          <cell r="B6786">
            <v>561</v>
          </cell>
          <cell r="C6786">
            <v>829600</v>
          </cell>
          <cell r="D6786">
            <v>1</v>
          </cell>
          <cell r="E6786">
            <v>0</v>
          </cell>
          <cell r="F6786" t="str">
            <v xml:space="preserve">שיכפולים          </v>
          </cell>
          <cell r="G6786" t="str">
            <v>גמיש</v>
          </cell>
          <cell r="H6786">
            <v>0</v>
          </cell>
          <cell r="I6786">
            <v>0</v>
          </cell>
        </row>
        <row r="6787">
          <cell r="A6787">
            <v>1829600562</v>
          </cell>
          <cell r="B6787">
            <v>562</v>
          </cell>
          <cell r="C6787">
            <v>829600</v>
          </cell>
          <cell r="D6787">
            <v>1</v>
          </cell>
          <cell r="E6787">
            <v>0</v>
          </cell>
          <cell r="F6787" t="str">
            <v xml:space="preserve">הדפסות            </v>
          </cell>
          <cell r="G6787" t="str">
            <v>גמיש</v>
          </cell>
          <cell r="H6787">
            <v>0</v>
          </cell>
          <cell r="I6787">
            <v>0</v>
          </cell>
        </row>
        <row r="6788">
          <cell r="A6788">
            <v>1829600710</v>
          </cell>
          <cell r="B6788">
            <v>710</v>
          </cell>
          <cell r="C6788">
            <v>829600</v>
          </cell>
          <cell r="D6788">
            <v>1</v>
          </cell>
          <cell r="E6788">
            <v>0</v>
          </cell>
          <cell r="F6788" t="str">
            <v xml:space="preserve">הובלות והסעות     </v>
          </cell>
          <cell r="G6788" t="str">
            <v>גמיש</v>
          </cell>
          <cell r="H6788">
            <v>0</v>
          </cell>
          <cell r="I6788">
            <v>0</v>
          </cell>
        </row>
        <row r="6789">
          <cell r="A6789">
            <v>1829600721</v>
          </cell>
          <cell r="B6789">
            <v>721</v>
          </cell>
          <cell r="C6789">
            <v>829600</v>
          </cell>
          <cell r="D6789">
            <v>1</v>
          </cell>
          <cell r="E6789">
            <v>0</v>
          </cell>
          <cell r="F6789" t="str">
            <v>חמרים-תחזוקת מבנים</v>
          </cell>
          <cell r="G6789" t="str">
            <v>גמיש</v>
          </cell>
          <cell r="H6789">
            <v>0</v>
          </cell>
          <cell r="I6789">
            <v>0</v>
          </cell>
        </row>
        <row r="6790">
          <cell r="A6790">
            <v>1829600722</v>
          </cell>
          <cell r="B6790">
            <v>722</v>
          </cell>
          <cell r="C6790">
            <v>829600</v>
          </cell>
          <cell r="D6790">
            <v>1</v>
          </cell>
          <cell r="E6790">
            <v>0</v>
          </cell>
          <cell r="F6790" t="str">
            <v>חמרים-תחזוקה עצמית</v>
          </cell>
          <cell r="G6790" t="str">
            <v>גמיש</v>
          </cell>
          <cell r="H6790">
            <v>0</v>
          </cell>
          <cell r="I6790">
            <v>0</v>
          </cell>
        </row>
        <row r="6791">
          <cell r="A6791">
            <v>1829600742</v>
          </cell>
          <cell r="B6791">
            <v>742</v>
          </cell>
          <cell r="C6791">
            <v>829600</v>
          </cell>
          <cell r="D6791">
            <v>1</v>
          </cell>
          <cell r="E6791">
            <v>0</v>
          </cell>
          <cell r="F6791" t="str">
            <v xml:space="preserve">כלים וציוד        </v>
          </cell>
          <cell r="G6791" t="str">
            <v>גמיש</v>
          </cell>
          <cell r="H6791">
            <v>0</v>
          </cell>
          <cell r="I6791">
            <v>0</v>
          </cell>
        </row>
        <row r="6792">
          <cell r="A6792">
            <v>1829600743</v>
          </cell>
          <cell r="B6792">
            <v>743</v>
          </cell>
          <cell r="C6792">
            <v>829600</v>
          </cell>
          <cell r="D6792">
            <v>1</v>
          </cell>
          <cell r="E6792">
            <v>0</v>
          </cell>
          <cell r="F6792" t="str">
            <v xml:space="preserve">תחזוקת ציוד       </v>
          </cell>
          <cell r="G6792" t="str">
            <v>גמיש</v>
          </cell>
          <cell r="H6792">
            <v>0</v>
          </cell>
          <cell r="I6792">
            <v>0</v>
          </cell>
        </row>
        <row r="6793">
          <cell r="A6793">
            <v>1829600744</v>
          </cell>
          <cell r="B6793">
            <v>744</v>
          </cell>
          <cell r="C6793">
            <v>829600</v>
          </cell>
          <cell r="D6793">
            <v>1</v>
          </cell>
          <cell r="E6793">
            <v>0</v>
          </cell>
          <cell r="F6793" t="str">
            <v xml:space="preserve">ציוד ספורט        </v>
          </cell>
          <cell r="G6793" t="str">
            <v>גמיש</v>
          </cell>
          <cell r="H6793">
            <v>0</v>
          </cell>
          <cell r="I6793">
            <v>0</v>
          </cell>
        </row>
        <row r="6794">
          <cell r="A6794">
            <v>1829600745</v>
          </cell>
          <cell r="B6794">
            <v>745</v>
          </cell>
          <cell r="C6794">
            <v>829600</v>
          </cell>
          <cell r="D6794">
            <v>1</v>
          </cell>
          <cell r="E6794">
            <v>0</v>
          </cell>
          <cell r="F6794" t="str">
            <v xml:space="preserve">דמי פריצה - תכולה </v>
          </cell>
          <cell r="G6794" t="str">
            <v>קשיח</v>
          </cell>
          <cell r="H6794">
            <v>0</v>
          </cell>
          <cell r="I6794">
            <v>0</v>
          </cell>
        </row>
        <row r="6795">
          <cell r="A6795">
            <v>1829600746</v>
          </cell>
          <cell r="B6795">
            <v>746</v>
          </cell>
          <cell r="C6795">
            <v>829600</v>
          </cell>
          <cell r="D6795">
            <v>1</v>
          </cell>
          <cell r="E6795">
            <v>0</v>
          </cell>
          <cell r="F6795" t="str">
            <v xml:space="preserve">דמי פריצה - מבנה  </v>
          </cell>
          <cell r="G6795" t="str">
            <v>קשיח</v>
          </cell>
          <cell r="H6795">
            <v>0</v>
          </cell>
          <cell r="I6795">
            <v>0</v>
          </cell>
        </row>
        <row r="6796">
          <cell r="A6796">
            <v>1829600751</v>
          </cell>
          <cell r="B6796">
            <v>751</v>
          </cell>
          <cell r="C6796">
            <v>829600</v>
          </cell>
          <cell r="D6796">
            <v>1</v>
          </cell>
          <cell r="E6796">
            <v>0</v>
          </cell>
          <cell r="F6796" t="str">
            <v xml:space="preserve">עבודות קבלניות    </v>
          </cell>
          <cell r="G6796" t="str">
            <v>גמיש</v>
          </cell>
          <cell r="H6796">
            <v>0</v>
          </cell>
          <cell r="I6796">
            <v>0</v>
          </cell>
        </row>
        <row r="6797">
          <cell r="A6797">
            <v>1829600752</v>
          </cell>
          <cell r="B6797">
            <v>752</v>
          </cell>
          <cell r="C6797">
            <v>829600</v>
          </cell>
          <cell r="D6797">
            <v>1</v>
          </cell>
          <cell r="E6797">
            <v>0</v>
          </cell>
          <cell r="F6797" t="str">
            <v xml:space="preserve">נקיון בקבלנות     </v>
          </cell>
          <cell r="G6797" t="str">
            <v>קשיח</v>
          </cell>
          <cell r="H6797">
            <v>0</v>
          </cell>
          <cell r="I6797">
            <v>0</v>
          </cell>
        </row>
        <row r="6798">
          <cell r="A6798">
            <v>1829600753</v>
          </cell>
          <cell r="B6798">
            <v>753</v>
          </cell>
          <cell r="C6798">
            <v>829600</v>
          </cell>
          <cell r="D6798">
            <v>1</v>
          </cell>
          <cell r="E6798">
            <v>0</v>
          </cell>
          <cell r="F6798" t="str">
            <v xml:space="preserve">עובד חברה         </v>
          </cell>
          <cell r="G6798" t="str">
            <v>קשיח</v>
          </cell>
          <cell r="H6798">
            <v>0</v>
          </cell>
          <cell r="I6798">
            <v>0</v>
          </cell>
        </row>
        <row r="6799">
          <cell r="A6799">
            <v>1829600757</v>
          </cell>
          <cell r="B6799">
            <v>757</v>
          </cell>
          <cell r="C6799">
            <v>829600</v>
          </cell>
          <cell r="D6799">
            <v>1</v>
          </cell>
          <cell r="E6799">
            <v>0</v>
          </cell>
          <cell r="F6799" t="str">
            <v xml:space="preserve">חוגים בקבלנות     </v>
          </cell>
          <cell r="G6799" t="str">
            <v>קשיח</v>
          </cell>
          <cell r="H6799">
            <v>0</v>
          </cell>
          <cell r="I6799">
            <v>0</v>
          </cell>
        </row>
        <row r="6800">
          <cell r="A6800">
            <v>1829600758</v>
          </cell>
          <cell r="B6800">
            <v>758</v>
          </cell>
          <cell r="C6800">
            <v>829600</v>
          </cell>
          <cell r="D6800">
            <v>1</v>
          </cell>
          <cell r="E6800">
            <v>0</v>
          </cell>
          <cell r="F6800" t="str">
            <v xml:space="preserve">הפעלת המרכז       </v>
          </cell>
          <cell r="G6800" t="str">
            <v>גמיש</v>
          </cell>
          <cell r="H6800">
            <v>0</v>
          </cell>
          <cell r="I6800">
            <v>0</v>
          </cell>
        </row>
        <row r="6801">
          <cell r="A6801">
            <v>1829600759</v>
          </cell>
          <cell r="B6801">
            <v>759</v>
          </cell>
          <cell r="C6801">
            <v>829600</v>
          </cell>
          <cell r="D6801">
            <v>1</v>
          </cell>
          <cell r="E6801">
            <v>0</v>
          </cell>
          <cell r="F6801" t="str">
            <v xml:space="preserve">פעולות יחודיות    </v>
          </cell>
          <cell r="G6801" t="str">
            <v>קשיח</v>
          </cell>
          <cell r="H6801">
            <v>0</v>
          </cell>
          <cell r="I6801">
            <v>0</v>
          </cell>
        </row>
        <row r="6802">
          <cell r="A6802">
            <v>1829600763</v>
          </cell>
          <cell r="B6802">
            <v>763</v>
          </cell>
          <cell r="C6802">
            <v>829600</v>
          </cell>
          <cell r="D6802">
            <v>1</v>
          </cell>
          <cell r="E6802">
            <v>0</v>
          </cell>
          <cell r="F6802" t="str">
            <v xml:space="preserve">עובדי חברת מוסדות </v>
          </cell>
          <cell r="G6802" t="str">
            <v>קשיח</v>
          </cell>
          <cell r="H6802">
            <v>0</v>
          </cell>
          <cell r="I6802">
            <v>0</v>
          </cell>
        </row>
        <row r="6803">
          <cell r="A6803">
            <v>1829600780</v>
          </cell>
          <cell r="B6803">
            <v>780</v>
          </cell>
          <cell r="C6803">
            <v>829600</v>
          </cell>
          <cell r="D6803">
            <v>1</v>
          </cell>
          <cell r="E6803">
            <v>0</v>
          </cell>
          <cell r="F6803" t="str">
            <v xml:space="preserve">הרקדות (מהכנסות)  </v>
          </cell>
          <cell r="G6803" t="str">
            <v>קשיח</v>
          </cell>
          <cell r="H6803">
            <v>0</v>
          </cell>
          <cell r="I6803">
            <v>0</v>
          </cell>
        </row>
        <row r="6804">
          <cell r="A6804">
            <v>1829600782</v>
          </cell>
          <cell r="B6804">
            <v>782</v>
          </cell>
          <cell r="C6804">
            <v>829600</v>
          </cell>
          <cell r="D6804">
            <v>1</v>
          </cell>
          <cell r="E6804">
            <v>0</v>
          </cell>
          <cell r="F6804" t="str">
            <v xml:space="preserve">הוצאות (מהכנסות)  </v>
          </cell>
          <cell r="G6804" t="str">
            <v>קשיח</v>
          </cell>
          <cell r="H6804">
            <v>0</v>
          </cell>
          <cell r="I6804">
            <v>0</v>
          </cell>
        </row>
        <row r="6805">
          <cell r="A6805">
            <v>1829600783</v>
          </cell>
          <cell r="B6805">
            <v>783</v>
          </cell>
          <cell r="C6805">
            <v>829600</v>
          </cell>
          <cell r="D6805">
            <v>1</v>
          </cell>
          <cell r="E6805">
            <v>0</v>
          </cell>
          <cell r="F6805" t="str">
            <v xml:space="preserve">פעולות מחנה קייץ  </v>
          </cell>
          <cell r="G6805" t="str">
            <v>גמיש</v>
          </cell>
          <cell r="H6805">
            <v>0</v>
          </cell>
          <cell r="I6805">
            <v>0</v>
          </cell>
        </row>
        <row r="6806">
          <cell r="A6806">
            <v>1829600786</v>
          </cell>
          <cell r="B6806">
            <v>786</v>
          </cell>
          <cell r="C6806">
            <v>829600</v>
          </cell>
          <cell r="D6806">
            <v>1</v>
          </cell>
          <cell r="E6806">
            <v>0</v>
          </cell>
          <cell r="F6806" t="str">
            <v xml:space="preserve">פע' מועדוני ספורט </v>
          </cell>
          <cell r="G6806" t="str">
            <v>גמיש</v>
          </cell>
          <cell r="H6806">
            <v>0</v>
          </cell>
          <cell r="I6806">
            <v>0</v>
          </cell>
        </row>
        <row r="6807">
          <cell r="A6807">
            <v>1829600789</v>
          </cell>
          <cell r="B6807">
            <v>789</v>
          </cell>
          <cell r="C6807">
            <v>829600</v>
          </cell>
          <cell r="D6807">
            <v>1</v>
          </cell>
          <cell r="E6807">
            <v>0</v>
          </cell>
          <cell r="F6807" t="str">
            <v xml:space="preserve">קייטנת קיץ-פעולות </v>
          </cell>
          <cell r="G6807" t="str">
            <v>קשיח</v>
          </cell>
          <cell r="H6807">
            <v>0</v>
          </cell>
          <cell r="I6807">
            <v>0</v>
          </cell>
        </row>
        <row r="6808">
          <cell r="A6808">
            <v>1829600794</v>
          </cell>
          <cell r="B6808">
            <v>794</v>
          </cell>
          <cell r="C6808">
            <v>829600</v>
          </cell>
          <cell r="D6808">
            <v>1</v>
          </cell>
          <cell r="E6808">
            <v>0</v>
          </cell>
          <cell r="F6808" t="str">
            <v xml:space="preserve">השתתפות בעזר 094  </v>
          </cell>
          <cell r="G6808" t="str">
            <v>קשיח</v>
          </cell>
          <cell r="H6808">
            <v>0</v>
          </cell>
          <cell r="I6808">
            <v>0</v>
          </cell>
        </row>
        <row r="6809">
          <cell r="A6809">
            <v>1829600810</v>
          </cell>
          <cell r="B6809">
            <v>810</v>
          </cell>
          <cell r="C6809">
            <v>829600</v>
          </cell>
          <cell r="D6809">
            <v>1</v>
          </cell>
          <cell r="E6809">
            <v>0</v>
          </cell>
          <cell r="F6809" t="str">
            <v>השתתפות בתק' הפעלה</v>
          </cell>
          <cell r="G6809" t="str">
            <v>גמיש</v>
          </cell>
          <cell r="H6809">
            <v>0</v>
          </cell>
          <cell r="I6809">
            <v>160900</v>
          </cell>
        </row>
        <row r="6810">
          <cell r="A6810">
            <v>1829600821</v>
          </cell>
          <cell r="B6810">
            <v>821</v>
          </cell>
          <cell r="C6810">
            <v>829600</v>
          </cell>
          <cell r="D6810">
            <v>1</v>
          </cell>
          <cell r="E6810">
            <v>0</v>
          </cell>
          <cell r="F6810" t="str">
            <v>הפעלת אולם בגין</v>
          </cell>
          <cell r="G6810" t="str">
            <v>גמיש</v>
          </cell>
          <cell r="H6810">
            <v>0</v>
          </cell>
          <cell r="I6810">
            <v>95500</v>
          </cell>
        </row>
        <row r="6811">
          <cell r="A6811">
            <v>1829600879</v>
          </cell>
          <cell r="B6811">
            <v>879</v>
          </cell>
          <cell r="C6811">
            <v>829600</v>
          </cell>
          <cell r="D6811">
            <v>1</v>
          </cell>
          <cell r="E6811">
            <v>0</v>
          </cell>
          <cell r="F6811" t="str">
            <v>ביטוח-כנגד הכנסות</v>
          </cell>
          <cell r="G6811" t="str">
            <v>קשיח</v>
          </cell>
          <cell r="H6811">
            <v>0</v>
          </cell>
          <cell r="I6811">
            <v>0</v>
          </cell>
        </row>
        <row r="6812">
          <cell r="A6812">
            <v>1829600930</v>
          </cell>
          <cell r="B6812">
            <v>930</v>
          </cell>
          <cell r="C6812">
            <v>829600</v>
          </cell>
          <cell r="D6812">
            <v>1</v>
          </cell>
          <cell r="E6812">
            <v>0</v>
          </cell>
          <cell r="F6812" t="str">
            <v xml:space="preserve">ציוד לכבוי אש     </v>
          </cell>
          <cell r="G6812" t="str">
            <v>קשיח</v>
          </cell>
          <cell r="H6812">
            <v>0</v>
          </cell>
          <cell r="I6812">
            <v>0</v>
          </cell>
        </row>
        <row r="6813">
          <cell r="A6813">
            <v>1829600931</v>
          </cell>
          <cell r="B6813">
            <v>931</v>
          </cell>
          <cell r="C6813">
            <v>829600</v>
          </cell>
          <cell r="D6813">
            <v>1</v>
          </cell>
          <cell r="E6813">
            <v>0</v>
          </cell>
          <cell r="F6813" t="str">
            <v xml:space="preserve">רכישות חד פעמיות  </v>
          </cell>
          <cell r="G6813" t="str">
            <v>גמיש</v>
          </cell>
          <cell r="H6813">
            <v>0</v>
          </cell>
          <cell r="I6813">
            <v>0</v>
          </cell>
        </row>
        <row r="6814">
          <cell r="A6814">
            <v>1829600961</v>
          </cell>
          <cell r="B6814">
            <v>961</v>
          </cell>
          <cell r="C6814">
            <v>829600</v>
          </cell>
          <cell r="D6814">
            <v>1</v>
          </cell>
          <cell r="E6814">
            <v>0</v>
          </cell>
          <cell r="F6814" t="str">
            <v>רז' פעולות ורכישות</v>
          </cell>
          <cell r="G6814" t="str">
            <v>גמיש</v>
          </cell>
          <cell r="H6814">
            <v>0</v>
          </cell>
          <cell r="I6814">
            <v>0</v>
          </cell>
        </row>
        <row r="6815">
          <cell r="A6815" t="e">
            <v>#VALUE!</v>
          </cell>
          <cell r="B6815" t="str">
            <v>829600  סך הכל</v>
          </cell>
          <cell r="C6815">
            <v>0</v>
          </cell>
          <cell r="D6815">
            <v>0</v>
          </cell>
          <cell r="E6815">
            <v>0</v>
          </cell>
          <cell r="F6815" t="str">
            <v xml:space="preserve">מרכז פיס קרית שרת </v>
          </cell>
          <cell r="G6815">
            <v>0</v>
          </cell>
          <cell r="H6815">
            <v>0</v>
          </cell>
          <cell r="I6815">
            <v>256400</v>
          </cell>
        </row>
        <row r="6816">
          <cell r="A6816">
            <v>18297000</v>
          </cell>
          <cell r="B6816">
            <v>0</v>
          </cell>
          <cell r="C6816">
            <v>829700</v>
          </cell>
          <cell r="D6816">
            <v>1</v>
          </cell>
          <cell r="E6816">
            <v>0</v>
          </cell>
          <cell r="F6816" t="str">
            <v xml:space="preserve">מרכז ספורט טיפולי </v>
          </cell>
          <cell r="G6816" t="str">
            <v xml:space="preserve"> </v>
          </cell>
          <cell r="H6816">
            <v>0</v>
          </cell>
          <cell r="I6816">
            <v>0</v>
          </cell>
        </row>
        <row r="6817">
          <cell r="A6817">
            <v>1829700110</v>
          </cell>
          <cell r="B6817">
            <v>110</v>
          </cell>
          <cell r="C6817">
            <v>829700</v>
          </cell>
          <cell r="D6817">
            <v>1</v>
          </cell>
          <cell r="E6817">
            <v>0</v>
          </cell>
          <cell r="F6817" t="str">
            <v>השכר הקובע-תקציבית</v>
          </cell>
          <cell r="G6817" t="str">
            <v>שכר</v>
          </cell>
          <cell r="H6817">
            <v>0</v>
          </cell>
          <cell r="I6817">
            <v>0</v>
          </cell>
        </row>
        <row r="6818">
          <cell r="A6818">
            <v>1829700119</v>
          </cell>
          <cell r="B6818">
            <v>119</v>
          </cell>
          <cell r="C6818">
            <v>829700</v>
          </cell>
          <cell r="D6818">
            <v>1</v>
          </cell>
          <cell r="E6818">
            <v>0</v>
          </cell>
          <cell r="F6818" t="str">
            <v xml:space="preserve">השכר הקובע-צוברת  </v>
          </cell>
          <cell r="G6818" t="str">
            <v>שכר</v>
          </cell>
          <cell r="H6818">
            <v>0</v>
          </cell>
          <cell r="I6818">
            <v>0</v>
          </cell>
        </row>
        <row r="6819">
          <cell r="A6819">
            <v>1829700122</v>
          </cell>
          <cell r="B6819">
            <v>122</v>
          </cell>
          <cell r="C6819">
            <v>829700</v>
          </cell>
          <cell r="D6819">
            <v>1</v>
          </cell>
          <cell r="E6819">
            <v>0</v>
          </cell>
          <cell r="F6819" t="str">
            <v xml:space="preserve">ביגוד             </v>
          </cell>
          <cell r="G6819" t="str">
            <v>שכר</v>
          </cell>
          <cell r="H6819">
            <v>0</v>
          </cell>
          <cell r="I6819">
            <v>0</v>
          </cell>
        </row>
        <row r="6820">
          <cell r="A6820">
            <v>1829700126</v>
          </cell>
          <cell r="B6820">
            <v>126</v>
          </cell>
          <cell r="C6820">
            <v>829700</v>
          </cell>
          <cell r="D6820">
            <v>1</v>
          </cell>
          <cell r="E6820">
            <v>0</v>
          </cell>
          <cell r="F6820" t="str">
            <v xml:space="preserve">דמי הבראה         </v>
          </cell>
          <cell r="G6820" t="str">
            <v>שכר</v>
          </cell>
          <cell r="H6820">
            <v>0</v>
          </cell>
          <cell r="I6820">
            <v>0</v>
          </cell>
        </row>
        <row r="6821">
          <cell r="A6821">
            <v>1829700130</v>
          </cell>
          <cell r="B6821">
            <v>130</v>
          </cell>
          <cell r="C6821">
            <v>829700</v>
          </cell>
          <cell r="D6821">
            <v>1</v>
          </cell>
          <cell r="E6821">
            <v>0</v>
          </cell>
          <cell r="F6821" t="str">
            <v xml:space="preserve">שעות נוספות       </v>
          </cell>
          <cell r="G6821" t="str">
            <v>שכר</v>
          </cell>
          <cell r="H6821">
            <v>0</v>
          </cell>
          <cell r="I6821">
            <v>0</v>
          </cell>
        </row>
        <row r="6822">
          <cell r="A6822">
            <v>1829700140</v>
          </cell>
          <cell r="B6822">
            <v>140</v>
          </cell>
          <cell r="C6822">
            <v>829700</v>
          </cell>
          <cell r="D6822">
            <v>1</v>
          </cell>
          <cell r="E6822">
            <v>0</v>
          </cell>
          <cell r="F6822" t="str">
            <v>השתתפות באחזקת רכב</v>
          </cell>
          <cell r="G6822" t="str">
            <v>שכר</v>
          </cell>
          <cell r="H6822">
            <v>0</v>
          </cell>
          <cell r="I6822">
            <v>0</v>
          </cell>
        </row>
        <row r="6823">
          <cell r="A6823">
            <v>1829700200</v>
          </cell>
          <cell r="B6823">
            <v>200</v>
          </cell>
          <cell r="C6823">
            <v>829700</v>
          </cell>
          <cell r="D6823">
            <v>1</v>
          </cell>
          <cell r="E6823">
            <v>0</v>
          </cell>
          <cell r="F6823" t="str">
            <v>שכר עובדים ללא תקן</v>
          </cell>
          <cell r="G6823" t="str">
            <v xml:space="preserve"> </v>
          </cell>
          <cell r="H6823">
            <v>0</v>
          </cell>
          <cell r="I6823">
            <v>0</v>
          </cell>
        </row>
        <row r="6824">
          <cell r="A6824">
            <v>1829700210</v>
          </cell>
          <cell r="B6824">
            <v>210</v>
          </cell>
          <cell r="C6824">
            <v>829700</v>
          </cell>
          <cell r="D6824">
            <v>1</v>
          </cell>
          <cell r="E6824">
            <v>0</v>
          </cell>
          <cell r="F6824" t="str">
            <v xml:space="preserve">השכר הקובע        </v>
          </cell>
          <cell r="G6824" t="str">
            <v>שכר</v>
          </cell>
          <cell r="H6824">
            <v>0</v>
          </cell>
          <cell r="I6824">
            <v>0</v>
          </cell>
        </row>
        <row r="6825">
          <cell r="A6825">
            <v>1829700250</v>
          </cell>
          <cell r="B6825">
            <v>250</v>
          </cell>
          <cell r="C6825">
            <v>829700</v>
          </cell>
          <cell r="D6825">
            <v>1</v>
          </cell>
          <cell r="E6825">
            <v>0</v>
          </cell>
          <cell r="F6825" t="str">
            <v>שכר מושאלים</v>
          </cell>
          <cell r="G6825" t="str">
            <v>שכר</v>
          </cell>
          <cell r="H6825">
            <v>0</v>
          </cell>
          <cell r="I6825">
            <v>0</v>
          </cell>
        </row>
        <row r="6826">
          <cell r="A6826">
            <v>1829700400</v>
          </cell>
          <cell r="B6826">
            <v>400</v>
          </cell>
          <cell r="C6826">
            <v>829700</v>
          </cell>
          <cell r="D6826">
            <v>1</v>
          </cell>
          <cell r="E6826">
            <v>0</v>
          </cell>
          <cell r="F6826" t="str">
            <v>אחזקת בנינים וציוד</v>
          </cell>
          <cell r="G6826" t="str">
            <v xml:space="preserve"> </v>
          </cell>
          <cell r="H6826">
            <v>0</v>
          </cell>
          <cell r="I6826">
            <v>0</v>
          </cell>
        </row>
        <row r="6827">
          <cell r="A6827">
            <v>1829700420</v>
          </cell>
          <cell r="B6827">
            <v>420</v>
          </cell>
          <cell r="C6827">
            <v>829700</v>
          </cell>
          <cell r="D6827">
            <v>1</v>
          </cell>
          <cell r="E6827">
            <v>0</v>
          </cell>
          <cell r="F6827" t="str">
            <v xml:space="preserve">כיבוי אש          </v>
          </cell>
          <cell r="G6827" t="str">
            <v>גמיש</v>
          </cell>
          <cell r="H6827">
            <v>0</v>
          </cell>
          <cell r="I6827">
            <v>0</v>
          </cell>
        </row>
        <row r="6828">
          <cell r="A6828">
            <v>1829700423</v>
          </cell>
          <cell r="B6828">
            <v>423</v>
          </cell>
          <cell r="C6828">
            <v>829700</v>
          </cell>
          <cell r="D6828">
            <v>1</v>
          </cell>
          <cell r="E6828">
            <v>0</v>
          </cell>
          <cell r="F6828" t="str">
            <v xml:space="preserve">תחזוקת מבנה       </v>
          </cell>
          <cell r="G6828" t="str">
            <v>קשיח</v>
          </cell>
          <cell r="H6828">
            <v>0</v>
          </cell>
          <cell r="I6828">
            <v>0</v>
          </cell>
        </row>
        <row r="6829">
          <cell r="A6829">
            <v>1829700431</v>
          </cell>
          <cell r="B6829">
            <v>431</v>
          </cell>
          <cell r="C6829">
            <v>829700</v>
          </cell>
          <cell r="D6829">
            <v>1</v>
          </cell>
          <cell r="E6829">
            <v>0</v>
          </cell>
          <cell r="F6829" t="str">
            <v xml:space="preserve">חשמל              </v>
          </cell>
          <cell r="G6829" t="str">
            <v>קשיח</v>
          </cell>
          <cell r="H6829">
            <v>0</v>
          </cell>
          <cell r="I6829">
            <v>0</v>
          </cell>
        </row>
        <row r="6830">
          <cell r="A6830">
            <v>1829700432</v>
          </cell>
          <cell r="B6830">
            <v>432</v>
          </cell>
          <cell r="C6830">
            <v>829700</v>
          </cell>
          <cell r="D6830">
            <v>1</v>
          </cell>
          <cell r="E6830">
            <v>0</v>
          </cell>
          <cell r="F6830" t="str">
            <v xml:space="preserve">מים               </v>
          </cell>
          <cell r="G6830" t="str">
            <v>קשיח</v>
          </cell>
          <cell r="H6830">
            <v>0</v>
          </cell>
          <cell r="I6830">
            <v>0</v>
          </cell>
        </row>
        <row r="6831">
          <cell r="A6831">
            <v>1829700433</v>
          </cell>
          <cell r="B6831">
            <v>433</v>
          </cell>
          <cell r="C6831">
            <v>829700</v>
          </cell>
          <cell r="D6831">
            <v>1</v>
          </cell>
          <cell r="E6831">
            <v>0</v>
          </cell>
          <cell r="F6831" t="str">
            <v xml:space="preserve">חומרי נקיון       </v>
          </cell>
          <cell r="G6831" t="str">
            <v>גמיש</v>
          </cell>
          <cell r="H6831">
            <v>0</v>
          </cell>
          <cell r="I6831">
            <v>0</v>
          </cell>
        </row>
        <row r="6832">
          <cell r="A6832">
            <v>1829700436</v>
          </cell>
          <cell r="B6832">
            <v>436</v>
          </cell>
          <cell r="C6832">
            <v>829700</v>
          </cell>
          <cell r="D6832">
            <v>1</v>
          </cell>
          <cell r="E6832">
            <v>0</v>
          </cell>
          <cell r="F6832" t="str">
            <v xml:space="preserve">אחזקת מזגנים      </v>
          </cell>
          <cell r="G6832" t="str">
            <v>קשיח</v>
          </cell>
          <cell r="H6832">
            <v>0</v>
          </cell>
          <cell r="I6832">
            <v>0</v>
          </cell>
        </row>
        <row r="6833">
          <cell r="A6833">
            <v>1829700437</v>
          </cell>
          <cell r="B6833">
            <v>437</v>
          </cell>
          <cell r="C6833">
            <v>829700</v>
          </cell>
          <cell r="D6833">
            <v>1</v>
          </cell>
          <cell r="E6833">
            <v>0</v>
          </cell>
          <cell r="F6833" t="str">
            <v xml:space="preserve">אחזקת אזעקה       </v>
          </cell>
          <cell r="G6833" t="str">
            <v>קשיח</v>
          </cell>
          <cell r="H6833">
            <v>0</v>
          </cell>
          <cell r="I6833">
            <v>0</v>
          </cell>
        </row>
        <row r="6834">
          <cell r="A6834">
            <v>1829700441</v>
          </cell>
          <cell r="B6834">
            <v>441</v>
          </cell>
          <cell r="C6834">
            <v>829700</v>
          </cell>
          <cell r="D6834">
            <v>1</v>
          </cell>
          <cell r="E6834">
            <v>0</v>
          </cell>
          <cell r="F6834" t="str">
            <v xml:space="preserve">ביטוח             </v>
          </cell>
          <cell r="G6834" t="str">
            <v>קשיח</v>
          </cell>
          <cell r="H6834">
            <v>0</v>
          </cell>
          <cell r="I6834">
            <v>0</v>
          </cell>
        </row>
        <row r="6835">
          <cell r="A6835">
            <v>1829700450</v>
          </cell>
          <cell r="B6835">
            <v>450</v>
          </cell>
          <cell r="C6835">
            <v>829700</v>
          </cell>
          <cell r="D6835">
            <v>1</v>
          </cell>
          <cell r="E6835">
            <v>0</v>
          </cell>
          <cell r="F6835" t="str">
            <v xml:space="preserve">ריהוט ואחזקתו     </v>
          </cell>
          <cell r="G6835" t="str">
            <v>גמיש</v>
          </cell>
          <cell r="H6835">
            <v>0</v>
          </cell>
          <cell r="I6835">
            <v>0</v>
          </cell>
        </row>
        <row r="6836">
          <cell r="A6836">
            <v>1829700471</v>
          </cell>
          <cell r="B6836">
            <v>471</v>
          </cell>
          <cell r="C6836">
            <v>829700</v>
          </cell>
          <cell r="D6836">
            <v>1</v>
          </cell>
          <cell r="E6836">
            <v>0</v>
          </cell>
          <cell r="F6836" t="str">
            <v xml:space="preserve">מכשירי כתיבה      </v>
          </cell>
          <cell r="G6836" t="str">
            <v>גמיש</v>
          </cell>
          <cell r="H6836">
            <v>0</v>
          </cell>
          <cell r="I6836">
            <v>0</v>
          </cell>
        </row>
        <row r="6837">
          <cell r="A6837">
            <v>1829700511</v>
          </cell>
          <cell r="B6837">
            <v>511</v>
          </cell>
          <cell r="C6837">
            <v>829700</v>
          </cell>
          <cell r="D6837">
            <v>1</v>
          </cell>
          <cell r="E6837">
            <v>0</v>
          </cell>
          <cell r="F6837" t="str">
            <v xml:space="preserve">אירוח וכיבוד      </v>
          </cell>
          <cell r="G6837" t="str">
            <v>גמיש</v>
          </cell>
          <cell r="H6837">
            <v>0</v>
          </cell>
          <cell r="I6837">
            <v>0</v>
          </cell>
        </row>
        <row r="6838">
          <cell r="A6838">
            <v>1829700521</v>
          </cell>
          <cell r="B6838">
            <v>521</v>
          </cell>
          <cell r="C6838">
            <v>829700</v>
          </cell>
          <cell r="D6838">
            <v>1</v>
          </cell>
          <cell r="E6838">
            <v>0</v>
          </cell>
          <cell r="F6838" t="str">
            <v xml:space="preserve">השתלמויות         </v>
          </cell>
          <cell r="G6838" t="str">
            <v>גמיש</v>
          </cell>
          <cell r="H6838">
            <v>0</v>
          </cell>
          <cell r="I6838">
            <v>0</v>
          </cell>
        </row>
        <row r="6839">
          <cell r="A6839">
            <v>1829700522</v>
          </cell>
          <cell r="B6839">
            <v>522</v>
          </cell>
          <cell r="C6839">
            <v>829700</v>
          </cell>
          <cell r="D6839">
            <v>1</v>
          </cell>
          <cell r="E6839">
            <v>0</v>
          </cell>
          <cell r="F6839" t="str">
            <v xml:space="preserve">ספרים             </v>
          </cell>
          <cell r="G6839" t="str">
            <v>גמיש</v>
          </cell>
          <cell r="H6839">
            <v>0</v>
          </cell>
          <cell r="I6839">
            <v>0</v>
          </cell>
        </row>
        <row r="6840">
          <cell r="A6840">
            <v>1829700540</v>
          </cell>
          <cell r="B6840">
            <v>540</v>
          </cell>
          <cell r="C6840">
            <v>829700</v>
          </cell>
          <cell r="D6840">
            <v>1</v>
          </cell>
          <cell r="E6840">
            <v>0</v>
          </cell>
          <cell r="F6840" t="str">
            <v xml:space="preserve">הוצאות טלפון      </v>
          </cell>
          <cell r="G6840" t="str">
            <v>קשיח</v>
          </cell>
          <cell r="H6840">
            <v>0</v>
          </cell>
          <cell r="I6840">
            <v>0</v>
          </cell>
        </row>
        <row r="6841">
          <cell r="A6841">
            <v>1829700544</v>
          </cell>
          <cell r="B6841">
            <v>544</v>
          </cell>
          <cell r="C6841">
            <v>829700</v>
          </cell>
          <cell r="D6841">
            <v>1</v>
          </cell>
          <cell r="E6841">
            <v>0</v>
          </cell>
          <cell r="F6841" t="str">
            <v xml:space="preserve">הוצאות דאר        </v>
          </cell>
          <cell r="G6841" t="str">
            <v>קשיח</v>
          </cell>
          <cell r="H6841">
            <v>0</v>
          </cell>
          <cell r="I6841">
            <v>0</v>
          </cell>
        </row>
        <row r="6842">
          <cell r="A6842">
            <v>1829700561</v>
          </cell>
          <cell r="B6842">
            <v>561</v>
          </cell>
          <cell r="C6842">
            <v>829700</v>
          </cell>
          <cell r="D6842">
            <v>1</v>
          </cell>
          <cell r="E6842">
            <v>0</v>
          </cell>
          <cell r="F6842" t="str">
            <v xml:space="preserve">שיכפולים          </v>
          </cell>
          <cell r="G6842" t="str">
            <v>גמיש</v>
          </cell>
          <cell r="H6842">
            <v>0</v>
          </cell>
          <cell r="I6842">
            <v>0</v>
          </cell>
        </row>
        <row r="6843">
          <cell r="A6843">
            <v>1829700562</v>
          </cell>
          <cell r="B6843">
            <v>562</v>
          </cell>
          <cell r="C6843">
            <v>829700</v>
          </cell>
          <cell r="D6843">
            <v>1</v>
          </cell>
          <cell r="E6843">
            <v>0</v>
          </cell>
          <cell r="F6843" t="str">
            <v xml:space="preserve">הדפסות            </v>
          </cell>
          <cell r="G6843" t="str">
            <v>גמיש</v>
          </cell>
          <cell r="H6843">
            <v>0</v>
          </cell>
          <cell r="I6843">
            <v>0</v>
          </cell>
        </row>
        <row r="6844">
          <cell r="A6844">
            <v>1829700583</v>
          </cell>
          <cell r="B6844">
            <v>583</v>
          </cell>
          <cell r="C6844">
            <v>829700</v>
          </cell>
          <cell r="D6844">
            <v>1</v>
          </cell>
          <cell r="E6844">
            <v>0</v>
          </cell>
          <cell r="F6844" t="str">
            <v xml:space="preserve">רופא              </v>
          </cell>
          <cell r="G6844" t="str">
            <v>קשיח</v>
          </cell>
          <cell r="H6844">
            <v>0</v>
          </cell>
          <cell r="I6844">
            <v>0</v>
          </cell>
        </row>
        <row r="6845">
          <cell r="A6845">
            <v>1829700700</v>
          </cell>
          <cell r="B6845">
            <v>700</v>
          </cell>
          <cell r="C6845">
            <v>829700</v>
          </cell>
          <cell r="D6845">
            <v>1</v>
          </cell>
          <cell r="E6845">
            <v>0</v>
          </cell>
          <cell r="F6845" t="str">
            <v xml:space="preserve">הוצאות לפעולות    </v>
          </cell>
          <cell r="G6845" t="str">
            <v xml:space="preserve"> </v>
          </cell>
          <cell r="H6845">
            <v>0</v>
          </cell>
          <cell r="I6845">
            <v>0</v>
          </cell>
        </row>
        <row r="6846">
          <cell r="A6846">
            <v>1829700710</v>
          </cell>
          <cell r="B6846">
            <v>710</v>
          </cell>
          <cell r="C6846">
            <v>829700</v>
          </cell>
          <cell r="D6846">
            <v>1</v>
          </cell>
          <cell r="E6846">
            <v>0</v>
          </cell>
          <cell r="F6846" t="str">
            <v xml:space="preserve">הובלות והסעות     </v>
          </cell>
          <cell r="G6846" t="str">
            <v>גמיש</v>
          </cell>
          <cell r="H6846">
            <v>0</v>
          </cell>
          <cell r="I6846">
            <v>0</v>
          </cell>
        </row>
        <row r="6847">
          <cell r="A6847">
            <v>1829700721</v>
          </cell>
          <cell r="B6847">
            <v>721</v>
          </cell>
          <cell r="C6847">
            <v>829700</v>
          </cell>
          <cell r="D6847">
            <v>1</v>
          </cell>
          <cell r="E6847">
            <v>0</v>
          </cell>
          <cell r="F6847" t="str">
            <v>חמרים-תחזוקת מבנים</v>
          </cell>
          <cell r="G6847" t="str">
            <v>גמיש</v>
          </cell>
          <cell r="H6847">
            <v>0</v>
          </cell>
          <cell r="I6847">
            <v>0</v>
          </cell>
        </row>
        <row r="6848">
          <cell r="A6848">
            <v>1829700722</v>
          </cell>
          <cell r="B6848">
            <v>722</v>
          </cell>
          <cell r="C6848">
            <v>829700</v>
          </cell>
          <cell r="D6848">
            <v>1</v>
          </cell>
          <cell r="E6848">
            <v>0</v>
          </cell>
          <cell r="F6848" t="str">
            <v>חמרים-תחזוקה עצמית</v>
          </cell>
          <cell r="G6848" t="str">
            <v>גמיש</v>
          </cell>
          <cell r="H6848">
            <v>0</v>
          </cell>
          <cell r="I6848">
            <v>0</v>
          </cell>
        </row>
        <row r="6849">
          <cell r="A6849">
            <v>1829700742</v>
          </cell>
          <cell r="B6849">
            <v>742</v>
          </cell>
          <cell r="C6849">
            <v>829700</v>
          </cell>
          <cell r="D6849">
            <v>1</v>
          </cell>
          <cell r="E6849">
            <v>0</v>
          </cell>
          <cell r="F6849" t="str">
            <v xml:space="preserve">כלים וציוד        </v>
          </cell>
          <cell r="G6849" t="str">
            <v>גמיש</v>
          </cell>
          <cell r="H6849">
            <v>0</v>
          </cell>
          <cell r="I6849">
            <v>0</v>
          </cell>
        </row>
        <row r="6850">
          <cell r="A6850">
            <v>1829700745</v>
          </cell>
          <cell r="B6850">
            <v>745</v>
          </cell>
          <cell r="C6850">
            <v>829700</v>
          </cell>
          <cell r="D6850">
            <v>1</v>
          </cell>
          <cell r="E6850">
            <v>0</v>
          </cell>
          <cell r="F6850" t="str">
            <v xml:space="preserve">דמי פריצה - תכולה </v>
          </cell>
          <cell r="G6850" t="str">
            <v>קשיח</v>
          </cell>
          <cell r="H6850">
            <v>0</v>
          </cell>
          <cell r="I6850">
            <v>0</v>
          </cell>
        </row>
        <row r="6851">
          <cell r="A6851">
            <v>1829700751</v>
          </cell>
          <cell r="B6851">
            <v>751</v>
          </cell>
          <cell r="C6851">
            <v>829700</v>
          </cell>
          <cell r="D6851">
            <v>1</v>
          </cell>
          <cell r="E6851">
            <v>0</v>
          </cell>
          <cell r="F6851" t="str">
            <v xml:space="preserve">עבודות קבלניות    </v>
          </cell>
          <cell r="G6851" t="str">
            <v>גמיש</v>
          </cell>
          <cell r="H6851">
            <v>0</v>
          </cell>
          <cell r="I6851">
            <v>0</v>
          </cell>
        </row>
        <row r="6852">
          <cell r="A6852">
            <v>1829700752</v>
          </cell>
          <cell r="B6852">
            <v>752</v>
          </cell>
          <cell r="C6852">
            <v>829700</v>
          </cell>
          <cell r="D6852">
            <v>1</v>
          </cell>
          <cell r="E6852">
            <v>0</v>
          </cell>
          <cell r="F6852" t="str">
            <v xml:space="preserve">נקיון בקבלנות     </v>
          </cell>
          <cell r="G6852" t="str">
            <v>קשיח</v>
          </cell>
          <cell r="H6852">
            <v>0</v>
          </cell>
          <cell r="I6852">
            <v>0</v>
          </cell>
        </row>
        <row r="6853">
          <cell r="A6853">
            <v>1829700757</v>
          </cell>
          <cell r="B6853">
            <v>757</v>
          </cell>
          <cell r="C6853">
            <v>829700</v>
          </cell>
          <cell r="D6853">
            <v>1</v>
          </cell>
          <cell r="E6853">
            <v>0</v>
          </cell>
          <cell r="F6853" t="str">
            <v xml:space="preserve">חוגים בקבלנות     </v>
          </cell>
          <cell r="G6853" t="str">
            <v>קשיח</v>
          </cell>
          <cell r="H6853">
            <v>0</v>
          </cell>
          <cell r="I6853">
            <v>0</v>
          </cell>
        </row>
        <row r="6854">
          <cell r="A6854">
            <v>1829700758</v>
          </cell>
          <cell r="B6854">
            <v>758</v>
          </cell>
          <cell r="C6854">
            <v>829700</v>
          </cell>
          <cell r="D6854">
            <v>1</v>
          </cell>
          <cell r="E6854">
            <v>0</v>
          </cell>
          <cell r="F6854" t="str">
            <v xml:space="preserve">הפעלת המרכז       </v>
          </cell>
          <cell r="G6854" t="str">
            <v>גמיש</v>
          </cell>
          <cell r="H6854">
            <v>0</v>
          </cell>
          <cell r="I6854">
            <v>0</v>
          </cell>
        </row>
        <row r="6855">
          <cell r="A6855">
            <v>1829700763</v>
          </cell>
          <cell r="B6855">
            <v>763</v>
          </cell>
          <cell r="C6855">
            <v>829700</v>
          </cell>
          <cell r="D6855">
            <v>1</v>
          </cell>
          <cell r="E6855">
            <v>0</v>
          </cell>
          <cell r="F6855" t="str">
            <v xml:space="preserve">עובדי חברת מוסדות </v>
          </cell>
          <cell r="G6855" t="str">
            <v>קשיח</v>
          </cell>
          <cell r="H6855">
            <v>0</v>
          </cell>
          <cell r="I6855">
            <v>0</v>
          </cell>
        </row>
        <row r="6856">
          <cell r="A6856">
            <v>1829700780</v>
          </cell>
          <cell r="B6856">
            <v>780</v>
          </cell>
          <cell r="C6856">
            <v>829700</v>
          </cell>
          <cell r="D6856">
            <v>1</v>
          </cell>
          <cell r="E6856">
            <v>0</v>
          </cell>
          <cell r="F6856" t="str">
            <v xml:space="preserve">ארועים            </v>
          </cell>
          <cell r="G6856" t="str">
            <v>גמיש</v>
          </cell>
          <cell r="H6856">
            <v>0</v>
          </cell>
          <cell r="I6856">
            <v>0</v>
          </cell>
        </row>
        <row r="6857">
          <cell r="A6857">
            <v>1829700794</v>
          </cell>
          <cell r="B6857">
            <v>794</v>
          </cell>
          <cell r="C6857">
            <v>829700</v>
          </cell>
          <cell r="D6857">
            <v>1</v>
          </cell>
          <cell r="E6857">
            <v>0</v>
          </cell>
          <cell r="F6857" t="str">
            <v xml:space="preserve">השתתפות בעזר 094  </v>
          </cell>
          <cell r="G6857" t="str">
            <v>קשיח</v>
          </cell>
          <cell r="H6857">
            <v>0</v>
          </cell>
          <cell r="I6857">
            <v>3200</v>
          </cell>
        </row>
        <row r="6858">
          <cell r="A6858">
            <v>1829700810</v>
          </cell>
          <cell r="B6858">
            <v>810</v>
          </cell>
          <cell r="C6858">
            <v>829700</v>
          </cell>
          <cell r="D6858">
            <v>1</v>
          </cell>
          <cell r="E6858">
            <v>0</v>
          </cell>
          <cell r="F6858" t="str">
            <v xml:space="preserve">הפעלת המרכז       </v>
          </cell>
          <cell r="G6858" t="str">
            <v>גמיש</v>
          </cell>
          <cell r="H6858">
            <v>0.32327586206896552</v>
          </cell>
          <cell r="I6858">
            <v>736800</v>
          </cell>
        </row>
        <row r="6859">
          <cell r="A6859">
            <v>1829700811</v>
          </cell>
          <cell r="B6859">
            <v>811</v>
          </cell>
          <cell r="C6859">
            <v>829700</v>
          </cell>
          <cell r="D6859">
            <v>1</v>
          </cell>
          <cell r="E6859">
            <v>0</v>
          </cell>
          <cell r="F6859" t="str">
            <v>איבחון - ספורט טיפולי</v>
          </cell>
          <cell r="G6859" t="str">
            <v>גמיש</v>
          </cell>
          <cell r="H6859">
            <v>0</v>
          </cell>
          <cell r="I6859">
            <v>288800</v>
          </cell>
        </row>
        <row r="6860">
          <cell r="A6860">
            <v>1829700879</v>
          </cell>
          <cell r="B6860">
            <v>879</v>
          </cell>
          <cell r="C6860">
            <v>829700</v>
          </cell>
          <cell r="D6860">
            <v>1</v>
          </cell>
          <cell r="E6860">
            <v>0</v>
          </cell>
          <cell r="F6860" t="str">
            <v>ביטוח-כנגד הכנסות</v>
          </cell>
          <cell r="G6860" t="str">
            <v>קשיח</v>
          </cell>
          <cell r="H6860">
            <v>0</v>
          </cell>
          <cell r="I6860">
            <v>0</v>
          </cell>
        </row>
        <row r="6861">
          <cell r="A6861">
            <v>1829700931</v>
          </cell>
          <cell r="B6861">
            <v>931</v>
          </cell>
          <cell r="C6861">
            <v>829700</v>
          </cell>
          <cell r="D6861">
            <v>1</v>
          </cell>
          <cell r="E6861">
            <v>0</v>
          </cell>
          <cell r="F6861" t="str">
            <v>מרכז איבחון</v>
          </cell>
          <cell r="G6861" t="str">
            <v>גמיש</v>
          </cell>
          <cell r="H6861">
            <v>0</v>
          </cell>
          <cell r="I6861">
            <v>0</v>
          </cell>
        </row>
        <row r="6862">
          <cell r="A6862">
            <v>1829700961</v>
          </cell>
          <cell r="B6862">
            <v>961</v>
          </cell>
          <cell r="C6862">
            <v>829700</v>
          </cell>
          <cell r="D6862">
            <v>1</v>
          </cell>
          <cell r="E6862">
            <v>0</v>
          </cell>
          <cell r="F6862" t="str">
            <v>רז' פעולות ורכישות</v>
          </cell>
          <cell r="G6862" t="str">
            <v>גמיש</v>
          </cell>
          <cell r="H6862">
            <v>0</v>
          </cell>
          <cell r="I6862">
            <v>0</v>
          </cell>
        </row>
        <row r="6863">
          <cell r="A6863" t="e">
            <v>#VALUE!</v>
          </cell>
          <cell r="B6863" t="str">
            <v>829700  סך הכל</v>
          </cell>
          <cell r="C6863">
            <v>0</v>
          </cell>
          <cell r="D6863">
            <v>0</v>
          </cell>
          <cell r="E6863">
            <v>0</v>
          </cell>
          <cell r="F6863" t="str">
            <v xml:space="preserve">מרכז ספורט טיפולי </v>
          </cell>
          <cell r="G6863">
            <v>0</v>
          </cell>
          <cell r="H6863">
            <v>0.21206409048067854</v>
          </cell>
          <cell r="I6863">
            <v>1028800</v>
          </cell>
        </row>
        <row r="6864">
          <cell r="A6864">
            <v>18298000</v>
          </cell>
          <cell r="B6864">
            <v>0</v>
          </cell>
          <cell r="C6864">
            <v>829800</v>
          </cell>
          <cell r="D6864">
            <v>1</v>
          </cell>
          <cell r="E6864">
            <v>0</v>
          </cell>
          <cell r="F6864" t="str">
            <v xml:space="preserve">מרכז ספורט קציר   </v>
          </cell>
          <cell r="G6864" t="str">
            <v xml:space="preserve"> </v>
          </cell>
          <cell r="H6864">
            <v>0</v>
          </cell>
          <cell r="I6864">
            <v>0</v>
          </cell>
        </row>
        <row r="6865">
          <cell r="A6865">
            <v>1829800110</v>
          </cell>
          <cell r="B6865">
            <v>110</v>
          </cell>
          <cell r="C6865">
            <v>829800</v>
          </cell>
          <cell r="D6865">
            <v>1</v>
          </cell>
          <cell r="E6865">
            <v>0</v>
          </cell>
          <cell r="F6865" t="str">
            <v>השכר הקובע-תקציבית</v>
          </cell>
          <cell r="G6865" t="str">
            <v>שכר</v>
          </cell>
          <cell r="H6865">
            <v>0</v>
          </cell>
          <cell r="I6865">
            <v>0</v>
          </cell>
        </row>
        <row r="6866">
          <cell r="A6866">
            <v>1829800119</v>
          </cell>
          <cell r="B6866">
            <v>119</v>
          </cell>
          <cell r="C6866">
            <v>829800</v>
          </cell>
          <cell r="D6866">
            <v>1</v>
          </cell>
          <cell r="E6866">
            <v>0</v>
          </cell>
          <cell r="F6866" t="str">
            <v xml:space="preserve">השכר הקובע-צוברת  </v>
          </cell>
          <cell r="G6866" t="str">
            <v>שכר</v>
          </cell>
          <cell r="H6866">
            <v>0</v>
          </cell>
          <cell r="I6866">
            <v>0</v>
          </cell>
        </row>
        <row r="6867">
          <cell r="A6867">
            <v>1829800122</v>
          </cell>
          <cell r="B6867">
            <v>122</v>
          </cell>
          <cell r="C6867">
            <v>829800</v>
          </cell>
          <cell r="D6867">
            <v>1</v>
          </cell>
          <cell r="E6867">
            <v>0</v>
          </cell>
          <cell r="F6867" t="str">
            <v xml:space="preserve">ביגוד             </v>
          </cell>
          <cell r="G6867" t="str">
            <v>שכר</v>
          </cell>
          <cell r="H6867">
            <v>0</v>
          </cell>
          <cell r="I6867">
            <v>0</v>
          </cell>
        </row>
        <row r="6868">
          <cell r="A6868">
            <v>1829800126</v>
          </cell>
          <cell r="B6868">
            <v>126</v>
          </cell>
          <cell r="C6868">
            <v>829800</v>
          </cell>
          <cell r="D6868">
            <v>1</v>
          </cell>
          <cell r="E6868">
            <v>0</v>
          </cell>
          <cell r="F6868" t="str">
            <v xml:space="preserve">דמי הבראה         </v>
          </cell>
          <cell r="G6868" t="str">
            <v>שכר</v>
          </cell>
          <cell r="H6868">
            <v>0</v>
          </cell>
          <cell r="I6868">
            <v>0</v>
          </cell>
        </row>
        <row r="6869">
          <cell r="A6869">
            <v>1829800130</v>
          </cell>
          <cell r="B6869">
            <v>130</v>
          </cell>
          <cell r="C6869">
            <v>829800</v>
          </cell>
          <cell r="D6869">
            <v>1</v>
          </cell>
          <cell r="E6869">
            <v>0</v>
          </cell>
          <cell r="F6869" t="str">
            <v xml:space="preserve">שעות נוספות       </v>
          </cell>
          <cell r="G6869" t="str">
            <v>שכר</v>
          </cell>
          <cell r="H6869">
            <v>0</v>
          </cell>
          <cell r="I6869">
            <v>0</v>
          </cell>
        </row>
        <row r="6870">
          <cell r="A6870">
            <v>1829800140</v>
          </cell>
          <cell r="B6870">
            <v>140</v>
          </cell>
          <cell r="C6870">
            <v>829800</v>
          </cell>
          <cell r="D6870">
            <v>1</v>
          </cell>
          <cell r="E6870">
            <v>0</v>
          </cell>
          <cell r="F6870" t="str">
            <v>השתתפות באחזקת רכב</v>
          </cell>
          <cell r="G6870" t="str">
            <v>שכר</v>
          </cell>
          <cell r="H6870">
            <v>0</v>
          </cell>
          <cell r="I6870">
            <v>0</v>
          </cell>
        </row>
        <row r="6871">
          <cell r="A6871">
            <v>1829800210</v>
          </cell>
          <cell r="B6871">
            <v>210</v>
          </cell>
          <cell r="C6871">
            <v>829800</v>
          </cell>
          <cell r="D6871">
            <v>1</v>
          </cell>
          <cell r="E6871">
            <v>0</v>
          </cell>
          <cell r="F6871" t="str">
            <v xml:space="preserve">השכר הקובע        </v>
          </cell>
          <cell r="G6871" t="str">
            <v>שכר</v>
          </cell>
          <cell r="H6871">
            <v>0</v>
          </cell>
          <cell r="I6871">
            <v>0</v>
          </cell>
        </row>
        <row r="6872">
          <cell r="A6872">
            <v>1829800216</v>
          </cell>
          <cell r="B6872">
            <v>216</v>
          </cell>
          <cell r="C6872">
            <v>829800</v>
          </cell>
          <cell r="D6872">
            <v>1</v>
          </cell>
          <cell r="E6872">
            <v>0</v>
          </cell>
          <cell r="F6872" t="str">
            <v xml:space="preserve">שכר מועדוני ספורט </v>
          </cell>
          <cell r="G6872" t="str">
            <v>שכר</v>
          </cell>
          <cell r="H6872">
            <v>0</v>
          </cell>
          <cell r="I6872">
            <v>0</v>
          </cell>
        </row>
        <row r="6873">
          <cell r="A6873">
            <v>1829800420</v>
          </cell>
          <cell r="B6873">
            <v>420</v>
          </cell>
          <cell r="C6873">
            <v>829800</v>
          </cell>
          <cell r="D6873">
            <v>1</v>
          </cell>
          <cell r="E6873">
            <v>0</v>
          </cell>
          <cell r="F6873" t="str">
            <v xml:space="preserve">כיבוי אש          </v>
          </cell>
          <cell r="G6873" t="str">
            <v>גמיש</v>
          </cell>
          <cell r="H6873">
            <v>0</v>
          </cell>
          <cell r="I6873">
            <v>0</v>
          </cell>
        </row>
        <row r="6874">
          <cell r="A6874">
            <v>1829800431</v>
          </cell>
          <cell r="B6874">
            <v>431</v>
          </cell>
          <cell r="C6874">
            <v>829800</v>
          </cell>
          <cell r="D6874">
            <v>1</v>
          </cell>
          <cell r="E6874">
            <v>0</v>
          </cell>
          <cell r="F6874" t="str">
            <v xml:space="preserve">חשמל              </v>
          </cell>
          <cell r="G6874" t="str">
            <v>קשיח</v>
          </cell>
          <cell r="H6874">
            <v>0</v>
          </cell>
          <cell r="I6874">
            <v>0</v>
          </cell>
        </row>
        <row r="6875">
          <cell r="A6875">
            <v>1829800432</v>
          </cell>
          <cell r="B6875">
            <v>432</v>
          </cell>
          <cell r="C6875">
            <v>829800</v>
          </cell>
          <cell r="D6875">
            <v>1</v>
          </cell>
          <cell r="E6875">
            <v>0</v>
          </cell>
          <cell r="F6875" t="str">
            <v xml:space="preserve">מים               </v>
          </cell>
          <cell r="G6875" t="str">
            <v>קשיח</v>
          </cell>
          <cell r="H6875">
            <v>0</v>
          </cell>
          <cell r="I6875">
            <v>0</v>
          </cell>
        </row>
        <row r="6876">
          <cell r="A6876">
            <v>1829800433</v>
          </cell>
          <cell r="B6876">
            <v>433</v>
          </cell>
          <cell r="C6876">
            <v>829800</v>
          </cell>
          <cell r="D6876">
            <v>1</v>
          </cell>
          <cell r="E6876">
            <v>0</v>
          </cell>
          <cell r="F6876" t="str">
            <v xml:space="preserve">חומרי נקיון       </v>
          </cell>
          <cell r="G6876" t="str">
            <v>גמיש</v>
          </cell>
          <cell r="H6876">
            <v>0</v>
          </cell>
          <cell r="I6876">
            <v>0</v>
          </cell>
        </row>
        <row r="6877">
          <cell r="A6877">
            <v>1829800436</v>
          </cell>
          <cell r="B6877">
            <v>436</v>
          </cell>
          <cell r="C6877">
            <v>829800</v>
          </cell>
          <cell r="D6877">
            <v>1</v>
          </cell>
          <cell r="E6877">
            <v>0</v>
          </cell>
          <cell r="F6877" t="str">
            <v xml:space="preserve">אחזקת מזגנים      </v>
          </cell>
          <cell r="G6877" t="str">
            <v>גמיש</v>
          </cell>
          <cell r="H6877">
            <v>0</v>
          </cell>
          <cell r="I6877">
            <v>0</v>
          </cell>
        </row>
        <row r="6878">
          <cell r="A6878">
            <v>1829800437</v>
          </cell>
          <cell r="B6878">
            <v>437</v>
          </cell>
          <cell r="C6878">
            <v>829800</v>
          </cell>
          <cell r="D6878">
            <v>1</v>
          </cell>
          <cell r="E6878">
            <v>0</v>
          </cell>
          <cell r="F6878" t="str">
            <v xml:space="preserve">אחזקת אזעקה       </v>
          </cell>
          <cell r="G6878" t="str">
            <v>קשיח</v>
          </cell>
          <cell r="H6878">
            <v>0</v>
          </cell>
          <cell r="I6878">
            <v>0</v>
          </cell>
        </row>
        <row r="6879">
          <cell r="A6879">
            <v>1829800441</v>
          </cell>
          <cell r="B6879">
            <v>441</v>
          </cell>
          <cell r="C6879">
            <v>829800</v>
          </cell>
          <cell r="D6879">
            <v>1</v>
          </cell>
          <cell r="E6879">
            <v>0</v>
          </cell>
          <cell r="F6879" t="str">
            <v xml:space="preserve">ביטוח             </v>
          </cell>
          <cell r="G6879" t="str">
            <v>קשיח</v>
          </cell>
          <cell r="H6879">
            <v>0</v>
          </cell>
          <cell r="I6879">
            <v>0</v>
          </cell>
        </row>
        <row r="6880">
          <cell r="A6880">
            <v>1829800450</v>
          </cell>
          <cell r="B6880">
            <v>450</v>
          </cell>
          <cell r="C6880">
            <v>829800</v>
          </cell>
          <cell r="D6880">
            <v>1</v>
          </cell>
          <cell r="E6880">
            <v>0</v>
          </cell>
          <cell r="F6880" t="str">
            <v xml:space="preserve">ריהוט ואחזקתו     </v>
          </cell>
          <cell r="G6880" t="str">
            <v>גמיש</v>
          </cell>
          <cell r="H6880">
            <v>0</v>
          </cell>
          <cell r="I6880">
            <v>0</v>
          </cell>
        </row>
        <row r="6881">
          <cell r="A6881">
            <v>1829800471</v>
          </cell>
          <cell r="B6881">
            <v>471</v>
          </cell>
          <cell r="C6881">
            <v>829800</v>
          </cell>
          <cell r="D6881">
            <v>1</v>
          </cell>
          <cell r="E6881">
            <v>0</v>
          </cell>
          <cell r="F6881" t="str">
            <v xml:space="preserve">מכשירי כתיבה      </v>
          </cell>
          <cell r="G6881" t="str">
            <v>גמיש</v>
          </cell>
          <cell r="H6881">
            <v>0</v>
          </cell>
          <cell r="I6881">
            <v>0</v>
          </cell>
        </row>
        <row r="6882">
          <cell r="A6882">
            <v>1829800511</v>
          </cell>
          <cell r="B6882">
            <v>511</v>
          </cell>
          <cell r="C6882">
            <v>829800</v>
          </cell>
          <cell r="D6882">
            <v>1</v>
          </cell>
          <cell r="E6882">
            <v>0</v>
          </cell>
          <cell r="F6882" t="str">
            <v xml:space="preserve">אירוח וכיבוד      </v>
          </cell>
          <cell r="G6882" t="str">
            <v>גמיש</v>
          </cell>
          <cell r="H6882">
            <v>0</v>
          </cell>
          <cell r="I6882">
            <v>0</v>
          </cell>
        </row>
        <row r="6883">
          <cell r="A6883">
            <v>1829800540</v>
          </cell>
          <cell r="B6883">
            <v>540</v>
          </cell>
          <cell r="C6883">
            <v>829800</v>
          </cell>
          <cell r="D6883">
            <v>1</v>
          </cell>
          <cell r="E6883">
            <v>0</v>
          </cell>
          <cell r="F6883" t="str">
            <v xml:space="preserve">הוצאות טלפון      </v>
          </cell>
          <cell r="G6883" t="str">
            <v>קשיח</v>
          </cell>
          <cell r="H6883">
            <v>0</v>
          </cell>
          <cell r="I6883">
            <v>0</v>
          </cell>
        </row>
        <row r="6884">
          <cell r="A6884">
            <v>1829800544</v>
          </cell>
          <cell r="B6884">
            <v>544</v>
          </cell>
          <cell r="C6884">
            <v>829800</v>
          </cell>
          <cell r="D6884">
            <v>1</v>
          </cell>
          <cell r="E6884">
            <v>0</v>
          </cell>
          <cell r="F6884" t="str">
            <v xml:space="preserve">הוצאות דאר        </v>
          </cell>
          <cell r="G6884" t="str">
            <v>קשיח</v>
          </cell>
          <cell r="H6884">
            <v>0</v>
          </cell>
          <cell r="I6884">
            <v>0</v>
          </cell>
        </row>
        <row r="6885">
          <cell r="A6885">
            <v>1829800562</v>
          </cell>
          <cell r="B6885">
            <v>562</v>
          </cell>
          <cell r="C6885">
            <v>829800</v>
          </cell>
          <cell r="D6885">
            <v>1</v>
          </cell>
          <cell r="E6885">
            <v>0</v>
          </cell>
          <cell r="F6885" t="str">
            <v xml:space="preserve">הדפסות            </v>
          </cell>
          <cell r="G6885" t="str">
            <v>גמיש</v>
          </cell>
          <cell r="H6885">
            <v>0</v>
          </cell>
          <cell r="I6885">
            <v>0</v>
          </cell>
        </row>
        <row r="6886">
          <cell r="A6886">
            <v>1829800710</v>
          </cell>
          <cell r="B6886">
            <v>710</v>
          </cell>
          <cell r="C6886">
            <v>829800</v>
          </cell>
          <cell r="D6886">
            <v>1</v>
          </cell>
          <cell r="E6886">
            <v>0</v>
          </cell>
          <cell r="F6886" t="str">
            <v xml:space="preserve">הובלות והסעות     </v>
          </cell>
          <cell r="G6886" t="str">
            <v>גמיש</v>
          </cell>
          <cell r="H6886">
            <v>0</v>
          </cell>
          <cell r="I6886">
            <v>0</v>
          </cell>
        </row>
        <row r="6887">
          <cell r="A6887">
            <v>1829800721</v>
          </cell>
          <cell r="B6887">
            <v>721</v>
          </cell>
          <cell r="C6887">
            <v>829800</v>
          </cell>
          <cell r="D6887">
            <v>1</v>
          </cell>
          <cell r="E6887">
            <v>0</v>
          </cell>
          <cell r="F6887" t="str">
            <v>חמרים-תחזוקת מבנים</v>
          </cell>
          <cell r="G6887" t="str">
            <v>גמיש</v>
          </cell>
          <cell r="H6887">
            <v>0</v>
          </cell>
          <cell r="I6887">
            <v>0</v>
          </cell>
        </row>
        <row r="6888">
          <cell r="A6888">
            <v>1829800722</v>
          </cell>
          <cell r="B6888">
            <v>722</v>
          </cell>
          <cell r="C6888">
            <v>829800</v>
          </cell>
          <cell r="D6888">
            <v>1</v>
          </cell>
          <cell r="E6888">
            <v>0</v>
          </cell>
          <cell r="F6888" t="str">
            <v>חמרים-תחזוקה עצמית</v>
          </cell>
          <cell r="G6888" t="str">
            <v>גמיש</v>
          </cell>
          <cell r="H6888">
            <v>0</v>
          </cell>
          <cell r="I6888">
            <v>0</v>
          </cell>
        </row>
        <row r="6889">
          <cell r="A6889">
            <v>1829800723</v>
          </cell>
          <cell r="B6889">
            <v>723</v>
          </cell>
          <cell r="C6889">
            <v>829800</v>
          </cell>
          <cell r="D6889">
            <v>1</v>
          </cell>
          <cell r="E6889">
            <v>0</v>
          </cell>
          <cell r="F6889" t="str">
            <v xml:space="preserve">חומרים לחוגים     </v>
          </cell>
          <cell r="G6889" t="str">
            <v>גמיש</v>
          </cell>
          <cell r="H6889">
            <v>0</v>
          </cell>
          <cell r="I6889">
            <v>0</v>
          </cell>
        </row>
        <row r="6890">
          <cell r="A6890">
            <v>1829800742</v>
          </cell>
          <cell r="B6890">
            <v>742</v>
          </cell>
          <cell r="C6890">
            <v>829800</v>
          </cell>
          <cell r="D6890">
            <v>1</v>
          </cell>
          <cell r="E6890">
            <v>0</v>
          </cell>
          <cell r="F6890" t="str">
            <v xml:space="preserve">כלים וציוד        </v>
          </cell>
          <cell r="G6890" t="str">
            <v>גמיש</v>
          </cell>
          <cell r="H6890">
            <v>0</v>
          </cell>
          <cell r="I6890">
            <v>0</v>
          </cell>
        </row>
        <row r="6891">
          <cell r="A6891">
            <v>1829800745</v>
          </cell>
          <cell r="B6891">
            <v>745</v>
          </cell>
          <cell r="C6891">
            <v>829800</v>
          </cell>
          <cell r="D6891">
            <v>1</v>
          </cell>
          <cell r="E6891">
            <v>0</v>
          </cell>
          <cell r="F6891" t="str">
            <v xml:space="preserve">דמי פריצה - תכולה </v>
          </cell>
          <cell r="G6891" t="str">
            <v>קשיח</v>
          </cell>
          <cell r="H6891">
            <v>0</v>
          </cell>
          <cell r="I6891">
            <v>0</v>
          </cell>
        </row>
        <row r="6892">
          <cell r="A6892">
            <v>1829800751</v>
          </cell>
          <cell r="B6892">
            <v>751</v>
          </cell>
          <cell r="C6892">
            <v>829800</v>
          </cell>
          <cell r="D6892">
            <v>1</v>
          </cell>
          <cell r="E6892">
            <v>0</v>
          </cell>
          <cell r="F6892" t="str">
            <v xml:space="preserve">עבודות קבלניות    </v>
          </cell>
          <cell r="G6892" t="str">
            <v>גמיש</v>
          </cell>
          <cell r="H6892">
            <v>0</v>
          </cell>
          <cell r="I6892">
            <v>0</v>
          </cell>
        </row>
        <row r="6893">
          <cell r="A6893">
            <v>1829800752</v>
          </cell>
          <cell r="B6893">
            <v>752</v>
          </cell>
          <cell r="C6893">
            <v>829800</v>
          </cell>
          <cell r="D6893">
            <v>1</v>
          </cell>
          <cell r="E6893">
            <v>0</v>
          </cell>
          <cell r="F6893" t="str">
            <v xml:space="preserve">נקיון בקבלנות     </v>
          </cell>
          <cell r="G6893" t="str">
            <v>קשיח</v>
          </cell>
          <cell r="H6893">
            <v>0</v>
          </cell>
          <cell r="I6893">
            <v>0</v>
          </cell>
        </row>
        <row r="6894">
          <cell r="A6894">
            <v>1829800753</v>
          </cell>
          <cell r="B6894">
            <v>753</v>
          </cell>
          <cell r="C6894">
            <v>829800</v>
          </cell>
          <cell r="D6894">
            <v>1</v>
          </cell>
          <cell r="E6894">
            <v>0</v>
          </cell>
          <cell r="F6894" t="str">
            <v xml:space="preserve">עובדי חב' כ"א     </v>
          </cell>
          <cell r="G6894" t="str">
            <v>קשיח</v>
          </cell>
          <cell r="H6894">
            <v>0</v>
          </cell>
          <cell r="I6894">
            <v>0</v>
          </cell>
        </row>
        <row r="6895">
          <cell r="A6895">
            <v>1829800757</v>
          </cell>
          <cell r="B6895">
            <v>757</v>
          </cell>
          <cell r="C6895">
            <v>829800</v>
          </cell>
          <cell r="D6895">
            <v>1</v>
          </cell>
          <cell r="E6895">
            <v>0</v>
          </cell>
          <cell r="F6895" t="str">
            <v xml:space="preserve">חוגים בקבלנות     </v>
          </cell>
          <cell r="G6895" t="str">
            <v>קשיח</v>
          </cell>
          <cell r="H6895">
            <v>0</v>
          </cell>
          <cell r="I6895">
            <v>0</v>
          </cell>
        </row>
        <row r="6896">
          <cell r="A6896">
            <v>1829800758</v>
          </cell>
          <cell r="B6896">
            <v>758</v>
          </cell>
          <cell r="C6896">
            <v>829800</v>
          </cell>
          <cell r="D6896">
            <v>1</v>
          </cell>
          <cell r="E6896">
            <v>0</v>
          </cell>
          <cell r="F6896" t="str">
            <v xml:space="preserve">הפעלת המרכז       </v>
          </cell>
          <cell r="G6896" t="str">
            <v>גמיש</v>
          </cell>
          <cell r="H6896">
            <v>0</v>
          </cell>
          <cell r="I6896">
            <v>0</v>
          </cell>
        </row>
        <row r="6897">
          <cell r="A6897">
            <v>1829800763</v>
          </cell>
          <cell r="B6897">
            <v>763</v>
          </cell>
          <cell r="C6897">
            <v>829800</v>
          </cell>
          <cell r="D6897">
            <v>1</v>
          </cell>
          <cell r="E6897">
            <v>0</v>
          </cell>
          <cell r="F6897" t="str">
            <v xml:space="preserve">עובדי חברת מוסדות </v>
          </cell>
          <cell r="G6897" t="str">
            <v>קשיח</v>
          </cell>
          <cell r="H6897">
            <v>0</v>
          </cell>
          <cell r="I6897">
            <v>0</v>
          </cell>
        </row>
        <row r="6898">
          <cell r="A6898">
            <v>1829800780</v>
          </cell>
          <cell r="B6898">
            <v>780</v>
          </cell>
          <cell r="C6898">
            <v>829800</v>
          </cell>
          <cell r="D6898">
            <v>1</v>
          </cell>
          <cell r="E6898">
            <v>0</v>
          </cell>
          <cell r="F6898" t="str">
            <v xml:space="preserve">שכר מרקידים       </v>
          </cell>
          <cell r="G6898" t="str">
            <v>גמיש</v>
          </cell>
          <cell r="H6898">
            <v>0</v>
          </cell>
          <cell r="I6898">
            <v>0</v>
          </cell>
        </row>
        <row r="6899">
          <cell r="A6899">
            <v>1829800781</v>
          </cell>
          <cell r="B6899">
            <v>781</v>
          </cell>
          <cell r="C6899">
            <v>829800</v>
          </cell>
          <cell r="D6899">
            <v>1</v>
          </cell>
          <cell r="E6899">
            <v>0</v>
          </cell>
          <cell r="F6899" t="str">
            <v xml:space="preserve">ארועים            </v>
          </cell>
          <cell r="G6899" t="str">
            <v>גמיש</v>
          </cell>
          <cell r="H6899">
            <v>0</v>
          </cell>
          <cell r="I6899">
            <v>0</v>
          </cell>
        </row>
        <row r="6900">
          <cell r="A6900">
            <v>1829800786</v>
          </cell>
          <cell r="B6900">
            <v>786</v>
          </cell>
          <cell r="C6900">
            <v>829800</v>
          </cell>
          <cell r="D6900">
            <v>1</v>
          </cell>
          <cell r="E6900">
            <v>0</v>
          </cell>
          <cell r="F6900" t="str">
            <v xml:space="preserve">פע' מועדוני ספורט </v>
          </cell>
          <cell r="G6900" t="str">
            <v>גמיש</v>
          </cell>
          <cell r="H6900">
            <v>0</v>
          </cell>
          <cell r="I6900">
            <v>0</v>
          </cell>
        </row>
        <row r="6901">
          <cell r="A6901">
            <v>1829800789</v>
          </cell>
          <cell r="B6901">
            <v>789</v>
          </cell>
          <cell r="C6901">
            <v>829800</v>
          </cell>
          <cell r="D6901">
            <v>1</v>
          </cell>
          <cell r="E6901">
            <v>0</v>
          </cell>
          <cell r="F6901" t="str">
            <v xml:space="preserve">קייטנת קיץ        </v>
          </cell>
          <cell r="G6901" t="str">
            <v>קשיח</v>
          </cell>
          <cell r="H6901">
            <v>0</v>
          </cell>
          <cell r="I6901">
            <v>0</v>
          </cell>
        </row>
        <row r="6902">
          <cell r="A6902">
            <v>1829800810</v>
          </cell>
          <cell r="B6902">
            <v>810</v>
          </cell>
          <cell r="C6902">
            <v>829800</v>
          </cell>
          <cell r="D6902">
            <v>1</v>
          </cell>
          <cell r="E6902">
            <v>0</v>
          </cell>
          <cell r="F6902" t="str">
            <v>השתתפות בתק' הפעלה</v>
          </cell>
          <cell r="G6902" t="str">
            <v>גמיש</v>
          </cell>
          <cell r="H6902">
            <v>0</v>
          </cell>
          <cell r="I6902">
            <v>161100</v>
          </cell>
        </row>
        <row r="6903">
          <cell r="A6903">
            <v>1829800879</v>
          </cell>
          <cell r="B6903">
            <v>879</v>
          </cell>
          <cell r="C6903">
            <v>829800</v>
          </cell>
          <cell r="D6903">
            <v>1</v>
          </cell>
          <cell r="E6903">
            <v>0</v>
          </cell>
          <cell r="F6903" t="str">
            <v>ביטוח-כנגד הכנסות</v>
          </cell>
          <cell r="G6903" t="str">
            <v>קשיח</v>
          </cell>
          <cell r="H6903">
            <v>0</v>
          </cell>
          <cell r="I6903">
            <v>0</v>
          </cell>
        </row>
        <row r="6904">
          <cell r="A6904">
            <v>1829800961</v>
          </cell>
          <cell r="B6904">
            <v>961</v>
          </cell>
          <cell r="C6904">
            <v>829800</v>
          </cell>
          <cell r="D6904">
            <v>1</v>
          </cell>
          <cell r="E6904">
            <v>0</v>
          </cell>
          <cell r="F6904" t="str">
            <v>רז' פעולות ורכישות</v>
          </cell>
          <cell r="G6904" t="str">
            <v>גמיש</v>
          </cell>
          <cell r="H6904">
            <v>0</v>
          </cell>
          <cell r="I6904">
            <v>0</v>
          </cell>
        </row>
        <row r="6905">
          <cell r="A6905" t="e">
            <v>#VALUE!</v>
          </cell>
          <cell r="B6905" t="str">
            <v>829800  סך הכל</v>
          </cell>
          <cell r="C6905">
            <v>0</v>
          </cell>
          <cell r="D6905">
            <v>0</v>
          </cell>
          <cell r="E6905">
            <v>0</v>
          </cell>
          <cell r="F6905" t="str">
            <v xml:space="preserve">מרכז ספורט קציר   </v>
          </cell>
          <cell r="G6905">
            <v>0</v>
          </cell>
          <cell r="H6905">
            <v>0</v>
          </cell>
          <cell r="I6905">
            <v>161100</v>
          </cell>
        </row>
        <row r="6906">
          <cell r="A6906">
            <v>0</v>
          </cell>
          <cell r="B6906">
            <v>0</v>
          </cell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  <cell r="I6906">
            <v>0</v>
          </cell>
        </row>
        <row r="6907">
          <cell r="A6907">
            <v>18299000</v>
          </cell>
          <cell r="B6907">
            <v>0</v>
          </cell>
          <cell r="C6907">
            <v>829900</v>
          </cell>
          <cell r="D6907">
            <v>1</v>
          </cell>
          <cell r="E6907">
            <v>0</v>
          </cell>
          <cell r="F6907" t="str">
            <v>תמיכות לאגודות ספורט</v>
          </cell>
          <cell r="G6907" t="str">
            <v xml:space="preserve"> </v>
          </cell>
          <cell r="H6907">
            <v>0</v>
          </cell>
          <cell r="I6907">
            <v>0</v>
          </cell>
        </row>
        <row r="6908">
          <cell r="A6908">
            <v>1829900431</v>
          </cell>
          <cell r="B6908">
            <v>431</v>
          </cell>
          <cell r="C6908">
            <v>829900</v>
          </cell>
          <cell r="D6908">
            <v>1</v>
          </cell>
          <cell r="E6908">
            <v>0</v>
          </cell>
          <cell r="F6908" t="str">
            <v>חשמל-לזרוס</v>
          </cell>
          <cell r="G6908" t="str">
            <v>קשיח</v>
          </cell>
          <cell r="H6908">
            <v>0</v>
          </cell>
          <cell r="I6908">
            <v>0</v>
          </cell>
        </row>
        <row r="6909">
          <cell r="A6909">
            <v>1829900580</v>
          </cell>
          <cell r="B6909">
            <v>580</v>
          </cell>
          <cell r="C6909">
            <v>829900</v>
          </cell>
          <cell r="D6909">
            <v>1</v>
          </cell>
          <cell r="E6909">
            <v>0</v>
          </cell>
          <cell r="F6909" t="str">
            <v xml:space="preserve">בקרה תקציבית      </v>
          </cell>
          <cell r="G6909" t="str">
            <v>גמיש</v>
          </cell>
          <cell r="H6909">
            <v>0</v>
          </cell>
          <cell r="I6909">
            <v>91600</v>
          </cell>
        </row>
        <row r="6910">
          <cell r="A6910">
            <v>1829900690</v>
          </cell>
          <cell r="B6910">
            <v>690</v>
          </cell>
          <cell r="C6910">
            <v>829900</v>
          </cell>
          <cell r="D6910">
            <v>1</v>
          </cell>
          <cell r="E6910">
            <v>0</v>
          </cell>
          <cell r="F6910" t="str">
            <v>פרעון הלוואות</v>
          </cell>
          <cell r="G6910" t="str">
            <v>קשיח</v>
          </cell>
          <cell r="H6910">
            <v>0</v>
          </cell>
          <cell r="I6910">
            <v>0</v>
          </cell>
        </row>
        <row r="6911">
          <cell r="A6911">
            <v>1829900800</v>
          </cell>
          <cell r="B6911">
            <v>800</v>
          </cell>
          <cell r="C6911">
            <v>829900</v>
          </cell>
          <cell r="D6911">
            <v>1</v>
          </cell>
          <cell r="E6911">
            <v>0</v>
          </cell>
          <cell r="F6911" t="str">
            <v>השת' תמיכות תרומות</v>
          </cell>
          <cell r="G6911" t="str">
            <v xml:space="preserve"> </v>
          </cell>
          <cell r="H6911">
            <v>0</v>
          </cell>
          <cell r="I6911">
            <v>0</v>
          </cell>
        </row>
        <row r="6912">
          <cell r="A6912">
            <v>1829900810</v>
          </cell>
          <cell r="B6912">
            <v>810</v>
          </cell>
          <cell r="C6912">
            <v>829900</v>
          </cell>
          <cell r="D6912">
            <v>1</v>
          </cell>
          <cell r="E6912">
            <v>0</v>
          </cell>
          <cell r="F6912" t="str">
            <v>פרוייקטים</v>
          </cell>
          <cell r="G6912" t="str">
            <v>גמיש</v>
          </cell>
          <cell r="H6912">
            <v>0</v>
          </cell>
          <cell r="I6912">
            <v>0</v>
          </cell>
        </row>
        <row r="6913">
          <cell r="A6913">
            <v>1829900811</v>
          </cell>
          <cell r="B6913">
            <v>811</v>
          </cell>
          <cell r="C6913">
            <v>829900</v>
          </cell>
          <cell r="D6913">
            <v>1</v>
          </cell>
          <cell r="E6913">
            <v>0</v>
          </cell>
          <cell r="F6913" t="str">
            <v>מרכזי מצוינות</v>
          </cell>
          <cell r="G6913" t="str">
            <v>גמיש</v>
          </cell>
          <cell r="H6913">
            <v>0</v>
          </cell>
          <cell r="I6913">
            <v>0</v>
          </cell>
        </row>
        <row r="6914">
          <cell r="A6914">
            <v>1829900820</v>
          </cell>
          <cell r="B6914">
            <v>820</v>
          </cell>
          <cell r="C6914">
            <v>829900</v>
          </cell>
          <cell r="D6914">
            <v>1</v>
          </cell>
          <cell r="E6914">
            <v>0</v>
          </cell>
          <cell r="F6914" t="str">
            <v>קמפוס קציר כ"י נוער</v>
          </cell>
          <cell r="G6914" t="str">
            <v>גמיש</v>
          </cell>
          <cell r="H6914">
            <v>0</v>
          </cell>
          <cell r="I6914">
            <v>0</v>
          </cell>
        </row>
        <row r="6915">
          <cell r="A6915">
            <v>1829900821</v>
          </cell>
          <cell r="B6915">
            <v>821</v>
          </cell>
          <cell r="C6915">
            <v>829900</v>
          </cell>
          <cell r="D6915">
            <v>1</v>
          </cell>
          <cell r="E6915">
            <v>0</v>
          </cell>
          <cell r="F6915" t="str">
            <v>עמותת ספורט בגין חולון</v>
          </cell>
          <cell r="G6915" t="str">
            <v>גמיש</v>
          </cell>
          <cell r="H6915">
            <v>0</v>
          </cell>
          <cell r="I6915">
            <v>0</v>
          </cell>
        </row>
        <row r="6916">
          <cell r="A6916">
            <v>1829900822</v>
          </cell>
          <cell r="B6916">
            <v>822</v>
          </cell>
          <cell r="C6916">
            <v>829900</v>
          </cell>
          <cell r="D6916">
            <v>1</v>
          </cell>
          <cell r="E6916">
            <v>0</v>
          </cell>
          <cell r="F6916" t="str">
            <v xml:space="preserve">פעולות  ספורט     </v>
          </cell>
          <cell r="G6916" t="str">
            <v>גמיש</v>
          </cell>
          <cell r="H6916">
            <v>0</v>
          </cell>
          <cell r="I6916">
            <v>5400000</v>
          </cell>
        </row>
        <row r="6917">
          <cell r="A6917">
            <v>1829900823</v>
          </cell>
          <cell r="B6917">
            <v>823</v>
          </cell>
          <cell r="C6917">
            <v>829900</v>
          </cell>
          <cell r="D6917">
            <v>1</v>
          </cell>
          <cell r="E6917">
            <v>0</v>
          </cell>
          <cell r="F6917" t="str">
            <v xml:space="preserve">מענקים מיוחדים    </v>
          </cell>
          <cell r="G6917" t="str">
            <v>גמיש</v>
          </cell>
          <cell r="H6917">
            <v>0</v>
          </cell>
          <cell r="I6917">
            <v>1600000</v>
          </cell>
        </row>
        <row r="6918">
          <cell r="A6918">
            <v>1829900824</v>
          </cell>
          <cell r="B6918">
            <v>824</v>
          </cell>
          <cell r="C6918">
            <v>829900</v>
          </cell>
          <cell r="D6918">
            <v>1</v>
          </cell>
          <cell r="E6918">
            <v>0</v>
          </cell>
          <cell r="F6918" t="str">
            <v xml:space="preserve">דמי שימוש         </v>
          </cell>
          <cell r="G6918" t="str">
            <v>גמיש</v>
          </cell>
          <cell r="H6918">
            <v>0</v>
          </cell>
          <cell r="I6918">
            <v>0</v>
          </cell>
        </row>
        <row r="6919">
          <cell r="A6919">
            <v>1829900825</v>
          </cell>
          <cell r="B6919">
            <v>825</v>
          </cell>
          <cell r="C6919">
            <v>829900</v>
          </cell>
          <cell r="D6919">
            <v>1</v>
          </cell>
          <cell r="E6919">
            <v>0</v>
          </cell>
          <cell r="F6919" t="str">
            <v xml:space="preserve">יתרות משנה קודמת  </v>
          </cell>
          <cell r="G6919" t="str">
            <v>גמיש</v>
          </cell>
          <cell r="H6919">
            <v>0</v>
          </cell>
          <cell r="I6919">
            <v>0</v>
          </cell>
        </row>
        <row r="6920">
          <cell r="A6920">
            <v>1829900826</v>
          </cell>
          <cell r="B6920">
            <v>826</v>
          </cell>
          <cell r="C6920">
            <v>829900</v>
          </cell>
          <cell r="D6920">
            <v>1</v>
          </cell>
          <cell r="E6920">
            <v>0</v>
          </cell>
          <cell r="F6920" t="str">
            <v>כוכב עולה נוער</v>
          </cell>
          <cell r="G6920" t="str">
            <v>גמיש</v>
          </cell>
          <cell r="H6920">
            <v>0</v>
          </cell>
          <cell r="I6920">
            <v>0</v>
          </cell>
        </row>
        <row r="6921">
          <cell r="A6921">
            <v>1829900827</v>
          </cell>
          <cell r="B6921">
            <v>827</v>
          </cell>
          <cell r="C6921">
            <v>829900</v>
          </cell>
          <cell r="D6921">
            <v>1</v>
          </cell>
          <cell r="E6921">
            <v>0</v>
          </cell>
          <cell r="F6921" t="str">
            <v>צפרירים  נוער</v>
          </cell>
          <cell r="G6921" t="str">
            <v>גמיש</v>
          </cell>
          <cell r="H6921">
            <v>0</v>
          </cell>
          <cell r="I6921">
            <v>0</v>
          </cell>
        </row>
        <row r="6922">
          <cell r="A6922">
            <v>1829900828</v>
          </cell>
          <cell r="B6922">
            <v>828</v>
          </cell>
          <cell r="C6922">
            <v>829900</v>
          </cell>
          <cell r="D6922">
            <v>1</v>
          </cell>
          <cell r="E6922">
            <v>0</v>
          </cell>
          <cell r="F6922" t="str">
            <v>ראונד איגרוף</v>
          </cell>
          <cell r="G6922" t="str">
            <v>גמיש</v>
          </cell>
          <cell r="H6922">
            <v>0</v>
          </cell>
          <cell r="I6922">
            <v>0</v>
          </cell>
        </row>
        <row r="6923">
          <cell r="A6923">
            <v>1829900880</v>
          </cell>
          <cell r="B6923">
            <v>880</v>
          </cell>
          <cell r="C6923">
            <v>829900</v>
          </cell>
          <cell r="D6923">
            <v>1</v>
          </cell>
          <cell r="E6923">
            <v>0</v>
          </cell>
          <cell r="F6923" t="str">
            <v xml:space="preserve">צפרירים           </v>
          </cell>
          <cell r="G6923" t="str">
            <v>גמיש</v>
          </cell>
          <cell r="H6923">
            <v>0</v>
          </cell>
          <cell r="I6923">
            <v>0</v>
          </cell>
        </row>
        <row r="6924">
          <cell r="A6924">
            <v>1829900881</v>
          </cell>
          <cell r="B6924">
            <v>881</v>
          </cell>
          <cell r="C6924">
            <v>829900</v>
          </cell>
          <cell r="D6924">
            <v>1</v>
          </cell>
          <cell r="E6924">
            <v>0</v>
          </cell>
          <cell r="F6924" t="str">
            <v>פיסגה - אומנויות לחימה</v>
          </cell>
          <cell r="G6924" t="str">
            <v>גמיש</v>
          </cell>
          <cell r="H6924">
            <v>0</v>
          </cell>
          <cell r="I6924">
            <v>0</v>
          </cell>
        </row>
        <row r="6925">
          <cell r="A6925">
            <v>1829900882</v>
          </cell>
          <cell r="B6925">
            <v>882</v>
          </cell>
          <cell r="C6925">
            <v>829900</v>
          </cell>
          <cell r="D6925">
            <v>1</v>
          </cell>
          <cell r="E6925">
            <v>0</v>
          </cell>
          <cell r="F6925" t="str">
            <v>כדוריד חולון בוגרים</v>
          </cell>
          <cell r="G6925" t="str">
            <v>גמיש</v>
          </cell>
          <cell r="H6925">
            <v>0</v>
          </cell>
          <cell r="I6925">
            <v>0</v>
          </cell>
        </row>
        <row r="6926">
          <cell r="A6926">
            <v>1829900883</v>
          </cell>
          <cell r="B6926">
            <v>883</v>
          </cell>
          <cell r="C6926">
            <v>829900</v>
          </cell>
          <cell r="D6926">
            <v>1</v>
          </cell>
          <cell r="E6926">
            <v>0</v>
          </cell>
          <cell r="F6926" t="str">
            <v xml:space="preserve">אליצור כדורסל     </v>
          </cell>
          <cell r="G6926" t="str">
            <v>גמיש</v>
          </cell>
          <cell r="H6926">
            <v>0</v>
          </cell>
          <cell r="I6926">
            <v>0</v>
          </cell>
        </row>
        <row r="6927">
          <cell r="A6927">
            <v>1829900884</v>
          </cell>
          <cell r="B6927">
            <v>884</v>
          </cell>
          <cell r="C6927">
            <v>829900</v>
          </cell>
          <cell r="D6927">
            <v>1</v>
          </cell>
          <cell r="E6927">
            <v>0</v>
          </cell>
          <cell r="F6927" t="str">
            <v>סלעים איתנים-כדורסל בוגרים</v>
          </cell>
          <cell r="G6927" t="str">
            <v>גמיש</v>
          </cell>
          <cell r="H6927">
            <v>0</v>
          </cell>
          <cell r="I6927">
            <v>0</v>
          </cell>
        </row>
        <row r="6928">
          <cell r="A6928">
            <v>1829900885</v>
          </cell>
          <cell r="B6928">
            <v>885</v>
          </cell>
          <cell r="C6928">
            <v>829900</v>
          </cell>
          <cell r="D6928">
            <v>1</v>
          </cell>
          <cell r="E6928">
            <v>0</v>
          </cell>
          <cell r="F6928" t="str">
            <v>מועדון הנוער בכדורגל</v>
          </cell>
          <cell r="G6928" t="str">
            <v>גמיש</v>
          </cell>
          <cell r="H6928">
            <v>0</v>
          </cell>
          <cell r="I6928">
            <v>0</v>
          </cell>
        </row>
        <row r="6929">
          <cell r="A6929">
            <v>1829900886</v>
          </cell>
          <cell r="B6929">
            <v>886</v>
          </cell>
          <cell r="C6929">
            <v>829900</v>
          </cell>
          <cell r="D6929">
            <v>1</v>
          </cell>
          <cell r="E6929">
            <v>0</v>
          </cell>
          <cell r="F6929" t="str">
            <v>מכבי הת' אומנותית</v>
          </cell>
          <cell r="G6929" t="str">
            <v>גמיש</v>
          </cell>
          <cell r="H6929">
            <v>0</v>
          </cell>
          <cell r="I6929">
            <v>0</v>
          </cell>
        </row>
        <row r="6930">
          <cell r="A6930">
            <v>1829900887</v>
          </cell>
          <cell r="B6930">
            <v>887</v>
          </cell>
          <cell r="C6930">
            <v>829900</v>
          </cell>
          <cell r="D6930">
            <v>1</v>
          </cell>
          <cell r="E6930">
            <v>0</v>
          </cell>
          <cell r="F6930" t="str">
            <v>כוכב עולה-כדורסל בוגרים</v>
          </cell>
          <cell r="G6930" t="str">
            <v>גמיש</v>
          </cell>
          <cell r="H6930">
            <v>0</v>
          </cell>
          <cell r="I6930">
            <v>0</v>
          </cell>
        </row>
        <row r="6931">
          <cell r="A6931">
            <v>1829900888</v>
          </cell>
          <cell r="B6931">
            <v>888</v>
          </cell>
          <cell r="C6931">
            <v>829900</v>
          </cell>
          <cell r="D6931">
            <v>1</v>
          </cell>
          <cell r="E6931">
            <v>0</v>
          </cell>
          <cell r="F6931" t="str">
            <v xml:space="preserve">מכבי חולון-כדורגל </v>
          </cell>
          <cell r="G6931" t="str">
            <v>גמיש</v>
          </cell>
          <cell r="H6931">
            <v>0</v>
          </cell>
          <cell r="I6931">
            <v>0</v>
          </cell>
        </row>
        <row r="6932">
          <cell r="A6932">
            <v>1829900889</v>
          </cell>
          <cell r="B6932">
            <v>889</v>
          </cell>
          <cell r="C6932">
            <v>829900</v>
          </cell>
          <cell r="D6932">
            <v>1</v>
          </cell>
          <cell r="E6932">
            <v>0</v>
          </cell>
          <cell r="F6932" t="str">
            <v>כדוריד חולון נוער</v>
          </cell>
          <cell r="G6932" t="str">
            <v>גמיש</v>
          </cell>
          <cell r="H6932">
            <v>0</v>
          </cell>
          <cell r="I6932">
            <v>0</v>
          </cell>
        </row>
        <row r="6933">
          <cell r="A6933">
            <v>1829900890</v>
          </cell>
          <cell r="B6933">
            <v>890</v>
          </cell>
          <cell r="C6933">
            <v>829900</v>
          </cell>
          <cell r="D6933">
            <v>1</v>
          </cell>
          <cell r="E6933">
            <v>0</v>
          </cell>
          <cell r="F6933" t="str">
            <v>אליצור-נער כוכבי על</v>
          </cell>
          <cell r="G6933" t="str">
            <v>גמיש</v>
          </cell>
          <cell r="H6933">
            <v>0</v>
          </cell>
          <cell r="I6933">
            <v>0</v>
          </cell>
        </row>
        <row r="6934">
          <cell r="A6934">
            <v>1829900891</v>
          </cell>
          <cell r="B6934">
            <v>891</v>
          </cell>
          <cell r="C6934">
            <v>829900</v>
          </cell>
          <cell r="D6934">
            <v>1</v>
          </cell>
          <cell r="E6934">
            <v>0</v>
          </cell>
          <cell r="F6934" t="str">
            <v xml:space="preserve">הפועל חולון-ענפים </v>
          </cell>
          <cell r="G6934" t="str">
            <v>גמיש</v>
          </cell>
          <cell r="H6934">
            <v>0</v>
          </cell>
          <cell r="I6934">
            <v>0</v>
          </cell>
        </row>
        <row r="6935">
          <cell r="A6935">
            <v>1829900892</v>
          </cell>
          <cell r="B6935">
            <v>892</v>
          </cell>
          <cell r="C6935">
            <v>829900</v>
          </cell>
          <cell r="D6935">
            <v>1</v>
          </cell>
          <cell r="E6935">
            <v>0</v>
          </cell>
          <cell r="F6935" t="str">
            <v>א.ס.מור-עמותה לנוער בכדורגל</v>
          </cell>
          <cell r="G6935" t="str">
            <v>גמיש</v>
          </cell>
          <cell r="H6935">
            <v>0</v>
          </cell>
          <cell r="I6935">
            <v>0</v>
          </cell>
        </row>
        <row r="6936">
          <cell r="A6936">
            <v>1829900893</v>
          </cell>
          <cell r="B6936">
            <v>893</v>
          </cell>
          <cell r="C6936">
            <v>829900</v>
          </cell>
          <cell r="D6936">
            <v>1</v>
          </cell>
          <cell r="E6936">
            <v>0</v>
          </cell>
          <cell r="F6936" t="str">
            <v>אייס חולון ע"ר</v>
          </cell>
          <cell r="G6936" t="str">
            <v>גמיש</v>
          </cell>
          <cell r="H6936">
            <v>0</v>
          </cell>
          <cell r="I6936">
            <v>0</v>
          </cell>
        </row>
        <row r="6937">
          <cell r="A6937">
            <v>1829900894</v>
          </cell>
          <cell r="B6937">
            <v>894</v>
          </cell>
          <cell r="C6937">
            <v>829900</v>
          </cell>
          <cell r="D6937">
            <v>1</v>
          </cell>
          <cell r="E6937">
            <v>0</v>
          </cell>
          <cell r="F6937" t="str">
            <v>באול 300 חולון</v>
          </cell>
          <cell r="G6937" t="str">
            <v>גמיש</v>
          </cell>
          <cell r="H6937">
            <v>0</v>
          </cell>
          <cell r="I6937">
            <v>0</v>
          </cell>
        </row>
        <row r="6938">
          <cell r="A6938">
            <v>1829900895</v>
          </cell>
          <cell r="B6938">
            <v>895</v>
          </cell>
          <cell r="C6938">
            <v>829900</v>
          </cell>
          <cell r="D6938">
            <v>1</v>
          </cell>
          <cell r="E6938">
            <v>0</v>
          </cell>
          <cell r="F6938" t="str">
            <v>עמותת הוקי חולון</v>
          </cell>
          <cell r="G6938" t="str">
            <v>גמיש</v>
          </cell>
          <cell r="H6938">
            <v>0</v>
          </cell>
          <cell r="I6938">
            <v>0</v>
          </cell>
        </row>
        <row r="6939">
          <cell r="A6939">
            <v>1829900896</v>
          </cell>
          <cell r="B6939">
            <v>896</v>
          </cell>
          <cell r="C6939">
            <v>829900</v>
          </cell>
          <cell r="D6939">
            <v>1</v>
          </cell>
          <cell r="E6939">
            <v>0</v>
          </cell>
          <cell r="F6939" t="str">
            <v>ירמיהו-עמותה לקידום כדורגל</v>
          </cell>
          <cell r="G6939" t="str">
            <v>גמיש</v>
          </cell>
          <cell r="H6939">
            <v>0</v>
          </cell>
          <cell r="I6939">
            <v>0</v>
          </cell>
        </row>
        <row r="6940">
          <cell r="A6940">
            <v>1829900897</v>
          </cell>
          <cell r="B6940">
            <v>897</v>
          </cell>
          <cell r="C6940">
            <v>829900</v>
          </cell>
          <cell r="D6940">
            <v>1</v>
          </cell>
          <cell r="E6940">
            <v>0</v>
          </cell>
          <cell r="F6940" t="str">
            <v xml:space="preserve">עמותת גלגיליות   </v>
          </cell>
          <cell r="G6940" t="str">
            <v>גמיש</v>
          </cell>
          <cell r="H6940">
            <v>0</v>
          </cell>
          <cell r="I6940">
            <v>0</v>
          </cell>
        </row>
        <row r="6941">
          <cell r="A6941">
            <v>1829900898</v>
          </cell>
          <cell r="B6941">
            <v>898</v>
          </cell>
          <cell r="C6941">
            <v>829900</v>
          </cell>
          <cell r="D6941">
            <v>1</v>
          </cell>
          <cell r="E6941">
            <v>0</v>
          </cell>
          <cell r="F6941" t="str">
            <v xml:space="preserve">עוצמה (ארזים) כדורגל      </v>
          </cell>
          <cell r="G6941" t="str">
            <v>גמיש</v>
          </cell>
          <cell r="H6941">
            <v>0</v>
          </cell>
          <cell r="I6941">
            <v>0</v>
          </cell>
        </row>
        <row r="6942">
          <cell r="A6942">
            <v>1829900899</v>
          </cell>
          <cell r="B6942">
            <v>899</v>
          </cell>
          <cell r="C6942">
            <v>829900</v>
          </cell>
          <cell r="D6942">
            <v>1</v>
          </cell>
          <cell r="E6942">
            <v>0</v>
          </cell>
          <cell r="F6942" t="str">
            <v>א.ס.מור-מועדון נווה</v>
          </cell>
          <cell r="G6942" t="str">
            <v>גמיש</v>
          </cell>
          <cell r="H6942">
            <v>0</v>
          </cell>
          <cell r="I6942">
            <v>0</v>
          </cell>
        </row>
        <row r="6943">
          <cell r="A6943">
            <v>1829900931</v>
          </cell>
          <cell r="B6943">
            <v>931</v>
          </cell>
          <cell r="C6943">
            <v>829900</v>
          </cell>
          <cell r="D6943">
            <v>1</v>
          </cell>
          <cell r="E6943">
            <v>0</v>
          </cell>
          <cell r="F6943" t="str">
            <v xml:space="preserve">צפרירים-מענק+שכ"ד </v>
          </cell>
          <cell r="G6943" t="str">
            <v>גמיש</v>
          </cell>
          <cell r="H6943">
            <v>0</v>
          </cell>
          <cell r="I6943">
            <v>0</v>
          </cell>
        </row>
        <row r="6944">
          <cell r="A6944">
            <v>1829900961</v>
          </cell>
          <cell r="B6944">
            <v>961</v>
          </cell>
          <cell r="C6944">
            <v>829900</v>
          </cell>
          <cell r="D6944">
            <v>1</v>
          </cell>
          <cell r="E6944">
            <v>0</v>
          </cell>
          <cell r="F6944" t="str">
            <v>רז' פעולות ורכישות</v>
          </cell>
          <cell r="G6944" t="str">
            <v>גמיש</v>
          </cell>
          <cell r="H6944">
            <v>0</v>
          </cell>
          <cell r="I6944">
            <v>0</v>
          </cell>
        </row>
        <row r="6945">
          <cell r="A6945" t="e">
            <v>#VALUE!</v>
          </cell>
          <cell r="B6945" t="str">
            <v>829900  סך הכל</v>
          </cell>
          <cell r="C6945">
            <v>0</v>
          </cell>
          <cell r="D6945">
            <v>0</v>
          </cell>
          <cell r="E6945">
            <v>0</v>
          </cell>
          <cell r="F6945" t="str">
            <v>תמיכות לאגודות ספורט</v>
          </cell>
          <cell r="G6945">
            <v>0</v>
          </cell>
          <cell r="H6945">
            <v>0</v>
          </cell>
          <cell r="I6945">
            <v>7091600</v>
          </cell>
        </row>
        <row r="6946">
          <cell r="A6946">
            <v>18300000</v>
          </cell>
          <cell r="B6946">
            <v>0</v>
          </cell>
          <cell r="C6946">
            <v>830000</v>
          </cell>
          <cell r="D6946">
            <v>1</v>
          </cell>
          <cell r="E6946">
            <v>0</v>
          </cell>
          <cell r="F6946" t="str">
            <v xml:space="preserve">בריאות            </v>
          </cell>
          <cell r="G6946" t="str">
            <v xml:space="preserve"> </v>
          </cell>
          <cell r="H6946">
            <v>0</v>
          </cell>
          <cell r="I6946">
            <v>0</v>
          </cell>
        </row>
        <row r="6947">
          <cell r="A6947">
            <v>18324000</v>
          </cell>
          <cell r="B6947">
            <v>0</v>
          </cell>
          <cell r="C6947">
            <v>832400</v>
          </cell>
          <cell r="D6947">
            <v>1</v>
          </cell>
          <cell r="E6947">
            <v>0</v>
          </cell>
          <cell r="F6947" t="str">
            <v xml:space="preserve">תחנות לאם ולילד   </v>
          </cell>
          <cell r="G6947" t="str">
            <v xml:space="preserve"> </v>
          </cell>
          <cell r="H6947">
            <v>0</v>
          </cell>
          <cell r="I6947">
            <v>0</v>
          </cell>
        </row>
        <row r="6948">
          <cell r="A6948">
            <v>1832400100</v>
          </cell>
          <cell r="B6948">
            <v>100</v>
          </cell>
          <cell r="C6948">
            <v>832400</v>
          </cell>
          <cell r="D6948">
            <v>1</v>
          </cell>
          <cell r="E6948">
            <v>0</v>
          </cell>
          <cell r="F6948" t="str">
            <v>שכר עובדים לפי תקן</v>
          </cell>
          <cell r="G6948" t="str">
            <v xml:space="preserve"> </v>
          </cell>
          <cell r="H6948">
            <v>0</v>
          </cell>
          <cell r="I6948">
            <v>0</v>
          </cell>
        </row>
        <row r="6949">
          <cell r="A6949">
            <v>1832400110</v>
          </cell>
          <cell r="B6949">
            <v>110</v>
          </cell>
          <cell r="C6949">
            <v>832400</v>
          </cell>
          <cell r="D6949">
            <v>1</v>
          </cell>
          <cell r="E6949">
            <v>0</v>
          </cell>
          <cell r="F6949" t="str">
            <v>השכר הקובע-תקציבית</v>
          </cell>
          <cell r="G6949" t="str">
            <v>שכר</v>
          </cell>
          <cell r="H6949">
            <v>0</v>
          </cell>
          <cell r="I6949">
            <v>0</v>
          </cell>
        </row>
        <row r="6950">
          <cell r="A6950">
            <v>1832400122</v>
          </cell>
          <cell r="B6950">
            <v>122</v>
          </cell>
          <cell r="C6950">
            <v>832400</v>
          </cell>
          <cell r="D6950">
            <v>1</v>
          </cell>
          <cell r="E6950">
            <v>0</v>
          </cell>
          <cell r="F6950" t="str">
            <v xml:space="preserve">ביגוד             </v>
          </cell>
          <cell r="G6950" t="str">
            <v>שכר</v>
          </cell>
          <cell r="H6950">
            <v>0</v>
          </cell>
          <cell r="I6950">
            <v>0</v>
          </cell>
        </row>
        <row r="6951">
          <cell r="A6951">
            <v>1832400126</v>
          </cell>
          <cell r="B6951">
            <v>126</v>
          </cell>
          <cell r="C6951">
            <v>832400</v>
          </cell>
          <cell r="D6951">
            <v>1</v>
          </cell>
          <cell r="E6951">
            <v>0</v>
          </cell>
          <cell r="F6951" t="str">
            <v xml:space="preserve">דמי הבראה         </v>
          </cell>
          <cell r="G6951" t="str">
            <v>שכר</v>
          </cell>
          <cell r="H6951">
            <v>0</v>
          </cell>
          <cell r="I6951">
            <v>0</v>
          </cell>
        </row>
        <row r="6952">
          <cell r="A6952">
            <v>1832400400</v>
          </cell>
          <cell r="B6952">
            <v>400</v>
          </cell>
          <cell r="C6952">
            <v>832400</v>
          </cell>
          <cell r="D6952">
            <v>1</v>
          </cell>
          <cell r="E6952">
            <v>0</v>
          </cell>
          <cell r="F6952" t="str">
            <v>אחזקת בנינים וציוד</v>
          </cell>
          <cell r="G6952" t="str">
            <v xml:space="preserve"> </v>
          </cell>
          <cell r="H6952">
            <v>0</v>
          </cell>
          <cell r="I6952">
            <v>0</v>
          </cell>
        </row>
        <row r="6953">
          <cell r="A6953">
            <v>1832400412</v>
          </cell>
          <cell r="B6953">
            <v>412</v>
          </cell>
          <cell r="C6953">
            <v>832400</v>
          </cell>
          <cell r="D6953">
            <v>1</v>
          </cell>
          <cell r="E6953">
            <v>0</v>
          </cell>
          <cell r="F6953" t="str">
            <v xml:space="preserve">ארנונה            </v>
          </cell>
          <cell r="G6953" t="str">
            <v>קשיח</v>
          </cell>
          <cell r="H6953">
            <v>0</v>
          </cell>
          <cell r="I6953">
            <v>0</v>
          </cell>
        </row>
        <row r="6954">
          <cell r="A6954">
            <v>1832400420</v>
          </cell>
          <cell r="B6954">
            <v>420</v>
          </cell>
          <cell r="C6954">
            <v>832400</v>
          </cell>
          <cell r="D6954">
            <v>1</v>
          </cell>
          <cell r="E6954">
            <v>0</v>
          </cell>
          <cell r="F6954" t="str">
            <v xml:space="preserve">כיבוי אש          </v>
          </cell>
          <cell r="G6954" t="str">
            <v>גמיש</v>
          </cell>
          <cell r="H6954">
            <v>0</v>
          </cell>
          <cell r="I6954">
            <v>0</v>
          </cell>
        </row>
        <row r="6955">
          <cell r="A6955">
            <v>1832400423</v>
          </cell>
          <cell r="B6955">
            <v>423</v>
          </cell>
          <cell r="C6955">
            <v>832400</v>
          </cell>
          <cell r="D6955">
            <v>1</v>
          </cell>
          <cell r="E6955">
            <v>0</v>
          </cell>
          <cell r="F6955" t="str">
            <v xml:space="preserve">תחזוקת מבנה       </v>
          </cell>
          <cell r="G6955" t="str">
            <v>קשיח</v>
          </cell>
          <cell r="H6955">
            <v>-0.1581325301204819</v>
          </cell>
          <cell r="I6955">
            <v>55900</v>
          </cell>
        </row>
        <row r="6956">
          <cell r="A6956">
            <v>1832400431</v>
          </cell>
          <cell r="B6956">
            <v>431</v>
          </cell>
          <cell r="C6956">
            <v>832400</v>
          </cell>
          <cell r="D6956">
            <v>1</v>
          </cell>
          <cell r="E6956">
            <v>0</v>
          </cell>
          <cell r="F6956" t="str">
            <v xml:space="preserve">חשמל              </v>
          </cell>
          <cell r="G6956" t="str">
            <v>קשיח</v>
          </cell>
          <cell r="H6956">
            <v>0.10000000000000009</v>
          </cell>
          <cell r="I6956">
            <v>115500</v>
          </cell>
        </row>
        <row r="6957">
          <cell r="A6957">
            <v>1832400432</v>
          </cell>
          <cell r="B6957">
            <v>432</v>
          </cell>
          <cell r="C6957">
            <v>832400</v>
          </cell>
          <cell r="D6957">
            <v>1</v>
          </cell>
          <cell r="E6957">
            <v>0</v>
          </cell>
          <cell r="F6957" t="str">
            <v xml:space="preserve">מים               </v>
          </cell>
          <cell r="G6957" t="str">
            <v>קשיח</v>
          </cell>
          <cell r="H6957">
            <v>0</v>
          </cell>
          <cell r="I6957">
            <v>0</v>
          </cell>
        </row>
        <row r="6958">
          <cell r="A6958">
            <v>1832400433</v>
          </cell>
          <cell r="B6958">
            <v>433</v>
          </cell>
          <cell r="C6958">
            <v>832400</v>
          </cell>
          <cell r="D6958">
            <v>1</v>
          </cell>
          <cell r="E6958">
            <v>0</v>
          </cell>
          <cell r="F6958" t="str">
            <v xml:space="preserve">חומרי נקיון       </v>
          </cell>
          <cell r="G6958" t="str">
            <v>גמיש</v>
          </cell>
          <cell r="H6958">
            <v>0</v>
          </cell>
          <cell r="I6958">
            <v>0</v>
          </cell>
        </row>
        <row r="6959">
          <cell r="A6959">
            <v>1832400436</v>
          </cell>
          <cell r="B6959">
            <v>436</v>
          </cell>
          <cell r="C6959">
            <v>832400</v>
          </cell>
          <cell r="D6959">
            <v>1</v>
          </cell>
          <cell r="E6959">
            <v>0</v>
          </cell>
          <cell r="F6959" t="str">
            <v xml:space="preserve">אחזקת מזגנים      </v>
          </cell>
          <cell r="G6959" t="str">
            <v>גמיש</v>
          </cell>
          <cell r="H6959">
            <v>0</v>
          </cell>
          <cell r="I6959">
            <v>0</v>
          </cell>
        </row>
        <row r="6960">
          <cell r="A6960">
            <v>1832400437</v>
          </cell>
          <cell r="B6960">
            <v>437</v>
          </cell>
          <cell r="C6960">
            <v>832400</v>
          </cell>
          <cell r="D6960">
            <v>1</v>
          </cell>
          <cell r="E6960">
            <v>0</v>
          </cell>
          <cell r="F6960" t="str">
            <v xml:space="preserve">אחזקת אזעקה       </v>
          </cell>
          <cell r="G6960" t="str">
            <v>קשיח</v>
          </cell>
          <cell r="H6960">
            <v>3.7037037037036979E-2</v>
          </cell>
          <cell r="I6960">
            <v>2800</v>
          </cell>
        </row>
        <row r="6961">
          <cell r="A6961">
            <v>1832400441</v>
          </cell>
          <cell r="B6961">
            <v>441</v>
          </cell>
          <cell r="C6961">
            <v>832400</v>
          </cell>
          <cell r="D6961">
            <v>1</v>
          </cell>
          <cell r="E6961">
            <v>0</v>
          </cell>
          <cell r="F6961" t="str">
            <v xml:space="preserve">ביטוח             </v>
          </cell>
          <cell r="G6961" t="str">
            <v>קשיח</v>
          </cell>
          <cell r="H6961">
            <v>0</v>
          </cell>
          <cell r="I6961">
            <v>0</v>
          </cell>
        </row>
        <row r="6962">
          <cell r="A6962">
            <v>1832400470</v>
          </cell>
          <cell r="B6962">
            <v>470</v>
          </cell>
          <cell r="C6962">
            <v>832400</v>
          </cell>
          <cell r="D6962">
            <v>1</v>
          </cell>
          <cell r="E6962">
            <v>0</v>
          </cell>
          <cell r="F6962" t="str">
            <v xml:space="preserve">אחזקת מכונות משרד </v>
          </cell>
          <cell r="G6962" t="str">
            <v>גמיש</v>
          </cell>
          <cell r="H6962">
            <v>0</v>
          </cell>
          <cell r="I6962">
            <v>0</v>
          </cell>
        </row>
        <row r="6963">
          <cell r="A6963">
            <v>1832400540</v>
          </cell>
          <cell r="B6963">
            <v>540</v>
          </cell>
          <cell r="C6963">
            <v>832400</v>
          </cell>
          <cell r="D6963">
            <v>1</v>
          </cell>
          <cell r="E6963">
            <v>0</v>
          </cell>
          <cell r="F6963" t="str">
            <v xml:space="preserve">הוצאות טלפון      </v>
          </cell>
          <cell r="G6963" t="str">
            <v>קשיח</v>
          </cell>
          <cell r="H6963">
            <v>0</v>
          </cell>
          <cell r="I6963">
            <v>3000</v>
          </cell>
        </row>
        <row r="6964">
          <cell r="A6964">
            <v>1832400550</v>
          </cell>
          <cell r="B6964">
            <v>550</v>
          </cell>
          <cell r="C6964">
            <v>832400</v>
          </cell>
          <cell r="D6964">
            <v>1</v>
          </cell>
          <cell r="E6964">
            <v>0</v>
          </cell>
          <cell r="F6964" t="str">
            <v xml:space="preserve">פירסומים          </v>
          </cell>
          <cell r="G6964" t="str">
            <v>גמיש</v>
          </cell>
          <cell r="H6964">
            <v>0</v>
          </cell>
          <cell r="I6964">
            <v>0</v>
          </cell>
        </row>
        <row r="6965">
          <cell r="A6965">
            <v>1832400561</v>
          </cell>
          <cell r="B6965">
            <v>561</v>
          </cell>
          <cell r="C6965">
            <v>832400</v>
          </cell>
          <cell r="D6965">
            <v>1</v>
          </cell>
          <cell r="E6965">
            <v>0</v>
          </cell>
          <cell r="F6965" t="str">
            <v xml:space="preserve">שיכפולים          </v>
          </cell>
          <cell r="G6965" t="str">
            <v>גמיש</v>
          </cell>
          <cell r="H6965">
            <v>0</v>
          </cell>
          <cell r="I6965">
            <v>0</v>
          </cell>
        </row>
        <row r="6966">
          <cell r="A6966">
            <v>1832400562</v>
          </cell>
          <cell r="B6966">
            <v>562</v>
          </cell>
          <cell r="C6966">
            <v>832400</v>
          </cell>
          <cell r="D6966">
            <v>1</v>
          </cell>
          <cell r="E6966">
            <v>0</v>
          </cell>
          <cell r="F6966" t="str">
            <v xml:space="preserve">הדפסות            </v>
          </cell>
          <cell r="G6966" t="str">
            <v>גמיש</v>
          </cell>
          <cell r="H6966">
            <v>0</v>
          </cell>
          <cell r="I6966">
            <v>0</v>
          </cell>
        </row>
        <row r="6967">
          <cell r="A6967">
            <v>1832400700</v>
          </cell>
          <cell r="B6967">
            <v>700</v>
          </cell>
          <cell r="C6967">
            <v>832400</v>
          </cell>
          <cell r="D6967">
            <v>1</v>
          </cell>
          <cell r="E6967">
            <v>0</v>
          </cell>
          <cell r="F6967" t="str">
            <v xml:space="preserve">הוצאות לפעולות    </v>
          </cell>
          <cell r="G6967" t="str">
            <v xml:space="preserve"> </v>
          </cell>
          <cell r="H6967">
            <v>0</v>
          </cell>
          <cell r="I6967">
            <v>0</v>
          </cell>
        </row>
        <row r="6968">
          <cell r="A6968">
            <v>1832400710</v>
          </cell>
          <cell r="B6968">
            <v>710</v>
          </cell>
          <cell r="C6968">
            <v>832400</v>
          </cell>
          <cell r="D6968">
            <v>1</v>
          </cell>
          <cell r="E6968">
            <v>0</v>
          </cell>
          <cell r="F6968" t="str">
            <v xml:space="preserve">הובלות            </v>
          </cell>
          <cell r="G6968" t="str">
            <v>גמיש</v>
          </cell>
          <cell r="H6968">
            <v>0</v>
          </cell>
          <cell r="I6968">
            <v>0</v>
          </cell>
        </row>
        <row r="6969">
          <cell r="A6969">
            <v>1832400721</v>
          </cell>
          <cell r="B6969">
            <v>721</v>
          </cell>
          <cell r="C6969">
            <v>832400</v>
          </cell>
          <cell r="D6969">
            <v>1</v>
          </cell>
          <cell r="E6969">
            <v>0</v>
          </cell>
          <cell r="F6969" t="str">
            <v>חמרים-תחזוקת מבנים</v>
          </cell>
          <cell r="G6969" t="str">
            <v>גמיש</v>
          </cell>
          <cell r="H6969">
            <v>-0.59595959595959602</v>
          </cell>
          <cell r="I6969">
            <v>4000</v>
          </cell>
        </row>
        <row r="6970">
          <cell r="A6970">
            <v>1832400742</v>
          </cell>
          <cell r="B6970">
            <v>742</v>
          </cell>
          <cell r="C6970">
            <v>832400</v>
          </cell>
          <cell r="D6970">
            <v>1</v>
          </cell>
          <cell r="E6970">
            <v>0</v>
          </cell>
          <cell r="F6970" t="str">
            <v xml:space="preserve">כלים וציוד        </v>
          </cell>
          <cell r="G6970" t="str">
            <v>גמיש</v>
          </cell>
          <cell r="H6970">
            <v>0</v>
          </cell>
          <cell r="I6970">
            <v>0</v>
          </cell>
        </row>
        <row r="6971">
          <cell r="A6971">
            <v>1832400745</v>
          </cell>
          <cell r="B6971">
            <v>745</v>
          </cell>
          <cell r="C6971">
            <v>832400</v>
          </cell>
          <cell r="D6971">
            <v>1</v>
          </cell>
          <cell r="E6971">
            <v>0</v>
          </cell>
          <cell r="F6971" t="str">
            <v xml:space="preserve">דמי פריצה - תכולה </v>
          </cell>
          <cell r="G6971" t="str">
            <v>קשיח</v>
          </cell>
          <cell r="H6971">
            <v>0</v>
          </cell>
          <cell r="I6971">
            <v>0</v>
          </cell>
        </row>
        <row r="6972">
          <cell r="A6972">
            <v>1832400746</v>
          </cell>
          <cell r="B6972">
            <v>746</v>
          </cell>
          <cell r="C6972">
            <v>832400</v>
          </cell>
          <cell r="D6972">
            <v>1</v>
          </cell>
          <cell r="E6972">
            <v>0</v>
          </cell>
          <cell r="F6972" t="str">
            <v xml:space="preserve">דמי פריצה - מבנה  </v>
          </cell>
          <cell r="G6972" t="str">
            <v>קשיח</v>
          </cell>
          <cell r="H6972">
            <v>0</v>
          </cell>
          <cell r="I6972">
            <v>0</v>
          </cell>
        </row>
        <row r="6973">
          <cell r="A6973">
            <v>1832400751</v>
          </cell>
          <cell r="B6973">
            <v>751</v>
          </cell>
          <cell r="C6973">
            <v>832400</v>
          </cell>
          <cell r="D6973">
            <v>1</v>
          </cell>
          <cell r="E6973">
            <v>0</v>
          </cell>
          <cell r="F6973" t="str">
            <v xml:space="preserve">עבודות קבלניות    </v>
          </cell>
          <cell r="G6973" t="str">
            <v>גמיש</v>
          </cell>
          <cell r="H6973">
            <v>0</v>
          </cell>
          <cell r="I6973">
            <v>46000</v>
          </cell>
        </row>
        <row r="6974">
          <cell r="A6974">
            <v>1832400752</v>
          </cell>
          <cell r="B6974">
            <v>752</v>
          </cell>
          <cell r="C6974">
            <v>832400</v>
          </cell>
          <cell r="D6974">
            <v>1</v>
          </cell>
          <cell r="E6974">
            <v>0</v>
          </cell>
          <cell r="F6974" t="str">
            <v xml:space="preserve">נקיון בקבלנות     </v>
          </cell>
          <cell r="G6974" t="str">
            <v>קשיח</v>
          </cell>
          <cell r="H6974">
            <v>0</v>
          </cell>
          <cell r="I6974">
            <v>160000</v>
          </cell>
        </row>
        <row r="6975">
          <cell r="A6975">
            <v>1832400758</v>
          </cell>
          <cell r="B6975">
            <v>758</v>
          </cell>
          <cell r="C6975">
            <v>832400</v>
          </cell>
          <cell r="D6975">
            <v>1</v>
          </cell>
          <cell r="E6975">
            <v>0</v>
          </cell>
          <cell r="F6975" t="str">
            <v xml:space="preserve">גינון טיפות חלב   </v>
          </cell>
          <cell r="G6975" t="str">
            <v>גמיש</v>
          </cell>
          <cell r="H6975">
            <v>0</v>
          </cell>
          <cell r="I6975">
            <v>0</v>
          </cell>
        </row>
        <row r="6976">
          <cell r="A6976">
            <v>1832400789</v>
          </cell>
          <cell r="B6976">
            <v>789</v>
          </cell>
          <cell r="C6976">
            <v>832400</v>
          </cell>
          <cell r="D6976">
            <v>1</v>
          </cell>
          <cell r="E6976">
            <v>0</v>
          </cell>
          <cell r="F6976" t="str">
            <v xml:space="preserve">כביסה             </v>
          </cell>
          <cell r="G6976" t="str">
            <v>גמיש</v>
          </cell>
          <cell r="H6976">
            <v>0</v>
          </cell>
          <cell r="I6976">
            <v>0</v>
          </cell>
        </row>
        <row r="6977">
          <cell r="A6977">
            <v>1832400794</v>
          </cell>
          <cell r="B6977">
            <v>794</v>
          </cell>
          <cell r="C6977">
            <v>832400</v>
          </cell>
          <cell r="D6977">
            <v>1</v>
          </cell>
          <cell r="E6977">
            <v>0</v>
          </cell>
          <cell r="F6977" t="str">
            <v xml:space="preserve">השתתפות בעזר 094  </v>
          </cell>
          <cell r="G6977" t="str">
            <v>קשיח</v>
          </cell>
          <cell r="H6977">
            <v>0</v>
          </cell>
          <cell r="I6977">
            <v>0</v>
          </cell>
        </row>
        <row r="6978">
          <cell r="A6978">
            <v>1832400800</v>
          </cell>
          <cell r="B6978">
            <v>800</v>
          </cell>
          <cell r="C6978">
            <v>832400</v>
          </cell>
          <cell r="D6978">
            <v>1</v>
          </cell>
          <cell r="E6978">
            <v>0</v>
          </cell>
          <cell r="F6978" t="str">
            <v>השת' תמיכות תרומות</v>
          </cell>
          <cell r="G6978" t="str">
            <v xml:space="preserve"> </v>
          </cell>
          <cell r="H6978">
            <v>0</v>
          </cell>
          <cell r="I6978">
            <v>0</v>
          </cell>
        </row>
        <row r="6979">
          <cell r="A6979">
            <v>1832400810</v>
          </cell>
          <cell r="B6979">
            <v>810</v>
          </cell>
          <cell r="C6979">
            <v>832400</v>
          </cell>
          <cell r="D6979">
            <v>1</v>
          </cell>
          <cell r="E6979">
            <v>0</v>
          </cell>
          <cell r="F6979" t="str">
            <v xml:space="preserve">תשלום למשרד הבר   </v>
          </cell>
          <cell r="G6979" t="str">
            <v>קשיח</v>
          </cell>
          <cell r="H6979">
            <v>0</v>
          </cell>
          <cell r="I6979">
            <v>0</v>
          </cell>
        </row>
        <row r="6980">
          <cell r="A6980">
            <v>1832400932</v>
          </cell>
          <cell r="B6980">
            <v>932</v>
          </cell>
          <cell r="C6980">
            <v>832400</v>
          </cell>
          <cell r="D6980">
            <v>1</v>
          </cell>
          <cell r="E6980">
            <v>0</v>
          </cell>
          <cell r="F6980" t="str">
            <v xml:space="preserve">רכישות חד פעמיות  </v>
          </cell>
          <cell r="G6980" t="str">
            <v>גמיש</v>
          </cell>
          <cell r="H6980">
            <v>0</v>
          </cell>
          <cell r="I6980">
            <v>0</v>
          </cell>
        </row>
        <row r="6981">
          <cell r="A6981">
            <v>1832400961</v>
          </cell>
          <cell r="B6981">
            <v>961</v>
          </cell>
          <cell r="C6981">
            <v>832400</v>
          </cell>
          <cell r="D6981">
            <v>1</v>
          </cell>
          <cell r="E6981">
            <v>0</v>
          </cell>
          <cell r="F6981" t="str">
            <v>רז' פעולות ורכישות</v>
          </cell>
          <cell r="G6981" t="str">
            <v>גמיש</v>
          </cell>
          <cell r="H6981">
            <v>0</v>
          </cell>
          <cell r="I6981">
            <v>0</v>
          </cell>
        </row>
        <row r="6982">
          <cell r="A6982" t="e">
            <v>#VALUE!</v>
          </cell>
          <cell r="B6982" t="str">
            <v>832400  סך הכל</v>
          </cell>
          <cell r="C6982">
            <v>0</v>
          </cell>
          <cell r="D6982">
            <v>0</v>
          </cell>
          <cell r="E6982">
            <v>0</v>
          </cell>
          <cell r="F6982" t="str">
            <v xml:space="preserve">תחנות לאם ולילד   </v>
          </cell>
          <cell r="G6982">
            <v>0</v>
          </cell>
          <cell r="H6982">
            <v>-1.4758269720101747E-2</v>
          </cell>
          <cell r="I6982">
            <v>387200</v>
          </cell>
        </row>
        <row r="6983">
          <cell r="A6983">
            <v>18350000</v>
          </cell>
          <cell r="B6983">
            <v>0</v>
          </cell>
          <cell r="C6983">
            <v>835000</v>
          </cell>
          <cell r="D6983">
            <v>1</v>
          </cell>
          <cell r="E6983">
            <v>0</v>
          </cell>
          <cell r="F6983" t="str">
            <v>מוסד' בריאות אחרים</v>
          </cell>
          <cell r="G6983" t="str">
            <v xml:space="preserve"> </v>
          </cell>
          <cell r="H6983">
            <v>0</v>
          </cell>
          <cell r="I6983">
            <v>0</v>
          </cell>
        </row>
        <row r="6984">
          <cell r="A6984">
            <v>18351000</v>
          </cell>
          <cell r="B6984">
            <v>0</v>
          </cell>
          <cell r="C6984">
            <v>835100</v>
          </cell>
          <cell r="D6984">
            <v>1</v>
          </cell>
          <cell r="E6984">
            <v>0</v>
          </cell>
          <cell r="F6984" t="str">
            <v>איבחון ושיקום הילד</v>
          </cell>
          <cell r="G6984" t="str">
            <v xml:space="preserve"> </v>
          </cell>
          <cell r="H6984">
            <v>0</v>
          </cell>
          <cell r="I6984">
            <v>0</v>
          </cell>
        </row>
        <row r="6985">
          <cell r="A6985">
            <v>1835100100</v>
          </cell>
          <cell r="B6985">
            <v>100</v>
          </cell>
          <cell r="C6985">
            <v>835100</v>
          </cell>
          <cell r="D6985">
            <v>1</v>
          </cell>
          <cell r="E6985">
            <v>0</v>
          </cell>
          <cell r="F6985" t="str">
            <v>שכר עובדים לפי תקן</v>
          </cell>
          <cell r="G6985" t="str">
            <v xml:space="preserve"> </v>
          </cell>
          <cell r="H6985">
            <v>0</v>
          </cell>
          <cell r="I6985">
            <v>0</v>
          </cell>
        </row>
        <row r="6986">
          <cell r="A6986">
            <v>1835100110</v>
          </cell>
          <cell r="B6986">
            <v>110</v>
          </cell>
          <cell r="C6986">
            <v>835100</v>
          </cell>
          <cell r="D6986">
            <v>1</v>
          </cell>
          <cell r="E6986">
            <v>0</v>
          </cell>
          <cell r="F6986" t="str">
            <v>השכר הקובע-תקציבית</v>
          </cell>
          <cell r="G6986" t="str">
            <v>שכר</v>
          </cell>
          <cell r="H6986">
            <v>0</v>
          </cell>
          <cell r="I6986">
            <v>0</v>
          </cell>
        </row>
        <row r="6987">
          <cell r="A6987">
            <v>1835100122</v>
          </cell>
          <cell r="B6987">
            <v>122</v>
          </cell>
          <cell r="C6987">
            <v>835100</v>
          </cell>
          <cell r="D6987">
            <v>1</v>
          </cell>
          <cell r="E6987">
            <v>0</v>
          </cell>
          <cell r="F6987" t="str">
            <v xml:space="preserve">ביגוד             </v>
          </cell>
          <cell r="G6987" t="str">
            <v>שכר</v>
          </cell>
          <cell r="H6987">
            <v>0</v>
          </cell>
          <cell r="I6987">
            <v>0</v>
          </cell>
        </row>
        <row r="6988">
          <cell r="A6988">
            <v>1835100126</v>
          </cell>
          <cell r="B6988">
            <v>126</v>
          </cell>
          <cell r="C6988">
            <v>835100</v>
          </cell>
          <cell r="D6988">
            <v>1</v>
          </cell>
          <cell r="E6988">
            <v>0</v>
          </cell>
          <cell r="F6988" t="str">
            <v xml:space="preserve">דמי הבראה         </v>
          </cell>
          <cell r="G6988" t="str">
            <v>שכר</v>
          </cell>
          <cell r="H6988">
            <v>0</v>
          </cell>
          <cell r="I6988">
            <v>0</v>
          </cell>
        </row>
        <row r="6989">
          <cell r="A6989">
            <v>1835100140</v>
          </cell>
          <cell r="B6989">
            <v>140</v>
          </cell>
          <cell r="C6989">
            <v>835100</v>
          </cell>
          <cell r="D6989">
            <v>1</v>
          </cell>
          <cell r="E6989">
            <v>0</v>
          </cell>
          <cell r="F6989" t="str">
            <v>השתתפות באחזקת רכב</v>
          </cell>
          <cell r="G6989" t="str">
            <v>שכר</v>
          </cell>
          <cell r="H6989">
            <v>0</v>
          </cell>
          <cell r="I6989">
            <v>0</v>
          </cell>
        </row>
        <row r="6990">
          <cell r="A6990">
            <v>1835100400</v>
          </cell>
          <cell r="B6990">
            <v>400</v>
          </cell>
          <cell r="C6990">
            <v>835100</v>
          </cell>
          <cell r="D6990">
            <v>1</v>
          </cell>
          <cell r="E6990">
            <v>0</v>
          </cell>
          <cell r="F6990" t="str">
            <v>אחזקת בנינים וציוד</v>
          </cell>
          <cell r="G6990" t="str">
            <v xml:space="preserve"> </v>
          </cell>
          <cell r="H6990">
            <v>0</v>
          </cell>
          <cell r="I6990">
            <v>0</v>
          </cell>
        </row>
        <row r="6991">
          <cell r="A6991">
            <v>1835100412</v>
          </cell>
          <cell r="B6991">
            <v>412</v>
          </cell>
          <cell r="C6991">
            <v>835100</v>
          </cell>
          <cell r="D6991">
            <v>1</v>
          </cell>
          <cell r="E6991">
            <v>0</v>
          </cell>
          <cell r="F6991" t="str">
            <v xml:space="preserve">ארנונה            </v>
          </cell>
          <cell r="G6991" t="str">
            <v>קשיח</v>
          </cell>
          <cell r="H6991">
            <v>0</v>
          </cell>
          <cell r="I6991">
            <v>0</v>
          </cell>
        </row>
        <row r="6992">
          <cell r="A6992">
            <v>1835100423</v>
          </cell>
          <cell r="B6992">
            <v>423</v>
          </cell>
          <cell r="C6992">
            <v>835100</v>
          </cell>
          <cell r="D6992">
            <v>1</v>
          </cell>
          <cell r="E6992">
            <v>0</v>
          </cell>
          <cell r="F6992" t="str">
            <v xml:space="preserve">תחזוקת מבנה       </v>
          </cell>
          <cell r="G6992" t="str">
            <v>קשיח</v>
          </cell>
          <cell r="H6992">
            <v>0</v>
          </cell>
          <cell r="I6992">
            <v>0</v>
          </cell>
        </row>
        <row r="6993">
          <cell r="A6993">
            <v>1835100431</v>
          </cell>
          <cell r="B6993">
            <v>431</v>
          </cell>
          <cell r="C6993">
            <v>835100</v>
          </cell>
          <cell r="D6993">
            <v>1</v>
          </cell>
          <cell r="E6993">
            <v>0</v>
          </cell>
          <cell r="F6993" t="str">
            <v xml:space="preserve">חשמל              </v>
          </cell>
          <cell r="G6993" t="str">
            <v>קשיח</v>
          </cell>
          <cell r="H6993">
            <v>0</v>
          </cell>
          <cell r="I6993">
            <v>0</v>
          </cell>
        </row>
        <row r="6994">
          <cell r="A6994">
            <v>1835100432</v>
          </cell>
          <cell r="B6994">
            <v>432</v>
          </cell>
          <cell r="C6994">
            <v>835100</v>
          </cell>
          <cell r="D6994">
            <v>1</v>
          </cell>
          <cell r="E6994">
            <v>0</v>
          </cell>
          <cell r="F6994" t="str">
            <v xml:space="preserve">מים               </v>
          </cell>
          <cell r="G6994" t="str">
            <v>קשיח</v>
          </cell>
          <cell r="H6994">
            <v>0</v>
          </cell>
          <cell r="I6994">
            <v>0</v>
          </cell>
        </row>
        <row r="6995">
          <cell r="A6995">
            <v>1835100433</v>
          </cell>
          <cell r="B6995">
            <v>433</v>
          </cell>
          <cell r="C6995">
            <v>835100</v>
          </cell>
          <cell r="D6995">
            <v>1</v>
          </cell>
          <cell r="E6995">
            <v>0</v>
          </cell>
          <cell r="F6995" t="str">
            <v xml:space="preserve">חומרי נקיון       </v>
          </cell>
          <cell r="G6995" t="str">
            <v>גמיש</v>
          </cell>
          <cell r="H6995">
            <v>0</v>
          </cell>
          <cell r="I6995">
            <v>0</v>
          </cell>
        </row>
        <row r="6996">
          <cell r="A6996">
            <v>1835100441</v>
          </cell>
          <cell r="B6996">
            <v>441</v>
          </cell>
          <cell r="C6996">
            <v>835100</v>
          </cell>
          <cell r="D6996">
            <v>1</v>
          </cell>
          <cell r="E6996">
            <v>0</v>
          </cell>
          <cell r="F6996" t="str">
            <v xml:space="preserve">ביטוח             </v>
          </cell>
          <cell r="G6996" t="str">
            <v>קשיח</v>
          </cell>
          <cell r="H6996">
            <v>0</v>
          </cell>
          <cell r="I6996">
            <v>0</v>
          </cell>
        </row>
        <row r="6997">
          <cell r="A6997">
            <v>1835100450</v>
          </cell>
          <cell r="B6997">
            <v>450</v>
          </cell>
          <cell r="C6997">
            <v>835100</v>
          </cell>
          <cell r="D6997">
            <v>1</v>
          </cell>
          <cell r="E6997">
            <v>0</v>
          </cell>
          <cell r="F6997" t="str">
            <v xml:space="preserve">ריהוט ואחזקתו     </v>
          </cell>
          <cell r="G6997" t="str">
            <v>גמיש</v>
          </cell>
          <cell r="H6997">
            <v>0</v>
          </cell>
          <cell r="I6997">
            <v>0</v>
          </cell>
        </row>
        <row r="6998">
          <cell r="A6998">
            <v>1835100470</v>
          </cell>
          <cell r="B6998">
            <v>470</v>
          </cell>
          <cell r="C6998">
            <v>835100</v>
          </cell>
          <cell r="D6998">
            <v>1</v>
          </cell>
          <cell r="E6998">
            <v>0</v>
          </cell>
          <cell r="F6998" t="str">
            <v xml:space="preserve">אחזקת מכונות משרד </v>
          </cell>
          <cell r="G6998" t="str">
            <v>גמיש</v>
          </cell>
          <cell r="H6998">
            <v>0</v>
          </cell>
          <cell r="I6998">
            <v>0</v>
          </cell>
        </row>
        <row r="6999">
          <cell r="A6999">
            <v>1835100471</v>
          </cell>
          <cell r="B6999">
            <v>471</v>
          </cell>
          <cell r="C6999">
            <v>835100</v>
          </cell>
          <cell r="D6999">
            <v>1</v>
          </cell>
          <cell r="E6999">
            <v>0</v>
          </cell>
          <cell r="F6999" t="str">
            <v xml:space="preserve">מכשירי כתיבה      </v>
          </cell>
          <cell r="G6999" t="str">
            <v>גמיש</v>
          </cell>
          <cell r="H6999">
            <v>0</v>
          </cell>
          <cell r="I6999">
            <v>0</v>
          </cell>
        </row>
        <row r="7000">
          <cell r="A7000">
            <v>1835100476</v>
          </cell>
          <cell r="B7000">
            <v>476</v>
          </cell>
          <cell r="C7000">
            <v>835100</v>
          </cell>
          <cell r="D7000">
            <v>1</v>
          </cell>
          <cell r="E7000">
            <v>0</v>
          </cell>
          <cell r="F7000" t="str">
            <v xml:space="preserve">אחזקת מזגנים      </v>
          </cell>
          <cell r="G7000" t="str">
            <v>גמיש</v>
          </cell>
          <cell r="H7000">
            <v>0</v>
          </cell>
          <cell r="I7000">
            <v>0</v>
          </cell>
        </row>
        <row r="7001">
          <cell r="A7001">
            <v>1835100500</v>
          </cell>
          <cell r="B7001">
            <v>500</v>
          </cell>
          <cell r="C7001">
            <v>835100</v>
          </cell>
          <cell r="D7001">
            <v>1</v>
          </cell>
          <cell r="E7001">
            <v>0</v>
          </cell>
          <cell r="F7001" t="str">
            <v xml:space="preserve">הוצאות מינהליות   </v>
          </cell>
          <cell r="G7001" t="str">
            <v xml:space="preserve"> </v>
          </cell>
          <cell r="H7001">
            <v>0</v>
          </cell>
          <cell r="I7001">
            <v>0</v>
          </cell>
        </row>
        <row r="7002">
          <cell r="A7002">
            <v>1835100511</v>
          </cell>
          <cell r="B7002">
            <v>511</v>
          </cell>
          <cell r="C7002">
            <v>835100</v>
          </cell>
          <cell r="D7002">
            <v>1</v>
          </cell>
          <cell r="E7002">
            <v>0</v>
          </cell>
          <cell r="F7002" t="str">
            <v xml:space="preserve">אירוח וכיבוד      </v>
          </cell>
          <cell r="G7002" t="str">
            <v>גמיש</v>
          </cell>
          <cell r="H7002">
            <v>0</v>
          </cell>
          <cell r="I7002">
            <v>0</v>
          </cell>
        </row>
        <row r="7003">
          <cell r="A7003">
            <v>1835100512</v>
          </cell>
          <cell r="B7003">
            <v>512</v>
          </cell>
          <cell r="C7003">
            <v>835100</v>
          </cell>
          <cell r="D7003">
            <v>1</v>
          </cell>
          <cell r="E7003">
            <v>0</v>
          </cell>
          <cell r="F7003" t="str">
            <v xml:space="preserve">נסיעות ואש"ל      </v>
          </cell>
          <cell r="G7003" t="str">
            <v>גמיש</v>
          </cell>
          <cell r="H7003">
            <v>0</v>
          </cell>
          <cell r="I7003">
            <v>0</v>
          </cell>
        </row>
        <row r="7004">
          <cell r="A7004">
            <v>1835100521</v>
          </cell>
          <cell r="B7004">
            <v>521</v>
          </cell>
          <cell r="C7004">
            <v>835100</v>
          </cell>
          <cell r="D7004">
            <v>1</v>
          </cell>
          <cell r="E7004">
            <v>0</v>
          </cell>
          <cell r="F7004" t="str">
            <v xml:space="preserve">השתלמויות והרצאות </v>
          </cell>
          <cell r="G7004" t="str">
            <v>גמיש</v>
          </cell>
          <cell r="H7004">
            <v>0</v>
          </cell>
          <cell r="I7004">
            <v>0</v>
          </cell>
        </row>
        <row r="7005">
          <cell r="A7005">
            <v>1835100522</v>
          </cell>
          <cell r="B7005">
            <v>522</v>
          </cell>
          <cell r="C7005">
            <v>835100</v>
          </cell>
          <cell r="D7005">
            <v>1</v>
          </cell>
          <cell r="E7005">
            <v>0</v>
          </cell>
          <cell r="F7005" t="str">
            <v xml:space="preserve">ספרים             </v>
          </cell>
          <cell r="G7005" t="str">
            <v>גמיש</v>
          </cell>
          <cell r="H7005">
            <v>0</v>
          </cell>
          <cell r="I7005">
            <v>0</v>
          </cell>
        </row>
        <row r="7006">
          <cell r="A7006">
            <v>1835100540</v>
          </cell>
          <cell r="B7006">
            <v>540</v>
          </cell>
          <cell r="C7006">
            <v>835100</v>
          </cell>
          <cell r="D7006">
            <v>1</v>
          </cell>
          <cell r="E7006">
            <v>0</v>
          </cell>
          <cell r="F7006" t="str">
            <v xml:space="preserve">הוצאות טלפון      </v>
          </cell>
          <cell r="G7006" t="str">
            <v>קשיח</v>
          </cell>
          <cell r="H7006">
            <v>0</v>
          </cell>
          <cell r="I7006">
            <v>0</v>
          </cell>
        </row>
        <row r="7007">
          <cell r="A7007">
            <v>1835100544</v>
          </cell>
          <cell r="B7007">
            <v>544</v>
          </cell>
          <cell r="C7007">
            <v>835100</v>
          </cell>
          <cell r="D7007">
            <v>1</v>
          </cell>
          <cell r="E7007">
            <v>0</v>
          </cell>
          <cell r="F7007" t="str">
            <v xml:space="preserve">הוצאות דאר        </v>
          </cell>
          <cell r="G7007" t="str">
            <v>קשיח</v>
          </cell>
          <cell r="H7007">
            <v>0</v>
          </cell>
          <cell r="I7007">
            <v>0</v>
          </cell>
        </row>
        <row r="7008">
          <cell r="A7008">
            <v>1835100561</v>
          </cell>
          <cell r="B7008">
            <v>561</v>
          </cell>
          <cell r="C7008">
            <v>835100</v>
          </cell>
          <cell r="D7008">
            <v>1</v>
          </cell>
          <cell r="E7008">
            <v>0</v>
          </cell>
          <cell r="F7008" t="str">
            <v xml:space="preserve">שיכפולים          </v>
          </cell>
          <cell r="G7008" t="str">
            <v>גמיש</v>
          </cell>
          <cell r="H7008">
            <v>0</v>
          </cell>
          <cell r="I7008">
            <v>0</v>
          </cell>
        </row>
        <row r="7009">
          <cell r="A7009">
            <v>1835100571</v>
          </cell>
          <cell r="B7009">
            <v>571</v>
          </cell>
          <cell r="C7009">
            <v>835100</v>
          </cell>
          <cell r="D7009">
            <v>1</v>
          </cell>
          <cell r="E7009">
            <v>0</v>
          </cell>
          <cell r="F7009" t="str">
            <v xml:space="preserve">מיכון וענ"א       </v>
          </cell>
          <cell r="G7009" t="str">
            <v>קשיח</v>
          </cell>
          <cell r="H7009">
            <v>0</v>
          </cell>
          <cell r="I7009">
            <v>0</v>
          </cell>
        </row>
        <row r="7010">
          <cell r="A7010">
            <v>1835100721</v>
          </cell>
          <cell r="B7010">
            <v>721</v>
          </cell>
          <cell r="C7010">
            <v>835100</v>
          </cell>
          <cell r="D7010">
            <v>1</v>
          </cell>
          <cell r="E7010">
            <v>0</v>
          </cell>
          <cell r="F7010" t="str">
            <v>חמרים-תחזוקת מבנים</v>
          </cell>
          <cell r="G7010" t="str">
            <v>גמיש</v>
          </cell>
          <cell r="H7010">
            <v>0</v>
          </cell>
          <cell r="I7010">
            <v>0</v>
          </cell>
        </row>
        <row r="7011">
          <cell r="A7011">
            <v>1835100722</v>
          </cell>
          <cell r="B7011">
            <v>722</v>
          </cell>
          <cell r="C7011">
            <v>835100</v>
          </cell>
          <cell r="D7011">
            <v>1</v>
          </cell>
          <cell r="E7011">
            <v>0</v>
          </cell>
          <cell r="F7011" t="str">
            <v>חמרים-תחזוקה עצמית</v>
          </cell>
          <cell r="G7011" t="str">
            <v>גמיש</v>
          </cell>
          <cell r="H7011">
            <v>0</v>
          </cell>
          <cell r="I7011">
            <v>0</v>
          </cell>
        </row>
        <row r="7012">
          <cell r="A7012">
            <v>1835100723</v>
          </cell>
          <cell r="B7012">
            <v>723</v>
          </cell>
          <cell r="C7012">
            <v>835100</v>
          </cell>
          <cell r="D7012">
            <v>1</v>
          </cell>
          <cell r="E7012">
            <v>0</v>
          </cell>
          <cell r="F7012" t="str">
            <v xml:space="preserve">חומרים לילדים     </v>
          </cell>
          <cell r="G7012" t="str">
            <v>גמיש</v>
          </cell>
          <cell r="H7012">
            <v>0</v>
          </cell>
          <cell r="I7012">
            <v>0</v>
          </cell>
        </row>
        <row r="7013">
          <cell r="A7013">
            <v>1835100745</v>
          </cell>
          <cell r="B7013">
            <v>745</v>
          </cell>
          <cell r="C7013">
            <v>835100</v>
          </cell>
          <cell r="D7013">
            <v>1</v>
          </cell>
          <cell r="E7013">
            <v>0</v>
          </cell>
          <cell r="F7013" t="str">
            <v xml:space="preserve">דמי פריצה - תכולה </v>
          </cell>
          <cell r="G7013" t="str">
            <v>קשיח</v>
          </cell>
          <cell r="H7013">
            <v>0</v>
          </cell>
          <cell r="I7013">
            <v>0</v>
          </cell>
        </row>
        <row r="7014">
          <cell r="A7014">
            <v>1835100751</v>
          </cell>
          <cell r="B7014">
            <v>751</v>
          </cell>
          <cell r="C7014">
            <v>835100</v>
          </cell>
          <cell r="D7014">
            <v>1</v>
          </cell>
          <cell r="E7014">
            <v>0</v>
          </cell>
          <cell r="F7014" t="str">
            <v xml:space="preserve">עבודות קבלניות    </v>
          </cell>
          <cell r="G7014" t="str">
            <v>גמיש</v>
          </cell>
          <cell r="H7014">
            <v>0</v>
          </cell>
          <cell r="I7014">
            <v>0</v>
          </cell>
        </row>
        <row r="7015">
          <cell r="A7015">
            <v>1835100752</v>
          </cell>
          <cell r="B7015">
            <v>752</v>
          </cell>
          <cell r="C7015">
            <v>835100</v>
          </cell>
          <cell r="D7015">
            <v>1</v>
          </cell>
          <cell r="E7015">
            <v>0</v>
          </cell>
          <cell r="F7015" t="str">
            <v xml:space="preserve">נקיון בקבלנות     </v>
          </cell>
          <cell r="G7015" t="str">
            <v>קשיח</v>
          </cell>
          <cell r="H7015">
            <v>0</v>
          </cell>
          <cell r="I7015">
            <v>0</v>
          </cell>
        </row>
        <row r="7016">
          <cell r="A7016">
            <v>1835100753</v>
          </cell>
          <cell r="B7016">
            <v>753</v>
          </cell>
          <cell r="C7016">
            <v>835100</v>
          </cell>
          <cell r="D7016">
            <v>1</v>
          </cell>
          <cell r="E7016">
            <v>0</v>
          </cell>
          <cell r="F7016" t="str">
            <v xml:space="preserve">עובדת חיצונית     </v>
          </cell>
          <cell r="G7016" t="str">
            <v>קשיח</v>
          </cell>
          <cell r="H7016">
            <v>0</v>
          </cell>
          <cell r="I7016">
            <v>0</v>
          </cell>
        </row>
        <row r="7017">
          <cell r="A7017">
            <v>1835100758</v>
          </cell>
          <cell r="B7017">
            <v>758</v>
          </cell>
          <cell r="C7017">
            <v>835100</v>
          </cell>
          <cell r="D7017">
            <v>1</v>
          </cell>
          <cell r="E7017">
            <v>0</v>
          </cell>
          <cell r="F7017" t="str">
            <v xml:space="preserve">גינון במרכז       </v>
          </cell>
          <cell r="G7017" t="str">
            <v>גמיש</v>
          </cell>
          <cell r="H7017">
            <v>0</v>
          </cell>
          <cell r="I7017">
            <v>0</v>
          </cell>
        </row>
        <row r="7018">
          <cell r="A7018">
            <v>1835100789</v>
          </cell>
          <cell r="B7018">
            <v>789</v>
          </cell>
          <cell r="C7018">
            <v>835100</v>
          </cell>
          <cell r="D7018">
            <v>1</v>
          </cell>
          <cell r="E7018">
            <v>0</v>
          </cell>
          <cell r="F7018" t="str">
            <v xml:space="preserve">כביסה             </v>
          </cell>
          <cell r="G7018" t="str">
            <v>גמיש</v>
          </cell>
          <cell r="H7018">
            <v>0</v>
          </cell>
          <cell r="I7018">
            <v>0</v>
          </cell>
        </row>
        <row r="7019">
          <cell r="A7019">
            <v>1835100794</v>
          </cell>
          <cell r="B7019">
            <v>794</v>
          </cell>
          <cell r="C7019">
            <v>835100</v>
          </cell>
          <cell r="D7019">
            <v>1</v>
          </cell>
          <cell r="E7019">
            <v>0</v>
          </cell>
          <cell r="F7019" t="str">
            <v xml:space="preserve">השתתפות בעזר 094  </v>
          </cell>
          <cell r="G7019" t="str">
            <v>קשיח</v>
          </cell>
          <cell r="H7019">
            <v>0</v>
          </cell>
          <cell r="I7019">
            <v>0</v>
          </cell>
        </row>
        <row r="7020">
          <cell r="A7020">
            <v>1835100810</v>
          </cell>
          <cell r="B7020">
            <v>810</v>
          </cell>
          <cell r="C7020">
            <v>835100</v>
          </cell>
          <cell r="D7020">
            <v>1</v>
          </cell>
          <cell r="E7020">
            <v>0</v>
          </cell>
          <cell r="F7020" t="str">
            <v>השתתפות בשכר פקידה</v>
          </cell>
          <cell r="G7020" t="str">
            <v>גמיש</v>
          </cell>
          <cell r="H7020">
            <v>0</v>
          </cell>
          <cell r="I7020">
            <v>0</v>
          </cell>
        </row>
        <row r="7021">
          <cell r="A7021">
            <v>1835100900</v>
          </cell>
          <cell r="B7021">
            <v>900</v>
          </cell>
          <cell r="C7021">
            <v>835100</v>
          </cell>
          <cell r="D7021">
            <v>1</v>
          </cell>
          <cell r="E7021">
            <v>0</v>
          </cell>
          <cell r="F7021" t="str">
            <v xml:space="preserve">הוצאות חד פעמיות  </v>
          </cell>
          <cell r="G7021" t="str">
            <v xml:space="preserve"> </v>
          </cell>
          <cell r="H7021">
            <v>0</v>
          </cell>
          <cell r="I7021">
            <v>0</v>
          </cell>
        </row>
        <row r="7022">
          <cell r="A7022">
            <v>1835100980</v>
          </cell>
          <cell r="B7022">
            <v>980</v>
          </cell>
          <cell r="C7022">
            <v>835100</v>
          </cell>
          <cell r="D7022">
            <v>1</v>
          </cell>
          <cell r="E7022">
            <v>0</v>
          </cell>
          <cell r="F7022" t="str">
            <v xml:space="preserve">בדיקת ראדון-בטל"א </v>
          </cell>
          <cell r="G7022" t="str">
            <v>גמיש</v>
          </cell>
          <cell r="H7022">
            <v>0</v>
          </cell>
          <cell r="I7022">
            <v>0</v>
          </cell>
        </row>
        <row r="7023">
          <cell r="A7023" t="e">
            <v>#VALUE!</v>
          </cell>
          <cell r="B7023" t="str">
            <v>835100  סך הכל</v>
          </cell>
          <cell r="C7023">
            <v>0</v>
          </cell>
          <cell r="D7023">
            <v>0</v>
          </cell>
          <cell r="E7023">
            <v>0</v>
          </cell>
          <cell r="F7023" t="str">
            <v>איבחון ושיקום הילד</v>
          </cell>
          <cell r="G7023">
            <v>0</v>
          </cell>
          <cell r="H7023">
            <v>0</v>
          </cell>
          <cell r="I7023">
            <v>0</v>
          </cell>
        </row>
        <row r="7024">
          <cell r="A7024">
            <v>18352000</v>
          </cell>
          <cell r="B7024">
            <v>0</v>
          </cell>
          <cell r="C7024">
            <v>835200</v>
          </cell>
          <cell r="D7024">
            <v>1</v>
          </cell>
          <cell r="E7024">
            <v>0</v>
          </cell>
          <cell r="F7024" t="str">
            <v>התחנה לבריאות הנפש</v>
          </cell>
          <cell r="G7024" t="str">
            <v xml:space="preserve"> </v>
          </cell>
          <cell r="H7024">
            <v>0</v>
          </cell>
          <cell r="I7024">
            <v>0</v>
          </cell>
        </row>
        <row r="7025">
          <cell r="A7025">
            <v>1835200100</v>
          </cell>
          <cell r="B7025">
            <v>100</v>
          </cell>
          <cell r="C7025">
            <v>835200</v>
          </cell>
          <cell r="D7025">
            <v>1</v>
          </cell>
          <cell r="E7025">
            <v>0</v>
          </cell>
          <cell r="F7025" t="str">
            <v>שכר עובדים לפי תקן</v>
          </cell>
          <cell r="G7025" t="str">
            <v xml:space="preserve"> </v>
          </cell>
          <cell r="H7025">
            <v>0</v>
          </cell>
          <cell r="I7025">
            <v>0</v>
          </cell>
        </row>
        <row r="7026">
          <cell r="A7026">
            <v>1835200110</v>
          </cell>
          <cell r="B7026">
            <v>110</v>
          </cell>
          <cell r="C7026">
            <v>835200</v>
          </cell>
          <cell r="D7026">
            <v>1</v>
          </cell>
          <cell r="E7026">
            <v>0</v>
          </cell>
          <cell r="F7026" t="str">
            <v>השכר הקובע-תקציבית</v>
          </cell>
          <cell r="G7026" t="str">
            <v>שכר</v>
          </cell>
          <cell r="H7026">
            <v>0</v>
          </cell>
          <cell r="I7026">
            <v>0</v>
          </cell>
        </row>
        <row r="7027">
          <cell r="A7027">
            <v>1835200122</v>
          </cell>
          <cell r="B7027">
            <v>122</v>
          </cell>
          <cell r="C7027">
            <v>835200</v>
          </cell>
          <cell r="D7027">
            <v>1</v>
          </cell>
          <cell r="E7027">
            <v>0</v>
          </cell>
          <cell r="F7027" t="str">
            <v xml:space="preserve">ביגוד             </v>
          </cell>
          <cell r="G7027" t="str">
            <v>שכר</v>
          </cell>
          <cell r="H7027">
            <v>0</v>
          </cell>
          <cell r="I7027">
            <v>0</v>
          </cell>
        </row>
        <row r="7028">
          <cell r="A7028">
            <v>1835200126</v>
          </cell>
          <cell r="B7028">
            <v>126</v>
          </cell>
          <cell r="C7028">
            <v>835200</v>
          </cell>
          <cell r="D7028">
            <v>1</v>
          </cell>
          <cell r="E7028">
            <v>0</v>
          </cell>
          <cell r="F7028" t="str">
            <v xml:space="preserve">דמי הבראה         </v>
          </cell>
          <cell r="G7028" t="str">
            <v>שכר</v>
          </cell>
          <cell r="H7028">
            <v>0</v>
          </cell>
          <cell r="I7028">
            <v>0</v>
          </cell>
        </row>
        <row r="7029">
          <cell r="A7029">
            <v>1835200140</v>
          </cell>
          <cell r="B7029">
            <v>140</v>
          </cell>
          <cell r="C7029">
            <v>835200</v>
          </cell>
          <cell r="D7029">
            <v>1</v>
          </cell>
          <cell r="E7029">
            <v>0</v>
          </cell>
          <cell r="F7029" t="str">
            <v>השתתפות באחזקת רכב</v>
          </cell>
          <cell r="G7029" t="str">
            <v>שכר</v>
          </cell>
          <cell r="H7029">
            <v>0</v>
          </cell>
          <cell r="I7029">
            <v>0</v>
          </cell>
        </row>
        <row r="7030">
          <cell r="A7030">
            <v>1835200200</v>
          </cell>
          <cell r="B7030">
            <v>200</v>
          </cell>
          <cell r="C7030">
            <v>835200</v>
          </cell>
          <cell r="D7030">
            <v>1</v>
          </cell>
          <cell r="E7030">
            <v>0</v>
          </cell>
          <cell r="F7030" t="str">
            <v>שכר עובדים ללא תקן</v>
          </cell>
          <cell r="G7030" t="str">
            <v xml:space="preserve"> </v>
          </cell>
          <cell r="H7030">
            <v>0</v>
          </cell>
          <cell r="I7030">
            <v>0</v>
          </cell>
        </row>
        <row r="7031">
          <cell r="A7031">
            <v>1835200210</v>
          </cell>
          <cell r="B7031">
            <v>210</v>
          </cell>
          <cell r="C7031">
            <v>835200</v>
          </cell>
          <cell r="D7031">
            <v>1</v>
          </cell>
          <cell r="E7031">
            <v>0</v>
          </cell>
          <cell r="F7031" t="str">
            <v xml:space="preserve">השכר הקובע        </v>
          </cell>
          <cell r="G7031" t="str">
            <v>שכר</v>
          </cell>
          <cell r="H7031">
            <v>0</v>
          </cell>
          <cell r="I7031">
            <v>0</v>
          </cell>
        </row>
        <row r="7032">
          <cell r="A7032">
            <v>1835200400</v>
          </cell>
          <cell r="B7032">
            <v>400</v>
          </cell>
          <cell r="C7032">
            <v>835200</v>
          </cell>
          <cell r="D7032">
            <v>1</v>
          </cell>
          <cell r="E7032">
            <v>0</v>
          </cell>
          <cell r="F7032" t="str">
            <v>אחזקת בנינים וציוד</v>
          </cell>
          <cell r="G7032" t="str">
            <v xml:space="preserve"> </v>
          </cell>
          <cell r="H7032">
            <v>0</v>
          </cell>
          <cell r="I7032">
            <v>0</v>
          </cell>
        </row>
        <row r="7033">
          <cell r="A7033">
            <v>1835200412</v>
          </cell>
          <cell r="B7033">
            <v>412</v>
          </cell>
          <cell r="C7033">
            <v>835200</v>
          </cell>
          <cell r="D7033">
            <v>1</v>
          </cell>
          <cell r="E7033">
            <v>0</v>
          </cell>
          <cell r="F7033" t="str">
            <v xml:space="preserve">ארנונה            </v>
          </cell>
          <cell r="G7033" t="str">
            <v>קשיח</v>
          </cell>
          <cell r="H7033">
            <v>0</v>
          </cell>
          <cell r="I7033">
            <v>0</v>
          </cell>
        </row>
        <row r="7034">
          <cell r="A7034">
            <v>1835200423</v>
          </cell>
          <cell r="B7034">
            <v>423</v>
          </cell>
          <cell r="C7034">
            <v>835200</v>
          </cell>
          <cell r="D7034">
            <v>1</v>
          </cell>
          <cell r="E7034">
            <v>0</v>
          </cell>
          <cell r="F7034" t="str">
            <v xml:space="preserve">תחזוקת מבנה       </v>
          </cell>
          <cell r="G7034" t="str">
            <v>קשיח</v>
          </cell>
          <cell r="H7034">
            <v>0</v>
          </cell>
          <cell r="I7034">
            <v>0</v>
          </cell>
        </row>
        <row r="7035">
          <cell r="A7035">
            <v>1835200431</v>
          </cell>
          <cell r="B7035">
            <v>431</v>
          </cell>
          <cell r="C7035">
            <v>835200</v>
          </cell>
          <cell r="D7035">
            <v>1</v>
          </cell>
          <cell r="E7035">
            <v>0</v>
          </cell>
          <cell r="F7035" t="str">
            <v xml:space="preserve">חשמל              </v>
          </cell>
          <cell r="G7035" t="str">
            <v>קשיח</v>
          </cell>
          <cell r="H7035">
            <v>0</v>
          </cell>
          <cell r="I7035">
            <v>0</v>
          </cell>
        </row>
        <row r="7036">
          <cell r="A7036">
            <v>1835200432</v>
          </cell>
          <cell r="B7036">
            <v>432</v>
          </cell>
          <cell r="C7036">
            <v>835200</v>
          </cell>
          <cell r="D7036">
            <v>1</v>
          </cell>
          <cell r="E7036">
            <v>0</v>
          </cell>
          <cell r="F7036" t="str">
            <v xml:space="preserve">מים               </v>
          </cell>
          <cell r="G7036" t="str">
            <v>קשיח</v>
          </cell>
          <cell r="H7036">
            <v>0</v>
          </cell>
          <cell r="I7036">
            <v>0</v>
          </cell>
        </row>
        <row r="7037">
          <cell r="A7037">
            <v>1835200433</v>
          </cell>
          <cell r="B7037">
            <v>433</v>
          </cell>
          <cell r="C7037">
            <v>835200</v>
          </cell>
          <cell r="D7037">
            <v>1</v>
          </cell>
          <cell r="E7037">
            <v>0</v>
          </cell>
          <cell r="F7037" t="str">
            <v xml:space="preserve">חומרי נקיון       </v>
          </cell>
          <cell r="G7037" t="str">
            <v>גמיש</v>
          </cell>
          <cell r="H7037">
            <v>0</v>
          </cell>
          <cell r="I7037">
            <v>0</v>
          </cell>
        </row>
        <row r="7038">
          <cell r="A7038">
            <v>1835200436</v>
          </cell>
          <cell r="B7038">
            <v>436</v>
          </cell>
          <cell r="C7038">
            <v>835200</v>
          </cell>
          <cell r="D7038">
            <v>1</v>
          </cell>
          <cell r="E7038">
            <v>0</v>
          </cell>
          <cell r="F7038" t="str">
            <v xml:space="preserve">אחזקת מזגנים      </v>
          </cell>
          <cell r="G7038" t="str">
            <v>גמיש</v>
          </cell>
          <cell r="H7038">
            <v>0</v>
          </cell>
          <cell r="I7038">
            <v>0</v>
          </cell>
        </row>
        <row r="7039">
          <cell r="A7039">
            <v>1835200441</v>
          </cell>
          <cell r="B7039">
            <v>441</v>
          </cell>
          <cell r="C7039">
            <v>835200</v>
          </cell>
          <cell r="D7039">
            <v>1</v>
          </cell>
          <cell r="E7039">
            <v>0</v>
          </cell>
          <cell r="F7039" t="str">
            <v xml:space="preserve">ביטוח             </v>
          </cell>
          <cell r="G7039" t="str">
            <v>קשיח</v>
          </cell>
          <cell r="H7039">
            <v>0</v>
          </cell>
          <cell r="I7039">
            <v>0</v>
          </cell>
        </row>
        <row r="7040">
          <cell r="A7040">
            <v>1835200450</v>
          </cell>
          <cell r="B7040">
            <v>450</v>
          </cell>
          <cell r="C7040">
            <v>835200</v>
          </cell>
          <cell r="D7040">
            <v>1</v>
          </cell>
          <cell r="E7040">
            <v>0</v>
          </cell>
          <cell r="F7040" t="str">
            <v xml:space="preserve">ריהוט ואחזקתו     </v>
          </cell>
          <cell r="G7040" t="str">
            <v>גמיש</v>
          </cell>
          <cell r="H7040">
            <v>0</v>
          </cell>
          <cell r="I7040">
            <v>0</v>
          </cell>
        </row>
        <row r="7041">
          <cell r="A7041">
            <v>1835200470</v>
          </cell>
          <cell r="B7041">
            <v>470</v>
          </cell>
          <cell r="C7041">
            <v>835200</v>
          </cell>
          <cell r="D7041">
            <v>1</v>
          </cell>
          <cell r="E7041">
            <v>0</v>
          </cell>
          <cell r="F7041" t="str">
            <v xml:space="preserve">אחזקת מכונות משרד </v>
          </cell>
          <cell r="G7041" t="str">
            <v>גמיש</v>
          </cell>
          <cell r="H7041">
            <v>0</v>
          </cell>
          <cell r="I7041">
            <v>0</v>
          </cell>
        </row>
        <row r="7042">
          <cell r="A7042">
            <v>1835200471</v>
          </cell>
          <cell r="B7042">
            <v>471</v>
          </cell>
          <cell r="C7042">
            <v>835200</v>
          </cell>
          <cell r="D7042">
            <v>1</v>
          </cell>
          <cell r="E7042">
            <v>0</v>
          </cell>
          <cell r="F7042" t="str">
            <v xml:space="preserve">מכשירי כתיבה      </v>
          </cell>
          <cell r="G7042" t="str">
            <v>גמיש</v>
          </cell>
          <cell r="H7042">
            <v>0</v>
          </cell>
          <cell r="I7042">
            <v>0</v>
          </cell>
        </row>
        <row r="7043">
          <cell r="A7043">
            <v>1835200500</v>
          </cell>
          <cell r="B7043">
            <v>500</v>
          </cell>
          <cell r="C7043">
            <v>835200</v>
          </cell>
          <cell r="D7043">
            <v>1</v>
          </cell>
          <cell r="E7043">
            <v>0</v>
          </cell>
          <cell r="F7043" t="str">
            <v xml:space="preserve">הוצאות מינהליות   </v>
          </cell>
          <cell r="G7043" t="str">
            <v xml:space="preserve"> </v>
          </cell>
          <cell r="H7043">
            <v>0</v>
          </cell>
          <cell r="I7043">
            <v>0</v>
          </cell>
        </row>
        <row r="7044">
          <cell r="A7044">
            <v>1835200511</v>
          </cell>
          <cell r="B7044">
            <v>511</v>
          </cell>
          <cell r="C7044">
            <v>835200</v>
          </cell>
          <cell r="D7044">
            <v>1</v>
          </cell>
          <cell r="E7044">
            <v>0</v>
          </cell>
          <cell r="F7044" t="str">
            <v xml:space="preserve">אירוח וכיבוד      </v>
          </cell>
          <cell r="G7044" t="str">
            <v>גמיש</v>
          </cell>
          <cell r="H7044">
            <v>0</v>
          </cell>
          <cell r="I7044">
            <v>0</v>
          </cell>
        </row>
        <row r="7045">
          <cell r="A7045">
            <v>1835200540</v>
          </cell>
          <cell r="B7045">
            <v>540</v>
          </cell>
          <cell r="C7045">
            <v>835200</v>
          </cell>
          <cell r="D7045">
            <v>1</v>
          </cell>
          <cell r="E7045">
            <v>0</v>
          </cell>
          <cell r="F7045" t="str">
            <v xml:space="preserve">הוצאות טלפון      </v>
          </cell>
          <cell r="G7045" t="str">
            <v>קשיח</v>
          </cell>
          <cell r="H7045">
            <v>0</v>
          </cell>
          <cell r="I7045">
            <v>0</v>
          </cell>
        </row>
        <row r="7046">
          <cell r="A7046">
            <v>1835200544</v>
          </cell>
          <cell r="B7046">
            <v>544</v>
          </cell>
          <cell r="C7046">
            <v>835200</v>
          </cell>
          <cell r="D7046">
            <v>1</v>
          </cell>
          <cell r="E7046">
            <v>0</v>
          </cell>
          <cell r="F7046" t="str">
            <v xml:space="preserve">הוצאות דאר        </v>
          </cell>
          <cell r="G7046" t="str">
            <v>קשיח</v>
          </cell>
          <cell r="H7046">
            <v>0</v>
          </cell>
          <cell r="I7046">
            <v>0</v>
          </cell>
        </row>
        <row r="7047">
          <cell r="A7047">
            <v>1835200561</v>
          </cell>
          <cell r="B7047">
            <v>561</v>
          </cell>
          <cell r="C7047">
            <v>835200</v>
          </cell>
          <cell r="D7047">
            <v>1</v>
          </cell>
          <cell r="E7047">
            <v>0</v>
          </cell>
          <cell r="F7047" t="str">
            <v xml:space="preserve">שיכפולים          </v>
          </cell>
          <cell r="G7047" t="str">
            <v>גמיש</v>
          </cell>
          <cell r="H7047">
            <v>0</v>
          </cell>
          <cell r="I7047">
            <v>0</v>
          </cell>
        </row>
        <row r="7048">
          <cell r="A7048">
            <v>1835200571</v>
          </cell>
          <cell r="B7048">
            <v>571</v>
          </cell>
          <cell r="C7048">
            <v>835200</v>
          </cell>
          <cell r="D7048">
            <v>1</v>
          </cell>
          <cell r="E7048">
            <v>0</v>
          </cell>
          <cell r="F7048" t="str">
            <v xml:space="preserve">מיכון וענ"א       </v>
          </cell>
          <cell r="G7048" t="str">
            <v>קשיח</v>
          </cell>
          <cell r="H7048">
            <v>0</v>
          </cell>
          <cell r="I7048">
            <v>0</v>
          </cell>
        </row>
        <row r="7049">
          <cell r="A7049">
            <v>1835200700</v>
          </cell>
          <cell r="B7049">
            <v>700</v>
          </cell>
          <cell r="C7049">
            <v>835200</v>
          </cell>
          <cell r="D7049">
            <v>1</v>
          </cell>
          <cell r="E7049">
            <v>0</v>
          </cell>
          <cell r="F7049" t="str">
            <v xml:space="preserve">הוצאות לפעולות    </v>
          </cell>
          <cell r="G7049" t="str">
            <v xml:space="preserve"> </v>
          </cell>
          <cell r="H7049">
            <v>0</v>
          </cell>
          <cell r="I7049">
            <v>0</v>
          </cell>
        </row>
        <row r="7050">
          <cell r="A7050">
            <v>1835200721</v>
          </cell>
          <cell r="B7050">
            <v>721</v>
          </cell>
          <cell r="C7050">
            <v>835200</v>
          </cell>
          <cell r="D7050">
            <v>1</v>
          </cell>
          <cell r="E7050">
            <v>0</v>
          </cell>
          <cell r="F7050" t="str">
            <v>חמרים-תחזוקת מבנים</v>
          </cell>
          <cell r="G7050" t="str">
            <v>גמיש</v>
          </cell>
          <cell r="H7050">
            <v>0</v>
          </cell>
          <cell r="I7050">
            <v>0</v>
          </cell>
        </row>
        <row r="7051">
          <cell r="A7051">
            <v>1835200722</v>
          </cell>
          <cell r="B7051">
            <v>722</v>
          </cell>
          <cell r="C7051">
            <v>835200</v>
          </cell>
          <cell r="D7051">
            <v>1</v>
          </cell>
          <cell r="E7051">
            <v>0</v>
          </cell>
          <cell r="F7051" t="str">
            <v>חמרים-תחזוקה עצמית</v>
          </cell>
          <cell r="G7051" t="str">
            <v>גמיש</v>
          </cell>
          <cell r="H7051">
            <v>0</v>
          </cell>
          <cell r="I7051">
            <v>0</v>
          </cell>
        </row>
        <row r="7052">
          <cell r="A7052">
            <v>1835200742</v>
          </cell>
          <cell r="B7052">
            <v>742</v>
          </cell>
          <cell r="C7052">
            <v>835200</v>
          </cell>
          <cell r="D7052">
            <v>1</v>
          </cell>
          <cell r="E7052">
            <v>0</v>
          </cell>
          <cell r="F7052" t="str">
            <v xml:space="preserve">ציוד טיפולי       </v>
          </cell>
          <cell r="G7052" t="str">
            <v>גמיש</v>
          </cell>
          <cell r="H7052">
            <v>0</v>
          </cell>
          <cell r="I7052">
            <v>0</v>
          </cell>
        </row>
        <row r="7053">
          <cell r="A7053">
            <v>1835200745</v>
          </cell>
          <cell r="B7053">
            <v>745</v>
          </cell>
          <cell r="C7053">
            <v>835200</v>
          </cell>
          <cell r="D7053">
            <v>1</v>
          </cell>
          <cell r="E7053">
            <v>0</v>
          </cell>
          <cell r="F7053" t="str">
            <v xml:space="preserve">דמי פריצה - תכולה </v>
          </cell>
          <cell r="G7053" t="str">
            <v>קשיח</v>
          </cell>
          <cell r="H7053">
            <v>0</v>
          </cell>
          <cell r="I7053">
            <v>0</v>
          </cell>
        </row>
        <row r="7054">
          <cell r="A7054">
            <v>1835200751</v>
          </cell>
          <cell r="B7054">
            <v>751</v>
          </cell>
          <cell r="C7054">
            <v>835200</v>
          </cell>
          <cell r="D7054">
            <v>1</v>
          </cell>
          <cell r="E7054">
            <v>0</v>
          </cell>
          <cell r="F7054" t="str">
            <v xml:space="preserve">עבודות קבלניות    </v>
          </cell>
          <cell r="G7054" t="str">
            <v>גמיש</v>
          </cell>
          <cell r="H7054">
            <v>0</v>
          </cell>
          <cell r="I7054">
            <v>0</v>
          </cell>
        </row>
        <row r="7055">
          <cell r="A7055">
            <v>1835200752</v>
          </cell>
          <cell r="B7055">
            <v>752</v>
          </cell>
          <cell r="C7055">
            <v>835200</v>
          </cell>
          <cell r="D7055">
            <v>1</v>
          </cell>
          <cell r="E7055">
            <v>0</v>
          </cell>
          <cell r="F7055" t="str">
            <v xml:space="preserve">נקיון בקבלנות     </v>
          </cell>
          <cell r="G7055" t="str">
            <v>קשיח</v>
          </cell>
          <cell r="H7055">
            <v>0</v>
          </cell>
          <cell r="I7055">
            <v>0</v>
          </cell>
        </row>
        <row r="7056">
          <cell r="A7056">
            <v>1835200758</v>
          </cell>
          <cell r="B7056">
            <v>758</v>
          </cell>
          <cell r="C7056">
            <v>835200</v>
          </cell>
          <cell r="D7056">
            <v>1</v>
          </cell>
          <cell r="E7056">
            <v>0</v>
          </cell>
          <cell r="F7056" t="str">
            <v xml:space="preserve">גינון התחנה       </v>
          </cell>
          <cell r="G7056" t="str">
            <v>גמיש</v>
          </cell>
          <cell r="H7056">
            <v>0</v>
          </cell>
          <cell r="I7056">
            <v>0</v>
          </cell>
        </row>
        <row r="7057">
          <cell r="A7057">
            <v>1835200763</v>
          </cell>
          <cell r="B7057">
            <v>763</v>
          </cell>
          <cell r="C7057">
            <v>835200</v>
          </cell>
          <cell r="D7057">
            <v>1</v>
          </cell>
          <cell r="E7057">
            <v>0</v>
          </cell>
          <cell r="F7057" t="str">
            <v xml:space="preserve">עובדי חברת מוסדות </v>
          </cell>
          <cell r="G7057" t="str">
            <v>קשיח</v>
          </cell>
          <cell r="H7057">
            <v>0</v>
          </cell>
          <cell r="I7057">
            <v>0</v>
          </cell>
        </row>
        <row r="7058">
          <cell r="A7058">
            <v>1835200789</v>
          </cell>
          <cell r="B7058">
            <v>789</v>
          </cell>
          <cell r="C7058">
            <v>835200</v>
          </cell>
          <cell r="D7058">
            <v>1</v>
          </cell>
          <cell r="E7058">
            <v>0</v>
          </cell>
          <cell r="F7058" t="str">
            <v xml:space="preserve">כביסה             </v>
          </cell>
          <cell r="G7058" t="str">
            <v>גמיש</v>
          </cell>
          <cell r="H7058">
            <v>0</v>
          </cell>
          <cell r="I7058">
            <v>0</v>
          </cell>
        </row>
        <row r="7059">
          <cell r="A7059">
            <v>1835200794</v>
          </cell>
          <cell r="B7059">
            <v>794</v>
          </cell>
          <cell r="C7059">
            <v>835200</v>
          </cell>
          <cell r="D7059">
            <v>1</v>
          </cell>
          <cell r="E7059">
            <v>0</v>
          </cell>
          <cell r="F7059" t="str">
            <v xml:space="preserve">השתתפות בעזר 094  </v>
          </cell>
          <cell r="G7059" t="str">
            <v>קשיח</v>
          </cell>
          <cell r="H7059">
            <v>0</v>
          </cell>
          <cell r="I7059">
            <v>0</v>
          </cell>
        </row>
        <row r="7060">
          <cell r="A7060">
            <v>1835200810</v>
          </cell>
          <cell r="B7060">
            <v>810</v>
          </cell>
          <cell r="C7060">
            <v>835200</v>
          </cell>
          <cell r="D7060">
            <v>1</v>
          </cell>
          <cell r="E7060">
            <v>0</v>
          </cell>
          <cell r="F7060" t="str">
            <v>השתתפות בשכר פקידה</v>
          </cell>
          <cell r="G7060" t="str">
            <v>גמיש</v>
          </cell>
          <cell r="H7060">
            <v>0</v>
          </cell>
          <cell r="I7060">
            <v>0</v>
          </cell>
        </row>
        <row r="7061">
          <cell r="A7061">
            <v>1835200811</v>
          </cell>
          <cell r="B7061">
            <v>811</v>
          </cell>
          <cell r="C7061">
            <v>835200</v>
          </cell>
          <cell r="D7061">
            <v>1</v>
          </cell>
          <cell r="E7061">
            <v>0</v>
          </cell>
          <cell r="F7061" t="str">
            <v xml:space="preserve">השתתפות במרפאה    </v>
          </cell>
          <cell r="G7061" t="str">
            <v>קשיח</v>
          </cell>
          <cell r="H7061">
            <v>0</v>
          </cell>
          <cell r="I7061">
            <v>0</v>
          </cell>
        </row>
        <row r="7062">
          <cell r="A7062">
            <v>1835200900</v>
          </cell>
          <cell r="B7062">
            <v>900</v>
          </cell>
          <cell r="C7062">
            <v>835200</v>
          </cell>
          <cell r="D7062">
            <v>1</v>
          </cell>
          <cell r="E7062">
            <v>0</v>
          </cell>
          <cell r="F7062" t="str">
            <v xml:space="preserve">הוצאות חד פעמיות  </v>
          </cell>
          <cell r="G7062" t="str">
            <v xml:space="preserve"> </v>
          </cell>
          <cell r="H7062">
            <v>0</v>
          </cell>
          <cell r="I7062">
            <v>0</v>
          </cell>
        </row>
        <row r="7063">
          <cell r="A7063">
            <v>1835200931</v>
          </cell>
          <cell r="B7063">
            <v>931</v>
          </cell>
          <cell r="C7063">
            <v>835200</v>
          </cell>
          <cell r="D7063">
            <v>1</v>
          </cell>
          <cell r="E7063">
            <v>0</v>
          </cell>
          <cell r="F7063" t="str">
            <v xml:space="preserve">רכישות            </v>
          </cell>
          <cell r="G7063" t="str">
            <v>גמיש</v>
          </cell>
          <cell r="H7063">
            <v>0</v>
          </cell>
          <cell r="I7063">
            <v>0</v>
          </cell>
        </row>
        <row r="7064">
          <cell r="A7064" t="e">
            <v>#VALUE!</v>
          </cell>
          <cell r="B7064" t="str">
            <v>835200  סך הכל</v>
          </cell>
          <cell r="C7064">
            <v>0</v>
          </cell>
          <cell r="D7064">
            <v>0</v>
          </cell>
          <cell r="E7064">
            <v>0</v>
          </cell>
          <cell r="F7064" t="str">
            <v>התחנה לבריאות הנפש</v>
          </cell>
          <cell r="G7064">
            <v>0</v>
          </cell>
          <cell r="H7064">
            <v>0</v>
          </cell>
          <cell r="I7064">
            <v>0</v>
          </cell>
        </row>
        <row r="7065">
          <cell r="A7065">
            <v>18360000</v>
          </cell>
          <cell r="B7065">
            <v>0</v>
          </cell>
          <cell r="C7065">
            <v>836000</v>
          </cell>
          <cell r="D7065">
            <v>1</v>
          </cell>
          <cell r="E7065">
            <v>0</v>
          </cell>
          <cell r="F7065" t="str">
            <v xml:space="preserve">מגן דוד אדום      </v>
          </cell>
          <cell r="G7065" t="str">
            <v xml:space="preserve"> </v>
          </cell>
          <cell r="H7065">
            <v>0</v>
          </cell>
          <cell r="I7065">
            <v>0</v>
          </cell>
        </row>
        <row r="7066">
          <cell r="A7066">
            <v>18361000</v>
          </cell>
          <cell r="B7066">
            <v>0</v>
          </cell>
          <cell r="C7066">
            <v>836100</v>
          </cell>
          <cell r="D7066">
            <v>1</v>
          </cell>
          <cell r="E7066">
            <v>0</v>
          </cell>
          <cell r="F7066" t="str">
            <v xml:space="preserve">מגן דוד אדום      </v>
          </cell>
          <cell r="G7066" t="str">
            <v xml:space="preserve"> </v>
          </cell>
          <cell r="H7066">
            <v>0</v>
          </cell>
          <cell r="I7066">
            <v>0</v>
          </cell>
        </row>
        <row r="7067">
          <cell r="A7067">
            <v>1836100441</v>
          </cell>
          <cell r="B7067">
            <v>441</v>
          </cell>
          <cell r="C7067">
            <v>836100</v>
          </cell>
          <cell r="D7067">
            <v>1</v>
          </cell>
          <cell r="E7067">
            <v>0</v>
          </cell>
          <cell r="F7067" t="str">
            <v>בטוח תאונות אישיות</v>
          </cell>
          <cell r="G7067" t="str">
            <v>קשיח</v>
          </cell>
          <cell r="H7067">
            <v>0</v>
          </cell>
          <cell r="I7067">
            <v>0</v>
          </cell>
        </row>
        <row r="7068">
          <cell r="A7068">
            <v>1836100753</v>
          </cell>
          <cell r="B7068">
            <v>753</v>
          </cell>
          <cell r="C7068">
            <v>836100</v>
          </cell>
          <cell r="D7068">
            <v>1</v>
          </cell>
          <cell r="E7068">
            <v>0</v>
          </cell>
          <cell r="F7068" t="str">
            <v xml:space="preserve">עובדים חיצוניים   </v>
          </cell>
          <cell r="G7068" t="str">
            <v>קשיח</v>
          </cell>
          <cell r="H7068">
            <v>0</v>
          </cell>
          <cell r="I7068">
            <v>0</v>
          </cell>
        </row>
        <row r="7069">
          <cell r="A7069">
            <v>1836100800</v>
          </cell>
          <cell r="B7069">
            <v>800</v>
          </cell>
          <cell r="C7069">
            <v>836100</v>
          </cell>
          <cell r="D7069">
            <v>1</v>
          </cell>
          <cell r="E7069">
            <v>0</v>
          </cell>
          <cell r="F7069" t="str">
            <v>השת' תמיכות תרומות</v>
          </cell>
          <cell r="G7069" t="str">
            <v xml:space="preserve"> </v>
          </cell>
          <cell r="H7069">
            <v>0</v>
          </cell>
          <cell r="I7069">
            <v>0</v>
          </cell>
        </row>
        <row r="7070">
          <cell r="A7070">
            <v>1836100811</v>
          </cell>
          <cell r="B7070">
            <v>811</v>
          </cell>
          <cell r="C7070">
            <v>836100</v>
          </cell>
          <cell r="D7070">
            <v>1</v>
          </cell>
          <cell r="E7070">
            <v>0</v>
          </cell>
          <cell r="F7070" t="str">
            <v xml:space="preserve">השת'-בתורנות לילה </v>
          </cell>
          <cell r="G7070" t="str">
            <v>קשיח</v>
          </cell>
          <cell r="H7070">
            <v>0</v>
          </cell>
          <cell r="I7070">
            <v>0</v>
          </cell>
        </row>
        <row r="7071">
          <cell r="A7071">
            <v>1836100812</v>
          </cell>
          <cell r="B7071">
            <v>812</v>
          </cell>
          <cell r="C7071">
            <v>836100</v>
          </cell>
          <cell r="D7071">
            <v>1</v>
          </cell>
          <cell r="E7071">
            <v>0</v>
          </cell>
          <cell r="F7071" t="str">
            <v xml:space="preserve">ניידת נט"נ        </v>
          </cell>
          <cell r="G7071" t="str">
            <v>קשיח</v>
          </cell>
          <cell r="H7071">
            <v>0</v>
          </cell>
          <cell r="I7071">
            <v>0</v>
          </cell>
        </row>
        <row r="7072">
          <cell r="A7072">
            <v>1836100961</v>
          </cell>
          <cell r="B7072">
            <v>961</v>
          </cell>
          <cell r="C7072">
            <v>836100</v>
          </cell>
          <cell r="D7072">
            <v>1</v>
          </cell>
          <cell r="E7072">
            <v>0</v>
          </cell>
          <cell r="F7072" t="str">
            <v>רז' פעולות ורכישות</v>
          </cell>
          <cell r="G7072" t="str">
            <v>גמיש</v>
          </cell>
          <cell r="H7072">
            <v>0</v>
          </cell>
          <cell r="I7072">
            <v>0</v>
          </cell>
        </row>
        <row r="7073">
          <cell r="A7073" t="e">
            <v>#VALUE!</v>
          </cell>
          <cell r="B7073" t="str">
            <v>836100  סך הכל</v>
          </cell>
          <cell r="C7073">
            <v>0</v>
          </cell>
          <cell r="D7073">
            <v>0</v>
          </cell>
          <cell r="E7073">
            <v>0</v>
          </cell>
          <cell r="F7073" t="str">
            <v xml:space="preserve">מגן דוד אדום      </v>
          </cell>
          <cell r="G7073">
            <v>0</v>
          </cell>
          <cell r="H7073">
            <v>0</v>
          </cell>
          <cell r="I7073">
            <v>0</v>
          </cell>
        </row>
        <row r="7074">
          <cell r="A7074">
            <v>18400000</v>
          </cell>
          <cell r="B7074">
            <v>0</v>
          </cell>
          <cell r="C7074">
            <v>840000</v>
          </cell>
          <cell r="D7074">
            <v>1</v>
          </cell>
          <cell r="E7074">
            <v>0</v>
          </cell>
          <cell r="F7074" t="str">
            <v xml:space="preserve">רווחה             </v>
          </cell>
          <cell r="G7074" t="str">
            <v xml:space="preserve"> </v>
          </cell>
          <cell r="H7074">
            <v>0</v>
          </cell>
          <cell r="I7074">
            <v>0</v>
          </cell>
        </row>
        <row r="7075">
          <cell r="A7075">
            <v>18410000</v>
          </cell>
          <cell r="B7075">
            <v>0</v>
          </cell>
          <cell r="C7075">
            <v>841000</v>
          </cell>
          <cell r="D7075">
            <v>1</v>
          </cell>
          <cell r="E7075">
            <v>0</v>
          </cell>
          <cell r="F7075" t="str">
            <v xml:space="preserve">מינהל הרווחה      </v>
          </cell>
          <cell r="G7075" t="str">
            <v xml:space="preserve"> </v>
          </cell>
          <cell r="H7075">
            <v>0</v>
          </cell>
          <cell r="I7075">
            <v>0</v>
          </cell>
        </row>
        <row r="7076">
          <cell r="A7076">
            <v>1841000100</v>
          </cell>
          <cell r="B7076">
            <v>100</v>
          </cell>
          <cell r="C7076">
            <v>841000</v>
          </cell>
          <cell r="D7076">
            <v>1</v>
          </cell>
          <cell r="E7076">
            <v>0</v>
          </cell>
          <cell r="F7076" t="str">
            <v>שכר עובדים לפי תקן</v>
          </cell>
          <cell r="G7076" t="str">
            <v xml:space="preserve"> </v>
          </cell>
          <cell r="H7076">
            <v>0</v>
          </cell>
          <cell r="I7076">
            <v>0</v>
          </cell>
        </row>
        <row r="7077">
          <cell r="A7077">
            <v>1841000110</v>
          </cell>
          <cell r="B7077">
            <v>110</v>
          </cell>
          <cell r="C7077">
            <v>841000</v>
          </cell>
          <cell r="D7077">
            <v>1</v>
          </cell>
          <cell r="E7077">
            <v>0</v>
          </cell>
          <cell r="F7077" t="str">
            <v>השכר הקובע-תקציבית</v>
          </cell>
          <cell r="G7077" t="str">
            <v>שכר</v>
          </cell>
          <cell r="H7077">
            <v>1.4948859166010964E-2</v>
          </cell>
          <cell r="I7077">
            <v>516000</v>
          </cell>
        </row>
        <row r="7078">
          <cell r="A7078">
            <v>1841000119</v>
          </cell>
          <cell r="B7078">
            <v>119</v>
          </cell>
          <cell r="C7078">
            <v>841000</v>
          </cell>
          <cell r="D7078">
            <v>1</v>
          </cell>
          <cell r="E7078">
            <v>0</v>
          </cell>
          <cell r="F7078" t="str">
            <v xml:space="preserve">השכר הקובע-צוברת  </v>
          </cell>
          <cell r="G7078" t="str">
            <v>שכר</v>
          </cell>
          <cell r="H7078">
            <v>0.1303202522193645</v>
          </cell>
          <cell r="I7078">
            <v>5449500</v>
          </cell>
        </row>
        <row r="7079">
          <cell r="A7079">
            <v>1841000122</v>
          </cell>
          <cell r="B7079">
            <v>122</v>
          </cell>
          <cell r="C7079">
            <v>841000</v>
          </cell>
          <cell r="D7079">
            <v>1</v>
          </cell>
          <cell r="E7079">
            <v>0</v>
          </cell>
          <cell r="F7079" t="str">
            <v xml:space="preserve">ביגוד             </v>
          </cell>
          <cell r="G7079" t="str">
            <v>שכר</v>
          </cell>
          <cell r="H7079">
            <v>0.26833631484794274</v>
          </cell>
          <cell r="I7079">
            <v>70900</v>
          </cell>
        </row>
        <row r="7080">
          <cell r="A7080">
            <v>1841000126</v>
          </cell>
          <cell r="B7080">
            <v>126</v>
          </cell>
          <cell r="C7080">
            <v>841000</v>
          </cell>
          <cell r="D7080">
            <v>1</v>
          </cell>
          <cell r="E7080">
            <v>0</v>
          </cell>
          <cell r="F7080" t="str">
            <v xml:space="preserve">דמי הבראה         </v>
          </cell>
          <cell r="G7080" t="str">
            <v>שכר</v>
          </cell>
          <cell r="H7080">
            <v>6.161841128433565E-2</v>
          </cell>
          <cell r="I7080">
            <v>143000</v>
          </cell>
        </row>
        <row r="7081">
          <cell r="A7081">
            <v>1841000130</v>
          </cell>
          <cell r="B7081">
            <v>130</v>
          </cell>
          <cell r="C7081">
            <v>841000</v>
          </cell>
          <cell r="D7081">
            <v>1</v>
          </cell>
          <cell r="E7081">
            <v>0</v>
          </cell>
          <cell r="F7081" t="str">
            <v xml:space="preserve">שעות נוספות       </v>
          </cell>
          <cell r="G7081" t="str">
            <v>שכר</v>
          </cell>
          <cell r="H7081">
            <v>0</v>
          </cell>
          <cell r="I7081">
            <v>55000</v>
          </cell>
        </row>
        <row r="7082">
          <cell r="A7082">
            <v>1841000140</v>
          </cell>
          <cell r="B7082">
            <v>140</v>
          </cell>
          <cell r="C7082">
            <v>841000</v>
          </cell>
          <cell r="D7082">
            <v>1</v>
          </cell>
          <cell r="E7082">
            <v>0</v>
          </cell>
          <cell r="F7082" t="str">
            <v>השתתפות באחזקת רכב</v>
          </cell>
          <cell r="G7082" t="str">
            <v>שכר</v>
          </cell>
          <cell r="H7082">
            <v>0</v>
          </cell>
          <cell r="I7082">
            <v>274400</v>
          </cell>
        </row>
        <row r="7083">
          <cell r="A7083">
            <v>1841000200</v>
          </cell>
          <cell r="B7083">
            <v>200</v>
          </cell>
          <cell r="C7083">
            <v>841000</v>
          </cell>
          <cell r="D7083">
            <v>1</v>
          </cell>
          <cell r="E7083">
            <v>0</v>
          </cell>
          <cell r="F7083" t="str">
            <v>שכר עובדים ללא תקן</v>
          </cell>
          <cell r="G7083" t="str">
            <v xml:space="preserve"> </v>
          </cell>
          <cell r="H7083">
            <v>0</v>
          </cell>
          <cell r="I7083">
            <v>0</v>
          </cell>
        </row>
        <row r="7084">
          <cell r="A7084">
            <v>1841000210</v>
          </cell>
          <cell r="B7084">
            <v>210</v>
          </cell>
          <cell r="C7084">
            <v>841000</v>
          </cell>
          <cell r="D7084">
            <v>1</v>
          </cell>
          <cell r="E7084">
            <v>0</v>
          </cell>
          <cell r="F7084" t="str">
            <v xml:space="preserve">השכר הקובע        </v>
          </cell>
          <cell r="G7084" t="str">
            <v>שכר</v>
          </cell>
          <cell r="H7084">
            <v>0</v>
          </cell>
          <cell r="I7084">
            <v>0</v>
          </cell>
        </row>
        <row r="7085">
          <cell r="A7085">
            <v>1841000253</v>
          </cell>
          <cell r="B7085">
            <v>253</v>
          </cell>
          <cell r="C7085">
            <v>841000</v>
          </cell>
          <cell r="D7085">
            <v>1</v>
          </cell>
          <cell r="E7085">
            <v>0</v>
          </cell>
          <cell r="F7085" t="str">
            <v xml:space="preserve">עובד חיצוני       </v>
          </cell>
          <cell r="G7085" t="str">
            <v>שכר</v>
          </cell>
          <cell r="H7085">
            <v>0</v>
          </cell>
          <cell r="I7085">
            <v>0</v>
          </cell>
        </row>
        <row r="7086">
          <cell r="A7086">
            <v>1841000350</v>
          </cell>
          <cell r="B7086">
            <v>350</v>
          </cell>
          <cell r="C7086">
            <v>841000</v>
          </cell>
          <cell r="D7086">
            <v>1</v>
          </cell>
          <cell r="E7086">
            <v>0</v>
          </cell>
          <cell r="F7086" t="str">
            <v>ליסינג - 516-13-301</v>
          </cell>
          <cell r="G7086" t="str">
            <v>שכר</v>
          </cell>
          <cell r="H7086">
            <v>-1</v>
          </cell>
          <cell r="I7086">
            <v>0</v>
          </cell>
        </row>
        <row r="7087">
          <cell r="A7087">
            <v>1841000351</v>
          </cell>
          <cell r="B7087">
            <v>351</v>
          </cell>
          <cell r="C7087">
            <v>841000</v>
          </cell>
          <cell r="D7087">
            <v>1</v>
          </cell>
          <cell r="E7087">
            <v>0</v>
          </cell>
          <cell r="F7087" t="str">
            <v>הוצאות - 516-13-301</v>
          </cell>
          <cell r="G7087" t="str">
            <v>שכר</v>
          </cell>
          <cell r="H7087">
            <v>-1</v>
          </cell>
          <cell r="I7087">
            <v>0</v>
          </cell>
        </row>
        <row r="7088">
          <cell r="A7088">
            <v>1841000400</v>
          </cell>
          <cell r="B7088">
            <v>400</v>
          </cell>
          <cell r="C7088">
            <v>841000</v>
          </cell>
          <cell r="D7088">
            <v>1</v>
          </cell>
          <cell r="E7088">
            <v>0</v>
          </cell>
          <cell r="F7088" t="str">
            <v>אחזקת בנינים וציוד</v>
          </cell>
          <cell r="G7088" t="str">
            <v xml:space="preserve"> </v>
          </cell>
          <cell r="H7088">
            <v>0</v>
          </cell>
          <cell r="I7088">
            <v>0</v>
          </cell>
        </row>
        <row r="7089">
          <cell r="A7089">
            <v>1841000420</v>
          </cell>
          <cell r="B7089">
            <v>420</v>
          </cell>
          <cell r="C7089">
            <v>841000</v>
          </cell>
          <cell r="D7089">
            <v>1</v>
          </cell>
          <cell r="E7089">
            <v>0</v>
          </cell>
          <cell r="F7089" t="str">
            <v xml:space="preserve">כיבוי אש          </v>
          </cell>
          <cell r="G7089" t="str">
            <v>גמיש</v>
          </cell>
          <cell r="H7089">
            <v>0</v>
          </cell>
          <cell r="I7089">
            <v>0</v>
          </cell>
        </row>
        <row r="7090">
          <cell r="A7090">
            <v>1841000423</v>
          </cell>
          <cell r="B7090">
            <v>423</v>
          </cell>
          <cell r="C7090">
            <v>841000</v>
          </cell>
          <cell r="D7090">
            <v>1</v>
          </cell>
          <cell r="E7090">
            <v>0</v>
          </cell>
          <cell r="F7090" t="str">
            <v xml:space="preserve">תחזוקת מבנה       </v>
          </cell>
          <cell r="G7090" t="str">
            <v>קשיח</v>
          </cell>
          <cell r="H7090">
            <v>4.1666666666666741E-2</v>
          </cell>
          <cell r="I7090">
            <v>5000</v>
          </cell>
        </row>
        <row r="7091">
          <cell r="A7091">
            <v>1841000431</v>
          </cell>
          <cell r="B7091">
            <v>431</v>
          </cell>
          <cell r="C7091">
            <v>841000</v>
          </cell>
          <cell r="D7091">
            <v>1</v>
          </cell>
          <cell r="E7091">
            <v>0</v>
          </cell>
          <cell r="F7091" t="str">
            <v xml:space="preserve">חשמל              </v>
          </cell>
          <cell r="G7091" t="str">
            <v>קשיח</v>
          </cell>
          <cell r="H7091">
            <v>0.10000000000000009</v>
          </cell>
          <cell r="I7091">
            <v>330000</v>
          </cell>
        </row>
        <row r="7092">
          <cell r="A7092">
            <v>1841000432</v>
          </cell>
          <cell r="B7092">
            <v>432</v>
          </cell>
          <cell r="C7092">
            <v>841000</v>
          </cell>
          <cell r="D7092">
            <v>1</v>
          </cell>
          <cell r="E7092">
            <v>0</v>
          </cell>
          <cell r="F7092" t="str">
            <v xml:space="preserve">מים               </v>
          </cell>
          <cell r="G7092" t="str">
            <v>גמיש</v>
          </cell>
          <cell r="H7092">
            <v>0</v>
          </cell>
          <cell r="I7092">
            <v>22000</v>
          </cell>
        </row>
        <row r="7093">
          <cell r="A7093">
            <v>1841000437</v>
          </cell>
          <cell r="B7093">
            <v>437</v>
          </cell>
          <cell r="C7093">
            <v>841000</v>
          </cell>
          <cell r="D7093">
            <v>1</v>
          </cell>
          <cell r="E7093">
            <v>0</v>
          </cell>
          <cell r="F7093" t="str">
            <v xml:space="preserve">אחזקת אזעקה       </v>
          </cell>
          <cell r="G7093" t="str">
            <v>קשיח</v>
          </cell>
          <cell r="H7093">
            <v>1.074074074074074</v>
          </cell>
          <cell r="I7093">
            <v>5600</v>
          </cell>
        </row>
        <row r="7094">
          <cell r="A7094">
            <v>1841000450</v>
          </cell>
          <cell r="B7094">
            <v>450</v>
          </cell>
          <cell r="C7094">
            <v>841000</v>
          </cell>
          <cell r="D7094">
            <v>1</v>
          </cell>
          <cell r="E7094">
            <v>0</v>
          </cell>
          <cell r="F7094" t="str">
            <v>אחזקת תמי 4</v>
          </cell>
          <cell r="G7094" t="str">
            <v>קשיח</v>
          </cell>
          <cell r="H7094">
            <v>0</v>
          </cell>
          <cell r="I7094">
            <v>7600</v>
          </cell>
        </row>
        <row r="7095">
          <cell r="A7095">
            <v>1841000451</v>
          </cell>
          <cell r="B7095">
            <v>451</v>
          </cell>
          <cell r="C7095">
            <v>841000</v>
          </cell>
          <cell r="D7095">
            <v>1</v>
          </cell>
          <cell r="E7095">
            <v>0</v>
          </cell>
          <cell r="F7095" t="str">
            <v>אחזקת דפיברילטור</v>
          </cell>
          <cell r="G7095" t="str">
            <v>גמיש</v>
          </cell>
          <cell r="H7095">
            <v>0</v>
          </cell>
          <cell r="I7095">
            <v>0</v>
          </cell>
        </row>
        <row r="7096">
          <cell r="A7096">
            <v>1841000470</v>
          </cell>
          <cell r="B7096">
            <v>470</v>
          </cell>
          <cell r="C7096">
            <v>841000</v>
          </cell>
          <cell r="D7096">
            <v>1</v>
          </cell>
          <cell r="E7096">
            <v>0</v>
          </cell>
          <cell r="F7096" t="str">
            <v xml:space="preserve">אחזקת מכונות משרד </v>
          </cell>
          <cell r="G7096" t="str">
            <v>גמיש</v>
          </cell>
          <cell r="H7096">
            <v>0</v>
          </cell>
          <cell r="I7096">
            <v>14400</v>
          </cell>
        </row>
        <row r="7097">
          <cell r="A7097">
            <v>1841000471</v>
          </cell>
          <cell r="B7097">
            <v>471</v>
          </cell>
          <cell r="C7097">
            <v>841000</v>
          </cell>
          <cell r="D7097">
            <v>1</v>
          </cell>
          <cell r="E7097">
            <v>0</v>
          </cell>
          <cell r="F7097" t="str">
            <v xml:space="preserve">מכשירי כתיבה      </v>
          </cell>
          <cell r="G7097" t="str">
            <v>גמיש</v>
          </cell>
          <cell r="H7097">
            <v>0</v>
          </cell>
          <cell r="I7097">
            <v>95000</v>
          </cell>
        </row>
        <row r="7098">
          <cell r="A7098">
            <v>1841000474</v>
          </cell>
          <cell r="B7098">
            <v>474</v>
          </cell>
          <cell r="C7098">
            <v>841000</v>
          </cell>
          <cell r="D7098">
            <v>1</v>
          </cell>
          <cell r="E7098">
            <v>0</v>
          </cell>
          <cell r="F7098" t="str">
            <v xml:space="preserve">אחזקת מעלית       </v>
          </cell>
          <cell r="G7098" t="str">
            <v>קשיח</v>
          </cell>
          <cell r="H7098">
            <v>5.6701030927835072E-2</v>
          </cell>
          <cell r="I7098">
            <v>20500</v>
          </cell>
        </row>
        <row r="7099">
          <cell r="A7099">
            <v>1841000492</v>
          </cell>
          <cell r="B7099">
            <v>492</v>
          </cell>
          <cell r="C7099">
            <v>841000</v>
          </cell>
          <cell r="D7099">
            <v>1</v>
          </cell>
          <cell r="E7099">
            <v>0</v>
          </cell>
          <cell r="F7099" t="str">
            <v xml:space="preserve">השתתפות בעזר 092  </v>
          </cell>
          <cell r="G7099" t="str">
            <v>קשיח</v>
          </cell>
          <cell r="H7099">
            <v>2.7450980392156765E-2</v>
          </cell>
          <cell r="I7099">
            <v>628800</v>
          </cell>
        </row>
        <row r="7100">
          <cell r="A7100">
            <v>1841000500</v>
          </cell>
          <cell r="B7100">
            <v>500</v>
          </cell>
          <cell r="C7100">
            <v>841000</v>
          </cell>
          <cell r="D7100">
            <v>1</v>
          </cell>
          <cell r="E7100">
            <v>0</v>
          </cell>
          <cell r="F7100" t="str">
            <v xml:space="preserve">הוצאות מינהליות   </v>
          </cell>
          <cell r="G7100" t="str">
            <v xml:space="preserve"> </v>
          </cell>
          <cell r="H7100">
            <v>0</v>
          </cell>
          <cell r="I7100">
            <v>0</v>
          </cell>
        </row>
        <row r="7101">
          <cell r="A7101">
            <v>1841000511</v>
          </cell>
          <cell r="B7101">
            <v>511</v>
          </cell>
          <cell r="C7101">
            <v>841000</v>
          </cell>
          <cell r="D7101">
            <v>1</v>
          </cell>
          <cell r="E7101">
            <v>0</v>
          </cell>
          <cell r="F7101" t="str">
            <v xml:space="preserve">אירוח וכיבוד      </v>
          </cell>
          <cell r="G7101" t="str">
            <v>גמיש</v>
          </cell>
          <cell r="H7101">
            <v>8.0000000000000071E-2</v>
          </cell>
          <cell r="I7101">
            <v>6480</v>
          </cell>
        </row>
        <row r="7102">
          <cell r="A7102">
            <v>1841000512</v>
          </cell>
          <cell r="B7102">
            <v>512</v>
          </cell>
          <cell r="C7102">
            <v>841000</v>
          </cell>
          <cell r="D7102">
            <v>1</v>
          </cell>
          <cell r="E7102">
            <v>0</v>
          </cell>
          <cell r="F7102" t="str">
            <v xml:space="preserve">נסיעות ואש"ל      </v>
          </cell>
          <cell r="G7102" t="str">
            <v>גמיש</v>
          </cell>
          <cell r="H7102">
            <v>0</v>
          </cell>
          <cell r="I7102">
            <v>4900</v>
          </cell>
        </row>
        <row r="7103">
          <cell r="A7103">
            <v>1841000521</v>
          </cell>
          <cell r="B7103">
            <v>521</v>
          </cell>
          <cell r="C7103">
            <v>841000</v>
          </cell>
          <cell r="D7103">
            <v>1</v>
          </cell>
          <cell r="E7103">
            <v>0</v>
          </cell>
          <cell r="F7103" t="str">
            <v xml:space="preserve">השתלמות קבוצתית   </v>
          </cell>
          <cell r="G7103" t="str">
            <v>קשיח</v>
          </cell>
          <cell r="H7103">
            <v>0</v>
          </cell>
          <cell r="I7103">
            <v>0</v>
          </cell>
        </row>
        <row r="7104">
          <cell r="A7104">
            <v>1841000522</v>
          </cell>
          <cell r="B7104">
            <v>522</v>
          </cell>
          <cell r="C7104">
            <v>841000</v>
          </cell>
          <cell r="D7104">
            <v>1</v>
          </cell>
          <cell r="E7104">
            <v>0</v>
          </cell>
          <cell r="F7104" t="str">
            <v xml:space="preserve">ספרים ועיתונים    </v>
          </cell>
          <cell r="G7104" t="str">
            <v>גמיש</v>
          </cell>
          <cell r="H7104">
            <v>0</v>
          </cell>
          <cell r="I7104">
            <v>2900</v>
          </cell>
        </row>
        <row r="7105">
          <cell r="A7105">
            <v>1841000524</v>
          </cell>
          <cell r="B7105">
            <v>524</v>
          </cell>
          <cell r="C7105">
            <v>841000</v>
          </cell>
          <cell r="D7105">
            <v>1</v>
          </cell>
          <cell r="E7105">
            <v>0</v>
          </cell>
          <cell r="F7105" t="str">
            <v xml:space="preserve">השתלמות מרוכזת    </v>
          </cell>
          <cell r="G7105" t="str">
            <v>גמיש</v>
          </cell>
          <cell r="H7105">
            <v>0</v>
          </cell>
          <cell r="I7105">
            <v>0</v>
          </cell>
        </row>
        <row r="7106">
          <cell r="A7106">
            <v>1841000540</v>
          </cell>
          <cell r="B7106">
            <v>540</v>
          </cell>
          <cell r="C7106">
            <v>841000</v>
          </cell>
          <cell r="D7106">
            <v>1</v>
          </cell>
          <cell r="E7106">
            <v>0</v>
          </cell>
          <cell r="F7106" t="str">
            <v xml:space="preserve">הוצאות טלפון      </v>
          </cell>
          <cell r="G7106" t="str">
            <v>קשיח</v>
          </cell>
          <cell r="H7106">
            <v>0</v>
          </cell>
          <cell r="I7106">
            <v>0</v>
          </cell>
        </row>
        <row r="7107">
          <cell r="A7107">
            <v>1841000544</v>
          </cell>
          <cell r="B7107">
            <v>544</v>
          </cell>
          <cell r="C7107">
            <v>841000</v>
          </cell>
          <cell r="D7107">
            <v>1</v>
          </cell>
          <cell r="E7107">
            <v>0</v>
          </cell>
          <cell r="F7107" t="str">
            <v xml:space="preserve">הוצאות דאר        </v>
          </cell>
          <cell r="G7107" t="str">
            <v>קשיח</v>
          </cell>
          <cell r="H7107">
            <v>3.5087719298245723E-2</v>
          </cell>
          <cell r="I7107">
            <v>29500</v>
          </cell>
        </row>
        <row r="7108">
          <cell r="A7108">
            <v>1841000550</v>
          </cell>
          <cell r="B7108">
            <v>550</v>
          </cell>
          <cell r="C7108">
            <v>841000</v>
          </cell>
          <cell r="D7108">
            <v>1</v>
          </cell>
          <cell r="E7108">
            <v>0</v>
          </cell>
          <cell r="F7108" t="str">
            <v xml:space="preserve">פירסומים          </v>
          </cell>
          <cell r="G7108" t="str">
            <v>גמיש</v>
          </cell>
          <cell r="H7108">
            <v>0</v>
          </cell>
          <cell r="I7108">
            <v>9000</v>
          </cell>
        </row>
        <row r="7109">
          <cell r="A7109">
            <v>1841000561</v>
          </cell>
          <cell r="B7109">
            <v>561</v>
          </cell>
          <cell r="C7109">
            <v>841000</v>
          </cell>
          <cell r="D7109">
            <v>1</v>
          </cell>
          <cell r="E7109">
            <v>0</v>
          </cell>
          <cell r="F7109" t="str">
            <v xml:space="preserve">שיכפולים          </v>
          </cell>
          <cell r="G7109" t="str">
            <v>גמיש</v>
          </cell>
          <cell r="H7109">
            <v>0</v>
          </cell>
          <cell r="I7109">
            <v>0</v>
          </cell>
        </row>
        <row r="7110">
          <cell r="A7110">
            <v>1841000562</v>
          </cell>
          <cell r="B7110">
            <v>562</v>
          </cell>
          <cell r="C7110">
            <v>841000</v>
          </cell>
          <cell r="D7110">
            <v>1</v>
          </cell>
          <cell r="E7110">
            <v>0</v>
          </cell>
          <cell r="F7110" t="str">
            <v xml:space="preserve">הדפסות            </v>
          </cell>
          <cell r="G7110" t="str">
            <v>גמיש</v>
          </cell>
          <cell r="H7110">
            <v>0</v>
          </cell>
          <cell r="I7110">
            <v>5700</v>
          </cell>
        </row>
        <row r="7111">
          <cell r="A7111">
            <v>1841000570</v>
          </cell>
          <cell r="B7111">
            <v>570</v>
          </cell>
          <cell r="C7111">
            <v>841000</v>
          </cell>
          <cell r="D7111">
            <v>1</v>
          </cell>
          <cell r="E7111">
            <v>0</v>
          </cell>
          <cell r="F7111" t="str">
            <v xml:space="preserve">תשלום לאוטומציה   </v>
          </cell>
          <cell r="G7111" t="str">
            <v>קשיח</v>
          </cell>
          <cell r="H7111">
            <v>-1</v>
          </cell>
          <cell r="I7111">
            <v>0</v>
          </cell>
        </row>
        <row r="7112">
          <cell r="A7112">
            <v>1841000571</v>
          </cell>
          <cell r="B7112">
            <v>571</v>
          </cell>
          <cell r="C7112">
            <v>841000</v>
          </cell>
          <cell r="D7112">
            <v>1</v>
          </cell>
          <cell r="E7112">
            <v>0</v>
          </cell>
          <cell r="F7112" t="str">
            <v xml:space="preserve">מיכון וענ"א       </v>
          </cell>
          <cell r="G7112" t="str">
            <v>קשיח</v>
          </cell>
          <cell r="H7112">
            <v>0.21180159635119722</v>
          </cell>
          <cell r="I7112">
            <v>425100</v>
          </cell>
        </row>
        <row r="7113">
          <cell r="A7113">
            <v>1841000572</v>
          </cell>
          <cell r="B7113">
            <v>572</v>
          </cell>
          <cell r="C7113">
            <v>841000</v>
          </cell>
          <cell r="D7113">
            <v>1</v>
          </cell>
          <cell r="E7113">
            <v>0</v>
          </cell>
          <cell r="F7113" t="str">
            <v>מיחשוב אי . פי . אר</v>
          </cell>
          <cell r="G7113" t="str">
            <v>קשיח</v>
          </cell>
          <cell r="H7113">
            <v>0.26327147173068632</v>
          </cell>
          <cell r="I7113">
            <v>292700</v>
          </cell>
        </row>
        <row r="7114">
          <cell r="A7114">
            <v>1841000580</v>
          </cell>
          <cell r="B7114">
            <v>580</v>
          </cell>
          <cell r="C7114">
            <v>841000</v>
          </cell>
          <cell r="D7114">
            <v>1</v>
          </cell>
          <cell r="E7114">
            <v>0</v>
          </cell>
          <cell r="F7114" t="str">
            <v xml:space="preserve">יעוץ משפטי        </v>
          </cell>
          <cell r="G7114" t="str">
            <v>גמיש</v>
          </cell>
          <cell r="H7114">
            <v>0</v>
          </cell>
          <cell r="I7114">
            <v>900</v>
          </cell>
        </row>
        <row r="7115">
          <cell r="A7115">
            <v>1841000700</v>
          </cell>
          <cell r="B7115">
            <v>700</v>
          </cell>
          <cell r="C7115">
            <v>841000</v>
          </cell>
          <cell r="D7115">
            <v>1</v>
          </cell>
          <cell r="E7115">
            <v>0</v>
          </cell>
          <cell r="F7115" t="str">
            <v xml:space="preserve">הוצאות לפעולות    </v>
          </cell>
          <cell r="G7115" t="str">
            <v xml:space="preserve"> </v>
          </cell>
          <cell r="H7115">
            <v>0</v>
          </cell>
          <cell r="I7115">
            <v>0</v>
          </cell>
        </row>
        <row r="7116">
          <cell r="A7116">
            <v>1841000721</v>
          </cell>
          <cell r="B7116">
            <v>721</v>
          </cell>
          <cell r="C7116">
            <v>841000</v>
          </cell>
          <cell r="D7116">
            <v>1</v>
          </cell>
          <cell r="E7116">
            <v>0</v>
          </cell>
          <cell r="F7116" t="str">
            <v>חמרים-תחזוקת מבנים</v>
          </cell>
          <cell r="G7116" t="str">
            <v>גמיש</v>
          </cell>
          <cell r="H7116">
            <v>-0.35185185185185186</v>
          </cell>
          <cell r="I7116">
            <v>7000</v>
          </cell>
        </row>
        <row r="7117">
          <cell r="A7117">
            <v>1841000745</v>
          </cell>
          <cell r="B7117">
            <v>745</v>
          </cell>
          <cell r="C7117">
            <v>841000</v>
          </cell>
          <cell r="D7117">
            <v>1</v>
          </cell>
          <cell r="E7117">
            <v>0</v>
          </cell>
          <cell r="F7117" t="str">
            <v xml:space="preserve">דמי פריצה - תכולה </v>
          </cell>
          <cell r="G7117" t="str">
            <v>קשיח</v>
          </cell>
          <cell r="H7117">
            <v>0</v>
          </cell>
          <cell r="I7117">
            <v>0</v>
          </cell>
        </row>
        <row r="7118">
          <cell r="A7118">
            <v>1841000746</v>
          </cell>
          <cell r="B7118">
            <v>746</v>
          </cell>
          <cell r="C7118">
            <v>841000</v>
          </cell>
          <cell r="D7118">
            <v>1</v>
          </cell>
          <cell r="E7118">
            <v>0</v>
          </cell>
          <cell r="F7118" t="str">
            <v xml:space="preserve">דמי פריצה - מבנה  </v>
          </cell>
          <cell r="G7118" t="str">
            <v>גמיש</v>
          </cell>
          <cell r="H7118">
            <v>0</v>
          </cell>
          <cell r="I7118">
            <v>0</v>
          </cell>
        </row>
        <row r="7119">
          <cell r="A7119">
            <v>1841000750</v>
          </cell>
          <cell r="B7119">
            <v>750</v>
          </cell>
          <cell r="C7119">
            <v>841000</v>
          </cell>
          <cell r="D7119">
            <v>1</v>
          </cell>
          <cell r="E7119">
            <v>0</v>
          </cell>
          <cell r="F7119" t="str">
            <v>אחזקת מוסדות</v>
          </cell>
          <cell r="G7119" t="str">
            <v>קשיח</v>
          </cell>
          <cell r="H7119">
            <v>4.6511627906976827E-2</v>
          </cell>
          <cell r="I7119">
            <v>450000</v>
          </cell>
        </row>
        <row r="7120">
          <cell r="A7120">
            <v>1841000751</v>
          </cell>
          <cell r="B7120">
            <v>751</v>
          </cell>
          <cell r="C7120">
            <v>841000</v>
          </cell>
          <cell r="D7120">
            <v>1</v>
          </cell>
          <cell r="E7120">
            <v>0</v>
          </cell>
          <cell r="F7120" t="str">
            <v xml:space="preserve">עבודות קבלניות    </v>
          </cell>
          <cell r="G7120" t="str">
            <v>גמיש</v>
          </cell>
          <cell r="H7120">
            <v>0.47368421052631571</v>
          </cell>
          <cell r="I7120">
            <v>140000</v>
          </cell>
        </row>
        <row r="7121">
          <cell r="A7121">
            <v>1841000752</v>
          </cell>
          <cell r="B7121">
            <v>752</v>
          </cell>
          <cell r="C7121">
            <v>841000</v>
          </cell>
          <cell r="D7121">
            <v>1</v>
          </cell>
          <cell r="E7121">
            <v>0</v>
          </cell>
          <cell r="F7121" t="str">
            <v xml:space="preserve">נקיון בקבלנות     </v>
          </cell>
          <cell r="G7121" t="str">
            <v>קשיח</v>
          </cell>
          <cell r="H7121">
            <v>3.6234458259325031E-2</v>
          </cell>
          <cell r="I7121">
            <v>583400</v>
          </cell>
        </row>
        <row r="7122">
          <cell r="A7122">
            <v>1841000753</v>
          </cell>
          <cell r="B7122">
            <v>753</v>
          </cell>
          <cell r="C7122">
            <v>841000</v>
          </cell>
          <cell r="D7122">
            <v>1</v>
          </cell>
          <cell r="E7122">
            <v>0</v>
          </cell>
          <cell r="F7122" t="str">
            <v xml:space="preserve">עובד חיצוני       </v>
          </cell>
          <cell r="G7122" t="str">
            <v>קשיח</v>
          </cell>
          <cell r="H7122">
            <v>0</v>
          </cell>
          <cell r="I7122">
            <v>0</v>
          </cell>
        </row>
        <row r="7123">
          <cell r="A7123">
            <v>1841000754</v>
          </cell>
          <cell r="B7123">
            <v>754</v>
          </cell>
          <cell r="C7123">
            <v>841000</v>
          </cell>
          <cell r="D7123">
            <v>1</v>
          </cell>
          <cell r="E7123">
            <v>0</v>
          </cell>
          <cell r="F7123" t="str">
            <v>לא פעיל</v>
          </cell>
          <cell r="G7123" t="str">
            <v>קשיח</v>
          </cell>
          <cell r="H7123">
            <v>0</v>
          </cell>
          <cell r="I7123">
            <v>0</v>
          </cell>
        </row>
        <row r="7124">
          <cell r="A7124">
            <v>1841000756</v>
          </cell>
          <cell r="B7124">
            <v>756</v>
          </cell>
          <cell r="C7124">
            <v>841000</v>
          </cell>
          <cell r="D7124">
            <v>1</v>
          </cell>
          <cell r="E7124">
            <v>0</v>
          </cell>
          <cell r="F7124" t="str">
            <v xml:space="preserve">שמירה             </v>
          </cell>
          <cell r="G7124" t="str">
            <v>קשיח</v>
          </cell>
          <cell r="H7124">
            <v>3.076923076923066E-2</v>
          </cell>
          <cell r="I7124">
            <v>670000</v>
          </cell>
        </row>
        <row r="7125">
          <cell r="A7125">
            <v>1841000758</v>
          </cell>
          <cell r="B7125">
            <v>758</v>
          </cell>
          <cell r="C7125">
            <v>841000</v>
          </cell>
          <cell r="D7125">
            <v>1</v>
          </cell>
          <cell r="E7125">
            <v>0</v>
          </cell>
          <cell r="F7125" t="str">
            <v>גינון מוסדות רווחה</v>
          </cell>
          <cell r="G7125" t="str">
            <v>גמיש</v>
          </cell>
          <cell r="H7125">
            <v>0</v>
          </cell>
          <cell r="I7125">
            <v>0</v>
          </cell>
        </row>
        <row r="7126">
          <cell r="A7126">
            <v>1841000780</v>
          </cell>
          <cell r="B7126">
            <v>780</v>
          </cell>
          <cell r="C7126">
            <v>841000</v>
          </cell>
          <cell r="D7126">
            <v>1</v>
          </cell>
          <cell r="E7126">
            <v>0</v>
          </cell>
          <cell r="F7126" t="str">
            <v xml:space="preserve">ארועים            </v>
          </cell>
          <cell r="G7126" t="str">
            <v>גמיש</v>
          </cell>
          <cell r="H7126">
            <v>32</v>
          </cell>
          <cell r="I7126">
            <v>82500</v>
          </cell>
        </row>
        <row r="7127">
          <cell r="A7127">
            <v>1841000781</v>
          </cell>
          <cell r="B7127">
            <v>781</v>
          </cell>
          <cell r="C7127">
            <v>841000</v>
          </cell>
          <cell r="D7127">
            <v>1</v>
          </cell>
          <cell r="E7127">
            <v>0</v>
          </cell>
          <cell r="F7127" t="str">
            <v>פעולות סמנכ"ל</v>
          </cell>
          <cell r="G7127" t="str">
            <v>גמיש</v>
          </cell>
          <cell r="H7127">
            <v>0.60000000000000009</v>
          </cell>
          <cell r="I7127">
            <v>40000</v>
          </cell>
        </row>
        <row r="7128">
          <cell r="A7128">
            <v>1841000782</v>
          </cell>
          <cell r="B7128">
            <v>782</v>
          </cell>
          <cell r="C7128">
            <v>841000</v>
          </cell>
          <cell r="D7128">
            <v>1</v>
          </cell>
          <cell r="E7128">
            <v>0</v>
          </cell>
          <cell r="F7128" t="str">
            <v>ארוע מועדוני קשישים</v>
          </cell>
          <cell r="G7128" t="str">
            <v>גמיש</v>
          </cell>
          <cell r="H7128">
            <v>0</v>
          </cell>
          <cell r="I7128">
            <v>93100</v>
          </cell>
        </row>
        <row r="7129">
          <cell r="A7129">
            <v>1841000783</v>
          </cell>
          <cell r="B7129">
            <v>783</v>
          </cell>
          <cell r="C7129">
            <v>841000</v>
          </cell>
          <cell r="D7129">
            <v>1</v>
          </cell>
          <cell r="E7129">
            <v>0</v>
          </cell>
          <cell r="F7129" t="str">
            <v>עיתון "כיוון חדש"</v>
          </cell>
          <cell r="G7129" t="str">
            <v>גמיש</v>
          </cell>
          <cell r="H7129">
            <v>0</v>
          </cell>
          <cell r="I7129">
            <v>43300</v>
          </cell>
        </row>
        <row r="7130">
          <cell r="A7130">
            <v>1841000784</v>
          </cell>
          <cell r="B7130">
            <v>784</v>
          </cell>
          <cell r="C7130">
            <v>841000</v>
          </cell>
          <cell r="D7130">
            <v>1</v>
          </cell>
          <cell r="E7130">
            <v>0</v>
          </cell>
          <cell r="F7130" t="str">
            <v xml:space="preserve">הרצאות            </v>
          </cell>
          <cell r="G7130" t="str">
            <v>קשיח</v>
          </cell>
          <cell r="H7130">
            <v>0</v>
          </cell>
          <cell r="I7130">
            <v>1800</v>
          </cell>
        </row>
        <row r="7131">
          <cell r="A7131">
            <v>1841000785</v>
          </cell>
          <cell r="B7131">
            <v>785</v>
          </cell>
          <cell r="C7131">
            <v>841000</v>
          </cell>
          <cell r="D7131">
            <v>1</v>
          </cell>
          <cell r="E7131">
            <v>0</v>
          </cell>
          <cell r="F7131" t="str">
            <v xml:space="preserve">הוצאות אירגוניות  </v>
          </cell>
          <cell r="G7131" t="str">
            <v>גמיש</v>
          </cell>
          <cell r="H7131">
            <v>0.85185185185185186</v>
          </cell>
          <cell r="I7131">
            <v>5000</v>
          </cell>
        </row>
        <row r="7132">
          <cell r="A7132">
            <v>1841000794</v>
          </cell>
          <cell r="B7132">
            <v>794</v>
          </cell>
          <cell r="C7132">
            <v>841000</v>
          </cell>
          <cell r="D7132">
            <v>1</v>
          </cell>
          <cell r="E7132">
            <v>0</v>
          </cell>
          <cell r="F7132" t="str">
            <v xml:space="preserve">השתתפות בעזר 094  </v>
          </cell>
          <cell r="G7132" t="str">
            <v>קשיח</v>
          </cell>
          <cell r="H7132">
            <v>0</v>
          </cell>
          <cell r="I7132">
            <v>42000</v>
          </cell>
        </row>
        <row r="7133">
          <cell r="A7133">
            <v>1841000800</v>
          </cell>
          <cell r="B7133">
            <v>800</v>
          </cell>
          <cell r="C7133">
            <v>841000</v>
          </cell>
          <cell r="D7133">
            <v>1</v>
          </cell>
          <cell r="E7133">
            <v>0</v>
          </cell>
          <cell r="F7133" t="str">
            <v>השת' תמיכות תרומות</v>
          </cell>
          <cell r="G7133" t="str">
            <v xml:space="preserve"> </v>
          </cell>
          <cell r="H7133">
            <v>0</v>
          </cell>
          <cell r="I7133">
            <v>0</v>
          </cell>
        </row>
        <row r="7134">
          <cell r="A7134">
            <v>1841000815</v>
          </cell>
          <cell r="B7134">
            <v>815</v>
          </cell>
          <cell r="C7134">
            <v>841000</v>
          </cell>
          <cell r="D7134">
            <v>1</v>
          </cell>
          <cell r="E7134">
            <v>0</v>
          </cell>
          <cell r="F7134" t="str">
            <v>מאבטחים - רווחה</v>
          </cell>
          <cell r="G7134" t="str">
            <v>קשיח</v>
          </cell>
          <cell r="H7134">
            <v>0.91336633663366329</v>
          </cell>
          <cell r="I7134">
            <v>386500</v>
          </cell>
        </row>
        <row r="7135">
          <cell r="A7135">
            <v>1841000817</v>
          </cell>
          <cell r="B7135">
            <v>817</v>
          </cell>
          <cell r="C7135">
            <v>841000</v>
          </cell>
          <cell r="D7135">
            <v>1</v>
          </cell>
          <cell r="E7135">
            <v>0</v>
          </cell>
          <cell r="F7135" t="str">
            <v>הערכות לחירום</v>
          </cell>
          <cell r="G7135" t="str">
            <v>קשיח</v>
          </cell>
          <cell r="H7135">
            <v>0</v>
          </cell>
          <cell r="I7135">
            <v>76000</v>
          </cell>
        </row>
        <row r="7136">
          <cell r="A7136">
            <v>1841000931</v>
          </cell>
          <cell r="B7136">
            <v>931</v>
          </cell>
          <cell r="C7136">
            <v>841000</v>
          </cell>
          <cell r="D7136">
            <v>1</v>
          </cell>
          <cell r="E7136">
            <v>0</v>
          </cell>
          <cell r="F7136" t="str">
            <v xml:space="preserve">רכישות חד פעמיות  </v>
          </cell>
          <cell r="G7136" t="str">
            <v>גמיש</v>
          </cell>
          <cell r="H7136">
            <v>0</v>
          </cell>
          <cell r="I7136">
            <v>42800</v>
          </cell>
        </row>
        <row r="7137">
          <cell r="A7137">
            <v>1841000932</v>
          </cell>
          <cell r="B7137">
            <v>932</v>
          </cell>
          <cell r="C7137">
            <v>841000</v>
          </cell>
          <cell r="D7137">
            <v>1</v>
          </cell>
          <cell r="E7137">
            <v>0</v>
          </cell>
          <cell r="F7137" t="str">
            <v>הצטיידות מועדונית</v>
          </cell>
          <cell r="G7137" t="str">
            <v>גמיש</v>
          </cell>
          <cell r="H7137">
            <v>0</v>
          </cell>
          <cell r="I7137">
            <v>0</v>
          </cell>
        </row>
        <row r="7138">
          <cell r="A7138">
            <v>1841000933</v>
          </cell>
          <cell r="B7138">
            <v>933</v>
          </cell>
          <cell r="C7138">
            <v>841000</v>
          </cell>
          <cell r="D7138">
            <v>1</v>
          </cell>
          <cell r="E7138">
            <v>0</v>
          </cell>
          <cell r="F7138" t="str">
            <v>תכנית תמ"ר</v>
          </cell>
          <cell r="G7138" t="str">
            <v>גמיש</v>
          </cell>
          <cell r="H7138">
            <v>0</v>
          </cell>
          <cell r="I7138">
            <v>0</v>
          </cell>
        </row>
        <row r="7139">
          <cell r="A7139">
            <v>1841000960</v>
          </cell>
          <cell r="B7139">
            <v>960</v>
          </cell>
          <cell r="C7139">
            <v>841000</v>
          </cell>
          <cell r="D7139">
            <v>1</v>
          </cell>
          <cell r="E7139">
            <v>0</v>
          </cell>
          <cell r="F7139" t="str">
            <v xml:space="preserve">רזרבה משנה קודמת  </v>
          </cell>
          <cell r="G7139" t="str">
            <v>גמיש</v>
          </cell>
          <cell r="H7139">
            <v>0</v>
          </cell>
          <cell r="I7139">
            <v>0</v>
          </cell>
        </row>
        <row r="7140">
          <cell r="A7140">
            <v>1841000961</v>
          </cell>
          <cell r="B7140">
            <v>961</v>
          </cell>
          <cell r="C7140">
            <v>841000</v>
          </cell>
          <cell r="D7140">
            <v>1</v>
          </cell>
          <cell r="E7140">
            <v>0</v>
          </cell>
          <cell r="F7140" t="str">
            <v>רז' פעולות ורכישות</v>
          </cell>
          <cell r="G7140" t="str">
            <v>גמיש</v>
          </cell>
          <cell r="H7140">
            <v>0</v>
          </cell>
          <cell r="I7140">
            <v>21700</v>
          </cell>
        </row>
        <row r="7141">
          <cell r="A7141">
            <v>1841000980</v>
          </cell>
          <cell r="B7141">
            <v>980</v>
          </cell>
          <cell r="C7141">
            <v>841000</v>
          </cell>
          <cell r="D7141">
            <v>1</v>
          </cell>
          <cell r="E7141">
            <v>0</v>
          </cell>
          <cell r="F7141" t="str">
            <v>הוצ' שונות (הכנסה)</v>
          </cell>
          <cell r="G7141" t="str">
            <v>קשיח</v>
          </cell>
          <cell r="H7141">
            <v>0</v>
          </cell>
          <cell r="I7141">
            <v>0</v>
          </cell>
        </row>
        <row r="7142">
          <cell r="A7142" t="e">
            <v>#VALUE!</v>
          </cell>
          <cell r="B7142" t="str">
            <v>841000  סך הכל</v>
          </cell>
          <cell r="C7142">
            <v>0</v>
          </cell>
          <cell r="D7142">
            <v>0</v>
          </cell>
          <cell r="E7142">
            <v>0</v>
          </cell>
          <cell r="F7142" t="str">
            <v xml:space="preserve">מינהל הרווחה      </v>
          </cell>
          <cell r="G7142">
            <v>0</v>
          </cell>
          <cell r="H7142">
            <v>0.12318418230020445</v>
          </cell>
          <cell r="I7142">
            <v>11099980</v>
          </cell>
        </row>
        <row r="7143">
          <cell r="A7143">
            <v>18420000</v>
          </cell>
          <cell r="B7143">
            <v>0</v>
          </cell>
          <cell r="C7143">
            <v>842000</v>
          </cell>
          <cell r="D7143">
            <v>1</v>
          </cell>
          <cell r="E7143">
            <v>0</v>
          </cell>
          <cell r="F7143" t="str">
            <v>רווחת הפרט והמשפחה</v>
          </cell>
          <cell r="G7143" t="str">
            <v xml:space="preserve"> </v>
          </cell>
          <cell r="H7143">
            <v>0</v>
          </cell>
          <cell r="I7143">
            <v>0</v>
          </cell>
        </row>
        <row r="7144">
          <cell r="A7144">
            <v>18425000</v>
          </cell>
          <cell r="B7144">
            <v>0</v>
          </cell>
          <cell r="C7144">
            <v>842500</v>
          </cell>
          <cell r="D7144">
            <v>1</v>
          </cell>
          <cell r="E7144">
            <v>0</v>
          </cell>
          <cell r="F7144" t="str">
            <v xml:space="preserve">טיפול במשפחה      </v>
          </cell>
          <cell r="G7144" t="str">
            <v xml:space="preserve"> </v>
          </cell>
          <cell r="H7144">
            <v>0</v>
          </cell>
          <cell r="I7144">
            <v>0</v>
          </cell>
        </row>
        <row r="7145">
          <cell r="A7145">
            <v>1842500100</v>
          </cell>
          <cell r="B7145">
            <v>100</v>
          </cell>
          <cell r="C7145">
            <v>842500</v>
          </cell>
          <cell r="D7145">
            <v>1</v>
          </cell>
          <cell r="E7145">
            <v>0</v>
          </cell>
          <cell r="F7145" t="str">
            <v>שכר עובדים לפי תקן</v>
          </cell>
          <cell r="G7145" t="str">
            <v xml:space="preserve"> </v>
          </cell>
          <cell r="H7145">
            <v>0</v>
          </cell>
          <cell r="I7145">
            <v>0</v>
          </cell>
        </row>
        <row r="7146">
          <cell r="A7146">
            <v>1842500110</v>
          </cell>
          <cell r="B7146">
            <v>110</v>
          </cell>
          <cell r="C7146">
            <v>842500</v>
          </cell>
          <cell r="D7146">
            <v>1</v>
          </cell>
          <cell r="E7146">
            <v>0</v>
          </cell>
          <cell r="F7146" t="str">
            <v>השכר הקובע-תקציבית</v>
          </cell>
          <cell r="G7146" t="str">
            <v>שכר</v>
          </cell>
          <cell r="H7146">
            <v>0.12925122787508103</v>
          </cell>
          <cell r="I7146">
            <v>4874300</v>
          </cell>
        </row>
        <row r="7147">
          <cell r="A7147">
            <v>1842500119</v>
          </cell>
          <cell r="B7147">
            <v>119</v>
          </cell>
          <cell r="C7147">
            <v>842500</v>
          </cell>
          <cell r="D7147">
            <v>1</v>
          </cell>
          <cell r="E7147">
            <v>0</v>
          </cell>
          <cell r="F7147" t="str">
            <v xml:space="preserve">השכר הקובע-צוברת  </v>
          </cell>
          <cell r="G7147" t="str">
            <v>שכר</v>
          </cell>
          <cell r="H7147">
            <v>0.12229987651600926</v>
          </cell>
          <cell r="I7147">
            <v>21903590</v>
          </cell>
        </row>
        <row r="7148">
          <cell r="A7148">
            <v>1842500122</v>
          </cell>
          <cell r="B7148">
            <v>122</v>
          </cell>
          <cell r="C7148">
            <v>842500</v>
          </cell>
          <cell r="D7148">
            <v>1</v>
          </cell>
          <cell r="E7148">
            <v>0</v>
          </cell>
          <cell r="F7148" t="str">
            <v xml:space="preserve">ביגוד             </v>
          </cell>
          <cell r="G7148" t="str">
            <v>שכר</v>
          </cell>
          <cell r="H7148">
            <v>0</v>
          </cell>
          <cell r="I7148">
            <v>210000</v>
          </cell>
        </row>
        <row r="7149">
          <cell r="A7149">
            <v>1842500126</v>
          </cell>
          <cell r="B7149">
            <v>126</v>
          </cell>
          <cell r="C7149">
            <v>842500</v>
          </cell>
          <cell r="D7149">
            <v>1</v>
          </cell>
          <cell r="E7149">
            <v>0</v>
          </cell>
          <cell r="F7149" t="str">
            <v xml:space="preserve">דמי הבראה         </v>
          </cell>
          <cell r="G7149" t="str">
            <v>שכר</v>
          </cell>
          <cell r="H7149">
            <v>7.8621223857474831E-2</v>
          </cell>
          <cell r="I7149">
            <v>557000</v>
          </cell>
        </row>
        <row r="7150">
          <cell r="A7150">
            <v>1842500130</v>
          </cell>
          <cell r="B7150">
            <v>130</v>
          </cell>
          <cell r="C7150">
            <v>842500</v>
          </cell>
          <cell r="D7150">
            <v>1</v>
          </cell>
          <cell r="E7150">
            <v>0</v>
          </cell>
          <cell r="F7150" t="str">
            <v xml:space="preserve">שעות נוספות       </v>
          </cell>
          <cell r="G7150" t="str">
            <v>שכר</v>
          </cell>
          <cell r="H7150">
            <v>0</v>
          </cell>
          <cell r="I7150">
            <v>751200</v>
          </cell>
        </row>
        <row r="7151">
          <cell r="A7151">
            <v>1842500140</v>
          </cell>
          <cell r="B7151">
            <v>140</v>
          </cell>
          <cell r="C7151">
            <v>842500</v>
          </cell>
          <cell r="D7151">
            <v>1</v>
          </cell>
          <cell r="E7151">
            <v>0</v>
          </cell>
          <cell r="F7151" t="str">
            <v>השתתפות באחזקת רכב</v>
          </cell>
          <cell r="G7151" t="str">
            <v>שכר</v>
          </cell>
          <cell r="H7151">
            <v>0</v>
          </cell>
          <cell r="I7151">
            <v>2297300</v>
          </cell>
        </row>
        <row r="7152">
          <cell r="A7152">
            <v>1842500253</v>
          </cell>
          <cell r="B7152">
            <v>253</v>
          </cell>
          <cell r="C7152">
            <v>842500</v>
          </cell>
          <cell r="D7152">
            <v>1</v>
          </cell>
          <cell r="E7152">
            <v>0</v>
          </cell>
          <cell r="F7152" t="str">
            <v xml:space="preserve">עובדים חיצוניים   </v>
          </cell>
          <cell r="G7152" t="str">
            <v>שכר</v>
          </cell>
          <cell r="H7152">
            <v>0</v>
          </cell>
          <cell r="I7152">
            <v>0</v>
          </cell>
        </row>
        <row r="7153">
          <cell r="A7153">
            <v>1842500263</v>
          </cell>
          <cell r="B7153">
            <v>263</v>
          </cell>
          <cell r="C7153">
            <v>842500</v>
          </cell>
          <cell r="D7153">
            <v>1</v>
          </cell>
          <cell r="E7153">
            <v>0</v>
          </cell>
          <cell r="F7153" t="str">
            <v>מ"מ עו"ס</v>
          </cell>
          <cell r="G7153" t="str">
            <v>שכר</v>
          </cell>
          <cell r="H7153">
            <v>0</v>
          </cell>
          <cell r="I7153">
            <v>0</v>
          </cell>
        </row>
        <row r="7154">
          <cell r="A7154">
            <v>1842500400</v>
          </cell>
          <cell r="B7154">
            <v>400</v>
          </cell>
          <cell r="C7154">
            <v>842500</v>
          </cell>
          <cell r="D7154">
            <v>1</v>
          </cell>
          <cell r="E7154">
            <v>0</v>
          </cell>
          <cell r="F7154" t="str">
            <v>אחזקת בנינים וציוד</v>
          </cell>
          <cell r="G7154" t="str">
            <v xml:space="preserve"> </v>
          </cell>
          <cell r="H7154">
            <v>0</v>
          </cell>
          <cell r="I7154">
            <v>0</v>
          </cell>
        </row>
        <row r="7155">
          <cell r="A7155">
            <v>1842500512</v>
          </cell>
          <cell r="B7155">
            <v>512</v>
          </cell>
          <cell r="C7155">
            <v>842500</v>
          </cell>
          <cell r="D7155">
            <v>1</v>
          </cell>
          <cell r="E7155">
            <v>0</v>
          </cell>
          <cell r="F7155" t="str">
            <v>הסעות למטופלים</v>
          </cell>
          <cell r="G7155" t="str">
            <v>גמיש</v>
          </cell>
          <cell r="H7155">
            <v>0.46153846153846145</v>
          </cell>
          <cell r="I7155">
            <v>95000</v>
          </cell>
        </row>
        <row r="7156">
          <cell r="A7156">
            <v>1842500571</v>
          </cell>
          <cell r="B7156">
            <v>571</v>
          </cell>
          <cell r="C7156">
            <v>842500</v>
          </cell>
          <cell r="D7156">
            <v>1</v>
          </cell>
          <cell r="E7156">
            <v>0</v>
          </cell>
          <cell r="F7156" t="str">
            <v xml:space="preserve">מיכון וענ"א       </v>
          </cell>
          <cell r="G7156" t="str">
            <v>קשיח</v>
          </cell>
          <cell r="H7156">
            <v>2.3066893992578441E-2</v>
          </cell>
          <cell r="I7156">
            <v>1020100</v>
          </cell>
        </row>
        <row r="7157">
          <cell r="A7157">
            <v>1842500753</v>
          </cell>
          <cell r="B7157">
            <v>753</v>
          </cell>
          <cell r="C7157">
            <v>842500</v>
          </cell>
          <cell r="D7157">
            <v>1</v>
          </cell>
          <cell r="E7157">
            <v>0</v>
          </cell>
          <cell r="F7157" t="str">
            <v xml:space="preserve">עובדים חיצוניים   </v>
          </cell>
          <cell r="G7157" t="str">
            <v>קשיח</v>
          </cell>
          <cell r="H7157">
            <v>0</v>
          </cell>
          <cell r="I7157">
            <v>0</v>
          </cell>
        </row>
        <row r="7158">
          <cell r="A7158">
            <v>1842500781</v>
          </cell>
          <cell r="B7158">
            <v>781</v>
          </cell>
          <cell r="C7158">
            <v>842500</v>
          </cell>
          <cell r="D7158">
            <v>1</v>
          </cell>
          <cell r="E7158">
            <v>0</v>
          </cell>
          <cell r="F7158" t="str">
            <v>פעילות במרכז למשפחה</v>
          </cell>
          <cell r="G7158" t="str">
            <v>גמיש</v>
          </cell>
          <cell r="H7158">
            <v>0.60000000000000009</v>
          </cell>
          <cell r="I7158">
            <v>80000</v>
          </cell>
        </row>
        <row r="7159">
          <cell r="A7159">
            <v>1842500782</v>
          </cell>
          <cell r="B7159">
            <v>782</v>
          </cell>
          <cell r="C7159">
            <v>842500</v>
          </cell>
          <cell r="D7159">
            <v>1</v>
          </cell>
          <cell r="E7159">
            <v>0</v>
          </cell>
          <cell r="F7159" t="str">
            <v>תאום הורי</v>
          </cell>
          <cell r="G7159" t="str">
            <v>גמיש</v>
          </cell>
          <cell r="H7159">
            <v>0</v>
          </cell>
          <cell r="I7159">
            <v>0</v>
          </cell>
        </row>
        <row r="7160">
          <cell r="A7160">
            <v>1842500783</v>
          </cell>
          <cell r="B7160">
            <v>783</v>
          </cell>
          <cell r="C7160">
            <v>842500</v>
          </cell>
          <cell r="D7160">
            <v>1</v>
          </cell>
          <cell r="E7160">
            <v>0</v>
          </cell>
          <cell r="F7160" t="str">
            <v>פע'-טיפול באלימות</v>
          </cell>
          <cell r="G7160" t="str">
            <v>קשיח</v>
          </cell>
          <cell r="H7160">
            <v>0.41666666666666674</v>
          </cell>
          <cell r="I7160">
            <v>17000</v>
          </cell>
        </row>
        <row r="7161">
          <cell r="A7161">
            <v>1842500784</v>
          </cell>
          <cell r="B7161">
            <v>784</v>
          </cell>
          <cell r="C7161">
            <v>842500</v>
          </cell>
          <cell r="D7161">
            <v>1</v>
          </cell>
          <cell r="E7161">
            <v>0</v>
          </cell>
          <cell r="F7161" t="str">
            <v xml:space="preserve">פנוי בתים         </v>
          </cell>
          <cell r="G7161" t="str">
            <v>גמיש</v>
          </cell>
          <cell r="H7161">
            <v>0</v>
          </cell>
          <cell r="I7161">
            <v>2000</v>
          </cell>
        </row>
        <row r="7162">
          <cell r="A7162">
            <v>1842500785</v>
          </cell>
          <cell r="B7162">
            <v>785</v>
          </cell>
          <cell r="C7162">
            <v>842500</v>
          </cell>
          <cell r="D7162">
            <v>1</v>
          </cell>
          <cell r="E7162">
            <v>0</v>
          </cell>
          <cell r="F7162" t="str">
            <v>קס"ם חברתי</v>
          </cell>
          <cell r="G7162" t="str">
            <v>גמיש</v>
          </cell>
          <cell r="H7162">
            <v>0</v>
          </cell>
          <cell r="I7162">
            <v>0</v>
          </cell>
        </row>
        <row r="7163">
          <cell r="A7163">
            <v>1842500786</v>
          </cell>
          <cell r="B7163">
            <v>786</v>
          </cell>
          <cell r="C7163">
            <v>842500</v>
          </cell>
          <cell r="D7163">
            <v>1</v>
          </cell>
          <cell r="E7163">
            <v>0</v>
          </cell>
          <cell r="F7163" t="str">
            <v>מטופלי  גרושין</v>
          </cell>
          <cell r="G7163" t="str">
            <v>גמיש</v>
          </cell>
          <cell r="H7163">
            <v>0</v>
          </cell>
          <cell r="I7163">
            <v>200000</v>
          </cell>
        </row>
        <row r="7164">
          <cell r="A7164">
            <v>1842500787</v>
          </cell>
          <cell r="B7164">
            <v>787</v>
          </cell>
          <cell r="C7164">
            <v>842500</v>
          </cell>
          <cell r="D7164">
            <v>1</v>
          </cell>
          <cell r="E7164">
            <v>0</v>
          </cell>
          <cell r="F7164" t="str">
            <v>מרפאת שיניים קהילתית</v>
          </cell>
          <cell r="G7164" t="str">
            <v>גמיש</v>
          </cell>
          <cell r="H7164">
            <v>0</v>
          </cell>
          <cell r="I7164">
            <v>60000</v>
          </cell>
        </row>
        <row r="7165">
          <cell r="A7165">
            <v>1842500800</v>
          </cell>
          <cell r="B7165">
            <v>800</v>
          </cell>
          <cell r="C7165">
            <v>842500</v>
          </cell>
          <cell r="D7165">
            <v>1</v>
          </cell>
          <cell r="E7165">
            <v>0</v>
          </cell>
          <cell r="F7165" t="str">
            <v>השת' תמיכות תרומות</v>
          </cell>
          <cell r="G7165" t="str">
            <v xml:space="preserve"> </v>
          </cell>
          <cell r="H7165">
            <v>0</v>
          </cell>
          <cell r="I7165">
            <v>0</v>
          </cell>
        </row>
        <row r="7166">
          <cell r="A7166">
            <v>1842500811</v>
          </cell>
          <cell r="B7166">
            <v>811</v>
          </cell>
          <cell r="C7166">
            <v>842500</v>
          </cell>
          <cell r="D7166">
            <v>1</v>
          </cell>
          <cell r="E7166">
            <v>0</v>
          </cell>
          <cell r="F7166" t="str">
            <v>משפ'במצוקהד1025410</v>
          </cell>
          <cell r="G7166" t="str">
            <v>קשיח</v>
          </cell>
          <cell r="H7166">
            <v>0</v>
          </cell>
          <cell r="I7166">
            <v>800000</v>
          </cell>
        </row>
        <row r="7167">
          <cell r="A7167">
            <v>1842500812</v>
          </cell>
          <cell r="B7167">
            <v>812</v>
          </cell>
          <cell r="C7167">
            <v>842500</v>
          </cell>
          <cell r="D7167">
            <v>1</v>
          </cell>
          <cell r="E7167">
            <v>0</v>
          </cell>
          <cell r="F7167" t="str">
            <v>עולים-מצוקה1073180</v>
          </cell>
          <cell r="G7167" t="str">
            <v>קשיח</v>
          </cell>
          <cell r="H7167">
            <v>0</v>
          </cell>
          <cell r="I7167">
            <v>80000</v>
          </cell>
        </row>
        <row r="7168">
          <cell r="A7168">
            <v>1842500813</v>
          </cell>
          <cell r="B7168">
            <v>813</v>
          </cell>
          <cell r="C7168">
            <v>842500</v>
          </cell>
          <cell r="D7168">
            <v>1</v>
          </cell>
          <cell r="E7168">
            <v>0</v>
          </cell>
          <cell r="F7168" t="str">
            <v>פגיעות מיניות</v>
          </cell>
          <cell r="G7168" t="str">
            <v>קשיח</v>
          </cell>
          <cell r="H7168">
            <v>0</v>
          </cell>
          <cell r="I7168">
            <v>200000</v>
          </cell>
        </row>
        <row r="7169">
          <cell r="A7169">
            <v>1842500814</v>
          </cell>
          <cell r="B7169">
            <v>814</v>
          </cell>
          <cell r="C7169">
            <v>842500</v>
          </cell>
          <cell r="D7169">
            <v>1</v>
          </cell>
          <cell r="E7169">
            <v>0</v>
          </cell>
          <cell r="F7169" t="str">
            <v>תכנית קהילה למשפחות</v>
          </cell>
          <cell r="G7169" t="str">
            <v>קשיח</v>
          </cell>
          <cell r="H7169">
            <v>3.7316624999999997</v>
          </cell>
          <cell r="I7169">
            <v>757066</v>
          </cell>
        </row>
        <row r="7170">
          <cell r="A7170">
            <v>1842500815</v>
          </cell>
          <cell r="B7170">
            <v>815</v>
          </cell>
          <cell r="C7170">
            <v>842500</v>
          </cell>
          <cell r="D7170">
            <v>1</v>
          </cell>
          <cell r="E7170">
            <v>0</v>
          </cell>
          <cell r="F7170" t="str">
            <v>תרגום שפה-פגישות חוק נוער</v>
          </cell>
          <cell r="G7170" t="str">
            <v>קשיח</v>
          </cell>
          <cell r="H7170">
            <v>0</v>
          </cell>
          <cell r="I7170">
            <v>50000</v>
          </cell>
        </row>
        <row r="7171">
          <cell r="A7171">
            <v>1842500816</v>
          </cell>
          <cell r="B7171">
            <v>816</v>
          </cell>
          <cell r="C7171">
            <v>842500</v>
          </cell>
          <cell r="D7171">
            <v>1</v>
          </cell>
          <cell r="E7171">
            <v>0</v>
          </cell>
          <cell r="F7171" t="str">
            <v>חומש אתיופים-פעולות</v>
          </cell>
          <cell r="G7171" t="str">
            <v>גמיש</v>
          </cell>
          <cell r="H7171">
            <v>0</v>
          </cell>
          <cell r="I7171">
            <v>184000</v>
          </cell>
        </row>
        <row r="7172">
          <cell r="A7172">
            <v>1842500817</v>
          </cell>
          <cell r="B7172">
            <v>817</v>
          </cell>
          <cell r="C7172">
            <v>842500</v>
          </cell>
          <cell r="D7172">
            <v>1</v>
          </cell>
          <cell r="E7172">
            <v>0</v>
          </cell>
          <cell r="F7172" t="str">
            <v>טיפול בשורדות ז'</v>
          </cell>
          <cell r="G7172" t="str">
            <v>קשיח</v>
          </cell>
          <cell r="H7172">
            <v>0</v>
          </cell>
          <cell r="I7172">
            <v>140000</v>
          </cell>
        </row>
        <row r="7173">
          <cell r="A7173">
            <v>1842500818</v>
          </cell>
          <cell r="B7173">
            <v>818</v>
          </cell>
          <cell r="C7173">
            <v>842500</v>
          </cell>
          <cell r="D7173">
            <v>1</v>
          </cell>
          <cell r="E7173">
            <v>0</v>
          </cell>
          <cell r="F7173" t="str">
            <v xml:space="preserve">מקלט לנשים מוכות  </v>
          </cell>
          <cell r="G7173" t="str">
            <v>קשיח</v>
          </cell>
          <cell r="H7173">
            <v>0</v>
          </cell>
          <cell r="I7173">
            <v>860000</v>
          </cell>
        </row>
        <row r="7174">
          <cell r="A7174">
            <v>1842500819</v>
          </cell>
          <cell r="B7174">
            <v>819</v>
          </cell>
          <cell r="C7174">
            <v>842500</v>
          </cell>
          <cell r="D7174">
            <v>1</v>
          </cell>
          <cell r="E7174">
            <v>0</v>
          </cell>
          <cell r="F7174" t="str">
            <v>טיפול באובדן ושכול</v>
          </cell>
          <cell r="G7174" t="str">
            <v>גמיש</v>
          </cell>
          <cell r="H7174">
            <v>0</v>
          </cell>
          <cell r="I7174">
            <v>71000</v>
          </cell>
        </row>
        <row r="7175">
          <cell r="A7175">
            <v>1842500841</v>
          </cell>
          <cell r="B7175">
            <v>841</v>
          </cell>
          <cell r="C7175">
            <v>842500</v>
          </cell>
          <cell r="D7175">
            <v>1</v>
          </cell>
          <cell r="E7175">
            <v>0</v>
          </cell>
          <cell r="F7175" t="str">
            <v>שירותים בקהילה</v>
          </cell>
          <cell r="G7175" t="str">
            <v>גמיש</v>
          </cell>
          <cell r="H7175">
            <v>0</v>
          </cell>
          <cell r="I7175">
            <v>538700</v>
          </cell>
        </row>
        <row r="7176">
          <cell r="A7176">
            <v>1842500842</v>
          </cell>
          <cell r="B7176">
            <v>842</v>
          </cell>
          <cell r="C7176">
            <v>842500</v>
          </cell>
          <cell r="D7176">
            <v>1</v>
          </cell>
          <cell r="E7176">
            <v>0</v>
          </cell>
          <cell r="F7176" t="str">
            <v>ביטחון תזונתי</v>
          </cell>
          <cell r="G7176" t="str">
            <v>גמיש</v>
          </cell>
          <cell r="H7176">
            <v>0</v>
          </cell>
          <cell r="I7176">
            <v>86400</v>
          </cell>
        </row>
        <row r="7177">
          <cell r="A7177">
            <v>1842500843</v>
          </cell>
          <cell r="B7177">
            <v>843</v>
          </cell>
          <cell r="C7177">
            <v>842500</v>
          </cell>
          <cell r="D7177">
            <v>1</v>
          </cell>
          <cell r="E7177">
            <v>0</v>
          </cell>
          <cell r="F7177" t="str">
            <v xml:space="preserve">בית הויס          </v>
          </cell>
          <cell r="G7177" t="str">
            <v>קשיח</v>
          </cell>
          <cell r="H7177">
            <v>-1</v>
          </cell>
          <cell r="I7177">
            <v>0</v>
          </cell>
        </row>
        <row r="7178">
          <cell r="A7178">
            <v>1842500844</v>
          </cell>
          <cell r="B7178">
            <v>844</v>
          </cell>
          <cell r="C7178">
            <v>842500</v>
          </cell>
          <cell r="D7178">
            <v>1</v>
          </cell>
          <cell r="E7178">
            <v>0</v>
          </cell>
          <cell r="F7178" t="str">
            <v xml:space="preserve">דרי רחוב 1025510  </v>
          </cell>
          <cell r="G7178" t="str">
            <v>קשיח</v>
          </cell>
          <cell r="H7178">
            <v>0.25</v>
          </cell>
          <cell r="I7178">
            <v>500000</v>
          </cell>
        </row>
        <row r="7179">
          <cell r="A7179">
            <v>1842500845</v>
          </cell>
          <cell r="B7179">
            <v>845</v>
          </cell>
          <cell r="C7179">
            <v>842500</v>
          </cell>
          <cell r="D7179">
            <v>1</v>
          </cell>
          <cell r="E7179">
            <v>0</v>
          </cell>
          <cell r="F7179" t="str">
            <v>סיוע למשפחות + ילדים</v>
          </cell>
          <cell r="G7179" t="str">
            <v>קשיח</v>
          </cell>
          <cell r="H7179">
            <v>0</v>
          </cell>
          <cell r="I7179">
            <v>0</v>
          </cell>
        </row>
        <row r="7180">
          <cell r="A7180">
            <v>1842500961</v>
          </cell>
          <cell r="B7180">
            <v>961</v>
          </cell>
          <cell r="C7180">
            <v>842500</v>
          </cell>
          <cell r="D7180">
            <v>1</v>
          </cell>
          <cell r="E7180">
            <v>0</v>
          </cell>
          <cell r="F7180" t="str">
            <v>רז' פעולות ורכישות</v>
          </cell>
          <cell r="G7180" t="str">
            <v>גמיש</v>
          </cell>
          <cell r="H7180">
            <v>0</v>
          </cell>
          <cell r="I7180">
            <v>0</v>
          </cell>
        </row>
        <row r="7181">
          <cell r="A7181" t="e">
            <v>#VALUE!</v>
          </cell>
          <cell r="B7181" t="str">
            <v>842500  סך הכל</v>
          </cell>
          <cell r="C7181">
            <v>0</v>
          </cell>
          <cell r="D7181">
            <v>0</v>
          </cell>
          <cell r="E7181">
            <v>0</v>
          </cell>
          <cell r="F7181" t="str">
            <v xml:space="preserve">טיפול במשפחה      </v>
          </cell>
          <cell r="G7181">
            <v>0</v>
          </cell>
          <cell r="H7181">
            <v>0.13609350230285067</v>
          </cell>
          <cell r="I7181">
            <v>36334656</v>
          </cell>
        </row>
        <row r="7182">
          <cell r="A7182">
            <v>18426000</v>
          </cell>
          <cell r="B7182">
            <v>0</v>
          </cell>
          <cell r="C7182">
            <v>842600</v>
          </cell>
          <cell r="D7182">
            <v>1</v>
          </cell>
          <cell r="E7182">
            <v>0</v>
          </cell>
          <cell r="F7182" t="str">
            <v xml:space="preserve">המרכז למשפחה      </v>
          </cell>
          <cell r="G7182" t="str">
            <v xml:space="preserve"> </v>
          </cell>
          <cell r="H7182">
            <v>0</v>
          </cell>
          <cell r="I7182">
            <v>0</v>
          </cell>
        </row>
        <row r="7183">
          <cell r="A7183">
            <v>1842600100</v>
          </cell>
          <cell r="B7183">
            <v>100</v>
          </cell>
          <cell r="C7183">
            <v>842600</v>
          </cell>
          <cell r="D7183">
            <v>1</v>
          </cell>
          <cell r="E7183">
            <v>0</v>
          </cell>
          <cell r="F7183" t="str">
            <v>שכר עובדים לפי תקן</v>
          </cell>
          <cell r="G7183" t="str">
            <v xml:space="preserve"> </v>
          </cell>
          <cell r="H7183">
            <v>0</v>
          </cell>
          <cell r="I7183">
            <v>0</v>
          </cell>
        </row>
        <row r="7184">
          <cell r="A7184">
            <v>1842600110</v>
          </cell>
          <cell r="B7184">
            <v>110</v>
          </cell>
          <cell r="C7184">
            <v>842600</v>
          </cell>
          <cell r="D7184">
            <v>1</v>
          </cell>
          <cell r="E7184">
            <v>0</v>
          </cell>
          <cell r="F7184" t="str">
            <v>השכר הקובע-תקציבית</v>
          </cell>
          <cell r="G7184" t="str">
            <v>שכר</v>
          </cell>
          <cell r="H7184">
            <v>0</v>
          </cell>
          <cell r="I7184">
            <v>0</v>
          </cell>
        </row>
        <row r="7185">
          <cell r="A7185">
            <v>1842600119</v>
          </cell>
          <cell r="B7185">
            <v>119</v>
          </cell>
          <cell r="C7185">
            <v>842600</v>
          </cell>
          <cell r="D7185">
            <v>1</v>
          </cell>
          <cell r="E7185">
            <v>0</v>
          </cell>
          <cell r="F7185" t="str">
            <v xml:space="preserve">השכר הקובע-צוברת  </v>
          </cell>
          <cell r="G7185" t="str">
            <v>שכר</v>
          </cell>
          <cell r="H7185">
            <v>0</v>
          </cell>
          <cell r="I7185">
            <v>0</v>
          </cell>
        </row>
        <row r="7186">
          <cell r="A7186">
            <v>1842600122</v>
          </cell>
          <cell r="B7186">
            <v>122</v>
          </cell>
          <cell r="C7186">
            <v>842600</v>
          </cell>
          <cell r="D7186">
            <v>1</v>
          </cell>
          <cell r="E7186">
            <v>0</v>
          </cell>
          <cell r="F7186" t="str">
            <v xml:space="preserve">ביגוד             </v>
          </cell>
          <cell r="G7186" t="str">
            <v>שכר</v>
          </cell>
          <cell r="H7186">
            <v>0</v>
          </cell>
          <cell r="I7186">
            <v>0</v>
          </cell>
        </row>
        <row r="7187">
          <cell r="A7187">
            <v>1842600126</v>
          </cell>
          <cell r="B7187">
            <v>126</v>
          </cell>
          <cell r="C7187">
            <v>842600</v>
          </cell>
          <cell r="D7187">
            <v>1</v>
          </cell>
          <cell r="E7187">
            <v>0</v>
          </cell>
          <cell r="F7187" t="str">
            <v xml:space="preserve">דמי הבראה         </v>
          </cell>
          <cell r="G7187" t="str">
            <v>שכר</v>
          </cell>
          <cell r="H7187">
            <v>0</v>
          </cell>
          <cell r="I7187">
            <v>0</v>
          </cell>
        </row>
        <row r="7188">
          <cell r="A7188">
            <v>1842600130</v>
          </cell>
          <cell r="B7188">
            <v>130</v>
          </cell>
          <cell r="C7188">
            <v>842600</v>
          </cell>
          <cell r="D7188">
            <v>1</v>
          </cell>
          <cell r="E7188">
            <v>0</v>
          </cell>
          <cell r="F7188" t="str">
            <v xml:space="preserve">שעות נוספות       </v>
          </cell>
          <cell r="G7188" t="str">
            <v>שכר</v>
          </cell>
          <cell r="H7188">
            <v>0</v>
          </cell>
          <cell r="I7188">
            <v>0</v>
          </cell>
        </row>
        <row r="7189">
          <cell r="A7189">
            <v>1842600140</v>
          </cell>
          <cell r="B7189">
            <v>140</v>
          </cell>
          <cell r="C7189">
            <v>842600</v>
          </cell>
          <cell r="D7189">
            <v>1</v>
          </cell>
          <cell r="E7189">
            <v>0</v>
          </cell>
          <cell r="F7189" t="str">
            <v>השתתפות באחזקת רכב</v>
          </cell>
          <cell r="G7189" t="str">
            <v>שכר</v>
          </cell>
          <cell r="H7189">
            <v>0</v>
          </cell>
          <cell r="I7189">
            <v>0</v>
          </cell>
        </row>
        <row r="7190">
          <cell r="A7190">
            <v>1842600253</v>
          </cell>
          <cell r="B7190">
            <v>253</v>
          </cell>
          <cell r="C7190">
            <v>842600</v>
          </cell>
          <cell r="D7190">
            <v>1</v>
          </cell>
          <cell r="E7190">
            <v>0</v>
          </cell>
          <cell r="F7190" t="str">
            <v xml:space="preserve">עובדים חיצוניים   </v>
          </cell>
          <cell r="G7190" t="str">
            <v>שכר</v>
          </cell>
          <cell r="H7190">
            <v>0</v>
          </cell>
          <cell r="I7190">
            <v>0</v>
          </cell>
        </row>
        <row r="7191">
          <cell r="A7191">
            <v>1842600400</v>
          </cell>
          <cell r="B7191">
            <v>400</v>
          </cell>
          <cell r="C7191">
            <v>842600</v>
          </cell>
          <cell r="D7191">
            <v>1</v>
          </cell>
          <cell r="E7191">
            <v>0</v>
          </cell>
          <cell r="F7191" t="str">
            <v>אחזקת בנינים וציוד</v>
          </cell>
          <cell r="G7191" t="str">
            <v xml:space="preserve"> </v>
          </cell>
          <cell r="H7191">
            <v>0</v>
          </cell>
          <cell r="I7191">
            <v>0</v>
          </cell>
        </row>
        <row r="7192">
          <cell r="A7192">
            <v>1842600423</v>
          </cell>
          <cell r="B7192">
            <v>423</v>
          </cell>
          <cell r="C7192">
            <v>842600</v>
          </cell>
          <cell r="D7192">
            <v>1</v>
          </cell>
          <cell r="E7192">
            <v>0</v>
          </cell>
          <cell r="F7192" t="str">
            <v xml:space="preserve">תחזוקת מבנה       </v>
          </cell>
          <cell r="G7192" t="str">
            <v>קשיח</v>
          </cell>
          <cell r="H7192">
            <v>0</v>
          </cell>
          <cell r="I7192">
            <v>0</v>
          </cell>
        </row>
        <row r="7193">
          <cell r="A7193">
            <v>1842600431</v>
          </cell>
          <cell r="B7193">
            <v>431</v>
          </cell>
          <cell r="C7193">
            <v>842600</v>
          </cell>
          <cell r="D7193">
            <v>1</v>
          </cell>
          <cell r="E7193">
            <v>0</v>
          </cell>
          <cell r="F7193" t="str">
            <v xml:space="preserve">חשמל              </v>
          </cell>
          <cell r="G7193" t="str">
            <v>קשיח</v>
          </cell>
          <cell r="H7193">
            <v>0</v>
          </cell>
          <cell r="I7193">
            <v>0</v>
          </cell>
        </row>
        <row r="7194">
          <cell r="A7194">
            <v>1842600433</v>
          </cell>
          <cell r="B7194">
            <v>433</v>
          </cell>
          <cell r="C7194">
            <v>842600</v>
          </cell>
          <cell r="D7194">
            <v>1</v>
          </cell>
          <cell r="E7194">
            <v>0</v>
          </cell>
          <cell r="F7194" t="str">
            <v xml:space="preserve">חומרי נקיון       </v>
          </cell>
          <cell r="G7194" t="str">
            <v>גמיש</v>
          </cell>
          <cell r="H7194">
            <v>0</v>
          </cell>
          <cell r="I7194">
            <v>0</v>
          </cell>
        </row>
        <row r="7195">
          <cell r="A7195">
            <v>1842600437</v>
          </cell>
          <cell r="B7195">
            <v>437</v>
          </cell>
          <cell r="C7195">
            <v>842600</v>
          </cell>
          <cell r="D7195">
            <v>1</v>
          </cell>
          <cell r="E7195">
            <v>0</v>
          </cell>
          <cell r="F7195" t="str">
            <v xml:space="preserve">אחזקת אזעקה       </v>
          </cell>
          <cell r="G7195" t="str">
            <v>קשיח</v>
          </cell>
          <cell r="H7195">
            <v>0</v>
          </cell>
          <cell r="I7195">
            <v>0</v>
          </cell>
        </row>
        <row r="7196">
          <cell r="A7196">
            <v>1842600450</v>
          </cell>
          <cell r="B7196">
            <v>450</v>
          </cell>
          <cell r="C7196">
            <v>842600</v>
          </cell>
          <cell r="D7196">
            <v>1</v>
          </cell>
          <cell r="E7196">
            <v>0</v>
          </cell>
          <cell r="F7196" t="str">
            <v xml:space="preserve">ריהוט ואחזקתו     </v>
          </cell>
          <cell r="G7196" t="str">
            <v>גמיש</v>
          </cell>
          <cell r="H7196">
            <v>0</v>
          </cell>
          <cell r="I7196">
            <v>0</v>
          </cell>
        </row>
        <row r="7197">
          <cell r="A7197">
            <v>1842600470</v>
          </cell>
          <cell r="B7197">
            <v>470</v>
          </cell>
          <cell r="C7197">
            <v>842600</v>
          </cell>
          <cell r="D7197">
            <v>1</v>
          </cell>
          <cell r="E7197">
            <v>0</v>
          </cell>
          <cell r="F7197" t="str">
            <v xml:space="preserve">אחזקת מכונות משרד </v>
          </cell>
          <cell r="G7197" t="str">
            <v>גמיש</v>
          </cell>
          <cell r="H7197">
            <v>0</v>
          </cell>
          <cell r="I7197">
            <v>0</v>
          </cell>
        </row>
        <row r="7198">
          <cell r="A7198">
            <v>1842600471</v>
          </cell>
          <cell r="B7198">
            <v>471</v>
          </cell>
          <cell r="C7198">
            <v>842600</v>
          </cell>
          <cell r="D7198">
            <v>1</v>
          </cell>
          <cell r="E7198">
            <v>0</v>
          </cell>
          <cell r="F7198" t="str">
            <v xml:space="preserve">מכשירי כתיבה      </v>
          </cell>
          <cell r="G7198" t="str">
            <v>גמיש</v>
          </cell>
          <cell r="H7198">
            <v>0</v>
          </cell>
          <cell r="I7198">
            <v>0</v>
          </cell>
        </row>
        <row r="7199">
          <cell r="A7199">
            <v>1842600500</v>
          </cell>
          <cell r="B7199">
            <v>500</v>
          </cell>
          <cell r="C7199">
            <v>842600</v>
          </cell>
          <cell r="D7199">
            <v>1</v>
          </cell>
          <cell r="E7199">
            <v>0</v>
          </cell>
          <cell r="F7199" t="str">
            <v xml:space="preserve">הוצאות מינהליות   </v>
          </cell>
          <cell r="G7199" t="str">
            <v xml:space="preserve"> </v>
          </cell>
          <cell r="H7199">
            <v>0</v>
          </cell>
          <cell r="I7199">
            <v>0</v>
          </cell>
        </row>
        <row r="7200">
          <cell r="A7200">
            <v>1842600511</v>
          </cell>
          <cell r="B7200">
            <v>511</v>
          </cell>
          <cell r="C7200">
            <v>842600</v>
          </cell>
          <cell r="D7200">
            <v>1</v>
          </cell>
          <cell r="E7200">
            <v>0</v>
          </cell>
          <cell r="F7200" t="str">
            <v xml:space="preserve">אירוח וכיבוד      </v>
          </cell>
          <cell r="G7200" t="str">
            <v>גמיש</v>
          </cell>
          <cell r="H7200">
            <v>0</v>
          </cell>
          <cell r="I7200">
            <v>0</v>
          </cell>
        </row>
        <row r="7201">
          <cell r="A7201">
            <v>1842600521</v>
          </cell>
          <cell r="B7201">
            <v>521</v>
          </cell>
          <cell r="C7201">
            <v>842600</v>
          </cell>
          <cell r="D7201">
            <v>1</v>
          </cell>
          <cell r="E7201">
            <v>0</v>
          </cell>
          <cell r="F7201" t="str">
            <v xml:space="preserve">הרצאות            </v>
          </cell>
          <cell r="G7201" t="str">
            <v>קשיח</v>
          </cell>
          <cell r="H7201">
            <v>0</v>
          </cell>
          <cell r="I7201">
            <v>0</v>
          </cell>
        </row>
        <row r="7202">
          <cell r="A7202">
            <v>1842600540</v>
          </cell>
          <cell r="B7202">
            <v>540</v>
          </cell>
          <cell r="C7202">
            <v>842600</v>
          </cell>
          <cell r="D7202">
            <v>1</v>
          </cell>
          <cell r="E7202">
            <v>0</v>
          </cell>
          <cell r="F7202" t="str">
            <v xml:space="preserve">הוצאות טלפון      </v>
          </cell>
          <cell r="G7202" t="str">
            <v>קשיח</v>
          </cell>
          <cell r="H7202">
            <v>0</v>
          </cell>
          <cell r="I7202">
            <v>0</v>
          </cell>
        </row>
        <row r="7203">
          <cell r="A7203">
            <v>1842600544</v>
          </cell>
          <cell r="B7203">
            <v>544</v>
          </cell>
          <cell r="C7203">
            <v>842600</v>
          </cell>
          <cell r="D7203">
            <v>1</v>
          </cell>
          <cell r="E7203">
            <v>0</v>
          </cell>
          <cell r="F7203" t="str">
            <v xml:space="preserve">הוצאות דאר        </v>
          </cell>
          <cell r="G7203" t="str">
            <v>קשיח</v>
          </cell>
          <cell r="H7203">
            <v>0</v>
          </cell>
          <cell r="I7203">
            <v>0</v>
          </cell>
        </row>
        <row r="7204">
          <cell r="A7204">
            <v>1842600561</v>
          </cell>
          <cell r="B7204">
            <v>561</v>
          </cell>
          <cell r="C7204">
            <v>842600</v>
          </cell>
          <cell r="D7204">
            <v>1</v>
          </cell>
          <cell r="E7204">
            <v>0</v>
          </cell>
          <cell r="F7204" t="str">
            <v xml:space="preserve">שיכפולים          </v>
          </cell>
          <cell r="G7204" t="str">
            <v>גמיש</v>
          </cell>
          <cell r="H7204">
            <v>0</v>
          </cell>
          <cell r="I7204">
            <v>0</v>
          </cell>
        </row>
        <row r="7205">
          <cell r="A7205">
            <v>1842600700</v>
          </cell>
          <cell r="B7205">
            <v>700</v>
          </cell>
          <cell r="C7205">
            <v>842600</v>
          </cell>
          <cell r="D7205">
            <v>1</v>
          </cell>
          <cell r="E7205">
            <v>0</v>
          </cell>
          <cell r="F7205" t="str">
            <v xml:space="preserve">הוצאות לפעולות    </v>
          </cell>
          <cell r="G7205" t="str">
            <v xml:space="preserve"> </v>
          </cell>
          <cell r="H7205">
            <v>0</v>
          </cell>
          <cell r="I7205">
            <v>0</v>
          </cell>
        </row>
        <row r="7206">
          <cell r="A7206">
            <v>1842600721</v>
          </cell>
          <cell r="B7206">
            <v>721</v>
          </cell>
          <cell r="C7206">
            <v>842600</v>
          </cell>
          <cell r="D7206">
            <v>1</v>
          </cell>
          <cell r="E7206">
            <v>0</v>
          </cell>
          <cell r="F7206" t="str">
            <v>חמרים-תחזוקת מבנים</v>
          </cell>
          <cell r="G7206" t="str">
            <v>גמיש</v>
          </cell>
          <cell r="H7206">
            <v>0</v>
          </cell>
          <cell r="I7206">
            <v>0</v>
          </cell>
        </row>
        <row r="7207">
          <cell r="A7207">
            <v>1842600745</v>
          </cell>
          <cell r="B7207">
            <v>745</v>
          </cell>
          <cell r="C7207">
            <v>842600</v>
          </cell>
          <cell r="D7207">
            <v>1</v>
          </cell>
          <cell r="E7207">
            <v>0</v>
          </cell>
          <cell r="F7207" t="str">
            <v xml:space="preserve">דמי פריצה - תכולה </v>
          </cell>
          <cell r="G7207" t="str">
            <v>קשיח</v>
          </cell>
          <cell r="H7207">
            <v>0</v>
          </cell>
          <cell r="I7207">
            <v>0</v>
          </cell>
        </row>
        <row r="7208">
          <cell r="A7208">
            <v>1842600751</v>
          </cell>
          <cell r="B7208">
            <v>751</v>
          </cell>
          <cell r="C7208">
            <v>842600</v>
          </cell>
          <cell r="D7208">
            <v>1</v>
          </cell>
          <cell r="E7208">
            <v>0</v>
          </cell>
          <cell r="F7208" t="str">
            <v xml:space="preserve">עבודות קבלניות    </v>
          </cell>
          <cell r="G7208" t="str">
            <v>גמיש</v>
          </cell>
          <cell r="H7208">
            <v>0</v>
          </cell>
          <cell r="I7208">
            <v>0</v>
          </cell>
        </row>
        <row r="7209">
          <cell r="A7209">
            <v>1842600752</v>
          </cell>
          <cell r="B7209">
            <v>752</v>
          </cell>
          <cell r="C7209">
            <v>842600</v>
          </cell>
          <cell r="D7209">
            <v>1</v>
          </cell>
          <cell r="E7209">
            <v>0</v>
          </cell>
          <cell r="F7209" t="str">
            <v xml:space="preserve">נקיון בקבלנות     </v>
          </cell>
          <cell r="G7209" t="str">
            <v>קשיח</v>
          </cell>
          <cell r="H7209">
            <v>0</v>
          </cell>
          <cell r="I7209">
            <v>0</v>
          </cell>
        </row>
        <row r="7210">
          <cell r="A7210">
            <v>1842600753</v>
          </cell>
          <cell r="B7210">
            <v>753</v>
          </cell>
          <cell r="C7210">
            <v>842600</v>
          </cell>
          <cell r="D7210">
            <v>1</v>
          </cell>
          <cell r="E7210">
            <v>0</v>
          </cell>
          <cell r="F7210" t="str">
            <v xml:space="preserve">עובדים חיצוניים   </v>
          </cell>
          <cell r="G7210" t="str">
            <v>קשיח</v>
          </cell>
          <cell r="H7210">
            <v>0</v>
          </cell>
          <cell r="I7210">
            <v>0</v>
          </cell>
        </row>
        <row r="7211">
          <cell r="A7211">
            <v>1842600811</v>
          </cell>
          <cell r="B7211">
            <v>811</v>
          </cell>
          <cell r="C7211">
            <v>842600</v>
          </cell>
          <cell r="D7211">
            <v>1</v>
          </cell>
          <cell r="E7211">
            <v>0</v>
          </cell>
          <cell r="F7211" t="str">
            <v>מר' אלימות 1026090</v>
          </cell>
          <cell r="G7211" t="str">
            <v>קשיח</v>
          </cell>
          <cell r="H7211">
            <v>0</v>
          </cell>
          <cell r="I7211">
            <v>0</v>
          </cell>
        </row>
        <row r="7212">
          <cell r="A7212">
            <v>1842600812</v>
          </cell>
          <cell r="B7212">
            <v>812</v>
          </cell>
          <cell r="C7212">
            <v>842600</v>
          </cell>
          <cell r="D7212">
            <v>1</v>
          </cell>
          <cell r="E7212">
            <v>0</v>
          </cell>
          <cell r="F7212" t="str">
            <v xml:space="preserve">מקלט לנשים מוכות  </v>
          </cell>
          <cell r="G7212" t="str">
            <v>קשיח</v>
          </cell>
          <cell r="H7212">
            <v>0</v>
          </cell>
          <cell r="I7212">
            <v>0</v>
          </cell>
        </row>
        <row r="7213">
          <cell r="A7213">
            <v>1842600930</v>
          </cell>
          <cell r="B7213">
            <v>930</v>
          </cell>
          <cell r="C7213">
            <v>842600</v>
          </cell>
          <cell r="D7213">
            <v>1</v>
          </cell>
          <cell r="E7213">
            <v>0</v>
          </cell>
          <cell r="F7213" t="str">
            <v xml:space="preserve">רכישות            </v>
          </cell>
          <cell r="G7213" t="str">
            <v>גמיש</v>
          </cell>
          <cell r="H7213">
            <v>0</v>
          </cell>
          <cell r="I7213">
            <v>0</v>
          </cell>
        </row>
        <row r="7214">
          <cell r="A7214">
            <v>1842600961</v>
          </cell>
          <cell r="B7214">
            <v>961</v>
          </cell>
          <cell r="C7214">
            <v>842600</v>
          </cell>
          <cell r="D7214">
            <v>1</v>
          </cell>
          <cell r="E7214">
            <v>0</v>
          </cell>
          <cell r="F7214" t="str">
            <v>רז' פעולות ורכישות</v>
          </cell>
          <cell r="G7214" t="str">
            <v>גמיש</v>
          </cell>
          <cell r="H7214">
            <v>0</v>
          </cell>
          <cell r="I7214">
            <v>0</v>
          </cell>
        </row>
        <row r="7215">
          <cell r="A7215" t="e">
            <v>#VALUE!</v>
          </cell>
          <cell r="B7215" t="str">
            <v>842600  סך הכל</v>
          </cell>
          <cell r="C7215">
            <v>0</v>
          </cell>
          <cell r="D7215">
            <v>0</v>
          </cell>
          <cell r="E7215">
            <v>0</v>
          </cell>
          <cell r="F7215" t="str">
            <v xml:space="preserve">המרכז למשפחה      </v>
          </cell>
          <cell r="G7215">
            <v>0</v>
          </cell>
          <cell r="H7215">
            <v>0</v>
          </cell>
          <cell r="I7215">
            <v>0</v>
          </cell>
        </row>
        <row r="7216">
          <cell r="A7216">
            <v>0</v>
          </cell>
          <cell r="B7216">
            <v>0</v>
          </cell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  <cell r="I7216">
            <v>0</v>
          </cell>
        </row>
        <row r="7217">
          <cell r="A7217">
            <v>0</v>
          </cell>
          <cell r="B7217">
            <v>0</v>
          </cell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</row>
        <row r="7218">
          <cell r="A7218">
            <v>0</v>
          </cell>
          <cell r="B7218">
            <v>0</v>
          </cell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  <cell r="I7218">
            <v>0</v>
          </cell>
        </row>
        <row r="7219">
          <cell r="A7219">
            <v>0</v>
          </cell>
          <cell r="B7219">
            <v>0</v>
          </cell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  <cell r="I7219">
            <v>0</v>
          </cell>
        </row>
        <row r="7220">
          <cell r="A7220">
            <v>0</v>
          </cell>
          <cell r="B7220">
            <v>0</v>
          </cell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  <cell r="I7220">
            <v>0</v>
          </cell>
        </row>
        <row r="7221">
          <cell r="A7221">
            <v>0</v>
          </cell>
          <cell r="B7221">
            <v>0</v>
          </cell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  <cell r="I7221">
            <v>0</v>
          </cell>
        </row>
        <row r="7222">
          <cell r="A7222">
            <v>0</v>
          </cell>
          <cell r="B7222">
            <v>0</v>
          </cell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  <cell r="I7222">
            <v>0</v>
          </cell>
        </row>
        <row r="7223">
          <cell r="A7223">
            <v>18430000</v>
          </cell>
          <cell r="B7223">
            <v>0</v>
          </cell>
          <cell r="C7223">
            <v>843000</v>
          </cell>
          <cell r="D7223">
            <v>1</v>
          </cell>
          <cell r="E7223">
            <v>0</v>
          </cell>
          <cell r="F7223" t="str">
            <v>שרותים לילד ולנוער</v>
          </cell>
          <cell r="G7223" t="str">
            <v xml:space="preserve"> </v>
          </cell>
          <cell r="H7223">
            <v>0</v>
          </cell>
          <cell r="I7223">
            <v>0</v>
          </cell>
        </row>
        <row r="7224">
          <cell r="A7224">
            <v>18438000</v>
          </cell>
          <cell r="B7224">
            <v>0</v>
          </cell>
          <cell r="C7224">
            <v>843800</v>
          </cell>
          <cell r="D7224">
            <v>1</v>
          </cell>
          <cell r="E7224">
            <v>0</v>
          </cell>
          <cell r="F7224" t="str">
            <v xml:space="preserve">טיפול בילד ובנוער </v>
          </cell>
          <cell r="G7224" t="str">
            <v xml:space="preserve"> </v>
          </cell>
          <cell r="H7224">
            <v>0</v>
          </cell>
          <cell r="I7224">
            <v>0</v>
          </cell>
        </row>
        <row r="7225">
          <cell r="A7225">
            <v>1843800100</v>
          </cell>
          <cell r="B7225">
            <v>100</v>
          </cell>
          <cell r="C7225">
            <v>843800</v>
          </cell>
          <cell r="D7225">
            <v>1</v>
          </cell>
          <cell r="E7225">
            <v>0</v>
          </cell>
          <cell r="F7225" t="str">
            <v>שכר עובדים לפי תקן</v>
          </cell>
          <cell r="G7225" t="str">
            <v xml:space="preserve"> </v>
          </cell>
          <cell r="H7225">
            <v>0</v>
          </cell>
          <cell r="I7225">
            <v>0</v>
          </cell>
        </row>
        <row r="7226">
          <cell r="A7226">
            <v>1843800110</v>
          </cell>
          <cell r="B7226">
            <v>110</v>
          </cell>
          <cell r="C7226">
            <v>843800</v>
          </cell>
          <cell r="D7226">
            <v>1</v>
          </cell>
          <cell r="E7226">
            <v>0</v>
          </cell>
          <cell r="F7226" t="str">
            <v>השכר הקובע-תקציבית</v>
          </cell>
          <cell r="G7226" t="str">
            <v>שכר</v>
          </cell>
          <cell r="H7226">
            <v>0</v>
          </cell>
          <cell r="I7226">
            <v>0</v>
          </cell>
        </row>
        <row r="7227">
          <cell r="A7227">
            <v>1843800122</v>
          </cell>
          <cell r="B7227">
            <v>122</v>
          </cell>
          <cell r="C7227">
            <v>843800</v>
          </cell>
          <cell r="D7227">
            <v>1</v>
          </cell>
          <cell r="E7227">
            <v>0</v>
          </cell>
          <cell r="F7227" t="str">
            <v xml:space="preserve">ביגוד             </v>
          </cell>
          <cell r="G7227" t="str">
            <v>שכר</v>
          </cell>
          <cell r="H7227">
            <v>0</v>
          </cell>
          <cell r="I7227">
            <v>0</v>
          </cell>
        </row>
        <row r="7228">
          <cell r="A7228">
            <v>1843800126</v>
          </cell>
          <cell r="B7228">
            <v>126</v>
          </cell>
          <cell r="C7228">
            <v>843800</v>
          </cell>
          <cell r="D7228">
            <v>1</v>
          </cell>
          <cell r="E7228">
            <v>0</v>
          </cell>
          <cell r="F7228" t="str">
            <v xml:space="preserve">דמי הבראה         </v>
          </cell>
          <cell r="G7228" t="str">
            <v>שכר</v>
          </cell>
          <cell r="H7228">
            <v>0</v>
          </cell>
          <cell r="I7228">
            <v>0</v>
          </cell>
        </row>
        <row r="7229">
          <cell r="A7229">
            <v>1843800130</v>
          </cell>
          <cell r="B7229">
            <v>130</v>
          </cell>
          <cell r="C7229">
            <v>843800</v>
          </cell>
          <cell r="D7229">
            <v>1</v>
          </cell>
          <cell r="E7229">
            <v>0</v>
          </cell>
          <cell r="F7229" t="str">
            <v xml:space="preserve">שעות נוספות       </v>
          </cell>
          <cell r="G7229" t="str">
            <v>שכר</v>
          </cell>
          <cell r="H7229">
            <v>0</v>
          </cell>
          <cell r="I7229">
            <v>0</v>
          </cell>
        </row>
        <row r="7230">
          <cell r="A7230">
            <v>1843800140</v>
          </cell>
          <cell r="B7230">
            <v>140</v>
          </cell>
          <cell r="C7230">
            <v>843800</v>
          </cell>
          <cell r="D7230">
            <v>1</v>
          </cell>
          <cell r="E7230">
            <v>0</v>
          </cell>
          <cell r="F7230" t="str">
            <v>השתתפות באחזקת רכב</v>
          </cell>
          <cell r="G7230" t="str">
            <v>שכר</v>
          </cell>
          <cell r="H7230">
            <v>0</v>
          </cell>
          <cell r="I7230">
            <v>0</v>
          </cell>
        </row>
        <row r="7231">
          <cell r="A7231">
            <v>1843800400</v>
          </cell>
          <cell r="B7231">
            <v>400</v>
          </cell>
          <cell r="C7231">
            <v>843800</v>
          </cell>
          <cell r="D7231">
            <v>1</v>
          </cell>
          <cell r="E7231">
            <v>0</v>
          </cell>
          <cell r="F7231" t="str">
            <v>אחזקת בנינים וציוד</v>
          </cell>
          <cell r="G7231" t="str">
            <v xml:space="preserve"> </v>
          </cell>
          <cell r="H7231">
            <v>0</v>
          </cell>
          <cell r="I7231">
            <v>0</v>
          </cell>
        </row>
        <row r="7232">
          <cell r="A7232">
            <v>1843800420</v>
          </cell>
          <cell r="B7232">
            <v>420</v>
          </cell>
          <cell r="C7232">
            <v>843800</v>
          </cell>
          <cell r="D7232">
            <v>1</v>
          </cell>
          <cell r="E7232">
            <v>0</v>
          </cell>
          <cell r="F7232" t="str">
            <v xml:space="preserve">כיבוי אש          </v>
          </cell>
          <cell r="G7232" t="str">
            <v>גמיש</v>
          </cell>
          <cell r="H7232">
            <v>0</v>
          </cell>
          <cell r="I7232">
            <v>10000</v>
          </cell>
        </row>
        <row r="7233">
          <cell r="A7233">
            <v>1843800421</v>
          </cell>
          <cell r="B7233">
            <v>421</v>
          </cell>
          <cell r="C7233">
            <v>843800</v>
          </cell>
          <cell r="D7233">
            <v>1</v>
          </cell>
          <cell r="E7233">
            <v>0</v>
          </cell>
          <cell r="F7233" t="str">
            <v>שכ"ד חכ"ם</v>
          </cell>
          <cell r="G7233" t="str">
            <v>קשיח</v>
          </cell>
          <cell r="H7233">
            <v>0</v>
          </cell>
          <cell r="I7233">
            <v>0</v>
          </cell>
        </row>
        <row r="7234">
          <cell r="A7234">
            <v>1843800431</v>
          </cell>
          <cell r="B7234">
            <v>431</v>
          </cell>
          <cell r="C7234">
            <v>843800</v>
          </cell>
          <cell r="D7234">
            <v>1</v>
          </cell>
          <cell r="E7234">
            <v>0</v>
          </cell>
          <cell r="F7234" t="str">
            <v xml:space="preserve">חשמל              </v>
          </cell>
          <cell r="G7234" t="str">
            <v>קשיח</v>
          </cell>
          <cell r="H7234">
            <v>0.10000000000000009</v>
          </cell>
          <cell r="I7234">
            <v>58850</v>
          </cell>
        </row>
        <row r="7235">
          <cell r="A7235">
            <v>1843800432</v>
          </cell>
          <cell r="B7235">
            <v>432</v>
          </cell>
          <cell r="C7235">
            <v>843800</v>
          </cell>
          <cell r="D7235">
            <v>1</v>
          </cell>
          <cell r="E7235">
            <v>0</v>
          </cell>
          <cell r="F7235" t="str">
            <v xml:space="preserve">מים               </v>
          </cell>
          <cell r="G7235" t="str">
            <v>קשיח</v>
          </cell>
          <cell r="H7235">
            <v>0</v>
          </cell>
          <cell r="I7235">
            <v>0</v>
          </cell>
        </row>
        <row r="7236">
          <cell r="A7236">
            <v>1843800437</v>
          </cell>
          <cell r="B7236">
            <v>437</v>
          </cell>
          <cell r="C7236">
            <v>843800</v>
          </cell>
          <cell r="D7236">
            <v>1</v>
          </cell>
          <cell r="E7236">
            <v>0</v>
          </cell>
          <cell r="F7236" t="str">
            <v xml:space="preserve">אחזקת אזעקה       </v>
          </cell>
          <cell r="G7236" t="str">
            <v>קשיח</v>
          </cell>
          <cell r="H7236">
            <v>5.0000000000000044E-2</v>
          </cell>
          <cell r="I7236">
            <v>8400</v>
          </cell>
        </row>
        <row r="7237">
          <cell r="A7237">
            <v>1843800540</v>
          </cell>
          <cell r="B7237">
            <v>540</v>
          </cell>
          <cell r="C7237">
            <v>843800</v>
          </cell>
          <cell r="D7237">
            <v>1</v>
          </cell>
          <cell r="E7237">
            <v>0</v>
          </cell>
          <cell r="F7237" t="str">
            <v xml:space="preserve">הוצאות טלפון      </v>
          </cell>
          <cell r="G7237" t="str">
            <v>קשיח</v>
          </cell>
          <cell r="H7237">
            <v>-1</v>
          </cell>
          <cell r="I7237">
            <v>0</v>
          </cell>
        </row>
        <row r="7238">
          <cell r="A7238">
            <v>1843800723</v>
          </cell>
          <cell r="B7238">
            <v>723</v>
          </cell>
          <cell r="C7238">
            <v>843800</v>
          </cell>
          <cell r="D7238">
            <v>1</v>
          </cell>
          <cell r="E7238">
            <v>0</v>
          </cell>
          <cell r="F7238" t="str">
            <v>חומרים לילד ולנוער</v>
          </cell>
          <cell r="G7238" t="str">
            <v>גמיש</v>
          </cell>
          <cell r="H7238">
            <v>0</v>
          </cell>
          <cell r="I7238">
            <v>0</v>
          </cell>
        </row>
        <row r="7239">
          <cell r="A7239">
            <v>1843800745</v>
          </cell>
          <cell r="B7239">
            <v>745</v>
          </cell>
          <cell r="C7239">
            <v>843800</v>
          </cell>
          <cell r="D7239">
            <v>1</v>
          </cell>
          <cell r="E7239">
            <v>0</v>
          </cell>
          <cell r="F7239" t="str">
            <v xml:space="preserve">דמי פריצה - תכולה </v>
          </cell>
          <cell r="G7239" t="str">
            <v>קשיח</v>
          </cell>
          <cell r="H7239">
            <v>0</v>
          </cell>
          <cell r="I7239">
            <v>0</v>
          </cell>
        </row>
        <row r="7240">
          <cell r="A7240">
            <v>1843800750</v>
          </cell>
          <cell r="B7240">
            <v>750</v>
          </cell>
          <cell r="C7240">
            <v>843800</v>
          </cell>
          <cell r="D7240">
            <v>1</v>
          </cell>
          <cell r="E7240">
            <v>0</v>
          </cell>
          <cell r="F7240" t="str">
            <v xml:space="preserve">תחזוקת מועדוניות       </v>
          </cell>
          <cell r="G7240" t="str">
            <v>קשיח</v>
          </cell>
          <cell r="H7240">
            <v>2.05580029368575E-2</v>
          </cell>
          <cell r="I7240">
            <v>208500</v>
          </cell>
        </row>
        <row r="7241">
          <cell r="A7241">
            <v>1843800752</v>
          </cell>
          <cell r="B7241">
            <v>752</v>
          </cell>
          <cell r="C7241">
            <v>843800</v>
          </cell>
          <cell r="D7241">
            <v>1</v>
          </cell>
          <cell r="E7241">
            <v>0</v>
          </cell>
          <cell r="F7241" t="str">
            <v>נקיון מרכז אורים</v>
          </cell>
          <cell r="G7241" t="str">
            <v>קשיח</v>
          </cell>
          <cell r="H7241">
            <v>0</v>
          </cell>
          <cell r="I7241">
            <v>20000</v>
          </cell>
        </row>
        <row r="7242">
          <cell r="A7242">
            <v>1843800754</v>
          </cell>
          <cell r="B7242">
            <v>754</v>
          </cell>
          <cell r="C7242">
            <v>843800</v>
          </cell>
          <cell r="D7242">
            <v>1</v>
          </cell>
          <cell r="E7242">
            <v>0</v>
          </cell>
          <cell r="F7242" t="str">
            <v>שיפוץ מרכז חכ"ם</v>
          </cell>
          <cell r="G7242" t="str">
            <v>קשיח</v>
          </cell>
          <cell r="H7242">
            <v>0</v>
          </cell>
          <cell r="I7242">
            <v>0</v>
          </cell>
        </row>
        <row r="7243">
          <cell r="A7243">
            <v>1843800781</v>
          </cell>
          <cell r="B7243">
            <v>781</v>
          </cell>
          <cell r="C7243">
            <v>843800</v>
          </cell>
          <cell r="D7243">
            <v>1</v>
          </cell>
          <cell r="E7243">
            <v>0</v>
          </cell>
          <cell r="F7243" t="str">
            <v xml:space="preserve">איבחון חיצוני     </v>
          </cell>
          <cell r="G7243" t="str">
            <v>גמיש</v>
          </cell>
          <cell r="H7243">
            <v>0</v>
          </cell>
          <cell r="I7243">
            <v>8100</v>
          </cell>
        </row>
        <row r="7244">
          <cell r="A7244">
            <v>1843800800</v>
          </cell>
          <cell r="B7244">
            <v>800</v>
          </cell>
          <cell r="C7244">
            <v>843800</v>
          </cell>
          <cell r="D7244">
            <v>1</v>
          </cell>
          <cell r="E7244">
            <v>0</v>
          </cell>
          <cell r="F7244" t="str">
            <v>השת' תמיכות תרומות</v>
          </cell>
          <cell r="G7244" t="str">
            <v xml:space="preserve"> </v>
          </cell>
          <cell r="H7244">
            <v>0</v>
          </cell>
          <cell r="I7244">
            <v>0</v>
          </cell>
        </row>
        <row r="7245">
          <cell r="A7245">
            <v>1843800811</v>
          </cell>
          <cell r="B7245">
            <v>811</v>
          </cell>
          <cell r="C7245">
            <v>843800</v>
          </cell>
          <cell r="D7245">
            <v>1</v>
          </cell>
          <cell r="E7245">
            <v>0</v>
          </cell>
          <cell r="F7245" t="str">
            <v>ילד פנימ גז1038413</v>
          </cell>
          <cell r="G7245" t="str">
            <v>קשיח</v>
          </cell>
          <cell r="H7245">
            <v>4.2424242424242475E-2</v>
          </cell>
          <cell r="I7245">
            <v>17200000</v>
          </cell>
        </row>
        <row r="7246">
          <cell r="A7246">
            <v>1843800812</v>
          </cell>
          <cell r="B7246">
            <v>812</v>
          </cell>
          <cell r="C7246">
            <v>843800</v>
          </cell>
          <cell r="D7246">
            <v>1</v>
          </cell>
          <cell r="E7246">
            <v>0</v>
          </cell>
          <cell r="F7246" t="str">
            <v>ילד' פנימי' 038411</v>
          </cell>
          <cell r="G7246" t="str">
            <v>קשיח</v>
          </cell>
          <cell r="H7246">
            <v>0.14285714285714279</v>
          </cell>
          <cell r="I7246">
            <v>2400000</v>
          </cell>
        </row>
        <row r="7247">
          <cell r="A7247">
            <v>1843800813</v>
          </cell>
          <cell r="B7247">
            <v>813</v>
          </cell>
          <cell r="C7247">
            <v>843800</v>
          </cell>
          <cell r="D7247">
            <v>1</v>
          </cell>
          <cell r="E7247">
            <v>0</v>
          </cell>
          <cell r="F7247" t="str">
            <v>מעונות יום 0422143</v>
          </cell>
          <cell r="G7247" t="str">
            <v>קשיח</v>
          </cell>
          <cell r="H7247">
            <v>0</v>
          </cell>
          <cell r="I7247">
            <v>0</v>
          </cell>
        </row>
        <row r="7248">
          <cell r="A7248">
            <v>1843800815</v>
          </cell>
          <cell r="B7248">
            <v>815</v>
          </cell>
          <cell r="C7248">
            <v>843800</v>
          </cell>
          <cell r="D7248">
            <v>1</v>
          </cell>
          <cell r="E7248">
            <v>0</v>
          </cell>
          <cell r="F7248" t="str">
            <v>ילד במעונות0442140</v>
          </cell>
          <cell r="G7248" t="str">
            <v>קשיח</v>
          </cell>
          <cell r="H7248">
            <v>6.6063288630507921E-2</v>
          </cell>
          <cell r="I7248">
            <v>6454800</v>
          </cell>
        </row>
        <row r="7249">
          <cell r="A7249">
            <v>1843800817</v>
          </cell>
          <cell r="B7249">
            <v>817</v>
          </cell>
          <cell r="C7249">
            <v>843800</v>
          </cell>
          <cell r="D7249">
            <v>1</v>
          </cell>
          <cell r="E7249">
            <v>0</v>
          </cell>
          <cell r="F7249" t="str">
            <v xml:space="preserve">פ. קהילת 1039440  </v>
          </cell>
          <cell r="G7249" t="str">
            <v>קשיח</v>
          </cell>
          <cell r="H7249">
            <v>0</v>
          </cell>
          <cell r="I7249">
            <v>2114300</v>
          </cell>
        </row>
        <row r="7250">
          <cell r="A7250">
            <v>1843800818</v>
          </cell>
          <cell r="B7250">
            <v>818</v>
          </cell>
          <cell r="C7250">
            <v>843800</v>
          </cell>
          <cell r="D7250">
            <v>1</v>
          </cell>
          <cell r="E7250">
            <v>0</v>
          </cell>
          <cell r="F7250" t="str">
            <v>מפתן ממשלתי</v>
          </cell>
          <cell r="G7250" t="str">
            <v>קשיח</v>
          </cell>
          <cell r="H7250">
            <v>0</v>
          </cell>
          <cell r="I7250">
            <v>0</v>
          </cell>
        </row>
        <row r="7251">
          <cell r="A7251">
            <v>1843800819</v>
          </cell>
          <cell r="B7251">
            <v>819</v>
          </cell>
          <cell r="C7251">
            <v>843800</v>
          </cell>
          <cell r="D7251">
            <v>1</v>
          </cell>
          <cell r="E7251">
            <v>0</v>
          </cell>
          <cell r="F7251" t="str">
            <v>מפתן מקומי 1134410</v>
          </cell>
          <cell r="G7251" t="str">
            <v>קשיח</v>
          </cell>
          <cell r="H7251">
            <v>0.125</v>
          </cell>
          <cell r="I7251">
            <v>180000</v>
          </cell>
        </row>
        <row r="7252">
          <cell r="A7252">
            <v>1843800820</v>
          </cell>
          <cell r="B7252">
            <v>820</v>
          </cell>
          <cell r="C7252">
            <v>843800</v>
          </cell>
          <cell r="D7252">
            <v>1</v>
          </cell>
          <cell r="E7252">
            <v>0</v>
          </cell>
          <cell r="F7252" t="str">
            <v>נוער חרדי</v>
          </cell>
          <cell r="G7252" t="str">
            <v>קשיח</v>
          </cell>
          <cell r="H7252">
            <v>6.8177944434975268E-2</v>
          </cell>
          <cell r="I7252">
            <v>626700</v>
          </cell>
        </row>
        <row r="7253">
          <cell r="A7253">
            <v>1843800841</v>
          </cell>
          <cell r="B7253">
            <v>841</v>
          </cell>
          <cell r="C7253">
            <v>843800</v>
          </cell>
          <cell r="D7253">
            <v>1</v>
          </cell>
          <cell r="E7253">
            <v>0</v>
          </cell>
          <cell r="F7253" t="str">
            <v>תכנית לילדים בסיכון</v>
          </cell>
          <cell r="G7253" t="str">
            <v>גמיש</v>
          </cell>
          <cell r="H7253">
            <v>5.6275675777073264E-2</v>
          </cell>
          <cell r="I7253">
            <v>5630900</v>
          </cell>
        </row>
        <row r="7254">
          <cell r="A7254">
            <v>1843800842</v>
          </cell>
          <cell r="B7254">
            <v>842</v>
          </cell>
          <cell r="C7254">
            <v>843800</v>
          </cell>
          <cell r="D7254">
            <v>1</v>
          </cell>
          <cell r="E7254">
            <v>0</v>
          </cell>
          <cell r="F7254" t="str">
            <v>מרכז חכ"ם</v>
          </cell>
          <cell r="G7254" t="str">
            <v>קשיח</v>
          </cell>
          <cell r="H7254">
            <v>0</v>
          </cell>
          <cell r="I7254">
            <v>900000</v>
          </cell>
        </row>
        <row r="7255">
          <cell r="A7255">
            <v>1843800843</v>
          </cell>
          <cell r="B7255">
            <v>843</v>
          </cell>
          <cell r="C7255">
            <v>843800</v>
          </cell>
          <cell r="D7255">
            <v>1</v>
          </cell>
          <cell r="E7255">
            <v>0</v>
          </cell>
          <cell r="F7255" t="str">
            <v>מרכז אורים-עירייה</v>
          </cell>
          <cell r="G7255" t="str">
            <v>גמיש</v>
          </cell>
          <cell r="H7255">
            <v>0</v>
          </cell>
          <cell r="I7255">
            <v>0</v>
          </cell>
        </row>
        <row r="7256">
          <cell r="A7256">
            <v>1843800846</v>
          </cell>
          <cell r="B7256">
            <v>846</v>
          </cell>
          <cell r="C7256">
            <v>843800</v>
          </cell>
          <cell r="D7256">
            <v>1</v>
          </cell>
          <cell r="E7256">
            <v>0</v>
          </cell>
          <cell r="F7256" t="str">
            <v>מועד' משותפות</v>
          </cell>
          <cell r="G7256" t="str">
            <v>קשיח</v>
          </cell>
          <cell r="H7256">
            <v>0</v>
          </cell>
          <cell r="I7256">
            <v>1300000</v>
          </cell>
        </row>
        <row r="7257">
          <cell r="A7257">
            <v>1843800880</v>
          </cell>
          <cell r="B7257">
            <v>880</v>
          </cell>
          <cell r="C7257">
            <v>843800</v>
          </cell>
          <cell r="D7257">
            <v>1</v>
          </cell>
          <cell r="E7257">
            <v>0</v>
          </cell>
          <cell r="F7257" t="str">
            <v>חסות ארצי  1166030</v>
          </cell>
          <cell r="G7257" t="str">
            <v>קשיח</v>
          </cell>
          <cell r="H7257">
            <v>0</v>
          </cell>
          <cell r="I7257">
            <v>0</v>
          </cell>
        </row>
        <row r="7258">
          <cell r="A7258">
            <v>1843800881</v>
          </cell>
          <cell r="B7258">
            <v>881</v>
          </cell>
          <cell r="C7258">
            <v>843800</v>
          </cell>
          <cell r="D7258">
            <v>1</v>
          </cell>
          <cell r="E7258">
            <v>0</v>
          </cell>
          <cell r="F7258" t="str">
            <v>שכר משפחת' 0422140</v>
          </cell>
          <cell r="G7258" t="str">
            <v>קשיח</v>
          </cell>
          <cell r="H7258">
            <v>0</v>
          </cell>
          <cell r="I7258">
            <v>0</v>
          </cell>
        </row>
        <row r="7259">
          <cell r="A7259">
            <v>1843800882</v>
          </cell>
          <cell r="B7259">
            <v>882</v>
          </cell>
          <cell r="C7259">
            <v>843800</v>
          </cell>
          <cell r="D7259">
            <v>1</v>
          </cell>
          <cell r="E7259">
            <v>0</v>
          </cell>
          <cell r="F7259" t="str">
            <v>ילדים סיכון1039480</v>
          </cell>
          <cell r="G7259" t="str">
            <v>קשיח</v>
          </cell>
          <cell r="H7259">
            <v>0</v>
          </cell>
          <cell r="I7259">
            <v>18000</v>
          </cell>
        </row>
        <row r="7260">
          <cell r="A7260">
            <v>1843800883</v>
          </cell>
          <cell r="B7260">
            <v>883</v>
          </cell>
          <cell r="C7260">
            <v>843800</v>
          </cell>
          <cell r="D7260">
            <v>1</v>
          </cell>
          <cell r="E7260">
            <v>0</v>
          </cell>
          <cell r="F7260" t="str">
            <v>ילד במצוקה 1073160</v>
          </cell>
          <cell r="G7260" t="str">
            <v>קשיח</v>
          </cell>
          <cell r="H7260">
            <v>0</v>
          </cell>
          <cell r="I7260">
            <v>90000</v>
          </cell>
        </row>
        <row r="7261">
          <cell r="A7261">
            <v>1843800885</v>
          </cell>
          <cell r="B7261">
            <v>885</v>
          </cell>
          <cell r="C7261">
            <v>843800</v>
          </cell>
          <cell r="D7261">
            <v>1</v>
          </cell>
          <cell r="E7261">
            <v>0</v>
          </cell>
          <cell r="F7261" t="str">
            <v>הפנים לקהי' 1038417</v>
          </cell>
          <cell r="G7261" t="str">
            <v>קשיח</v>
          </cell>
          <cell r="H7261">
            <v>0.1101746267834518</v>
          </cell>
          <cell r="I7261">
            <v>2015300</v>
          </cell>
        </row>
        <row r="7262">
          <cell r="A7262">
            <v>1843800886</v>
          </cell>
          <cell r="B7262">
            <v>886</v>
          </cell>
          <cell r="C7262">
            <v>843800</v>
          </cell>
          <cell r="D7262">
            <v>1</v>
          </cell>
          <cell r="E7262">
            <v>0</v>
          </cell>
          <cell r="F7262" t="str">
            <v>ט'משפ'אומנה1038051</v>
          </cell>
          <cell r="G7262" t="str">
            <v>קשיח</v>
          </cell>
          <cell r="H7262">
            <v>0</v>
          </cell>
          <cell r="I7262">
            <v>1764000</v>
          </cell>
        </row>
        <row r="7263">
          <cell r="A7263">
            <v>1843800887</v>
          </cell>
          <cell r="B7263">
            <v>887</v>
          </cell>
          <cell r="C7263">
            <v>843800</v>
          </cell>
          <cell r="D7263">
            <v>1</v>
          </cell>
          <cell r="E7263">
            <v>0</v>
          </cell>
          <cell r="F7263" t="str">
            <v>מרכז אורים</v>
          </cell>
          <cell r="G7263" t="str">
            <v>קשיח</v>
          </cell>
          <cell r="H7263">
            <v>0</v>
          </cell>
          <cell r="I7263">
            <v>841200</v>
          </cell>
        </row>
        <row r="7264">
          <cell r="A7264">
            <v>1843800888</v>
          </cell>
          <cell r="B7264">
            <v>888</v>
          </cell>
          <cell r="C7264">
            <v>843800</v>
          </cell>
          <cell r="D7264">
            <v>1</v>
          </cell>
          <cell r="E7264">
            <v>0</v>
          </cell>
          <cell r="F7264" t="str">
            <v>טיפול בפגיעות מיניות</v>
          </cell>
          <cell r="G7264" t="str">
            <v>קשיח</v>
          </cell>
          <cell r="H7264">
            <v>0</v>
          </cell>
          <cell r="I7264">
            <v>880000</v>
          </cell>
        </row>
        <row r="7265">
          <cell r="A7265">
            <v>1843800892</v>
          </cell>
          <cell r="B7265">
            <v>892</v>
          </cell>
          <cell r="C7265">
            <v>843800</v>
          </cell>
          <cell r="D7265">
            <v>1</v>
          </cell>
          <cell r="E7265">
            <v>0</v>
          </cell>
          <cell r="F7265" t="str">
            <v>הזנה לנחשונים ובתי דרור</v>
          </cell>
          <cell r="G7265" t="str">
            <v>גמיש</v>
          </cell>
          <cell r="H7265">
            <v>0</v>
          </cell>
          <cell r="I7265">
            <v>95000</v>
          </cell>
        </row>
        <row r="7266">
          <cell r="A7266">
            <v>1843800893</v>
          </cell>
          <cell r="B7266">
            <v>893</v>
          </cell>
          <cell r="C7266">
            <v>843800</v>
          </cell>
          <cell r="D7266">
            <v>1</v>
          </cell>
          <cell r="E7266">
            <v>0</v>
          </cell>
          <cell r="F7266" t="str">
            <v>מרכז אורים</v>
          </cell>
          <cell r="G7266" t="str">
            <v>גמיש</v>
          </cell>
          <cell r="H7266">
            <v>0</v>
          </cell>
          <cell r="I7266">
            <v>4700</v>
          </cell>
        </row>
        <row r="7267">
          <cell r="A7267">
            <v>1843800961</v>
          </cell>
          <cell r="B7267">
            <v>961</v>
          </cell>
          <cell r="C7267">
            <v>843800</v>
          </cell>
          <cell r="D7267">
            <v>1</v>
          </cell>
          <cell r="E7267">
            <v>0</v>
          </cell>
          <cell r="F7267" t="str">
            <v>רז' פעולות ורכישות</v>
          </cell>
          <cell r="G7267" t="str">
            <v>גמיש</v>
          </cell>
          <cell r="H7267">
            <v>0</v>
          </cell>
          <cell r="I7267">
            <v>0</v>
          </cell>
        </row>
        <row r="7268">
          <cell r="A7268">
            <v>1843800980</v>
          </cell>
          <cell r="B7268">
            <v>980</v>
          </cell>
          <cell r="C7268">
            <v>843800</v>
          </cell>
          <cell r="D7268">
            <v>1</v>
          </cell>
          <cell r="E7268">
            <v>0</v>
          </cell>
          <cell r="F7268" t="str">
            <v>פרוייקט "אח בוגר"</v>
          </cell>
          <cell r="G7268" t="str">
            <v>קשיח</v>
          </cell>
          <cell r="H7268">
            <v>0</v>
          </cell>
          <cell r="I7268">
            <v>30000</v>
          </cell>
        </row>
        <row r="7269">
          <cell r="A7269">
            <v>1843800981</v>
          </cell>
          <cell r="B7269">
            <v>981</v>
          </cell>
          <cell r="C7269">
            <v>843800</v>
          </cell>
          <cell r="D7269">
            <v>1</v>
          </cell>
          <cell r="E7269">
            <v>0</v>
          </cell>
          <cell r="F7269" t="str">
            <v>מועדונית חוסן</v>
          </cell>
          <cell r="G7269" t="str">
            <v>גמיש</v>
          </cell>
          <cell r="H7269">
            <v>0</v>
          </cell>
          <cell r="I7269">
            <v>100000</v>
          </cell>
        </row>
        <row r="7270">
          <cell r="A7270">
            <v>1843800982</v>
          </cell>
          <cell r="B7270">
            <v>982</v>
          </cell>
          <cell r="C7270">
            <v>843800</v>
          </cell>
          <cell r="D7270">
            <v>1</v>
          </cell>
          <cell r="E7270">
            <v>0</v>
          </cell>
          <cell r="F7270" t="str">
            <v>מרכז להתפתחות הילד</v>
          </cell>
          <cell r="G7270" t="str">
            <v>גמיש</v>
          </cell>
          <cell r="H7270">
            <v>0</v>
          </cell>
          <cell r="I7270">
            <v>262000</v>
          </cell>
        </row>
        <row r="7271">
          <cell r="A7271">
            <v>1843800983</v>
          </cell>
          <cell r="B7271">
            <v>983</v>
          </cell>
          <cell r="C7271">
            <v>843800</v>
          </cell>
          <cell r="D7271">
            <v>1</v>
          </cell>
          <cell r="E7271">
            <v>0</v>
          </cell>
          <cell r="F7271" t="str">
            <v>מועדונית מקווה ישראל</v>
          </cell>
          <cell r="G7271" t="str">
            <v>גמיש</v>
          </cell>
          <cell r="H7271">
            <v>0</v>
          </cell>
          <cell r="I7271">
            <v>176000</v>
          </cell>
        </row>
        <row r="7272">
          <cell r="A7272">
            <v>1843800984</v>
          </cell>
          <cell r="B7272">
            <v>984</v>
          </cell>
          <cell r="C7272">
            <v>843800</v>
          </cell>
          <cell r="D7272">
            <v>1</v>
          </cell>
          <cell r="E7272">
            <v>0</v>
          </cell>
          <cell r="F7272" t="str">
            <v>צהרוני רשת</v>
          </cell>
          <cell r="G7272" t="str">
            <v>גמיש</v>
          </cell>
          <cell r="H7272">
            <v>0</v>
          </cell>
          <cell r="I7272">
            <v>99700</v>
          </cell>
        </row>
        <row r="7273">
          <cell r="A7273">
            <v>1843800985</v>
          </cell>
          <cell r="B7273">
            <v>985</v>
          </cell>
          <cell r="C7273">
            <v>843800</v>
          </cell>
          <cell r="D7273">
            <v>1</v>
          </cell>
          <cell r="E7273">
            <v>0</v>
          </cell>
          <cell r="F7273" t="str">
            <v>העשרה שפתית</v>
          </cell>
          <cell r="G7273" t="str">
            <v>גמיש</v>
          </cell>
          <cell r="H7273">
            <v>0.5</v>
          </cell>
          <cell r="I7273">
            <v>90300</v>
          </cell>
        </row>
        <row r="7274">
          <cell r="A7274">
            <v>1843800986</v>
          </cell>
          <cell r="B7274">
            <v>986</v>
          </cell>
          <cell r="C7274">
            <v>843800</v>
          </cell>
          <cell r="D7274">
            <v>1</v>
          </cell>
          <cell r="E7274">
            <v>0</v>
          </cell>
          <cell r="F7274" t="str">
            <v xml:space="preserve">עמותת חמניות </v>
          </cell>
          <cell r="G7274" t="str">
            <v>גמיש</v>
          </cell>
          <cell r="H7274">
            <v>0.39999999999999991</v>
          </cell>
          <cell r="I7274">
            <v>70000</v>
          </cell>
        </row>
        <row r="7275">
          <cell r="A7275" t="e">
            <v>#VALUE!</v>
          </cell>
          <cell r="B7275" t="str">
            <v>843800  סך הכל</v>
          </cell>
          <cell r="C7275">
            <v>0</v>
          </cell>
          <cell r="D7275">
            <v>0</v>
          </cell>
          <cell r="E7275">
            <v>0</v>
          </cell>
          <cell r="F7275" t="str">
            <v xml:space="preserve">טיפול בילד ובנוער </v>
          </cell>
          <cell r="G7275">
            <v>0</v>
          </cell>
          <cell r="H7275">
            <v>4.8274396525021412E-2</v>
          </cell>
          <cell r="I7275">
            <v>43656750</v>
          </cell>
        </row>
        <row r="7276">
          <cell r="A7276">
            <v>18440000</v>
          </cell>
          <cell r="B7276">
            <v>0</v>
          </cell>
          <cell r="C7276">
            <v>844000</v>
          </cell>
          <cell r="D7276">
            <v>1</v>
          </cell>
          <cell r="E7276">
            <v>0</v>
          </cell>
          <cell r="F7276" t="str">
            <v xml:space="preserve">שרותים לקשיש      </v>
          </cell>
          <cell r="G7276" t="str">
            <v xml:space="preserve"> </v>
          </cell>
          <cell r="H7276">
            <v>0</v>
          </cell>
          <cell r="I7276">
            <v>0</v>
          </cell>
        </row>
        <row r="7277">
          <cell r="A7277">
            <v>18443000</v>
          </cell>
          <cell r="B7277">
            <v>0</v>
          </cell>
          <cell r="C7277">
            <v>844300</v>
          </cell>
          <cell r="D7277">
            <v>1</v>
          </cell>
          <cell r="E7277">
            <v>0</v>
          </cell>
          <cell r="F7277" t="str">
            <v xml:space="preserve">שרות לקשישים      </v>
          </cell>
          <cell r="G7277" t="str">
            <v xml:space="preserve"> </v>
          </cell>
          <cell r="H7277">
            <v>0</v>
          </cell>
          <cell r="I7277">
            <v>0</v>
          </cell>
        </row>
        <row r="7278">
          <cell r="A7278">
            <v>1844300100</v>
          </cell>
          <cell r="B7278">
            <v>100</v>
          </cell>
          <cell r="C7278">
            <v>844300</v>
          </cell>
          <cell r="D7278">
            <v>1</v>
          </cell>
          <cell r="E7278">
            <v>0</v>
          </cell>
          <cell r="F7278" t="str">
            <v>שכר עובדים לפי תקן</v>
          </cell>
          <cell r="G7278" t="str">
            <v xml:space="preserve"> </v>
          </cell>
          <cell r="H7278">
            <v>0</v>
          </cell>
          <cell r="I7278">
            <v>0</v>
          </cell>
        </row>
        <row r="7279">
          <cell r="A7279">
            <v>1844300110</v>
          </cell>
          <cell r="B7279">
            <v>110</v>
          </cell>
          <cell r="C7279">
            <v>844300</v>
          </cell>
          <cell r="D7279">
            <v>1</v>
          </cell>
          <cell r="E7279">
            <v>0</v>
          </cell>
          <cell r="F7279" t="str">
            <v>השכר הקובע-תקציבית</v>
          </cell>
          <cell r="G7279" t="str">
            <v>שכר</v>
          </cell>
          <cell r="H7279">
            <v>0</v>
          </cell>
          <cell r="I7279">
            <v>0</v>
          </cell>
        </row>
        <row r="7280">
          <cell r="A7280">
            <v>1844300122</v>
          </cell>
          <cell r="B7280">
            <v>122</v>
          </cell>
          <cell r="C7280">
            <v>844300</v>
          </cell>
          <cell r="D7280">
            <v>1</v>
          </cell>
          <cell r="E7280">
            <v>0</v>
          </cell>
          <cell r="F7280" t="str">
            <v xml:space="preserve">ביגוד             </v>
          </cell>
          <cell r="G7280" t="str">
            <v>שכר</v>
          </cell>
          <cell r="H7280">
            <v>0</v>
          </cell>
          <cell r="I7280">
            <v>0</v>
          </cell>
        </row>
        <row r="7281">
          <cell r="A7281">
            <v>1844300126</v>
          </cell>
          <cell r="B7281">
            <v>126</v>
          </cell>
          <cell r="C7281">
            <v>844300</v>
          </cell>
          <cell r="D7281">
            <v>1</v>
          </cell>
          <cell r="E7281">
            <v>0</v>
          </cell>
          <cell r="F7281" t="str">
            <v xml:space="preserve">דמי הבראה         </v>
          </cell>
          <cell r="G7281" t="str">
            <v>שכר</v>
          </cell>
          <cell r="H7281">
            <v>0</v>
          </cell>
          <cell r="I7281">
            <v>0</v>
          </cell>
        </row>
        <row r="7282">
          <cell r="A7282">
            <v>1844300130</v>
          </cell>
          <cell r="B7282">
            <v>130</v>
          </cell>
          <cell r="C7282">
            <v>844300</v>
          </cell>
          <cell r="D7282">
            <v>1</v>
          </cell>
          <cell r="E7282">
            <v>0</v>
          </cell>
          <cell r="F7282" t="str">
            <v xml:space="preserve">שעות נוספות       </v>
          </cell>
          <cell r="G7282" t="str">
            <v>שכר</v>
          </cell>
          <cell r="H7282">
            <v>0</v>
          </cell>
          <cell r="I7282">
            <v>0</v>
          </cell>
        </row>
        <row r="7283">
          <cell r="A7283">
            <v>1844300140</v>
          </cell>
          <cell r="B7283">
            <v>140</v>
          </cell>
          <cell r="C7283">
            <v>844300</v>
          </cell>
          <cell r="D7283">
            <v>1</v>
          </cell>
          <cell r="E7283">
            <v>0</v>
          </cell>
          <cell r="F7283" t="str">
            <v>השתתפות באחזקת רכב</v>
          </cell>
          <cell r="G7283" t="str">
            <v>שכר</v>
          </cell>
          <cell r="H7283">
            <v>0</v>
          </cell>
          <cell r="I7283">
            <v>0</v>
          </cell>
        </row>
        <row r="7284">
          <cell r="A7284">
            <v>1844300216</v>
          </cell>
          <cell r="B7284">
            <v>216</v>
          </cell>
          <cell r="C7284">
            <v>844300</v>
          </cell>
          <cell r="D7284">
            <v>1</v>
          </cell>
          <cell r="E7284">
            <v>0</v>
          </cell>
          <cell r="F7284" t="str">
            <v>פרוייקט קשישים ק"ש</v>
          </cell>
          <cell r="G7284" t="str">
            <v>שכר</v>
          </cell>
          <cell r="H7284">
            <v>0</v>
          </cell>
          <cell r="I7284">
            <v>0</v>
          </cell>
        </row>
        <row r="7285">
          <cell r="A7285">
            <v>1844300217</v>
          </cell>
          <cell r="B7285">
            <v>217</v>
          </cell>
          <cell r="C7285">
            <v>844300</v>
          </cell>
          <cell r="D7285">
            <v>1</v>
          </cell>
          <cell r="E7285">
            <v>0</v>
          </cell>
          <cell r="F7285" t="str">
            <v xml:space="preserve">פרוייקט קוגל      </v>
          </cell>
          <cell r="G7285" t="str">
            <v>שכר</v>
          </cell>
          <cell r="H7285">
            <v>0</v>
          </cell>
          <cell r="I7285">
            <v>0</v>
          </cell>
        </row>
        <row r="7286">
          <cell r="A7286">
            <v>1844300253</v>
          </cell>
          <cell r="B7286">
            <v>253</v>
          </cell>
          <cell r="C7286">
            <v>844300</v>
          </cell>
          <cell r="D7286">
            <v>1</v>
          </cell>
          <cell r="E7286">
            <v>0</v>
          </cell>
          <cell r="F7286" t="str">
            <v>עובדי חברה</v>
          </cell>
          <cell r="G7286" t="str">
            <v>שכר</v>
          </cell>
          <cell r="H7286">
            <v>0</v>
          </cell>
          <cell r="I7286">
            <v>0</v>
          </cell>
        </row>
        <row r="7287">
          <cell r="A7287">
            <v>1844300400</v>
          </cell>
          <cell r="B7287">
            <v>400</v>
          </cell>
          <cell r="C7287">
            <v>844300</v>
          </cell>
          <cell r="D7287">
            <v>1</v>
          </cell>
          <cell r="E7287">
            <v>0</v>
          </cell>
          <cell r="F7287" t="str">
            <v>אחזקת בנינים וציוד</v>
          </cell>
          <cell r="G7287" t="str">
            <v xml:space="preserve"> </v>
          </cell>
          <cell r="H7287">
            <v>0</v>
          </cell>
          <cell r="I7287">
            <v>0</v>
          </cell>
        </row>
        <row r="7288">
          <cell r="A7288">
            <v>1844300511</v>
          </cell>
          <cell r="B7288">
            <v>511</v>
          </cell>
          <cell r="C7288">
            <v>844300</v>
          </cell>
          <cell r="D7288">
            <v>1</v>
          </cell>
          <cell r="E7288">
            <v>0</v>
          </cell>
          <cell r="F7288" t="str">
            <v xml:space="preserve">אירוח וכיבוד      </v>
          </cell>
          <cell r="G7288" t="str">
            <v>גמיש</v>
          </cell>
          <cell r="H7288">
            <v>0</v>
          </cell>
          <cell r="I7288">
            <v>2700</v>
          </cell>
        </row>
        <row r="7289">
          <cell r="A7289">
            <v>1844300763</v>
          </cell>
          <cell r="B7289">
            <v>763</v>
          </cell>
          <cell r="C7289">
            <v>844300</v>
          </cell>
          <cell r="D7289">
            <v>1</v>
          </cell>
          <cell r="E7289">
            <v>0</v>
          </cell>
          <cell r="F7289" t="str">
            <v xml:space="preserve">עובדי חברת מוסדות </v>
          </cell>
          <cell r="G7289" t="str">
            <v>קשיח</v>
          </cell>
          <cell r="H7289">
            <v>0</v>
          </cell>
          <cell r="I7289">
            <v>0</v>
          </cell>
        </row>
        <row r="7290">
          <cell r="A7290">
            <v>1844300800</v>
          </cell>
          <cell r="B7290">
            <v>800</v>
          </cell>
          <cell r="C7290">
            <v>844300</v>
          </cell>
          <cell r="D7290">
            <v>1</v>
          </cell>
          <cell r="E7290">
            <v>0</v>
          </cell>
          <cell r="F7290" t="str">
            <v>השת' תמיכות תרומות</v>
          </cell>
          <cell r="G7290" t="str">
            <v xml:space="preserve"> </v>
          </cell>
          <cell r="H7290">
            <v>0</v>
          </cell>
          <cell r="I7290">
            <v>0</v>
          </cell>
        </row>
        <row r="7291">
          <cell r="A7291">
            <v>1844300810</v>
          </cell>
          <cell r="B7291">
            <v>810</v>
          </cell>
          <cell r="C7291">
            <v>844300</v>
          </cell>
          <cell r="D7291">
            <v>1</v>
          </cell>
          <cell r="E7291">
            <v>0</v>
          </cell>
          <cell r="F7291" t="str">
            <v>עמותה לקשיש לעולים</v>
          </cell>
          <cell r="G7291" t="str">
            <v>גמיש</v>
          </cell>
          <cell r="H7291">
            <v>0</v>
          </cell>
          <cell r="I7291">
            <v>0</v>
          </cell>
        </row>
        <row r="7292">
          <cell r="A7292">
            <v>1844300811</v>
          </cell>
          <cell r="B7292">
            <v>811</v>
          </cell>
          <cell r="C7292">
            <v>844300</v>
          </cell>
          <cell r="D7292">
            <v>1</v>
          </cell>
          <cell r="E7292">
            <v>0</v>
          </cell>
          <cell r="F7292" t="str">
            <v>עמ'מרפאת שינים 25%</v>
          </cell>
          <cell r="G7292" t="str">
            <v>גמיש</v>
          </cell>
          <cell r="H7292">
            <v>0</v>
          </cell>
          <cell r="I7292">
            <v>0</v>
          </cell>
        </row>
        <row r="7293">
          <cell r="A7293">
            <v>1844300812</v>
          </cell>
          <cell r="B7293">
            <v>812</v>
          </cell>
          <cell r="C7293">
            <v>844300</v>
          </cell>
          <cell r="D7293">
            <v>1</v>
          </cell>
          <cell r="E7293">
            <v>0</v>
          </cell>
          <cell r="F7293" t="str">
            <v xml:space="preserve">החזר שכר לעמותה   </v>
          </cell>
          <cell r="G7293" t="str">
            <v>גמיש</v>
          </cell>
          <cell r="H7293">
            <v>0</v>
          </cell>
          <cell r="I7293">
            <v>0</v>
          </cell>
        </row>
        <row r="7294">
          <cell r="A7294">
            <v>1844300813</v>
          </cell>
          <cell r="B7294">
            <v>813</v>
          </cell>
          <cell r="C7294">
            <v>844300</v>
          </cell>
          <cell r="D7294">
            <v>1</v>
          </cell>
          <cell r="E7294">
            <v>0</v>
          </cell>
          <cell r="F7294" t="str">
            <v xml:space="preserve">טיפול שיניים      </v>
          </cell>
          <cell r="G7294" t="str">
            <v>קשיח</v>
          </cell>
          <cell r="H7294">
            <v>0</v>
          </cell>
          <cell r="I7294">
            <v>0</v>
          </cell>
        </row>
        <row r="7295">
          <cell r="A7295">
            <v>1844300814</v>
          </cell>
          <cell r="B7295">
            <v>814</v>
          </cell>
          <cell r="C7295">
            <v>844300</v>
          </cell>
          <cell r="D7295">
            <v>1</v>
          </cell>
          <cell r="E7295">
            <v>0</v>
          </cell>
          <cell r="F7295" t="str">
            <v>מועדונים משודרגים</v>
          </cell>
          <cell r="G7295" t="str">
            <v>קשיח</v>
          </cell>
          <cell r="H7295">
            <v>-1</v>
          </cell>
          <cell r="I7295">
            <v>0</v>
          </cell>
        </row>
        <row r="7296">
          <cell r="A7296">
            <v>1844300815</v>
          </cell>
          <cell r="B7296">
            <v>815</v>
          </cell>
          <cell r="C7296">
            <v>844300</v>
          </cell>
          <cell r="D7296">
            <v>1</v>
          </cell>
          <cell r="E7296">
            <v>0</v>
          </cell>
          <cell r="F7296" t="str">
            <v>צרכ' מיוחדים 43440</v>
          </cell>
          <cell r="G7296" t="str">
            <v>קשיח</v>
          </cell>
          <cell r="H7296">
            <v>0</v>
          </cell>
          <cell r="I7296">
            <v>450000</v>
          </cell>
        </row>
        <row r="7297">
          <cell r="A7297">
            <v>1844300817</v>
          </cell>
          <cell r="B7297">
            <v>817</v>
          </cell>
          <cell r="C7297">
            <v>844300</v>
          </cell>
          <cell r="D7297">
            <v>1</v>
          </cell>
          <cell r="E7297">
            <v>0</v>
          </cell>
          <cell r="F7297" t="str">
            <v>אח במעונות 1042410</v>
          </cell>
          <cell r="G7297" t="str">
            <v>קשיח</v>
          </cell>
          <cell r="H7297">
            <v>1.0638297872340496E-2</v>
          </cell>
          <cell r="I7297">
            <v>9500000</v>
          </cell>
        </row>
        <row r="7298">
          <cell r="A7298">
            <v>1844300818</v>
          </cell>
          <cell r="B7298">
            <v>818</v>
          </cell>
          <cell r="C7298">
            <v>844300</v>
          </cell>
          <cell r="D7298">
            <v>1</v>
          </cell>
          <cell r="E7298">
            <v>0</v>
          </cell>
          <cell r="F7298" t="str">
            <v>הזדקנות מיטבית בקהילה</v>
          </cell>
          <cell r="G7298" t="str">
            <v>קשיח</v>
          </cell>
          <cell r="H7298">
            <v>8</v>
          </cell>
          <cell r="I7298">
            <v>1800000</v>
          </cell>
        </row>
        <row r="7299">
          <cell r="A7299">
            <v>1844300819</v>
          </cell>
          <cell r="B7299">
            <v>819</v>
          </cell>
          <cell r="C7299">
            <v>844300</v>
          </cell>
          <cell r="D7299">
            <v>1</v>
          </cell>
          <cell r="E7299">
            <v>0</v>
          </cell>
          <cell r="F7299" t="str">
            <v>טפול בזקנים1043600</v>
          </cell>
          <cell r="G7299" t="str">
            <v>קשיח</v>
          </cell>
          <cell r="H7299">
            <v>-1</v>
          </cell>
          <cell r="I7299">
            <v>0</v>
          </cell>
        </row>
        <row r="7300">
          <cell r="A7300">
            <v>1844300820</v>
          </cell>
          <cell r="B7300">
            <v>820</v>
          </cell>
          <cell r="C7300">
            <v>844300</v>
          </cell>
          <cell r="D7300">
            <v>1</v>
          </cell>
          <cell r="E7300">
            <v>0</v>
          </cell>
          <cell r="F7300" t="str">
            <v xml:space="preserve">שכונה תומכת       </v>
          </cell>
          <cell r="G7300" t="str">
            <v>קשיח</v>
          </cell>
          <cell r="H7300">
            <v>-1</v>
          </cell>
          <cell r="I7300">
            <v>0</v>
          </cell>
        </row>
        <row r="7301">
          <cell r="A7301">
            <v>1844300840</v>
          </cell>
          <cell r="B7301">
            <v>840</v>
          </cell>
          <cell r="C7301">
            <v>844300</v>
          </cell>
          <cell r="D7301">
            <v>1</v>
          </cell>
          <cell r="E7301">
            <v>0</v>
          </cell>
          <cell r="F7301" t="str">
            <v>שרותים לניצולי שואה</v>
          </cell>
          <cell r="G7301" t="str">
            <v>קשיח</v>
          </cell>
          <cell r="H7301">
            <v>0.22222222222222232</v>
          </cell>
          <cell r="I7301">
            <v>1100000</v>
          </cell>
        </row>
        <row r="7302">
          <cell r="A7302">
            <v>1844300845</v>
          </cell>
          <cell r="B7302">
            <v>845</v>
          </cell>
          <cell r="C7302">
            <v>844300</v>
          </cell>
          <cell r="D7302">
            <v>1</v>
          </cell>
          <cell r="E7302">
            <v>0</v>
          </cell>
          <cell r="F7302" t="str">
            <v>מניעת התעללות בזקן</v>
          </cell>
          <cell r="G7302" t="str">
            <v>קשיח</v>
          </cell>
          <cell r="H7302">
            <v>-1</v>
          </cell>
          <cell r="I7302">
            <v>0</v>
          </cell>
        </row>
        <row r="7303">
          <cell r="A7303">
            <v>1844300891</v>
          </cell>
          <cell r="B7303">
            <v>891</v>
          </cell>
          <cell r="C7303">
            <v>844300</v>
          </cell>
          <cell r="D7303">
            <v>1</v>
          </cell>
          <cell r="E7303">
            <v>0</v>
          </cell>
          <cell r="F7303" t="str">
            <v>פרויקט שכונה תומכת</v>
          </cell>
          <cell r="G7303" t="str">
            <v>קשיח</v>
          </cell>
          <cell r="H7303">
            <v>0</v>
          </cell>
          <cell r="I7303">
            <v>45000</v>
          </cell>
        </row>
        <row r="7304">
          <cell r="A7304">
            <v>1844300931</v>
          </cell>
          <cell r="B7304">
            <v>931</v>
          </cell>
          <cell r="C7304">
            <v>844300</v>
          </cell>
          <cell r="D7304">
            <v>1</v>
          </cell>
          <cell r="E7304">
            <v>0</v>
          </cell>
          <cell r="F7304" t="str">
            <v>פרויקט שכונה תומכת</v>
          </cell>
          <cell r="G7304" t="str">
            <v>קשיח</v>
          </cell>
          <cell r="H7304">
            <v>0</v>
          </cell>
          <cell r="I7304">
            <v>0</v>
          </cell>
        </row>
        <row r="7305">
          <cell r="A7305">
            <v>1844300961</v>
          </cell>
          <cell r="B7305">
            <v>961</v>
          </cell>
          <cell r="C7305">
            <v>844300</v>
          </cell>
          <cell r="D7305">
            <v>1</v>
          </cell>
          <cell r="E7305">
            <v>0</v>
          </cell>
          <cell r="F7305" t="str">
            <v>רז' פעולות ורכישות</v>
          </cell>
          <cell r="G7305" t="str">
            <v>גמיש</v>
          </cell>
          <cell r="H7305">
            <v>0</v>
          </cell>
          <cell r="I7305">
            <v>0</v>
          </cell>
        </row>
        <row r="7306">
          <cell r="A7306">
            <v>1844300980</v>
          </cell>
          <cell r="B7306">
            <v>980</v>
          </cell>
          <cell r="C7306">
            <v>844300</v>
          </cell>
          <cell r="D7306">
            <v>1</v>
          </cell>
          <cell r="E7306">
            <v>0</v>
          </cell>
          <cell r="F7306" t="str">
            <v>תכנית אב לאזרחים ותיקים</v>
          </cell>
          <cell r="G7306" t="str">
            <v>קשיח</v>
          </cell>
          <cell r="H7306">
            <v>0</v>
          </cell>
          <cell r="I7306">
            <v>775200</v>
          </cell>
        </row>
        <row r="7307">
          <cell r="A7307">
            <v>1844300981</v>
          </cell>
          <cell r="B7307">
            <v>981</v>
          </cell>
          <cell r="C7307">
            <v>844300</v>
          </cell>
          <cell r="D7307">
            <v>1</v>
          </cell>
          <cell r="E7307">
            <v>0</v>
          </cell>
          <cell r="F7307" t="str">
            <v>מועדון נע</v>
          </cell>
          <cell r="G7307" t="str">
            <v>גמיש</v>
          </cell>
          <cell r="H7307">
            <v>0</v>
          </cell>
          <cell r="I7307">
            <v>0</v>
          </cell>
        </row>
        <row r="7308">
          <cell r="A7308">
            <v>1844300982</v>
          </cell>
          <cell r="B7308">
            <v>982</v>
          </cell>
          <cell r="C7308">
            <v>844300</v>
          </cell>
          <cell r="D7308">
            <v>1</v>
          </cell>
          <cell r="E7308">
            <v>0</v>
          </cell>
          <cell r="F7308" t="str">
            <v>עמותת עמדא</v>
          </cell>
          <cell r="G7308" t="str">
            <v>גמיש</v>
          </cell>
          <cell r="H7308">
            <v>0</v>
          </cell>
          <cell r="I7308">
            <v>0</v>
          </cell>
        </row>
        <row r="7309">
          <cell r="A7309">
            <v>1844300983</v>
          </cell>
          <cell r="B7309">
            <v>983</v>
          </cell>
          <cell r="C7309">
            <v>844300</v>
          </cell>
          <cell r="D7309">
            <v>1</v>
          </cell>
          <cell r="E7309">
            <v>0</v>
          </cell>
          <cell r="F7309" t="str">
            <v>קול קורא תכנית ש' חברתי</v>
          </cell>
          <cell r="G7309" t="str">
            <v>גמיש</v>
          </cell>
          <cell r="H7309">
            <v>0.19999999999999996</v>
          </cell>
          <cell r="I7309">
            <v>300000</v>
          </cell>
        </row>
        <row r="7310">
          <cell r="A7310" t="e">
            <v>#VALUE!</v>
          </cell>
          <cell r="B7310" t="str">
            <v>844300  סך הכל</v>
          </cell>
          <cell r="C7310">
            <v>0</v>
          </cell>
          <cell r="D7310">
            <v>0</v>
          </cell>
          <cell r="E7310">
            <v>0</v>
          </cell>
          <cell r="F7310" t="str">
            <v xml:space="preserve">שרות לקשישים      </v>
          </cell>
          <cell r="G7310">
            <v>0</v>
          </cell>
          <cell r="H7310">
            <v>0.10188551285792014</v>
          </cell>
          <cell r="I7310">
            <v>13972900</v>
          </cell>
        </row>
        <row r="7311">
          <cell r="A7311">
            <v>0</v>
          </cell>
          <cell r="B7311">
            <v>0</v>
          </cell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  <cell r="I7311">
            <v>0</v>
          </cell>
        </row>
        <row r="7312">
          <cell r="A7312">
            <v>18445000</v>
          </cell>
          <cell r="B7312">
            <v>0</v>
          </cell>
          <cell r="C7312">
            <v>844500</v>
          </cell>
          <cell r="D7312">
            <v>1</v>
          </cell>
          <cell r="E7312">
            <v>0</v>
          </cell>
          <cell r="F7312" t="str">
            <v>תעס'+מרכז יום קשיש</v>
          </cell>
          <cell r="G7312" t="str">
            <v xml:space="preserve"> </v>
          </cell>
          <cell r="H7312">
            <v>0</v>
          </cell>
          <cell r="I7312">
            <v>0</v>
          </cell>
        </row>
        <row r="7313">
          <cell r="A7313">
            <v>1844500100</v>
          </cell>
          <cell r="B7313">
            <v>100</v>
          </cell>
          <cell r="C7313">
            <v>844500</v>
          </cell>
          <cell r="D7313">
            <v>1</v>
          </cell>
          <cell r="E7313">
            <v>0</v>
          </cell>
          <cell r="F7313" t="str">
            <v>שכר עובדים לפי תקן</v>
          </cell>
          <cell r="G7313" t="str">
            <v xml:space="preserve"> </v>
          </cell>
          <cell r="H7313">
            <v>0</v>
          </cell>
          <cell r="I7313">
            <v>0</v>
          </cell>
        </row>
        <row r="7314">
          <cell r="A7314">
            <v>1844500110</v>
          </cell>
          <cell r="B7314">
            <v>110</v>
          </cell>
          <cell r="C7314">
            <v>844500</v>
          </cell>
          <cell r="D7314">
            <v>1</v>
          </cell>
          <cell r="E7314">
            <v>0</v>
          </cell>
          <cell r="F7314" t="str">
            <v>השכר הקובע-תקציבית</v>
          </cell>
          <cell r="G7314" t="str">
            <v>שכר</v>
          </cell>
          <cell r="H7314">
            <v>0</v>
          </cell>
          <cell r="I7314">
            <v>0</v>
          </cell>
        </row>
        <row r="7315">
          <cell r="A7315">
            <v>1844500119</v>
          </cell>
          <cell r="B7315">
            <v>119</v>
          </cell>
          <cell r="C7315">
            <v>844500</v>
          </cell>
          <cell r="D7315">
            <v>1</v>
          </cell>
          <cell r="E7315">
            <v>0</v>
          </cell>
          <cell r="F7315" t="str">
            <v xml:space="preserve">השכר הקובע-צוברת  </v>
          </cell>
          <cell r="G7315" t="str">
            <v>שכר</v>
          </cell>
          <cell r="H7315">
            <v>0</v>
          </cell>
          <cell r="I7315">
            <v>0</v>
          </cell>
        </row>
        <row r="7316">
          <cell r="A7316">
            <v>1844500122</v>
          </cell>
          <cell r="B7316">
            <v>122</v>
          </cell>
          <cell r="C7316">
            <v>844500</v>
          </cell>
          <cell r="D7316">
            <v>1</v>
          </cell>
          <cell r="E7316">
            <v>0</v>
          </cell>
          <cell r="F7316" t="str">
            <v xml:space="preserve">ביגוד             </v>
          </cell>
          <cell r="G7316" t="str">
            <v>שכר</v>
          </cell>
          <cell r="H7316">
            <v>0</v>
          </cell>
          <cell r="I7316">
            <v>0</v>
          </cell>
        </row>
        <row r="7317">
          <cell r="A7317">
            <v>1844500126</v>
          </cell>
          <cell r="B7317">
            <v>126</v>
          </cell>
          <cell r="C7317">
            <v>844500</v>
          </cell>
          <cell r="D7317">
            <v>1</v>
          </cell>
          <cell r="E7317">
            <v>0</v>
          </cell>
          <cell r="F7317" t="str">
            <v xml:space="preserve">דמי הבראה         </v>
          </cell>
          <cell r="G7317" t="str">
            <v>שכר</v>
          </cell>
          <cell r="H7317">
            <v>0</v>
          </cell>
          <cell r="I7317">
            <v>0</v>
          </cell>
        </row>
        <row r="7318">
          <cell r="A7318">
            <v>1844500130</v>
          </cell>
          <cell r="B7318">
            <v>130</v>
          </cell>
          <cell r="C7318">
            <v>844500</v>
          </cell>
          <cell r="D7318">
            <v>1</v>
          </cell>
          <cell r="E7318">
            <v>0</v>
          </cell>
          <cell r="F7318" t="str">
            <v xml:space="preserve">שעות נוספות       </v>
          </cell>
          <cell r="G7318" t="str">
            <v>שכר</v>
          </cell>
          <cell r="H7318">
            <v>0</v>
          </cell>
          <cell r="I7318">
            <v>0</v>
          </cell>
        </row>
        <row r="7319">
          <cell r="A7319">
            <v>1844500200</v>
          </cell>
          <cell r="B7319">
            <v>200</v>
          </cell>
          <cell r="C7319">
            <v>844500</v>
          </cell>
          <cell r="D7319">
            <v>1</v>
          </cell>
          <cell r="E7319">
            <v>0</v>
          </cell>
          <cell r="F7319" t="str">
            <v>שכר עובדים ללא תקן</v>
          </cell>
          <cell r="G7319" t="str">
            <v xml:space="preserve"> </v>
          </cell>
          <cell r="H7319">
            <v>0</v>
          </cell>
          <cell r="I7319">
            <v>0</v>
          </cell>
        </row>
        <row r="7320">
          <cell r="A7320">
            <v>1844500210</v>
          </cell>
          <cell r="B7320">
            <v>210</v>
          </cell>
          <cell r="C7320">
            <v>844500</v>
          </cell>
          <cell r="D7320">
            <v>1</v>
          </cell>
          <cell r="E7320">
            <v>0</v>
          </cell>
          <cell r="F7320" t="str">
            <v xml:space="preserve">השכר הקובע        </v>
          </cell>
          <cell r="G7320" t="str">
            <v>שכר</v>
          </cell>
          <cell r="H7320">
            <v>0</v>
          </cell>
          <cell r="I7320">
            <v>0</v>
          </cell>
        </row>
        <row r="7321">
          <cell r="A7321">
            <v>1844500263</v>
          </cell>
          <cell r="B7321">
            <v>263</v>
          </cell>
          <cell r="C7321">
            <v>844500</v>
          </cell>
          <cell r="D7321">
            <v>1</v>
          </cell>
          <cell r="E7321">
            <v>0</v>
          </cell>
          <cell r="F7321" t="str">
            <v xml:space="preserve">רכזות חב' מוסדות  </v>
          </cell>
          <cell r="G7321" t="str">
            <v>שכר</v>
          </cell>
          <cell r="H7321">
            <v>0</v>
          </cell>
          <cell r="I7321">
            <v>0</v>
          </cell>
        </row>
        <row r="7322">
          <cell r="A7322">
            <v>1844500264</v>
          </cell>
          <cell r="B7322">
            <v>264</v>
          </cell>
          <cell r="C7322">
            <v>844500</v>
          </cell>
          <cell r="D7322">
            <v>1</v>
          </cell>
          <cell r="E7322">
            <v>0</v>
          </cell>
          <cell r="F7322" t="str">
            <v>הדרכת חוגים מוסדות</v>
          </cell>
          <cell r="G7322" t="str">
            <v>שכר</v>
          </cell>
          <cell r="H7322">
            <v>0</v>
          </cell>
          <cell r="I7322">
            <v>0</v>
          </cell>
        </row>
        <row r="7323">
          <cell r="A7323">
            <v>1844500400</v>
          </cell>
          <cell r="B7323">
            <v>400</v>
          </cell>
          <cell r="C7323">
            <v>844500</v>
          </cell>
          <cell r="D7323">
            <v>1</v>
          </cell>
          <cell r="E7323">
            <v>0</v>
          </cell>
          <cell r="F7323" t="str">
            <v>אחזקת בנינים וציוד</v>
          </cell>
          <cell r="G7323" t="str">
            <v xml:space="preserve"> </v>
          </cell>
          <cell r="H7323">
            <v>0</v>
          </cell>
          <cell r="I7323">
            <v>0</v>
          </cell>
        </row>
        <row r="7324">
          <cell r="A7324">
            <v>1844500410</v>
          </cell>
          <cell r="B7324">
            <v>410</v>
          </cell>
          <cell r="C7324">
            <v>844500</v>
          </cell>
          <cell r="D7324">
            <v>1</v>
          </cell>
          <cell r="E7324">
            <v>0</v>
          </cell>
          <cell r="F7324" t="str">
            <v xml:space="preserve">השתתפות בועד בית  </v>
          </cell>
          <cell r="G7324" t="str">
            <v>קשיח</v>
          </cell>
          <cell r="H7324">
            <v>0</v>
          </cell>
          <cell r="I7324">
            <v>0</v>
          </cell>
        </row>
        <row r="7325">
          <cell r="A7325">
            <v>1844500423</v>
          </cell>
          <cell r="B7325">
            <v>423</v>
          </cell>
          <cell r="C7325">
            <v>844500</v>
          </cell>
          <cell r="D7325">
            <v>1</v>
          </cell>
          <cell r="E7325">
            <v>0</v>
          </cell>
          <cell r="F7325" t="str">
            <v xml:space="preserve">תחזוקת מבנה       </v>
          </cell>
          <cell r="G7325" t="str">
            <v>קשיח</v>
          </cell>
          <cell r="H7325">
            <v>0</v>
          </cell>
          <cell r="I7325">
            <v>0</v>
          </cell>
        </row>
        <row r="7326">
          <cell r="A7326">
            <v>1844500431</v>
          </cell>
          <cell r="B7326">
            <v>431</v>
          </cell>
          <cell r="C7326">
            <v>844500</v>
          </cell>
          <cell r="D7326">
            <v>1</v>
          </cell>
          <cell r="E7326">
            <v>0</v>
          </cell>
          <cell r="F7326" t="str">
            <v xml:space="preserve">חשמל              </v>
          </cell>
          <cell r="G7326" t="str">
            <v>קשיח</v>
          </cell>
          <cell r="H7326">
            <v>0</v>
          </cell>
          <cell r="I7326">
            <v>0</v>
          </cell>
        </row>
        <row r="7327">
          <cell r="A7327">
            <v>1844500432</v>
          </cell>
          <cell r="B7327">
            <v>432</v>
          </cell>
          <cell r="C7327">
            <v>844500</v>
          </cell>
          <cell r="D7327">
            <v>1</v>
          </cell>
          <cell r="E7327">
            <v>0</v>
          </cell>
          <cell r="F7327" t="str">
            <v xml:space="preserve">מים               </v>
          </cell>
          <cell r="G7327" t="str">
            <v>קשיח</v>
          </cell>
          <cell r="H7327">
            <v>0</v>
          </cell>
          <cell r="I7327">
            <v>0</v>
          </cell>
        </row>
        <row r="7328">
          <cell r="A7328">
            <v>1844500433</v>
          </cell>
          <cell r="B7328">
            <v>433</v>
          </cell>
          <cell r="C7328">
            <v>844500</v>
          </cell>
          <cell r="D7328">
            <v>1</v>
          </cell>
          <cell r="E7328">
            <v>0</v>
          </cell>
          <cell r="F7328" t="str">
            <v xml:space="preserve">חומרי נקיון       </v>
          </cell>
          <cell r="G7328" t="str">
            <v>גמיש</v>
          </cell>
          <cell r="H7328">
            <v>0</v>
          </cell>
          <cell r="I7328">
            <v>0</v>
          </cell>
        </row>
        <row r="7329">
          <cell r="A7329">
            <v>1844500434</v>
          </cell>
          <cell r="B7329">
            <v>434</v>
          </cell>
          <cell r="C7329">
            <v>844500</v>
          </cell>
          <cell r="D7329">
            <v>1</v>
          </cell>
          <cell r="E7329">
            <v>0</v>
          </cell>
          <cell r="F7329" t="str">
            <v xml:space="preserve">חיטוי והדברה      </v>
          </cell>
          <cell r="G7329" t="str">
            <v>גמיש</v>
          </cell>
          <cell r="H7329">
            <v>0</v>
          </cell>
          <cell r="I7329">
            <v>0</v>
          </cell>
        </row>
        <row r="7330">
          <cell r="A7330">
            <v>1844500437</v>
          </cell>
          <cell r="B7330">
            <v>437</v>
          </cell>
          <cell r="C7330">
            <v>844500</v>
          </cell>
          <cell r="D7330">
            <v>1</v>
          </cell>
          <cell r="E7330">
            <v>0</v>
          </cell>
          <cell r="F7330" t="str">
            <v xml:space="preserve">אחזקת אזעקה       </v>
          </cell>
          <cell r="G7330" t="str">
            <v>קשיח</v>
          </cell>
          <cell r="H7330">
            <v>0</v>
          </cell>
          <cell r="I7330">
            <v>0</v>
          </cell>
        </row>
        <row r="7331">
          <cell r="A7331">
            <v>1844500471</v>
          </cell>
          <cell r="B7331">
            <v>471</v>
          </cell>
          <cell r="C7331">
            <v>844500</v>
          </cell>
          <cell r="D7331">
            <v>1</v>
          </cell>
          <cell r="E7331">
            <v>0</v>
          </cell>
          <cell r="F7331" t="str">
            <v xml:space="preserve">מכשירי כתיבה      </v>
          </cell>
          <cell r="G7331" t="str">
            <v>גמיש</v>
          </cell>
          <cell r="H7331">
            <v>0</v>
          </cell>
          <cell r="I7331">
            <v>0</v>
          </cell>
        </row>
        <row r="7332">
          <cell r="A7332">
            <v>1844500500</v>
          </cell>
          <cell r="B7332">
            <v>500</v>
          </cell>
          <cell r="C7332">
            <v>844500</v>
          </cell>
          <cell r="D7332">
            <v>1</v>
          </cell>
          <cell r="E7332">
            <v>0</v>
          </cell>
          <cell r="F7332" t="str">
            <v xml:space="preserve">הוצאות מינהליות   </v>
          </cell>
          <cell r="G7332" t="str">
            <v xml:space="preserve"> </v>
          </cell>
          <cell r="H7332">
            <v>0</v>
          </cell>
          <cell r="I7332">
            <v>0</v>
          </cell>
        </row>
        <row r="7333">
          <cell r="A7333">
            <v>1844500511</v>
          </cell>
          <cell r="B7333">
            <v>511</v>
          </cell>
          <cell r="C7333">
            <v>844500</v>
          </cell>
          <cell r="D7333">
            <v>1</v>
          </cell>
          <cell r="E7333">
            <v>0</v>
          </cell>
          <cell r="F7333" t="str">
            <v xml:space="preserve">אירוח וכיבוד      </v>
          </cell>
          <cell r="G7333" t="str">
            <v>גמיש</v>
          </cell>
          <cell r="H7333">
            <v>0</v>
          </cell>
          <cell r="I7333">
            <v>0</v>
          </cell>
        </row>
        <row r="7334">
          <cell r="A7334">
            <v>1844500522</v>
          </cell>
          <cell r="B7334">
            <v>522</v>
          </cell>
          <cell r="C7334">
            <v>844500</v>
          </cell>
          <cell r="D7334">
            <v>1</v>
          </cell>
          <cell r="E7334">
            <v>0</v>
          </cell>
          <cell r="F7334" t="str">
            <v xml:space="preserve">ספרים ועיתונים    </v>
          </cell>
          <cell r="G7334" t="str">
            <v>גמיש</v>
          </cell>
          <cell r="H7334">
            <v>0</v>
          </cell>
          <cell r="I7334">
            <v>0</v>
          </cell>
        </row>
        <row r="7335">
          <cell r="A7335">
            <v>1844500540</v>
          </cell>
          <cell r="B7335">
            <v>540</v>
          </cell>
          <cell r="C7335">
            <v>844500</v>
          </cell>
          <cell r="D7335">
            <v>1</v>
          </cell>
          <cell r="E7335">
            <v>0</v>
          </cell>
          <cell r="F7335" t="str">
            <v xml:space="preserve">הוצאות טלפון      </v>
          </cell>
          <cell r="G7335" t="str">
            <v>קשיח</v>
          </cell>
          <cell r="H7335">
            <v>0</v>
          </cell>
          <cell r="I7335">
            <v>0</v>
          </cell>
        </row>
        <row r="7336">
          <cell r="A7336">
            <v>1844500544</v>
          </cell>
          <cell r="B7336">
            <v>544</v>
          </cell>
          <cell r="C7336">
            <v>844500</v>
          </cell>
          <cell r="D7336">
            <v>1</v>
          </cell>
          <cell r="E7336">
            <v>0</v>
          </cell>
          <cell r="F7336" t="str">
            <v xml:space="preserve">הוצאות דאר        </v>
          </cell>
          <cell r="G7336" t="str">
            <v>קשיח</v>
          </cell>
          <cell r="H7336">
            <v>0</v>
          </cell>
          <cell r="I7336">
            <v>0</v>
          </cell>
        </row>
        <row r="7337">
          <cell r="A7337">
            <v>1844500561</v>
          </cell>
          <cell r="B7337">
            <v>561</v>
          </cell>
          <cell r="C7337">
            <v>844500</v>
          </cell>
          <cell r="D7337">
            <v>1</v>
          </cell>
          <cell r="E7337">
            <v>0</v>
          </cell>
          <cell r="F7337" t="str">
            <v xml:space="preserve">שיכפולים          </v>
          </cell>
          <cell r="G7337" t="str">
            <v>גמיש</v>
          </cell>
          <cell r="H7337">
            <v>0</v>
          </cell>
          <cell r="I7337">
            <v>0</v>
          </cell>
        </row>
        <row r="7338">
          <cell r="A7338">
            <v>1844500700</v>
          </cell>
          <cell r="B7338">
            <v>700</v>
          </cell>
          <cell r="C7338">
            <v>844500</v>
          </cell>
          <cell r="D7338">
            <v>1</v>
          </cell>
          <cell r="E7338">
            <v>0</v>
          </cell>
          <cell r="F7338" t="str">
            <v xml:space="preserve">הוצאות לפעולות    </v>
          </cell>
          <cell r="G7338" t="str">
            <v xml:space="preserve"> </v>
          </cell>
          <cell r="H7338">
            <v>0</v>
          </cell>
          <cell r="I7338">
            <v>0</v>
          </cell>
        </row>
        <row r="7339">
          <cell r="A7339">
            <v>1844500710</v>
          </cell>
          <cell r="B7339">
            <v>710</v>
          </cell>
          <cell r="C7339">
            <v>844500</v>
          </cell>
          <cell r="D7339">
            <v>1</v>
          </cell>
          <cell r="E7339">
            <v>0</v>
          </cell>
          <cell r="F7339" t="str">
            <v xml:space="preserve">הובלות והסעות     </v>
          </cell>
          <cell r="G7339" t="str">
            <v>גמיש</v>
          </cell>
          <cell r="H7339">
            <v>0</v>
          </cell>
          <cell r="I7339">
            <v>0</v>
          </cell>
        </row>
        <row r="7340">
          <cell r="A7340">
            <v>1844500721</v>
          </cell>
          <cell r="B7340">
            <v>721</v>
          </cell>
          <cell r="C7340">
            <v>844500</v>
          </cell>
          <cell r="D7340">
            <v>1</v>
          </cell>
          <cell r="E7340">
            <v>0</v>
          </cell>
          <cell r="F7340" t="str">
            <v>חמרים-תחזוקת מבנים</v>
          </cell>
          <cell r="G7340" t="str">
            <v>גמיש</v>
          </cell>
          <cell r="H7340">
            <v>0</v>
          </cell>
          <cell r="I7340">
            <v>0</v>
          </cell>
        </row>
        <row r="7341">
          <cell r="A7341">
            <v>1844500723</v>
          </cell>
          <cell r="B7341">
            <v>723</v>
          </cell>
          <cell r="C7341">
            <v>844500</v>
          </cell>
          <cell r="D7341">
            <v>1</v>
          </cell>
          <cell r="E7341">
            <v>0</v>
          </cell>
          <cell r="F7341" t="str">
            <v xml:space="preserve">חומרים למועדונים  </v>
          </cell>
          <cell r="G7341" t="str">
            <v>גמיש</v>
          </cell>
          <cell r="H7341">
            <v>0</v>
          </cell>
          <cell r="I7341">
            <v>0</v>
          </cell>
        </row>
        <row r="7342">
          <cell r="A7342">
            <v>1844500742</v>
          </cell>
          <cell r="B7342">
            <v>742</v>
          </cell>
          <cell r="C7342">
            <v>844500</v>
          </cell>
          <cell r="D7342">
            <v>1</v>
          </cell>
          <cell r="E7342">
            <v>0</v>
          </cell>
          <cell r="F7342" t="str">
            <v xml:space="preserve">כלים וציוד        </v>
          </cell>
          <cell r="G7342" t="str">
            <v>גמיש</v>
          </cell>
          <cell r="H7342">
            <v>0</v>
          </cell>
          <cell r="I7342">
            <v>0</v>
          </cell>
        </row>
        <row r="7343">
          <cell r="A7343">
            <v>1844500745</v>
          </cell>
          <cell r="B7343">
            <v>745</v>
          </cell>
          <cell r="C7343">
            <v>844500</v>
          </cell>
          <cell r="D7343">
            <v>1</v>
          </cell>
          <cell r="E7343">
            <v>0</v>
          </cell>
          <cell r="F7343" t="str">
            <v xml:space="preserve">דמי פריצה - תכולה </v>
          </cell>
          <cell r="G7343" t="str">
            <v>קשיח</v>
          </cell>
          <cell r="H7343">
            <v>0</v>
          </cell>
          <cell r="I7343">
            <v>0</v>
          </cell>
        </row>
        <row r="7344">
          <cell r="A7344">
            <v>1844500751</v>
          </cell>
          <cell r="B7344">
            <v>751</v>
          </cell>
          <cell r="C7344">
            <v>844500</v>
          </cell>
          <cell r="D7344">
            <v>1</v>
          </cell>
          <cell r="E7344">
            <v>0</v>
          </cell>
          <cell r="F7344" t="str">
            <v xml:space="preserve">עבודות קבלניות    </v>
          </cell>
          <cell r="G7344" t="str">
            <v>גמיש</v>
          </cell>
          <cell r="H7344">
            <v>0</v>
          </cell>
          <cell r="I7344">
            <v>0</v>
          </cell>
        </row>
        <row r="7345">
          <cell r="A7345">
            <v>1844500752</v>
          </cell>
          <cell r="B7345">
            <v>752</v>
          </cell>
          <cell r="C7345">
            <v>844500</v>
          </cell>
          <cell r="D7345">
            <v>1</v>
          </cell>
          <cell r="E7345">
            <v>0</v>
          </cell>
          <cell r="F7345" t="str">
            <v xml:space="preserve">נקיון בקבלנות     </v>
          </cell>
          <cell r="G7345" t="str">
            <v>קשיח</v>
          </cell>
          <cell r="H7345">
            <v>0</v>
          </cell>
          <cell r="I7345">
            <v>0</v>
          </cell>
        </row>
        <row r="7346">
          <cell r="A7346">
            <v>1844500753</v>
          </cell>
          <cell r="B7346">
            <v>753</v>
          </cell>
          <cell r="C7346">
            <v>844500</v>
          </cell>
          <cell r="D7346">
            <v>1</v>
          </cell>
          <cell r="E7346">
            <v>0</v>
          </cell>
          <cell r="F7346" t="str">
            <v xml:space="preserve">עובד חיצוני       </v>
          </cell>
          <cell r="G7346" t="str">
            <v>קשיח</v>
          </cell>
          <cell r="H7346">
            <v>0</v>
          </cell>
          <cell r="I7346">
            <v>0</v>
          </cell>
        </row>
        <row r="7347">
          <cell r="A7347">
            <v>1844500763</v>
          </cell>
          <cell r="B7347">
            <v>763</v>
          </cell>
          <cell r="C7347">
            <v>844500</v>
          </cell>
          <cell r="D7347">
            <v>1</v>
          </cell>
          <cell r="E7347">
            <v>0</v>
          </cell>
          <cell r="F7347" t="str">
            <v xml:space="preserve">רכזות חב' מוסדות  </v>
          </cell>
          <cell r="G7347" t="str">
            <v>קשיח</v>
          </cell>
          <cell r="H7347">
            <v>0</v>
          </cell>
          <cell r="I7347">
            <v>0</v>
          </cell>
        </row>
        <row r="7348">
          <cell r="A7348">
            <v>1844500764</v>
          </cell>
          <cell r="B7348">
            <v>764</v>
          </cell>
          <cell r="C7348">
            <v>844500</v>
          </cell>
          <cell r="D7348">
            <v>1</v>
          </cell>
          <cell r="E7348">
            <v>0</v>
          </cell>
          <cell r="F7348" t="str">
            <v>הדרכת חוגים מוסדות</v>
          </cell>
          <cell r="G7348" t="str">
            <v>קשיח</v>
          </cell>
          <cell r="H7348">
            <v>0</v>
          </cell>
          <cell r="I7348">
            <v>0</v>
          </cell>
        </row>
        <row r="7349">
          <cell r="A7349">
            <v>1844500781</v>
          </cell>
          <cell r="B7349">
            <v>781</v>
          </cell>
          <cell r="C7349">
            <v>844500</v>
          </cell>
          <cell r="D7349">
            <v>1</v>
          </cell>
          <cell r="E7349">
            <v>0</v>
          </cell>
          <cell r="F7349" t="str">
            <v>הפעלת מוע' קשישים</v>
          </cell>
          <cell r="G7349" t="str">
            <v>קשיח</v>
          </cell>
          <cell r="H7349">
            <v>0</v>
          </cell>
          <cell r="I7349">
            <v>1293500</v>
          </cell>
        </row>
        <row r="7350">
          <cell r="A7350">
            <v>1844500782</v>
          </cell>
          <cell r="B7350">
            <v>782</v>
          </cell>
          <cell r="C7350">
            <v>844500</v>
          </cell>
          <cell r="D7350">
            <v>1</v>
          </cell>
          <cell r="E7350">
            <v>0</v>
          </cell>
          <cell r="F7350" t="str">
            <v>רכזת מועדונים</v>
          </cell>
          <cell r="G7350" t="str">
            <v>קשיח</v>
          </cell>
          <cell r="H7350">
            <v>0</v>
          </cell>
          <cell r="I7350">
            <v>63000</v>
          </cell>
        </row>
        <row r="7351">
          <cell r="A7351">
            <v>1844500931</v>
          </cell>
          <cell r="B7351">
            <v>931</v>
          </cell>
          <cell r="C7351">
            <v>844500</v>
          </cell>
          <cell r="D7351">
            <v>1</v>
          </cell>
          <cell r="E7351">
            <v>0</v>
          </cell>
          <cell r="F7351" t="str">
            <v>גינון מועד' קשישים</v>
          </cell>
          <cell r="G7351" t="str">
            <v>גמיש</v>
          </cell>
          <cell r="H7351">
            <v>0</v>
          </cell>
          <cell r="I7351">
            <v>0</v>
          </cell>
        </row>
        <row r="7352">
          <cell r="A7352">
            <v>1844500932</v>
          </cell>
          <cell r="B7352">
            <v>932</v>
          </cell>
          <cell r="C7352">
            <v>844500</v>
          </cell>
          <cell r="D7352">
            <v>1</v>
          </cell>
          <cell r="E7352">
            <v>0</v>
          </cell>
          <cell r="F7352" t="str">
            <v xml:space="preserve">רכישות            </v>
          </cell>
          <cell r="G7352" t="str">
            <v>גמיש</v>
          </cell>
          <cell r="H7352">
            <v>0</v>
          </cell>
          <cell r="I7352">
            <v>0</v>
          </cell>
        </row>
        <row r="7353">
          <cell r="A7353">
            <v>1844500960</v>
          </cell>
          <cell r="B7353">
            <v>960</v>
          </cell>
          <cell r="C7353">
            <v>844500</v>
          </cell>
          <cell r="D7353">
            <v>1</v>
          </cell>
          <cell r="E7353">
            <v>0</v>
          </cell>
          <cell r="F7353" t="str">
            <v xml:space="preserve">מועדוני עולים     </v>
          </cell>
          <cell r="G7353" t="str">
            <v>גמיש</v>
          </cell>
          <cell r="H7353">
            <v>0</v>
          </cell>
          <cell r="I7353">
            <v>0</v>
          </cell>
        </row>
        <row r="7354">
          <cell r="A7354">
            <v>1844500961</v>
          </cell>
          <cell r="B7354">
            <v>961</v>
          </cell>
          <cell r="C7354">
            <v>844500</v>
          </cell>
          <cell r="D7354">
            <v>1</v>
          </cell>
          <cell r="E7354">
            <v>0</v>
          </cell>
          <cell r="F7354" t="str">
            <v>רז' פעולות ורכישות</v>
          </cell>
          <cell r="G7354" t="str">
            <v>גמיש</v>
          </cell>
          <cell r="H7354">
            <v>0</v>
          </cell>
          <cell r="I7354">
            <v>0</v>
          </cell>
        </row>
        <row r="7355">
          <cell r="A7355" t="e">
            <v>#VALUE!</v>
          </cell>
          <cell r="B7355" t="str">
            <v>844500  סך הכל</v>
          </cell>
          <cell r="C7355">
            <v>0</v>
          </cell>
          <cell r="D7355">
            <v>0</v>
          </cell>
          <cell r="E7355">
            <v>0</v>
          </cell>
          <cell r="F7355" t="str">
            <v>תעס'+מרכז יום קשיש</v>
          </cell>
          <cell r="G7355">
            <v>0</v>
          </cell>
          <cell r="H7355">
            <v>0</v>
          </cell>
          <cell r="I7355">
            <v>1356500</v>
          </cell>
        </row>
        <row r="7356">
          <cell r="A7356">
            <v>18453000</v>
          </cell>
          <cell r="B7356">
            <v>0</v>
          </cell>
          <cell r="C7356">
            <v>845300</v>
          </cell>
          <cell r="D7356">
            <v>1</v>
          </cell>
          <cell r="E7356">
            <v>0</v>
          </cell>
          <cell r="F7356" t="str">
            <v xml:space="preserve">שרות למוגבלים שכה"ת-קהילתי </v>
          </cell>
          <cell r="G7356" t="str">
            <v xml:space="preserve"> </v>
          </cell>
          <cell r="H7356">
            <v>0</v>
          </cell>
          <cell r="I7356">
            <v>0</v>
          </cell>
        </row>
        <row r="7357">
          <cell r="A7357">
            <v>1845300710</v>
          </cell>
          <cell r="B7357">
            <v>710</v>
          </cell>
          <cell r="C7357">
            <v>845300</v>
          </cell>
          <cell r="D7357">
            <v>1</v>
          </cell>
          <cell r="E7357">
            <v>0</v>
          </cell>
          <cell r="F7357" t="str">
            <v xml:space="preserve">שכר מטפלת         </v>
          </cell>
          <cell r="G7357" t="str">
            <v>קשיח</v>
          </cell>
          <cell r="H7357">
            <v>0</v>
          </cell>
          <cell r="I7357">
            <v>0</v>
          </cell>
        </row>
        <row r="7358">
          <cell r="A7358">
            <v>1845300753</v>
          </cell>
          <cell r="B7358">
            <v>753</v>
          </cell>
          <cell r="C7358">
            <v>845300</v>
          </cell>
          <cell r="D7358">
            <v>1</v>
          </cell>
          <cell r="E7358">
            <v>0</v>
          </cell>
          <cell r="F7358" t="str">
            <v xml:space="preserve">מ"מ עוז           </v>
          </cell>
          <cell r="G7358" t="str">
            <v>קשיח</v>
          </cell>
          <cell r="H7358">
            <v>0</v>
          </cell>
          <cell r="I7358">
            <v>0</v>
          </cell>
        </row>
        <row r="7359">
          <cell r="A7359">
            <v>1845300800</v>
          </cell>
          <cell r="B7359">
            <v>800</v>
          </cell>
          <cell r="C7359">
            <v>845300</v>
          </cell>
          <cell r="D7359">
            <v>1</v>
          </cell>
          <cell r="E7359">
            <v>0</v>
          </cell>
          <cell r="F7359" t="str">
            <v>השת' תמיכות תרומות</v>
          </cell>
          <cell r="G7359" t="str">
            <v xml:space="preserve"> </v>
          </cell>
          <cell r="H7359">
            <v>0</v>
          </cell>
          <cell r="I7359">
            <v>0</v>
          </cell>
        </row>
        <row r="7360">
          <cell r="A7360">
            <v>1845300811</v>
          </cell>
          <cell r="B7360">
            <v>811</v>
          </cell>
          <cell r="C7360">
            <v>845300</v>
          </cell>
          <cell r="D7360">
            <v>1</v>
          </cell>
          <cell r="E7360">
            <v>0</v>
          </cell>
          <cell r="F7360" t="str">
            <v>מעונות יום 0855410</v>
          </cell>
          <cell r="G7360" t="str">
            <v>קשיח</v>
          </cell>
          <cell r="H7360">
            <v>0.66666666666666674</v>
          </cell>
          <cell r="I7360">
            <v>100000</v>
          </cell>
        </row>
        <row r="7361">
          <cell r="A7361">
            <v>1845300812</v>
          </cell>
          <cell r="B7361">
            <v>812</v>
          </cell>
          <cell r="C7361">
            <v>845300</v>
          </cell>
          <cell r="D7361">
            <v>1</v>
          </cell>
          <cell r="E7361">
            <v>0</v>
          </cell>
          <cell r="F7361" t="str">
            <v>מע יום טפול0855420</v>
          </cell>
          <cell r="G7361" t="str">
            <v>קשיח</v>
          </cell>
          <cell r="H7361">
            <v>0.15909748336708129</v>
          </cell>
          <cell r="I7361">
            <v>6411200</v>
          </cell>
        </row>
        <row r="7362">
          <cell r="A7362">
            <v>1845300813</v>
          </cell>
          <cell r="B7362">
            <v>813</v>
          </cell>
          <cell r="C7362">
            <v>845300</v>
          </cell>
          <cell r="D7362">
            <v>1</v>
          </cell>
          <cell r="E7362">
            <v>0</v>
          </cell>
          <cell r="F7362" t="str">
            <v xml:space="preserve">שר תומכים 0855430 </v>
          </cell>
          <cell r="G7362" t="str">
            <v>קשיח</v>
          </cell>
          <cell r="H7362">
            <v>0</v>
          </cell>
          <cell r="I7362">
            <v>0</v>
          </cell>
        </row>
        <row r="7363">
          <cell r="A7363">
            <v>1845300814</v>
          </cell>
          <cell r="B7363">
            <v>814</v>
          </cell>
          <cell r="C7363">
            <v>845300</v>
          </cell>
          <cell r="D7363">
            <v>1</v>
          </cell>
          <cell r="E7363">
            <v>0</v>
          </cell>
          <cell r="F7363" t="str">
            <v>סידור במוסד0856410</v>
          </cell>
          <cell r="G7363" t="str">
            <v>קשיח</v>
          </cell>
          <cell r="H7363">
            <v>5.2824315664194765E-2</v>
          </cell>
          <cell r="I7363">
            <v>46000000</v>
          </cell>
        </row>
        <row r="7364">
          <cell r="A7364">
            <v>1845300815</v>
          </cell>
          <cell r="B7364">
            <v>815</v>
          </cell>
          <cell r="C7364">
            <v>845300</v>
          </cell>
          <cell r="D7364">
            <v>1</v>
          </cell>
          <cell r="E7364">
            <v>0</v>
          </cell>
          <cell r="F7364" t="str">
            <v>מוסדות ממשל0872900</v>
          </cell>
          <cell r="G7364" t="str">
            <v>קשיח</v>
          </cell>
          <cell r="H7364">
            <v>7.9294804868700997E-2</v>
          </cell>
          <cell r="I7364">
            <v>8166700</v>
          </cell>
        </row>
        <row r="7365">
          <cell r="A7365">
            <v>1845300816</v>
          </cell>
          <cell r="B7365">
            <v>816</v>
          </cell>
          <cell r="C7365">
            <v>845300</v>
          </cell>
          <cell r="D7365">
            <v>1</v>
          </cell>
          <cell r="E7365">
            <v>0</v>
          </cell>
          <cell r="F7365" t="str">
            <v>הסעות למוגבלים שכה"ת</v>
          </cell>
          <cell r="G7365" t="str">
            <v>קשיח</v>
          </cell>
          <cell r="H7365">
            <v>0.46600649080469325</v>
          </cell>
          <cell r="I7365">
            <v>1761700</v>
          </cell>
        </row>
        <row r="7366">
          <cell r="A7366">
            <v>1845300817</v>
          </cell>
          <cell r="B7366">
            <v>817</v>
          </cell>
          <cell r="C7366">
            <v>845300</v>
          </cell>
          <cell r="D7366">
            <v>1</v>
          </cell>
          <cell r="E7366">
            <v>0</v>
          </cell>
          <cell r="F7366" t="str">
            <v>סביבה תומכת לבוגרים</v>
          </cell>
          <cell r="G7366" t="str">
            <v>גמיש</v>
          </cell>
          <cell r="H7366">
            <v>0</v>
          </cell>
          <cell r="I7366">
            <v>33100</v>
          </cell>
        </row>
        <row r="7367">
          <cell r="A7367">
            <v>1845300841</v>
          </cell>
          <cell r="B7367">
            <v>841</v>
          </cell>
          <cell r="C7367">
            <v>845300</v>
          </cell>
          <cell r="D7367">
            <v>1</v>
          </cell>
          <cell r="E7367">
            <v>0</v>
          </cell>
          <cell r="F7367" t="str">
            <v xml:space="preserve">הקצבה-מועדון אחי"ם      </v>
          </cell>
          <cell r="G7367" t="str">
            <v>גמיש</v>
          </cell>
          <cell r="H7367">
            <v>0</v>
          </cell>
          <cell r="I7367">
            <v>0</v>
          </cell>
        </row>
        <row r="7368">
          <cell r="A7368">
            <v>1845300842</v>
          </cell>
          <cell r="B7368">
            <v>842</v>
          </cell>
          <cell r="C7368">
            <v>845300</v>
          </cell>
          <cell r="D7368">
            <v>1</v>
          </cell>
          <cell r="E7368">
            <v>0</v>
          </cell>
          <cell r="F7368" t="str">
            <v xml:space="preserve">נופשון            </v>
          </cell>
          <cell r="G7368" t="str">
            <v>גמיש</v>
          </cell>
          <cell r="H7368">
            <v>0</v>
          </cell>
          <cell r="I7368">
            <v>0</v>
          </cell>
        </row>
        <row r="7369">
          <cell r="A7369">
            <v>1845300843</v>
          </cell>
          <cell r="B7369">
            <v>843</v>
          </cell>
          <cell r="C7369">
            <v>845300</v>
          </cell>
          <cell r="D7369">
            <v>1</v>
          </cell>
          <cell r="E7369">
            <v>0</v>
          </cell>
          <cell r="F7369" t="str">
            <v xml:space="preserve">נופשון            </v>
          </cell>
          <cell r="G7369" t="str">
            <v>קשיח</v>
          </cell>
          <cell r="H7369">
            <v>-1</v>
          </cell>
          <cell r="I7369">
            <v>0</v>
          </cell>
        </row>
        <row r="7370">
          <cell r="A7370">
            <v>1845300844</v>
          </cell>
          <cell r="B7370">
            <v>844</v>
          </cell>
          <cell r="C7370">
            <v>845300</v>
          </cell>
          <cell r="D7370">
            <v>1</v>
          </cell>
          <cell r="E7370">
            <v>0</v>
          </cell>
          <cell r="F7370" t="str">
            <v xml:space="preserve">פרוייקט ניסויי    </v>
          </cell>
          <cell r="G7370" t="str">
            <v>קשיח</v>
          </cell>
          <cell r="H7370">
            <v>0</v>
          </cell>
          <cell r="I7370">
            <v>0</v>
          </cell>
        </row>
        <row r="7371">
          <cell r="A7371">
            <v>1845300891</v>
          </cell>
          <cell r="B7371">
            <v>891</v>
          </cell>
          <cell r="C7371">
            <v>845300</v>
          </cell>
          <cell r="D7371">
            <v>1</v>
          </cell>
          <cell r="E7371">
            <v>0</v>
          </cell>
          <cell r="F7371" t="str">
            <v>הקצבה לאחי"ם</v>
          </cell>
          <cell r="G7371" t="str">
            <v>גמיש</v>
          </cell>
          <cell r="H7371">
            <v>0</v>
          </cell>
          <cell r="I7371">
            <v>2700</v>
          </cell>
        </row>
        <row r="7372">
          <cell r="A7372">
            <v>1845300892</v>
          </cell>
          <cell r="B7372">
            <v>892</v>
          </cell>
          <cell r="C7372">
            <v>845300</v>
          </cell>
          <cell r="D7372">
            <v>1</v>
          </cell>
          <cell r="E7372">
            <v>0</v>
          </cell>
          <cell r="F7372" t="str">
            <v xml:space="preserve">נופשון            </v>
          </cell>
          <cell r="G7372" t="str">
            <v>גמיש</v>
          </cell>
          <cell r="H7372">
            <v>0</v>
          </cell>
          <cell r="I7372">
            <v>1000</v>
          </cell>
        </row>
        <row r="7373">
          <cell r="A7373">
            <v>1845300932</v>
          </cell>
          <cell r="B7373">
            <v>932</v>
          </cell>
          <cell r="C7373">
            <v>845300</v>
          </cell>
          <cell r="D7373">
            <v>1</v>
          </cell>
          <cell r="E7373">
            <v>0</v>
          </cell>
          <cell r="F7373" t="str">
            <v>קרן שלם</v>
          </cell>
          <cell r="G7373" t="str">
            <v>קשיח</v>
          </cell>
          <cell r="H7373">
            <v>0</v>
          </cell>
          <cell r="I7373">
            <v>0</v>
          </cell>
        </row>
        <row r="7374">
          <cell r="A7374">
            <v>1845300933</v>
          </cell>
          <cell r="B7374">
            <v>933</v>
          </cell>
          <cell r="C7374">
            <v>845300</v>
          </cell>
          <cell r="D7374">
            <v>1</v>
          </cell>
          <cell r="E7374">
            <v>0</v>
          </cell>
          <cell r="F7374" t="str">
            <v>"אחים"-קרן שלם</v>
          </cell>
          <cell r="G7374" t="str">
            <v>קשיח</v>
          </cell>
          <cell r="H7374">
            <v>0</v>
          </cell>
          <cell r="I7374">
            <v>0</v>
          </cell>
        </row>
        <row r="7375">
          <cell r="A7375">
            <v>1845300961</v>
          </cell>
          <cell r="B7375">
            <v>961</v>
          </cell>
          <cell r="C7375">
            <v>845300</v>
          </cell>
          <cell r="D7375">
            <v>1</v>
          </cell>
          <cell r="E7375">
            <v>0</v>
          </cell>
          <cell r="F7375" t="str">
            <v>רז' פעולות ורכישות</v>
          </cell>
          <cell r="G7375" t="str">
            <v>גמיש</v>
          </cell>
          <cell r="H7375">
            <v>0</v>
          </cell>
          <cell r="I7375">
            <v>0</v>
          </cell>
        </row>
        <row r="7376">
          <cell r="A7376" t="e">
            <v>#VALUE!</v>
          </cell>
          <cell r="B7376" t="str">
            <v>845300  סך הכל</v>
          </cell>
          <cell r="C7376">
            <v>0</v>
          </cell>
          <cell r="D7376">
            <v>0</v>
          </cell>
          <cell r="E7376">
            <v>0</v>
          </cell>
          <cell r="F7376" t="str">
            <v xml:space="preserve">שרות למוגבלים שכה"ת-קהילתי </v>
          </cell>
          <cell r="G7376">
            <v>0</v>
          </cell>
          <cell r="H7376">
            <v>7.3931593078861546E-2</v>
          </cell>
          <cell r="I7376">
            <v>62476400</v>
          </cell>
        </row>
        <row r="7377">
          <cell r="A7377">
            <v>18454000</v>
          </cell>
          <cell r="B7377">
            <v>0</v>
          </cell>
          <cell r="C7377">
            <v>845400</v>
          </cell>
          <cell r="D7377">
            <v>1</v>
          </cell>
          <cell r="E7377">
            <v>0</v>
          </cell>
          <cell r="F7377" t="str">
            <v>מרכז קש"ת</v>
          </cell>
          <cell r="G7377" t="str">
            <v xml:space="preserve"> </v>
          </cell>
          <cell r="H7377">
            <v>0</v>
          </cell>
          <cell r="I7377">
            <v>0</v>
          </cell>
        </row>
        <row r="7378">
          <cell r="A7378">
            <v>1845400100</v>
          </cell>
          <cell r="B7378">
            <v>100</v>
          </cell>
          <cell r="C7378">
            <v>845400</v>
          </cell>
          <cell r="D7378">
            <v>1</v>
          </cell>
          <cell r="E7378">
            <v>0</v>
          </cell>
          <cell r="F7378" t="str">
            <v>שכר עובדים לפי תקן</v>
          </cell>
          <cell r="G7378" t="str">
            <v xml:space="preserve"> </v>
          </cell>
          <cell r="H7378">
            <v>0</v>
          </cell>
          <cell r="I7378">
            <v>0</v>
          </cell>
        </row>
        <row r="7379">
          <cell r="A7379">
            <v>1845400110</v>
          </cell>
          <cell r="B7379">
            <v>110</v>
          </cell>
          <cell r="C7379">
            <v>845400</v>
          </cell>
          <cell r="D7379">
            <v>1</v>
          </cell>
          <cell r="E7379">
            <v>0</v>
          </cell>
          <cell r="F7379" t="str">
            <v>השכר הקובע-תקציבית</v>
          </cell>
          <cell r="G7379" t="str">
            <v>שכר</v>
          </cell>
          <cell r="H7379">
            <v>0</v>
          </cell>
          <cell r="I7379">
            <v>0</v>
          </cell>
        </row>
        <row r="7380">
          <cell r="A7380">
            <v>1845400119</v>
          </cell>
          <cell r="B7380">
            <v>119</v>
          </cell>
          <cell r="C7380">
            <v>845400</v>
          </cell>
          <cell r="D7380">
            <v>1</v>
          </cell>
          <cell r="E7380">
            <v>0</v>
          </cell>
          <cell r="F7380" t="str">
            <v xml:space="preserve">השכר הקובע-צוברת  </v>
          </cell>
          <cell r="G7380" t="str">
            <v>שכר</v>
          </cell>
          <cell r="H7380">
            <v>0</v>
          </cell>
          <cell r="I7380">
            <v>0</v>
          </cell>
        </row>
        <row r="7381">
          <cell r="A7381">
            <v>1845400122</v>
          </cell>
          <cell r="B7381">
            <v>122</v>
          </cell>
          <cell r="C7381">
            <v>845400</v>
          </cell>
          <cell r="D7381">
            <v>1</v>
          </cell>
          <cell r="E7381">
            <v>0</v>
          </cell>
          <cell r="F7381" t="str">
            <v xml:space="preserve">ביגוד             </v>
          </cell>
          <cell r="G7381" t="str">
            <v>שכר</v>
          </cell>
          <cell r="H7381">
            <v>0</v>
          </cell>
          <cell r="I7381">
            <v>0</v>
          </cell>
        </row>
        <row r="7382">
          <cell r="A7382">
            <v>1845400126</v>
          </cell>
          <cell r="B7382">
            <v>126</v>
          </cell>
          <cell r="C7382">
            <v>845400</v>
          </cell>
          <cell r="D7382">
            <v>1</v>
          </cell>
          <cell r="E7382">
            <v>0</v>
          </cell>
          <cell r="F7382" t="str">
            <v xml:space="preserve">דמי הבראה         </v>
          </cell>
          <cell r="G7382" t="str">
            <v>שכר</v>
          </cell>
          <cell r="H7382">
            <v>-1</v>
          </cell>
          <cell r="I7382">
            <v>0</v>
          </cell>
        </row>
        <row r="7383">
          <cell r="A7383">
            <v>1845400130</v>
          </cell>
          <cell r="B7383">
            <v>130</v>
          </cell>
          <cell r="C7383">
            <v>845400</v>
          </cell>
          <cell r="D7383">
            <v>1</v>
          </cell>
          <cell r="E7383">
            <v>0</v>
          </cell>
          <cell r="F7383" t="str">
            <v xml:space="preserve">שעות נוספות       </v>
          </cell>
          <cell r="G7383" t="str">
            <v>שכר</v>
          </cell>
          <cell r="H7383">
            <v>0</v>
          </cell>
          <cell r="I7383">
            <v>0</v>
          </cell>
        </row>
        <row r="7384">
          <cell r="A7384">
            <v>1845400140</v>
          </cell>
          <cell r="B7384">
            <v>140</v>
          </cell>
          <cell r="C7384">
            <v>845400</v>
          </cell>
          <cell r="D7384">
            <v>1</v>
          </cell>
          <cell r="E7384">
            <v>0</v>
          </cell>
          <cell r="F7384" t="str">
            <v>השתתפות באחזקת רכב</v>
          </cell>
          <cell r="G7384" t="str">
            <v>שכר</v>
          </cell>
          <cell r="H7384">
            <v>0</v>
          </cell>
          <cell r="I7384">
            <v>0</v>
          </cell>
        </row>
        <row r="7385">
          <cell r="A7385">
            <v>1845400210</v>
          </cell>
          <cell r="B7385">
            <v>210</v>
          </cell>
          <cell r="C7385">
            <v>845400</v>
          </cell>
          <cell r="D7385">
            <v>1</v>
          </cell>
          <cell r="E7385">
            <v>0</v>
          </cell>
          <cell r="F7385" t="str">
            <v xml:space="preserve">השכר הקובע        </v>
          </cell>
          <cell r="G7385" t="str">
            <v>שכר</v>
          </cell>
          <cell r="H7385">
            <v>0</v>
          </cell>
          <cell r="I7385">
            <v>0</v>
          </cell>
        </row>
        <row r="7386">
          <cell r="A7386">
            <v>1845400253</v>
          </cell>
          <cell r="B7386">
            <v>253</v>
          </cell>
          <cell r="C7386">
            <v>845400</v>
          </cell>
          <cell r="D7386">
            <v>1</v>
          </cell>
          <cell r="E7386">
            <v>0</v>
          </cell>
          <cell r="F7386" t="str">
            <v xml:space="preserve">עובד חברה + מ"מ   </v>
          </cell>
          <cell r="G7386" t="str">
            <v>שכר</v>
          </cell>
          <cell r="H7386">
            <v>0</v>
          </cell>
          <cell r="I7386">
            <v>0</v>
          </cell>
        </row>
        <row r="7387">
          <cell r="A7387">
            <v>1845400400</v>
          </cell>
          <cell r="B7387">
            <v>400</v>
          </cell>
          <cell r="C7387">
            <v>845400</v>
          </cell>
          <cell r="D7387">
            <v>1</v>
          </cell>
          <cell r="E7387">
            <v>0</v>
          </cell>
          <cell r="F7387" t="str">
            <v>אחזקת בנינים וציוד</v>
          </cell>
          <cell r="G7387" t="str">
            <v xml:space="preserve"> </v>
          </cell>
          <cell r="H7387">
            <v>0</v>
          </cell>
          <cell r="I7387">
            <v>0</v>
          </cell>
        </row>
        <row r="7388">
          <cell r="A7388">
            <v>1845400410</v>
          </cell>
          <cell r="B7388">
            <v>410</v>
          </cell>
          <cell r="C7388">
            <v>845400</v>
          </cell>
          <cell r="D7388">
            <v>1</v>
          </cell>
          <cell r="E7388">
            <v>0</v>
          </cell>
          <cell r="F7388" t="str">
            <v>דמי שכירות</v>
          </cell>
          <cell r="G7388" t="str">
            <v>קשיח</v>
          </cell>
          <cell r="H7388">
            <v>0</v>
          </cell>
          <cell r="I7388">
            <v>0</v>
          </cell>
        </row>
        <row r="7389">
          <cell r="A7389">
            <v>1845400420</v>
          </cell>
          <cell r="B7389">
            <v>420</v>
          </cell>
          <cell r="C7389">
            <v>845400</v>
          </cell>
          <cell r="D7389">
            <v>1</v>
          </cell>
          <cell r="E7389">
            <v>0</v>
          </cell>
          <cell r="F7389" t="str">
            <v>כבוי אש</v>
          </cell>
          <cell r="G7389" t="str">
            <v>גמיש</v>
          </cell>
          <cell r="H7389">
            <v>0</v>
          </cell>
          <cell r="I7389">
            <v>0</v>
          </cell>
        </row>
        <row r="7390">
          <cell r="A7390">
            <v>1845400423</v>
          </cell>
          <cell r="B7390">
            <v>423</v>
          </cell>
          <cell r="C7390">
            <v>845400</v>
          </cell>
          <cell r="D7390">
            <v>1</v>
          </cell>
          <cell r="E7390">
            <v>0</v>
          </cell>
          <cell r="F7390" t="str">
            <v xml:space="preserve">תחזוקת מבנה       </v>
          </cell>
          <cell r="G7390" t="str">
            <v>קשיח</v>
          </cell>
          <cell r="H7390">
            <v>0</v>
          </cell>
          <cell r="I7390">
            <v>0</v>
          </cell>
        </row>
        <row r="7391">
          <cell r="A7391">
            <v>1845400430</v>
          </cell>
          <cell r="B7391">
            <v>430</v>
          </cell>
          <cell r="C7391">
            <v>845400</v>
          </cell>
          <cell r="D7391">
            <v>1</v>
          </cell>
          <cell r="E7391">
            <v>0</v>
          </cell>
          <cell r="F7391" t="str">
            <v xml:space="preserve">גז                </v>
          </cell>
          <cell r="G7391" t="str">
            <v>גמיש</v>
          </cell>
          <cell r="H7391">
            <v>0</v>
          </cell>
          <cell r="I7391">
            <v>0</v>
          </cell>
        </row>
        <row r="7392">
          <cell r="A7392">
            <v>1845400431</v>
          </cell>
          <cell r="B7392">
            <v>431</v>
          </cell>
          <cell r="C7392">
            <v>845400</v>
          </cell>
          <cell r="D7392">
            <v>1</v>
          </cell>
          <cell r="E7392">
            <v>0</v>
          </cell>
          <cell r="F7392" t="str">
            <v xml:space="preserve">חשמל              </v>
          </cell>
          <cell r="G7392" t="str">
            <v>קשיח</v>
          </cell>
          <cell r="H7392">
            <v>0</v>
          </cell>
          <cell r="I7392">
            <v>0</v>
          </cell>
        </row>
        <row r="7393">
          <cell r="A7393">
            <v>1845400432</v>
          </cell>
          <cell r="B7393">
            <v>432</v>
          </cell>
          <cell r="C7393">
            <v>845400</v>
          </cell>
          <cell r="D7393">
            <v>1</v>
          </cell>
          <cell r="E7393">
            <v>0</v>
          </cell>
          <cell r="F7393" t="str">
            <v xml:space="preserve">מים               </v>
          </cell>
          <cell r="G7393" t="str">
            <v>קשיח</v>
          </cell>
          <cell r="H7393">
            <v>0</v>
          </cell>
          <cell r="I7393">
            <v>0</v>
          </cell>
        </row>
        <row r="7394">
          <cell r="A7394">
            <v>1845400433</v>
          </cell>
          <cell r="B7394">
            <v>433</v>
          </cell>
          <cell r="C7394">
            <v>845400</v>
          </cell>
          <cell r="D7394">
            <v>1</v>
          </cell>
          <cell r="E7394">
            <v>0</v>
          </cell>
          <cell r="F7394" t="str">
            <v xml:space="preserve">חומרי נקיון       </v>
          </cell>
          <cell r="G7394" t="str">
            <v>גמיש</v>
          </cell>
          <cell r="H7394">
            <v>0</v>
          </cell>
          <cell r="I7394">
            <v>0</v>
          </cell>
        </row>
        <row r="7395">
          <cell r="A7395">
            <v>1845400437</v>
          </cell>
          <cell r="B7395">
            <v>437</v>
          </cell>
          <cell r="C7395">
            <v>845400</v>
          </cell>
          <cell r="D7395">
            <v>1</v>
          </cell>
          <cell r="E7395">
            <v>0</v>
          </cell>
          <cell r="F7395" t="str">
            <v xml:space="preserve">אחזקת אזעקה       </v>
          </cell>
          <cell r="G7395" t="str">
            <v>קשיח</v>
          </cell>
          <cell r="H7395">
            <v>0</v>
          </cell>
          <cell r="I7395">
            <v>0</v>
          </cell>
        </row>
        <row r="7396">
          <cell r="A7396">
            <v>1845400441</v>
          </cell>
          <cell r="B7396">
            <v>441</v>
          </cell>
          <cell r="C7396">
            <v>845400</v>
          </cell>
          <cell r="D7396">
            <v>1</v>
          </cell>
          <cell r="E7396">
            <v>0</v>
          </cell>
          <cell r="F7396" t="str">
            <v xml:space="preserve">ביטוח             </v>
          </cell>
          <cell r="G7396" t="str">
            <v>קשיח</v>
          </cell>
          <cell r="H7396">
            <v>0</v>
          </cell>
          <cell r="I7396">
            <v>0</v>
          </cell>
        </row>
        <row r="7397">
          <cell r="A7397">
            <v>1845400470</v>
          </cell>
          <cell r="B7397">
            <v>470</v>
          </cell>
          <cell r="C7397">
            <v>845400</v>
          </cell>
          <cell r="D7397">
            <v>1</v>
          </cell>
          <cell r="E7397">
            <v>0</v>
          </cell>
          <cell r="F7397" t="str">
            <v xml:space="preserve">אחזקת מכונות משרד </v>
          </cell>
          <cell r="G7397" t="str">
            <v>גמיש</v>
          </cell>
          <cell r="H7397">
            <v>0</v>
          </cell>
          <cell r="I7397">
            <v>0</v>
          </cell>
        </row>
        <row r="7398">
          <cell r="A7398">
            <v>1845400471</v>
          </cell>
          <cell r="B7398">
            <v>471</v>
          </cell>
          <cell r="C7398">
            <v>845400</v>
          </cell>
          <cell r="D7398">
            <v>1</v>
          </cell>
          <cell r="E7398">
            <v>0</v>
          </cell>
          <cell r="F7398" t="str">
            <v xml:space="preserve">מכשירי כתיבה      </v>
          </cell>
          <cell r="G7398" t="str">
            <v>גמיש</v>
          </cell>
          <cell r="H7398">
            <v>0</v>
          </cell>
          <cell r="I7398">
            <v>0</v>
          </cell>
        </row>
        <row r="7399">
          <cell r="A7399">
            <v>1845400474</v>
          </cell>
          <cell r="B7399">
            <v>474</v>
          </cell>
          <cell r="C7399">
            <v>845400</v>
          </cell>
          <cell r="D7399">
            <v>1</v>
          </cell>
          <cell r="E7399">
            <v>0</v>
          </cell>
          <cell r="F7399" t="str">
            <v xml:space="preserve">אחזקת מעלית       </v>
          </cell>
          <cell r="G7399" t="str">
            <v>קשיח</v>
          </cell>
          <cell r="H7399">
            <v>0</v>
          </cell>
          <cell r="I7399">
            <v>0</v>
          </cell>
        </row>
        <row r="7400">
          <cell r="A7400">
            <v>1845400512</v>
          </cell>
          <cell r="B7400">
            <v>512</v>
          </cell>
          <cell r="C7400">
            <v>845400</v>
          </cell>
          <cell r="D7400">
            <v>1</v>
          </cell>
          <cell r="E7400">
            <v>0</v>
          </cell>
          <cell r="F7400" t="str">
            <v xml:space="preserve">נסיעות ואש"ל      </v>
          </cell>
          <cell r="G7400" t="str">
            <v>גמיש</v>
          </cell>
          <cell r="H7400">
            <v>0</v>
          </cell>
          <cell r="I7400">
            <v>0</v>
          </cell>
        </row>
        <row r="7401">
          <cell r="A7401">
            <v>1845400540</v>
          </cell>
          <cell r="B7401">
            <v>540</v>
          </cell>
          <cell r="C7401">
            <v>845400</v>
          </cell>
          <cell r="D7401">
            <v>1</v>
          </cell>
          <cell r="E7401">
            <v>0</v>
          </cell>
          <cell r="F7401" t="str">
            <v xml:space="preserve">הוצאות טלפון      </v>
          </cell>
          <cell r="G7401" t="str">
            <v>קשיח</v>
          </cell>
          <cell r="H7401">
            <v>0</v>
          </cell>
          <cell r="I7401">
            <v>0</v>
          </cell>
        </row>
        <row r="7402">
          <cell r="A7402">
            <v>1845400544</v>
          </cell>
          <cell r="B7402">
            <v>544</v>
          </cell>
          <cell r="C7402">
            <v>845400</v>
          </cell>
          <cell r="D7402">
            <v>1</v>
          </cell>
          <cell r="E7402">
            <v>0</v>
          </cell>
          <cell r="F7402" t="str">
            <v xml:space="preserve">הוצאות דאר        </v>
          </cell>
          <cell r="G7402" t="str">
            <v>קשיח</v>
          </cell>
          <cell r="H7402">
            <v>0</v>
          </cell>
          <cell r="I7402">
            <v>0</v>
          </cell>
        </row>
        <row r="7403">
          <cell r="A7403">
            <v>1845400700</v>
          </cell>
          <cell r="B7403">
            <v>700</v>
          </cell>
          <cell r="C7403">
            <v>845400</v>
          </cell>
          <cell r="D7403">
            <v>1</v>
          </cell>
          <cell r="E7403">
            <v>0</v>
          </cell>
          <cell r="F7403" t="str">
            <v xml:space="preserve">הוצאות לפעולות    </v>
          </cell>
          <cell r="G7403" t="str">
            <v xml:space="preserve"> </v>
          </cell>
          <cell r="H7403">
            <v>0</v>
          </cell>
          <cell r="I7403">
            <v>0</v>
          </cell>
        </row>
        <row r="7404">
          <cell r="A7404">
            <v>1845400710</v>
          </cell>
          <cell r="B7404">
            <v>710</v>
          </cell>
          <cell r="C7404">
            <v>845400</v>
          </cell>
          <cell r="D7404">
            <v>1</v>
          </cell>
          <cell r="E7404">
            <v>0</v>
          </cell>
          <cell r="F7404" t="str">
            <v xml:space="preserve">הסעות מע"ש        </v>
          </cell>
          <cell r="G7404" t="str">
            <v>קשיח</v>
          </cell>
          <cell r="H7404">
            <v>0</v>
          </cell>
          <cell r="I7404">
            <v>0</v>
          </cell>
        </row>
        <row r="7405">
          <cell r="A7405">
            <v>1845400721</v>
          </cell>
          <cell r="B7405">
            <v>721</v>
          </cell>
          <cell r="C7405">
            <v>845400</v>
          </cell>
          <cell r="D7405">
            <v>1</v>
          </cell>
          <cell r="E7405">
            <v>0</v>
          </cell>
          <cell r="F7405" t="str">
            <v>חמרים-תחזוקת מבנים</v>
          </cell>
          <cell r="G7405" t="str">
            <v>גמיש</v>
          </cell>
          <cell r="H7405">
            <v>0</v>
          </cell>
          <cell r="I7405">
            <v>0</v>
          </cell>
        </row>
        <row r="7406">
          <cell r="A7406">
            <v>1845400722</v>
          </cell>
          <cell r="B7406">
            <v>722</v>
          </cell>
          <cell r="C7406">
            <v>845400</v>
          </cell>
          <cell r="D7406">
            <v>1</v>
          </cell>
          <cell r="E7406">
            <v>0</v>
          </cell>
          <cell r="F7406" t="str">
            <v>חמרים-תחזוקה עצמית</v>
          </cell>
          <cell r="G7406" t="str">
            <v>גמיש</v>
          </cell>
          <cell r="H7406">
            <v>0</v>
          </cell>
          <cell r="I7406">
            <v>0</v>
          </cell>
        </row>
        <row r="7407">
          <cell r="A7407">
            <v>1845400742</v>
          </cell>
          <cell r="B7407">
            <v>742</v>
          </cell>
          <cell r="C7407">
            <v>845400</v>
          </cell>
          <cell r="D7407">
            <v>1</v>
          </cell>
          <cell r="E7407">
            <v>0</v>
          </cell>
          <cell r="F7407" t="str">
            <v xml:space="preserve">כלים וציוד        </v>
          </cell>
          <cell r="G7407" t="str">
            <v>גמיש</v>
          </cell>
          <cell r="H7407">
            <v>0</v>
          </cell>
          <cell r="I7407">
            <v>0</v>
          </cell>
        </row>
        <row r="7408">
          <cell r="A7408">
            <v>1845400745</v>
          </cell>
          <cell r="B7408">
            <v>745</v>
          </cell>
          <cell r="C7408">
            <v>845400</v>
          </cell>
          <cell r="D7408">
            <v>1</v>
          </cell>
          <cell r="E7408">
            <v>0</v>
          </cell>
          <cell r="F7408" t="str">
            <v xml:space="preserve">דמי פריצה - תכולה </v>
          </cell>
          <cell r="G7408" t="str">
            <v>קשיח</v>
          </cell>
          <cell r="H7408">
            <v>0</v>
          </cell>
          <cell r="I7408">
            <v>0</v>
          </cell>
        </row>
        <row r="7409">
          <cell r="A7409">
            <v>1845400746</v>
          </cell>
          <cell r="B7409">
            <v>746</v>
          </cell>
          <cell r="C7409">
            <v>845400</v>
          </cell>
          <cell r="D7409">
            <v>1</v>
          </cell>
          <cell r="E7409">
            <v>0</v>
          </cell>
          <cell r="F7409" t="str">
            <v xml:space="preserve">דמי פריצה - מבנה  </v>
          </cell>
          <cell r="G7409" t="str">
            <v>קשיח</v>
          </cell>
          <cell r="H7409">
            <v>0</v>
          </cell>
          <cell r="I7409">
            <v>0</v>
          </cell>
        </row>
        <row r="7410">
          <cell r="A7410">
            <v>1845400750</v>
          </cell>
          <cell r="B7410">
            <v>750</v>
          </cell>
          <cell r="C7410">
            <v>845400</v>
          </cell>
          <cell r="D7410">
            <v>1</v>
          </cell>
          <cell r="E7410">
            <v>0</v>
          </cell>
          <cell r="F7410" t="str">
            <v>אחזקת מוסדות</v>
          </cell>
          <cell r="G7410" t="str">
            <v>קשיח</v>
          </cell>
          <cell r="H7410">
            <v>0</v>
          </cell>
          <cell r="I7410">
            <v>0</v>
          </cell>
        </row>
        <row r="7411">
          <cell r="A7411">
            <v>1845400751</v>
          </cell>
          <cell r="B7411">
            <v>751</v>
          </cell>
          <cell r="C7411">
            <v>845400</v>
          </cell>
          <cell r="D7411">
            <v>1</v>
          </cell>
          <cell r="E7411">
            <v>0</v>
          </cell>
          <cell r="F7411" t="str">
            <v xml:space="preserve">עבודות קבלניות    </v>
          </cell>
          <cell r="G7411" t="str">
            <v>גמיש</v>
          </cell>
          <cell r="H7411">
            <v>0</v>
          </cell>
          <cell r="I7411">
            <v>0</v>
          </cell>
        </row>
        <row r="7412">
          <cell r="A7412">
            <v>1845400752</v>
          </cell>
          <cell r="B7412">
            <v>752</v>
          </cell>
          <cell r="C7412">
            <v>845400</v>
          </cell>
          <cell r="D7412">
            <v>1</v>
          </cell>
          <cell r="E7412">
            <v>0</v>
          </cell>
          <cell r="F7412" t="str">
            <v xml:space="preserve">נקיון בקבלנות     </v>
          </cell>
          <cell r="G7412" t="str">
            <v>קשיח</v>
          </cell>
          <cell r="H7412">
            <v>0</v>
          </cell>
          <cell r="I7412">
            <v>0</v>
          </cell>
        </row>
        <row r="7413">
          <cell r="A7413">
            <v>1845400753</v>
          </cell>
          <cell r="B7413">
            <v>753</v>
          </cell>
          <cell r="C7413">
            <v>845400</v>
          </cell>
          <cell r="D7413">
            <v>1</v>
          </cell>
          <cell r="E7413">
            <v>0</v>
          </cell>
          <cell r="F7413" t="str">
            <v xml:space="preserve">עובד חברה + מ"מ   </v>
          </cell>
          <cell r="G7413" t="str">
            <v>קשיח</v>
          </cell>
          <cell r="H7413">
            <v>0</v>
          </cell>
          <cell r="I7413">
            <v>0</v>
          </cell>
        </row>
        <row r="7414">
          <cell r="A7414">
            <v>1845400756</v>
          </cell>
          <cell r="B7414">
            <v>756</v>
          </cell>
          <cell r="C7414">
            <v>845400</v>
          </cell>
          <cell r="D7414">
            <v>1</v>
          </cell>
          <cell r="E7414">
            <v>0</v>
          </cell>
          <cell r="F7414" t="str">
            <v xml:space="preserve">שמירה במע"ש       </v>
          </cell>
          <cell r="G7414" t="str">
            <v>קשיח</v>
          </cell>
          <cell r="H7414">
            <v>0</v>
          </cell>
          <cell r="I7414">
            <v>0</v>
          </cell>
        </row>
        <row r="7415">
          <cell r="A7415">
            <v>1845400759</v>
          </cell>
          <cell r="B7415">
            <v>759</v>
          </cell>
          <cell r="C7415">
            <v>845400</v>
          </cell>
          <cell r="D7415">
            <v>1</v>
          </cell>
          <cell r="E7415">
            <v>0</v>
          </cell>
          <cell r="F7415" t="str">
            <v>מלווים בהסעים</v>
          </cell>
          <cell r="G7415" t="str">
            <v>קשיח</v>
          </cell>
          <cell r="H7415">
            <v>0</v>
          </cell>
          <cell r="I7415">
            <v>45000</v>
          </cell>
        </row>
        <row r="7416">
          <cell r="A7416">
            <v>1845400782</v>
          </cell>
          <cell r="B7416">
            <v>782</v>
          </cell>
          <cell r="C7416">
            <v>845400</v>
          </cell>
          <cell r="D7416">
            <v>1</v>
          </cell>
          <cell r="E7416">
            <v>0</v>
          </cell>
          <cell r="F7416" t="str">
            <v xml:space="preserve">טיולים וארועים    </v>
          </cell>
          <cell r="G7416" t="str">
            <v>גמיש</v>
          </cell>
          <cell r="H7416">
            <v>0</v>
          </cell>
          <cell r="I7416">
            <v>0</v>
          </cell>
        </row>
        <row r="7417">
          <cell r="A7417">
            <v>1845400811</v>
          </cell>
          <cell r="B7417">
            <v>811</v>
          </cell>
          <cell r="C7417">
            <v>845400</v>
          </cell>
          <cell r="D7417">
            <v>1</v>
          </cell>
          <cell r="E7417">
            <v>0</v>
          </cell>
          <cell r="F7417" t="str">
            <v xml:space="preserve">ארוחות לחניכים    </v>
          </cell>
          <cell r="G7417" t="str">
            <v>קשיח</v>
          </cell>
          <cell r="H7417">
            <v>0</v>
          </cell>
          <cell r="I7417">
            <v>0</v>
          </cell>
        </row>
        <row r="7418">
          <cell r="A7418">
            <v>1845400812</v>
          </cell>
          <cell r="B7418">
            <v>812</v>
          </cell>
          <cell r="C7418">
            <v>845400</v>
          </cell>
          <cell r="D7418">
            <v>1</v>
          </cell>
          <cell r="E7418">
            <v>0</v>
          </cell>
          <cell r="F7418" t="str">
            <v xml:space="preserve">מוסדות חוץ0855470 </v>
          </cell>
          <cell r="G7418" t="str">
            <v>קשיח</v>
          </cell>
          <cell r="H7418">
            <v>0</v>
          </cell>
          <cell r="I7418">
            <v>2185000</v>
          </cell>
        </row>
        <row r="7419">
          <cell r="A7419">
            <v>1845400841</v>
          </cell>
          <cell r="B7419">
            <v>841</v>
          </cell>
          <cell r="C7419">
            <v>845400</v>
          </cell>
          <cell r="D7419">
            <v>1</v>
          </cell>
          <cell r="E7419">
            <v>0</v>
          </cell>
          <cell r="F7419" t="str">
            <v xml:space="preserve">בטל"א לחניכים     </v>
          </cell>
          <cell r="G7419" t="str">
            <v>קשיח</v>
          </cell>
          <cell r="H7419">
            <v>0</v>
          </cell>
          <cell r="I7419">
            <v>0</v>
          </cell>
        </row>
        <row r="7420">
          <cell r="A7420">
            <v>1845400842</v>
          </cell>
          <cell r="B7420">
            <v>842</v>
          </cell>
          <cell r="C7420">
            <v>845400</v>
          </cell>
          <cell r="D7420">
            <v>1</v>
          </cell>
          <cell r="E7420">
            <v>0</v>
          </cell>
          <cell r="F7420" t="str">
            <v>תשלום לחניכים(הכנ)</v>
          </cell>
          <cell r="G7420" t="str">
            <v>קשיח</v>
          </cell>
          <cell r="H7420">
            <v>0</v>
          </cell>
          <cell r="I7420">
            <v>0</v>
          </cell>
        </row>
        <row r="7421">
          <cell r="A7421">
            <v>1845400843</v>
          </cell>
          <cell r="B7421">
            <v>843</v>
          </cell>
          <cell r="C7421">
            <v>845400</v>
          </cell>
          <cell r="D7421">
            <v>1</v>
          </cell>
          <cell r="E7421">
            <v>0</v>
          </cell>
          <cell r="F7421" t="str">
            <v xml:space="preserve">רווחת החניך       </v>
          </cell>
          <cell r="G7421" t="str">
            <v>קשיח</v>
          </cell>
          <cell r="H7421">
            <v>0</v>
          </cell>
          <cell r="I7421">
            <v>0</v>
          </cell>
        </row>
        <row r="7422">
          <cell r="A7422">
            <v>1845400844</v>
          </cell>
          <cell r="B7422">
            <v>844</v>
          </cell>
          <cell r="C7422">
            <v>845400</v>
          </cell>
          <cell r="D7422">
            <v>1</v>
          </cell>
          <cell r="E7422">
            <v>0</v>
          </cell>
          <cell r="F7422" t="str">
            <v>מע"ש - אלווין</v>
          </cell>
          <cell r="G7422" t="str">
            <v>גמיש</v>
          </cell>
          <cell r="H7422">
            <v>0</v>
          </cell>
          <cell r="I7422">
            <v>0</v>
          </cell>
        </row>
        <row r="7423">
          <cell r="A7423">
            <v>1845400891</v>
          </cell>
          <cell r="B7423">
            <v>891</v>
          </cell>
          <cell r="C7423">
            <v>845400</v>
          </cell>
          <cell r="D7423">
            <v>1</v>
          </cell>
          <cell r="E7423">
            <v>0</v>
          </cell>
          <cell r="F7423" t="str">
            <v xml:space="preserve">בטל"א לחניכים     </v>
          </cell>
          <cell r="G7423" t="str">
            <v>קשיח</v>
          </cell>
          <cell r="H7423">
            <v>0</v>
          </cell>
          <cell r="I7423">
            <v>0</v>
          </cell>
        </row>
        <row r="7424">
          <cell r="A7424">
            <v>1845400892</v>
          </cell>
          <cell r="B7424">
            <v>892</v>
          </cell>
          <cell r="C7424">
            <v>845400</v>
          </cell>
          <cell r="D7424">
            <v>1</v>
          </cell>
          <cell r="E7424">
            <v>0</v>
          </cell>
          <cell r="F7424" t="str">
            <v>תשלום לחניכים(הכנ)</v>
          </cell>
          <cell r="G7424" t="str">
            <v>קשיח</v>
          </cell>
          <cell r="H7424">
            <v>0</v>
          </cell>
          <cell r="I7424">
            <v>0</v>
          </cell>
        </row>
        <row r="7425">
          <cell r="A7425">
            <v>1845400893</v>
          </cell>
          <cell r="B7425">
            <v>893</v>
          </cell>
          <cell r="C7425">
            <v>845400</v>
          </cell>
          <cell r="D7425">
            <v>1</v>
          </cell>
          <cell r="E7425">
            <v>0</v>
          </cell>
          <cell r="F7425" t="str">
            <v xml:space="preserve">רווחת החניך       </v>
          </cell>
          <cell r="G7425" t="str">
            <v>קשיח</v>
          </cell>
          <cell r="H7425">
            <v>0</v>
          </cell>
          <cell r="I7425">
            <v>0</v>
          </cell>
        </row>
        <row r="7426">
          <cell r="A7426">
            <v>1845400931</v>
          </cell>
          <cell r="B7426">
            <v>931</v>
          </cell>
          <cell r="C7426">
            <v>845400</v>
          </cell>
          <cell r="D7426">
            <v>1</v>
          </cell>
          <cell r="E7426">
            <v>0</v>
          </cell>
          <cell r="F7426" t="str">
            <v xml:space="preserve">רכישות חד-פעמיות  </v>
          </cell>
          <cell r="G7426" t="str">
            <v>גמיש</v>
          </cell>
          <cell r="H7426">
            <v>0</v>
          </cell>
          <cell r="I7426">
            <v>0</v>
          </cell>
        </row>
        <row r="7427">
          <cell r="A7427">
            <v>1845400932</v>
          </cell>
          <cell r="B7427">
            <v>932</v>
          </cell>
          <cell r="C7427">
            <v>845400</v>
          </cell>
          <cell r="D7427">
            <v>1</v>
          </cell>
          <cell r="E7427">
            <v>0</v>
          </cell>
          <cell r="F7427" t="str">
            <v>הצטיידות מהכנסות</v>
          </cell>
          <cell r="G7427" t="str">
            <v>קשיח</v>
          </cell>
          <cell r="H7427">
            <v>0</v>
          </cell>
          <cell r="I7427">
            <v>0</v>
          </cell>
        </row>
        <row r="7428">
          <cell r="A7428">
            <v>1845400961</v>
          </cell>
          <cell r="B7428">
            <v>961</v>
          </cell>
          <cell r="C7428">
            <v>845400</v>
          </cell>
          <cell r="D7428">
            <v>1</v>
          </cell>
          <cell r="E7428">
            <v>0</v>
          </cell>
          <cell r="F7428" t="str">
            <v>רז' פעולות ורכישות</v>
          </cell>
          <cell r="G7428" t="str">
            <v>גמיש</v>
          </cell>
          <cell r="H7428">
            <v>0</v>
          </cell>
          <cell r="I7428">
            <v>0</v>
          </cell>
        </row>
        <row r="7429">
          <cell r="A7429" t="e">
            <v>#VALUE!</v>
          </cell>
          <cell r="B7429" t="str">
            <v>845400  סך הכל</v>
          </cell>
          <cell r="C7429">
            <v>0</v>
          </cell>
          <cell r="D7429">
            <v>0</v>
          </cell>
          <cell r="E7429">
            <v>0</v>
          </cell>
          <cell r="F7429" t="str">
            <v>מרכז קש"ת</v>
          </cell>
          <cell r="G7429">
            <v>0</v>
          </cell>
          <cell r="H7429">
            <v>-3.084626044972949E-3</v>
          </cell>
          <cell r="I7429">
            <v>2230000</v>
          </cell>
        </row>
        <row r="7430">
          <cell r="A7430">
            <v>18460000</v>
          </cell>
          <cell r="B7430">
            <v>0</v>
          </cell>
          <cell r="C7430">
            <v>846000</v>
          </cell>
          <cell r="D7430">
            <v>1</v>
          </cell>
          <cell r="E7430">
            <v>0</v>
          </cell>
          <cell r="F7430" t="str">
            <v xml:space="preserve">שירותי שיקום      </v>
          </cell>
          <cell r="G7430" t="str">
            <v xml:space="preserve"> </v>
          </cell>
          <cell r="H7430">
            <v>0</v>
          </cell>
          <cell r="I7430">
            <v>0</v>
          </cell>
        </row>
        <row r="7431">
          <cell r="A7431">
            <v>18462000</v>
          </cell>
          <cell r="B7431">
            <v>0</v>
          </cell>
          <cell r="C7431">
            <v>846200</v>
          </cell>
          <cell r="D7431">
            <v>1</v>
          </cell>
          <cell r="E7431">
            <v>0</v>
          </cell>
          <cell r="F7431" t="str">
            <v xml:space="preserve">שיקום העיוור      </v>
          </cell>
          <cell r="G7431" t="str">
            <v xml:space="preserve"> </v>
          </cell>
          <cell r="H7431">
            <v>0</v>
          </cell>
          <cell r="I7431">
            <v>0</v>
          </cell>
        </row>
        <row r="7432">
          <cell r="A7432">
            <v>1846200800</v>
          </cell>
          <cell r="B7432">
            <v>800</v>
          </cell>
          <cell r="C7432">
            <v>846200</v>
          </cell>
          <cell r="D7432">
            <v>1</v>
          </cell>
          <cell r="E7432">
            <v>0</v>
          </cell>
          <cell r="F7432" t="str">
            <v>השת' תמיכות תרומות</v>
          </cell>
          <cell r="G7432" t="str">
            <v xml:space="preserve"> </v>
          </cell>
          <cell r="H7432">
            <v>0</v>
          </cell>
          <cell r="I7432">
            <v>0</v>
          </cell>
        </row>
        <row r="7433">
          <cell r="A7433">
            <v>1846200811</v>
          </cell>
          <cell r="B7433">
            <v>811</v>
          </cell>
          <cell r="C7433">
            <v>846200</v>
          </cell>
          <cell r="D7433">
            <v>1</v>
          </cell>
          <cell r="E7433">
            <v>0</v>
          </cell>
          <cell r="F7433" t="str">
            <v>מ.שיקום לעו0662080</v>
          </cell>
          <cell r="G7433" t="str">
            <v>קשיח</v>
          </cell>
          <cell r="H7433">
            <v>0</v>
          </cell>
          <cell r="I7433">
            <v>0</v>
          </cell>
        </row>
        <row r="7434">
          <cell r="A7434">
            <v>1846200812</v>
          </cell>
          <cell r="B7434">
            <v>812</v>
          </cell>
          <cell r="C7434">
            <v>846200</v>
          </cell>
          <cell r="D7434">
            <v>1</v>
          </cell>
          <cell r="E7434">
            <v>0</v>
          </cell>
          <cell r="F7434" t="str">
            <v>מועדון חברתי לבוגרים</v>
          </cell>
          <cell r="G7434" t="str">
            <v>קשיח</v>
          </cell>
          <cell r="H7434">
            <v>0</v>
          </cell>
          <cell r="I7434">
            <v>1100000</v>
          </cell>
        </row>
        <row r="7435">
          <cell r="A7435">
            <v>1846200813</v>
          </cell>
          <cell r="B7435">
            <v>813</v>
          </cell>
          <cell r="C7435">
            <v>846200</v>
          </cell>
          <cell r="D7435">
            <v>1</v>
          </cell>
          <cell r="E7435">
            <v>0</v>
          </cell>
          <cell r="F7435" t="str">
            <v>הכש.מקצוע  0662150</v>
          </cell>
          <cell r="G7435" t="str">
            <v>קשיח</v>
          </cell>
          <cell r="H7435">
            <v>0</v>
          </cell>
          <cell r="I7435">
            <v>0</v>
          </cell>
        </row>
        <row r="7436">
          <cell r="A7436">
            <v>1846200814</v>
          </cell>
          <cell r="B7436">
            <v>814</v>
          </cell>
          <cell r="C7436">
            <v>846200</v>
          </cell>
          <cell r="D7436">
            <v>1</v>
          </cell>
          <cell r="E7436">
            <v>0</v>
          </cell>
          <cell r="F7436" t="str">
            <v>דמי לווי   0662300</v>
          </cell>
          <cell r="G7436" t="str">
            <v>קשיח</v>
          </cell>
          <cell r="H7436">
            <v>0</v>
          </cell>
          <cell r="I7436">
            <v>0</v>
          </cell>
        </row>
        <row r="7437">
          <cell r="A7437">
            <v>1846200815</v>
          </cell>
          <cell r="B7437">
            <v>815</v>
          </cell>
          <cell r="C7437">
            <v>846200</v>
          </cell>
          <cell r="D7437">
            <v>1</v>
          </cell>
          <cell r="E7437">
            <v>0</v>
          </cell>
          <cell r="F7437" t="str">
            <v>ילדים במוס 0662410</v>
          </cell>
          <cell r="G7437" t="str">
            <v>קשיח</v>
          </cell>
          <cell r="H7437">
            <v>0</v>
          </cell>
          <cell r="I7437">
            <v>560000</v>
          </cell>
        </row>
        <row r="7438">
          <cell r="A7438">
            <v>1846200816</v>
          </cell>
          <cell r="B7438">
            <v>816</v>
          </cell>
          <cell r="C7438">
            <v>846200</v>
          </cell>
          <cell r="D7438">
            <v>1</v>
          </cell>
          <cell r="E7438">
            <v>0</v>
          </cell>
          <cell r="F7438" t="str">
            <v>הדרכת עוור 0662430</v>
          </cell>
          <cell r="G7438" t="str">
            <v>קשיח</v>
          </cell>
          <cell r="H7438">
            <v>0</v>
          </cell>
          <cell r="I7438">
            <v>280000</v>
          </cell>
        </row>
        <row r="7439">
          <cell r="A7439">
            <v>1846200841</v>
          </cell>
          <cell r="B7439">
            <v>841</v>
          </cell>
          <cell r="C7439">
            <v>846200</v>
          </cell>
          <cell r="D7439">
            <v>1</v>
          </cell>
          <cell r="E7439">
            <v>0</v>
          </cell>
          <cell r="F7439" t="str">
            <v>מ' עיוורים 0662510</v>
          </cell>
          <cell r="G7439" t="str">
            <v>קשיח</v>
          </cell>
          <cell r="H7439">
            <v>0</v>
          </cell>
          <cell r="I7439">
            <v>0</v>
          </cell>
        </row>
        <row r="7440">
          <cell r="A7440">
            <v>1846200842</v>
          </cell>
          <cell r="B7440">
            <v>842</v>
          </cell>
          <cell r="C7440">
            <v>846200</v>
          </cell>
          <cell r="D7440">
            <v>1</v>
          </cell>
          <cell r="E7440">
            <v>0</v>
          </cell>
          <cell r="F7440" t="str">
            <v>אגודה למען העיוור</v>
          </cell>
          <cell r="G7440" t="str">
            <v>גמיש</v>
          </cell>
          <cell r="H7440">
            <v>0</v>
          </cell>
          <cell r="I7440">
            <v>0</v>
          </cell>
        </row>
        <row r="7441">
          <cell r="A7441">
            <v>1846200892</v>
          </cell>
          <cell r="B7441">
            <v>892</v>
          </cell>
          <cell r="C7441">
            <v>846200</v>
          </cell>
          <cell r="D7441">
            <v>1</v>
          </cell>
          <cell r="E7441">
            <v>0</v>
          </cell>
          <cell r="F7441" t="str">
            <v>אגודה למען העיוור</v>
          </cell>
          <cell r="G7441" t="str">
            <v>קשיח</v>
          </cell>
          <cell r="H7441">
            <v>0</v>
          </cell>
          <cell r="I7441">
            <v>0</v>
          </cell>
        </row>
        <row r="7442">
          <cell r="A7442">
            <v>1846200961</v>
          </cell>
          <cell r="B7442">
            <v>961</v>
          </cell>
          <cell r="C7442">
            <v>846200</v>
          </cell>
          <cell r="D7442">
            <v>1</v>
          </cell>
          <cell r="E7442">
            <v>0</v>
          </cell>
          <cell r="F7442" t="str">
            <v>רז' פעולות ורכישות</v>
          </cell>
          <cell r="G7442" t="str">
            <v>גמיש</v>
          </cell>
          <cell r="H7442">
            <v>0</v>
          </cell>
          <cell r="I7442">
            <v>0</v>
          </cell>
        </row>
        <row r="7443">
          <cell r="A7443" t="e">
            <v>#VALUE!</v>
          </cell>
          <cell r="B7443" t="str">
            <v>846200  סך הכל</v>
          </cell>
          <cell r="C7443">
            <v>0</v>
          </cell>
          <cell r="D7443">
            <v>0</v>
          </cell>
          <cell r="E7443">
            <v>0</v>
          </cell>
          <cell r="F7443" t="str">
            <v xml:space="preserve">שיקום העיוור      </v>
          </cell>
          <cell r="G7443">
            <v>0</v>
          </cell>
          <cell r="H7443">
            <v>0</v>
          </cell>
          <cell r="I7443">
            <v>1940000</v>
          </cell>
        </row>
        <row r="7444">
          <cell r="A7444">
            <v>18465000</v>
          </cell>
          <cell r="B7444">
            <v>0</v>
          </cell>
          <cell r="C7444">
            <v>846500</v>
          </cell>
          <cell r="D7444">
            <v>1</v>
          </cell>
          <cell r="E7444">
            <v>0</v>
          </cell>
          <cell r="F7444" t="str">
            <v xml:space="preserve">שיקום נכים        </v>
          </cell>
          <cell r="G7444" t="str">
            <v xml:space="preserve"> </v>
          </cell>
          <cell r="H7444">
            <v>0</v>
          </cell>
          <cell r="I7444">
            <v>0</v>
          </cell>
        </row>
        <row r="7445">
          <cell r="A7445">
            <v>1846500431</v>
          </cell>
          <cell r="B7445">
            <v>431</v>
          </cell>
          <cell r="C7445">
            <v>846500</v>
          </cell>
          <cell r="D7445">
            <v>1</v>
          </cell>
          <cell r="E7445">
            <v>0</v>
          </cell>
          <cell r="F7445" t="str">
            <v xml:space="preserve">חשמל              </v>
          </cell>
          <cell r="G7445" t="str">
            <v>קשיח</v>
          </cell>
          <cell r="H7445">
            <v>0</v>
          </cell>
          <cell r="I7445">
            <v>0</v>
          </cell>
        </row>
        <row r="7446">
          <cell r="A7446">
            <v>1846500781</v>
          </cell>
          <cell r="B7446">
            <v>781</v>
          </cell>
          <cell r="C7446">
            <v>846500</v>
          </cell>
          <cell r="D7446">
            <v>1</v>
          </cell>
          <cell r="E7446">
            <v>0</v>
          </cell>
          <cell r="F7446" t="str">
            <v xml:space="preserve">שקום מיוחד מקומי  </v>
          </cell>
          <cell r="G7446" t="str">
            <v>גמיש</v>
          </cell>
          <cell r="H7446">
            <v>0</v>
          </cell>
          <cell r="I7446">
            <v>54000</v>
          </cell>
        </row>
        <row r="7447">
          <cell r="A7447">
            <v>1846500782</v>
          </cell>
          <cell r="B7447">
            <v>782</v>
          </cell>
          <cell r="C7447">
            <v>846500</v>
          </cell>
          <cell r="D7447">
            <v>1</v>
          </cell>
          <cell r="E7447">
            <v>0</v>
          </cell>
          <cell r="F7447" t="str">
            <v>תרגום לשפת החרשים</v>
          </cell>
          <cell r="G7447" t="str">
            <v>גמיש</v>
          </cell>
          <cell r="H7447">
            <v>0</v>
          </cell>
          <cell r="I7447">
            <v>17000</v>
          </cell>
        </row>
        <row r="7448">
          <cell r="A7448">
            <v>1846500800</v>
          </cell>
          <cell r="B7448">
            <v>800</v>
          </cell>
          <cell r="C7448">
            <v>846500</v>
          </cell>
          <cell r="D7448">
            <v>1</v>
          </cell>
          <cell r="E7448">
            <v>0</v>
          </cell>
          <cell r="F7448" t="str">
            <v>השת' תמיכות תרומות</v>
          </cell>
          <cell r="G7448" t="str">
            <v xml:space="preserve"> </v>
          </cell>
          <cell r="H7448">
            <v>0</v>
          </cell>
          <cell r="I7448">
            <v>0</v>
          </cell>
        </row>
        <row r="7449">
          <cell r="A7449">
            <v>1846500811</v>
          </cell>
          <cell r="B7449">
            <v>811</v>
          </cell>
          <cell r="C7449">
            <v>846500</v>
          </cell>
          <cell r="D7449">
            <v>1</v>
          </cell>
          <cell r="E7449">
            <v>0</v>
          </cell>
          <cell r="F7449" t="str">
            <v>מרכזי איבחון ושיקום</v>
          </cell>
          <cell r="G7449" t="str">
            <v>קשיח</v>
          </cell>
          <cell r="H7449">
            <v>0</v>
          </cell>
          <cell r="I7449">
            <v>320000</v>
          </cell>
        </row>
        <row r="7450">
          <cell r="A7450">
            <v>1846500812</v>
          </cell>
          <cell r="B7450">
            <v>812</v>
          </cell>
          <cell r="C7450">
            <v>846500</v>
          </cell>
          <cell r="D7450">
            <v>1</v>
          </cell>
          <cell r="E7450">
            <v>0</v>
          </cell>
          <cell r="F7450" t="str">
            <v>הסעות נכים 0622100</v>
          </cell>
          <cell r="G7450" t="str">
            <v>קשיח</v>
          </cell>
          <cell r="H7450">
            <v>0</v>
          </cell>
          <cell r="I7450">
            <v>50000</v>
          </cell>
        </row>
        <row r="7451">
          <cell r="A7451">
            <v>1846500813</v>
          </cell>
          <cell r="B7451">
            <v>813</v>
          </cell>
          <cell r="C7451">
            <v>846500</v>
          </cell>
          <cell r="D7451">
            <v>1</v>
          </cell>
          <cell r="E7451">
            <v>0</v>
          </cell>
          <cell r="F7451" t="str">
            <v>שיקום מוגבלויות</v>
          </cell>
          <cell r="G7451" t="str">
            <v>קשיח</v>
          </cell>
          <cell r="H7451">
            <v>0.16666666666666674</v>
          </cell>
          <cell r="I7451">
            <v>700000</v>
          </cell>
        </row>
        <row r="7452">
          <cell r="A7452">
            <v>1846500814</v>
          </cell>
          <cell r="B7452">
            <v>814</v>
          </cell>
          <cell r="C7452">
            <v>846500</v>
          </cell>
          <cell r="D7452">
            <v>1</v>
          </cell>
          <cell r="E7452">
            <v>0</v>
          </cell>
          <cell r="F7452" t="str">
            <v>מרכז למשפחה</v>
          </cell>
          <cell r="G7452" t="str">
            <v>קשיח</v>
          </cell>
          <cell r="H7452">
            <v>0</v>
          </cell>
          <cell r="I7452">
            <v>111900</v>
          </cell>
        </row>
        <row r="7453">
          <cell r="A7453">
            <v>1846500815</v>
          </cell>
          <cell r="B7453">
            <v>815</v>
          </cell>
          <cell r="C7453">
            <v>846500</v>
          </cell>
          <cell r="D7453">
            <v>1</v>
          </cell>
          <cell r="E7453">
            <v>0</v>
          </cell>
          <cell r="F7453" t="str">
            <v>נכים בפנימ 0621040</v>
          </cell>
          <cell r="G7453" t="str">
            <v>קשיח</v>
          </cell>
          <cell r="H7453">
            <v>0.15613382899628259</v>
          </cell>
          <cell r="I7453">
            <v>15550000</v>
          </cell>
        </row>
        <row r="7454">
          <cell r="A7454">
            <v>1846500816</v>
          </cell>
          <cell r="B7454">
            <v>816</v>
          </cell>
          <cell r="C7454">
            <v>846500</v>
          </cell>
          <cell r="D7454">
            <v>1</v>
          </cell>
          <cell r="E7454">
            <v>0</v>
          </cell>
          <cell r="F7454" t="str">
            <v>נכה באומנה 0621050</v>
          </cell>
          <cell r="G7454" t="str">
            <v>קשיח</v>
          </cell>
          <cell r="H7454">
            <v>0</v>
          </cell>
          <cell r="I7454">
            <v>540000</v>
          </cell>
        </row>
        <row r="7455">
          <cell r="A7455">
            <v>1846500817</v>
          </cell>
          <cell r="B7455">
            <v>817</v>
          </cell>
          <cell r="C7455">
            <v>846500</v>
          </cell>
          <cell r="D7455">
            <v>1</v>
          </cell>
          <cell r="E7455">
            <v>0</v>
          </cell>
          <cell r="F7455" t="str">
            <v>נכה פנימ גז0621041</v>
          </cell>
          <cell r="G7455" t="str">
            <v>קשיח</v>
          </cell>
          <cell r="H7455">
            <v>0</v>
          </cell>
          <cell r="I7455">
            <v>220000</v>
          </cell>
        </row>
        <row r="7456">
          <cell r="A7456">
            <v>1846500818</v>
          </cell>
          <cell r="B7456">
            <v>818</v>
          </cell>
          <cell r="C7456">
            <v>846500</v>
          </cell>
          <cell r="D7456">
            <v>1</v>
          </cell>
          <cell r="E7456">
            <v>0</v>
          </cell>
          <cell r="F7456" t="str">
            <v>תעסוקה מוגנת למוגבל</v>
          </cell>
          <cell r="G7456" t="str">
            <v>קשיח</v>
          </cell>
          <cell r="H7456">
            <v>0</v>
          </cell>
          <cell r="I7456">
            <v>1328000</v>
          </cell>
        </row>
        <row r="7457">
          <cell r="A7457">
            <v>1846500819</v>
          </cell>
          <cell r="B7457">
            <v>819</v>
          </cell>
          <cell r="C7457">
            <v>846500</v>
          </cell>
          <cell r="D7457">
            <v>1</v>
          </cell>
          <cell r="E7457">
            <v>0</v>
          </cell>
          <cell r="F7457" t="str">
            <v>מרכז נוער לשיקום</v>
          </cell>
          <cell r="G7457" t="str">
            <v>גמיש</v>
          </cell>
          <cell r="H7457">
            <v>0</v>
          </cell>
          <cell r="I7457">
            <v>475000</v>
          </cell>
        </row>
        <row r="7458">
          <cell r="A7458">
            <v>1846500841</v>
          </cell>
          <cell r="B7458">
            <v>841</v>
          </cell>
          <cell r="C7458">
            <v>846500</v>
          </cell>
          <cell r="D7458">
            <v>1</v>
          </cell>
          <cell r="E7458">
            <v>0</v>
          </cell>
          <cell r="F7458" t="str">
            <v>קהילה תומכת</v>
          </cell>
          <cell r="G7458" t="str">
            <v>גמיש</v>
          </cell>
          <cell r="H7458">
            <v>0</v>
          </cell>
          <cell r="I7458">
            <v>320000</v>
          </cell>
        </row>
        <row r="7459">
          <cell r="A7459">
            <v>1846500842</v>
          </cell>
          <cell r="B7459">
            <v>842</v>
          </cell>
          <cell r="C7459">
            <v>846500</v>
          </cell>
          <cell r="D7459">
            <v>1</v>
          </cell>
          <cell r="E7459">
            <v>0</v>
          </cell>
          <cell r="F7459" t="str">
            <v>מרכז יום לנפגעי ראש</v>
          </cell>
          <cell r="G7459" t="str">
            <v>קשיח</v>
          </cell>
          <cell r="H7459">
            <v>0.75</v>
          </cell>
          <cell r="I7459">
            <v>1400000</v>
          </cell>
        </row>
        <row r="7460">
          <cell r="A7460">
            <v>1846500843</v>
          </cell>
          <cell r="B7460">
            <v>843</v>
          </cell>
          <cell r="C7460">
            <v>846500</v>
          </cell>
          <cell r="D7460">
            <v>1</v>
          </cell>
          <cell r="E7460">
            <v>0</v>
          </cell>
          <cell r="F7460" t="str">
            <v>נופשונים מש"ה ושיקום</v>
          </cell>
          <cell r="G7460" t="str">
            <v>קשיח</v>
          </cell>
          <cell r="H7460">
            <v>0</v>
          </cell>
          <cell r="I7460">
            <v>260000</v>
          </cell>
        </row>
        <row r="7461">
          <cell r="A7461">
            <v>1846500844</v>
          </cell>
          <cell r="B7461">
            <v>844</v>
          </cell>
          <cell r="C7461">
            <v>846500</v>
          </cell>
          <cell r="D7461">
            <v>1</v>
          </cell>
          <cell r="E7461">
            <v>0</v>
          </cell>
          <cell r="F7461" t="str">
            <v>הסעות למעונות יום</v>
          </cell>
          <cell r="G7461" t="str">
            <v>גמיש</v>
          </cell>
          <cell r="H7461">
            <v>0.37037037037037046</v>
          </cell>
          <cell r="I7461">
            <v>2220000</v>
          </cell>
        </row>
        <row r="7462">
          <cell r="A7462">
            <v>1846500845</v>
          </cell>
          <cell r="B7462">
            <v>845</v>
          </cell>
          <cell r="C7462">
            <v>846500</v>
          </cell>
          <cell r="D7462">
            <v>1</v>
          </cell>
          <cell r="E7462">
            <v>0</v>
          </cell>
          <cell r="F7462" t="str">
            <v>מלווים למעונות יום</v>
          </cell>
          <cell r="G7462" t="str">
            <v>גמיש</v>
          </cell>
          <cell r="H7462">
            <v>0.19999999999999996</v>
          </cell>
          <cell r="I7462">
            <v>2400000</v>
          </cell>
        </row>
        <row r="7463">
          <cell r="A7463">
            <v>1846500846</v>
          </cell>
          <cell r="B7463">
            <v>846</v>
          </cell>
          <cell r="C7463">
            <v>846500</v>
          </cell>
          <cell r="D7463">
            <v>1</v>
          </cell>
          <cell r="E7463">
            <v>0</v>
          </cell>
          <cell r="F7463" t="str">
            <v>מועדונית חינוך מיוחד</v>
          </cell>
          <cell r="G7463" t="str">
            <v>קשיח</v>
          </cell>
          <cell r="H7463">
            <v>-1</v>
          </cell>
          <cell r="I7463">
            <v>0</v>
          </cell>
        </row>
        <row r="7464">
          <cell r="A7464">
            <v>1846500847</v>
          </cell>
          <cell r="B7464">
            <v>847</v>
          </cell>
          <cell r="C7464">
            <v>846500</v>
          </cell>
          <cell r="D7464">
            <v>1</v>
          </cell>
          <cell r="E7464">
            <v>0</v>
          </cell>
          <cell r="F7464" t="str">
            <v>תכניות תעסוקה</v>
          </cell>
          <cell r="G7464" t="str">
            <v>גמיש</v>
          </cell>
          <cell r="H7464">
            <v>0</v>
          </cell>
          <cell r="I7464">
            <v>600000</v>
          </cell>
        </row>
        <row r="7465">
          <cell r="A7465">
            <v>1846500880</v>
          </cell>
          <cell r="B7465">
            <v>880</v>
          </cell>
          <cell r="C7465">
            <v>846500</v>
          </cell>
          <cell r="D7465">
            <v>1</v>
          </cell>
          <cell r="E7465">
            <v>0</v>
          </cell>
          <cell r="F7465" t="str">
            <v>של'ילד חריג0855650</v>
          </cell>
          <cell r="G7465" t="str">
            <v>קשיח</v>
          </cell>
          <cell r="H7465">
            <v>0.33333333333333326</v>
          </cell>
          <cell r="I7465">
            <v>480000</v>
          </cell>
        </row>
        <row r="7466">
          <cell r="A7466">
            <v>1846500881</v>
          </cell>
          <cell r="B7466">
            <v>881</v>
          </cell>
          <cell r="C7466">
            <v>846500</v>
          </cell>
          <cell r="D7466">
            <v>1</v>
          </cell>
          <cell r="E7466">
            <v>0</v>
          </cell>
          <cell r="F7466" t="str">
            <v>מע' ממש'שיק0682950</v>
          </cell>
          <cell r="G7466" t="str">
            <v>קשיח</v>
          </cell>
          <cell r="H7466">
            <v>0.16963528413910089</v>
          </cell>
          <cell r="I7466">
            <v>551600</v>
          </cell>
        </row>
        <row r="7467">
          <cell r="A7467">
            <v>1846500882</v>
          </cell>
          <cell r="B7467">
            <v>882</v>
          </cell>
          <cell r="C7467">
            <v>846500</v>
          </cell>
          <cell r="D7467">
            <v>1</v>
          </cell>
          <cell r="E7467">
            <v>0</v>
          </cell>
          <cell r="F7467" t="str">
            <v>הסעות לאוטיסטים</v>
          </cell>
          <cell r="G7467" t="str">
            <v>קשיח</v>
          </cell>
          <cell r="H7467">
            <v>0</v>
          </cell>
          <cell r="I7467">
            <v>220000</v>
          </cell>
        </row>
        <row r="7468">
          <cell r="A7468">
            <v>1846500883</v>
          </cell>
          <cell r="B7468">
            <v>883</v>
          </cell>
          <cell r="C7468">
            <v>846500</v>
          </cell>
          <cell r="D7468">
            <v>1</v>
          </cell>
          <cell r="E7468">
            <v>0</v>
          </cell>
          <cell r="F7468" t="str">
            <v>מועדונית שיקום</v>
          </cell>
          <cell r="G7468" t="str">
            <v>קשיח</v>
          </cell>
          <cell r="H7468">
            <v>0</v>
          </cell>
          <cell r="I7468">
            <v>0</v>
          </cell>
        </row>
        <row r="7469">
          <cell r="A7469">
            <v>1846500884</v>
          </cell>
          <cell r="B7469">
            <v>884</v>
          </cell>
          <cell r="C7469">
            <v>846500</v>
          </cell>
          <cell r="D7469">
            <v>1</v>
          </cell>
          <cell r="E7469">
            <v>0</v>
          </cell>
          <cell r="F7469" t="str">
            <v>אוטיסטים</v>
          </cell>
          <cell r="G7469" t="str">
            <v>קשיח</v>
          </cell>
          <cell r="H7469">
            <v>0.21428571428571419</v>
          </cell>
          <cell r="I7469">
            <v>22100000</v>
          </cell>
        </row>
        <row r="7470">
          <cell r="A7470">
            <v>1846500885</v>
          </cell>
          <cell r="B7470">
            <v>885</v>
          </cell>
          <cell r="C7470">
            <v>846500</v>
          </cell>
          <cell r="D7470">
            <v>1</v>
          </cell>
          <cell r="E7470">
            <v>0</v>
          </cell>
          <cell r="F7470" t="str">
            <v>פעולות קיץ לאוטיסטים</v>
          </cell>
          <cell r="G7470" t="str">
            <v>קשיח</v>
          </cell>
          <cell r="H7470">
            <v>2.7837259100642386E-2</v>
          </cell>
          <cell r="I7470">
            <v>96000</v>
          </cell>
        </row>
        <row r="7471">
          <cell r="A7471">
            <v>1846500886</v>
          </cell>
          <cell r="B7471">
            <v>886</v>
          </cell>
          <cell r="C7471">
            <v>846500</v>
          </cell>
          <cell r="D7471">
            <v>1</v>
          </cell>
          <cell r="E7471">
            <v>0</v>
          </cell>
          <cell r="F7471" t="str">
            <v xml:space="preserve">מועדון הדרים      </v>
          </cell>
          <cell r="G7471" t="str">
            <v>קשיח</v>
          </cell>
          <cell r="H7471">
            <v>0</v>
          </cell>
          <cell r="I7471">
            <v>0</v>
          </cell>
        </row>
        <row r="7472">
          <cell r="A7472">
            <v>1846500887</v>
          </cell>
          <cell r="B7472">
            <v>887</v>
          </cell>
          <cell r="C7472">
            <v>846500</v>
          </cell>
          <cell r="D7472">
            <v>1</v>
          </cell>
          <cell r="E7472">
            <v>0</v>
          </cell>
          <cell r="F7472" t="str">
            <v>מ.יום שיקומי622110</v>
          </cell>
          <cell r="G7472" t="str">
            <v>קשיח</v>
          </cell>
          <cell r="H7472">
            <v>0.18181818181818188</v>
          </cell>
          <cell r="I7472">
            <v>7800000</v>
          </cell>
        </row>
        <row r="7473">
          <cell r="A7473">
            <v>1846500891</v>
          </cell>
          <cell r="B7473">
            <v>891</v>
          </cell>
          <cell r="C7473">
            <v>846500</v>
          </cell>
          <cell r="D7473">
            <v>1</v>
          </cell>
          <cell r="E7473">
            <v>0</v>
          </cell>
          <cell r="F7473" t="str">
            <v>מועדוניות רשת</v>
          </cell>
          <cell r="G7473" t="str">
            <v>גמיש</v>
          </cell>
          <cell r="H7473">
            <v>0</v>
          </cell>
          <cell r="I7473">
            <v>80900</v>
          </cell>
        </row>
        <row r="7474">
          <cell r="A7474">
            <v>1846500895</v>
          </cell>
          <cell r="B7474">
            <v>895</v>
          </cell>
          <cell r="C7474">
            <v>846500</v>
          </cell>
          <cell r="D7474">
            <v>1</v>
          </cell>
          <cell r="E7474">
            <v>0</v>
          </cell>
          <cell r="F7474" t="str">
            <v xml:space="preserve">השתתפות באיל"ן    </v>
          </cell>
          <cell r="G7474" t="str">
            <v>גמיש</v>
          </cell>
          <cell r="H7474">
            <v>0</v>
          </cell>
          <cell r="I7474">
            <v>0</v>
          </cell>
        </row>
        <row r="7475">
          <cell r="A7475">
            <v>1846500961</v>
          </cell>
          <cell r="B7475">
            <v>961</v>
          </cell>
          <cell r="C7475">
            <v>846500</v>
          </cell>
          <cell r="D7475">
            <v>1</v>
          </cell>
          <cell r="E7475">
            <v>0</v>
          </cell>
          <cell r="F7475" t="str">
            <v>רז' פעולות ורכישות</v>
          </cell>
          <cell r="G7475" t="str">
            <v>גמיש</v>
          </cell>
          <cell r="H7475">
            <v>0</v>
          </cell>
          <cell r="I7475">
            <v>0</v>
          </cell>
        </row>
        <row r="7476">
          <cell r="A7476" t="e">
            <v>#VALUE!</v>
          </cell>
          <cell r="B7476" t="str">
            <v>846500  סך הכל</v>
          </cell>
          <cell r="C7476">
            <v>0</v>
          </cell>
          <cell r="D7476">
            <v>0</v>
          </cell>
          <cell r="E7476">
            <v>0</v>
          </cell>
          <cell r="F7476" t="str">
            <v xml:space="preserve">שיקום נכים        </v>
          </cell>
          <cell r="G7476">
            <v>0</v>
          </cell>
          <cell r="H7476">
            <v>0.18602283366008443</v>
          </cell>
          <cell r="I7476">
            <v>57894400</v>
          </cell>
        </row>
        <row r="7477">
          <cell r="A7477">
            <v>18470000</v>
          </cell>
          <cell r="B7477">
            <v>0</v>
          </cell>
          <cell r="C7477">
            <v>847000</v>
          </cell>
          <cell r="D7477">
            <v>1</v>
          </cell>
          <cell r="E7477">
            <v>0</v>
          </cell>
          <cell r="F7477" t="str">
            <v xml:space="preserve">שרותי תקון        </v>
          </cell>
          <cell r="G7477" t="str">
            <v xml:space="preserve"> </v>
          </cell>
          <cell r="H7477">
            <v>0</v>
          </cell>
          <cell r="I7477">
            <v>0</v>
          </cell>
        </row>
        <row r="7478">
          <cell r="A7478">
            <v>18471000</v>
          </cell>
          <cell r="B7478">
            <v>0</v>
          </cell>
          <cell r="C7478">
            <v>847100</v>
          </cell>
          <cell r="D7478">
            <v>1</v>
          </cell>
          <cell r="E7478">
            <v>0</v>
          </cell>
          <cell r="F7478" t="str">
            <v xml:space="preserve">נוער מצוקה        </v>
          </cell>
          <cell r="G7478" t="str">
            <v xml:space="preserve"> </v>
          </cell>
          <cell r="H7478">
            <v>0</v>
          </cell>
          <cell r="I7478">
            <v>0</v>
          </cell>
        </row>
        <row r="7479">
          <cell r="A7479">
            <v>1847100400</v>
          </cell>
          <cell r="B7479">
            <v>400</v>
          </cell>
          <cell r="C7479">
            <v>847100</v>
          </cell>
          <cell r="D7479">
            <v>1</v>
          </cell>
          <cell r="E7479">
            <v>0</v>
          </cell>
          <cell r="F7479" t="str">
            <v>אחזקת בנינים וציוד</v>
          </cell>
          <cell r="G7479" t="str">
            <v xml:space="preserve"> </v>
          </cell>
          <cell r="H7479">
            <v>0</v>
          </cell>
          <cell r="I7479">
            <v>0</v>
          </cell>
        </row>
        <row r="7480">
          <cell r="A7480">
            <v>1847100431</v>
          </cell>
          <cell r="B7480">
            <v>431</v>
          </cell>
          <cell r="C7480">
            <v>847100</v>
          </cell>
          <cell r="D7480">
            <v>1</v>
          </cell>
          <cell r="E7480">
            <v>0</v>
          </cell>
          <cell r="F7480" t="str">
            <v xml:space="preserve">חשמל              </v>
          </cell>
          <cell r="G7480" t="str">
            <v>קשיח</v>
          </cell>
          <cell r="H7480">
            <v>0.10000000000000009</v>
          </cell>
          <cell r="I7480">
            <v>8250</v>
          </cell>
        </row>
        <row r="7481">
          <cell r="A7481">
            <v>1847100437</v>
          </cell>
          <cell r="B7481">
            <v>437</v>
          </cell>
          <cell r="C7481">
            <v>847100</v>
          </cell>
          <cell r="D7481">
            <v>1</v>
          </cell>
          <cell r="E7481">
            <v>0</v>
          </cell>
          <cell r="F7481" t="str">
            <v xml:space="preserve">אחזקת אזעקה       </v>
          </cell>
          <cell r="G7481" t="str">
            <v>קשיח</v>
          </cell>
          <cell r="H7481">
            <v>7.6923076923076872E-2</v>
          </cell>
          <cell r="I7481">
            <v>1400</v>
          </cell>
        </row>
        <row r="7482">
          <cell r="A7482">
            <v>1847100540</v>
          </cell>
          <cell r="B7482">
            <v>540</v>
          </cell>
          <cell r="C7482">
            <v>847100</v>
          </cell>
          <cell r="D7482">
            <v>1</v>
          </cell>
          <cell r="E7482">
            <v>0</v>
          </cell>
          <cell r="F7482" t="str">
            <v xml:space="preserve">הוצאות טלפון      </v>
          </cell>
          <cell r="G7482" t="str">
            <v>קשיח</v>
          </cell>
          <cell r="H7482">
            <v>-1</v>
          </cell>
          <cell r="I7482">
            <v>0</v>
          </cell>
        </row>
        <row r="7483">
          <cell r="A7483">
            <v>1847100544</v>
          </cell>
          <cell r="B7483">
            <v>544</v>
          </cell>
          <cell r="C7483">
            <v>847100</v>
          </cell>
          <cell r="D7483">
            <v>1</v>
          </cell>
          <cell r="E7483">
            <v>0</v>
          </cell>
          <cell r="F7483" t="str">
            <v xml:space="preserve">הוצאות דאר        </v>
          </cell>
          <cell r="G7483" t="str">
            <v>קשיח</v>
          </cell>
          <cell r="H7483">
            <v>0</v>
          </cell>
          <cell r="I7483">
            <v>0</v>
          </cell>
        </row>
        <row r="7484">
          <cell r="A7484">
            <v>1847100700</v>
          </cell>
          <cell r="B7484">
            <v>700</v>
          </cell>
          <cell r="C7484">
            <v>847100</v>
          </cell>
          <cell r="D7484">
            <v>1</v>
          </cell>
          <cell r="E7484">
            <v>0</v>
          </cell>
          <cell r="F7484" t="str">
            <v xml:space="preserve">הוצאות לפעולות    </v>
          </cell>
          <cell r="G7484" t="str">
            <v xml:space="preserve"> </v>
          </cell>
          <cell r="H7484">
            <v>0</v>
          </cell>
          <cell r="I7484">
            <v>0</v>
          </cell>
        </row>
        <row r="7485">
          <cell r="A7485">
            <v>1847100752</v>
          </cell>
          <cell r="B7485">
            <v>752</v>
          </cell>
          <cell r="C7485">
            <v>847100</v>
          </cell>
          <cell r="D7485">
            <v>1</v>
          </cell>
          <cell r="E7485">
            <v>0</v>
          </cell>
          <cell r="F7485" t="str">
            <v>נקיון מועדון נערות</v>
          </cell>
          <cell r="G7485" t="str">
            <v>קשיח</v>
          </cell>
          <cell r="H7485">
            <v>0</v>
          </cell>
          <cell r="I7485">
            <v>30500</v>
          </cell>
        </row>
        <row r="7486">
          <cell r="A7486">
            <v>1847100782</v>
          </cell>
          <cell r="B7486">
            <v>782</v>
          </cell>
          <cell r="C7486">
            <v>847100</v>
          </cell>
          <cell r="D7486">
            <v>1</v>
          </cell>
          <cell r="E7486">
            <v>0</v>
          </cell>
          <cell r="F7486" t="str">
            <v>פעילות מועד' נערות</v>
          </cell>
          <cell r="G7486" t="str">
            <v>גמיש</v>
          </cell>
          <cell r="H7486">
            <v>0</v>
          </cell>
          <cell r="I7486">
            <v>7000</v>
          </cell>
        </row>
        <row r="7487">
          <cell r="A7487">
            <v>1847100800</v>
          </cell>
          <cell r="B7487">
            <v>800</v>
          </cell>
          <cell r="C7487">
            <v>847100</v>
          </cell>
          <cell r="D7487">
            <v>1</v>
          </cell>
          <cell r="E7487">
            <v>0</v>
          </cell>
          <cell r="F7487" t="str">
            <v>השת' תמיכות תרומות</v>
          </cell>
          <cell r="G7487" t="str">
            <v xml:space="preserve"> </v>
          </cell>
          <cell r="H7487">
            <v>0</v>
          </cell>
          <cell r="I7487">
            <v>0</v>
          </cell>
        </row>
        <row r="7488">
          <cell r="A7488">
            <v>1847100811</v>
          </cell>
          <cell r="B7488">
            <v>811</v>
          </cell>
          <cell r="C7488">
            <v>847100</v>
          </cell>
          <cell r="D7488">
            <v>1</v>
          </cell>
          <cell r="E7488">
            <v>0</v>
          </cell>
          <cell r="F7488" t="str">
            <v>מט"ל</v>
          </cell>
          <cell r="G7488" t="str">
            <v>קשיח</v>
          </cell>
          <cell r="H7488">
            <v>0</v>
          </cell>
          <cell r="I7488">
            <v>0</v>
          </cell>
        </row>
        <row r="7489">
          <cell r="A7489">
            <v>1847100812</v>
          </cell>
          <cell r="B7489">
            <v>812</v>
          </cell>
          <cell r="C7489">
            <v>847100</v>
          </cell>
          <cell r="D7489">
            <v>1</v>
          </cell>
          <cell r="E7489">
            <v>0</v>
          </cell>
          <cell r="F7489" t="str">
            <v>בתים חמים לנערות</v>
          </cell>
          <cell r="G7489" t="str">
            <v>קשיח</v>
          </cell>
          <cell r="H7489">
            <v>0.46666666666666656</v>
          </cell>
          <cell r="I7489">
            <v>440000</v>
          </cell>
        </row>
        <row r="7490">
          <cell r="A7490">
            <v>1847100813</v>
          </cell>
          <cell r="B7490">
            <v>813</v>
          </cell>
          <cell r="C7490">
            <v>847100</v>
          </cell>
          <cell r="D7490">
            <v>1</v>
          </cell>
          <cell r="E7490">
            <v>0</v>
          </cell>
          <cell r="F7490" t="str">
            <v>מעונות חסות 166030</v>
          </cell>
          <cell r="G7490" t="str">
            <v>קשיח</v>
          </cell>
          <cell r="H7490">
            <v>1.6666666666666665</v>
          </cell>
          <cell r="I7490">
            <v>320000</v>
          </cell>
        </row>
        <row r="7491">
          <cell r="A7491">
            <v>1847100814</v>
          </cell>
          <cell r="B7491">
            <v>814</v>
          </cell>
          <cell r="C7491">
            <v>847100</v>
          </cell>
          <cell r="D7491">
            <v>1</v>
          </cell>
          <cell r="E7491">
            <v>0</v>
          </cell>
          <cell r="F7491" t="str">
            <v>נערות מצוקה 165510</v>
          </cell>
          <cell r="G7491" t="str">
            <v>קשיח</v>
          </cell>
          <cell r="H7491">
            <v>0</v>
          </cell>
          <cell r="I7491">
            <v>280000</v>
          </cell>
        </row>
        <row r="7492">
          <cell r="A7492">
            <v>1847100815</v>
          </cell>
          <cell r="B7492">
            <v>815</v>
          </cell>
          <cell r="C7492">
            <v>847100</v>
          </cell>
          <cell r="D7492">
            <v>1</v>
          </cell>
          <cell r="E7492">
            <v>0</v>
          </cell>
          <cell r="F7492" t="str">
            <v>תכנית צל"ש</v>
          </cell>
          <cell r="G7492" t="str">
            <v>קשיח</v>
          </cell>
          <cell r="H7492">
            <v>0</v>
          </cell>
          <cell r="I7492">
            <v>25000</v>
          </cell>
        </row>
        <row r="7493">
          <cell r="A7493">
            <v>1847100816</v>
          </cell>
          <cell r="B7493">
            <v>816</v>
          </cell>
          <cell r="C7493">
            <v>847100</v>
          </cell>
          <cell r="D7493">
            <v>1</v>
          </cell>
          <cell r="E7493">
            <v>0</v>
          </cell>
          <cell r="F7493" t="str">
            <v>נוער וצעירים 1164023</v>
          </cell>
          <cell r="G7493" t="str">
            <v>קשיח</v>
          </cell>
          <cell r="H7493">
            <v>0.28571428571428581</v>
          </cell>
          <cell r="I7493">
            <v>360000</v>
          </cell>
        </row>
        <row r="7494">
          <cell r="A7494">
            <v>1847100817</v>
          </cell>
          <cell r="B7494">
            <v>817</v>
          </cell>
          <cell r="C7494">
            <v>847100</v>
          </cell>
          <cell r="D7494">
            <v>1</v>
          </cell>
          <cell r="E7494">
            <v>0</v>
          </cell>
          <cell r="F7494" t="str">
            <v>תכנית מית"ר</v>
          </cell>
          <cell r="G7494" t="str">
            <v>גמיש</v>
          </cell>
          <cell r="H7494">
            <v>0.60000000000000009</v>
          </cell>
          <cell r="I7494">
            <v>400000</v>
          </cell>
        </row>
        <row r="7495">
          <cell r="A7495">
            <v>1847100818</v>
          </cell>
          <cell r="B7495">
            <v>818</v>
          </cell>
          <cell r="C7495">
            <v>847100</v>
          </cell>
          <cell r="D7495">
            <v>1</v>
          </cell>
          <cell r="E7495">
            <v>0</v>
          </cell>
          <cell r="F7495" t="str">
            <v>מוגנות קיץ</v>
          </cell>
          <cell r="G7495" t="str">
            <v>קשיח</v>
          </cell>
          <cell r="H7495">
            <v>0</v>
          </cell>
          <cell r="I7495">
            <v>0</v>
          </cell>
        </row>
        <row r="7496">
          <cell r="A7496">
            <v>1847100841</v>
          </cell>
          <cell r="B7496">
            <v>841</v>
          </cell>
          <cell r="C7496">
            <v>847100</v>
          </cell>
          <cell r="D7496">
            <v>1</v>
          </cell>
          <cell r="E7496">
            <v>0</v>
          </cell>
          <cell r="F7496" t="str">
            <v>תכנית "אפיקים"</v>
          </cell>
          <cell r="G7496" t="str">
            <v>קשיח</v>
          </cell>
          <cell r="H7496">
            <v>0</v>
          </cell>
          <cell r="I7496">
            <v>0</v>
          </cell>
        </row>
        <row r="7497">
          <cell r="A7497">
            <v>1847100842</v>
          </cell>
          <cell r="B7497">
            <v>842</v>
          </cell>
          <cell r="C7497">
            <v>847100</v>
          </cell>
          <cell r="D7497">
            <v>1</v>
          </cell>
          <cell r="E7497">
            <v>0</v>
          </cell>
          <cell r="F7497" t="str">
            <v>תכנית "יתד"</v>
          </cell>
          <cell r="G7497" t="str">
            <v>גמיש</v>
          </cell>
          <cell r="H7497">
            <v>2.2222222222222143E-2</v>
          </cell>
          <cell r="I7497">
            <v>460000</v>
          </cell>
        </row>
        <row r="7498">
          <cell r="A7498">
            <v>1847100843</v>
          </cell>
          <cell r="B7498">
            <v>843</v>
          </cell>
          <cell r="C7498">
            <v>847100</v>
          </cell>
          <cell r="D7498">
            <v>1</v>
          </cell>
          <cell r="E7498">
            <v>0</v>
          </cell>
          <cell r="F7498" t="str">
            <v>צעירים חוץ ביתי</v>
          </cell>
          <cell r="G7498" t="str">
            <v>קשיח</v>
          </cell>
          <cell r="H7498">
            <v>9.2755774046934469E-2</v>
          </cell>
          <cell r="I7498">
            <v>2356200</v>
          </cell>
        </row>
        <row r="7499">
          <cell r="A7499">
            <v>1847100891</v>
          </cell>
          <cell r="B7499">
            <v>891</v>
          </cell>
          <cell r="C7499">
            <v>847100</v>
          </cell>
          <cell r="D7499">
            <v>1</v>
          </cell>
          <cell r="E7499">
            <v>0</v>
          </cell>
          <cell r="F7499" t="str">
            <v xml:space="preserve">מרכז ליעוץ מיני   </v>
          </cell>
          <cell r="G7499" t="str">
            <v>קשיח</v>
          </cell>
          <cell r="H7499">
            <v>0</v>
          </cell>
          <cell r="I7499">
            <v>24000</v>
          </cell>
        </row>
        <row r="7500">
          <cell r="A7500">
            <v>1847100892</v>
          </cell>
          <cell r="B7500">
            <v>892</v>
          </cell>
          <cell r="C7500">
            <v>847100</v>
          </cell>
          <cell r="D7500">
            <v>1</v>
          </cell>
          <cell r="E7500">
            <v>0</v>
          </cell>
          <cell r="F7500" t="str">
            <v>פרוייקט גחליליות</v>
          </cell>
          <cell r="G7500" t="str">
            <v>גמיש</v>
          </cell>
          <cell r="H7500">
            <v>0</v>
          </cell>
          <cell r="I7500">
            <v>65000</v>
          </cell>
        </row>
        <row r="7501">
          <cell r="A7501">
            <v>1847100961</v>
          </cell>
          <cell r="B7501">
            <v>961</v>
          </cell>
          <cell r="C7501">
            <v>847100</v>
          </cell>
          <cell r="D7501">
            <v>1</v>
          </cell>
          <cell r="E7501">
            <v>0</v>
          </cell>
          <cell r="F7501" t="str">
            <v>רז' פעולות ורכישות</v>
          </cell>
          <cell r="G7501" t="str">
            <v>גמיש</v>
          </cell>
          <cell r="H7501">
            <v>0</v>
          </cell>
          <cell r="I7501">
            <v>0</v>
          </cell>
        </row>
        <row r="7502">
          <cell r="A7502" t="e">
            <v>#VALUE!</v>
          </cell>
          <cell r="B7502" t="str">
            <v>847100  סך הכל</v>
          </cell>
          <cell r="C7502">
            <v>0</v>
          </cell>
          <cell r="D7502">
            <v>0</v>
          </cell>
          <cell r="E7502">
            <v>0</v>
          </cell>
          <cell r="F7502" t="str">
            <v xml:space="preserve">נוער מצוקה        </v>
          </cell>
          <cell r="G7502">
            <v>0</v>
          </cell>
          <cell r="H7502">
            <v>0.19520402291661454</v>
          </cell>
          <cell r="I7502">
            <v>4777350</v>
          </cell>
        </row>
        <row r="7503">
          <cell r="A7503">
            <v>18473000</v>
          </cell>
          <cell r="B7503">
            <v>0</v>
          </cell>
          <cell r="C7503">
            <v>847300</v>
          </cell>
          <cell r="D7503">
            <v>1</v>
          </cell>
          <cell r="E7503">
            <v>0</v>
          </cell>
          <cell r="F7503" t="str">
            <v xml:space="preserve">סמים              </v>
          </cell>
          <cell r="G7503" t="str">
            <v xml:space="preserve"> </v>
          </cell>
          <cell r="H7503">
            <v>0</v>
          </cell>
          <cell r="I7503">
            <v>0</v>
          </cell>
        </row>
        <row r="7504">
          <cell r="A7504">
            <v>1847300110</v>
          </cell>
          <cell r="B7504">
            <v>110</v>
          </cell>
          <cell r="C7504">
            <v>847300</v>
          </cell>
          <cell r="D7504">
            <v>1</v>
          </cell>
          <cell r="E7504">
            <v>0</v>
          </cell>
          <cell r="F7504" t="str">
            <v>השכר הקובע-תקציבית</v>
          </cell>
          <cell r="G7504" t="str">
            <v>שכר</v>
          </cell>
          <cell r="H7504">
            <v>0</v>
          </cell>
          <cell r="I7504">
            <v>0</v>
          </cell>
        </row>
        <row r="7505">
          <cell r="A7505">
            <v>1847300122</v>
          </cell>
          <cell r="B7505">
            <v>122</v>
          </cell>
          <cell r="C7505">
            <v>847300</v>
          </cell>
          <cell r="D7505">
            <v>1</v>
          </cell>
          <cell r="E7505">
            <v>0</v>
          </cell>
          <cell r="F7505" t="str">
            <v xml:space="preserve">ביגוד             </v>
          </cell>
          <cell r="G7505" t="str">
            <v>שכר</v>
          </cell>
          <cell r="H7505">
            <v>0</v>
          </cell>
          <cell r="I7505">
            <v>0</v>
          </cell>
        </row>
        <row r="7506">
          <cell r="A7506">
            <v>1847300126</v>
          </cell>
          <cell r="B7506">
            <v>126</v>
          </cell>
          <cell r="C7506">
            <v>847300</v>
          </cell>
          <cell r="D7506">
            <v>1</v>
          </cell>
          <cell r="E7506">
            <v>0</v>
          </cell>
          <cell r="F7506" t="str">
            <v xml:space="preserve">דמי הבראה         </v>
          </cell>
          <cell r="G7506" t="str">
            <v>שכר</v>
          </cell>
          <cell r="H7506">
            <v>0</v>
          </cell>
          <cell r="I7506">
            <v>0</v>
          </cell>
        </row>
        <row r="7507">
          <cell r="A7507">
            <v>1847300130</v>
          </cell>
          <cell r="B7507">
            <v>130</v>
          </cell>
          <cell r="C7507">
            <v>847300</v>
          </cell>
          <cell r="D7507">
            <v>1</v>
          </cell>
          <cell r="E7507">
            <v>0</v>
          </cell>
          <cell r="F7507" t="str">
            <v xml:space="preserve">שעות נוספות       </v>
          </cell>
          <cell r="G7507" t="str">
            <v>שכר</v>
          </cell>
          <cell r="H7507">
            <v>0</v>
          </cell>
          <cell r="I7507">
            <v>0</v>
          </cell>
        </row>
        <row r="7508">
          <cell r="A7508">
            <v>1847300140</v>
          </cell>
          <cell r="B7508">
            <v>140</v>
          </cell>
          <cell r="C7508">
            <v>847300</v>
          </cell>
          <cell r="D7508">
            <v>1</v>
          </cell>
          <cell r="E7508">
            <v>0</v>
          </cell>
          <cell r="F7508" t="str">
            <v>השתתפות באחזקת רכב</v>
          </cell>
          <cell r="G7508" t="str">
            <v>שכר</v>
          </cell>
          <cell r="H7508">
            <v>0</v>
          </cell>
          <cell r="I7508">
            <v>0</v>
          </cell>
        </row>
        <row r="7509">
          <cell r="A7509">
            <v>1847300431</v>
          </cell>
          <cell r="B7509">
            <v>431</v>
          </cell>
          <cell r="C7509">
            <v>847300</v>
          </cell>
          <cell r="D7509">
            <v>1</v>
          </cell>
          <cell r="E7509">
            <v>0</v>
          </cell>
          <cell r="F7509" t="str">
            <v xml:space="preserve">חשמל              </v>
          </cell>
          <cell r="G7509" t="str">
            <v>קשיח</v>
          </cell>
          <cell r="H7509">
            <v>0</v>
          </cell>
          <cell r="I7509">
            <v>0</v>
          </cell>
        </row>
        <row r="7510">
          <cell r="A7510">
            <v>1847300540</v>
          </cell>
          <cell r="B7510">
            <v>540</v>
          </cell>
          <cell r="C7510">
            <v>847300</v>
          </cell>
          <cell r="D7510">
            <v>1</v>
          </cell>
          <cell r="E7510">
            <v>0</v>
          </cell>
          <cell r="F7510" t="str">
            <v xml:space="preserve">הוצאות טלפון      </v>
          </cell>
          <cell r="G7510" t="str">
            <v>קשיח</v>
          </cell>
          <cell r="H7510">
            <v>0</v>
          </cell>
          <cell r="I7510">
            <v>0</v>
          </cell>
        </row>
        <row r="7511">
          <cell r="A7511">
            <v>1847300544</v>
          </cell>
          <cell r="B7511">
            <v>544</v>
          </cell>
          <cell r="C7511">
            <v>847300</v>
          </cell>
          <cell r="D7511">
            <v>1</v>
          </cell>
          <cell r="E7511">
            <v>0</v>
          </cell>
          <cell r="F7511" t="str">
            <v xml:space="preserve">הוצאות דאר        </v>
          </cell>
          <cell r="G7511" t="str">
            <v>קשיח</v>
          </cell>
          <cell r="H7511">
            <v>0</v>
          </cell>
          <cell r="I7511">
            <v>0</v>
          </cell>
        </row>
        <row r="7512">
          <cell r="A7512">
            <v>1847300723</v>
          </cell>
          <cell r="B7512">
            <v>723</v>
          </cell>
          <cell r="C7512">
            <v>847300</v>
          </cell>
          <cell r="D7512">
            <v>1</v>
          </cell>
          <cell r="E7512">
            <v>0</v>
          </cell>
          <cell r="F7512" t="str">
            <v xml:space="preserve">חומרים            </v>
          </cell>
          <cell r="G7512" t="str">
            <v>גמיש</v>
          </cell>
          <cell r="H7512">
            <v>0</v>
          </cell>
          <cell r="I7512">
            <v>0</v>
          </cell>
        </row>
        <row r="7513">
          <cell r="A7513">
            <v>1847300751</v>
          </cell>
          <cell r="B7513">
            <v>751</v>
          </cell>
          <cell r="C7513">
            <v>847300</v>
          </cell>
          <cell r="D7513">
            <v>1</v>
          </cell>
          <cell r="E7513">
            <v>0</v>
          </cell>
          <cell r="F7513" t="str">
            <v xml:space="preserve">עבודות קבלניות    </v>
          </cell>
          <cell r="G7513" t="str">
            <v>גמיש</v>
          </cell>
          <cell r="H7513">
            <v>0</v>
          </cell>
          <cell r="I7513">
            <v>0</v>
          </cell>
        </row>
        <row r="7514">
          <cell r="A7514">
            <v>1847300752</v>
          </cell>
          <cell r="B7514">
            <v>752</v>
          </cell>
          <cell r="C7514">
            <v>847300</v>
          </cell>
          <cell r="D7514">
            <v>1</v>
          </cell>
          <cell r="E7514">
            <v>0</v>
          </cell>
          <cell r="F7514" t="str">
            <v xml:space="preserve">נקיון בקבלנות     </v>
          </cell>
          <cell r="G7514" t="str">
            <v>קשיח</v>
          </cell>
          <cell r="H7514">
            <v>0</v>
          </cell>
          <cell r="I7514">
            <v>32000</v>
          </cell>
        </row>
        <row r="7515">
          <cell r="A7515">
            <v>1847300753</v>
          </cell>
          <cell r="B7515">
            <v>753</v>
          </cell>
          <cell r="C7515">
            <v>847300</v>
          </cell>
          <cell r="D7515">
            <v>1</v>
          </cell>
          <cell r="E7515">
            <v>0</v>
          </cell>
          <cell r="F7515" t="str">
            <v xml:space="preserve">עובד חיצוני       </v>
          </cell>
          <cell r="G7515" t="str">
            <v>קשיח</v>
          </cell>
          <cell r="H7515">
            <v>0</v>
          </cell>
          <cell r="I7515">
            <v>0</v>
          </cell>
        </row>
        <row r="7516">
          <cell r="A7516">
            <v>1847300781</v>
          </cell>
          <cell r="B7516">
            <v>781</v>
          </cell>
          <cell r="C7516">
            <v>847300</v>
          </cell>
          <cell r="D7516">
            <v>1</v>
          </cell>
          <cell r="E7516">
            <v>0</v>
          </cell>
          <cell r="F7516" t="str">
            <v xml:space="preserve">צרכים מיוחדים     </v>
          </cell>
          <cell r="G7516" t="str">
            <v>קשיח</v>
          </cell>
          <cell r="H7516">
            <v>0.11111111111111116</v>
          </cell>
          <cell r="I7516">
            <v>110000</v>
          </cell>
        </row>
        <row r="7517">
          <cell r="A7517">
            <v>1847300782</v>
          </cell>
          <cell r="B7517">
            <v>782</v>
          </cell>
          <cell r="C7517">
            <v>847300</v>
          </cell>
          <cell r="D7517">
            <v>1</v>
          </cell>
          <cell r="E7517">
            <v>0</v>
          </cell>
          <cell r="F7517" t="str">
            <v>טיפול במשפחות מכורים</v>
          </cell>
          <cell r="G7517" t="str">
            <v>קשיח</v>
          </cell>
          <cell r="H7517">
            <v>0.5</v>
          </cell>
          <cell r="I7517">
            <v>30000</v>
          </cell>
        </row>
        <row r="7518">
          <cell r="A7518">
            <v>1847300811</v>
          </cell>
          <cell r="B7518">
            <v>811</v>
          </cell>
          <cell r="C7518">
            <v>847300</v>
          </cell>
          <cell r="D7518">
            <v>1</v>
          </cell>
          <cell r="E7518">
            <v>0</v>
          </cell>
          <cell r="F7518" t="str">
            <v>בדיקות שתן 1125070</v>
          </cell>
          <cell r="G7518" t="str">
            <v>קשיח</v>
          </cell>
          <cell r="H7518">
            <v>0</v>
          </cell>
          <cell r="I7518">
            <v>0</v>
          </cell>
        </row>
        <row r="7519">
          <cell r="A7519">
            <v>1847300812</v>
          </cell>
          <cell r="B7519">
            <v>812</v>
          </cell>
          <cell r="C7519">
            <v>847300</v>
          </cell>
          <cell r="D7519">
            <v>1</v>
          </cell>
          <cell r="E7519">
            <v>0</v>
          </cell>
          <cell r="F7519" t="str">
            <v xml:space="preserve">מרכז יום 1225061  </v>
          </cell>
          <cell r="G7519" t="str">
            <v>קשיח</v>
          </cell>
          <cell r="H7519">
            <v>-1</v>
          </cell>
          <cell r="I7519">
            <v>0</v>
          </cell>
        </row>
        <row r="7520">
          <cell r="A7520">
            <v>1847300813</v>
          </cell>
          <cell r="B7520">
            <v>813</v>
          </cell>
          <cell r="C7520">
            <v>847300</v>
          </cell>
          <cell r="D7520">
            <v>1</v>
          </cell>
          <cell r="E7520">
            <v>0</v>
          </cell>
          <cell r="F7520" t="str">
            <v>ט'אלכהוליס'0405201</v>
          </cell>
          <cell r="G7520" t="str">
            <v>קשיח</v>
          </cell>
          <cell r="H7520">
            <v>6.6666666666666652E-2</v>
          </cell>
          <cell r="I7520">
            <v>320000</v>
          </cell>
        </row>
        <row r="7521">
          <cell r="A7521">
            <v>1847300815</v>
          </cell>
          <cell r="B7521">
            <v>815</v>
          </cell>
          <cell r="C7521">
            <v>847300</v>
          </cell>
          <cell r="D7521">
            <v>1</v>
          </cell>
          <cell r="E7521">
            <v>0</v>
          </cell>
          <cell r="F7521" t="str">
            <v>גמילת נוער</v>
          </cell>
          <cell r="G7521" t="str">
            <v>קשיח</v>
          </cell>
          <cell r="H7521">
            <v>0</v>
          </cell>
          <cell r="I7521">
            <v>0</v>
          </cell>
        </row>
        <row r="7522">
          <cell r="A7522">
            <v>1847300816</v>
          </cell>
          <cell r="B7522">
            <v>816</v>
          </cell>
          <cell r="C7522">
            <v>847300</v>
          </cell>
          <cell r="D7522">
            <v>1</v>
          </cell>
          <cell r="E7522">
            <v>0</v>
          </cell>
          <cell r="F7522" t="str">
            <v>פרוייקטים לנגמלים</v>
          </cell>
          <cell r="G7522" t="str">
            <v>קשיח</v>
          </cell>
          <cell r="H7522">
            <v>0</v>
          </cell>
          <cell r="I7522">
            <v>88000</v>
          </cell>
        </row>
        <row r="7523">
          <cell r="A7523">
            <v>1847300841</v>
          </cell>
          <cell r="B7523">
            <v>841</v>
          </cell>
          <cell r="C7523">
            <v>847300</v>
          </cell>
          <cell r="D7523">
            <v>1</v>
          </cell>
          <cell r="E7523">
            <v>0</v>
          </cell>
          <cell r="F7523" t="str">
            <v>טיפול בעולים נפגעי סמים</v>
          </cell>
          <cell r="G7523" t="str">
            <v>קשיח</v>
          </cell>
          <cell r="H7523">
            <v>0</v>
          </cell>
          <cell r="I7523">
            <v>0</v>
          </cell>
        </row>
        <row r="7524">
          <cell r="A7524">
            <v>1847300961</v>
          </cell>
          <cell r="B7524">
            <v>961</v>
          </cell>
          <cell r="C7524">
            <v>847300</v>
          </cell>
          <cell r="D7524">
            <v>1</v>
          </cell>
          <cell r="E7524">
            <v>0</v>
          </cell>
          <cell r="F7524" t="str">
            <v>רז' פעולות ורכישות</v>
          </cell>
          <cell r="G7524" t="str">
            <v>גמיש</v>
          </cell>
          <cell r="H7524">
            <v>0</v>
          </cell>
          <cell r="I7524">
            <v>0</v>
          </cell>
        </row>
        <row r="7525">
          <cell r="A7525" t="e">
            <v>#VALUE!</v>
          </cell>
          <cell r="B7525" t="str">
            <v>847300  סך הכל</v>
          </cell>
          <cell r="C7525">
            <v>0</v>
          </cell>
          <cell r="D7525">
            <v>0</v>
          </cell>
          <cell r="E7525">
            <v>0</v>
          </cell>
          <cell r="F7525" t="str">
            <v xml:space="preserve">סמים              </v>
          </cell>
          <cell r="G7525">
            <v>0</v>
          </cell>
          <cell r="H7525">
            <v>5.6466302367941701E-2</v>
          </cell>
          <cell r="I7525">
            <v>580000</v>
          </cell>
        </row>
        <row r="7526">
          <cell r="A7526">
            <v>18480000</v>
          </cell>
          <cell r="B7526">
            <v>0</v>
          </cell>
          <cell r="C7526">
            <v>848000</v>
          </cell>
          <cell r="D7526">
            <v>1</v>
          </cell>
          <cell r="E7526">
            <v>0</v>
          </cell>
          <cell r="F7526" t="str">
            <v xml:space="preserve">עבודה קהילתית     </v>
          </cell>
          <cell r="G7526" t="str">
            <v xml:space="preserve"> </v>
          </cell>
          <cell r="H7526">
            <v>0</v>
          </cell>
          <cell r="I7526">
            <v>0</v>
          </cell>
        </row>
        <row r="7527">
          <cell r="A7527">
            <v>18481000</v>
          </cell>
          <cell r="B7527">
            <v>0</v>
          </cell>
          <cell r="C7527">
            <v>848100</v>
          </cell>
          <cell r="D7527">
            <v>1</v>
          </cell>
          <cell r="E7527">
            <v>0</v>
          </cell>
          <cell r="F7527" t="str">
            <v xml:space="preserve">עבודה קהילתית     </v>
          </cell>
          <cell r="G7527" t="str">
            <v xml:space="preserve"> </v>
          </cell>
          <cell r="H7527">
            <v>0</v>
          </cell>
          <cell r="I7527">
            <v>0</v>
          </cell>
        </row>
        <row r="7528">
          <cell r="A7528">
            <v>1848100400</v>
          </cell>
          <cell r="B7528">
            <v>400</v>
          </cell>
          <cell r="C7528">
            <v>848100</v>
          </cell>
          <cell r="D7528">
            <v>1</v>
          </cell>
          <cell r="E7528">
            <v>0</v>
          </cell>
          <cell r="F7528" t="str">
            <v>אחזקת בנינים וציוד</v>
          </cell>
          <cell r="G7528" t="str">
            <v xml:space="preserve"> </v>
          </cell>
          <cell r="H7528">
            <v>0</v>
          </cell>
          <cell r="I7528">
            <v>0</v>
          </cell>
        </row>
        <row r="7529">
          <cell r="A7529">
            <v>1848100410</v>
          </cell>
          <cell r="B7529">
            <v>410</v>
          </cell>
          <cell r="C7529">
            <v>848100</v>
          </cell>
          <cell r="D7529">
            <v>1</v>
          </cell>
          <cell r="E7529">
            <v>0</v>
          </cell>
          <cell r="F7529" t="str">
            <v xml:space="preserve">שכר דירה          </v>
          </cell>
          <cell r="G7529" t="str">
            <v>קשיח</v>
          </cell>
          <cell r="H7529">
            <v>0</v>
          </cell>
          <cell r="I7529">
            <v>0</v>
          </cell>
        </row>
        <row r="7530">
          <cell r="A7530">
            <v>1848100423</v>
          </cell>
          <cell r="B7530">
            <v>423</v>
          </cell>
          <cell r="C7530">
            <v>848100</v>
          </cell>
          <cell r="D7530">
            <v>1</v>
          </cell>
          <cell r="E7530">
            <v>0</v>
          </cell>
          <cell r="F7530" t="str">
            <v xml:space="preserve">תחזוקת מבנה       </v>
          </cell>
          <cell r="G7530" t="str">
            <v>קשיח</v>
          </cell>
          <cell r="H7530">
            <v>0</v>
          </cell>
          <cell r="I7530">
            <v>0</v>
          </cell>
        </row>
        <row r="7531">
          <cell r="A7531">
            <v>1848100431</v>
          </cell>
          <cell r="B7531">
            <v>431</v>
          </cell>
          <cell r="C7531">
            <v>848100</v>
          </cell>
          <cell r="D7531">
            <v>1</v>
          </cell>
          <cell r="E7531">
            <v>0</v>
          </cell>
          <cell r="F7531" t="str">
            <v xml:space="preserve">חשמל              </v>
          </cell>
          <cell r="G7531" t="str">
            <v>קשיח</v>
          </cell>
          <cell r="H7531">
            <v>0.10000000000000009</v>
          </cell>
          <cell r="I7531">
            <v>3300</v>
          </cell>
        </row>
        <row r="7532">
          <cell r="A7532">
            <v>1848100437</v>
          </cell>
          <cell r="B7532">
            <v>437</v>
          </cell>
          <cell r="C7532">
            <v>848100</v>
          </cell>
          <cell r="D7532">
            <v>1</v>
          </cell>
          <cell r="E7532">
            <v>0</v>
          </cell>
          <cell r="F7532" t="str">
            <v xml:space="preserve">אחזקת אזעקה       </v>
          </cell>
          <cell r="G7532" t="str">
            <v>קשיח</v>
          </cell>
          <cell r="H7532">
            <v>1.1538461538461537</v>
          </cell>
          <cell r="I7532">
            <v>2800</v>
          </cell>
        </row>
        <row r="7533">
          <cell r="A7533">
            <v>1848100500</v>
          </cell>
          <cell r="B7533">
            <v>500</v>
          </cell>
          <cell r="C7533">
            <v>848100</v>
          </cell>
          <cell r="D7533">
            <v>1</v>
          </cell>
          <cell r="E7533">
            <v>0</v>
          </cell>
          <cell r="F7533" t="str">
            <v xml:space="preserve">הוצאות מינהליות   </v>
          </cell>
          <cell r="G7533" t="str">
            <v xml:space="preserve"> </v>
          </cell>
          <cell r="H7533">
            <v>0</v>
          </cell>
          <cell r="I7533">
            <v>0</v>
          </cell>
        </row>
        <row r="7534">
          <cell r="A7534">
            <v>1848100511</v>
          </cell>
          <cell r="B7534">
            <v>511</v>
          </cell>
          <cell r="C7534">
            <v>848100</v>
          </cell>
          <cell r="D7534">
            <v>1</v>
          </cell>
          <cell r="E7534">
            <v>0</v>
          </cell>
          <cell r="F7534" t="str">
            <v xml:space="preserve">אירוח וכיבוד      </v>
          </cell>
          <cell r="G7534" t="str">
            <v>גמיש</v>
          </cell>
          <cell r="H7534">
            <v>0</v>
          </cell>
          <cell r="I7534">
            <v>1900</v>
          </cell>
        </row>
        <row r="7535">
          <cell r="A7535">
            <v>1848100540</v>
          </cell>
          <cell r="B7535">
            <v>540</v>
          </cell>
          <cell r="C7535">
            <v>848100</v>
          </cell>
          <cell r="D7535">
            <v>1</v>
          </cell>
          <cell r="E7535">
            <v>0</v>
          </cell>
          <cell r="F7535" t="str">
            <v xml:space="preserve">הוצאות טלפון      </v>
          </cell>
          <cell r="G7535" t="str">
            <v>קשיח</v>
          </cell>
          <cell r="H7535">
            <v>0</v>
          </cell>
          <cell r="I7535">
            <v>0</v>
          </cell>
        </row>
        <row r="7536">
          <cell r="A7536">
            <v>1848100544</v>
          </cell>
          <cell r="B7536">
            <v>544</v>
          </cell>
          <cell r="C7536">
            <v>848100</v>
          </cell>
          <cell r="D7536">
            <v>1</v>
          </cell>
          <cell r="E7536">
            <v>0</v>
          </cell>
          <cell r="F7536" t="str">
            <v xml:space="preserve">הוצאות דאר        </v>
          </cell>
          <cell r="G7536" t="str">
            <v>קשיח</v>
          </cell>
          <cell r="H7536">
            <v>0</v>
          </cell>
          <cell r="I7536">
            <v>0</v>
          </cell>
        </row>
        <row r="7537">
          <cell r="A7537">
            <v>1848100561</v>
          </cell>
          <cell r="B7537">
            <v>561</v>
          </cell>
          <cell r="C7537">
            <v>848100</v>
          </cell>
          <cell r="D7537">
            <v>1</v>
          </cell>
          <cell r="E7537">
            <v>0</v>
          </cell>
          <cell r="F7537" t="str">
            <v xml:space="preserve">שיכפולים          </v>
          </cell>
          <cell r="G7537" t="str">
            <v>גמיש</v>
          </cell>
          <cell r="H7537">
            <v>0</v>
          </cell>
          <cell r="I7537">
            <v>0</v>
          </cell>
        </row>
        <row r="7538">
          <cell r="A7538">
            <v>1848100700</v>
          </cell>
          <cell r="B7538">
            <v>700</v>
          </cell>
          <cell r="C7538">
            <v>848100</v>
          </cell>
          <cell r="D7538">
            <v>1</v>
          </cell>
          <cell r="E7538">
            <v>0</v>
          </cell>
          <cell r="F7538" t="str">
            <v xml:space="preserve">הוצאות לפעולות    </v>
          </cell>
          <cell r="G7538" t="str">
            <v xml:space="preserve"> </v>
          </cell>
          <cell r="H7538">
            <v>0</v>
          </cell>
          <cell r="I7538">
            <v>0</v>
          </cell>
        </row>
        <row r="7539">
          <cell r="A7539">
            <v>1848100742</v>
          </cell>
          <cell r="B7539">
            <v>742</v>
          </cell>
          <cell r="C7539">
            <v>848100</v>
          </cell>
          <cell r="D7539">
            <v>1</v>
          </cell>
          <cell r="E7539">
            <v>0</v>
          </cell>
          <cell r="F7539" t="str">
            <v xml:space="preserve">כלים וציוד        </v>
          </cell>
          <cell r="G7539" t="str">
            <v>גמיש</v>
          </cell>
          <cell r="H7539">
            <v>0</v>
          </cell>
          <cell r="I7539">
            <v>0</v>
          </cell>
        </row>
        <row r="7540">
          <cell r="A7540">
            <v>1848100745</v>
          </cell>
          <cell r="B7540">
            <v>745</v>
          </cell>
          <cell r="C7540">
            <v>848100</v>
          </cell>
          <cell r="D7540">
            <v>1</v>
          </cell>
          <cell r="E7540">
            <v>0</v>
          </cell>
          <cell r="F7540" t="str">
            <v xml:space="preserve">דמי פריצה - תכולה </v>
          </cell>
          <cell r="G7540" t="str">
            <v>קשיח</v>
          </cell>
          <cell r="H7540">
            <v>0</v>
          </cell>
          <cell r="I7540">
            <v>0</v>
          </cell>
        </row>
        <row r="7541">
          <cell r="A7541">
            <v>1848100751</v>
          </cell>
          <cell r="B7541">
            <v>751</v>
          </cell>
          <cell r="C7541">
            <v>848100</v>
          </cell>
          <cell r="D7541">
            <v>1</v>
          </cell>
          <cell r="E7541">
            <v>0</v>
          </cell>
          <cell r="F7541" t="str">
            <v xml:space="preserve">עבודות קבלניות    </v>
          </cell>
          <cell r="G7541" t="str">
            <v>גמיש</v>
          </cell>
          <cell r="H7541">
            <v>0</v>
          </cell>
          <cell r="I7541">
            <v>0</v>
          </cell>
        </row>
        <row r="7542">
          <cell r="A7542">
            <v>1848100752</v>
          </cell>
          <cell r="B7542">
            <v>752</v>
          </cell>
          <cell r="C7542">
            <v>848100</v>
          </cell>
          <cell r="D7542">
            <v>1</v>
          </cell>
          <cell r="E7542">
            <v>0</v>
          </cell>
          <cell r="F7542" t="str">
            <v xml:space="preserve">נקיון בקבלנות     </v>
          </cell>
          <cell r="G7542" t="str">
            <v>קשיח</v>
          </cell>
          <cell r="H7542">
            <v>0</v>
          </cell>
          <cell r="I7542">
            <v>15000</v>
          </cell>
        </row>
        <row r="7543">
          <cell r="A7543">
            <v>1848100753</v>
          </cell>
          <cell r="B7543">
            <v>753</v>
          </cell>
          <cell r="C7543">
            <v>848100</v>
          </cell>
          <cell r="D7543">
            <v>1</v>
          </cell>
          <cell r="E7543">
            <v>0</v>
          </cell>
          <cell r="F7543" t="str">
            <v xml:space="preserve">קידום נוער        </v>
          </cell>
          <cell r="G7543" t="str">
            <v>קשיח</v>
          </cell>
          <cell r="H7543">
            <v>0</v>
          </cell>
          <cell r="I7543">
            <v>0</v>
          </cell>
        </row>
        <row r="7544">
          <cell r="A7544">
            <v>1848100781</v>
          </cell>
          <cell r="B7544">
            <v>781</v>
          </cell>
          <cell r="C7544">
            <v>848100</v>
          </cell>
          <cell r="D7544">
            <v>1</v>
          </cell>
          <cell r="E7544">
            <v>0</v>
          </cell>
          <cell r="F7544" t="str">
            <v>פע' משפ' חד-הוריות</v>
          </cell>
          <cell r="G7544" t="str">
            <v>קשיח</v>
          </cell>
          <cell r="H7544">
            <v>0</v>
          </cell>
          <cell r="I7544">
            <v>7000</v>
          </cell>
        </row>
        <row r="7545">
          <cell r="A7545">
            <v>1848100782</v>
          </cell>
          <cell r="B7545">
            <v>782</v>
          </cell>
          <cell r="C7545">
            <v>848100</v>
          </cell>
          <cell r="D7545">
            <v>1</v>
          </cell>
          <cell r="E7545">
            <v>0</v>
          </cell>
          <cell r="F7545" t="str">
            <v>טקס מגן רה"ע-מתנדב</v>
          </cell>
          <cell r="G7545" t="str">
            <v>גמיש</v>
          </cell>
          <cell r="H7545">
            <v>0</v>
          </cell>
          <cell r="I7545">
            <v>0</v>
          </cell>
        </row>
        <row r="7546">
          <cell r="A7546">
            <v>1848100783</v>
          </cell>
          <cell r="B7546">
            <v>783</v>
          </cell>
          <cell r="C7546">
            <v>848100</v>
          </cell>
          <cell r="D7546">
            <v>1</v>
          </cell>
          <cell r="E7546">
            <v>0</v>
          </cell>
          <cell r="F7546" t="str">
            <v>ארוע שנתי למתנדבים</v>
          </cell>
          <cell r="G7546" t="str">
            <v>גמיש</v>
          </cell>
          <cell r="H7546">
            <v>0</v>
          </cell>
          <cell r="I7546">
            <v>0</v>
          </cell>
        </row>
        <row r="7547">
          <cell r="A7547">
            <v>1848100784</v>
          </cell>
          <cell r="B7547">
            <v>784</v>
          </cell>
          <cell r="C7547">
            <v>848100</v>
          </cell>
          <cell r="D7547">
            <v>1</v>
          </cell>
          <cell r="E7547">
            <v>0</v>
          </cell>
          <cell r="F7547" t="str">
            <v>פע' בקהילה+התנדבות</v>
          </cell>
          <cell r="G7547" t="str">
            <v>גמיש</v>
          </cell>
          <cell r="H7547">
            <v>0</v>
          </cell>
          <cell r="I7547">
            <v>16000</v>
          </cell>
        </row>
        <row r="7548">
          <cell r="A7548">
            <v>1848100785</v>
          </cell>
          <cell r="B7548">
            <v>785</v>
          </cell>
          <cell r="C7548">
            <v>848100</v>
          </cell>
          <cell r="D7548">
            <v>1</v>
          </cell>
          <cell r="E7548">
            <v>0</v>
          </cell>
          <cell r="F7548" t="str">
            <v>מוטב יחדיו</v>
          </cell>
          <cell r="G7548" t="str">
            <v>גמיש</v>
          </cell>
          <cell r="H7548">
            <v>0</v>
          </cell>
          <cell r="I7548">
            <v>100000</v>
          </cell>
        </row>
        <row r="7549">
          <cell r="A7549">
            <v>1848100786</v>
          </cell>
          <cell r="B7549">
            <v>786</v>
          </cell>
          <cell r="C7549">
            <v>848100</v>
          </cell>
          <cell r="D7549">
            <v>1</v>
          </cell>
          <cell r="E7549">
            <v>0</v>
          </cell>
          <cell r="F7549" t="str">
            <v>פעילות לקהילה האתיופית</v>
          </cell>
          <cell r="G7549" t="str">
            <v>גמיש</v>
          </cell>
          <cell r="H7549">
            <v>0</v>
          </cell>
          <cell r="I7549">
            <v>0</v>
          </cell>
        </row>
        <row r="7550">
          <cell r="A7550">
            <v>1848100800</v>
          </cell>
          <cell r="B7550">
            <v>800</v>
          </cell>
          <cell r="C7550">
            <v>848100</v>
          </cell>
          <cell r="D7550">
            <v>1</v>
          </cell>
          <cell r="E7550">
            <v>0</v>
          </cell>
          <cell r="F7550" t="str">
            <v>השת' תמיכות תרומות</v>
          </cell>
          <cell r="G7550" t="str">
            <v xml:space="preserve"> </v>
          </cell>
          <cell r="H7550">
            <v>0</v>
          </cell>
          <cell r="I7550">
            <v>0</v>
          </cell>
        </row>
        <row r="7551">
          <cell r="A7551">
            <v>1848100811</v>
          </cell>
          <cell r="B7551">
            <v>811</v>
          </cell>
          <cell r="C7551">
            <v>848100</v>
          </cell>
          <cell r="D7551">
            <v>1</v>
          </cell>
          <cell r="E7551">
            <v>0</v>
          </cell>
          <cell r="F7551" t="str">
            <v>פע'התנדבות 1094031</v>
          </cell>
          <cell r="G7551" t="str">
            <v>קשיח</v>
          </cell>
          <cell r="H7551">
            <v>0</v>
          </cell>
          <cell r="I7551">
            <v>50000</v>
          </cell>
        </row>
        <row r="7552">
          <cell r="A7552">
            <v>1848100812</v>
          </cell>
          <cell r="B7552">
            <v>812</v>
          </cell>
          <cell r="C7552">
            <v>848100</v>
          </cell>
          <cell r="D7552">
            <v>1</v>
          </cell>
          <cell r="E7552">
            <v>0</v>
          </cell>
          <cell r="F7552" t="str">
            <v>פרוייקט עוצמה</v>
          </cell>
          <cell r="G7552" t="str">
            <v>קשיח</v>
          </cell>
          <cell r="H7552">
            <v>0</v>
          </cell>
          <cell r="I7552">
            <v>255000</v>
          </cell>
        </row>
        <row r="7553">
          <cell r="A7553">
            <v>1848100813</v>
          </cell>
          <cell r="B7553">
            <v>813</v>
          </cell>
          <cell r="C7553">
            <v>848100</v>
          </cell>
          <cell r="D7553">
            <v>1</v>
          </cell>
          <cell r="E7553">
            <v>0</v>
          </cell>
          <cell r="F7553" t="str">
            <v>אחזקת מרכז'קהילתים</v>
          </cell>
          <cell r="G7553" t="str">
            <v>קשיח</v>
          </cell>
          <cell r="H7553">
            <v>0</v>
          </cell>
          <cell r="I7553">
            <v>19000</v>
          </cell>
        </row>
        <row r="7554">
          <cell r="A7554">
            <v>1848100814</v>
          </cell>
          <cell r="B7554">
            <v>814</v>
          </cell>
          <cell r="C7554">
            <v>848100</v>
          </cell>
          <cell r="D7554">
            <v>1</v>
          </cell>
          <cell r="E7554">
            <v>0</v>
          </cell>
          <cell r="F7554" t="str">
            <v>סל תכניות התנדבות</v>
          </cell>
          <cell r="G7554" t="str">
            <v>קשיח</v>
          </cell>
          <cell r="H7554">
            <v>0</v>
          </cell>
          <cell r="I7554">
            <v>0</v>
          </cell>
        </row>
        <row r="7555">
          <cell r="A7555">
            <v>1848100815</v>
          </cell>
          <cell r="B7555">
            <v>815</v>
          </cell>
          <cell r="C7555">
            <v>848100</v>
          </cell>
          <cell r="D7555">
            <v>1</v>
          </cell>
          <cell r="E7555">
            <v>0</v>
          </cell>
          <cell r="F7555" t="str">
            <v xml:space="preserve">טיפול נשים בקהילה </v>
          </cell>
          <cell r="G7555" t="str">
            <v>קשיח</v>
          </cell>
          <cell r="H7555">
            <v>0</v>
          </cell>
          <cell r="I7555">
            <v>0</v>
          </cell>
        </row>
        <row r="7556">
          <cell r="A7556">
            <v>1848100816</v>
          </cell>
          <cell r="B7556">
            <v>816</v>
          </cell>
          <cell r="C7556">
            <v>848100</v>
          </cell>
          <cell r="D7556">
            <v>1</v>
          </cell>
          <cell r="E7556">
            <v>0</v>
          </cell>
          <cell r="F7556" t="str">
            <v>לשכת ייעוץ לאזרח</v>
          </cell>
          <cell r="G7556" t="str">
            <v>קשיח</v>
          </cell>
          <cell r="H7556">
            <v>0</v>
          </cell>
          <cell r="I7556">
            <v>20000</v>
          </cell>
        </row>
        <row r="7557">
          <cell r="A7557">
            <v>1848100817</v>
          </cell>
          <cell r="B7557">
            <v>817</v>
          </cell>
          <cell r="C7557">
            <v>848100</v>
          </cell>
          <cell r="D7557">
            <v>1</v>
          </cell>
          <cell r="E7557">
            <v>0</v>
          </cell>
          <cell r="F7557" t="str">
            <v>פ.קהילתי גאוגרפי</v>
          </cell>
          <cell r="G7557" t="str">
            <v>קשיח</v>
          </cell>
          <cell r="H7557">
            <v>-0.9</v>
          </cell>
          <cell r="I7557">
            <v>4000</v>
          </cell>
        </row>
        <row r="7558">
          <cell r="A7558">
            <v>1848100841</v>
          </cell>
          <cell r="B7558">
            <v>841</v>
          </cell>
          <cell r="C7558">
            <v>848100</v>
          </cell>
          <cell r="D7558">
            <v>1</v>
          </cell>
          <cell r="E7558">
            <v>0</v>
          </cell>
          <cell r="F7558" t="str">
            <v>מוטב יחדיו</v>
          </cell>
          <cell r="G7558" t="str">
            <v>קשיח</v>
          </cell>
          <cell r="H7558">
            <v>-1</v>
          </cell>
          <cell r="I7558">
            <v>0</v>
          </cell>
        </row>
        <row r="7559">
          <cell r="A7559">
            <v>1848100842</v>
          </cell>
          <cell r="B7559">
            <v>842</v>
          </cell>
          <cell r="C7559">
            <v>848100</v>
          </cell>
          <cell r="D7559">
            <v>1</v>
          </cell>
          <cell r="E7559">
            <v>0</v>
          </cell>
          <cell r="F7559" t="str">
            <v xml:space="preserve">מוקד חברתי קהילתי </v>
          </cell>
          <cell r="G7559" t="str">
            <v>גמיש</v>
          </cell>
          <cell r="H7559">
            <v>0</v>
          </cell>
          <cell r="I7559">
            <v>0</v>
          </cell>
        </row>
        <row r="7560">
          <cell r="A7560">
            <v>1848100843</v>
          </cell>
          <cell r="B7560">
            <v>843</v>
          </cell>
          <cell r="C7560">
            <v>848100</v>
          </cell>
          <cell r="D7560">
            <v>1</v>
          </cell>
          <cell r="E7560">
            <v>0</v>
          </cell>
          <cell r="F7560" t="str">
            <v>פע' בקהילה+התנדבות</v>
          </cell>
          <cell r="G7560" t="str">
            <v>גמיש</v>
          </cell>
          <cell r="H7560">
            <v>0</v>
          </cell>
          <cell r="I7560">
            <v>0</v>
          </cell>
        </row>
        <row r="7561">
          <cell r="A7561">
            <v>1848100844</v>
          </cell>
          <cell r="B7561">
            <v>844</v>
          </cell>
          <cell r="C7561">
            <v>848100</v>
          </cell>
          <cell r="D7561">
            <v>1</v>
          </cell>
          <cell r="E7561">
            <v>0</v>
          </cell>
          <cell r="F7561" t="str">
            <v xml:space="preserve">בית מתנדב         </v>
          </cell>
          <cell r="G7561" t="str">
            <v>גמיש</v>
          </cell>
          <cell r="H7561">
            <v>0</v>
          </cell>
          <cell r="I7561">
            <v>0</v>
          </cell>
        </row>
        <row r="7562">
          <cell r="A7562">
            <v>1848100845</v>
          </cell>
          <cell r="B7562">
            <v>845</v>
          </cell>
          <cell r="C7562">
            <v>848100</v>
          </cell>
          <cell r="D7562">
            <v>1</v>
          </cell>
          <cell r="E7562">
            <v>0</v>
          </cell>
          <cell r="F7562" t="str">
            <v>טקס מגן רה"ע-מתנדב</v>
          </cell>
          <cell r="G7562" t="str">
            <v>גמיש</v>
          </cell>
          <cell r="H7562">
            <v>0</v>
          </cell>
          <cell r="I7562">
            <v>0</v>
          </cell>
        </row>
        <row r="7563">
          <cell r="A7563">
            <v>1848100846</v>
          </cell>
          <cell r="B7563">
            <v>846</v>
          </cell>
          <cell r="C7563">
            <v>848100</v>
          </cell>
          <cell r="D7563">
            <v>1</v>
          </cell>
          <cell r="E7563">
            <v>0</v>
          </cell>
          <cell r="F7563" t="str">
            <v>ארוע שנתי למתנדבים</v>
          </cell>
          <cell r="G7563" t="str">
            <v>גמיש</v>
          </cell>
          <cell r="H7563">
            <v>0</v>
          </cell>
          <cell r="I7563">
            <v>0</v>
          </cell>
        </row>
        <row r="7564">
          <cell r="A7564">
            <v>1848100847</v>
          </cell>
          <cell r="B7564">
            <v>847</v>
          </cell>
          <cell r="C7564">
            <v>848100</v>
          </cell>
          <cell r="D7564">
            <v>1</v>
          </cell>
          <cell r="E7564">
            <v>0</v>
          </cell>
          <cell r="F7564" t="str">
            <v xml:space="preserve">מועדון עולי סוריה </v>
          </cell>
          <cell r="G7564" t="str">
            <v>גמיש</v>
          </cell>
          <cell r="H7564">
            <v>0</v>
          </cell>
          <cell r="I7564">
            <v>0</v>
          </cell>
        </row>
        <row r="7565">
          <cell r="A7565">
            <v>1848100850</v>
          </cell>
          <cell r="B7565">
            <v>850</v>
          </cell>
          <cell r="C7565">
            <v>848100</v>
          </cell>
          <cell r="D7565">
            <v>1</v>
          </cell>
          <cell r="E7565">
            <v>0</v>
          </cell>
          <cell r="F7565" t="str">
            <v>שירות לאומי</v>
          </cell>
          <cell r="G7565" t="str">
            <v>קשיח</v>
          </cell>
          <cell r="H7565">
            <v>0</v>
          </cell>
          <cell r="I7565">
            <v>0</v>
          </cell>
        </row>
        <row r="7566">
          <cell r="A7566">
            <v>1848100931</v>
          </cell>
          <cell r="B7566">
            <v>931</v>
          </cell>
          <cell r="C7566">
            <v>848100</v>
          </cell>
          <cell r="D7566">
            <v>1</v>
          </cell>
          <cell r="E7566">
            <v>0</v>
          </cell>
          <cell r="F7566" t="str">
            <v xml:space="preserve">רכישות חד-פעמיות  </v>
          </cell>
          <cell r="G7566" t="str">
            <v>גמיש</v>
          </cell>
          <cell r="H7566">
            <v>0</v>
          </cell>
          <cell r="I7566">
            <v>16000</v>
          </cell>
        </row>
        <row r="7567">
          <cell r="A7567">
            <v>1848100961</v>
          </cell>
          <cell r="B7567">
            <v>961</v>
          </cell>
          <cell r="C7567">
            <v>848100</v>
          </cell>
          <cell r="D7567">
            <v>1</v>
          </cell>
          <cell r="E7567">
            <v>0</v>
          </cell>
          <cell r="F7567" t="str">
            <v>רז' פעולות ורכישות</v>
          </cell>
          <cell r="G7567" t="str">
            <v>גמיש</v>
          </cell>
          <cell r="H7567">
            <v>0</v>
          </cell>
          <cell r="I7567">
            <v>0</v>
          </cell>
        </row>
        <row r="7568">
          <cell r="A7568" t="e">
            <v>#VALUE!</v>
          </cell>
          <cell r="B7568" t="str">
            <v>848100  סך הכל</v>
          </cell>
          <cell r="C7568">
            <v>0</v>
          </cell>
          <cell r="D7568">
            <v>0</v>
          </cell>
          <cell r="E7568">
            <v>0</v>
          </cell>
          <cell r="F7568" t="str">
            <v xml:space="preserve">עבודה קהילתית     </v>
          </cell>
          <cell r="G7568">
            <v>0</v>
          </cell>
          <cell r="H7568">
            <v>-0.37744140625</v>
          </cell>
          <cell r="I7568">
            <v>510000</v>
          </cell>
        </row>
        <row r="7569">
          <cell r="A7569">
            <v>0</v>
          </cell>
          <cell r="B7569">
            <v>0</v>
          </cell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  <cell r="I7569">
            <v>0</v>
          </cell>
        </row>
        <row r="7570">
          <cell r="A7570">
            <v>0</v>
          </cell>
          <cell r="B7570">
            <v>0</v>
          </cell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  <cell r="I7570">
            <v>0</v>
          </cell>
        </row>
        <row r="7571">
          <cell r="A7571">
            <v>0</v>
          </cell>
          <cell r="B7571">
            <v>0</v>
          </cell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  <cell r="I7571">
            <v>0</v>
          </cell>
        </row>
        <row r="7572">
          <cell r="A7572">
            <v>0</v>
          </cell>
          <cell r="B7572">
            <v>0</v>
          </cell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  <cell r="I7572">
            <v>0</v>
          </cell>
        </row>
        <row r="7573">
          <cell r="A7573">
            <v>0</v>
          </cell>
          <cell r="B7573">
            <v>0</v>
          </cell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  <cell r="I7573">
            <v>0</v>
          </cell>
        </row>
        <row r="7574">
          <cell r="A7574">
            <v>0</v>
          </cell>
          <cell r="B7574">
            <v>0</v>
          </cell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  <cell r="I7574">
            <v>0</v>
          </cell>
        </row>
        <row r="7575">
          <cell r="A7575">
            <v>0</v>
          </cell>
          <cell r="B7575">
            <v>0</v>
          </cell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  <cell r="I7575">
            <v>0</v>
          </cell>
        </row>
        <row r="7576">
          <cell r="A7576">
            <v>0</v>
          </cell>
          <cell r="B7576">
            <v>0</v>
          </cell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  <cell r="I7576">
            <v>0</v>
          </cell>
        </row>
        <row r="7577">
          <cell r="A7577">
            <v>0</v>
          </cell>
          <cell r="B7577">
            <v>0</v>
          </cell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  <cell r="I7577">
            <v>0</v>
          </cell>
        </row>
        <row r="7578">
          <cell r="A7578">
            <v>18500000</v>
          </cell>
          <cell r="B7578">
            <v>0</v>
          </cell>
          <cell r="C7578">
            <v>850000</v>
          </cell>
          <cell r="D7578">
            <v>1</v>
          </cell>
          <cell r="E7578">
            <v>0</v>
          </cell>
          <cell r="F7578" t="str">
            <v xml:space="preserve">דת                </v>
          </cell>
          <cell r="G7578" t="str">
            <v xml:space="preserve"> </v>
          </cell>
          <cell r="H7578">
            <v>0</v>
          </cell>
          <cell r="I7578">
            <v>0</v>
          </cell>
        </row>
        <row r="7579">
          <cell r="A7579">
            <v>18510000</v>
          </cell>
          <cell r="B7579">
            <v>0</v>
          </cell>
          <cell r="C7579">
            <v>851000</v>
          </cell>
          <cell r="D7579">
            <v>1</v>
          </cell>
          <cell r="E7579">
            <v>0</v>
          </cell>
          <cell r="F7579" t="str">
            <v xml:space="preserve">המועצה הדתית      </v>
          </cell>
          <cell r="G7579" t="str">
            <v xml:space="preserve"> </v>
          </cell>
          <cell r="H7579">
            <v>0</v>
          </cell>
          <cell r="I7579">
            <v>0</v>
          </cell>
        </row>
        <row r="7580">
          <cell r="A7580">
            <v>1851000412</v>
          </cell>
          <cell r="B7580">
            <v>412</v>
          </cell>
          <cell r="C7580">
            <v>851000</v>
          </cell>
          <cell r="D7580">
            <v>1</v>
          </cell>
          <cell r="E7580">
            <v>0</v>
          </cell>
          <cell r="F7580" t="str">
            <v xml:space="preserve">ארנונה-מועצה דתית </v>
          </cell>
          <cell r="G7580" t="str">
            <v>קשיח</v>
          </cell>
          <cell r="H7580">
            <v>0</v>
          </cell>
          <cell r="I7580">
            <v>0</v>
          </cell>
        </row>
        <row r="7581">
          <cell r="A7581">
            <v>1851000432</v>
          </cell>
          <cell r="B7581">
            <v>432</v>
          </cell>
          <cell r="C7581">
            <v>851000</v>
          </cell>
          <cell r="D7581">
            <v>1</v>
          </cell>
          <cell r="E7581">
            <v>0</v>
          </cell>
          <cell r="F7581" t="str">
            <v xml:space="preserve">מים-המועצה הדתית  </v>
          </cell>
          <cell r="G7581" t="str">
            <v>קשיח</v>
          </cell>
          <cell r="H7581">
            <v>0</v>
          </cell>
          <cell r="I7581">
            <v>0</v>
          </cell>
        </row>
        <row r="7582">
          <cell r="A7582">
            <v>1851000691</v>
          </cell>
          <cell r="B7582">
            <v>691</v>
          </cell>
          <cell r="C7582">
            <v>851000</v>
          </cell>
          <cell r="D7582">
            <v>1</v>
          </cell>
          <cell r="E7582">
            <v>0</v>
          </cell>
          <cell r="F7582" t="str">
            <v xml:space="preserve">החזר מלוות        </v>
          </cell>
          <cell r="G7582" t="str">
            <v>קשיח</v>
          </cell>
          <cell r="H7582">
            <v>0</v>
          </cell>
          <cell r="I7582">
            <v>0</v>
          </cell>
        </row>
        <row r="7583">
          <cell r="A7583">
            <v>1851000800</v>
          </cell>
          <cell r="B7583">
            <v>800</v>
          </cell>
          <cell r="C7583">
            <v>851000</v>
          </cell>
          <cell r="D7583">
            <v>1</v>
          </cell>
          <cell r="E7583">
            <v>0</v>
          </cell>
          <cell r="F7583" t="str">
            <v>השת' תמיכות תרומות</v>
          </cell>
          <cell r="G7583" t="str">
            <v xml:space="preserve"> </v>
          </cell>
          <cell r="H7583">
            <v>0</v>
          </cell>
          <cell r="I7583">
            <v>0</v>
          </cell>
        </row>
        <row r="7584">
          <cell r="A7584">
            <v>1851000811</v>
          </cell>
          <cell r="B7584">
            <v>811</v>
          </cell>
          <cell r="C7584">
            <v>851000</v>
          </cell>
          <cell r="D7584">
            <v>1</v>
          </cell>
          <cell r="E7584">
            <v>0</v>
          </cell>
          <cell r="F7584" t="str">
            <v>השתת'בתקציב המועצה</v>
          </cell>
          <cell r="G7584" t="str">
            <v>קשיח</v>
          </cell>
          <cell r="H7584">
            <v>0.1121203519727505</v>
          </cell>
          <cell r="I7584">
            <v>7836000</v>
          </cell>
        </row>
        <row r="7585">
          <cell r="A7585">
            <v>1851000812</v>
          </cell>
          <cell r="B7585">
            <v>812</v>
          </cell>
          <cell r="C7585">
            <v>851000</v>
          </cell>
          <cell r="D7585">
            <v>1</v>
          </cell>
          <cell r="E7585">
            <v>0</v>
          </cell>
          <cell r="F7585" t="str">
            <v>השתתפויות חד-פעמיות</v>
          </cell>
          <cell r="G7585" t="str">
            <v>גמיש</v>
          </cell>
          <cell r="H7585">
            <v>0</v>
          </cell>
          <cell r="I7585">
            <v>0</v>
          </cell>
        </row>
        <row r="7586">
          <cell r="A7586">
            <v>1851000813</v>
          </cell>
          <cell r="B7586">
            <v>813</v>
          </cell>
          <cell r="C7586">
            <v>851000</v>
          </cell>
          <cell r="D7586">
            <v>1</v>
          </cell>
          <cell r="E7586">
            <v>0</v>
          </cell>
          <cell r="F7586" t="str">
            <v xml:space="preserve">ארנונה-מועצה דתית </v>
          </cell>
          <cell r="G7586" t="str">
            <v>קשיח</v>
          </cell>
          <cell r="H7586">
            <v>6.25714285714285E-2</v>
          </cell>
          <cell r="I7586">
            <v>37190</v>
          </cell>
        </row>
        <row r="7587">
          <cell r="A7587">
            <v>1851000814</v>
          </cell>
          <cell r="B7587">
            <v>814</v>
          </cell>
          <cell r="C7587">
            <v>851000</v>
          </cell>
          <cell r="D7587">
            <v>1</v>
          </cell>
          <cell r="E7587">
            <v>0</v>
          </cell>
          <cell r="F7587" t="str">
            <v xml:space="preserve">מים - מועצה דתית               </v>
          </cell>
          <cell r="G7587" t="str">
            <v>קשיח</v>
          </cell>
          <cell r="H7587">
            <v>0</v>
          </cell>
          <cell r="I7587">
            <v>0</v>
          </cell>
        </row>
        <row r="7588">
          <cell r="A7588">
            <v>1851000961</v>
          </cell>
          <cell r="B7588">
            <v>961</v>
          </cell>
          <cell r="C7588">
            <v>851000</v>
          </cell>
          <cell r="D7588">
            <v>1</v>
          </cell>
          <cell r="E7588">
            <v>0</v>
          </cell>
          <cell r="F7588" t="str">
            <v>רז' פעולות ורכישות</v>
          </cell>
          <cell r="G7588" t="str">
            <v>גמיש</v>
          </cell>
          <cell r="H7588">
            <v>0</v>
          </cell>
          <cell r="I7588">
            <v>0</v>
          </cell>
        </row>
        <row r="7589">
          <cell r="A7589" t="e">
            <v>#VALUE!</v>
          </cell>
          <cell r="B7589" t="str">
            <v>851000  סך הכל</v>
          </cell>
          <cell r="C7589">
            <v>0</v>
          </cell>
          <cell r="D7589">
            <v>0</v>
          </cell>
          <cell r="E7589">
            <v>0</v>
          </cell>
          <cell r="F7589" t="str">
            <v xml:space="preserve">המועצה הדתית      </v>
          </cell>
          <cell r="G7589">
            <v>0</v>
          </cell>
          <cell r="H7589">
            <v>0.11187544132184724</v>
          </cell>
          <cell r="I7589">
            <v>7873190</v>
          </cell>
        </row>
        <row r="7590">
          <cell r="A7590">
            <v>18590000</v>
          </cell>
          <cell r="B7590">
            <v>0</v>
          </cell>
          <cell r="C7590">
            <v>859000</v>
          </cell>
          <cell r="D7590">
            <v>1</v>
          </cell>
          <cell r="E7590">
            <v>0</v>
          </cell>
          <cell r="F7590" t="str">
            <v xml:space="preserve">העדה השומרונית    </v>
          </cell>
          <cell r="G7590" t="str">
            <v xml:space="preserve"> </v>
          </cell>
          <cell r="H7590">
            <v>0</v>
          </cell>
          <cell r="I7590">
            <v>0</v>
          </cell>
        </row>
        <row r="7591">
          <cell r="A7591">
            <v>1859000800</v>
          </cell>
          <cell r="B7591">
            <v>800</v>
          </cell>
          <cell r="C7591">
            <v>859000</v>
          </cell>
          <cell r="D7591">
            <v>1</v>
          </cell>
          <cell r="E7591">
            <v>0</v>
          </cell>
          <cell r="F7591" t="str">
            <v>השת' תמיכות תרומות</v>
          </cell>
          <cell r="G7591" t="str">
            <v xml:space="preserve"> </v>
          </cell>
          <cell r="H7591">
            <v>0</v>
          </cell>
          <cell r="I7591">
            <v>0</v>
          </cell>
        </row>
        <row r="7592">
          <cell r="A7592">
            <v>1859000810</v>
          </cell>
          <cell r="B7592">
            <v>810</v>
          </cell>
          <cell r="C7592">
            <v>859000</v>
          </cell>
          <cell r="D7592">
            <v>1</v>
          </cell>
          <cell r="E7592">
            <v>0</v>
          </cell>
          <cell r="F7592" t="str">
            <v>השת'-עדה השומרונית</v>
          </cell>
          <cell r="G7592" t="str">
            <v>גמיש</v>
          </cell>
          <cell r="H7592">
            <v>0</v>
          </cell>
          <cell r="I7592">
            <v>41000</v>
          </cell>
        </row>
        <row r="7593">
          <cell r="A7593">
            <v>1859000811</v>
          </cell>
          <cell r="B7593">
            <v>811</v>
          </cell>
          <cell r="C7593">
            <v>859000</v>
          </cell>
          <cell r="D7593">
            <v>1</v>
          </cell>
          <cell r="E7593">
            <v>0</v>
          </cell>
          <cell r="F7593" t="str">
            <v>א.ב. חדשות השומרונים</v>
          </cell>
          <cell r="G7593" t="str">
            <v>גמיש</v>
          </cell>
          <cell r="H7593">
            <v>0</v>
          </cell>
          <cell r="I7593">
            <v>10300</v>
          </cell>
        </row>
        <row r="7594">
          <cell r="A7594">
            <v>1859000961</v>
          </cell>
          <cell r="B7594">
            <v>961</v>
          </cell>
          <cell r="C7594">
            <v>859000</v>
          </cell>
          <cell r="D7594">
            <v>1</v>
          </cell>
          <cell r="E7594">
            <v>0</v>
          </cell>
          <cell r="F7594" t="str">
            <v>רז' פעולות ורכישות</v>
          </cell>
          <cell r="G7594" t="str">
            <v>גמיש</v>
          </cell>
          <cell r="H7594">
            <v>0</v>
          </cell>
          <cell r="I7594">
            <v>0</v>
          </cell>
        </row>
        <row r="7595">
          <cell r="A7595" t="e">
            <v>#VALUE!</v>
          </cell>
          <cell r="B7595" t="str">
            <v>859000  סך הכל</v>
          </cell>
          <cell r="C7595">
            <v>0</v>
          </cell>
          <cell r="D7595">
            <v>0</v>
          </cell>
          <cell r="E7595">
            <v>0</v>
          </cell>
          <cell r="F7595" t="str">
            <v xml:space="preserve">העדה השומרונית    </v>
          </cell>
          <cell r="G7595">
            <v>0</v>
          </cell>
          <cell r="H7595">
            <v>0</v>
          </cell>
          <cell r="I7595">
            <v>51300</v>
          </cell>
        </row>
        <row r="7596">
          <cell r="A7596">
            <v>18600000</v>
          </cell>
          <cell r="B7596">
            <v>0</v>
          </cell>
          <cell r="C7596">
            <v>860000</v>
          </cell>
          <cell r="D7596">
            <v>1</v>
          </cell>
          <cell r="E7596">
            <v>0</v>
          </cell>
          <cell r="F7596" t="str">
            <v xml:space="preserve">קליטת עליה        </v>
          </cell>
          <cell r="G7596" t="str">
            <v xml:space="preserve"> </v>
          </cell>
          <cell r="H7596">
            <v>0</v>
          </cell>
          <cell r="I7596">
            <v>0</v>
          </cell>
        </row>
        <row r="7597">
          <cell r="A7597">
            <v>18680000</v>
          </cell>
          <cell r="B7597">
            <v>0</v>
          </cell>
          <cell r="C7597">
            <v>868000</v>
          </cell>
          <cell r="D7597">
            <v>1</v>
          </cell>
          <cell r="E7597">
            <v>0</v>
          </cell>
          <cell r="F7597" t="str">
            <v>מחלקת קליטה ועליה</v>
          </cell>
          <cell r="G7597" t="str">
            <v xml:space="preserve"> </v>
          </cell>
          <cell r="H7597">
            <v>0</v>
          </cell>
          <cell r="I7597">
            <v>0</v>
          </cell>
        </row>
        <row r="7598">
          <cell r="A7598">
            <v>1868000110</v>
          </cell>
          <cell r="B7598">
            <v>110</v>
          </cell>
          <cell r="C7598">
            <v>868000</v>
          </cell>
          <cell r="D7598">
            <v>1</v>
          </cell>
          <cell r="E7598">
            <v>0</v>
          </cell>
          <cell r="F7598" t="str">
            <v>השכר הקובע-תקציבית</v>
          </cell>
          <cell r="G7598" t="str">
            <v>שכר</v>
          </cell>
          <cell r="H7598">
            <v>0</v>
          </cell>
          <cell r="I7598">
            <v>0</v>
          </cell>
        </row>
        <row r="7599">
          <cell r="A7599">
            <v>1868000119</v>
          </cell>
          <cell r="B7599">
            <v>119</v>
          </cell>
          <cell r="C7599">
            <v>868000</v>
          </cell>
          <cell r="D7599">
            <v>1</v>
          </cell>
          <cell r="E7599">
            <v>0</v>
          </cell>
          <cell r="F7599" t="str">
            <v xml:space="preserve">השכר הקובע-צוברת  </v>
          </cell>
          <cell r="G7599" t="str">
            <v>שכר</v>
          </cell>
          <cell r="H7599">
            <v>6.2618939737199897E-2</v>
          </cell>
          <cell r="I7599">
            <v>1172600</v>
          </cell>
        </row>
        <row r="7600">
          <cell r="A7600">
            <v>1868000122</v>
          </cell>
          <cell r="B7600">
            <v>122</v>
          </cell>
          <cell r="C7600">
            <v>868000</v>
          </cell>
          <cell r="D7600">
            <v>1</v>
          </cell>
          <cell r="E7600">
            <v>0</v>
          </cell>
          <cell r="F7600" t="str">
            <v xml:space="preserve">ביגוד             </v>
          </cell>
          <cell r="G7600" t="str">
            <v>שכר</v>
          </cell>
          <cell r="H7600">
            <v>0</v>
          </cell>
          <cell r="I7600">
            <v>0</v>
          </cell>
        </row>
        <row r="7601">
          <cell r="A7601">
            <v>1868000126</v>
          </cell>
          <cell r="B7601">
            <v>126</v>
          </cell>
          <cell r="C7601">
            <v>868000</v>
          </cell>
          <cell r="D7601">
            <v>1</v>
          </cell>
          <cell r="E7601">
            <v>0</v>
          </cell>
          <cell r="F7601" t="str">
            <v xml:space="preserve">דמי הבראה         </v>
          </cell>
          <cell r="G7601" t="str">
            <v>שכר</v>
          </cell>
          <cell r="H7601">
            <v>1.25</v>
          </cell>
          <cell r="I7601">
            <v>27000</v>
          </cell>
        </row>
        <row r="7602">
          <cell r="A7602">
            <v>1868000130</v>
          </cell>
          <cell r="B7602">
            <v>130</v>
          </cell>
          <cell r="C7602">
            <v>868000</v>
          </cell>
          <cell r="D7602">
            <v>1</v>
          </cell>
          <cell r="E7602">
            <v>0</v>
          </cell>
          <cell r="F7602" t="str">
            <v xml:space="preserve">שעות נוספות       </v>
          </cell>
          <cell r="G7602" t="str">
            <v>שכר</v>
          </cell>
          <cell r="H7602">
            <v>0</v>
          </cell>
          <cell r="I7602">
            <v>0</v>
          </cell>
        </row>
        <row r="7603">
          <cell r="A7603">
            <v>1868000140</v>
          </cell>
          <cell r="B7603">
            <v>140</v>
          </cell>
          <cell r="C7603">
            <v>868000</v>
          </cell>
          <cell r="D7603">
            <v>1</v>
          </cell>
          <cell r="E7603">
            <v>0</v>
          </cell>
          <cell r="F7603" t="str">
            <v>השתתפות באחזקת רכב</v>
          </cell>
          <cell r="G7603" t="str">
            <v>שכר</v>
          </cell>
          <cell r="H7603">
            <v>0</v>
          </cell>
          <cell r="I7603">
            <v>60000</v>
          </cell>
        </row>
        <row r="7604">
          <cell r="A7604">
            <v>1868000253</v>
          </cell>
          <cell r="B7604">
            <v>253</v>
          </cell>
          <cell r="C7604">
            <v>868000</v>
          </cell>
          <cell r="D7604">
            <v>1</v>
          </cell>
          <cell r="E7604">
            <v>0</v>
          </cell>
          <cell r="F7604" t="str">
            <v xml:space="preserve">עובדים חיצוניים   </v>
          </cell>
          <cell r="G7604" t="str">
            <v>שכר</v>
          </cell>
          <cell r="H7604">
            <v>0</v>
          </cell>
          <cell r="I7604">
            <v>0</v>
          </cell>
        </row>
        <row r="7605">
          <cell r="A7605">
            <v>1868000263</v>
          </cell>
          <cell r="B7605">
            <v>263</v>
          </cell>
          <cell r="C7605">
            <v>868000</v>
          </cell>
          <cell r="D7605">
            <v>1</v>
          </cell>
          <cell r="E7605">
            <v>0</v>
          </cell>
          <cell r="F7605" t="str">
            <v xml:space="preserve">עובדי חברת מוסדות </v>
          </cell>
          <cell r="G7605" t="str">
            <v>שכר</v>
          </cell>
          <cell r="H7605">
            <v>0</v>
          </cell>
          <cell r="I7605">
            <v>0</v>
          </cell>
        </row>
        <row r="7606">
          <cell r="A7606">
            <v>1868000410</v>
          </cell>
          <cell r="B7606">
            <v>410</v>
          </cell>
          <cell r="C7606">
            <v>868000</v>
          </cell>
          <cell r="D7606">
            <v>1</v>
          </cell>
          <cell r="E7606">
            <v>0</v>
          </cell>
          <cell r="F7606" t="str">
            <v xml:space="preserve">שכירת חדרים       </v>
          </cell>
          <cell r="G7606" t="str">
            <v>קשיח</v>
          </cell>
          <cell r="H7606">
            <v>0</v>
          </cell>
          <cell r="I7606">
            <v>0</v>
          </cell>
        </row>
        <row r="7607">
          <cell r="A7607">
            <v>1868000423</v>
          </cell>
          <cell r="B7607">
            <v>423</v>
          </cell>
          <cell r="C7607">
            <v>868000</v>
          </cell>
          <cell r="D7607">
            <v>1</v>
          </cell>
          <cell r="E7607">
            <v>0</v>
          </cell>
          <cell r="F7607" t="str">
            <v xml:space="preserve">תחזוקת מבנה       </v>
          </cell>
          <cell r="G7607" t="str">
            <v>קשיח</v>
          </cell>
          <cell r="H7607">
            <v>-0.31208053691275173</v>
          </cell>
          <cell r="I7607">
            <v>20500</v>
          </cell>
        </row>
        <row r="7608">
          <cell r="A7608">
            <v>1868000431</v>
          </cell>
          <cell r="B7608">
            <v>431</v>
          </cell>
          <cell r="C7608">
            <v>868000</v>
          </cell>
          <cell r="D7608">
            <v>1</v>
          </cell>
          <cell r="E7608">
            <v>0</v>
          </cell>
          <cell r="F7608" t="str">
            <v xml:space="preserve">חשמל              </v>
          </cell>
          <cell r="G7608" t="str">
            <v>קשיח</v>
          </cell>
          <cell r="H7608">
            <v>0.10000000000000009</v>
          </cell>
          <cell r="I7608">
            <v>27500</v>
          </cell>
        </row>
        <row r="7609">
          <cell r="A7609">
            <v>1868000432</v>
          </cell>
          <cell r="B7609">
            <v>432</v>
          </cell>
          <cell r="C7609">
            <v>868000</v>
          </cell>
          <cell r="D7609">
            <v>1</v>
          </cell>
          <cell r="E7609">
            <v>0</v>
          </cell>
          <cell r="F7609" t="str">
            <v xml:space="preserve">מים               </v>
          </cell>
          <cell r="G7609" t="str">
            <v>קשיח</v>
          </cell>
          <cell r="H7609">
            <v>0</v>
          </cell>
          <cell r="I7609">
            <v>15000</v>
          </cell>
        </row>
        <row r="7610">
          <cell r="A7610">
            <v>1868000433</v>
          </cell>
          <cell r="B7610">
            <v>433</v>
          </cell>
          <cell r="C7610">
            <v>868000</v>
          </cell>
          <cell r="D7610">
            <v>1</v>
          </cell>
          <cell r="E7610">
            <v>0</v>
          </cell>
          <cell r="F7610" t="str">
            <v xml:space="preserve">חומרי נקיון       </v>
          </cell>
          <cell r="G7610" t="str">
            <v>גמיש</v>
          </cell>
          <cell r="H7610">
            <v>0</v>
          </cell>
          <cell r="I7610">
            <v>900</v>
          </cell>
        </row>
        <row r="7611">
          <cell r="A7611">
            <v>1868000437</v>
          </cell>
          <cell r="B7611">
            <v>437</v>
          </cell>
          <cell r="C7611">
            <v>868000</v>
          </cell>
          <cell r="D7611">
            <v>1</v>
          </cell>
          <cell r="E7611">
            <v>0</v>
          </cell>
          <cell r="F7611" t="str">
            <v xml:space="preserve">אחזקת אזעקה       </v>
          </cell>
          <cell r="G7611" t="str">
            <v>קשיח</v>
          </cell>
          <cell r="H7611">
            <v>3.7037037037036979E-2</v>
          </cell>
          <cell r="I7611">
            <v>2800</v>
          </cell>
        </row>
        <row r="7612">
          <cell r="A7612">
            <v>1868000471</v>
          </cell>
          <cell r="B7612">
            <v>471</v>
          </cell>
          <cell r="C7612">
            <v>868000</v>
          </cell>
          <cell r="D7612">
            <v>1</v>
          </cell>
          <cell r="E7612">
            <v>0</v>
          </cell>
          <cell r="F7612" t="str">
            <v xml:space="preserve">מכשירי כתיבה      </v>
          </cell>
          <cell r="G7612" t="str">
            <v>גמיש</v>
          </cell>
          <cell r="H7612">
            <v>0</v>
          </cell>
          <cell r="I7612">
            <v>1000</v>
          </cell>
        </row>
        <row r="7613">
          <cell r="A7613">
            <v>1868000511</v>
          </cell>
          <cell r="B7613">
            <v>511</v>
          </cell>
          <cell r="C7613">
            <v>868000</v>
          </cell>
          <cell r="D7613">
            <v>1</v>
          </cell>
          <cell r="E7613">
            <v>0</v>
          </cell>
          <cell r="F7613" t="str">
            <v xml:space="preserve">אירוח וכיבוד      </v>
          </cell>
          <cell r="G7613" t="str">
            <v>גמיש</v>
          </cell>
          <cell r="H7613">
            <v>-1</v>
          </cell>
          <cell r="I7613">
            <v>0</v>
          </cell>
        </row>
        <row r="7614">
          <cell r="A7614">
            <v>1868000522</v>
          </cell>
          <cell r="B7614">
            <v>522</v>
          </cell>
          <cell r="C7614">
            <v>868000</v>
          </cell>
          <cell r="D7614">
            <v>1</v>
          </cell>
          <cell r="E7614">
            <v>0</v>
          </cell>
          <cell r="F7614" t="str">
            <v xml:space="preserve">ספרים             </v>
          </cell>
          <cell r="G7614" t="str">
            <v>גמיש</v>
          </cell>
          <cell r="H7614">
            <v>0</v>
          </cell>
          <cell r="I7614">
            <v>0</v>
          </cell>
        </row>
        <row r="7615">
          <cell r="A7615">
            <v>1868000540</v>
          </cell>
          <cell r="B7615">
            <v>540</v>
          </cell>
          <cell r="C7615">
            <v>868000</v>
          </cell>
          <cell r="D7615">
            <v>1</v>
          </cell>
          <cell r="E7615">
            <v>0</v>
          </cell>
          <cell r="F7615" t="str">
            <v xml:space="preserve">הוצאות טלפון      </v>
          </cell>
          <cell r="G7615" t="str">
            <v>קשיח</v>
          </cell>
          <cell r="H7615">
            <v>0</v>
          </cell>
          <cell r="I7615">
            <v>0</v>
          </cell>
        </row>
        <row r="7616">
          <cell r="A7616">
            <v>1868000544</v>
          </cell>
          <cell r="B7616">
            <v>544</v>
          </cell>
          <cell r="C7616">
            <v>868000</v>
          </cell>
          <cell r="D7616">
            <v>1</v>
          </cell>
          <cell r="E7616">
            <v>0</v>
          </cell>
          <cell r="F7616" t="str">
            <v xml:space="preserve">הוצאות דאר        </v>
          </cell>
          <cell r="G7616" t="str">
            <v>קשיח</v>
          </cell>
          <cell r="H7616">
            <v>0</v>
          </cell>
          <cell r="I7616">
            <v>0</v>
          </cell>
        </row>
        <row r="7617">
          <cell r="A7617">
            <v>1868000561</v>
          </cell>
          <cell r="B7617">
            <v>561</v>
          </cell>
          <cell r="C7617">
            <v>868000</v>
          </cell>
          <cell r="D7617">
            <v>1</v>
          </cell>
          <cell r="E7617">
            <v>0</v>
          </cell>
          <cell r="F7617" t="str">
            <v xml:space="preserve">שיכפולים          </v>
          </cell>
          <cell r="G7617" t="str">
            <v>גמיש</v>
          </cell>
          <cell r="H7617">
            <v>0</v>
          </cell>
          <cell r="I7617">
            <v>0</v>
          </cell>
        </row>
        <row r="7618">
          <cell r="A7618">
            <v>1868000721</v>
          </cell>
          <cell r="B7618">
            <v>721</v>
          </cell>
          <cell r="C7618">
            <v>868000</v>
          </cell>
          <cell r="D7618">
            <v>1</v>
          </cell>
          <cell r="E7618">
            <v>0</v>
          </cell>
          <cell r="F7618" t="str">
            <v>חמרים-תחזוקת מבנים</v>
          </cell>
          <cell r="G7618" t="str">
            <v>גמיש</v>
          </cell>
          <cell r="H7618">
            <v>0</v>
          </cell>
          <cell r="I7618">
            <v>0</v>
          </cell>
        </row>
        <row r="7619">
          <cell r="A7619">
            <v>1868000722</v>
          </cell>
          <cell r="B7619">
            <v>722</v>
          </cell>
          <cell r="C7619">
            <v>868000</v>
          </cell>
          <cell r="D7619">
            <v>1</v>
          </cell>
          <cell r="E7619">
            <v>0</v>
          </cell>
          <cell r="F7619" t="str">
            <v>חמרים-תחזוקה עצמית</v>
          </cell>
          <cell r="G7619" t="str">
            <v>גמיש</v>
          </cell>
          <cell r="H7619">
            <v>0</v>
          </cell>
          <cell r="I7619">
            <v>0</v>
          </cell>
        </row>
        <row r="7620">
          <cell r="A7620">
            <v>1868000743</v>
          </cell>
          <cell r="B7620">
            <v>743</v>
          </cell>
          <cell r="C7620">
            <v>868000</v>
          </cell>
          <cell r="D7620">
            <v>1</v>
          </cell>
          <cell r="E7620">
            <v>0</v>
          </cell>
          <cell r="F7620" t="str">
            <v xml:space="preserve">תחזוקת ציוד       </v>
          </cell>
          <cell r="G7620" t="str">
            <v>גמיש</v>
          </cell>
          <cell r="H7620">
            <v>0</v>
          </cell>
          <cell r="I7620">
            <v>0</v>
          </cell>
        </row>
        <row r="7621">
          <cell r="A7621">
            <v>1868000751</v>
          </cell>
          <cell r="B7621">
            <v>751</v>
          </cell>
          <cell r="C7621">
            <v>868000</v>
          </cell>
          <cell r="D7621">
            <v>1</v>
          </cell>
          <cell r="E7621">
            <v>0</v>
          </cell>
          <cell r="F7621" t="str">
            <v xml:space="preserve">עבודות קבלניות    </v>
          </cell>
          <cell r="G7621" t="str">
            <v>גמיש</v>
          </cell>
          <cell r="H7621">
            <v>0</v>
          </cell>
          <cell r="I7621">
            <v>0</v>
          </cell>
        </row>
        <row r="7622">
          <cell r="A7622">
            <v>1868000752</v>
          </cell>
          <cell r="B7622">
            <v>752</v>
          </cell>
          <cell r="C7622">
            <v>868000</v>
          </cell>
          <cell r="D7622">
            <v>1</v>
          </cell>
          <cell r="E7622">
            <v>0</v>
          </cell>
          <cell r="F7622" t="str">
            <v xml:space="preserve">נקיון בקבלנות     </v>
          </cell>
          <cell r="G7622" t="str">
            <v>קשיח</v>
          </cell>
          <cell r="H7622">
            <v>0</v>
          </cell>
          <cell r="I7622">
            <v>68000</v>
          </cell>
        </row>
        <row r="7623">
          <cell r="A7623">
            <v>1868000753</v>
          </cell>
          <cell r="B7623">
            <v>753</v>
          </cell>
          <cell r="C7623">
            <v>868000</v>
          </cell>
          <cell r="D7623">
            <v>1</v>
          </cell>
          <cell r="E7623">
            <v>0</v>
          </cell>
          <cell r="F7623" t="str">
            <v xml:space="preserve">עובדים חיצוניים   </v>
          </cell>
          <cell r="G7623" t="str">
            <v>קשיח</v>
          </cell>
          <cell r="H7623">
            <v>0</v>
          </cell>
          <cell r="I7623">
            <v>0</v>
          </cell>
        </row>
        <row r="7624">
          <cell r="A7624">
            <v>1868000756</v>
          </cell>
          <cell r="B7624">
            <v>756</v>
          </cell>
          <cell r="C7624">
            <v>868000</v>
          </cell>
          <cell r="D7624">
            <v>1</v>
          </cell>
          <cell r="E7624">
            <v>0</v>
          </cell>
          <cell r="F7624" t="str">
            <v>שמירה</v>
          </cell>
          <cell r="G7624" t="str">
            <v>קשיח</v>
          </cell>
          <cell r="H7624">
            <v>0.16666666666666674</v>
          </cell>
          <cell r="I7624">
            <v>140000</v>
          </cell>
        </row>
        <row r="7625">
          <cell r="A7625">
            <v>1868000763</v>
          </cell>
          <cell r="B7625">
            <v>763</v>
          </cell>
          <cell r="C7625">
            <v>868000</v>
          </cell>
          <cell r="D7625">
            <v>1</v>
          </cell>
          <cell r="E7625">
            <v>0</v>
          </cell>
          <cell r="F7625" t="str">
            <v xml:space="preserve">עובדי חברת מוסדות </v>
          </cell>
          <cell r="G7625" t="str">
            <v>קשיח</v>
          </cell>
          <cell r="H7625">
            <v>0</v>
          </cell>
          <cell r="I7625">
            <v>0</v>
          </cell>
        </row>
        <row r="7626">
          <cell r="A7626">
            <v>1868000781</v>
          </cell>
          <cell r="B7626">
            <v>781</v>
          </cell>
          <cell r="C7626">
            <v>868000</v>
          </cell>
          <cell r="D7626">
            <v>1</v>
          </cell>
          <cell r="E7626">
            <v>0</v>
          </cell>
          <cell r="F7626" t="str">
            <v>קייטנות עולים,וטרנים,פרוייקטים</v>
          </cell>
          <cell r="G7626" t="str">
            <v>גמיש</v>
          </cell>
          <cell r="H7626">
            <v>0</v>
          </cell>
          <cell r="I7626">
            <v>124500</v>
          </cell>
        </row>
        <row r="7627">
          <cell r="A7627">
            <v>1868000782</v>
          </cell>
          <cell r="B7627">
            <v>782</v>
          </cell>
          <cell r="C7627">
            <v>868000</v>
          </cell>
          <cell r="D7627">
            <v>1</v>
          </cell>
          <cell r="E7627">
            <v>0</v>
          </cell>
          <cell r="F7627" t="str">
            <v>פסטיבל ( כנגד הכנסות )</v>
          </cell>
          <cell r="G7627" t="str">
            <v>קשיח</v>
          </cell>
          <cell r="H7627">
            <v>0</v>
          </cell>
          <cell r="I7627">
            <v>0</v>
          </cell>
        </row>
        <row r="7628">
          <cell r="A7628">
            <v>1868000784</v>
          </cell>
          <cell r="B7628">
            <v>784</v>
          </cell>
          <cell r="C7628">
            <v>868000</v>
          </cell>
          <cell r="D7628">
            <v>1</v>
          </cell>
          <cell r="E7628">
            <v>0</v>
          </cell>
          <cell r="F7628" t="str">
            <v>פעולות שונות</v>
          </cell>
          <cell r="G7628" t="str">
            <v>גמיש</v>
          </cell>
          <cell r="H7628">
            <v>0</v>
          </cell>
          <cell r="I7628">
            <v>198600</v>
          </cell>
        </row>
        <row r="7629">
          <cell r="A7629">
            <v>1868000794</v>
          </cell>
          <cell r="B7629">
            <v>794</v>
          </cell>
          <cell r="C7629">
            <v>868000</v>
          </cell>
          <cell r="D7629">
            <v>1</v>
          </cell>
          <cell r="E7629">
            <v>0</v>
          </cell>
          <cell r="F7629" t="str">
            <v xml:space="preserve">השתתפות בעזר 094  </v>
          </cell>
          <cell r="G7629" t="str">
            <v>קשיח</v>
          </cell>
          <cell r="H7629">
            <v>0</v>
          </cell>
          <cell r="I7629">
            <v>0</v>
          </cell>
        </row>
        <row r="7630">
          <cell r="A7630">
            <v>1868000810</v>
          </cell>
          <cell r="B7630">
            <v>810</v>
          </cell>
          <cell r="C7630">
            <v>868000</v>
          </cell>
          <cell r="D7630">
            <v>1</v>
          </cell>
          <cell r="E7630">
            <v>0</v>
          </cell>
          <cell r="F7630" t="str">
            <v>משרד הקליטה - מהכנסה</v>
          </cell>
          <cell r="G7630" t="str">
            <v>גמיש</v>
          </cell>
          <cell r="H7630">
            <v>0</v>
          </cell>
          <cell r="I7630">
            <v>755700</v>
          </cell>
        </row>
        <row r="7631">
          <cell r="A7631">
            <v>1868000930</v>
          </cell>
          <cell r="B7631">
            <v>930</v>
          </cell>
          <cell r="C7631">
            <v>868000</v>
          </cell>
          <cell r="D7631">
            <v>1</v>
          </cell>
          <cell r="E7631">
            <v>0</v>
          </cell>
          <cell r="F7631" t="str">
            <v>שילוב יוצאי אתיופיה וונדמה</v>
          </cell>
          <cell r="G7631" t="str">
            <v>גמיש</v>
          </cell>
          <cell r="H7631">
            <v>0</v>
          </cell>
          <cell r="I7631">
            <v>150000</v>
          </cell>
        </row>
        <row r="7632">
          <cell r="A7632">
            <v>1868000931</v>
          </cell>
          <cell r="B7632">
            <v>931</v>
          </cell>
          <cell r="C7632">
            <v>868000</v>
          </cell>
          <cell r="D7632">
            <v>1</v>
          </cell>
          <cell r="E7632">
            <v>0</v>
          </cell>
          <cell r="F7632" t="str">
            <v xml:space="preserve">ציוד חד - פעמי    </v>
          </cell>
          <cell r="G7632" t="str">
            <v>גמיש</v>
          </cell>
          <cell r="H7632">
            <v>0</v>
          </cell>
          <cell r="I7632">
            <v>0</v>
          </cell>
        </row>
        <row r="7633">
          <cell r="A7633">
            <v>1868000932</v>
          </cell>
          <cell r="B7633">
            <v>932</v>
          </cell>
          <cell r="C7633">
            <v>868000</v>
          </cell>
          <cell r="D7633">
            <v>1</v>
          </cell>
          <cell r="E7633">
            <v>0</v>
          </cell>
          <cell r="F7633" t="str">
            <v xml:space="preserve">רכישות (מהכנסות)  </v>
          </cell>
          <cell r="G7633" t="str">
            <v>גמיש</v>
          </cell>
          <cell r="H7633">
            <v>0</v>
          </cell>
          <cell r="I7633">
            <v>0</v>
          </cell>
        </row>
        <row r="7634">
          <cell r="A7634">
            <v>1868000961</v>
          </cell>
          <cell r="B7634">
            <v>961</v>
          </cell>
          <cell r="C7634">
            <v>868000</v>
          </cell>
          <cell r="D7634">
            <v>1</v>
          </cell>
          <cell r="E7634">
            <v>0</v>
          </cell>
          <cell r="F7634" t="str">
            <v>רז' פעולות ורכישות</v>
          </cell>
          <cell r="G7634" t="str">
            <v>גמיש</v>
          </cell>
          <cell r="H7634">
            <v>0</v>
          </cell>
          <cell r="I7634">
            <v>0</v>
          </cell>
        </row>
        <row r="7635">
          <cell r="A7635" t="e">
            <v>#VALUE!</v>
          </cell>
          <cell r="B7635" t="str">
            <v>868000  סך הכל</v>
          </cell>
          <cell r="C7635">
            <v>0</v>
          </cell>
          <cell r="D7635">
            <v>0</v>
          </cell>
          <cell r="E7635">
            <v>0</v>
          </cell>
          <cell r="F7635" t="str">
            <v>מחלקת קליטה ועליה</v>
          </cell>
          <cell r="G7635">
            <v>0</v>
          </cell>
          <cell r="H7635">
            <v>3.5980660395037667E-2</v>
          </cell>
          <cell r="I7635">
            <v>2764100</v>
          </cell>
        </row>
        <row r="7636">
          <cell r="A7636">
            <v>18690000</v>
          </cell>
          <cell r="B7636">
            <v>0</v>
          </cell>
          <cell r="C7636">
            <v>869000</v>
          </cell>
          <cell r="D7636">
            <v>1</v>
          </cell>
          <cell r="E7636">
            <v>0</v>
          </cell>
          <cell r="F7636" t="str">
            <v>שרותים לקליטת עליה</v>
          </cell>
          <cell r="G7636" t="str">
            <v xml:space="preserve"> </v>
          </cell>
          <cell r="H7636">
            <v>0</v>
          </cell>
          <cell r="I7636">
            <v>0</v>
          </cell>
        </row>
        <row r="7637">
          <cell r="A7637">
            <v>1869000110</v>
          </cell>
          <cell r="B7637">
            <v>110</v>
          </cell>
          <cell r="C7637">
            <v>869000</v>
          </cell>
          <cell r="D7637">
            <v>1</v>
          </cell>
          <cell r="E7637">
            <v>0</v>
          </cell>
          <cell r="F7637" t="str">
            <v>השכר הקובע-תקציבית</v>
          </cell>
          <cell r="G7637" t="str">
            <v>שכר</v>
          </cell>
          <cell r="H7637">
            <v>0</v>
          </cell>
          <cell r="I7637">
            <v>0</v>
          </cell>
        </row>
        <row r="7638">
          <cell r="A7638">
            <v>1869000119</v>
          </cell>
          <cell r="B7638">
            <v>119</v>
          </cell>
          <cell r="C7638">
            <v>869000</v>
          </cell>
          <cell r="D7638">
            <v>1</v>
          </cell>
          <cell r="E7638">
            <v>0</v>
          </cell>
          <cell r="F7638" t="str">
            <v xml:space="preserve">השכר הקובע-צוברת  </v>
          </cell>
          <cell r="G7638" t="str">
            <v>שכר</v>
          </cell>
          <cell r="H7638">
            <v>0</v>
          </cell>
          <cell r="I7638">
            <v>0</v>
          </cell>
        </row>
        <row r="7639">
          <cell r="A7639">
            <v>1869000122</v>
          </cell>
          <cell r="B7639">
            <v>122</v>
          </cell>
          <cell r="C7639">
            <v>869000</v>
          </cell>
          <cell r="D7639">
            <v>1</v>
          </cell>
          <cell r="E7639">
            <v>0</v>
          </cell>
          <cell r="F7639" t="str">
            <v xml:space="preserve">ביגוד             </v>
          </cell>
          <cell r="G7639" t="str">
            <v>שכר</v>
          </cell>
          <cell r="H7639">
            <v>0</v>
          </cell>
          <cell r="I7639">
            <v>0</v>
          </cell>
        </row>
        <row r="7640">
          <cell r="A7640">
            <v>1869000126</v>
          </cell>
          <cell r="B7640">
            <v>126</v>
          </cell>
          <cell r="C7640">
            <v>869000</v>
          </cell>
          <cell r="D7640">
            <v>1</v>
          </cell>
          <cell r="E7640">
            <v>0</v>
          </cell>
          <cell r="F7640" t="str">
            <v xml:space="preserve">דמי הבראה         </v>
          </cell>
          <cell r="G7640" t="str">
            <v>שכר</v>
          </cell>
          <cell r="H7640">
            <v>0</v>
          </cell>
          <cell r="I7640">
            <v>0</v>
          </cell>
        </row>
        <row r="7641">
          <cell r="A7641">
            <v>1869000130</v>
          </cell>
          <cell r="B7641">
            <v>130</v>
          </cell>
          <cell r="C7641">
            <v>869000</v>
          </cell>
          <cell r="D7641">
            <v>1</v>
          </cell>
          <cell r="E7641">
            <v>0</v>
          </cell>
          <cell r="F7641" t="str">
            <v xml:space="preserve">שעות נוספות       </v>
          </cell>
          <cell r="G7641" t="str">
            <v>שכר</v>
          </cell>
          <cell r="H7641">
            <v>0</v>
          </cell>
          <cell r="I7641">
            <v>0</v>
          </cell>
        </row>
        <row r="7642">
          <cell r="A7642">
            <v>1869000140</v>
          </cell>
          <cell r="B7642">
            <v>140</v>
          </cell>
          <cell r="C7642">
            <v>869000</v>
          </cell>
          <cell r="D7642">
            <v>1</v>
          </cell>
          <cell r="E7642">
            <v>0</v>
          </cell>
          <cell r="F7642" t="str">
            <v>השתתפות באחזקת רכב</v>
          </cell>
          <cell r="G7642" t="str">
            <v>שכר</v>
          </cell>
          <cell r="H7642">
            <v>0</v>
          </cell>
          <cell r="I7642">
            <v>0</v>
          </cell>
        </row>
        <row r="7643">
          <cell r="A7643">
            <v>1869000219</v>
          </cell>
          <cell r="B7643">
            <v>219</v>
          </cell>
          <cell r="C7643">
            <v>869000</v>
          </cell>
          <cell r="D7643">
            <v>1</v>
          </cell>
          <cell r="E7643">
            <v>0</v>
          </cell>
          <cell r="F7643" t="str">
            <v xml:space="preserve">שכר קייטנת קיץ    </v>
          </cell>
          <cell r="G7643" t="str">
            <v>שכר</v>
          </cell>
          <cell r="H7643">
            <v>0</v>
          </cell>
          <cell r="I7643">
            <v>0</v>
          </cell>
        </row>
        <row r="7644">
          <cell r="A7644">
            <v>1869000253</v>
          </cell>
          <cell r="B7644">
            <v>253</v>
          </cell>
          <cell r="C7644">
            <v>869000</v>
          </cell>
          <cell r="D7644">
            <v>1</v>
          </cell>
          <cell r="E7644">
            <v>0</v>
          </cell>
          <cell r="F7644" t="str">
            <v xml:space="preserve">עובדים חיצוניים   </v>
          </cell>
          <cell r="G7644" t="str">
            <v>שכר</v>
          </cell>
          <cell r="H7644">
            <v>0</v>
          </cell>
          <cell r="I7644">
            <v>0</v>
          </cell>
        </row>
        <row r="7645">
          <cell r="A7645">
            <v>1869000264</v>
          </cell>
          <cell r="B7645">
            <v>264</v>
          </cell>
          <cell r="C7645">
            <v>869000</v>
          </cell>
          <cell r="D7645">
            <v>1</v>
          </cell>
          <cell r="E7645">
            <v>0</v>
          </cell>
          <cell r="F7645" t="str">
            <v>עובדי הוראה (מהכנסות)</v>
          </cell>
          <cell r="G7645" t="str">
            <v>שכר</v>
          </cell>
          <cell r="H7645">
            <v>0</v>
          </cell>
          <cell r="I7645">
            <v>0</v>
          </cell>
        </row>
        <row r="7646">
          <cell r="A7646">
            <v>1869000420</v>
          </cell>
          <cell r="B7646">
            <v>420</v>
          </cell>
          <cell r="C7646">
            <v>869000</v>
          </cell>
          <cell r="D7646">
            <v>1</v>
          </cell>
          <cell r="E7646">
            <v>0</v>
          </cell>
          <cell r="F7646" t="str">
            <v xml:space="preserve">כיבוי אש          </v>
          </cell>
          <cell r="G7646" t="str">
            <v>גמיש</v>
          </cell>
          <cell r="H7646">
            <v>0</v>
          </cell>
          <cell r="I7646">
            <v>0</v>
          </cell>
        </row>
        <row r="7647">
          <cell r="A7647">
            <v>1869000431</v>
          </cell>
          <cell r="B7647">
            <v>431</v>
          </cell>
          <cell r="C7647">
            <v>869000</v>
          </cell>
          <cell r="D7647">
            <v>1</v>
          </cell>
          <cell r="E7647">
            <v>0</v>
          </cell>
          <cell r="F7647" t="str">
            <v xml:space="preserve">חשמל              </v>
          </cell>
          <cell r="G7647" t="str">
            <v>קשיח</v>
          </cell>
          <cell r="H7647">
            <v>0</v>
          </cell>
          <cell r="I7647">
            <v>0</v>
          </cell>
        </row>
        <row r="7648">
          <cell r="A7648">
            <v>1869000437</v>
          </cell>
          <cell r="B7648">
            <v>437</v>
          </cell>
          <cell r="C7648">
            <v>869000</v>
          </cell>
          <cell r="D7648">
            <v>1</v>
          </cell>
          <cell r="E7648">
            <v>0</v>
          </cell>
          <cell r="F7648" t="str">
            <v xml:space="preserve">אחזקת אזעקה       </v>
          </cell>
          <cell r="G7648" t="str">
            <v>קשיח</v>
          </cell>
          <cell r="H7648">
            <v>0</v>
          </cell>
          <cell r="I7648">
            <v>0</v>
          </cell>
        </row>
        <row r="7649">
          <cell r="A7649">
            <v>1869000441</v>
          </cell>
          <cell r="B7649">
            <v>441</v>
          </cell>
          <cell r="C7649">
            <v>869000</v>
          </cell>
          <cell r="D7649">
            <v>1</v>
          </cell>
          <cell r="E7649">
            <v>0</v>
          </cell>
          <cell r="F7649" t="str">
            <v xml:space="preserve">ביטוח             </v>
          </cell>
          <cell r="G7649" t="str">
            <v>קשיח</v>
          </cell>
          <cell r="H7649">
            <v>0</v>
          </cell>
          <cell r="I7649">
            <v>0</v>
          </cell>
        </row>
        <row r="7650">
          <cell r="A7650">
            <v>1869000471</v>
          </cell>
          <cell r="B7650">
            <v>471</v>
          </cell>
          <cell r="C7650">
            <v>869000</v>
          </cell>
          <cell r="D7650">
            <v>1</v>
          </cell>
          <cell r="E7650">
            <v>0</v>
          </cell>
          <cell r="F7650" t="str">
            <v xml:space="preserve">מכשירי כתיבה      </v>
          </cell>
          <cell r="G7650" t="str">
            <v>גמיש</v>
          </cell>
          <cell r="H7650">
            <v>0</v>
          </cell>
          <cell r="I7650">
            <v>0</v>
          </cell>
        </row>
        <row r="7651">
          <cell r="A7651">
            <v>1869000511</v>
          </cell>
          <cell r="B7651">
            <v>511</v>
          </cell>
          <cell r="C7651">
            <v>869000</v>
          </cell>
          <cell r="D7651">
            <v>1</v>
          </cell>
          <cell r="E7651">
            <v>0</v>
          </cell>
          <cell r="F7651" t="str">
            <v xml:space="preserve">כיבוד למתנדבים    </v>
          </cell>
          <cell r="G7651" t="str">
            <v>גמיש</v>
          </cell>
          <cell r="H7651">
            <v>0</v>
          </cell>
          <cell r="I7651">
            <v>0</v>
          </cell>
        </row>
        <row r="7652">
          <cell r="A7652">
            <v>1869000512</v>
          </cell>
          <cell r="B7652">
            <v>512</v>
          </cell>
          <cell r="C7652">
            <v>869000</v>
          </cell>
          <cell r="D7652">
            <v>1</v>
          </cell>
          <cell r="E7652">
            <v>0</v>
          </cell>
          <cell r="F7652" t="str">
            <v xml:space="preserve">נסיעות ואש"ל      </v>
          </cell>
          <cell r="G7652" t="str">
            <v>גמיש</v>
          </cell>
          <cell r="H7652">
            <v>0</v>
          </cell>
          <cell r="I7652">
            <v>0</v>
          </cell>
        </row>
        <row r="7653">
          <cell r="A7653">
            <v>1869000522</v>
          </cell>
          <cell r="B7653">
            <v>522</v>
          </cell>
          <cell r="C7653">
            <v>869000</v>
          </cell>
          <cell r="D7653">
            <v>1</v>
          </cell>
          <cell r="E7653">
            <v>0</v>
          </cell>
          <cell r="F7653" t="str">
            <v xml:space="preserve">ספרים ועיתונים    </v>
          </cell>
          <cell r="G7653" t="str">
            <v>גמיש</v>
          </cell>
          <cell r="H7653">
            <v>0</v>
          </cell>
          <cell r="I7653">
            <v>0</v>
          </cell>
        </row>
        <row r="7654">
          <cell r="A7654">
            <v>1869000540</v>
          </cell>
          <cell r="B7654">
            <v>540</v>
          </cell>
          <cell r="C7654">
            <v>869000</v>
          </cell>
          <cell r="D7654">
            <v>1</v>
          </cell>
          <cell r="E7654">
            <v>0</v>
          </cell>
          <cell r="F7654" t="str">
            <v xml:space="preserve">הוצאות טלפון      </v>
          </cell>
          <cell r="G7654" t="str">
            <v>קשיח</v>
          </cell>
          <cell r="H7654">
            <v>0</v>
          </cell>
          <cell r="I7654">
            <v>0</v>
          </cell>
        </row>
        <row r="7655">
          <cell r="A7655">
            <v>1869000544</v>
          </cell>
          <cell r="B7655">
            <v>544</v>
          </cell>
          <cell r="C7655">
            <v>869000</v>
          </cell>
          <cell r="D7655">
            <v>1</v>
          </cell>
          <cell r="E7655">
            <v>0</v>
          </cell>
          <cell r="F7655" t="str">
            <v xml:space="preserve">הוצאות דאר        </v>
          </cell>
          <cell r="G7655" t="str">
            <v>קשיח</v>
          </cell>
          <cell r="H7655">
            <v>0</v>
          </cell>
          <cell r="I7655">
            <v>0</v>
          </cell>
        </row>
        <row r="7656">
          <cell r="A7656">
            <v>1869000550</v>
          </cell>
          <cell r="B7656">
            <v>550</v>
          </cell>
          <cell r="C7656">
            <v>869000</v>
          </cell>
          <cell r="D7656">
            <v>1</v>
          </cell>
          <cell r="E7656">
            <v>0</v>
          </cell>
          <cell r="F7656" t="str">
            <v xml:space="preserve">פירסומים          </v>
          </cell>
          <cell r="G7656" t="str">
            <v>גמיש</v>
          </cell>
          <cell r="H7656">
            <v>0</v>
          </cell>
          <cell r="I7656">
            <v>0</v>
          </cell>
        </row>
        <row r="7657">
          <cell r="A7657">
            <v>1869000561</v>
          </cell>
          <cell r="B7657">
            <v>561</v>
          </cell>
          <cell r="C7657">
            <v>869000</v>
          </cell>
          <cell r="D7657">
            <v>1</v>
          </cell>
          <cell r="E7657">
            <v>0</v>
          </cell>
          <cell r="F7657" t="str">
            <v xml:space="preserve">שיכפולים          </v>
          </cell>
          <cell r="G7657" t="str">
            <v>גמיש</v>
          </cell>
          <cell r="H7657">
            <v>0</v>
          </cell>
          <cell r="I7657">
            <v>0</v>
          </cell>
        </row>
        <row r="7658">
          <cell r="A7658">
            <v>1869000562</v>
          </cell>
          <cell r="B7658">
            <v>562</v>
          </cell>
          <cell r="C7658">
            <v>869000</v>
          </cell>
          <cell r="D7658">
            <v>1</v>
          </cell>
          <cell r="E7658">
            <v>0</v>
          </cell>
          <cell r="F7658" t="str">
            <v xml:space="preserve">הדפסות            </v>
          </cell>
          <cell r="G7658" t="str">
            <v>גמיש</v>
          </cell>
          <cell r="H7658">
            <v>0</v>
          </cell>
          <cell r="I7658">
            <v>0</v>
          </cell>
        </row>
        <row r="7659">
          <cell r="A7659">
            <v>1869000571</v>
          </cell>
          <cell r="B7659">
            <v>571</v>
          </cell>
          <cell r="C7659">
            <v>869000</v>
          </cell>
          <cell r="D7659">
            <v>1</v>
          </cell>
          <cell r="E7659">
            <v>0</v>
          </cell>
          <cell r="F7659" t="str">
            <v xml:space="preserve">מיכון וענ"א       </v>
          </cell>
          <cell r="G7659" t="str">
            <v>קשיח</v>
          </cell>
          <cell r="H7659">
            <v>0</v>
          </cell>
          <cell r="I7659">
            <v>0</v>
          </cell>
        </row>
        <row r="7660">
          <cell r="A7660">
            <v>1869000710</v>
          </cell>
          <cell r="B7660">
            <v>710</v>
          </cell>
          <cell r="C7660">
            <v>869000</v>
          </cell>
          <cell r="D7660">
            <v>1</v>
          </cell>
          <cell r="E7660">
            <v>0</v>
          </cell>
          <cell r="F7660" t="str">
            <v xml:space="preserve">הובלות והסעות     </v>
          </cell>
          <cell r="G7660" t="str">
            <v>גמיש</v>
          </cell>
          <cell r="H7660">
            <v>0</v>
          </cell>
          <cell r="I7660">
            <v>0</v>
          </cell>
        </row>
        <row r="7661">
          <cell r="A7661">
            <v>1869000742</v>
          </cell>
          <cell r="B7661">
            <v>742</v>
          </cell>
          <cell r="C7661">
            <v>869000</v>
          </cell>
          <cell r="D7661">
            <v>1</v>
          </cell>
          <cell r="E7661">
            <v>0</v>
          </cell>
          <cell r="F7661" t="str">
            <v xml:space="preserve">ציוד              </v>
          </cell>
          <cell r="G7661" t="str">
            <v>גמיש</v>
          </cell>
          <cell r="H7661">
            <v>0</v>
          </cell>
          <cell r="I7661">
            <v>0</v>
          </cell>
        </row>
        <row r="7662">
          <cell r="A7662">
            <v>1869000745</v>
          </cell>
          <cell r="B7662">
            <v>745</v>
          </cell>
          <cell r="C7662">
            <v>869000</v>
          </cell>
          <cell r="D7662">
            <v>1</v>
          </cell>
          <cell r="E7662">
            <v>0</v>
          </cell>
          <cell r="F7662" t="str">
            <v xml:space="preserve">דמי פריצה - תכולה </v>
          </cell>
          <cell r="G7662" t="str">
            <v>קשיח</v>
          </cell>
          <cell r="H7662">
            <v>0</v>
          </cell>
          <cell r="I7662">
            <v>0</v>
          </cell>
        </row>
        <row r="7663">
          <cell r="A7663">
            <v>1869000753</v>
          </cell>
          <cell r="B7663">
            <v>753</v>
          </cell>
          <cell r="C7663">
            <v>869000</v>
          </cell>
          <cell r="D7663">
            <v>1</v>
          </cell>
          <cell r="E7663">
            <v>0</v>
          </cell>
          <cell r="F7663" t="str">
            <v xml:space="preserve">עובדים חיצוניים   </v>
          </cell>
          <cell r="G7663" t="str">
            <v>קשיח</v>
          </cell>
          <cell r="H7663">
            <v>0</v>
          </cell>
          <cell r="I7663">
            <v>0</v>
          </cell>
        </row>
        <row r="7664">
          <cell r="A7664">
            <v>1869000756</v>
          </cell>
          <cell r="B7664">
            <v>756</v>
          </cell>
          <cell r="C7664">
            <v>869000</v>
          </cell>
          <cell r="D7664">
            <v>1</v>
          </cell>
          <cell r="E7664">
            <v>0</v>
          </cell>
          <cell r="F7664" t="str">
            <v>שמירה בקבלנות</v>
          </cell>
          <cell r="G7664" t="str">
            <v>קשיח</v>
          </cell>
          <cell r="H7664">
            <v>0</v>
          </cell>
          <cell r="I7664">
            <v>0</v>
          </cell>
        </row>
        <row r="7665">
          <cell r="A7665">
            <v>1869000780</v>
          </cell>
          <cell r="B7665">
            <v>780</v>
          </cell>
          <cell r="C7665">
            <v>869000</v>
          </cell>
          <cell r="D7665">
            <v>1</v>
          </cell>
          <cell r="E7665">
            <v>0</v>
          </cell>
          <cell r="F7665" t="str">
            <v xml:space="preserve">ארועים            </v>
          </cell>
          <cell r="G7665" t="str">
            <v>גמיש</v>
          </cell>
          <cell r="H7665">
            <v>0</v>
          </cell>
          <cell r="I7665">
            <v>0</v>
          </cell>
        </row>
        <row r="7666">
          <cell r="A7666">
            <v>1869000781</v>
          </cell>
          <cell r="B7666">
            <v>781</v>
          </cell>
          <cell r="C7666">
            <v>869000</v>
          </cell>
          <cell r="D7666">
            <v>1</v>
          </cell>
          <cell r="E7666">
            <v>0</v>
          </cell>
          <cell r="F7666" t="str">
            <v>קייטנות עולים,וטרנים,פרוייקטים</v>
          </cell>
          <cell r="G7666" t="str">
            <v>גמיש</v>
          </cell>
          <cell r="H7666">
            <v>0</v>
          </cell>
          <cell r="I7666">
            <v>0</v>
          </cell>
        </row>
        <row r="7667">
          <cell r="A7667">
            <v>1869000782</v>
          </cell>
          <cell r="B7667">
            <v>782</v>
          </cell>
          <cell r="C7667">
            <v>869000</v>
          </cell>
          <cell r="D7667">
            <v>1</v>
          </cell>
          <cell r="E7667">
            <v>0</v>
          </cell>
          <cell r="F7667" t="str">
            <v>משרד הקליטה-מהכנסה</v>
          </cell>
          <cell r="G7667" t="str">
            <v>גמיש</v>
          </cell>
          <cell r="H7667">
            <v>0</v>
          </cell>
          <cell r="I7667">
            <v>0</v>
          </cell>
        </row>
        <row r="7668">
          <cell r="A7668">
            <v>1869000794</v>
          </cell>
          <cell r="B7668">
            <v>794</v>
          </cell>
          <cell r="C7668">
            <v>869000</v>
          </cell>
          <cell r="D7668">
            <v>1</v>
          </cell>
          <cell r="E7668">
            <v>0</v>
          </cell>
          <cell r="F7668" t="str">
            <v xml:space="preserve">השתתפות בעזר 094  </v>
          </cell>
          <cell r="G7668" t="str">
            <v>קשיח</v>
          </cell>
          <cell r="H7668">
            <v>0</v>
          </cell>
          <cell r="I7668">
            <v>0</v>
          </cell>
        </row>
        <row r="7669">
          <cell r="A7669">
            <v>1869000810</v>
          </cell>
          <cell r="B7669">
            <v>810</v>
          </cell>
          <cell r="C7669">
            <v>869000</v>
          </cell>
          <cell r="D7669">
            <v>1</v>
          </cell>
          <cell r="E7669">
            <v>0</v>
          </cell>
          <cell r="F7669" t="str">
            <v xml:space="preserve">קמחא דפסחא        </v>
          </cell>
          <cell r="G7669" t="str">
            <v>גמיש</v>
          </cell>
          <cell r="H7669">
            <v>0</v>
          </cell>
          <cell r="I7669">
            <v>0</v>
          </cell>
        </row>
        <row r="7670">
          <cell r="A7670">
            <v>1869000811</v>
          </cell>
          <cell r="B7670">
            <v>811</v>
          </cell>
          <cell r="C7670">
            <v>869000</v>
          </cell>
          <cell r="D7670">
            <v>1</v>
          </cell>
          <cell r="E7670">
            <v>0</v>
          </cell>
          <cell r="F7670" t="str">
            <v>רכזת קליטה</v>
          </cell>
          <cell r="G7670" t="str">
            <v>קשיח</v>
          </cell>
          <cell r="H7670">
            <v>0</v>
          </cell>
          <cell r="I7670">
            <v>0</v>
          </cell>
        </row>
        <row r="7671">
          <cell r="A7671">
            <v>1869000812</v>
          </cell>
          <cell r="B7671">
            <v>812</v>
          </cell>
          <cell r="C7671">
            <v>869000</v>
          </cell>
          <cell r="D7671">
            <v>1</v>
          </cell>
          <cell r="E7671">
            <v>0</v>
          </cell>
          <cell r="F7671" t="str">
            <v>השתתפות בקליטת עליה</v>
          </cell>
          <cell r="G7671" t="str">
            <v>גמיש</v>
          </cell>
          <cell r="H7671">
            <v>0</v>
          </cell>
          <cell r="I7671">
            <v>0</v>
          </cell>
        </row>
        <row r="7672">
          <cell r="A7672">
            <v>1869000961</v>
          </cell>
          <cell r="B7672">
            <v>961</v>
          </cell>
          <cell r="C7672">
            <v>869000</v>
          </cell>
          <cell r="D7672">
            <v>1</v>
          </cell>
          <cell r="E7672">
            <v>0</v>
          </cell>
          <cell r="F7672" t="str">
            <v>רז' פעולות ורכישות</v>
          </cell>
          <cell r="G7672" t="str">
            <v>גמיש</v>
          </cell>
          <cell r="H7672">
            <v>0</v>
          </cell>
          <cell r="I7672">
            <v>0</v>
          </cell>
        </row>
        <row r="7673">
          <cell r="A7673">
            <v>1869000980</v>
          </cell>
          <cell r="B7673">
            <v>980</v>
          </cell>
          <cell r="C7673">
            <v>869000</v>
          </cell>
          <cell r="D7673">
            <v>1</v>
          </cell>
          <cell r="E7673">
            <v>0</v>
          </cell>
          <cell r="F7673" t="str">
            <v xml:space="preserve">קליטת יהדות סוריה </v>
          </cell>
          <cell r="G7673" t="str">
            <v>גמיש</v>
          </cell>
          <cell r="H7673">
            <v>0</v>
          </cell>
          <cell r="I7673">
            <v>0</v>
          </cell>
        </row>
        <row r="7674">
          <cell r="A7674" t="e">
            <v>#VALUE!</v>
          </cell>
          <cell r="B7674" t="str">
            <v>869000  סך הכל</v>
          </cell>
          <cell r="C7674">
            <v>0</v>
          </cell>
          <cell r="D7674">
            <v>0</v>
          </cell>
          <cell r="E7674">
            <v>0</v>
          </cell>
          <cell r="F7674" t="str">
            <v>שרותים לקליטת עליה</v>
          </cell>
          <cell r="G7674">
            <v>0</v>
          </cell>
          <cell r="H7674">
            <v>0</v>
          </cell>
          <cell r="I7674">
            <v>0</v>
          </cell>
        </row>
        <row r="7675">
          <cell r="A7675">
            <v>0</v>
          </cell>
          <cell r="B7675">
            <v>0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  <cell r="I7675">
            <v>0</v>
          </cell>
        </row>
        <row r="7676">
          <cell r="A7676">
            <v>0</v>
          </cell>
          <cell r="B7676">
            <v>0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  <cell r="I7676">
            <v>0</v>
          </cell>
        </row>
        <row r="7677">
          <cell r="A7677">
            <v>0</v>
          </cell>
          <cell r="B7677">
            <v>0</v>
          </cell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  <cell r="I7677">
            <v>0</v>
          </cell>
        </row>
        <row r="7678">
          <cell r="A7678">
            <v>0</v>
          </cell>
          <cell r="B7678">
            <v>0</v>
          </cell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  <cell r="I7678">
            <v>0</v>
          </cell>
        </row>
        <row r="7679">
          <cell r="A7679">
            <v>0</v>
          </cell>
          <cell r="B7679">
            <v>0</v>
          </cell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  <cell r="I7679">
            <v>0</v>
          </cell>
        </row>
        <row r="7680">
          <cell r="A7680">
            <v>0</v>
          </cell>
          <cell r="B7680">
            <v>0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</v>
          </cell>
        </row>
        <row r="7681">
          <cell r="A7681">
            <v>0</v>
          </cell>
          <cell r="B7681">
            <v>0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</row>
        <row r="7682">
          <cell r="A7682">
            <v>0</v>
          </cell>
          <cell r="B7682">
            <v>0</v>
          </cell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  <cell r="I7682">
            <v>0</v>
          </cell>
        </row>
        <row r="7683">
          <cell r="A7683">
            <v>0</v>
          </cell>
          <cell r="B7683">
            <v>0</v>
          </cell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</row>
        <row r="7684">
          <cell r="A7684">
            <v>0</v>
          </cell>
          <cell r="B7684">
            <v>0</v>
          </cell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</row>
        <row r="7685">
          <cell r="A7685">
            <v>0</v>
          </cell>
          <cell r="B7685">
            <v>0</v>
          </cell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  <cell r="I7685">
            <v>0</v>
          </cell>
        </row>
        <row r="7686">
          <cell r="A7686">
            <v>0</v>
          </cell>
          <cell r="B7686">
            <v>0</v>
          </cell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</row>
        <row r="7687">
          <cell r="A7687">
            <v>0</v>
          </cell>
          <cell r="B7687">
            <v>0</v>
          </cell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</row>
        <row r="7688">
          <cell r="A7688">
            <v>0</v>
          </cell>
          <cell r="B7688">
            <v>0</v>
          </cell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0</v>
          </cell>
        </row>
        <row r="7689">
          <cell r="A7689">
            <v>0</v>
          </cell>
          <cell r="B7689">
            <v>0</v>
          </cell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</row>
        <row r="7690">
          <cell r="A7690">
            <v>0</v>
          </cell>
          <cell r="B7690">
            <v>0</v>
          </cell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0</v>
          </cell>
        </row>
        <row r="7691">
          <cell r="A7691">
            <v>0</v>
          </cell>
          <cell r="B7691">
            <v>0</v>
          </cell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0</v>
          </cell>
        </row>
        <row r="7692">
          <cell r="A7692">
            <v>0</v>
          </cell>
          <cell r="B7692">
            <v>0</v>
          </cell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</row>
        <row r="7693">
          <cell r="A7693">
            <v>0</v>
          </cell>
          <cell r="B7693">
            <v>0</v>
          </cell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0</v>
          </cell>
        </row>
        <row r="7694">
          <cell r="A7694">
            <v>0</v>
          </cell>
          <cell r="B7694">
            <v>0</v>
          </cell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0</v>
          </cell>
        </row>
        <row r="7695">
          <cell r="A7695">
            <v>0</v>
          </cell>
          <cell r="B7695">
            <v>0</v>
          </cell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0</v>
          </cell>
        </row>
        <row r="7696">
          <cell r="A7696">
            <v>0</v>
          </cell>
          <cell r="B7696">
            <v>0</v>
          </cell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0</v>
          </cell>
        </row>
        <row r="7697">
          <cell r="A7697">
            <v>0</v>
          </cell>
          <cell r="B7697">
            <v>0</v>
          </cell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</row>
        <row r="7698">
          <cell r="A7698">
            <v>0</v>
          </cell>
          <cell r="B7698">
            <v>0</v>
          </cell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</row>
        <row r="7699">
          <cell r="A7699">
            <v>18700000</v>
          </cell>
          <cell r="B7699">
            <v>0</v>
          </cell>
          <cell r="C7699">
            <v>870000</v>
          </cell>
          <cell r="D7699">
            <v>1</v>
          </cell>
          <cell r="E7699">
            <v>0</v>
          </cell>
          <cell r="F7699" t="str">
            <v xml:space="preserve">איכות הסביבה      </v>
          </cell>
          <cell r="G7699" t="str">
            <v xml:space="preserve"> </v>
          </cell>
          <cell r="H7699">
            <v>0</v>
          </cell>
          <cell r="I7699">
            <v>0</v>
          </cell>
        </row>
        <row r="7700">
          <cell r="A7700">
            <v>18790000</v>
          </cell>
          <cell r="B7700">
            <v>0</v>
          </cell>
          <cell r="C7700">
            <v>879000</v>
          </cell>
          <cell r="D7700">
            <v>1</v>
          </cell>
          <cell r="E7700">
            <v>0</v>
          </cell>
          <cell r="F7700" t="str">
            <v>מערך איכות הסביבה</v>
          </cell>
          <cell r="G7700" t="str">
            <v xml:space="preserve"> </v>
          </cell>
          <cell r="H7700">
            <v>0</v>
          </cell>
          <cell r="I7700">
            <v>0</v>
          </cell>
        </row>
        <row r="7701">
          <cell r="A7701">
            <v>1879000110</v>
          </cell>
          <cell r="B7701">
            <v>110</v>
          </cell>
          <cell r="C7701">
            <v>879000</v>
          </cell>
          <cell r="D7701">
            <v>1</v>
          </cell>
          <cell r="E7701">
            <v>0</v>
          </cell>
          <cell r="F7701" t="str">
            <v>השכר הקובע-תקציבית</v>
          </cell>
          <cell r="G7701" t="str">
            <v>שכר</v>
          </cell>
          <cell r="H7701">
            <v>1.4830508474576343E-2</v>
          </cell>
          <cell r="I7701">
            <v>287400</v>
          </cell>
        </row>
        <row r="7702">
          <cell r="A7702">
            <v>1879000119</v>
          </cell>
          <cell r="B7702">
            <v>119</v>
          </cell>
          <cell r="C7702">
            <v>879000</v>
          </cell>
          <cell r="D7702">
            <v>1</v>
          </cell>
          <cell r="E7702">
            <v>0</v>
          </cell>
          <cell r="F7702" t="str">
            <v xml:space="preserve">השכר הקובע-צוברת  </v>
          </cell>
          <cell r="G7702" t="str">
            <v>שכר</v>
          </cell>
          <cell r="H7702">
            <v>0.63101198604157194</v>
          </cell>
          <cell r="I7702">
            <v>1075000</v>
          </cell>
        </row>
        <row r="7703">
          <cell r="A7703">
            <v>1879000122</v>
          </cell>
          <cell r="B7703">
            <v>122</v>
          </cell>
          <cell r="C7703">
            <v>879000</v>
          </cell>
          <cell r="D7703">
            <v>1</v>
          </cell>
          <cell r="E7703">
            <v>0</v>
          </cell>
          <cell r="F7703" t="str">
            <v xml:space="preserve">ביגוד             </v>
          </cell>
          <cell r="G7703" t="str">
            <v>שכר</v>
          </cell>
          <cell r="H7703">
            <v>0</v>
          </cell>
          <cell r="I7703">
            <v>15800</v>
          </cell>
        </row>
        <row r="7704">
          <cell r="A7704">
            <v>1879000126</v>
          </cell>
          <cell r="B7704">
            <v>126</v>
          </cell>
          <cell r="C7704">
            <v>879000</v>
          </cell>
          <cell r="D7704">
            <v>1</v>
          </cell>
          <cell r="E7704">
            <v>0</v>
          </cell>
          <cell r="F7704" t="str">
            <v xml:space="preserve">דמי הבראה         </v>
          </cell>
          <cell r="G7704" t="str">
            <v>שכר</v>
          </cell>
          <cell r="H7704">
            <v>2.564102564102555E-2</v>
          </cell>
          <cell r="I7704">
            <v>28000</v>
          </cell>
        </row>
        <row r="7705">
          <cell r="A7705">
            <v>1879000130</v>
          </cell>
          <cell r="B7705">
            <v>130</v>
          </cell>
          <cell r="C7705">
            <v>879000</v>
          </cell>
          <cell r="D7705">
            <v>1</v>
          </cell>
          <cell r="E7705">
            <v>0</v>
          </cell>
          <cell r="F7705" t="str">
            <v xml:space="preserve">שעות נוספות       </v>
          </cell>
          <cell r="G7705" t="str">
            <v>שכר</v>
          </cell>
          <cell r="H7705">
            <v>0</v>
          </cell>
          <cell r="I7705">
            <v>0</v>
          </cell>
        </row>
        <row r="7706">
          <cell r="A7706">
            <v>1879000140</v>
          </cell>
          <cell r="B7706">
            <v>140</v>
          </cell>
          <cell r="C7706">
            <v>879000</v>
          </cell>
          <cell r="D7706">
            <v>1</v>
          </cell>
          <cell r="E7706">
            <v>0</v>
          </cell>
          <cell r="F7706" t="str">
            <v>השתתפות באחזקת רכב</v>
          </cell>
          <cell r="G7706" t="str">
            <v>שכר</v>
          </cell>
          <cell r="H7706">
            <v>0</v>
          </cell>
          <cell r="I7706">
            <v>117300</v>
          </cell>
        </row>
        <row r="7707">
          <cell r="A7707">
            <v>1879000253</v>
          </cell>
          <cell r="B7707">
            <v>253</v>
          </cell>
          <cell r="C7707">
            <v>879000</v>
          </cell>
          <cell r="D7707">
            <v>1</v>
          </cell>
          <cell r="E7707">
            <v>0</v>
          </cell>
          <cell r="F7707" t="str">
            <v xml:space="preserve">עובדים חיצוניים   </v>
          </cell>
          <cell r="G7707" t="str">
            <v>שכר</v>
          </cell>
          <cell r="H7707">
            <v>0</v>
          </cell>
          <cell r="I7707">
            <v>0</v>
          </cell>
        </row>
        <row r="7708">
          <cell r="A7708">
            <v>1879000420</v>
          </cell>
          <cell r="B7708">
            <v>420</v>
          </cell>
          <cell r="C7708">
            <v>879000</v>
          </cell>
          <cell r="D7708">
            <v>1</v>
          </cell>
          <cell r="E7708">
            <v>0</v>
          </cell>
          <cell r="F7708" t="str">
            <v xml:space="preserve">כיבוי אש          </v>
          </cell>
          <cell r="G7708" t="str">
            <v>גמיש</v>
          </cell>
          <cell r="H7708">
            <v>0</v>
          </cell>
          <cell r="I7708">
            <v>0</v>
          </cell>
        </row>
        <row r="7709">
          <cell r="A7709">
            <v>1879000433</v>
          </cell>
          <cell r="B7709">
            <v>433</v>
          </cell>
          <cell r="C7709">
            <v>879000</v>
          </cell>
          <cell r="D7709">
            <v>1</v>
          </cell>
          <cell r="E7709">
            <v>0</v>
          </cell>
          <cell r="F7709" t="str">
            <v xml:space="preserve">חומרי נקיון       </v>
          </cell>
          <cell r="G7709" t="str">
            <v>גמיש</v>
          </cell>
          <cell r="H7709">
            <v>0</v>
          </cell>
          <cell r="I7709">
            <v>2600</v>
          </cell>
        </row>
        <row r="7710">
          <cell r="A7710">
            <v>1879000437</v>
          </cell>
          <cell r="B7710">
            <v>437</v>
          </cell>
          <cell r="C7710">
            <v>879000</v>
          </cell>
          <cell r="D7710">
            <v>1</v>
          </cell>
          <cell r="E7710">
            <v>0</v>
          </cell>
          <cell r="F7710" t="str">
            <v xml:space="preserve">אחזקת אזעקה       </v>
          </cell>
          <cell r="G7710" t="str">
            <v>קשיח</v>
          </cell>
          <cell r="H7710">
            <v>0</v>
          </cell>
          <cell r="I7710">
            <v>0</v>
          </cell>
        </row>
        <row r="7711">
          <cell r="A7711">
            <v>1879000441</v>
          </cell>
          <cell r="B7711">
            <v>441</v>
          </cell>
          <cell r="C7711">
            <v>879000</v>
          </cell>
          <cell r="D7711">
            <v>1</v>
          </cell>
          <cell r="E7711">
            <v>0</v>
          </cell>
          <cell r="F7711" t="str">
            <v xml:space="preserve">ביטוח             </v>
          </cell>
          <cell r="G7711" t="str">
            <v>קשיח</v>
          </cell>
          <cell r="H7711">
            <v>0</v>
          </cell>
          <cell r="I7711">
            <v>0</v>
          </cell>
        </row>
        <row r="7712">
          <cell r="A7712">
            <v>1879000450</v>
          </cell>
          <cell r="B7712">
            <v>450</v>
          </cell>
          <cell r="C7712">
            <v>879000</v>
          </cell>
          <cell r="D7712">
            <v>1</v>
          </cell>
          <cell r="E7712">
            <v>0</v>
          </cell>
          <cell r="F7712" t="str">
            <v>אחזקת תמי 4</v>
          </cell>
          <cell r="G7712" t="str">
            <v>קשיח</v>
          </cell>
          <cell r="H7712">
            <v>0</v>
          </cell>
          <cell r="I7712">
            <v>600</v>
          </cell>
        </row>
        <row r="7713">
          <cell r="A7713">
            <v>1879000470</v>
          </cell>
          <cell r="B7713">
            <v>470</v>
          </cell>
          <cell r="C7713">
            <v>879000</v>
          </cell>
          <cell r="D7713">
            <v>1</v>
          </cell>
          <cell r="E7713">
            <v>0</v>
          </cell>
          <cell r="F7713" t="str">
            <v xml:space="preserve">אחזקת מכונות משרד </v>
          </cell>
          <cell r="G7713" t="str">
            <v>גמיש</v>
          </cell>
          <cell r="H7713">
            <v>0</v>
          </cell>
          <cell r="I7713">
            <v>1200</v>
          </cell>
        </row>
        <row r="7714">
          <cell r="A7714">
            <v>1879000471</v>
          </cell>
          <cell r="B7714">
            <v>471</v>
          </cell>
          <cell r="C7714">
            <v>879000</v>
          </cell>
          <cell r="D7714">
            <v>1</v>
          </cell>
          <cell r="E7714">
            <v>0</v>
          </cell>
          <cell r="F7714" t="str">
            <v xml:space="preserve">מכשירי כתיבה      </v>
          </cell>
          <cell r="G7714" t="str">
            <v>גמיש</v>
          </cell>
          <cell r="H7714">
            <v>0</v>
          </cell>
          <cell r="I7714">
            <v>13500</v>
          </cell>
        </row>
        <row r="7715">
          <cell r="A7715">
            <v>1879000492</v>
          </cell>
          <cell r="B7715">
            <v>492</v>
          </cell>
          <cell r="C7715">
            <v>879000</v>
          </cell>
          <cell r="D7715">
            <v>1</v>
          </cell>
          <cell r="E7715">
            <v>0</v>
          </cell>
          <cell r="F7715" t="str">
            <v xml:space="preserve">השתתפות בעזר 092  </v>
          </cell>
          <cell r="G7715" t="str">
            <v>קשיח</v>
          </cell>
          <cell r="H7715">
            <v>0.5625</v>
          </cell>
          <cell r="I7715">
            <v>50000</v>
          </cell>
        </row>
        <row r="7716">
          <cell r="A7716">
            <v>1879000511</v>
          </cell>
          <cell r="B7716">
            <v>511</v>
          </cell>
          <cell r="C7716">
            <v>879000</v>
          </cell>
          <cell r="D7716">
            <v>1</v>
          </cell>
          <cell r="E7716">
            <v>0</v>
          </cell>
          <cell r="F7716" t="str">
            <v xml:space="preserve">אירוח וכיבוד      </v>
          </cell>
          <cell r="G7716" t="str">
            <v>גמיש</v>
          </cell>
          <cell r="H7716">
            <v>0</v>
          </cell>
          <cell r="I7716">
            <v>4500</v>
          </cell>
        </row>
        <row r="7717">
          <cell r="A7717">
            <v>1879000522</v>
          </cell>
          <cell r="B7717">
            <v>522</v>
          </cell>
          <cell r="C7717">
            <v>879000</v>
          </cell>
          <cell r="D7717">
            <v>1</v>
          </cell>
          <cell r="E7717">
            <v>0</v>
          </cell>
          <cell r="F7717" t="str">
            <v xml:space="preserve">ספרים ועיתונים    </v>
          </cell>
          <cell r="G7717" t="str">
            <v>גמיש</v>
          </cell>
          <cell r="H7717">
            <v>8.3333333333333259E-2</v>
          </cell>
          <cell r="I7717">
            <v>1300</v>
          </cell>
        </row>
        <row r="7718">
          <cell r="A7718">
            <v>1879000540</v>
          </cell>
          <cell r="B7718">
            <v>540</v>
          </cell>
          <cell r="C7718">
            <v>879000</v>
          </cell>
          <cell r="D7718">
            <v>1</v>
          </cell>
          <cell r="E7718">
            <v>0</v>
          </cell>
          <cell r="F7718" t="str">
            <v xml:space="preserve">הוצאות טלפון      </v>
          </cell>
          <cell r="G7718" t="str">
            <v>קשיח</v>
          </cell>
          <cell r="H7718">
            <v>0</v>
          </cell>
          <cell r="I7718">
            <v>0</v>
          </cell>
        </row>
        <row r="7719">
          <cell r="A7719">
            <v>1879000544</v>
          </cell>
          <cell r="B7719">
            <v>544</v>
          </cell>
          <cell r="C7719">
            <v>879000</v>
          </cell>
          <cell r="D7719">
            <v>1</v>
          </cell>
          <cell r="E7719">
            <v>0</v>
          </cell>
          <cell r="F7719" t="str">
            <v xml:space="preserve">הוצאות דאר        </v>
          </cell>
          <cell r="G7719" t="str">
            <v>קשיח</v>
          </cell>
          <cell r="H7719">
            <v>0</v>
          </cell>
          <cell r="I7719">
            <v>500</v>
          </cell>
        </row>
        <row r="7720">
          <cell r="A7720">
            <v>1879000550</v>
          </cell>
          <cell r="B7720">
            <v>550</v>
          </cell>
          <cell r="C7720">
            <v>879000</v>
          </cell>
          <cell r="D7720">
            <v>1</v>
          </cell>
          <cell r="E7720">
            <v>0</v>
          </cell>
          <cell r="F7720" t="str">
            <v xml:space="preserve">פירסומים          </v>
          </cell>
          <cell r="G7720" t="str">
            <v>גמיש</v>
          </cell>
          <cell r="H7720">
            <v>0</v>
          </cell>
          <cell r="I7720">
            <v>0</v>
          </cell>
        </row>
        <row r="7721">
          <cell r="A7721">
            <v>1879000561</v>
          </cell>
          <cell r="B7721">
            <v>561</v>
          </cell>
          <cell r="C7721">
            <v>879000</v>
          </cell>
          <cell r="D7721">
            <v>1</v>
          </cell>
          <cell r="E7721">
            <v>0</v>
          </cell>
          <cell r="F7721" t="str">
            <v xml:space="preserve">שיכפולים          </v>
          </cell>
          <cell r="G7721" t="str">
            <v>גמיש</v>
          </cell>
          <cell r="H7721">
            <v>0</v>
          </cell>
          <cell r="I7721">
            <v>1300</v>
          </cell>
        </row>
        <row r="7722">
          <cell r="A7722">
            <v>1879000562</v>
          </cell>
          <cell r="B7722">
            <v>562</v>
          </cell>
          <cell r="C7722">
            <v>879000</v>
          </cell>
          <cell r="D7722">
            <v>1</v>
          </cell>
          <cell r="E7722">
            <v>0</v>
          </cell>
          <cell r="F7722" t="str">
            <v xml:space="preserve">הדפסות            </v>
          </cell>
          <cell r="G7722" t="str">
            <v>גמיש</v>
          </cell>
          <cell r="H7722">
            <v>0</v>
          </cell>
          <cell r="I7722">
            <v>2700</v>
          </cell>
        </row>
        <row r="7723">
          <cell r="A7723">
            <v>1879000571</v>
          </cell>
          <cell r="B7723">
            <v>571</v>
          </cell>
          <cell r="C7723">
            <v>879000</v>
          </cell>
          <cell r="D7723">
            <v>1</v>
          </cell>
          <cell r="E7723">
            <v>0</v>
          </cell>
          <cell r="F7723" t="str">
            <v xml:space="preserve">מיכון וענ"א       </v>
          </cell>
          <cell r="G7723" t="str">
            <v>קשיח</v>
          </cell>
          <cell r="H7723">
            <v>2.8517110266159662E-2</v>
          </cell>
          <cell r="I7723">
            <v>108200</v>
          </cell>
        </row>
        <row r="7724">
          <cell r="A7724">
            <v>1879000580</v>
          </cell>
          <cell r="B7724">
            <v>580</v>
          </cell>
          <cell r="C7724">
            <v>879000</v>
          </cell>
          <cell r="D7724">
            <v>1</v>
          </cell>
          <cell r="E7724">
            <v>0</v>
          </cell>
          <cell r="F7724" t="str">
            <v xml:space="preserve">סקרים             </v>
          </cell>
          <cell r="G7724" t="str">
            <v>גמיש</v>
          </cell>
          <cell r="H7724">
            <v>0</v>
          </cell>
          <cell r="I7724">
            <v>0</v>
          </cell>
        </row>
        <row r="7725">
          <cell r="A7725">
            <v>1879000710</v>
          </cell>
          <cell r="B7725">
            <v>710</v>
          </cell>
          <cell r="C7725">
            <v>879000</v>
          </cell>
          <cell r="D7725">
            <v>1</v>
          </cell>
          <cell r="E7725">
            <v>0</v>
          </cell>
          <cell r="F7725" t="str">
            <v xml:space="preserve">הובלות והסעות     </v>
          </cell>
          <cell r="G7725" t="str">
            <v>גמיש</v>
          </cell>
          <cell r="H7725">
            <v>0</v>
          </cell>
          <cell r="I7725">
            <v>9500</v>
          </cell>
        </row>
        <row r="7726">
          <cell r="A7726">
            <v>1879000722</v>
          </cell>
          <cell r="B7726">
            <v>722</v>
          </cell>
          <cell r="C7726">
            <v>879000</v>
          </cell>
          <cell r="D7726">
            <v>1</v>
          </cell>
          <cell r="E7726">
            <v>0</v>
          </cell>
          <cell r="F7726" t="str">
            <v>חמרים-תחזוקה עצמית</v>
          </cell>
          <cell r="G7726" t="str">
            <v>גמיש</v>
          </cell>
          <cell r="H7726">
            <v>0</v>
          </cell>
          <cell r="I7726">
            <v>0</v>
          </cell>
        </row>
        <row r="7727">
          <cell r="A7727">
            <v>1879000743</v>
          </cell>
          <cell r="B7727">
            <v>743</v>
          </cell>
          <cell r="C7727">
            <v>879000</v>
          </cell>
          <cell r="D7727">
            <v>1</v>
          </cell>
          <cell r="E7727">
            <v>0</v>
          </cell>
          <cell r="F7727" t="str">
            <v xml:space="preserve">אחזקת ציוד        </v>
          </cell>
          <cell r="G7727" t="str">
            <v>גמיש</v>
          </cell>
          <cell r="H7727">
            <v>0</v>
          </cell>
          <cell r="I7727">
            <v>9500</v>
          </cell>
        </row>
        <row r="7728">
          <cell r="A7728">
            <v>1879000752</v>
          </cell>
          <cell r="B7728">
            <v>752</v>
          </cell>
          <cell r="C7728">
            <v>879000</v>
          </cell>
          <cell r="D7728">
            <v>1</v>
          </cell>
          <cell r="E7728">
            <v>0</v>
          </cell>
          <cell r="F7728" t="str">
            <v xml:space="preserve">נקיון בקבלנות     </v>
          </cell>
          <cell r="G7728" t="str">
            <v>קשיח</v>
          </cell>
          <cell r="H7728">
            <v>0</v>
          </cell>
          <cell r="I7728">
            <v>15000</v>
          </cell>
        </row>
        <row r="7729">
          <cell r="A7729">
            <v>1879000753</v>
          </cell>
          <cell r="B7729">
            <v>753</v>
          </cell>
          <cell r="C7729">
            <v>879000</v>
          </cell>
          <cell r="D7729">
            <v>1</v>
          </cell>
          <cell r="E7729">
            <v>0</v>
          </cell>
          <cell r="F7729" t="str">
            <v xml:space="preserve">עובדים חיצוניים   </v>
          </cell>
          <cell r="G7729" t="str">
            <v>קשיח</v>
          </cell>
          <cell r="H7729">
            <v>0</v>
          </cell>
          <cell r="I7729">
            <v>0</v>
          </cell>
        </row>
        <row r="7730">
          <cell r="A7730">
            <v>1879000754</v>
          </cell>
          <cell r="B7730">
            <v>754</v>
          </cell>
          <cell r="C7730">
            <v>879000</v>
          </cell>
          <cell r="D7730">
            <v>1</v>
          </cell>
          <cell r="E7730">
            <v>0</v>
          </cell>
          <cell r="F7730" t="str">
            <v>גינות קהילתיות</v>
          </cell>
          <cell r="G7730" t="str">
            <v>גמיש</v>
          </cell>
          <cell r="H7730">
            <v>0</v>
          </cell>
          <cell r="I7730">
            <v>40000</v>
          </cell>
        </row>
        <row r="7731">
          <cell r="A7731">
            <v>1879000757</v>
          </cell>
          <cell r="B7731">
            <v>757</v>
          </cell>
          <cell r="C7731">
            <v>879000</v>
          </cell>
          <cell r="D7731">
            <v>1</v>
          </cell>
          <cell r="E7731">
            <v>0</v>
          </cell>
          <cell r="F7731" t="str">
            <v>טיפול בזיהום אויר</v>
          </cell>
          <cell r="G7731" t="str">
            <v>קשיח</v>
          </cell>
          <cell r="H7731">
            <v>0</v>
          </cell>
          <cell r="I7731">
            <v>13800</v>
          </cell>
        </row>
        <row r="7732">
          <cell r="A7732">
            <v>1879000764</v>
          </cell>
          <cell r="B7732">
            <v>764</v>
          </cell>
          <cell r="C7732">
            <v>879000</v>
          </cell>
          <cell r="D7732">
            <v>1</v>
          </cell>
          <cell r="E7732">
            <v>0</v>
          </cell>
          <cell r="F7732" t="str">
            <v xml:space="preserve">עובדי חברת מוסדות </v>
          </cell>
          <cell r="G7732" t="str">
            <v>קשיח</v>
          </cell>
          <cell r="H7732">
            <v>0</v>
          </cell>
          <cell r="I7732">
            <v>0</v>
          </cell>
        </row>
        <row r="7733">
          <cell r="A7733">
            <v>1879000780</v>
          </cell>
          <cell r="B7733">
            <v>780</v>
          </cell>
          <cell r="C7733">
            <v>879000</v>
          </cell>
          <cell r="D7733">
            <v>1</v>
          </cell>
          <cell r="E7733">
            <v>0</v>
          </cell>
          <cell r="F7733" t="str">
            <v xml:space="preserve">ארועים            </v>
          </cell>
          <cell r="G7733" t="str">
            <v>גמיש</v>
          </cell>
          <cell r="H7733">
            <v>0</v>
          </cell>
          <cell r="I7733">
            <v>0</v>
          </cell>
        </row>
        <row r="7734">
          <cell r="A7734">
            <v>1879000781</v>
          </cell>
          <cell r="B7734">
            <v>781</v>
          </cell>
          <cell r="C7734">
            <v>879000</v>
          </cell>
          <cell r="D7734">
            <v>1</v>
          </cell>
          <cell r="E7734">
            <v>0</v>
          </cell>
          <cell r="F7734" t="str">
            <v>קיימות</v>
          </cell>
          <cell r="G7734" t="str">
            <v>גמיש</v>
          </cell>
          <cell r="H7734">
            <v>0</v>
          </cell>
          <cell r="I7734">
            <v>40000</v>
          </cell>
        </row>
        <row r="7735">
          <cell r="A7735">
            <v>1879000794</v>
          </cell>
          <cell r="B7735">
            <v>794</v>
          </cell>
          <cell r="C7735">
            <v>879000</v>
          </cell>
          <cell r="D7735">
            <v>1</v>
          </cell>
          <cell r="E7735">
            <v>0</v>
          </cell>
          <cell r="F7735" t="str">
            <v xml:space="preserve">השתתפות בעזר 094  </v>
          </cell>
          <cell r="G7735" t="str">
            <v>קשיח</v>
          </cell>
          <cell r="H7735">
            <v>4.6511627906976827E-2</v>
          </cell>
          <cell r="I7735">
            <v>4500</v>
          </cell>
        </row>
        <row r="7736">
          <cell r="A7736">
            <v>1879000931</v>
          </cell>
          <cell r="B7736">
            <v>931</v>
          </cell>
          <cell r="C7736">
            <v>879000</v>
          </cell>
          <cell r="D7736">
            <v>1</v>
          </cell>
          <cell r="E7736">
            <v>0</v>
          </cell>
          <cell r="F7736" t="str">
            <v xml:space="preserve">רכישות חד פעמיות  </v>
          </cell>
          <cell r="G7736" t="str">
            <v>גמיש</v>
          </cell>
          <cell r="H7736">
            <v>0</v>
          </cell>
          <cell r="I7736">
            <v>8100</v>
          </cell>
        </row>
        <row r="7737">
          <cell r="A7737">
            <v>1879000961</v>
          </cell>
          <cell r="B7737">
            <v>961</v>
          </cell>
          <cell r="C7737">
            <v>879000</v>
          </cell>
          <cell r="D7737">
            <v>1</v>
          </cell>
          <cell r="E7737">
            <v>0</v>
          </cell>
          <cell r="F7737" t="str">
            <v>רז' פעולות ורכישות</v>
          </cell>
          <cell r="G7737" t="str">
            <v>גמיש</v>
          </cell>
          <cell r="H7737">
            <v>0</v>
          </cell>
          <cell r="I7737">
            <v>0</v>
          </cell>
        </row>
        <row r="7738">
          <cell r="A7738" t="e">
            <v>#VALUE!</v>
          </cell>
          <cell r="B7738" t="str">
            <v>879000  סך הכל</v>
          </cell>
          <cell r="C7738">
            <v>0</v>
          </cell>
          <cell r="D7738">
            <v>0</v>
          </cell>
          <cell r="E7738">
            <v>0</v>
          </cell>
          <cell r="F7738" t="str">
            <v>מערך איכות הסביבה</v>
          </cell>
          <cell r="G7738">
            <v>0</v>
          </cell>
          <cell r="H7738">
            <v>0.39361301498832568</v>
          </cell>
          <cell r="I7738">
            <v>1850300</v>
          </cell>
        </row>
        <row r="7739">
          <cell r="A7739">
            <v>19000000</v>
          </cell>
          <cell r="B7739">
            <v>0</v>
          </cell>
          <cell r="C7739">
            <v>900000</v>
          </cell>
          <cell r="D7739">
            <v>1</v>
          </cell>
          <cell r="E7739">
            <v>0</v>
          </cell>
          <cell r="F7739" t="str">
            <v xml:space="preserve">מפעלים ותשלומים   </v>
          </cell>
          <cell r="G7739" t="str">
            <v xml:space="preserve"> </v>
          </cell>
          <cell r="H7739">
            <v>0</v>
          </cell>
          <cell r="I7739">
            <v>0</v>
          </cell>
        </row>
        <row r="7740">
          <cell r="A7740">
            <v>19100000</v>
          </cell>
          <cell r="B7740">
            <v>0</v>
          </cell>
          <cell r="C7740">
            <v>910000</v>
          </cell>
          <cell r="D7740">
            <v>1</v>
          </cell>
          <cell r="E7740">
            <v>0</v>
          </cell>
          <cell r="F7740" t="str">
            <v xml:space="preserve">מים               </v>
          </cell>
          <cell r="G7740" t="str">
            <v xml:space="preserve"> </v>
          </cell>
          <cell r="H7740">
            <v>0</v>
          </cell>
          <cell r="I7740">
            <v>0</v>
          </cell>
        </row>
        <row r="7741">
          <cell r="A7741">
            <v>19120000</v>
          </cell>
          <cell r="B7741">
            <v>0</v>
          </cell>
          <cell r="C7741">
            <v>912000</v>
          </cell>
          <cell r="D7741">
            <v>1</v>
          </cell>
          <cell r="E7741">
            <v>0</v>
          </cell>
          <cell r="F7741" t="str">
            <v xml:space="preserve">גביה              </v>
          </cell>
          <cell r="G7741" t="str">
            <v xml:space="preserve"> </v>
          </cell>
          <cell r="H7741">
            <v>0</v>
          </cell>
          <cell r="I7741">
            <v>0</v>
          </cell>
        </row>
        <row r="7742">
          <cell r="A7742">
            <v>1912000100</v>
          </cell>
          <cell r="B7742">
            <v>100</v>
          </cell>
          <cell r="C7742">
            <v>912000</v>
          </cell>
          <cell r="D7742">
            <v>1</v>
          </cell>
          <cell r="E7742">
            <v>0</v>
          </cell>
          <cell r="F7742" t="str">
            <v>שכר עובדים לפי תקן</v>
          </cell>
          <cell r="G7742" t="str">
            <v xml:space="preserve"> </v>
          </cell>
          <cell r="H7742">
            <v>0</v>
          </cell>
          <cell r="I7742">
            <v>0</v>
          </cell>
        </row>
        <row r="7743">
          <cell r="A7743">
            <v>1912000110</v>
          </cell>
          <cell r="B7743">
            <v>110</v>
          </cell>
          <cell r="C7743">
            <v>912000</v>
          </cell>
          <cell r="D7743">
            <v>1</v>
          </cell>
          <cell r="E7743">
            <v>0</v>
          </cell>
          <cell r="F7743" t="str">
            <v>השכר הקובע-תקציבית</v>
          </cell>
          <cell r="G7743" t="str">
            <v>שכר</v>
          </cell>
          <cell r="H7743">
            <v>0</v>
          </cell>
          <cell r="I7743">
            <v>0</v>
          </cell>
        </row>
        <row r="7744">
          <cell r="A7744">
            <v>1912000119</v>
          </cell>
          <cell r="B7744">
            <v>119</v>
          </cell>
          <cell r="C7744">
            <v>912000</v>
          </cell>
          <cell r="D7744">
            <v>1</v>
          </cell>
          <cell r="E7744">
            <v>0</v>
          </cell>
          <cell r="F7744" t="str">
            <v xml:space="preserve">השכר הקובע-צוברת  </v>
          </cell>
          <cell r="G7744" t="str">
            <v>שכר</v>
          </cell>
          <cell r="H7744">
            <v>0</v>
          </cell>
          <cell r="I7744">
            <v>0</v>
          </cell>
        </row>
        <row r="7745">
          <cell r="A7745">
            <v>1912000122</v>
          </cell>
          <cell r="B7745">
            <v>122</v>
          </cell>
          <cell r="C7745">
            <v>912000</v>
          </cell>
          <cell r="D7745">
            <v>1</v>
          </cell>
          <cell r="E7745">
            <v>0</v>
          </cell>
          <cell r="F7745" t="str">
            <v xml:space="preserve">ביגוד             </v>
          </cell>
          <cell r="G7745" t="str">
            <v>שכר</v>
          </cell>
          <cell r="H7745">
            <v>0</v>
          </cell>
          <cell r="I7745">
            <v>0</v>
          </cell>
        </row>
        <row r="7746">
          <cell r="A7746">
            <v>1912000126</v>
          </cell>
          <cell r="B7746">
            <v>126</v>
          </cell>
          <cell r="C7746">
            <v>912000</v>
          </cell>
          <cell r="D7746">
            <v>1</v>
          </cell>
          <cell r="E7746">
            <v>0</v>
          </cell>
          <cell r="F7746" t="str">
            <v xml:space="preserve">דמי הבראה         </v>
          </cell>
          <cell r="G7746" t="str">
            <v>שכר</v>
          </cell>
          <cell r="H7746">
            <v>0</v>
          </cell>
          <cell r="I7746">
            <v>0</v>
          </cell>
        </row>
        <row r="7747">
          <cell r="A7747">
            <v>1912000130</v>
          </cell>
          <cell r="B7747">
            <v>130</v>
          </cell>
          <cell r="C7747">
            <v>912000</v>
          </cell>
          <cell r="D7747">
            <v>1</v>
          </cell>
          <cell r="E7747">
            <v>0</v>
          </cell>
          <cell r="F7747" t="str">
            <v xml:space="preserve">שעות נוספות       </v>
          </cell>
          <cell r="G7747" t="str">
            <v>שכר</v>
          </cell>
          <cell r="H7747">
            <v>0</v>
          </cell>
          <cell r="I7747">
            <v>0</v>
          </cell>
        </row>
        <row r="7748">
          <cell r="A7748">
            <v>1912000140</v>
          </cell>
          <cell r="B7748">
            <v>140</v>
          </cell>
          <cell r="C7748">
            <v>912000</v>
          </cell>
          <cell r="D7748">
            <v>1</v>
          </cell>
          <cell r="E7748">
            <v>0</v>
          </cell>
          <cell r="F7748" t="str">
            <v>השתתפות באחזקת רכב</v>
          </cell>
          <cell r="G7748" t="str">
            <v>שכר</v>
          </cell>
          <cell r="H7748">
            <v>0</v>
          </cell>
          <cell r="I7748">
            <v>0</v>
          </cell>
        </row>
        <row r="7749">
          <cell r="A7749">
            <v>1912000250</v>
          </cell>
          <cell r="B7749">
            <v>250</v>
          </cell>
          <cell r="C7749">
            <v>912000</v>
          </cell>
          <cell r="D7749">
            <v>1</v>
          </cell>
          <cell r="E7749">
            <v>0</v>
          </cell>
          <cell r="F7749" t="str">
            <v>עובדים תיצוניים</v>
          </cell>
          <cell r="G7749" t="str">
            <v>שכר</v>
          </cell>
          <cell r="H7749">
            <v>0</v>
          </cell>
          <cell r="I7749">
            <v>0</v>
          </cell>
        </row>
        <row r="7750">
          <cell r="A7750">
            <v>1912000253</v>
          </cell>
          <cell r="B7750">
            <v>253</v>
          </cell>
          <cell r="C7750">
            <v>912000</v>
          </cell>
          <cell r="D7750">
            <v>1</v>
          </cell>
          <cell r="E7750">
            <v>0</v>
          </cell>
          <cell r="F7750" t="str">
            <v xml:space="preserve">עובד חיצוני       </v>
          </cell>
          <cell r="G7750" t="str">
            <v>שכר</v>
          </cell>
          <cell r="H7750">
            <v>0</v>
          </cell>
          <cell r="I7750">
            <v>0</v>
          </cell>
        </row>
        <row r="7751">
          <cell r="A7751">
            <v>1912000400</v>
          </cell>
          <cell r="B7751">
            <v>400</v>
          </cell>
          <cell r="C7751">
            <v>912000</v>
          </cell>
          <cell r="D7751">
            <v>1</v>
          </cell>
          <cell r="E7751">
            <v>0</v>
          </cell>
          <cell r="F7751" t="str">
            <v>אחזקת בנינים וציוד</v>
          </cell>
          <cell r="G7751" t="str">
            <v xml:space="preserve"> </v>
          </cell>
          <cell r="H7751">
            <v>0</v>
          </cell>
          <cell r="I7751">
            <v>0</v>
          </cell>
        </row>
        <row r="7752">
          <cell r="A7752">
            <v>1912000471</v>
          </cell>
          <cell r="B7752">
            <v>471</v>
          </cell>
          <cell r="C7752">
            <v>912000</v>
          </cell>
          <cell r="D7752">
            <v>1</v>
          </cell>
          <cell r="E7752">
            <v>0</v>
          </cell>
          <cell r="F7752" t="str">
            <v xml:space="preserve">מכשירי כתיבה      </v>
          </cell>
          <cell r="G7752" t="str">
            <v>גמיש</v>
          </cell>
          <cell r="H7752">
            <v>0</v>
          </cell>
          <cell r="I7752">
            <v>0</v>
          </cell>
        </row>
        <row r="7753">
          <cell r="A7753">
            <v>1912000492</v>
          </cell>
          <cell r="B7753">
            <v>492</v>
          </cell>
          <cell r="C7753">
            <v>912000</v>
          </cell>
          <cell r="D7753">
            <v>1</v>
          </cell>
          <cell r="E7753">
            <v>0</v>
          </cell>
          <cell r="F7753" t="str">
            <v xml:space="preserve">השתתפות בעזר 092  </v>
          </cell>
          <cell r="G7753" t="str">
            <v>קשיח</v>
          </cell>
          <cell r="H7753">
            <v>0</v>
          </cell>
          <cell r="I7753">
            <v>0</v>
          </cell>
        </row>
        <row r="7754">
          <cell r="A7754">
            <v>1912000500</v>
          </cell>
          <cell r="B7754">
            <v>500</v>
          </cell>
          <cell r="C7754">
            <v>912000</v>
          </cell>
          <cell r="D7754">
            <v>1</v>
          </cell>
          <cell r="E7754">
            <v>0</v>
          </cell>
          <cell r="F7754" t="str">
            <v xml:space="preserve">הוצאות מינהליות   </v>
          </cell>
          <cell r="G7754" t="str">
            <v xml:space="preserve"> </v>
          </cell>
          <cell r="H7754">
            <v>0</v>
          </cell>
          <cell r="I7754">
            <v>0</v>
          </cell>
        </row>
        <row r="7755">
          <cell r="A7755">
            <v>1912000541</v>
          </cell>
          <cell r="B7755">
            <v>541</v>
          </cell>
          <cell r="C7755">
            <v>912000</v>
          </cell>
          <cell r="D7755">
            <v>1</v>
          </cell>
          <cell r="E7755">
            <v>0</v>
          </cell>
          <cell r="F7755" t="str">
            <v xml:space="preserve">משלוחים           </v>
          </cell>
          <cell r="G7755" t="str">
            <v>קשיח</v>
          </cell>
          <cell r="H7755">
            <v>0</v>
          </cell>
          <cell r="I7755">
            <v>0</v>
          </cell>
        </row>
        <row r="7756">
          <cell r="A7756">
            <v>1912000544</v>
          </cell>
          <cell r="B7756">
            <v>544</v>
          </cell>
          <cell r="C7756">
            <v>912000</v>
          </cell>
          <cell r="D7756">
            <v>1</v>
          </cell>
          <cell r="E7756">
            <v>0</v>
          </cell>
          <cell r="F7756" t="str">
            <v xml:space="preserve">הוצאות דאר        </v>
          </cell>
          <cell r="G7756" t="str">
            <v>קשיח</v>
          </cell>
          <cell r="H7756">
            <v>0</v>
          </cell>
          <cell r="I7756">
            <v>0</v>
          </cell>
        </row>
        <row r="7757">
          <cell r="A7757">
            <v>1912000561</v>
          </cell>
          <cell r="B7757">
            <v>561</v>
          </cell>
          <cell r="C7757">
            <v>912000</v>
          </cell>
          <cell r="D7757">
            <v>1</v>
          </cell>
          <cell r="E7757">
            <v>0</v>
          </cell>
          <cell r="F7757" t="str">
            <v xml:space="preserve">שיכפולים          </v>
          </cell>
          <cell r="G7757" t="str">
            <v>גמיש</v>
          </cell>
          <cell r="H7757">
            <v>0</v>
          </cell>
          <cell r="I7757">
            <v>0</v>
          </cell>
        </row>
        <row r="7758">
          <cell r="A7758">
            <v>1912000562</v>
          </cell>
          <cell r="B7758">
            <v>562</v>
          </cell>
          <cell r="C7758">
            <v>912000</v>
          </cell>
          <cell r="D7758">
            <v>1</v>
          </cell>
          <cell r="E7758">
            <v>0</v>
          </cell>
          <cell r="F7758" t="str">
            <v xml:space="preserve">הדפסות            </v>
          </cell>
          <cell r="G7758" t="str">
            <v>גמיש</v>
          </cell>
          <cell r="H7758">
            <v>0</v>
          </cell>
          <cell r="I7758">
            <v>0</v>
          </cell>
        </row>
        <row r="7759">
          <cell r="A7759">
            <v>1912000571</v>
          </cell>
          <cell r="B7759">
            <v>571</v>
          </cell>
          <cell r="C7759">
            <v>912000</v>
          </cell>
          <cell r="D7759">
            <v>1</v>
          </cell>
          <cell r="E7759">
            <v>0</v>
          </cell>
          <cell r="F7759" t="str">
            <v xml:space="preserve">מיכון וענ"א       </v>
          </cell>
          <cell r="G7759" t="str">
            <v>קשיח</v>
          </cell>
          <cell r="H7759">
            <v>0</v>
          </cell>
          <cell r="I7759">
            <v>0</v>
          </cell>
        </row>
        <row r="7760">
          <cell r="A7760">
            <v>1912000700</v>
          </cell>
          <cell r="B7760">
            <v>700</v>
          </cell>
          <cell r="C7760">
            <v>912000</v>
          </cell>
          <cell r="D7760">
            <v>1</v>
          </cell>
          <cell r="E7760">
            <v>0</v>
          </cell>
          <cell r="F7760" t="str">
            <v xml:space="preserve">הוצאות לפעולות    </v>
          </cell>
          <cell r="G7760" t="str">
            <v xml:space="preserve"> </v>
          </cell>
          <cell r="H7760">
            <v>0</v>
          </cell>
          <cell r="I7760">
            <v>0</v>
          </cell>
        </row>
        <row r="7761">
          <cell r="A7761">
            <v>1912000715</v>
          </cell>
          <cell r="B7761">
            <v>715</v>
          </cell>
          <cell r="C7761">
            <v>912000</v>
          </cell>
          <cell r="D7761">
            <v>1</v>
          </cell>
          <cell r="E7761">
            <v>0</v>
          </cell>
          <cell r="F7761" t="str">
            <v>עבודות קבלניות-רכב</v>
          </cell>
          <cell r="G7761" t="str">
            <v>קשיח</v>
          </cell>
          <cell r="H7761">
            <v>0</v>
          </cell>
          <cell r="I7761">
            <v>0</v>
          </cell>
        </row>
        <row r="7762">
          <cell r="A7762">
            <v>1912000722</v>
          </cell>
          <cell r="B7762">
            <v>722</v>
          </cell>
          <cell r="C7762">
            <v>912000</v>
          </cell>
          <cell r="D7762">
            <v>1</v>
          </cell>
          <cell r="E7762">
            <v>0</v>
          </cell>
          <cell r="F7762" t="str">
            <v>חמרים-תחזוקה עצמית</v>
          </cell>
          <cell r="G7762" t="str">
            <v>גמיש</v>
          </cell>
          <cell r="H7762">
            <v>0</v>
          </cell>
          <cell r="I7762">
            <v>0</v>
          </cell>
        </row>
        <row r="7763">
          <cell r="A7763">
            <v>1912000753</v>
          </cell>
          <cell r="B7763">
            <v>753</v>
          </cell>
          <cell r="C7763">
            <v>912000</v>
          </cell>
          <cell r="D7763">
            <v>1</v>
          </cell>
          <cell r="E7763">
            <v>0</v>
          </cell>
          <cell r="F7763" t="str">
            <v xml:space="preserve">עובד חיצוני       </v>
          </cell>
          <cell r="G7763" t="str">
            <v>קשיח</v>
          </cell>
          <cell r="H7763">
            <v>0</v>
          </cell>
          <cell r="I7763">
            <v>0</v>
          </cell>
        </row>
        <row r="7764">
          <cell r="A7764">
            <v>1912000757</v>
          </cell>
          <cell r="B7764">
            <v>757</v>
          </cell>
          <cell r="C7764">
            <v>912000</v>
          </cell>
          <cell r="D7764">
            <v>1</v>
          </cell>
          <cell r="E7764">
            <v>0</v>
          </cell>
          <cell r="F7764" t="str">
            <v>שרותים מהתאגיד</v>
          </cell>
          <cell r="G7764" t="str">
            <v>קשיח</v>
          </cell>
          <cell r="H7764">
            <v>0</v>
          </cell>
          <cell r="I7764">
            <v>0</v>
          </cell>
        </row>
        <row r="7765">
          <cell r="A7765">
            <v>1912000758</v>
          </cell>
          <cell r="B7765">
            <v>758</v>
          </cell>
          <cell r="C7765">
            <v>912000</v>
          </cell>
          <cell r="D7765">
            <v>1</v>
          </cell>
          <cell r="E7765">
            <v>0</v>
          </cell>
          <cell r="F7765" t="str">
            <v>אכיפת גביה - מים</v>
          </cell>
          <cell r="G7765" t="str">
            <v>גמיש</v>
          </cell>
          <cell r="H7765">
            <v>0</v>
          </cell>
          <cell r="I7765">
            <v>0</v>
          </cell>
        </row>
        <row r="7766">
          <cell r="A7766">
            <v>1912000794</v>
          </cell>
          <cell r="B7766">
            <v>794</v>
          </cell>
          <cell r="C7766">
            <v>912000</v>
          </cell>
          <cell r="D7766">
            <v>1</v>
          </cell>
          <cell r="E7766">
            <v>0</v>
          </cell>
          <cell r="F7766" t="str">
            <v xml:space="preserve">השתתפות בעזר 094  </v>
          </cell>
          <cell r="G7766" t="str">
            <v>קשיח</v>
          </cell>
          <cell r="H7766">
            <v>0</v>
          </cell>
          <cell r="I7766">
            <v>0</v>
          </cell>
        </row>
        <row r="7767">
          <cell r="A7767">
            <v>1912000961</v>
          </cell>
          <cell r="B7767">
            <v>961</v>
          </cell>
          <cell r="C7767">
            <v>912000</v>
          </cell>
          <cell r="D7767">
            <v>1</v>
          </cell>
          <cell r="E7767">
            <v>0</v>
          </cell>
          <cell r="F7767" t="str">
            <v>רז' פעולות ורכישות</v>
          </cell>
          <cell r="G7767" t="str">
            <v>גמיש</v>
          </cell>
          <cell r="H7767">
            <v>0</v>
          </cell>
          <cell r="I7767">
            <v>0</v>
          </cell>
        </row>
        <row r="7768">
          <cell r="A7768" t="e">
            <v>#VALUE!</v>
          </cell>
          <cell r="B7768" t="str">
            <v>912000  סך הכל</v>
          </cell>
          <cell r="C7768">
            <v>0</v>
          </cell>
          <cell r="D7768">
            <v>0</v>
          </cell>
          <cell r="E7768">
            <v>0</v>
          </cell>
          <cell r="F7768" t="str">
            <v xml:space="preserve">גביה              </v>
          </cell>
          <cell r="G7768">
            <v>0</v>
          </cell>
          <cell r="H7768">
            <v>0</v>
          </cell>
          <cell r="I7768">
            <v>0</v>
          </cell>
        </row>
        <row r="7769">
          <cell r="A7769">
            <v>19130000</v>
          </cell>
          <cell r="B7769">
            <v>0</v>
          </cell>
          <cell r="C7769">
            <v>913000</v>
          </cell>
          <cell r="D7769">
            <v>1</v>
          </cell>
          <cell r="E7769">
            <v>0</v>
          </cell>
          <cell r="F7769" t="str">
            <v>מי שיקמה חולון / אזור</v>
          </cell>
          <cell r="G7769" t="str">
            <v xml:space="preserve"> </v>
          </cell>
          <cell r="H7769">
            <v>0</v>
          </cell>
          <cell r="I7769">
            <v>0</v>
          </cell>
        </row>
        <row r="7770">
          <cell r="A7770">
            <v>1913000100</v>
          </cell>
          <cell r="B7770">
            <v>100</v>
          </cell>
          <cell r="C7770">
            <v>913000</v>
          </cell>
          <cell r="D7770">
            <v>1</v>
          </cell>
          <cell r="E7770">
            <v>0</v>
          </cell>
          <cell r="F7770" t="str">
            <v>שכר עובדים לפי תקן</v>
          </cell>
          <cell r="G7770" t="str">
            <v xml:space="preserve"> </v>
          </cell>
          <cell r="H7770">
            <v>0</v>
          </cell>
          <cell r="I7770">
            <v>0</v>
          </cell>
        </row>
        <row r="7771">
          <cell r="A7771">
            <v>1913000119</v>
          </cell>
          <cell r="B7771">
            <v>119</v>
          </cell>
          <cell r="C7771">
            <v>913000</v>
          </cell>
          <cell r="D7771">
            <v>1</v>
          </cell>
          <cell r="E7771">
            <v>0</v>
          </cell>
          <cell r="F7771" t="str">
            <v xml:space="preserve">השכר הקובע-צוברת  </v>
          </cell>
          <cell r="G7771" t="str">
            <v>שכר</v>
          </cell>
          <cell r="H7771">
            <v>0</v>
          </cell>
          <cell r="I7771">
            <v>0</v>
          </cell>
        </row>
        <row r="7772">
          <cell r="A7772">
            <v>1913000122</v>
          </cell>
          <cell r="B7772">
            <v>122</v>
          </cell>
          <cell r="C7772">
            <v>913000</v>
          </cell>
          <cell r="D7772">
            <v>1</v>
          </cell>
          <cell r="E7772">
            <v>0</v>
          </cell>
          <cell r="F7772" t="str">
            <v xml:space="preserve">ביגוד             </v>
          </cell>
          <cell r="G7772" t="str">
            <v>שכר</v>
          </cell>
          <cell r="H7772">
            <v>0</v>
          </cell>
          <cell r="I7772">
            <v>0</v>
          </cell>
        </row>
        <row r="7773">
          <cell r="A7773">
            <v>1913000126</v>
          </cell>
          <cell r="B7773">
            <v>126</v>
          </cell>
          <cell r="C7773">
            <v>913000</v>
          </cell>
          <cell r="D7773">
            <v>1</v>
          </cell>
          <cell r="E7773">
            <v>0</v>
          </cell>
          <cell r="F7773" t="str">
            <v xml:space="preserve">דמי הבראה         </v>
          </cell>
          <cell r="G7773" t="str">
            <v>שכר</v>
          </cell>
          <cell r="H7773">
            <v>0</v>
          </cell>
          <cell r="I7773">
            <v>0</v>
          </cell>
        </row>
        <row r="7774">
          <cell r="A7774">
            <v>1913000130</v>
          </cell>
          <cell r="B7774">
            <v>130</v>
          </cell>
          <cell r="C7774">
            <v>913000</v>
          </cell>
          <cell r="D7774">
            <v>1</v>
          </cell>
          <cell r="E7774">
            <v>0</v>
          </cell>
          <cell r="F7774" t="str">
            <v xml:space="preserve">שעות נוספות       </v>
          </cell>
          <cell r="G7774" t="str">
            <v>שכר</v>
          </cell>
          <cell r="H7774">
            <v>0</v>
          </cell>
          <cell r="I7774">
            <v>0</v>
          </cell>
        </row>
        <row r="7775">
          <cell r="A7775">
            <v>1913000140</v>
          </cell>
          <cell r="B7775">
            <v>140</v>
          </cell>
          <cell r="C7775">
            <v>913000</v>
          </cell>
          <cell r="D7775">
            <v>1</v>
          </cell>
          <cell r="E7775">
            <v>0</v>
          </cell>
          <cell r="F7775" t="str">
            <v>השתתפות באחזקת רכב</v>
          </cell>
          <cell r="G7775" t="str">
            <v>שכר</v>
          </cell>
          <cell r="H7775">
            <v>0</v>
          </cell>
          <cell r="I7775">
            <v>0</v>
          </cell>
        </row>
        <row r="7776">
          <cell r="A7776">
            <v>1913000250</v>
          </cell>
          <cell r="B7776">
            <v>250</v>
          </cell>
          <cell r="C7776">
            <v>913000</v>
          </cell>
          <cell r="D7776">
            <v>1</v>
          </cell>
          <cell r="E7776">
            <v>0</v>
          </cell>
          <cell r="F7776" t="str">
            <v>שכר מושאלים</v>
          </cell>
          <cell r="G7776" t="str">
            <v>שכר</v>
          </cell>
          <cell r="H7776">
            <v>0</v>
          </cell>
          <cell r="I7776">
            <v>0</v>
          </cell>
        </row>
        <row r="7777">
          <cell r="A7777" t="e">
            <v>#VALUE!</v>
          </cell>
          <cell r="B7777" t="str">
            <v>913000  סך הכל</v>
          </cell>
          <cell r="C7777">
            <v>0</v>
          </cell>
          <cell r="D7777">
            <v>0</v>
          </cell>
          <cell r="E7777">
            <v>0</v>
          </cell>
          <cell r="F7777" t="str">
            <v>מי נביעות חולון / אזור</v>
          </cell>
          <cell r="G7777">
            <v>0</v>
          </cell>
          <cell r="H7777">
            <v>0</v>
          </cell>
          <cell r="I7777">
            <v>0</v>
          </cell>
        </row>
        <row r="7778">
          <cell r="A7778">
            <v>19300000</v>
          </cell>
          <cell r="B7778">
            <v>0</v>
          </cell>
          <cell r="C7778">
            <v>930000</v>
          </cell>
          <cell r="D7778">
            <v>1</v>
          </cell>
          <cell r="E7778">
            <v>0</v>
          </cell>
          <cell r="F7778" t="str">
            <v xml:space="preserve">נכסים             </v>
          </cell>
          <cell r="G7778" t="str">
            <v xml:space="preserve"> </v>
          </cell>
          <cell r="H7778">
            <v>0</v>
          </cell>
          <cell r="I7778">
            <v>0</v>
          </cell>
        </row>
        <row r="7779">
          <cell r="A7779">
            <v>19330000</v>
          </cell>
          <cell r="B7779">
            <v>0</v>
          </cell>
          <cell r="C7779">
            <v>933000</v>
          </cell>
          <cell r="D7779">
            <v>1</v>
          </cell>
          <cell r="E7779">
            <v>0</v>
          </cell>
          <cell r="F7779" t="str">
            <v xml:space="preserve">החברה הכלכלית     </v>
          </cell>
          <cell r="G7779" t="str">
            <v xml:space="preserve"> </v>
          </cell>
          <cell r="H7779">
            <v>0</v>
          </cell>
          <cell r="I7779">
            <v>0</v>
          </cell>
        </row>
        <row r="7780">
          <cell r="A7780">
            <v>1933000610</v>
          </cell>
          <cell r="B7780">
            <v>610</v>
          </cell>
          <cell r="C7780">
            <v>933000</v>
          </cell>
          <cell r="D7780">
            <v>1</v>
          </cell>
          <cell r="E7780">
            <v>0</v>
          </cell>
          <cell r="F7780" t="str">
            <v>עמלה לחברה הכלכלית</v>
          </cell>
          <cell r="G7780" t="str">
            <v>קשיח</v>
          </cell>
          <cell r="H7780">
            <v>0</v>
          </cell>
          <cell r="I7780">
            <v>0</v>
          </cell>
        </row>
        <row r="7781">
          <cell r="A7781" t="e">
            <v>#VALUE!</v>
          </cell>
          <cell r="B7781" t="str">
            <v>933000  סך הכל</v>
          </cell>
          <cell r="C7781">
            <v>0</v>
          </cell>
          <cell r="D7781">
            <v>0</v>
          </cell>
          <cell r="E7781">
            <v>0</v>
          </cell>
          <cell r="F7781" t="str">
            <v xml:space="preserve">החברה הכלכלית     </v>
          </cell>
          <cell r="G7781">
            <v>0</v>
          </cell>
          <cell r="H7781">
            <v>0</v>
          </cell>
          <cell r="I7781">
            <v>0</v>
          </cell>
        </row>
        <row r="7782">
          <cell r="A7782">
            <v>19390000</v>
          </cell>
          <cell r="B7782">
            <v>0</v>
          </cell>
          <cell r="C7782">
            <v>939000</v>
          </cell>
          <cell r="D7782">
            <v>1</v>
          </cell>
          <cell r="E7782">
            <v>0</v>
          </cell>
          <cell r="F7782" t="str">
            <v xml:space="preserve">נכסים אחרים       </v>
          </cell>
          <cell r="G7782" t="str">
            <v xml:space="preserve"> </v>
          </cell>
          <cell r="H7782">
            <v>0</v>
          </cell>
          <cell r="I7782">
            <v>0</v>
          </cell>
        </row>
        <row r="7783">
          <cell r="A7783">
            <v>1939000410</v>
          </cell>
          <cell r="B7783">
            <v>410</v>
          </cell>
          <cell r="C7783">
            <v>939000</v>
          </cell>
          <cell r="D7783">
            <v>1</v>
          </cell>
          <cell r="E7783">
            <v>0</v>
          </cell>
          <cell r="F7783" t="str">
            <v xml:space="preserve">דמי חכירה         </v>
          </cell>
          <cell r="G7783" t="str">
            <v>קשיח</v>
          </cell>
          <cell r="H7783">
            <v>-0.47368421052631582</v>
          </cell>
          <cell r="I7783">
            <v>15000</v>
          </cell>
        </row>
        <row r="7784">
          <cell r="A7784">
            <v>1939000411</v>
          </cell>
          <cell r="B7784">
            <v>411</v>
          </cell>
          <cell r="C7784">
            <v>939000</v>
          </cell>
          <cell r="D7784">
            <v>1</v>
          </cell>
          <cell r="E7784">
            <v>0</v>
          </cell>
          <cell r="F7784" t="str">
            <v>ארנונה-נכסי העירייה</v>
          </cell>
          <cell r="G7784" t="str">
            <v>קשיח</v>
          </cell>
          <cell r="H7784">
            <v>-1</v>
          </cell>
          <cell r="I7784">
            <v>0</v>
          </cell>
        </row>
        <row r="7785">
          <cell r="A7785">
            <v>1939000412</v>
          </cell>
          <cell r="B7785">
            <v>412</v>
          </cell>
          <cell r="C7785">
            <v>939000</v>
          </cell>
          <cell r="D7785">
            <v>1</v>
          </cell>
          <cell r="E7785">
            <v>0</v>
          </cell>
          <cell r="F7785" t="str">
            <v xml:space="preserve">מס רכישה          </v>
          </cell>
          <cell r="G7785" t="str">
            <v>קשיח</v>
          </cell>
          <cell r="H7785">
            <v>9</v>
          </cell>
          <cell r="I7785">
            <v>190000</v>
          </cell>
        </row>
        <row r="7786">
          <cell r="A7786">
            <v>1939000413</v>
          </cell>
          <cell r="B7786">
            <v>413</v>
          </cell>
          <cell r="C7786">
            <v>939000</v>
          </cell>
          <cell r="D7786">
            <v>1</v>
          </cell>
          <cell r="E7786">
            <v>0</v>
          </cell>
          <cell r="F7786" t="str">
            <v>דמ"ש נכסי חברות הבת</v>
          </cell>
          <cell r="G7786" t="str">
            <v>קשיח</v>
          </cell>
          <cell r="H7786">
            <v>0</v>
          </cell>
          <cell r="I7786">
            <v>0</v>
          </cell>
        </row>
        <row r="7787">
          <cell r="A7787">
            <v>1939000432</v>
          </cell>
          <cell r="B7787">
            <v>432</v>
          </cell>
          <cell r="C7787">
            <v>939000</v>
          </cell>
          <cell r="D7787">
            <v>1</v>
          </cell>
          <cell r="E7787">
            <v>0</v>
          </cell>
          <cell r="F7787" t="str">
            <v>מים - נכסים</v>
          </cell>
          <cell r="G7787" t="str">
            <v>קשיח</v>
          </cell>
          <cell r="H7787">
            <v>-0.2857142857142857</v>
          </cell>
          <cell r="I7787">
            <v>50000</v>
          </cell>
        </row>
        <row r="7788">
          <cell r="A7788">
            <v>1939000441</v>
          </cell>
          <cell r="B7788">
            <v>441</v>
          </cell>
          <cell r="C7788">
            <v>939000</v>
          </cell>
          <cell r="D7788">
            <v>1</v>
          </cell>
          <cell r="E7788">
            <v>0</v>
          </cell>
          <cell r="F7788" t="str">
            <v xml:space="preserve">ביטוח דירות       </v>
          </cell>
          <cell r="G7788" t="str">
            <v>קשיח</v>
          </cell>
          <cell r="H7788">
            <v>0</v>
          </cell>
          <cell r="I7788">
            <v>0</v>
          </cell>
        </row>
        <row r="7789">
          <cell r="A7789">
            <v>1939000477</v>
          </cell>
          <cell r="B7789">
            <v>477</v>
          </cell>
          <cell r="C7789">
            <v>939000</v>
          </cell>
          <cell r="D7789">
            <v>1</v>
          </cell>
          <cell r="E7789">
            <v>0</v>
          </cell>
          <cell r="F7789" t="str">
            <v xml:space="preserve">אחזקת נכסים       </v>
          </cell>
          <cell r="G7789" t="str">
            <v>גמיש</v>
          </cell>
          <cell r="H7789">
            <v>0</v>
          </cell>
          <cell r="I7789">
            <v>19000</v>
          </cell>
        </row>
        <row r="7790">
          <cell r="A7790">
            <v>1939000550</v>
          </cell>
          <cell r="B7790">
            <v>550</v>
          </cell>
          <cell r="C7790">
            <v>939000</v>
          </cell>
          <cell r="D7790">
            <v>1</v>
          </cell>
          <cell r="E7790">
            <v>0</v>
          </cell>
          <cell r="F7790" t="str">
            <v xml:space="preserve">פירסומים          </v>
          </cell>
          <cell r="G7790" t="str">
            <v>גמיש</v>
          </cell>
          <cell r="H7790">
            <v>-0.47368421052631582</v>
          </cell>
          <cell r="I7790">
            <v>5000</v>
          </cell>
        </row>
        <row r="7791">
          <cell r="A7791">
            <v>1939000570</v>
          </cell>
          <cell r="B7791">
            <v>570</v>
          </cell>
          <cell r="C7791">
            <v>939000</v>
          </cell>
          <cell r="D7791">
            <v>1</v>
          </cell>
          <cell r="E7791">
            <v>0</v>
          </cell>
          <cell r="F7791" t="str">
            <v>תוכנת ניהול נכסים</v>
          </cell>
          <cell r="G7791" t="str">
            <v>קשיח</v>
          </cell>
          <cell r="H7791">
            <v>7.0175438596491224E-2</v>
          </cell>
          <cell r="I7791">
            <v>6100</v>
          </cell>
        </row>
        <row r="7792">
          <cell r="A7792">
            <v>1939000580</v>
          </cell>
          <cell r="B7792">
            <v>580</v>
          </cell>
          <cell r="C7792">
            <v>939000</v>
          </cell>
          <cell r="D7792">
            <v>1</v>
          </cell>
          <cell r="E7792">
            <v>0</v>
          </cell>
          <cell r="F7792" t="str">
            <v xml:space="preserve">ייעוץ חיצוני      </v>
          </cell>
          <cell r="G7792" t="str">
            <v>גמיש</v>
          </cell>
          <cell r="H7792">
            <v>-0.47368421052631582</v>
          </cell>
          <cell r="I7792">
            <v>5000</v>
          </cell>
        </row>
        <row r="7793">
          <cell r="A7793">
            <v>1939000801</v>
          </cell>
          <cell r="B7793">
            <v>801</v>
          </cell>
          <cell r="C7793">
            <v>939000</v>
          </cell>
          <cell r="D7793">
            <v>1</v>
          </cell>
          <cell r="E7793">
            <v>0</v>
          </cell>
          <cell r="F7793" t="str">
            <v>דמי זיכיון רשת קהילה ופנאי</v>
          </cell>
          <cell r="G7793" t="str">
            <v>קשיח</v>
          </cell>
          <cell r="H7793">
            <v>0</v>
          </cell>
          <cell r="I7793">
            <v>1552500</v>
          </cell>
        </row>
        <row r="7794">
          <cell r="A7794">
            <v>1939000802</v>
          </cell>
          <cell r="B7794">
            <v>802</v>
          </cell>
          <cell r="C7794">
            <v>939000</v>
          </cell>
          <cell r="D7794">
            <v>1</v>
          </cell>
          <cell r="E7794">
            <v>0</v>
          </cell>
          <cell r="F7794" t="str">
            <v>דמ"ז החברה לפיתוח תאטרון</v>
          </cell>
          <cell r="G7794" t="str">
            <v>קשיח</v>
          </cell>
          <cell r="H7794">
            <v>0</v>
          </cell>
          <cell r="I7794">
            <v>7735800</v>
          </cell>
        </row>
        <row r="7795">
          <cell r="A7795">
            <v>1939000810</v>
          </cell>
          <cell r="B7795">
            <v>810</v>
          </cell>
          <cell r="C7795">
            <v>939000</v>
          </cell>
          <cell r="D7795">
            <v>1</v>
          </cell>
          <cell r="E7795">
            <v>0</v>
          </cell>
          <cell r="F7795" t="str">
            <v>ארנונה נכסי העירייה</v>
          </cell>
          <cell r="G7795" t="str">
            <v>קשיח</v>
          </cell>
          <cell r="H7795">
            <v>0</v>
          </cell>
          <cell r="I7795">
            <v>8389040</v>
          </cell>
        </row>
        <row r="7796">
          <cell r="A7796" t="e">
            <v>#VALUE!</v>
          </cell>
          <cell r="B7796" t="str">
            <v>939000  סך הכל</v>
          </cell>
          <cell r="C7796">
            <v>0</v>
          </cell>
          <cell r="D7796">
            <v>0</v>
          </cell>
          <cell r="E7796">
            <v>0</v>
          </cell>
          <cell r="F7796" t="str">
            <v xml:space="preserve">נכסים אחרים       </v>
          </cell>
          <cell r="G7796">
            <v>0</v>
          </cell>
          <cell r="H7796">
            <v>0.79598968433258022</v>
          </cell>
          <cell r="I7796">
            <v>17967440</v>
          </cell>
        </row>
        <row r="7797">
          <cell r="A7797">
            <v>19700000</v>
          </cell>
          <cell r="B7797">
            <v>0</v>
          </cell>
          <cell r="C7797">
            <v>970000</v>
          </cell>
          <cell r="D7797">
            <v>1</v>
          </cell>
          <cell r="E7797">
            <v>0</v>
          </cell>
          <cell r="F7797" t="str">
            <v xml:space="preserve">מפעל הביוב        </v>
          </cell>
          <cell r="G7797" t="str">
            <v xml:space="preserve"> </v>
          </cell>
          <cell r="H7797">
            <v>0</v>
          </cell>
          <cell r="I7797">
            <v>0</v>
          </cell>
        </row>
        <row r="7798">
          <cell r="A7798">
            <v>19720000</v>
          </cell>
          <cell r="B7798">
            <v>0</v>
          </cell>
          <cell r="C7798">
            <v>972000</v>
          </cell>
          <cell r="D7798">
            <v>1</v>
          </cell>
          <cell r="E7798">
            <v>0</v>
          </cell>
          <cell r="F7798" t="str">
            <v xml:space="preserve">ביוב  עירוני      </v>
          </cell>
          <cell r="G7798" t="str">
            <v xml:space="preserve"> </v>
          </cell>
          <cell r="H7798">
            <v>0</v>
          </cell>
          <cell r="I7798">
            <v>0</v>
          </cell>
        </row>
        <row r="7799">
          <cell r="A7799">
            <v>1972000100</v>
          </cell>
          <cell r="B7799">
            <v>100</v>
          </cell>
          <cell r="C7799">
            <v>972000</v>
          </cell>
          <cell r="D7799">
            <v>1</v>
          </cell>
          <cell r="E7799">
            <v>0</v>
          </cell>
          <cell r="F7799" t="str">
            <v>שכר עובדים לפי תקן</v>
          </cell>
          <cell r="G7799" t="str">
            <v xml:space="preserve"> </v>
          </cell>
          <cell r="H7799">
            <v>0</v>
          </cell>
          <cell r="I7799">
            <v>0</v>
          </cell>
        </row>
        <row r="7800">
          <cell r="A7800">
            <v>1972000119</v>
          </cell>
          <cell r="B7800">
            <v>119</v>
          </cell>
          <cell r="C7800">
            <v>972000</v>
          </cell>
          <cell r="D7800">
            <v>1</v>
          </cell>
          <cell r="E7800">
            <v>0</v>
          </cell>
          <cell r="F7800" t="str">
            <v xml:space="preserve">השכר הקובע-צוברת  </v>
          </cell>
          <cell r="G7800" t="str">
            <v>שכר</v>
          </cell>
          <cell r="H7800">
            <v>0</v>
          </cell>
          <cell r="I7800">
            <v>0</v>
          </cell>
        </row>
        <row r="7801">
          <cell r="A7801">
            <v>1972000140</v>
          </cell>
          <cell r="B7801">
            <v>140</v>
          </cell>
          <cell r="C7801">
            <v>972000</v>
          </cell>
          <cell r="D7801">
            <v>1</v>
          </cell>
          <cell r="E7801">
            <v>0</v>
          </cell>
          <cell r="F7801" t="str">
            <v>השתתפות באחזקת רכב</v>
          </cell>
          <cell r="G7801" t="str">
            <v>שכר</v>
          </cell>
          <cell r="H7801">
            <v>0</v>
          </cell>
          <cell r="I7801">
            <v>0</v>
          </cell>
        </row>
        <row r="7802">
          <cell r="A7802" t="e">
            <v>#VALUE!</v>
          </cell>
          <cell r="B7802" t="str">
            <v>972000  סך הכל</v>
          </cell>
          <cell r="C7802">
            <v>0</v>
          </cell>
          <cell r="D7802">
            <v>0</v>
          </cell>
          <cell r="E7802">
            <v>0</v>
          </cell>
          <cell r="F7802" t="str">
            <v xml:space="preserve">ביוב  עירוני      </v>
          </cell>
          <cell r="G7802">
            <v>0</v>
          </cell>
          <cell r="H7802">
            <v>0</v>
          </cell>
          <cell r="I7802">
            <v>0</v>
          </cell>
        </row>
        <row r="7803">
          <cell r="A7803">
            <v>19900000</v>
          </cell>
          <cell r="B7803">
            <v>0</v>
          </cell>
          <cell r="C7803">
            <v>990000</v>
          </cell>
          <cell r="D7803">
            <v>1</v>
          </cell>
          <cell r="E7803">
            <v>0</v>
          </cell>
          <cell r="F7803" t="str">
            <v xml:space="preserve">תשלומים לא רגילים </v>
          </cell>
          <cell r="G7803" t="str">
            <v xml:space="preserve"> </v>
          </cell>
          <cell r="H7803">
            <v>0</v>
          </cell>
          <cell r="I7803">
            <v>0</v>
          </cell>
        </row>
        <row r="7804">
          <cell r="A7804">
            <v>19910000</v>
          </cell>
          <cell r="B7804">
            <v>0</v>
          </cell>
          <cell r="C7804">
            <v>991000</v>
          </cell>
          <cell r="D7804">
            <v>1</v>
          </cell>
          <cell r="E7804">
            <v>0</v>
          </cell>
          <cell r="F7804" t="str">
            <v>הפרשות לקרנות תקציביות</v>
          </cell>
          <cell r="G7804" t="str">
            <v xml:space="preserve"> </v>
          </cell>
          <cell r="H7804">
            <v>0</v>
          </cell>
          <cell r="I7804">
            <v>0</v>
          </cell>
        </row>
        <row r="7805">
          <cell r="A7805">
            <v>19911000</v>
          </cell>
          <cell r="B7805">
            <v>0</v>
          </cell>
          <cell r="C7805">
            <v>991100</v>
          </cell>
          <cell r="D7805">
            <v>1</v>
          </cell>
          <cell r="E7805">
            <v>0</v>
          </cell>
          <cell r="F7805" t="str">
            <v xml:space="preserve">קרן מחסנים        </v>
          </cell>
          <cell r="G7805" t="str">
            <v xml:space="preserve"> </v>
          </cell>
          <cell r="H7805">
            <v>0</v>
          </cell>
          <cell r="I7805">
            <v>0</v>
          </cell>
        </row>
        <row r="7806">
          <cell r="A7806">
            <v>1991100986</v>
          </cell>
          <cell r="B7806">
            <v>986</v>
          </cell>
          <cell r="C7806">
            <v>991100</v>
          </cell>
          <cell r="D7806">
            <v>1</v>
          </cell>
          <cell r="E7806">
            <v>0</v>
          </cell>
          <cell r="F7806" t="str">
            <v>התאם מלאי מחסן ודלק</v>
          </cell>
          <cell r="G7806" t="str">
            <v>קשיח</v>
          </cell>
          <cell r="H7806">
            <v>0</v>
          </cell>
          <cell r="I7806">
            <v>50000</v>
          </cell>
        </row>
        <row r="7807">
          <cell r="A7807" t="e">
            <v>#VALUE!</v>
          </cell>
          <cell r="B7807" t="str">
            <v>991100  סך הכל</v>
          </cell>
          <cell r="C7807">
            <v>0</v>
          </cell>
          <cell r="D7807">
            <v>0</v>
          </cell>
          <cell r="E7807">
            <v>0</v>
          </cell>
          <cell r="F7807" t="str">
            <v xml:space="preserve">קרן מחסנים        </v>
          </cell>
          <cell r="G7807">
            <v>0</v>
          </cell>
          <cell r="H7807">
            <v>0</v>
          </cell>
          <cell r="I7807">
            <v>50000</v>
          </cell>
        </row>
        <row r="7808">
          <cell r="A7808">
            <v>19913000</v>
          </cell>
          <cell r="B7808">
            <v>0</v>
          </cell>
          <cell r="C7808">
            <v>991300</v>
          </cell>
          <cell r="D7808">
            <v>1</v>
          </cell>
          <cell r="E7808">
            <v>0</v>
          </cell>
          <cell r="F7808" t="str">
            <v>קרן הלואות לעובדים</v>
          </cell>
          <cell r="G7808" t="str">
            <v xml:space="preserve"> </v>
          </cell>
          <cell r="H7808">
            <v>0</v>
          </cell>
          <cell r="I7808">
            <v>0</v>
          </cell>
        </row>
        <row r="7809">
          <cell r="A7809">
            <v>1991300981</v>
          </cell>
          <cell r="B7809">
            <v>981</v>
          </cell>
          <cell r="C7809">
            <v>991300</v>
          </cell>
          <cell r="D7809">
            <v>1</v>
          </cell>
          <cell r="E7809">
            <v>0</v>
          </cell>
          <cell r="F7809" t="str">
            <v xml:space="preserve">קרן להלואות לרכב  </v>
          </cell>
          <cell r="G7809" t="str">
            <v>קשיח</v>
          </cell>
          <cell r="H7809">
            <v>0</v>
          </cell>
          <cell r="I7809">
            <v>0</v>
          </cell>
        </row>
        <row r="7810">
          <cell r="A7810" t="e">
            <v>#VALUE!</v>
          </cell>
          <cell r="B7810" t="str">
            <v>991300  סך הכל</v>
          </cell>
          <cell r="C7810">
            <v>0</v>
          </cell>
          <cell r="D7810">
            <v>0</v>
          </cell>
          <cell r="E7810">
            <v>0</v>
          </cell>
          <cell r="F7810" t="str">
            <v>קרן הלואות לעובדים</v>
          </cell>
          <cell r="G7810">
            <v>0</v>
          </cell>
          <cell r="H7810">
            <v>0</v>
          </cell>
          <cell r="I7810">
            <v>0</v>
          </cell>
        </row>
        <row r="7811">
          <cell r="A7811">
            <v>19917000</v>
          </cell>
          <cell r="B7811">
            <v>0</v>
          </cell>
          <cell r="C7811">
            <v>991700</v>
          </cell>
          <cell r="D7811">
            <v>1</v>
          </cell>
          <cell r="E7811">
            <v>0</v>
          </cell>
          <cell r="F7811" t="str">
            <v>העברה לתק' פיתוח</v>
          </cell>
          <cell r="G7811" t="str">
            <v xml:space="preserve"> </v>
          </cell>
          <cell r="H7811">
            <v>0</v>
          </cell>
          <cell r="I7811">
            <v>0</v>
          </cell>
        </row>
        <row r="7812">
          <cell r="A7812">
            <v>1991700930</v>
          </cell>
          <cell r="B7812">
            <v>930</v>
          </cell>
          <cell r="C7812">
            <v>991700</v>
          </cell>
          <cell r="D7812">
            <v>1</v>
          </cell>
          <cell r="E7812">
            <v>0</v>
          </cell>
          <cell r="F7812" t="str">
            <v>העברה לתב"רים</v>
          </cell>
          <cell r="G7812" t="str">
            <v>גמיש</v>
          </cell>
          <cell r="H7812">
            <v>0</v>
          </cell>
          <cell r="I7812">
            <v>0</v>
          </cell>
        </row>
        <row r="7813">
          <cell r="A7813">
            <v>1991700931</v>
          </cell>
          <cell r="B7813">
            <v>931</v>
          </cell>
          <cell r="C7813">
            <v>991700</v>
          </cell>
          <cell r="D7813">
            <v>1</v>
          </cell>
          <cell r="E7813">
            <v>0</v>
          </cell>
          <cell r="F7813" t="str">
            <v>לתב"ר השקעה בחכ"ל</v>
          </cell>
          <cell r="G7813" t="str">
            <v>גמיש</v>
          </cell>
          <cell r="H7813">
            <v>0</v>
          </cell>
          <cell r="I7813">
            <v>0</v>
          </cell>
        </row>
        <row r="7814">
          <cell r="A7814" t="e">
            <v>#VALUE!</v>
          </cell>
          <cell r="B7814" t="str">
            <v>991700  סך הכל</v>
          </cell>
          <cell r="C7814">
            <v>0</v>
          </cell>
          <cell r="D7814">
            <v>0</v>
          </cell>
          <cell r="E7814">
            <v>0</v>
          </cell>
          <cell r="F7814" t="str">
            <v>הפרשות לתק' פיתוח</v>
          </cell>
          <cell r="G7814">
            <v>0</v>
          </cell>
          <cell r="H7814">
            <v>0</v>
          </cell>
          <cell r="I7814">
            <v>0</v>
          </cell>
        </row>
        <row r="7815">
          <cell r="A7815">
            <v>19918000</v>
          </cell>
          <cell r="B7815">
            <v>0</v>
          </cell>
          <cell r="C7815">
            <v>991800</v>
          </cell>
          <cell r="D7815">
            <v>1</v>
          </cell>
          <cell r="E7815">
            <v>0</v>
          </cell>
          <cell r="F7815" t="str">
            <v>תשלומים סוציאליים</v>
          </cell>
          <cell r="G7815" t="str">
            <v xml:space="preserve"> </v>
          </cell>
          <cell r="H7815">
            <v>0</v>
          </cell>
          <cell r="I7815">
            <v>0</v>
          </cell>
        </row>
        <row r="7816">
          <cell r="A7816">
            <v>1991800126</v>
          </cell>
          <cell r="B7816">
            <v>126</v>
          </cell>
          <cell r="C7816">
            <v>991800</v>
          </cell>
          <cell r="D7816">
            <v>1</v>
          </cell>
          <cell r="E7816">
            <v>0</v>
          </cell>
          <cell r="F7816" t="str">
            <v>הפרשה לדמי הבראה</v>
          </cell>
          <cell r="G7816" t="str">
            <v>שכר</v>
          </cell>
          <cell r="H7816">
            <v>0</v>
          </cell>
          <cell r="I7816">
            <v>0</v>
          </cell>
        </row>
        <row r="7817">
          <cell r="A7817">
            <v>1991800181</v>
          </cell>
          <cell r="B7817">
            <v>181</v>
          </cell>
          <cell r="C7817">
            <v>991800</v>
          </cell>
          <cell r="D7817">
            <v>1</v>
          </cell>
          <cell r="E7817">
            <v>0</v>
          </cell>
          <cell r="F7817" t="str">
            <v>הסכם ינואר 2011</v>
          </cell>
          <cell r="G7817" t="str">
            <v>שכר</v>
          </cell>
          <cell r="H7817">
            <v>0</v>
          </cell>
          <cell r="I7817">
            <v>0</v>
          </cell>
        </row>
        <row r="7818">
          <cell r="A7818">
            <v>1991800360</v>
          </cell>
          <cell r="B7818">
            <v>360</v>
          </cell>
          <cell r="C7818">
            <v>991800</v>
          </cell>
          <cell r="D7818">
            <v>1</v>
          </cell>
          <cell r="E7818">
            <v>0</v>
          </cell>
          <cell r="F7818" t="str">
            <v>שי לעובדים</v>
          </cell>
          <cell r="G7818" t="str">
            <v>שכר</v>
          </cell>
          <cell r="H7818">
            <v>0.58625954198473273</v>
          </cell>
          <cell r="I7818">
            <v>2078000</v>
          </cell>
        </row>
        <row r="7819">
          <cell r="A7819">
            <v>1991800361</v>
          </cell>
          <cell r="B7819">
            <v>361</v>
          </cell>
          <cell r="C7819">
            <v>991800</v>
          </cell>
          <cell r="D7819">
            <v>1</v>
          </cell>
          <cell r="E7819">
            <v>0</v>
          </cell>
          <cell r="F7819" t="str">
            <v>שי לעובדים ארעיים</v>
          </cell>
          <cell r="G7819" t="str">
            <v>שכר</v>
          </cell>
          <cell r="H7819">
            <v>0</v>
          </cell>
          <cell r="I7819">
            <v>5000</v>
          </cell>
        </row>
        <row r="7820">
          <cell r="A7820">
            <v>1991800362</v>
          </cell>
          <cell r="B7820">
            <v>362</v>
          </cell>
          <cell r="C7820">
            <v>991800</v>
          </cell>
          <cell r="D7820">
            <v>1</v>
          </cell>
          <cell r="E7820">
            <v>0</v>
          </cell>
          <cell r="F7820" t="str">
            <v>ביטוח בריאות לעובדים</v>
          </cell>
          <cell r="G7820" t="str">
            <v>שכר</v>
          </cell>
          <cell r="H7820">
            <v>0</v>
          </cell>
          <cell r="I7820">
            <v>0</v>
          </cell>
        </row>
        <row r="7821">
          <cell r="A7821" t="e">
            <v>#VALUE!</v>
          </cell>
          <cell r="B7821" t="str">
            <v>991800  סך הכל</v>
          </cell>
          <cell r="C7821">
            <v>0</v>
          </cell>
          <cell r="D7821">
            <v>0</v>
          </cell>
          <cell r="E7821">
            <v>0</v>
          </cell>
          <cell r="F7821" t="str">
            <v>תשלומים סוציאליים</v>
          </cell>
          <cell r="G7821">
            <v>0</v>
          </cell>
          <cell r="H7821">
            <v>0.58403041825095059</v>
          </cell>
          <cell r="I7821">
            <v>2083000</v>
          </cell>
        </row>
        <row r="7822">
          <cell r="A7822">
            <v>19919000</v>
          </cell>
          <cell r="B7822">
            <v>0</v>
          </cell>
          <cell r="C7822">
            <v>991900</v>
          </cell>
          <cell r="D7822">
            <v>1</v>
          </cell>
          <cell r="E7822">
            <v>0</v>
          </cell>
          <cell r="F7822" t="str">
            <v xml:space="preserve">גימלאות ופיצויים  </v>
          </cell>
          <cell r="G7822" t="str">
            <v xml:space="preserve"> </v>
          </cell>
          <cell r="H7822">
            <v>0</v>
          </cell>
          <cell r="I7822">
            <v>0</v>
          </cell>
        </row>
        <row r="7823">
          <cell r="A7823">
            <v>1991900100</v>
          </cell>
          <cell r="B7823">
            <v>100</v>
          </cell>
          <cell r="C7823">
            <v>991900</v>
          </cell>
          <cell r="D7823">
            <v>1</v>
          </cell>
          <cell r="E7823">
            <v>0</v>
          </cell>
          <cell r="F7823" t="str">
            <v>שכר עובדים לפי תקן</v>
          </cell>
          <cell r="G7823" t="str">
            <v xml:space="preserve"> </v>
          </cell>
          <cell r="H7823">
            <v>0</v>
          </cell>
          <cell r="I7823">
            <v>0</v>
          </cell>
        </row>
        <row r="7824">
          <cell r="A7824">
            <v>1991900310</v>
          </cell>
          <cell r="B7824">
            <v>310</v>
          </cell>
          <cell r="C7824">
            <v>991900</v>
          </cell>
          <cell r="D7824">
            <v>1</v>
          </cell>
          <cell r="E7824">
            <v>0</v>
          </cell>
          <cell r="F7824" t="str">
            <v xml:space="preserve">תשלומי פנסיות     </v>
          </cell>
          <cell r="G7824" t="str">
            <v>שכר</v>
          </cell>
          <cell r="H7824">
            <v>-1.1974966294667655E-2</v>
          </cell>
          <cell r="I7824">
            <v>68374000</v>
          </cell>
        </row>
        <row r="7825">
          <cell r="A7825">
            <v>1991900311</v>
          </cell>
          <cell r="B7825">
            <v>311</v>
          </cell>
          <cell r="C7825">
            <v>991900</v>
          </cell>
          <cell r="D7825">
            <v>1</v>
          </cell>
          <cell r="E7825">
            <v>0</v>
          </cell>
          <cell r="F7825" t="str">
            <v xml:space="preserve">פנסיות לשארים     </v>
          </cell>
          <cell r="G7825" t="str">
            <v>שכר</v>
          </cell>
          <cell r="H7825">
            <v>3.6004181527487411E-2</v>
          </cell>
          <cell r="I7825">
            <v>10108500</v>
          </cell>
        </row>
        <row r="7826">
          <cell r="A7826">
            <v>1991900320</v>
          </cell>
          <cell r="B7826">
            <v>320</v>
          </cell>
          <cell r="C7826">
            <v>991900</v>
          </cell>
          <cell r="D7826">
            <v>1</v>
          </cell>
          <cell r="E7826">
            <v>0</v>
          </cell>
          <cell r="F7826" t="str">
            <v xml:space="preserve">תשלומי פיצויים    </v>
          </cell>
          <cell r="G7826" t="str">
            <v>שכר</v>
          </cell>
          <cell r="H7826">
            <v>0</v>
          </cell>
          <cell r="I7826">
            <v>1000000</v>
          </cell>
        </row>
        <row r="7827">
          <cell r="A7827">
            <v>1991900321</v>
          </cell>
          <cell r="B7827">
            <v>321</v>
          </cell>
          <cell r="C7827">
            <v>991900</v>
          </cell>
          <cell r="D7827">
            <v>1</v>
          </cell>
          <cell r="E7827">
            <v>0</v>
          </cell>
          <cell r="F7827" t="str">
            <v>תשלומי גמר חשבון</v>
          </cell>
          <cell r="G7827" t="str">
            <v>שכר</v>
          </cell>
          <cell r="H7827">
            <v>0.23333333333333339</v>
          </cell>
          <cell r="I7827">
            <v>3700000</v>
          </cell>
        </row>
        <row r="7828">
          <cell r="A7828">
            <v>1991900330</v>
          </cell>
          <cell r="B7828">
            <v>330</v>
          </cell>
          <cell r="C7828">
            <v>991900</v>
          </cell>
          <cell r="D7828">
            <v>1</v>
          </cell>
          <cell r="E7828">
            <v>0</v>
          </cell>
          <cell r="F7828" t="str">
            <v xml:space="preserve">פנסיות לאחרים     </v>
          </cell>
          <cell r="G7828" t="str">
            <v>שכר</v>
          </cell>
          <cell r="H7828">
            <v>0</v>
          </cell>
          <cell r="I7828">
            <v>1000000</v>
          </cell>
        </row>
        <row r="7829">
          <cell r="A7829">
            <v>1991900340</v>
          </cell>
          <cell r="B7829">
            <v>340</v>
          </cell>
          <cell r="C7829">
            <v>991900</v>
          </cell>
          <cell r="D7829">
            <v>1</v>
          </cell>
          <cell r="E7829">
            <v>0</v>
          </cell>
          <cell r="F7829" t="str">
            <v>רווחת גימלאי העירייה</v>
          </cell>
          <cell r="G7829" t="str">
            <v>שכר</v>
          </cell>
          <cell r="H7829">
            <v>0</v>
          </cell>
          <cell r="I7829">
            <v>500000</v>
          </cell>
        </row>
        <row r="7830">
          <cell r="A7830" t="e">
            <v>#VALUE!</v>
          </cell>
          <cell r="B7830" t="str">
            <v>991900  סך הכל</v>
          </cell>
          <cell r="C7830">
            <v>0</v>
          </cell>
          <cell r="D7830">
            <v>0</v>
          </cell>
          <cell r="E7830">
            <v>0</v>
          </cell>
          <cell r="F7830" t="str">
            <v xml:space="preserve">גימלאות ופיצויים  </v>
          </cell>
          <cell r="G7830">
            <v>0</v>
          </cell>
          <cell r="H7830">
            <v>2.6355702528655378E-3</v>
          </cell>
          <cell r="I7830">
            <v>84682500</v>
          </cell>
        </row>
        <row r="7831">
          <cell r="A7831">
            <v>19919100</v>
          </cell>
          <cell r="B7831">
            <v>0</v>
          </cell>
          <cell r="C7831">
            <v>991910</v>
          </cell>
          <cell r="D7831">
            <v>1</v>
          </cell>
          <cell r="E7831">
            <v>0</v>
          </cell>
          <cell r="F7831" t="str">
            <v>השת' בהפרשה לפנסיה</v>
          </cell>
          <cell r="G7831" t="str">
            <v xml:space="preserve"> </v>
          </cell>
          <cell r="H7831">
            <v>0</v>
          </cell>
          <cell r="I7831">
            <v>0</v>
          </cell>
        </row>
        <row r="7832">
          <cell r="A7832">
            <v>1991910391</v>
          </cell>
          <cell r="B7832">
            <v>391</v>
          </cell>
          <cell r="C7832">
            <v>991910</v>
          </cell>
          <cell r="D7832">
            <v>1</v>
          </cell>
          <cell r="E7832">
            <v>0</v>
          </cell>
          <cell r="F7832" t="str">
            <v>השת' בהפרשה לפנסיה</v>
          </cell>
          <cell r="G7832" t="str">
            <v>שכר</v>
          </cell>
          <cell r="H7832">
            <v>0</v>
          </cell>
          <cell r="I7832">
            <v>0</v>
          </cell>
        </row>
        <row r="7833">
          <cell r="A7833" t="e">
            <v>#VALUE!</v>
          </cell>
          <cell r="B7833" t="str">
            <v>991910  סך הכל</v>
          </cell>
          <cell r="C7833">
            <v>0</v>
          </cell>
          <cell r="D7833">
            <v>0</v>
          </cell>
          <cell r="E7833">
            <v>0</v>
          </cell>
          <cell r="F7833" t="str">
            <v>השת' בהפרשה לפנסיה</v>
          </cell>
          <cell r="G7833">
            <v>0</v>
          </cell>
          <cell r="H7833">
            <v>0</v>
          </cell>
          <cell r="I7833">
            <v>0</v>
          </cell>
        </row>
        <row r="7834">
          <cell r="A7834">
            <v>19920000</v>
          </cell>
          <cell r="B7834">
            <v>0</v>
          </cell>
          <cell r="C7834">
            <v>992000</v>
          </cell>
          <cell r="D7834">
            <v>1</v>
          </cell>
          <cell r="E7834">
            <v>0</v>
          </cell>
          <cell r="F7834" t="str">
            <v xml:space="preserve">רזרבה תקציבית     </v>
          </cell>
          <cell r="G7834" t="str">
            <v xml:space="preserve"> </v>
          </cell>
          <cell r="H7834">
            <v>0</v>
          </cell>
          <cell r="I7834">
            <v>0</v>
          </cell>
        </row>
        <row r="7835">
          <cell r="A7835">
            <v>1992000960</v>
          </cell>
          <cell r="B7835">
            <v>960</v>
          </cell>
          <cell r="C7835">
            <v>992000</v>
          </cell>
          <cell r="D7835">
            <v>1</v>
          </cell>
          <cell r="E7835">
            <v>0</v>
          </cell>
          <cell r="F7835" t="str">
            <v xml:space="preserve">פעולות מיוחדות    </v>
          </cell>
          <cell r="G7835" t="str">
            <v>קשיח</v>
          </cell>
          <cell r="H7835">
            <v>9.375E-2</v>
          </cell>
          <cell r="I7835">
            <v>17500000</v>
          </cell>
        </row>
        <row r="7836">
          <cell r="A7836">
            <v>1992000961</v>
          </cell>
          <cell r="B7836">
            <v>961</v>
          </cell>
          <cell r="C7836">
            <v>992000</v>
          </cell>
          <cell r="D7836">
            <v>1</v>
          </cell>
          <cell r="E7836">
            <v>0</v>
          </cell>
          <cell r="F7836" t="str">
            <v>רזרבת שכר לועדות תקינה</v>
          </cell>
          <cell r="G7836" t="str">
            <v>קשיח</v>
          </cell>
          <cell r="H7836">
            <v>0</v>
          </cell>
          <cell r="I7836">
            <v>0</v>
          </cell>
        </row>
        <row r="7837">
          <cell r="A7837">
            <v>1992000963</v>
          </cell>
          <cell r="B7837">
            <v>963</v>
          </cell>
          <cell r="C7837">
            <v>992000</v>
          </cell>
          <cell r="D7837">
            <v>1</v>
          </cell>
          <cell r="E7837">
            <v>0</v>
          </cell>
          <cell r="F7837" t="str">
            <v>רזרבה לרכבי ליסינג</v>
          </cell>
          <cell r="G7837" t="str">
            <v>קשיח</v>
          </cell>
          <cell r="H7837">
            <v>0</v>
          </cell>
          <cell r="I7837">
            <v>0</v>
          </cell>
        </row>
        <row r="7838">
          <cell r="A7838" t="e">
            <v>#VALUE!</v>
          </cell>
          <cell r="B7838" t="str">
            <v>992000  סך הכל</v>
          </cell>
          <cell r="C7838">
            <v>0</v>
          </cell>
          <cell r="D7838">
            <v>0</v>
          </cell>
          <cell r="E7838">
            <v>0</v>
          </cell>
          <cell r="F7838" t="str">
            <v xml:space="preserve">רזרבה תקציבית     </v>
          </cell>
          <cell r="G7838">
            <v>0</v>
          </cell>
          <cell r="H7838">
            <v>9.375E-2</v>
          </cell>
          <cell r="I7838">
            <v>17500000</v>
          </cell>
        </row>
        <row r="7839">
          <cell r="A7839">
            <v>19940000</v>
          </cell>
          <cell r="B7839">
            <v>0</v>
          </cell>
          <cell r="C7839">
            <v>994000</v>
          </cell>
          <cell r="D7839">
            <v>1</v>
          </cell>
          <cell r="E7839">
            <v>0</v>
          </cell>
          <cell r="F7839" t="str">
            <v>מיוחדות+בלתי נצפות</v>
          </cell>
          <cell r="G7839" t="str">
            <v xml:space="preserve"> </v>
          </cell>
          <cell r="H7839">
            <v>0</v>
          </cell>
          <cell r="I7839">
            <v>0</v>
          </cell>
        </row>
        <row r="7840">
          <cell r="A7840">
            <v>1994000970</v>
          </cell>
          <cell r="B7840">
            <v>970</v>
          </cell>
          <cell r="C7840">
            <v>994000</v>
          </cell>
          <cell r="D7840">
            <v>1</v>
          </cell>
          <cell r="E7840">
            <v>0</v>
          </cell>
          <cell r="F7840" t="str">
            <v xml:space="preserve">מ"ה הוצאות עודפות </v>
          </cell>
          <cell r="G7840" t="str">
            <v>קשיח</v>
          </cell>
          <cell r="H7840">
            <v>0</v>
          </cell>
          <cell r="I7840">
            <v>400000</v>
          </cell>
        </row>
        <row r="7841">
          <cell r="A7841">
            <v>1994000981</v>
          </cell>
          <cell r="B7841">
            <v>981</v>
          </cell>
          <cell r="C7841">
            <v>994000</v>
          </cell>
          <cell r="D7841">
            <v>1</v>
          </cell>
          <cell r="E7841">
            <v>0</v>
          </cell>
          <cell r="F7841" t="str">
            <v xml:space="preserve">הוצ' משנים קודמות </v>
          </cell>
          <cell r="G7841" t="str">
            <v>קשיח</v>
          </cell>
          <cell r="H7841">
            <v>1</v>
          </cell>
          <cell r="I7841">
            <v>1000000</v>
          </cell>
        </row>
        <row r="7842">
          <cell r="A7842">
            <v>1994000982</v>
          </cell>
          <cell r="B7842">
            <v>982</v>
          </cell>
          <cell r="C7842">
            <v>994000</v>
          </cell>
          <cell r="D7842">
            <v>1</v>
          </cell>
          <cell r="E7842">
            <v>0</v>
          </cell>
          <cell r="F7842" t="str">
            <v>העברה לקרן עודפים</v>
          </cell>
          <cell r="G7842" t="str">
            <v>קשיח</v>
          </cell>
          <cell r="H7842">
            <v>0</v>
          </cell>
          <cell r="I7842">
            <v>0</v>
          </cell>
        </row>
        <row r="7843">
          <cell r="A7843" t="e">
            <v>#VALUE!</v>
          </cell>
          <cell r="B7843" t="str">
            <v>994000  סך הכל</v>
          </cell>
          <cell r="C7843">
            <v>0</v>
          </cell>
          <cell r="D7843">
            <v>0</v>
          </cell>
          <cell r="E7843">
            <v>0</v>
          </cell>
          <cell r="F7843" t="str">
            <v>מיוחדות+בלתי נצפות</v>
          </cell>
          <cell r="G7843">
            <v>0</v>
          </cell>
          <cell r="H7843">
            <v>0.55555555555555558</v>
          </cell>
          <cell r="I7843">
            <v>1400000</v>
          </cell>
        </row>
        <row r="7844">
          <cell r="A7844">
            <v>19950000</v>
          </cell>
          <cell r="B7844">
            <v>0</v>
          </cell>
          <cell r="C7844">
            <v>995000</v>
          </cell>
          <cell r="D7844">
            <v>1</v>
          </cell>
          <cell r="E7844">
            <v>0</v>
          </cell>
          <cell r="F7844" t="str">
            <v xml:space="preserve">הנחות במיסים      </v>
          </cell>
          <cell r="G7844" t="str">
            <v xml:space="preserve"> </v>
          </cell>
          <cell r="H7844">
            <v>0</v>
          </cell>
          <cell r="I7844">
            <v>0</v>
          </cell>
        </row>
        <row r="7845">
          <cell r="A7845">
            <v>1995000860</v>
          </cell>
          <cell r="B7845">
            <v>860</v>
          </cell>
          <cell r="C7845">
            <v>995000</v>
          </cell>
          <cell r="D7845">
            <v>1</v>
          </cell>
          <cell r="E7845">
            <v>0</v>
          </cell>
          <cell r="F7845" t="str">
            <v xml:space="preserve">הנחות סוציאליות   </v>
          </cell>
          <cell r="G7845" t="str">
            <v>קשיח</v>
          </cell>
          <cell r="H7845">
            <v>0</v>
          </cell>
          <cell r="I7845">
            <v>0</v>
          </cell>
        </row>
        <row r="7846">
          <cell r="A7846">
            <v>1995000861</v>
          </cell>
          <cell r="B7846">
            <v>861</v>
          </cell>
          <cell r="C7846">
            <v>995000</v>
          </cell>
          <cell r="D7846">
            <v>1</v>
          </cell>
          <cell r="E7846">
            <v>0</v>
          </cell>
          <cell r="F7846" t="str">
            <v xml:space="preserve">הנחות במסים       </v>
          </cell>
          <cell r="G7846" t="str">
            <v>קשיח</v>
          </cell>
          <cell r="H7846">
            <v>-5.1020408163265252E-2</v>
          </cell>
          <cell r="I7846">
            <v>93000000</v>
          </cell>
        </row>
        <row r="7847">
          <cell r="A7847">
            <v>1995000862</v>
          </cell>
          <cell r="B7847">
            <v>862</v>
          </cell>
          <cell r="C7847">
            <v>995000</v>
          </cell>
          <cell r="D7847">
            <v>1</v>
          </cell>
          <cell r="E7847">
            <v>0</v>
          </cell>
          <cell r="F7847" t="str">
            <v xml:space="preserve">הנחות לגימלאים    </v>
          </cell>
          <cell r="G7847" t="str">
            <v>קשיח</v>
          </cell>
          <cell r="H7847">
            <v>0</v>
          </cell>
          <cell r="I7847">
            <v>0</v>
          </cell>
        </row>
        <row r="7848">
          <cell r="A7848">
            <v>1995000863</v>
          </cell>
          <cell r="B7848">
            <v>863</v>
          </cell>
          <cell r="C7848">
            <v>995000</v>
          </cell>
          <cell r="D7848">
            <v>1</v>
          </cell>
          <cell r="E7848">
            <v>0</v>
          </cell>
          <cell r="F7848" t="str">
            <v>פטורים מארנונה</v>
          </cell>
          <cell r="G7848" t="str">
            <v>קשיח</v>
          </cell>
          <cell r="H7848">
            <v>1.5</v>
          </cell>
          <cell r="I7848">
            <v>30000000</v>
          </cell>
        </row>
        <row r="7849">
          <cell r="A7849">
            <v>1995000864</v>
          </cell>
          <cell r="B7849">
            <v>864</v>
          </cell>
          <cell r="C7849">
            <v>995000</v>
          </cell>
          <cell r="D7849">
            <v>1</v>
          </cell>
          <cell r="E7849">
            <v>0</v>
          </cell>
          <cell r="F7849" t="str">
            <v>פטורים - מוסדות</v>
          </cell>
          <cell r="G7849" t="str">
            <v>קשיח</v>
          </cell>
          <cell r="H7849">
            <v>0.10000000000000009</v>
          </cell>
          <cell r="I7849">
            <v>22000000</v>
          </cell>
        </row>
        <row r="7850">
          <cell r="A7850">
            <v>1995000865</v>
          </cell>
          <cell r="B7850">
            <v>865</v>
          </cell>
          <cell r="C7850">
            <v>995000</v>
          </cell>
          <cell r="D7850">
            <v>1</v>
          </cell>
          <cell r="E7850">
            <v>0</v>
          </cell>
          <cell r="F7850" t="str">
            <v>הנחות פטור קורונה</v>
          </cell>
          <cell r="G7850" t="str">
            <v>קשיח</v>
          </cell>
          <cell r="H7850">
            <v>0</v>
          </cell>
          <cell r="I7850">
            <v>0</v>
          </cell>
        </row>
        <row r="7851">
          <cell r="A7851">
            <v>0</v>
          </cell>
          <cell r="B7851" t="str">
            <v>995000  סך הכל</v>
          </cell>
          <cell r="C7851">
            <v>0</v>
          </cell>
          <cell r="D7851">
            <v>0</v>
          </cell>
          <cell r="E7851">
            <v>0</v>
          </cell>
          <cell r="F7851" t="str">
            <v xml:space="preserve">הנחות במיסים      </v>
          </cell>
          <cell r="G7851">
            <v>0</v>
          </cell>
          <cell r="H7851">
            <v>0.11538461538461542</v>
          </cell>
          <cell r="I7851">
            <v>145000000</v>
          </cell>
        </row>
        <row r="7852">
          <cell r="A7852">
            <v>0</v>
          </cell>
          <cell r="B7852" t="str">
            <v>סה"כ  תשלומים</v>
          </cell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9.7648903340857629E-2</v>
          </cell>
          <cell r="I7852">
            <v>1655743000</v>
          </cell>
        </row>
        <row r="7853">
          <cell r="A7853">
            <v>0</v>
          </cell>
          <cell r="B7853" t="str">
            <v>סיכום כולל</v>
          </cell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1683177749303"/>
    </sheetNames>
    <sheetDataSet>
      <sheetData sheetId="0" refreshError="1">
        <row r="2">
          <cell r="A2">
            <v>1092000110</v>
          </cell>
          <cell r="B2" t="str">
            <v>השכר הקובע-תקציבית</v>
          </cell>
          <cell r="C2">
            <v>178900</v>
          </cell>
          <cell r="D2">
            <v>172185.22</v>
          </cell>
          <cell r="E2">
            <v>0</v>
          </cell>
          <cell r="F2">
            <v>172185.22</v>
          </cell>
          <cell r="G2">
            <v>6714.78</v>
          </cell>
          <cell r="H2">
            <v>96.24</v>
          </cell>
          <cell r="I2">
            <v>178900</v>
          </cell>
          <cell r="J2">
            <v>172185.22</v>
          </cell>
        </row>
        <row r="3">
          <cell r="A3">
            <v>1092000119</v>
          </cell>
          <cell r="B3" t="str">
            <v>השכר הקובע-צוברת</v>
          </cell>
          <cell r="C3">
            <v>232600</v>
          </cell>
          <cell r="D3">
            <v>279767.34000000003</v>
          </cell>
          <cell r="E3">
            <v>0</v>
          </cell>
          <cell r="F3">
            <v>279767.34000000003</v>
          </cell>
          <cell r="G3">
            <v>-47167.34</v>
          </cell>
          <cell r="H3">
            <v>120.27</v>
          </cell>
          <cell r="I3">
            <v>232600</v>
          </cell>
          <cell r="J3">
            <v>279767.34000000003</v>
          </cell>
        </row>
        <row r="4">
          <cell r="A4">
            <v>1092000122</v>
          </cell>
          <cell r="B4" t="str">
            <v>ביגוד</v>
          </cell>
          <cell r="C4">
            <v>6900</v>
          </cell>
          <cell r="D4">
            <v>4431.6000000000004</v>
          </cell>
          <cell r="E4">
            <v>0</v>
          </cell>
          <cell r="F4">
            <v>4431.6000000000004</v>
          </cell>
          <cell r="G4">
            <v>2468.4</v>
          </cell>
          <cell r="H4">
            <v>64.22</v>
          </cell>
          <cell r="I4">
            <v>6900</v>
          </cell>
          <cell r="J4">
            <v>4431.6000000000004</v>
          </cell>
        </row>
        <row r="5">
          <cell r="A5">
            <v>1092000126</v>
          </cell>
          <cell r="B5" t="str">
            <v>דמי הבראה</v>
          </cell>
          <cell r="C5">
            <v>13500</v>
          </cell>
          <cell r="D5">
            <v>17511</v>
          </cell>
          <cell r="E5">
            <v>0</v>
          </cell>
          <cell r="F5">
            <v>17511</v>
          </cell>
          <cell r="G5">
            <v>-4011</v>
          </cell>
          <cell r="H5">
            <v>129.71</v>
          </cell>
          <cell r="I5">
            <v>13500</v>
          </cell>
          <cell r="J5">
            <v>17511</v>
          </cell>
        </row>
        <row r="6">
          <cell r="A6">
            <v>1092000130</v>
          </cell>
          <cell r="B6" t="str">
            <v>שעות נוספות</v>
          </cell>
          <cell r="C6">
            <v>63600</v>
          </cell>
          <cell r="D6">
            <v>51589.91</v>
          </cell>
          <cell r="E6">
            <v>0</v>
          </cell>
          <cell r="F6">
            <v>51589.91</v>
          </cell>
          <cell r="G6">
            <v>12010.09</v>
          </cell>
          <cell r="H6">
            <v>81.11</v>
          </cell>
          <cell r="I6">
            <v>63600</v>
          </cell>
          <cell r="J6">
            <v>51589.91</v>
          </cell>
        </row>
        <row r="7">
          <cell r="A7">
            <v>1092000140</v>
          </cell>
          <cell r="B7" t="str">
            <v>השתתפות באחזקת רכב</v>
          </cell>
          <cell r="C7">
            <v>79600</v>
          </cell>
          <cell r="D7">
            <v>70446.63</v>
          </cell>
          <cell r="E7">
            <v>0</v>
          </cell>
          <cell r="F7">
            <v>70446.63</v>
          </cell>
          <cell r="G7">
            <v>9153.3700000000008</v>
          </cell>
          <cell r="H7">
            <v>88.5</v>
          </cell>
          <cell r="I7">
            <v>79600</v>
          </cell>
          <cell r="J7">
            <v>70446.63</v>
          </cell>
        </row>
        <row r="8">
          <cell r="A8">
            <v>1092000253</v>
          </cell>
          <cell r="B8" t="str">
            <v>עובדים חיצוניים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A9">
            <v>1092000410</v>
          </cell>
          <cell r="B9" t="str">
            <v>השתתפות בועד בית</v>
          </cell>
          <cell r="C9">
            <v>7740</v>
          </cell>
          <cell r="D9">
            <v>2231</v>
          </cell>
          <cell r="E9">
            <v>0</v>
          </cell>
          <cell r="F9">
            <v>2231</v>
          </cell>
          <cell r="G9">
            <v>5509</v>
          </cell>
          <cell r="H9">
            <v>28.82</v>
          </cell>
          <cell r="I9">
            <v>8600</v>
          </cell>
          <cell r="J9">
            <v>2231</v>
          </cell>
        </row>
        <row r="10">
          <cell r="A10">
            <v>1092000411</v>
          </cell>
          <cell r="B10" t="str">
            <v>דמי שכירות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>
            <v>1092000420</v>
          </cell>
          <cell r="B11" t="str">
            <v>כיבוי אש</v>
          </cell>
          <cell r="C11">
            <v>44000</v>
          </cell>
          <cell r="D11">
            <v>32361.68</v>
          </cell>
          <cell r="E11">
            <v>0</v>
          </cell>
          <cell r="F11">
            <v>32361.68</v>
          </cell>
          <cell r="G11">
            <v>11638.32</v>
          </cell>
          <cell r="H11">
            <v>73.540000000000006</v>
          </cell>
          <cell r="I11">
            <v>44000</v>
          </cell>
          <cell r="J11">
            <v>32361.68</v>
          </cell>
        </row>
        <row r="12">
          <cell r="A12">
            <v>1092000423</v>
          </cell>
          <cell r="B12" t="str">
            <v>תחזוקת מבנה</v>
          </cell>
          <cell r="C12">
            <v>32300</v>
          </cell>
          <cell r="D12">
            <v>32300</v>
          </cell>
          <cell r="E12">
            <v>0</v>
          </cell>
          <cell r="F12">
            <v>32300</v>
          </cell>
          <cell r="G12">
            <v>0</v>
          </cell>
          <cell r="H12">
            <v>100</v>
          </cell>
          <cell r="I12">
            <v>32300</v>
          </cell>
          <cell r="J12">
            <v>32300</v>
          </cell>
        </row>
        <row r="13">
          <cell r="A13">
            <v>1092000431</v>
          </cell>
          <cell r="B13" t="str">
            <v>חשמל</v>
          </cell>
          <cell r="C13">
            <v>1185000</v>
          </cell>
          <cell r="D13">
            <v>1082432.02</v>
          </cell>
          <cell r="E13">
            <v>0</v>
          </cell>
          <cell r="F13">
            <v>1082432.02</v>
          </cell>
          <cell r="G13">
            <v>102567.98</v>
          </cell>
          <cell r="H13">
            <v>91.34</v>
          </cell>
          <cell r="I13">
            <v>1185000</v>
          </cell>
          <cell r="J13">
            <v>1082432.02</v>
          </cell>
        </row>
        <row r="14">
          <cell r="A14">
            <v>1092000432</v>
          </cell>
          <cell r="B14" t="str">
            <v>מים</v>
          </cell>
          <cell r="C14">
            <v>300000</v>
          </cell>
          <cell r="D14">
            <v>194997.25</v>
          </cell>
          <cell r="E14">
            <v>0</v>
          </cell>
          <cell r="F14">
            <v>194997.25</v>
          </cell>
          <cell r="G14">
            <v>105002.75</v>
          </cell>
          <cell r="H14">
            <v>64.989999999999995</v>
          </cell>
          <cell r="I14">
            <v>300000</v>
          </cell>
          <cell r="J14">
            <v>194997.25</v>
          </cell>
        </row>
        <row r="15">
          <cell r="A15">
            <v>1092000433</v>
          </cell>
          <cell r="B15" t="str">
            <v>חומרי נקיון</v>
          </cell>
          <cell r="C15">
            <v>23940</v>
          </cell>
          <cell r="D15">
            <v>6929.59</v>
          </cell>
          <cell r="E15">
            <v>215.87</v>
          </cell>
          <cell r="F15">
            <v>7145.46</v>
          </cell>
          <cell r="G15">
            <v>16794.54</v>
          </cell>
          <cell r="H15">
            <v>29.84</v>
          </cell>
          <cell r="I15">
            <v>26600</v>
          </cell>
          <cell r="J15">
            <v>6929.59</v>
          </cell>
        </row>
        <row r="16">
          <cell r="A16">
            <v>1092000434</v>
          </cell>
          <cell r="B16" t="str">
            <v>חיטוי והדברה</v>
          </cell>
          <cell r="C16">
            <v>2070</v>
          </cell>
          <cell r="D16">
            <v>0</v>
          </cell>
          <cell r="E16">
            <v>0</v>
          </cell>
          <cell r="F16">
            <v>0</v>
          </cell>
          <cell r="G16">
            <v>2070</v>
          </cell>
          <cell r="H16">
            <v>0</v>
          </cell>
          <cell r="I16">
            <v>2300</v>
          </cell>
          <cell r="J16">
            <v>0</v>
          </cell>
        </row>
        <row r="17">
          <cell r="A17">
            <v>1092000435</v>
          </cell>
          <cell r="B17" t="str">
            <v>אחזקת מרכזיות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A18">
            <v>1092000436</v>
          </cell>
          <cell r="B18" t="str">
            <v>אחזקת מזגנים</v>
          </cell>
          <cell r="C18">
            <v>76000</v>
          </cell>
          <cell r="D18">
            <v>68063.240000000005</v>
          </cell>
          <cell r="E18">
            <v>0</v>
          </cell>
          <cell r="F18">
            <v>68063.240000000005</v>
          </cell>
          <cell r="G18">
            <v>7936.76</v>
          </cell>
          <cell r="H18">
            <v>89.55</v>
          </cell>
          <cell r="I18">
            <v>76000</v>
          </cell>
          <cell r="J18">
            <v>68063.240000000005</v>
          </cell>
        </row>
        <row r="19">
          <cell r="A19">
            <v>1092000437</v>
          </cell>
          <cell r="B19" t="str">
            <v>אחזקת אזעקה</v>
          </cell>
          <cell r="C19">
            <v>4770</v>
          </cell>
          <cell r="D19">
            <v>1221.48</v>
          </cell>
          <cell r="E19">
            <v>0</v>
          </cell>
          <cell r="F19">
            <v>1221.48</v>
          </cell>
          <cell r="G19">
            <v>3548.52</v>
          </cell>
          <cell r="H19">
            <v>25.6</v>
          </cell>
          <cell r="I19">
            <v>5300</v>
          </cell>
          <cell r="J19">
            <v>1221.48</v>
          </cell>
        </row>
        <row r="20">
          <cell r="A20">
            <v>1092000438</v>
          </cell>
          <cell r="B20" t="str">
            <v>בטוח ורשוי קשר</v>
          </cell>
          <cell r="C20">
            <v>222300</v>
          </cell>
          <cell r="D20">
            <v>29817.4</v>
          </cell>
          <cell r="E20">
            <v>0</v>
          </cell>
          <cell r="F20">
            <v>29817.4</v>
          </cell>
          <cell r="G20">
            <v>192482.6</v>
          </cell>
          <cell r="H20">
            <v>13.41</v>
          </cell>
          <cell r="I20">
            <v>247000</v>
          </cell>
          <cell r="J20">
            <v>29817.4</v>
          </cell>
        </row>
        <row r="21">
          <cell r="A21">
            <v>1092000439</v>
          </cell>
          <cell r="B21" t="str">
            <v>השכרת איתוריות</v>
          </cell>
          <cell r="C21">
            <v>1530</v>
          </cell>
          <cell r="D21">
            <v>0</v>
          </cell>
          <cell r="E21">
            <v>0</v>
          </cell>
          <cell r="F21">
            <v>0</v>
          </cell>
          <cell r="G21">
            <v>1530</v>
          </cell>
          <cell r="H21">
            <v>0</v>
          </cell>
          <cell r="I21">
            <v>1700</v>
          </cell>
          <cell r="J21">
            <v>0</v>
          </cell>
        </row>
        <row r="22">
          <cell r="A22">
            <v>1092000441</v>
          </cell>
          <cell r="B22" t="str">
            <v>ביטוח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A23">
            <v>1092000450</v>
          </cell>
          <cell r="B23" t="str">
            <v>אחזקת תמי 4</v>
          </cell>
          <cell r="C23">
            <v>106920</v>
          </cell>
          <cell r="D23">
            <v>71921.08</v>
          </cell>
          <cell r="E23">
            <v>674.81</v>
          </cell>
          <cell r="F23">
            <v>72595.89</v>
          </cell>
          <cell r="G23">
            <v>34324.11</v>
          </cell>
          <cell r="H23">
            <v>67.89</v>
          </cell>
          <cell r="I23">
            <v>118800</v>
          </cell>
          <cell r="J23">
            <v>71921.08</v>
          </cell>
        </row>
        <row r="24">
          <cell r="A24">
            <v>1092000451</v>
          </cell>
          <cell r="B24" t="str">
            <v>אחזקת דפיברילטור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A25">
            <v>1092000470</v>
          </cell>
          <cell r="B25" t="str">
            <v>אחזקת מכונות משרד</v>
          </cell>
          <cell r="C25">
            <v>6840</v>
          </cell>
          <cell r="D25">
            <v>187.2</v>
          </cell>
          <cell r="E25">
            <v>0</v>
          </cell>
          <cell r="F25">
            <v>187.2</v>
          </cell>
          <cell r="G25">
            <v>6652.8</v>
          </cell>
          <cell r="H25">
            <v>2.73</v>
          </cell>
          <cell r="I25">
            <v>7600</v>
          </cell>
          <cell r="J25">
            <v>187.2</v>
          </cell>
        </row>
        <row r="26">
          <cell r="A26">
            <v>1092000474</v>
          </cell>
          <cell r="B26" t="str">
            <v>שרות למעליות</v>
          </cell>
          <cell r="C26">
            <v>35910</v>
          </cell>
          <cell r="D26">
            <v>40459</v>
          </cell>
          <cell r="E26">
            <v>0</v>
          </cell>
          <cell r="F26">
            <v>40459</v>
          </cell>
          <cell r="G26">
            <v>-4549</v>
          </cell>
          <cell r="H26">
            <v>112.66</v>
          </cell>
          <cell r="I26">
            <v>39900</v>
          </cell>
          <cell r="J26">
            <v>40459</v>
          </cell>
        </row>
        <row r="27">
          <cell r="A27">
            <v>1092000476</v>
          </cell>
          <cell r="B27" t="str">
            <v>אחזקת גנרטור</v>
          </cell>
          <cell r="C27">
            <v>11970</v>
          </cell>
          <cell r="D27">
            <v>13244</v>
          </cell>
          <cell r="E27">
            <v>0</v>
          </cell>
          <cell r="F27">
            <v>13244</v>
          </cell>
          <cell r="G27">
            <v>-1274</v>
          </cell>
          <cell r="H27">
            <v>110.64</v>
          </cell>
          <cell r="I27">
            <v>13300</v>
          </cell>
          <cell r="J27">
            <v>13244</v>
          </cell>
        </row>
        <row r="28">
          <cell r="A28">
            <v>1092000511</v>
          </cell>
          <cell r="B28" t="str">
            <v>שתיה לעובדים</v>
          </cell>
          <cell r="C28">
            <v>420000</v>
          </cell>
          <cell r="D28">
            <v>414199.92</v>
          </cell>
          <cell r="E28">
            <v>171.64</v>
          </cell>
          <cell r="F28">
            <v>414371.56</v>
          </cell>
          <cell r="G28">
            <v>5628.44</v>
          </cell>
          <cell r="H28">
            <v>98.65</v>
          </cell>
          <cell r="I28">
            <v>420000</v>
          </cell>
          <cell r="J28">
            <v>414199.92</v>
          </cell>
        </row>
        <row r="29">
          <cell r="A29">
            <v>1092000540</v>
          </cell>
          <cell r="B29" t="str">
            <v>הוצאות טלפון</v>
          </cell>
          <cell r="C29">
            <v>770000</v>
          </cell>
          <cell r="D29">
            <v>728380.21</v>
          </cell>
          <cell r="E29">
            <v>0</v>
          </cell>
          <cell r="F29">
            <v>728380.21</v>
          </cell>
          <cell r="G29">
            <v>41619.79</v>
          </cell>
          <cell r="H29">
            <v>94.59</v>
          </cell>
          <cell r="I29">
            <v>770000</v>
          </cell>
          <cell r="J29">
            <v>728380.21</v>
          </cell>
        </row>
        <row r="30">
          <cell r="A30">
            <v>1092000542</v>
          </cell>
          <cell r="B30" t="str">
            <v>מרכזיה טלולרית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A31">
            <v>1092000543</v>
          </cell>
          <cell r="B31" t="str">
            <v>טלפונים סלולריים</v>
          </cell>
          <cell r="C31">
            <v>361000</v>
          </cell>
          <cell r="D31">
            <v>358860.6</v>
          </cell>
          <cell r="E31">
            <v>0</v>
          </cell>
          <cell r="F31">
            <v>358860.6</v>
          </cell>
          <cell r="G31">
            <v>2139.4</v>
          </cell>
          <cell r="H31">
            <v>99.4</v>
          </cell>
          <cell r="I31">
            <v>361000</v>
          </cell>
          <cell r="J31">
            <v>358860.6</v>
          </cell>
        </row>
        <row r="32">
          <cell r="A32">
            <v>1092000545</v>
          </cell>
          <cell r="B32" t="str">
            <v>סלולריים - עובדים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A33">
            <v>1092000561</v>
          </cell>
          <cell r="B33" t="str">
            <v>שיכפולים</v>
          </cell>
          <cell r="C33">
            <v>720</v>
          </cell>
          <cell r="D33">
            <v>0</v>
          </cell>
          <cell r="E33">
            <v>0</v>
          </cell>
          <cell r="F33">
            <v>0</v>
          </cell>
          <cell r="G33">
            <v>720</v>
          </cell>
          <cell r="H33">
            <v>0</v>
          </cell>
          <cell r="I33">
            <v>800</v>
          </cell>
          <cell r="J33">
            <v>0</v>
          </cell>
        </row>
        <row r="34">
          <cell r="A34">
            <v>1092000710</v>
          </cell>
          <cell r="B34" t="str">
            <v>הובלות והסעות</v>
          </cell>
          <cell r="C34">
            <v>7110</v>
          </cell>
          <cell r="D34">
            <v>6326.4</v>
          </cell>
          <cell r="E34">
            <v>0</v>
          </cell>
          <cell r="F34">
            <v>6326.4</v>
          </cell>
          <cell r="G34">
            <v>783.6</v>
          </cell>
          <cell r="H34">
            <v>88.97</v>
          </cell>
          <cell r="I34">
            <v>7900</v>
          </cell>
          <cell r="J34">
            <v>6326.4</v>
          </cell>
        </row>
        <row r="35">
          <cell r="A35">
            <v>1092000721</v>
          </cell>
          <cell r="B35" t="str">
            <v>חמרים-תחזוקת מבנים</v>
          </cell>
          <cell r="C35">
            <v>3800</v>
          </cell>
          <cell r="D35">
            <v>3664.45</v>
          </cell>
          <cell r="E35">
            <v>0</v>
          </cell>
          <cell r="F35">
            <v>3664.45</v>
          </cell>
          <cell r="G35">
            <v>135.55000000000001</v>
          </cell>
          <cell r="H35">
            <v>96.43</v>
          </cell>
          <cell r="I35">
            <v>3800</v>
          </cell>
          <cell r="J35">
            <v>3664.45</v>
          </cell>
        </row>
        <row r="36">
          <cell r="A36">
            <v>1092000722</v>
          </cell>
          <cell r="B36" t="str">
            <v>חמרים-תחזוקה עצמית</v>
          </cell>
          <cell r="C36">
            <v>22800</v>
          </cell>
          <cell r="D36">
            <v>20979.87</v>
          </cell>
          <cell r="E36">
            <v>0</v>
          </cell>
          <cell r="F36">
            <v>20979.87</v>
          </cell>
          <cell r="G36">
            <v>1820.13</v>
          </cell>
          <cell r="H36">
            <v>92.01</v>
          </cell>
          <cell r="I36">
            <v>22800</v>
          </cell>
          <cell r="J36">
            <v>20979.87</v>
          </cell>
        </row>
        <row r="37">
          <cell r="A37">
            <v>1092000742</v>
          </cell>
          <cell r="B37" t="str">
            <v>כלים וציוד</v>
          </cell>
          <cell r="C37">
            <v>2070</v>
          </cell>
          <cell r="D37">
            <v>1062.04</v>
          </cell>
          <cell r="E37">
            <v>0</v>
          </cell>
          <cell r="F37">
            <v>1062.04</v>
          </cell>
          <cell r="G37">
            <v>1007.96</v>
          </cell>
          <cell r="H37">
            <v>51.3</v>
          </cell>
          <cell r="I37">
            <v>2300</v>
          </cell>
          <cell r="J37">
            <v>1062.04</v>
          </cell>
        </row>
        <row r="38">
          <cell r="A38">
            <v>1092000751</v>
          </cell>
          <cell r="B38" t="str">
            <v>עבודות קבלניות</v>
          </cell>
          <cell r="C38">
            <v>120500</v>
          </cell>
          <cell r="D38">
            <v>111365</v>
          </cell>
          <cell r="E38">
            <v>0</v>
          </cell>
          <cell r="F38">
            <v>111365</v>
          </cell>
          <cell r="G38">
            <v>9135</v>
          </cell>
          <cell r="H38">
            <v>92.41</v>
          </cell>
          <cell r="I38">
            <v>120500</v>
          </cell>
          <cell r="J38">
            <v>111365</v>
          </cell>
        </row>
        <row r="39">
          <cell r="A39">
            <v>1092000752</v>
          </cell>
          <cell r="B39" t="str">
            <v>נקיון בקבלנות</v>
          </cell>
          <cell r="C39">
            <v>1130000</v>
          </cell>
          <cell r="D39">
            <v>1110005.57</v>
          </cell>
          <cell r="E39">
            <v>0</v>
          </cell>
          <cell r="F39">
            <v>1110005.57</v>
          </cell>
          <cell r="G39">
            <v>19994.43</v>
          </cell>
          <cell r="H39">
            <v>98.23</v>
          </cell>
          <cell r="I39">
            <v>1130000</v>
          </cell>
          <cell r="J39">
            <v>1110005.57</v>
          </cell>
        </row>
        <row r="40">
          <cell r="A40">
            <v>1092000756</v>
          </cell>
          <cell r="B40" t="str">
            <v>שמירה בקבלנות</v>
          </cell>
          <cell r="C40">
            <v>774000</v>
          </cell>
          <cell r="D40">
            <v>939527.66</v>
          </cell>
          <cell r="E40">
            <v>0</v>
          </cell>
          <cell r="F40">
            <v>939527.66</v>
          </cell>
          <cell r="G40">
            <v>-165527.66</v>
          </cell>
          <cell r="H40">
            <v>121.38</v>
          </cell>
          <cell r="I40">
            <v>860000</v>
          </cell>
          <cell r="J40">
            <v>939527.66</v>
          </cell>
        </row>
        <row r="41">
          <cell r="A41">
            <v>1092000780</v>
          </cell>
          <cell r="B41" t="str">
            <v>שלוט וגינון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</row>
        <row r="42">
          <cell r="A42">
            <v>1092000789</v>
          </cell>
          <cell r="B42" t="str">
            <v>כביסה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A43">
            <v>1092000794</v>
          </cell>
          <cell r="B43" t="str">
            <v>השתתפות בעזר 094</v>
          </cell>
          <cell r="C43">
            <v>45000</v>
          </cell>
          <cell r="D43">
            <v>55585</v>
          </cell>
          <cell r="E43">
            <v>0</v>
          </cell>
          <cell r="F43">
            <v>55585</v>
          </cell>
          <cell r="G43">
            <v>-10585</v>
          </cell>
          <cell r="H43">
            <v>123.52</v>
          </cell>
          <cell r="I43">
            <v>50000</v>
          </cell>
          <cell r="J43">
            <v>55585</v>
          </cell>
        </row>
        <row r="44">
          <cell r="A44">
            <v>1092000931</v>
          </cell>
          <cell r="B44" t="str">
            <v>רכישת ציוד</v>
          </cell>
          <cell r="C44">
            <v>22800</v>
          </cell>
          <cell r="D44">
            <v>19993.66</v>
          </cell>
          <cell r="E44">
            <v>0</v>
          </cell>
          <cell r="F44">
            <v>19993.66</v>
          </cell>
          <cell r="G44">
            <v>2806.34</v>
          </cell>
          <cell r="H44">
            <v>87.69</v>
          </cell>
          <cell r="I44">
            <v>22800</v>
          </cell>
          <cell r="J44">
            <v>19993.66</v>
          </cell>
        </row>
        <row r="45">
          <cell r="A45">
            <v>1092000932</v>
          </cell>
          <cell r="B45" t="str">
            <v>אג' טלוויזיה וכבלים</v>
          </cell>
          <cell r="C45">
            <v>16200</v>
          </cell>
          <cell r="D45">
            <v>13295.53</v>
          </cell>
          <cell r="E45">
            <v>0</v>
          </cell>
          <cell r="F45">
            <v>13295.53</v>
          </cell>
          <cell r="G45">
            <v>2904.47</v>
          </cell>
          <cell r="H45">
            <v>82.07</v>
          </cell>
          <cell r="I45">
            <v>16200</v>
          </cell>
          <cell r="J45">
            <v>13295.53</v>
          </cell>
        </row>
        <row r="46">
          <cell r="A46">
            <v>1092000933</v>
          </cell>
          <cell r="B46" t="str">
            <v>התקנה ואחזקת טלפון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A47">
            <v>1092000934</v>
          </cell>
          <cell r="B47" t="str">
            <v>רכישות/פע' חד-פעמי</v>
          </cell>
          <cell r="C47">
            <v>20520</v>
          </cell>
          <cell r="D47">
            <v>19414.5</v>
          </cell>
          <cell r="E47">
            <v>70.2</v>
          </cell>
          <cell r="F47">
            <v>19484.7</v>
          </cell>
          <cell r="G47">
            <v>1035.3</v>
          </cell>
          <cell r="H47">
            <v>94.95</v>
          </cell>
          <cell r="I47">
            <v>22800</v>
          </cell>
          <cell r="J47">
            <v>19414.5</v>
          </cell>
        </row>
        <row r="48">
          <cell r="A48">
            <v>1092100492</v>
          </cell>
          <cell r="B48" t="str">
            <v>השתתפות בעזר 092</v>
          </cell>
          <cell r="C48">
            <v>-5844960</v>
          </cell>
          <cell r="D48">
            <v>-5974757.0499999998</v>
          </cell>
          <cell r="E48">
            <v>0</v>
          </cell>
          <cell r="F48">
            <v>-5974757.0499999998</v>
          </cell>
          <cell r="G48">
            <v>129797.05</v>
          </cell>
          <cell r="H48">
            <v>102.22</v>
          </cell>
          <cell r="I48">
            <v>-6494400</v>
          </cell>
          <cell r="J48">
            <v>-5974757.0499999998</v>
          </cell>
        </row>
        <row r="49">
          <cell r="A49">
            <v>1094000110</v>
          </cell>
          <cell r="B49" t="str">
            <v>השכר הקובע-תקציבית</v>
          </cell>
          <cell r="C49">
            <v>549100</v>
          </cell>
          <cell r="D49">
            <v>578942.15</v>
          </cell>
          <cell r="E49">
            <v>0</v>
          </cell>
          <cell r="F49">
            <v>578942.15</v>
          </cell>
          <cell r="G49">
            <v>-29842.15</v>
          </cell>
          <cell r="H49">
            <v>105.43</v>
          </cell>
          <cell r="I49">
            <v>549100</v>
          </cell>
          <cell r="J49">
            <v>578942.15</v>
          </cell>
        </row>
        <row r="50">
          <cell r="A50">
            <v>1094000119</v>
          </cell>
          <cell r="B50" t="str">
            <v>השכר הקובע-צוברת</v>
          </cell>
          <cell r="C50">
            <v>431400</v>
          </cell>
          <cell r="D50">
            <v>535918.59</v>
          </cell>
          <cell r="E50">
            <v>0</v>
          </cell>
          <cell r="F50">
            <v>535918.59</v>
          </cell>
          <cell r="G50">
            <v>-104518.59</v>
          </cell>
          <cell r="H50">
            <v>124.22</v>
          </cell>
          <cell r="I50">
            <v>431400</v>
          </cell>
          <cell r="J50">
            <v>535918.59</v>
          </cell>
        </row>
        <row r="51">
          <cell r="A51">
            <v>1094000122</v>
          </cell>
          <cell r="B51" t="str">
            <v>ביגוד</v>
          </cell>
          <cell r="C51">
            <v>16400</v>
          </cell>
          <cell r="D51">
            <v>12614.43</v>
          </cell>
          <cell r="E51">
            <v>0</v>
          </cell>
          <cell r="F51">
            <v>12614.43</v>
          </cell>
          <cell r="G51">
            <v>3785.57</v>
          </cell>
          <cell r="H51">
            <v>76.91</v>
          </cell>
          <cell r="I51">
            <v>16400</v>
          </cell>
          <cell r="J51">
            <v>12614.43</v>
          </cell>
        </row>
        <row r="52">
          <cell r="A52">
            <v>1094000126</v>
          </cell>
          <cell r="B52" t="str">
            <v>דמי הבראה</v>
          </cell>
          <cell r="C52">
            <v>34800</v>
          </cell>
          <cell r="D52">
            <v>37420.410000000003</v>
          </cell>
          <cell r="E52">
            <v>0</v>
          </cell>
          <cell r="F52">
            <v>37420.410000000003</v>
          </cell>
          <cell r="G52">
            <v>-2620.41</v>
          </cell>
          <cell r="H52">
            <v>107.52</v>
          </cell>
          <cell r="I52">
            <v>34800</v>
          </cell>
          <cell r="J52">
            <v>37420.410000000003</v>
          </cell>
        </row>
        <row r="53">
          <cell r="A53">
            <v>1094000130</v>
          </cell>
          <cell r="B53" t="str">
            <v>שעות נוספות</v>
          </cell>
          <cell r="C53">
            <v>54600</v>
          </cell>
          <cell r="D53">
            <v>72567.22</v>
          </cell>
          <cell r="E53">
            <v>0</v>
          </cell>
          <cell r="F53">
            <v>72567.22</v>
          </cell>
          <cell r="G53">
            <v>-17967.22</v>
          </cell>
          <cell r="H53">
            <v>132.9</v>
          </cell>
          <cell r="I53">
            <v>54600</v>
          </cell>
          <cell r="J53">
            <v>72567.22</v>
          </cell>
        </row>
        <row r="54">
          <cell r="A54">
            <v>1094000140</v>
          </cell>
          <cell r="B54" t="str">
            <v>השתתפות באחזקת רכב</v>
          </cell>
          <cell r="C54">
            <v>73100</v>
          </cell>
          <cell r="D54">
            <v>81769.759999999995</v>
          </cell>
          <cell r="E54">
            <v>0</v>
          </cell>
          <cell r="F54">
            <v>81769.759999999995</v>
          </cell>
          <cell r="G54">
            <v>-8669.76</v>
          </cell>
          <cell r="H54">
            <v>111.86</v>
          </cell>
          <cell r="I54">
            <v>73100</v>
          </cell>
          <cell r="J54">
            <v>81769.759999999995</v>
          </cell>
        </row>
        <row r="55">
          <cell r="A55">
            <v>1094000253</v>
          </cell>
          <cell r="B55" t="str">
            <v>עובדים חיצוניים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</row>
        <row r="56">
          <cell r="A56">
            <v>1094000420</v>
          </cell>
          <cell r="B56" t="str">
            <v>כיבוי אש</v>
          </cell>
          <cell r="C56">
            <v>2400</v>
          </cell>
          <cell r="D56">
            <v>2158.25</v>
          </cell>
          <cell r="E56">
            <v>0</v>
          </cell>
          <cell r="F56">
            <v>2158.25</v>
          </cell>
          <cell r="G56">
            <v>241.75</v>
          </cell>
          <cell r="H56">
            <v>89.92</v>
          </cell>
          <cell r="I56">
            <v>2400</v>
          </cell>
          <cell r="J56">
            <v>2158.25</v>
          </cell>
        </row>
        <row r="57">
          <cell r="A57">
            <v>1094000423</v>
          </cell>
          <cell r="B57" t="str">
            <v>תחזוקת מבנה</v>
          </cell>
          <cell r="C57">
            <v>63700</v>
          </cell>
          <cell r="D57">
            <v>63700</v>
          </cell>
          <cell r="E57">
            <v>0</v>
          </cell>
          <cell r="F57">
            <v>63700</v>
          </cell>
          <cell r="G57">
            <v>0</v>
          </cell>
          <cell r="H57">
            <v>100</v>
          </cell>
          <cell r="I57">
            <v>63700</v>
          </cell>
          <cell r="J57">
            <v>63700</v>
          </cell>
        </row>
        <row r="58">
          <cell r="A58">
            <v>1094000433</v>
          </cell>
          <cell r="B58" t="str">
            <v>חומרי נקיון</v>
          </cell>
          <cell r="C58">
            <v>6840</v>
          </cell>
          <cell r="D58">
            <v>7765.24</v>
          </cell>
          <cell r="E58">
            <v>0</v>
          </cell>
          <cell r="F58">
            <v>7765.24</v>
          </cell>
          <cell r="G58">
            <v>-925.24</v>
          </cell>
          <cell r="H58">
            <v>113.52</v>
          </cell>
          <cell r="I58">
            <v>7600</v>
          </cell>
          <cell r="J58">
            <v>7765.24</v>
          </cell>
        </row>
        <row r="59">
          <cell r="A59">
            <v>1094000437</v>
          </cell>
          <cell r="B59" t="str">
            <v>אחזקת אזעקה</v>
          </cell>
          <cell r="C59">
            <v>3690</v>
          </cell>
          <cell r="D59">
            <v>4682.34</v>
          </cell>
          <cell r="E59">
            <v>0</v>
          </cell>
          <cell r="F59">
            <v>4682.34</v>
          </cell>
          <cell r="G59">
            <v>-992.34</v>
          </cell>
          <cell r="H59">
            <v>126.89</v>
          </cell>
          <cell r="I59">
            <v>4100</v>
          </cell>
          <cell r="J59">
            <v>4682.34</v>
          </cell>
        </row>
        <row r="60">
          <cell r="A60">
            <v>1094000441</v>
          </cell>
          <cell r="B60" t="str">
            <v>ביטוח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>
            <v>1094000450</v>
          </cell>
          <cell r="B61" t="str">
            <v>אחזקת תמי 4</v>
          </cell>
          <cell r="C61">
            <v>990</v>
          </cell>
          <cell r="D61">
            <v>364.4</v>
          </cell>
          <cell r="E61">
            <v>0</v>
          </cell>
          <cell r="F61">
            <v>364.4</v>
          </cell>
          <cell r="G61">
            <v>625.6</v>
          </cell>
          <cell r="H61">
            <v>36.799999999999997</v>
          </cell>
          <cell r="I61">
            <v>1100</v>
          </cell>
          <cell r="J61">
            <v>364.4</v>
          </cell>
        </row>
        <row r="62">
          <cell r="A62">
            <v>1094000451</v>
          </cell>
          <cell r="B62" t="str">
            <v>אחזקת דפיברילטור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A63">
            <v>1094000470</v>
          </cell>
          <cell r="B63" t="str">
            <v>אחזקת מכונות משרד</v>
          </cell>
          <cell r="C63">
            <v>2070</v>
          </cell>
          <cell r="D63">
            <v>682.75</v>
          </cell>
          <cell r="E63">
            <v>0</v>
          </cell>
          <cell r="F63">
            <v>682.75</v>
          </cell>
          <cell r="G63">
            <v>1387.25</v>
          </cell>
          <cell r="H63">
            <v>32.979999999999997</v>
          </cell>
          <cell r="I63">
            <v>2300</v>
          </cell>
          <cell r="J63">
            <v>682.75</v>
          </cell>
        </row>
        <row r="64">
          <cell r="A64">
            <v>1094000471</v>
          </cell>
          <cell r="B64" t="str">
            <v>מכשירי כתיבה</v>
          </cell>
          <cell r="C64">
            <v>13300</v>
          </cell>
          <cell r="D64">
            <v>14764.57</v>
          </cell>
          <cell r="E64">
            <v>0</v>
          </cell>
          <cell r="F64">
            <v>14764.57</v>
          </cell>
          <cell r="G64">
            <v>-1464.57</v>
          </cell>
          <cell r="H64">
            <v>111.01</v>
          </cell>
          <cell r="I64">
            <v>13300</v>
          </cell>
          <cell r="J64">
            <v>14764.57</v>
          </cell>
        </row>
        <row r="65">
          <cell r="A65">
            <v>1094000492</v>
          </cell>
          <cell r="B65" t="str">
            <v>השתתפות בעזר 092</v>
          </cell>
          <cell r="C65">
            <v>144720</v>
          </cell>
          <cell r="D65">
            <v>155475</v>
          </cell>
          <cell r="E65">
            <v>0</v>
          </cell>
          <cell r="F65">
            <v>155475</v>
          </cell>
          <cell r="G65">
            <v>-10755</v>
          </cell>
          <cell r="H65">
            <v>107.43</v>
          </cell>
          <cell r="I65">
            <v>160800</v>
          </cell>
          <cell r="J65">
            <v>155475</v>
          </cell>
        </row>
        <row r="66">
          <cell r="A66">
            <v>1094000511</v>
          </cell>
          <cell r="B66" t="str">
            <v>אירוח וכיבוד</v>
          </cell>
          <cell r="C66">
            <v>7700</v>
          </cell>
          <cell r="D66">
            <v>7634.18</v>
          </cell>
          <cell r="E66">
            <v>0</v>
          </cell>
          <cell r="F66">
            <v>7634.18</v>
          </cell>
          <cell r="G66">
            <v>65.819999999999993</v>
          </cell>
          <cell r="H66">
            <v>99.14</v>
          </cell>
          <cell r="I66">
            <v>7700</v>
          </cell>
          <cell r="J66">
            <v>7634.18</v>
          </cell>
        </row>
        <row r="67">
          <cell r="A67">
            <v>1094000540</v>
          </cell>
          <cell r="B67" t="str">
            <v>הוצאות טלפון</v>
          </cell>
          <cell r="C67">
            <v>1350</v>
          </cell>
          <cell r="D67">
            <v>631.1</v>
          </cell>
          <cell r="E67">
            <v>0</v>
          </cell>
          <cell r="F67">
            <v>631.1</v>
          </cell>
          <cell r="G67">
            <v>718.9</v>
          </cell>
          <cell r="H67">
            <v>46.74</v>
          </cell>
          <cell r="I67">
            <v>1500</v>
          </cell>
          <cell r="J67">
            <v>631.1</v>
          </cell>
        </row>
        <row r="68">
          <cell r="A68">
            <v>1094000544</v>
          </cell>
          <cell r="B68" t="str">
            <v>הוצאות דאר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</row>
        <row r="69">
          <cell r="A69">
            <v>1094000550</v>
          </cell>
          <cell r="B69" t="str">
            <v>פירסומים</v>
          </cell>
          <cell r="C69">
            <v>2610</v>
          </cell>
          <cell r="D69">
            <v>2469</v>
          </cell>
          <cell r="E69">
            <v>0</v>
          </cell>
          <cell r="F69">
            <v>2469</v>
          </cell>
          <cell r="G69">
            <v>141</v>
          </cell>
          <cell r="H69">
            <v>94.59</v>
          </cell>
          <cell r="I69">
            <v>2900</v>
          </cell>
          <cell r="J69">
            <v>2469</v>
          </cell>
        </row>
        <row r="70">
          <cell r="A70">
            <v>1094000561</v>
          </cell>
          <cell r="B70" t="str">
            <v>שיכפולים</v>
          </cell>
          <cell r="C70">
            <v>360</v>
          </cell>
          <cell r="D70">
            <v>0</v>
          </cell>
          <cell r="E70">
            <v>0</v>
          </cell>
          <cell r="F70">
            <v>0</v>
          </cell>
          <cell r="G70">
            <v>360</v>
          </cell>
          <cell r="H70">
            <v>0</v>
          </cell>
          <cell r="I70">
            <v>400</v>
          </cell>
          <cell r="J70">
            <v>0</v>
          </cell>
        </row>
        <row r="71">
          <cell r="A71">
            <v>1094000571</v>
          </cell>
          <cell r="B71" t="str">
            <v>מיכון וענ"א</v>
          </cell>
          <cell r="C71">
            <v>114660</v>
          </cell>
          <cell r="D71">
            <v>127400</v>
          </cell>
          <cell r="E71">
            <v>0</v>
          </cell>
          <cell r="F71">
            <v>127400</v>
          </cell>
          <cell r="G71">
            <v>-12740</v>
          </cell>
          <cell r="H71">
            <v>111.11</v>
          </cell>
          <cell r="I71">
            <v>127400</v>
          </cell>
          <cell r="J71">
            <v>127400</v>
          </cell>
        </row>
        <row r="72">
          <cell r="A72">
            <v>1094000596</v>
          </cell>
          <cell r="B72" t="str">
            <v>השתתפות בעזר 096</v>
          </cell>
          <cell r="C72">
            <v>90540</v>
          </cell>
          <cell r="D72">
            <v>105466</v>
          </cell>
          <cell r="E72">
            <v>0</v>
          </cell>
          <cell r="F72">
            <v>105466</v>
          </cell>
          <cell r="G72">
            <v>-14926</v>
          </cell>
          <cell r="H72">
            <v>116.48</v>
          </cell>
          <cell r="I72">
            <v>100600</v>
          </cell>
          <cell r="J72">
            <v>105466</v>
          </cell>
        </row>
        <row r="73">
          <cell r="A73">
            <v>1094000721</v>
          </cell>
          <cell r="B73" t="str">
            <v>חמרים-תחזוקת מבנים</v>
          </cell>
          <cell r="C73">
            <v>1500</v>
          </cell>
          <cell r="D73">
            <v>841.23</v>
          </cell>
          <cell r="E73">
            <v>0</v>
          </cell>
          <cell r="F73">
            <v>841.23</v>
          </cell>
          <cell r="G73">
            <v>658.77</v>
          </cell>
          <cell r="H73">
            <v>56.08</v>
          </cell>
          <cell r="I73">
            <v>1500</v>
          </cell>
          <cell r="J73">
            <v>841.23</v>
          </cell>
        </row>
        <row r="74">
          <cell r="A74">
            <v>1094000742</v>
          </cell>
          <cell r="B74" t="str">
            <v>כלים וציוד</v>
          </cell>
          <cell r="C74">
            <v>3870</v>
          </cell>
          <cell r="D74">
            <v>4292.1499999999996</v>
          </cell>
          <cell r="E74">
            <v>7</v>
          </cell>
          <cell r="F74">
            <v>4299.1499999999996</v>
          </cell>
          <cell r="G74">
            <v>-429.15</v>
          </cell>
          <cell r="H74">
            <v>111.08</v>
          </cell>
          <cell r="I74">
            <v>4300</v>
          </cell>
          <cell r="J74">
            <v>4292.1499999999996</v>
          </cell>
        </row>
        <row r="75">
          <cell r="A75">
            <v>1094000751</v>
          </cell>
          <cell r="B75" t="str">
            <v>עבודות קבלניות</v>
          </cell>
          <cell r="C75">
            <v>34200</v>
          </cell>
          <cell r="D75">
            <v>33712.76</v>
          </cell>
          <cell r="E75">
            <v>690.3</v>
          </cell>
          <cell r="F75">
            <v>34403.06</v>
          </cell>
          <cell r="G75">
            <v>-203.06</v>
          </cell>
          <cell r="H75">
            <v>100.59</v>
          </cell>
          <cell r="I75">
            <v>34200</v>
          </cell>
          <cell r="J75">
            <v>33712.76</v>
          </cell>
        </row>
        <row r="76">
          <cell r="A76">
            <v>1094000752</v>
          </cell>
          <cell r="B76" t="str">
            <v>נקיון בקבלנות</v>
          </cell>
          <cell r="C76">
            <v>99800</v>
          </cell>
          <cell r="D76">
            <v>79591.56</v>
          </cell>
          <cell r="E76">
            <v>0</v>
          </cell>
          <cell r="F76">
            <v>79591.56</v>
          </cell>
          <cell r="G76">
            <v>20208.439999999999</v>
          </cell>
          <cell r="H76">
            <v>79.75</v>
          </cell>
          <cell r="I76">
            <v>99800</v>
          </cell>
          <cell r="J76">
            <v>79591.56</v>
          </cell>
        </row>
        <row r="77">
          <cell r="A77">
            <v>1094000756</v>
          </cell>
          <cell r="B77" t="str">
            <v>שמירה בקבלנות</v>
          </cell>
          <cell r="C77">
            <v>279000</v>
          </cell>
          <cell r="D77">
            <v>407879</v>
          </cell>
          <cell r="E77">
            <v>0</v>
          </cell>
          <cell r="F77">
            <v>407879</v>
          </cell>
          <cell r="G77">
            <v>-128879</v>
          </cell>
          <cell r="H77">
            <v>146.19</v>
          </cell>
          <cell r="I77">
            <v>310000</v>
          </cell>
          <cell r="J77">
            <v>407879</v>
          </cell>
        </row>
        <row r="78">
          <cell r="A78">
            <v>1094000757</v>
          </cell>
          <cell r="B78" t="str">
            <v>פינויים</v>
          </cell>
          <cell r="C78">
            <v>9810</v>
          </cell>
          <cell r="D78">
            <v>6201</v>
          </cell>
          <cell r="E78">
            <v>0</v>
          </cell>
          <cell r="F78">
            <v>6201</v>
          </cell>
          <cell r="G78">
            <v>3609</v>
          </cell>
          <cell r="H78">
            <v>63.21</v>
          </cell>
          <cell r="I78">
            <v>10900</v>
          </cell>
          <cell r="J78">
            <v>6201</v>
          </cell>
        </row>
        <row r="79">
          <cell r="A79">
            <v>1094000930</v>
          </cell>
          <cell r="B79" t="str">
            <v>רכישות חד פעמיות</v>
          </cell>
          <cell r="C79">
            <v>2610</v>
          </cell>
          <cell r="D79">
            <v>2797.17</v>
          </cell>
          <cell r="E79">
            <v>169.65</v>
          </cell>
          <cell r="F79">
            <v>2966.82</v>
          </cell>
          <cell r="G79">
            <v>-356.82</v>
          </cell>
          <cell r="H79">
            <v>113.67</v>
          </cell>
          <cell r="I79">
            <v>2900</v>
          </cell>
          <cell r="J79">
            <v>2797.17</v>
          </cell>
        </row>
        <row r="80">
          <cell r="A80">
            <v>1094100794</v>
          </cell>
          <cell r="B80" t="str">
            <v>השתתפות בעזר 094</v>
          </cell>
          <cell r="C80">
            <v>-1906920</v>
          </cell>
          <cell r="D80">
            <v>-2347740.2599999998</v>
          </cell>
          <cell r="E80">
            <v>0</v>
          </cell>
          <cell r="F80">
            <v>-2347740.2599999998</v>
          </cell>
          <cell r="G80">
            <v>440820.26</v>
          </cell>
          <cell r="H80">
            <v>123.11</v>
          </cell>
          <cell r="I80">
            <v>-2118800</v>
          </cell>
          <cell r="J80">
            <v>-2347740.2599999998</v>
          </cell>
        </row>
        <row r="81">
          <cell r="A81">
            <v>1096000110</v>
          </cell>
          <cell r="B81" t="str">
            <v>השכר הקובע-תקציבית</v>
          </cell>
          <cell r="C81">
            <v>140700</v>
          </cell>
          <cell r="D81">
            <v>138949.89000000001</v>
          </cell>
          <cell r="E81">
            <v>0</v>
          </cell>
          <cell r="F81">
            <v>138949.89000000001</v>
          </cell>
          <cell r="G81">
            <v>1750.11</v>
          </cell>
          <cell r="H81">
            <v>98.75</v>
          </cell>
          <cell r="I81">
            <v>140700</v>
          </cell>
          <cell r="J81">
            <v>138949.89000000001</v>
          </cell>
        </row>
        <row r="82">
          <cell r="A82">
            <v>1096000119</v>
          </cell>
          <cell r="B82" t="str">
            <v>השכר הקובע-צוברת</v>
          </cell>
          <cell r="C82">
            <v>284800</v>
          </cell>
          <cell r="D82">
            <v>284962.34000000003</v>
          </cell>
          <cell r="E82">
            <v>0</v>
          </cell>
          <cell r="F82">
            <v>284962.34000000003</v>
          </cell>
          <cell r="G82">
            <v>-162.34</v>
          </cell>
          <cell r="H82">
            <v>100.05</v>
          </cell>
          <cell r="I82">
            <v>284800</v>
          </cell>
          <cell r="J82">
            <v>284962.34000000003</v>
          </cell>
        </row>
        <row r="83">
          <cell r="A83">
            <v>1096000122</v>
          </cell>
          <cell r="B83" t="str">
            <v>ביגוד</v>
          </cell>
          <cell r="C83">
            <v>5300</v>
          </cell>
          <cell r="D83">
            <v>4474</v>
          </cell>
          <cell r="E83">
            <v>0</v>
          </cell>
          <cell r="F83">
            <v>4474</v>
          </cell>
          <cell r="G83">
            <v>826</v>
          </cell>
          <cell r="H83">
            <v>84.41</v>
          </cell>
          <cell r="I83">
            <v>5300</v>
          </cell>
          <cell r="J83">
            <v>4474</v>
          </cell>
        </row>
        <row r="84">
          <cell r="A84">
            <v>1096000126</v>
          </cell>
          <cell r="B84" t="str">
            <v>דמי הבראה</v>
          </cell>
          <cell r="C84">
            <v>14000</v>
          </cell>
          <cell r="D84">
            <v>11674</v>
          </cell>
          <cell r="E84">
            <v>0</v>
          </cell>
          <cell r="F84">
            <v>11674</v>
          </cell>
          <cell r="G84">
            <v>2326</v>
          </cell>
          <cell r="H84">
            <v>83.38</v>
          </cell>
          <cell r="I84">
            <v>14000</v>
          </cell>
          <cell r="J84">
            <v>11674</v>
          </cell>
        </row>
        <row r="85">
          <cell r="A85">
            <v>1096000130</v>
          </cell>
          <cell r="B85" t="str">
            <v>שעות נוספות</v>
          </cell>
          <cell r="C85">
            <v>0</v>
          </cell>
          <cell r="D85">
            <v>10206.15</v>
          </cell>
          <cell r="E85">
            <v>0</v>
          </cell>
          <cell r="F85">
            <v>10206.15</v>
          </cell>
          <cell r="G85">
            <v>-10206.15</v>
          </cell>
          <cell r="H85">
            <v>0</v>
          </cell>
          <cell r="I85">
            <v>0</v>
          </cell>
          <cell r="J85">
            <v>10206.15</v>
          </cell>
        </row>
        <row r="86">
          <cell r="A86">
            <v>1096000140</v>
          </cell>
          <cell r="B86" t="str">
            <v>השתתפות באחזקת רכב</v>
          </cell>
          <cell r="C86">
            <v>59400</v>
          </cell>
          <cell r="D86">
            <v>63915.06</v>
          </cell>
          <cell r="E86">
            <v>0</v>
          </cell>
          <cell r="F86">
            <v>63915.06</v>
          </cell>
          <cell r="G86">
            <v>-4515.0600000000004</v>
          </cell>
          <cell r="H86">
            <v>107.6</v>
          </cell>
          <cell r="I86">
            <v>59400</v>
          </cell>
          <cell r="J86">
            <v>63915.06</v>
          </cell>
        </row>
        <row r="87">
          <cell r="A87">
            <v>1096000420</v>
          </cell>
          <cell r="B87" t="str">
            <v>כיבוי אש</v>
          </cell>
          <cell r="C87">
            <v>5000</v>
          </cell>
          <cell r="D87">
            <v>1778.17</v>
          </cell>
          <cell r="E87">
            <v>0</v>
          </cell>
          <cell r="F87">
            <v>1778.17</v>
          </cell>
          <cell r="G87">
            <v>3221.83</v>
          </cell>
          <cell r="H87">
            <v>35.56</v>
          </cell>
          <cell r="I87">
            <v>5000</v>
          </cell>
          <cell r="J87">
            <v>1778.17</v>
          </cell>
        </row>
        <row r="88">
          <cell r="A88">
            <v>1096000432</v>
          </cell>
          <cell r="B88" t="str">
            <v>מים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A89">
            <v>1096000433</v>
          </cell>
          <cell r="B89" t="str">
            <v>חומרי נקיון</v>
          </cell>
          <cell r="C89">
            <v>4680</v>
          </cell>
          <cell r="D89">
            <v>4578.3500000000004</v>
          </cell>
          <cell r="E89">
            <v>0</v>
          </cell>
          <cell r="F89">
            <v>4578.3500000000004</v>
          </cell>
          <cell r="G89">
            <v>101.65</v>
          </cell>
          <cell r="H89">
            <v>97.82</v>
          </cell>
          <cell r="I89">
            <v>5200</v>
          </cell>
          <cell r="J89">
            <v>4578.3500000000004</v>
          </cell>
        </row>
        <row r="90">
          <cell r="A90">
            <v>1096000437</v>
          </cell>
          <cell r="B90" t="str">
            <v>מערכת אזעקה</v>
          </cell>
          <cell r="C90">
            <v>2520</v>
          </cell>
          <cell r="D90">
            <v>0</v>
          </cell>
          <cell r="E90">
            <v>0</v>
          </cell>
          <cell r="F90">
            <v>0</v>
          </cell>
          <cell r="G90">
            <v>2520</v>
          </cell>
          <cell r="H90">
            <v>0</v>
          </cell>
          <cell r="I90">
            <v>2800</v>
          </cell>
          <cell r="J90">
            <v>0</v>
          </cell>
        </row>
        <row r="91">
          <cell r="A91">
            <v>1096000441</v>
          </cell>
          <cell r="B91" t="str">
            <v>ביטוח רכב</v>
          </cell>
          <cell r="C91">
            <v>585000</v>
          </cell>
          <cell r="D91">
            <v>596234</v>
          </cell>
          <cell r="E91">
            <v>3480</v>
          </cell>
          <cell r="F91">
            <v>599714</v>
          </cell>
          <cell r="G91">
            <v>-14714</v>
          </cell>
          <cell r="H91">
            <v>102.51</v>
          </cell>
          <cell r="I91">
            <v>585000</v>
          </cell>
          <cell r="J91">
            <v>596234</v>
          </cell>
        </row>
        <row r="92">
          <cell r="A92">
            <v>1096000470</v>
          </cell>
          <cell r="B92" t="str">
            <v>אחזקת מכונות משרד</v>
          </cell>
          <cell r="C92">
            <v>900</v>
          </cell>
          <cell r="D92">
            <v>809.71</v>
          </cell>
          <cell r="E92">
            <v>0</v>
          </cell>
          <cell r="F92">
            <v>809.71</v>
          </cell>
          <cell r="G92">
            <v>90.29</v>
          </cell>
          <cell r="H92">
            <v>89.96</v>
          </cell>
          <cell r="I92">
            <v>1000</v>
          </cell>
          <cell r="J92">
            <v>809.71</v>
          </cell>
        </row>
        <row r="93">
          <cell r="A93">
            <v>1096000471</v>
          </cell>
          <cell r="B93" t="str">
            <v>מכשירי כתיבה</v>
          </cell>
          <cell r="C93">
            <v>3600</v>
          </cell>
          <cell r="D93">
            <v>1903.22</v>
          </cell>
          <cell r="E93">
            <v>0</v>
          </cell>
          <cell r="F93">
            <v>1903.22</v>
          </cell>
          <cell r="G93">
            <v>1696.78</v>
          </cell>
          <cell r="H93">
            <v>52.86</v>
          </cell>
          <cell r="I93">
            <v>4000</v>
          </cell>
          <cell r="J93">
            <v>1903.22</v>
          </cell>
        </row>
        <row r="94">
          <cell r="A94">
            <v>1096000492</v>
          </cell>
          <cell r="B94" t="str">
            <v>השתתפות בעזר 092</v>
          </cell>
          <cell r="C94">
            <v>51480</v>
          </cell>
          <cell r="D94">
            <v>55306</v>
          </cell>
          <cell r="E94">
            <v>0</v>
          </cell>
          <cell r="F94">
            <v>55306</v>
          </cell>
          <cell r="G94">
            <v>-3826</v>
          </cell>
          <cell r="H94">
            <v>107.43</v>
          </cell>
          <cell r="I94">
            <v>57200</v>
          </cell>
          <cell r="J94">
            <v>55306</v>
          </cell>
        </row>
        <row r="95">
          <cell r="A95">
            <v>1096000511</v>
          </cell>
          <cell r="B95" t="str">
            <v>אירוח וכיבוד</v>
          </cell>
          <cell r="C95">
            <v>2610</v>
          </cell>
          <cell r="D95">
            <v>2619.73</v>
          </cell>
          <cell r="E95">
            <v>31.52</v>
          </cell>
          <cell r="F95">
            <v>2651.25</v>
          </cell>
          <cell r="G95">
            <v>-41.25</v>
          </cell>
          <cell r="H95">
            <v>101.58</v>
          </cell>
          <cell r="I95">
            <v>2900</v>
          </cell>
          <cell r="J95">
            <v>2619.73</v>
          </cell>
        </row>
        <row r="96">
          <cell r="A96">
            <v>1096000512</v>
          </cell>
          <cell r="B96" t="str">
            <v>נסיעות ואש"ל</v>
          </cell>
          <cell r="C96">
            <v>90</v>
          </cell>
          <cell r="D96">
            <v>0</v>
          </cell>
          <cell r="E96">
            <v>0</v>
          </cell>
          <cell r="F96">
            <v>0</v>
          </cell>
          <cell r="G96">
            <v>90</v>
          </cell>
          <cell r="H96">
            <v>0</v>
          </cell>
          <cell r="I96">
            <v>100</v>
          </cell>
          <cell r="J96">
            <v>0</v>
          </cell>
        </row>
        <row r="97">
          <cell r="A97">
            <v>1096000522</v>
          </cell>
          <cell r="B97" t="str">
            <v>ספרים ועיתונים</v>
          </cell>
          <cell r="C97">
            <v>720</v>
          </cell>
          <cell r="D97">
            <v>700</v>
          </cell>
          <cell r="E97">
            <v>0</v>
          </cell>
          <cell r="F97">
            <v>700</v>
          </cell>
          <cell r="G97">
            <v>20</v>
          </cell>
          <cell r="H97">
            <v>97.22</v>
          </cell>
          <cell r="I97">
            <v>800</v>
          </cell>
          <cell r="J97">
            <v>700</v>
          </cell>
        </row>
        <row r="98">
          <cell r="A98">
            <v>1096000540</v>
          </cell>
          <cell r="B98" t="str">
            <v>הוצאות טלפון</v>
          </cell>
          <cell r="C98">
            <v>900</v>
          </cell>
          <cell r="D98">
            <v>0</v>
          </cell>
          <cell r="E98">
            <v>0</v>
          </cell>
          <cell r="F98">
            <v>0</v>
          </cell>
          <cell r="G98">
            <v>900</v>
          </cell>
          <cell r="H98">
            <v>0</v>
          </cell>
          <cell r="I98">
            <v>1000</v>
          </cell>
          <cell r="J98">
            <v>0</v>
          </cell>
        </row>
        <row r="99">
          <cell r="A99">
            <v>1096000544</v>
          </cell>
          <cell r="B99" t="str">
            <v>הוצאות דאר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</row>
        <row r="100">
          <cell r="A100">
            <v>1096000550</v>
          </cell>
          <cell r="B100" t="str">
            <v>פירסומים</v>
          </cell>
          <cell r="C100">
            <v>9100</v>
          </cell>
          <cell r="D100">
            <v>4627</v>
          </cell>
          <cell r="E100">
            <v>0</v>
          </cell>
          <cell r="F100">
            <v>4627</v>
          </cell>
          <cell r="G100">
            <v>4473</v>
          </cell>
          <cell r="H100">
            <v>50.84</v>
          </cell>
          <cell r="I100">
            <v>9100</v>
          </cell>
          <cell r="J100">
            <v>4627</v>
          </cell>
        </row>
        <row r="101">
          <cell r="A101">
            <v>1096000561</v>
          </cell>
          <cell r="B101" t="str">
            <v>שיכפולים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</row>
        <row r="102">
          <cell r="A102">
            <v>1096000571</v>
          </cell>
          <cell r="B102" t="str">
            <v>מיכון וענ"א</v>
          </cell>
          <cell r="C102">
            <v>50490</v>
          </cell>
          <cell r="D102">
            <v>56100</v>
          </cell>
          <cell r="E102">
            <v>0</v>
          </cell>
          <cell r="F102">
            <v>56100</v>
          </cell>
          <cell r="G102">
            <v>-5610</v>
          </cell>
          <cell r="H102">
            <v>111.11</v>
          </cell>
          <cell r="I102">
            <v>56100</v>
          </cell>
          <cell r="J102">
            <v>56100</v>
          </cell>
        </row>
        <row r="103">
          <cell r="A103">
            <v>1096000580</v>
          </cell>
          <cell r="B103" t="str">
            <v>שמאות</v>
          </cell>
          <cell r="C103">
            <v>2160</v>
          </cell>
          <cell r="D103">
            <v>702</v>
          </cell>
          <cell r="E103">
            <v>0</v>
          </cell>
          <cell r="F103">
            <v>702</v>
          </cell>
          <cell r="G103">
            <v>1458</v>
          </cell>
          <cell r="H103">
            <v>32.5</v>
          </cell>
          <cell r="I103">
            <v>2400</v>
          </cell>
          <cell r="J103">
            <v>702</v>
          </cell>
        </row>
        <row r="104">
          <cell r="A104">
            <v>1096000715</v>
          </cell>
          <cell r="B104" t="str">
            <v>עבודות קבלניות-רכב</v>
          </cell>
          <cell r="C104">
            <v>3420</v>
          </cell>
          <cell r="D104">
            <v>0</v>
          </cell>
          <cell r="E104">
            <v>0</v>
          </cell>
          <cell r="F104">
            <v>0</v>
          </cell>
          <cell r="G104">
            <v>3420</v>
          </cell>
          <cell r="H104">
            <v>0</v>
          </cell>
          <cell r="I104">
            <v>3800</v>
          </cell>
          <cell r="J104">
            <v>0</v>
          </cell>
        </row>
        <row r="105">
          <cell r="A105">
            <v>1096000721</v>
          </cell>
          <cell r="B105" t="str">
            <v>חמרים-תחזוקת מבנים</v>
          </cell>
          <cell r="C105">
            <v>720</v>
          </cell>
          <cell r="D105">
            <v>0</v>
          </cell>
          <cell r="E105">
            <v>0</v>
          </cell>
          <cell r="F105">
            <v>0</v>
          </cell>
          <cell r="G105">
            <v>720</v>
          </cell>
          <cell r="H105">
            <v>0</v>
          </cell>
          <cell r="I105">
            <v>800</v>
          </cell>
          <cell r="J105">
            <v>0</v>
          </cell>
        </row>
        <row r="106">
          <cell r="A106">
            <v>1096000731</v>
          </cell>
          <cell r="B106" t="str">
            <v>בנזין</v>
          </cell>
          <cell r="C106">
            <v>234000</v>
          </cell>
          <cell r="D106">
            <v>361179.63</v>
          </cell>
          <cell r="E106">
            <v>0</v>
          </cell>
          <cell r="F106">
            <v>361179.63</v>
          </cell>
          <cell r="G106">
            <v>-127179.63</v>
          </cell>
          <cell r="H106">
            <v>154.35</v>
          </cell>
          <cell r="I106">
            <v>260000</v>
          </cell>
          <cell r="J106">
            <v>361179.63</v>
          </cell>
        </row>
        <row r="107">
          <cell r="A107">
            <v>1096000733</v>
          </cell>
          <cell r="B107" t="str">
            <v>השת'עצמית-רכב צד ג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>
            <v>1096000734</v>
          </cell>
          <cell r="B108" t="str">
            <v>סולר</v>
          </cell>
          <cell r="C108">
            <v>945000</v>
          </cell>
          <cell r="D108">
            <v>1033593.37</v>
          </cell>
          <cell r="E108">
            <v>0</v>
          </cell>
          <cell r="F108">
            <v>1033593.37</v>
          </cell>
          <cell r="G108">
            <v>-88593.37</v>
          </cell>
          <cell r="H108">
            <v>109.37</v>
          </cell>
          <cell r="I108">
            <v>1050000</v>
          </cell>
          <cell r="J108">
            <v>1033593.37</v>
          </cell>
        </row>
        <row r="109">
          <cell r="A109">
            <v>1096000736</v>
          </cell>
          <cell r="B109" t="str">
            <v>שמנים ומשחות</v>
          </cell>
          <cell r="C109">
            <v>16200</v>
          </cell>
          <cell r="D109">
            <v>5673.97</v>
          </cell>
          <cell r="E109">
            <v>0</v>
          </cell>
          <cell r="F109">
            <v>5673.97</v>
          </cell>
          <cell r="G109">
            <v>10526.03</v>
          </cell>
          <cell r="H109">
            <v>35.020000000000003</v>
          </cell>
          <cell r="I109">
            <v>16200</v>
          </cell>
          <cell r="J109">
            <v>5673.97</v>
          </cell>
        </row>
        <row r="110">
          <cell r="A110">
            <v>1096000737</v>
          </cell>
          <cell r="B110" t="str">
            <v>אגרת רשוי רכב</v>
          </cell>
          <cell r="C110">
            <v>121500</v>
          </cell>
          <cell r="D110">
            <v>120165.5</v>
          </cell>
          <cell r="E110">
            <v>0</v>
          </cell>
          <cell r="F110">
            <v>120165.5</v>
          </cell>
          <cell r="G110">
            <v>1334.5</v>
          </cell>
          <cell r="H110">
            <v>98.9</v>
          </cell>
          <cell r="I110">
            <v>135000</v>
          </cell>
          <cell r="J110">
            <v>120165.5</v>
          </cell>
        </row>
        <row r="111">
          <cell r="A111">
            <v>1096000742</v>
          </cell>
          <cell r="B111" t="str">
            <v>כלים וציוד</v>
          </cell>
          <cell r="C111">
            <v>5670</v>
          </cell>
          <cell r="D111">
            <v>5403.9</v>
          </cell>
          <cell r="E111">
            <v>0</v>
          </cell>
          <cell r="F111">
            <v>5403.9</v>
          </cell>
          <cell r="G111">
            <v>266.10000000000002</v>
          </cell>
          <cell r="H111">
            <v>95.3</v>
          </cell>
          <cell r="I111">
            <v>6300</v>
          </cell>
          <cell r="J111">
            <v>5403.9</v>
          </cell>
        </row>
        <row r="112">
          <cell r="A112">
            <v>1096000746</v>
          </cell>
          <cell r="B112" t="str">
            <v>השתתפות עצמית</v>
          </cell>
          <cell r="C112">
            <v>45000</v>
          </cell>
          <cell r="D112">
            <v>167452</v>
          </cell>
          <cell r="E112">
            <v>0</v>
          </cell>
          <cell r="F112">
            <v>167452</v>
          </cell>
          <cell r="G112">
            <v>-122452</v>
          </cell>
          <cell r="H112">
            <v>372.11</v>
          </cell>
          <cell r="I112">
            <v>50000</v>
          </cell>
          <cell r="J112">
            <v>167452</v>
          </cell>
        </row>
        <row r="113">
          <cell r="A113">
            <v>1096000750</v>
          </cell>
          <cell r="B113" t="str">
            <v>שטיפת רכבים</v>
          </cell>
          <cell r="C113">
            <v>7740</v>
          </cell>
          <cell r="D113">
            <v>14985.97</v>
          </cell>
          <cell r="E113">
            <v>0</v>
          </cell>
          <cell r="F113">
            <v>14985.97</v>
          </cell>
          <cell r="G113">
            <v>-7245.97</v>
          </cell>
          <cell r="H113">
            <v>193.61</v>
          </cell>
          <cell r="I113">
            <v>8600</v>
          </cell>
          <cell r="J113">
            <v>14985.97</v>
          </cell>
        </row>
        <row r="114">
          <cell r="A114">
            <v>1096000751</v>
          </cell>
          <cell r="B114" t="str">
            <v>עבודות קבלניות</v>
          </cell>
          <cell r="C114">
            <v>12870</v>
          </cell>
          <cell r="D114">
            <v>9266.3700000000008</v>
          </cell>
          <cell r="E114">
            <v>5000</v>
          </cell>
          <cell r="F114">
            <v>14266.37</v>
          </cell>
          <cell r="G114">
            <v>-1396.37</v>
          </cell>
          <cell r="H114">
            <v>110.84</v>
          </cell>
          <cell r="I114">
            <v>14300</v>
          </cell>
          <cell r="J114">
            <v>9266.3700000000008</v>
          </cell>
        </row>
        <row r="115">
          <cell r="A115">
            <v>1096000752</v>
          </cell>
          <cell r="B115" t="str">
            <v>נקיון בקבלנות</v>
          </cell>
          <cell r="C115">
            <v>60000</v>
          </cell>
          <cell r="D115">
            <v>76726.61</v>
          </cell>
          <cell r="E115">
            <v>0</v>
          </cell>
          <cell r="F115">
            <v>76726.61</v>
          </cell>
          <cell r="G115">
            <v>-16726.61</v>
          </cell>
          <cell r="H115">
            <v>127.87</v>
          </cell>
          <cell r="I115">
            <v>60000</v>
          </cell>
          <cell r="J115">
            <v>76726.61</v>
          </cell>
        </row>
        <row r="116">
          <cell r="A116">
            <v>1096000755</v>
          </cell>
          <cell r="B116" t="str">
            <v>אחזקת איתורן</v>
          </cell>
          <cell r="C116">
            <v>80000</v>
          </cell>
          <cell r="D116">
            <v>57730</v>
          </cell>
          <cell r="E116">
            <v>0</v>
          </cell>
          <cell r="F116">
            <v>57730</v>
          </cell>
          <cell r="G116">
            <v>22270</v>
          </cell>
          <cell r="H116">
            <v>72.16</v>
          </cell>
          <cell r="I116">
            <v>80000</v>
          </cell>
          <cell r="J116">
            <v>57730</v>
          </cell>
        </row>
        <row r="117">
          <cell r="A117">
            <v>1096000756</v>
          </cell>
          <cell r="B117" t="str">
            <v>שמירה בקבלנות</v>
          </cell>
          <cell r="C117">
            <v>279000</v>
          </cell>
          <cell r="D117">
            <v>187996.28</v>
          </cell>
          <cell r="E117">
            <v>0</v>
          </cell>
          <cell r="F117">
            <v>187996.28</v>
          </cell>
          <cell r="G117">
            <v>91003.72</v>
          </cell>
          <cell r="H117">
            <v>67.38</v>
          </cell>
          <cell r="I117">
            <v>310000</v>
          </cell>
          <cell r="J117">
            <v>187996.28</v>
          </cell>
        </row>
        <row r="118">
          <cell r="A118">
            <v>1096000757</v>
          </cell>
          <cell r="B118" t="str">
            <v>טיפול ברכב</v>
          </cell>
          <cell r="C118">
            <v>1700000</v>
          </cell>
          <cell r="D118">
            <v>1834265.34</v>
          </cell>
          <cell r="E118">
            <v>0</v>
          </cell>
          <cell r="F118">
            <v>1834265.34</v>
          </cell>
          <cell r="G118">
            <v>-134265.34</v>
          </cell>
          <cell r="H118">
            <v>107.89</v>
          </cell>
          <cell r="I118">
            <v>1700000</v>
          </cell>
          <cell r="J118">
            <v>1834265.34</v>
          </cell>
        </row>
        <row r="119">
          <cell r="A119">
            <v>1096000758</v>
          </cell>
          <cell r="B119" t="str">
            <v>שיפוצים</v>
          </cell>
          <cell r="C119">
            <v>209000</v>
          </cell>
          <cell r="D119">
            <v>209000</v>
          </cell>
          <cell r="E119">
            <v>0</v>
          </cell>
          <cell r="F119">
            <v>209000</v>
          </cell>
          <cell r="G119">
            <v>0</v>
          </cell>
          <cell r="H119">
            <v>100</v>
          </cell>
          <cell r="I119">
            <v>209000</v>
          </cell>
          <cell r="J119">
            <v>209000</v>
          </cell>
        </row>
        <row r="120">
          <cell r="A120">
            <v>1096000759</v>
          </cell>
          <cell r="B120" t="str">
            <v>פחחות וצבע</v>
          </cell>
          <cell r="C120">
            <v>38000</v>
          </cell>
          <cell r="D120">
            <v>38028</v>
          </cell>
          <cell r="E120">
            <v>0</v>
          </cell>
          <cell r="F120">
            <v>38028</v>
          </cell>
          <cell r="G120">
            <v>-28</v>
          </cell>
          <cell r="H120">
            <v>100.07</v>
          </cell>
          <cell r="I120">
            <v>38000</v>
          </cell>
          <cell r="J120">
            <v>38028</v>
          </cell>
        </row>
        <row r="121">
          <cell r="A121">
            <v>1096000780</v>
          </cell>
          <cell r="B121" t="str">
            <v>יועצים</v>
          </cell>
          <cell r="C121">
            <v>302400</v>
          </cell>
          <cell r="D121">
            <v>223704</v>
          </cell>
          <cell r="E121">
            <v>0</v>
          </cell>
          <cell r="F121">
            <v>223704</v>
          </cell>
          <cell r="G121">
            <v>78696</v>
          </cell>
          <cell r="H121">
            <v>73.97</v>
          </cell>
          <cell r="I121">
            <v>336000</v>
          </cell>
          <cell r="J121">
            <v>223704</v>
          </cell>
        </row>
        <row r="122">
          <cell r="A122">
            <v>1096000781</v>
          </cell>
          <cell r="B122" t="str">
            <v>טכס נהג מצטיין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</row>
        <row r="123">
          <cell r="A123">
            <v>1096000794</v>
          </cell>
          <cell r="B123" t="str">
            <v>השתתפות בעזר 094</v>
          </cell>
          <cell r="C123">
            <v>27450</v>
          </cell>
          <cell r="D123">
            <v>33907</v>
          </cell>
          <cell r="E123">
            <v>0</v>
          </cell>
          <cell r="F123">
            <v>33907</v>
          </cell>
          <cell r="G123">
            <v>-6457</v>
          </cell>
          <cell r="H123">
            <v>123.52</v>
          </cell>
          <cell r="I123">
            <v>30500</v>
          </cell>
          <cell r="J123">
            <v>33907</v>
          </cell>
        </row>
        <row r="124">
          <cell r="A124">
            <v>1096100596</v>
          </cell>
          <cell r="B124" t="str">
            <v>השתתפות בעזר 096</v>
          </cell>
          <cell r="C124">
            <v>-4990770</v>
          </cell>
          <cell r="D124">
            <v>-5618617.5599999996</v>
          </cell>
          <cell r="E124">
            <v>0</v>
          </cell>
          <cell r="F124">
            <v>-5618617.5599999996</v>
          </cell>
          <cell r="G124">
            <v>627847.56000000006</v>
          </cell>
          <cell r="H124">
            <v>112.58</v>
          </cell>
          <cell r="I124">
            <v>-5545300</v>
          </cell>
          <cell r="J124">
            <v>-5618617.5599999996</v>
          </cell>
        </row>
        <row r="125">
          <cell r="A125">
            <v>1110000110</v>
          </cell>
          <cell r="B125" t="str">
            <v>ארנונה כללית</v>
          </cell>
          <cell r="C125">
            <v>-675370082</v>
          </cell>
          <cell r="D125">
            <v>-705665419.67999995</v>
          </cell>
          <cell r="E125">
            <v>0</v>
          </cell>
          <cell r="F125">
            <v>-705665419.67999995</v>
          </cell>
          <cell r="G125">
            <v>30295337.68</v>
          </cell>
          <cell r="H125">
            <v>104.48</v>
          </cell>
          <cell r="I125">
            <v>-675370082</v>
          </cell>
          <cell r="J125">
            <v>-705665419.67999995</v>
          </cell>
        </row>
        <row r="126">
          <cell r="A126">
            <v>1110000111</v>
          </cell>
          <cell r="B126" t="str">
            <v>ארנונה - מ.ג.ע.ר</v>
          </cell>
          <cell r="C126">
            <v>0</v>
          </cell>
          <cell r="D126">
            <v>-874.42</v>
          </cell>
          <cell r="E126">
            <v>0</v>
          </cell>
          <cell r="F126">
            <v>-874.42</v>
          </cell>
          <cell r="G126">
            <v>874.42</v>
          </cell>
          <cell r="H126">
            <v>0</v>
          </cell>
          <cell r="I126">
            <v>0</v>
          </cell>
          <cell r="J126">
            <v>-874.42</v>
          </cell>
        </row>
        <row r="127">
          <cell r="A127">
            <v>1110000112</v>
          </cell>
          <cell r="B127" t="str">
            <v>אגרות משפט</v>
          </cell>
          <cell r="C127">
            <v>-170000</v>
          </cell>
          <cell r="D127">
            <v>-288144.28000000003</v>
          </cell>
          <cell r="E127">
            <v>0</v>
          </cell>
          <cell r="F127">
            <v>-288144.28000000003</v>
          </cell>
          <cell r="G127">
            <v>118144.28</v>
          </cell>
          <cell r="H127">
            <v>169.49</v>
          </cell>
          <cell r="I127">
            <v>-170000</v>
          </cell>
          <cell r="J127">
            <v>-288144.28000000003</v>
          </cell>
        </row>
        <row r="128">
          <cell r="A128">
            <v>1110000113</v>
          </cell>
          <cell r="B128" t="str">
            <v>החזר הוצאות משפט</v>
          </cell>
          <cell r="C128">
            <v>-350000</v>
          </cell>
          <cell r="D128">
            <v>-582907.96</v>
          </cell>
          <cell r="E128">
            <v>0</v>
          </cell>
          <cell r="F128">
            <v>-582907.96</v>
          </cell>
          <cell r="G128">
            <v>232907.96</v>
          </cell>
          <cell r="H128">
            <v>166.54</v>
          </cell>
          <cell r="I128">
            <v>-350000</v>
          </cell>
          <cell r="J128">
            <v>-582907.96</v>
          </cell>
        </row>
        <row r="129">
          <cell r="A129">
            <v>1110000114</v>
          </cell>
          <cell r="B129" t="str">
            <v>ארנונה-עסקים מילגם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A130">
            <v>1110000115</v>
          </cell>
          <cell r="B130" t="str">
            <v>ארנונה-מגורים מילגם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</row>
        <row r="131">
          <cell r="A131">
            <v>1110000116</v>
          </cell>
          <cell r="B131" t="str">
            <v>עיקולי בנקים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</row>
        <row r="132">
          <cell r="A132">
            <v>1110000117</v>
          </cell>
          <cell r="B132" t="str">
            <v>דרישה - מילגם</v>
          </cell>
          <cell r="C132">
            <v>0</v>
          </cell>
          <cell r="D132">
            <v>8000</v>
          </cell>
          <cell r="E132">
            <v>0</v>
          </cell>
          <cell r="F132">
            <v>8000</v>
          </cell>
          <cell r="G132">
            <v>-8000</v>
          </cell>
          <cell r="H132">
            <v>0</v>
          </cell>
          <cell r="I132">
            <v>0</v>
          </cell>
          <cell r="J132">
            <v>8000</v>
          </cell>
        </row>
        <row r="133">
          <cell r="A133">
            <v>1110000175</v>
          </cell>
          <cell r="B133" t="str">
            <v>גביות לחלוקה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</row>
        <row r="134">
          <cell r="A134">
            <v>1110000176</v>
          </cell>
          <cell r="B134" t="str">
            <v>גביות שונות לחלוקה</v>
          </cell>
          <cell r="C134">
            <v>0</v>
          </cell>
          <cell r="D134">
            <v>1140718.9099999999</v>
          </cell>
          <cell r="E134">
            <v>0</v>
          </cell>
          <cell r="F134">
            <v>1140718.9099999999</v>
          </cell>
          <cell r="G134">
            <v>-1140718.9099999999</v>
          </cell>
          <cell r="H134">
            <v>0</v>
          </cell>
          <cell r="I134">
            <v>0</v>
          </cell>
          <cell r="J134">
            <v>1140718.9099999999</v>
          </cell>
        </row>
        <row r="135">
          <cell r="A135">
            <v>1110000177</v>
          </cell>
          <cell r="B135" t="str">
            <v>גביות - קו פתוח</v>
          </cell>
          <cell r="C135">
            <v>0</v>
          </cell>
          <cell r="D135">
            <v>-719764.34</v>
          </cell>
          <cell r="E135">
            <v>0</v>
          </cell>
          <cell r="F135">
            <v>-719764.34</v>
          </cell>
          <cell r="G135">
            <v>719764.34</v>
          </cell>
          <cell r="H135">
            <v>0</v>
          </cell>
          <cell r="I135">
            <v>0</v>
          </cell>
          <cell r="J135">
            <v>-719764.34</v>
          </cell>
        </row>
        <row r="136">
          <cell r="A136">
            <v>1110000178</v>
          </cell>
          <cell r="B136" t="str">
            <v>כרט' אשראי-קו פתוח</v>
          </cell>
          <cell r="C136">
            <v>0</v>
          </cell>
          <cell r="D136">
            <v>-99216.06</v>
          </cell>
          <cell r="E136">
            <v>0</v>
          </cell>
          <cell r="F136">
            <v>-99216.06</v>
          </cell>
          <cell r="G136">
            <v>99216.06</v>
          </cell>
          <cell r="H136">
            <v>0</v>
          </cell>
          <cell r="I136">
            <v>0</v>
          </cell>
          <cell r="J136">
            <v>-99216.06</v>
          </cell>
        </row>
        <row r="137">
          <cell r="A137">
            <v>1110000179</v>
          </cell>
          <cell r="B137" t="str">
            <v>הפרשה לתביעות משפטיות בארנונה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38">
          <cell r="A138">
            <v>1110000590</v>
          </cell>
          <cell r="B138" t="str">
            <v>ארנונה מחסני ערכות מגן</v>
          </cell>
          <cell r="C138">
            <v>-100000</v>
          </cell>
          <cell r="D138">
            <v>-100000</v>
          </cell>
          <cell r="E138">
            <v>0</v>
          </cell>
          <cell r="F138">
            <v>-100000</v>
          </cell>
          <cell r="G138">
            <v>0</v>
          </cell>
          <cell r="H138">
            <v>100</v>
          </cell>
          <cell r="I138">
            <v>-100000</v>
          </cell>
          <cell r="J138">
            <v>-100000</v>
          </cell>
        </row>
        <row r="139">
          <cell r="A139">
            <v>1110000910</v>
          </cell>
          <cell r="B139" t="str">
            <v>שיפוי-אזרחים ותיקים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</row>
        <row r="140">
          <cell r="A140">
            <v>1110000911</v>
          </cell>
          <cell r="B140" t="str">
            <v>ותיקים-משנים קודמות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A141">
            <v>1112000980</v>
          </cell>
          <cell r="B141" t="str">
            <v>שיפוי ארנונה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A142">
            <v>1112000981</v>
          </cell>
          <cell r="B142" t="str">
            <v>שיפוי ארנונה שנים קודמות</v>
          </cell>
          <cell r="C142">
            <v>-2600000</v>
          </cell>
          <cell r="D142">
            <v>-2782216.3</v>
          </cell>
          <cell r="E142">
            <v>0</v>
          </cell>
          <cell r="F142">
            <v>-2782216.3</v>
          </cell>
          <cell r="G142">
            <v>182216.3</v>
          </cell>
          <cell r="H142">
            <v>107</v>
          </cell>
          <cell r="I142">
            <v>-2600000</v>
          </cell>
          <cell r="J142">
            <v>-2782216.3</v>
          </cell>
        </row>
        <row r="143">
          <cell r="A143">
            <v>1115000110</v>
          </cell>
          <cell r="B143" t="str">
            <v>הכנסה משחרורים</v>
          </cell>
          <cell r="C143">
            <v>-98000000</v>
          </cell>
          <cell r="D143">
            <v>-94822700.650000006</v>
          </cell>
          <cell r="E143">
            <v>0</v>
          </cell>
          <cell r="F143">
            <v>-94822700.650000006</v>
          </cell>
          <cell r="G143">
            <v>-3177299.35</v>
          </cell>
          <cell r="H143">
            <v>96.75</v>
          </cell>
          <cell r="I143">
            <v>-98000000</v>
          </cell>
          <cell r="J143">
            <v>-94822700.650000006</v>
          </cell>
        </row>
        <row r="144">
          <cell r="A144">
            <v>1115000111</v>
          </cell>
          <cell r="B144" t="str">
            <v>החזר הנחות מימון</v>
          </cell>
          <cell r="C144">
            <v>-1628431</v>
          </cell>
          <cell r="D144">
            <v>-1628431.07</v>
          </cell>
          <cell r="E144">
            <v>0</v>
          </cell>
          <cell r="F144">
            <v>-1628431.07</v>
          </cell>
          <cell r="G144">
            <v>7.0000000000000007E-2</v>
          </cell>
          <cell r="H144">
            <v>100</v>
          </cell>
          <cell r="I144">
            <v>-1628431</v>
          </cell>
          <cell r="J144">
            <v>-1628431.07</v>
          </cell>
        </row>
        <row r="145">
          <cell r="A145">
            <v>1115000112</v>
          </cell>
          <cell r="B145" t="str">
            <v>פטורים מארנונה</v>
          </cell>
          <cell r="C145">
            <v>-18000000</v>
          </cell>
          <cell r="D145">
            <v>-21613931.640000001</v>
          </cell>
          <cell r="E145">
            <v>0</v>
          </cell>
          <cell r="F145">
            <v>-21613931.640000001</v>
          </cell>
          <cell r="G145">
            <v>3613931.64</v>
          </cell>
          <cell r="H145">
            <v>120.07</v>
          </cell>
          <cell r="I145">
            <v>-18000000</v>
          </cell>
          <cell r="J145">
            <v>-21613931.640000001</v>
          </cell>
        </row>
        <row r="146">
          <cell r="A146">
            <v>1115000113</v>
          </cell>
          <cell r="B146" t="str">
            <v>לא פעיל</v>
          </cell>
          <cell r="C146">
            <v>-50000</v>
          </cell>
          <cell r="D146">
            <v>0</v>
          </cell>
          <cell r="E146">
            <v>0</v>
          </cell>
          <cell r="F146">
            <v>0</v>
          </cell>
          <cell r="G146">
            <v>-50000</v>
          </cell>
          <cell r="H146">
            <v>0</v>
          </cell>
          <cell r="I146">
            <v>-50000</v>
          </cell>
          <cell r="J146">
            <v>0</v>
          </cell>
        </row>
        <row r="147">
          <cell r="A147">
            <v>1115000114</v>
          </cell>
          <cell r="B147" t="str">
            <v>פטורים - מוסדות</v>
          </cell>
          <cell r="C147">
            <v>-20000000</v>
          </cell>
          <cell r="D147">
            <v>-20899596.18</v>
          </cell>
          <cell r="E147">
            <v>0</v>
          </cell>
          <cell r="F147">
            <v>-20899596.18</v>
          </cell>
          <cell r="G147">
            <v>899596.18</v>
          </cell>
          <cell r="H147">
            <v>104.49</v>
          </cell>
          <cell r="I147">
            <v>-20000000</v>
          </cell>
          <cell r="J147">
            <v>-20899596.18</v>
          </cell>
        </row>
        <row r="148">
          <cell r="A148">
            <v>1115000115</v>
          </cell>
          <cell r="B148" t="str">
            <v>הנחות פטור קורונה</v>
          </cell>
          <cell r="C148">
            <v>-2000000</v>
          </cell>
          <cell r="D148">
            <v>-2297162.04</v>
          </cell>
          <cell r="E148">
            <v>0</v>
          </cell>
          <cell r="F148">
            <v>-2297162.04</v>
          </cell>
          <cell r="G148">
            <v>297162.03999999998</v>
          </cell>
          <cell r="H148">
            <v>114.85</v>
          </cell>
          <cell r="I148">
            <v>-2000000</v>
          </cell>
          <cell r="J148">
            <v>-2297162.04</v>
          </cell>
        </row>
        <row r="149">
          <cell r="A149">
            <v>1121000290</v>
          </cell>
          <cell r="B149" t="str">
            <v>תעודות ואשורים</v>
          </cell>
          <cell r="C149">
            <v>-250000</v>
          </cell>
          <cell r="D149">
            <v>-299405.73</v>
          </cell>
          <cell r="E149">
            <v>0</v>
          </cell>
          <cell r="F149">
            <v>-299405.73</v>
          </cell>
          <cell r="G149">
            <v>49405.73</v>
          </cell>
          <cell r="H149">
            <v>119.76</v>
          </cell>
          <cell r="I149">
            <v>-250000</v>
          </cell>
          <cell r="J149">
            <v>-299405.73</v>
          </cell>
        </row>
        <row r="150">
          <cell r="A150">
            <v>1122000290</v>
          </cell>
          <cell r="B150" t="str">
            <v>אגרת רשיונות שלטים</v>
          </cell>
          <cell r="C150">
            <v>-7485000</v>
          </cell>
          <cell r="D150">
            <v>-8829787.7200000007</v>
          </cell>
          <cell r="E150">
            <v>0</v>
          </cell>
          <cell r="F150">
            <v>-8829787.7200000007</v>
          </cell>
          <cell r="G150">
            <v>1344787.72</v>
          </cell>
          <cell r="H150">
            <v>117.96</v>
          </cell>
          <cell r="I150">
            <v>-7485000</v>
          </cell>
          <cell r="J150">
            <v>-8829787.7200000007</v>
          </cell>
        </row>
        <row r="151">
          <cell r="A151">
            <v>1122000291</v>
          </cell>
          <cell r="B151" t="str">
            <v>החזר אג' משפט-שילוט</v>
          </cell>
          <cell r="C151">
            <v>-15000</v>
          </cell>
          <cell r="D151">
            <v>-1176.25</v>
          </cell>
          <cell r="E151">
            <v>0</v>
          </cell>
          <cell r="F151">
            <v>-1176.25</v>
          </cell>
          <cell r="G151">
            <v>-13823.75</v>
          </cell>
          <cell r="H151">
            <v>7.84</v>
          </cell>
          <cell r="I151">
            <v>-15000</v>
          </cell>
          <cell r="J151">
            <v>-1176.25</v>
          </cell>
        </row>
        <row r="152">
          <cell r="A152">
            <v>1124000290</v>
          </cell>
          <cell r="B152" t="str">
            <v>מודעות על לוחות</v>
          </cell>
          <cell r="C152">
            <v>-20000</v>
          </cell>
          <cell r="D152">
            <v>-8664.56</v>
          </cell>
          <cell r="E152">
            <v>0</v>
          </cell>
          <cell r="F152">
            <v>-8664.56</v>
          </cell>
          <cell r="G152">
            <v>-11335.44</v>
          </cell>
          <cell r="H152">
            <v>43.32</v>
          </cell>
          <cell r="I152">
            <v>-20000</v>
          </cell>
          <cell r="J152">
            <v>-8664.56</v>
          </cell>
        </row>
        <row r="153">
          <cell r="A153">
            <v>1129000290</v>
          </cell>
          <cell r="B153" t="str">
            <v>אגרת חניה  מוניות</v>
          </cell>
          <cell r="C153">
            <v>-35000</v>
          </cell>
          <cell r="D153">
            <v>-48953.73</v>
          </cell>
          <cell r="E153">
            <v>0</v>
          </cell>
          <cell r="F153">
            <v>-48953.73</v>
          </cell>
          <cell r="G153">
            <v>13953.73</v>
          </cell>
          <cell r="H153">
            <v>139.86000000000001</v>
          </cell>
          <cell r="I153">
            <v>-35000</v>
          </cell>
          <cell r="J153">
            <v>-48953.73</v>
          </cell>
        </row>
        <row r="154">
          <cell r="A154">
            <v>1160000840</v>
          </cell>
          <cell r="B154" t="str">
            <v>ביוב התר בניה-מלוה</v>
          </cell>
          <cell r="C154">
            <v>-68900</v>
          </cell>
          <cell r="D154">
            <v>-68822</v>
          </cell>
          <cell r="E154">
            <v>0</v>
          </cell>
          <cell r="F154">
            <v>-68822</v>
          </cell>
          <cell r="G154">
            <v>-78</v>
          </cell>
          <cell r="H154">
            <v>99.88</v>
          </cell>
          <cell r="I154">
            <v>-68900</v>
          </cell>
          <cell r="J154">
            <v>-68822</v>
          </cell>
        </row>
        <row r="155">
          <cell r="A155">
            <v>1160000841</v>
          </cell>
          <cell r="B155" t="str">
            <v>כביש-תאו'בניה-מלוה</v>
          </cell>
          <cell r="C155">
            <v>-9041200</v>
          </cell>
          <cell r="D155">
            <v>-9041200</v>
          </cell>
          <cell r="E155">
            <v>0</v>
          </cell>
          <cell r="F155">
            <v>-9041200</v>
          </cell>
          <cell r="G155">
            <v>0</v>
          </cell>
          <cell r="H155">
            <v>100</v>
          </cell>
          <cell r="I155">
            <v>-9041200</v>
          </cell>
          <cell r="J155">
            <v>-9041200</v>
          </cell>
        </row>
        <row r="156">
          <cell r="A156">
            <v>1160000842</v>
          </cell>
          <cell r="B156" t="str">
            <v>תעול היתר בניה-מלו</v>
          </cell>
          <cell r="C156">
            <v>-710700</v>
          </cell>
          <cell r="D156">
            <v>-710700</v>
          </cell>
          <cell r="E156">
            <v>0</v>
          </cell>
          <cell r="F156">
            <v>-710700</v>
          </cell>
          <cell r="G156">
            <v>0</v>
          </cell>
          <cell r="H156">
            <v>100</v>
          </cell>
          <cell r="I156">
            <v>-710700</v>
          </cell>
          <cell r="J156">
            <v>-710700</v>
          </cell>
        </row>
        <row r="157">
          <cell r="A157">
            <v>1160000843</v>
          </cell>
          <cell r="B157" t="str">
            <v>מים היתר בניה-מלוה</v>
          </cell>
          <cell r="C157">
            <v>-22600</v>
          </cell>
          <cell r="D157">
            <v>-22600</v>
          </cell>
          <cell r="E157">
            <v>0</v>
          </cell>
          <cell r="F157">
            <v>-22600</v>
          </cell>
          <cell r="G157">
            <v>0</v>
          </cell>
          <cell r="H157">
            <v>100</v>
          </cell>
          <cell r="I157">
            <v>-22600</v>
          </cell>
          <cell r="J157">
            <v>-22600</v>
          </cell>
        </row>
        <row r="158">
          <cell r="A158">
            <v>1160000844</v>
          </cell>
          <cell r="B158" t="str">
            <v>החזר מילוות-השבחה</v>
          </cell>
          <cell r="C158">
            <v>-20784900</v>
          </cell>
          <cell r="D158">
            <v>-20419827</v>
          </cell>
          <cell r="E158">
            <v>0</v>
          </cell>
          <cell r="F158">
            <v>-20419827</v>
          </cell>
          <cell r="G158">
            <v>-365073</v>
          </cell>
          <cell r="H158">
            <v>98.24</v>
          </cell>
          <cell r="I158">
            <v>-20784900</v>
          </cell>
          <cell r="J158">
            <v>-20419827</v>
          </cell>
        </row>
        <row r="159">
          <cell r="A159">
            <v>1192000910</v>
          </cell>
          <cell r="B159" t="str">
            <v>החזר בגין הסכם שכר</v>
          </cell>
          <cell r="C159">
            <v>-300000</v>
          </cell>
          <cell r="D159">
            <v>-268600</v>
          </cell>
          <cell r="E159">
            <v>0</v>
          </cell>
          <cell r="F159">
            <v>-268600</v>
          </cell>
          <cell r="G159">
            <v>-31400</v>
          </cell>
          <cell r="H159">
            <v>89.53</v>
          </cell>
          <cell r="I159">
            <v>-300000</v>
          </cell>
          <cell r="J159">
            <v>-268600</v>
          </cell>
        </row>
        <row r="160">
          <cell r="A160">
            <v>1192000912</v>
          </cell>
          <cell r="B160" t="str">
            <v>פנים-הכנסות מתשאולים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</row>
        <row r="161">
          <cell r="A161">
            <v>1192000913</v>
          </cell>
          <cell r="B161" t="str">
            <v>מענק רזרבת שר הפנים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</row>
        <row r="162">
          <cell r="A162">
            <v>1192000914</v>
          </cell>
          <cell r="B162" t="str">
            <v>החזר הנחת ארנונה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</row>
        <row r="163">
          <cell r="A163">
            <v>1192000980</v>
          </cell>
          <cell r="B163" t="str">
            <v>שיפוי משרד הפנים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A164">
            <v>1192100910</v>
          </cell>
          <cell r="B164" t="str">
            <v>פנ'מענק ניהול כספי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</row>
        <row r="165">
          <cell r="A165">
            <v>1194000910</v>
          </cell>
          <cell r="B165" t="str">
            <v>מענק מ'הפנים-קליטה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</row>
        <row r="166">
          <cell r="A166">
            <v>1196100910</v>
          </cell>
          <cell r="B166" t="str">
            <v>בחירות:רשות מקומית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</row>
        <row r="167">
          <cell r="A167">
            <v>1212200690</v>
          </cell>
          <cell r="B167" t="str">
            <v>הכנ.מפינ.מכו.פר.א.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A168">
            <v>1212200692</v>
          </cell>
          <cell r="B168" t="str">
            <v>ניקוי מגרשים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</row>
        <row r="169">
          <cell r="A169">
            <v>1212300690</v>
          </cell>
          <cell r="B169" t="str">
            <v>אריזות כתומים-הפרדה במקור</v>
          </cell>
          <cell r="C169">
            <v>-1150000</v>
          </cell>
          <cell r="D169">
            <v>-681774.46</v>
          </cell>
          <cell r="E169">
            <v>0</v>
          </cell>
          <cell r="F169">
            <v>-681774.46</v>
          </cell>
          <cell r="G169">
            <v>-468225.54</v>
          </cell>
          <cell r="H169">
            <v>59.28</v>
          </cell>
          <cell r="I169">
            <v>-1150000</v>
          </cell>
          <cell r="J169">
            <v>-681774.46</v>
          </cell>
        </row>
        <row r="170">
          <cell r="A170">
            <v>1212300691</v>
          </cell>
          <cell r="B170" t="str">
            <v>מכירת מיכלי אשפה</v>
          </cell>
          <cell r="C170">
            <v>0</v>
          </cell>
          <cell r="D170">
            <v>-129954.07</v>
          </cell>
          <cell r="E170">
            <v>0</v>
          </cell>
          <cell r="F170">
            <v>-129954.07</v>
          </cell>
          <cell r="G170">
            <v>129954.07</v>
          </cell>
          <cell r="H170">
            <v>0</v>
          </cell>
          <cell r="I170">
            <v>0</v>
          </cell>
          <cell r="J170">
            <v>-129954.07</v>
          </cell>
        </row>
        <row r="171">
          <cell r="A171">
            <v>1212300692</v>
          </cell>
          <cell r="B171" t="str">
            <v>הכנסות סילוק פסולת</v>
          </cell>
          <cell r="C171">
            <v>-11000000</v>
          </cell>
          <cell r="D171">
            <v>-10085134.74</v>
          </cell>
          <cell r="E171">
            <v>0</v>
          </cell>
          <cell r="F171">
            <v>-10085134.74</v>
          </cell>
          <cell r="G171">
            <v>-914865.26</v>
          </cell>
          <cell r="H171">
            <v>91.68</v>
          </cell>
          <cell r="I171">
            <v>-11000000</v>
          </cell>
          <cell r="J171">
            <v>-10085134.74</v>
          </cell>
        </row>
        <row r="172">
          <cell r="A172">
            <v>1212300693</v>
          </cell>
          <cell r="B172" t="str">
            <v>מכירת בקבוקי פלסטיק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A173">
            <v>1212300694</v>
          </cell>
          <cell r="B173" t="str">
            <v>מכירת נייר</v>
          </cell>
          <cell r="C173">
            <v>-53000</v>
          </cell>
          <cell r="D173">
            <v>-32555.53</v>
          </cell>
          <cell r="E173">
            <v>0</v>
          </cell>
          <cell r="F173">
            <v>-32555.53</v>
          </cell>
          <cell r="G173">
            <v>-20444.47</v>
          </cell>
          <cell r="H173">
            <v>61.42</v>
          </cell>
          <cell r="I173">
            <v>-53000</v>
          </cell>
          <cell r="J173">
            <v>-32555.53</v>
          </cell>
        </row>
        <row r="174">
          <cell r="A174">
            <v>1212300695</v>
          </cell>
          <cell r="B174" t="str">
            <v>מכירת בגדים משומשים</v>
          </cell>
          <cell r="C174">
            <v>-6000</v>
          </cell>
          <cell r="D174">
            <v>0</v>
          </cell>
          <cell r="E174">
            <v>0</v>
          </cell>
          <cell r="F174">
            <v>0</v>
          </cell>
          <cell r="G174">
            <v>-6000</v>
          </cell>
          <cell r="H174">
            <v>0</v>
          </cell>
          <cell r="I174">
            <v>-6000</v>
          </cell>
          <cell r="J174">
            <v>0</v>
          </cell>
        </row>
        <row r="175">
          <cell r="A175">
            <v>1212300696</v>
          </cell>
          <cell r="B175" t="str">
            <v>מכירת קרטון למיחזור</v>
          </cell>
          <cell r="C175">
            <v>-123000</v>
          </cell>
          <cell r="D175">
            <v>-97169.34</v>
          </cell>
          <cell r="E175">
            <v>0</v>
          </cell>
          <cell r="F175">
            <v>-97169.34</v>
          </cell>
          <cell r="G175">
            <v>-25830.66</v>
          </cell>
          <cell r="H175">
            <v>78.989999999999995</v>
          </cell>
          <cell r="I175">
            <v>-123000</v>
          </cell>
          <cell r="J175">
            <v>-97169.34</v>
          </cell>
        </row>
        <row r="176">
          <cell r="A176">
            <v>1212300697</v>
          </cell>
          <cell r="B176" t="str">
            <v>קרטון - תאגיד תמיר</v>
          </cell>
          <cell r="C176">
            <v>-709000</v>
          </cell>
          <cell r="D176">
            <v>-405014.4</v>
          </cell>
          <cell r="E176">
            <v>0</v>
          </cell>
          <cell r="F176">
            <v>-405014.4</v>
          </cell>
          <cell r="G176">
            <v>-303985.59999999998</v>
          </cell>
          <cell r="H176">
            <v>57.12</v>
          </cell>
          <cell r="I176">
            <v>-709000</v>
          </cell>
          <cell r="J176">
            <v>-405014.4</v>
          </cell>
        </row>
        <row r="177">
          <cell r="A177">
            <v>1212300698</v>
          </cell>
          <cell r="B177" t="str">
            <v>גזם-איגוד תברואה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</row>
        <row r="178">
          <cell r="A178">
            <v>1212300699</v>
          </cell>
          <cell r="B178" t="str">
            <v>מכירת פסולת אלקטרונית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A179">
            <v>1212300990</v>
          </cell>
          <cell r="B179" t="str">
            <v>מיחזור פלסטיק+נייר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</row>
        <row r="180">
          <cell r="A180">
            <v>1212300991</v>
          </cell>
          <cell r="B180" t="str">
            <v>אתר הפסולת-איכה"ס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A181">
            <v>1212600590</v>
          </cell>
          <cell r="B181" t="str">
            <v>הכנסות שמירה</v>
          </cell>
          <cell r="C181">
            <v>-400000</v>
          </cell>
          <cell r="D181">
            <v>-386753.46</v>
          </cell>
          <cell r="E181">
            <v>0</v>
          </cell>
          <cell r="F181">
            <v>-386753.46</v>
          </cell>
          <cell r="G181">
            <v>-13246.54</v>
          </cell>
          <cell r="H181">
            <v>96.68</v>
          </cell>
          <cell r="I181">
            <v>-400000</v>
          </cell>
          <cell r="J181">
            <v>-386753.46</v>
          </cell>
        </row>
        <row r="182">
          <cell r="A182">
            <v>1212600591</v>
          </cell>
          <cell r="B182" t="str">
            <v>חניית  משאיות</v>
          </cell>
          <cell r="C182">
            <v>-102300</v>
          </cell>
          <cell r="D182">
            <v>-102351.6</v>
          </cell>
          <cell r="E182">
            <v>0</v>
          </cell>
          <cell r="F182">
            <v>-102351.6</v>
          </cell>
          <cell r="G182">
            <v>51.6</v>
          </cell>
          <cell r="H182">
            <v>100.05</v>
          </cell>
          <cell r="I182">
            <v>-102300</v>
          </cell>
          <cell r="J182">
            <v>-102351.6</v>
          </cell>
        </row>
        <row r="183">
          <cell r="A183">
            <v>1212600592</v>
          </cell>
          <cell r="B183" t="str">
            <v>החזר חשמל מקבלן אשפה</v>
          </cell>
          <cell r="C183">
            <v>0</v>
          </cell>
          <cell r="D183">
            <v>-8736.68</v>
          </cell>
          <cell r="E183">
            <v>0</v>
          </cell>
          <cell r="F183">
            <v>-8736.68</v>
          </cell>
          <cell r="G183">
            <v>8736.68</v>
          </cell>
          <cell r="H183">
            <v>0</v>
          </cell>
          <cell r="I183">
            <v>0</v>
          </cell>
          <cell r="J183">
            <v>-8736.68</v>
          </cell>
        </row>
        <row r="184">
          <cell r="A184">
            <v>1213300310</v>
          </cell>
          <cell r="B184" t="str">
            <v>רישוי עסקים</v>
          </cell>
          <cell r="C184">
            <v>-200000</v>
          </cell>
          <cell r="D184">
            <v>-278226.5</v>
          </cell>
          <cell r="E184">
            <v>0</v>
          </cell>
          <cell r="F184">
            <v>-278226.5</v>
          </cell>
          <cell r="G184">
            <v>78226.5</v>
          </cell>
          <cell r="H184">
            <v>139.11000000000001</v>
          </cell>
          <cell r="I184">
            <v>-200000</v>
          </cell>
          <cell r="J184">
            <v>-278226.5</v>
          </cell>
        </row>
        <row r="185">
          <cell r="A185">
            <v>1214000220</v>
          </cell>
          <cell r="B185" t="str">
            <v>אג'רישוי/חיסון כלב ואג' עופות</v>
          </cell>
          <cell r="C185">
            <v>-900000</v>
          </cell>
          <cell r="D185">
            <v>-1331101.08</v>
          </cell>
          <cell r="E185">
            <v>0</v>
          </cell>
          <cell r="F185">
            <v>-1331101.08</v>
          </cell>
          <cell r="G185">
            <v>431101.08</v>
          </cell>
          <cell r="H185">
            <v>147.9</v>
          </cell>
          <cell r="I185">
            <v>-900000</v>
          </cell>
          <cell r="J185">
            <v>-1331101.08</v>
          </cell>
        </row>
        <row r="186">
          <cell r="A186">
            <v>1214000221</v>
          </cell>
          <cell r="B186" t="str">
            <v>הובלה ושהייה בכלביה</v>
          </cell>
          <cell r="C186">
            <v>-11000</v>
          </cell>
          <cell r="D186">
            <v>-14066</v>
          </cell>
          <cell r="E186">
            <v>0</v>
          </cell>
          <cell r="F186">
            <v>-14066</v>
          </cell>
          <cell r="G186">
            <v>3066</v>
          </cell>
          <cell r="H186">
            <v>127.87</v>
          </cell>
          <cell r="I186">
            <v>-11000</v>
          </cell>
          <cell r="J186">
            <v>-14066</v>
          </cell>
        </row>
        <row r="187">
          <cell r="A187">
            <v>1214000222</v>
          </cell>
          <cell r="B187" t="str">
            <v>החזקת בע"ח / בעלי  כנף</v>
          </cell>
          <cell r="C187">
            <v>-4000</v>
          </cell>
          <cell r="D187">
            <v>-2457</v>
          </cell>
          <cell r="E187">
            <v>0</v>
          </cell>
          <cell r="F187">
            <v>-2457</v>
          </cell>
          <cell r="G187">
            <v>-1543</v>
          </cell>
          <cell r="H187">
            <v>61.42</v>
          </cell>
          <cell r="I187">
            <v>-4000</v>
          </cell>
          <cell r="J187">
            <v>-2457</v>
          </cell>
        </row>
        <row r="188">
          <cell r="A188">
            <v>1214000690</v>
          </cell>
          <cell r="B188" t="str">
            <v>הסגר כלבים ביתי</v>
          </cell>
          <cell r="C188">
            <v>-6000</v>
          </cell>
          <cell r="D188">
            <v>-6205</v>
          </cell>
          <cell r="E188">
            <v>0</v>
          </cell>
          <cell r="F188">
            <v>-6205</v>
          </cell>
          <cell r="G188">
            <v>205</v>
          </cell>
          <cell r="H188">
            <v>103.41</v>
          </cell>
          <cell r="I188">
            <v>-6000</v>
          </cell>
          <cell r="J188">
            <v>-6205</v>
          </cell>
        </row>
        <row r="189">
          <cell r="A189">
            <v>1214000790</v>
          </cell>
          <cell r="B189" t="str">
            <v>בדיקת בשר ודגים</v>
          </cell>
          <cell r="C189">
            <v>-750000</v>
          </cell>
          <cell r="D189">
            <v>-970609.19</v>
          </cell>
          <cell r="E189">
            <v>0</v>
          </cell>
          <cell r="F189">
            <v>-970609.19</v>
          </cell>
          <cell r="G189">
            <v>220609.19</v>
          </cell>
          <cell r="H189">
            <v>129.41</v>
          </cell>
          <cell r="I189">
            <v>-750000</v>
          </cell>
          <cell r="J189">
            <v>-970609.19</v>
          </cell>
        </row>
        <row r="190">
          <cell r="A190">
            <v>1214000791</v>
          </cell>
          <cell r="B190" t="str">
            <v>בדיקות משנה תחנה איזורית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1">
          <cell r="A191">
            <v>1214000990</v>
          </cell>
          <cell r="B191" t="str">
            <v>עיקור חתולים וכלבים</v>
          </cell>
          <cell r="C191">
            <v>-127375</v>
          </cell>
          <cell r="D191">
            <v>-65200</v>
          </cell>
          <cell r="E191">
            <v>0</v>
          </cell>
          <cell r="F191">
            <v>-65200</v>
          </cell>
          <cell r="G191">
            <v>-62175</v>
          </cell>
          <cell r="H191">
            <v>51.18</v>
          </cell>
          <cell r="I191">
            <v>-127375</v>
          </cell>
          <cell r="J191">
            <v>-65200</v>
          </cell>
        </row>
        <row r="192">
          <cell r="A192">
            <v>1221000000</v>
          </cell>
          <cell r="B192" t="str">
            <v>מינהל שמירה וביטחון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A193">
            <v>1221000420</v>
          </cell>
          <cell r="B193" t="str">
            <v>עבור שרותי קב"טים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</row>
        <row r="194">
          <cell r="A194">
            <v>1222100910</v>
          </cell>
          <cell r="B194" t="str">
            <v>השתתפות הממשלה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</row>
        <row r="195">
          <cell r="A195">
            <v>1222200220</v>
          </cell>
          <cell r="B195" t="str">
            <v>אגרת ביטחון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A196">
            <v>1223000640</v>
          </cell>
          <cell r="B196" t="str">
            <v>שכר דירה ממקלטים</v>
          </cell>
          <cell r="C196">
            <v>-51600</v>
          </cell>
          <cell r="D196">
            <v>-4444</v>
          </cell>
          <cell r="E196">
            <v>0</v>
          </cell>
          <cell r="F196">
            <v>-4444</v>
          </cell>
          <cell r="G196">
            <v>-47156</v>
          </cell>
          <cell r="H196">
            <v>8.61</v>
          </cell>
          <cell r="I196">
            <v>-51600</v>
          </cell>
          <cell r="J196">
            <v>-4444</v>
          </cell>
        </row>
        <row r="197">
          <cell r="A197">
            <v>1223000791</v>
          </cell>
          <cell r="B197" t="str">
            <v>השתת' בת-ים בהג"א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</row>
        <row r="198">
          <cell r="A198">
            <v>1223000792</v>
          </cell>
          <cell r="B198" t="str">
            <v>השתת' אזור בהג"א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A199">
            <v>1223000910</v>
          </cell>
          <cell r="B199" t="str">
            <v>שידרוג מקלטים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</row>
        <row r="200">
          <cell r="A200">
            <v>1226100910</v>
          </cell>
          <cell r="B200" t="str">
            <v>השתלמויות לפס"ח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</row>
        <row r="201">
          <cell r="A201">
            <v>1226100912</v>
          </cell>
          <cell r="B201" t="str">
            <v>הצטיידות חרום קורונה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</row>
        <row r="202">
          <cell r="A202">
            <v>1229999910</v>
          </cell>
          <cell r="B202" t="str">
            <v>כיסוי הוצאות לשעת חירום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</row>
        <row r="203">
          <cell r="A203">
            <v>1231000690</v>
          </cell>
          <cell r="B203" t="str">
            <v>משרד מהנדס הרשות</v>
          </cell>
          <cell r="C203">
            <v>0</v>
          </cell>
          <cell r="D203">
            <v>-7275</v>
          </cell>
          <cell r="E203">
            <v>0</v>
          </cell>
          <cell r="F203">
            <v>-7275</v>
          </cell>
          <cell r="G203">
            <v>7275</v>
          </cell>
          <cell r="H203">
            <v>0</v>
          </cell>
          <cell r="I203">
            <v>0</v>
          </cell>
          <cell r="J203">
            <v>-7275</v>
          </cell>
        </row>
        <row r="204">
          <cell r="A204">
            <v>1231000691</v>
          </cell>
          <cell r="B204" t="str">
            <v>אג.בגין מסירת מידע</v>
          </cell>
          <cell r="C204">
            <v>-100000</v>
          </cell>
          <cell r="D204">
            <v>-93681.5</v>
          </cell>
          <cell r="E204">
            <v>0</v>
          </cell>
          <cell r="F204">
            <v>-93681.5</v>
          </cell>
          <cell r="G204">
            <v>-6318.5</v>
          </cell>
          <cell r="H204">
            <v>93.68</v>
          </cell>
          <cell r="I204">
            <v>-100000</v>
          </cell>
          <cell r="J204">
            <v>-93681.5</v>
          </cell>
        </row>
        <row r="205">
          <cell r="A205">
            <v>1231000692</v>
          </cell>
          <cell r="B205" t="str">
            <v>תעודת עובד ציבור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A206">
            <v>1232200690</v>
          </cell>
          <cell r="B206" t="str">
            <v>הצבת סככות אוטובוס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</row>
        <row r="207">
          <cell r="A207">
            <v>1232300690</v>
          </cell>
          <cell r="B207" t="str">
            <v>הדבקת מודעות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</row>
        <row r="208">
          <cell r="A208">
            <v>1232300691</v>
          </cell>
          <cell r="B208" t="str">
            <v>הכנסות ממחלקות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</row>
        <row r="209">
          <cell r="A209">
            <v>1232400410</v>
          </cell>
          <cell r="B209" t="str">
            <v>הצבה / העתקה עמוד חניה לנכים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A210">
            <v>1232400991</v>
          </cell>
          <cell r="B210" t="str">
            <v>החזר בגין אחזקת רמזורים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</row>
        <row r="211">
          <cell r="A211">
            <v>1233000290</v>
          </cell>
          <cell r="B211" t="str">
            <v>רשיונות בניה-כללי</v>
          </cell>
          <cell r="C211">
            <v>-6000000</v>
          </cell>
          <cell r="D211">
            <v>-7040259.9199999999</v>
          </cell>
          <cell r="E211">
            <v>0</v>
          </cell>
          <cell r="F211">
            <v>-7040259.9199999999</v>
          </cell>
          <cell r="G211">
            <v>1040259.92</v>
          </cell>
          <cell r="H211">
            <v>117.33</v>
          </cell>
          <cell r="I211">
            <v>-6000000</v>
          </cell>
          <cell r="J211">
            <v>-7040259.9199999999</v>
          </cell>
        </row>
        <row r="212">
          <cell r="A212">
            <v>1233000310</v>
          </cell>
          <cell r="B212" t="str">
            <v>היטל השבחה מפיתוח</v>
          </cell>
          <cell r="C212">
            <v>-25000000</v>
          </cell>
          <cell r="D212">
            <v>-16107551</v>
          </cell>
          <cell r="E212">
            <v>0</v>
          </cell>
          <cell r="F212">
            <v>-16107551</v>
          </cell>
          <cell r="G212">
            <v>-8892449</v>
          </cell>
          <cell r="H212">
            <v>64.430000000000007</v>
          </cell>
          <cell r="I212">
            <v>-25000000</v>
          </cell>
          <cell r="J212">
            <v>-16107551</v>
          </cell>
        </row>
        <row r="213">
          <cell r="A213">
            <v>1233000690</v>
          </cell>
          <cell r="B213" t="str">
            <v>החזר דמי בדיקה פרטי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</row>
        <row r="214">
          <cell r="A214">
            <v>1233000691</v>
          </cell>
          <cell r="B214" t="str">
            <v>קנסות מנהליים-חריגות בניה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</row>
        <row r="215">
          <cell r="A215">
            <v>1233000692</v>
          </cell>
          <cell r="B215" t="str">
            <v>הכנסות מבנים מסוכנים</v>
          </cell>
          <cell r="C215">
            <v>0</v>
          </cell>
          <cell r="D215">
            <v>-14403.32</v>
          </cell>
          <cell r="E215">
            <v>0</v>
          </cell>
          <cell r="F215">
            <v>-14403.32</v>
          </cell>
          <cell r="G215">
            <v>14403.32</v>
          </cell>
          <cell r="H215">
            <v>0</v>
          </cell>
          <cell r="I215">
            <v>0</v>
          </cell>
          <cell r="J215">
            <v>-14403.32</v>
          </cell>
        </row>
        <row r="216">
          <cell r="A216">
            <v>1233000990</v>
          </cell>
          <cell r="B216" t="str">
            <v>תמרוץ דיור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</row>
        <row r="217">
          <cell r="A217">
            <v>1241000790</v>
          </cell>
          <cell r="B217" t="str">
            <v>עיר בריאה - רשות ניקוז ירקון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</row>
        <row r="218">
          <cell r="A218">
            <v>1241000923</v>
          </cell>
          <cell r="B218" t="str">
            <v>עיר בריאה - הגנת הסביבה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</row>
        <row r="219">
          <cell r="A219">
            <v>1242000690</v>
          </cell>
          <cell r="B219" t="str">
            <v>חילוט ערבות-חול</v>
          </cell>
          <cell r="C219">
            <v>0</v>
          </cell>
          <cell r="D219">
            <v>-144220.46</v>
          </cell>
          <cell r="E219">
            <v>0</v>
          </cell>
          <cell r="F219">
            <v>-144220.46</v>
          </cell>
          <cell r="G219">
            <v>144220.46</v>
          </cell>
          <cell r="H219">
            <v>0</v>
          </cell>
          <cell r="I219">
            <v>0</v>
          </cell>
          <cell r="J219">
            <v>-144220.46</v>
          </cell>
        </row>
        <row r="220">
          <cell r="A220">
            <v>1243000690</v>
          </cell>
          <cell r="B220" t="str">
            <v>השתת' במאור שלטים</v>
          </cell>
          <cell r="C220">
            <v>-22000</v>
          </cell>
          <cell r="D220">
            <v>-8402</v>
          </cell>
          <cell r="E220">
            <v>0</v>
          </cell>
          <cell r="F220">
            <v>-8402</v>
          </cell>
          <cell r="G220">
            <v>-13598</v>
          </cell>
          <cell r="H220">
            <v>38.19</v>
          </cell>
          <cell r="I220">
            <v>-22000</v>
          </cell>
          <cell r="J220">
            <v>-8402</v>
          </cell>
        </row>
        <row r="221">
          <cell r="A221">
            <v>1244000990</v>
          </cell>
          <cell r="B221" t="str">
            <v>פגיעות בתמרורים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</row>
        <row r="222">
          <cell r="A222">
            <v>1244000991</v>
          </cell>
          <cell r="B222" t="str">
            <v>משרד התחבורה-סימון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</row>
        <row r="223">
          <cell r="A223">
            <v>1244000992</v>
          </cell>
          <cell r="B223" t="str">
            <v>מש'תחבורה-ב'בדרכים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</row>
        <row r="224">
          <cell r="A224">
            <v>1244000993</v>
          </cell>
          <cell r="B224" t="str">
            <v>בטיחות מהכנסה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A225">
            <v>1245000410</v>
          </cell>
          <cell r="B225" t="str">
            <v>חיבור תיעול ע"ח צרכן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A226">
            <v>1245000790</v>
          </cell>
          <cell r="B226" t="str">
            <v>רשות ניקוז ירקון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</row>
        <row r="227">
          <cell r="A227">
            <v>1246100640</v>
          </cell>
          <cell r="B227" t="str">
            <v>דמי שכירות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28">
          <cell r="A228">
            <v>1246100691</v>
          </cell>
          <cell r="B228" t="str">
            <v>מכירת סכך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</row>
        <row r="229">
          <cell r="A229">
            <v>1246100692</v>
          </cell>
          <cell r="B229" t="str">
            <v>פינת ליטוף</v>
          </cell>
          <cell r="C229">
            <v>-120000</v>
          </cell>
          <cell r="D229">
            <v>-64375</v>
          </cell>
          <cell r="E229">
            <v>0</v>
          </cell>
          <cell r="F229">
            <v>-64375</v>
          </cell>
          <cell r="G229">
            <v>-55625</v>
          </cell>
          <cell r="H229">
            <v>53.64</v>
          </cell>
          <cell r="I229">
            <v>-120000</v>
          </cell>
          <cell r="J229">
            <v>-64375</v>
          </cell>
        </row>
        <row r="230">
          <cell r="A230">
            <v>1246100693</v>
          </cell>
          <cell r="B230" t="str">
            <v>הכנסות גן הקקטוסים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</row>
        <row r="231">
          <cell r="A231">
            <v>1246500690</v>
          </cell>
          <cell r="B231" t="str">
            <v>הכנסות מהמשתלה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</row>
        <row r="232">
          <cell r="A232">
            <v>1254000420</v>
          </cell>
          <cell r="B232" t="str">
            <v>השת' הורים במשלחות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A233">
            <v>1254000770</v>
          </cell>
          <cell r="B233" t="str">
            <v>השתתפות ממשלת גרמניה במשלחות</v>
          </cell>
          <cell r="C233">
            <v>0</v>
          </cell>
          <cell r="D233">
            <v>-375</v>
          </cell>
          <cell r="E233">
            <v>0</v>
          </cell>
          <cell r="F233">
            <v>-375</v>
          </cell>
          <cell r="G233">
            <v>375</v>
          </cell>
          <cell r="H233">
            <v>0</v>
          </cell>
          <cell r="I233">
            <v>0</v>
          </cell>
          <cell r="J233">
            <v>-375</v>
          </cell>
        </row>
        <row r="234">
          <cell r="A234">
            <v>1254000771</v>
          </cell>
          <cell r="B234" t="str">
            <v>פרוייקט האיחוד R&amp;D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</row>
        <row r="235">
          <cell r="A235">
            <v>1254000772</v>
          </cell>
          <cell r="B235" t="str">
            <v>פרוייקט האיחוד-נער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</row>
        <row r="236">
          <cell r="A236">
            <v>1267000540</v>
          </cell>
          <cell r="B236" t="str">
            <v>הכנסות מתביעות ביטוח</v>
          </cell>
          <cell r="C236">
            <v>0</v>
          </cell>
          <cell r="D236">
            <v>-67237.42</v>
          </cell>
          <cell r="E236">
            <v>0</v>
          </cell>
          <cell r="F236">
            <v>-67237.42</v>
          </cell>
          <cell r="G236">
            <v>67237.42</v>
          </cell>
          <cell r="H236">
            <v>0</v>
          </cell>
          <cell r="I236">
            <v>0</v>
          </cell>
          <cell r="J236">
            <v>-67237.42</v>
          </cell>
        </row>
        <row r="237">
          <cell r="A237">
            <v>1269000114</v>
          </cell>
          <cell r="B237" t="str">
            <v>רישום מטלטלין מילגם</v>
          </cell>
          <cell r="C237">
            <v>-1100000</v>
          </cell>
          <cell r="D237">
            <v>-671659.88</v>
          </cell>
          <cell r="E237">
            <v>0</v>
          </cell>
          <cell r="F237">
            <v>-671659.88</v>
          </cell>
          <cell r="G237">
            <v>-428340.12</v>
          </cell>
          <cell r="H237">
            <v>61.05</v>
          </cell>
          <cell r="I237">
            <v>-1100000</v>
          </cell>
          <cell r="J237">
            <v>-671659.88</v>
          </cell>
        </row>
        <row r="238">
          <cell r="A238">
            <v>1269000115</v>
          </cell>
          <cell r="B238" t="str">
            <v>עיקולי בנק מילגם</v>
          </cell>
          <cell r="C238">
            <v>-240000</v>
          </cell>
          <cell r="D238">
            <v>-135492.57</v>
          </cell>
          <cell r="E238">
            <v>0</v>
          </cell>
          <cell r="F238">
            <v>-135492.57</v>
          </cell>
          <cell r="G238">
            <v>-104507.43</v>
          </cell>
          <cell r="H238">
            <v>56.45</v>
          </cell>
          <cell r="I238">
            <v>-240000</v>
          </cell>
          <cell r="J238">
            <v>-135492.57</v>
          </cell>
        </row>
        <row r="239">
          <cell r="A239">
            <v>1269000116</v>
          </cell>
          <cell r="B239" t="str">
            <v>רישום עיקול בטאבו</v>
          </cell>
          <cell r="C239">
            <v>-20000</v>
          </cell>
          <cell r="D239">
            <v>-948.75</v>
          </cell>
          <cell r="E239">
            <v>0</v>
          </cell>
          <cell r="F239">
            <v>-948.75</v>
          </cell>
          <cell r="G239">
            <v>-19051.25</v>
          </cell>
          <cell r="H239">
            <v>4.74</v>
          </cell>
          <cell r="I239">
            <v>-20000</v>
          </cell>
          <cell r="J239">
            <v>-948.75</v>
          </cell>
        </row>
        <row r="240">
          <cell r="A240">
            <v>1269000117</v>
          </cell>
          <cell r="B240" t="str">
            <v>דרישות ידניות - מילגם</v>
          </cell>
          <cell r="C240">
            <v>0</v>
          </cell>
          <cell r="D240">
            <v>-463</v>
          </cell>
          <cell r="E240">
            <v>0</v>
          </cell>
          <cell r="F240">
            <v>-463</v>
          </cell>
          <cell r="G240">
            <v>463</v>
          </cell>
          <cell r="H240">
            <v>0</v>
          </cell>
          <cell r="I240">
            <v>0</v>
          </cell>
          <cell r="J240">
            <v>-463</v>
          </cell>
        </row>
        <row r="241">
          <cell r="A241">
            <v>1269000691</v>
          </cell>
          <cell r="B241" t="str">
            <v>רש"ת-הצבת אנטנות בבי"ס</v>
          </cell>
          <cell r="C241">
            <v>-3500</v>
          </cell>
          <cell r="D241">
            <v>-3480</v>
          </cell>
          <cell r="E241">
            <v>0</v>
          </cell>
          <cell r="F241">
            <v>-3480</v>
          </cell>
          <cell r="G241">
            <v>-20</v>
          </cell>
          <cell r="H241">
            <v>99.42</v>
          </cell>
          <cell r="I241">
            <v>-3500</v>
          </cell>
          <cell r="J241">
            <v>-3480</v>
          </cell>
        </row>
        <row r="242">
          <cell r="A242">
            <v>1269000692</v>
          </cell>
          <cell r="B242" t="str">
            <v>עיקולי בנק</v>
          </cell>
          <cell r="C242">
            <v>0</v>
          </cell>
          <cell r="D242">
            <v>-337774.73</v>
          </cell>
          <cell r="E242">
            <v>0</v>
          </cell>
          <cell r="F242">
            <v>-337774.73</v>
          </cell>
          <cell r="G242">
            <v>337774.73</v>
          </cell>
          <cell r="H242">
            <v>0</v>
          </cell>
          <cell r="I242">
            <v>0</v>
          </cell>
          <cell r="J242">
            <v>-337774.73</v>
          </cell>
        </row>
        <row r="243">
          <cell r="A243">
            <v>1269000693</v>
          </cell>
          <cell r="B243" t="str">
            <v>אגרת מסירת מידע</v>
          </cell>
          <cell r="C243">
            <v>-1000</v>
          </cell>
          <cell r="D243">
            <v>-990</v>
          </cell>
          <cell r="E243">
            <v>0</v>
          </cell>
          <cell r="F243">
            <v>-990</v>
          </cell>
          <cell r="G243">
            <v>-10</v>
          </cell>
          <cell r="H243">
            <v>99</v>
          </cell>
          <cell r="I243">
            <v>-1000</v>
          </cell>
          <cell r="J243">
            <v>-990</v>
          </cell>
        </row>
        <row r="244">
          <cell r="A244">
            <v>1269000696</v>
          </cell>
          <cell r="B244" t="str">
            <v>הכנסות מעמד האשה</v>
          </cell>
          <cell r="C244">
            <v>-40000</v>
          </cell>
          <cell r="D244">
            <v>-30340</v>
          </cell>
          <cell r="E244">
            <v>0</v>
          </cell>
          <cell r="F244">
            <v>-30340</v>
          </cell>
          <cell r="G244">
            <v>-9660</v>
          </cell>
          <cell r="H244">
            <v>75.849999999999994</v>
          </cell>
          <cell r="I244">
            <v>-40000</v>
          </cell>
          <cell r="J244">
            <v>-30340</v>
          </cell>
        </row>
        <row r="245">
          <cell r="A245">
            <v>1269000697</v>
          </cell>
          <cell r="B245" t="str">
            <v>החזר מביטוח תאונות צד ג'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</row>
        <row r="246">
          <cell r="A246">
            <v>1269000925</v>
          </cell>
          <cell r="B246" t="str">
            <v>ניטור-רשות שדות התעופה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A247">
            <v>1269100410</v>
          </cell>
          <cell r="B247" t="str">
            <v>הכ' מקורסים והשתל'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48">
          <cell r="A248">
            <v>1269100690</v>
          </cell>
          <cell r="B248" t="str">
            <v>צילום מסמכים לצבור</v>
          </cell>
          <cell r="C248">
            <v>0</v>
          </cell>
          <cell r="D248">
            <v>-3062.6</v>
          </cell>
          <cell r="E248">
            <v>0</v>
          </cell>
          <cell r="F248">
            <v>-3062.6</v>
          </cell>
          <cell r="G248">
            <v>3062.6</v>
          </cell>
          <cell r="H248">
            <v>0</v>
          </cell>
          <cell r="I248">
            <v>0</v>
          </cell>
          <cell r="J248">
            <v>-3062.6</v>
          </cell>
        </row>
        <row r="249">
          <cell r="A249">
            <v>1269100691</v>
          </cell>
          <cell r="B249" t="str">
            <v>הכנסות מאפסנאות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</row>
        <row r="250">
          <cell r="A250">
            <v>1269100692</v>
          </cell>
          <cell r="B250" t="str">
            <v>מכירת מכרזים</v>
          </cell>
          <cell r="C250">
            <v>-100000</v>
          </cell>
          <cell r="D250">
            <v>-87731</v>
          </cell>
          <cell r="E250">
            <v>0</v>
          </cell>
          <cell r="F250">
            <v>-87731</v>
          </cell>
          <cell r="G250">
            <v>-12269</v>
          </cell>
          <cell r="H250">
            <v>87.73</v>
          </cell>
          <cell r="I250">
            <v>-100000</v>
          </cell>
          <cell r="J250">
            <v>-87731</v>
          </cell>
        </row>
        <row r="251">
          <cell r="A251">
            <v>1269100693</v>
          </cell>
          <cell r="B251" t="str">
            <v>מכירת ספר חוקי עזר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A252">
            <v>1269110410</v>
          </cell>
          <cell r="B252" t="str">
            <v>הכנסות מפעולות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3">
          <cell r="A253">
            <v>1269200691</v>
          </cell>
          <cell r="B253" t="str">
            <v>הכנסות ממחלקות</v>
          </cell>
          <cell r="C253">
            <v>0</v>
          </cell>
          <cell r="D253">
            <v>-6382.08</v>
          </cell>
          <cell r="E253">
            <v>0</v>
          </cell>
          <cell r="F253">
            <v>-6382.08</v>
          </cell>
          <cell r="G253">
            <v>6382.08</v>
          </cell>
          <cell r="H253">
            <v>0</v>
          </cell>
          <cell r="I253">
            <v>0</v>
          </cell>
          <cell r="J253">
            <v>-6382.08</v>
          </cell>
        </row>
        <row r="254">
          <cell r="A254">
            <v>1269400690</v>
          </cell>
          <cell r="B254" t="str">
            <v>הכנס' משיפוץ תכולה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</row>
        <row r="255">
          <cell r="A255">
            <v>1269800790</v>
          </cell>
          <cell r="B255" t="str">
            <v>השתתפויות שונות</v>
          </cell>
          <cell r="C255">
            <v>0</v>
          </cell>
          <cell r="D255">
            <v>-690</v>
          </cell>
          <cell r="E255">
            <v>0</v>
          </cell>
          <cell r="F255">
            <v>-690</v>
          </cell>
          <cell r="G255">
            <v>690</v>
          </cell>
          <cell r="H255">
            <v>0</v>
          </cell>
          <cell r="I255">
            <v>0</v>
          </cell>
          <cell r="J255">
            <v>-690</v>
          </cell>
        </row>
        <row r="256">
          <cell r="A256">
            <v>1269800791</v>
          </cell>
          <cell r="B256" t="str">
            <v>תוכניות עבודה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</row>
        <row r="257">
          <cell r="A257">
            <v>1269800910</v>
          </cell>
          <cell r="B257" t="str">
            <v>ג'וינט/משרד הפנים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</row>
        <row r="258">
          <cell r="A258">
            <v>1269800990</v>
          </cell>
          <cell r="B258" t="str">
            <v>מממשלה-עבור סיורים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A259">
            <v>1273000520</v>
          </cell>
          <cell r="B259" t="str">
            <v>החזר שכר חב לנכסים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A260">
            <v>1273000640</v>
          </cell>
          <cell r="B260" t="str">
            <v>הכנסות משרד-חכ"ל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A261">
            <v>1273000641</v>
          </cell>
          <cell r="B261" t="str">
            <v>ביטוח-כנגד הוצאות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A262">
            <v>1281100420</v>
          </cell>
          <cell r="B262" t="str">
            <v>קנסות ברירת משפט</v>
          </cell>
          <cell r="C262">
            <v>-1600000</v>
          </cell>
          <cell r="D262">
            <v>-2082689.29</v>
          </cell>
          <cell r="E262">
            <v>0</v>
          </cell>
          <cell r="F262">
            <v>-2082689.29</v>
          </cell>
          <cell r="G262">
            <v>482689.29</v>
          </cell>
          <cell r="H262">
            <v>130.16</v>
          </cell>
          <cell r="I262">
            <v>-1600000</v>
          </cell>
          <cell r="J262">
            <v>-2082689.29</v>
          </cell>
        </row>
        <row r="263">
          <cell r="A263">
            <v>1281100421</v>
          </cell>
          <cell r="B263" t="str">
            <v>עמלות אכיפת גבייה</v>
          </cell>
          <cell r="C263">
            <v>-100000</v>
          </cell>
          <cell r="D263">
            <v>-2245.9699999999998</v>
          </cell>
          <cell r="E263">
            <v>0</v>
          </cell>
          <cell r="F263">
            <v>-2245.9699999999998</v>
          </cell>
          <cell r="G263">
            <v>-97754.03</v>
          </cell>
          <cell r="H263">
            <v>2.2400000000000002</v>
          </cell>
          <cell r="I263">
            <v>-100000</v>
          </cell>
          <cell r="J263">
            <v>-2245.9699999999998</v>
          </cell>
        </row>
        <row r="264">
          <cell r="A264">
            <v>1281100422</v>
          </cell>
          <cell r="B264" t="str">
            <v>אגרות קנסות ברירת משפט</v>
          </cell>
          <cell r="C264">
            <v>-1000</v>
          </cell>
          <cell r="D264">
            <v>-124.43</v>
          </cell>
          <cell r="E264">
            <v>0</v>
          </cell>
          <cell r="F264">
            <v>-124.43</v>
          </cell>
          <cell r="G264">
            <v>-875.57</v>
          </cell>
          <cell r="H264">
            <v>12.44</v>
          </cell>
          <cell r="I264">
            <v>-1000</v>
          </cell>
          <cell r="J264">
            <v>-124.43</v>
          </cell>
        </row>
        <row r="265">
          <cell r="A265">
            <v>1281100424</v>
          </cell>
          <cell r="B265" t="str">
            <v>אגרות פיקוח מילגם</v>
          </cell>
          <cell r="C265">
            <v>0</v>
          </cell>
          <cell r="D265">
            <v>-14329.8</v>
          </cell>
          <cell r="E265">
            <v>0</v>
          </cell>
          <cell r="F265">
            <v>-14329.8</v>
          </cell>
          <cell r="G265">
            <v>14329.8</v>
          </cell>
          <cell r="H265">
            <v>0</v>
          </cell>
          <cell r="I265">
            <v>0</v>
          </cell>
          <cell r="J265">
            <v>-14329.8</v>
          </cell>
        </row>
        <row r="266">
          <cell r="A266">
            <v>1281100690</v>
          </cell>
          <cell r="B266" t="str">
            <v>הכנסות שונות</v>
          </cell>
          <cell r="C266">
            <v>-767022</v>
          </cell>
          <cell r="D266">
            <v>-961348.98</v>
          </cell>
          <cell r="E266">
            <v>0</v>
          </cell>
          <cell r="F266">
            <v>-961348.98</v>
          </cell>
          <cell r="G266">
            <v>194326.98</v>
          </cell>
          <cell r="H266">
            <v>125.33</v>
          </cell>
          <cell r="I266">
            <v>-767022</v>
          </cell>
          <cell r="J266">
            <v>-961348.98</v>
          </cell>
        </row>
        <row r="267">
          <cell r="A267">
            <v>1281200420</v>
          </cell>
          <cell r="B267" t="str">
            <v>קנסות רשות חניה</v>
          </cell>
          <cell r="C267">
            <v>-21500000</v>
          </cell>
          <cell r="D267">
            <v>-19342981.07</v>
          </cell>
          <cell r="E267">
            <v>0</v>
          </cell>
          <cell r="F267">
            <v>-19342981.07</v>
          </cell>
          <cell r="G267">
            <v>-2157018.9300000002</v>
          </cell>
          <cell r="H267">
            <v>89.96</v>
          </cell>
          <cell r="I267">
            <v>-21500000</v>
          </cell>
          <cell r="J267">
            <v>-19342981.07</v>
          </cell>
        </row>
        <row r="268">
          <cell r="A268">
            <v>1281200421</v>
          </cell>
          <cell r="B268" t="str">
            <v>עמלות מילגם-לא כולל מע"מ</v>
          </cell>
          <cell r="C268">
            <v>0</v>
          </cell>
          <cell r="D268">
            <v>-117638.17</v>
          </cell>
          <cell r="E268">
            <v>0</v>
          </cell>
          <cell r="F268">
            <v>-117638.17</v>
          </cell>
          <cell r="G268">
            <v>117638.17</v>
          </cell>
          <cell r="H268">
            <v>0</v>
          </cell>
          <cell r="I268">
            <v>0</v>
          </cell>
          <cell r="J268">
            <v>-117638.17</v>
          </cell>
        </row>
        <row r="269">
          <cell r="A269">
            <v>1281200422</v>
          </cell>
          <cell r="B269" t="str">
            <v>עמלות מילגם-כולל מע"מ</v>
          </cell>
          <cell r="C269">
            <v>0</v>
          </cell>
          <cell r="D269">
            <v>-55229.35</v>
          </cell>
          <cell r="E269">
            <v>0</v>
          </cell>
          <cell r="F269">
            <v>-55229.35</v>
          </cell>
          <cell r="G269">
            <v>55229.35</v>
          </cell>
          <cell r="H269">
            <v>0</v>
          </cell>
          <cell r="I269">
            <v>0</v>
          </cell>
          <cell r="J269">
            <v>-55229.35</v>
          </cell>
        </row>
        <row r="270">
          <cell r="A270">
            <v>1281200424</v>
          </cell>
          <cell r="B270" t="str">
            <v>אגרות אכיפה קנסות מילגם</v>
          </cell>
          <cell r="C270">
            <v>-2000000</v>
          </cell>
          <cell r="D270">
            <v>-1205787.8500000001</v>
          </cell>
          <cell r="E270">
            <v>0</v>
          </cell>
          <cell r="F270">
            <v>-1205787.8500000001</v>
          </cell>
          <cell r="G270">
            <v>-794212.15</v>
          </cell>
          <cell r="H270">
            <v>60.28</v>
          </cell>
          <cell r="I270">
            <v>-2000000</v>
          </cell>
          <cell r="J270">
            <v>-1205787.8500000001</v>
          </cell>
        </row>
        <row r="271">
          <cell r="A271">
            <v>1281200650</v>
          </cell>
          <cell r="B271" t="str">
            <v>כרטיסי חניה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</row>
        <row r="272">
          <cell r="A272">
            <v>1281300000</v>
          </cell>
          <cell r="B272" t="str">
            <v>השיטור העירוני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A273">
            <v>1281300220</v>
          </cell>
          <cell r="B273" t="str">
            <v>אגרת השיטור העירוני</v>
          </cell>
          <cell r="C273">
            <v>-7863800</v>
          </cell>
          <cell r="D273">
            <v>-8096374.7000000002</v>
          </cell>
          <cell r="E273">
            <v>0</v>
          </cell>
          <cell r="F273">
            <v>-8096374.7000000002</v>
          </cell>
          <cell r="G273">
            <v>232574.7</v>
          </cell>
          <cell r="H273">
            <v>102.95</v>
          </cell>
          <cell r="I273">
            <v>-7863800</v>
          </cell>
          <cell r="J273">
            <v>-8096374.7000000002</v>
          </cell>
        </row>
        <row r="274">
          <cell r="A274">
            <v>1282000690</v>
          </cell>
          <cell r="B274" t="str">
            <v>קנסות בית המשפט</v>
          </cell>
          <cell r="C274">
            <v>-2000000</v>
          </cell>
          <cell r="D274">
            <v>-888858.5</v>
          </cell>
          <cell r="E274">
            <v>0</v>
          </cell>
          <cell r="F274">
            <v>-888858.5</v>
          </cell>
          <cell r="G274">
            <v>-1111141.5</v>
          </cell>
          <cell r="H274">
            <v>44.44</v>
          </cell>
          <cell r="I274">
            <v>-2000000</v>
          </cell>
          <cell r="J274">
            <v>-888858.5</v>
          </cell>
        </row>
        <row r="275">
          <cell r="A275">
            <v>1282100000</v>
          </cell>
          <cell r="B275" t="str">
            <v>בית הדין למשמעת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A276">
            <v>1282100790</v>
          </cell>
          <cell r="B276" t="str">
            <v>מר'שילטון-הוצ'שוטף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</row>
        <row r="277">
          <cell r="A277">
            <v>1311100420</v>
          </cell>
          <cell r="B277" t="str">
            <v>הכנ' בגין ילדי חוץ</v>
          </cell>
          <cell r="C277">
            <v>-200000</v>
          </cell>
          <cell r="D277">
            <v>-376935</v>
          </cell>
          <cell r="E277">
            <v>0</v>
          </cell>
          <cell r="F277">
            <v>-376935</v>
          </cell>
          <cell r="G277">
            <v>176935</v>
          </cell>
          <cell r="H277">
            <v>188.46</v>
          </cell>
          <cell r="I277">
            <v>-200000</v>
          </cell>
          <cell r="J277">
            <v>-376935</v>
          </cell>
        </row>
        <row r="278">
          <cell r="A278">
            <v>1311100421</v>
          </cell>
          <cell r="B278" t="str">
            <v>הכנסות שמ"ש</v>
          </cell>
          <cell r="C278">
            <v>-200000</v>
          </cell>
          <cell r="D278">
            <v>-166862</v>
          </cell>
          <cell r="E278">
            <v>0</v>
          </cell>
          <cell r="F278">
            <v>-166862</v>
          </cell>
          <cell r="G278">
            <v>-33138</v>
          </cell>
          <cell r="H278">
            <v>83.43</v>
          </cell>
          <cell r="I278">
            <v>-200000</v>
          </cell>
          <cell r="J278">
            <v>-166862</v>
          </cell>
        </row>
        <row r="279">
          <cell r="A279">
            <v>1311100422</v>
          </cell>
          <cell r="B279" t="str">
            <v>פעולות מינהל החנוך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0">
          <cell r="A280">
            <v>1311100423</v>
          </cell>
          <cell r="B280" t="str">
            <v>מזנונים-אגף אירגון</v>
          </cell>
          <cell r="C280">
            <v>-45000</v>
          </cell>
          <cell r="D280">
            <v>-38934.54</v>
          </cell>
          <cell r="E280">
            <v>0</v>
          </cell>
          <cell r="F280">
            <v>-38934.54</v>
          </cell>
          <cell r="G280">
            <v>-6065.46</v>
          </cell>
          <cell r="H280">
            <v>86.52</v>
          </cell>
          <cell r="I280">
            <v>-45000</v>
          </cell>
          <cell r="J280">
            <v>-38934.54</v>
          </cell>
        </row>
        <row r="281">
          <cell r="A281">
            <v>1311100424</v>
          </cell>
          <cell r="B281" t="str">
            <v>מזנונים-בתי ספר</v>
          </cell>
          <cell r="C281">
            <v>-440000</v>
          </cell>
          <cell r="D281">
            <v>-350411.13</v>
          </cell>
          <cell r="E281">
            <v>0</v>
          </cell>
          <cell r="F281">
            <v>-350411.13</v>
          </cell>
          <cell r="G281">
            <v>-89588.87</v>
          </cell>
          <cell r="H281">
            <v>79.63</v>
          </cell>
          <cell r="I281">
            <v>-440000</v>
          </cell>
          <cell r="J281">
            <v>-350411.13</v>
          </cell>
        </row>
        <row r="282">
          <cell r="A282">
            <v>1311100425</v>
          </cell>
          <cell r="B282" t="str">
            <v>מחשב לכל ילד</v>
          </cell>
          <cell r="C282">
            <v>-40500</v>
          </cell>
          <cell r="D282">
            <v>-17680</v>
          </cell>
          <cell r="E282">
            <v>0</v>
          </cell>
          <cell r="F282">
            <v>-17680</v>
          </cell>
          <cell r="G282">
            <v>-22820</v>
          </cell>
          <cell r="H282">
            <v>43.65</v>
          </cell>
          <cell r="I282">
            <v>-40500</v>
          </cell>
          <cell r="J282">
            <v>-17680</v>
          </cell>
        </row>
        <row r="283">
          <cell r="A283">
            <v>1311100426</v>
          </cell>
          <cell r="B283" t="str">
            <v>השת' בי"ס למנב"סים</v>
          </cell>
          <cell r="C283">
            <v>-25000</v>
          </cell>
          <cell r="D283">
            <v>0</v>
          </cell>
          <cell r="E283">
            <v>0</v>
          </cell>
          <cell r="F283">
            <v>0</v>
          </cell>
          <cell r="G283">
            <v>-25000</v>
          </cell>
          <cell r="H283">
            <v>0</v>
          </cell>
          <cell r="I283">
            <v>-25000</v>
          </cell>
          <cell r="J283">
            <v>0</v>
          </cell>
        </row>
        <row r="284">
          <cell r="A284">
            <v>1311100427</v>
          </cell>
          <cell r="B284" t="str">
            <v>שמ"ש מיחשוב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</row>
        <row r="285">
          <cell r="A285">
            <v>1311100428</v>
          </cell>
          <cell r="B285" t="str">
            <v>הכנסות כנגד הוצאות</v>
          </cell>
          <cell r="C285">
            <v>-1000000</v>
          </cell>
          <cell r="D285">
            <v>-543725.01</v>
          </cell>
          <cell r="E285">
            <v>0</v>
          </cell>
          <cell r="F285">
            <v>-543725.01</v>
          </cell>
          <cell r="G285">
            <v>-456274.99</v>
          </cell>
          <cell r="H285">
            <v>54.37</v>
          </cell>
          <cell r="I285">
            <v>-1000000</v>
          </cell>
          <cell r="J285">
            <v>-543725.01</v>
          </cell>
        </row>
        <row r="286">
          <cell r="A286">
            <v>1311100429</v>
          </cell>
          <cell r="B286" t="str">
            <v>חדשנות-פעילות</v>
          </cell>
          <cell r="C286">
            <v>-40000</v>
          </cell>
          <cell r="D286">
            <v>-61800</v>
          </cell>
          <cell r="E286">
            <v>0</v>
          </cell>
          <cell r="F286">
            <v>-61800</v>
          </cell>
          <cell r="G286">
            <v>21800</v>
          </cell>
          <cell r="H286">
            <v>154.5</v>
          </cell>
          <cell r="I286">
            <v>-40000</v>
          </cell>
          <cell r="J286">
            <v>-61800</v>
          </cell>
        </row>
        <row r="287">
          <cell r="A287">
            <v>1311100430</v>
          </cell>
          <cell r="B287" t="str">
            <v>חדשנות אתחלא-השכרת נכסים</v>
          </cell>
          <cell r="C287">
            <v>-15000</v>
          </cell>
          <cell r="D287">
            <v>-20300</v>
          </cell>
          <cell r="E287">
            <v>0</v>
          </cell>
          <cell r="F287">
            <v>-20300</v>
          </cell>
          <cell r="G287">
            <v>5300</v>
          </cell>
          <cell r="H287">
            <v>135.33000000000001</v>
          </cell>
          <cell r="I287">
            <v>-15000</v>
          </cell>
          <cell r="J287">
            <v>-20300</v>
          </cell>
        </row>
        <row r="288">
          <cell r="A288">
            <v>1311100920</v>
          </cell>
          <cell r="B288" t="str">
            <v>מחשב לכל ילד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</row>
        <row r="289">
          <cell r="A289">
            <v>1311100921</v>
          </cell>
          <cell r="B289" t="str">
            <v>מלגות לפולין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</row>
        <row r="290">
          <cell r="A290">
            <v>1311100922</v>
          </cell>
          <cell r="B290" t="str">
            <v>השתת'מ'החנוך בקב"ס</v>
          </cell>
          <cell r="C290">
            <v>-1012300</v>
          </cell>
          <cell r="D290">
            <v>-1138534.5900000001</v>
          </cell>
          <cell r="E290">
            <v>0</v>
          </cell>
          <cell r="F290">
            <v>-1138534.5900000001</v>
          </cell>
          <cell r="G290">
            <v>126234.59</v>
          </cell>
          <cell r="H290">
            <v>112.47</v>
          </cell>
          <cell r="I290">
            <v>-1012300</v>
          </cell>
          <cell r="J290">
            <v>-1138534.5900000001</v>
          </cell>
        </row>
        <row r="291">
          <cell r="A291">
            <v>1311100923</v>
          </cell>
          <cell r="B291" t="str">
            <v>תכנית תקשוב-תשלומים שוטפים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2">
          <cell r="A292">
            <v>1311100924</v>
          </cell>
          <cell r="B292" t="str">
            <v>החזר גימלה</v>
          </cell>
          <cell r="C292">
            <v>-400000</v>
          </cell>
          <cell r="D292">
            <v>-255699</v>
          </cell>
          <cell r="E292">
            <v>0</v>
          </cell>
          <cell r="F292">
            <v>-255699</v>
          </cell>
          <cell r="G292">
            <v>-144301</v>
          </cell>
          <cell r="H292">
            <v>63.92</v>
          </cell>
          <cell r="I292">
            <v>-400000</v>
          </cell>
          <cell r="J292">
            <v>-255699</v>
          </cell>
        </row>
        <row r="293">
          <cell r="A293">
            <v>1311100925</v>
          </cell>
          <cell r="B293" t="str">
            <v>מנהל תחום התנדבותי</v>
          </cell>
          <cell r="C293">
            <v>-60000</v>
          </cell>
          <cell r="D293">
            <v>-60000</v>
          </cell>
          <cell r="E293">
            <v>0</v>
          </cell>
          <cell r="F293">
            <v>-60000</v>
          </cell>
          <cell r="G293">
            <v>0</v>
          </cell>
          <cell r="H293">
            <v>100</v>
          </cell>
          <cell r="I293">
            <v>-60000</v>
          </cell>
          <cell r="J293">
            <v>-60000</v>
          </cell>
        </row>
        <row r="294">
          <cell r="A294">
            <v>1311100929</v>
          </cell>
          <cell r="B294" t="str">
            <v>הכנסות מ.החינוך-מרכז טכנולוגי</v>
          </cell>
          <cell r="C294">
            <v>-400000</v>
          </cell>
          <cell r="D294">
            <v>0</v>
          </cell>
          <cell r="E294">
            <v>0</v>
          </cell>
          <cell r="F294">
            <v>0</v>
          </cell>
          <cell r="G294">
            <v>-400000</v>
          </cell>
          <cell r="H294">
            <v>0</v>
          </cell>
          <cell r="I294">
            <v>-400000</v>
          </cell>
          <cell r="J294">
            <v>0</v>
          </cell>
        </row>
        <row r="295">
          <cell r="A295">
            <v>1311100935</v>
          </cell>
          <cell r="B295" t="str">
            <v>משרד החינוך-בטיחות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</row>
        <row r="296">
          <cell r="A296">
            <v>1311100936</v>
          </cell>
          <cell r="B296" t="str">
            <v>בטיחות בדרכים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A297">
            <v>1311100937</v>
          </cell>
          <cell r="B297" t="str">
            <v>הכנסות משנים קודמות</v>
          </cell>
          <cell r="C297">
            <v>-8234461</v>
          </cell>
          <cell r="D297">
            <v>-11337168.17</v>
          </cell>
          <cell r="E297">
            <v>0</v>
          </cell>
          <cell r="F297">
            <v>-11337168.17</v>
          </cell>
          <cell r="G297">
            <v>3102707.17</v>
          </cell>
          <cell r="H297">
            <v>137.66999999999999</v>
          </cell>
          <cell r="I297">
            <v>-8234461</v>
          </cell>
          <cell r="J297">
            <v>-11337168.17</v>
          </cell>
        </row>
        <row r="298">
          <cell r="A298">
            <v>1311100940</v>
          </cell>
          <cell r="B298" t="str">
            <v>פרס חינוך ישובי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A299">
            <v>1311100953</v>
          </cell>
          <cell r="B299" t="str">
            <v>מערכת גפ"ן</v>
          </cell>
          <cell r="C299">
            <v>0</v>
          </cell>
          <cell r="D299">
            <v>-1302958.8</v>
          </cell>
          <cell r="E299">
            <v>0</v>
          </cell>
          <cell r="F299">
            <v>-1302958.8</v>
          </cell>
          <cell r="G299">
            <v>1302958.8</v>
          </cell>
          <cell r="H299">
            <v>0</v>
          </cell>
          <cell r="I299">
            <v>0</v>
          </cell>
          <cell r="J299">
            <v>-1302958.8</v>
          </cell>
        </row>
        <row r="300">
          <cell r="A300">
            <v>1311200410</v>
          </cell>
          <cell r="B300" t="str">
            <v>הכנסות הורים-רש"י</v>
          </cell>
          <cell r="C300">
            <v>-89000</v>
          </cell>
          <cell r="D300">
            <v>-27972</v>
          </cell>
          <cell r="E300">
            <v>0</v>
          </cell>
          <cell r="F300">
            <v>-27972</v>
          </cell>
          <cell r="G300">
            <v>-61028</v>
          </cell>
          <cell r="H300">
            <v>31.42</v>
          </cell>
          <cell r="I300">
            <v>-89000</v>
          </cell>
          <cell r="J300">
            <v>-27972</v>
          </cell>
        </row>
        <row r="301">
          <cell r="A301">
            <v>1311200411</v>
          </cell>
          <cell r="B301" t="str">
            <v>קיטנה-השת' הורים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</row>
        <row r="302">
          <cell r="A302">
            <v>1311200412</v>
          </cell>
          <cell r="B302" t="str">
            <v>השתתפות ביוזמות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</row>
        <row r="303">
          <cell r="A303">
            <v>1311200421</v>
          </cell>
          <cell r="B303" t="str">
            <v>קרן קרב</v>
          </cell>
          <cell r="C303">
            <v>0</v>
          </cell>
          <cell r="D303">
            <v>-56795.34</v>
          </cell>
          <cell r="E303">
            <v>0</v>
          </cell>
          <cell r="F303">
            <v>-56795.34</v>
          </cell>
          <cell r="G303">
            <v>56795.34</v>
          </cell>
          <cell r="H303">
            <v>0</v>
          </cell>
          <cell r="I303">
            <v>0</v>
          </cell>
          <cell r="J303">
            <v>-56795.34</v>
          </cell>
        </row>
        <row r="304">
          <cell r="A304">
            <v>1311200430</v>
          </cell>
          <cell r="B304" t="str">
            <v>הכנסות קרן סקטא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A305">
            <v>1311200490</v>
          </cell>
          <cell r="B305" t="str">
            <v>הכנ' מארועי סייעות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A306">
            <v>1311200790</v>
          </cell>
          <cell r="B306" t="str">
            <v>עיר בריאה - רשות ניקוז ירקון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A307">
            <v>1311200920</v>
          </cell>
          <cell r="B307" t="str">
            <v>הכנסות מקרן רש"י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A308">
            <v>1311200921</v>
          </cell>
          <cell r="B308" t="str">
            <v>קרן רש"י-הזנה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A309">
            <v>1311200922</v>
          </cell>
          <cell r="B309" t="str">
            <v>קיטנה-רש"י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</row>
        <row r="310">
          <cell r="A310">
            <v>1311200923</v>
          </cell>
          <cell r="B310" t="str">
            <v>עיר בריאה - הגנת הסביבה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</row>
        <row r="311">
          <cell r="A311">
            <v>1311200929</v>
          </cell>
          <cell r="B311" t="str">
            <v>עיר פעילה ובריאה</v>
          </cell>
          <cell r="C311">
            <v>0</v>
          </cell>
          <cell r="D311">
            <v>-224280</v>
          </cell>
          <cell r="E311">
            <v>0</v>
          </cell>
          <cell r="F311">
            <v>-224280</v>
          </cell>
          <cell r="G311">
            <v>224280</v>
          </cell>
          <cell r="H311">
            <v>0</v>
          </cell>
          <cell r="I311">
            <v>0</v>
          </cell>
          <cell r="J311">
            <v>-224280</v>
          </cell>
        </row>
        <row r="312">
          <cell r="A312">
            <v>1311300000</v>
          </cell>
          <cell r="B312" t="str">
            <v>יוזמות מינהל חינוך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A313">
            <v>1311300482</v>
          </cell>
          <cell r="B313" t="str">
            <v>יוזמות מהכנסות תלמדי חוץ</v>
          </cell>
          <cell r="C313">
            <v>-72000</v>
          </cell>
          <cell r="D313">
            <v>-106400</v>
          </cell>
          <cell r="E313">
            <v>0</v>
          </cell>
          <cell r="F313">
            <v>-106400</v>
          </cell>
          <cell r="G313">
            <v>34400</v>
          </cell>
          <cell r="H313">
            <v>147.77000000000001</v>
          </cell>
          <cell r="I313">
            <v>-72000</v>
          </cell>
          <cell r="J313">
            <v>-106400</v>
          </cell>
        </row>
        <row r="314">
          <cell r="A314">
            <v>1311300920</v>
          </cell>
          <cell r="B314" t="str">
            <v>הכנסות משה"ח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</row>
        <row r="315">
          <cell r="A315">
            <v>1311304000</v>
          </cell>
          <cell r="B315" t="str">
            <v>יוזמות גנ"י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</row>
        <row r="316">
          <cell r="A316">
            <v>1311304420</v>
          </cell>
          <cell r="B316" t="str">
            <v>הכנסות עבור יוזמות גנ"י</v>
          </cell>
          <cell r="C316">
            <v>-120000</v>
          </cell>
          <cell r="D316">
            <v>-82000</v>
          </cell>
          <cell r="E316">
            <v>0</v>
          </cell>
          <cell r="F316">
            <v>-82000</v>
          </cell>
          <cell r="G316">
            <v>-38000</v>
          </cell>
          <cell r="H316">
            <v>68.33</v>
          </cell>
          <cell r="I316">
            <v>-120000</v>
          </cell>
          <cell r="J316">
            <v>-82000</v>
          </cell>
        </row>
        <row r="317">
          <cell r="A317">
            <v>1311305410</v>
          </cell>
          <cell r="B317" t="str">
            <v>הכנסות מרכז מצטיינים</v>
          </cell>
          <cell r="C317">
            <v>0</v>
          </cell>
          <cell r="D317">
            <v>-109235</v>
          </cell>
          <cell r="E317">
            <v>0</v>
          </cell>
          <cell r="F317">
            <v>-109235</v>
          </cell>
          <cell r="G317">
            <v>109235</v>
          </cell>
          <cell r="H317">
            <v>0</v>
          </cell>
          <cell r="I317">
            <v>0</v>
          </cell>
          <cell r="J317">
            <v>-109235</v>
          </cell>
        </row>
        <row r="318">
          <cell r="A318">
            <v>1311306420</v>
          </cell>
          <cell r="B318" t="str">
            <v>תוצר שנת ה - 60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A319">
            <v>1311400423</v>
          </cell>
          <cell r="B319" t="str">
            <v>מניעת אלימות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</row>
        <row r="320">
          <cell r="A320">
            <v>1311400790</v>
          </cell>
          <cell r="B320" t="str">
            <v>אפוטרופוס כללי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</row>
        <row r="321">
          <cell r="A321">
            <v>1311400791</v>
          </cell>
          <cell r="B321" t="str">
            <v>קרן ידידות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A322">
            <v>1311400920</v>
          </cell>
          <cell r="B322" t="str">
            <v>משרד החינוך</v>
          </cell>
          <cell r="C322">
            <v>-16000</v>
          </cell>
          <cell r="D322">
            <v>0</v>
          </cell>
          <cell r="E322">
            <v>0</v>
          </cell>
          <cell r="F322">
            <v>0</v>
          </cell>
          <cell r="G322">
            <v>-16000</v>
          </cell>
          <cell r="H322">
            <v>0</v>
          </cell>
          <cell r="I322">
            <v>-16000</v>
          </cell>
          <cell r="J322">
            <v>0</v>
          </cell>
        </row>
        <row r="323">
          <cell r="A323">
            <v>1311400923</v>
          </cell>
          <cell r="B323" t="str">
            <v>אס"א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</row>
        <row r="324">
          <cell r="A324">
            <v>1311400937</v>
          </cell>
          <cell r="B324" t="str">
            <v>הכנסות משנים קודמות</v>
          </cell>
          <cell r="C324">
            <v>0</v>
          </cell>
          <cell r="D324">
            <v>-112687</v>
          </cell>
          <cell r="E324">
            <v>0</v>
          </cell>
          <cell r="F324">
            <v>-112687</v>
          </cell>
          <cell r="G324">
            <v>112687</v>
          </cell>
          <cell r="H324">
            <v>0</v>
          </cell>
          <cell r="I324">
            <v>0</v>
          </cell>
          <cell r="J324">
            <v>-112687</v>
          </cell>
        </row>
        <row r="325">
          <cell r="A325">
            <v>1311400990</v>
          </cell>
          <cell r="B325" t="str">
            <v>המשרד לביטחון פנים</v>
          </cell>
          <cell r="C325">
            <v>-1610600</v>
          </cell>
          <cell r="D325">
            <v>-585433</v>
          </cell>
          <cell r="E325">
            <v>0</v>
          </cell>
          <cell r="F325">
            <v>-585433</v>
          </cell>
          <cell r="G325">
            <v>-1025167</v>
          </cell>
          <cell r="H325">
            <v>36.340000000000003</v>
          </cell>
          <cell r="I325">
            <v>-1610600</v>
          </cell>
          <cell r="J325">
            <v>-585433</v>
          </cell>
        </row>
        <row r="326">
          <cell r="A326">
            <v>1312200312</v>
          </cell>
          <cell r="B326" t="str">
            <v>מסיבות כיתתיות</v>
          </cell>
          <cell r="C326">
            <v>0</v>
          </cell>
          <cell r="D326">
            <v>-58568</v>
          </cell>
          <cell r="E326">
            <v>0</v>
          </cell>
          <cell r="F326">
            <v>-58568</v>
          </cell>
          <cell r="G326">
            <v>58568</v>
          </cell>
          <cell r="H326">
            <v>0</v>
          </cell>
          <cell r="I326">
            <v>0</v>
          </cell>
          <cell r="J326">
            <v>-58568</v>
          </cell>
        </row>
        <row r="327">
          <cell r="A327">
            <v>1312200410</v>
          </cell>
          <cell r="B327" t="str">
            <v>הש' השתלמות עוזרות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A328">
            <v>1312200490</v>
          </cell>
          <cell r="B328" t="str">
            <v>אכיפה משפטית-שכל"מ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</row>
        <row r="329">
          <cell r="A329">
            <v>1312200491</v>
          </cell>
          <cell r="B329" t="str">
            <v>הכנסות מאירועים</v>
          </cell>
          <cell r="C329">
            <v>-516000</v>
          </cell>
          <cell r="D329">
            <v>-518860.45</v>
          </cell>
          <cell r="E329">
            <v>0</v>
          </cell>
          <cell r="F329">
            <v>-518860.45</v>
          </cell>
          <cell r="G329">
            <v>2860.45</v>
          </cell>
          <cell r="H329">
            <v>100.55</v>
          </cell>
          <cell r="I329">
            <v>-516000</v>
          </cell>
          <cell r="J329">
            <v>-518860.45</v>
          </cell>
        </row>
        <row r="330">
          <cell r="A330">
            <v>1312200910</v>
          </cell>
          <cell r="B330" t="str">
            <v>פנים-הש' עז' גננות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</row>
        <row r="331">
          <cell r="A331">
            <v>1312200920</v>
          </cell>
          <cell r="B331" t="str">
            <v>הש' מ'חינוך-רכישות</v>
          </cell>
          <cell r="C331">
            <v>-15000</v>
          </cell>
          <cell r="D331">
            <v>-29433.4</v>
          </cell>
          <cell r="E331">
            <v>0</v>
          </cell>
          <cell r="F331">
            <v>-29433.4</v>
          </cell>
          <cell r="G331">
            <v>14433.4</v>
          </cell>
          <cell r="H331">
            <v>196.22</v>
          </cell>
          <cell r="I331">
            <v>-15000</v>
          </cell>
          <cell r="J331">
            <v>-29433.4</v>
          </cell>
        </row>
        <row r="332">
          <cell r="A332">
            <v>1312200921</v>
          </cell>
          <cell r="B332" t="str">
            <v>עוזרות לגננות</v>
          </cell>
          <cell r="C332">
            <v>-17052000</v>
          </cell>
          <cell r="D332">
            <v>-16723930.949999999</v>
          </cell>
          <cell r="E332">
            <v>0</v>
          </cell>
          <cell r="F332">
            <v>-16723930.949999999</v>
          </cell>
          <cell r="G332">
            <v>-328069.05</v>
          </cell>
          <cell r="H332">
            <v>98.07</v>
          </cell>
          <cell r="I332">
            <v>-17052000</v>
          </cell>
          <cell r="J332">
            <v>-16723930.949999999</v>
          </cell>
        </row>
        <row r="333">
          <cell r="A333">
            <v>1312200922</v>
          </cell>
          <cell r="B333" t="str">
            <v>השתתפות בהזנה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</row>
        <row r="334">
          <cell r="A334">
            <v>1312200924</v>
          </cell>
          <cell r="B334" t="str">
            <v>חינוך מיוחד-חופשות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</row>
        <row r="335">
          <cell r="A335">
            <v>1312200925</v>
          </cell>
          <cell r="B335" t="str">
            <v>גננות מדינה בתקן</v>
          </cell>
          <cell r="C335">
            <v>-20357000</v>
          </cell>
          <cell r="D335">
            <v>-19792317.350000001</v>
          </cell>
          <cell r="E335">
            <v>0</v>
          </cell>
          <cell r="F335">
            <v>-19792317.350000001</v>
          </cell>
          <cell r="G335">
            <v>-564682.65</v>
          </cell>
          <cell r="H335">
            <v>97.22</v>
          </cell>
          <cell r="I335">
            <v>-20357000</v>
          </cell>
          <cell r="J335">
            <v>-19792317.350000001</v>
          </cell>
        </row>
        <row r="336">
          <cell r="A336">
            <v>1312200936</v>
          </cell>
          <cell r="B336" t="str">
            <v>נאמן קורונה גני ילדים</v>
          </cell>
          <cell r="C336">
            <v>-57567</v>
          </cell>
          <cell r="D336">
            <v>-57567</v>
          </cell>
          <cell r="E336">
            <v>0</v>
          </cell>
          <cell r="F336">
            <v>-57567</v>
          </cell>
          <cell r="G336">
            <v>0</v>
          </cell>
          <cell r="H336">
            <v>100</v>
          </cell>
          <cell r="I336">
            <v>-57567</v>
          </cell>
          <cell r="J336">
            <v>-57567</v>
          </cell>
        </row>
        <row r="337">
          <cell r="A337">
            <v>1312200944</v>
          </cell>
          <cell r="B337" t="str">
            <v>החזר הבראה ויובל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</row>
        <row r="338">
          <cell r="A338">
            <v>1312210430</v>
          </cell>
          <cell r="B338" t="str">
            <v>השת' מוס' ילדי חוץ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</row>
        <row r="339">
          <cell r="A339">
            <v>1312210491</v>
          </cell>
          <cell r="B339" t="str">
            <v>הכנסות מארועים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</row>
        <row r="340">
          <cell r="A340">
            <v>1312210790</v>
          </cell>
          <cell r="B340" t="str">
            <v>גן לכיש - איל"ן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A341">
            <v>1312210920</v>
          </cell>
          <cell r="B341" t="str">
            <v>השת'מ'חינוך-רכישות</v>
          </cell>
          <cell r="C341">
            <v>-20000</v>
          </cell>
          <cell r="D341">
            <v>0</v>
          </cell>
          <cell r="E341">
            <v>0</v>
          </cell>
          <cell r="F341">
            <v>0</v>
          </cell>
          <cell r="G341">
            <v>-20000</v>
          </cell>
          <cell r="H341">
            <v>0</v>
          </cell>
          <cell r="I341">
            <v>-20000</v>
          </cell>
          <cell r="J341">
            <v>0</v>
          </cell>
        </row>
        <row r="342">
          <cell r="A342">
            <v>1312210922</v>
          </cell>
          <cell r="B342" t="str">
            <v>השתתפות בהזנה</v>
          </cell>
          <cell r="C342">
            <v>-846000</v>
          </cell>
          <cell r="D342">
            <v>-782870.52</v>
          </cell>
          <cell r="E342">
            <v>0</v>
          </cell>
          <cell r="F342">
            <v>-782870.52</v>
          </cell>
          <cell r="G342">
            <v>-63129.48</v>
          </cell>
          <cell r="H342">
            <v>92.53</v>
          </cell>
          <cell r="I342">
            <v>-846000</v>
          </cell>
          <cell r="J342">
            <v>-782870.52</v>
          </cell>
        </row>
        <row r="343">
          <cell r="A343">
            <v>1312210924</v>
          </cell>
          <cell r="B343" t="str">
            <v>חינוך מיוחד-חופשות</v>
          </cell>
          <cell r="C343">
            <v>-1134500</v>
          </cell>
          <cell r="D343">
            <v>-1374585.26</v>
          </cell>
          <cell r="E343">
            <v>0</v>
          </cell>
          <cell r="F343">
            <v>-1374585.26</v>
          </cell>
          <cell r="G343">
            <v>240085.26</v>
          </cell>
          <cell r="H343">
            <v>121.16</v>
          </cell>
          <cell r="I343">
            <v>-1134500</v>
          </cell>
          <cell r="J343">
            <v>-1374585.26</v>
          </cell>
        </row>
        <row r="344">
          <cell r="A344">
            <v>1312210928</v>
          </cell>
          <cell r="B344" t="str">
            <v>שר' הקף-יול"א ח.מ.</v>
          </cell>
          <cell r="C344">
            <v>-330182</v>
          </cell>
          <cell r="D344">
            <v>-334458</v>
          </cell>
          <cell r="E344">
            <v>0</v>
          </cell>
          <cell r="F344">
            <v>-334458</v>
          </cell>
          <cell r="G344">
            <v>4276</v>
          </cell>
          <cell r="H344">
            <v>101.29</v>
          </cell>
          <cell r="I344">
            <v>-330182</v>
          </cell>
          <cell r="J344">
            <v>-334458</v>
          </cell>
        </row>
        <row r="345">
          <cell r="A345">
            <v>1312210930</v>
          </cell>
          <cell r="B345" t="str">
            <v>סיוע לניהול עצמי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</row>
        <row r="346">
          <cell r="A346">
            <v>1312300410</v>
          </cell>
          <cell r="B346" t="str">
            <v>שכ"ל גני ילדים</v>
          </cell>
          <cell r="C346">
            <v>0</v>
          </cell>
          <cell r="D346">
            <v>-41226.120000000003</v>
          </cell>
          <cell r="E346">
            <v>0</v>
          </cell>
          <cell r="F346">
            <v>-41226.120000000003</v>
          </cell>
          <cell r="G346">
            <v>41226.120000000003</v>
          </cell>
          <cell r="H346">
            <v>0</v>
          </cell>
          <cell r="I346">
            <v>0</v>
          </cell>
          <cell r="J346">
            <v>-41226.120000000003</v>
          </cell>
        </row>
        <row r="347">
          <cell r="A347">
            <v>1312300492</v>
          </cell>
          <cell r="B347" t="str">
            <v>העשרה אשכול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</row>
        <row r="348">
          <cell r="A348">
            <v>1312300493</v>
          </cell>
          <cell r="B348" t="str">
            <v>בגובה העיניים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</row>
        <row r="349">
          <cell r="A349">
            <v>1312300494</v>
          </cell>
          <cell r="B349" t="str">
            <v>מרכז מוסיקה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</row>
        <row r="350">
          <cell r="A350">
            <v>1312300790</v>
          </cell>
          <cell r="B350" t="str">
            <v>מעג"ן - קרן שטיינמינץ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</row>
        <row r="351">
          <cell r="A351">
            <v>1312300920</v>
          </cell>
          <cell r="B351" t="str">
            <v>השתת הממשלה בטרום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A352">
            <v>1312300921</v>
          </cell>
          <cell r="B352" t="str">
            <v>החזר שכל"מ ממשלה</v>
          </cell>
          <cell r="C352">
            <v>-46418100</v>
          </cell>
          <cell r="D352">
            <v>-43906141.659999996</v>
          </cell>
          <cell r="E352">
            <v>0</v>
          </cell>
          <cell r="F352">
            <v>-43906141.659999996</v>
          </cell>
          <cell r="G352">
            <v>-2511958.34</v>
          </cell>
          <cell r="H352">
            <v>94.58</v>
          </cell>
          <cell r="I352">
            <v>-46418100</v>
          </cell>
          <cell r="J352">
            <v>-43906141.659999996</v>
          </cell>
        </row>
        <row r="353">
          <cell r="A353">
            <v>1312300922</v>
          </cell>
          <cell r="B353" t="str">
            <v>סייעת שניה לגילאי 3-4</v>
          </cell>
          <cell r="C353">
            <v>-10230700</v>
          </cell>
          <cell r="D353">
            <v>-6435379.0199999996</v>
          </cell>
          <cell r="E353">
            <v>0</v>
          </cell>
          <cell r="F353">
            <v>-6435379.0199999996</v>
          </cell>
          <cell r="G353">
            <v>-3795320.98</v>
          </cell>
          <cell r="H353">
            <v>62.9</v>
          </cell>
          <cell r="I353">
            <v>-10230700</v>
          </cell>
          <cell r="J353">
            <v>-6435379.0199999996</v>
          </cell>
        </row>
        <row r="354">
          <cell r="A354">
            <v>1312300923</v>
          </cell>
          <cell r="B354" t="str">
            <v>העשרת הסביבה</v>
          </cell>
          <cell r="C354">
            <v>-154200</v>
          </cell>
          <cell r="D354">
            <v>0</v>
          </cell>
          <cell r="E354">
            <v>0</v>
          </cell>
          <cell r="F354">
            <v>0</v>
          </cell>
          <cell r="G354">
            <v>-154200</v>
          </cell>
          <cell r="H354">
            <v>0</v>
          </cell>
          <cell r="I354">
            <v>-154200</v>
          </cell>
          <cell r="J354">
            <v>0</v>
          </cell>
        </row>
        <row r="355">
          <cell r="A355">
            <v>1312310494</v>
          </cell>
          <cell r="B355" t="str">
            <v>יוזמות הרצוג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</row>
        <row r="356">
          <cell r="A356">
            <v>1312310923</v>
          </cell>
          <cell r="B356" t="str">
            <v>משרד החינוך-יוזמות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</row>
        <row r="357">
          <cell r="A357">
            <v>1312320411</v>
          </cell>
          <cell r="B357" t="str">
            <v>פעולות סקט"א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A358">
            <v>1312320430</v>
          </cell>
          <cell r="B358" t="str">
            <v>קרן סקט"א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</row>
        <row r="359">
          <cell r="A359">
            <v>1312330493</v>
          </cell>
          <cell r="B359" t="str">
            <v>בגובה העיניים</v>
          </cell>
          <cell r="C359">
            <v>-250000</v>
          </cell>
          <cell r="D359">
            <v>-243297.1</v>
          </cell>
          <cell r="E359">
            <v>0</v>
          </cell>
          <cell r="F359">
            <v>-243297.1</v>
          </cell>
          <cell r="G359">
            <v>-6702.9</v>
          </cell>
          <cell r="H359">
            <v>97.31</v>
          </cell>
          <cell r="I359">
            <v>-250000</v>
          </cell>
          <cell r="J359">
            <v>-243297.1</v>
          </cell>
        </row>
        <row r="360">
          <cell r="A360">
            <v>1312340496</v>
          </cell>
          <cell r="B360" t="str">
            <v>הכנסות גלריה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A361">
            <v>1312350492</v>
          </cell>
          <cell r="B361" t="str">
            <v>הכנסות אשכול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</row>
        <row r="362">
          <cell r="A362">
            <v>1312350923</v>
          </cell>
          <cell r="B362" t="str">
            <v>משרד החינוך-אשכול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</row>
        <row r="363">
          <cell r="A363">
            <v>1312360495</v>
          </cell>
          <cell r="B363" t="str">
            <v>ריתמוסיקה</v>
          </cell>
          <cell r="C363">
            <v>-3500000</v>
          </cell>
          <cell r="D363">
            <v>-4485351.5</v>
          </cell>
          <cell r="E363">
            <v>0</v>
          </cell>
          <cell r="F363">
            <v>-4485351.5</v>
          </cell>
          <cell r="G363">
            <v>985351.5</v>
          </cell>
          <cell r="H363">
            <v>128.15</v>
          </cell>
          <cell r="I363">
            <v>-3500000</v>
          </cell>
          <cell r="J363">
            <v>-4485351.5</v>
          </cell>
        </row>
        <row r="364">
          <cell r="A364">
            <v>1312370493</v>
          </cell>
          <cell r="B364" t="str">
            <v>תיאטרון בובות</v>
          </cell>
          <cell r="C364">
            <v>-250000</v>
          </cell>
          <cell r="D364">
            <v>-239326.84</v>
          </cell>
          <cell r="E364">
            <v>0</v>
          </cell>
          <cell r="F364">
            <v>-239326.84</v>
          </cell>
          <cell r="G364">
            <v>-10673.16</v>
          </cell>
          <cell r="H364">
            <v>95.73</v>
          </cell>
          <cell r="I364">
            <v>-250000</v>
          </cell>
          <cell r="J364">
            <v>-239326.84</v>
          </cell>
        </row>
        <row r="365">
          <cell r="A365">
            <v>1312370920</v>
          </cell>
          <cell r="B365" t="str">
            <v>מש' התרבות והספורט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</row>
        <row r="366">
          <cell r="A366">
            <v>1312370990</v>
          </cell>
          <cell r="B366" t="str">
            <v>מש' התרבות והספורט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A367">
            <v>1312500410</v>
          </cell>
          <cell r="B367" t="str">
            <v>יול"א בגנים</v>
          </cell>
          <cell r="C367">
            <v>0</v>
          </cell>
          <cell r="D367">
            <v>484.9</v>
          </cell>
          <cell r="E367">
            <v>0</v>
          </cell>
          <cell r="F367">
            <v>484.9</v>
          </cell>
          <cell r="G367">
            <v>-484.9</v>
          </cell>
          <cell r="H367">
            <v>0</v>
          </cell>
          <cell r="I367">
            <v>0</v>
          </cell>
          <cell r="J367">
            <v>484.9</v>
          </cell>
        </row>
        <row r="368">
          <cell r="A368">
            <v>1312500411</v>
          </cell>
          <cell r="B368" t="str">
            <v>יול"א חובות עבר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</row>
        <row r="369">
          <cell r="A369">
            <v>1312500421</v>
          </cell>
          <cell r="B369" t="str">
            <v>גביה מהורים-ניצנים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A370">
            <v>1312500920</v>
          </cell>
          <cell r="B370" t="str">
            <v>צהרונים - פרוייקט ניצנים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</row>
        <row r="371">
          <cell r="A371">
            <v>1312800422</v>
          </cell>
          <cell r="B371" t="str">
            <v>קייטנות גני-ילדים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</row>
        <row r="372">
          <cell r="A372">
            <v>1313200312</v>
          </cell>
          <cell r="B372" t="str">
            <v>מסיבות כיתתיות</v>
          </cell>
          <cell r="C372">
            <v>0</v>
          </cell>
          <cell r="D372">
            <v>-310840</v>
          </cell>
          <cell r="E372">
            <v>0</v>
          </cell>
          <cell r="F372">
            <v>-310840</v>
          </cell>
          <cell r="G372">
            <v>310840</v>
          </cell>
          <cell r="H372">
            <v>0</v>
          </cell>
          <cell r="I372">
            <v>0</v>
          </cell>
          <cell r="J372">
            <v>-310840</v>
          </cell>
        </row>
        <row r="373">
          <cell r="A373">
            <v>1313200414</v>
          </cell>
          <cell r="B373" t="str">
            <v>תל"ן דביר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A374">
            <v>1313200420</v>
          </cell>
          <cell r="B374" t="str">
            <v>רכישות מהורים 50%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</row>
        <row r="375">
          <cell r="A375">
            <v>1313200427</v>
          </cell>
          <cell r="B375" t="str">
            <v>הכנסות אפיק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A376">
            <v>1313200430</v>
          </cell>
          <cell r="B376" t="str">
            <v>תלמידי חוץ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</row>
        <row r="377">
          <cell r="A377">
            <v>1313200440</v>
          </cell>
          <cell r="B377" t="str">
            <v>הש' בי"ס-רכש ספורט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</row>
        <row r="378">
          <cell r="A378">
            <v>1313200490</v>
          </cell>
          <cell r="B378" t="str">
            <v>הכנסות מארועים</v>
          </cell>
          <cell r="C378">
            <v>0</v>
          </cell>
          <cell r="D378">
            <v>-12960</v>
          </cell>
          <cell r="E378">
            <v>0</v>
          </cell>
          <cell r="F378">
            <v>-12960</v>
          </cell>
          <cell r="G378">
            <v>12960</v>
          </cell>
          <cell r="H378">
            <v>0</v>
          </cell>
          <cell r="I378">
            <v>0</v>
          </cell>
          <cell r="J378">
            <v>-12960</v>
          </cell>
        </row>
        <row r="379">
          <cell r="A379">
            <v>1313200491</v>
          </cell>
          <cell r="B379" t="str">
            <v>רכישות דרך מחסן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</row>
        <row r="380">
          <cell r="A380">
            <v>1313200650</v>
          </cell>
          <cell r="B380" t="str">
            <v>דמי שימוש-בית כנסת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</row>
        <row r="381">
          <cell r="A381">
            <v>1313200790</v>
          </cell>
          <cell r="B381" t="str">
            <v>תרומה-קרן אריסון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A382">
            <v>1313200791</v>
          </cell>
          <cell r="B382" t="str">
            <v>התבור - בטל"א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</row>
        <row r="383">
          <cell r="A383">
            <v>1313200911</v>
          </cell>
          <cell r="B383" t="str">
            <v>פע' חוויתית תכנית יהודית</v>
          </cell>
          <cell r="C383">
            <v>-50000</v>
          </cell>
          <cell r="D383">
            <v>-96890</v>
          </cell>
          <cell r="E383">
            <v>0</v>
          </cell>
          <cell r="F383">
            <v>-96890</v>
          </cell>
          <cell r="G383">
            <v>46890</v>
          </cell>
          <cell r="H383">
            <v>193.78</v>
          </cell>
          <cell r="I383">
            <v>-50000</v>
          </cell>
          <cell r="J383">
            <v>-96890</v>
          </cell>
        </row>
        <row r="384">
          <cell r="A384">
            <v>1313200915</v>
          </cell>
          <cell r="B384" t="str">
            <v>קייטנת קיץ בחטיבות ותיכוניים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</row>
        <row r="385">
          <cell r="A385">
            <v>1313200920</v>
          </cell>
          <cell r="B385" t="str">
            <v>מזכירות</v>
          </cell>
          <cell r="C385">
            <v>-756700</v>
          </cell>
          <cell r="D385">
            <v>-844133.77</v>
          </cell>
          <cell r="E385">
            <v>0</v>
          </cell>
          <cell r="F385">
            <v>-844133.77</v>
          </cell>
          <cell r="G385">
            <v>87433.77</v>
          </cell>
          <cell r="H385">
            <v>111.55</v>
          </cell>
          <cell r="I385">
            <v>-756700</v>
          </cell>
          <cell r="J385">
            <v>-844133.77</v>
          </cell>
        </row>
        <row r="386">
          <cell r="A386">
            <v>1313200921</v>
          </cell>
          <cell r="B386" t="str">
            <v>שרתים</v>
          </cell>
          <cell r="C386">
            <v>-1856700</v>
          </cell>
          <cell r="D386">
            <v>-2135252.14</v>
          </cell>
          <cell r="E386">
            <v>0</v>
          </cell>
          <cell r="F386">
            <v>-2135252.14</v>
          </cell>
          <cell r="G386">
            <v>278552.14</v>
          </cell>
          <cell r="H386">
            <v>115</v>
          </cell>
          <cell r="I386">
            <v>-1856700</v>
          </cell>
          <cell r="J386">
            <v>-2135252.14</v>
          </cell>
        </row>
        <row r="387">
          <cell r="A387">
            <v>1313200922</v>
          </cell>
          <cell r="B387" t="str">
            <v>השתתפות בהזנה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</row>
        <row r="388">
          <cell r="A388">
            <v>1313200923</v>
          </cell>
          <cell r="B388" t="str">
            <v>לימודי יהדות</v>
          </cell>
          <cell r="C388">
            <v>-16000</v>
          </cell>
          <cell r="D388">
            <v>0</v>
          </cell>
          <cell r="E388">
            <v>0</v>
          </cell>
          <cell r="F388">
            <v>0</v>
          </cell>
          <cell r="G388">
            <v>-16000</v>
          </cell>
          <cell r="H388">
            <v>0</v>
          </cell>
          <cell r="I388">
            <v>-16000</v>
          </cell>
          <cell r="J388">
            <v>0</v>
          </cell>
        </row>
        <row r="389">
          <cell r="A389">
            <v>1313200924</v>
          </cell>
          <cell r="B389" t="str">
            <v>השתת הממשלה בקב"ט</v>
          </cell>
          <cell r="C389">
            <v>-549200</v>
          </cell>
          <cell r="D389">
            <v>-561530.51</v>
          </cell>
          <cell r="E389">
            <v>0</v>
          </cell>
          <cell r="F389">
            <v>-561530.51</v>
          </cell>
          <cell r="G389">
            <v>12330.51</v>
          </cell>
          <cell r="H389">
            <v>102.24</v>
          </cell>
          <cell r="I389">
            <v>-549200</v>
          </cell>
          <cell r="J389">
            <v>-561530.51</v>
          </cell>
        </row>
        <row r="390">
          <cell r="A390">
            <v>1313200925</v>
          </cell>
          <cell r="B390" t="str">
            <v>קבוצות טפוליות</v>
          </cell>
          <cell r="C390">
            <v>-1022000</v>
          </cell>
          <cell r="D390">
            <v>-1096863.4099999999</v>
          </cell>
          <cell r="E390">
            <v>0</v>
          </cell>
          <cell r="F390">
            <v>-1096863.4099999999</v>
          </cell>
          <cell r="G390">
            <v>74863.41</v>
          </cell>
          <cell r="H390">
            <v>107.32</v>
          </cell>
          <cell r="I390">
            <v>-1022000</v>
          </cell>
          <cell r="J390">
            <v>-1096863.4099999999</v>
          </cell>
        </row>
        <row r="391">
          <cell r="A391">
            <v>1313200926</v>
          </cell>
          <cell r="B391" t="str">
            <v>הכנסות שונות משה"ח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2">
          <cell r="A392">
            <v>1313200927</v>
          </cell>
          <cell r="B392" t="str">
            <v>השת' ממשלה-פרוייקט</v>
          </cell>
          <cell r="C392">
            <v>-175000</v>
          </cell>
          <cell r="D392">
            <v>-26775</v>
          </cell>
          <cell r="E392">
            <v>0</v>
          </cell>
          <cell r="F392">
            <v>-26775</v>
          </cell>
          <cell r="G392">
            <v>-148225</v>
          </cell>
          <cell r="H392">
            <v>15.3</v>
          </cell>
          <cell r="I392">
            <v>-175000</v>
          </cell>
          <cell r="J392">
            <v>-26775</v>
          </cell>
        </row>
        <row r="393">
          <cell r="A393">
            <v>1313200928</v>
          </cell>
          <cell r="B393" t="str">
            <v>השת' מ' חנוך-ספורט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</row>
        <row r="394">
          <cell r="A394">
            <v>1313200929</v>
          </cell>
          <cell r="B394" t="str">
            <v>מחוננים</v>
          </cell>
          <cell r="C394">
            <v>-70000</v>
          </cell>
          <cell r="D394">
            <v>-121604</v>
          </cell>
          <cell r="E394">
            <v>0</v>
          </cell>
          <cell r="F394">
            <v>-121604</v>
          </cell>
          <cell r="G394">
            <v>51604</v>
          </cell>
          <cell r="H394">
            <v>173.72</v>
          </cell>
          <cell r="I394">
            <v>-70000</v>
          </cell>
          <cell r="J394">
            <v>-121604</v>
          </cell>
        </row>
        <row r="395">
          <cell r="A395">
            <v>1313200930</v>
          </cell>
          <cell r="B395" t="str">
            <v>סיוע לניהול עצמי</v>
          </cell>
          <cell r="C395">
            <v>-2579700</v>
          </cell>
          <cell r="D395">
            <v>-1760143.7</v>
          </cell>
          <cell r="E395">
            <v>0</v>
          </cell>
          <cell r="F395">
            <v>-1760143.7</v>
          </cell>
          <cell r="G395">
            <v>-819556.3</v>
          </cell>
          <cell r="H395">
            <v>68.23</v>
          </cell>
          <cell r="I395">
            <v>-2579700</v>
          </cell>
          <cell r="J395">
            <v>-1760143.7</v>
          </cell>
        </row>
        <row r="396">
          <cell r="A396">
            <v>1313200931</v>
          </cell>
          <cell r="B396" t="str">
            <v>שרת'/מז' ניהול עצמי</v>
          </cell>
          <cell r="C396">
            <v>-13438600</v>
          </cell>
          <cell r="D396">
            <v>-13670752.949999999</v>
          </cell>
          <cell r="E396">
            <v>0</v>
          </cell>
          <cell r="F396">
            <v>-13670752.949999999</v>
          </cell>
          <cell r="G396">
            <v>232152.95</v>
          </cell>
          <cell r="H396">
            <v>101.72</v>
          </cell>
          <cell r="I396">
            <v>-13438600</v>
          </cell>
          <cell r="J396">
            <v>-13670752.949999999</v>
          </cell>
        </row>
        <row r="397">
          <cell r="A397">
            <v>1313200932</v>
          </cell>
          <cell r="B397" t="str">
            <v>תוספת דיפרנציאלית ניהול עצמי</v>
          </cell>
          <cell r="C397">
            <v>-745300</v>
          </cell>
          <cell r="D397">
            <v>-497411.2</v>
          </cell>
          <cell r="E397">
            <v>0</v>
          </cell>
          <cell r="F397">
            <v>-497411.2</v>
          </cell>
          <cell r="G397">
            <v>-247888.8</v>
          </cell>
          <cell r="H397">
            <v>66.73</v>
          </cell>
          <cell r="I397">
            <v>-745300</v>
          </cell>
          <cell r="J397">
            <v>-497411.2</v>
          </cell>
        </row>
        <row r="398">
          <cell r="A398">
            <v>1313200936</v>
          </cell>
          <cell r="B398" t="str">
            <v>נאמני קורונה</v>
          </cell>
          <cell r="C398">
            <v>-1518000</v>
          </cell>
          <cell r="D398">
            <v>-1518000</v>
          </cell>
          <cell r="E398">
            <v>0</v>
          </cell>
          <cell r="F398">
            <v>-1518000</v>
          </cell>
          <cell r="G398">
            <v>0</v>
          </cell>
          <cell r="H398">
            <v>100</v>
          </cell>
          <cell r="I398">
            <v>-1518000</v>
          </cell>
          <cell r="J398">
            <v>-1518000</v>
          </cell>
        </row>
        <row r="399">
          <cell r="A399">
            <v>1313200938</v>
          </cell>
          <cell r="B399" t="str">
            <v>עוזרי חינוך - קורונה</v>
          </cell>
          <cell r="C399">
            <v>-4000000</v>
          </cell>
          <cell r="D399">
            <v>0</v>
          </cell>
          <cell r="E399">
            <v>0</v>
          </cell>
          <cell r="F399">
            <v>0</v>
          </cell>
          <cell r="G399">
            <v>-4000000</v>
          </cell>
          <cell r="H399">
            <v>0</v>
          </cell>
          <cell r="I399">
            <v>-4000000</v>
          </cell>
          <cell r="J399">
            <v>0</v>
          </cell>
        </row>
        <row r="400">
          <cell r="A400">
            <v>1313200944</v>
          </cell>
          <cell r="B400" t="str">
            <v>החזר הבראה ויובל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</row>
        <row r="401">
          <cell r="A401">
            <v>1313200950</v>
          </cell>
          <cell r="B401" t="str">
            <v>שגרירי מפתח הל"ב</v>
          </cell>
          <cell r="C401">
            <v>-30000</v>
          </cell>
          <cell r="D401">
            <v>-12810</v>
          </cell>
          <cell r="E401">
            <v>0</v>
          </cell>
          <cell r="F401">
            <v>-12810</v>
          </cell>
          <cell r="G401">
            <v>-17190</v>
          </cell>
          <cell r="H401">
            <v>42.7</v>
          </cell>
          <cell r="I401">
            <v>-30000</v>
          </cell>
          <cell r="J401">
            <v>-12810</v>
          </cell>
        </row>
        <row r="402">
          <cell r="A402">
            <v>1313200951</v>
          </cell>
          <cell r="B402" t="str">
            <v>ציוד ומכשירי חנ"ג</v>
          </cell>
          <cell r="C402">
            <v>0</v>
          </cell>
          <cell r="D402">
            <v>-84500</v>
          </cell>
          <cell r="E402">
            <v>0</v>
          </cell>
          <cell r="F402">
            <v>-84500</v>
          </cell>
          <cell r="G402">
            <v>84500</v>
          </cell>
          <cell r="H402">
            <v>0</v>
          </cell>
          <cell r="I402">
            <v>0</v>
          </cell>
          <cell r="J402">
            <v>-84500</v>
          </cell>
        </row>
        <row r="403">
          <cell r="A403">
            <v>1313200952</v>
          </cell>
          <cell r="B403" t="str">
            <v>יסודי-הכלה והשתלבות</v>
          </cell>
          <cell r="C403">
            <v>-534900</v>
          </cell>
          <cell r="D403">
            <v>-510762.06</v>
          </cell>
          <cell r="E403">
            <v>0</v>
          </cell>
          <cell r="F403">
            <v>-510762.06</v>
          </cell>
          <cell r="G403">
            <v>-24137.94</v>
          </cell>
          <cell r="H403">
            <v>95.48</v>
          </cell>
          <cell r="I403">
            <v>-534900</v>
          </cell>
          <cell r="J403">
            <v>-510762.06</v>
          </cell>
        </row>
        <row r="404">
          <cell r="A404">
            <v>1313200953</v>
          </cell>
          <cell r="B404" t="str">
            <v>מערכת גפ"ן</v>
          </cell>
          <cell r="C404">
            <v>-1520200</v>
          </cell>
          <cell r="D404">
            <v>-1644061.06</v>
          </cell>
          <cell r="E404">
            <v>0</v>
          </cell>
          <cell r="F404">
            <v>-1644061.06</v>
          </cell>
          <cell r="G404">
            <v>123861.06</v>
          </cell>
          <cell r="H404">
            <v>108.14</v>
          </cell>
          <cell r="I404">
            <v>-1520200</v>
          </cell>
          <cell r="J404">
            <v>-1644061.06</v>
          </cell>
        </row>
        <row r="405">
          <cell r="A405">
            <v>1313200990</v>
          </cell>
          <cell r="B405" t="str">
            <v>הכנסות מתי"א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6">
          <cell r="A406">
            <v>1313201420</v>
          </cell>
          <cell r="B406" t="str">
            <v>הזנה - הורים</v>
          </cell>
          <cell r="C406">
            <v>0</v>
          </cell>
          <cell r="D406">
            <v>-354</v>
          </cell>
          <cell r="E406">
            <v>0</v>
          </cell>
          <cell r="F406">
            <v>-354</v>
          </cell>
          <cell r="G406">
            <v>354</v>
          </cell>
          <cell r="H406">
            <v>0</v>
          </cell>
          <cell r="I406">
            <v>0</v>
          </cell>
          <cell r="J406">
            <v>-354</v>
          </cell>
        </row>
        <row r="407">
          <cell r="A407">
            <v>1313201421</v>
          </cell>
          <cell r="B407" t="str">
            <v>גביה מהורים-ניצנים יסודי</v>
          </cell>
          <cell r="C407">
            <v>-10319400</v>
          </cell>
          <cell r="D407">
            <v>-14734388.310000001</v>
          </cell>
          <cell r="E407">
            <v>0</v>
          </cell>
          <cell r="F407">
            <v>-14734388.310000001</v>
          </cell>
          <cell r="G407">
            <v>4414988.3099999996</v>
          </cell>
          <cell r="H407">
            <v>142.78</v>
          </cell>
          <cell r="I407">
            <v>-10319400</v>
          </cell>
          <cell r="J407">
            <v>-14734388.310000001</v>
          </cell>
        </row>
        <row r="408">
          <cell r="A408">
            <v>1313201920</v>
          </cell>
          <cell r="B408" t="str">
            <v>צהרונים - ניצנים  ממשה"ח</v>
          </cell>
          <cell r="C408">
            <v>-7008500</v>
          </cell>
          <cell r="D408">
            <v>-5198230.4400000004</v>
          </cell>
          <cell r="E408">
            <v>0</v>
          </cell>
          <cell r="F408">
            <v>-5198230.4400000004</v>
          </cell>
          <cell r="G408">
            <v>-1810269.56</v>
          </cell>
          <cell r="H408">
            <v>74.17</v>
          </cell>
          <cell r="I408">
            <v>-7008500</v>
          </cell>
          <cell r="J408">
            <v>-5198230.4400000004</v>
          </cell>
        </row>
        <row r="409">
          <cell r="A409">
            <v>1313201921</v>
          </cell>
          <cell r="B409" t="str">
            <v>מסגרות חינוכיות בחופשות</v>
          </cell>
          <cell r="C409">
            <v>-2000000</v>
          </cell>
          <cell r="D409">
            <v>-3056728.46</v>
          </cell>
          <cell r="E409">
            <v>0</v>
          </cell>
          <cell r="F409">
            <v>-3056728.46</v>
          </cell>
          <cell r="G409">
            <v>1056728.46</v>
          </cell>
          <cell r="H409">
            <v>152.83000000000001</v>
          </cell>
          <cell r="I409">
            <v>-2000000</v>
          </cell>
          <cell r="J409">
            <v>-3056728.46</v>
          </cell>
        </row>
        <row r="410">
          <cell r="A410">
            <v>1313201922</v>
          </cell>
          <cell r="B410" t="str">
            <v>הזנה - משה"ח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A411">
            <v>1313201923</v>
          </cell>
          <cell r="B411" t="str">
            <v>משה"ח - סייעות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</row>
        <row r="412">
          <cell r="A412">
            <v>1313201941</v>
          </cell>
          <cell r="B412" t="str">
            <v>מסגרות קיץ משה"ח</v>
          </cell>
          <cell r="C412">
            <v>-2500000</v>
          </cell>
          <cell r="D412">
            <v>-4554633.37</v>
          </cell>
          <cell r="E412">
            <v>0</v>
          </cell>
          <cell r="F412">
            <v>-4554633.37</v>
          </cell>
          <cell r="G412">
            <v>2054633.37</v>
          </cell>
          <cell r="H412">
            <v>182.18</v>
          </cell>
          <cell r="I412">
            <v>-2500000</v>
          </cell>
          <cell r="J412">
            <v>-4554633.37</v>
          </cell>
        </row>
        <row r="413">
          <cell r="A413">
            <v>1313202420</v>
          </cell>
          <cell r="B413" t="str">
            <v>הזנה - הורים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</row>
        <row r="414">
          <cell r="A414">
            <v>1313202920</v>
          </cell>
          <cell r="B414" t="str">
            <v>הכנסות משה"ח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A415">
            <v>1313202921</v>
          </cell>
          <cell r="B415" t="str">
            <v>הכנסות בגין ימי ו'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</row>
        <row r="416">
          <cell r="A416">
            <v>1313202922</v>
          </cell>
          <cell r="B416" t="str">
            <v>הזנה - משה"ח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A417">
            <v>1313202923</v>
          </cell>
          <cell r="B417" t="str">
            <v>משה"ח - סייעות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</row>
        <row r="418">
          <cell r="A418">
            <v>1313203420</v>
          </cell>
          <cell r="B418" t="str">
            <v>הזנה - הורים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</row>
        <row r="419">
          <cell r="A419">
            <v>1313203920</v>
          </cell>
          <cell r="B419" t="str">
            <v>הכנסות משה"ח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</row>
        <row r="420">
          <cell r="A420">
            <v>1313203921</v>
          </cell>
          <cell r="B420" t="str">
            <v>הכנסות בגין ימי ו'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</row>
        <row r="421">
          <cell r="A421">
            <v>1313203922</v>
          </cell>
          <cell r="B421" t="str">
            <v>הזנה - משה"ח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</row>
        <row r="422">
          <cell r="A422">
            <v>1313203923</v>
          </cell>
          <cell r="B422" t="str">
            <v>משה"ח - סייעות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A423">
            <v>1313204420</v>
          </cell>
          <cell r="B423" t="str">
            <v>הזנה - הורים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A424">
            <v>1313204920</v>
          </cell>
          <cell r="B424" t="str">
            <v>הכנסות משה"ח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</row>
        <row r="425">
          <cell r="A425">
            <v>1313204921</v>
          </cell>
          <cell r="B425" t="str">
            <v>הכנסות בגין ימי ו'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</row>
        <row r="426">
          <cell r="A426">
            <v>1313204922</v>
          </cell>
          <cell r="B426" t="str">
            <v>הזנה - משה"ח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</row>
        <row r="427">
          <cell r="A427">
            <v>1313204923</v>
          </cell>
          <cell r="B427" t="str">
            <v>משה"ח - סייעות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</row>
        <row r="428">
          <cell r="A428">
            <v>1313205420</v>
          </cell>
          <cell r="B428" t="str">
            <v>הזנה - הורים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</row>
        <row r="429">
          <cell r="A429">
            <v>1313205920</v>
          </cell>
          <cell r="B429" t="str">
            <v>הכנסות משה"ח'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A430">
            <v>1313205921</v>
          </cell>
          <cell r="B430" t="str">
            <v>הכנסות בגין ימי ו'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</row>
        <row r="431">
          <cell r="A431">
            <v>1313205922</v>
          </cell>
          <cell r="B431" t="str">
            <v>הזנה - משה"ח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</row>
        <row r="432">
          <cell r="A432">
            <v>1313205923</v>
          </cell>
          <cell r="B432" t="str">
            <v>משה"ח - סייעות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</row>
        <row r="433">
          <cell r="A433">
            <v>1313206420</v>
          </cell>
          <cell r="B433" t="str">
            <v>הזנה - הורים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</row>
        <row r="434">
          <cell r="A434">
            <v>1313206920</v>
          </cell>
          <cell r="B434" t="str">
            <v>הכנסות משה"ח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</row>
        <row r="435">
          <cell r="A435">
            <v>1313206921</v>
          </cell>
          <cell r="B435" t="str">
            <v>הכנסות בגין ימי ו'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A436">
            <v>1313206922</v>
          </cell>
          <cell r="B436" t="str">
            <v>הזנה - משה"ח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</row>
        <row r="437">
          <cell r="A437">
            <v>1313206923</v>
          </cell>
          <cell r="B437" t="str">
            <v>משה"ח - סייעות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A438">
            <v>1313300312</v>
          </cell>
          <cell r="B438" t="str">
            <v>מסיבות כיתתיות</v>
          </cell>
          <cell r="C438">
            <v>0</v>
          </cell>
          <cell r="D438">
            <v>-9620</v>
          </cell>
          <cell r="E438">
            <v>0</v>
          </cell>
          <cell r="F438">
            <v>-9620</v>
          </cell>
          <cell r="G438">
            <v>9620</v>
          </cell>
          <cell r="H438">
            <v>0</v>
          </cell>
          <cell r="I438">
            <v>0</v>
          </cell>
          <cell r="J438">
            <v>-9620</v>
          </cell>
        </row>
        <row r="439">
          <cell r="A439">
            <v>1313300420</v>
          </cell>
          <cell r="B439" t="str">
            <v>סייעות ע"ח רשויות מקומיות אחר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</row>
        <row r="440">
          <cell r="A440">
            <v>1313300422</v>
          </cell>
          <cell r="B440" t="str">
            <v>מועדונית עמל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</row>
        <row r="441">
          <cell r="A441">
            <v>1313300430</v>
          </cell>
          <cell r="B441" t="str">
            <v>השתת' מוסד'ילד חוץ</v>
          </cell>
          <cell r="C441">
            <v>-1500000</v>
          </cell>
          <cell r="D441">
            <v>-2519124</v>
          </cell>
          <cell r="E441">
            <v>0</v>
          </cell>
          <cell r="F441">
            <v>-2519124</v>
          </cell>
          <cell r="G441">
            <v>1019124</v>
          </cell>
          <cell r="H441">
            <v>167.94</v>
          </cell>
          <cell r="I441">
            <v>-1500000</v>
          </cell>
          <cell r="J441">
            <v>-2519124</v>
          </cell>
        </row>
        <row r="442">
          <cell r="A442">
            <v>1313300691</v>
          </cell>
          <cell r="B442" t="str">
            <v>הכנסות מייצור בחלץ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</row>
        <row r="443">
          <cell r="A443">
            <v>1313300737</v>
          </cell>
          <cell r="B443" t="str">
            <v>התבור-בטל"א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</row>
        <row r="444">
          <cell r="A444">
            <v>1313300920</v>
          </cell>
          <cell r="B444" t="str">
            <v>סייעות טיפוליות</v>
          </cell>
          <cell r="C444">
            <v>-42625000</v>
          </cell>
          <cell r="D444">
            <v>-45881418.93</v>
          </cell>
          <cell r="E444">
            <v>0</v>
          </cell>
          <cell r="F444">
            <v>-45881418.93</v>
          </cell>
          <cell r="G444">
            <v>3256418.93</v>
          </cell>
          <cell r="H444">
            <v>107.63</v>
          </cell>
          <cell r="I444">
            <v>-42625000</v>
          </cell>
          <cell r="J444">
            <v>-45881418.93</v>
          </cell>
        </row>
        <row r="445">
          <cell r="A445">
            <v>1313300921</v>
          </cell>
          <cell r="B445" t="str">
            <v>לבורנט וספרן- חלץ</v>
          </cell>
          <cell r="C445">
            <v>-159300</v>
          </cell>
          <cell r="D445">
            <v>-166268.49</v>
          </cell>
          <cell r="E445">
            <v>0</v>
          </cell>
          <cell r="F445">
            <v>-166268.49</v>
          </cell>
          <cell r="G445">
            <v>6968.49</v>
          </cell>
          <cell r="H445">
            <v>104.37</v>
          </cell>
          <cell r="I445">
            <v>-159300</v>
          </cell>
          <cell r="J445">
            <v>-166268.49</v>
          </cell>
        </row>
        <row r="446">
          <cell r="A446">
            <v>1313300922</v>
          </cell>
          <cell r="B446" t="str">
            <v>השת' בהזנה</v>
          </cell>
          <cell r="C446">
            <v>-2369400</v>
          </cell>
          <cell r="D446">
            <v>-2248971.9900000002</v>
          </cell>
          <cell r="E446">
            <v>0</v>
          </cell>
          <cell r="F446">
            <v>-2248971.9900000002</v>
          </cell>
          <cell r="G446">
            <v>-120428.01</v>
          </cell>
          <cell r="H446">
            <v>94.91</v>
          </cell>
          <cell r="I446">
            <v>-2369400</v>
          </cell>
          <cell r="J446">
            <v>-2248971.9900000002</v>
          </cell>
        </row>
        <row r="447">
          <cell r="A447">
            <v>1313300923</v>
          </cell>
          <cell r="B447" t="str">
            <v>השתתפות משרד החינוך</v>
          </cell>
          <cell r="C447">
            <v>-300000</v>
          </cell>
          <cell r="D447">
            <v>-153650.44</v>
          </cell>
          <cell r="E447">
            <v>0</v>
          </cell>
          <cell r="F447">
            <v>-153650.44</v>
          </cell>
          <cell r="G447">
            <v>-146349.56</v>
          </cell>
          <cell r="H447">
            <v>51.21</v>
          </cell>
          <cell r="I447">
            <v>-300000</v>
          </cell>
          <cell r="J447">
            <v>-153650.44</v>
          </cell>
        </row>
        <row r="448">
          <cell r="A448">
            <v>1313300924</v>
          </cell>
          <cell r="B448" t="str">
            <v>חינוך מיוחד-חופשות</v>
          </cell>
          <cell r="C448">
            <v>-1316600</v>
          </cell>
          <cell r="D448">
            <v>-1902918.67</v>
          </cell>
          <cell r="E448">
            <v>0</v>
          </cell>
          <cell r="F448">
            <v>-1902918.67</v>
          </cell>
          <cell r="G448">
            <v>586318.67000000004</v>
          </cell>
          <cell r="H448">
            <v>144.53</v>
          </cell>
          <cell r="I448">
            <v>-1316600</v>
          </cell>
          <cell r="J448">
            <v>-1902918.67</v>
          </cell>
        </row>
        <row r="449">
          <cell r="A449">
            <v>1313300925</v>
          </cell>
          <cell r="B449" t="str">
            <v>שרתים+מזכירות אפיק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</row>
        <row r="450">
          <cell r="A450">
            <v>1313300926</v>
          </cell>
          <cell r="B450" t="str">
            <v>שרתים+מזכיר'-מתי"א</v>
          </cell>
          <cell r="C450">
            <v>-271600</v>
          </cell>
          <cell r="D450">
            <v>-294756.21000000002</v>
          </cell>
          <cell r="E450">
            <v>0</v>
          </cell>
          <cell r="F450">
            <v>-294756.21000000002</v>
          </cell>
          <cell r="G450">
            <v>23156.21</v>
          </cell>
          <cell r="H450">
            <v>108.52</v>
          </cell>
          <cell r="I450">
            <v>-271600</v>
          </cell>
          <cell r="J450">
            <v>-294756.21000000002</v>
          </cell>
        </row>
        <row r="451">
          <cell r="A451">
            <v>1313300927</v>
          </cell>
          <cell r="B451" t="str">
            <v>השתתפות מש' החינוך בבחינות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</row>
        <row r="452">
          <cell r="A452">
            <v>1313300928</v>
          </cell>
          <cell r="B452" t="str">
            <v>שר' הקף-יול"א ח.מ.</v>
          </cell>
          <cell r="C452">
            <v>-152700</v>
          </cell>
          <cell r="D452">
            <v>-181588</v>
          </cell>
          <cell r="E452">
            <v>0</v>
          </cell>
          <cell r="F452">
            <v>-181588</v>
          </cell>
          <cell r="G452">
            <v>28888</v>
          </cell>
          <cell r="H452">
            <v>118.91</v>
          </cell>
          <cell r="I452">
            <v>-152700</v>
          </cell>
          <cell r="J452">
            <v>-181588</v>
          </cell>
        </row>
        <row r="453">
          <cell r="A453">
            <v>1313300929</v>
          </cell>
          <cell r="B453" t="str">
            <v>סייעות רפואיות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</row>
        <row r="454">
          <cell r="A454">
            <v>1313300938</v>
          </cell>
          <cell r="B454" t="str">
            <v>השתת' מש' החינוך בטיולים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A455">
            <v>1313300953</v>
          </cell>
          <cell r="B455" t="str">
            <v>מערכת גפ"ן</v>
          </cell>
          <cell r="C455">
            <v>-171600</v>
          </cell>
          <cell r="D455">
            <v>-99002.85</v>
          </cell>
          <cell r="E455">
            <v>0</v>
          </cell>
          <cell r="F455">
            <v>-99002.85</v>
          </cell>
          <cell r="G455">
            <v>-72597.149999999994</v>
          </cell>
          <cell r="H455">
            <v>57.69</v>
          </cell>
          <cell r="I455">
            <v>-171600</v>
          </cell>
          <cell r="J455">
            <v>-99002.85</v>
          </cell>
        </row>
        <row r="456">
          <cell r="A456">
            <v>1313310312</v>
          </cell>
          <cell r="B456" t="str">
            <v>מסיבות כיתתיות</v>
          </cell>
          <cell r="C456">
            <v>0</v>
          </cell>
          <cell r="D456">
            <v>-1540</v>
          </cell>
          <cell r="E456">
            <v>0</v>
          </cell>
          <cell r="F456">
            <v>-1540</v>
          </cell>
          <cell r="G456">
            <v>1540</v>
          </cell>
          <cell r="H456">
            <v>0</v>
          </cell>
          <cell r="I456">
            <v>0</v>
          </cell>
          <cell r="J456">
            <v>-1540</v>
          </cell>
        </row>
        <row r="457">
          <cell r="A457">
            <v>1313310430</v>
          </cell>
          <cell r="B457" t="str">
            <v>השתתפות מוסדות</v>
          </cell>
          <cell r="C457">
            <v>-550000</v>
          </cell>
          <cell r="D457">
            <v>-395734</v>
          </cell>
          <cell r="E457">
            <v>0</v>
          </cell>
          <cell r="F457">
            <v>-395734</v>
          </cell>
          <cell r="G457">
            <v>-154266</v>
          </cell>
          <cell r="H457">
            <v>71.95</v>
          </cell>
          <cell r="I457">
            <v>-550000</v>
          </cell>
          <cell r="J457">
            <v>-395734</v>
          </cell>
        </row>
        <row r="458">
          <cell r="A458">
            <v>1313310920</v>
          </cell>
          <cell r="B458" t="str">
            <v>סייעות טיפוליות</v>
          </cell>
          <cell r="C458">
            <v>-1700800</v>
          </cell>
          <cell r="D458">
            <v>-1750271.36</v>
          </cell>
          <cell r="E458">
            <v>0</v>
          </cell>
          <cell r="F458">
            <v>-1750271.36</v>
          </cell>
          <cell r="G458">
            <v>49471.360000000001</v>
          </cell>
          <cell r="H458">
            <v>102.9</v>
          </cell>
          <cell r="I458">
            <v>-1700800</v>
          </cell>
          <cell r="J458">
            <v>-1750271.36</v>
          </cell>
        </row>
        <row r="459">
          <cell r="A459">
            <v>1313310921</v>
          </cell>
          <cell r="B459" t="str">
            <v>מזכירות ושרתים</v>
          </cell>
          <cell r="C459">
            <v>-314600</v>
          </cell>
          <cell r="D459">
            <v>-326612.26</v>
          </cell>
          <cell r="E459">
            <v>0</v>
          </cell>
          <cell r="F459">
            <v>-326612.26</v>
          </cell>
          <cell r="G459">
            <v>12012.26</v>
          </cell>
          <cell r="H459">
            <v>103.81</v>
          </cell>
          <cell r="I459">
            <v>-314600</v>
          </cell>
          <cell r="J459">
            <v>-326612.26</v>
          </cell>
        </row>
        <row r="460">
          <cell r="A460">
            <v>1313310922</v>
          </cell>
          <cell r="B460" t="str">
            <v>השת' בהזנה</v>
          </cell>
          <cell r="C460">
            <v>-328600</v>
          </cell>
          <cell r="D460">
            <v>-297061.44</v>
          </cell>
          <cell r="E460">
            <v>0</v>
          </cell>
          <cell r="F460">
            <v>-297061.44</v>
          </cell>
          <cell r="G460">
            <v>-31538.560000000001</v>
          </cell>
          <cell r="H460">
            <v>90.4</v>
          </cell>
          <cell r="I460">
            <v>-328600</v>
          </cell>
          <cell r="J460">
            <v>-297061.44</v>
          </cell>
        </row>
        <row r="461">
          <cell r="A461">
            <v>1313310923</v>
          </cell>
          <cell r="B461" t="str">
            <v>השתתפות מש' החינוך בבחינות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A462">
            <v>1313310924</v>
          </cell>
          <cell r="B462" t="str">
            <v>חינוך מיוחד-חופשות</v>
          </cell>
          <cell r="C462">
            <v>-141800</v>
          </cell>
          <cell r="D462">
            <v>-132948.6</v>
          </cell>
          <cell r="E462">
            <v>0</v>
          </cell>
          <cell r="F462">
            <v>-132948.6</v>
          </cell>
          <cell r="G462">
            <v>-8851.4</v>
          </cell>
          <cell r="H462">
            <v>93.75</v>
          </cell>
          <cell r="I462">
            <v>-141800</v>
          </cell>
          <cell r="J462">
            <v>-132948.6</v>
          </cell>
        </row>
        <row r="463">
          <cell r="A463">
            <v>1313310938</v>
          </cell>
          <cell r="B463" t="str">
            <v>השתת' מש' החינוך בטיולים</v>
          </cell>
          <cell r="C463">
            <v>0</v>
          </cell>
          <cell r="D463">
            <v>-14730</v>
          </cell>
          <cell r="E463">
            <v>0</v>
          </cell>
          <cell r="F463">
            <v>-14730</v>
          </cell>
          <cell r="G463">
            <v>14730</v>
          </cell>
          <cell r="H463">
            <v>0</v>
          </cell>
          <cell r="I463">
            <v>0</v>
          </cell>
          <cell r="J463">
            <v>-14730</v>
          </cell>
        </row>
        <row r="464">
          <cell r="A464">
            <v>1313310953</v>
          </cell>
          <cell r="B464" t="str">
            <v>מערכת גפ"ן</v>
          </cell>
          <cell r="C464">
            <v>-40800</v>
          </cell>
          <cell r="D464">
            <v>-34217.58</v>
          </cell>
          <cell r="E464">
            <v>0</v>
          </cell>
          <cell r="F464">
            <v>-34217.58</v>
          </cell>
          <cell r="G464">
            <v>-6582.42</v>
          </cell>
          <cell r="H464">
            <v>83.86</v>
          </cell>
          <cell r="I464">
            <v>-40800</v>
          </cell>
          <cell r="J464">
            <v>-34217.58</v>
          </cell>
        </row>
        <row r="465">
          <cell r="A465">
            <v>1313600421</v>
          </cell>
          <cell r="B465" t="str">
            <v>גביה מהורים-ניצנים יסודי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</row>
        <row r="466">
          <cell r="A466">
            <v>1313610421</v>
          </cell>
          <cell r="B466" t="str">
            <v>גביה מהורים-ניצנים קיץ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</row>
        <row r="467">
          <cell r="A467">
            <v>1313700610</v>
          </cell>
          <cell r="B467" t="str">
            <v>מכירות תוצרת הח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</row>
        <row r="468">
          <cell r="A468">
            <v>1313700920</v>
          </cell>
          <cell r="B468" t="str">
            <v>הסעות ילדים</v>
          </cell>
          <cell r="C468">
            <v>-170000</v>
          </cell>
          <cell r="D468">
            <v>0</v>
          </cell>
          <cell r="E468">
            <v>0</v>
          </cell>
          <cell r="F468">
            <v>0</v>
          </cell>
          <cell r="G468">
            <v>-170000</v>
          </cell>
          <cell r="H468">
            <v>0</v>
          </cell>
          <cell r="I468">
            <v>-170000</v>
          </cell>
          <cell r="J468">
            <v>0</v>
          </cell>
        </row>
        <row r="469">
          <cell r="A469">
            <v>1313700921</v>
          </cell>
          <cell r="B469" t="str">
            <v>הצטיידות</v>
          </cell>
          <cell r="C469">
            <v>-105000</v>
          </cell>
          <cell r="D469">
            <v>-47828</v>
          </cell>
          <cell r="E469">
            <v>0</v>
          </cell>
          <cell r="F469">
            <v>-47828</v>
          </cell>
          <cell r="G469">
            <v>-57172</v>
          </cell>
          <cell r="H469">
            <v>45.55</v>
          </cell>
          <cell r="I469">
            <v>-105000</v>
          </cell>
          <cell r="J469">
            <v>-47828</v>
          </cell>
        </row>
        <row r="470">
          <cell r="A470">
            <v>1313700922</v>
          </cell>
          <cell r="B470" t="str">
            <v>שרת ומזכירה</v>
          </cell>
          <cell r="C470">
            <v>-198300</v>
          </cell>
          <cell r="D470">
            <v>-252032.78</v>
          </cell>
          <cell r="E470">
            <v>0</v>
          </cell>
          <cell r="F470">
            <v>-252032.78</v>
          </cell>
          <cell r="G470">
            <v>53732.78</v>
          </cell>
          <cell r="H470">
            <v>127.09</v>
          </cell>
          <cell r="I470">
            <v>-198300</v>
          </cell>
          <cell r="J470">
            <v>-252032.78</v>
          </cell>
        </row>
        <row r="471">
          <cell r="A471">
            <v>1313800420</v>
          </cell>
          <cell r="B471" t="str">
            <v>הכנסות מקייטנות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</row>
        <row r="472">
          <cell r="A472">
            <v>1313800920</v>
          </cell>
          <cell r="B472" t="str">
            <v>מש'החנוך אולפן קיץ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</row>
        <row r="473">
          <cell r="A473">
            <v>1314100921</v>
          </cell>
          <cell r="B473" t="str">
            <v>השתת' ממשלה - חט"ב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</row>
        <row r="474">
          <cell r="A474">
            <v>1315100420</v>
          </cell>
          <cell r="B474" t="str">
            <v>הכשרת מזכירות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475">
          <cell r="A475">
            <v>1315100441</v>
          </cell>
          <cell r="B475" t="str">
            <v>החזר ביטוח אורט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A476">
            <v>1315100490</v>
          </cell>
          <cell r="B476" t="str">
            <v>מרכז מצויינות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</row>
        <row r="477">
          <cell r="A477">
            <v>1315100491</v>
          </cell>
          <cell r="B477" t="str">
            <v>הכנסות מארועים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</row>
        <row r="478">
          <cell r="A478">
            <v>1315100492</v>
          </cell>
          <cell r="B478" t="str">
            <v>שעות תיגבור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A479">
            <v>1315100493</v>
          </cell>
          <cell r="B479" t="str">
            <v>השאלת ספרים חט"ב</v>
          </cell>
          <cell r="C479">
            <v>-60000</v>
          </cell>
          <cell r="D479">
            <v>-39408</v>
          </cell>
          <cell r="E479">
            <v>0</v>
          </cell>
          <cell r="F479">
            <v>-39408</v>
          </cell>
          <cell r="G479">
            <v>-20592</v>
          </cell>
          <cell r="H479">
            <v>65.680000000000007</v>
          </cell>
          <cell r="I479">
            <v>-60000</v>
          </cell>
          <cell r="J479">
            <v>-39408</v>
          </cell>
        </row>
        <row r="480">
          <cell r="A480">
            <v>1315100921</v>
          </cell>
          <cell r="B480" t="str">
            <v>רכז עירוני לבגרות חברתית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</row>
        <row r="481">
          <cell r="A481">
            <v>1315100922</v>
          </cell>
          <cell r="B481" t="str">
            <v>פרויקטים בהשתתפות משרד החינוך</v>
          </cell>
          <cell r="C481">
            <v>-300000</v>
          </cell>
          <cell r="D481">
            <v>-38637</v>
          </cell>
          <cell r="E481">
            <v>0</v>
          </cell>
          <cell r="F481">
            <v>-38637</v>
          </cell>
          <cell r="G481">
            <v>-261363</v>
          </cell>
          <cell r="H481">
            <v>12.87</v>
          </cell>
          <cell r="I481">
            <v>-300000</v>
          </cell>
          <cell r="J481">
            <v>-38637</v>
          </cell>
        </row>
        <row r="482">
          <cell r="A482">
            <v>1315100923</v>
          </cell>
          <cell r="B482" t="str">
            <v>הכנסות אומ"ץ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</row>
        <row r="483">
          <cell r="A483">
            <v>1315100924</v>
          </cell>
          <cell r="B483" t="str">
            <v>משלחות ספורט</v>
          </cell>
          <cell r="C483">
            <v>-40000</v>
          </cell>
          <cell r="D483">
            <v>0</v>
          </cell>
          <cell r="E483">
            <v>0</v>
          </cell>
          <cell r="F483">
            <v>0</v>
          </cell>
          <cell r="G483">
            <v>-40000</v>
          </cell>
          <cell r="H483">
            <v>0</v>
          </cell>
          <cell r="I483">
            <v>-40000</v>
          </cell>
          <cell r="J483">
            <v>0</v>
          </cell>
        </row>
        <row r="484">
          <cell r="A484">
            <v>1315100925</v>
          </cell>
          <cell r="B484" t="str">
            <v>שביתה הכנ' משה"ח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A485">
            <v>1315100929</v>
          </cell>
          <cell r="B485" t="str">
            <v>חוגי טכנולוגיה-משרד המדע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</row>
        <row r="486">
          <cell r="A486">
            <v>1315100944</v>
          </cell>
          <cell r="B486" t="str">
            <v>החזר הבראה ויובל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</row>
        <row r="487">
          <cell r="A487">
            <v>1315100990</v>
          </cell>
          <cell r="B487" t="str">
            <v>קשישים-שוויון חברתי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</row>
        <row r="488">
          <cell r="A488">
            <v>1315110921</v>
          </cell>
          <cell r="B488" t="str">
            <v>מצויינות - משה"ח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</row>
        <row r="489">
          <cell r="A489">
            <v>1315110922</v>
          </cell>
          <cell r="B489" t="str">
            <v>תפ"ן - משה"ח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A490">
            <v>1315110923</v>
          </cell>
          <cell r="B490" t="str">
            <v>אומ"ץ - משה"ח</v>
          </cell>
          <cell r="C490">
            <v>-40000</v>
          </cell>
          <cell r="D490">
            <v>0</v>
          </cell>
          <cell r="E490">
            <v>0</v>
          </cell>
          <cell r="F490">
            <v>0</v>
          </cell>
          <cell r="G490">
            <v>-40000</v>
          </cell>
          <cell r="H490">
            <v>0</v>
          </cell>
          <cell r="I490">
            <v>-40000</v>
          </cell>
          <cell r="J490">
            <v>0</v>
          </cell>
        </row>
        <row r="491">
          <cell r="A491">
            <v>1315120921</v>
          </cell>
          <cell r="B491" t="str">
            <v>מצויינות - משה"ח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</row>
        <row r="492">
          <cell r="A492">
            <v>1315120922</v>
          </cell>
          <cell r="B492" t="str">
            <v>תפ"ן - משה"ח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</row>
        <row r="493">
          <cell r="A493">
            <v>1315120923</v>
          </cell>
          <cell r="B493" t="str">
            <v>אומ"ץ - משה"ח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A494">
            <v>1315130921</v>
          </cell>
          <cell r="B494" t="str">
            <v>מצויינות - משה"ח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A495">
            <v>1315130922</v>
          </cell>
          <cell r="B495" t="str">
            <v>תפ"ן - משה"ח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</row>
        <row r="496">
          <cell r="A496">
            <v>1315130923</v>
          </cell>
          <cell r="B496" t="str">
            <v>אומ"ץ - משה"ח</v>
          </cell>
          <cell r="C496">
            <v>-120000</v>
          </cell>
          <cell r="D496">
            <v>-55466.6</v>
          </cell>
          <cell r="E496">
            <v>0</v>
          </cell>
          <cell r="F496">
            <v>-55466.6</v>
          </cell>
          <cell r="G496">
            <v>-64533.4</v>
          </cell>
          <cell r="H496">
            <v>46.22</v>
          </cell>
          <cell r="I496">
            <v>-120000</v>
          </cell>
          <cell r="J496">
            <v>-55466.6</v>
          </cell>
        </row>
        <row r="497">
          <cell r="A497">
            <v>1315140921</v>
          </cell>
          <cell r="B497" t="str">
            <v>מצויינות - משה"ח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</row>
        <row r="498">
          <cell r="A498">
            <v>1315140922</v>
          </cell>
          <cell r="B498" t="str">
            <v>תפ"ן - משה"ח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A499">
            <v>1315140923</v>
          </cell>
          <cell r="B499" t="str">
            <v>אומ"ץ - משה"ח</v>
          </cell>
          <cell r="C499">
            <v>-40000</v>
          </cell>
          <cell r="D499">
            <v>-10266.6</v>
          </cell>
          <cell r="E499">
            <v>0</v>
          </cell>
          <cell r="F499">
            <v>-10266.6</v>
          </cell>
          <cell r="G499">
            <v>-29733.4</v>
          </cell>
          <cell r="H499">
            <v>25.66</v>
          </cell>
          <cell r="I499">
            <v>-40000</v>
          </cell>
          <cell r="J499">
            <v>-10266.6</v>
          </cell>
        </row>
        <row r="500">
          <cell r="A500">
            <v>1315150921</v>
          </cell>
          <cell r="B500" t="str">
            <v>מצויינות - משה"ח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1">
          <cell r="A501">
            <v>1315150922</v>
          </cell>
          <cell r="B501" t="str">
            <v>תפ"ן - משה"ח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</row>
        <row r="502">
          <cell r="A502">
            <v>1315150923</v>
          </cell>
          <cell r="B502" t="str">
            <v>אומ"ץ - משה"ח</v>
          </cell>
          <cell r="C502">
            <v>-20000</v>
          </cell>
          <cell r="D502">
            <v>0</v>
          </cell>
          <cell r="E502">
            <v>0</v>
          </cell>
          <cell r="F502">
            <v>0</v>
          </cell>
          <cell r="G502">
            <v>-20000</v>
          </cell>
          <cell r="H502">
            <v>0</v>
          </cell>
          <cell r="I502">
            <v>-20000</v>
          </cell>
          <cell r="J502">
            <v>0</v>
          </cell>
        </row>
        <row r="503">
          <cell r="A503">
            <v>1315160921</v>
          </cell>
          <cell r="B503" t="str">
            <v>מצויינות - משה"ח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</row>
        <row r="504">
          <cell r="A504">
            <v>1315160922</v>
          </cell>
          <cell r="B504" t="str">
            <v>תפ"ן - משה"ח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A505">
            <v>1315160923</v>
          </cell>
          <cell r="B505" t="str">
            <v>אומ"ץ - משה"ח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A506">
            <v>1315170915</v>
          </cell>
          <cell r="B506" t="str">
            <v>קייטנת קיץ בחטיבות ותיכוניים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07">
          <cell r="A507">
            <v>1315170921</v>
          </cell>
          <cell r="B507" t="str">
            <v>מצויינות - משה"ח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</row>
        <row r="508">
          <cell r="A508">
            <v>1315170922</v>
          </cell>
          <cell r="B508" t="str">
            <v>תפ"ן - משה"ח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</row>
        <row r="509">
          <cell r="A509">
            <v>1315170923</v>
          </cell>
          <cell r="B509" t="str">
            <v>אומ"ץ - משה"ח</v>
          </cell>
          <cell r="C509">
            <v>-80000</v>
          </cell>
          <cell r="D509">
            <v>-21599.919999999998</v>
          </cell>
          <cell r="E509">
            <v>0</v>
          </cell>
          <cell r="F509">
            <v>-21599.919999999998</v>
          </cell>
          <cell r="G509">
            <v>-58400.08</v>
          </cell>
          <cell r="H509">
            <v>26.99</v>
          </cell>
          <cell r="I509">
            <v>-80000</v>
          </cell>
          <cell r="J509">
            <v>-21599.919999999998</v>
          </cell>
        </row>
        <row r="510">
          <cell r="A510">
            <v>1315180921</v>
          </cell>
          <cell r="B510" t="str">
            <v>מצויינות - משה"ח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</row>
        <row r="511">
          <cell r="A511">
            <v>1315180922</v>
          </cell>
          <cell r="B511" t="str">
            <v>תפ"ן - משה"ח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A512">
            <v>1315180923</v>
          </cell>
          <cell r="B512" t="str">
            <v>אומ"ץ - משה"ח</v>
          </cell>
          <cell r="C512">
            <v>0</v>
          </cell>
          <cell r="D512">
            <v>-61466.6</v>
          </cell>
          <cell r="E512">
            <v>0</v>
          </cell>
          <cell r="F512">
            <v>-61466.6</v>
          </cell>
          <cell r="G512">
            <v>61466.6</v>
          </cell>
          <cell r="H512">
            <v>0</v>
          </cell>
          <cell r="I512">
            <v>0</v>
          </cell>
          <cell r="J512">
            <v>-61466.6</v>
          </cell>
        </row>
        <row r="513">
          <cell r="A513">
            <v>1315190000</v>
          </cell>
          <cell r="B513" t="str">
            <v>יוזמות - עתידים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</row>
        <row r="514">
          <cell r="A514">
            <v>1315190921</v>
          </cell>
          <cell r="B514" t="str">
            <v>מצויינות - משה"ח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</row>
        <row r="515">
          <cell r="A515">
            <v>1315190922</v>
          </cell>
          <cell r="B515" t="str">
            <v>תפ"ן - משה"ח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6">
          <cell r="A516">
            <v>1315190923</v>
          </cell>
          <cell r="B516" t="str">
            <v>אומ"ץ - משה"ח</v>
          </cell>
          <cell r="C516">
            <v>-80000</v>
          </cell>
          <cell r="D516">
            <v>0</v>
          </cell>
          <cell r="E516">
            <v>0</v>
          </cell>
          <cell r="F516">
            <v>0</v>
          </cell>
          <cell r="G516">
            <v>-80000</v>
          </cell>
          <cell r="H516">
            <v>0</v>
          </cell>
          <cell r="I516">
            <v>-80000</v>
          </cell>
          <cell r="J516">
            <v>0</v>
          </cell>
        </row>
        <row r="517">
          <cell r="A517">
            <v>1315710312</v>
          </cell>
          <cell r="B517" t="str">
            <v>מסיבות כיתתיות</v>
          </cell>
          <cell r="C517">
            <v>0</v>
          </cell>
          <cell r="D517">
            <v>-22500</v>
          </cell>
          <cell r="E517">
            <v>0</v>
          </cell>
          <cell r="F517">
            <v>-22500</v>
          </cell>
          <cell r="G517">
            <v>22500</v>
          </cell>
          <cell r="H517">
            <v>0</v>
          </cell>
          <cell r="I517">
            <v>0</v>
          </cell>
          <cell r="J517">
            <v>-22500</v>
          </cell>
        </row>
        <row r="518">
          <cell r="A518">
            <v>1315710416</v>
          </cell>
          <cell r="B518" t="str">
            <v>פר' קשישים - משתתפים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A519">
            <v>1315710417</v>
          </cell>
          <cell r="B519" t="str">
            <v>דמי בחינות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0">
          <cell r="A520">
            <v>1315710420</v>
          </cell>
          <cell r="B520" t="str">
            <v>שרותים שונים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A521">
            <v>1315710915</v>
          </cell>
          <cell r="B521" t="str">
            <v>קייטנת קיץ בחטיבות ותיכוניים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</row>
        <row r="522">
          <cell r="A522">
            <v>1315710920</v>
          </cell>
          <cell r="B522" t="str">
            <v>השתת' ממשלה - חט"ע</v>
          </cell>
          <cell r="C522">
            <v>-8450000</v>
          </cell>
          <cell r="D522">
            <v>-9117092.75</v>
          </cell>
          <cell r="E522">
            <v>0</v>
          </cell>
          <cell r="F522">
            <v>-9117092.75</v>
          </cell>
          <cell r="G522">
            <v>667092.75</v>
          </cell>
          <cell r="H522">
            <v>107.89</v>
          </cell>
          <cell r="I522">
            <v>-8450000</v>
          </cell>
          <cell r="J522">
            <v>-9117092.75</v>
          </cell>
        </row>
        <row r="523">
          <cell r="A523">
            <v>1315710921</v>
          </cell>
          <cell r="B523" t="str">
            <v>השתת' ממשלה - חט"ב</v>
          </cell>
          <cell r="C523">
            <v>-1373600</v>
          </cell>
          <cell r="D523">
            <v>-1394347.98</v>
          </cell>
          <cell r="E523">
            <v>0</v>
          </cell>
          <cell r="F523">
            <v>-1394347.98</v>
          </cell>
          <cell r="G523">
            <v>20747.98</v>
          </cell>
          <cell r="H523">
            <v>101.51</v>
          </cell>
          <cell r="I523">
            <v>-1373600</v>
          </cell>
          <cell r="J523">
            <v>-1394347.98</v>
          </cell>
        </row>
        <row r="524">
          <cell r="A524">
            <v>1315710922</v>
          </cell>
          <cell r="B524" t="str">
            <v>שעורי עזר לעולים</v>
          </cell>
          <cell r="C524">
            <v>0</v>
          </cell>
          <cell r="D524">
            <v>-84298.73</v>
          </cell>
          <cell r="E524">
            <v>0</v>
          </cell>
          <cell r="F524">
            <v>-84298.73</v>
          </cell>
          <cell r="G524">
            <v>84298.73</v>
          </cell>
          <cell r="H524">
            <v>0</v>
          </cell>
          <cell r="I524">
            <v>0</v>
          </cell>
          <cell r="J524">
            <v>-84298.73</v>
          </cell>
        </row>
        <row r="525">
          <cell r="A525">
            <v>1315710923</v>
          </cell>
          <cell r="B525" t="str">
            <v>שעורי עזר לנכים</v>
          </cell>
          <cell r="C525">
            <v>0</v>
          </cell>
          <cell r="D525">
            <v>-13372.11</v>
          </cell>
          <cell r="E525">
            <v>0</v>
          </cell>
          <cell r="F525">
            <v>-13372.11</v>
          </cell>
          <cell r="G525">
            <v>13372.11</v>
          </cell>
          <cell r="H525">
            <v>0</v>
          </cell>
          <cell r="I525">
            <v>0</v>
          </cell>
          <cell r="J525">
            <v>-13372.11</v>
          </cell>
        </row>
        <row r="526">
          <cell r="A526">
            <v>1315710925</v>
          </cell>
          <cell r="B526" t="str">
            <v>קרן השתלמות לשכ"ל</v>
          </cell>
          <cell r="C526">
            <v>-560600</v>
          </cell>
          <cell r="D526">
            <v>-661919.81000000006</v>
          </cell>
          <cell r="E526">
            <v>0</v>
          </cell>
          <cell r="F526">
            <v>-661919.81000000006</v>
          </cell>
          <cell r="G526">
            <v>101319.81</v>
          </cell>
          <cell r="H526">
            <v>118.07</v>
          </cell>
          <cell r="I526">
            <v>-560600</v>
          </cell>
          <cell r="J526">
            <v>-661919.81000000006</v>
          </cell>
        </row>
        <row r="527">
          <cell r="A527">
            <v>1315710926</v>
          </cell>
          <cell r="B527" t="str">
            <v>השאלת מורים לחט"ב</v>
          </cell>
          <cell r="C527">
            <v>-117000</v>
          </cell>
          <cell r="D527">
            <v>-81218.34</v>
          </cell>
          <cell r="E527">
            <v>0</v>
          </cell>
          <cell r="F527">
            <v>-81218.34</v>
          </cell>
          <cell r="G527">
            <v>-35781.660000000003</v>
          </cell>
          <cell r="H527">
            <v>69.41</v>
          </cell>
          <cell r="I527">
            <v>-117000</v>
          </cell>
          <cell r="J527">
            <v>-81218.34</v>
          </cell>
        </row>
        <row r="528">
          <cell r="A528">
            <v>1315710927</v>
          </cell>
          <cell r="B528" t="str">
            <v>תכנית גי"א / מש"ב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</row>
        <row r="529">
          <cell r="A529">
            <v>1315710928</v>
          </cell>
          <cell r="B529" t="str">
            <v>ליווי לטיולים</v>
          </cell>
          <cell r="C529">
            <v>-148200</v>
          </cell>
          <cell r="D529">
            <v>-165358.24</v>
          </cell>
          <cell r="E529">
            <v>0</v>
          </cell>
          <cell r="F529">
            <v>-165358.24</v>
          </cell>
          <cell r="G529">
            <v>17158.240000000002</v>
          </cell>
          <cell r="H529">
            <v>111.57</v>
          </cell>
          <cell r="I529">
            <v>-148200</v>
          </cell>
          <cell r="J529">
            <v>-165358.24</v>
          </cell>
        </row>
        <row r="530">
          <cell r="A530">
            <v>1315710930</v>
          </cell>
          <cell r="B530" t="str">
            <v>עוז לתמורה</v>
          </cell>
          <cell r="C530">
            <v>-4476200</v>
          </cell>
          <cell r="D530">
            <v>-5026814.96</v>
          </cell>
          <cell r="E530">
            <v>0</v>
          </cell>
          <cell r="F530">
            <v>-5026814.96</v>
          </cell>
          <cell r="G530">
            <v>550614.96</v>
          </cell>
          <cell r="H530">
            <v>112.3</v>
          </cell>
          <cell r="I530">
            <v>-4476200</v>
          </cell>
          <cell r="J530">
            <v>-5026814.96</v>
          </cell>
        </row>
        <row r="531">
          <cell r="A531">
            <v>1315710932</v>
          </cell>
          <cell r="B531" t="str">
            <v>גמול בגרות אחוזי</v>
          </cell>
          <cell r="C531">
            <v>-239800</v>
          </cell>
          <cell r="D531">
            <v>-247701.61</v>
          </cell>
          <cell r="E531">
            <v>0</v>
          </cell>
          <cell r="F531">
            <v>-247701.61</v>
          </cell>
          <cell r="G531">
            <v>7901.61</v>
          </cell>
          <cell r="H531">
            <v>103.29</v>
          </cell>
          <cell r="I531">
            <v>-239800</v>
          </cell>
          <cell r="J531">
            <v>-247701.61</v>
          </cell>
        </row>
        <row r="532">
          <cell r="A532">
            <v>1315710933</v>
          </cell>
          <cell r="B532" t="str">
            <v>תכנית לאומית-קידום אנגלית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</row>
        <row r="533">
          <cell r="A533">
            <v>1315710934</v>
          </cell>
          <cell r="B533" t="str">
            <v>הצטיידות טכנולוגית במעבדות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A534">
            <v>1315710938</v>
          </cell>
          <cell r="B534" t="str">
            <v>השת' משרד החינוך בטיולים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5">
          <cell r="A535">
            <v>1315710952</v>
          </cell>
          <cell r="B535" t="str">
            <v>חט"ב-הכלה והשתלבות</v>
          </cell>
          <cell r="C535">
            <v>-65900</v>
          </cell>
          <cell r="D535">
            <v>-8775</v>
          </cell>
          <cell r="E535">
            <v>0</v>
          </cell>
          <cell r="F535">
            <v>-8775</v>
          </cell>
          <cell r="G535">
            <v>-57125</v>
          </cell>
          <cell r="H535">
            <v>13.31</v>
          </cell>
          <cell r="I535">
            <v>-65900</v>
          </cell>
          <cell r="J535">
            <v>-8775</v>
          </cell>
        </row>
        <row r="536">
          <cell r="A536">
            <v>1315710953</v>
          </cell>
          <cell r="B536" t="str">
            <v>מערכת גפ"ן</v>
          </cell>
          <cell r="C536">
            <v>-315400</v>
          </cell>
          <cell r="D536">
            <v>-332035.24</v>
          </cell>
          <cell r="E536">
            <v>0</v>
          </cell>
          <cell r="F536">
            <v>-332035.24</v>
          </cell>
          <cell r="G536">
            <v>16635.240000000002</v>
          </cell>
          <cell r="H536">
            <v>105.27</v>
          </cell>
          <cell r="I536">
            <v>-315400</v>
          </cell>
          <cell r="J536">
            <v>-332035.24</v>
          </cell>
        </row>
        <row r="537">
          <cell r="A537">
            <v>1315720312</v>
          </cell>
          <cell r="B537" t="str">
            <v>מסיבות כיתתיות</v>
          </cell>
          <cell r="C537">
            <v>0</v>
          </cell>
          <cell r="D537">
            <v>-28040</v>
          </cell>
          <cell r="E537">
            <v>0</v>
          </cell>
          <cell r="F537">
            <v>-28040</v>
          </cell>
          <cell r="G537">
            <v>28040</v>
          </cell>
          <cell r="H537">
            <v>0</v>
          </cell>
          <cell r="I537">
            <v>0</v>
          </cell>
          <cell r="J537">
            <v>-28040</v>
          </cell>
        </row>
        <row r="538">
          <cell r="A538">
            <v>1315720416</v>
          </cell>
          <cell r="B538" t="str">
            <v>פר' קשישים-משתתפים</v>
          </cell>
          <cell r="C538">
            <v>-30000</v>
          </cell>
          <cell r="D538">
            <v>-10500</v>
          </cell>
          <cell r="E538">
            <v>0</v>
          </cell>
          <cell r="F538">
            <v>-10500</v>
          </cell>
          <cell r="G538">
            <v>-19500</v>
          </cell>
          <cell r="H538">
            <v>35</v>
          </cell>
          <cell r="I538">
            <v>-30000</v>
          </cell>
          <cell r="J538">
            <v>-10500</v>
          </cell>
        </row>
        <row r="539">
          <cell r="A539">
            <v>1315720417</v>
          </cell>
          <cell r="B539" t="str">
            <v>דמי בחינות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0">
          <cell r="A540">
            <v>1315720420</v>
          </cell>
          <cell r="B540" t="str">
            <v>שירותי בריאות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</row>
        <row r="541">
          <cell r="A541">
            <v>1315720421</v>
          </cell>
          <cell r="B541" t="str">
            <v>הכנסות מפסיכולוג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</row>
        <row r="542">
          <cell r="A542">
            <v>1315720425</v>
          </cell>
          <cell r="B542" t="str">
            <v>השת'תלמידים-שעורים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</row>
        <row r="543">
          <cell r="A543">
            <v>1315720915</v>
          </cell>
          <cell r="B543" t="str">
            <v>קייטנת קיץ בחטיבות ותיכוניים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</row>
        <row r="544">
          <cell r="A544">
            <v>1315720920</v>
          </cell>
          <cell r="B544" t="str">
            <v>השת' הממשלה בשכל"מ</v>
          </cell>
          <cell r="C544">
            <v>-10680800</v>
          </cell>
          <cell r="D544">
            <v>-11123025.34</v>
          </cell>
          <cell r="E544">
            <v>0</v>
          </cell>
          <cell r="F544">
            <v>-11123025.34</v>
          </cell>
          <cell r="G544">
            <v>442225.34</v>
          </cell>
          <cell r="H544">
            <v>104.14</v>
          </cell>
          <cell r="I544">
            <v>-10680800</v>
          </cell>
          <cell r="J544">
            <v>-11123025.34</v>
          </cell>
        </row>
        <row r="545">
          <cell r="A545">
            <v>1315720921</v>
          </cell>
          <cell r="B545" t="str">
            <v>השתת' ממשלה - חט"ב</v>
          </cell>
          <cell r="C545">
            <v>-1765000</v>
          </cell>
          <cell r="D545">
            <v>-1786211.49</v>
          </cell>
          <cell r="E545">
            <v>0</v>
          </cell>
          <cell r="F545">
            <v>-1786211.49</v>
          </cell>
          <cell r="G545">
            <v>21211.49</v>
          </cell>
          <cell r="H545">
            <v>101.2</v>
          </cell>
          <cell r="I545">
            <v>-1765000</v>
          </cell>
          <cell r="J545">
            <v>-1786211.49</v>
          </cell>
        </row>
        <row r="546">
          <cell r="A546">
            <v>1315720922</v>
          </cell>
          <cell r="B546" t="str">
            <v>שעורי עזר לעולים</v>
          </cell>
          <cell r="C546">
            <v>0</v>
          </cell>
          <cell r="D546">
            <v>-8623.83</v>
          </cell>
          <cell r="E546">
            <v>0</v>
          </cell>
          <cell r="F546">
            <v>-8623.83</v>
          </cell>
          <cell r="G546">
            <v>8623.83</v>
          </cell>
          <cell r="H546">
            <v>0</v>
          </cell>
          <cell r="I546">
            <v>0</v>
          </cell>
          <cell r="J546">
            <v>-8623.83</v>
          </cell>
        </row>
        <row r="547">
          <cell r="A547">
            <v>1315720923</v>
          </cell>
          <cell r="B547" t="str">
            <v>שעורי עזר לנכים</v>
          </cell>
          <cell r="C547">
            <v>0</v>
          </cell>
          <cell r="D547">
            <v>-3924.81</v>
          </cell>
          <cell r="E547">
            <v>0</v>
          </cell>
          <cell r="F547">
            <v>-3924.81</v>
          </cell>
          <cell r="G547">
            <v>3924.81</v>
          </cell>
          <cell r="H547">
            <v>0</v>
          </cell>
          <cell r="I547">
            <v>0</v>
          </cell>
          <cell r="J547">
            <v>-3924.81</v>
          </cell>
        </row>
        <row r="548">
          <cell r="A548">
            <v>1315720925</v>
          </cell>
          <cell r="B548" t="str">
            <v>קרן השתלמות לשכ"ל</v>
          </cell>
          <cell r="C548">
            <v>-764600</v>
          </cell>
          <cell r="D548">
            <v>-806609.11</v>
          </cell>
          <cell r="E548">
            <v>0</v>
          </cell>
          <cell r="F548">
            <v>-806609.11</v>
          </cell>
          <cell r="G548">
            <v>42009.11</v>
          </cell>
          <cell r="H548">
            <v>105.49</v>
          </cell>
          <cell r="I548">
            <v>-764600</v>
          </cell>
          <cell r="J548">
            <v>-806609.11</v>
          </cell>
        </row>
        <row r="549">
          <cell r="A549">
            <v>1315720926</v>
          </cell>
          <cell r="B549" t="str">
            <v>השאלת מורים לחט"ב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</row>
        <row r="550">
          <cell r="A550">
            <v>1315720927</v>
          </cell>
          <cell r="B550" t="str">
            <v>תכנית גי"א / מש"ב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</row>
        <row r="551">
          <cell r="A551">
            <v>1315720928</v>
          </cell>
          <cell r="B551" t="str">
            <v>ליווי לטיולים</v>
          </cell>
          <cell r="C551">
            <v>-188900</v>
          </cell>
          <cell r="D551">
            <v>-212375.19</v>
          </cell>
          <cell r="E551">
            <v>0</v>
          </cell>
          <cell r="F551">
            <v>-212375.19</v>
          </cell>
          <cell r="G551">
            <v>23475.19</v>
          </cell>
          <cell r="H551">
            <v>112.42</v>
          </cell>
          <cell r="I551">
            <v>-188900</v>
          </cell>
          <cell r="J551">
            <v>-212375.19</v>
          </cell>
        </row>
        <row r="552">
          <cell r="A552">
            <v>1315720929</v>
          </cell>
          <cell r="B552" t="str">
            <v>אורח חיים בריא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</row>
        <row r="553">
          <cell r="A553">
            <v>1315720930</v>
          </cell>
          <cell r="B553" t="str">
            <v>עוז לתמורה</v>
          </cell>
          <cell r="C553">
            <v>-5435600</v>
          </cell>
          <cell r="D553">
            <v>-5950077.96</v>
          </cell>
          <cell r="E553">
            <v>0</v>
          </cell>
          <cell r="F553">
            <v>-5950077.96</v>
          </cell>
          <cell r="G553">
            <v>514477.96</v>
          </cell>
          <cell r="H553">
            <v>109.46</v>
          </cell>
          <cell r="I553">
            <v>-5435600</v>
          </cell>
          <cell r="J553">
            <v>-5950077.96</v>
          </cell>
        </row>
        <row r="554">
          <cell r="A554">
            <v>1315720932</v>
          </cell>
          <cell r="B554" t="str">
            <v>גמול בגרות אחוזי</v>
          </cell>
          <cell r="C554">
            <v>-287500</v>
          </cell>
          <cell r="D554">
            <v>-303424.78000000003</v>
          </cell>
          <cell r="E554">
            <v>0</v>
          </cell>
          <cell r="F554">
            <v>-303424.78000000003</v>
          </cell>
          <cell r="G554">
            <v>15924.78</v>
          </cell>
          <cell r="H554">
            <v>105.53</v>
          </cell>
          <cell r="I554">
            <v>-287500</v>
          </cell>
          <cell r="J554">
            <v>-303424.78000000003</v>
          </cell>
        </row>
        <row r="555">
          <cell r="A555">
            <v>1315720933</v>
          </cell>
          <cell r="B555" t="str">
            <v>תכנית לאומית-קידום אנגלית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</row>
        <row r="556">
          <cell r="A556">
            <v>1315720934</v>
          </cell>
          <cell r="B556" t="str">
            <v>הצטיידות טכנולוגית במעבדות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</row>
        <row r="557">
          <cell r="A557">
            <v>1315720938</v>
          </cell>
          <cell r="B557" t="str">
            <v>השת' משרד החינוך בטיולים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A558">
            <v>1315720952</v>
          </cell>
          <cell r="B558" t="str">
            <v>חט"ב-הכלה והשתלבות</v>
          </cell>
          <cell r="C558">
            <v>-34700</v>
          </cell>
          <cell r="D558">
            <v>-13500</v>
          </cell>
          <cell r="E558">
            <v>0</v>
          </cell>
          <cell r="F558">
            <v>-13500</v>
          </cell>
          <cell r="G558">
            <v>-21200</v>
          </cell>
          <cell r="H558">
            <v>38.9</v>
          </cell>
          <cell r="I558">
            <v>-34700</v>
          </cell>
          <cell r="J558">
            <v>-13500</v>
          </cell>
        </row>
        <row r="559">
          <cell r="A559">
            <v>1315720953</v>
          </cell>
          <cell r="B559" t="str">
            <v>מערכת גפ"ן</v>
          </cell>
          <cell r="C559">
            <v>-352900</v>
          </cell>
          <cell r="D559">
            <v>-345369.68</v>
          </cell>
          <cell r="E559">
            <v>0</v>
          </cell>
          <cell r="F559">
            <v>-345369.68</v>
          </cell>
          <cell r="G559">
            <v>-7530.32</v>
          </cell>
          <cell r="H559">
            <v>97.86</v>
          </cell>
          <cell r="I559">
            <v>-352900</v>
          </cell>
          <cell r="J559">
            <v>-345369.68</v>
          </cell>
        </row>
        <row r="560">
          <cell r="A560">
            <v>1315730312</v>
          </cell>
          <cell r="B560" t="str">
            <v>מסיבות כיתתיות</v>
          </cell>
          <cell r="C560">
            <v>0</v>
          </cell>
          <cell r="D560">
            <v>-18300</v>
          </cell>
          <cell r="E560">
            <v>0</v>
          </cell>
          <cell r="F560">
            <v>-18300</v>
          </cell>
          <cell r="G560">
            <v>18300</v>
          </cell>
          <cell r="H560">
            <v>0</v>
          </cell>
          <cell r="I560">
            <v>0</v>
          </cell>
          <cell r="J560">
            <v>-18300</v>
          </cell>
        </row>
        <row r="561">
          <cell r="A561">
            <v>1315730410</v>
          </cell>
          <cell r="B561" t="str">
            <v>שכר לימוד יג ת"ג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</row>
        <row r="562">
          <cell r="A562">
            <v>1315730416</v>
          </cell>
          <cell r="B562" t="str">
            <v>פר' קשישים-משתתפים</v>
          </cell>
          <cell r="C562">
            <v>-20000</v>
          </cell>
          <cell r="D562">
            <v>0</v>
          </cell>
          <cell r="E562">
            <v>0</v>
          </cell>
          <cell r="F562">
            <v>0</v>
          </cell>
          <cell r="G562">
            <v>-20000</v>
          </cell>
          <cell r="H562">
            <v>0</v>
          </cell>
          <cell r="I562">
            <v>-20000</v>
          </cell>
          <cell r="J562">
            <v>0</v>
          </cell>
        </row>
        <row r="563">
          <cell r="A563">
            <v>1315730417</v>
          </cell>
          <cell r="B563" t="str">
            <v>דמי בחינות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</row>
        <row r="564">
          <cell r="A564">
            <v>1315730420</v>
          </cell>
          <cell r="B564" t="str">
            <v>השת' הורים בבריאות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</row>
        <row r="565">
          <cell r="A565">
            <v>1315730421</v>
          </cell>
          <cell r="B565" t="str">
            <v>הכנסות מפסיכולוג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A566">
            <v>1315730422</v>
          </cell>
          <cell r="B566" t="str">
            <v>ביטוח לאומי י"ג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</row>
        <row r="567">
          <cell r="A567">
            <v>1315730425</v>
          </cell>
          <cell r="B567" t="str">
            <v>הש' בלימודים-סיוון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</row>
        <row r="568">
          <cell r="A568">
            <v>1315730640</v>
          </cell>
          <cell r="B568" t="str">
            <v>שכר דירה מזנון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</row>
        <row r="569">
          <cell r="A569">
            <v>1315730915</v>
          </cell>
          <cell r="B569" t="str">
            <v>קייטנת קיץ בחטיבות ותיכוניים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A570">
            <v>1315730920</v>
          </cell>
          <cell r="B570" t="str">
            <v>השת' הממשלה בשכל"מ</v>
          </cell>
          <cell r="C570">
            <v>-7516000</v>
          </cell>
          <cell r="D570">
            <v>-7648285.7199999997</v>
          </cell>
          <cell r="E570">
            <v>0</v>
          </cell>
          <cell r="F570">
            <v>-7648285.7199999997</v>
          </cell>
          <cell r="G570">
            <v>132285.72</v>
          </cell>
          <cell r="H570">
            <v>101.76</v>
          </cell>
          <cell r="I570">
            <v>-7516000</v>
          </cell>
          <cell r="J570">
            <v>-7648285.7199999997</v>
          </cell>
        </row>
        <row r="571">
          <cell r="A571">
            <v>1315730921</v>
          </cell>
          <cell r="B571" t="str">
            <v>השתת' ממשלה - חט"ב</v>
          </cell>
          <cell r="C571">
            <v>-1000000</v>
          </cell>
          <cell r="D571">
            <v>-1237706.28</v>
          </cell>
          <cell r="E571">
            <v>0</v>
          </cell>
          <cell r="F571">
            <v>-1237706.28</v>
          </cell>
          <cell r="G571">
            <v>237706.28</v>
          </cell>
          <cell r="H571">
            <v>123.77</v>
          </cell>
          <cell r="I571">
            <v>-1000000</v>
          </cell>
          <cell r="J571">
            <v>-1237706.28</v>
          </cell>
        </row>
        <row r="572">
          <cell r="A572">
            <v>1315730922</v>
          </cell>
          <cell r="B572" t="str">
            <v>שעורי עזר לעולים</v>
          </cell>
          <cell r="C572">
            <v>0</v>
          </cell>
          <cell r="D572">
            <v>-16409.580000000002</v>
          </cell>
          <cell r="E572">
            <v>0</v>
          </cell>
          <cell r="F572">
            <v>-16409.580000000002</v>
          </cell>
          <cell r="G572">
            <v>16409.580000000002</v>
          </cell>
          <cell r="H572">
            <v>0</v>
          </cell>
          <cell r="I572">
            <v>0</v>
          </cell>
          <cell r="J572">
            <v>-16409.580000000002</v>
          </cell>
        </row>
        <row r="573">
          <cell r="A573">
            <v>1315730923</v>
          </cell>
          <cell r="B573" t="str">
            <v>שעורי עזר לנכים</v>
          </cell>
          <cell r="C573">
            <v>0</v>
          </cell>
          <cell r="D573">
            <v>-4974.51</v>
          </cell>
          <cell r="E573">
            <v>0</v>
          </cell>
          <cell r="F573">
            <v>-4974.51</v>
          </cell>
          <cell r="G573">
            <v>4974.51</v>
          </cell>
          <cell r="H573">
            <v>0</v>
          </cell>
          <cell r="I573">
            <v>0</v>
          </cell>
          <cell r="J573">
            <v>-4974.51</v>
          </cell>
        </row>
        <row r="574">
          <cell r="A574">
            <v>1315730924</v>
          </cell>
          <cell r="B574" t="str">
            <v>הזדמנות ראשונה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</row>
        <row r="575">
          <cell r="A575">
            <v>1315730925</v>
          </cell>
          <cell r="B575" t="str">
            <v>קרן השתלמות לשכ"ל</v>
          </cell>
          <cell r="C575">
            <v>-554100</v>
          </cell>
          <cell r="D575">
            <v>-560437.62</v>
          </cell>
          <cell r="E575">
            <v>0</v>
          </cell>
          <cell r="F575">
            <v>-560437.62</v>
          </cell>
          <cell r="G575">
            <v>6337.62</v>
          </cell>
          <cell r="H575">
            <v>101.14</v>
          </cell>
          <cell r="I575">
            <v>-554100</v>
          </cell>
          <cell r="J575">
            <v>-560437.62</v>
          </cell>
        </row>
        <row r="576">
          <cell r="A576">
            <v>1315730926</v>
          </cell>
          <cell r="B576" t="str">
            <v>השאלת מורים לחט"ב</v>
          </cell>
          <cell r="C576">
            <v>0</v>
          </cell>
          <cell r="D576">
            <v>-82865.09</v>
          </cell>
          <cell r="E576">
            <v>0</v>
          </cell>
          <cell r="F576">
            <v>-82865.09</v>
          </cell>
          <cell r="G576">
            <v>82865.09</v>
          </cell>
          <cell r="H576">
            <v>0</v>
          </cell>
          <cell r="I576">
            <v>0</v>
          </cell>
          <cell r="J576">
            <v>-82865.09</v>
          </cell>
        </row>
        <row r="577">
          <cell r="A577">
            <v>1315730927</v>
          </cell>
          <cell r="B577" t="str">
            <v>תכנית גי"א / מש"ב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</row>
        <row r="578">
          <cell r="A578">
            <v>1315730928</v>
          </cell>
          <cell r="B578" t="str">
            <v>ליווי לטיולים</v>
          </cell>
          <cell r="C578">
            <v>-133300</v>
          </cell>
          <cell r="D578">
            <v>-130013.26</v>
          </cell>
          <cell r="E578">
            <v>0</v>
          </cell>
          <cell r="F578">
            <v>-130013.26</v>
          </cell>
          <cell r="G578">
            <v>-3286.74</v>
          </cell>
          <cell r="H578">
            <v>97.53</v>
          </cell>
          <cell r="I578">
            <v>-133300</v>
          </cell>
          <cell r="J578">
            <v>-130013.26</v>
          </cell>
        </row>
        <row r="579">
          <cell r="A579">
            <v>1315730930</v>
          </cell>
          <cell r="B579" t="str">
            <v>עוז לתמורה</v>
          </cell>
          <cell r="C579">
            <v>-3878800</v>
          </cell>
          <cell r="D579">
            <v>-4130037.37</v>
          </cell>
          <cell r="E579">
            <v>0</v>
          </cell>
          <cell r="F579">
            <v>-4130037.37</v>
          </cell>
          <cell r="G579">
            <v>251237.37</v>
          </cell>
          <cell r="H579">
            <v>106.47</v>
          </cell>
          <cell r="I579">
            <v>-3878800</v>
          </cell>
          <cell r="J579">
            <v>-4130037.37</v>
          </cell>
        </row>
        <row r="580">
          <cell r="A580">
            <v>1315730932</v>
          </cell>
          <cell r="B580" t="str">
            <v>גמול בגרות אחוזי</v>
          </cell>
          <cell r="C580">
            <v>-208000</v>
          </cell>
          <cell r="D580">
            <v>-197774.07</v>
          </cell>
          <cell r="E580">
            <v>0</v>
          </cell>
          <cell r="F580">
            <v>-197774.07</v>
          </cell>
          <cell r="G580">
            <v>-10225.93</v>
          </cell>
          <cell r="H580">
            <v>95.08</v>
          </cell>
          <cell r="I580">
            <v>-208000</v>
          </cell>
          <cell r="J580">
            <v>-197774.07</v>
          </cell>
        </row>
        <row r="581">
          <cell r="A581">
            <v>1315730933</v>
          </cell>
          <cell r="B581" t="str">
            <v>תכנית לאומית-קידום אנגלית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</row>
        <row r="582">
          <cell r="A582">
            <v>1315730934</v>
          </cell>
          <cell r="B582" t="str">
            <v>הצטיידות טכנולוגית במעבדות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</row>
        <row r="583">
          <cell r="A583">
            <v>1315730938</v>
          </cell>
          <cell r="B583" t="str">
            <v>השת' משרד החינוך בטיולים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</row>
        <row r="584">
          <cell r="A584">
            <v>1315730939</v>
          </cell>
          <cell r="B584" t="str">
            <v>פרוייקט "מניפה"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A585">
            <v>1315730952</v>
          </cell>
          <cell r="B585" t="str">
            <v>חט"ב-הכלה והשתלבות</v>
          </cell>
          <cell r="C585">
            <v>-60300</v>
          </cell>
          <cell r="D585">
            <v>-78995</v>
          </cell>
          <cell r="E585">
            <v>0</v>
          </cell>
          <cell r="F585">
            <v>-78995</v>
          </cell>
          <cell r="G585">
            <v>18695</v>
          </cell>
          <cell r="H585">
            <v>131</v>
          </cell>
          <cell r="I585">
            <v>-60300</v>
          </cell>
          <cell r="J585">
            <v>-78995</v>
          </cell>
        </row>
        <row r="586">
          <cell r="A586">
            <v>1315730953</v>
          </cell>
          <cell r="B586" t="str">
            <v>מערכת גפ"ן</v>
          </cell>
          <cell r="C586">
            <v>-279600</v>
          </cell>
          <cell r="D586">
            <v>-347758.96</v>
          </cell>
          <cell r="E586">
            <v>0</v>
          </cell>
          <cell r="F586">
            <v>-347758.96</v>
          </cell>
          <cell r="G586">
            <v>68158.960000000006</v>
          </cell>
          <cell r="H586">
            <v>124.37</v>
          </cell>
          <cell r="I586">
            <v>-279600</v>
          </cell>
          <cell r="J586">
            <v>-347758.96</v>
          </cell>
        </row>
        <row r="587">
          <cell r="A587">
            <v>1315730990</v>
          </cell>
          <cell r="B587" t="str">
            <v>קשישים-שוויון חברתי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</row>
        <row r="588">
          <cell r="A588">
            <v>1315740312</v>
          </cell>
          <cell r="B588" t="str">
            <v>מסיבות כיתתיות</v>
          </cell>
          <cell r="C588">
            <v>0</v>
          </cell>
          <cell r="D588">
            <v>-31920</v>
          </cell>
          <cell r="E588">
            <v>0</v>
          </cell>
          <cell r="F588">
            <v>-31920</v>
          </cell>
          <cell r="G588">
            <v>31920</v>
          </cell>
          <cell r="H588">
            <v>0</v>
          </cell>
          <cell r="I588">
            <v>0</v>
          </cell>
          <cell r="J588">
            <v>-31920</v>
          </cell>
        </row>
        <row r="589">
          <cell r="A589">
            <v>1315740416</v>
          </cell>
          <cell r="B589" t="str">
            <v>פר' קשישים-משתתפים</v>
          </cell>
          <cell r="C589">
            <v>-70000</v>
          </cell>
          <cell r="D589">
            <v>0</v>
          </cell>
          <cell r="E589">
            <v>0</v>
          </cell>
          <cell r="F589">
            <v>0</v>
          </cell>
          <cell r="G589">
            <v>-70000</v>
          </cell>
          <cell r="H589">
            <v>0</v>
          </cell>
          <cell r="I589">
            <v>-70000</v>
          </cell>
          <cell r="J589">
            <v>0</v>
          </cell>
        </row>
        <row r="590">
          <cell r="A590">
            <v>1315740417</v>
          </cell>
          <cell r="B590" t="str">
            <v>דמי בחינות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A591">
            <v>1315740420</v>
          </cell>
          <cell r="B591" t="str">
            <v>השת' הורים באולפן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</row>
        <row r="592">
          <cell r="A592">
            <v>1315740425</v>
          </cell>
          <cell r="B592" t="str">
            <v>השת'תלמידים-שעורים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</row>
        <row r="593">
          <cell r="A593">
            <v>1315740915</v>
          </cell>
          <cell r="B593" t="str">
            <v>קייטנת קיץ בחטיבות ותיכוניים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A594">
            <v>1315740920</v>
          </cell>
          <cell r="B594" t="str">
            <v>השת' הממשלה בשכל"מ</v>
          </cell>
          <cell r="C594">
            <v>-18680000</v>
          </cell>
          <cell r="D594">
            <v>-18447711.350000001</v>
          </cell>
          <cell r="E594">
            <v>0</v>
          </cell>
          <cell r="F594">
            <v>-18447711.350000001</v>
          </cell>
          <cell r="G594">
            <v>-232288.65</v>
          </cell>
          <cell r="H594">
            <v>98.75</v>
          </cell>
          <cell r="I594">
            <v>-18680000</v>
          </cell>
          <cell r="J594">
            <v>-18447711.350000001</v>
          </cell>
        </row>
        <row r="595">
          <cell r="A595">
            <v>1315740921</v>
          </cell>
          <cell r="B595" t="str">
            <v>השתת' ממשלה - חט"ב</v>
          </cell>
          <cell r="C595">
            <v>-2703700</v>
          </cell>
          <cell r="D595">
            <v>-2735959.67</v>
          </cell>
          <cell r="E595">
            <v>0</v>
          </cell>
          <cell r="F595">
            <v>-2735959.67</v>
          </cell>
          <cell r="G595">
            <v>32259.67</v>
          </cell>
          <cell r="H595">
            <v>101.19</v>
          </cell>
          <cell r="I595">
            <v>-2703700</v>
          </cell>
          <cell r="J595">
            <v>-2735959.67</v>
          </cell>
        </row>
        <row r="596">
          <cell r="A596">
            <v>1315740922</v>
          </cell>
          <cell r="B596" t="str">
            <v>שעורי עזר לעולים</v>
          </cell>
          <cell r="C596">
            <v>0</v>
          </cell>
          <cell r="D596">
            <v>-125211.32</v>
          </cell>
          <cell r="E596">
            <v>0</v>
          </cell>
          <cell r="F596">
            <v>-125211.32</v>
          </cell>
          <cell r="G596">
            <v>125211.32</v>
          </cell>
          <cell r="H596">
            <v>0</v>
          </cell>
          <cell r="I596">
            <v>0</v>
          </cell>
          <cell r="J596">
            <v>-125211.32</v>
          </cell>
        </row>
        <row r="597">
          <cell r="A597">
            <v>1315740923</v>
          </cell>
          <cell r="B597" t="str">
            <v>שעורי עזר לנכים</v>
          </cell>
          <cell r="C597">
            <v>0</v>
          </cell>
          <cell r="D597">
            <v>-9469.0499999999993</v>
          </cell>
          <cell r="E597">
            <v>0</v>
          </cell>
          <cell r="F597">
            <v>-9469.0499999999993</v>
          </cell>
          <cell r="G597">
            <v>9469.0499999999993</v>
          </cell>
          <cell r="H597">
            <v>0</v>
          </cell>
          <cell r="I597">
            <v>0</v>
          </cell>
          <cell r="J597">
            <v>-9469.0499999999993</v>
          </cell>
        </row>
        <row r="598">
          <cell r="A598">
            <v>1315740924</v>
          </cell>
          <cell r="B598" t="str">
            <v>תיגבור יהדות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</row>
        <row r="599">
          <cell r="A599">
            <v>1315740925</v>
          </cell>
          <cell r="B599" t="str">
            <v>קרן השתלמות לשכ"ל</v>
          </cell>
          <cell r="C599">
            <v>-1476200</v>
          </cell>
          <cell r="D599">
            <v>-1396938.97</v>
          </cell>
          <cell r="E599">
            <v>0</v>
          </cell>
          <cell r="F599">
            <v>-1396938.97</v>
          </cell>
          <cell r="G599">
            <v>-79261.03</v>
          </cell>
          <cell r="H599">
            <v>94.63</v>
          </cell>
          <cell r="I599">
            <v>-1476200</v>
          </cell>
          <cell r="J599">
            <v>-1396938.97</v>
          </cell>
        </row>
        <row r="600">
          <cell r="A600">
            <v>1315740926</v>
          </cell>
          <cell r="B600" t="str">
            <v>השאלת מורים לחט"ב</v>
          </cell>
          <cell r="C600">
            <v>-132500</v>
          </cell>
          <cell r="D600">
            <v>-136379.70000000001</v>
          </cell>
          <cell r="E600">
            <v>0</v>
          </cell>
          <cell r="F600">
            <v>-136379.70000000001</v>
          </cell>
          <cell r="G600">
            <v>3879.7</v>
          </cell>
          <cell r="H600">
            <v>102.92</v>
          </cell>
          <cell r="I600">
            <v>-132500</v>
          </cell>
          <cell r="J600">
            <v>-136379.70000000001</v>
          </cell>
        </row>
        <row r="601">
          <cell r="A601">
            <v>1315740927</v>
          </cell>
          <cell r="B601" t="str">
            <v>תכנית גי"א / מש"ב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</row>
        <row r="602">
          <cell r="A602">
            <v>1315740928</v>
          </cell>
          <cell r="B602" t="str">
            <v>ליווי לטיולים</v>
          </cell>
          <cell r="C602">
            <v>-396000</v>
          </cell>
          <cell r="D602">
            <v>-371547.28</v>
          </cell>
          <cell r="E602">
            <v>0</v>
          </cell>
          <cell r="F602">
            <v>-371547.28</v>
          </cell>
          <cell r="G602">
            <v>-24452.720000000001</v>
          </cell>
          <cell r="H602">
            <v>93.82</v>
          </cell>
          <cell r="I602">
            <v>-396000</v>
          </cell>
          <cell r="J602">
            <v>-371547.28</v>
          </cell>
        </row>
        <row r="603">
          <cell r="A603">
            <v>1315740930</v>
          </cell>
          <cell r="B603" t="str">
            <v>עוז לתמורה</v>
          </cell>
          <cell r="C603">
            <v>-9766300</v>
          </cell>
          <cell r="D603">
            <v>-9999531.2899999991</v>
          </cell>
          <cell r="E603">
            <v>0</v>
          </cell>
          <cell r="F603">
            <v>-9999531.2899999991</v>
          </cell>
          <cell r="G603">
            <v>233231.29</v>
          </cell>
          <cell r="H603">
            <v>102.38</v>
          </cell>
          <cell r="I603">
            <v>-9766300</v>
          </cell>
          <cell r="J603">
            <v>-9999531.2899999991</v>
          </cell>
        </row>
        <row r="604">
          <cell r="A604">
            <v>1315740932</v>
          </cell>
          <cell r="B604" t="str">
            <v>גמול בגרות אחוזי</v>
          </cell>
          <cell r="C604">
            <v>-559500</v>
          </cell>
          <cell r="D604">
            <v>-516136.28</v>
          </cell>
          <cell r="E604">
            <v>0</v>
          </cell>
          <cell r="F604">
            <v>-516136.28</v>
          </cell>
          <cell r="G604">
            <v>-43363.72</v>
          </cell>
          <cell r="H604">
            <v>92.24</v>
          </cell>
          <cell r="I604">
            <v>-559500</v>
          </cell>
          <cell r="J604">
            <v>-516136.28</v>
          </cell>
        </row>
        <row r="605">
          <cell r="A605">
            <v>1315740933</v>
          </cell>
          <cell r="B605" t="str">
            <v>תכנית לאומית-קידום אנגלית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</row>
        <row r="606">
          <cell r="A606">
            <v>1315740934</v>
          </cell>
          <cell r="B606" t="str">
            <v>הצטיידות טכנולוגית במעבדות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</row>
        <row r="607">
          <cell r="A607">
            <v>1315740938</v>
          </cell>
          <cell r="B607" t="str">
            <v>השת' משרד החינוך בטיולים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</row>
        <row r="608">
          <cell r="A608">
            <v>1315740952</v>
          </cell>
          <cell r="B608" t="str">
            <v>חט"ב-הכלה והשתלבות</v>
          </cell>
          <cell r="C608">
            <v>-116000</v>
          </cell>
          <cell r="D608">
            <v>-46170</v>
          </cell>
          <cell r="E608">
            <v>0</v>
          </cell>
          <cell r="F608">
            <v>-46170</v>
          </cell>
          <cell r="G608">
            <v>-69830</v>
          </cell>
          <cell r="H608">
            <v>39.799999999999997</v>
          </cell>
          <cell r="I608">
            <v>-116000</v>
          </cell>
          <cell r="J608">
            <v>-46170</v>
          </cell>
        </row>
        <row r="609">
          <cell r="A609">
            <v>1315740953</v>
          </cell>
          <cell r="B609" t="str">
            <v>מערכת גפ"ן</v>
          </cell>
          <cell r="C609">
            <v>-340700</v>
          </cell>
          <cell r="D609">
            <v>-419797.48</v>
          </cell>
          <cell r="E609">
            <v>0</v>
          </cell>
          <cell r="F609">
            <v>-419797.48</v>
          </cell>
          <cell r="G609">
            <v>79097.48</v>
          </cell>
          <cell r="H609">
            <v>123.21</v>
          </cell>
          <cell r="I609">
            <v>-340700</v>
          </cell>
          <cell r="J609">
            <v>-419797.48</v>
          </cell>
        </row>
        <row r="610">
          <cell r="A610">
            <v>1315740990</v>
          </cell>
          <cell r="B610" t="str">
            <v>קשישים-שוויון חברתי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</row>
        <row r="611">
          <cell r="A611">
            <v>1315750312</v>
          </cell>
          <cell r="B611" t="str">
            <v>מסיבות כיתתיות</v>
          </cell>
          <cell r="C611">
            <v>0</v>
          </cell>
          <cell r="D611">
            <v>-24540</v>
          </cell>
          <cell r="E611">
            <v>0</v>
          </cell>
          <cell r="F611">
            <v>-24540</v>
          </cell>
          <cell r="G611">
            <v>24540</v>
          </cell>
          <cell r="H611">
            <v>0</v>
          </cell>
          <cell r="I611">
            <v>0</v>
          </cell>
          <cell r="J611">
            <v>-24540</v>
          </cell>
        </row>
        <row r="612">
          <cell r="A612">
            <v>1315750416</v>
          </cell>
          <cell r="B612" t="str">
            <v>פר' קשישים - משתתפים</v>
          </cell>
          <cell r="C612">
            <v>-30000</v>
          </cell>
          <cell r="D612">
            <v>0</v>
          </cell>
          <cell r="E612">
            <v>0</v>
          </cell>
          <cell r="F612">
            <v>0</v>
          </cell>
          <cell r="G612">
            <v>-30000</v>
          </cell>
          <cell r="H612">
            <v>0</v>
          </cell>
          <cell r="I612">
            <v>-30000</v>
          </cell>
          <cell r="J612">
            <v>0</v>
          </cell>
        </row>
        <row r="613">
          <cell r="A613">
            <v>1315750417</v>
          </cell>
          <cell r="B613" t="str">
            <v>דמי בחינות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</row>
        <row r="614">
          <cell r="A614">
            <v>1315750420</v>
          </cell>
          <cell r="B614" t="str">
            <v>השת' הורים בבריאות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</row>
        <row r="615">
          <cell r="A615">
            <v>1315750640</v>
          </cell>
          <cell r="B615" t="str">
            <v>שכר דירה מזנון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A616">
            <v>1315750915</v>
          </cell>
          <cell r="B616" t="str">
            <v>קייטנת קיץ בחטיבות ותיכוניים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</row>
        <row r="617">
          <cell r="A617">
            <v>1315750920</v>
          </cell>
          <cell r="B617" t="str">
            <v>השת' הממשלה בשכל"מ</v>
          </cell>
          <cell r="C617">
            <v>-14044800</v>
          </cell>
          <cell r="D617">
            <v>-15327035.140000001</v>
          </cell>
          <cell r="E617">
            <v>0</v>
          </cell>
          <cell r="F617">
            <v>-15327035.140000001</v>
          </cell>
          <cell r="G617">
            <v>1282235.1399999999</v>
          </cell>
          <cell r="H617">
            <v>109.12</v>
          </cell>
          <cell r="I617">
            <v>-14044800</v>
          </cell>
          <cell r="J617">
            <v>-15327035.140000001</v>
          </cell>
        </row>
        <row r="618">
          <cell r="A618">
            <v>1315750921</v>
          </cell>
          <cell r="B618" t="str">
            <v>השתת' ממשלה - חט"ב</v>
          </cell>
          <cell r="C618">
            <v>-1524700</v>
          </cell>
          <cell r="D618">
            <v>-1443451.11</v>
          </cell>
          <cell r="E618">
            <v>0</v>
          </cell>
          <cell r="F618">
            <v>-1443451.11</v>
          </cell>
          <cell r="G618">
            <v>-81248.89</v>
          </cell>
          <cell r="H618">
            <v>94.67</v>
          </cell>
          <cell r="I618">
            <v>-1524700</v>
          </cell>
          <cell r="J618">
            <v>-1443451.11</v>
          </cell>
        </row>
        <row r="619">
          <cell r="A619">
            <v>1315750922</v>
          </cell>
          <cell r="B619" t="str">
            <v>שעורי עזר לעולים</v>
          </cell>
          <cell r="C619">
            <v>0</v>
          </cell>
          <cell r="D619">
            <v>-3914.48</v>
          </cell>
          <cell r="E619">
            <v>0</v>
          </cell>
          <cell r="F619">
            <v>-3914.48</v>
          </cell>
          <cell r="G619">
            <v>3914.48</v>
          </cell>
          <cell r="H619">
            <v>0</v>
          </cell>
          <cell r="I619">
            <v>0</v>
          </cell>
          <cell r="J619">
            <v>-3914.48</v>
          </cell>
        </row>
        <row r="620">
          <cell r="A620">
            <v>1315750923</v>
          </cell>
          <cell r="B620" t="str">
            <v>שעורי עזר לנכים</v>
          </cell>
          <cell r="C620">
            <v>0</v>
          </cell>
          <cell r="D620">
            <v>-1154.6500000000001</v>
          </cell>
          <cell r="E620">
            <v>0</v>
          </cell>
          <cell r="F620">
            <v>-1154.6500000000001</v>
          </cell>
          <cell r="G620">
            <v>1154.6500000000001</v>
          </cell>
          <cell r="H620">
            <v>0</v>
          </cell>
          <cell r="I620">
            <v>0</v>
          </cell>
          <cell r="J620">
            <v>-1154.6500000000001</v>
          </cell>
        </row>
        <row r="621">
          <cell r="A621">
            <v>1315750925</v>
          </cell>
          <cell r="B621" t="str">
            <v>קרן השתלמות לשכ"ל</v>
          </cell>
          <cell r="C621">
            <v>-861300</v>
          </cell>
          <cell r="D621">
            <v>-971615.59</v>
          </cell>
          <cell r="E621">
            <v>0</v>
          </cell>
          <cell r="F621">
            <v>-971615.59</v>
          </cell>
          <cell r="G621">
            <v>110315.59</v>
          </cell>
          <cell r="H621">
            <v>112.8</v>
          </cell>
          <cell r="I621">
            <v>-861300</v>
          </cell>
          <cell r="J621">
            <v>-971615.59</v>
          </cell>
        </row>
        <row r="622">
          <cell r="A622">
            <v>1315750926</v>
          </cell>
          <cell r="B622" t="str">
            <v>השאלת מורים לחט"ב</v>
          </cell>
          <cell r="C622">
            <v>-70000</v>
          </cell>
          <cell r="D622">
            <v>-66649.17</v>
          </cell>
          <cell r="E622">
            <v>0</v>
          </cell>
          <cell r="F622">
            <v>-66649.17</v>
          </cell>
          <cell r="G622">
            <v>-3350.83</v>
          </cell>
          <cell r="H622">
            <v>95.21</v>
          </cell>
          <cell r="I622">
            <v>-70000</v>
          </cell>
          <cell r="J622">
            <v>-66649.17</v>
          </cell>
        </row>
        <row r="623">
          <cell r="A623">
            <v>1315750927</v>
          </cell>
          <cell r="B623" t="str">
            <v>תכנית גי"א / מש"ב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</row>
        <row r="624">
          <cell r="A624">
            <v>1315750928</v>
          </cell>
          <cell r="B624" t="str">
            <v>ליווי לטיולים</v>
          </cell>
          <cell r="C624">
            <v>-191000</v>
          </cell>
          <cell r="D624">
            <v>-212112.16</v>
          </cell>
          <cell r="E624">
            <v>0</v>
          </cell>
          <cell r="F624">
            <v>-212112.16</v>
          </cell>
          <cell r="G624">
            <v>21112.16</v>
          </cell>
          <cell r="H624">
            <v>111.05</v>
          </cell>
          <cell r="I624">
            <v>-191000</v>
          </cell>
          <cell r="J624">
            <v>-212112.16</v>
          </cell>
        </row>
        <row r="625">
          <cell r="A625">
            <v>1315750930</v>
          </cell>
          <cell r="B625" t="str">
            <v>עוז לתמורה</v>
          </cell>
          <cell r="C625">
            <v>-6275700</v>
          </cell>
          <cell r="D625">
            <v>-6692182.6299999999</v>
          </cell>
          <cell r="E625">
            <v>0</v>
          </cell>
          <cell r="F625">
            <v>-6692182.6299999999</v>
          </cell>
          <cell r="G625">
            <v>416482.63</v>
          </cell>
          <cell r="H625">
            <v>106.63</v>
          </cell>
          <cell r="I625">
            <v>-6275700</v>
          </cell>
          <cell r="J625">
            <v>-6692182.6299999999</v>
          </cell>
        </row>
        <row r="626">
          <cell r="A626">
            <v>1315750932</v>
          </cell>
          <cell r="B626" t="str">
            <v>גמול בגרות אחוזי</v>
          </cell>
          <cell r="C626">
            <v>-262000</v>
          </cell>
          <cell r="D626">
            <v>-283387.09000000003</v>
          </cell>
          <cell r="E626">
            <v>0</v>
          </cell>
          <cell r="F626">
            <v>-283387.09000000003</v>
          </cell>
          <cell r="G626">
            <v>21387.09</v>
          </cell>
          <cell r="H626">
            <v>108.16</v>
          </cell>
          <cell r="I626">
            <v>-262000</v>
          </cell>
          <cell r="J626">
            <v>-283387.09000000003</v>
          </cell>
        </row>
        <row r="627">
          <cell r="A627">
            <v>1315750933</v>
          </cell>
          <cell r="B627" t="str">
            <v>תכנית לאומית-קידום אנגלית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</row>
        <row r="628">
          <cell r="A628">
            <v>1315750934</v>
          </cell>
          <cell r="B628" t="str">
            <v>הצטיידות טכנולוגית במעבדות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A629">
            <v>1315750938</v>
          </cell>
          <cell r="B629" t="str">
            <v>השת' משרד החינוך בטיולים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</row>
        <row r="630">
          <cell r="A630">
            <v>1315750952</v>
          </cell>
          <cell r="B630" t="str">
            <v>חט"ב-הכלה והשתלבות</v>
          </cell>
          <cell r="C630">
            <v>-29800</v>
          </cell>
          <cell r="D630">
            <v>-26860</v>
          </cell>
          <cell r="E630">
            <v>0</v>
          </cell>
          <cell r="F630">
            <v>-26860</v>
          </cell>
          <cell r="G630">
            <v>-2940</v>
          </cell>
          <cell r="H630">
            <v>90.13</v>
          </cell>
          <cell r="I630">
            <v>-29800</v>
          </cell>
          <cell r="J630">
            <v>-26860</v>
          </cell>
        </row>
        <row r="631">
          <cell r="A631">
            <v>1315750953</v>
          </cell>
          <cell r="B631" t="str">
            <v>מערכת גפ"ן</v>
          </cell>
          <cell r="C631">
            <v>-306900</v>
          </cell>
          <cell r="D631">
            <v>-300243.59999999998</v>
          </cell>
          <cell r="E631">
            <v>0</v>
          </cell>
          <cell r="F631">
            <v>-300243.59999999998</v>
          </cell>
          <cell r="G631">
            <v>-6656.4</v>
          </cell>
          <cell r="H631">
            <v>97.83</v>
          </cell>
          <cell r="I631">
            <v>-306900</v>
          </cell>
          <cell r="J631">
            <v>-300243.59999999998</v>
          </cell>
        </row>
        <row r="632">
          <cell r="A632">
            <v>1315750990</v>
          </cell>
          <cell r="B632" t="str">
            <v>קשישים - שוויון חברתי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</row>
        <row r="633">
          <cell r="A633">
            <v>1315760312</v>
          </cell>
          <cell r="B633" t="str">
            <v>מסיבות כיתתיות</v>
          </cell>
          <cell r="C633">
            <v>0</v>
          </cell>
          <cell r="D633">
            <v>-8560</v>
          </cell>
          <cell r="E633">
            <v>0</v>
          </cell>
          <cell r="F633">
            <v>-8560</v>
          </cell>
          <cell r="G633">
            <v>8560</v>
          </cell>
          <cell r="H633">
            <v>0</v>
          </cell>
          <cell r="I633">
            <v>0</v>
          </cell>
          <cell r="J633">
            <v>-8560</v>
          </cell>
        </row>
        <row r="634">
          <cell r="A634">
            <v>1315760414</v>
          </cell>
          <cell r="B634" t="str">
            <v>שע' עזר-אולפנא(הורים)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A635">
            <v>1315760416</v>
          </cell>
          <cell r="B635" t="str">
            <v>פר' קשישים-משתתפים</v>
          </cell>
          <cell r="C635">
            <v>-20000</v>
          </cell>
          <cell r="D635">
            <v>0</v>
          </cell>
          <cell r="E635">
            <v>0</v>
          </cell>
          <cell r="F635">
            <v>0</v>
          </cell>
          <cell r="G635">
            <v>-20000</v>
          </cell>
          <cell r="H635">
            <v>0</v>
          </cell>
          <cell r="I635">
            <v>-20000</v>
          </cell>
          <cell r="J635">
            <v>0</v>
          </cell>
        </row>
        <row r="636">
          <cell r="A636">
            <v>1315760417</v>
          </cell>
          <cell r="B636" t="str">
            <v>דמי בחינות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</row>
        <row r="637">
          <cell r="A637">
            <v>1315760420</v>
          </cell>
          <cell r="B637" t="str">
            <v>השת' הורים בבריאות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A638">
            <v>1315760421</v>
          </cell>
          <cell r="B638" t="str">
            <v>הכנסות מפסיכולוג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</row>
        <row r="639">
          <cell r="A639">
            <v>1315760915</v>
          </cell>
          <cell r="B639" t="str">
            <v>קייטנת קיץ בחטיבות ותיכוניים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</row>
        <row r="640">
          <cell r="A640">
            <v>1315760920</v>
          </cell>
          <cell r="B640" t="str">
            <v>השת' הממשלה בשכל"מ</v>
          </cell>
          <cell r="C640">
            <v>-2646700</v>
          </cell>
          <cell r="D640">
            <v>-2551114.11</v>
          </cell>
          <cell r="E640">
            <v>0</v>
          </cell>
          <cell r="F640">
            <v>-2551114.11</v>
          </cell>
          <cell r="G640">
            <v>-95585.89</v>
          </cell>
          <cell r="H640">
            <v>96.38</v>
          </cell>
          <cell r="I640">
            <v>-2646700</v>
          </cell>
          <cell r="J640">
            <v>-2551114.11</v>
          </cell>
        </row>
        <row r="641">
          <cell r="A641">
            <v>1315760921</v>
          </cell>
          <cell r="B641" t="str">
            <v>השתת' ממשלה - חט"ב</v>
          </cell>
          <cell r="C641">
            <v>-457800</v>
          </cell>
          <cell r="D641">
            <v>-620536.61</v>
          </cell>
          <cell r="E641">
            <v>0</v>
          </cell>
          <cell r="F641">
            <v>-620536.61</v>
          </cell>
          <cell r="G641">
            <v>162736.60999999999</v>
          </cell>
          <cell r="H641">
            <v>135.54</v>
          </cell>
          <cell r="I641">
            <v>-457800</v>
          </cell>
          <cell r="J641">
            <v>-620536.61</v>
          </cell>
        </row>
        <row r="642">
          <cell r="A642">
            <v>1315760922</v>
          </cell>
          <cell r="B642" t="str">
            <v>שעורי עזר לעולים</v>
          </cell>
          <cell r="C642">
            <v>0</v>
          </cell>
          <cell r="D642">
            <v>-56098.400000000001</v>
          </cell>
          <cell r="E642">
            <v>0</v>
          </cell>
          <cell r="F642">
            <v>-56098.400000000001</v>
          </cell>
          <cell r="G642">
            <v>56098.400000000001</v>
          </cell>
          <cell r="H642">
            <v>0</v>
          </cell>
          <cell r="I642">
            <v>0</v>
          </cell>
          <cell r="J642">
            <v>-56098.400000000001</v>
          </cell>
        </row>
        <row r="643">
          <cell r="A643">
            <v>1315760923</v>
          </cell>
          <cell r="B643" t="str">
            <v>שעורי עזר לנכים</v>
          </cell>
          <cell r="C643">
            <v>0</v>
          </cell>
          <cell r="D643">
            <v>-12344.2</v>
          </cell>
          <cell r="E643">
            <v>0</v>
          </cell>
          <cell r="F643">
            <v>-12344.2</v>
          </cell>
          <cell r="G643">
            <v>12344.2</v>
          </cell>
          <cell r="H643">
            <v>0</v>
          </cell>
          <cell r="I643">
            <v>0</v>
          </cell>
          <cell r="J643">
            <v>-12344.2</v>
          </cell>
        </row>
        <row r="644">
          <cell r="A644">
            <v>1315760924</v>
          </cell>
          <cell r="B644" t="str">
            <v>שעות רב</v>
          </cell>
          <cell r="C644">
            <v>0</v>
          </cell>
          <cell r="D644">
            <v>-126281.60000000001</v>
          </cell>
          <cell r="E644">
            <v>0</v>
          </cell>
          <cell r="F644">
            <v>-126281.60000000001</v>
          </cell>
          <cell r="G644">
            <v>126281.60000000001</v>
          </cell>
          <cell r="H644">
            <v>0</v>
          </cell>
          <cell r="I644">
            <v>0</v>
          </cell>
          <cell r="J644">
            <v>-126281.60000000001</v>
          </cell>
        </row>
        <row r="645">
          <cell r="A645">
            <v>1315760925</v>
          </cell>
          <cell r="B645" t="str">
            <v>קרן השתלמות לשכ"ל</v>
          </cell>
          <cell r="C645">
            <v>-221500</v>
          </cell>
          <cell r="D645">
            <v>-184148.77</v>
          </cell>
          <cell r="E645">
            <v>0</v>
          </cell>
          <cell r="F645">
            <v>-184148.77</v>
          </cell>
          <cell r="G645">
            <v>-37351.230000000003</v>
          </cell>
          <cell r="H645">
            <v>83.13</v>
          </cell>
          <cell r="I645">
            <v>-221500</v>
          </cell>
          <cell r="J645">
            <v>-184148.77</v>
          </cell>
        </row>
        <row r="646">
          <cell r="A646">
            <v>1315760926</v>
          </cell>
          <cell r="B646" t="str">
            <v>השאלת מורים לחט"ב</v>
          </cell>
          <cell r="C646">
            <v>0</v>
          </cell>
          <cell r="D646">
            <v>-52680.13</v>
          </cell>
          <cell r="E646">
            <v>0</v>
          </cell>
          <cell r="F646">
            <v>-52680.13</v>
          </cell>
          <cell r="G646">
            <v>52680.13</v>
          </cell>
          <cell r="H646">
            <v>0</v>
          </cell>
          <cell r="I646">
            <v>0</v>
          </cell>
          <cell r="J646">
            <v>-52680.13</v>
          </cell>
        </row>
        <row r="647">
          <cell r="A647">
            <v>1315760927</v>
          </cell>
          <cell r="B647" t="str">
            <v>תכנית גי"א / מש"ב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</row>
        <row r="648">
          <cell r="A648">
            <v>1315760928</v>
          </cell>
          <cell r="B648" t="str">
            <v>ליווי לטיולים</v>
          </cell>
          <cell r="C648">
            <v>-59100</v>
          </cell>
          <cell r="D648">
            <v>-54562.21</v>
          </cell>
          <cell r="E648">
            <v>0</v>
          </cell>
          <cell r="F648">
            <v>-54562.21</v>
          </cell>
          <cell r="G648">
            <v>-4537.79</v>
          </cell>
          <cell r="H648">
            <v>92.32</v>
          </cell>
          <cell r="I648">
            <v>-59100</v>
          </cell>
          <cell r="J648">
            <v>-54562.21</v>
          </cell>
        </row>
        <row r="649">
          <cell r="A649">
            <v>1315760929</v>
          </cell>
          <cell r="B649" t="str">
            <v>אורח חיים בריא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A650">
            <v>1315760930</v>
          </cell>
          <cell r="B650" t="str">
            <v>עוז לתמורה</v>
          </cell>
          <cell r="C650">
            <v>-1620800</v>
          </cell>
          <cell r="D650">
            <v>-1693135.9</v>
          </cell>
          <cell r="E650">
            <v>0</v>
          </cell>
          <cell r="F650">
            <v>-1693135.9</v>
          </cell>
          <cell r="G650">
            <v>72335.899999999994</v>
          </cell>
          <cell r="H650">
            <v>104.46</v>
          </cell>
          <cell r="I650">
            <v>-1620800</v>
          </cell>
          <cell r="J650">
            <v>-1693135.9</v>
          </cell>
        </row>
        <row r="651">
          <cell r="A651">
            <v>1315760932</v>
          </cell>
          <cell r="B651" t="str">
            <v>גמול בגרות אחוזי</v>
          </cell>
          <cell r="C651">
            <v>-97500</v>
          </cell>
          <cell r="D651">
            <v>-85724.67</v>
          </cell>
          <cell r="E651">
            <v>0</v>
          </cell>
          <cell r="F651">
            <v>-85724.67</v>
          </cell>
          <cell r="G651">
            <v>-11775.33</v>
          </cell>
          <cell r="H651">
            <v>87.92</v>
          </cell>
          <cell r="I651">
            <v>-97500</v>
          </cell>
          <cell r="J651">
            <v>-85724.67</v>
          </cell>
        </row>
        <row r="652">
          <cell r="A652">
            <v>1315760933</v>
          </cell>
          <cell r="B652" t="str">
            <v>תכנית לאומית-קידום אנגלית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</row>
        <row r="653">
          <cell r="A653">
            <v>1315760934</v>
          </cell>
          <cell r="B653" t="str">
            <v>הצטיידות טכנולוגית במעבדות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</row>
        <row r="654">
          <cell r="A654">
            <v>1315760938</v>
          </cell>
          <cell r="B654" t="str">
            <v>השת' משרד החינוך בטיולים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</row>
        <row r="655">
          <cell r="A655">
            <v>1315760952</v>
          </cell>
          <cell r="B655" t="str">
            <v>חט"ב-הכלה והשתלבות</v>
          </cell>
          <cell r="C655">
            <v>-27800</v>
          </cell>
          <cell r="D655">
            <v>-17700</v>
          </cell>
          <cell r="E655">
            <v>0</v>
          </cell>
          <cell r="F655">
            <v>-17700</v>
          </cell>
          <cell r="G655">
            <v>-10100</v>
          </cell>
          <cell r="H655">
            <v>63.66</v>
          </cell>
          <cell r="I655">
            <v>-27800</v>
          </cell>
          <cell r="J655">
            <v>-17700</v>
          </cell>
        </row>
        <row r="656">
          <cell r="A656">
            <v>1315760953</v>
          </cell>
          <cell r="B656" t="str">
            <v>מערכת גפ"ן</v>
          </cell>
          <cell r="C656">
            <v>-162600</v>
          </cell>
          <cell r="D656">
            <v>-154489.42000000001</v>
          </cell>
          <cell r="E656">
            <v>0</v>
          </cell>
          <cell r="F656">
            <v>-154489.42000000001</v>
          </cell>
          <cell r="G656">
            <v>-8110.58</v>
          </cell>
          <cell r="H656">
            <v>95.01</v>
          </cell>
          <cell r="I656">
            <v>-162600</v>
          </cell>
          <cell r="J656">
            <v>-154489.42000000001</v>
          </cell>
        </row>
        <row r="657">
          <cell r="A657">
            <v>1315770312</v>
          </cell>
          <cell r="B657" t="str">
            <v>מסיבות כיתתיות</v>
          </cell>
          <cell r="C657">
            <v>0</v>
          </cell>
          <cell r="D657">
            <v>-29540</v>
          </cell>
          <cell r="E657">
            <v>0</v>
          </cell>
          <cell r="F657">
            <v>-29540</v>
          </cell>
          <cell r="G657">
            <v>29540</v>
          </cell>
          <cell r="H657">
            <v>0</v>
          </cell>
          <cell r="I657">
            <v>0</v>
          </cell>
          <cell r="J657">
            <v>-29540</v>
          </cell>
        </row>
        <row r="658">
          <cell r="A658">
            <v>1315770410</v>
          </cell>
          <cell r="B658" t="str">
            <v>תלמידי חוץ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A659">
            <v>1315770417</v>
          </cell>
          <cell r="B659" t="str">
            <v>דמי בחינות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</row>
        <row r="660">
          <cell r="A660">
            <v>1315770420</v>
          </cell>
          <cell r="B660" t="str">
            <v>השת' הורים בבריאות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</row>
        <row r="661">
          <cell r="A661">
            <v>1315770421</v>
          </cell>
          <cell r="B661" t="str">
            <v>הכנסות מפסיכולוג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</row>
        <row r="662">
          <cell r="A662">
            <v>1315770425</v>
          </cell>
          <cell r="B662" t="str">
            <v>השת'תלמידים-שעורים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</row>
        <row r="663">
          <cell r="A663">
            <v>1315770429</v>
          </cell>
          <cell r="B663" t="str">
            <v>אשכולות פיס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</row>
        <row r="664">
          <cell r="A664">
            <v>1315770915</v>
          </cell>
          <cell r="B664" t="str">
            <v>קייטנת קיץ בחטיבות ותיכוניים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A665">
            <v>1315770920</v>
          </cell>
          <cell r="B665" t="str">
            <v>השת' הממשלה בשכל"מ</v>
          </cell>
          <cell r="C665">
            <v>-10802000</v>
          </cell>
          <cell r="D665">
            <v>-10708348.32</v>
          </cell>
          <cell r="E665">
            <v>0</v>
          </cell>
          <cell r="F665">
            <v>-10708348.32</v>
          </cell>
          <cell r="G665">
            <v>-93651.68</v>
          </cell>
          <cell r="H665">
            <v>99.13</v>
          </cell>
          <cell r="I665">
            <v>-10802000</v>
          </cell>
          <cell r="J665">
            <v>-10708348.32</v>
          </cell>
        </row>
        <row r="666">
          <cell r="A666">
            <v>1315770921</v>
          </cell>
          <cell r="B666" t="str">
            <v>השתת' ממשלה - חט"ב</v>
          </cell>
          <cell r="C666">
            <v>-1792500</v>
          </cell>
          <cell r="D666">
            <v>-1806566.49</v>
          </cell>
          <cell r="E666">
            <v>0</v>
          </cell>
          <cell r="F666">
            <v>-1806566.49</v>
          </cell>
          <cell r="G666">
            <v>14066.49</v>
          </cell>
          <cell r="H666">
            <v>100.78</v>
          </cell>
          <cell r="I666">
            <v>-1792500</v>
          </cell>
          <cell r="J666">
            <v>-1806566.49</v>
          </cell>
        </row>
        <row r="667">
          <cell r="A667">
            <v>1315770922</v>
          </cell>
          <cell r="B667" t="str">
            <v>שעורי עזר לעולים</v>
          </cell>
          <cell r="C667">
            <v>0</v>
          </cell>
          <cell r="D667">
            <v>-17852.96</v>
          </cell>
          <cell r="E667">
            <v>0</v>
          </cell>
          <cell r="F667">
            <v>-17852.96</v>
          </cell>
          <cell r="G667">
            <v>17852.96</v>
          </cell>
          <cell r="H667">
            <v>0</v>
          </cell>
          <cell r="I667">
            <v>0</v>
          </cell>
          <cell r="J667">
            <v>-17852.96</v>
          </cell>
        </row>
        <row r="668">
          <cell r="A668">
            <v>1315770923</v>
          </cell>
          <cell r="B668" t="str">
            <v>שעורי עזר לנכים</v>
          </cell>
          <cell r="C668">
            <v>0</v>
          </cell>
          <cell r="D668">
            <v>-1154.6500000000001</v>
          </cell>
          <cell r="E668">
            <v>0</v>
          </cell>
          <cell r="F668">
            <v>-1154.6500000000001</v>
          </cell>
          <cell r="G668">
            <v>1154.6500000000001</v>
          </cell>
          <cell r="H668">
            <v>0</v>
          </cell>
          <cell r="I668">
            <v>0</v>
          </cell>
          <cell r="J668">
            <v>-1154.6500000000001</v>
          </cell>
        </row>
        <row r="669">
          <cell r="A669">
            <v>1315770924</v>
          </cell>
          <cell r="B669" t="str">
            <v>תיגבור יהדות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</row>
        <row r="670">
          <cell r="A670">
            <v>1315770925</v>
          </cell>
          <cell r="B670" t="str">
            <v>קרן השתלמות לשכ"ל</v>
          </cell>
          <cell r="C670">
            <v>-745100</v>
          </cell>
          <cell r="D670">
            <v>-779516.64</v>
          </cell>
          <cell r="E670">
            <v>0</v>
          </cell>
          <cell r="F670">
            <v>-779516.64</v>
          </cell>
          <cell r="G670">
            <v>34416.639999999999</v>
          </cell>
          <cell r="H670">
            <v>104.61</v>
          </cell>
          <cell r="I670">
            <v>-745100</v>
          </cell>
          <cell r="J670">
            <v>-779516.64</v>
          </cell>
        </row>
        <row r="671">
          <cell r="A671">
            <v>1315770926</v>
          </cell>
          <cell r="B671" t="str">
            <v>השאלת מורים לחט"ב</v>
          </cell>
          <cell r="C671">
            <v>0</v>
          </cell>
          <cell r="D671">
            <v>-20072.919999999998</v>
          </cell>
          <cell r="E671">
            <v>0</v>
          </cell>
          <cell r="F671">
            <v>-20072.919999999998</v>
          </cell>
          <cell r="G671">
            <v>20072.919999999998</v>
          </cell>
          <cell r="H671">
            <v>0</v>
          </cell>
          <cell r="I671">
            <v>0</v>
          </cell>
          <cell r="J671">
            <v>-20072.919999999998</v>
          </cell>
        </row>
        <row r="672">
          <cell r="A672">
            <v>1315770927</v>
          </cell>
          <cell r="B672" t="str">
            <v>תכנית גי"א / מש"ב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</row>
        <row r="673">
          <cell r="A673">
            <v>1315770928</v>
          </cell>
          <cell r="B673" t="str">
            <v>ליווי לטיולים</v>
          </cell>
          <cell r="C673">
            <v>-207200</v>
          </cell>
          <cell r="D673">
            <v>-210873.89</v>
          </cell>
          <cell r="E673">
            <v>0</v>
          </cell>
          <cell r="F673">
            <v>-210873.89</v>
          </cell>
          <cell r="G673">
            <v>3673.89</v>
          </cell>
          <cell r="H673">
            <v>101.77</v>
          </cell>
          <cell r="I673">
            <v>-207200</v>
          </cell>
          <cell r="J673">
            <v>-210873.89</v>
          </cell>
        </row>
        <row r="674">
          <cell r="A674">
            <v>1315770929</v>
          </cell>
          <cell r="B674" t="str">
            <v>אשכולות פיס</v>
          </cell>
          <cell r="C674">
            <v>-493600</v>
          </cell>
          <cell r="D674">
            <v>-504810.01</v>
          </cell>
          <cell r="E674">
            <v>0</v>
          </cell>
          <cell r="F674">
            <v>-504810.01</v>
          </cell>
          <cell r="G674">
            <v>11210.01</v>
          </cell>
          <cell r="H674">
            <v>102.27</v>
          </cell>
          <cell r="I674">
            <v>-493600</v>
          </cell>
          <cell r="J674">
            <v>-504810.01</v>
          </cell>
        </row>
        <row r="675">
          <cell r="A675">
            <v>1315770930</v>
          </cell>
          <cell r="B675" t="str">
            <v>עוז לתמורה</v>
          </cell>
          <cell r="C675">
            <v>-5343000</v>
          </cell>
          <cell r="D675">
            <v>-5388798.6799999997</v>
          </cell>
          <cell r="E675">
            <v>0</v>
          </cell>
          <cell r="F675">
            <v>-5388798.6799999997</v>
          </cell>
          <cell r="G675">
            <v>45798.68</v>
          </cell>
          <cell r="H675">
            <v>100.85</v>
          </cell>
          <cell r="I675">
            <v>-5343000</v>
          </cell>
          <cell r="J675">
            <v>-5388798.6799999997</v>
          </cell>
        </row>
        <row r="676">
          <cell r="A676">
            <v>1315770932</v>
          </cell>
          <cell r="B676" t="str">
            <v>גמול בגרות אחוזי</v>
          </cell>
          <cell r="C676">
            <v>-300000</v>
          </cell>
          <cell r="D676">
            <v>-302042.46000000002</v>
          </cell>
          <cell r="E676">
            <v>0</v>
          </cell>
          <cell r="F676">
            <v>-302042.46000000002</v>
          </cell>
          <cell r="G676">
            <v>2042.46</v>
          </cell>
          <cell r="H676">
            <v>100.68</v>
          </cell>
          <cell r="I676">
            <v>-300000</v>
          </cell>
          <cell r="J676">
            <v>-302042.46000000002</v>
          </cell>
        </row>
        <row r="677">
          <cell r="A677">
            <v>1315770933</v>
          </cell>
          <cell r="B677" t="str">
            <v>תכנית לאומית-קידום אנגלית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</row>
        <row r="678">
          <cell r="A678">
            <v>1315770934</v>
          </cell>
          <cell r="B678" t="str">
            <v>הצטיידות טכנולוגית במעבדות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</row>
        <row r="679">
          <cell r="A679">
            <v>1315770938</v>
          </cell>
          <cell r="B679" t="str">
            <v>השת' משרד החינוך בטיולים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A680">
            <v>1315770952</v>
          </cell>
          <cell r="B680" t="str">
            <v>חט"ב-הכלה והשתלבות</v>
          </cell>
          <cell r="C680">
            <v>-36700</v>
          </cell>
          <cell r="D680">
            <v>-10000</v>
          </cell>
          <cell r="E680">
            <v>0</v>
          </cell>
          <cell r="F680">
            <v>-10000</v>
          </cell>
          <cell r="G680">
            <v>-26700</v>
          </cell>
          <cell r="H680">
            <v>27.24</v>
          </cell>
          <cell r="I680">
            <v>-36700</v>
          </cell>
          <cell r="J680">
            <v>-10000</v>
          </cell>
        </row>
        <row r="681">
          <cell r="A681">
            <v>1315770953</v>
          </cell>
          <cell r="B681" t="str">
            <v>מערכת גפ"ן</v>
          </cell>
          <cell r="C681">
            <v>-518400</v>
          </cell>
          <cell r="D681">
            <v>-385384.98</v>
          </cell>
          <cell r="E681">
            <v>0</v>
          </cell>
          <cell r="F681">
            <v>-385384.98</v>
          </cell>
          <cell r="G681">
            <v>-133015.01999999999</v>
          </cell>
          <cell r="H681">
            <v>74.34</v>
          </cell>
          <cell r="I681">
            <v>-518400</v>
          </cell>
          <cell r="J681">
            <v>-385384.98</v>
          </cell>
        </row>
        <row r="682">
          <cell r="A682">
            <v>1315780417</v>
          </cell>
          <cell r="B682" t="str">
            <v>דמי בחינות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</row>
        <row r="683">
          <cell r="A683">
            <v>1315780920</v>
          </cell>
          <cell r="B683" t="str">
            <v>השת' הממשלה בשכל"מ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</row>
        <row r="684">
          <cell r="A684">
            <v>1315780921</v>
          </cell>
          <cell r="B684" t="str">
            <v>השתת' משרד החינוך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</row>
        <row r="685">
          <cell r="A685">
            <v>1315780922</v>
          </cell>
          <cell r="B685" t="str">
            <v>שעורי עזר לעולים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A686">
            <v>1315780923</v>
          </cell>
          <cell r="B686" t="str">
            <v>שעורי עזר לנכים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</row>
        <row r="687">
          <cell r="A687">
            <v>1315780924</v>
          </cell>
          <cell r="B687" t="str">
            <v>תיגבור יהדות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</row>
        <row r="688">
          <cell r="A688">
            <v>1315780925</v>
          </cell>
          <cell r="B688" t="str">
            <v>קרן השתלמות לשכ"ל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</row>
        <row r="689">
          <cell r="A689">
            <v>1315780926</v>
          </cell>
          <cell r="B689" t="str">
            <v>השאלת מורים לחט"ב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A690">
            <v>1315780927</v>
          </cell>
          <cell r="B690" t="str">
            <v>"שעות גיל"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A691">
            <v>1315780928</v>
          </cell>
          <cell r="B691" t="str">
            <v>לווי לטיולים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</row>
        <row r="692">
          <cell r="A692">
            <v>1315780930</v>
          </cell>
          <cell r="B692" t="str">
            <v>עוז לתמורה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</row>
        <row r="693">
          <cell r="A693">
            <v>1315780932</v>
          </cell>
          <cell r="B693" t="str">
            <v>גמול בגרות אחוזי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</row>
        <row r="694">
          <cell r="A694">
            <v>1315780933</v>
          </cell>
          <cell r="B694" t="str">
            <v>תכנית לאומית-קידום אנגלית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</row>
        <row r="695">
          <cell r="A695">
            <v>1315780934</v>
          </cell>
          <cell r="B695" t="str">
            <v>הצטיידות טכנולוגית במעבדות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A696">
            <v>1315780938</v>
          </cell>
          <cell r="B696" t="str">
            <v>השת' משרד החינוך בטיולים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</row>
        <row r="697">
          <cell r="A697">
            <v>1315780952</v>
          </cell>
          <cell r="B697" t="str">
            <v>חט"ב-הכלה והשתלבות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</row>
        <row r="698">
          <cell r="A698">
            <v>1315781952</v>
          </cell>
          <cell r="B698" t="str">
            <v>חט"ב-הכלה והשתלבות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A699">
            <v>1315782952</v>
          </cell>
          <cell r="B699" t="str">
            <v>חט"ב-הכלה והשתלבות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</row>
        <row r="700">
          <cell r="A700">
            <v>1315790312</v>
          </cell>
          <cell r="B700" t="str">
            <v>מסיבות כיתתיות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</row>
        <row r="701">
          <cell r="A701">
            <v>1315790417</v>
          </cell>
          <cell r="B701" t="str">
            <v>דמי בחינות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A702">
            <v>1315790921</v>
          </cell>
          <cell r="B702" t="str">
            <v>השתת' משרד החינוך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</row>
        <row r="703">
          <cell r="A703">
            <v>1315790930</v>
          </cell>
          <cell r="B703" t="str">
            <v>עוז לתמורה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</row>
        <row r="704">
          <cell r="A704">
            <v>1315790933</v>
          </cell>
          <cell r="B704" t="str">
            <v>תכנית לאומית-קידום אנגלית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A705">
            <v>1315790938</v>
          </cell>
          <cell r="B705" t="str">
            <v>השת' משרד החינוך בטיולים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</row>
        <row r="706">
          <cell r="A706">
            <v>1315790952</v>
          </cell>
          <cell r="B706" t="str">
            <v>חט"ב-הכלה והשתלבות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</row>
        <row r="707">
          <cell r="A707">
            <v>1315800000</v>
          </cell>
          <cell r="B707" t="str">
            <v>בי"ס תיכון עתידים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</row>
        <row r="708">
          <cell r="A708">
            <v>1315800312</v>
          </cell>
          <cell r="B708" t="str">
            <v>מסיבות כיתתיות</v>
          </cell>
          <cell r="C708">
            <v>0</v>
          </cell>
          <cell r="D708">
            <v>-19860</v>
          </cell>
          <cell r="E708">
            <v>0</v>
          </cell>
          <cell r="F708">
            <v>-19860</v>
          </cell>
          <cell r="G708">
            <v>19860</v>
          </cell>
          <cell r="H708">
            <v>0</v>
          </cell>
          <cell r="I708">
            <v>0</v>
          </cell>
          <cell r="J708">
            <v>-19860</v>
          </cell>
        </row>
        <row r="709">
          <cell r="A709">
            <v>1315800416</v>
          </cell>
          <cell r="B709" t="str">
            <v>פר' קשישים-משתתפים</v>
          </cell>
          <cell r="C709">
            <v>-30000</v>
          </cell>
          <cell r="D709">
            <v>0</v>
          </cell>
          <cell r="E709">
            <v>0</v>
          </cell>
          <cell r="F709">
            <v>0</v>
          </cell>
          <cell r="G709">
            <v>-30000</v>
          </cell>
          <cell r="H709">
            <v>0</v>
          </cell>
          <cell r="I709">
            <v>-30000</v>
          </cell>
          <cell r="J709">
            <v>0</v>
          </cell>
        </row>
        <row r="710">
          <cell r="A710">
            <v>1315800417</v>
          </cell>
          <cell r="B710" t="str">
            <v>דמי בחינות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</row>
        <row r="711">
          <cell r="A711">
            <v>1315800420</v>
          </cell>
          <cell r="B711" t="str">
            <v>השת' הורים בבריאות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</row>
        <row r="712">
          <cell r="A712">
            <v>1315800640</v>
          </cell>
          <cell r="B712" t="str">
            <v>שכר דירה מזנון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A713">
            <v>1315800915</v>
          </cell>
          <cell r="B713" t="str">
            <v>קייטנת קיץ בחטיבות ותיכוניים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</row>
        <row r="714">
          <cell r="A714">
            <v>1315800920</v>
          </cell>
          <cell r="B714" t="str">
            <v>השת' הממשלה בשכל"מ</v>
          </cell>
          <cell r="C714">
            <v>-7228500</v>
          </cell>
          <cell r="D714">
            <v>-7510083.6900000004</v>
          </cell>
          <cell r="E714">
            <v>0</v>
          </cell>
          <cell r="F714">
            <v>-7510083.6900000004</v>
          </cell>
          <cell r="G714">
            <v>281583.69</v>
          </cell>
          <cell r="H714">
            <v>103.89</v>
          </cell>
          <cell r="I714">
            <v>-7228500</v>
          </cell>
          <cell r="J714">
            <v>-7510083.6900000004</v>
          </cell>
        </row>
        <row r="715">
          <cell r="A715">
            <v>1315800921</v>
          </cell>
          <cell r="B715" t="str">
            <v>השתת' ממשלה - חט"ב</v>
          </cell>
          <cell r="C715">
            <v>-1096600</v>
          </cell>
          <cell r="D715">
            <v>-1253497.8899999999</v>
          </cell>
          <cell r="E715">
            <v>0</v>
          </cell>
          <cell r="F715">
            <v>-1253497.8899999999</v>
          </cell>
          <cell r="G715">
            <v>156897.89000000001</v>
          </cell>
          <cell r="H715">
            <v>114.3</v>
          </cell>
          <cell r="I715">
            <v>-1096600</v>
          </cell>
          <cell r="J715">
            <v>-1253497.8899999999</v>
          </cell>
        </row>
        <row r="716">
          <cell r="A716">
            <v>1315800922</v>
          </cell>
          <cell r="B716" t="str">
            <v>שעורי עזר לעולים</v>
          </cell>
          <cell r="C716">
            <v>0</v>
          </cell>
          <cell r="D716">
            <v>-86735.72</v>
          </cell>
          <cell r="E716">
            <v>0</v>
          </cell>
          <cell r="F716">
            <v>-86735.72</v>
          </cell>
          <cell r="G716">
            <v>86735.72</v>
          </cell>
          <cell r="H716">
            <v>0</v>
          </cell>
          <cell r="I716">
            <v>0</v>
          </cell>
          <cell r="J716">
            <v>-86735.72</v>
          </cell>
        </row>
        <row r="717">
          <cell r="A717">
            <v>1315800923</v>
          </cell>
          <cell r="B717" t="str">
            <v>שעורי עזר לנכים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</row>
        <row r="718">
          <cell r="A718">
            <v>1315800924</v>
          </cell>
          <cell r="B718" t="str">
            <v>תיגבור לימודי יהדות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</row>
        <row r="719">
          <cell r="A719">
            <v>1315800925</v>
          </cell>
          <cell r="B719" t="str">
            <v>קרן השתלמות לשכ"ל</v>
          </cell>
          <cell r="C719">
            <v>-521000</v>
          </cell>
          <cell r="D719">
            <v>-544018.13</v>
          </cell>
          <cell r="E719">
            <v>0</v>
          </cell>
          <cell r="F719">
            <v>-544018.13</v>
          </cell>
          <cell r="G719">
            <v>23018.13</v>
          </cell>
          <cell r="H719">
            <v>104.41</v>
          </cell>
          <cell r="I719">
            <v>-521000</v>
          </cell>
          <cell r="J719">
            <v>-544018.13</v>
          </cell>
        </row>
        <row r="720">
          <cell r="A720">
            <v>1315800926</v>
          </cell>
          <cell r="B720" t="str">
            <v>השאלת מורים לחט"ב</v>
          </cell>
          <cell r="C720">
            <v>0</v>
          </cell>
          <cell r="D720">
            <v>-66856.600000000006</v>
          </cell>
          <cell r="E720">
            <v>0</v>
          </cell>
          <cell r="F720">
            <v>-66856.600000000006</v>
          </cell>
          <cell r="G720">
            <v>66856.600000000006</v>
          </cell>
          <cell r="H720">
            <v>0</v>
          </cell>
          <cell r="I720">
            <v>0</v>
          </cell>
          <cell r="J720">
            <v>-66856.600000000006</v>
          </cell>
        </row>
        <row r="721">
          <cell r="A721">
            <v>1315800927</v>
          </cell>
          <cell r="B721" t="str">
            <v>תכנית  גי"א/ מש"ב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</row>
        <row r="722">
          <cell r="A722">
            <v>1315800928</v>
          </cell>
          <cell r="B722" t="str">
            <v>ליווי לטיולים</v>
          </cell>
          <cell r="C722">
            <v>-134100</v>
          </cell>
          <cell r="D722">
            <v>-141927.53</v>
          </cell>
          <cell r="E722">
            <v>0</v>
          </cell>
          <cell r="F722">
            <v>-141927.53</v>
          </cell>
          <cell r="G722">
            <v>7827.53</v>
          </cell>
          <cell r="H722">
            <v>105.83</v>
          </cell>
          <cell r="I722">
            <v>-134100</v>
          </cell>
          <cell r="J722">
            <v>-141927.53</v>
          </cell>
        </row>
        <row r="723">
          <cell r="A723">
            <v>1315800930</v>
          </cell>
          <cell r="B723" t="str">
            <v>עוז לתמורה</v>
          </cell>
          <cell r="C723">
            <v>-4012000</v>
          </cell>
          <cell r="D723">
            <v>-4211651.75</v>
          </cell>
          <cell r="E723">
            <v>0</v>
          </cell>
          <cell r="F723">
            <v>-4211651.75</v>
          </cell>
          <cell r="G723">
            <v>199651.75</v>
          </cell>
          <cell r="H723">
            <v>104.97</v>
          </cell>
          <cell r="I723">
            <v>-4012000</v>
          </cell>
          <cell r="J723">
            <v>-4211651.75</v>
          </cell>
        </row>
        <row r="724">
          <cell r="A724">
            <v>1315800932</v>
          </cell>
          <cell r="B724" t="str">
            <v>גמול בגרות אחוזי</v>
          </cell>
          <cell r="C724">
            <v>-214500</v>
          </cell>
          <cell r="D724">
            <v>-213834.43</v>
          </cell>
          <cell r="E724">
            <v>0</v>
          </cell>
          <cell r="F724">
            <v>-213834.43</v>
          </cell>
          <cell r="G724">
            <v>-665.57</v>
          </cell>
          <cell r="H724">
            <v>99.68</v>
          </cell>
          <cell r="I724">
            <v>-214500</v>
          </cell>
          <cell r="J724">
            <v>-213834.43</v>
          </cell>
        </row>
        <row r="725">
          <cell r="A725">
            <v>1315800933</v>
          </cell>
          <cell r="B725" t="str">
            <v>תכנית לאומית-קידום אנגלית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A726">
            <v>1315800934</v>
          </cell>
          <cell r="B726" t="str">
            <v>הצטיידות טכנולוגית במעבדות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</row>
        <row r="727">
          <cell r="A727">
            <v>1315800938</v>
          </cell>
          <cell r="B727" t="str">
            <v>השת' משרד החינוך בטיולים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</row>
        <row r="728">
          <cell r="A728">
            <v>1315800952</v>
          </cell>
          <cell r="B728" t="str">
            <v>חט"ב-הכלה והשתלבות</v>
          </cell>
          <cell r="C728">
            <v>-65900</v>
          </cell>
          <cell r="D728">
            <v>-48519</v>
          </cell>
          <cell r="E728">
            <v>0</v>
          </cell>
          <cell r="F728">
            <v>-48519</v>
          </cell>
          <cell r="G728">
            <v>-17381</v>
          </cell>
          <cell r="H728">
            <v>73.62</v>
          </cell>
          <cell r="I728">
            <v>-65900</v>
          </cell>
          <cell r="J728">
            <v>-48519</v>
          </cell>
        </row>
        <row r="729">
          <cell r="A729">
            <v>1315800953</v>
          </cell>
          <cell r="B729" t="str">
            <v>מערכת גפ"ן</v>
          </cell>
          <cell r="C729">
            <v>-353400</v>
          </cell>
          <cell r="D729">
            <v>-285303.59999999998</v>
          </cell>
          <cell r="E729">
            <v>0</v>
          </cell>
          <cell r="F729">
            <v>-285303.59999999998</v>
          </cell>
          <cell r="G729">
            <v>-68096.399999999994</v>
          </cell>
          <cell r="H729">
            <v>80.73</v>
          </cell>
          <cell r="I729">
            <v>-353400</v>
          </cell>
          <cell r="J729">
            <v>-285303.59999999998</v>
          </cell>
        </row>
        <row r="730">
          <cell r="A730">
            <v>1315800990</v>
          </cell>
          <cell r="B730" t="str">
            <v>קשישים-שוויון חברתי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</row>
        <row r="731">
          <cell r="A731">
            <v>1315810000</v>
          </cell>
          <cell r="B731" t="str">
            <v>בי"ס תיכון הייטק - היי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A732">
            <v>1315810312</v>
          </cell>
          <cell r="B732" t="str">
            <v>מסיבות כיתתיות</v>
          </cell>
          <cell r="C732">
            <v>0</v>
          </cell>
          <cell r="D732">
            <v>-12300</v>
          </cell>
          <cell r="E732">
            <v>0</v>
          </cell>
          <cell r="F732">
            <v>-12300</v>
          </cell>
          <cell r="G732">
            <v>12300</v>
          </cell>
          <cell r="H732">
            <v>0</v>
          </cell>
          <cell r="I732">
            <v>0</v>
          </cell>
          <cell r="J732">
            <v>-12300</v>
          </cell>
        </row>
        <row r="733">
          <cell r="A733">
            <v>1315810417</v>
          </cell>
          <cell r="B733" t="str">
            <v>דמי  בחינות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</row>
        <row r="734">
          <cell r="A734">
            <v>1315810420</v>
          </cell>
          <cell r="B734" t="str">
            <v>השת' הורים בבריאות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A735">
            <v>1315810915</v>
          </cell>
          <cell r="B735" t="str">
            <v>קייטנת קיץ בחטיבות ותיכוניים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</row>
        <row r="736">
          <cell r="A736">
            <v>1315810920</v>
          </cell>
          <cell r="B736" t="str">
            <v>השת' הממשלה שכל"מ</v>
          </cell>
          <cell r="C736">
            <v>-4037600</v>
          </cell>
          <cell r="D736">
            <v>-5626989.6299999999</v>
          </cell>
          <cell r="E736">
            <v>0</v>
          </cell>
          <cell r="F736">
            <v>-5626989.6299999999</v>
          </cell>
          <cell r="G736">
            <v>1589389.63</v>
          </cell>
          <cell r="H736">
            <v>139.36000000000001</v>
          </cell>
          <cell r="I736">
            <v>-4037600</v>
          </cell>
          <cell r="J736">
            <v>-5626989.6299999999</v>
          </cell>
        </row>
        <row r="737">
          <cell r="A737">
            <v>1315810921</v>
          </cell>
          <cell r="B737" t="str">
            <v>השתת' ממשלה - חט"ב</v>
          </cell>
          <cell r="C737">
            <v>-670700</v>
          </cell>
          <cell r="D737">
            <v>-790564.67</v>
          </cell>
          <cell r="E737">
            <v>0</v>
          </cell>
          <cell r="F737">
            <v>-790564.67</v>
          </cell>
          <cell r="G737">
            <v>119864.67</v>
          </cell>
          <cell r="H737">
            <v>117.87</v>
          </cell>
          <cell r="I737">
            <v>-670700</v>
          </cell>
          <cell r="J737">
            <v>-790564.67</v>
          </cell>
        </row>
        <row r="738">
          <cell r="A738">
            <v>1315810922</v>
          </cell>
          <cell r="B738" t="str">
            <v>שעורי עזר לעולים</v>
          </cell>
          <cell r="C738">
            <v>0</v>
          </cell>
          <cell r="D738">
            <v>-6999.01</v>
          </cell>
          <cell r="E738">
            <v>0</v>
          </cell>
          <cell r="F738">
            <v>-6999.01</v>
          </cell>
          <cell r="G738">
            <v>6999.01</v>
          </cell>
          <cell r="H738">
            <v>0</v>
          </cell>
          <cell r="I738">
            <v>0</v>
          </cell>
          <cell r="J738">
            <v>-6999.01</v>
          </cell>
        </row>
        <row r="739">
          <cell r="A739">
            <v>1315810923</v>
          </cell>
          <cell r="B739" t="str">
            <v>שעורי עזר לנכים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</row>
        <row r="740">
          <cell r="A740">
            <v>1315810924</v>
          </cell>
          <cell r="B740" t="str">
            <v>תיגבור לימודי יהדות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</row>
        <row r="741">
          <cell r="A741">
            <v>1315810925</v>
          </cell>
          <cell r="B741" t="str">
            <v>קרן השתלמות לשכ"ל</v>
          </cell>
          <cell r="C741">
            <v>-282000</v>
          </cell>
          <cell r="D741">
            <v>-341428.27</v>
          </cell>
          <cell r="E741">
            <v>0</v>
          </cell>
          <cell r="F741">
            <v>-341428.27</v>
          </cell>
          <cell r="G741">
            <v>59428.27</v>
          </cell>
          <cell r="H741">
            <v>121.07</v>
          </cell>
          <cell r="I741">
            <v>-282000</v>
          </cell>
          <cell r="J741">
            <v>-341428.27</v>
          </cell>
        </row>
        <row r="742">
          <cell r="A742">
            <v>1315810926</v>
          </cell>
          <cell r="B742" t="str">
            <v>השאלת מורים לחט"ב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A743">
            <v>1315810927</v>
          </cell>
          <cell r="B743" t="str">
            <v>תכנית גי"א / מש"ב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</row>
        <row r="744">
          <cell r="A744">
            <v>1315810928</v>
          </cell>
          <cell r="B744" t="str">
            <v>ליווי לטיולים</v>
          </cell>
          <cell r="C744">
            <v>-84100</v>
          </cell>
          <cell r="D744">
            <v>-89801.29</v>
          </cell>
          <cell r="E744">
            <v>0</v>
          </cell>
          <cell r="F744">
            <v>-89801.29</v>
          </cell>
          <cell r="G744">
            <v>5701.29</v>
          </cell>
          <cell r="H744">
            <v>106.77</v>
          </cell>
          <cell r="I744">
            <v>-84100</v>
          </cell>
          <cell r="J744">
            <v>-89801.29</v>
          </cell>
        </row>
        <row r="745">
          <cell r="A745">
            <v>1315810930</v>
          </cell>
          <cell r="B745" t="str">
            <v>עוז לתמורה</v>
          </cell>
          <cell r="C745">
            <v>-2218200</v>
          </cell>
          <cell r="D745">
            <v>-1981439.66</v>
          </cell>
          <cell r="E745">
            <v>0</v>
          </cell>
          <cell r="F745">
            <v>-1981439.66</v>
          </cell>
          <cell r="G745">
            <v>-236760.34</v>
          </cell>
          <cell r="H745">
            <v>89.32</v>
          </cell>
          <cell r="I745">
            <v>-2218200</v>
          </cell>
          <cell r="J745">
            <v>-1981439.66</v>
          </cell>
        </row>
        <row r="746">
          <cell r="A746">
            <v>1315810932</v>
          </cell>
          <cell r="B746" t="str">
            <v>גמול בגרות אחוזי</v>
          </cell>
          <cell r="C746">
            <v>-124800</v>
          </cell>
          <cell r="D746">
            <v>-120101.74</v>
          </cell>
          <cell r="E746">
            <v>0</v>
          </cell>
          <cell r="F746">
            <v>-120101.74</v>
          </cell>
          <cell r="G746">
            <v>-4698.26</v>
          </cell>
          <cell r="H746">
            <v>96.23</v>
          </cell>
          <cell r="I746">
            <v>-124800</v>
          </cell>
          <cell r="J746">
            <v>-120101.74</v>
          </cell>
        </row>
        <row r="747">
          <cell r="A747">
            <v>1315810933</v>
          </cell>
          <cell r="B747" t="str">
            <v>תכנית לאומית-קידום אנגלית</v>
          </cell>
          <cell r="C747">
            <v>0</v>
          </cell>
          <cell r="D747">
            <v>-5850</v>
          </cell>
          <cell r="E747">
            <v>0</v>
          </cell>
          <cell r="F747">
            <v>-5850</v>
          </cell>
          <cell r="G747">
            <v>5850</v>
          </cell>
          <cell r="H747">
            <v>0</v>
          </cell>
          <cell r="I747">
            <v>0</v>
          </cell>
          <cell r="J747">
            <v>-5850</v>
          </cell>
        </row>
        <row r="748">
          <cell r="A748">
            <v>1315810934</v>
          </cell>
          <cell r="B748" t="str">
            <v>הצטיידות טכנולוגית במעבדות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</row>
        <row r="749">
          <cell r="A749">
            <v>1315810938</v>
          </cell>
          <cell r="B749" t="str">
            <v>השתת' משרד החינוך בטיולים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A750">
            <v>1315810952</v>
          </cell>
          <cell r="B750" t="str">
            <v>חט"ב-הכלה והשתלבות</v>
          </cell>
          <cell r="C750">
            <v>-12700</v>
          </cell>
          <cell r="D750">
            <v>-13100</v>
          </cell>
          <cell r="E750">
            <v>0</v>
          </cell>
          <cell r="F750">
            <v>-13100</v>
          </cell>
          <cell r="G750">
            <v>400</v>
          </cell>
          <cell r="H750">
            <v>103.14</v>
          </cell>
          <cell r="I750">
            <v>-12700</v>
          </cell>
          <cell r="J750">
            <v>-13100</v>
          </cell>
        </row>
        <row r="751">
          <cell r="A751">
            <v>1315810953</v>
          </cell>
          <cell r="B751" t="str">
            <v>מערכת גפ"ן</v>
          </cell>
          <cell r="C751">
            <v>-137400</v>
          </cell>
          <cell r="D751">
            <v>-172256.44</v>
          </cell>
          <cell r="E751">
            <v>0</v>
          </cell>
          <cell r="F751">
            <v>-172256.44</v>
          </cell>
          <cell r="G751">
            <v>34856.44</v>
          </cell>
          <cell r="H751">
            <v>125.36</v>
          </cell>
          <cell r="I751">
            <v>-137400</v>
          </cell>
          <cell r="J751">
            <v>-172256.44</v>
          </cell>
        </row>
        <row r="752">
          <cell r="A752">
            <v>1315820312</v>
          </cell>
          <cell r="B752" t="str">
            <v>מסיבות כיתתיות</v>
          </cell>
          <cell r="C752">
            <v>0</v>
          </cell>
          <cell r="D752">
            <v>-5960</v>
          </cell>
          <cell r="E752">
            <v>0</v>
          </cell>
          <cell r="F752">
            <v>-5960</v>
          </cell>
          <cell r="G752">
            <v>5960</v>
          </cell>
          <cell r="H752">
            <v>0</v>
          </cell>
          <cell r="I752">
            <v>0</v>
          </cell>
          <cell r="J752">
            <v>-5960</v>
          </cell>
        </row>
        <row r="753">
          <cell r="A753">
            <v>1315820915</v>
          </cell>
          <cell r="B753" t="str">
            <v>קייטנת קיץ בחטיבות ותיכוניים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</row>
        <row r="754">
          <cell r="A754">
            <v>1315820920</v>
          </cell>
          <cell r="B754" t="str">
            <v>השתתפות הממשלה בשכל"מ</v>
          </cell>
          <cell r="C754">
            <v>-3676300</v>
          </cell>
          <cell r="D754">
            <v>-3837181.25</v>
          </cell>
          <cell r="E754">
            <v>0</v>
          </cell>
          <cell r="F754">
            <v>-3837181.25</v>
          </cell>
          <cell r="G754">
            <v>160881.25</v>
          </cell>
          <cell r="H754">
            <v>104.37</v>
          </cell>
          <cell r="I754">
            <v>-3676300</v>
          </cell>
          <cell r="J754">
            <v>-3837181.25</v>
          </cell>
        </row>
        <row r="755">
          <cell r="A755">
            <v>1315820923</v>
          </cell>
          <cell r="B755" t="str">
            <v>שעורי עזר לנכים</v>
          </cell>
          <cell r="C755">
            <v>0</v>
          </cell>
          <cell r="D755">
            <v>-63722.07</v>
          </cell>
          <cell r="E755">
            <v>0</v>
          </cell>
          <cell r="F755">
            <v>-63722.07</v>
          </cell>
          <cell r="G755">
            <v>63722.07</v>
          </cell>
          <cell r="H755">
            <v>0</v>
          </cell>
          <cell r="I755">
            <v>0</v>
          </cell>
          <cell r="J755">
            <v>-63722.07</v>
          </cell>
        </row>
        <row r="756">
          <cell r="A756">
            <v>1315820924</v>
          </cell>
          <cell r="B756" t="str">
            <v>תיגבור לימודי יהדות</v>
          </cell>
          <cell r="C756">
            <v>-50000</v>
          </cell>
          <cell r="D756">
            <v>0</v>
          </cell>
          <cell r="E756">
            <v>0</v>
          </cell>
          <cell r="F756">
            <v>0</v>
          </cell>
          <cell r="G756">
            <v>-50000</v>
          </cell>
          <cell r="H756">
            <v>0</v>
          </cell>
          <cell r="I756">
            <v>-50000</v>
          </cell>
          <cell r="J756">
            <v>0</v>
          </cell>
        </row>
        <row r="757">
          <cell r="A757">
            <v>1315820925</v>
          </cell>
          <cell r="B757" t="str">
            <v>קרן השתלמות לשכ"ל</v>
          </cell>
          <cell r="C757">
            <v>-273700</v>
          </cell>
          <cell r="D757">
            <v>-273485.12</v>
          </cell>
          <cell r="E757">
            <v>0</v>
          </cell>
          <cell r="F757">
            <v>-273485.12</v>
          </cell>
          <cell r="G757">
            <v>-214.88</v>
          </cell>
          <cell r="H757">
            <v>99.92</v>
          </cell>
          <cell r="I757">
            <v>-273700</v>
          </cell>
          <cell r="J757">
            <v>-273485.12</v>
          </cell>
        </row>
        <row r="758">
          <cell r="A758">
            <v>1315820927</v>
          </cell>
          <cell r="B758" t="str">
            <v>תכנית גי"א / מש"ב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</row>
        <row r="759">
          <cell r="A759">
            <v>1315820928</v>
          </cell>
          <cell r="B759" t="str">
            <v>ליווי לטיולים</v>
          </cell>
          <cell r="C759">
            <v>-68000</v>
          </cell>
          <cell r="D759">
            <v>-71456.429999999993</v>
          </cell>
          <cell r="E759">
            <v>0</v>
          </cell>
          <cell r="F759">
            <v>-71456.429999999993</v>
          </cell>
          <cell r="G759">
            <v>3456.43</v>
          </cell>
          <cell r="H759">
            <v>105.08</v>
          </cell>
          <cell r="I759">
            <v>-68000</v>
          </cell>
          <cell r="J759">
            <v>-71456.429999999993</v>
          </cell>
        </row>
        <row r="760">
          <cell r="A760">
            <v>1315820930</v>
          </cell>
          <cell r="B760" t="str">
            <v>עוז לתמורה</v>
          </cell>
          <cell r="C760">
            <v>-1606200</v>
          </cell>
          <cell r="D760">
            <v>-1696414.01</v>
          </cell>
          <cell r="E760">
            <v>0</v>
          </cell>
          <cell r="F760">
            <v>-1696414.01</v>
          </cell>
          <cell r="G760">
            <v>90214.01</v>
          </cell>
          <cell r="H760">
            <v>105.61</v>
          </cell>
          <cell r="I760">
            <v>-1606200</v>
          </cell>
          <cell r="J760">
            <v>-1696414.01</v>
          </cell>
        </row>
        <row r="761">
          <cell r="A761">
            <v>1315820932</v>
          </cell>
          <cell r="B761" t="str">
            <v>גמול בגרות אחוזי</v>
          </cell>
          <cell r="C761">
            <v>-83000</v>
          </cell>
          <cell r="D761">
            <v>-81319.08</v>
          </cell>
          <cell r="E761">
            <v>0</v>
          </cell>
          <cell r="F761">
            <v>-81319.08</v>
          </cell>
          <cell r="G761">
            <v>-1680.92</v>
          </cell>
          <cell r="H761">
            <v>97.97</v>
          </cell>
          <cell r="I761">
            <v>-83000</v>
          </cell>
          <cell r="J761">
            <v>-81319.08</v>
          </cell>
        </row>
        <row r="762">
          <cell r="A762">
            <v>1315820933</v>
          </cell>
          <cell r="B762" t="str">
            <v>תכנית לאומית-קידום אנגלית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</row>
        <row r="763">
          <cell r="A763">
            <v>1315820952</v>
          </cell>
          <cell r="B763" t="str">
            <v>חט"ב-הכלה והשתלבות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</row>
        <row r="764">
          <cell r="A764">
            <v>1315820953</v>
          </cell>
          <cell r="B764" t="str">
            <v>מערכת גפ"ן</v>
          </cell>
          <cell r="C764">
            <v>-110000</v>
          </cell>
          <cell r="D764">
            <v>-66388.240000000005</v>
          </cell>
          <cell r="E764">
            <v>0</v>
          </cell>
          <cell r="F764">
            <v>-66388.240000000005</v>
          </cell>
          <cell r="G764">
            <v>-43611.76</v>
          </cell>
          <cell r="H764">
            <v>60.35</v>
          </cell>
          <cell r="I764">
            <v>-110000</v>
          </cell>
          <cell r="J764">
            <v>-66388.240000000005</v>
          </cell>
        </row>
        <row r="765">
          <cell r="A765">
            <v>1315830953</v>
          </cell>
          <cell r="B765" t="str">
            <v>מערכת גפ"ן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</row>
        <row r="766">
          <cell r="A766">
            <v>1317000221</v>
          </cell>
          <cell r="B766" t="str">
            <v>אג' חנוך גני ילדים</v>
          </cell>
          <cell r="C766">
            <v>0</v>
          </cell>
          <cell r="D766">
            <v>-553105.62</v>
          </cell>
          <cell r="E766">
            <v>0</v>
          </cell>
          <cell r="F766">
            <v>-553105.62</v>
          </cell>
          <cell r="G766">
            <v>553105.62</v>
          </cell>
          <cell r="H766">
            <v>0</v>
          </cell>
          <cell r="I766">
            <v>0</v>
          </cell>
          <cell r="J766">
            <v>-553105.62</v>
          </cell>
        </row>
        <row r="767">
          <cell r="A767">
            <v>1317000222</v>
          </cell>
          <cell r="B767" t="str">
            <v>תשלום ועד הורים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</row>
        <row r="768">
          <cell r="A768">
            <v>1317000223</v>
          </cell>
          <cell r="B768" t="str">
            <v>אגרת שירותים</v>
          </cell>
          <cell r="C768">
            <v>-4738700</v>
          </cell>
          <cell r="D768">
            <v>-4661788.21</v>
          </cell>
          <cell r="E768">
            <v>0</v>
          </cell>
          <cell r="F768">
            <v>-4661788.21</v>
          </cell>
          <cell r="G768">
            <v>-76911.789999999994</v>
          </cell>
          <cell r="H768">
            <v>98.37</v>
          </cell>
          <cell r="I768">
            <v>-4738700</v>
          </cell>
          <cell r="J768">
            <v>-4661788.21</v>
          </cell>
        </row>
        <row r="769">
          <cell r="A769">
            <v>1317000420</v>
          </cell>
          <cell r="B769" t="str">
            <v>ביטוח תלמידי תיכון</v>
          </cell>
          <cell r="C769">
            <v>-478800</v>
          </cell>
          <cell r="D769">
            <v>-605829.5</v>
          </cell>
          <cell r="E769">
            <v>0</v>
          </cell>
          <cell r="F769">
            <v>-605829.5</v>
          </cell>
          <cell r="G769">
            <v>127029.5</v>
          </cell>
          <cell r="H769">
            <v>126.53</v>
          </cell>
          <cell r="I769">
            <v>-478800</v>
          </cell>
          <cell r="J769">
            <v>-605829.5</v>
          </cell>
        </row>
        <row r="770">
          <cell r="A770">
            <v>1317000421</v>
          </cell>
          <cell r="B770" t="str">
            <v>השאלת ספרים מבתי ספר</v>
          </cell>
          <cell r="C770">
            <v>0</v>
          </cell>
          <cell r="D770">
            <v>-11530</v>
          </cell>
          <cell r="E770">
            <v>0</v>
          </cell>
          <cell r="F770">
            <v>-11530</v>
          </cell>
          <cell r="G770">
            <v>11530</v>
          </cell>
          <cell r="H770">
            <v>0</v>
          </cell>
          <cell r="I770">
            <v>0</v>
          </cell>
          <cell r="J770">
            <v>-11530</v>
          </cell>
        </row>
        <row r="771">
          <cell r="A771">
            <v>1317000430</v>
          </cell>
          <cell r="B771" t="str">
            <v>הכנסות ביטוח אורט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A772">
            <v>1317000490</v>
          </cell>
          <cell r="B772" t="str">
            <v>שמירה - חברות בנות</v>
          </cell>
          <cell r="C772">
            <v>-1500000</v>
          </cell>
          <cell r="D772">
            <v>-935586.34</v>
          </cell>
          <cell r="E772">
            <v>0</v>
          </cell>
          <cell r="F772">
            <v>-935586.34</v>
          </cell>
          <cell r="G772">
            <v>-564413.66</v>
          </cell>
          <cell r="H772">
            <v>62.37</v>
          </cell>
          <cell r="I772">
            <v>-1500000</v>
          </cell>
          <cell r="J772">
            <v>-935586.34</v>
          </cell>
        </row>
        <row r="773">
          <cell r="A773">
            <v>1317000921</v>
          </cell>
          <cell r="B773" t="str">
            <v>השתתפות בשיכפול</v>
          </cell>
          <cell r="C773">
            <v>-563000</v>
          </cell>
          <cell r="D773">
            <v>-421563.23</v>
          </cell>
          <cell r="E773">
            <v>0</v>
          </cell>
          <cell r="F773">
            <v>-421563.23</v>
          </cell>
          <cell r="G773">
            <v>-141436.76999999999</v>
          </cell>
          <cell r="H773">
            <v>74.87</v>
          </cell>
          <cell r="I773">
            <v>-563000</v>
          </cell>
          <cell r="J773">
            <v>-421563.23</v>
          </cell>
        </row>
        <row r="774">
          <cell r="A774">
            <v>1317000922</v>
          </cell>
          <cell r="B774" t="str">
            <v>סל לעולים</v>
          </cell>
          <cell r="C774">
            <v>-121000</v>
          </cell>
          <cell r="D774">
            <v>-136810.82</v>
          </cell>
          <cell r="E774">
            <v>0</v>
          </cell>
          <cell r="F774">
            <v>-136810.82</v>
          </cell>
          <cell r="G774">
            <v>15810.82</v>
          </cell>
          <cell r="H774">
            <v>113.06</v>
          </cell>
          <cell r="I774">
            <v>-121000</v>
          </cell>
          <cell r="J774">
            <v>-136810.82</v>
          </cell>
        </row>
        <row r="775">
          <cell r="A775">
            <v>1317000923</v>
          </cell>
          <cell r="B775" t="str">
            <v>משרד חינוך-שיפוצים</v>
          </cell>
          <cell r="C775">
            <v>-900000</v>
          </cell>
          <cell r="D775">
            <v>-568538.35</v>
          </cell>
          <cell r="E775">
            <v>0</v>
          </cell>
          <cell r="F775">
            <v>-568538.35</v>
          </cell>
          <cell r="G775">
            <v>-331461.65000000002</v>
          </cell>
          <cell r="H775">
            <v>63.17</v>
          </cell>
          <cell r="I775">
            <v>-900000</v>
          </cell>
          <cell r="J775">
            <v>-568538.35</v>
          </cell>
        </row>
        <row r="776">
          <cell r="A776">
            <v>1317000924</v>
          </cell>
          <cell r="B776" t="str">
            <v>השאלת ספרי לימוד</v>
          </cell>
          <cell r="C776">
            <v>-50000</v>
          </cell>
          <cell r="D776">
            <v>0</v>
          </cell>
          <cell r="E776">
            <v>0</v>
          </cell>
          <cell r="F776">
            <v>0</v>
          </cell>
          <cell r="G776">
            <v>-50000</v>
          </cell>
          <cell r="H776">
            <v>0</v>
          </cell>
          <cell r="I776">
            <v>-50000</v>
          </cell>
          <cell r="J776">
            <v>0</v>
          </cell>
        </row>
        <row r="777">
          <cell r="A777">
            <v>1317000925</v>
          </cell>
          <cell r="B777" t="str">
            <v>בריאות השן-ממשלה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A778">
            <v>1317000926</v>
          </cell>
          <cell r="B778" t="str">
            <v>השת' מ'חינוך באגרה</v>
          </cell>
          <cell r="C778">
            <v>-1000000</v>
          </cell>
          <cell r="D778">
            <v>-724206.29</v>
          </cell>
          <cell r="E778">
            <v>0</v>
          </cell>
          <cell r="F778">
            <v>-724206.29</v>
          </cell>
          <cell r="G778">
            <v>-275793.71000000002</v>
          </cell>
          <cell r="H778">
            <v>72.42</v>
          </cell>
          <cell r="I778">
            <v>-1000000</v>
          </cell>
          <cell r="J778">
            <v>-724206.29</v>
          </cell>
        </row>
        <row r="779">
          <cell r="A779">
            <v>1317000990</v>
          </cell>
          <cell r="B779" t="str">
            <v>השת' הממשלה בשמירה</v>
          </cell>
          <cell r="C779">
            <v>-8000000</v>
          </cell>
          <cell r="D779">
            <v>-3504365.88</v>
          </cell>
          <cell r="E779">
            <v>0</v>
          </cell>
          <cell r="F779">
            <v>-3504365.88</v>
          </cell>
          <cell r="G779">
            <v>-4495634.12</v>
          </cell>
          <cell r="H779">
            <v>43.8</v>
          </cell>
          <cell r="I779">
            <v>-8000000</v>
          </cell>
          <cell r="J779">
            <v>-3504365.88</v>
          </cell>
        </row>
        <row r="780">
          <cell r="A780">
            <v>1317200410</v>
          </cell>
          <cell r="B780" t="str">
            <v>שכר לימוד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</row>
        <row r="781">
          <cell r="A781">
            <v>1317200422</v>
          </cell>
          <cell r="B781" t="str">
            <v>מרכז מחשבים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</row>
        <row r="782">
          <cell r="A782">
            <v>1317200490</v>
          </cell>
          <cell r="B782" t="str">
            <v>ארועים והשתלמויות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A783">
            <v>1317200640</v>
          </cell>
          <cell r="B783" t="str">
            <v>השכרות</v>
          </cell>
          <cell r="C783">
            <v>0</v>
          </cell>
          <cell r="D783">
            <v>-381</v>
          </cell>
          <cell r="E783">
            <v>0</v>
          </cell>
          <cell r="F783">
            <v>-381</v>
          </cell>
          <cell r="G783">
            <v>381</v>
          </cell>
          <cell r="H783">
            <v>0</v>
          </cell>
          <cell r="I783">
            <v>0</v>
          </cell>
          <cell r="J783">
            <v>-381</v>
          </cell>
        </row>
        <row r="784">
          <cell r="A784">
            <v>1317200641</v>
          </cell>
          <cell r="B784" t="str">
            <v>ביטוח-כנגד הוצאות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</row>
        <row r="785">
          <cell r="A785">
            <v>1317200920</v>
          </cell>
          <cell r="B785" t="str">
            <v>שרת'+ מז' מרכז מתי"א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</row>
        <row r="786">
          <cell r="A786">
            <v>1317200922</v>
          </cell>
          <cell r="B786" t="str">
            <v>מרכז מחשבים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A787">
            <v>1317200927</v>
          </cell>
          <cell r="B787" t="str">
            <v>משרד רה"מ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</row>
        <row r="788">
          <cell r="A788">
            <v>1317210420</v>
          </cell>
          <cell r="B788" t="str">
            <v>הכנסות ממשתלמים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</row>
        <row r="789">
          <cell r="A789">
            <v>1317210422</v>
          </cell>
          <cell r="B789" t="str">
            <v>מרכז מחשבים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</row>
        <row r="790">
          <cell r="A790">
            <v>1317210920</v>
          </cell>
          <cell r="B790" t="str">
            <v>הכנסות משרד החינוך</v>
          </cell>
          <cell r="C790">
            <v>-80000</v>
          </cell>
          <cell r="D790">
            <v>-7133.4</v>
          </cell>
          <cell r="E790">
            <v>0</v>
          </cell>
          <cell r="F790">
            <v>-7133.4</v>
          </cell>
          <cell r="G790">
            <v>-72866.600000000006</v>
          </cell>
          <cell r="H790">
            <v>8.91</v>
          </cell>
          <cell r="I790">
            <v>-80000</v>
          </cell>
          <cell r="J790">
            <v>-7133.4</v>
          </cell>
        </row>
        <row r="791">
          <cell r="A791">
            <v>1317210922</v>
          </cell>
          <cell r="B791" t="str">
            <v>מרכז מחשבים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</row>
        <row r="792">
          <cell r="A792">
            <v>1317300420</v>
          </cell>
          <cell r="B792" t="str">
            <v>הש'-יוזמות ואיבחון</v>
          </cell>
          <cell r="C792">
            <v>-30000</v>
          </cell>
          <cell r="D792">
            <v>-11980</v>
          </cell>
          <cell r="E792">
            <v>0</v>
          </cell>
          <cell r="F792">
            <v>-11980</v>
          </cell>
          <cell r="G792">
            <v>-18020</v>
          </cell>
          <cell r="H792">
            <v>39.93</v>
          </cell>
          <cell r="I792">
            <v>-30000</v>
          </cell>
          <cell r="J792">
            <v>-11980</v>
          </cell>
        </row>
        <row r="793">
          <cell r="A793">
            <v>1317300421</v>
          </cell>
          <cell r="B793" t="str">
            <v>שרות משלים</v>
          </cell>
          <cell r="C793">
            <v>0</v>
          </cell>
          <cell r="D793">
            <v>-282447</v>
          </cell>
          <cell r="E793">
            <v>0</v>
          </cell>
          <cell r="F793">
            <v>-282447</v>
          </cell>
          <cell r="G793">
            <v>282447</v>
          </cell>
          <cell r="H793">
            <v>0</v>
          </cell>
          <cell r="I793">
            <v>0</v>
          </cell>
          <cell r="J793">
            <v>-282447</v>
          </cell>
        </row>
        <row r="794">
          <cell r="A794">
            <v>1317300422</v>
          </cell>
          <cell r="B794" t="str">
            <v>הכלה שפ"מ</v>
          </cell>
          <cell r="C794">
            <v>0</v>
          </cell>
          <cell r="D794">
            <v>-213150</v>
          </cell>
          <cell r="E794">
            <v>0</v>
          </cell>
          <cell r="F794">
            <v>-213150</v>
          </cell>
          <cell r="G794">
            <v>213150</v>
          </cell>
          <cell r="H794">
            <v>0</v>
          </cell>
          <cell r="I794">
            <v>0</v>
          </cell>
          <cell r="J794">
            <v>-213150</v>
          </cell>
        </row>
        <row r="795">
          <cell r="A795">
            <v>1317300920</v>
          </cell>
          <cell r="B795" t="str">
            <v>שרות פסיכולוגי</v>
          </cell>
          <cell r="C795">
            <v>-8101600</v>
          </cell>
          <cell r="D795">
            <v>-7065207.79</v>
          </cell>
          <cell r="E795">
            <v>0</v>
          </cell>
          <cell r="F795">
            <v>-7065207.79</v>
          </cell>
          <cell r="G795">
            <v>-1036392.21</v>
          </cell>
          <cell r="H795">
            <v>87.2</v>
          </cell>
          <cell r="I795">
            <v>-8101600</v>
          </cell>
          <cell r="J795">
            <v>-7065207.79</v>
          </cell>
        </row>
        <row r="796">
          <cell r="A796">
            <v>1317300921</v>
          </cell>
          <cell r="B796" t="str">
            <v>איבחונים חט"ע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A797">
            <v>1317300922</v>
          </cell>
          <cell r="B797" t="str">
            <v>יוזמות שפ"י</v>
          </cell>
          <cell r="C797">
            <v>-15000</v>
          </cell>
          <cell r="D797">
            <v>-166539.32999999999</v>
          </cell>
          <cell r="E797">
            <v>0</v>
          </cell>
          <cell r="F797">
            <v>-166539.32999999999</v>
          </cell>
          <cell r="G797">
            <v>151539.32999999999</v>
          </cell>
          <cell r="H797">
            <v>1110.26</v>
          </cell>
          <cell r="I797">
            <v>-15000</v>
          </cell>
          <cell r="J797">
            <v>-166539.32999999999</v>
          </cell>
        </row>
        <row r="798">
          <cell r="A798">
            <v>1317300923</v>
          </cell>
          <cell r="B798" t="str">
            <v>השתל' והדרכה-משה"ח</v>
          </cell>
          <cell r="C798">
            <v>-152500</v>
          </cell>
          <cell r="D798">
            <v>-163894.5</v>
          </cell>
          <cell r="E798">
            <v>0</v>
          </cell>
          <cell r="F798">
            <v>-163894.5</v>
          </cell>
          <cell r="G798">
            <v>11394.5</v>
          </cell>
          <cell r="H798">
            <v>107.47</v>
          </cell>
          <cell r="I798">
            <v>-152500</v>
          </cell>
          <cell r="J798">
            <v>-163894.5</v>
          </cell>
        </row>
        <row r="799">
          <cell r="A799">
            <v>1317300924</v>
          </cell>
          <cell r="B799" t="str">
            <v>השת' שפ"י-השתלמויות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A800">
            <v>1317600420</v>
          </cell>
          <cell r="B800" t="str">
            <v>רווחה חינוכית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</row>
        <row r="801">
          <cell r="A801">
            <v>1317600421</v>
          </cell>
          <cell r="B801" t="str">
            <v>בי"הס להורים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</row>
        <row r="802">
          <cell r="A802">
            <v>1317600423</v>
          </cell>
          <cell r="B802" t="str">
            <v>הזנה בלתי פורמלית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</row>
        <row r="803">
          <cell r="A803">
            <v>1317600781</v>
          </cell>
          <cell r="B803" t="str">
            <v>משה"ח - רווחה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</row>
        <row r="804">
          <cell r="A804">
            <v>1317600921</v>
          </cell>
          <cell r="B804" t="str">
            <v>משרד החינוך רווחה</v>
          </cell>
          <cell r="C804">
            <v>-100000</v>
          </cell>
          <cell r="D804">
            <v>-5321.5</v>
          </cell>
          <cell r="E804">
            <v>0</v>
          </cell>
          <cell r="F804">
            <v>-5321.5</v>
          </cell>
          <cell r="G804">
            <v>-94678.5</v>
          </cell>
          <cell r="H804">
            <v>5.32</v>
          </cell>
          <cell r="I804">
            <v>-100000</v>
          </cell>
          <cell r="J804">
            <v>-5321.5</v>
          </cell>
        </row>
        <row r="805">
          <cell r="A805">
            <v>1317600922</v>
          </cell>
          <cell r="B805" t="str">
            <v>מ.חינוךבי"ס הורים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A806">
            <v>1317600923</v>
          </cell>
          <cell r="B806" t="str">
            <v>מגשרת בוכרית+אתיופית</v>
          </cell>
          <cell r="C806">
            <v>-75000</v>
          </cell>
          <cell r="D806">
            <v>0</v>
          </cell>
          <cell r="E806">
            <v>0</v>
          </cell>
          <cell r="F806">
            <v>0</v>
          </cell>
          <cell r="G806">
            <v>-75000</v>
          </cell>
          <cell r="H806">
            <v>0</v>
          </cell>
          <cell r="I806">
            <v>-75000</v>
          </cell>
          <cell r="J806">
            <v>0</v>
          </cell>
        </row>
        <row r="807">
          <cell r="A807">
            <v>1317600980</v>
          </cell>
          <cell r="B807" t="str">
            <v>תכנית התנופה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</row>
        <row r="808">
          <cell r="A808">
            <v>1317800420</v>
          </cell>
          <cell r="B808" t="str">
            <v>השת' הורים בהסעות</v>
          </cell>
          <cell r="C808">
            <v>-200000</v>
          </cell>
          <cell r="D808">
            <v>-182371</v>
          </cell>
          <cell r="E808">
            <v>0</v>
          </cell>
          <cell r="F808">
            <v>-182371</v>
          </cell>
          <cell r="G808">
            <v>-17629</v>
          </cell>
          <cell r="H808">
            <v>91.18</v>
          </cell>
          <cell r="I808">
            <v>-200000</v>
          </cell>
          <cell r="J808">
            <v>-182371</v>
          </cell>
        </row>
        <row r="809">
          <cell r="A809">
            <v>1317800421</v>
          </cell>
          <cell r="B809" t="str">
            <v>מחוננים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</row>
        <row r="810">
          <cell r="A810">
            <v>1317800422</v>
          </cell>
          <cell r="B810" t="str">
            <v>בי"ס ממ"ד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</row>
        <row r="811">
          <cell r="A811">
            <v>1317800423</v>
          </cell>
          <cell r="B811" t="str">
            <v>גנים ממ"ד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</row>
        <row r="812">
          <cell r="A812">
            <v>1317800424</v>
          </cell>
          <cell r="B812" t="str">
            <v>בי"ס דמוקרטי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A813">
            <v>1317800425</v>
          </cell>
          <cell r="B813" t="str">
            <v>גנים רגילים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</row>
        <row r="814">
          <cell r="A814">
            <v>1317800426</v>
          </cell>
          <cell r="B814" t="str">
            <v>רשויות-הסע' משותפת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</row>
        <row r="815">
          <cell r="A815">
            <v>1317800920</v>
          </cell>
          <cell r="B815" t="str">
            <v>השת' הממשלה בהסעות</v>
          </cell>
          <cell r="C815">
            <v>-8750000</v>
          </cell>
          <cell r="D815">
            <v>-6633793.7000000002</v>
          </cell>
          <cell r="E815">
            <v>0</v>
          </cell>
          <cell r="F815">
            <v>-6633793.7000000002</v>
          </cell>
          <cell r="G815">
            <v>-2116206.2999999998</v>
          </cell>
          <cell r="H815">
            <v>75.81</v>
          </cell>
          <cell r="I815">
            <v>-8750000</v>
          </cell>
          <cell r="J815">
            <v>-6633793.7000000002</v>
          </cell>
        </row>
        <row r="816">
          <cell r="A816">
            <v>1317800921</v>
          </cell>
          <cell r="B816" t="str">
            <v>השתתפות בכרטיסים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A817">
            <v>1317800922</v>
          </cell>
          <cell r="B817" t="str">
            <v>מלווים בהסעים</v>
          </cell>
          <cell r="C817">
            <v>-12053000</v>
          </cell>
          <cell r="D817">
            <v>-12053524.199999999</v>
          </cell>
          <cell r="E817">
            <v>0</v>
          </cell>
          <cell r="F817">
            <v>-12053524.199999999</v>
          </cell>
          <cell r="G817">
            <v>524.20000000000005</v>
          </cell>
          <cell r="H817">
            <v>100</v>
          </cell>
          <cell r="I817">
            <v>-12053000</v>
          </cell>
          <cell r="J817">
            <v>-12053524.199999999</v>
          </cell>
        </row>
        <row r="818">
          <cell r="A818">
            <v>1317800923</v>
          </cell>
          <cell r="B818" t="str">
            <v>הסעות גילאי 3 - 0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</row>
        <row r="819">
          <cell r="A819">
            <v>1317800924</v>
          </cell>
          <cell r="B819" t="str">
            <v>הסעות מסגרות קיץ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</row>
        <row r="820">
          <cell r="A820">
            <v>1317900491</v>
          </cell>
          <cell r="B820" t="str">
            <v>הכנסות מארועים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A821">
            <v>1317920420</v>
          </cell>
          <cell r="B821" t="str">
            <v>הכנ' הורים-טיפולים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A822">
            <v>1317920920</v>
          </cell>
          <cell r="B822" t="str">
            <v>שרתים ומזכירות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</row>
        <row r="823">
          <cell r="A823">
            <v>1317930424</v>
          </cell>
          <cell r="B823" t="str">
            <v>הכנסות מתיאטרון</v>
          </cell>
          <cell r="C823">
            <v>-2000000</v>
          </cell>
          <cell r="D823">
            <v>-1851738.13</v>
          </cell>
          <cell r="E823">
            <v>0</v>
          </cell>
          <cell r="F823">
            <v>-1851738.13</v>
          </cell>
          <cell r="G823">
            <v>-148261.87</v>
          </cell>
          <cell r="H823">
            <v>92.58</v>
          </cell>
          <cell r="I823">
            <v>-2000000</v>
          </cell>
          <cell r="J823">
            <v>-1851738.13</v>
          </cell>
        </row>
        <row r="824">
          <cell r="A824">
            <v>1318100410</v>
          </cell>
          <cell r="B824" t="str">
            <v>שכר לימוד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</row>
        <row r="825">
          <cell r="A825">
            <v>1318100490</v>
          </cell>
          <cell r="B825" t="str">
            <v>הכנסות מארועים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</row>
        <row r="826">
          <cell r="A826">
            <v>1318100640</v>
          </cell>
          <cell r="B826" t="str">
            <v>הכנס' מהשכרת חדרים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A827">
            <v>1318130970</v>
          </cell>
          <cell r="B827" t="str">
            <v>לא פעיל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A828">
            <v>1318200410</v>
          </cell>
          <cell r="B828" t="str">
            <v>תהילה דרום+גאולים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</row>
        <row r="829">
          <cell r="A829">
            <v>1318200420</v>
          </cell>
          <cell r="B829" t="str">
            <v>עד הלו"ם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</row>
        <row r="830">
          <cell r="A830">
            <v>1318200920</v>
          </cell>
          <cell r="B830" t="str">
            <v>השת' הממשלה בתהילה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</row>
        <row r="831">
          <cell r="A831">
            <v>1318200990</v>
          </cell>
          <cell r="B831" t="str">
            <v>משרד ראש הממשלה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</row>
        <row r="832">
          <cell r="A832">
            <v>1322200420</v>
          </cell>
          <cell r="B832" t="str">
            <v>השתת' עצמית תרבות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</row>
        <row r="833">
          <cell r="A833">
            <v>1322200421</v>
          </cell>
          <cell r="B833" t="str">
            <v>הכנסות ממחלקת צעירים</v>
          </cell>
          <cell r="C833">
            <v>-55271</v>
          </cell>
          <cell r="D833">
            <v>-65221</v>
          </cell>
          <cell r="E833">
            <v>0</v>
          </cell>
          <cell r="F833">
            <v>-65221</v>
          </cell>
          <cell r="G833">
            <v>9950</v>
          </cell>
          <cell r="H833">
            <v>118</v>
          </cell>
          <cell r="I833">
            <v>-55271</v>
          </cell>
          <cell r="J833">
            <v>-65221</v>
          </cell>
        </row>
        <row r="834">
          <cell r="A834">
            <v>1322200424</v>
          </cell>
          <cell r="B834" t="str">
            <v>תרבות תורנית</v>
          </cell>
          <cell r="C834">
            <v>-27945</v>
          </cell>
          <cell r="D834">
            <v>-27945</v>
          </cell>
          <cell r="E834">
            <v>0</v>
          </cell>
          <cell r="F834">
            <v>-27945</v>
          </cell>
          <cell r="G834">
            <v>0</v>
          </cell>
          <cell r="H834">
            <v>100</v>
          </cell>
          <cell r="I834">
            <v>-27945</v>
          </cell>
          <cell r="J834">
            <v>-27945</v>
          </cell>
        </row>
        <row r="835">
          <cell r="A835">
            <v>1322200425</v>
          </cell>
          <cell r="B835" t="str">
            <v>מורשת ישראל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</row>
        <row r="836">
          <cell r="A836">
            <v>1322200920</v>
          </cell>
          <cell r="B836" t="str">
            <v>מש' החינוך - תרבות תורנית</v>
          </cell>
          <cell r="C836">
            <v>0</v>
          </cell>
          <cell r="D836">
            <v>-90518</v>
          </cell>
          <cell r="E836">
            <v>0</v>
          </cell>
          <cell r="F836">
            <v>-90518</v>
          </cell>
          <cell r="G836">
            <v>90518</v>
          </cell>
          <cell r="H836">
            <v>0</v>
          </cell>
          <cell r="I836">
            <v>0</v>
          </cell>
          <cell r="J836">
            <v>-90518</v>
          </cell>
        </row>
        <row r="837">
          <cell r="A837">
            <v>1322700420</v>
          </cell>
          <cell r="B837" t="str">
            <v>חוגי העשרה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A838">
            <v>1322700421</v>
          </cell>
          <cell r="B838" t="str">
            <v>מבחנים פסיכולוגיים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</row>
        <row r="839">
          <cell r="A839">
            <v>1322700422</v>
          </cell>
          <cell r="B839" t="str">
            <v>הכנסות מפעולות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</row>
        <row r="840">
          <cell r="A840">
            <v>1322700491</v>
          </cell>
          <cell r="B840" t="str">
            <v>טיולים ( מהכנסות )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A841">
            <v>1322700920</v>
          </cell>
          <cell r="B841" t="str">
            <v>חוגי העשרה-ממשלה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</row>
        <row r="842">
          <cell r="A842">
            <v>1322700929</v>
          </cell>
          <cell r="B842" t="str">
            <v>הכנ' משרד החינוך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</row>
        <row r="843">
          <cell r="A843">
            <v>1323000413</v>
          </cell>
          <cell r="B843" t="str">
            <v>דמ"ש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A844">
            <v>1323000420</v>
          </cell>
          <cell r="B844" t="str">
            <v>מנויים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</row>
        <row r="845">
          <cell r="A845">
            <v>1323000421</v>
          </cell>
          <cell r="B845" t="str">
            <v>הכנסות מפסטיבל אישה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</row>
        <row r="846">
          <cell r="A846">
            <v>1323000429</v>
          </cell>
          <cell r="B846" t="str">
            <v>הכנ' מפעולות השלמה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</row>
        <row r="847">
          <cell r="A847">
            <v>1323000431</v>
          </cell>
          <cell r="B847" t="str">
            <v>לא פעיל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A848">
            <v>1323000491</v>
          </cell>
          <cell r="B848" t="str">
            <v>הכנסות משבוע הספר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</row>
        <row r="849">
          <cell r="A849">
            <v>1323000640</v>
          </cell>
          <cell r="B849" t="str">
            <v>מדיטק-שכר דירה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</row>
        <row r="850">
          <cell r="A850">
            <v>1323000641</v>
          </cell>
          <cell r="B850" t="str">
            <v>ביטוח כנגד הוצאות</v>
          </cell>
          <cell r="C850">
            <v>-20600</v>
          </cell>
          <cell r="D850">
            <v>-20600</v>
          </cell>
          <cell r="E850">
            <v>0</v>
          </cell>
          <cell r="F850">
            <v>-20600</v>
          </cell>
          <cell r="G850">
            <v>0</v>
          </cell>
          <cell r="H850">
            <v>100</v>
          </cell>
          <cell r="I850">
            <v>-20600</v>
          </cell>
          <cell r="J850">
            <v>-20600</v>
          </cell>
        </row>
        <row r="851">
          <cell r="A851">
            <v>1323000651</v>
          </cell>
          <cell r="B851" t="str">
            <v>השכרת חדרים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A852">
            <v>1323000790</v>
          </cell>
          <cell r="B852" t="str">
            <v>קרן ברכה - עיצוב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</row>
        <row r="853">
          <cell r="A853">
            <v>1323000920</v>
          </cell>
          <cell r="B853" t="str">
            <v>השתת' משרד החינוך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</row>
        <row r="854">
          <cell r="A854">
            <v>1323000921</v>
          </cell>
          <cell r="B854" t="str">
            <v>מיחשוב-מש' התרבות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</row>
        <row r="855">
          <cell r="A855">
            <v>1323000935</v>
          </cell>
          <cell r="B855" t="str">
            <v>כנס עיצוב - מ' פיתוח אזורי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A856">
            <v>1325500420</v>
          </cell>
          <cell r="B856" t="str">
            <v>הכנסות מחוגים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</row>
        <row r="857">
          <cell r="A857">
            <v>1325500491</v>
          </cell>
          <cell r="B857" t="str">
            <v>ארועים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</row>
        <row r="858">
          <cell r="A858">
            <v>1325500492</v>
          </cell>
          <cell r="B858" t="str">
            <v>השכרות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</row>
        <row r="859">
          <cell r="A859">
            <v>1326100413</v>
          </cell>
          <cell r="B859" t="str">
            <v>דמ"ש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</row>
        <row r="860">
          <cell r="A860">
            <v>1326100640</v>
          </cell>
          <cell r="B860" t="str">
            <v>דמי שכירות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</row>
        <row r="861">
          <cell r="A861">
            <v>1326100641</v>
          </cell>
          <cell r="B861" t="str">
            <v>ביטוח-כנגד הוצאות</v>
          </cell>
          <cell r="C861">
            <v>-29400</v>
          </cell>
          <cell r="D861">
            <v>-29400</v>
          </cell>
          <cell r="E861">
            <v>0</v>
          </cell>
          <cell r="F861">
            <v>-29400</v>
          </cell>
          <cell r="G861">
            <v>0</v>
          </cell>
          <cell r="H861">
            <v>100</v>
          </cell>
          <cell r="I861">
            <v>-29400</v>
          </cell>
          <cell r="J861">
            <v>-29400</v>
          </cell>
        </row>
        <row r="862">
          <cell r="A862">
            <v>1326100920</v>
          </cell>
          <cell r="B862" t="str">
            <v>השתתפות משרד חינוך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</row>
        <row r="863">
          <cell r="A863">
            <v>1326100935</v>
          </cell>
          <cell r="B863" t="str">
            <v>אשה-השת' מש' רוה"מ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</row>
        <row r="864">
          <cell r="A864">
            <v>1326120413</v>
          </cell>
          <cell r="B864" t="str">
            <v>דמ"ש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</row>
        <row r="865">
          <cell r="A865">
            <v>1326200413</v>
          </cell>
          <cell r="B865" t="str">
            <v>.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</row>
        <row r="866">
          <cell r="A866">
            <v>1326300413</v>
          </cell>
          <cell r="B866" t="str">
            <v>דמ"ש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A867">
            <v>1326300640</v>
          </cell>
          <cell r="B867" t="str">
            <v>שכר דירה</v>
          </cell>
          <cell r="C867">
            <v>0</v>
          </cell>
          <cell r="D867">
            <v>-40000</v>
          </cell>
          <cell r="E867">
            <v>0</v>
          </cell>
          <cell r="F867">
            <v>-40000</v>
          </cell>
          <cell r="G867">
            <v>40000</v>
          </cell>
          <cell r="H867">
            <v>0</v>
          </cell>
          <cell r="I867">
            <v>0</v>
          </cell>
          <cell r="J867">
            <v>-40000</v>
          </cell>
        </row>
        <row r="868">
          <cell r="A868">
            <v>1326300641</v>
          </cell>
          <cell r="B868" t="str">
            <v>ביטוח-כנגד הוצאות</v>
          </cell>
          <cell r="C868">
            <v>-40500</v>
          </cell>
          <cell r="D868">
            <v>-40500</v>
          </cell>
          <cell r="E868">
            <v>0</v>
          </cell>
          <cell r="F868">
            <v>-40500</v>
          </cell>
          <cell r="G868">
            <v>0</v>
          </cell>
          <cell r="H868">
            <v>100</v>
          </cell>
          <cell r="I868">
            <v>-40500</v>
          </cell>
          <cell r="J868">
            <v>-40500</v>
          </cell>
        </row>
        <row r="869">
          <cell r="A869">
            <v>1326400413</v>
          </cell>
          <cell r="B869" t="str">
            <v>דמ"ש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</row>
        <row r="870">
          <cell r="A870">
            <v>1326400421</v>
          </cell>
          <cell r="B870" t="str">
            <v>פסטיבל בובות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</row>
        <row r="871">
          <cell r="A871">
            <v>1326400425</v>
          </cell>
          <cell r="B871" t="str">
            <v>צלילי ילדות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</row>
        <row r="872">
          <cell r="A872">
            <v>1326400426</v>
          </cell>
          <cell r="B872" t="str">
            <v>מסך הקסם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A873">
            <v>1326400641</v>
          </cell>
          <cell r="B873" t="str">
            <v>ביטוח-כנגד הוצאות</v>
          </cell>
          <cell r="C873">
            <v>-13500</v>
          </cell>
          <cell r="D873">
            <v>-13500</v>
          </cell>
          <cell r="E873">
            <v>0</v>
          </cell>
          <cell r="F873">
            <v>-13500</v>
          </cell>
          <cell r="G873">
            <v>0</v>
          </cell>
          <cell r="H873">
            <v>100</v>
          </cell>
          <cell r="I873">
            <v>-13500</v>
          </cell>
          <cell r="J873">
            <v>-13500</v>
          </cell>
        </row>
        <row r="874">
          <cell r="A874">
            <v>1326400920</v>
          </cell>
          <cell r="B874" t="str">
            <v>פסטיבל בובות-משה"ח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</row>
        <row r="875">
          <cell r="A875">
            <v>1326500420</v>
          </cell>
          <cell r="B875" t="str">
            <v>השכרת תלבושות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A876">
            <v>1326500491</v>
          </cell>
          <cell r="B876" t="str">
            <v>הכנס'מחלקת אירועים</v>
          </cell>
          <cell r="C876">
            <v>0</v>
          </cell>
          <cell r="D876">
            <v>-480354</v>
          </cell>
          <cell r="E876">
            <v>0</v>
          </cell>
          <cell r="F876">
            <v>-480354</v>
          </cell>
          <cell r="G876">
            <v>480354</v>
          </cell>
          <cell r="H876">
            <v>0</v>
          </cell>
          <cell r="I876">
            <v>0</v>
          </cell>
          <cell r="J876">
            <v>-480354</v>
          </cell>
        </row>
        <row r="877">
          <cell r="A877">
            <v>1326500740</v>
          </cell>
          <cell r="B877" t="str">
            <v>השת' מפעל הפיס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</row>
        <row r="878">
          <cell r="A878">
            <v>1326500900</v>
          </cell>
          <cell r="B878" t="str">
            <v>.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</row>
        <row r="879">
          <cell r="A879">
            <v>1326500920</v>
          </cell>
          <cell r="B879" t="str">
            <v>תכנית סל"ע-משרד התרבות</v>
          </cell>
          <cell r="C879">
            <v>-310000</v>
          </cell>
          <cell r="D879">
            <v>0</v>
          </cell>
          <cell r="E879">
            <v>0</v>
          </cell>
          <cell r="F879">
            <v>0</v>
          </cell>
          <cell r="G879">
            <v>-310000</v>
          </cell>
          <cell r="H879">
            <v>0</v>
          </cell>
          <cell r="I879">
            <v>-310000</v>
          </cell>
          <cell r="J879">
            <v>0</v>
          </cell>
        </row>
        <row r="880">
          <cell r="A880">
            <v>1326500930</v>
          </cell>
          <cell r="B880" t="str">
            <v>ארועי שנת ה-60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</row>
        <row r="881">
          <cell r="A881">
            <v>1326700920</v>
          </cell>
          <cell r="B881" t="str">
            <v>הכנ' ממשרד התרבות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</row>
        <row r="882">
          <cell r="A882">
            <v>1326700990</v>
          </cell>
          <cell r="B882" t="str">
            <v>הכנסות ממשרד התרבות</v>
          </cell>
          <cell r="C882">
            <v>0</v>
          </cell>
          <cell r="D882">
            <v>-384788</v>
          </cell>
          <cell r="E882">
            <v>0</v>
          </cell>
          <cell r="F882">
            <v>-384788</v>
          </cell>
          <cell r="G882">
            <v>384788</v>
          </cell>
          <cell r="H882">
            <v>0</v>
          </cell>
          <cell r="I882">
            <v>0</v>
          </cell>
          <cell r="J882">
            <v>-384788</v>
          </cell>
        </row>
        <row r="883">
          <cell r="A883">
            <v>1326800413</v>
          </cell>
          <cell r="B883" t="str">
            <v>דמ"ש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</row>
        <row r="884">
          <cell r="A884">
            <v>1326800641</v>
          </cell>
          <cell r="B884" t="str">
            <v>ביטוח כנגד הוצאות</v>
          </cell>
          <cell r="C884">
            <v>-45000</v>
          </cell>
          <cell r="D884">
            <v>-45000</v>
          </cell>
          <cell r="E884">
            <v>0</v>
          </cell>
          <cell r="F884">
            <v>-45000</v>
          </cell>
          <cell r="G884">
            <v>0</v>
          </cell>
          <cell r="H884">
            <v>100</v>
          </cell>
          <cell r="I884">
            <v>-45000</v>
          </cell>
          <cell r="J884">
            <v>-45000</v>
          </cell>
        </row>
        <row r="885">
          <cell r="A885">
            <v>1328100420</v>
          </cell>
          <cell r="B885" t="str">
            <v>הכנסות מפעולות</v>
          </cell>
          <cell r="C885">
            <v>-5000</v>
          </cell>
          <cell r="D885">
            <v>0</v>
          </cell>
          <cell r="E885">
            <v>0</v>
          </cell>
          <cell r="F885">
            <v>0</v>
          </cell>
          <cell r="G885">
            <v>-5000</v>
          </cell>
          <cell r="H885">
            <v>0</v>
          </cell>
          <cell r="I885">
            <v>-5000</v>
          </cell>
          <cell r="J885">
            <v>0</v>
          </cell>
        </row>
        <row r="886">
          <cell r="A886">
            <v>1328100423</v>
          </cell>
          <cell r="B886" t="str">
            <v>מניעת אלימות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A887">
            <v>1328100424</v>
          </cell>
          <cell r="B887" t="str">
            <v>פעילות חצ"ב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</row>
        <row r="888">
          <cell r="A888">
            <v>1328100444</v>
          </cell>
          <cell r="B888" t="str">
            <v>אירוע התרמה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</row>
        <row r="889">
          <cell r="A889">
            <v>1328100490</v>
          </cell>
          <cell r="B889" t="str">
            <v>הכנסות מרכז שואה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A890">
            <v>1328100491</v>
          </cell>
          <cell r="B890" t="str">
            <v>הכנסות מארועים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</row>
        <row r="891">
          <cell r="A891">
            <v>1328100492</v>
          </cell>
          <cell r="B891" t="str">
            <v>אתר הנצחה לשואה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</row>
        <row r="892">
          <cell r="A892">
            <v>1328100790</v>
          </cell>
          <cell r="B892" t="str">
            <v>מעשים טובים-הרוח הטובה</v>
          </cell>
          <cell r="C892">
            <v>0</v>
          </cell>
          <cell r="D892">
            <v>-33400</v>
          </cell>
          <cell r="E892">
            <v>0</v>
          </cell>
          <cell r="F892">
            <v>-33400</v>
          </cell>
          <cell r="G892">
            <v>33400</v>
          </cell>
          <cell r="H892">
            <v>0</v>
          </cell>
          <cell r="I892">
            <v>0</v>
          </cell>
          <cell r="J892">
            <v>-33400</v>
          </cell>
        </row>
        <row r="893">
          <cell r="A893">
            <v>1328100792</v>
          </cell>
          <cell r="B893" t="str">
            <v>מועצת אירגוני הנוער-רכזת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</row>
        <row r="894">
          <cell r="A894">
            <v>1328100920</v>
          </cell>
          <cell r="B894" t="str">
            <v>נוער הרואה ערך כדרך-משה"ח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</row>
        <row r="895">
          <cell r="A895">
            <v>1328100921</v>
          </cell>
          <cell r="B895" t="str">
            <v>הרשות למלחמה בסמים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A896">
            <v>1328100922</v>
          </cell>
          <cell r="B896" t="str">
            <v>משרד לביטחון פנים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A897">
            <v>1328100923</v>
          </cell>
          <cell r="B897" t="str">
            <v>אס"א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</row>
        <row r="898">
          <cell r="A898">
            <v>1328100924</v>
          </cell>
          <cell r="B898" t="str">
            <v>רכז מעורבות חברתית</v>
          </cell>
          <cell r="C898">
            <v>-60000</v>
          </cell>
          <cell r="D898">
            <v>0</v>
          </cell>
          <cell r="E898">
            <v>0</v>
          </cell>
          <cell r="F898">
            <v>0</v>
          </cell>
          <cell r="G898">
            <v>-60000</v>
          </cell>
          <cell r="H898">
            <v>0</v>
          </cell>
          <cell r="I898">
            <v>-60000</v>
          </cell>
          <cell r="J898">
            <v>0</v>
          </cell>
        </row>
        <row r="899">
          <cell r="A899">
            <v>1328100929</v>
          </cell>
          <cell r="B899" t="str">
            <v>הכנ' משרד החינוך</v>
          </cell>
          <cell r="C899">
            <v>-369000</v>
          </cell>
          <cell r="D899">
            <v>-567093.46</v>
          </cell>
          <cell r="E899">
            <v>0</v>
          </cell>
          <cell r="F899">
            <v>-567093.46</v>
          </cell>
          <cell r="G899">
            <v>198093.46</v>
          </cell>
          <cell r="H899">
            <v>153.68</v>
          </cell>
          <cell r="I899">
            <v>-369000</v>
          </cell>
          <cell r="J899">
            <v>-567093.46</v>
          </cell>
        </row>
        <row r="900">
          <cell r="A900">
            <v>1328110424</v>
          </cell>
          <cell r="B900" t="str">
            <v>חצ"ב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</row>
        <row r="901">
          <cell r="A901">
            <v>1328110427</v>
          </cell>
          <cell r="B901" t="str">
            <v>חוגים בקבלנות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</row>
        <row r="902">
          <cell r="A902">
            <v>1328110490</v>
          </cell>
          <cell r="B902" t="str">
            <v>הכנסות מפעולות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</row>
        <row r="903">
          <cell r="A903">
            <v>1328120444</v>
          </cell>
          <cell r="B903" t="str">
            <v>הכנסות קידום נוער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</row>
        <row r="904">
          <cell r="A904">
            <v>1328120790</v>
          </cell>
          <cell r="B904" t="str">
            <v>צ'קפוינט - תרומה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A905">
            <v>1328120922</v>
          </cell>
          <cell r="B905" t="str">
            <v>קידום נוער</v>
          </cell>
          <cell r="C905">
            <v>0</v>
          </cell>
          <cell r="D905">
            <v>714.36</v>
          </cell>
          <cell r="E905">
            <v>0</v>
          </cell>
          <cell r="F905">
            <v>714.36</v>
          </cell>
          <cell r="G905">
            <v>-714.36</v>
          </cell>
          <cell r="H905">
            <v>0</v>
          </cell>
          <cell r="I905">
            <v>0</v>
          </cell>
          <cell r="J905">
            <v>714.36</v>
          </cell>
        </row>
        <row r="906">
          <cell r="A906">
            <v>1328120929</v>
          </cell>
          <cell r="B906" t="str">
            <v>הכנ' משרד החינוך</v>
          </cell>
          <cell r="C906">
            <v>-400000</v>
          </cell>
          <cell r="D906">
            <v>0</v>
          </cell>
          <cell r="E906">
            <v>0</v>
          </cell>
          <cell r="F906">
            <v>0</v>
          </cell>
          <cell r="G906">
            <v>-400000</v>
          </cell>
          <cell r="H906">
            <v>0</v>
          </cell>
          <cell r="I906">
            <v>-400000</v>
          </cell>
          <cell r="J906">
            <v>0</v>
          </cell>
        </row>
        <row r="907">
          <cell r="A907">
            <v>1328130421</v>
          </cell>
          <cell r="B907" t="str">
            <v>הכנסות ממחלקת צעירים</v>
          </cell>
          <cell r="C907">
            <v>-115200</v>
          </cell>
          <cell r="D907">
            <v>-6250</v>
          </cell>
          <cell r="E907">
            <v>0</v>
          </cell>
          <cell r="F907">
            <v>-6250</v>
          </cell>
          <cell r="G907">
            <v>-108950</v>
          </cell>
          <cell r="H907">
            <v>5.42</v>
          </cell>
          <cell r="I907">
            <v>-115200</v>
          </cell>
          <cell r="J907">
            <v>-6250</v>
          </cell>
        </row>
        <row r="908">
          <cell r="A908">
            <v>1328130691</v>
          </cell>
          <cell r="B908" t="str">
            <v>הכנסות ארוע התנדבות</v>
          </cell>
          <cell r="C908">
            <v>-12000</v>
          </cell>
          <cell r="D908">
            <v>-8309</v>
          </cell>
          <cell r="E908">
            <v>0</v>
          </cell>
          <cell r="F908">
            <v>-8309</v>
          </cell>
          <cell r="G908">
            <v>-3691</v>
          </cell>
          <cell r="H908">
            <v>69.239999999999995</v>
          </cell>
          <cell r="I908">
            <v>-12000</v>
          </cell>
          <cell r="J908">
            <v>-8309</v>
          </cell>
        </row>
        <row r="909">
          <cell r="A909">
            <v>1328130970</v>
          </cell>
          <cell r="B909" t="str">
            <v>השת'  משרד הביטחון</v>
          </cell>
          <cell r="C909">
            <v>0</v>
          </cell>
          <cell r="D909">
            <v>-77653.440000000002</v>
          </cell>
          <cell r="E909">
            <v>0</v>
          </cell>
          <cell r="F909">
            <v>-77653.440000000002</v>
          </cell>
          <cell r="G909">
            <v>77653.440000000002</v>
          </cell>
          <cell r="H909">
            <v>0</v>
          </cell>
          <cell r="I909">
            <v>0</v>
          </cell>
          <cell r="J909">
            <v>-77653.440000000002</v>
          </cell>
        </row>
        <row r="910">
          <cell r="A910">
            <v>1328130971</v>
          </cell>
          <cell r="B910" t="str">
            <v>המשרד לשיוויון חברתי</v>
          </cell>
          <cell r="C910">
            <v>-88000</v>
          </cell>
          <cell r="D910">
            <v>0</v>
          </cell>
          <cell r="E910">
            <v>0</v>
          </cell>
          <cell r="F910">
            <v>0</v>
          </cell>
          <cell r="G910">
            <v>-88000</v>
          </cell>
          <cell r="H910">
            <v>0</v>
          </cell>
          <cell r="I910">
            <v>-88000</v>
          </cell>
          <cell r="J910">
            <v>0</v>
          </cell>
        </row>
        <row r="911">
          <cell r="A911">
            <v>1328200413</v>
          </cell>
          <cell r="B911" t="str">
            <v>דמ"ש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</row>
        <row r="912">
          <cell r="A912">
            <v>1328200420</v>
          </cell>
          <cell r="B912" t="str">
            <v>העברה לבתי ספר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</row>
        <row r="913">
          <cell r="A913">
            <v>1328200491</v>
          </cell>
          <cell r="B913" t="str">
            <v>הכנסות מארועים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A914">
            <v>1328200640</v>
          </cell>
          <cell r="B914" t="str">
            <v>דמי שכירות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</row>
        <row r="915">
          <cell r="A915">
            <v>1328200641</v>
          </cell>
          <cell r="B915" t="str">
            <v>ביטוח-כנגד הוצאות</v>
          </cell>
          <cell r="C915">
            <v>-35300</v>
          </cell>
          <cell r="D915">
            <v>-35300</v>
          </cell>
          <cell r="E915">
            <v>0</v>
          </cell>
          <cell r="F915">
            <v>-35300</v>
          </cell>
          <cell r="G915">
            <v>0</v>
          </cell>
          <cell r="H915">
            <v>100</v>
          </cell>
          <cell r="I915">
            <v>-35300</v>
          </cell>
          <cell r="J915">
            <v>-35300</v>
          </cell>
        </row>
        <row r="916">
          <cell r="A916">
            <v>1328200990</v>
          </cell>
          <cell r="B916" t="str">
            <v>סיבסוד קייטנות בפריפריה</v>
          </cell>
          <cell r="C916">
            <v>-250000</v>
          </cell>
          <cell r="D916">
            <v>0</v>
          </cell>
          <cell r="E916">
            <v>0</v>
          </cell>
          <cell r="F916">
            <v>0</v>
          </cell>
          <cell r="G916">
            <v>-250000</v>
          </cell>
          <cell r="H916">
            <v>0</v>
          </cell>
          <cell r="I916">
            <v>-250000</v>
          </cell>
          <cell r="J916">
            <v>0</v>
          </cell>
        </row>
        <row r="917">
          <cell r="A917">
            <v>1328200991</v>
          </cell>
          <cell r="B917" t="str">
            <v>מפעל הפיס-נוער בסיכון</v>
          </cell>
          <cell r="C917">
            <v>-652000</v>
          </cell>
          <cell r="D917">
            <v>-760000</v>
          </cell>
          <cell r="E917">
            <v>0</v>
          </cell>
          <cell r="F917">
            <v>-760000</v>
          </cell>
          <cell r="G917">
            <v>108000</v>
          </cell>
          <cell r="H917">
            <v>116.56</v>
          </cell>
          <cell r="I917">
            <v>-652000</v>
          </cell>
          <cell r="J917">
            <v>-760000</v>
          </cell>
        </row>
        <row r="918">
          <cell r="A918">
            <v>1328240413</v>
          </cell>
          <cell r="B918" t="str">
            <v>דמ"ש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</row>
        <row r="919">
          <cell r="A919">
            <v>1328240420</v>
          </cell>
          <cell r="B919" t="str">
            <v>מרכז לאומנויות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</row>
        <row r="920">
          <cell r="A920">
            <v>1328240421</v>
          </cell>
          <cell r="B920" t="str">
            <v>קייטנת פסח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</row>
        <row r="921">
          <cell r="A921">
            <v>1328240422</v>
          </cell>
          <cell r="B921" t="str">
            <v>קייטנת קיץ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A922">
            <v>1328240425</v>
          </cell>
          <cell r="B922" t="str">
            <v>הכנ' מסדנאות בתי"ס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</row>
        <row r="923">
          <cell r="A923">
            <v>1328240427</v>
          </cell>
          <cell r="B923" t="str">
            <v>חוגים בקבלנות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</row>
        <row r="924">
          <cell r="A924">
            <v>1328240431</v>
          </cell>
          <cell r="B924" t="str">
            <v>חשמל - אומנות דיגיטלית</v>
          </cell>
          <cell r="C924">
            <v>0</v>
          </cell>
          <cell r="D924">
            <v>-12337.58</v>
          </cell>
          <cell r="E924">
            <v>0</v>
          </cell>
          <cell r="F924">
            <v>-12337.58</v>
          </cell>
          <cell r="G924">
            <v>12337.58</v>
          </cell>
          <cell r="H924">
            <v>0</v>
          </cell>
          <cell r="I924">
            <v>0</v>
          </cell>
          <cell r="J924">
            <v>-12337.58</v>
          </cell>
        </row>
        <row r="925">
          <cell r="A925">
            <v>1328240491</v>
          </cell>
          <cell r="B925" t="str">
            <v>ארועים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A926">
            <v>1328240492</v>
          </cell>
          <cell r="B926" t="str">
            <v>חווידע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</row>
        <row r="927">
          <cell r="A927">
            <v>1328240495</v>
          </cell>
          <cell r="B927" t="str">
            <v>הכנסות מהובלות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</row>
        <row r="928">
          <cell r="A928">
            <v>1328240641</v>
          </cell>
          <cell r="B928" t="str">
            <v>ביטוח-כנגד הוצאות</v>
          </cell>
          <cell r="C928">
            <v>-4400</v>
          </cell>
          <cell r="D928">
            <v>-4400</v>
          </cell>
          <cell r="E928">
            <v>0</v>
          </cell>
          <cell r="F928">
            <v>-4400</v>
          </cell>
          <cell r="G928">
            <v>0</v>
          </cell>
          <cell r="H928">
            <v>100</v>
          </cell>
          <cell r="I928">
            <v>-4400</v>
          </cell>
          <cell r="J928">
            <v>-4400</v>
          </cell>
        </row>
        <row r="929">
          <cell r="A929">
            <v>1328240920</v>
          </cell>
          <cell r="B929" t="str">
            <v>מש' התרבות והספורט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</row>
        <row r="930">
          <cell r="A930">
            <v>1329100413</v>
          </cell>
          <cell r="B930" t="str">
            <v>דמ"ש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</row>
        <row r="931">
          <cell r="A931">
            <v>1329100421</v>
          </cell>
          <cell r="B931" t="str">
            <v>אגודת הישג אליצור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A932">
            <v>1329100423</v>
          </cell>
          <cell r="B932" t="str">
            <v>חוגי ספורט בנוער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</row>
        <row r="933">
          <cell r="A933">
            <v>1329100491</v>
          </cell>
          <cell r="B933" t="str">
            <v>הכנסות מארועים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</row>
        <row r="934">
          <cell r="A934">
            <v>1329100641</v>
          </cell>
          <cell r="B934" t="str">
            <v>ביטוח-כנגד הוצאות</v>
          </cell>
          <cell r="C934">
            <v>-43900</v>
          </cell>
          <cell r="D934">
            <v>-43900</v>
          </cell>
          <cell r="E934">
            <v>0</v>
          </cell>
          <cell r="F934">
            <v>-43900</v>
          </cell>
          <cell r="G934">
            <v>0</v>
          </cell>
          <cell r="H934">
            <v>100</v>
          </cell>
          <cell r="I934">
            <v>-43900</v>
          </cell>
          <cell r="J934">
            <v>-43900</v>
          </cell>
        </row>
        <row r="935">
          <cell r="A935">
            <v>1329100652</v>
          </cell>
          <cell r="B935" t="str">
            <v>דמי שימוש באולם</v>
          </cell>
          <cell r="C935">
            <v>-795000</v>
          </cell>
          <cell r="D935">
            <v>0</v>
          </cell>
          <cell r="E935">
            <v>0</v>
          </cell>
          <cell r="F935">
            <v>0</v>
          </cell>
          <cell r="G935">
            <v>-795000</v>
          </cell>
          <cell r="H935">
            <v>0</v>
          </cell>
          <cell r="I935">
            <v>-795000</v>
          </cell>
          <cell r="J935">
            <v>0</v>
          </cell>
        </row>
        <row r="936">
          <cell r="A936">
            <v>1329100790</v>
          </cell>
          <cell r="B936" t="str">
            <v>אולימפיידת הילדים - טוטו ווינר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</row>
        <row r="937">
          <cell r="A937">
            <v>1329100920</v>
          </cell>
          <cell r="B937" t="str">
            <v>סל ספורט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</row>
        <row r="938">
          <cell r="A938">
            <v>1329100921</v>
          </cell>
          <cell r="B938" t="str">
            <v>חוגי ספורט</v>
          </cell>
          <cell r="C938">
            <v>-20000</v>
          </cell>
          <cell r="D938">
            <v>0</v>
          </cell>
          <cell r="E938">
            <v>0</v>
          </cell>
          <cell r="F938">
            <v>0</v>
          </cell>
          <cell r="G938">
            <v>-20000</v>
          </cell>
          <cell r="H938">
            <v>0</v>
          </cell>
          <cell r="I938">
            <v>-20000</v>
          </cell>
          <cell r="J938">
            <v>0</v>
          </cell>
        </row>
        <row r="939">
          <cell r="A939">
            <v>1329100922</v>
          </cell>
          <cell r="B939" t="str">
            <v>מועדוני ספ' תרבות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</row>
        <row r="940">
          <cell r="A940">
            <v>1329100923</v>
          </cell>
          <cell r="B940" t="str">
            <v>מרכזי מצויינות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A941">
            <v>1329100924</v>
          </cell>
          <cell r="B941" t="str">
            <v>משה"ח-זוזו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</row>
        <row r="942">
          <cell r="A942">
            <v>1329100925</v>
          </cell>
          <cell r="B942" t="str">
            <v>אולימפיידת הילדים - טוטו ווינר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</row>
        <row r="943">
          <cell r="A943">
            <v>1329100990</v>
          </cell>
          <cell r="B943" t="str">
            <v>סל ספורט</v>
          </cell>
          <cell r="C943">
            <v>-300700</v>
          </cell>
          <cell r="D943">
            <v>-438642</v>
          </cell>
          <cell r="E943">
            <v>0</v>
          </cell>
          <cell r="F943">
            <v>-438642</v>
          </cell>
          <cell r="G943">
            <v>137942</v>
          </cell>
          <cell r="H943">
            <v>145.87</v>
          </cell>
          <cell r="I943">
            <v>-300700</v>
          </cell>
          <cell r="J943">
            <v>-438642</v>
          </cell>
        </row>
        <row r="944">
          <cell r="A944">
            <v>1329100991</v>
          </cell>
          <cell r="B944" t="str">
            <v>מועדוני ספ' תרבות</v>
          </cell>
          <cell r="C944">
            <v>-155000</v>
          </cell>
          <cell r="D944">
            <v>-88881</v>
          </cell>
          <cell r="E944">
            <v>0</v>
          </cell>
          <cell r="F944">
            <v>-88881</v>
          </cell>
          <cell r="G944">
            <v>-66119</v>
          </cell>
          <cell r="H944">
            <v>57.34</v>
          </cell>
          <cell r="I944">
            <v>-155000</v>
          </cell>
          <cell r="J944">
            <v>-88881</v>
          </cell>
        </row>
        <row r="945">
          <cell r="A945">
            <v>1329100992</v>
          </cell>
          <cell r="B945" t="str">
            <v>מרכזי מצוינות</v>
          </cell>
          <cell r="C945">
            <v>-110000</v>
          </cell>
          <cell r="D945">
            <v>-83714</v>
          </cell>
          <cell r="E945">
            <v>0</v>
          </cell>
          <cell r="F945">
            <v>-83714</v>
          </cell>
          <cell r="G945">
            <v>-26286</v>
          </cell>
          <cell r="H945">
            <v>76.099999999999994</v>
          </cell>
          <cell r="I945">
            <v>-110000</v>
          </cell>
          <cell r="J945">
            <v>-83714</v>
          </cell>
        </row>
        <row r="946">
          <cell r="A946">
            <v>1329100993</v>
          </cell>
          <cell r="B946" t="str">
            <v>פרחי ספורט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</row>
        <row r="947">
          <cell r="A947">
            <v>1329200641</v>
          </cell>
          <cell r="B947" t="str">
            <v>ביטוח-כנגד הוצאות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A948">
            <v>1329200650</v>
          </cell>
          <cell r="B948" t="str">
            <v>אג' ספורט - קיזוז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</row>
        <row r="949">
          <cell r="A949">
            <v>1329200651</v>
          </cell>
          <cell r="B949" t="str">
            <v>השכרת מגרשים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</row>
        <row r="950">
          <cell r="A950">
            <v>1329200790</v>
          </cell>
          <cell r="B950" t="str">
            <v>השת' קרן מתקנים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</row>
        <row r="951">
          <cell r="A951">
            <v>1329200922</v>
          </cell>
          <cell r="B951" t="str">
            <v>ציוד מרכז אתלטיקה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A952">
            <v>1329200923</v>
          </cell>
          <cell r="B952" t="str">
            <v>הכנסות מרכז אימון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</row>
        <row r="953">
          <cell r="A953">
            <v>1329400423</v>
          </cell>
          <cell r="B953" t="str">
            <v>מינויים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</row>
        <row r="954">
          <cell r="A954">
            <v>1329400424</v>
          </cell>
          <cell r="B954" t="str">
            <v>כניסות חד - פעמיות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</row>
        <row r="955">
          <cell r="A955">
            <v>1329400426</v>
          </cell>
          <cell r="B955" t="str">
            <v>חוגי שחיה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A956">
            <v>1329400920</v>
          </cell>
          <cell r="B956" t="str">
            <v>הכנסות-משרד החינוך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</row>
        <row r="957">
          <cell r="A957">
            <v>1329500420</v>
          </cell>
          <cell r="B957" t="str">
            <v>חוגי נוער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</row>
        <row r="958">
          <cell r="A958">
            <v>1329500421</v>
          </cell>
          <cell r="B958" t="str">
            <v>קייטנת פסח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</row>
        <row r="959">
          <cell r="A959">
            <v>1329500422</v>
          </cell>
          <cell r="B959" t="str">
            <v>קייטנת קיץ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</row>
        <row r="960">
          <cell r="A960">
            <v>1329500423</v>
          </cell>
          <cell r="B960" t="str">
            <v>הכנסות מחוגים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</row>
        <row r="961">
          <cell r="A961">
            <v>1329500424</v>
          </cell>
          <cell r="B961" t="str">
            <v>פעילות חצ"ב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A962">
            <v>1329500425</v>
          </cell>
          <cell r="B962" t="str">
            <v>הכנ' מועדון הלכים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A963">
            <v>1329500426</v>
          </cell>
          <cell r="B963" t="str">
            <v>הכנ' מועדונית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</row>
        <row r="964">
          <cell r="A964">
            <v>1329500427</v>
          </cell>
          <cell r="B964" t="str">
            <v>חוגים בקבלנות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</row>
        <row r="965">
          <cell r="A965">
            <v>1329500428</v>
          </cell>
          <cell r="B965" t="str">
            <v>הכנסות מארועים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</row>
        <row r="966">
          <cell r="A966">
            <v>1329500490</v>
          </cell>
          <cell r="B966" t="str">
            <v>הרקדות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</row>
        <row r="967">
          <cell r="A967">
            <v>1329500493</v>
          </cell>
          <cell r="B967" t="str">
            <v>הכנסות כנ"פ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</row>
        <row r="968">
          <cell r="A968">
            <v>1329500641</v>
          </cell>
          <cell r="B968" t="str">
            <v>ביטוח-כנגד הוצאות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A969">
            <v>1329500650</v>
          </cell>
          <cell r="B969" t="str">
            <v>אג' ספורט - קיזוז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</row>
        <row r="970">
          <cell r="A970">
            <v>1329500651</v>
          </cell>
          <cell r="B970" t="str">
            <v>השכרת אולם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</row>
        <row r="971">
          <cell r="A971">
            <v>1329500652</v>
          </cell>
          <cell r="B971" t="str">
            <v>דמי שימוש באולם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A972">
            <v>1329600422</v>
          </cell>
          <cell r="B972" t="str">
            <v>קייטנת קיץ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</row>
        <row r="973">
          <cell r="A973">
            <v>1329600423</v>
          </cell>
          <cell r="B973" t="str">
            <v>הכנסות מחוגים</v>
          </cell>
          <cell r="C973">
            <v>0</v>
          </cell>
          <cell r="D973">
            <v>0</v>
          </cell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</row>
        <row r="974">
          <cell r="A974">
            <v>1329600427</v>
          </cell>
          <cell r="B974" t="str">
            <v>הכ'-חוגים בקבלנות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A975">
            <v>1329600428</v>
          </cell>
          <cell r="B975" t="str">
            <v>הכנסות מארועים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</row>
        <row r="976">
          <cell r="A976">
            <v>1329600429</v>
          </cell>
          <cell r="B976" t="str">
            <v>פעולות יחודיות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</row>
        <row r="977">
          <cell r="A977">
            <v>1329600490</v>
          </cell>
          <cell r="B977" t="str">
            <v>הרקדות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A978">
            <v>1329600492</v>
          </cell>
          <cell r="B978" t="str">
            <v>הכנסות מאירועים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</row>
        <row r="979">
          <cell r="A979">
            <v>1329600641</v>
          </cell>
          <cell r="B979" t="str">
            <v>ביטוח-כנגד הוצאות</v>
          </cell>
          <cell r="C979">
            <v>0</v>
          </cell>
          <cell r="D979">
            <v>0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</row>
        <row r="980">
          <cell r="A980">
            <v>1329600650</v>
          </cell>
          <cell r="B980" t="str">
            <v>אג' ספורט - קיזוז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</row>
        <row r="981">
          <cell r="A981">
            <v>1329600651</v>
          </cell>
          <cell r="B981" t="str">
            <v>השכרת אולם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A982">
            <v>1329600652</v>
          </cell>
          <cell r="B982" t="str">
            <v>דמי שימוש באולם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</row>
        <row r="983">
          <cell r="A983">
            <v>1329600790</v>
          </cell>
          <cell r="B983" t="str">
            <v>השתתפות הספורטוטו</v>
          </cell>
          <cell r="C983">
            <v>0</v>
          </cell>
          <cell r="D983">
            <v>0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</row>
        <row r="984">
          <cell r="A984">
            <v>1329700420</v>
          </cell>
          <cell r="B984" t="str">
            <v>הכנסות מטיפולים</v>
          </cell>
          <cell r="C984">
            <v>0</v>
          </cell>
          <cell r="D984">
            <v>0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</row>
        <row r="985">
          <cell r="A985">
            <v>1329700641</v>
          </cell>
          <cell r="B985" t="str">
            <v>ביטוח-כנגד הוצאות</v>
          </cell>
          <cell r="C985">
            <v>0</v>
          </cell>
          <cell r="D985">
            <v>0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A986">
            <v>1329700792</v>
          </cell>
          <cell r="B986" t="str">
            <v>הכנסות ממוסדות</v>
          </cell>
          <cell r="C986">
            <v>0</v>
          </cell>
          <cell r="D986">
            <v>0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</row>
        <row r="987">
          <cell r="A987">
            <v>1329700920</v>
          </cell>
          <cell r="B987" t="str">
            <v>מזכירות ושרתים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</row>
        <row r="988">
          <cell r="A988">
            <v>1329800420</v>
          </cell>
          <cell r="B988" t="str">
            <v>חוגים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</row>
        <row r="989">
          <cell r="A989">
            <v>1329800422</v>
          </cell>
          <cell r="B989" t="str">
            <v>קייטנת קיץ</v>
          </cell>
          <cell r="C989">
            <v>0</v>
          </cell>
          <cell r="D989">
            <v>0</v>
          </cell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A990">
            <v>1329800423</v>
          </cell>
          <cell r="B990" t="str">
            <v>הכנסות מחוגים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</row>
        <row r="991">
          <cell r="A991">
            <v>1329800426</v>
          </cell>
          <cell r="B991" t="str">
            <v>הכנסות ממועדונית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</row>
        <row r="992">
          <cell r="A992">
            <v>1329800427</v>
          </cell>
          <cell r="B992" t="str">
            <v>חוגים בקבלנות</v>
          </cell>
          <cell r="C992">
            <v>0</v>
          </cell>
          <cell r="D992">
            <v>0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</row>
        <row r="993">
          <cell r="A993">
            <v>1329800428</v>
          </cell>
          <cell r="B993" t="str">
            <v>הכנסות מארועים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</row>
        <row r="994">
          <cell r="A994">
            <v>1329800490</v>
          </cell>
          <cell r="B994" t="str">
            <v>הרקדות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</row>
        <row r="995">
          <cell r="A995">
            <v>1329800641</v>
          </cell>
          <cell r="B995" t="str">
            <v>ביטוח-כנגד הוצאות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A996">
            <v>1329800650</v>
          </cell>
          <cell r="B996" t="str">
            <v>אג' ספורט-קיזוז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</row>
        <row r="997">
          <cell r="A997">
            <v>1329800651</v>
          </cell>
          <cell r="B997" t="str">
            <v>השכרות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</row>
        <row r="998">
          <cell r="A998">
            <v>1329800652</v>
          </cell>
          <cell r="B998" t="str">
            <v>דמי שימוש באולם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A999">
            <v>1329999423</v>
          </cell>
          <cell r="B999" t="str">
            <v>קיזוז הכנסות ספורט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</row>
        <row r="1000">
          <cell r="A1000">
            <v>1335100491</v>
          </cell>
          <cell r="B1000" t="str">
            <v>הכנסות מהשתלמות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</row>
        <row r="1001">
          <cell r="A1001">
            <v>1335100730</v>
          </cell>
          <cell r="B1001" t="str">
            <v>בדיקת ראדון-בטל"א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</row>
        <row r="1002">
          <cell r="A1002">
            <v>1335100790</v>
          </cell>
          <cell r="B1002" t="str">
            <v>השתת עירית בת ים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</row>
        <row r="1003">
          <cell r="A1003">
            <v>1335100791</v>
          </cell>
          <cell r="B1003" t="str">
            <v>השתתפות קופ"ח מכבי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</row>
        <row r="1004">
          <cell r="A1004">
            <v>1341000421</v>
          </cell>
          <cell r="B1004" t="str">
            <v>הכנסות עבור יעוץ</v>
          </cell>
          <cell r="C1004">
            <v>-100000</v>
          </cell>
          <cell r="D1004">
            <v>-113643</v>
          </cell>
          <cell r="E1004">
            <v>0</v>
          </cell>
          <cell r="F1004">
            <v>-113643</v>
          </cell>
          <cell r="G1004">
            <v>13643</v>
          </cell>
          <cell r="H1004">
            <v>113.64</v>
          </cell>
          <cell r="I1004">
            <v>-100000</v>
          </cell>
          <cell r="J1004">
            <v>-113643</v>
          </cell>
        </row>
        <row r="1005">
          <cell r="A1005">
            <v>1341000423</v>
          </cell>
          <cell r="B1005" t="str">
            <v>החזר שכר מזכירה</v>
          </cell>
          <cell r="C1005">
            <v>0</v>
          </cell>
          <cell r="D1005">
            <v>0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A1006">
            <v>1341000491</v>
          </cell>
          <cell r="B1006" t="str">
            <v>הכנסות מהשתלמיות</v>
          </cell>
          <cell r="C1006">
            <v>0</v>
          </cell>
          <cell r="D1006">
            <v>0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</row>
        <row r="1007">
          <cell r="A1007">
            <v>1341000494</v>
          </cell>
          <cell r="B1007" t="str">
            <v>השתלמות  מרוכזת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</row>
        <row r="1008">
          <cell r="A1008">
            <v>1341000690</v>
          </cell>
          <cell r="B1008" t="str">
            <v>בטל"א-תחזוקה</v>
          </cell>
          <cell r="C1008">
            <v>0</v>
          </cell>
          <cell r="D1008">
            <v>-43383.72</v>
          </cell>
          <cell r="E1008">
            <v>0</v>
          </cell>
          <cell r="F1008">
            <v>-43383.72</v>
          </cell>
          <cell r="G1008">
            <v>43383.72</v>
          </cell>
          <cell r="H1008">
            <v>0</v>
          </cell>
          <cell r="I1008">
            <v>0</v>
          </cell>
          <cell r="J1008">
            <v>-43383.72</v>
          </cell>
        </row>
        <row r="1009">
          <cell r="A1009">
            <v>1341000696</v>
          </cell>
          <cell r="B1009" t="str">
            <v>הכנסות שונות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</row>
        <row r="1010">
          <cell r="A1010">
            <v>1341000790</v>
          </cell>
          <cell r="B1010" t="str">
            <v>תרומות</v>
          </cell>
          <cell r="C1010">
            <v>0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</row>
        <row r="1011">
          <cell r="A1011">
            <v>1341000932</v>
          </cell>
          <cell r="B1011" t="str">
            <v>הצטיידות מועדוניות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</row>
        <row r="1012">
          <cell r="A1012">
            <v>1341000933</v>
          </cell>
          <cell r="B1012" t="str">
            <v>הוצאות ארגוניות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A1013">
            <v>1341000934</v>
          </cell>
          <cell r="B1013" t="str">
            <v>שכר עובדים 1013410</v>
          </cell>
          <cell r="C1013">
            <v>-1628700</v>
          </cell>
          <cell r="D1013">
            <v>-1633134</v>
          </cell>
          <cell r="E1013">
            <v>0</v>
          </cell>
          <cell r="F1013">
            <v>-1633134</v>
          </cell>
          <cell r="G1013">
            <v>4434</v>
          </cell>
          <cell r="H1013">
            <v>100.27</v>
          </cell>
          <cell r="I1013">
            <v>-1628700</v>
          </cell>
          <cell r="J1013">
            <v>-1633134</v>
          </cell>
        </row>
        <row r="1014">
          <cell r="A1014">
            <v>1341000935</v>
          </cell>
          <cell r="B1014" t="str">
            <v>מאבטחים-רווחה</v>
          </cell>
          <cell r="C1014">
            <v>-276300</v>
          </cell>
          <cell r="D1014">
            <v>-267306</v>
          </cell>
          <cell r="E1014">
            <v>0</v>
          </cell>
          <cell r="F1014">
            <v>-267306</v>
          </cell>
          <cell r="G1014">
            <v>-8994</v>
          </cell>
          <cell r="H1014">
            <v>96.74</v>
          </cell>
          <cell r="I1014">
            <v>-276300</v>
          </cell>
          <cell r="J1014">
            <v>-267306</v>
          </cell>
        </row>
        <row r="1015">
          <cell r="A1015">
            <v>1341000936</v>
          </cell>
          <cell r="B1015" t="str">
            <v>הכנסות שונות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</row>
        <row r="1016">
          <cell r="A1016">
            <v>1341000937</v>
          </cell>
          <cell r="B1016" t="str">
            <v>הערכות לחירום</v>
          </cell>
          <cell r="C1016">
            <v>-1800</v>
          </cell>
          <cell r="D1016">
            <v>-1418</v>
          </cell>
          <cell r="E1016">
            <v>0</v>
          </cell>
          <cell r="F1016">
            <v>-1418</v>
          </cell>
          <cell r="G1016">
            <v>-382</v>
          </cell>
          <cell r="H1016">
            <v>78.77</v>
          </cell>
          <cell r="I1016">
            <v>-1800</v>
          </cell>
          <cell r="J1016">
            <v>-1418</v>
          </cell>
        </row>
        <row r="1017">
          <cell r="A1017">
            <v>1341000944</v>
          </cell>
          <cell r="B1017" t="str">
            <v>החזר הבראה ויובל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</row>
        <row r="1018">
          <cell r="A1018">
            <v>1342500421</v>
          </cell>
          <cell r="B1018" t="str">
            <v>השתתפות פונים</v>
          </cell>
          <cell r="C1018">
            <v>-5000</v>
          </cell>
          <cell r="D1018">
            <v>-60956.9</v>
          </cell>
          <cell r="E1018">
            <v>0</v>
          </cell>
          <cell r="F1018">
            <v>-60956.9</v>
          </cell>
          <cell r="G1018">
            <v>55956.9</v>
          </cell>
          <cell r="H1018">
            <v>1219.1300000000001</v>
          </cell>
          <cell r="I1018">
            <v>-5000</v>
          </cell>
          <cell r="J1018">
            <v>-60956.9</v>
          </cell>
        </row>
        <row r="1019">
          <cell r="A1019">
            <v>1342500422</v>
          </cell>
          <cell r="B1019" t="str">
            <v>תאום הורי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</row>
        <row r="1020">
          <cell r="A1020">
            <v>1342500423</v>
          </cell>
          <cell r="B1020" t="str">
            <v>השת'-טיפול באלימות</v>
          </cell>
          <cell r="C1020">
            <v>-25000</v>
          </cell>
          <cell r="D1020">
            <v>-25095</v>
          </cell>
          <cell r="E1020">
            <v>0</v>
          </cell>
          <cell r="F1020">
            <v>-25095</v>
          </cell>
          <cell r="G1020">
            <v>95</v>
          </cell>
          <cell r="H1020">
            <v>100.38</v>
          </cell>
          <cell r="I1020">
            <v>-25000</v>
          </cell>
          <cell r="J1020">
            <v>-25095</v>
          </cell>
        </row>
        <row r="1021">
          <cell r="A1021">
            <v>1342500690</v>
          </cell>
          <cell r="B1021" t="str">
            <v>החזר יתרות ממוסדות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A1022">
            <v>1342500791</v>
          </cell>
          <cell r="B1022" t="str">
            <v>אג'לשיקום האסיר50%</v>
          </cell>
          <cell r="C1022">
            <v>-112500</v>
          </cell>
          <cell r="D1022">
            <v>-135000</v>
          </cell>
          <cell r="E1022">
            <v>0</v>
          </cell>
          <cell r="F1022">
            <v>-135000</v>
          </cell>
          <cell r="G1022">
            <v>22500</v>
          </cell>
          <cell r="H1022">
            <v>120</v>
          </cell>
          <cell r="I1022">
            <v>-112500</v>
          </cell>
          <cell r="J1022">
            <v>-135000</v>
          </cell>
        </row>
        <row r="1023">
          <cell r="A1023">
            <v>1342500931</v>
          </cell>
          <cell r="B1023" t="str">
            <v>משפ' במצוקה1025410</v>
          </cell>
          <cell r="C1023">
            <v>-600000</v>
          </cell>
          <cell r="D1023">
            <v>-328864</v>
          </cell>
          <cell r="E1023">
            <v>0</v>
          </cell>
          <cell r="F1023">
            <v>-328864</v>
          </cell>
          <cell r="G1023">
            <v>-271136</v>
          </cell>
          <cell r="H1023">
            <v>54.81</v>
          </cell>
          <cell r="I1023">
            <v>-600000</v>
          </cell>
          <cell r="J1023">
            <v>-328864</v>
          </cell>
        </row>
        <row r="1024">
          <cell r="A1024">
            <v>1342500932</v>
          </cell>
          <cell r="B1024" t="str">
            <v>עולים מצ' 1073180</v>
          </cell>
          <cell r="C1024">
            <v>-60000</v>
          </cell>
          <cell r="D1024">
            <v>-34910</v>
          </cell>
          <cell r="E1024">
            <v>0</v>
          </cell>
          <cell r="F1024">
            <v>-34910</v>
          </cell>
          <cell r="G1024">
            <v>-25090</v>
          </cell>
          <cell r="H1024">
            <v>58.18</v>
          </cell>
          <cell r="I1024">
            <v>-60000</v>
          </cell>
          <cell r="J1024">
            <v>-34910</v>
          </cell>
        </row>
        <row r="1025">
          <cell r="A1025">
            <v>1342500933</v>
          </cell>
          <cell r="B1025" t="str">
            <v>פגיעות מיניות</v>
          </cell>
          <cell r="C1025">
            <v>-250000</v>
          </cell>
          <cell r="D1025">
            <v>-249820</v>
          </cell>
          <cell r="E1025">
            <v>0</v>
          </cell>
          <cell r="F1025">
            <v>-249820</v>
          </cell>
          <cell r="G1025">
            <v>-180</v>
          </cell>
          <cell r="H1025">
            <v>99.92</v>
          </cell>
          <cell r="I1025">
            <v>-250000</v>
          </cell>
          <cell r="J1025">
            <v>-249820</v>
          </cell>
        </row>
        <row r="1026">
          <cell r="A1026">
            <v>1342500934</v>
          </cell>
          <cell r="B1026" t="str">
            <v>שכר משפחה  1013410</v>
          </cell>
          <cell r="C1026">
            <v>-17191520</v>
          </cell>
          <cell r="D1026">
            <v>-16830158</v>
          </cell>
          <cell r="E1026">
            <v>0</v>
          </cell>
          <cell r="F1026">
            <v>-16830158</v>
          </cell>
          <cell r="G1026">
            <v>-361362</v>
          </cell>
          <cell r="H1026">
            <v>97.89</v>
          </cell>
          <cell r="I1026">
            <v>-17191520</v>
          </cell>
          <cell r="J1026">
            <v>-16830158</v>
          </cell>
        </row>
        <row r="1027">
          <cell r="A1027">
            <v>1342500936</v>
          </cell>
          <cell r="B1027" t="str">
            <v>טיפול בשורדות ז'</v>
          </cell>
          <cell r="C1027">
            <v>-140000</v>
          </cell>
          <cell r="D1027">
            <v>-81794</v>
          </cell>
          <cell r="E1027">
            <v>0</v>
          </cell>
          <cell r="F1027">
            <v>-81794</v>
          </cell>
          <cell r="G1027">
            <v>-58206</v>
          </cell>
          <cell r="H1027">
            <v>58.42</v>
          </cell>
          <cell r="I1027">
            <v>-140000</v>
          </cell>
          <cell r="J1027">
            <v>-81794</v>
          </cell>
        </row>
        <row r="1028">
          <cell r="A1028">
            <v>1342500937</v>
          </cell>
          <cell r="B1028" t="str">
            <v>תכנית קהילה למשפחות</v>
          </cell>
          <cell r="C1028">
            <v>-437800</v>
          </cell>
          <cell r="D1028">
            <v>-349575</v>
          </cell>
          <cell r="E1028">
            <v>0</v>
          </cell>
          <cell r="F1028">
            <v>-349575</v>
          </cell>
          <cell r="G1028">
            <v>-88225</v>
          </cell>
          <cell r="H1028">
            <v>79.84</v>
          </cell>
          <cell r="I1028">
            <v>-437800</v>
          </cell>
          <cell r="J1028">
            <v>-349575</v>
          </cell>
        </row>
        <row r="1029">
          <cell r="A1029">
            <v>1342500938</v>
          </cell>
          <cell r="B1029" t="str">
            <v>בית הויס   1026080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A1030">
            <v>1342500939</v>
          </cell>
          <cell r="B1030" t="str">
            <v>שירותים בקהילה</v>
          </cell>
          <cell r="C1030">
            <v>-404000</v>
          </cell>
          <cell r="D1030">
            <v>0</v>
          </cell>
          <cell r="E1030">
            <v>0</v>
          </cell>
          <cell r="F1030">
            <v>0</v>
          </cell>
          <cell r="G1030">
            <v>-404000</v>
          </cell>
          <cell r="H1030">
            <v>0</v>
          </cell>
          <cell r="I1030">
            <v>-404000</v>
          </cell>
          <cell r="J1030">
            <v>0</v>
          </cell>
        </row>
        <row r="1031">
          <cell r="A1031">
            <v>1342500940</v>
          </cell>
          <cell r="B1031" t="str">
            <v>דרי רחוב 1025510</v>
          </cell>
          <cell r="C1031">
            <v>-375000</v>
          </cell>
          <cell r="D1031">
            <v>-386125</v>
          </cell>
          <cell r="E1031">
            <v>0</v>
          </cell>
          <cell r="F1031">
            <v>-386125</v>
          </cell>
          <cell r="G1031">
            <v>11125</v>
          </cell>
          <cell r="H1031">
            <v>102.96</v>
          </cell>
          <cell r="I1031">
            <v>-375000</v>
          </cell>
          <cell r="J1031">
            <v>-386125</v>
          </cell>
        </row>
        <row r="1032">
          <cell r="A1032">
            <v>1342500941</v>
          </cell>
          <cell r="B1032" t="str">
            <v>מרכז אלימות1026090</v>
          </cell>
          <cell r="C1032">
            <v>-350000</v>
          </cell>
          <cell r="D1032">
            <v>-577718</v>
          </cell>
          <cell r="E1032">
            <v>0</v>
          </cell>
          <cell r="F1032">
            <v>-577718</v>
          </cell>
          <cell r="G1032">
            <v>227718</v>
          </cell>
          <cell r="H1032">
            <v>165.06</v>
          </cell>
          <cell r="I1032">
            <v>-350000</v>
          </cell>
          <cell r="J1032">
            <v>-577718</v>
          </cell>
        </row>
        <row r="1033">
          <cell r="A1033">
            <v>1342500942</v>
          </cell>
          <cell r="B1033" t="str">
            <v>מקלט לנשים מוכות</v>
          </cell>
          <cell r="C1033">
            <v>-645000</v>
          </cell>
          <cell r="D1033">
            <v>-658464</v>
          </cell>
          <cell r="E1033">
            <v>0</v>
          </cell>
          <cell r="F1033">
            <v>-658464</v>
          </cell>
          <cell r="G1033">
            <v>13464</v>
          </cell>
          <cell r="H1033">
            <v>102.08</v>
          </cell>
          <cell r="I1033">
            <v>-645000</v>
          </cell>
          <cell r="J1033">
            <v>-658464</v>
          </cell>
        </row>
        <row r="1034">
          <cell r="A1034">
            <v>1342500944</v>
          </cell>
          <cell r="B1034" t="str">
            <v>טיפול בדיירי רחוב</v>
          </cell>
          <cell r="C1034">
            <v>0</v>
          </cell>
          <cell r="D1034">
            <v>0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</row>
        <row r="1035">
          <cell r="A1035">
            <v>1342500945</v>
          </cell>
          <cell r="B1035" t="str">
            <v>תרגום שפה-פגישות חוק נוער</v>
          </cell>
          <cell r="C1035">
            <v>-37500</v>
          </cell>
          <cell r="D1035">
            <v>-356</v>
          </cell>
          <cell r="E1035">
            <v>0</v>
          </cell>
          <cell r="F1035">
            <v>-356</v>
          </cell>
          <cell r="G1035">
            <v>-37144</v>
          </cell>
          <cell r="H1035">
            <v>0.94</v>
          </cell>
          <cell r="I1035">
            <v>-37500</v>
          </cell>
          <cell r="J1035">
            <v>-356</v>
          </cell>
        </row>
        <row r="1036">
          <cell r="A1036">
            <v>1342500946</v>
          </cell>
          <cell r="B1036" t="str">
            <v>חומש אתיופים-פעולות</v>
          </cell>
          <cell r="C1036">
            <v>-184000</v>
          </cell>
          <cell r="D1036">
            <v>-25543</v>
          </cell>
          <cell r="E1036">
            <v>0</v>
          </cell>
          <cell r="F1036">
            <v>-25543</v>
          </cell>
          <cell r="G1036">
            <v>-158457</v>
          </cell>
          <cell r="H1036">
            <v>13.88</v>
          </cell>
          <cell r="I1036">
            <v>-184000</v>
          </cell>
          <cell r="J1036">
            <v>-25543</v>
          </cell>
        </row>
        <row r="1037">
          <cell r="A1037">
            <v>1342500949</v>
          </cell>
          <cell r="B1037" t="str">
            <v>טיפול באובדן ושכול</v>
          </cell>
          <cell r="C1037">
            <v>-87000</v>
          </cell>
          <cell r="D1037">
            <v>-57913</v>
          </cell>
          <cell r="E1037">
            <v>0</v>
          </cell>
          <cell r="F1037">
            <v>-57913</v>
          </cell>
          <cell r="G1037">
            <v>-29087</v>
          </cell>
          <cell r="H1037">
            <v>66.56</v>
          </cell>
          <cell r="I1037">
            <v>-87000</v>
          </cell>
          <cell r="J1037">
            <v>-57913</v>
          </cell>
        </row>
        <row r="1038">
          <cell r="A1038">
            <v>1342500954</v>
          </cell>
          <cell r="B1038" t="str">
            <v>עובד קהילתי-קליטה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</row>
        <row r="1039">
          <cell r="A1039">
            <v>1342600421</v>
          </cell>
          <cell r="B1039" t="str">
            <v>הכנסות עבור יעוץ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</row>
        <row r="1040">
          <cell r="A1040">
            <v>1342600423</v>
          </cell>
          <cell r="B1040" t="str">
            <v>החזר שכר מזכירה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</row>
        <row r="1041">
          <cell r="A1041">
            <v>1342600931</v>
          </cell>
          <cell r="B1041" t="str">
            <v>מרכז אלימות1026090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</row>
        <row r="1042">
          <cell r="A1042">
            <v>1342600932</v>
          </cell>
          <cell r="B1042" t="str">
            <v>מקלט לנשים מוכות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</row>
        <row r="1043">
          <cell r="A1043">
            <v>1342600934</v>
          </cell>
          <cell r="B1043" t="str">
            <v>שכר עובדים 1013410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</row>
        <row r="1044">
          <cell r="A1044">
            <v>1343800421</v>
          </cell>
          <cell r="B1044" t="str">
            <v>ילד בפנמיו 1038410</v>
          </cell>
          <cell r="C1044">
            <v>-315000</v>
          </cell>
          <cell r="D1044">
            <v>-245772.2</v>
          </cell>
          <cell r="E1044">
            <v>0</v>
          </cell>
          <cell r="F1044">
            <v>-245772.2</v>
          </cell>
          <cell r="G1044">
            <v>-69227.8</v>
          </cell>
          <cell r="H1044">
            <v>78.02</v>
          </cell>
          <cell r="I1044">
            <v>-315000</v>
          </cell>
          <cell r="J1044">
            <v>-245772.2</v>
          </cell>
        </row>
        <row r="1045">
          <cell r="A1045">
            <v>1343800812</v>
          </cell>
          <cell r="B1045" t="str">
            <v>ילד פנימיות1038411</v>
          </cell>
          <cell r="C1045">
            <v>0</v>
          </cell>
          <cell r="D1045">
            <v>0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</row>
        <row r="1046">
          <cell r="A1046">
            <v>1343800920</v>
          </cell>
          <cell r="B1046" t="str">
            <v>נוער חרדי</v>
          </cell>
          <cell r="C1046">
            <v>-440000</v>
          </cell>
          <cell r="D1046">
            <v>-421329</v>
          </cell>
          <cell r="E1046">
            <v>0</v>
          </cell>
          <cell r="F1046">
            <v>-421329</v>
          </cell>
          <cell r="G1046">
            <v>-18671</v>
          </cell>
          <cell r="H1046">
            <v>95.75</v>
          </cell>
          <cell r="I1046">
            <v>-440000</v>
          </cell>
          <cell r="J1046">
            <v>-421329</v>
          </cell>
        </row>
        <row r="1047">
          <cell r="A1047">
            <v>1343800931</v>
          </cell>
          <cell r="B1047" t="str">
            <v>ילד בפנמיו 1038410</v>
          </cell>
          <cell r="C1047">
            <v>-12144000</v>
          </cell>
          <cell r="D1047">
            <v>-11941347</v>
          </cell>
          <cell r="E1047">
            <v>0</v>
          </cell>
          <cell r="F1047">
            <v>-11941347</v>
          </cell>
          <cell r="G1047">
            <v>-202653</v>
          </cell>
          <cell r="H1047">
            <v>98.33</v>
          </cell>
          <cell r="I1047">
            <v>-12144000</v>
          </cell>
          <cell r="J1047">
            <v>-11941347</v>
          </cell>
        </row>
        <row r="1048">
          <cell r="A1048">
            <v>1343800932</v>
          </cell>
          <cell r="B1048" t="str">
            <v>ילד פנימיות1038411</v>
          </cell>
          <cell r="C1048">
            <v>-1575000</v>
          </cell>
          <cell r="D1048">
            <v>-679644</v>
          </cell>
          <cell r="E1048">
            <v>0</v>
          </cell>
          <cell r="F1048">
            <v>-679644</v>
          </cell>
          <cell r="G1048">
            <v>-895356</v>
          </cell>
          <cell r="H1048">
            <v>43.15</v>
          </cell>
          <cell r="I1048">
            <v>-1575000</v>
          </cell>
          <cell r="J1048">
            <v>-679644</v>
          </cell>
        </row>
        <row r="1049">
          <cell r="A1049">
            <v>1343800933</v>
          </cell>
          <cell r="B1049" t="str">
            <v>מעונות יום 0422143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</row>
        <row r="1050">
          <cell r="A1050">
            <v>1343800934</v>
          </cell>
          <cell r="B1050" t="str">
            <v>שכר עובדים 1013410</v>
          </cell>
          <cell r="C1050">
            <v>0</v>
          </cell>
          <cell r="D1050">
            <v>0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</row>
        <row r="1051">
          <cell r="A1051">
            <v>1343800935</v>
          </cell>
          <cell r="B1051" t="str">
            <v>ילד במעונו 0442140</v>
          </cell>
          <cell r="C1051">
            <v>-4537900</v>
          </cell>
          <cell r="D1051">
            <v>-3879772</v>
          </cell>
          <cell r="E1051">
            <v>0</v>
          </cell>
          <cell r="F1051">
            <v>-3879772</v>
          </cell>
          <cell r="G1051">
            <v>-658128</v>
          </cell>
          <cell r="H1051">
            <v>85.49</v>
          </cell>
          <cell r="I1051">
            <v>-4537900</v>
          </cell>
          <cell r="J1051">
            <v>-3879772</v>
          </cell>
        </row>
        <row r="1052">
          <cell r="A1052">
            <v>1343800936</v>
          </cell>
          <cell r="B1052" t="str">
            <v>משפחתון 0422131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</row>
        <row r="1053">
          <cell r="A1053">
            <v>1343800937</v>
          </cell>
          <cell r="B1053" t="str">
            <v>פע'ק'ילד 1039440</v>
          </cell>
          <cell r="C1053">
            <v>-1145600</v>
          </cell>
          <cell r="D1053">
            <v>-1773924</v>
          </cell>
          <cell r="E1053">
            <v>0</v>
          </cell>
          <cell r="F1053">
            <v>-1773924</v>
          </cell>
          <cell r="G1053">
            <v>628324</v>
          </cell>
          <cell r="H1053">
            <v>154.84</v>
          </cell>
          <cell r="I1053">
            <v>-1145600</v>
          </cell>
          <cell r="J1053">
            <v>-1773924</v>
          </cell>
        </row>
        <row r="1054">
          <cell r="A1054">
            <v>1343800938</v>
          </cell>
          <cell r="B1054" t="str">
            <v>מפתן ממשלתי</v>
          </cell>
          <cell r="C1054">
            <v>0</v>
          </cell>
          <cell r="D1054">
            <v>0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</row>
        <row r="1055">
          <cell r="A1055">
            <v>1343800939</v>
          </cell>
          <cell r="B1055" t="str">
            <v>מפתן מקומי 1134410</v>
          </cell>
          <cell r="C1055">
            <v>-135000</v>
          </cell>
          <cell r="D1055">
            <v>-120123</v>
          </cell>
          <cell r="E1055">
            <v>0</v>
          </cell>
          <cell r="F1055">
            <v>-120123</v>
          </cell>
          <cell r="G1055">
            <v>-14877</v>
          </cell>
          <cell r="H1055">
            <v>88.98</v>
          </cell>
          <cell r="I1055">
            <v>-135000</v>
          </cell>
          <cell r="J1055">
            <v>-120123</v>
          </cell>
        </row>
        <row r="1056">
          <cell r="A1056">
            <v>1343800941</v>
          </cell>
          <cell r="B1056" t="str">
            <v>תכנית לאומית לילדים בסיכון</v>
          </cell>
          <cell r="C1056">
            <v>-3829400</v>
          </cell>
          <cell r="D1056">
            <v>-2202048</v>
          </cell>
          <cell r="E1056">
            <v>0</v>
          </cell>
          <cell r="F1056">
            <v>-2202048</v>
          </cell>
          <cell r="G1056">
            <v>-1627352</v>
          </cell>
          <cell r="H1056">
            <v>57.5</v>
          </cell>
          <cell r="I1056">
            <v>-3829400</v>
          </cell>
          <cell r="J1056">
            <v>-2202048</v>
          </cell>
        </row>
        <row r="1057">
          <cell r="A1057">
            <v>1343800942</v>
          </cell>
          <cell r="B1057" t="str">
            <v>מרכז חכ"ם</v>
          </cell>
          <cell r="C1057">
            <v>-675000</v>
          </cell>
          <cell r="D1057">
            <v>0</v>
          </cell>
          <cell r="E1057">
            <v>0</v>
          </cell>
          <cell r="F1057">
            <v>0</v>
          </cell>
          <cell r="G1057">
            <v>-675000</v>
          </cell>
          <cell r="H1057">
            <v>0</v>
          </cell>
          <cell r="I1057">
            <v>-675000</v>
          </cell>
          <cell r="J1057">
            <v>0</v>
          </cell>
        </row>
        <row r="1058">
          <cell r="A1058">
            <v>1343800990</v>
          </cell>
          <cell r="B1058" t="str">
            <v>שכר עובדים משרד התמ"ת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</row>
        <row r="1059">
          <cell r="A1059">
            <v>1343800991</v>
          </cell>
          <cell r="B1059" t="str">
            <v>משפחתון ילדי רווחה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</row>
        <row r="1060">
          <cell r="A1060">
            <v>1343800992</v>
          </cell>
          <cell r="B1060" t="str">
            <v>ילדים סיכון1039480</v>
          </cell>
          <cell r="C1060">
            <v>-13600</v>
          </cell>
          <cell r="D1060">
            <v>0</v>
          </cell>
          <cell r="E1060">
            <v>0</v>
          </cell>
          <cell r="F1060">
            <v>0</v>
          </cell>
          <cell r="G1060">
            <v>-13600</v>
          </cell>
          <cell r="H1060">
            <v>0</v>
          </cell>
          <cell r="I1060">
            <v>-13600</v>
          </cell>
          <cell r="J1060">
            <v>0</v>
          </cell>
        </row>
        <row r="1061">
          <cell r="A1061">
            <v>1343800993</v>
          </cell>
          <cell r="B1061" t="str">
            <v>ילד'במצוקה 1073160</v>
          </cell>
          <cell r="C1061">
            <v>-67500</v>
          </cell>
          <cell r="D1061">
            <v>0</v>
          </cell>
          <cell r="E1061">
            <v>0</v>
          </cell>
          <cell r="F1061">
            <v>0</v>
          </cell>
          <cell r="G1061">
            <v>-67500</v>
          </cell>
          <cell r="H1061">
            <v>0</v>
          </cell>
          <cell r="I1061">
            <v>-67500</v>
          </cell>
          <cell r="J1061">
            <v>0</v>
          </cell>
        </row>
        <row r="1062">
          <cell r="A1062">
            <v>1343800994</v>
          </cell>
          <cell r="B1062" t="str">
            <v>מועד'משותפ'1039441</v>
          </cell>
          <cell r="C1062">
            <v>-750000</v>
          </cell>
          <cell r="D1062">
            <v>-694709</v>
          </cell>
          <cell r="E1062">
            <v>0</v>
          </cell>
          <cell r="F1062">
            <v>-694709</v>
          </cell>
          <cell r="G1062">
            <v>-55291</v>
          </cell>
          <cell r="H1062">
            <v>92.62</v>
          </cell>
          <cell r="I1062">
            <v>-750000</v>
          </cell>
          <cell r="J1062">
            <v>-694709</v>
          </cell>
        </row>
        <row r="1063">
          <cell r="A1063">
            <v>1343800995</v>
          </cell>
          <cell r="B1063" t="str">
            <v>הפנים לקהי'1038417</v>
          </cell>
          <cell r="C1063">
            <v>-1505700</v>
          </cell>
          <cell r="D1063">
            <v>-1067549</v>
          </cell>
          <cell r="E1063">
            <v>0</v>
          </cell>
          <cell r="F1063">
            <v>-1067549</v>
          </cell>
          <cell r="G1063">
            <v>-438151</v>
          </cell>
          <cell r="H1063">
            <v>70.900000000000006</v>
          </cell>
          <cell r="I1063">
            <v>-1505700</v>
          </cell>
          <cell r="J1063">
            <v>-1067549</v>
          </cell>
        </row>
        <row r="1064">
          <cell r="A1064">
            <v>1343800996</v>
          </cell>
          <cell r="B1064" t="str">
            <v>ט'משפ'אומנה1038051</v>
          </cell>
          <cell r="C1064">
            <v>-1323100</v>
          </cell>
          <cell r="D1064">
            <v>-1252323</v>
          </cell>
          <cell r="E1064">
            <v>0</v>
          </cell>
          <cell r="F1064">
            <v>-1252323</v>
          </cell>
          <cell r="G1064">
            <v>-70777</v>
          </cell>
          <cell r="H1064">
            <v>94.65</v>
          </cell>
          <cell r="I1064">
            <v>-1323100</v>
          </cell>
          <cell r="J1064">
            <v>-1252323</v>
          </cell>
        </row>
        <row r="1065">
          <cell r="A1065">
            <v>1343800997</v>
          </cell>
          <cell r="B1065" t="str">
            <v>מרכז אורים</v>
          </cell>
          <cell r="C1065">
            <v>-555900</v>
          </cell>
          <cell r="D1065">
            <v>-401741</v>
          </cell>
          <cell r="E1065">
            <v>0</v>
          </cell>
          <cell r="F1065">
            <v>-401741</v>
          </cell>
          <cell r="G1065">
            <v>-154159</v>
          </cell>
          <cell r="H1065">
            <v>72.260000000000005</v>
          </cell>
          <cell r="I1065">
            <v>-555900</v>
          </cell>
          <cell r="J1065">
            <v>-401741</v>
          </cell>
        </row>
        <row r="1066">
          <cell r="A1066">
            <v>1343800998</v>
          </cell>
          <cell r="B1066" t="str">
            <v>משפחתון ילדי עבודה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A1067">
            <v>1343800999</v>
          </cell>
          <cell r="B1067" t="str">
            <v>פגיעות מיניות</v>
          </cell>
          <cell r="C1067">
            <v>-660000</v>
          </cell>
          <cell r="D1067">
            <v>-372097</v>
          </cell>
          <cell r="E1067">
            <v>0</v>
          </cell>
          <cell r="F1067">
            <v>-372097</v>
          </cell>
          <cell r="G1067">
            <v>-287903</v>
          </cell>
          <cell r="H1067">
            <v>56.37</v>
          </cell>
          <cell r="I1067">
            <v>-660000</v>
          </cell>
          <cell r="J1067">
            <v>-372097</v>
          </cell>
        </row>
        <row r="1068">
          <cell r="A1068">
            <v>1344300421</v>
          </cell>
          <cell r="B1068" t="str">
            <v>השתתפות קשישים</v>
          </cell>
          <cell r="C1068">
            <v>-10000</v>
          </cell>
          <cell r="D1068">
            <v>-5710.19</v>
          </cell>
          <cell r="E1068">
            <v>0</v>
          </cell>
          <cell r="F1068">
            <v>-5710.19</v>
          </cell>
          <cell r="G1068">
            <v>-4289.8100000000004</v>
          </cell>
          <cell r="H1068">
            <v>57.1</v>
          </cell>
          <cell r="I1068">
            <v>-10000</v>
          </cell>
          <cell r="J1068">
            <v>-5710.19</v>
          </cell>
        </row>
        <row r="1069">
          <cell r="A1069">
            <v>1344300422</v>
          </cell>
          <cell r="B1069" t="str">
            <v>מט"ב עצמיות</v>
          </cell>
          <cell r="C1069">
            <v>-10000</v>
          </cell>
          <cell r="D1069">
            <v>-1264</v>
          </cell>
          <cell r="E1069">
            <v>0</v>
          </cell>
          <cell r="F1069">
            <v>-1264</v>
          </cell>
          <cell r="G1069">
            <v>-8736</v>
          </cell>
          <cell r="H1069">
            <v>12.64</v>
          </cell>
          <cell r="I1069">
            <v>-10000</v>
          </cell>
          <cell r="J1069">
            <v>-1264</v>
          </cell>
        </row>
        <row r="1070">
          <cell r="A1070">
            <v>1344300423</v>
          </cell>
          <cell r="B1070" t="str">
            <v>פרוייקט קשישים ק"ש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</row>
        <row r="1071">
          <cell r="A1071">
            <v>1344300424</v>
          </cell>
          <cell r="B1071" t="str">
            <v>פרוייקט אשל</v>
          </cell>
          <cell r="C1071">
            <v>-300000</v>
          </cell>
          <cell r="D1071">
            <v>-118688</v>
          </cell>
          <cell r="E1071">
            <v>0</v>
          </cell>
          <cell r="F1071">
            <v>-118688</v>
          </cell>
          <cell r="G1071">
            <v>-181312</v>
          </cell>
          <cell r="H1071">
            <v>39.56</v>
          </cell>
          <cell r="I1071">
            <v>-300000</v>
          </cell>
          <cell r="J1071">
            <v>-118688</v>
          </cell>
        </row>
        <row r="1072">
          <cell r="A1072">
            <v>1344300425</v>
          </cell>
          <cell r="B1072" t="str">
            <v>ארוחות לזק 1043445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</row>
        <row r="1073">
          <cell r="A1073">
            <v>1344300426</v>
          </cell>
          <cell r="B1073" t="str">
            <v>השת' קשישים-מעונות</v>
          </cell>
          <cell r="C1073">
            <v>-860000</v>
          </cell>
          <cell r="D1073">
            <v>-778945.44</v>
          </cell>
          <cell r="E1073">
            <v>0</v>
          </cell>
          <cell r="F1073">
            <v>-778945.44</v>
          </cell>
          <cell r="G1073">
            <v>-81054.559999999998</v>
          </cell>
          <cell r="H1073">
            <v>90.57</v>
          </cell>
          <cell r="I1073">
            <v>-860000</v>
          </cell>
          <cell r="J1073">
            <v>-778945.44</v>
          </cell>
        </row>
        <row r="1074">
          <cell r="A1074">
            <v>1344300930</v>
          </cell>
          <cell r="B1074" t="str">
            <v>אח.במעונות 1042410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</row>
        <row r="1075">
          <cell r="A1075">
            <v>1344300931</v>
          </cell>
          <cell r="B1075" t="str">
            <v>צר' מיוחדים 1043440</v>
          </cell>
          <cell r="C1075">
            <v>-337500</v>
          </cell>
          <cell r="D1075">
            <v>-139935</v>
          </cell>
          <cell r="E1075">
            <v>0</v>
          </cell>
          <cell r="F1075">
            <v>-139935</v>
          </cell>
          <cell r="G1075">
            <v>-197565</v>
          </cell>
          <cell r="H1075">
            <v>41.46</v>
          </cell>
          <cell r="I1075">
            <v>-337500</v>
          </cell>
          <cell r="J1075">
            <v>-139935</v>
          </cell>
        </row>
        <row r="1076">
          <cell r="A1076">
            <v>1344300932</v>
          </cell>
          <cell r="B1076" t="str">
            <v>שכונה תומכת</v>
          </cell>
          <cell r="C1076">
            <v>0</v>
          </cell>
          <cell r="D1076">
            <v>0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</row>
        <row r="1077">
          <cell r="A1077">
            <v>1344300933</v>
          </cell>
          <cell r="B1077" t="str">
            <v>טיפולי שיניים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</row>
        <row r="1078">
          <cell r="A1078">
            <v>1344300934</v>
          </cell>
          <cell r="B1078" t="str">
            <v>שכר סיעוד 1013410</v>
          </cell>
          <cell r="C1078">
            <v>0</v>
          </cell>
          <cell r="D1078">
            <v>0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</row>
        <row r="1079">
          <cell r="A1079">
            <v>1344300935</v>
          </cell>
          <cell r="B1079" t="str">
            <v>מניעת התעללות בזקן</v>
          </cell>
          <cell r="C1079">
            <v>0</v>
          </cell>
          <cell r="D1079">
            <v>0</v>
          </cell>
          <cell r="E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A1080">
            <v>1344300936</v>
          </cell>
          <cell r="B1080" t="str">
            <v>מועדונים משודרגים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</row>
        <row r="1081">
          <cell r="A1081">
            <v>1344300937</v>
          </cell>
          <cell r="B1081" t="str">
            <v>אח'במעונות 1042410</v>
          </cell>
          <cell r="C1081">
            <v>-6550000</v>
          </cell>
          <cell r="D1081">
            <v>-6160501</v>
          </cell>
          <cell r="E1081">
            <v>0</v>
          </cell>
          <cell r="F1081">
            <v>-6160501</v>
          </cell>
          <cell r="G1081">
            <v>-389499</v>
          </cell>
          <cell r="H1081">
            <v>94.05</v>
          </cell>
          <cell r="I1081">
            <v>-6550000</v>
          </cell>
          <cell r="J1081">
            <v>-6160501</v>
          </cell>
        </row>
        <row r="1082">
          <cell r="A1082">
            <v>1344300938</v>
          </cell>
          <cell r="B1082" t="str">
            <v>הזדקנות מיטבית קהילה</v>
          </cell>
          <cell r="C1082">
            <v>-1190000</v>
          </cell>
          <cell r="D1082">
            <v>-324946</v>
          </cell>
          <cell r="E1082">
            <v>0</v>
          </cell>
          <cell r="F1082">
            <v>-324946</v>
          </cell>
          <cell r="G1082">
            <v>-865054</v>
          </cell>
          <cell r="H1082">
            <v>27.3</v>
          </cell>
          <cell r="I1082">
            <v>-1190000</v>
          </cell>
          <cell r="J1082">
            <v>-324946</v>
          </cell>
        </row>
        <row r="1083">
          <cell r="A1083">
            <v>1344300939</v>
          </cell>
          <cell r="B1083" t="str">
            <v>טיפול בזקן 1043600</v>
          </cell>
          <cell r="C1083">
            <v>-53300</v>
          </cell>
          <cell r="D1083">
            <v>0</v>
          </cell>
          <cell r="E1083">
            <v>0</v>
          </cell>
          <cell r="F1083">
            <v>0</v>
          </cell>
          <cell r="G1083">
            <v>-53300</v>
          </cell>
          <cell r="H1083">
            <v>0</v>
          </cell>
          <cell r="I1083">
            <v>-53300</v>
          </cell>
          <cell r="J1083">
            <v>0</v>
          </cell>
        </row>
        <row r="1084">
          <cell r="A1084">
            <v>1344300940</v>
          </cell>
          <cell r="B1084" t="str">
            <v>שרותים לניצולי שואה</v>
          </cell>
          <cell r="C1084">
            <v>-900000</v>
          </cell>
          <cell r="D1084">
            <v>-1036163</v>
          </cell>
          <cell r="E1084">
            <v>0</v>
          </cell>
          <cell r="F1084">
            <v>-1036163</v>
          </cell>
          <cell r="G1084">
            <v>136163</v>
          </cell>
          <cell r="H1084">
            <v>115.12</v>
          </cell>
          <cell r="I1084">
            <v>-900000</v>
          </cell>
          <cell r="J1084">
            <v>-1036163</v>
          </cell>
        </row>
        <row r="1085">
          <cell r="A1085">
            <v>1344300990</v>
          </cell>
          <cell r="B1085" t="str">
            <v>תכנית אב לאזרחים ותיקים</v>
          </cell>
          <cell r="C1085">
            <v>-675200</v>
          </cell>
          <cell r="D1085">
            <v>-308128</v>
          </cell>
          <cell r="E1085">
            <v>0</v>
          </cell>
          <cell r="F1085">
            <v>-308128</v>
          </cell>
          <cell r="G1085">
            <v>-367072</v>
          </cell>
          <cell r="H1085">
            <v>45.63</v>
          </cell>
          <cell r="I1085">
            <v>-675200</v>
          </cell>
          <cell r="J1085">
            <v>-308128</v>
          </cell>
        </row>
        <row r="1086">
          <cell r="A1086">
            <v>1344300991</v>
          </cell>
          <cell r="B1086" t="str">
            <v>מועדון נע</v>
          </cell>
          <cell r="C1086">
            <v>0</v>
          </cell>
          <cell r="D1086">
            <v>0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</row>
        <row r="1087">
          <cell r="A1087">
            <v>1344300992</v>
          </cell>
          <cell r="B1087" t="str">
            <v>עמותת עמדא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A1088">
            <v>1344300993</v>
          </cell>
          <cell r="B1088" t="str">
            <v>קול קורא תכנית ש' חברתי</v>
          </cell>
          <cell r="C1088">
            <v>-170000</v>
          </cell>
          <cell r="D1088">
            <v>0</v>
          </cell>
          <cell r="E1088">
            <v>0</v>
          </cell>
          <cell r="F1088">
            <v>0</v>
          </cell>
          <cell r="G1088">
            <v>-170000</v>
          </cell>
          <cell r="H1088">
            <v>0</v>
          </cell>
          <cell r="I1088">
            <v>-170000</v>
          </cell>
          <cell r="J1088">
            <v>0</v>
          </cell>
        </row>
        <row r="1089">
          <cell r="A1089">
            <v>1344500931</v>
          </cell>
          <cell r="B1089" t="str">
            <v>מועדוני קש 1043430</v>
          </cell>
          <cell r="C1089">
            <v>-250000</v>
          </cell>
          <cell r="D1089">
            <v>-495574</v>
          </cell>
          <cell r="E1089">
            <v>0</v>
          </cell>
          <cell r="F1089">
            <v>-495574</v>
          </cell>
          <cell r="G1089">
            <v>245574</v>
          </cell>
          <cell r="H1089">
            <v>198.22</v>
          </cell>
          <cell r="I1089">
            <v>-250000</v>
          </cell>
          <cell r="J1089">
            <v>-495574</v>
          </cell>
        </row>
        <row r="1090">
          <cell r="A1090">
            <v>1345200731</v>
          </cell>
          <cell r="B1090" t="str">
            <v>שיפוץ דירה-הצטידות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</row>
        <row r="1091">
          <cell r="A1091">
            <v>1345200791</v>
          </cell>
          <cell r="B1091" t="str">
            <v>סקט"א פארארפואי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</row>
        <row r="1092">
          <cell r="A1092">
            <v>1345200935</v>
          </cell>
          <cell r="B1092" t="str">
            <v>הצטיידות עופרים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</row>
        <row r="1093">
          <cell r="A1093">
            <v>1345300421</v>
          </cell>
          <cell r="B1093" t="str">
            <v>השתתפויות</v>
          </cell>
          <cell r="C1093">
            <v>-610000</v>
          </cell>
          <cell r="D1093">
            <v>-544014.19999999995</v>
          </cell>
          <cell r="E1093">
            <v>0</v>
          </cell>
          <cell r="F1093">
            <v>-544014.19999999995</v>
          </cell>
          <cell r="G1093">
            <v>-65985.8</v>
          </cell>
          <cell r="H1093">
            <v>89.18</v>
          </cell>
          <cell r="I1093">
            <v>-610000</v>
          </cell>
          <cell r="J1093">
            <v>-544014.19999999995</v>
          </cell>
        </row>
        <row r="1094">
          <cell r="A1094">
            <v>1345300692</v>
          </cell>
          <cell r="B1094" t="str">
            <v>קרן שלם</v>
          </cell>
          <cell r="C1094">
            <v>-8231</v>
          </cell>
          <cell r="D1094">
            <v>-17123</v>
          </cell>
          <cell r="E1094">
            <v>0</v>
          </cell>
          <cell r="F1094">
            <v>-17123</v>
          </cell>
          <cell r="G1094">
            <v>8892</v>
          </cell>
          <cell r="H1094">
            <v>208.03</v>
          </cell>
          <cell r="I1094">
            <v>-8231</v>
          </cell>
          <cell r="J1094">
            <v>-17123</v>
          </cell>
        </row>
        <row r="1095">
          <cell r="A1095">
            <v>1345300693</v>
          </cell>
          <cell r="B1095" t="str">
            <v>"אחים"-קרן שלם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</row>
        <row r="1096">
          <cell r="A1096">
            <v>1345300791</v>
          </cell>
          <cell r="B1096" t="str">
            <v>השתתפות עו"ז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A1097">
            <v>1345300931</v>
          </cell>
          <cell r="B1097" t="str">
            <v>מעונות יום 0855410</v>
          </cell>
          <cell r="C1097">
            <v>-75000</v>
          </cell>
          <cell r="D1097">
            <v>-42998</v>
          </cell>
          <cell r="E1097">
            <v>0</v>
          </cell>
          <cell r="F1097">
            <v>-42998</v>
          </cell>
          <cell r="G1097">
            <v>-32002</v>
          </cell>
          <cell r="H1097">
            <v>57.33</v>
          </cell>
          <cell r="I1097">
            <v>-75000</v>
          </cell>
          <cell r="J1097">
            <v>-42998</v>
          </cell>
        </row>
        <row r="1098">
          <cell r="A1098">
            <v>1345300932</v>
          </cell>
          <cell r="B1098" t="str">
            <v>מע' יום טפו 0855420</v>
          </cell>
          <cell r="C1098">
            <v>-4494300</v>
          </cell>
          <cell r="D1098">
            <v>-4588027</v>
          </cell>
          <cell r="E1098">
            <v>0</v>
          </cell>
          <cell r="F1098">
            <v>-4588027</v>
          </cell>
          <cell r="G1098">
            <v>93727</v>
          </cell>
          <cell r="H1098">
            <v>102.08</v>
          </cell>
          <cell r="I1098">
            <v>-4494300</v>
          </cell>
          <cell r="J1098">
            <v>-4588027</v>
          </cell>
        </row>
        <row r="1099">
          <cell r="A1099">
            <v>1345300933</v>
          </cell>
          <cell r="B1099" t="str">
            <v>שר' תומכים 0855430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</row>
        <row r="1100">
          <cell r="A1100">
            <v>1345300934</v>
          </cell>
          <cell r="B1100" t="str">
            <v>מטפלים לחריגים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A1101">
            <v>1345300936</v>
          </cell>
          <cell r="B1101" t="str">
            <v>הסעות לבעלי מוגבלות שכלית התפת</v>
          </cell>
          <cell r="C1101">
            <v>-866500</v>
          </cell>
          <cell r="D1101">
            <v>-922095</v>
          </cell>
          <cell r="E1101">
            <v>0</v>
          </cell>
          <cell r="F1101">
            <v>-922095</v>
          </cell>
          <cell r="G1101">
            <v>55595</v>
          </cell>
          <cell r="H1101">
            <v>106.41</v>
          </cell>
          <cell r="I1101">
            <v>-866500</v>
          </cell>
          <cell r="J1101">
            <v>-922095</v>
          </cell>
        </row>
        <row r="1102">
          <cell r="A1102">
            <v>1345300937</v>
          </cell>
          <cell r="B1102" t="str">
            <v>סידור מוסד 0856410</v>
          </cell>
          <cell r="C1102">
            <v>-34020000</v>
          </cell>
          <cell r="D1102">
            <v>-32747807</v>
          </cell>
          <cell r="E1102">
            <v>0</v>
          </cell>
          <cell r="F1102">
            <v>-32747807</v>
          </cell>
          <cell r="G1102">
            <v>-1272193</v>
          </cell>
          <cell r="H1102">
            <v>96.26</v>
          </cell>
          <cell r="I1102">
            <v>-34020000</v>
          </cell>
          <cell r="J1102">
            <v>-32747807</v>
          </cell>
        </row>
        <row r="1103">
          <cell r="A1103">
            <v>1345300938</v>
          </cell>
          <cell r="B1103" t="str">
            <v>מוסדות ממש 0873890</v>
          </cell>
          <cell r="C1103">
            <v>-5750000</v>
          </cell>
          <cell r="D1103">
            <v>-5346659</v>
          </cell>
          <cell r="E1103">
            <v>0</v>
          </cell>
          <cell r="F1103">
            <v>-5346659</v>
          </cell>
          <cell r="G1103">
            <v>-403341</v>
          </cell>
          <cell r="H1103">
            <v>92.98</v>
          </cell>
          <cell r="I1103">
            <v>-5750000</v>
          </cell>
          <cell r="J1103">
            <v>-5346659</v>
          </cell>
        </row>
        <row r="1104">
          <cell r="A1104">
            <v>1345300939</v>
          </cell>
          <cell r="B1104" t="str">
            <v>סביבה תומכת לבוגרים</v>
          </cell>
          <cell r="C1104">
            <v>-180000</v>
          </cell>
          <cell r="D1104">
            <v>-169465</v>
          </cell>
          <cell r="E1104">
            <v>0</v>
          </cell>
          <cell r="F1104">
            <v>-169465</v>
          </cell>
          <cell r="G1104">
            <v>-10535</v>
          </cell>
          <cell r="H1104">
            <v>94.14</v>
          </cell>
          <cell r="I1104">
            <v>-180000</v>
          </cell>
          <cell r="J1104">
            <v>-169465</v>
          </cell>
        </row>
        <row r="1105">
          <cell r="A1105">
            <v>1345300991</v>
          </cell>
          <cell r="B1105" t="str">
            <v>נופשון 0855920</v>
          </cell>
          <cell r="C1105">
            <v>-53200</v>
          </cell>
          <cell r="D1105">
            <v>0</v>
          </cell>
          <cell r="E1105">
            <v>0</v>
          </cell>
          <cell r="F1105">
            <v>0</v>
          </cell>
          <cell r="G1105">
            <v>-53200</v>
          </cell>
          <cell r="H1105">
            <v>0</v>
          </cell>
          <cell r="I1105">
            <v>-53200</v>
          </cell>
          <cell r="J1105">
            <v>0</v>
          </cell>
        </row>
        <row r="1106">
          <cell r="A1106">
            <v>1345300992</v>
          </cell>
          <cell r="B1106" t="str">
            <v>תעסוקה עד הבית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A1107">
            <v>1345400421</v>
          </cell>
          <cell r="B1107" t="str">
            <v>השתתפות צד-שלישי</v>
          </cell>
          <cell r="C1107">
            <v>-140000</v>
          </cell>
          <cell r="D1107">
            <v>-155852</v>
          </cell>
          <cell r="E1107">
            <v>0</v>
          </cell>
          <cell r="F1107">
            <v>-155852</v>
          </cell>
          <cell r="G1107">
            <v>15852</v>
          </cell>
          <cell r="H1107">
            <v>111.32</v>
          </cell>
          <cell r="I1107">
            <v>-140000</v>
          </cell>
          <cell r="J1107">
            <v>-155852</v>
          </cell>
        </row>
        <row r="1108">
          <cell r="A1108">
            <v>1345400422</v>
          </cell>
          <cell r="B1108" t="str">
            <v>הכנ' מקייטנת אקי"ם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</row>
        <row r="1109">
          <cell r="A1109">
            <v>1345400423</v>
          </cell>
          <cell r="B1109" t="str">
            <v>חניכים הסעות</v>
          </cell>
          <cell r="C1109">
            <v>0</v>
          </cell>
          <cell r="D1109">
            <v>-4095</v>
          </cell>
          <cell r="E1109">
            <v>0</v>
          </cell>
          <cell r="F1109">
            <v>-4095</v>
          </cell>
          <cell r="G1109">
            <v>4095</v>
          </cell>
          <cell r="H1109">
            <v>0</v>
          </cell>
          <cell r="I1109">
            <v>0</v>
          </cell>
          <cell r="J1109">
            <v>-4095</v>
          </cell>
        </row>
        <row r="1110">
          <cell r="A1110">
            <v>1345400690</v>
          </cell>
          <cell r="B1110" t="str">
            <v>הכנסות מייצור עצמי</v>
          </cell>
          <cell r="C1110">
            <v>0</v>
          </cell>
          <cell r="D1110">
            <v>-350</v>
          </cell>
          <cell r="E1110">
            <v>0</v>
          </cell>
          <cell r="F1110">
            <v>-350</v>
          </cell>
          <cell r="G1110">
            <v>350</v>
          </cell>
          <cell r="H1110">
            <v>0</v>
          </cell>
          <cell r="I1110">
            <v>0</v>
          </cell>
          <cell r="J1110">
            <v>-350</v>
          </cell>
        </row>
        <row r="1111">
          <cell r="A1111">
            <v>1345400692</v>
          </cell>
          <cell r="B1111" t="str">
            <v>הכנסות קרן שלם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</row>
        <row r="1112">
          <cell r="A1112">
            <v>1345400931</v>
          </cell>
          <cell r="B1112" t="str">
            <v>מע"ש ממשלה0855470</v>
          </cell>
          <cell r="C1112">
            <v>-1548800</v>
          </cell>
          <cell r="D1112">
            <v>-1213657</v>
          </cell>
          <cell r="E1112">
            <v>0</v>
          </cell>
          <cell r="F1112">
            <v>-1213657</v>
          </cell>
          <cell r="G1112">
            <v>-335143</v>
          </cell>
          <cell r="H1112">
            <v>78.36</v>
          </cell>
          <cell r="I1112">
            <v>-1548800</v>
          </cell>
          <cell r="J1112">
            <v>-1213657</v>
          </cell>
        </row>
        <row r="1113">
          <cell r="A1113">
            <v>1345400934</v>
          </cell>
          <cell r="B1113" t="str">
            <v>שכר עובדים 1013410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</row>
        <row r="1114">
          <cell r="A1114">
            <v>1346200931</v>
          </cell>
          <cell r="B1114" t="str">
            <v>מ שיקום עיו 0662080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A1115">
            <v>1346200932</v>
          </cell>
          <cell r="B1115" t="str">
            <v>מועדון חברתי לבוגרים</v>
          </cell>
          <cell r="C1115">
            <v>-825000</v>
          </cell>
          <cell r="D1115">
            <v>-401762</v>
          </cell>
          <cell r="E1115">
            <v>0</v>
          </cell>
          <cell r="F1115">
            <v>-401762</v>
          </cell>
          <cell r="G1115">
            <v>-423238</v>
          </cell>
          <cell r="H1115">
            <v>48.69</v>
          </cell>
          <cell r="I1115">
            <v>-825000</v>
          </cell>
          <cell r="J1115">
            <v>-401762</v>
          </cell>
        </row>
        <row r="1116">
          <cell r="A1116">
            <v>1346200933</v>
          </cell>
          <cell r="B1116" t="str">
            <v>הכש'מקצועי 0662150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</row>
        <row r="1117">
          <cell r="A1117">
            <v>1346200934</v>
          </cell>
          <cell r="B1117" t="str">
            <v>מועד'עיוור'0662510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</row>
        <row r="1118">
          <cell r="A1118">
            <v>1346200936</v>
          </cell>
          <cell r="B1118" t="str">
            <v>מע' עיורים 0662510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</row>
        <row r="1119">
          <cell r="A1119">
            <v>1346200937</v>
          </cell>
          <cell r="B1119" t="str">
            <v>דמי לווי   0662300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</row>
        <row r="1120">
          <cell r="A1120">
            <v>1346200938</v>
          </cell>
          <cell r="B1120" t="str">
            <v>ילדים במוס 0662410</v>
          </cell>
          <cell r="C1120">
            <v>-420000</v>
          </cell>
          <cell r="D1120">
            <v>-413540</v>
          </cell>
          <cell r="E1120">
            <v>0</v>
          </cell>
          <cell r="F1120">
            <v>-413540</v>
          </cell>
          <cell r="G1120">
            <v>-6460</v>
          </cell>
          <cell r="H1120">
            <v>98.46</v>
          </cell>
          <cell r="I1120">
            <v>-420000</v>
          </cell>
          <cell r="J1120">
            <v>-413540</v>
          </cell>
        </row>
        <row r="1121">
          <cell r="A1121">
            <v>1346200939</v>
          </cell>
          <cell r="B1121" t="str">
            <v>הדרכת עוור 0662430</v>
          </cell>
          <cell r="C1121">
            <v>-210000</v>
          </cell>
          <cell r="D1121">
            <v>-150800</v>
          </cell>
          <cell r="E1121">
            <v>0</v>
          </cell>
          <cell r="F1121">
            <v>-150800</v>
          </cell>
          <cell r="G1121">
            <v>-59200</v>
          </cell>
          <cell r="H1121">
            <v>71.8</v>
          </cell>
          <cell r="I1121">
            <v>-210000</v>
          </cell>
          <cell r="J1121">
            <v>-150800</v>
          </cell>
        </row>
        <row r="1122">
          <cell r="A1122">
            <v>1346500421</v>
          </cell>
          <cell r="B1122" t="str">
            <v>השתתפויות</v>
          </cell>
          <cell r="C1122">
            <v>-1450000</v>
          </cell>
          <cell r="D1122">
            <v>-1439450</v>
          </cell>
          <cell r="E1122">
            <v>0</v>
          </cell>
          <cell r="F1122">
            <v>-1439450</v>
          </cell>
          <cell r="G1122">
            <v>-10550</v>
          </cell>
          <cell r="H1122">
            <v>99.27</v>
          </cell>
          <cell r="I1122">
            <v>-1450000</v>
          </cell>
          <cell r="J1122">
            <v>-1439450</v>
          </cell>
        </row>
        <row r="1123">
          <cell r="A1123">
            <v>1346500931</v>
          </cell>
          <cell r="B1123" t="str">
            <v>מרכזי איבחון ושיקום</v>
          </cell>
          <cell r="C1123">
            <v>-240000</v>
          </cell>
          <cell r="D1123">
            <v>-66418</v>
          </cell>
          <cell r="E1123">
            <v>0</v>
          </cell>
          <cell r="F1123">
            <v>-66418</v>
          </cell>
          <cell r="G1123">
            <v>-173582</v>
          </cell>
          <cell r="H1123">
            <v>27.67</v>
          </cell>
          <cell r="I1123">
            <v>-240000</v>
          </cell>
          <cell r="J1123">
            <v>-66418</v>
          </cell>
        </row>
        <row r="1124">
          <cell r="A1124">
            <v>1346500932</v>
          </cell>
          <cell r="B1124" t="str">
            <v>הסעות נכים 0622100</v>
          </cell>
          <cell r="C1124">
            <v>-37500</v>
          </cell>
          <cell r="D1124">
            <v>-15857</v>
          </cell>
          <cell r="E1124">
            <v>0</v>
          </cell>
          <cell r="F1124">
            <v>-15857</v>
          </cell>
          <cell r="G1124">
            <v>-21643</v>
          </cell>
          <cell r="H1124">
            <v>42.28</v>
          </cell>
          <cell r="I1124">
            <v>-37500</v>
          </cell>
          <cell r="J1124">
            <v>-15857</v>
          </cell>
        </row>
        <row r="1125">
          <cell r="A1125">
            <v>1346500933</v>
          </cell>
          <cell r="B1125" t="str">
            <v>שיקום מוגבלויות</v>
          </cell>
          <cell r="C1125">
            <v>-525000</v>
          </cell>
          <cell r="D1125">
            <v>-425705</v>
          </cell>
          <cell r="E1125">
            <v>0</v>
          </cell>
          <cell r="F1125">
            <v>-425705</v>
          </cell>
          <cell r="G1125">
            <v>-99295</v>
          </cell>
          <cell r="H1125">
            <v>81.08</v>
          </cell>
          <cell r="I1125">
            <v>-525000</v>
          </cell>
          <cell r="J1125">
            <v>-425705</v>
          </cell>
        </row>
        <row r="1126">
          <cell r="A1126">
            <v>1346500934</v>
          </cell>
          <cell r="B1126" t="str">
            <v>אוטיסטים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</row>
        <row r="1127">
          <cell r="A1127">
            <v>1346500935</v>
          </cell>
          <cell r="B1127" t="str">
            <v>פע' קיץ לאוטיסטים</v>
          </cell>
          <cell r="C1127">
            <v>-100000</v>
          </cell>
          <cell r="D1127">
            <v>-98111</v>
          </cell>
          <cell r="E1127">
            <v>0</v>
          </cell>
          <cell r="F1127">
            <v>-98111</v>
          </cell>
          <cell r="G1127">
            <v>-1889</v>
          </cell>
          <cell r="H1127">
            <v>98.11</v>
          </cell>
          <cell r="I1127">
            <v>-100000</v>
          </cell>
          <cell r="J1127">
            <v>-98111</v>
          </cell>
        </row>
        <row r="1128">
          <cell r="A1128">
            <v>1346500936</v>
          </cell>
          <cell r="B1128" t="str">
            <v>מרכז נוער לשיקום</v>
          </cell>
          <cell r="C1128">
            <v>-375000</v>
          </cell>
          <cell r="D1128">
            <v>-275950</v>
          </cell>
          <cell r="E1128">
            <v>0</v>
          </cell>
          <cell r="F1128">
            <v>-275950</v>
          </cell>
          <cell r="G1128">
            <v>-99050</v>
          </cell>
          <cell r="H1128">
            <v>73.58</v>
          </cell>
          <cell r="I1128">
            <v>-375000</v>
          </cell>
          <cell r="J1128">
            <v>-275950</v>
          </cell>
        </row>
        <row r="1129">
          <cell r="A1129">
            <v>1346500937</v>
          </cell>
          <cell r="B1129" t="str">
            <v>נכה פנימ גז0621041</v>
          </cell>
          <cell r="C1129">
            <v>-165000</v>
          </cell>
          <cell r="D1129">
            <v>-138600</v>
          </cell>
          <cell r="E1129">
            <v>0</v>
          </cell>
          <cell r="F1129">
            <v>-138600</v>
          </cell>
          <cell r="G1129">
            <v>-26400</v>
          </cell>
          <cell r="H1129">
            <v>84</v>
          </cell>
          <cell r="I1129">
            <v>-165000</v>
          </cell>
          <cell r="J1129">
            <v>-138600</v>
          </cell>
        </row>
        <row r="1130">
          <cell r="A1130">
            <v>1346500938</v>
          </cell>
          <cell r="B1130" t="str">
            <v>תעסוקה מוגנת למוגבל</v>
          </cell>
          <cell r="C1130">
            <v>-999000</v>
          </cell>
          <cell r="D1130">
            <v>-1099062</v>
          </cell>
          <cell r="E1130">
            <v>0</v>
          </cell>
          <cell r="F1130">
            <v>-1099062</v>
          </cell>
          <cell r="G1130">
            <v>100062</v>
          </cell>
          <cell r="H1130">
            <v>110.01</v>
          </cell>
          <cell r="I1130">
            <v>-999000</v>
          </cell>
          <cell r="J1130">
            <v>-1099062</v>
          </cell>
        </row>
        <row r="1131">
          <cell r="A1131">
            <v>1346500939</v>
          </cell>
          <cell r="B1131" t="str">
            <v>הסעות למעונות יום</v>
          </cell>
          <cell r="C1131">
            <v>-1600000</v>
          </cell>
          <cell r="D1131">
            <v>-1102518</v>
          </cell>
          <cell r="E1131">
            <v>0</v>
          </cell>
          <cell r="F1131">
            <v>-1102518</v>
          </cell>
          <cell r="G1131">
            <v>-497482</v>
          </cell>
          <cell r="H1131">
            <v>68.900000000000006</v>
          </cell>
          <cell r="I1131">
            <v>-1600000</v>
          </cell>
          <cell r="J1131">
            <v>-1102518</v>
          </cell>
        </row>
        <row r="1132">
          <cell r="A1132">
            <v>1346500941</v>
          </cell>
          <cell r="B1132" t="str">
            <v>קהילה תומכת</v>
          </cell>
          <cell r="C1132">
            <v>-240000</v>
          </cell>
          <cell r="D1132">
            <v>-239271</v>
          </cell>
          <cell r="E1132">
            <v>0</v>
          </cell>
          <cell r="F1132">
            <v>-239271</v>
          </cell>
          <cell r="G1132">
            <v>-729</v>
          </cell>
          <cell r="H1132">
            <v>99.69</v>
          </cell>
          <cell r="I1132">
            <v>-240000</v>
          </cell>
          <cell r="J1132">
            <v>-239271</v>
          </cell>
        </row>
        <row r="1133">
          <cell r="A1133">
            <v>1346500942</v>
          </cell>
          <cell r="B1133" t="str">
            <v>מלווים למעונות יום</v>
          </cell>
          <cell r="C1133">
            <v>-1200000</v>
          </cell>
          <cell r="D1133">
            <v>-610519</v>
          </cell>
          <cell r="E1133">
            <v>0</v>
          </cell>
          <cell r="F1133">
            <v>-610519</v>
          </cell>
          <cell r="G1133">
            <v>-589481</v>
          </cell>
          <cell r="H1133">
            <v>50.87</v>
          </cell>
          <cell r="I1133">
            <v>-1200000</v>
          </cell>
          <cell r="J1133">
            <v>-610519</v>
          </cell>
        </row>
        <row r="1134">
          <cell r="A1134">
            <v>1346500946</v>
          </cell>
          <cell r="B1134" t="str">
            <v>מועדונית חינוך מיוחד</v>
          </cell>
          <cell r="C1134">
            <v>-77300</v>
          </cell>
          <cell r="D1134">
            <v>0</v>
          </cell>
          <cell r="E1134">
            <v>0</v>
          </cell>
          <cell r="F1134">
            <v>0</v>
          </cell>
          <cell r="G1134">
            <v>-77300</v>
          </cell>
          <cell r="H1134">
            <v>0</v>
          </cell>
          <cell r="I1134">
            <v>-77300</v>
          </cell>
          <cell r="J1134">
            <v>0</v>
          </cell>
        </row>
        <row r="1135">
          <cell r="A1135">
            <v>1346500947</v>
          </cell>
          <cell r="B1135" t="str">
            <v>תכניות תעסוקה</v>
          </cell>
          <cell r="C1135">
            <v>-450000</v>
          </cell>
          <cell r="D1135">
            <v>-375296</v>
          </cell>
          <cell r="E1135">
            <v>0</v>
          </cell>
          <cell r="F1135">
            <v>-375296</v>
          </cell>
          <cell r="G1135">
            <v>-74704</v>
          </cell>
          <cell r="H1135">
            <v>83.39</v>
          </cell>
          <cell r="I1135">
            <v>-450000</v>
          </cell>
          <cell r="J1135">
            <v>-375296</v>
          </cell>
        </row>
        <row r="1136">
          <cell r="A1136">
            <v>1346500982</v>
          </cell>
          <cell r="B1136" t="str">
            <v>נפגעי ראש</v>
          </cell>
          <cell r="C1136">
            <v>-1050000</v>
          </cell>
          <cell r="D1136">
            <v>-842863</v>
          </cell>
          <cell r="E1136">
            <v>0</v>
          </cell>
          <cell r="F1136">
            <v>-842863</v>
          </cell>
          <cell r="G1136">
            <v>-207137</v>
          </cell>
          <cell r="H1136">
            <v>80.27</v>
          </cell>
          <cell r="I1136">
            <v>-1050000</v>
          </cell>
          <cell r="J1136">
            <v>-842863</v>
          </cell>
        </row>
        <row r="1137">
          <cell r="A1137">
            <v>1346500986</v>
          </cell>
          <cell r="B1137" t="str">
            <v>מועדון הדרים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</row>
        <row r="1138">
          <cell r="A1138">
            <v>1346500987</v>
          </cell>
          <cell r="B1138" t="str">
            <v>מ.יום שיקומי622110</v>
          </cell>
          <cell r="C1138">
            <v>-5525000</v>
          </cell>
          <cell r="D1138">
            <v>-5197468</v>
          </cell>
          <cell r="E1138">
            <v>0</v>
          </cell>
          <cell r="F1138">
            <v>-5197468</v>
          </cell>
          <cell r="G1138">
            <v>-327532</v>
          </cell>
          <cell r="H1138">
            <v>94.07</v>
          </cell>
          <cell r="I1138">
            <v>-5525000</v>
          </cell>
          <cell r="J1138">
            <v>-5197468</v>
          </cell>
        </row>
        <row r="1139">
          <cell r="A1139">
            <v>1346500990</v>
          </cell>
          <cell r="B1139" t="str">
            <v>ט'בילד חריג0202260</v>
          </cell>
          <cell r="C1139">
            <v>-360000</v>
          </cell>
          <cell r="D1139">
            <v>-273992</v>
          </cell>
          <cell r="E1139">
            <v>0</v>
          </cell>
          <cell r="F1139">
            <v>-273992</v>
          </cell>
          <cell r="G1139">
            <v>-86008</v>
          </cell>
          <cell r="H1139">
            <v>76.099999999999994</v>
          </cell>
          <cell r="I1139">
            <v>-360000</v>
          </cell>
          <cell r="J1139">
            <v>-273992</v>
          </cell>
        </row>
        <row r="1140">
          <cell r="A1140">
            <v>1346500991</v>
          </cell>
          <cell r="B1140" t="str">
            <v>מוס'ממש'שיק0682950</v>
          </cell>
          <cell r="C1140">
            <v>-413700</v>
          </cell>
          <cell r="D1140">
            <v>-362025</v>
          </cell>
          <cell r="E1140">
            <v>0</v>
          </cell>
          <cell r="F1140">
            <v>-362025</v>
          </cell>
          <cell r="G1140">
            <v>-51675</v>
          </cell>
          <cell r="H1140">
            <v>87.5</v>
          </cell>
          <cell r="I1140">
            <v>-413700</v>
          </cell>
          <cell r="J1140">
            <v>-362025</v>
          </cell>
        </row>
        <row r="1141">
          <cell r="A1141">
            <v>1346500992</v>
          </cell>
          <cell r="B1141" t="str">
            <v>הסעות לאוטיסטים</v>
          </cell>
          <cell r="C1141">
            <v>-165000</v>
          </cell>
          <cell r="D1141">
            <v>-178887</v>
          </cell>
          <cell r="E1141">
            <v>0</v>
          </cell>
          <cell r="F1141">
            <v>-178887</v>
          </cell>
          <cell r="G1141">
            <v>13887</v>
          </cell>
          <cell r="H1141">
            <v>108.41</v>
          </cell>
          <cell r="I1141">
            <v>-165000</v>
          </cell>
          <cell r="J1141">
            <v>-178887</v>
          </cell>
        </row>
        <row r="1142">
          <cell r="A1142">
            <v>1346500993</v>
          </cell>
          <cell r="B1142" t="str">
            <v>מועדוניות שיקום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A1143">
            <v>1346500994</v>
          </cell>
          <cell r="B1143" t="str">
            <v>אוטיסטים</v>
          </cell>
          <cell r="C1143">
            <v>-21040000</v>
          </cell>
          <cell r="D1143">
            <v>-22089114</v>
          </cell>
          <cell r="E1143">
            <v>0</v>
          </cell>
          <cell r="F1143">
            <v>-22089114</v>
          </cell>
          <cell r="G1143">
            <v>1049114</v>
          </cell>
          <cell r="H1143">
            <v>104.98</v>
          </cell>
          <cell r="I1143">
            <v>-21040000</v>
          </cell>
          <cell r="J1143">
            <v>-22089114</v>
          </cell>
        </row>
        <row r="1144">
          <cell r="A1144">
            <v>1346500995</v>
          </cell>
          <cell r="B1144" t="str">
            <v>נופשונים מש"ה ושיקום</v>
          </cell>
          <cell r="C1144">
            <v>-195000</v>
          </cell>
          <cell r="D1144">
            <v>-147062</v>
          </cell>
          <cell r="E1144">
            <v>0</v>
          </cell>
          <cell r="F1144">
            <v>-147062</v>
          </cell>
          <cell r="G1144">
            <v>-47938</v>
          </cell>
          <cell r="H1144">
            <v>75.41</v>
          </cell>
          <cell r="I1144">
            <v>-195000</v>
          </cell>
          <cell r="J1144">
            <v>-147062</v>
          </cell>
        </row>
        <row r="1145">
          <cell r="A1145">
            <v>1346500996</v>
          </cell>
          <cell r="B1145" t="str">
            <v>משפחה תומכת</v>
          </cell>
          <cell r="C1145">
            <v>-207400</v>
          </cell>
          <cell r="D1145">
            <v>0</v>
          </cell>
          <cell r="E1145">
            <v>0</v>
          </cell>
          <cell r="F1145">
            <v>0</v>
          </cell>
          <cell r="G1145">
            <v>-207400</v>
          </cell>
          <cell r="H1145">
            <v>0</v>
          </cell>
          <cell r="I1145">
            <v>-207400</v>
          </cell>
          <cell r="J1145">
            <v>0</v>
          </cell>
        </row>
        <row r="1146">
          <cell r="A1146">
            <v>1346500997</v>
          </cell>
          <cell r="B1146" t="str">
            <v>נכים בפנימ'0621040</v>
          </cell>
          <cell r="C1146">
            <v>-11100000</v>
          </cell>
          <cell r="D1146">
            <v>-11074594</v>
          </cell>
          <cell r="E1146">
            <v>0</v>
          </cell>
          <cell r="F1146">
            <v>-11074594</v>
          </cell>
          <cell r="G1146">
            <v>-25406</v>
          </cell>
          <cell r="H1146">
            <v>99.77</v>
          </cell>
          <cell r="I1146">
            <v>-11100000</v>
          </cell>
          <cell r="J1146">
            <v>-11074594</v>
          </cell>
        </row>
        <row r="1147">
          <cell r="A1147">
            <v>1346500998</v>
          </cell>
          <cell r="B1147" t="str">
            <v>נכה באומנה 0621050</v>
          </cell>
          <cell r="C1147">
            <v>-405000</v>
          </cell>
          <cell r="D1147">
            <v>-212299</v>
          </cell>
          <cell r="E1147">
            <v>0</v>
          </cell>
          <cell r="F1147">
            <v>-212299</v>
          </cell>
          <cell r="G1147">
            <v>-192701</v>
          </cell>
          <cell r="H1147">
            <v>52.41</v>
          </cell>
          <cell r="I1147">
            <v>-405000</v>
          </cell>
          <cell r="J1147">
            <v>-212299</v>
          </cell>
        </row>
        <row r="1148">
          <cell r="A1148">
            <v>1347100931</v>
          </cell>
          <cell r="B1148" t="str">
            <v>מט"ל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A1149">
            <v>1347100932</v>
          </cell>
          <cell r="B1149" t="str">
            <v>בתים חמים לנערות</v>
          </cell>
          <cell r="C1149">
            <v>-330000</v>
          </cell>
          <cell r="D1149">
            <v>-260847</v>
          </cell>
          <cell r="E1149">
            <v>0</v>
          </cell>
          <cell r="F1149">
            <v>-260847</v>
          </cell>
          <cell r="G1149">
            <v>-69153</v>
          </cell>
          <cell r="H1149">
            <v>79.040000000000006</v>
          </cell>
          <cell r="I1149">
            <v>-330000</v>
          </cell>
          <cell r="J1149">
            <v>-260847</v>
          </cell>
        </row>
        <row r="1150">
          <cell r="A1150">
            <v>1347100933</v>
          </cell>
          <cell r="B1150" t="str">
            <v>מע' חסות 1166030</v>
          </cell>
          <cell r="C1150">
            <v>-420000</v>
          </cell>
          <cell r="D1150">
            <v>-439347</v>
          </cell>
          <cell r="E1150">
            <v>0</v>
          </cell>
          <cell r="F1150">
            <v>-439347</v>
          </cell>
          <cell r="G1150">
            <v>19347</v>
          </cell>
          <cell r="H1150">
            <v>104.6</v>
          </cell>
          <cell r="I1150">
            <v>-420000</v>
          </cell>
          <cell r="J1150">
            <v>-439347</v>
          </cell>
        </row>
        <row r="1151">
          <cell r="A1151">
            <v>1347100934</v>
          </cell>
          <cell r="B1151" t="str">
            <v>מקלט חוץ 1165447</v>
          </cell>
          <cell r="C1151">
            <v>0</v>
          </cell>
          <cell r="D1151">
            <v>0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</row>
        <row r="1152">
          <cell r="A1152">
            <v>1347100935</v>
          </cell>
          <cell r="B1152" t="str">
            <v>תכנית צל"ש</v>
          </cell>
          <cell r="C1152">
            <v>-18700</v>
          </cell>
          <cell r="D1152">
            <v>0</v>
          </cell>
          <cell r="E1152">
            <v>0</v>
          </cell>
          <cell r="F1152">
            <v>0</v>
          </cell>
          <cell r="G1152">
            <v>-18700</v>
          </cell>
          <cell r="H1152">
            <v>0</v>
          </cell>
          <cell r="I1152">
            <v>-18700</v>
          </cell>
          <cell r="J1152">
            <v>0</v>
          </cell>
        </row>
        <row r="1153">
          <cell r="A1153">
            <v>1347100936</v>
          </cell>
          <cell r="B1153" t="str">
            <v>נוער וצעירים 1164023</v>
          </cell>
          <cell r="C1153">
            <v>-270000</v>
          </cell>
          <cell r="D1153">
            <v>-362421</v>
          </cell>
          <cell r="E1153">
            <v>0</v>
          </cell>
          <cell r="F1153">
            <v>-362421</v>
          </cell>
          <cell r="G1153">
            <v>92421</v>
          </cell>
          <cell r="H1153">
            <v>134.22999999999999</v>
          </cell>
          <cell r="I1153">
            <v>-270000</v>
          </cell>
          <cell r="J1153">
            <v>-362421</v>
          </cell>
        </row>
        <row r="1154">
          <cell r="A1154">
            <v>1347100937</v>
          </cell>
          <cell r="B1154" t="str">
            <v>נערות מצוקה1165510</v>
          </cell>
          <cell r="C1154">
            <v>-150000</v>
          </cell>
          <cell r="D1154">
            <v>-119344</v>
          </cell>
          <cell r="E1154">
            <v>0</v>
          </cell>
          <cell r="F1154">
            <v>-119344</v>
          </cell>
          <cell r="G1154">
            <v>-30656</v>
          </cell>
          <cell r="H1154">
            <v>79.56</v>
          </cell>
          <cell r="I1154">
            <v>-150000</v>
          </cell>
          <cell r="J1154">
            <v>-119344</v>
          </cell>
        </row>
        <row r="1155">
          <cell r="A1155">
            <v>1347100938</v>
          </cell>
          <cell r="B1155" t="str">
            <v>תכנית "אפיקים"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</row>
        <row r="1156">
          <cell r="A1156">
            <v>1347100939</v>
          </cell>
          <cell r="B1156" t="str">
            <v>מוגנות קיץ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</row>
        <row r="1157">
          <cell r="A1157">
            <v>1347100940</v>
          </cell>
          <cell r="B1157" t="str">
            <v>תכנית מית"ר</v>
          </cell>
          <cell r="C1157">
            <v>-830000</v>
          </cell>
          <cell r="D1157">
            <v>-985039</v>
          </cell>
          <cell r="E1157">
            <v>0</v>
          </cell>
          <cell r="F1157">
            <v>-985039</v>
          </cell>
          <cell r="G1157">
            <v>155039</v>
          </cell>
          <cell r="H1157">
            <v>118.67</v>
          </cell>
          <cell r="I1157">
            <v>-830000</v>
          </cell>
          <cell r="J1157">
            <v>-985039</v>
          </cell>
        </row>
        <row r="1158">
          <cell r="A1158">
            <v>1347100941</v>
          </cell>
          <cell r="B1158" t="str">
            <v>תכנית "יתד"</v>
          </cell>
          <cell r="C1158">
            <v>-484500</v>
          </cell>
          <cell r="D1158">
            <v>-261495</v>
          </cell>
          <cell r="E1158">
            <v>0</v>
          </cell>
          <cell r="F1158">
            <v>-261495</v>
          </cell>
          <cell r="G1158">
            <v>-223005</v>
          </cell>
          <cell r="H1158">
            <v>53.97</v>
          </cell>
          <cell r="I1158">
            <v>-484500</v>
          </cell>
          <cell r="J1158">
            <v>-261495</v>
          </cell>
        </row>
        <row r="1159">
          <cell r="A1159">
            <v>1347100942</v>
          </cell>
          <cell r="B1159" t="str">
            <v>פרוייקט "נוצץ"</v>
          </cell>
          <cell r="C1159">
            <v>0</v>
          </cell>
          <cell r="D1159">
            <v>-200077</v>
          </cell>
          <cell r="E1159">
            <v>0</v>
          </cell>
          <cell r="F1159">
            <v>-200077</v>
          </cell>
          <cell r="G1159">
            <v>200077</v>
          </cell>
          <cell r="H1159">
            <v>0</v>
          </cell>
          <cell r="I1159">
            <v>0</v>
          </cell>
          <cell r="J1159">
            <v>-200077</v>
          </cell>
        </row>
        <row r="1160">
          <cell r="A1160">
            <v>1347100943</v>
          </cell>
          <cell r="B1160" t="str">
            <v>צעירים חוץ ביתי</v>
          </cell>
          <cell r="C1160">
            <v>-2228400</v>
          </cell>
          <cell r="D1160">
            <v>-1802393</v>
          </cell>
          <cell r="E1160">
            <v>0</v>
          </cell>
          <cell r="F1160">
            <v>-1802393</v>
          </cell>
          <cell r="G1160">
            <v>-426007</v>
          </cell>
          <cell r="H1160">
            <v>80.88</v>
          </cell>
          <cell r="I1160">
            <v>-2228400</v>
          </cell>
          <cell r="J1160">
            <v>-1802393</v>
          </cell>
        </row>
        <row r="1161">
          <cell r="A1161">
            <v>1347300421</v>
          </cell>
          <cell r="B1161" t="str">
            <v>השתתפות נפגעי סמים</v>
          </cell>
          <cell r="C1161">
            <v>-40000</v>
          </cell>
          <cell r="D1161">
            <v>-50380</v>
          </cell>
          <cell r="E1161">
            <v>0</v>
          </cell>
          <cell r="F1161">
            <v>-50380</v>
          </cell>
          <cell r="G1161">
            <v>10380</v>
          </cell>
          <cell r="H1161">
            <v>125.95</v>
          </cell>
          <cell r="I1161">
            <v>-40000</v>
          </cell>
          <cell r="J1161">
            <v>-50380</v>
          </cell>
        </row>
        <row r="1162">
          <cell r="A1162">
            <v>1347300422</v>
          </cell>
          <cell r="B1162" t="str">
            <v>טיפול במשפחות מכורים</v>
          </cell>
          <cell r="C1162">
            <v>-20000</v>
          </cell>
          <cell r="D1162">
            <v>-28720</v>
          </cell>
          <cell r="E1162">
            <v>0</v>
          </cell>
          <cell r="F1162">
            <v>-28720</v>
          </cell>
          <cell r="G1162">
            <v>8720</v>
          </cell>
          <cell r="H1162">
            <v>143.6</v>
          </cell>
          <cell r="I1162">
            <v>-20000</v>
          </cell>
          <cell r="J1162">
            <v>-28720</v>
          </cell>
        </row>
        <row r="1163">
          <cell r="A1163">
            <v>1347300931</v>
          </cell>
          <cell r="B1163" t="str">
            <v>בדיקות שתן 1125070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</row>
        <row r="1164">
          <cell r="A1164">
            <v>1347300932</v>
          </cell>
          <cell r="B1164" t="str">
            <v>מרכז יום 1125061</v>
          </cell>
          <cell r="C1164">
            <v>-7500</v>
          </cell>
          <cell r="D1164">
            <v>0</v>
          </cell>
          <cell r="E1164">
            <v>0</v>
          </cell>
          <cell r="F1164">
            <v>0</v>
          </cell>
          <cell r="G1164">
            <v>-7500</v>
          </cell>
          <cell r="H1164">
            <v>0</v>
          </cell>
          <cell r="I1164">
            <v>-7500</v>
          </cell>
          <cell r="J1164">
            <v>0</v>
          </cell>
        </row>
        <row r="1165">
          <cell r="A1165">
            <v>1347300933</v>
          </cell>
          <cell r="B1165" t="str">
            <v>ט'אלכהוליס'0405201</v>
          </cell>
          <cell r="C1165">
            <v>-275000</v>
          </cell>
          <cell r="D1165">
            <v>-262725</v>
          </cell>
          <cell r="E1165">
            <v>0</v>
          </cell>
          <cell r="F1165">
            <v>-262725</v>
          </cell>
          <cell r="G1165">
            <v>-12275</v>
          </cell>
          <cell r="H1165">
            <v>95.53</v>
          </cell>
          <cell r="I1165">
            <v>-275000</v>
          </cell>
          <cell r="J1165">
            <v>-262725</v>
          </cell>
        </row>
        <row r="1166">
          <cell r="A1166">
            <v>1347300934</v>
          </cell>
          <cell r="B1166" t="str">
            <v>שכר עובדים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</row>
        <row r="1167">
          <cell r="A1167">
            <v>1347300935</v>
          </cell>
          <cell r="B1167" t="str">
            <v>גמילת נוער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</row>
        <row r="1168">
          <cell r="A1168">
            <v>1347300936</v>
          </cell>
          <cell r="B1168" t="str">
            <v>פרוייקטים לנגמלים</v>
          </cell>
          <cell r="C1168">
            <v>-66000</v>
          </cell>
          <cell r="D1168">
            <v>-27442</v>
          </cell>
          <cell r="E1168">
            <v>0</v>
          </cell>
          <cell r="F1168">
            <v>-27442</v>
          </cell>
          <cell r="G1168">
            <v>-38558</v>
          </cell>
          <cell r="H1168">
            <v>41.57</v>
          </cell>
          <cell r="I1168">
            <v>-66000</v>
          </cell>
          <cell r="J1168">
            <v>-27442</v>
          </cell>
        </row>
        <row r="1169">
          <cell r="A1169">
            <v>1347300937</v>
          </cell>
          <cell r="B1169" t="str">
            <v>טיפול בעולים נפגעי סמים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A1170">
            <v>1348100421</v>
          </cell>
          <cell r="B1170" t="str">
            <v>השת' משפחות בקהילה</v>
          </cell>
          <cell r="C1170">
            <v>-7500</v>
          </cell>
          <cell r="D1170">
            <v>-4672</v>
          </cell>
          <cell r="E1170">
            <v>0</v>
          </cell>
          <cell r="F1170">
            <v>-4672</v>
          </cell>
          <cell r="G1170">
            <v>-2828</v>
          </cell>
          <cell r="H1170">
            <v>62.29</v>
          </cell>
          <cell r="I1170">
            <v>-7500</v>
          </cell>
          <cell r="J1170">
            <v>-4672</v>
          </cell>
        </row>
        <row r="1171">
          <cell r="A1171">
            <v>1348100931</v>
          </cell>
          <cell r="B1171" t="str">
            <v>פע' התנדבות 1094030</v>
          </cell>
          <cell r="C1171">
            <v>-37500</v>
          </cell>
          <cell r="D1171">
            <v>-13647</v>
          </cell>
          <cell r="E1171">
            <v>0</v>
          </cell>
          <cell r="F1171">
            <v>-13647</v>
          </cell>
          <cell r="G1171">
            <v>-23853</v>
          </cell>
          <cell r="H1171">
            <v>36.39</v>
          </cell>
          <cell r="I1171">
            <v>-37500</v>
          </cell>
          <cell r="J1171">
            <v>-13647</v>
          </cell>
        </row>
        <row r="1172">
          <cell r="A1172">
            <v>1348100932</v>
          </cell>
          <cell r="B1172" t="str">
            <v>פרוייקט עוצמה</v>
          </cell>
          <cell r="C1172">
            <v>-255000</v>
          </cell>
          <cell r="D1172">
            <v>-258238</v>
          </cell>
          <cell r="E1172">
            <v>0</v>
          </cell>
          <cell r="F1172">
            <v>-258238</v>
          </cell>
          <cell r="G1172">
            <v>3238</v>
          </cell>
          <cell r="H1172">
            <v>101.26</v>
          </cell>
          <cell r="I1172">
            <v>-255000</v>
          </cell>
          <cell r="J1172">
            <v>-258238</v>
          </cell>
        </row>
        <row r="1173">
          <cell r="A1173">
            <v>1348100933</v>
          </cell>
          <cell r="B1173" t="str">
            <v>אחז'מרכ'קהל1072410</v>
          </cell>
          <cell r="C1173">
            <v>-14300</v>
          </cell>
          <cell r="D1173">
            <v>-13435</v>
          </cell>
          <cell r="E1173">
            <v>0</v>
          </cell>
          <cell r="F1173">
            <v>-13435</v>
          </cell>
          <cell r="G1173">
            <v>-865</v>
          </cell>
          <cell r="H1173">
            <v>93.95</v>
          </cell>
          <cell r="I1173">
            <v>-14300</v>
          </cell>
          <cell r="J1173">
            <v>-13435</v>
          </cell>
        </row>
        <row r="1174">
          <cell r="A1174">
            <v>1348100934</v>
          </cell>
          <cell r="B1174" t="str">
            <v>עו"ש עולים 1073120</v>
          </cell>
          <cell r="C1174">
            <v>-141500</v>
          </cell>
          <cell r="D1174">
            <v>0</v>
          </cell>
          <cell r="E1174">
            <v>0</v>
          </cell>
          <cell r="F1174">
            <v>0</v>
          </cell>
          <cell r="G1174">
            <v>-141500</v>
          </cell>
          <cell r="H1174">
            <v>0</v>
          </cell>
          <cell r="I1174">
            <v>-141500</v>
          </cell>
          <cell r="J1174">
            <v>0</v>
          </cell>
        </row>
        <row r="1175">
          <cell r="A1175">
            <v>1348100936</v>
          </cell>
          <cell r="B1175" t="str">
            <v>לשכת ייעוץ  לאזרח</v>
          </cell>
          <cell r="C1175">
            <v>-15000</v>
          </cell>
          <cell r="D1175">
            <v>-1158</v>
          </cell>
          <cell r="E1175">
            <v>0</v>
          </cell>
          <cell r="F1175">
            <v>-1158</v>
          </cell>
          <cell r="G1175">
            <v>-13842</v>
          </cell>
          <cell r="H1175">
            <v>7.72</v>
          </cell>
          <cell r="I1175">
            <v>-15000</v>
          </cell>
          <cell r="J1175">
            <v>-1158</v>
          </cell>
        </row>
        <row r="1176">
          <cell r="A1176">
            <v>1348100937</v>
          </cell>
          <cell r="B1176" t="str">
            <v>פ. קהילתי גאוגרפי</v>
          </cell>
          <cell r="C1176">
            <v>-135000</v>
          </cell>
          <cell r="D1176">
            <v>-9381</v>
          </cell>
          <cell r="E1176">
            <v>0</v>
          </cell>
          <cell r="F1176">
            <v>-9381</v>
          </cell>
          <cell r="G1176">
            <v>-125619</v>
          </cell>
          <cell r="H1176">
            <v>6.94</v>
          </cell>
          <cell r="I1176">
            <v>-135000</v>
          </cell>
          <cell r="J1176">
            <v>-9381</v>
          </cell>
        </row>
        <row r="1177">
          <cell r="A1177">
            <v>1348100938</v>
          </cell>
          <cell r="B1177" t="str">
            <v>מוטב יחדיו</v>
          </cell>
          <cell r="C1177">
            <v>-202500</v>
          </cell>
          <cell r="D1177">
            <v>0</v>
          </cell>
          <cell r="E1177">
            <v>0</v>
          </cell>
          <cell r="F1177">
            <v>0</v>
          </cell>
          <cell r="G1177">
            <v>-202500</v>
          </cell>
          <cell r="H1177">
            <v>0</v>
          </cell>
          <cell r="I1177">
            <v>-202500</v>
          </cell>
          <cell r="J1177">
            <v>0</v>
          </cell>
        </row>
        <row r="1178">
          <cell r="A1178">
            <v>1348100939</v>
          </cell>
          <cell r="B1178" t="str">
            <v>סל תכניות התנדבות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</row>
        <row r="1179">
          <cell r="A1179">
            <v>1348100980</v>
          </cell>
          <cell r="B1179" t="str">
            <v>תנופה - מש' השיכון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</row>
        <row r="1180">
          <cell r="A1180">
            <v>1349000934</v>
          </cell>
          <cell r="B1180" t="str">
            <v>עו"ס עולים 1073170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</row>
        <row r="1181">
          <cell r="A1181">
            <v>1349000937</v>
          </cell>
          <cell r="B1181" t="str">
            <v>ליווי לעיור0622151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A1182">
            <v>1349000938</v>
          </cell>
          <cell r="B1182" t="str">
            <v>מע"ש עולים 0855630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A1183">
            <v>1368000490</v>
          </cell>
          <cell r="B1183" t="str">
            <v>הכנסה מקרן עזבונות</v>
          </cell>
          <cell r="C1183">
            <v>-200000</v>
          </cell>
          <cell r="D1183">
            <v>0</v>
          </cell>
          <cell r="E1183">
            <v>0</v>
          </cell>
          <cell r="F1183">
            <v>0</v>
          </cell>
          <cell r="G1183">
            <v>-200000</v>
          </cell>
          <cell r="H1183">
            <v>0</v>
          </cell>
          <cell r="I1183">
            <v>-200000</v>
          </cell>
          <cell r="J1183">
            <v>0</v>
          </cell>
        </row>
        <row r="1184">
          <cell r="A1184">
            <v>1368000491</v>
          </cell>
          <cell r="B1184" t="str">
            <v>הכנסות מארועים</v>
          </cell>
          <cell r="C1184">
            <v>0</v>
          </cell>
          <cell r="D1184">
            <v>-13390</v>
          </cell>
          <cell r="E1184">
            <v>0</v>
          </cell>
          <cell r="F1184">
            <v>-13390</v>
          </cell>
          <cell r="G1184">
            <v>13390</v>
          </cell>
          <cell r="H1184">
            <v>0</v>
          </cell>
          <cell r="I1184">
            <v>0</v>
          </cell>
          <cell r="J1184">
            <v>-13390</v>
          </cell>
        </row>
        <row r="1185">
          <cell r="A1185">
            <v>1368000750</v>
          </cell>
          <cell r="B1185" t="str">
            <v>אולפני סוכנות</v>
          </cell>
          <cell r="C1185">
            <v>0</v>
          </cell>
          <cell r="D1185">
            <v>-44255.56</v>
          </cell>
          <cell r="E1185">
            <v>0</v>
          </cell>
          <cell r="F1185">
            <v>-44255.56</v>
          </cell>
          <cell r="G1185">
            <v>44255.56</v>
          </cell>
          <cell r="H1185">
            <v>0</v>
          </cell>
          <cell r="I1185">
            <v>0</v>
          </cell>
          <cell r="J1185">
            <v>-44255.56</v>
          </cell>
        </row>
        <row r="1186">
          <cell r="A1186">
            <v>1368000920</v>
          </cell>
          <cell r="B1186" t="str">
            <v>שילוב יוצא אתיופיה וונדמה</v>
          </cell>
          <cell r="C1186">
            <v>-150000</v>
          </cell>
          <cell r="D1186">
            <v>0</v>
          </cell>
          <cell r="E1186">
            <v>0</v>
          </cell>
          <cell r="F1186">
            <v>0</v>
          </cell>
          <cell r="G1186">
            <v>-150000</v>
          </cell>
          <cell r="H1186">
            <v>0</v>
          </cell>
          <cell r="I1186">
            <v>-150000</v>
          </cell>
          <cell r="J1186">
            <v>0</v>
          </cell>
        </row>
        <row r="1187">
          <cell r="A1187">
            <v>1368000950</v>
          </cell>
          <cell r="B1187" t="str">
            <v>משרד הקליטה - שכר עובדים</v>
          </cell>
          <cell r="C1187">
            <v>-72000</v>
          </cell>
          <cell r="D1187">
            <v>-183206</v>
          </cell>
          <cell r="E1187">
            <v>0</v>
          </cell>
          <cell r="F1187">
            <v>-183206</v>
          </cell>
          <cell r="G1187">
            <v>111206</v>
          </cell>
          <cell r="H1187">
            <v>254.45</v>
          </cell>
          <cell r="I1187">
            <v>-72000</v>
          </cell>
          <cell r="J1187">
            <v>-183206</v>
          </cell>
        </row>
        <row r="1188">
          <cell r="A1188">
            <v>1368000951</v>
          </cell>
          <cell r="B1188" t="str">
            <v>משרד הקליטה-ארועים</v>
          </cell>
          <cell r="C1188">
            <v>-580000</v>
          </cell>
          <cell r="D1188">
            <v>0</v>
          </cell>
          <cell r="E1188">
            <v>0</v>
          </cell>
          <cell r="F1188">
            <v>0</v>
          </cell>
          <cell r="G1188">
            <v>-580000</v>
          </cell>
          <cell r="H1188">
            <v>0</v>
          </cell>
          <cell r="I1188">
            <v>-580000</v>
          </cell>
          <cell r="J1188">
            <v>0</v>
          </cell>
        </row>
        <row r="1189">
          <cell r="A1189">
            <v>1369000490</v>
          </cell>
          <cell r="B1189" t="str">
            <v>הכנסות מארועים</v>
          </cell>
          <cell r="C1189">
            <v>0</v>
          </cell>
          <cell r="D1189">
            <v>-49395</v>
          </cell>
          <cell r="E1189">
            <v>0</v>
          </cell>
          <cell r="F1189">
            <v>-49395</v>
          </cell>
          <cell r="G1189">
            <v>49395</v>
          </cell>
          <cell r="H1189">
            <v>0</v>
          </cell>
          <cell r="I1189">
            <v>0</v>
          </cell>
          <cell r="J1189">
            <v>-49395</v>
          </cell>
        </row>
        <row r="1190">
          <cell r="A1190">
            <v>1369000670</v>
          </cell>
          <cell r="B1190" t="str">
            <v>דמי זיכיון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</row>
        <row r="1191">
          <cell r="A1191">
            <v>1369000790</v>
          </cell>
          <cell r="B1191" t="str">
            <v>שכירת חדרים</v>
          </cell>
          <cell r="C1191">
            <v>0</v>
          </cell>
          <cell r="D1191">
            <v>-480</v>
          </cell>
          <cell r="E1191">
            <v>0</v>
          </cell>
          <cell r="F1191">
            <v>-480</v>
          </cell>
          <cell r="G1191">
            <v>480</v>
          </cell>
          <cell r="H1191">
            <v>0</v>
          </cell>
          <cell r="I1191">
            <v>0</v>
          </cell>
          <cell r="J1191">
            <v>-480</v>
          </cell>
        </row>
        <row r="1192">
          <cell r="A1192">
            <v>1369000950</v>
          </cell>
          <cell r="B1192" t="str">
            <v>הכנסות משנים קודמות-קליטה</v>
          </cell>
          <cell r="C1192">
            <v>0</v>
          </cell>
          <cell r="D1192">
            <v>-451568</v>
          </cell>
          <cell r="E1192">
            <v>0</v>
          </cell>
          <cell r="F1192">
            <v>-451568</v>
          </cell>
          <cell r="G1192">
            <v>451568</v>
          </cell>
          <cell r="H1192">
            <v>0</v>
          </cell>
          <cell r="I1192">
            <v>0</v>
          </cell>
          <cell r="J1192">
            <v>-451568</v>
          </cell>
        </row>
        <row r="1193">
          <cell r="A1193">
            <v>1369000951</v>
          </cell>
          <cell r="B1193" t="str">
            <v>משרד הקליטה-ארועים</v>
          </cell>
          <cell r="C1193">
            <v>0</v>
          </cell>
          <cell r="D1193">
            <v>-163584</v>
          </cell>
          <cell r="E1193">
            <v>0</v>
          </cell>
          <cell r="F1193">
            <v>-163584</v>
          </cell>
          <cell r="G1193">
            <v>163584</v>
          </cell>
          <cell r="H1193">
            <v>0</v>
          </cell>
          <cell r="I1193">
            <v>0</v>
          </cell>
          <cell r="J1193">
            <v>-163584</v>
          </cell>
        </row>
        <row r="1194">
          <cell r="A1194">
            <v>1379000690</v>
          </cell>
          <cell r="B1194" t="str">
            <v>קנסות-זיהום ממפעלים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A1195">
            <v>1379000790</v>
          </cell>
          <cell r="B1195" t="str">
            <v>השתתפות מועצת אזור</v>
          </cell>
          <cell r="C1195">
            <v>-138000</v>
          </cell>
          <cell r="D1195">
            <v>-69000</v>
          </cell>
          <cell r="E1195">
            <v>0</v>
          </cell>
          <cell r="F1195">
            <v>-69000</v>
          </cell>
          <cell r="G1195">
            <v>-69000</v>
          </cell>
          <cell r="H1195">
            <v>50</v>
          </cell>
          <cell r="I1195">
            <v>-138000</v>
          </cell>
          <cell r="J1195">
            <v>-69000</v>
          </cell>
        </row>
        <row r="1196">
          <cell r="A1196">
            <v>1379000990</v>
          </cell>
          <cell r="B1196" t="str">
            <v>מש' איכות הסביבה</v>
          </cell>
          <cell r="C1196">
            <v>0</v>
          </cell>
          <cell r="D1196">
            <v>-67064</v>
          </cell>
          <cell r="E1196">
            <v>0</v>
          </cell>
          <cell r="F1196">
            <v>-67064</v>
          </cell>
          <cell r="G1196">
            <v>67064</v>
          </cell>
          <cell r="H1196">
            <v>0</v>
          </cell>
          <cell r="I1196">
            <v>0</v>
          </cell>
          <cell r="J1196">
            <v>-67064</v>
          </cell>
        </row>
        <row r="1197">
          <cell r="A1197">
            <v>1379000991</v>
          </cell>
          <cell r="B1197" t="str">
            <v>קרן לשמירת הנקיון-מ'איכות</v>
          </cell>
          <cell r="C1197">
            <v>0</v>
          </cell>
          <cell r="D1197">
            <v>-134128</v>
          </cell>
          <cell r="E1197">
            <v>0</v>
          </cell>
          <cell r="F1197">
            <v>-134128</v>
          </cell>
          <cell r="G1197">
            <v>134128</v>
          </cell>
          <cell r="H1197">
            <v>0</v>
          </cell>
          <cell r="I1197">
            <v>0</v>
          </cell>
          <cell r="J1197">
            <v>-134128</v>
          </cell>
        </row>
        <row r="1198">
          <cell r="A1198">
            <v>1412000111</v>
          </cell>
          <cell r="B1198" t="str">
            <v>החזר הנחות מימון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</row>
        <row r="1199">
          <cell r="A1199">
            <v>1412000211</v>
          </cell>
          <cell r="B1199" t="str">
            <v>אספקת מים גביה</v>
          </cell>
          <cell r="C1199">
            <v>-50000</v>
          </cell>
          <cell r="D1199">
            <v>-282522.99</v>
          </cell>
          <cell r="E1199">
            <v>0</v>
          </cell>
          <cell r="F1199">
            <v>-282522.99</v>
          </cell>
          <cell r="G1199">
            <v>232522.99</v>
          </cell>
          <cell r="H1199">
            <v>565.04</v>
          </cell>
          <cell r="I1199">
            <v>-50000</v>
          </cell>
          <cell r="J1199">
            <v>-282522.99</v>
          </cell>
        </row>
        <row r="1200">
          <cell r="A1200">
            <v>1412000212</v>
          </cell>
          <cell r="B1200" t="str">
            <v>דמי בדיקת מדים</v>
          </cell>
          <cell r="C1200">
            <v>0</v>
          </cell>
          <cell r="D1200">
            <v>-1000</v>
          </cell>
          <cell r="E1200">
            <v>0</v>
          </cell>
          <cell r="F1200">
            <v>-1000</v>
          </cell>
          <cell r="G1200">
            <v>1000</v>
          </cell>
          <cell r="H1200">
            <v>0</v>
          </cell>
          <cell r="I1200">
            <v>0</v>
          </cell>
          <cell r="J1200">
            <v>-1000</v>
          </cell>
        </row>
        <row r="1201">
          <cell r="A1201">
            <v>1412000213</v>
          </cell>
          <cell r="B1201" t="str">
            <v>אג' ניתוק/חיבור מד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</row>
        <row r="1202">
          <cell r="A1202">
            <v>1412000214</v>
          </cell>
          <cell r="B1202" t="str">
            <v>גביה חב' מילגם</v>
          </cell>
          <cell r="C1202">
            <v>0</v>
          </cell>
          <cell r="D1202">
            <v>-2522.06</v>
          </cell>
          <cell r="E1202">
            <v>0</v>
          </cell>
          <cell r="F1202">
            <v>-2522.06</v>
          </cell>
          <cell r="G1202">
            <v>2522.06</v>
          </cell>
          <cell r="H1202">
            <v>0</v>
          </cell>
          <cell r="I1202">
            <v>0</v>
          </cell>
          <cell r="J1202">
            <v>-2522.06</v>
          </cell>
        </row>
        <row r="1203">
          <cell r="A1203">
            <v>1412000215</v>
          </cell>
          <cell r="B1203" t="str">
            <v>שינוי ח' מים-צרכן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</row>
        <row r="1204">
          <cell r="A1204">
            <v>1412000216</v>
          </cell>
          <cell r="B1204" t="str">
            <v>הכנסות מ"מי שיקמה"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</row>
        <row r="1205">
          <cell r="A1205">
            <v>1412000661</v>
          </cell>
          <cell r="B1205" t="str">
            <v>עמלת גביה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</row>
        <row r="1206">
          <cell r="A1206">
            <v>1412000662</v>
          </cell>
          <cell r="B1206" t="str">
            <v>שרותים לתאגיד</v>
          </cell>
          <cell r="C1206">
            <v>-381800</v>
          </cell>
          <cell r="D1206">
            <v>-370139.6</v>
          </cell>
          <cell r="E1206">
            <v>0</v>
          </cell>
          <cell r="F1206">
            <v>-370139.6</v>
          </cell>
          <cell r="G1206">
            <v>-11660.4</v>
          </cell>
          <cell r="H1206">
            <v>96.94</v>
          </cell>
          <cell r="I1206">
            <v>-381800</v>
          </cell>
          <cell r="J1206">
            <v>-370139.6</v>
          </cell>
        </row>
        <row r="1207">
          <cell r="A1207">
            <v>1412000663</v>
          </cell>
          <cell r="B1207" t="str">
            <v>שיפוי שכר תאגיד מים</v>
          </cell>
          <cell r="C1207">
            <v>0</v>
          </cell>
          <cell r="D1207">
            <v>0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</row>
        <row r="1208">
          <cell r="A1208">
            <v>1412000664</v>
          </cell>
          <cell r="B1208" t="str">
            <v>השתתפות במל"ח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</row>
        <row r="1209">
          <cell r="A1209">
            <v>1433000420</v>
          </cell>
          <cell r="B1209" t="str">
            <v>שכ"ד - בית קפה "קקאו"  710</v>
          </cell>
          <cell r="C1209">
            <v>-295000</v>
          </cell>
          <cell r="D1209">
            <v>-230286</v>
          </cell>
          <cell r="E1209">
            <v>0</v>
          </cell>
          <cell r="F1209">
            <v>-230286</v>
          </cell>
          <cell r="G1209">
            <v>-64714</v>
          </cell>
          <cell r="H1209">
            <v>78.06</v>
          </cell>
          <cell r="I1209">
            <v>-295000</v>
          </cell>
          <cell r="J1209">
            <v>-230286</v>
          </cell>
        </row>
        <row r="1210">
          <cell r="A1210">
            <v>1433000429</v>
          </cell>
          <cell r="B1210" t="str">
            <v>בי"ס בנות יעל-מעיין החינוך התו</v>
          </cell>
          <cell r="C1210">
            <v>0</v>
          </cell>
          <cell r="D1210">
            <v>-96000</v>
          </cell>
          <cell r="E1210">
            <v>0</v>
          </cell>
          <cell r="F1210">
            <v>-96000</v>
          </cell>
          <cell r="G1210">
            <v>96000</v>
          </cell>
          <cell r="H1210">
            <v>0</v>
          </cell>
          <cell r="I1210">
            <v>0</v>
          </cell>
          <cell r="J1210">
            <v>-96000</v>
          </cell>
        </row>
        <row r="1211">
          <cell r="A1211">
            <v>1433000430</v>
          </cell>
          <cell r="B1211" t="str">
            <v>בית קפה - גן סיפור 709</v>
          </cell>
          <cell r="C1211">
            <v>-765000</v>
          </cell>
          <cell r="D1211">
            <v>-654891</v>
          </cell>
          <cell r="E1211">
            <v>0</v>
          </cell>
          <cell r="F1211">
            <v>-654891</v>
          </cell>
          <cell r="G1211">
            <v>-110109</v>
          </cell>
          <cell r="H1211">
            <v>85.6</v>
          </cell>
          <cell r="I1211">
            <v>-765000</v>
          </cell>
          <cell r="J1211">
            <v>-654891</v>
          </cell>
        </row>
        <row r="1212">
          <cell r="A1212">
            <v>1433000431</v>
          </cell>
          <cell r="B1212" t="str">
            <v>חשמל - בית קפה "קקאו"</v>
          </cell>
          <cell r="C1212">
            <v>-40000</v>
          </cell>
          <cell r="D1212">
            <v>-153067.56</v>
          </cell>
          <cell r="E1212">
            <v>0</v>
          </cell>
          <cell r="F1212">
            <v>-153067.56</v>
          </cell>
          <cell r="G1212">
            <v>113067.56</v>
          </cell>
          <cell r="H1212">
            <v>382.66</v>
          </cell>
          <cell r="I1212">
            <v>-40000</v>
          </cell>
          <cell r="J1212">
            <v>-153067.56</v>
          </cell>
        </row>
        <row r="1213">
          <cell r="A1213">
            <v>1433000640</v>
          </cell>
          <cell r="B1213" t="str">
            <v>שכ"ד-חכ"ל חולון 686</v>
          </cell>
          <cell r="C1213">
            <v>-16650000</v>
          </cell>
          <cell r="D1213">
            <v>-19422000</v>
          </cell>
          <cell r="E1213">
            <v>0</v>
          </cell>
          <cell r="F1213">
            <v>-19422000</v>
          </cell>
          <cell r="G1213">
            <v>2772000</v>
          </cell>
          <cell r="H1213">
            <v>116.64</v>
          </cell>
          <cell r="I1213">
            <v>-16650000</v>
          </cell>
          <cell r="J1213">
            <v>-19422000</v>
          </cell>
        </row>
        <row r="1214">
          <cell r="A1214">
            <v>1433000641</v>
          </cell>
          <cell r="B1214" t="str">
            <v>שכ"ד-מזנון העירייה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</row>
        <row r="1215">
          <cell r="A1215">
            <v>1433000642</v>
          </cell>
          <cell r="B1215" t="str">
            <v>דמ"ח חכ"ל 716</v>
          </cell>
          <cell r="C1215">
            <v>-255000</v>
          </cell>
          <cell r="D1215">
            <v>-274740</v>
          </cell>
          <cell r="E1215">
            <v>0</v>
          </cell>
          <cell r="F1215">
            <v>-274740</v>
          </cell>
          <cell r="G1215">
            <v>19740</v>
          </cell>
          <cell r="H1215">
            <v>107.74</v>
          </cell>
          <cell r="I1215">
            <v>-255000</v>
          </cell>
          <cell r="J1215">
            <v>-274740</v>
          </cell>
        </row>
        <row r="1216">
          <cell r="A1216">
            <v>1433000643</v>
          </cell>
          <cell r="B1216" t="str">
            <v>שכ"ד-משען 683</v>
          </cell>
          <cell r="C1216">
            <v>-342000</v>
          </cell>
          <cell r="D1216">
            <v>-325436</v>
          </cell>
          <cell r="E1216">
            <v>0</v>
          </cell>
          <cell r="F1216">
            <v>-325436</v>
          </cell>
          <cell r="G1216">
            <v>-16564</v>
          </cell>
          <cell r="H1216">
            <v>95.15</v>
          </cell>
          <cell r="I1216">
            <v>-342000</v>
          </cell>
          <cell r="J1216">
            <v>-325436</v>
          </cell>
        </row>
        <row r="1217">
          <cell r="A1217">
            <v>1433000644</v>
          </cell>
          <cell r="B1217" t="str">
            <v>שכ"ד-מ.טכנולוגי684</v>
          </cell>
          <cell r="C1217">
            <v>-500000</v>
          </cell>
          <cell r="D1217">
            <v>-533462</v>
          </cell>
          <cell r="E1217">
            <v>0</v>
          </cell>
          <cell r="F1217">
            <v>-533462</v>
          </cell>
          <cell r="G1217">
            <v>33462</v>
          </cell>
          <cell r="H1217">
            <v>106.69</v>
          </cell>
          <cell r="I1217">
            <v>-500000</v>
          </cell>
          <cell r="J1217">
            <v>-533462</v>
          </cell>
        </row>
        <row r="1218">
          <cell r="A1218">
            <v>1433000645</v>
          </cell>
          <cell r="B1218" t="str">
            <v>שכ"ד-אג"ד 555</v>
          </cell>
          <cell r="C1218">
            <v>-54000</v>
          </cell>
          <cell r="D1218">
            <v>-62334</v>
          </cell>
          <cell r="E1218">
            <v>0</v>
          </cell>
          <cell r="F1218">
            <v>-62334</v>
          </cell>
          <cell r="G1218">
            <v>8334</v>
          </cell>
          <cell r="H1218">
            <v>115.43</v>
          </cell>
          <cell r="I1218">
            <v>-54000</v>
          </cell>
          <cell r="J1218">
            <v>-62334</v>
          </cell>
        </row>
        <row r="1219">
          <cell r="A1219">
            <v>1433000646</v>
          </cell>
          <cell r="B1219" t="str">
            <v>שכ"ד-תלפיות 685</v>
          </cell>
          <cell r="C1219">
            <v>-1200000</v>
          </cell>
          <cell r="D1219">
            <v>-1248090</v>
          </cell>
          <cell r="E1219">
            <v>0</v>
          </cell>
          <cell r="F1219">
            <v>-1248090</v>
          </cell>
          <cell r="G1219">
            <v>48090</v>
          </cell>
          <cell r="H1219">
            <v>104</v>
          </cell>
          <cell r="I1219">
            <v>-1200000</v>
          </cell>
          <cell r="J1219">
            <v>-1248090</v>
          </cell>
        </row>
        <row r="1220">
          <cell r="A1220">
            <v>1433000647</v>
          </cell>
          <cell r="B1220" t="str">
            <v>שכ"ד-עמותת אל"י</v>
          </cell>
          <cell r="C1220">
            <v>0</v>
          </cell>
          <cell r="D1220">
            <v>-16800</v>
          </cell>
          <cell r="E1220">
            <v>0</v>
          </cell>
          <cell r="F1220">
            <v>-16800</v>
          </cell>
          <cell r="G1220">
            <v>16800</v>
          </cell>
          <cell r="H1220">
            <v>0</v>
          </cell>
          <cell r="I1220">
            <v>0</v>
          </cell>
          <cell r="J1220">
            <v>-16800</v>
          </cell>
        </row>
        <row r="1221">
          <cell r="A1221">
            <v>1433000648</v>
          </cell>
          <cell r="B1221" t="str">
            <v>שכ"ד-נכס איילון פ' גולדה695</v>
          </cell>
          <cell r="C1221">
            <v>-86000</v>
          </cell>
          <cell r="D1221">
            <v>-96563</v>
          </cell>
          <cell r="E1221">
            <v>0</v>
          </cell>
          <cell r="F1221">
            <v>-96563</v>
          </cell>
          <cell r="G1221">
            <v>10563</v>
          </cell>
          <cell r="H1221">
            <v>112.28</v>
          </cell>
          <cell r="I1221">
            <v>-86000</v>
          </cell>
          <cell r="J1221">
            <v>-96563</v>
          </cell>
        </row>
        <row r="1222">
          <cell r="A1222">
            <v>1433000649</v>
          </cell>
          <cell r="B1222" t="str">
            <v>שכ"ד-שיקום הילד693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A1223">
            <v>1433000650</v>
          </cell>
          <cell r="B1223" t="str">
            <v>שכ"ד - דן 105</v>
          </cell>
          <cell r="C1223">
            <v>-18500</v>
          </cell>
          <cell r="D1223">
            <v>-38453.699999999997</v>
          </cell>
          <cell r="E1223">
            <v>0</v>
          </cell>
          <cell r="F1223">
            <v>-38453.699999999997</v>
          </cell>
          <cell r="G1223">
            <v>19953.7</v>
          </cell>
          <cell r="H1223">
            <v>207.85</v>
          </cell>
          <cell r="I1223">
            <v>-18500</v>
          </cell>
          <cell r="J1223">
            <v>-38453.699999999997</v>
          </cell>
        </row>
        <row r="1224">
          <cell r="A1224">
            <v>1433000651</v>
          </cell>
          <cell r="B1224" t="str">
            <v>דמ"ח מרפאות שרותי בריאות כללית</v>
          </cell>
          <cell r="C1224">
            <v>-535000</v>
          </cell>
          <cell r="D1224">
            <v>-560589</v>
          </cell>
          <cell r="E1224">
            <v>0</v>
          </cell>
          <cell r="F1224">
            <v>-560589</v>
          </cell>
          <cell r="G1224">
            <v>25589</v>
          </cell>
          <cell r="H1224">
            <v>104.78</v>
          </cell>
          <cell r="I1224">
            <v>-535000</v>
          </cell>
          <cell r="J1224">
            <v>-560589</v>
          </cell>
        </row>
        <row r="1225">
          <cell r="A1225">
            <v>1433000691</v>
          </cell>
          <cell r="B1225" t="str">
            <v>החזר מס רכוש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</row>
        <row r="1226">
          <cell r="A1226">
            <v>1439000413</v>
          </cell>
          <cell r="B1226" t="str">
            <v>דמי שימוש בקרקע ציבורית</v>
          </cell>
          <cell r="C1226">
            <v>-100000</v>
          </cell>
          <cell r="D1226">
            <v>-14700</v>
          </cell>
          <cell r="E1226">
            <v>0</v>
          </cell>
          <cell r="F1226">
            <v>-14700</v>
          </cell>
          <cell r="G1226">
            <v>-85300</v>
          </cell>
          <cell r="H1226">
            <v>14.7</v>
          </cell>
          <cell r="I1226">
            <v>-100000</v>
          </cell>
          <cell r="J1226">
            <v>-14700</v>
          </cell>
        </row>
        <row r="1227">
          <cell r="A1227">
            <v>1439000670</v>
          </cell>
          <cell r="B1227" t="str">
            <v>דמ"ז-ח' לבידור 556</v>
          </cell>
          <cell r="C1227">
            <v>-4000000</v>
          </cell>
          <cell r="D1227">
            <v>-4574626.7</v>
          </cell>
          <cell r="E1227">
            <v>0</v>
          </cell>
          <cell r="F1227">
            <v>-4574626.7</v>
          </cell>
          <cell r="G1227">
            <v>574626.69999999995</v>
          </cell>
          <cell r="H1227">
            <v>114.36</v>
          </cell>
          <cell r="I1227">
            <v>-4000000</v>
          </cell>
          <cell r="J1227">
            <v>-4574626.7</v>
          </cell>
        </row>
        <row r="1228">
          <cell r="A1228">
            <v>1439000671</v>
          </cell>
          <cell r="B1228" t="str">
            <v>דמי זיכיון משלטים</v>
          </cell>
          <cell r="C1228">
            <v>-2000000</v>
          </cell>
          <cell r="D1228">
            <v>-2047671.84</v>
          </cell>
          <cell r="E1228">
            <v>0</v>
          </cell>
          <cell r="F1228">
            <v>-2047671.84</v>
          </cell>
          <cell r="G1228">
            <v>47671.839999999997</v>
          </cell>
          <cell r="H1228">
            <v>102.38</v>
          </cell>
          <cell r="I1228">
            <v>-2000000</v>
          </cell>
          <cell r="J1228">
            <v>-2047671.84</v>
          </cell>
        </row>
        <row r="1229">
          <cell r="A1229">
            <v>1439000672</v>
          </cell>
          <cell r="B1229" t="str">
            <v>זיכיון-סככות אוטו'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A1230">
            <v>1439000673</v>
          </cell>
          <cell r="B1230" t="str">
            <v>הרשאה-מוניות קניון 694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</row>
        <row r="1231">
          <cell r="A1231">
            <v>1439000800</v>
          </cell>
          <cell r="B1231" t="str">
            <v>.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</row>
        <row r="1232">
          <cell r="A1232">
            <v>1439000801</v>
          </cell>
          <cell r="B1232" t="str">
            <v>דמי זיכיון רשת קהילה ופנאי</v>
          </cell>
          <cell r="C1232">
            <v>-7735600</v>
          </cell>
          <cell r="D1232">
            <v>0</v>
          </cell>
          <cell r="E1232">
            <v>0</v>
          </cell>
          <cell r="F1232">
            <v>0</v>
          </cell>
          <cell r="G1232">
            <v>-7735600</v>
          </cell>
          <cell r="H1232">
            <v>0</v>
          </cell>
          <cell r="I1232">
            <v>-7735600</v>
          </cell>
          <cell r="J1232">
            <v>0</v>
          </cell>
        </row>
        <row r="1233">
          <cell r="A1233">
            <v>1439000802</v>
          </cell>
          <cell r="B1233" t="str">
            <v>דמ"ז החברה לפיתוח תאטרון</v>
          </cell>
          <cell r="C1233">
            <v>-1552500</v>
          </cell>
          <cell r="D1233">
            <v>0</v>
          </cell>
          <cell r="E1233">
            <v>0</v>
          </cell>
          <cell r="F1233">
            <v>0</v>
          </cell>
          <cell r="G1233">
            <v>-1552500</v>
          </cell>
          <cell r="H1233">
            <v>0</v>
          </cell>
          <cell r="I1233">
            <v>-1552500</v>
          </cell>
          <cell r="J1233">
            <v>0</v>
          </cell>
        </row>
        <row r="1234">
          <cell r="A1234">
            <v>1472000111</v>
          </cell>
          <cell r="B1234" t="str">
            <v>החזר הנחות מימון</v>
          </cell>
          <cell r="C1234">
            <v>0</v>
          </cell>
          <cell r="D1234">
            <v>0</v>
          </cell>
          <cell r="E1234">
            <v>0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</row>
        <row r="1235">
          <cell r="A1235">
            <v>1472000210</v>
          </cell>
          <cell r="B1235" t="str">
            <v>אג' ביוב-איגוד ערים</v>
          </cell>
          <cell r="C1235">
            <v>-40000</v>
          </cell>
          <cell r="D1235">
            <v>-71838.89</v>
          </cell>
          <cell r="E1235">
            <v>0</v>
          </cell>
          <cell r="F1235">
            <v>-71838.89</v>
          </cell>
          <cell r="G1235">
            <v>31838.89</v>
          </cell>
          <cell r="H1235">
            <v>179.59</v>
          </cell>
          <cell r="I1235">
            <v>-40000</v>
          </cell>
          <cell r="J1235">
            <v>-71838.89</v>
          </cell>
        </row>
        <row r="1236">
          <cell r="A1236">
            <v>1472000211</v>
          </cell>
          <cell r="B1236" t="str">
            <v>אגרת ביוב-מקומית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A1237">
            <v>1472000212</v>
          </cell>
          <cell r="B1237" t="str">
            <v>אגרת ביוב-פחת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</row>
        <row r="1238">
          <cell r="A1238">
            <v>1472000213</v>
          </cell>
          <cell r="B1238" t="str">
            <v>אגרת ביוב-שידרוג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</row>
        <row r="1239">
          <cell r="A1239">
            <v>1472000410</v>
          </cell>
          <cell r="B1239" t="str">
            <v>חיבור ביוב ע"ח צרכן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</row>
        <row r="1240">
          <cell r="A1240">
            <v>1511000662</v>
          </cell>
          <cell r="B1240" t="str">
            <v>רבית ודיוידנדים</v>
          </cell>
          <cell r="C1240">
            <v>-4743800</v>
          </cell>
          <cell r="D1240">
            <v>-2379516.64</v>
          </cell>
          <cell r="E1240">
            <v>0</v>
          </cell>
          <cell r="F1240">
            <v>-2379516.64</v>
          </cell>
          <cell r="G1240">
            <v>-2364283.36</v>
          </cell>
          <cell r="H1240">
            <v>50.16</v>
          </cell>
          <cell r="I1240">
            <v>-4743800</v>
          </cell>
          <cell r="J1240">
            <v>-2379516.64</v>
          </cell>
        </row>
        <row r="1241">
          <cell r="A1241">
            <v>1511000663</v>
          </cell>
          <cell r="B1241" t="str">
            <v>דיבידנד מ"מי שיקמה"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</row>
        <row r="1242">
          <cell r="A1242">
            <v>1512000661</v>
          </cell>
          <cell r="B1242" t="str">
            <v>רבית מהקדמת תשלום</v>
          </cell>
          <cell r="C1242">
            <v>-40000</v>
          </cell>
          <cell r="D1242">
            <v>-977.93</v>
          </cell>
          <cell r="E1242">
            <v>0</v>
          </cell>
          <cell r="F1242">
            <v>-977.93</v>
          </cell>
          <cell r="G1242">
            <v>-39022.07</v>
          </cell>
          <cell r="H1242">
            <v>2.44</v>
          </cell>
          <cell r="I1242">
            <v>-40000</v>
          </cell>
          <cell r="J1242">
            <v>-977.93</v>
          </cell>
        </row>
        <row r="1243">
          <cell r="A1243">
            <v>1512000662</v>
          </cell>
          <cell r="B1243" t="str">
            <v>הנחות מימון אשפה</v>
          </cell>
          <cell r="C1243">
            <v>-50000</v>
          </cell>
          <cell r="D1243">
            <v>-46122.91</v>
          </cell>
          <cell r="E1243">
            <v>0</v>
          </cell>
          <cell r="F1243">
            <v>-46122.91</v>
          </cell>
          <cell r="G1243">
            <v>-3877.09</v>
          </cell>
          <cell r="H1243">
            <v>92.24</v>
          </cell>
          <cell r="I1243">
            <v>-50000</v>
          </cell>
          <cell r="J1243">
            <v>-46122.91</v>
          </cell>
        </row>
        <row r="1244">
          <cell r="A1244">
            <v>1512000664</v>
          </cell>
          <cell r="B1244" t="str">
            <v>רבית משקים חוזרים</v>
          </cell>
          <cell r="C1244">
            <v>-2000</v>
          </cell>
          <cell r="D1244">
            <v>0</v>
          </cell>
          <cell r="E1244">
            <v>0</v>
          </cell>
          <cell r="F1244">
            <v>0</v>
          </cell>
          <cell r="G1244">
            <v>-2000</v>
          </cell>
          <cell r="H1244">
            <v>0</v>
          </cell>
          <cell r="I1244">
            <v>-2000</v>
          </cell>
          <cell r="J1244">
            <v>0</v>
          </cell>
        </row>
        <row r="1245">
          <cell r="A1245">
            <v>1513000690</v>
          </cell>
          <cell r="B1245" t="str">
            <v>הכנסות-שנים קודמות</v>
          </cell>
          <cell r="C1245">
            <v>-3891062</v>
          </cell>
          <cell r="D1245">
            <v>-4187488.52</v>
          </cell>
          <cell r="E1245">
            <v>0</v>
          </cell>
          <cell r="F1245">
            <v>-4187488.52</v>
          </cell>
          <cell r="G1245">
            <v>296426.52</v>
          </cell>
          <cell r="H1245">
            <v>107.61</v>
          </cell>
          <cell r="I1245">
            <v>-3891062</v>
          </cell>
          <cell r="J1245">
            <v>-4187488.52</v>
          </cell>
        </row>
        <row r="1246">
          <cell r="A1246">
            <v>1513000691</v>
          </cell>
          <cell r="B1246" t="str">
            <v>קרן עודפים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</row>
        <row r="1247">
          <cell r="A1247">
            <v>1513000692</v>
          </cell>
          <cell r="B1247" t="str">
            <v>העברה מעודף מצטבר</v>
          </cell>
          <cell r="C1247">
            <v>-104196775</v>
          </cell>
          <cell r="D1247">
            <v>-94685019</v>
          </cell>
          <cell r="E1247">
            <v>0</v>
          </cell>
          <cell r="F1247">
            <v>-94685019</v>
          </cell>
          <cell r="G1247">
            <v>-9511756</v>
          </cell>
          <cell r="H1247">
            <v>90.87</v>
          </cell>
          <cell r="I1247">
            <v>-104196775</v>
          </cell>
          <cell r="J1247">
            <v>-94685019</v>
          </cell>
        </row>
        <row r="1248">
          <cell r="A1248">
            <v>1513000693</v>
          </cell>
          <cell r="B1248" t="str">
            <v>הכנסות שנים קודמות מכון טכנולו</v>
          </cell>
          <cell r="C1248">
            <v>-278000</v>
          </cell>
          <cell r="D1248">
            <v>-279720.7</v>
          </cell>
          <cell r="E1248">
            <v>0</v>
          </cell>
          <cell r="F1248">
            <v>-279720.7</v>
          </cell>
          <cell r="G1248">
            <v>1720.7</v>
          </cell>
          <cell r="H1248">
            <v>100.61</v>
          </cell>
          <cell r="I1248">
            <v>-278000</v>
          </cell>
          <cell r="J1248">
            <v>-279720.7</v>
          </cell>
        </row>
        <row r="1249">
          <cell r="A1249">
            <v>1513000920</v>
          </cell>
          <cell r="B1249" t="str">
            <v>מש' החינוך-הכנסות משנים קודמות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A1250">
            <v>1590000691</v>
          </cell>
          <cell r="B1250" t="str">
            <v>מחזור הלוואה קרן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</row>
        <row r="1251">
          <cell r="A1251">
            <v>1590000692</v>
          </cell>
          <cell r="B1251" t="str">
            <v>מחזור הלוואה ריבית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</row>
        <row r="1252">
          <cell r="A1252">
            <v>1590000693</v>
          </cell>
          <cell r="B1252" t="str">
            <v>מחזור הלוואה הצמדה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</row>
        <row r="1253">
          <cell r="A1253">
            <v>1594000597</v>
          </cell>
          <cell r="B1253" t="str">
            <v>לא פעיל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A1254">
            <v>1594000691</v>
          </cell>
          <cell r="B1254" t="str">
            <v>תקב'-הביטוח הלאומי</v>
          </cell>
          <cell r="C1254">
            <v>-250000</v>
          </cell>
          <cell r="D1254">
            <v>-520064</v>
          </cell>
          <cell r="E1254">
            <v>0</v>
          </cell>
          <cell r="F1254">
            <v>-520064</v>
          </cell>
          <cell r="G1254">
            <v>270064</v>
          </cell>
          <cell r="H1254">
            <v>208.02</v>
          </cell>
          <cell r="I1254">
            <v>-250000</v>
          </cell>
          <cell r="J1254">
            <v>-520064</v>
          </cell>
        </row>
        <row r="1255">
          <cell r="A1255">
            <v>1594000692</v>
          </cell>
          <cell r="B1255" t="str">
            <v>השתתפות בגימלה</v>
          </cell>
          <cell r="C1255">
            <v>-1900000</v>
          </cell>
          <cell r="D1255">
            <v>-1473546.09</v>
          </cell>
          <cell r="E1255">
            <v>0</v>
          </cell>
          <cell r="F1255">
            <v>-1473546.09</v>
          </cell>
          <cell r="G1255">
            <v>-426453.91</v>
          </cell>
          <cell r="H1255">
            <v>77.55</v>
          </cell>
          <cell r="I1255">
            <v>-1900000</v>
          </cell>
          <cell r="J1255">
            <v>-1473546.09</v>
          </cell>
        </row>
        <row r="1256">
          <cell r="A1256">
            <v>1594000693</v>
          </cell>
          <cell r="B1256" t="str">
            <v>החזר הוצ' משפטיות</v>
          </cell>
          <cell r="C1256">
            <v>-50000</v>
          </cell>
          <cell r="D1256">
            <v>-105123.6</v>
          </cell>
          <cell r="E1256">
            <v>0</v>
          </cell>
          <cell r="F1256">
            <v>-105123.6</v>
          </cell>
          <cell r="G1256">
            <v>55123.6</v>
          </cell>
          <cell r="H1256">
            <v>210.24</v>
          </cell>
          <cell r="I1256">
            <v>-50000</v>
          </cell>
          <cell r="J1256">
            <v>-105123.6</v>
          </cell>
        </row>
        <row r="1257">
          <cell r="A1257">
            <v>1594000694</v>
          </cell>
          <cell r="B1257" t="str">
            <v>הכנסות שונות</v>
          </cell>
          <cell r="C1257">
            <v>-200000</v>
          </cell>
          <cell r="D1257">
            <v>-35045.32</v>
          </cell>
          <cell r="E1257">
            <v>0</v>
          </cell>
          <cell r="F1257">
            <v>-35045.32</v>
          </cell>
          <cell r="G1257">
            <v>-164954.68</v>
          </cell>
          <cell r="H1257">
            <v>17.52</v>
          </cell>
          <cell r="I1257">
            <v>-200000</v>
          </cell>
          <cell r="J1257">
            <v>-35045.32</v>
          </cell>
        </row>
        <row r="1258">
          <cell r="A1258">
            <v>1594000695</v>
          </cell>
          <cell r="B1258" t="str">
            <v>חשמל-מוזיאון הקריקטורות</v>
          </cell>
          <cell r="C1258">
            <v>-15000</v>
          </cell>
          <cell r="D1258">
            <v>-31891.87</v>
          </cell>
          <cell r="E1258">
            <v>0</v>
          </cell>
          <cell r="F1258">
            <v>-31891.87</v>
          </cell>
          <cell r="G1258">
            <v>16891.87</v>
          </cell>
          <cell r="H1258">
            <v>212.61</v>
          </cell>
          <cell r="I1258">
            <v>-15000</v>
          </cell>
          <cell r="J1258">
            <v>-31891.87</v>
          </cell>
        </row>
        <row r="1259">
          <cell r="A1259">
            <v>1594000696</v>
          </cell>
          <cell r="B1259" t="str">
            <v>תביעות משפטיות מפיתוח</v>
          </cell>
          <cell r="C1259">
            <v>0</v>
          </cell>
          <cell r="D1259">
            <v>0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A1260">
            <v>1594000697</v>
          </cell>
          <cell r="B1260" t="str">
            <v>מיחזור הלוואה-קרן</v>
          </cell>
          <cell r="C1260">
            <v>0</v>
          </cell>
          <cell r="D1260">
            <v>0</v>
          </cell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</row>
        <row r="1261">
          <cell r="A1261">
            <v>1594000698</v>
          </cell>
          <cell r="B1261" t="str">
            <v>מיחזור הלוואה-ריבית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</row>
        <row r="1262">
          <cell r="A1262">
            <v>1594000699</v>
          </cell>
          <cell r="B1262" t="str">
            <v>מיחזור הלוואה-הצמדה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</row>
        <row r="1263">
          <cell r="A1263">
            <v>1594000790</v>
          </cell>
          <cell r="B1263" t="str">
            <v>תחזוקת משאיות התאגיד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A1264">
            <v>1594000791</v>
          </cell>
          <cell r="B1264" t="str">
            <v>הכנסות משכ"ל</v>
          </cell>
          <cell r="C1264">
            <v>-300000</v>
          </cell>
          <cell r="D1264">
            <v>-24262</v>
          </cell>
          <cell r="E1264">
            <v>0</v>
          </cell>
          <cell r="F1264">
            <v>-24262</v>
          </cell>
          <cell r="G1264">
            <v>-275738</v>
          </cell>
          <cell r="H1264">
            <v>8.08</v>
          </cell>
          <cell r="I1264">
            <v>-300000</v>
          </cell>
          <cell r="J1264">
            <v>-24262</v>
          </cell>
        </row>
        <row r="1265">
          <cell r="A1265">
            <v>1594000930</v>
          </cell>
          <cell r="B1265" t="str">
            <v>לא פעיל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</row>
        <row r="1266">
          <cell r="A1266">
            <v>1594000931</v>
          </cell>
          <cell r="B1266" t="str">
            <v>מענק תיאגוד</v>
          </cell>
          <cell r="C1266">
            <v>0</v>
          </cell>
          <cell r="D1266">
            <v>0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</row>
        <row r="1267">
          <cell r="A1267">
            <v>1599000690</v>
          </cell>
          <cell r="B1267" t="str">
            <v>הכנס' מקרנות הרשות</v>
          </cell>
          <cell r="C1267">
            <v>0</v>
          </cell>
          <cell r="D1267">
            <v>0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</row>
        <row r="1268">
          <cell r="A1268">
            <v>1599300690</v>
          </cell>
          <cell r="B1268" t="str">
            <v>העברת יתרות</v>
          </cell>
          <cell r="C1268">
            <v>0</v>
          </cell>
          <cell r="D1268">
            <v>57664681.43</v>
          </cell>
          <cell r="E1268">
            <v>0</v>
          </cell>
          <cell r="F1268">
            <v>57664681.43</v>
          </cell>
          <cell r="G1268">
            <v>-57664681.43</v>
          </cell>
          <cell r="H1268">
            <v>0</v>
          </cell>
          <cell r="I1268">
            <v>0</v>
          </cell>
          <cell r="J1268">
            <v>57664681.43</v>
          </cell>
        </row>
        <row r="1269">
          <cell r="A1269">
            <v>1611100110</v>
          </cell>
          <cell r="B1269" t="str">
            <v>השכר הקובע-תקציבית</v>
          </cell>
          <cell r="C1269">
            <v>1280200</v>
          </cell>
          <cell r="D1269">
            <v>1176915.75</v>
          </cell>
          <cell r="E1269">
            <v>0</v>
          </cell>
          <cell r="F1269">
            <v>1176915.75</v>
          </cell>
          <cell r="G1269">
            <v>103284.25</v>
          </cell>
          <cell r="H1269">
            <v>91.93</v>
          </cell>
          <cell r="I1269">
            <v>1280200</v>
          </cell>
          <cell r="J1269">
            <v>1176915.75</v>
          </cell>
        </row>
        <row r="1270">
          <cell r="A1270">
            <v>1611100119</v>
          </cell>
          <cell r="B1270" t="str">
            <v>השכר הקובע-צוברת</v>
          </cell>
          <cell r="C1270">
            <v>4522600</v>
          </cell>
          <cell r="D1270">
            <v>4068297.66</v>
          </cell>
          <cell r="E1270">
            <v>0</v>
          </cell>
          <cell r="F1270">
            <v>4068297.66</v>
          </cell>
          <cell r="G1270">
            <v>454302.34</v>
          </cell>
          <cell r="H1270">
            <v>89.95</v>
          </cell>
          <cell r="I1270">
            <v>4522600</v>
          </cell>
          <cell r="J1270">
            <v>4068297.66</v>
          </cell>
        </row>
        <row r="1271">
          <cell r="A1271">
            <v>1611100122</v>
          </cell>
          <cell r="B1271" t="str">
            <v>ביגוד</v>
          </cell>
          <cell r="C1271">
            <v>49200</v>
          </cell>
          <cell r="D1271">
            <v>42021.37</v>
          </cell>
          <cell r="E1271">
            <v>0</v>
          </cell>
          <cell r="F1271">
            <v>42021.37</v>
          </cell>
          <cell r="G1271">
            <v>7178.63</v>
          </cell>
          <cell r="H1271">
            <v>85.4</v>
          </cell>
          <cell r="I1271">
            <v>49200</v>
          </cell>
          <cell r="J1271">
            <v>42021.37</v>
          </cell>
        </row>
        <row r="1272">
          <cell r="A1272">
            <v>1611100126</v>
          </cell>
          <cell r="B1272" t="str">
            <v>דמי הבראה</v>
          </cell>
          <cell r="C1272">
            <v>78800</v>
          </cell>
          <cell r="D1272">
            <v>64763.02</v>
          </cell>
          <cell r="E1272">
            <v>0</v>
          </cell>
          <cell r="F1272">
            <v>64763.02</v>
          </cell>
          <cell r="G1272">
            <v>14036.98</v>
          </cell>
          <cell r="H1272">
            <v>82.18</v>
          </cell>
          <cell r="I1272">
            <v>78800</v>
          </cell>
          <cell r="J1272">
            <v>64763.02</v>
          </cell>
        </row>
        <row r="1273">
          <cell r="A1273">
            <v>1611100130</v>
          </cell>
          <cell r="B1273" t="str">
            <v>שעות נוספות</v>
          </cell>
          <cell r="C1273">
            <v>6000</v>
          </cell>
          <cell r="D1273">
            <v>3919.3</v>
          </cell>
          <cell r="E1273">
            <v>0</v>
          </cell>
          <cell r="F1273">
            <v>3919.3</v>
          </cell>
          <cell r="G1273">
            <v>2080.6999999999998</v>
          </cell>
          <cell r="H1273">
            <v>65.319999999999993</v>
          </cell>
          <cell r="I1273">
            <v>6000</v>
          </cell>
          <cell r="J1273">
            <v>3919.3</v>
          </cell>
        </row>
        <row r="1274">
          <cell r="A1274">
            <v>1611100140</v>
          </cell>
          <cell r="B1274" t="str">
            <v>השתתפות באחזקת רכב</v>
          </cell>
          <cell r="C1274">
            <v>572000</v>
          </cell>
          <cell r="D1274">
            <v>497384.61</v>
          </cell>
          <cell r="E1274">
            <v>0</v>
          </cell>
          <cell r="F1274">
            <v>497384.61</v>
          </cell>
          <cell r="G1274">
            <v>74615.39</v>
          </cell>
          <cell r="H1274">
            <v>86.95</v>
          </cell>
          <cell r="I1274">
            <v>572000</v>
          </cell>
          <cell r="J1274">
            <v>497384.61</v>
          </cell>
        </row>
        <row r="1275">
          <cell r="A1275">
            <v>1611100253</v>
          </cell>
          <cell r="B1275" t="str">
            <v>עובד חיצוני</v>
          </cell>
          <cell r="C1275">
            <v>0</v>
          </cell>
          <cell r="D1275">
            <v>36692.19</v>
          </cell>
          <cell r="E1275">
            <v>0</v>
          </cell>
          <cell r="F1275">
            <v>36692.19</v>
          </cell>
          <cell r="G1275">
            <v>-36692.19</v>
          </cell>
          <cell r="H1275">
            <v>0</v>
          </cell>
          <cell r="I1275">
            <v>0</v>
          </cell>
          <cell r="J1275">
            <v>36692.19</v>
          </cell>
        </row>
        <row r="1276">
          <cell r="A1276">
            <v>1611100350</v>
          </cell>
          <cell r="B1276" t="str">
            <v>ליסינג 85-188-38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A1277">
            <v>1611100351</v>
          </cell>
          <cell r="B1277" t="str">
            <v>הוצאות 85-188-38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</row>
        <row r="1278">
          <cell r="A1278">
            <v>1611100352</v>
          </cell>
          <cell r="B1278" t="str">
            <v>לא פעיל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</row>
        <row r="1279">
          <cell r="A1279">
            <v>1611100353</v>
          </cell>
          <cell r="B1279" t="str">
            <v>הוצ' רכב 65-700-73</v>
          </cell>
          <cell r="C1279">
            <v>20000</v>
          </cell>
          <cell r="D1279">
            <v>13759.05</v>
          </cell>
          <cell r="E1279">
            <v>0</v>
          </cell>
          <cell r="F1279">
            <v>13759.05</v>
          </cell>
          <cell r="G1279">
            <v>6240.95</v>
          </cell>
          <cell r="H1279">
            <v>68.790000000000006</v>
          </cell>
          <cell r="I1279">
            <v>20000</v>
          </cell>
          <cell r="J1279">
            <v>13759.05</v>
          </cell>
        </row>
        <row r="1280">
          <cell r="A1280">
            <v>1611100441</v>
          </cell>
          <cell r="B1280" t="str">
            <v>בטוח אחריות בכירים</v>
          </cell>
          <cell r="C1280">
            <v>227700</v>
          </cell>
          <cell r="D1280">
            <v>254439</v>
          </cell>
          <cell r="E1280">
            <v>0</v>
          </cell>
          <cell r="F1280">
            <v>254439</v>
          </cell>
          <cell r="G1280">
            <v>-26739</v>
          </cell>
          <cell r="H1280">
            <v>111.74</v>
          </cell>
          <cell r="I1280">
            <v>253000</v>
          </cell>
          <cell r="J1280">
            <v>254439</v>
          </cell>
        </row>
        <row r="1281">
          <cell r="A1281">
            <v>1611100471</v>
          </cell>
          <cell r="B1281" t="str">
            <v>מכשירי כתיבה</v>
          </cell>
          <cell r="C1281">
            <v>28500</v>
          </cell>
          <cell r="D1281">
            <v>30682.16</v>
          </cell>
          <cell r="E1281">
            <v>1002.3</v>
          </cell>
          <cell r="F1281">
            <v>31684.46</v>
          </cell>
          <cell r="G1281">
            <v>-3184.46</v>
          </cell>
          <cell r="H1281">
            <v>111.17</v>
          </cell>
          <cell r="I1281">
            <v>28500</v>
          </cell>
          <cell r="J1281">
            <v>30682.16</v>
          </cell>
        </row>
        <row r="1282">
          <cell r="A1282">
            <v>1611100492</v>
          </cell>
          <cell r="B1282" t="str">
            <v>השתתפות בעזר 092</v>
          </cell>
          <cell r="C1282">
            <v>369000</v>
          </cell>
          <cell r="D1282">
            <v>396422</v>
          </cell>
          <cell r="E1282">
            <v>0</v>
          </cell>
          <cell r="F1282">
            <v>396422</v>
          </cell>
          <cell r="G1282">
            <v>-27422</v>
          </cell>
          <cell r="H1282">
            <v>107.43</v>
          </cell>
          <cell r="I1282">
            <v>410000</v>
          </cell>
          <cell r="J1282">
            <v>396422</v>
          </cell>
        </row>
        <row r="1283">
          <cell r="A1283">
            <v>1611100511</v>
          </cell>
          <cell r="B1283" t="str">
            <v>אירוח וכיבוד</v>
          </cell>
          <cell r="C1283">
            <v>28500</v>
          </cell>
          <cell r="D1283">
            <v>28200.959999999999</v>
          </cell>
          <cell r="E1283">
            <v>184.29</v>
          </cell>
          <cell r="F1283">
            <v>28385.25</v>
          </cell>
          <cell r="G1283">
            <v>114.75</v>
          </cell>
          <cell r="H1283">
            <v>99.59</v>
          </cell>
          <cell r="I1283">
            <v>28500</v>
          </cell>
          <cell r="J1283">
            <v>28200.959999999999</v>
          </cell>
        </row>
        <row r="1284">
          <cell r="A1284">
            <v>1611100512</v>
          </cell>
          <cell r="B1284" t="str">
            <v>נסיעות ואש"ל</v>
          </cell>
          <cell r="C1284">
            <v>900</v>
          </cell>
          <cell r="D1284">
            <v>538</v>
          </cell>
          <cell r="E1284">
            <v>0</v>
          </cell>
          <cell r="F1284">
            <v>538</v>
          </cell>
          <cell r="G1284">
            <v>362</v>
          </cell>
          <cell r="H1284">
            <v>59.77</v>
          </cell>
          <cell r="I1284">
            <v>1000</v>
          </cell>
          <cell r="J1284">
            <v>538</v>
          </cell>
        </row>
        <row r="1285">
          <cell r="A1285">
            <v>1611100522</v>
          </cell>
          <cell r="B1285" t="str">
            <v>ספרים ועיתונים</v>
          </cell>
          <cell r="C1285">
            <v>17100</v>
          </cell>
          <cell r="D1285">
            <v>0</v>
          </cell>
          <cell r="E1285">
            <v>0</v>
          </cell>
          <cell r="F1285">
            <v>0</v>
          </cell>
          <cell r="G1285">
            <v>17100</v>
          </cell>
          <cell r="H1285">
            <v>0</v>
          </cell>
          <cell r="I1285">
            <v>19000</v>
          </cell>
          <cell r="J1285">
            <v>0</v>
          </cell>
        </row>
        <row r="1286">
          <cell r="A1286">
            <v>1611100540</v>
          </cell>
          <cell r="B1286" t="str">
            <v>הוצאות טלפון</v>
          </cell>
          <cell r="C1286">
            <v>1710</v>
          </cell>
          <cell r="D1286">
            <v>0</v>
          </cell>
          <cell r="E1286">
            <v>0</v>
          </cell>
          <cell r="F1286">
            <v>0</v>
          </cell>
          <cell r="G1286">
            <v>1710</v>
          </cell>
          <cell r="H1286">
            <v>0</v>
          </cell>
          <cell r="I1286">
            <v>1900</v>
          </cell>
          <cell r="J1286">
            <v>0</v>
          </cell>
        </row>
        <row r="1287">
          <cell r="A1287">
            <v>1611100543</v>
          </cell>
          <cell r="B1287" t="str">
            <v>טלפונים סלולריים</v>
          </cell>
          <cell r="C1287">
            <v>21420</v>
          </cell>
          <cell r="D1287">
            <v>0</v>
          </cell>
          <cell r="E1287">
            <v>0</v>
          </cell>
          <cell r="F1287">
            <v>0</v>
          </cell>
          <cell r="G1287">
            <v>21420</v>
          </cell>
          <cell r="H1287">
            <v>0</v>
          </cell>
          <cell r="I1287">
            <v>23800</v>
          </cell>
          <cell r="J1287">
            <v>0</v>
          </cell>
        </row>
        <row r="1288">
          <cell r="A1288">
            <v>1611100544</v>
          </cell>
          <cell r="B1288" t="str">
            <v>הוצאות דאר</v>
          </cell>
          <cell r="C1288">
            <v>34200</v>
          </cell>
          <cell r="D1288">
            <v>17220.89</v>
          </cell>
          <cell r="E1288">
            <v>0</v>
          </cell>
          <cell r="F1288">
            <v>17220.89</v>
          </cell>
          <cell r="G1288">
            <v>16979.11</v>
          </cell>
          <cell r="H1288">
            <v>50.35</v>
          </cell>
          <cell r="I1288">
            <v>38000</v>
          </cell>
          <cell r="J1288">
            <v>17220.89</v>
          </cell>
        </row>
        <row r="1289">
          <cell r="A1289">
            <v>1611100550</v>
          </cell>
          <cell r="B1289" t="str">
            <v>פירסומים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</row>
        <row r="1290">
          <cell r="A1290">
            <v>1611100551</v>
          </cell>
          <cell r="B1290" t="str">
            <v>מבצע פירסום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</row>
        <row r="1291">
          <cell r="A1291">
            <v>1611100552</v>
          </cell>
          <cell r="B1291" t="str">
            <v>דוברות</v>
          </cell>
          <cell r="C1291">
            <v>850000</v>
          </cell>
          <cell r="D1291">
            <v>696054.94</v>
          </cell>
          <cell r="E1291">
            <v>96923.71</v>
          </cell>
          <cell r="F1291">
            <v>792978.65</v>
          </cell>
          <cell r="G1291">
            <v>57021.35</v>
          </cell>
          <cell r="H1291">
            <v>93.29</v>
          </cell>
          <cell r="I1291">
            <v>850000</v>
          </cell>
          <cell r="J1291">
            <v>696054.94</v>
          </cell>
        </row>
        <row r="1292">
          <cell r="A1292">
            <v>1611100553</v>
          </cell>
          <cell r="B1292" t="str">
            <v>יחסי ציבור ומיתוג</v>
          </cell>
          <cell r="C1292">
            <v>228600</v>
          </cell>
          <cell r="D1292">
            <v>189540</v>
          </cell>
          <cell r="E1292">
            <v>0</v>
          </cell>
          <cell r="F1292">
            <v>189540</v>
          </cell>
          <cell r="G1292">
            <v>39060</v>
          </cell>
          <cell r="H1292">
            <v>82.91</v>
          </cell>
          <cell r="I1292">
            <v>254000</v>
          </cell>
          <cell r="J1292">
            <v>189540</v>
          </cell>
        </row>
        <row r="1293">
          <cell r="A1293">
            <v>1611100561</v>
          </cell>
          <cell r="B1293" t="str">
            <v>שיכפולים</v>
          </cell>
          <cell r="C1293">
            <v>8550</v>
          </cell>
          <cell r="D1293">
            <v>3191</v>
          </cell>
          <cell r="E1293">
            <v>696.47</v>
          </cell>
          <cell r="F1293">
            <v>3887.47</v>
          </cell>
          <cell r="G1293">
            <v>4662.53</v>
          </cell>
          <cell r="H1293">
            <v>45.46</v>
          </cell>
          <cell r="I1293">
            <v>9500</v>
          </cell>
          <cell r="J1293">
            <v>3191</v>
          </cell>
        </row>
        <row r="1294">
          <cell r="A1294">
            <v>1611100562</v>
          </cell>
          <cell r="B1294" t="str">
            <v>הדפסות</v>
          </cell>
          <cell r="C1294">
            <v>6030</v>
          </cell>
          <cell r="D1294">
            <v>3281</v>
          </cell>
          <cell r="E1294">
            <v>1.51</v>
          </cell>
          <cell r="F1294">
            <v>3282.51</v>
          </cell>
          <cell r="G1294">
            <v>2747.49</v>
          </cell>
          <cell r="H1294">
            <v>54.43</v>
          </cell>
          <cell r="I1294">
            <v>6700</v>
          </cell>
          <cell r="J1294">
            <v>3281</v>
          </cell>
        </row>
        <row r="1295">
          <cell r="A1295">
            <v>1611100563</v>
          </cell>
          <cell r="B1295" t="str">
            <v>הדפסת פרטיכלים</v>
          </cell>
          <cell r="C1295">
            <v>21700</v>
          </cell>
          <cell r="D1295">
            <v>22108</v>
          </cell>
          <cell r="E1295">
            <v>0</v>
          </cell>
          <cell r="F1295">
            <v>22108</v>
          </cell>
          <cell r="G1295">
            <v>-408</v>
          </cell>
          <cell r="H1295">
            <v>101.88</v>
          </cell>
          <cell r="I1295">
            <v>21700</v>
          </cell>
          <cell r="J1295">
            <v>22108</v>
          </cell>
        </row>
        <row r="1296">
          <cell r="A1296">
            <v>1611100571</v>
          </cell>
          <cell r="B1296" t="str">
            <v>מיכון וענ"א</v>
          </cell>
          <cell r="C1296">
            <v>191160</v>
          </cell>
          <cell r="D1296">
            <v>212400</v>
          </cell>
          <cell r="E1296">
            <v>0</v>
          </cell>
          <cell r="F1296">
            <v>212400</v>
          </cell>
          <cell r="G1296">
            <v>-21240</v>
          </cell>
          <cell r="H1296">
            <v>111.11</v>
          </cell>
          <cell r="I1296">
            <v>212400</v>
          </cell>
          <cell r="J1296">
            <v>212400</v>
          </cell>
        </row>
        <row r="1297">
          <cell r="A1297">
            <v>1611100596</v>
          </cell>
          <cell r="B1297" t="str">
            <v>השתתפות בעזר 096</v>
          </cell>
          <cell r="C1297">
            <v>100800</v>
          </cell>
          <cell r="D1297">
            <v>117417</v>
          </cell>
          <cell r="E1297">
            <v>0</v>
          </cell>
          <cell r="F1297">
            <v>117417</v>
          </cell>
          <cell r="G1297">
            <v>-16617</v>
          </cell>
          <cell r="H1297">
            <v>116.48</v>
          </cell>
          <cell r="I1297">
            <v>112000</v>
          </cell>
          <cell r="J1297">
            <v>117417</v>
          </cell>
        </row>
        <row r="1298">
          <cell r="A1298">
            <v>1611100715</v>
          </cell>
          <cell r="B1298" t="str">
            <v>עבודות קבלניות-רכב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A1299">
            <v>1612000110</v>
          </cell>
          <cell r="B1299" t="str">
            <v>השכר הקובע-תקציבית</v>
          </cell>
          <cell r="C1299">
            <v>663400</v>
          </cell>
          <cell r="D1299">
            <v>654027.63</v>
          </cell>
          <cell r="E1299">
            <v>0</v>
          </cell>
          <cell r="F1299">
            <v>654027.63</v>
          </cell>
          <cell r="G1299">
            <v>9372.3700000000008</v>
          </cell>
          <cell r="H1299">
            <v>98.58</v>
          </cell>
          <cell r="I1299">
            <v>663400</v>
          </cell>
          <cell r="J1299">
            <v>654027.63</v>
          </cell>
        </row>
        <row r="1300">
          <cell r="A1300">
            <v>1612000119</v>
          </cell>
          <cell r="B1300" t="str">
            <v>השכר הקובע-צוברת</v>
          </cell>
          <cell r="C1300">
            <v>923000</v>
          </cell>
          <cell r="D1300">
            <v>721835.8</v>
          </cell>
          <cell r="E1300">
            <v>0</v>
          </cell>
          <cell r="F1300">
            <v>721835.8</v>
          </cell>
          <cell r="G1300">
            <v>201164.2</v>
          </cell>
          <cell r="H1300">
            <v>78.2</v>
          </cell>
          <cell r="I1300">
            <v>923000</v>
          </cell>
          <cell r="J1300">
            <v>721835.8</v>
          </cell>
        </row>
        <row r="1301">
          <cell r="A1301">
            <v>1612000122</v>
          </cell>
          <cell r="B1301" t="str">
            <v>ביגוד</v>
          </cell>
          <cell r="C1301">
            <v>62500</v>
          </cell>
          <cell r="D1301">
            <v>12179.61</v>
          </cell>
          <cell r="E1301">
            <v>0</v>
          </cell>
          <cell r="F1301">
            <v>12179.61</v>
          </cell>
          <cell r="G1301">
            <v>50320.39</v>
          </cell>
          <cell r="H1301">
            <v>19.48</v>
          </cell>
          <cell r="I1301">
            <v>62500</v>
          </cell>
          <cell r="J1301">
            <v>12179.61</v>
          </cell>
        </row>
        <row r="1302">
          <cell r="A1302">
            <v>1612000126</v>
          </cell>
          <cell r="B1302" t="str">
            <v>דמי הבראה</v>
          </cell>
          <cell r="C1302">
            <v>62500</v>
          </cell>
          <cell r="D1302">
            <v>25374.03</v>
          </cell>
          <cell r="E1302">
            <v>0</v>
          </cell>
          <cell r="F1302">
            <v>25374.03</v>
          </cell>
          <cell r="G1302">
            <v>37125.97</v>
          </cell>
          <cell r="H1302">
            <v>40.590000000000003</v>
          </cell>
          <cell r="I1302">
            <v>62500</v>
          </cell>
          <cell r="J1302">
            <v>25374.03</v>
          </cell>
        </row>
        <row r="1303">
          <cell r="A1303">
            <v>1612000140</v>
          </cell>
          <cell r="B1303" t="str">
            <v>השתתפות באחזקת רכב</v>
          </cell>
          <cell r="C1303">
            <v>135500</v>
          </cell>
          <cell r="D1303">
            <v>122646.85</v>
          </cell>
          <cell r="E1303">
            <v>0</v>
          </cell>
          <cell r="F1303">
            <v>122646.85</v>
          </cell>
          <cell r="G1303">
            <v>12853.15</v>
          </cell>
          <cell r="H1303">
            <v>90.51</v>
          </cell>
          <cell r="I1303">
            <v>135500</v>
          </cell>
          <cell r="J1303">
            <v>122646.85</v>
          </cell>
        </row>
        <row r="1304">
          <cell r="A1304">
            <v>1612000253</v>
          </cell>
          <cell r="B1304" t="str">
            <v>עובדים חיצוניים</v>
          </cell>
          <cell r="C1304">
            <v>0</v>
          </cell>
          <cell r="D1304">
            <v>1394</v>
          </cell>
          <cell r="E1304">
            <v>0</v>
          </cell>
          <cell r="F1304">
            <v>1394</v>
          </cell>
          <cell r="G1304">
            <v>-1394</v>
          </cell>
          <cell r="H1304">
            <v>0</v>
          </cell>
          <cell r="I1304">
            <v>0</v>
          </cell>
          <cell r="J1304">
            <v>1394</v>
          </cell>
        </row>
        <row r="1305">
          <cell r="A1305">
            <v>1612000350</v>
          </cell>
          <cell r="B1305" t="str">
            <v>ליסינג - 162-53-902</v>
          </cell>
          <cell r="C1305">
            <v>60000</v>
          </cell>
          <cell r="D1305">
            <v>60997.51</v>
          </cell>
          <cell r="E1305">
            <v>0</v>
          </cell>
          <cell r="F1305">
            <v>60997.51</v>
          </cell>
          <cell r="G1305">
            <v>-997.51</v>
          </cell>
          <cell r="H1305">
            <v>101.66</v>
          </cell>
          <cell r="I1305">
            <v>60000</v>
          </cell>
          <cell r="J1305">
            <v>60997.51</v>
          </cell>
        </row>
        <row r="1306">
          <cell r="A1306">
            <v>1612000351</v>
          </cell>
          <cell r="B1306" t="str">
            <v>הוצאות - 162-53-902</v>
          </cell>
          <cell r="C1306">
            <v>18000</v>
          </cell>
          <cell r="D1306">
            <v>11507.2</v>
          </cell>
          <cell r="E1306">
            <v>0</v>
          </cell>
          <cell r="F1306">
            <v>11507.2</v>
          </cell>
          <cell r="G1306">
            <v>6492.8</v>
          </cell>
          <cell r="H1306">
            <v>63.92</v>
          </cell>
          <cell r="I1306">
            <v>18000</v>
          </cell>
          <cell r="J1306">
            <v>11507.2</v>
          </cell>
        </row>
        <row r="1307">
          <cell r="A1307">
            <v>1612000470</v>
          </cell>
          <cell r="B1307" t="str">
            <v>אחזקת מכונות</v>
          </cell>
          <cell r="C1307">
            <v>1440</v>
          </cell>
          <cell r="D1307">
            <v>510.66</v>
          </cell>
          <cell r="E1307">
            <v>0</v>
          </cell>
          <cell r="F1307">
            <v>510.66</v>
          </cell>
          <cell r="G1307">
            <v>929.34</v>
          </cell>
          <cell r="H1307">
            <v>35.46</v>
          </cell>
          <cell r="I1307">
            <v>1600</v>
          </cell>
          <cell r="J1307">
            <v>510.66</v>
          </cell>
        </row>
        <row r="1308">
          <cell r="A1308">
            <v>1612000471</v>
          </cell>
          <cell r="B1308" t="str">
            <v>מכשירי כתיבה</v>
          </cell>
          <cell r="C1308">
            <v>10000</v>
          </cell>
          <cell r="D1308">
            <v>9862.93</v>
          </cell>
          <cell r="E1308">
            <v>0</v>
          </cell>
          <cell r="F1308">
            <v>9862.93</v>
          </cell>
          <cell r="G1308">
            <v>137.07</v>
          </cell>
          <cell r="H1308">
            <v>98.62</v>
          </cell>
          <cell r="I1308">
            <v>10000</v>
          </cell>
          <cell r="J1308">
            <v>9862.93</v>
          </cell>
        </row>
        <row r="1309">
          <cell r="A1309">
            <v>1612000492</v>
          </cell>
          <cell r="B1309" t="str">
            <v>השתתפת בעזר 092</v>
          </cell>
          <cell r="C1309">
            <v>4500</v>
          </cell>
          <cell r="D1309">
            <v>4834</v>
          </cell>
          <cell r="E1309">
            <v>0</v>
          </cell>
          <cell r="F1309">
            <v>4834</v>
          </cell>
          <cell r="G1309">
            <v>-334</v>
          </cell>
          <cell r="H1309">
            <v>107.42</v>
          </cell>
          <cell r="I1309">
            <v>5000</v>
          </cell>
          <cell r="J1309">
            <v>4834</v>
          </cell>
        </row>
        <row r="1310">
          <cell r="A1310">
            <v>1612000511</v>
          </cell>
          <cell r="B1310" t="str">
            <v>אירוח וכיבוד</v>
          </cell>
          <cell r="C1310">
            <v>7000</v>
          </cell>
          <cell r="D1310">
            <v>7000</v>
          </cell>
          <cell r="E1310">
            <v>0</v>
          </cell>
          <cell r="F1310">
            <v>7000</v>
          </cell>
          <cell r="G1310">
            <v>0</v>
          </cell>
          <cell r="H1310">
            <v>100</v>
          </cell>
          <cell r="I1310">
            <v>7000</v>
          </cell>
          <cell r="J1310">
            <v>7000</v>
          </cell>
        </row>
        <row r="1311">
          <cell r="A1311">
            <v>1612000512</v>
          </cell>
          <cell r="B1311" t="str">
            <v>נסיעות ואש"ל</v>
          </cell>
          <cell r="C1311">
            <v>900</v>
          </cell>
          <cell r="D1311">
            <v>0</v>
          </cell>
          <cell r="E1311">
            <v>0</v>
          </cell>
          <cell r="F1311">
            <v>0</v>
          </cell>
          <cell r="G1311">
            <v>900</v>
          </cell>
          <cell r="H1311">
            <v>0</v>
          </cell>
          <cell r="I1311">
            <v>1000</v>
          </cell>
          <cell r="J1311">
            <v>0</v>
          </cell>
        </row>
        <row r="1312">
          <cell r="A1312">
            <v>1612000521</v>
          </cell>
          <cell r="B1312" t="str">
            <v>השתלמות עובדים</v>
          </cell>
          <cell r="C1312">
            <v>9000</v>
          </cell>
          <cell r="D1312">
            <v>7200</v>
          </cell>
          <cell r="E1312">
            <v>0</v>
          </cell>
          <cell r="F1312">
            <v>7200</v>
          </cell>
          <cell r="G1312">
            <v>1800</v>
          </cell>
          <cell r="H1312">
            <v>80</v>
          </cell>
          <cell r="I1312">
            <v>10000</v>
          </cell>
          <cell r="J1312">
            <v>7200</v>
          </cell>
        </row>
        <row r="1313">
          <cell r="A1313">
            <v>1612000522</v>
          </cell>
          <cell r="B1313" t="str">
            <v>ספרים ועיתונים</v>
          </cell>
          <cell r="C1313">
            <v>8100</v>
          </cell>
          <cell r="D1313">
            <v>1611</v>
          </cell>
          <cell r="E1313">
            <v>0</v>
          </cell>
          <cell r="F1313">
            <v>1611</v>
          </cell>
          <cell r="G1313">
            <v>6489</v>
          </cell>
          <cell r="H1313">
            <v>19.88</v>
          </cell>
          <cell r="I1313">
            <v>9000</v>
          </cell>
          <cell r="J1313">
            <v>1611</v>
          </cell>
        </row>
        <row r="1314">
          <cell r="A1314">
            <v>1612000562</v>
          </cell>
          <cell r="B1314" t="str">
            <v>הדפסות</v>
          </cell>
          <cell r="C1314">
            <v>13500</v>
          </cell>
          <cell r="D1314">
            <v>3930</v>
          </cell>
          <cell r="E1314">
            <v>0</v>
          </cell>
          <cell r="F1314">
            <v>3930</v>
          </cell>
          <cell r="G1314">
            <v>9570</v>
          </cell>
          <cell r="H1314">
            <v>29.11</v>
          </cell>
          <cell r="I1314">
            <v>15000</v>
          </cell>
          <cell r="J1314">
            <v>3930</v>
          </cell>
        </row>
        <row r="1315">
          <cell r="A1315">
            <v>1612000571</v>
          </cell>
          <cell r="B1315" t="str">
            <v>מיכון וענ"א</v>
          </cell>
          <cell r="C1315">
            <v>28350</v>
          </cell>
          <cell r="D1315">
            <v>31500</v>
          </cell>
          <cell r="E1315">
            <v>0</v>
          </cell>
          <cell r="F1315">
            <v>31500</v>
          </cell>
          <cell r="G1315">
            <v>-3150</v>
          </cell>
          <cell r="H1315">
            <v>111.11</v>
          </cell>
          <cell r="I1315">
            <v>31500</v>
          </cell>
          <cell r="J1315">
            <v>31500</v>
          </cell>
        </row>
        <row r="1316">
          <cell r="A1316">
            <v>1612000580</v>
          </cell>
          <cell r="B1316" t="str">
            <v>סקרים ויעוץ חיצוני</v>
          </cell>
          <cell r="C1316">
            <v>225000</v>
          </cell>
          <cell r="D1316">
            <v>62724.87</v>
          </cell>
          <cell r="E1316">
            <v>0</v>
          </cell>
          <cell r="F1316">
            <v>62724.87</v>
          </cell>
          <cell r="G1316">
            <v>162275.13</v>
          </cell>
          <cell r="H1316">
            <v>27.87</v>
          </cell>
          <cell r="I1316">
            <v>250000</v>
          </cell>
          <cell r="J1316">
            <v>62724.87</v>
          </cell>
        </row>
        <row r="1317">
          <cell r="A1317">
            <v>1612000596</v>
          </cell>
          <cell r="B1317" t="str">
            <v>השתתפות בעזר 096</v>
          </cell>
          <cell r="C1317">
            <v>6300</v>
          </cell>
          <cell r="D1317">
            <v>7339</v>
          </cell>
          <cell r="E1317">
            <v>0</v>
          </cell>
          <cell r="F1317">
            <v>7339</v>
          </cell>
          <cell r="G1317">
            <v>-1039</v>
          </cell>
          <cell r="H1317">
            <v>116.49</v>
          </cell>
          <cell r="I1317">
            <v>7000</v>
          </cell>
          <cell r="J1317">
            <v>7339</v>
          </cell>
        </row>
        <row r="1318">
          <cell r="A1318">
            <v>1612000753</v>
          </cell>
          <cell r="B1318" t="str">
            <v>עובדת חברה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A1319">
            <v>1612000781</v>
          </cell>
          <cell r="B1319" t="str">
            <v>פעולות סמנכ"ל</v>
          </cell>
          <cell r="C1319">
            <v>5400</v>
          </cell>
          <cell r="D1319">
            <v>0</v>
          </cell>
          <cell r="E1319">
            <v>0</v>
          </cell>
          <cell r="F1319">
            <v>0</v>
          </cell>
          <cell r="G1319">
            <v>5400</v>
          </cell>
          <cell r="H1319">
            <v>0</v>
          </cell>
          <cell r="I1319">
            <v>6000</v>
          </cell>
          <cell r="J1319">
            <v>0</v>
          </cell>
        </row>
        <row r="1320">
          <cell r="A1320">
            <v>1612000794</v>
          </cell>
          <cell r="B1320" t="str">
            <v>השתתפות בעזר 094</v>
          </cell>
          <cell r="C1320">
            <v>10800</v>
          </cell>
          <cell r="D1320">
            <v>13341</v>
          </cell>
          <cell r="E1320">
            <v>0</v>
          </cell>
          <cell r="F1320">
            <v>13341</v>
          </cell>
          <cell r="G1320">
            <v>-2541</v>
          </cell>
          <cell r="H1320">
            <v>123.52</v>
          </cell>
          <cell r="I1320">
            <v>12000</v>
          </cell>
          <cell r="J1320">
            <v>13341</v>
          </cell>
        </row>
        <row r="1321">
          <cell r="A1321">
            <v>1612000931</v>
          </cell>
          <cell r="B1321" t="str">
            <v>רכישות חד-פעמיות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</row>
        <row r="1322">
          <cell r="A1322">
            <v>1613100110</v>
          </cell>
          <cell r="B1322" t="str">
            <v>השכר הקובע-תקציבית</v>
          </cell>
          <cell r="C1322">
            <v>280400</v>
          </cell>
          <cell r="D1322">
            <v>211219.63</v>
          </cell>
          <cell r="E1322">
            <v>0</v>
          </cell>
          <cell r="F1322">
            <v>211219.63</v>
          </cell>
          <cell r="G1322">
            <v>69180.37</v>
          </cell>
          <cell r="H1322">
            <v>75.319999999999993</v>
          </cell>
          <cell r="I1322">
            <v>280400</v>
          </cell>
          <cell r="J1322">
            <v>211219.63</v>
          </cell>
        </row>
        <row r="1323">
          <cell r="A1323">
            <v>1613100119</v>
          </cell>
          <cell r="B1323" t="str">
            <v>השכר הקובע-צוברת</v>
          </cell>
          <cell r="C1323">
            <v>2752900</v>
          </cell>
          <cell r="D1323">
            <v>2396615.75</v>
          </cell>
          <cell r="E1323">
            <v>0</v>
          </cell>
          <cell r="F1323">
            <v>2396615.75</v>
          </cell>
          <cell r="G1323">
            <v>356284.25</v>
          </cell>
          <cell r="H1323">
            <v>87.05</v>
          </cell>
          <cell r="I1323">
            <v>2752900</v>
          </cell>
          <cell r="J1323">
            <v>2396615.75</v>
          </cell>
        </row>
        <row r="1324">
          <cell r="A1324">
            <v>1613100122</v>
          </cell>
          <cell r="B1324" t="str">
            <v>ביגוד</v>
          </cell>
          <cell r="C1324">
            <v>31000</v>
          </cell>
          <cell r="D1324">
            <v>20125.89</v>
          </cell>
          <cell r="E1324">
            <v>0</v>
          </cell>
          <cell r="F1324">
            <v>20125.89</v>
          </cell>
          <cell r="G1324">
            <v>10874.11</v>
          </cell>
          <cell r="H1324">
            <v>64.92</v>
          </cell>
          <cell r="I1324">
            <v>31000</v>
          </cell>
          <cell r="J1324">
            <v>20125.89</v>
          </cell>
        </row>
        <row r="1325">
          <cell r="A1325">
            <v>1613100126</v>
          </cell>
          <cell r="B1325" t="str">
            <v>דמי הבראה</v>
          </cell>
          <cell r="C1325">
            <v>65800</v>
          </cell>
          <cell r="D1325">
            <v>41197.29</v>
          </cell>
          <cell r="E1325">
            <v>0</v>
          </cell>
          <cell r="F1325">
            <v>41197.29</v>
          </cell>
          <cell r="G1325">
            <v>24602.71</v>
          </cell>
          <cell r="H1325">
            <v>62.6</v>
          </cell>
          <cell r="I1325">
            <v>65800</v>
          </cell>
          <cell r="J1325">
            <v>41197.29</v>
          </cell>
        </row>
        <row r="1326">
          <cell r="A1326">
            <v>1613100130</v>
          </cell>
          <cell r="B1326" t="str">
            <v>שעות נוספות</v>
          </cell>
          <cell r="C1326">
            <v>47900</v>
          </cell>
          <cell r="D1326">
            <v>42749.73</v>
          </cell>
          <cell r="E1326">
            <v>0</v>
          </cell>
          <cell r="F1326">
            <v>42749.73</v>
          </cell>
          <cell r="G1326">
            <v>5150.2700000000004</v>
          </cell>
          <cell r="H1326">
            <v>89.24</v>
          </cell>
          <cell r="I1326">
            <v>47900</v>
          </cell>
          <cell r="J1326">
            <v>42749.73</v>
          </cell>
        </row>
        <row r="1327">
          <cell r="A1327">
            <v>1613100140</v>
          </cell>
          <cell r="B1327" t="str">
            <v>השתתפות באחזקת רכב</v>
          </cell>
          <cell r="C1327">
            <v>297600</v>
          </cell>
          <cell r="D1327">
            <v>249459.45</v>
          </cell>
          <cell r="E1327">
            <v>0</v>
          </cell>
          <cell r="F1327">
            <v>249459.45</v>
          </cell>
          <cell r="G1327">
            <v>48140.55</v>
          </cell>
          <cell r="H1327">
            <v>83.82</v>
          </cell>
          <cell r="I1327">
            <v>297600</v>
          </cell>
          <cell r="J1327">
            <v>249459.45</v>
          </cell>
        </row>
        <row r="1328">
          <cell r="A1328">
            <v>1613100210</v>
          </cell>
          <cell r="B1328" t="str">
            <v>שכר ללא תקן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</row>
        <row r="1329">
          <cell r="A1329">
            <v>1613100253</v>
          </cell>
          <cell r="B1329" t="str">
            <v>עובדים חיצוניים</v>
          </cell>
          <cell r="C1329">
            <v>0</v>
          </cell>
          <cell r="D1329">
            <v>40334.5</v>
          </cell>
          <cell r="E1329">
            <v>0</v>
          </cell>
          <cell r="F1329">
            <v>40334.5</v>
          </cell>
          <cell r="G1329">
            <v>-40334.5</v>
          </cell>
          <cell r="H1329">
            <v>0</v>
          </cell>
          <cell r="I1329">
            <v>0</v>
          </cell>
          <cell r="J1329">
            <v>40334.5</v>
          </cell>
        </row>
        <row r="1330">
          <cell r="A1330">
            <v>1613100350</v>
          </cell>
          <cell r="B1330" t="str">
            <v>ליסינג לשני  רכבים</v>
          </cell>
          <cell r="C1330">
            <v>77000</v>
          </cell>
          <cell r="D1330">
            <v>80405.14</v>
          </cell>
          <cell r="E1330">
            <v>0</v>
          </cell>
          <cell r="F1330">
            <v>80405.14</v>
          </cell>
          <cell r="G1330">
            <v>-3405.14</v>
          </cell>
          <cell r="H1330">
            <v>104.42</v>
          </cell>
          <cell r="I1330">
            <v>77000</v>
          </cell>
          <cell r="J1330">
            <v>80405.14</v>
          </cell>
        </row>
        <row r="1331">
          <cell r="A1331">
            <v>1613100351</v>
          </cell>
          <cell r="B1331" t="str">
            <v>הוצאות - לשני רכבים</v>
          </cell>
          <cell r="C1331">
            <v>51500</v>
          </cell>
          <cell r="D1331">
            <v>39052.03</v>
          </cell>
          <cell r="E1331">
            <v>0</v>
          </cell>
          <cell r="F1331">
            <v>39052.03</v>
          </cell>
          <cell r="G1331">
            <v>12447.97</v>
          </cell>
          <cell r="H1331">
            <v>75.819999999999993</v>
          </cell>
          <cell r="I1331">
            <v>51500</v>
          </cell>
          <cell r="J1331">
            <v>39052.03</v>
          </cell>
        </row>
        <row r="1332">
          <cell r="A1332">
            <v>1613100471</v>
          </cell>
          <cell r="B1332" t="str">
            <v>מכשירי כתיבה</v>
          </cell>
          <cell r="C1332">
            <v>12900</v>
          </cell>
          <cell r="D1332">
            <v>14676.05</v>
          </cell>
          <cell r="E1332">
            <v>2.34</v>
          </cell>
          <cell r="F1332">
            <v>14678.39</v>
          </cell>
          <cell r="G1332">
            <v>-1778.39</v>
          </cell>
          <cell r="H1332">
            <v>113.78</v>
          </cell>
          <cell r="I1332">
            <v>12900</v>
          </cell>
          <cell r="J1332">
            <v>14676.05</v>
          </cell>
        </row>
        <row r="1333">
          <cell r="A1333">
            <v>1613100511</v>
          </cell>
          <cell r="B1333" t="str">
            <v>אירוח וכיבוד</v>
          </cell>
          <cell r="C1333">
            <v>14500</v>
          </cell>
          <cell r="D1333">
            <v>14261.76</v>
          </cell>
          <cell r="E1333">
            <v>0</v>
          </cell>
          <cell r="F1333">
            <v>14261.76</v>
          </cell>
          <cell r="G1333">
            <v>238.24</v>
          </cell>
          <cell r="H1333">
            <v>98.35</v>
          </cell>
          <cell r="I1333">
            <v>14500</v>
          </cell>
          <cell r="J1333">
            <v>14261.76</v>
          </cell>
        </row>
        <row r="1334">
          <cell r="A1334">
            <v>1613100512</v>
          </cell>
          <cell r="B1334" t="str">
            <v>נסיעות ואש"ל</v>
          </cell>
          <cell r="C1334">
            <v>1530</v>
          </cell>
          <cell r="D1334">
            <v>1267</v>
          </cell>
          <cell r="E1334">
            <v>0</v>
          </cell>
          <cell r="F1334">
            <v>1267</v>
          </cell>
          <cell r="G1334">
            <v>263</v>
          </cell>
          <cell r="H1334">
            <v>82.81</v>
          </cell>
          <cell r="I1334">
            <v>1700</v>
          </cell>
          <cell r="J1334">
            <v>1267</v>
          </cell>
        </row>
        <row r="1335">
          <cell r="A1335">
            <v>1613100513</v>
          </cell>
          <cell r="B1335" t="str">
            <v>חוזר מנכ"ל</v>
          </cell>
          <cell r="C1335">
            <v>45000</v>
          </cell>
          <cell r="D1335">
            <v>0</v>
          </cell>
          <cell r="E1335">
            <v>1052.5</v>
          </cell>
          <cell r="F1335">
            <v>1052.5</v>
          </cell>
          <cell r="G1335">
            <v>43947.5</v>
          </cell>
          <cell r="H1335">
            <v>2.33</v>
          </cell>
          <cell r="I1335">
            <v>50000</v>
          </cell>
          <cell r="J1335">
            <v>0</v>
          </cell>
        </row>
        <row r="1336">
          <cell r="A1336">
            <v>1613100522</v>
          </cell>
          <cell r="B1336" t="str">
            <v>ספרים ועיתונים</v>
          </cell>
          <cell r="C1336">
            <v>4050</v>
          </cell>
          <cell r="D1336">
            <v>4018.55</v>
          </cell>
          <cell r="E1336">
            <v>0</v>
          </cell>
          <cell r="F1336">
            <v>4018.55</v>
          </cell>
          <cell r="G1336">
            <v>31.45</v>
          </cell>
          <cell r="H1336">
            <v>99.22</v>
          </cell>
          <cell r="I1336">
            <v>4500</v>
          </cell>
          <cell r="J1336">
            <v>4018.55</v>
          </cell>
        </row>
        <row r="1337">
          <cell r="A1337">
            <v>1613100544</v>
          </cell>
          <cell r="B1337" t="str">
            <v>הוצאות דאר</v>
          </cell>
          <cell r="C1337">
            <v>10260</v>
          </cell>
          <cell r="D1337">
            <v>4081.12</v>
          </cell>
          <cell r="E1337">
            <v>0</v>
          </cell>
          <cell r="F1337">
            <v>4081.12</v>
          </cell>
          <cell r="G1337">
            <v>6178.88</v>
          </cell>
          <cell r="H1337">
            <v>39.770000000000003</v>
          </cell>
          <cell r="I1337">
            <v>11400</v>
          </cell>
          <cell r="J1337">
            <v>4081.12</v>
          </cell>
        </row>
        <row r="1338">
          <cell r="A1338">
            <v>1613100561</v>
          </cell>
          <cell r="B1338" t="str">
            <v>שיכפולים</v>
          </cell>
          <cell r="C1338">
            <v>3420</v>
          </cell>
          <cell r="D1338">
            <v>0</v>
          </cell>
          <cell r="E1338">
            <v>0</v>
          </cell>
          <cell r="F1338">
            <v>0</v>
          </cell>
          <cell r="G1338">
            <v>3420</v>
          </cell>
          <cell r="H1338">
            <v>0</v>
          </cell>
          <cell r="I1338">
            <v>3800</v>
          </cell>
          <cell r="J1338">
            <v>0</v>
          </cell>
        </row>
        <row r="1339">
          <cell r="A1339">
            <v>1613100562</v>
          </cell>
          <cell r="B1339" t="str">
            <v>הדפסות</v>
          </cell>
          <cell r="C1339">
            <v>900</v>
          </cell>
          <cell r="D1339">
            <v>360</v>
          </cell>
          <cell r="E1339">
            <v>0.13</v>
          </cell>
          <cell r="F1339">
            <v>360.13</v>
          </cell>
          <cell r="G1339">
            <v>539.87</v>
          </cell>
          <cell r="H1339">
            <v>40.01</v>
          </cell>
          <cell r="I1339">
            <v>1000</v>
          </cell>
          <cell r="J1339">
            <v>360</v>
          </cell>
        </row>
        <row r="1340">
          <cell r="A1340">
            <v>1613100571</v>
          </cell>
          <cell r="B1340" t="str">
            <v>מיכון וענ"א</v>
          </cell>
          <cell r="C1340">
            <v>56790</v>
          </cell>
          <cell r="D1340">
            <v>63100</v>
          </cell>
          <cell r="E1340">
            <v>0</v>
          </cell>
          <cell r="F1340">
            <v>63100</v>
          </cell>
          <cell r="G1340">
            <v>-6310</v>
          </cell>
          <cell r="H1340">
            <v>111.11</v>
          </cell>
          <cell r="I1340">
            <v>63100</v>
          </cell>
          <cell r="J1340">
            <v>63100</v>
          </cell>
        </row>
        <row r="1341">
          <cell r="A1341">
            <v>1613100580</v>
          </cell>
          <cell r="B1341" t="str">
            <v>פעולות שונות</v>
          </cell>
          <cell r="C1341">
            <v>30000</v>
          </cell>
          <cell r="D1341">
            <v>27100.73</v>
          </cell>
          <cell r="E1341">
            <v>1868</v>
          </cell>
          <cell r="F1341">
            <v>28968.73</v>
          </cell>
          <cell r="G1341">
            <v>1031.27</v>
          </cell>
          <cell r="H1341">
            <v>96.56</v>
          </cell>
          <cell r="I1341">
            <v>30000</v>
          </cell>
          <cell r="J1341">
            <v>27100.73</v>
          </cell>
        </row>
        <row r="1342">
          <cell r="A1342">
            <v>1613100596</v>
          </cell>
          <cell r="B1342" t="str">
            <v>השתתפות בעזר 096</v>
          </cell>
          <cell r="C1342">
            <v>8910</v>
          </cell>
          <cell r="D1342">
            <v>10379</v>
          </cell>
          <cell r="E1342">
            <v>0</v>
          </cell>
          <cell r="F1342">
            <v>10379</v>
          </cell>
          <cell r="G1342">
            <v>-1469</v>
          </cell>
          <cell r="H1342">
            <v>116.48</v>
          </cell>
          <cell r="I1342">
            <v>9900</v>
          </cell>
          <cell r="J1342">
            <v>10379</v>
          </cell>
        </row>
        <row r="1343">
          <cell r="A1343">
            <v>1613100681</v>
          </cell>
          <cell r="B1343" t="str">
            <v>הוצ' משפטיות-ועדת ערר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</row>
        <row r="1344">
          <cell r="A1344">
            <v>1613100780</v>
          </cell>
          <cell r="B1344" t="str">
            <v>שיווק והסברה דיגיטליים</v>
          </cell>
          <cell r="C1344">
            <v>200000</v>
          </cell>
          <cell r="D1344">
            <v>138069.5</v>
          </cell>
          <cell r="E1344">
            <v>39470</v>
          </cell>
          <cell r="F1344">
            <v>177539.5</v>
          </cell>
          <cell r="G1344">
            <v>22460.5</v>
          </cell>
          <cell r="H1344">
            <v>88.76</v>
          </cell>
          <cell r="I1344">
            <v>200000</v>
          </cell>
          <cell r="J1344">
            <v>138069.5</v>
          </cell>
        </row>
        <row r="1345">
          <cell r="A1345">
            <v>1613100781</v>
          </cell>
          <cell r="B1345" t="str">
            <v>ניהול הרשות במדיה החברתית</v>
          </cell>
          <cell r="C1345">
            <v>140400</v>
          </cell>
          <cell r="D1345">
            <v>108927</v>
          </cell>
          <cell r="E1345">
            <v>10296</v>
          </cell>
          <cell r="F1345">
            <v>119223</v>
          </cell>
          <cell r="G1345">
            <v>21177</v>
          </cell>
          <cell r="H1345">
            <v>84.91</v>
          </cell>
          <cell r="I1345">
            <v>156000</v>
          </cell>
          <cell r="J1345">
            <v>108927</v>
          </cell>
        </row>
        <row r="1346">
          <cell r="A1346">
            <v>1613100782</v>
          </cell>
          <cell r="B1346" t="str">
            <v>פסטיבל אשה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</row>
        <row r="1347">
          <cell r="A1347">
            <v>1613100783</v>
          </cell>
          <cell r="B1347" t="str">
            <v>ארועי סוקולוב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A1348">
            <v>1613100784</v>
          </cell>
          <cell r="B1348" t="str">
            <v>תחום התנדבות</v>
          </cell>
          <cell r="C1348">
            <v>0</v>
          </cell>
          <cell r="D1348">
            <v>0</v>
          </cell>
          <cell r="E1348">
            <v>0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</row>
        <row r="1349">
          <cell r="A1349">
            <v>1613100785</v>
          </cell>
          <cell r="B1349" t="str">
            <v>טקס מגן רה"ע</v>
          </cell>
          <cell r="C1349">
            <v>0</v>
          </cell>
          <cell r="D1349">
            <v>0</v>
          </cell>
          <cell r="E1349">
            <v>0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</row>
        <row r="1350">
          <cell r="A1350">
            <v>1613100786</v>
          </cell>
          <cell r="B1350" t="str">
            <v>אירוע שנתי למתנדבים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A1351">
            <v>1613100787</v>
          </cell>
          <cell r="B1351" t="str">
            <v>שיח ברשתות החברתיות</v>
          </cell>
          <cell r="C1351">
            <v>69000</v>
          </cell>
          <cell r="D1351">
            <v>68796</v>
          </cell>
          <cell r="E1351">
            <v>0</v>
          </cell>
          <cell r="F1351">
            <v>68796</v>
          </cell>
          <cell r="G1351">
            <v>204</v>
          </cell>
          <cell r="H1351">
            <v>99.7</v>
          </cell>
          <cell r="I1351">
            <v>69000</v>
          </cell>
          <cell r="J1351">
            <v>68796</v>
          </cell>
        </row>
        <row r="1352">
          <cell r="A1352">
            <v>1613100871</v>
          </cell>
          <cell r="B1352" t="str">
            <v>פסטיבל אישה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</row>
        <row r="1353">
          <cell r="A1353">
            <v>1613200110</v>
          </cell>
          <cell r="B1353" t="str">
            <v>השכר הקובע-תקציבית</v>
          </cell>
          <cell r="C1353">
            <v>142900</v>
          </cell>
          <cell r="D1353">
            <v>47206.559999999998</v>
          </cell>
          <cell r="E1353">
            <v>0</v>
          </cell>
          <cell r="F1353">
            <v>47206.559999999998</v>
          </cell>
          <cell r="G1353">
            <v>95693.440000000002</v>
          </cell>
          <cell r="H1353">
            <v>33.03</v>
          </cell>
          <cell r="I1353">
            <v>142900</v>
          </cell>
          <cell r="J1353">
            <v>47206.559999999998</v>
          </cell>
        </row>
        <row r="1354">
          <cell r="A1354">
            <v>1613200119</v>
          </cell>
          <cell r="B1354" t="str">
            <v>השכר הקובע-צוברת</v>
          </cell>
          <cell r="C1354">
            <v>1311100</v>
          </cell>
          <cell r="D1354">
            <v>1455835.09</v>
          </cell>
          <cell r="E1354">
            <v>0</v>
          </cell>
          <cell r="F1354">
            <v>1455835.09</v>
          </cell>
          <cell r="G1354">
            <v>-144735.09</v>
          </cell>
          <cell r="H1354">
            <v>111.03</v>
          </cell>
          <cell r="I1354">
            <v>1311100</v>
          </cell>
          <cell r="J1354">
            <v>1455835.09</v>
          </cell>
        </row>
        <row r="1355">
          <cell r="A1355">
            <v>1613200122</v>
          </cell>
          <cell r="B1355" t="str">
            <v>ביגוד</v>
          </cell>
          <cell r="C1355">
            <v>15000</v>
          </cell>
          <cell r="D1355">
            <v>16505.8</v>
          </cell>
          <cell r="E1355">
            <v>0</v>
          </cell>
          <cell r="F1355">
            <v>16505.8</v>
          </cell>
          <cell r="G1355">
            <v>-1505.8</v>
          </cell>
          <cell r="H1355">
            <v>110.03</v>
          </cell>
          <cell r="I1355">
            <v>15000</v>
          </cell>
          <cell r="J1355">
            <v>16505.8</v>
          </cell>
        </row>
        <row r="1356">
          <cell r="A1356">
            <v>1613200126</v>
          </cell>
          <cell r="B1356" t="str">
            <v>דמי הבראה</v>
          </cell>
          <cell r="C1356">
            <v>33500</v>
          </cell>
          <cell r="D1356">
            <v>39816</v>
          </cell>
          <cell r="E1356">
            <v>0</v>
          </cell>
          <cell r="F1356">
            <v>39816</v>
          </cell>
          <cell r="G1356">
            <v>-6316</v>
          </cell>
          <cell r="H1356">
            <v>118.85</v>
          </cell>
          <cell r="I1356">
            <v>33500</v>
          </cell>
          <cell r="J1356">
            <v>39816</v>
          </cell>
        </row>
        <row r="1357">
          <cell r="A1357">
            <v>1613200130</v>
          </cell>
          <cell r="B1357" t="str">
            <v>שעות נוספות</v>
          </cell>
          <cell r="C1357">
            <v>4000</v>
          </cell>
          <cell r="D1357">
            <v>692.09</v>
          </cell>
          <cell r="E1357">
            <v>0</v>
          </cell>
          <cell r="F1357">
            <v>692.09</v>
          </cell>
          <cell r="G1357">
            <v>3307.91</v>
          </cell>
          <cell r="H1357">
            <v>17.3</v>
          </cell>
          <cell r="I1357">
            <v>4000</v>
          </cell>
          <cell r="J1357">
            <v>692.09</v>
          </cell>
        </row>
        <row r="1358">
          <cell r="A1358">
            <v>1613200140</v>
          </cell>
          <cell r="B1358" t="str">
            <v>השתתפות באחזקת רכב</v>
          </cell>
          <cell r="C1358">
            <v>180000</v>
          </cell>
          <cell r="D1358">
            <v>152312.49</v>
          </cell>
          <cell r="E1358">
            <v>0</v>
          </cell>
          <cell r="F1358">
            <v>152312.49</v>
          </cell>
          <cell r="G1358">
            <v>27687.51</v>
          </cell>
          <cell r="H1358">
            <v>84.61</v>
          </cell>
          <cell r="I1358">
            <v>180000</v>
          </cell>
          <cell r="J1358">
            <v>152312.49</v>
          </cell>
        </row>
        <row r="1359">
          <cell r="A1359">
            <v>1613200253</v>
          </cell>
          <cell r="B1359" t="str">
            <v>שרותי כח - אדם</v>
          </cell>
          <cell r="C1359">
            <v>0</v>
          </cell>
          <cell r="D1359">
            <v>10945.5</v>
          </cell>
          <cell r="E1359">
            <v>0</v>
          </cell>
          <cell r="F1359">
            <v>10945.5</v>
          </cell>
          <cell r="G1359">
            <v>-10945.5</v>
          </cell>
          <cell r="H1359">
            <v>0</v>
          </cell>
          <cell r="I1359">
            <v>0</v>
          </cell>
          <cell r="J1359">
            <v>10945.5</v>
          </cell>
        </row>
        <row r="1360">
          <cell r="A1360">
            <v>1613200350</v>
          </cell>
          <cell r="B1360" t="str">
            <v>ליסינג 548-86-802</v>
          </cell>
          <cell r="C1360">
            <v>30000</v>
          </cell>
          <cell r="D1360">
            <v>30114.02</v>
          </cell>
          <cell r="E1360">
            <v>0</v>
          </cell>
          <cell r="F1360">
            <v>30114.02</v>
          </cell>
          <cell r="G1360">
            <v>-114.02</v>
          </cell>
          <cell r="H1360">
            <v>100.38</v>
          </cell>
          <cell r="I1360">
            <v>30000</v>
          </cell>
          <cell r="J1360">
            <v>30114.02</v>
          </cell>
        </row>
        <row r="1361">
          <cell r="A1361">
            <v>1613200351</v>
          </cell>
          <cell r="B1361" t="str">
            <v>הוצאות - 548-86-802</v>
          </cell>
          <cell r="C1361">
            <v>18000</v>
          </cell>
          <cell r="D1361">
            <v>26960.46</v>
          </cell>
          <cell r="E1361">
            <v>0</v>
          </cell>
          <cell r="F1361">
            <v>26960.46</v>
          </cell>
          <cell r="G1361">
            <v>-8960.4599999999991</v>
          </cell>
          <cell r="H1361">
            <v>149.78</v>
          </cell>
          <cell r="I1361">
            <v>18000</v>
          </cell>
          <cell r="J1361">
            <v>26960.46</v>
          </cell>
        </row>
        <row r="1362">
          <cell r="A1362">
            <v>1613200470</v>
          </cell>
          <cell r="B1362" t="str">
            <v>אחזקת מכונות משרד</v>
          </cell>
          <cell r="C1362">
            <v>16650</v>
          </cell>
          <cell r="D1362">
            <v>9696.0499999999993</v>
          </cell>
          <cell r="E1362">
            <v>0</v>
          </cell>
          <cell r="F1362">
            <v>9696.0499999999993</v>
          </cell>
          <cell r="G1362">
            <v>6953.95</v>
          </cell>
          <cell r="H1362">
            <v>58.23</v>
          </cell>
          <cell r="I1362">
            <v>18500</v>
          </cell>
          <cell r="J1362">
            <v>9696.0499999999993</v>
          </cell>
        </row>
        <row r="1363">
          <cell r="A1363">
            <v>1613200471</v>
          </cell>
          <cell r="B1363" t="str">
            <v>מכשירי כתיבה</v>
          </cell>
          <cell r="C1363">
            <v>24200</v>
          </cell>
          <cell r="D1363">
            <v>26411.66</v>
          </cell>
          <cell r="E1363">
            <v>3.16</v>
          </cell>
          <cell r="F1363">
            <v>26414.82</v>
          </cell>
          <cell r="G1363">
            <v>-2214.8200000000002</v>
          </cell>
          <cell r="H1363">
            <v>109.15</v>
          </cell>
          <cell r="I1363">
            <v>24200</v>
          </cell>
          <cell r="J1363">
            <v>26411.66</v>
          </cell>
        </row>
        <row r="1364">
          <cell r="A1364">
            <v>1613200492</v>
          </cell>
          <cell r="B1364" t="str">
            <v>השתתפות בעזר 092</v>
          </cell>
          <cell r="C1364">
            <v>928800</v>
          </cell>
          <cell r="D1364">
            <v>764091.57</v>
          </cell>
          <cell r="E1364">
            <v>0</v>
          </cell>
          <cell r="F1364">
            <v>764091.57</v>
          </cell>
          <cell r="G1364">
            <v>164708.43</v>
          </cell>
          <cell r="H1364">
            <v>82.26</v>
          </cell>
          <cell r="I1364">
            <v>1032000</v>
          </cell>
          <cell r="J1364">
            <v>764091.57</v>
          </cell>
        </row>
        <row r="1365">
          <cell r="A1365">
            <v>1613200511</v>
          </cell>
          <cell r="B1365" t="str">
            <v>אירוח וכיבוד</v>
          </cell>
          <cell r="C1365">
            <v>5700</v>
          </cell>
          <cell r="D1365">
            <v>5664.06</v>
          </cell>
          <cell r="E1365">
            <v>14.16</v>
          </cell>
          <cell r="F1365">
            <v>5678.22</v>
          </cell>
          <cell r="G1365">
            <v>21.78</v>
          </cell>
          <cell r="H1365">
            <v>99.61</v>
          </cell>
          <cell r="I1365">
            <v>5700</v>
          </cell>
          <cell r="J1365">
            <v>5664.06</v>
          </cell>
        </row>
        <row r="1366">
          <cell r="A1366">
            <v>1613200512</v>
          </cell>
          <cell r="B1366" t="str">
            <v>נסיעות ואש"ל</v>
          </cell>
          <cell r="C1366">
            <v>630</v>
          </cell>
          <cell r="D1366">
            <v>167</v>
          </cell>
          <cell r="E1366">
            <v>0</v>
          </cell>
          <cell r="F1366">
            <v>167</v>
          </cell>
          <cell r="G1366">
            <v>463</v>
          </cell>
          <cell r="H1366">
            <v>26.5</v>
          </cell>
          <cell r="I1366">
            <v>700</v>
          </cell>
          <cell r="J1366">
            <v>167</v>
          </cell>
        </row>
        <row r="1367">
          <cell r="A1367">
            <v>1613200522</v>
          </cell>
          <cell r="B1367" t="str">
            <v>ספרים ועיתונים</v>
          </cell>
          <cell r="C1367">
            <v>4600</v>
          </cell>
          <cell r="D1367">
            <v>4581.5200000000004</v>
          </cell>
          <cell r="E1367">
            <v>0</v>
          </cell>
          <cell r="F1367">
            <v>4581.5200000000004</v>
          </cell>
          <cell r="G1367">
            <v>18.48</v>
          </cell>
          <cell r="H1367">
            <v>99.59</v>
          </cell>
          <cell r="I1367">
            <v>4600</v>
          </cell>
          <cell r="J1367">
            <v>4581.5200000000004</v>
          </cell>
        </row>
        <row r="1368">
          <cell r="A1368">
            <v>1613200541</v>
          </cell>
          <cell r="B1368" t="str">
            <v>משלוחים</v>
          </cell>
          <cell r="C1368">
            <v>51300</v>
          </cell>
          <cell r="D1368">
            <v>47525.57</v>
          </cell>
          <cell r="E1368">
            <v>66</v>
          </cell>
          <cell r="F1368">
            <v>47591.57</v>
          </cell>
          <cell r="G1368">
            <v>3708.43</v>
          </cell>
          <cell r="H1368">
            <v>92.77</v>
          </cell>
          <cell r="I1368">
            <v>57000</v>
          </cell>
          <cell r="J1368">
            <v>47525.57</v>
          </cell>
        </row>
        <row r="1369">
          <cell r="A1369">
            <v>1613200544</v>
          </cell>
          <cell r="B1369" t="str">
            <v>הוצאות דאר</v>
          </cell>
          <cell r="C1369">
            <v>8550</v>
          </cell>
          <cell r="D1369">
            <v>3319.35</v>
          </cell>
          <cell r="E1369">
            <v>0</v>
          </cell>
          <cell r="F1369">
            <v>3319.35</v>
          </cell>
          <cell r="G1369">
            <v>5230.6499999999996</v>
          </cell>
          <cell r="H1369">
            <v>38.82</v>
          </cell>
          <cell r="I1369">
            <v>9500</v>
          </cell>
          <cell r="J1369">
            <v>3319.35</v>
          </cell>
        </row>
        <row r="1370">
          <cell r="A1370">
            <v>1613200561</v>
          </cell>
          <cell r="B1370" t="str">
            <v>שיכפולים</v>
          </cell>
          <cell r="C1370">
            <v>900</v>
          </cell>
          <cell r="D1370">
            <v>0</v>
          </cell>
          <cell r="E1370">
            <v>0</v>
          </cell>
          <cell r="F1370">
            <v>0</v>
          </cell>
          <cell r="G1370">
            <v>900</v>
          </cell>
          <cell r="H1370">
            <v>0</v>
          </cell>
          <cell r="I1370">
            <v>1000</v>
          </cell>
          <cell r="J1370">
            <v>0</v>
          </cell>
        </row>
        <row r="1371">
          <cell r="A1371">
            <v>1613200562</v>
          </cell>
          <cell r="B1371" t="str">
            <v>הדפסות</v>
          </cell>
          <cell r="C1371">
            <v>720</v>
          </cell>
          <cell r="D1371">
            <v>165</v>
          </cell>
          <cell r="E1371">
            <v>0</v>
          </cell>
          <cell r="F1371">
            <v>165</v>
          </cell>
          <cell r="G1371">
            <v>555</v>
          </cell>
          <cell r="H1371">
            <v>22.91</v>
          </cell>
          <cell r="I1371">
            <v>800</v>
          </cell>
          <cell r="J1371">
            <v>165</v>
          </cell>
        </row>
        <row r="1372">
          <cell r="A1372">
            <v>1613200563</v>
          </cell>
          <cell r="B1372" t="str">
            <v>הדפסת פרטיכלים</v>
          </cell>
          <cell r="C1372">
            <v>900</v>
          </cell>
          <cell r="D1372">
            <v>0</v>
          </cell>
          <cell r="E1372">
            <v>0</v>
          </cell>
          <cell r="F1372">
            <v>0</v>
          </cell>
          <cell r="G1372">
            <v>900</v>
          </cell>
          <cell r="H1372">
            <v>0</v>
          </cell>
          <cell r="I1372">
            <v>1000</v>
          </cell>
          <cell r="J1372">
            <v>0</v>
          </cell>
        </row>
        <row r="1373">
          <cell r="A1373">
            <v>1613200571</v>
          </cell>
          <cell r="B1373" t="str">
            <v>מיכון וענ"א</v>
          </cell>
          <cell r="C1373">
            <v>127800</v>
          </cell>
          <cell r="D1373">
            <v>142000</v>
          </cell>
          <cell r="E1373">
            <v>0</v>
          </cell>
          <cell r="F1373">
            <v>142000</v>
          </cell>
          <cell r="G1373">
            <v>-14200</v>
          </cell>
          <cell r="H1373">
            <v>111.11</v>
          </cell>
          <cell r="I1373">
            <v>142000</v>
          </cell>
          <cell r="J1373">
            <v>142000</v>
          </cell>
        </row>
        <row r="1374">
          <cell r="A1374">
            <v>1613200580</v>
          </cell>
          <cell r="B1374" t="str">
            <v>בקרת חשמל</v>
          </cell>
          <cell r="C1374">
            <v>45000</v>
          </cell>
          <cell r="D1374">
            <v>44880</v>
          </cell>
          <cell r="E1374">
            <v>0</v>
          </cell>
          <cell r="F1374">
            <v>44880</v>
          </cell>
          <cell r="G1374">
            <v>120</v>
          </cell>
          <cell r="H1374">
            <v>99.73</v>
          </cell>
          <cell r="I1374">
            <v>50000</v>
          </cell>
          <cell r="J1374">
            <v>44880</v>
          </cell>
        </row>
        <row r="1375">
          <cell r="A1375">
            <v>1613200581</v>
          </cell>
          <cell r="B1375" t="str">
            <v>סקר אנרגיה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</row>
        <row r="1376">
          <cell r="A1376">
            <v>1613200582</v>
          </cell>
          <cell r="B1376" t="str">
            <v>ייעוץ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A1377">
            <v>1613200583</v>
          </cell>
          <cell r="B1377" t="str">
            <v>ייעוץ להתייעלות  אנרגטית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</row>
        <row r="1378">
          <cell r="A1378">
            <v>1613200753</v>
          </cell>
          <cell r="B1378" t="str">
            <v>עובדים חיצוניים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</row>
        <row r="1379">
          <cell r="A1379">
            <v>1613200755</v>
          </cell>
          <cell r="B1379" t="str">
            <v>כ"א חיצוני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A1380">
            <v>1613200780</v>
          </cell>
          <cell r="B1380" t="str">
            <v>עיר בריאה ומקיימת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</row>
        <row r="1381">
          <cell r="A1381">
            <v>1613200781</v>
          </cell>
          <cell r="B1381" t="str">
            <v>פעולות סמנכ"ל</v>
          </cell>
          <cell r="C1381">
            <v>25000</v>
          </cell>
          <cell r="D1381">
            <v>24890.55</v>
          </cell>
          <cell r="E1381">
            <v>0.88</v>
          </cell>
          <cell r="F1381">
            <v>24891.43</v>
          </cell>
          <cell r="G1381">
            <v>108.57</v>
          </cell>
          <cell r="H1381">
            <v>99.56</v>
          </cell>
          <cell r="I1381">
            <v>25000</v>
          </cell>
          <cell r="J1381">
            <v>24890.55</v>
          </cell>
        </row>
        <row r="1382">
          <cell r="A1382">
            <v>1613200784</v>
          </cell>
          <cell r="B1382" t="str">
            <v>עיר בריאה ומקיימת - חינוך</v>
          </cell>
          <cell r="C1382">
            <v>111150</v>
          </cell>
          <cell r="D1382">
            <v>198754.18</v>
          </cell>
          <cell r="E1382">
            <v>42.12</v>
          </cell>
          <cell r="F1382">
            <v>198796.3</v>
          </cell>
          <cell r="G1382">
            <v>-87646.3</v>
          </cell>
          <cell r="H1382">
            <v>178.85</v>
          </cell>
          <cell r="I1382">
            <v>123500</v>
          </cell>
          <cell r="J1382">
            <v>198754.18</v>
          </cell>
        </row>
        <row r="1383">
          <cell r="A1383">
            <v>1613200794</v>
          </cell>
          <cell r="B1383" t="str">
            <v>השתתפות בעזר 094</v>
          </cell>
          <cell r="C1383">
            <v>62820</v>
          </cell>
          <cell r="D1383">
            <v>75472</v>
          </cell>
          <cell r="E1383">
            <v>0</v>
          </cell>
          <cell r="F1383">
            <v>75472</v>
          </cell>
          <cell r="G1383">
            <v>-12652</v>
          </cell>
          <cell r="H1383">
            <v>120.14</v>
          </cell>
          <cell r="I1383">
            <v>69800</v>
          </cell>
          <cell r="J1383">
            <v>75472</v>
          </cell>
        </row>
        <row r="1384">
          <cell r="A1384">
            <v>1613220119</v>
          </cell>
          <cell r="B1384" t="str">
            <v>השכר הקובע-צוברת</v>
          </cell>
          <cell r="C1384">
            <v>54500</v>
          </cell>
          <cell r="D1384">
            <v>283335.45</v>
          </cell>
          <cell r="E1384">
            <v>0</v>
          </cell>
          <cell r="F1384">
            <v>283335.45</v>
          </cell>
          <cell r="G1384">
            <v>-228835.45</v>
          </cell>
          <cell r="H1384">
            <v>519.88</v>
          </cell>
          <cell r="I1384">
            <v>54500</v>
          </cell>
          <cell r="J1384">
            <v>283335.45</v>
          </cell>
        </row>
        <row r="1385">
          <cell r="A1385">
            <v>1613220122</v>
          </cell>
          <cell r="B1385" t="str">
            <v>ביגוד</v>
          </cell>
          <cell r="C1385">
            <v>48700</v>
          </cell>
          <cell r="D1385">
            <v>2050.58</v>
          </cell>
          <cell r="E1385">
            <v>0</v>
          </cell>
          <cell r="F1385">
            <v>2050.58</v>
          </cell>
          <cell r="G1385">
            <v>46649.42</v>
          </cell>
          <cell r="H1385">
            <v>4.21</v>
          </cell>
          <cell r="I1385">
            <v>48700</v>
          </cell>
          <cell r="J1385">
            <v>2050.58</v>
          </cell>
        </row>
        <row r="1386">
          <cell r="A1386">
            <v>1613220126</v>
          </cell>
          <cell r="B1386" t="str">
            <v>דמי הבראה</v>
          </cell>
          <cell r="C1386">
            <v>90500</v>
          </cell>
          <cell r="D1386">
            <v>0</v>
          </cell>
          <cell r="E1386">
            <v>0</v>
          </cell>
          <cell r="F1386">
            <v>0</v>
          </cell>
          <cell r="G1386">
            <v>90500</v>
          </cell>
          <cell r="H1386">
            <v>0</v>
          </cell>
          <cell r="I1386">
            <v>90500</v>
          </cell>
          <cell r="J1386">
            <v>0</v>
          </cell>
        </row>
        <row r="1387">
          <cell r="A1387">
            <v>1613220130</v>
          </cell>
          <cell r="B1387" t="str">
            <v>שעות נוספות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A1388">
            <v>1613220140</v>
          </cell>
          <cell r="B1388" t="str">
            <v>השתתפת באחזקת רכב</v>
          </cell>
          <cell r="C1388">
            <v>397700</v>
          </cell>
          <cell r="D1388">
            <v>27725.26</v>
          </cell>
          <cell r="E1388">
            <v>0</v>
          </cell>
          <cell r="F1388">
            <v>27725.26</v>
          </cell>
          <cell r="G1388">
            <v>369974.74</v>
          </cell>
          <cell r="H1388">
            <v>6.97</v>
          </cell>
          <cell r="I1388">
            <v>397700</v>
          </cell>
          <cell r="J1388">
            <v>27725.26</v>
          </cell>
        </row>
        <row r="1389">
          <cell r="A1389">
            <v>1613220253</v>
          </cell>
          <cell r="B1389" t="str">
            <v>יועץ לאבטחת מידע</v>
          </cell>
          <cell r="C1389">
            <v>0</v>
          </cell>
          <cell r="D1389">
            <v>41655.31</v>
          </cell>
          <cell r="E1389">
            <v>0</v>
          </cell>
          <cell r="F1389">
            <v>41655.31</v>
          </cell>
          <cell r="G1389">
            <v>-41655.31</v>
          </cell>
          <cell r="H1389">
            <v>0</v>
          </cell>
          <cell r="I1389">
            <v>0</v>
          </cell>
          <cell r="J1389">
            <v>41655.31</v>
          </cell>
        </row>
        <row r="1390">
          <cell r="A1390">
            <v>1613220435</v>
          </cell>
          <cell r="B1390" t="str">
            <v>תחזוקת תוכנה</v>
          </cell>
          <cell r="C1390">
            <v>1997280</v>
          </cell>
          <cell r="D1390">
            <v>2175569.46</v>
          </cell>
          <cell r="E1390">
            <v>35100</v>
          </cell>
          <cell r="F1390">
            <v>2210669.46</v>
          </cell>
          <cell r="G1390">
            <v>-213389.46</v>
          </cell>
          <cell r="H1390">
            <v>110.68</v>
          </cell>
          <cell r="I1390">
            <v>2219200</v>
          </cell>
          <cell r="J1390">
            <v>2175569.46</v>
          </cell>
        </row>
        <row r="1391">
          <cell r="A1391">
            <v>1613220438</v>
          </cell>
          <cell r="B1391" t="str">
            <v>תחזוקת חומרה-חוזה</v>
          </cell>
          <cell r="C1391">
            <v>653490</v>
          </cell>
          <cell r="D1391">
            <v>513056.11</v>
          </cell>
          <cell r="E1391">
            <v>0</v>
          </cell>
          <cell r="F1391">
            <v>513056.11</v>
          </cell>
          <cell r="G1391">
            <v>140433.89000000001</v>
          </cell>
          <cell r="H1391">
            <v>78.510000000000005</v>
          </cell>
          <cell r="I1391">
            <v>726100</v>
          </cell>
          <cell r="J1391">
            <v>513056.11</v>
          </cell>
        </row>
        <row r="1392">
          <cell r="A1392">
            <v>1613220439</v>
          </cell>
          <cell r="B1392" t="str">
            <v>שאילתות האוכלוסין</v>
          </cell>
          <cell r="C1392">
            <v>59565</v>
          </cell>
          <cell r="D1392">
            <v>97023.55</v>
          </cell>
          <cell r="E1392">
            <v>2713.59</v>
          </cell>
          <cell r="F1392">
            <v>99737.14</v>
          </cell>
          <cell r="G1392">
            <v>-40172.14</v>
          </cell>
          <cell r="H1392">
            <v>167.44</v>
          </cell>
          <cell r="I1392">
            <v>62700</v>
          </cell>
          <cell r="J1392">
            <v>97023.55</v>
          </cell>
        </row>
        <row r="1393">
          <cell r="A1393">
            <v>1613220441</v>
          </cell>
          <cell r="B1393" t="str">
            <v>ביטוח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</row>
        <row r="1394">
          <cell r="A1394">
            <v>1613220471</v>
          </cell>
          <cell r="B1394" t="str">
            <v>מכשירי כתיבה</v>
          </cell>
          <cell r="C1394">
            <v>2070</v>
          </cell>
          <cell r="D1394">
            <v>1055.3399999999999</v>
          </cell>
          <cell r="E1394">
            <v>0</v>
          </cell>
          <cell r="F1394">
            <v>1055.3399999999999</v>
          </cell>
          <cell r="G1394">
            <v>1014.66</v>
          </cell>
          <cell r="H1394">
            <v>50.98</v>
          </cell>
          <cell r="I1394">
            <v>2300</v>
          </cell>
          <cell r="J1394">
            <v>1055.3399999999999</v>
          </cell>
        </row>
        <row r="1395">
          <cell r="A1395">
            <v>1613220492</v>
          </cell>
          <cell r="B1395" t="str">
            <v>השתתפות בעזר 092</v>
          </cell>
          <cell r="C1395">
            <v>97470</v>
          </cell>
          <cell r="D1395">
            <v>104713</v>
          </cell>
          <cell r="E1395">
            <v>0</v>
          </cell>
          <cell r="F1395">
            <v>104713</v>
          </cell>
          <cell r="G1395">
            <v>-7243</v>
          </cell>
          <cell r="H1395">
            <v>107.43</v>
          </cell>
          <cell r="I1395">
            <v>108300</v>
          </cell>
          <cell r="J1395">
            <v>104713</v>
          </cell>
        </row>
        <row r="1396">
          <cell r="A1396">
            <v>1613220511</v>
          </cell>
          <cell r="B1396" t="str">
            <v>אירוח וכיבוד</v>
          </cell>
          <cell r="C1396">
            <v>1900</v>
          </cell>
          <cell r="D1396">
            <v>1804.5</v>
          </cell>
          <cell r="E1396">
            <v>0</v>
          </cell>
          <cell r="F1396">
            <v>1804.5</v>
          </cell>
          <cell r="G1396">
            <v>95.5</v>
          </cell>
          <cell r="H1396">
            <v>94.97</v>
          </cell>
          <cell r="I1396">
            <v>1900</v>
          </cell>
          <cell r="J1396">
            <v>1804.5</v>
          </cell>
        </row>
        <row r="1397">
          <cell r="A1397">
            <v>1613220521</v>
          </cell>
          <cell r="B1397" t="str">
            <v>השתלמויות עובדים</v>
          </cell>
          <cell r="C1397">
            <v>19710</v>
          </cell>
          <cell r="D1397">
            <v>950</v>
          </cell>
          <cell r="E1397">
            <v>0</v>
          </cell>
          <cell r="F1397">
            <v>950</v>
          </cell>
          <cell r="G1397">
            <v>18760</v>
          </cell>
          <cell r="H1397">
            <v>4.8099999999999996</v>
          </cell>
          <cell r="I1397">
            <v>21900</v>
          </cell>
          <cell r="J1397">
            <v>950</v>
          </cell>
        </row>
        <row r="1398">
          <cell r="A1398">
            <v>1613220522</v>
          </cell>
          <cell r="B1398" t="str">
            <v>ספרים ועיתונים</v>
          </cell>
          <cell r="C1398">
            <v>3240</v>
          </cell>
          <cell r="D1398">
            <v>2471</v>
          </cell>
          <cell r="E1398">
            <v>0</v>
          </cell>
          <cell r="F1398">
            <v>2471</v>
          </cell>
          <cell r="G1398">
            <v>769</v>
          </cell>
          <cell r="H1398">
            <v>76.260000000000005</v>
          </cell>
          <cell r="I1398">
            <v>3600</v>
          </cell>
          <cell r="J1398">
            <v>2471</v>
          </cell>
        </row>
        <row r="1399">
          <cell r="A1399">
            <v>1613220561</v>
          </cell>
          <cell r="B1399" t="str">
            <v>שיכפולים</v>
          </cell>
          <cell r="C1399">
            <v>630</v>
          </cell>
          <cell r="D1399">
            <v>81.53</v>
          </cell>
          <cell r="E1399">
            <v>0</v>
          </cell>
          <cell r="F1399">
            <v>81.53</v>
          </cell>
          <cell r="G1399">
            <v>548.47</v>
          </cell>
          <cell r="H1399">
            <v>12.94</v>
          </cell>
          <cell r="I1399">
            <v>700</v>
          </cell>
          <cell r="J1399">
            <v>81.53</v>
          </cell>
        </row>
        <row r="1400">
          <cell r="A1400">
            <v>1613220723</v>
          </cell>
          <cell r="B1400" t="str">
            <v>חומרים אוזלים</v>
          </cell>
          <cell r="C1400">
            <v>71820</v>
          </cell>
          <cell r="D1400">
            <v>70984.7</v>
          </cell>
          <cell r="E1400">
            <v>5600</v>
          </cell>
          <cell r="F1400">
            <v>76584.7</v>
          </cell>
          <cell r="G1400">
            <v>-4764.7</v>
          </cell>
          <cell r="H1400">
            <v>106.63</v>
          </cell>
          <cell r="I1400">
            <v>79800</v>
          </cell>
          <cell r="J1400">
            <v>70984.7</v>
          </cell>
        </row>
        <row r="1401">
          <cell r="A1401">
            <v>1613220743</v>
          </cell>
          <cell r="B1401" t="str">
            <v>אחזקה עפ"י קריאה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</row>
        <row r="1402">
          <cell r="A1402">
            <v>1613220753</v>
          </cell>
          <cell r="B1402" t="str">
            <v>שכר עובדי אוטומציה</v>
          </cell>
          <cell r="C1402">
            <v>4250000</v>
          </cell>
          <cell r="D1402">
            <v>4395616.91</v>
          </cell>
          <cell r="E1402">
            <v>0</v>
          </cell>
          <cell r="F1402">
            <v>4395616.91</v>
          </cell>
          <cell r="G1402">
            <v>-145616.91</v>
          </cell>
          <cell r="H1402">
            <v>103.42</v>
          </cell>
          <cell r="I1402">
            <v>4250000</v>
          </cell>
          <cell r="J1402">
            <v>4395616.91</v>
          </cell>
        </row>
        <row r="1403">
          <cell r="A1403">
            <v>1613220755</v>
          </cell>
          <cell r="B1403" t="str">
            <v>תוכניתנים חיצוניים</v>
          </cell>
          <cell r="C1403">
            <v>570600</v>
          </cell>
          <cell r="D1403">
            <v>521110.11</v>
          </cell>
          <cell r="E1403">
            <v>0</v>
          </cell>
          <cell r="F1403">
            <v>521110.11</v>
          </cell>
          <cell r="G1403">
            <v>49489.89</v>
          </cell>
          <cell r="H1403">
            <v>91.32</v>
          </cell>
          <cell r="I1403">
            <v>570600</v>
          </cell>
          <cell r="J1403">
            <v>521110.11</v>
          </cell>
        </row>
        <row r="1404">
          <cell r="A1404">
            <v>1613220794</v>
          </cell>
          <cell r="B1404" t="str">
            <v>השתתפות בעזר 094</v>
          </cell>
          <cell r="C1404">
            <v>16650</v>
          </cell>
          <cell r="D1404">
            <v>20566</v>
          </cell>
          <cell r="E1404">
            <v>0</v>
          </cell>
          <cell r="F1404">
            <v>20566</v>
          </cell>
          <cell r="G1404">
            <v>-3916</v>
          </cell>
          <cell r="H1404">
            <v>123.51</v>
          </cell>
          <cell r="I1404">
            <v>18500</v>
          </cell>
          <cell r="J1404">
            <v>20566</v>
          </cell>
        </row>
        <row r="1405">
          <cell r="A1405">
            <v>1613220931</v>
          </cell>
          <cell r="B1405" t="str">
            <v>רכישות/העברה לתב"ר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A1406">
            <v>1613220932</v>
          </cell>
          <cell r="B1406" t="str">
            <v>קיזוז עלויות תאגיד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</row>
        <row r="1407">
          <cell r="A1407">
            <v>1613220934</v>
          </cell>
          <cell r="B1407" t="str">
            <v>רכישות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</row>
        <row r="1408">
          <cell r="A1408">
            <v>1613220961</v>
          </cell>
          <cell r="B1408" t="str">
            <v>רז' פעולות ורכישות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A1409">
            <v>1613221571</v>
          </cell>
          <cell r="B1409" t="str">
            <v>שרותי מיכון וענ"א</v>
          </cell>
          <cell r="C1409">
            <v>-7791300</v>
          </cell>
          <cell r="D1409">
            <v>-8657000</v>
          </cell>
          <cell r="E1409">
            <v>0</v>
          </cell>
          <cell r="F1409">
            <v>-8657000</v>
          </cell>
          <cell r="G1409">
            <v>865700</v>
          </cell>
          <cell r="H1409">
            <v>111.11</v>
          </cell>
          <cell r="I1409">
            <v>-8657000</v>
          </cell>
          <cell r="J1409">
            <v>-8657000</v>
          </cell>
        </row>
        <row r="1410">
          <cell r="A1410">
            <v>1613300110</v>
          </cell>
          <cell r="B1410" t="str">
            <v>השכר הקובע-תקציבית</v>
          </cell>
          <cell r="C1410">
            <v>171000</v>
          </cell>
          <cell r="D1410">
            <v>182836.92</v>
          </cell>
          <cell r="E1410">
            <v>0</v>
          </cell>
          <cell r="F1410">
            <v>182836.92</v>
          </cell>
          <cell r="G1410">
            <v>-11836.92</v>
          </cell>
          <cell r="H1410">
            <v>106.92</v>
          </cell>
          <cell r="I1410">
            <v>171000</v>
          </cell>
          <cell r="J1410">
            <v>182836.92</v>
          </cell>
        </row>
        <row r="1411">
          <cell r="A1411">
            <v>1613300119</v>
          </cell>
          <cell r="B1411" t="str">
            <v>השכר הקובע-צוברת</v>
          </cell>
          <cell r="C1411">
            <v>71900</v>
          </cell>
          <cell r="D1411">
            <v>62820.02</v>
          </cell>
          <cell r="E1411">
            <v>0</v>
          </cell>
          <cell r="F1411">
            <v>62820.02</v>
          </cell>
          <cell r="G1411">
            <v>9079.98</v>
          </cell>
          <cell r="H1411">
            <v>87.37</v>
          </cell>
          <cell r="I1411">
            <v>71900</v>
          </cell>
          <cell r="J1411">
            <v>62820.02</v>
          </cell>
        </row>
        <row r="1412">
          <cell r="A1412">
            <v>1613300122</v>
          </cell>
          <cell r="B1412" t="str">
            <v>ביגוד</v>
          </cell>
          <cell r="C1412">
            <v>2700</v>
          </cell>
          <cell r="D1412">
            <v>1934.36</v>
          </cell>
          <cell r="E1412">
            <v>0</v>
          </cell>
          <cell r="F1412">
            <v>1934.36</v>
          </cell>
          <cell r="G1412">
            <v>765.64</v>
          </cell>
          <cell r="H1412">
            <v>71.64</v>
          </cell>
          <cell r="I1412">
            <v>2700</v>
          </cell>
          <cell r="J1412">
            <v>1934.36</v>
          </cell>
        </row>
        <row r="1413">
          <cell r="A1413">
            <v>1613300126</v>
          </cell>
          <cell r="B1413" t="str">
            <v>דמי הבראה</v>
          </cell>
          <cell r="C1413">
            <v>10500</v>
          </cell>
          <cell r="D1413">
            <v>8755.5</v>
          </cell>
          <cell r="E1413">
            <v>0</v>
          </cell>
          <cell r="F1413">
            <v>8755.5</v>
          </cell>
          <cell r="G1413">
            <v>1744.5</v>
          </cell>
          <cell r="H1413">
            <v>83.38</v>
          </cell>
          <cell r="I1413">
            <v>10500</v>
          </cell>
          <cell r="J1413">
            <v>8755.5</v>
          </cell>
        </row>
        <row r="1414">
          <cell r="A1414">
            <v>1613300140</v>
          </cell>
          <cell r="B1414" t="str">
            <v>השתתפות באחזקת רכב</v>
          </cell>
          <cell r="C1414">
            <v>32300</v>
          </cell>
          <cell r="D1414">
            <v>29505.42</v>
          </cell>
          <cell r="E1414">
            <v>0</v>
          </cell>
          <cell r="F1414">
            <v>29505.42</v>
          </cell>
          <cell r="G1414">
            <v>2794.58</v>
          </cell>
          <cell r="H1414">
            <v>91.34</v>
          </cell>
          <cell r="I1414">
            <v>32300</v>
          </cell>
          <cell r="J1414">
            <v>29505.42</v>
          </cell>
        </row>
        <row r="1415">
          <cell r="A1415">
            <v>1613300253</v>
          </cell>
          <cell r="B1415" t="str">
            <v>עובדים חיצוניים</v>
          </cell>
          <cell r="C1415">
            <v>0</v>
          </cell>
          <cell r="D1415">
            <v>0</v>
          </cell>
          <cell r="E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A1416">
            <v>1613300410</v>
          </cell>
          <cell r="B1416" t="str">
            <v>השתת במס ועד בית</v>
          </cell>
          <cell r="C1416">
            <v>4500</v>
          </cell>
          <cell r="D1416">
            <v>3360</v>
          </cell>
          <cell r="E1416">
            <v>0</v>
          </cell>
          <cell r="F1416">
            <v>3360</v>
          </cell>
          <cell r="G1416">
            <v>1140</v>
          </cell>
          <cell r="H1416">
            <v>74.66</v>
          </cell>
          <cell r="I1416">
            <v>5000</v>
          </cell>
          <cell r="J1416">
            <v>3360</v>
          </cell>
        </row>
        <row r="1417">
          <cell r="A1417">
            <v>1613300420</v>
          </cell>
          <cell r="B1417" t="str">
            <v>כיבוי אש</v>
          </cell>
          <cell r="C1417">
            <v>2000</v>
          </cell>
          <cell r="D1417">
            <v>1805.02</v>
          </cell>
          <cell r="E1417">
            <v>0</v>
          </cell>
          <cell r="F1417">
            <v>1805.02</v>
          </cell>
          <cell r="G1417">
            <v>194.98</v>
          </cell>
          <cell r="H1417">
            <v>90.25</v>
          </cell>
          <cell r="I1417">
            <v>2000</v>
          </cell>
          <cell r="J1417">
            <v>1805.02</v>
          </cell>
        </row>
        <row r="1418">
          <cell r="A1418">
            <v>1613300431</v>
          </cell>
          <cell r="B1418" t="str">
            <v>חשמל</v>
          </cell>
          <cell r="C1418">
            <v>3780</v>
          </cell>
          <cell r="D1418">
            <v>3704.68</v>
          </cell>
          <cell r="E1418">
            <v>0</v>
          </cell>
          <cell r="F1418">
            <v>3704.68</v>
          </cell>
          <cell r="G1418">
            <v>75.319999999999993</v>
          </cell>
          <cell r="H1418">
            <v>98</v>
          </cell>
          <cell r="I1418">
            <v>4200</v>
          </cell>
          <cell r="J1418">
            <v>3704.68</v>
          </cell>
        </row>
        <row r="1419">
          <cell r="A1419">
            <v>1613300432</v>
          </cell>
          <cell r="B1419" t="str">
            <v>מים</v>
          </cell>
          <cell r="C1419">
            <v>720</v>
          </cell>
          <cell r="D1419">
            <v>271.17</v>
          </cell>
          <cell r="E1419">
            <v>0</v>
          </cell>
          <cell r="F1419">
            <v>271.17</v>
          </cell>
          <cell r="G1419">
            <v>448.83</v>
          </cell>
          <cell r="H1419">
            <v>37.659999999999997</v>
          </cell>
          <cell r="I1419">
            <v>800</v>
          </cell>
          <cell r="J1419">
            <v>271.17</v>
          </cell>
        </row>
        <row r="1420">
          <cell r="A1420">
            <v>1613300433</v>
          </cell>
          <cell r="B1420" t="str">
            <v>חומרי נקיון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</row>
        <row r="1421">
          <cell r="A1421">
            <v>1613300434</v>
          </cell>
          <cell r="B1421" t="str">
            <v>חיטוי והדברה</v>
          </cell>
          <cell r="C1421">
            <v>0</v>
          </cell>
          <cell r="D1421">
            <v>0</v>
          </cell>
          <cell r="E1421">
            <v>0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</row>
        <row r="1422">
          <cell r="A1422">
            <v>1613300437</v>
          </cell>
          <cell r="B1422" t="str">
            <v>אחזקת אזעקה</v>
          </cell>
          <cell r="C1422">
            <v>1170</v>
          </cell>
          <cell r="D1422">
            <v>1221.48</v>
          </cell>
          <cell r="E1422">
            <v>0</v>
          </cell>
          <cell r="F1422">
            <v>1221.48</v>
          </cell>
          <cell r="G1422">
            <v>-51.48</v>
          </cell>
          <cell r="H1422">
            <v>104.4</v>
          </cell>
          <cell r="I1422">
            <v>1300</v>
          </cell>
          <cell r="J1422">
            <v>1221.48</v>
          </cell>
        </row>
        <row r="1423">
          <cell r="A1423">
            <v>1613300441</v>
          </cell>
          <cell r="B1423" t="str">
            <v>ביטוח</v>
          </cell>
          <cell r="C1423">
            <v>0</v>
          </cell>
          <cell r="D1423">
            <v>219</v>
          </cell>
          <cell r="E1423">
            <v>0</v>
          </cell>
          <cell r="F1423">
            <v>219</v>
          </cell>
          <cell r="G1423">
            <v>-219</v>
          </cell>
          <cell r="H1423">
            <v>0</v>
          </cell>
          <cell r="I1423">
            <v>0</v>
          </cell>
          <cell r="J1423">
            <v>219</v>
          </cell>
        </row>
        <row r="1424">
          <cell r="A1424">
            <v>1613300471</v>
          </cell>
          <cell r="B1424" t="str">
            <v>מכשירי כתיבה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</row>
        <row r="1425">
          <cell r="A1425">
            <v>1613300544</v>
          </cell>
          <cell r="B1425" t="str">
            <v>הוצאות דאר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</row>
        <row r="1426">
          <cell r="A1426">
            <v>1613300561</v>
          </cell>
          <cell r="B1426" t="str">
            <v>שיכפולים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</row>
        <row r="1427">
          <cell r="A1427">
            <v>1613300562</v>
          </cell>
          <cell r="B1427" t="str">
            <v>הדפסות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A1428">
            <v>1613300565</v>
          </cell>
          <cell r="B1428" t="str">
            <v>צילומי מיקרופיש</v>
          </cell>
          <cell r="C1428">
            <v>0</v>
          </cell>
          <cell r="D1428">
            <v>0</v>
          </cell>
          <cell r="E1428">
            <v>0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</row>
        <row r="1429">
          <cell r="A1429">
            <v>1613300566</v>
          </cell>
          <cell r="B1429" t="str">
            <v>צילומים לארכיון</v>
          </cell>
          <cell r="C1429">
            <v>0</v>
          </cell>
          <cell r="D1429">
            <v>0</v>
          </cell>
          <cell r="E1429">
            <v>0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</row>
        <row r="1430">
          <cell r="A1430">
            <v>1613300571</v>
          </cell>
          <cell r="B1430" t="str">
            <v>מיכון וענ"א</v>
          </cell>
          <cell r="C1430">
            <v>29250</v>
          </cell>
          <cell r="D1430">
            <v>32500</v>
          </cell>
          <cell r="E1430">
            <v>0</v>
          </cell>
          <cell r="F1430">
            <v>32500</v>
          </cell>
          <cell r="G1430">
            <v>-3250</v>
          </cell>
          <cell r="H1430">
            <v>111.11</v>
          </cell>
          <cell r="I1430">
            <v>32500</v>
          </cell>
          <cell r="J1430">
            <v>32500</v>
          </cell>
        </row>
        <row r="1431">
          <cell r="A1431">
            <v>1613300721</v>
          </cell>
          <cell r="B1431" t="str">
            <v>חמרים-חחזוקת מבנים</v>
          </cell>
          <cell r="C1431">
            <v>540</v>
          </cell>
          <cell r="D1431">
            <v>0</v>
          </cell>
          <cell r="E1431">
            <v>0</v>
          </cell>
          <cell r="F1431">
            <v>0</v>
          </cell>
          <cell r="G1431">
            <v>540</v>
          </cell>
          <cell r="H1431">
            <v>0</v>
          </cell>
          <cell r="I1431">
            <v>600</v>
          </cell>
          <cell r="J1431">
            <v>0</v>
          </cell>
        </row>
        <row r="1432">
          <cell r="A1432">
            <v>1613300722</v>
          </cell>
          <cell r="B1432" t="str">
            <v>חמרים-תחזוקה עצמית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</row>
        <row r="1433">
          <cell r="A1433">
            <v>1613300741</v>
          </cell>
          <cell r="B1433" t="str">
            <v>כריכה+שיקום פרטיכל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</row>
        <row r="1434">
          <cell r="A1434">
            <v>1613300751</v>
          </cell>
          <cell r="B1434" t="str">
            <v>עבודות קבלניות</v>
          </cell>
          <cell r="C1434">
            <v>1260</v>
          </cell>
          <cell r="D1434">
            <v>1115</v>
          </cell>
          <cell r="E1434">
            <v>0</v>
          </cell>
          <cell r="F1434">
            <v>1115</v>
          </cell>
          <cell r="G1434">
            <v>145</v>
          </cell>
          <cell r="H1434">
            <v>88.49</v>
          </cell>
          <cell r="I1434">
            <v>1400</v>
          </cell>
          <cell r="J1434">
            <v>1115</v>
          </cell>
        </row>
        <row r="1435">
          <cell r="A1435">
            <v>1613300752</v>
          </cell>
          <cell r="B1435" t="str">
            <v>נקיון בקבלנות</v>
          </cell>
          <cell r="C1435">
            <v>49000</v>
          </cell>
          <cell r="D1435">
            <v>13592.15</v>
          </cell>
          <cell r="E1435">
            <v>0</v>
          </cell>
          <cell r="F1435">
            <v>13592.15</v>
          </cell>
          <cell r="G1435">
            <v>35407.85</v>
          </cell>
          <cell r="H1435">
            <v>27.73</v>
          </cell>
          <cell r="I1435">
            <v>49000</v>
          </cell>
          <cell r="J1435">
            <v>13592.15</v>
          </cell>
        </row>
        <row r="1436">
          <cell r="A1436">
            <v>1613300757</v>
          </cell>
          <cell r="B1436" t="str">
            <v>שרותי גניזה</v>
          </cell>
          <cell r="C1436">
            <v>13800</v>
          </cell>
          <cell r="D1436">
            <v>14141.2</v>
          </cell>
          <cell r="E1436">
            <v>0</v>
          </cell>
          <cell r="F1436">
            <v>14141.2</v>
          </cell>
          <cell r="G1436">
            <v>-341.2</v>
          </cell>
          <cell r="H1436">
            <v>102.47</v>
          </cell>
          <cell r="I1436">
            <v>13800</v>
          </cell>
          <cell r="J1436">
            <v>14141.2</v>
          </cell>
        </row>
        <row r="1437">
          <cell r="A1437">
            <v>1613300794</v>
          </cell>
          <cell r="B1437" t="str">
            <v>השתתפות בעזר 094</v>
          </cell>
          <cell r="C1437">
            <v>1890</v>
          </cell>
          <cell r="D1437">
            <v>2334</v>
          </cell>
          <cell r="E1437">
            <v>0</v>
          </cell>
          <cell r="F1437">
            <v>2334</v>
          </cell>
          <cell r="G1437">
            <v>-444</v>
          </cell>
          <cell r="H1437">
            <v>123.49</v>
          </cell>
          <cell r="I1437">
            <v>2100</v>
          </cell>
          <cell r="J1437">
            <v>2334</v>
          </cell>
        </row>
        <row r="1438">
          <cell r="A1438">
            <v>1613300931</v>
          </cell>
          <cell r="B1438" t="str">
            <v>רכישות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</row>
        <row r="1439">
          <cell r="A1439">
            <v>1613400110</v>
          </cell>
          <cell r="B1439" t="str">
            <v>השכר הקובע-תקציבית</v>
          </cell>
          <cell r="C1439">
            <v>154500</v>
          </cell>
          <cell r="D1439">
            <v>0</v>
          </cell>
          <cell r="E1439">
            <v>0</v>
          </cell>
          <cell r="F1439">
            <v>0</v>
          </cell>
          <cell r="G1439">
            <v>154500</v>
          </cell>
          <cell r="H1439">
            <v>0</v>
          </cell>
          <cell r="I1439">
            <v>154500</v>
          </cell>
          <cell r="J1439">
            <v>0</v>
          </cell>
        </row>
        <row r="1440">
          <cell r="A1440">
            <v>1613400122</v>
          </cell>
          <cell r="B1440" t="str">
            <v>ביגוד</v>
          </cell>
          <cell r="C1440">
            <v>2700</v>
          </cell>
          <cell r="D1440">
            <v>0</v>
          </cell>
          <cell r="E1440">
            <v>0</v>
          </cell>
          <cell r="F1440">
            <v>0</v>
          </cell>
          <cell r="G1440">
            <v>2700</v>
          </cell>
          <cell r="H1440">
            <v>0</v>
          </cell>
          <cell r="I1440">
            <v>2700</v>
          </cell>
          <cell r="J1440">
            <v>0</v>
          </cell>
        </row>
        <row r="1441">
          <cell r="A1441">
            <v>1613400126</v>
          </cell>
          <cell r="B1441" t="str">
            <v>דמי הבראה</v>
          </cell>
          <cell r="C1441">
            <v>6800</v>
          </cell>
          <cell r="D1441">
            <v>0</v>
          </cell>
          <cell r="E1441">
            <v>0</v>
          </cell>
          <cell r="F1441">
            <v>0</v>
          </cell>
          <cell r="G1441">
            <v>6800</v>
          </cell>
          <cell r="H1441">
            <v>0</v>
          </cell>
          <cell r="I1441">
            <v>6800</v>
          </cell>
          <cell r="J1441">
            <v>0</v>
          </cell>
        </row>
        <row r="1442">
          <cell r="A1442">
            <v>1613400130</v>
          </cell>
          <cell r="B1442" t="str">
            <v>שעות נוספות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</row>
        <row r="1443">
          <cell r="A1443">
            <v>1613400140</v>
          </cell>
          <cell r="B1443" t="str">
            <v>השתתפות באחזקת רכב</v>
          </cell>
          <cell r="C1443">
            <v>27500</v>
          </cell>
          <cell r="D1443">
            <v>0</v>
          </cell>
          <cell r="E1443">
            <v>0</v>
          </cell>
          <cell r="F1443">
            <v>0</v>
          </cell>
          <cell r="G1443">
            <v>27500</v>
          </cell>
          <cell r="H1443">
            <v>0</v>
          </cell>
          <cell r="I1443">
            <v>27500</v>
          </cell>
          <cell r="J1443">
            <v>0</v>
          </cell>
        </row>
        <row r="1444">
          <cell r="A1444">
            <v>1613400571</v>
          </cell>
          <cell r="B1444" t="str">
            <v>מיכון וענ"א</v>
          </cell>
          <cell r="C1444">
            <v>14040</v>
          </cell>
          <cell r="D1444">
            <v>15600</v>
          </cell>
          <cell r="E1444">
            <v>0</v>
          </cell>
          <cell r="F1444">
            <v>15600</v>
          </cell>
          <cell r="G1444">
            <v>-1560</v>
          </cell>
          <cell r="H1444">
            <v>111.11</v>
          </cell>
          <cell r="I1444">
            <v>15600</v>
          </cell>
          <cell r="J1444">
            <v>15600</v>
          </cell>
        </row>
        <row r="1445">
          <cell r="A1445">
            <v>1613400710</v>
          </cell>
          <cell r="B1445" t="str">
            <v>הובלות והסעות</v>
          </cell>
          <cell r="C1445">
            <v>65520</v>
          </cell>
          <cell r="D1445">
            <v>67812</v>
          </cell>
          <cell r="E1445">
            <v>0</v>
          </cell>
          <cell r="F1445">
            <v>67812</v>
          </cell>
          <cell r="G1445">
            <v>-2292</v>
          </cell>
          <cell r="H1445">
            <v>103.49</v>
          </cell>
          <cell r="I1445">
            <v>72800</v>
          </cell>
          <cell r="J1445">
            <v>67812</v>
          </cell>
        </row>
        <row r="1446">
          <cell r="A1446">
            <v>1615000110</v>
          </cell>
          <cell r="B1446" t="str">
            <v>השכר הקובע-תקציבית</v>
          </cell>
          <cell r="C1446">
            <v>722900</v>
          </cell>
          <cell r="D1446">
            <v>733070.39</v>
          </cell>
          <cell r="E1446">
            <v>0</v>
          </cell>
          <cell r="F1446">
            <v>733070.39</v>
          </cell>
          <cell r="G1446">
            <v>-10170.39</v>
          </cell>
          <cell r="H1446">
            <v>101.4</v>
          </cell>
          <cell r="I1446">
            <v>722900</v>
          </cell>
          <cell r="J1446">
            <v>733070.39</v>
          </cell>
        </row>
        <row r="1447">
          <cell r="A1447">
            <v>1615000119</v>
          </cell>
          <cell r="B1447" t="str">
            <v>השכר הקובע-צוברת</v>
          </cell>
          <cell r="C1447">
            <v>2662800</v>
          </cell>
          <cell r="D1447">
            <v>2822263.98</v>
          </cell>
          <cell r="E1447">
            <v>0</v>
          </cell>
          <cell r="F1447">
            <v>2822263.98</v>
          </cell>
          <cell r="G1447">
            <v>-159463.98000000001</v>
          </cell>
          <cell r="H1447">
            <v>105.98</v>
          </cell>
          <cell r="I1447">
            <v>2662800</v>
          </cell>
          <cell r="J1447">
            <v>2822263.98</v>
          </cell>
        </row>
        <row r="1448">
          <cell r="A1448">
            <v>1615000122</v>
          </cell>
          <cell r="B1448" t="str">
            <v>ביגוד</v>
          </cell>
          <cell r="C1448">
            <v>33700</v>
          </cell>
          <cell r="D1448">
            <v>39876.699999999997</v>
          </cell>
          <cell r="E1448">
            <v>0</v>
          </cell>
          <cell r="F1448">
            <v>39876.699999999997</v>
          </cell>
          <cell r="G1448">
            <v>-6176.7</v>
          </cell>
          <cell r="H1448">
            <v>118.32</v>
          </cell>
          <cell r="I1448">
            <v>33700</v>
          </cell>
          <cell r="J1448">
            <v>39876.699999999997</v>
          </cell>
        </row>
        <row r="1449">
          <cell r="A1449">
            <v>1615000126</v>
          </cell>
          <cell r="B1449" t="str">
            <v>דמי הבראה</v>
          </cell>
          <cell r="C1449">
            <v>90500</v>
          </cell>
          <cell r="D1449">
            <v>94857.279999999999</v>
          </cell>
          <cell r="E1449">
            <v>0</v>
          </cell>
          <cell r="F1449">
            <v>94857.279999999999</v>
          </cell>
          <cell r="G1449">
            <v>-4357.28</v>
          </cell>
          <cell r="H1449">
            <v>104.81</v>
          </cell>
          <cell r="I1449">
            <v>90500</v>
          </cell>
          <cell r="J1449">
            <v>94857.279999999999</v>
          </cell>
        </row>
        <row r="1450">
          <cell r="A1450">
            <v>1615000130</v>
          </cell>
          <cell r="B1450" t="str">
            <v>שעות נוספות</v>
          </cell>
          <cell r="C1450">
            <v>6500</v>
          </cell>
          <cell r="D1450">
            <v>16034.1</v>
          </cell>
          <cell r="E1450">
            <v>0</v>
          </cell>
          <cell r="F1450">
            <v>16034.1</v>
          </cell>
          <cell r="G1450">
            <v>-9534.1</v>
          </cell>
          <cell r="H1450">
            <v>246.67</v>
          </cell>
          <cell r="I1450">
            <v>6500</v>
          </cell>
          <cell r="J1450">
            <v>16034.1</v>
          </cell>
        </row>
        <row r="1451">
          <cell r="A1451">
            <v>1615000140</v>
          </cell>
          <cell r="B1451" t="str">
            <v>השתתפות באחזקת רכב</v>
          </cell>
          <cell r="C1451">
            <v>346700</v>
          </cell>
          <cell r="D1451">
            <v>389462.98</v>
          </cell>
          <cell r="E1451">
            <v>0</v>
          </cell>
          <cell r="F1451">
            <v>389462.98</v>
          </cell>
          <cell r="G1451">
            <v>-42762.98</v>
          </cell>
          <cell r="H1451">
            <v>112.33</v>
          </cell>
          <cell r="I1451">
            <v>346700</v>
          </cell>
          <cell r="J1451">
            <v>389462.98</v>
          </cell>
        </row>
        <row r="1452">
          <cell r="A1452">
            <v>1615000253</v>
          </cell>
          <cell r="B1452" t="str">
            <v>עובדי חברות כ"א</v>
          </cell>
          <cell r="C1452">
            <v>0</v>
          </cell>
          <cell r="D1452">
            <v>2028.05</v>
          </cell>
          <cell r="E1452">
            <v>0</v>
          </cell>
          <cell r="F1452">
            <v>2028.05</v>
          </cell>
          <cell r="G1452">
            <v>-2028.05</v>
          </cell>
          <cell r="H1452">
            <v>0</v>
          </cell>
          <cell r="I1452">
            <v>0</v>
          </cell>
          <cell r="J1452">
            <v>2028.05</v>
          </cell>
        </row>
        <row r="1453">
          <cell r="A1453">
            <v>1615000255</v>
          </cell>
          <cell r="B1453" t="str">
            <v>מ"מ עובדים חיצוניים</v>
          </cell>
          <cell r="C1453">
            <v>100000</v>
          </cell>
          <cell r="D1453">
            <v>117877.19</v>
          </cell>
          <cell r="E1453">
            <v>0</v>
          </cell>
          <cell r="F1453">
            <v>117877.19</v>
          </cell>
          <cell r="G1453">
            <v>-17877.189999999999</v>
          </cell>
          <cell r="H1453">
            <v>117.87</v>
          </cell>
          <cell r="I1453">
            <v>100000</v>
          </cell>
          <cell r="J1453">
            <v>117877.19</v>
          </cell>
        </row>
        <row r="1454">
          <cell r="A1454">
            <v>1615000350</v>
          </cell>
          <cell r="B1454" t="str">
            <v>ליסינג - 388-63-702</v>
          </cell>
          <cell r="C1454">
            <v>89000</v>
          </cell>
          <cell r="D1454">
            <v>90177.21</v>
          </cell>
          <cell r="E1454">
            <v>0</v>
          </cell>
          <cell r="F1454">
            <v>90177.21</v>
          </cell>
          <cell r="G1454">
            <v>-1177.21</v>
          </cell>
          <cell r="H1454">
            <v>101.32</v>
          </cell>
          <cell r="I1454">
            <v>89000</v>
          </cell>
          <cell r="J1454">
            <v>90177.21</v>
          </cell>
        </row>
        <row r="1455">
          <cell r="A1455">
            <v>1615000351</v>
          </cell>
          <cell r="B1455" t="str">
            <v>הוצאות - 388-63-702</v>
          </cell>
          <cell r="C1455">
            <v>40000</v>
          </cell>
          <cell r="D1455">
            <v>34260.480000000003</v>
          </cell>
          <cell r="E1455">
            <v>0</v>
          </cell>
          <cell r="F1455">
            <v>34260.480000000003</v>
          </cell>
          <cell r="G1455">
            <v>5739.52</v>
          </cell>
          <cell r="H1455">
            <v>85.65</v>
          </cell>
          <cell r="I1455">
            <v>40000</v>
          </cell>
          <cell r="J1455">
            <v>34260.480000000003</v>
          </cell>
        </row>
        <row r="1456">
          <cell r="A1456">
            <v>1615000471</v>
          </cell>
          <cell r="B1456" t="str">
            <v>מכשירי כתיבה</v>
          </cell>
          <cell r="C1456">
            <v>29500</v>
          </cell>
          <cell r="D1456">
            <v>28977.49</v>
          </cell>
          <cell r="E1456">
            <v>45.63</v>
          </cell>
          <cell r="F1456">
            <v>29023.119999999999</v>
          </cell>
          <cell r="G1456">
            <v>476.88</v>
          </cell>
          <cell r="H1456">
            <v>98.38</v>
          </cell>
          <cell r="I1456">
            <v>29500</v>
          </cell>
          <cell r="J1456">
            <v>28977.49</v>
          </cell>
        </row>
        <row r="1457">
          <cell r="A1457">
            <v>1615000511</v>
          </cell>
          <cell r="B1457" t="str">
            <v>אירוח וכיבוד</v>
          </cell>
          <cell r="C1457">
            <v>4800</v>
          </cell>
          <cell r="D1457">
            <v>4800</v>
          </cell>
          <cell r="E1457">
            <v>0</v>
          </cell>
          <cell r="F1457">
            <v>4800</v>
          </cell>
          <cell r="G1457">
            <v>0</v>
          </cell>
          <cell r="H1457">
            <v>100</v>
          </cell>
          <cell r="I1457">
            <v>4800</v>
          </cell>
          <cell r="J1457">
            <v>4800</v>
          </cell>
        </row>
        <row r="1458">
          <cell r="A1458">
            <v>1615000512</v>
          </cell>
          <cell r="B1458" t="str">
            <v>נסיעות ואש"ל</v>
          </cell>
          <cell r="C1458">
            <v>540</v>
          </cell>
          <cell r="D1458">
            <v>0</v>
          </cell>
          <cell r="E1458">
            <v>0</v>
          </cell>
          <cell r="F1458">
            <v>0</v>
          </cell>
          <cell r="G1458">
            <v>540</v>
          </cell>
          <cell r="H1458">
            <v>0</v>
          </cell>
          <cell r="I1458">
            <v>600</v>
          </cell>
          <cell r="J1458">
            <v>0</v>
          </cell>
        </row>
        <row r="1459">
          <cell r="A1459">
            <v>1615000521</v>
          </cell>
          <cell r="B1459" t="str">
            <v>השתלמויות-ימי עיון</v>
          </cell>
          <cell r="C1459">
            <v>279000</v>
          </cell>
          <cell r="D1459">
            <v>276671.5</v>
          </cell>
          <cell r="E1459">
            <v>0</v>
          </cell>
          <cell r="F1459">
            <v>276671.5</v>
          </cell>
          <cell r="G1459">
            <v>2328.5</v>
          </cell>
          <cell r="H1459">
            <v>99.16</v>
          </cell>
          <cell r="I1459">
            <v>310000</v>
          </cell>
          <cell r="J1459">
            <v>276671.5</v>
          </cell>
        </row>
        <row r="1460">
          <cell r="A1460">
            <v>1615000522</v>
          </cell>
          <cell r="B1460" t="str">
            <v>ספרים ועיתונים</v>
          </cell>
          <cell r="C1460">
            <v>4320</v>
          </cell>
          <cell r="D1460">
            <v>297.18</v>
          </cell>
          <cell r="E1460">
            <v>2596</v>
          </cell>
          <cell r="F1460">
            <v>2893.18</v>
          </cell>
          <cell r="G1460">
            <v>1426.82</v>
          </cell>
          <cell r="H1460">
            <v>66.97</v>
          </cell>
          <cell r="I1460">
            <v>4800</v>
          </cell>
          <cell r="J1460">
            <v>297.18</v>
          </cell>
        </row>
        <row r="1461">
          <cell r="A1461">
            <v>1615000523</v>
          </cell>
          <cell r="B1461" t="str">
            <v>השתתפות באירגונים</v>
          </cell>
          <cell r="C1461">
            <v>117000</v>
          </cell>
          <cell r="D1461">
            <v>88867</v>
          </cell>
          <cell r="E1461">
            <v>0</v>
          </cell>
          <cell r="F1461">
            <v>88867</v>
          </cell>
          <cell r="G1461">
            <v>28133</v>
          </cell>
          <cell r="H1461">
            <v>75.95</v>
          </cell>
          <cell r="I1461">
            <v>130000</v>
          </cell>
          <cell r="J1461">
            <v>88867</v>
          </cell>
        </row>
        <row r="1462">
          <cell r="A1462">
            <v>1615000524</v>
          </cell>
          <cell r="B1462" t="str">
            <v>קורסים מקצועיים</v>
          </cell>
          <cell r="C1462">
            <v>195000</v>
          </cell>
          <cell r="D1462">
            <v>147585.5</v>
          </cell>
          <cell r="E1462">
            <v>3000</v>
          </cell>
          <cell r="F1462">
            <v>150585.5</v>
          </cell>
          <cell r="G1462">
            <v>44414.5</v>
          </cell>
          <cell r="H1462">
            <v>77.22</v>
          </cell>
          <cell r="I1462">
            <v>195000</v>
          </cell>
          <cell r="J1462">
            <v>147585.5</v>
          </cell>
        </row>
        <row r="1463">
          <cell r="A1463">
            <v>1615000525</v>
          </cell>
          <cell r="B1463" t="str">
            <v>השתת' בשכר לימוד</v>
          </cell>
          <cell r="C1463">
            <v>199800</v>
          </cell>
          <cell r="D1463">
            <v>180365</v>
          </cell>
          <cell r="E1463">
            <v>0</v>
          </cell>
          <cell r="F1463">
            <v>180365</v>
          </cell>
          <cell r="G1463">
            <v>19435</v>
          </cell>
          <cell r="H1463">
            <v>90.27</v>
          </cell>
          <cell r="I1463">
            <v>222000</v>
          </cell>
          <cell r="J1463">
            <v>180365</v>
          </cell>
        </row>
        <row r="1464">
          <cell r="A1464">
            <v>1615000526</v>
          </cell>
          <cell r="B1464" t="str">
            <v>חברות-עמותות השתל'</v>
          </cell>
          <cell r="C1464">
            <v>439200</v>
          </cell>
          <cell r="D1464">
            <v>1450</v>
          </cell>
          <cell r="E1464">
            <v>0</v>
          </cell>
          <cell r="F1464">
            <v>1450</v>
          </cell>
          <cell r="G1464">
            <v>437750</v>
          </cell>
          <cell r="H1464">
            <v>0.33</v>
          </cell>
          <cell r="I1464">
            <v>488000</v>
          </cell>
          <cell r="J1464">
            <v>1450</v>
          </cell>
        </row>
        <row r="1465">
          <cell r="A1465">
            <v>1615000527</v>
          </cell>
          <cell r="B1465" t="str">
            <v>עמותת "שלך"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</row>
        <row r="1466">
          <cell r="A1466">
            <v>1615000544</v>
          </cell>
          <cell r="B1466" t="str">
            <v>הוצאות דאר</v>
          </cell>
          <cell r="C1466">
            <v>4320</v>
          </cell>
          <cell r="D1466">
            <v>1447.11</v>
          </cell>
          <cell r="E1466">
            <v>0</v>
          </cell>
          <cell r="F1466">
            <v>1447.11</v>
          </cell>
          <cell r="G1466">
            <v>2872.89</v>
          </cell>
          <cell r="H1466">
            <v>33.49</v>
          </cell>
          <cell r="I1466">
            <v>4800</v>
          </cell>
          <cell r="J1466">
            <v>1447.11</v>
          </cell>
        </row>
        <row r="1467">
          <cell r="A1467">
            <v>1615000550</v>
          </cell>
          <cell r="B1467" t="str">
            <v>פירסומים</v>
          </cell>
          <cell r="C1467">
            <v>368500</v>
          </cell>
          <cell r="D1467">
            <v>499143.5</v>
          </cell>
          <cell r="E1467">
            <v>35498.93</v>
          </cell>
          <cell r="F1467">
            <v>534642.43000000005</v>
          </cell>
          <cell r="G1467">
            <v>-166142.43</v>
          </cell>
          <cell r="H1467">
            <v>145.08000000000001</v>
          </cell>
          <cell r="I1467">
            <v>368500</v>
          </cell>
          <cell r="J1467">
            <v>499143.5</v>
          </cell>
        </row>
        <row r="1468">
          <cell r="A1468">
            <v>1615000562</v>
          </cell>
          <cell r="B1468" t="str">
            <v>הדפסות</v>
          </cell>
          <cell r="C1468">
            <v>1530</v>
          </cell>
          <cell r="D1468">
            <v>165</v>
          </cell>
          <cell r="E1468">
            <v>0</v>
          </cell>
          <cell r="F1468">
            <v>165</v>
          </cell>
          <cell r="G1468">
            <v>1365</v>
          </cell>
          <cell r="H1468">
            <v>10.78</v>
          </cell>
          <cell r="I1468">
            <v>1700</v>
          </cell>
          <cell r="J1468">
            <v>165</v>
          </cell>
        </row>
        <row r="1469">
          <cell r="A1469">
            <v>1615000565</v>
          </cell>
          <cell r="B1469" t="str">
            <v>עובדים שרותיים ומוערכים</v>
          </cell>
          <cell r="C1469">
            <v>9450</v>
          </cell>
          <cell r="D1469">
            <v>6570</v>
          </cell>
          <cell r="E1469">
            <v>0</v>
          </cell>
          <cell r="F1469">
            <v>6570</v>
          </cell>
          <cell r="G1469">
            <v>2880</v>
          </cell>
          <cell r="H1469">
            <v>69.52</v>
          </cell>
          <cell r="I1469">
            <v>10500</v>
          </cell>
          <cell r="J1469">
            <v>6570</v>
          </cell>
        </row>
        <row r="1470">
          <cell r="A1470">
            <v>1615000571</v>
          </cell>
          <cell r="B1470" t="str">
            <v>מיכון וענ"א</v>
          </cell>
          <cell r="C1470">
            <v>158310</v>
          </cell>
          <cell r="D1470">
            <v>175900</v>
          </cell>
          <cell r="E1470">
            <v>0</v>
          </cell>
          <cell r="F1470">
            <v>175900</v>
          </cell>
          <cell r="G1470">
            <v>-17590</v>
          </cell>
          <cell r="H1470">
            <v>111.11</v>
          </cell>
          <cell r="I1470">
            <v>175900</v>
          </cell>
          <cell r="J1470">
            <v>175900</v>
          </cell>
        </row>
        <row r="1471">
          <cell r="A1471">
            <v>1615000580</v>
          </cell>
          <cell r="B1471" t="str">
            <v>בדיקות פסיכוטכניות</v>
          </cell>
          <cell r="C1471">
            <v>162000</v>
          </cell>
          <cell r="D1471">
            <v>58931.8</v>
          </cell>
          <cell r="E1471">
            <v>1497.6</v>
          </cell>
          <cell r="F1471">
            <v>60429.4</v>
          </cell>
          <cell r="G1471">
            <v>101570.6</v>
          </cell>
          <cell r="H1471">
            <v>37.299999999999997</v>
          </cell>
          <cell r="I1471">
            <v>180000</v>
          </cell>
          <cell r="J1471">
            <v>58931.8</v>
          </cell>
        </row>
        <row r="1472">
          <cell r="A1472">
            <v>1615000581</v>
          </cell>
          <cell r="B1472" t="str">
            <v>בדיקות רפואיות</v>
          </cell>
          <cell r="C1472">
            <v>8550</v>
          </cell>
          <cell r="D1472">
            <v>4893</v>
          </cell>
          <cell r="E1472">
            <v>0</v>
          </cell>
          <cell r="F1472">
            <v>4893</v>
          </cell>
          <cell r="G1472">
            <v>3657</v>
          </cell>
          <cell r="H1472">
            <v>57.22</v>
          </cell>
          <cell r="I1472">
            <v>9500</v>
          </cell>
          <cell r="J1472">
            <v>4893</v>
          </cell>
        </row>
        <row r="1473">
          <cell r="A1473">
            <v>1615000582</v>
          </cell>
          <cell r="B1473" t="str">
            <v>יעוץ משפטי</v>
          </cell>
          <cell r="C1473">
            <v>278100</v>
          </cell>
          <cell r="D1473">
            <v>276338.57</v>
          </cell>
          <cell r="E1473">
            <v>0</v>
          </cell>
          <cell r="F1473">
            <v>276338.57</v>
          </cell>
          <cell r="G1473">
            <v>1761.43</v>
          </cell>
          <cell r="H1473">
            <v>99.36</v>
          </cell>
          <cell r="I1473">
            <v>309000</v>
          </cell>
          <cell r="J1473">
            <v>276338.57</v>
          </cell>
        </row>
        <row r="1474">
          <cell r="A1474">
            <v>1615000755</v>
          </cell>
          <cell r="B1474" t="str">
            <v>מ"מ עובדים חיצוניים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A1475">
            <v>1615000757</v>
          </cell>
          <cell r="B1475" t="str">
            <v>שרותי סיוע לנושאי פנסיה</v>
          </cell>
          <cell r="C1475">
            <v>34200</v>
          </cell>
          <cell r="D1475">
            <v>16321</v>
          </cell>
          <cell r="E1475">
            <v>15420</v>
          </cell>
          <cell r="F1475">
            <v>31741</v>
          </cell>
          <cell r="G1475">
            <v>2459</v>
          </cell>
          <cell r="H1475">
            <v>92.8</v>
          </cell>
          <cell r="I1475">
            <v>38000</v>
          </cell>
          <cell r="J1475">
            <v>16321</v>
          </cell>
        </row>
        <row r="1476">
          <cell r="A1476">
            <v>1615000780</v>
          </cell>
          <cell r="B1476" t="str">
            <v>ארועים לעובדים</v>
          </cell>
          <cell r="C1476">
            <v>612900</v>
          </cell>
          <cell r="D1476">
            <v>475241.76</v>
          </cell>
          <cell r="E1476">
            <v>4636.96</v>
          </cell>
          <cell r="F1476">
            <v>479878.72</v>
          </cell>
          <cell r="G1476">
            <v>133021.28</v>
          </cell>
          <cell r="H1476">
            <v>78.290000000000006</v>
          </cell>
          <cell r="I1476">
            <v>681000</v>
          </cell>
          <cell r="J1476">
            <v>475241.76</v>
          </cell>
        </row>
        <row r="1477">
          <cell r="A1477">
            <v>1615000781</v>
          </cell>
          <cell r="B1477" t="str">
            <v>טיפול  בפנסיונרים</v>
          </cell>
          <cell r="C1477">
            <v>52020</v>
          </cell>
          <cell r="D1477">
            <v>43640.160000000003</v>
          </cell>
          <cell r="E1477">
            <v>5839.69</v>
          </cell>
          <cell r="F1477">
            <v>49479.85</v>
          </cell>
          <cell r="G1477">
            <v>2540.15</v>
          </cell>
          <cell r="H1477">
            <v>95.11</v>
          </cell>
          <cell r="I1477">
            <v>57800</v>
          </cell>
          <cell r="J1477">
            <v>43640.160000000003</v>
          </cell>
        </row>
        <row r="1478">
          <cell r="A1478">
            <v>1615000782</v>
          </cell>
          <cell r="B1478" t="str">
            <v>עובד מצטיין</v>
          </cell>
          <cell r="C1478">
            <v>115100</v>
          </cell>
          <cell r="D1478">
            <v>61829.77</v>
          </cell>
          <cell r="E1478">
            <v>2899.3</v>
          </cell>
          <cell r="F1478">
            <v>64729.07</v>
          </cell>
          <cell r="G1478">
            <v>50370.93</v>
          </cell>
          <cell r="H1478">
            <v>56.23</v>
          </cell>
          <cell r="I1478">
            <v>115100</v>
          </cell>
          <cell r="J1478">
            <v>61829.77</v>
          </cell>
        </row>
        <row r="1479">
          <cell r="A1479">
            <v>1615000783</v>
          </cell>
          <cell r="B1479" t="str">
            <v>השתלמות מקצועית לעובדים</v>
          </cell>
          <cell r="C1479">
            <v>1271500</v>
          </cell>
          <cell r="D1479">
            <v>1136892.6499999999</v>
          </cell>
          <cell r="E1479">
            <v>84240.5</v>
          </cell>
          <cell r="F1479">
            <v>1221133.1499999999</v>
          </cell>
          <cell r="G1479">
            <v>50366.85</v>
          </cell>
          <cell r="H1479">
            <v>96.03</v>
          </cell>
          <cell r="I1479">
            <v>1271500</v>
          </cell>
          <cell r="J1479">
            <v>1136892.6499999999</v>
          </cell>
        </row>
        <row r="1480">
          <cell r="A1480">
            <v>1615000784</v>
          </cell>
          <cell r="B1480" t="str">
            <v>שי לעובדים חדשים</v>
          </cell>
          <cell r="C1480">
            <v>6030</v>
          </cell>
          <cell r="D1480">
            <v>0</v>
          </cell>
          <cell r="E1480">
            <v>0</v>
          </cell>
          <cell r="F1480">
            <v>0</v>
          </cell>
          <cell r="G1480">
            <v>6030</v>
          </cell>
          <cell r="H1480">
            <v>0</v>
          </cell>
          <cell r="I1480">
            <v>6700</v>
          </cell>
          <cell r="J1480">
            <v>0</v>
          </cell>
        </row>
        <row r="1481">
          <cell r="A1481">
            <v>1615000785</v>
          </cell>
          <cell r="B1481" t="str">
            <v>קבוצות ספורט-עיריית חולון</v>
          </cell>
          <cell r="C1481">
            <v>99800</v>
          </cell>
          <cell r="D1481">
            <v>93622.39</v>
          </cell>
          <cell r="E1481">
            <v>2875</v>
          </cell>
          <cell r="F1481">
            <v>96497.39</v>
          </cell>
          <cell r="G1481">
            <v>3302.61</v>
          </cell>
          <cell r="H1481">
            <v>96.69</v>
          </cell>
          <cell r="I1481">
            <v>99800</v>
          </cell>
          <cell r="J1481">
            <v>93622.39</v>
          </cell>
        </row>
        <row r="1482">
          <cell r="A1482">
            <v>1615000786</v>
          </cell>
          <cell r="B1482" t="str">
            <v>פעולות סמנכ"ל</v>
          </cell>
          <cell r="C1482">
            <v>6000</v>
          </cell>
          <cell r="D1482">
            <v>5942.14</v>
          </cell>
          <cell r="E1482">
            <v>0</v>
          </cell>
          <cell r="F1482">
            <v>5942.14</v>
          </cell>
          <cell r="G1482">
            <v>57.86</v>
          </cell>
          <cell r="H1482">
            <v>99.03</v>
          </cell>
          <cell r="I1482">
            <v>6000</v>
          </cell>
          <cell r="J1482">
            <v>5942.14</v>
          </cell>
        </row>
        <row r="1483">
          <cell r="A1483">
            <v>1615000787</v>
          </cell>
          <cell r="B1483" t="str">
            <v>פיתוח משאבי אנוש</v>
          </cell>
          <cell r="C1483">
            <v>148600</v>
          </cell>
          <cell r="D1483">
            <v>134932.35999999999</v>
          </cell>
          <cell r="E1483">
            <v>7906.07</v>
          </cell>
          <cell r="F1483">
            <v>142838.43</v>
          </cell>
          <cell r="G1483">
            <v>5761.57</v>
          </cell>
          <cell r="H1483">
            <v>96.12</v>
          </cell>
          <cell r="I1483">
            <v>148600</v>
          </cell>
          <cell r="J1483">
            <v>134932.35999999999</v>
          </cell>
        </row>
        <row r="1484">
          <cell r="A1484">
            <v>1615000788</v>
          </cell>
          <cell r="B1484" t="str">
            <v>יום עיון לעובדים חדשים</v>
          </cell>
          <cell r="C1484">
            <v>6840</v>
          </cell>
          <cell r="D1484">
            <v>0</v>
          </cell>
          <cell r="E1484">
            <v>0</v>
          </cell>
          <cell r="F1484">
            <v>0</v>
          </cell>
          <cell r="G1484">
            <v>6840</v>
          </cell>
          <cell r="H1484">
            <v>0</v>
          </cell>
          <cell r="I1484">
            <v>7600</v>
          </cell>
          <cell r="J1484">
            <v>0</v>
          </cell>
        </row>
        <row r="1485">
          <cell r="A1485">
            <v>1615000932</v>
          </cell>
          <cell r="B1485" t="str">
            <v>רכישות</v>
          </cell>
          <cell r="C1485">
            <v>3800</v>
          </cell>
          <cell r="D1485">
            <v>3439.21</v>
          </cell>
          <cell r="E1485">
            <v>0</v>
          </cell>
          <cell r="F1485">
            <v>3439.21</v>
          </cell>
          <cell r="G1485">
            <v>360.79</v>
          </cell>
          <cell r="H1485">
            <v>90.5</v>
          </cell>
          <cell r="I1485">
            <v>3800</v>
          </cell>
          <cell r="J1485">
            <v>3439.21</v>
          </cell>
        </row>
        <row r="1486">
          <cell r="A1486">
            <v>1616000110</v>
          </cell>
          <cell r="B1486" t="str">
            <v>השכר הקובע-תקציבית</v>
          </cell>
          <cell r="C1486">
            <v>323700</v>
          </cell>
          <cell r="D1486">
            <v>0</v>
          </cell>
          <cell r="E1486">
            <v>0</v>
          </cell>
          <cell r="F1486">
            <v>0</v>
          </cell>
          <cell r="G1486">
            <v>323700</v>
          </cell>
          <cell r="H1486">
            <v>0</v>
          </cell>
          <cell r="I1486">
            <v>323700</v>
          </cell>
          <cell r="J1486">
            <v>0</v>
          </cell>
        </row>
        <row r="1487">
          <cell r="A1487">
            <v>1616000119</v>
          </cell>
          <cell r="B1487" t="str">
            <v>השכר הקובע-צוברת</v>
          </cell>
          <cell r="C1487">
            <v>305900</v>
          </cell>
          <cell r="D1487">
            <v>245858.87</v>
          </cell>
          <cell r="E1487">
            <v>0</v>
          </cell>
          <cell r="F1487">
            <v>245858.87</v>
          </cell>
          <cell r="G1487">
            <v>60041.13</v>
          </cell>
          <cell r="H1487">
            <v>80.37</v>
          </cell>
          <cell r="I1487">
            <v>305900</v>
          </cell>
          <cell r="J1487">
            <v>245858.87</v>
          </cell>
        </row>
        <row r="1488">
          <cell r="A1488">
            <v>1616000122</v>
          </cell>
          <cell r="B1488" t="str">
            <v>ביגוד</v>
          </cell>
          <cell r="C1488">
            <v>5400</v>
          </cell>
          <cell r="D1488">
            <v>2237</v>
          </cell>
          <cell r="E1488">
            <v>0</v>
          </cell>
          <cell r="F1488">
            <v>2237</v>
          </cell>
          <cell r="G1488">
            <v>3163</v>
          </cell>
          <cell r="H1488">
            <v>41.42</v>
          </cell>
          <cell r="I1488">
            <v>5400</v>
          </cell>
          <cell r="J1488">
            <v>2237</v>
          </cell>
        </row>
        <row r="1489">
          <cell r="A1489">
            <v>1616000126</v>
          </cell>
          <cell r="B1489" t="str">
            <v>דמי הבראה</v>
          </cell>
          <cell r="C1489">
            <v>12300</v>
          </cell>
          <cell r="D1489">
            <v>6959.5</v>
          </cell>
          <cell r="E1489">
            <v>0</v>
          </cell>
          <cell r="F1489">
            <v>6959.5</v>
          </cell>
          <cell r="G1489">
            <v>5340.5</v>
          </cell>
          <cell r="H1489">
            <v>56.58</v>
          </cell>
          <cell r="I1489">
            <v>12300</v>
          </cell>
          <cell r="J1489">
            <v>6959.5</v>
          </cell>
        </row>
        <row r="1490">
          <cell r="A1490">
            <v>1616000130</v>
          </cell>
          <cell r="B1490" t="str">
            <v>שעות נוספות</v>
          </cell>
          <cell r="C1490">
            <v>31600</v>
          </cell>
          <cell r="D1490">
            <v>11629.69</v>
          </cell>
          <cell r="E1490">
            <v>0</v>
          </cell>
          <cell r="F1490">
            <v>11629.69</v>
          </cell>
          <cell r="G1490">
            <v>19970.310000000001</v>
          </cell>
          <cell r="H1490">
            <v>36.799999999999997</v>
          </cell>
          <cell r="I1490">
            <v>31600</v>
          </cell>
          <cell r="J1490">
            <v>11629.69</v>
          </cell>
        </row>
        <row r="1491">
          <cell r="A1491">
            <v>1616000140</v>
          </cell>
          <cell r="B1491" t="str">
            <v>השתתפות באחזקת רכב</v>
          </cell>
          <cell r="C1491">
            <v>35000</v>
          </cell>
          <cell r="D1491">
            <v>36467.480000000003</v>
          </cell>
          <cell r="E1491">
            <v>0</v>
          </cell>
          <cell r="F1491">
            <v>36467.480000000003</v>
          </cell>
          <cell r="G1491">
            <v>-1467.48</v>
          </cell>
          <cell r="H1491">
            <v>104.19</v>
          </cell>
          <cell r="I1491">
            <v>35000</v>
          </cell>
          <cell r="J1491">
            <v>36467.480000000003</v>
          </cell>
        </row>
        <row r="1492">
          <cell r="A1492">
            <v>1616000253</v>
          </cell>
          <cell r="B1492" t="str">
            <v>עובדי חברה</v>
          </cell>
          <cell r="C1492">
            <v>0</v>
          </cell>
          <cell r="D1492">
            <v>2138</v>
          </cell>
          <cell r="E1492">
            <v>0</v>
          </cell>
          <cell r="F1492">
            <v>2138</v>
          </cell>
          <cell r="G1492">
            <v>-2138</v>
          </cell>
          <cell r="H1492">
            <v>0</v>
          </cell>
          <cell r="I1492">
            <v>0</v>
          </cell>
          <cell r="J1492">
            <v>2138</v>
          </cell>
        </row>
        <row r="1493">
          <cell r="A1493">
            <v>1616000350</v>
          </cell>
          <cell r="B1493" t="str">
            <v>ליסינג - 162-58-802</v>
          </cell>
          <cell r="C1493">
            <v>46000</v>
          </cell>
          <cell r="D1493">
            <v>0</v>
          </cell>
          <cell r="E1493">
            <v>0</v>
          </cell>
          <cell r="F1493">
            <v>0</v>
          </cell>
          <cell r="G1493">
            <v>46000</v>
          </cell>
          <cell r="H1493">
            <v>0</v>
          </cell>
          <cell r="I1493">
            <v>46000</v>
          </cell>
          <cell r="J1493">
            <v>0</v>
          </cell>
        </row>
        <row r="1494">
          <cell r="A1494">
            <v>1616000351</v>
          </cell>
          <cell r="B1494" t="str">
            <v>הוצאות - 162-58-802</v>
          </cell>
          <cell r="C1494">
            <v>14000</v>
          </cell>
          <cell r="D1494">
            <v>47.03</v>
          </cell>
          <cell r="E1494">
            <v>0</v>
          </cell>
          <cell r="F1494">
            <v>47.03</v>
          </cell>
          <cell r="G1494">
            <v>13952.97</v>
          </cell>
          <cell r="H1494">
            <v>0.33</v>
          </cell>
          <cell r="I1494">
            <v>14000</v>
          </cell>
          <cell r="J1494">
            <v>47.03</v>
          </cell>
        </row>
        <row r="1495">
          <cell r="A1495">
            <v>1616000470</v>
          </cell>
          <cell r="B1495" t="str">
            <v>אחזקת מכונות משרד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A1496">
            <v>1616000471</v>
          </cell>
          <cell r="B1496" t="str">
            <v>מכשירי כתיבה</v>
          </cell>
          <cell r="C1496">
            <v>1900</v>
          </cell>
          <cell r="D1496">
            <v>1719.81</v>
          </cell>
          <cell r="E1496">
            <v>0</v>
          </cell>
          <cell r="F1496">
            <v>1719.81</v>
          </cell>
          <cell r="G1496">
            <v>180.19</v>
          </cell>
          <cell r="H1496">
            <v>90.51</v>
          </cell>
          <cell r="I1496">
            <v>1900</v>
          </cell>
          <cell r="J1496">
            <v>1719.81</v>
          </cell>
        </row>
        <row r="1497">
          <cell r="A1497">
            <v>1616000511</v>
          </cell>
          <cell r="B1497" t="str">
            <v>אירוח וכיבוד</v>
          </cell>
          <cell r="C1497">
            <v>810</v>
          </cell>
          <cell r="D1497">
            <v>0</v>
          </cell>
          <cell r="E1497">
            <v>0</v>
          </cell>
          <cell r="F1497">
            <v>0</v>
          </cell>
          <cell r="G1497">
            <v>810</v>
          </cell>
          <cell r="H1497">
            <v>0</v>
          </cell>
          <cell r="I1497">
            <v>900</v>
          </cell>
          <cell r="J1497">
            <v>0</v>
          </cell>
        </row>
        <row r="1498">
          <cell r="A1498">
            <v>1616000522</v>
          </cell>
          <cell r="B1498" t="str">
            <v>ספרים ועיתונים</v>
          </cell>
          <cell r="C1498">
            <v>0</v>
          </cell>
          <cell r="D1498">
            <v>0</v>
          </cell>
          <cell r="E1498">
            <v>0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</row>
        <row r="1499">
          <cell r="A1499">
            <v>1616000561</v>
          </cell>
          <cell r="B1499" t="str">
            <v>שיכפולים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</row>
        <row r="1500">
          <cell r="A1500">
            <v>1616000571</v>
          </cell>
          <cell r="B1500" t="str">
            <v>מיכון וענ"א</v>
          </cell>
          <cell r="C1500">
            <v>56790</v>
          </cell>
          <cell r="D1500">
            <v>63100</v>
          </cell>
          <cell r="E1500">
            <v>0</v>
          </cell>
          <cell r="F1500">
            <v>63100</v>
          </cell>
          <cell r="G1500">
            <v>-6310</v>
          </cell>
          <cell r="H1500">
            <v>111.11</v>
          </cell>
          <cell r="I1500">
            <v>63100</v>
          </cell>
          <cell r="J1500">
            <v>63100</v>
          </cell>
        </row>
        <row r="1501">
          <cell r="A1501">
            <v>1616000585</v>
          </cell>
          <cell r="B1501" t="str">
            <v>ממשקים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A1502">
            <v>1616000780</v>
          </cell>
          <cell r="B1502" t="str">
            <v>פיתוח משאבי אנוש</v>
          </cell>
          <cell r="C1502">
            <v>85500</v>
          </cell>
          <cell r="D1502">
            <v>83133.83</v>
          </cell>
          <cell r="E1502">
            <v>6092.58</v>
          </cell>
          <cell r="F1502">
            <v>89226.41</v>
          </cell>
          <cell r="G1502">
            <v>-3726.41</v>
          </cell>
          <cell r="H1502">
            <v>104.35</v>
          </cell>
          <cell r="I1502">
            <v>95000</v>
          </cell>
          <cell r="J1502">
            <v>83133.83</v>
          </cell>
        </row>
        <row r="1503">
          <cell r="A1503">
            <v>1616000781</v>
          </cell>
          <cell r="B1503" t="str">
            <v>השתלמות אמנת שירות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</row>
        <row r="1504">
          <cell r="A1504">
            <v>1616000961</v>
          </cell>
          <cell r="B1504" t="str">
            <v>רז' פעולות ורכישות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</row>
        <row r="1505">
          <cell r="A1505">
            <v>1617000110</v>
          </cell>
          <cell r="B1505" t="str">
            <v>השכר הקובע-תקציבית</v>
          </cell>
          <cell r="C1505">
            <v>195200</v>
          </cell>
          <cell r="D1505">
            <v>0</v>
          </cell>
          <cell r="E1505">
            <v>0</v>
          </cell>
          <cell r="F1505">
            <v>0</v>
          </cell>
          <cell r="G1505">
            <v>195200</v>
          </cell>
          <cell r="H1505">
            <v>0</v>
          </cell>
          <cell r="I1505">
            <v>195200</v>
          </cell>
          <cell r="J1505">
            <v>0</v>
          </cell>
        </row>
        <row r="1506">
          <cell r="A1506">
            <v>1617000119</v>
          </cell>
          <cell r="B1506" t="str">
            <v>השכר הקובע-צוברת</v>
          </cell>
          <cell r="C1506">
            <v>4150000</v>
          </cell>
          <cell r="D1506">
            <v>3954801.86</v>
          </cell>
          <cell r="E1506">
            <v>0</v>
          </cell>
          <cell r="F1506">
            <v>3954801.86</v>
          </cell>
          <cell r="G1506">
            <v>195198.14</v>
          </cell>
          <cell r="H1506">
            <v>95.29</v>
          </cell>
          <cell r="I1506">
            <v>4150000</v>
          </cell>
          <cell r="J1506">
            <v>3954801.86</v>
          </cell>
        </row>
        <row r="1507">
          <cell r="A1507">
            <v>1617000122</v>
          </cell>
          <cell r="B1507" t="str">
            <v>ביגוד</v>
          </cell>
          <cell r="C1507">
            <v>30800</v>
          </cell>
          <cell r="D1507">
            <v>30079.1</v>
          </cell>
          <cell r="E1507">
            <v>0</v>
          </cell>
          <cell r="F1507">
            <v>30079.1</v>
          </cell>
          <cell r="G1507">
            <v>720.9</v>
          </cell>
          <cell r="H1507">
            <v>97.65</v>
          </cell>
          <cell r="I1507">
            <v>30800</v>
          </cell>
          <cell r="J1507">
            <v>30079.1</v>
          </cell>
        </row>
        <row r="1508">
          <cell r="A1508">
            <v>1617000126</v>
          </cell>
          <cell r="B1508" t="str">
            <v>דמי הבראה</v>
          </cell>
          <cell r="C1508">
            <v>72500</v>
          </cell>
          <cell r="D1508">
            <v>75149.37</v>
          </cell>
          <cell r="E1508">
            <v>0</v>
          </cell>
          <cell r="F1508">
            <v>75149.37</v>
          </cell>
          <cell r="G1508">
            <v>-2649.37</v>
          </cell>
          <cell r="H1508">
            <v>103.65</v>
          </cell>
          <cell r="I1508">
            <v>72500</v>
          </cell>
          <cell r="J1508">
            <v>75149.37</v>
          </cell>
        </row>
        <row r="1509">
          <cell r="A1509">
            <v>1617000130</v>
          </cell>
          <cell r="B1509" t="str">
            <v>שעות נוספות</v>
          </cell>
          <cell r="C1509">
            <v>13800</v>
          </cell>
          <cell r="D1509">
            <v>7563.41</v>
          </cell>
          <cell r="E1509">
            <v>0</v>
          </cell>
          <cell r="F1509">
            <v>7563.41</v>
          </cell>
          <cell r="G1509">
            <v>6236.59</v>
          </cell>
          <cell r="H1509">
            <v>54.8</v>
          </cell>
          <cell r="I1509">
            <v>13800</v>
          </cell>
          <cell r="J1509">
            <v>7563.41</v>
          </cell>
        </row>
        <row r="1510">
          <cell r="A1510">
            <v>1617000140</v>
          </cell>
          <cell r="B1510" t="str">
            <v>השתתפות באחזקת רכב</v>
          </cell>
          <cell r="C1510">
            <v>322200</v>
          </cell>
          <cell r="D1510">
            <v>328078.26</v>
          </cell>
          <cell r="E1510">
            <v>0</v>
          </cell>
          <cell r="F1510">
            <v>328078.26</v>
          </cell>
          <cell r="G1510">
            <v>-5878.26</v>
          </cell>
          <cell r="H1510">
            <v>101.82</v>
          </cell>
          <cell r="I1510">
            <v>322200</v>
          </cell>
          <cell r="J1510">
            <v>328078.26</v>
          </cell>
        </row>
        <row r="1511">
          <cell r="A1511">
            <v>1617000253</v>
          </cell>
          <cell r="B1511" t="str">
            <v>עובדים חיצוניים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A1512">
            <v>1617000350</v>
          </cell>
          <cell r="B1512" t="str">
            <v>ליסינג - 300-14-002</v>
          </cell>
          <cell r="C1512">
            <v>48000</v>
          </cell>
          <cell r="D1512">
            <v>74827.72</v>
          </cell>
          <cell r="E1512">
            <v>0</v>
          </cell>
          <cell r="F1512">
            <v>74827.72</v>
          </cell>
          <cell r="G1512">
            <v>-26827.72</v>
          </cell>
          <cell r="H1512">
            <v>155.88999999999999</v>
          </cell>
          <cell r="I1512">
            <v>48000</v>
          </cell>
          <cell r="J1512">
            <v>74827.72</v>
          </cell>
        </row>
        <row r="1513">
          <cell r="A1513">
            <v>1617000351</v>
          </cell>
          <cell r="B1513" t="str">
            <v>הוצאות - 300-14-002</v>
          </cell>
          <cell r="C1513">
            <v>18000</v>
          </cell>
          <cell r="D1513">
            <v>16547.57</v>
          </cell>
          <cell r="E1513">
            <v>0</v>
          </cell>
          <cell r="F1513">
            <v>16547.57</v>
          </cell>
          <cell r="G1513">
            <v>1452.43</v>
          </cell>
          <cell r="H1513">
            <v>91.93</v>
          </cell>
          <cell r="I1513">
            <v>18000</v>
          </cell>
          <cell r="J1513">
            <v>16547.57</v>
          </cell>
        </row>
        <row r="1514">
          <cell r="A1514">
            <v>1617000470</v>
          </cell>
          <cell r="B1514" t="str">
            <v>אחזקת מכונות משרד</v>
          </cell>
          <cell r="C1514">
            <v>2400</v>
          </cell>
          <cell r="D1514">
            <v>1349.35</v>
          </cell>
          <cell r="E1514">
            <v>0</v>
          </cell>
          <cell r="F1514">
            <v>1349.35</v>
          </cell>
          <cell r="G1514">
            <v>1050.6500000000001</v>
          </cell>
          <cell r="H1514">
            <v>56.22</v>
          </cell>
          <cell r="I1514">
            <v>2400</v>
          </cell>
          <cell r="J1514">
            <v>1349.35</v>
          </cell>
        </row>
        <row r="1515">
          <cell r="A1515">
            <v>1617000471</v>
          </cell>
          <cell r="B1515" t="str">
            <v>מכשירי כתיבה</v>
          </cell>
          <cell r="C1515">
            <v>28500</v>
          </cell>
          <cell r="D1515">
            <v>27994.22</v>
          </cell>
          <cell r="E1515">
            <v>0</v>
          </cell>
          <cell r="F1515">
            <v>27994.22</v>
          </cell>
          <cell r="G1515">
            <v>505.78</v>
          </cell>
          <cell r="H1515">
            <v>98.22</v>
          </cell>
          <cell r="I1515">
            <v>28500</v>
          </cell>
          <cell r="J1515">
            <v>27994.22</v>
          </cell>
        </row>
        <row r="1516">
          <cell r="A1516">
            <v>1617000511</v>
          </cell>
          <cell r="B1516" t="str">
            <v>אירוח וכיבוד</v>
          </cell>
          <cell r="C1516">
            <v>8000</v>
          </cell>
          <cell r="D1516">
            <v>7978.94</v>
          </cell>
          <cell r="E1516">
            <v>0</v>
          </cell>
          <cell r="F1516">
            <v>7978.94</v>
          </cell>
          <cell r="G1516">
            <v>21.06</v>
          </cell>
          <cell r="H1516">
            <v>99.73</v>
          </cell>
          <cell r="I1516">
            <v>8000</v>
          </cell>
          <cell r="J1516">
            <v>7978.94</v>
          </cell>
        </row>
        <row r="1517">
          <cell r="A1517">
            <v>1617000512</v>
          </cell>
          <cell r="B1517" t="str">
            <v>נסיעות ואש"ל</v>
          </cell>
          <cell r="C1517">
            <v>800</v>
          </cell>
          <cell r="D1517">
            <v>849</v>
          </cell>
          <cell r="E1517">
            <v>0</v>
          </cell>
          <cell r="F1517">
            <v>849</v>
          </cell>
          <cell r="G1517">
            <v>-49</v>
          </cell>
          <cell r="H1517">
            <v>106.12</v>
          </cell>
          <cell r="I1517">
            <v>800</v>
          </cell>
          <cell r="J1517">
            <v>849</v>
          </cell>
        </row>
        <row r="1518">
          <cell r="A1518">
            <v>1617000522</v>
          </cell>
          <cell r="B1518" t="str">
            <v>ספרים ועיתונים</v>
          </cell>
          <cell r="C1518">
            <v>3800</v>
          </cell>
          <cell r="D1518">
            <v>5371.9</v>
          </cell>
          <cell r="E1518">
            <v>0</v>
          </cell>
          <cell r="F1518">
            <v>5371.9</v>
          </cell>
          <cell r="G1518">
            <v>-1571.9</v>
          </cell>
          <cell r="H1518">
            <v>141.36000000000001</v>
          </cell>
          <cell r="I1518">
            <v>3800</v>
          </cell>
          <cell r="J1518">
            <v>5371.9</v>
          </cell>
        </row>
        <row r="1519">
          <cell r="A1519">
            <v>1617000525</v>
          </cell>
          <cell r="B1519" t="str">
            <v>רכישת תוכנות וידע</v>
          </cell>
          <cell r="C1519">
            <v>18000</v>
          </cell>
          <cell r="D1519">
            <v>14499</v>
          </cell>
          <cell r="E1519">
            <v>0</v>
          </cell>
          <cell r="F1519">
            <v>14499</v>
          </cell>
          <cell r="G1519">
            <v>3501</v>
          </cell>
          <cell r="H1519">
            <v>80.55</v>
          </cell>
          <cell r="I1519">
            <v>20000</v>
          </cell>
          <cell r="J1519">
            <v>14499</v>
          </cell>
        </row>
        <row r="1520">
          <cell r="A1520">
            <v>1617000544</v>
          </cell>
          <cell r="B1520" t="str">
            <v>הוצאות דאר</v>
          </cell>
          <cell r="C1520">
            <v>4320</v>
          </cell>
          <cell r="D1520">
            <v>639.78</v>
          </cell>
          <cell r="E1520">
            <v>0</v>
          </cell>
          <cell r="F1520">
            <v>639.78</v>
          </cell>
          <cell r="G1520">
            <v>3680.22</v>
          </cell>
          <cell r="H1520">
            <v>14.8</v>
          </cell>
          <cell r="I1520">
            <v>4800</v>
          </cell>
          <cell r="J1520">
            <v>639.78</v>
          </cell>
        </row>
        <row r="1521">
          <cell r="A1521">
            <v>1617000561</v>
          </cell>
          <cell r="B1521" t="str">
            <v>שיכפולים</v>
          </cell>
          <cell r="C1521">
            <v>900</v>
          </cell>
          <cell r="D1521">
            <v>385</v>
          </cell>
          <cell r="E1521">
            <v>0</v>
          </cell>
          <cell r="F1521">
            <v>385</v>
          </cell>
          <cell r="G1521">
            <v>515</v>
          </cell>
          <cell r="H1521">
            <v>42.77</v>
          </cell>
          <cell r="I1521">
            <v>1000</v>
          </cell>
          <cell r="J1521">
            <v>385</v>
          </cell>
        </row>
        <row r="1522">
          <cell r="A1522">
            <v>1617000571</v>
          </cell>
          <cell r="B1522" t="str">
            <v>מיכון וענ"א</v>
          </cell>
          <cell r="C1522">
            <v>141210</v>
          </cell>
          <cell r="D1522">
            <v>156900</v>
          </cell>
          <cell r="E1522">
            <v>0</v>
          </cell>
          <cell r="F1522">
            <v>156900</v>
          </cell>
          <cell r="G1522">
            <v>-15690</v>
          </cell>
          <cell r="H1522">
            <v>111.11</v>
          </cell>
          <cell r="I1522">
            <v>156900</v>
          </cell>
          <cell r="J1522">
            <v>156900</v>
          </cell>
        </row>
        <row r="1523">
          <cell r="A1523">
            <v>1617000581</v>
          </cell>
          <cell r="B1523" t="str">
            <v>ייעוץ משפטי</v>
          </cell>
          <cell r="C1523">
            <v>1075000</v>
          </cell>
          <cell r="D1523">
            <v>676165.09</v>
          </cell>
          <cell r="E1523">
            <v>383662.25</v>
          </cell>
          <cell r="F1523">
            <v>1059827.3400000001</v>
          </cell>
          <cell r="G1523">
            <v>15172.66</v>
          </cell>
          <cell r="H1523">
            <v>98.58</v>
          </cell>
          <cell r="I1523">
            <v>1075000</v>
          </cell>
          <cell r="J1523">
            <v>676165.09</v>
          </cell>
        </row>
        <row r="1524">
          <cell r="A1524">
            <v>1617000582</v>
          </cell>
          <cell r="B1524" t="str">
            <v>הוצאות משפטיות</v>
          </cell>
          <cell r="C1524">
            <v>190000</v>
          </cell>
          <cell r="D1524">
            <v>121728.09</v>
          </cell>
          <cell r="E1524">
            <v>0</v>
          </cell>
          <cell r="F1524">
            <v>121728.09</v>
          </cell>
          <cell r="G1524">
            <v>68271.91</v>
          </cell>
          <cell r="H1524">
            <v>64.06</v>
          </cell>
          <cell r="I1524">
            <v>190000</v>
          </cell>
          <cell r="J1524">
            <v>121728.09</v>
          </cell>
        </row>
        <row r="1525">
          <cell r="A1525">
            <v>1617000741</v>
          </cell>
          <cell r="B1525" t="str">
            <v>כריכת ספרים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A1526">
            <v>1617000781</v>
          </cell>
          <cell r="B1526" t="str">
            <v>פעולות סמנכ"ל</v>
          </cell>
          <cell r="C1526">
            <v>6000</v>
          </cell>
          <cell r="D1526">
            <v>6186.89</v>
          </cell>
          <cell r="E1526">
            <v>0</v>
          </cell>
          <cell r="F1526">
            <v>6186.89</v>
          </cell>
          <cell r="G1526">
            <v>-186.89</v>
          </cell>
          <cell r="H1526">
            <v>103.11</v>
          </cell>
          <cell r="I1526">
            <v>6000</v>
          </cell>
          <cell r="J1526">
            <v>6186.89</v>
          </cell>
        </row>
        <row r="1527">
          <cell r="A1527">
            <v>1618000110</v>
          </cell>
          <cell r="B1527" t="str">
            <v>השכר הקובע-תקציבית</v>
          </cell>
          <cell r="C1527">
            <v>173700</v>
          </cell>
          <cell r="D1527">
            <v>174420.65</v>
          </cell>
          <cell r="E1527">
            <v>0</v>
          </cell>
          <cell r="F1527">
            <v>174420.65</v>
          </cell>
          <cell r="G1527">
            <v>-720.65</v>
          </cell>
          <cell r="H1527">
            <v>100.41</v>
          </cell>
          <cell r="I1527">
            <v>173700</v>
          </cell>
          <cell r="J1527">
            <v>174420.65</v>
          </cell>
        </row>
        <row r="1528">
          <cell r="A1528">
            <v>1618000119</v>
          </cell>
          <cell r="B1528" t="str">
            <v>השכר הקובע-צוברת</v>
          </cell>
          <cell r="C1528">
            <v>767600</v>
          </cell>
          <cell r="D1528">
            <v>666975.72</v>
          </cell>
          <cell r="E1528">
            <v>0</v>
          </cell>
          <cell r="F1528">
            <v>666975.72</v>
          </cell>
          <cell r="G1528">
            <v>100624.28</v>
          </cell>
          <cell r="H1528">
            <v>86.89</v>
          </cell>
          <cell r="I1528">
            <v>767600</v>
          </cell>
          <cell r="J1528">
            <v>666975.72</v>
          </cell>
        </row>
        <row r="1529">
          <cell r="A1529">
            <v>1618000122</v>
          </cell>
          <cell r="B1529" t="str">
            <v>ביגוד</v>
          </cell>
          <cell r="C1529">
            <v>22100</v>
          </cell>
          <cell r="D1529">
            <v>10470.52</v>
          </cell>
          <cell r="E1529">
            <v>0</v>
          </cell>
          <cell r="F1529">
            <v>10470.52</v>
          </cell>
          <cell r="G1529">
            <v>11629.48</v>
          </cell>
          <cell r="H1529">
            <v>47.37</v>
          </cell>
          <cell r="I1529">
            <v>22100</v>
          </cell>
          <cell r="J1529">
            <v>10470.52</v>
          </cell>
        </row>
        <row r="1530">
          <cell r="A1530">
            <v>1618000126</v>
          </cell>
          <cell r="B1530" t="str">
            <v>דמי הבראה</v>
          </cell>
          <cell r="C1530">
            <v>23900</v>
          </cell>
          <cell r="D1530">
            <v>23024.83</v>
          </cell>
          <cell r="E1530">
            <v>0</v>
          </cell>
          <cell r="F1530">
            <v>23024.83</v>
          </cell>
          <cell r="G1530">
            <v>875.17</v>
          </cell>
          <cell r="H1530">
            <v>96.33</v>
          </cell>
          <cell r="I1530">
            <v>23900</v>
          </cell>
          <cell r="J1530">
            <v>23024.83</v>
          </cell>
        </row>
        <row r="1531">
          <cell r="A1531">
            <v>1618000140</v>
          </cell>
          <cell r="B1531" t="str">
            <v>השתתפות באחזקת רכב</v>
          </cell>
          <cell r="C1531">
            <v>73800</v>
          </cell>
          <cell r="D1531">
            <v>72041.919999999998</v>
          </cell>
          <cell r="E1531">
            <v>0</v>
          </cell>
          <cell r="F1531">
            <v>72041.919999999998</v>
          </cell>
          <cell r="G1531">
            <v>1758.08</v>
          </cell>
          <cell r="H1531">
            <v>97.61</v>
          </cell>
          <cell r="I1531">
            <v>73800</v>
          </cell>
          <cell r="J1531">
            <v>72041.919999999998</v>
          </cell>
        </row>
        <row r="1532">
          <cell r="A1532">
            <v>1618000253</v>
          </cell>
          <cell r="B1532" t="str">
            <v>עובדים חיצוניים</v>
          </cell>
          <cell r="C1532">
            <v>0</v>
          </cell>
          <cell r="D1532">
            <v>0</v>
          </cell>
          <cell r="E1532">
            <v>0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</row>
        <row r="1533">
          <cell r="A1533">
            <v>1618000471</v>
          </cell>
          <cell r="B1533" t="str">
            <v>מכשירי כתיבה</v>
          </cell>
          <cell r="C1533">
            <v>3400</v>
          </cell>
          <cell r="D1533">
            <v>3383.19</v>
          </cell>
          <cell r="E1533">
            <v>0</v>
          </cell>
          <cell r="F1533">
            <v>3383.19</v>
          </cell>
          <cell r="G1533">
            <v>16.809999999999999</v>
          </cell>
          <cell r="H1533">
            <v>99.5</v>
          </cell>
          <cell r="I1533">
            <v>3400</v>
          </cell>
          <cell r="J1533">
            <v>3383.19</v>
          </cell>
        </row>
        <row r="1534">
          <cell r="A1534">
            <v>1618000511</v>
          </cell>
          <cell r="B1534" t="str">
            <v>אירוח וכיבוד</v>
          </cell>
          <cell r="C1534">
            <v>1100</v>
          </cell>
          <cell r="D1534">
            <v>940.48</v>
          </cell>
          <cell r="E1534">
            <v>0</v>
          </cell>
          <cell r="F1534">
            <v>940.48</v>
          </cell>
          <cell r="G1534">
            <v>159.52000000000001</v>
          </cell>
          <cell r="H1534">
            <v>85.49</v>
          </cell>
          <cell r="I1534">
            <v>1100</v>
          </cell>
          <cell r="J1534">
            <v>940.48</v>
          </cell>
        </row>
        <row r="1535">
          <cell r="A1535">
            <v>1618000522</v>
          </cell>
          <cell r="B1535" t="str">
            <v>ספרים ועיתונים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A1536">
            <v>1618000544</v>
          </cell>
          <cell r="B1536" t="str">
            <v>הוצאות דאר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</row>
        <row r="1537">
          <cell r="A1537">
            <v>1618000550</v>
          </cell>
          <cell r="B1537" t="str">
            <v>פרסום הליכות ג'יין</v>
          </cell>
          <cell r="C1537">
            <v>22500</v>
          </cell>
          <cell r="D1537">
            <v>18135</v>
          </cell>
          <cell r="E1537">
            <v>0</v>
          </cell>
          <cell r="F1537">
            <v>18135</v>
          </cell>
          <cell r="G1537">
            <v>4365</v>
          </cell>
          <cell r="H1537">
            <v>80.599999999999994</v>
          </cell>
          <cell r="I1537">
            <v>25000</v>
          </cell>
          <cell r="J1537">
            <v>18135</v>
          </cell>
        </row>
        <row r="1538">
          <cell r="A1538">
            <v>1618000562</v>
          </cell>
          <cell r="B1538" t="str">
            <v>שנתון סטטיסטי</v>
          </cell>
          <cell r="C1538">
            <v>54000</v>
          </cell>
          <cell r="D1538">
            <v>1350</v>
          </cell>
          <cell r="E1538">
            <v>9450</v>
          </cell>
          <cell r="F1538">
            <v>10800</v>
          </cell>
          <cell r="G1538">
            <v>43200</v>
          </cell>
          <cell r="H1538">
            <v>20</v>
          </cell>
          <cell r="I1538">
            <v>60000</v>
          </cell>
          <cell r="J1538">
            <v>1350</v>
          </cell>
        </row>
        <row r="1539">
          <cell r="A1539">
            <v>1618000571</v>
          </cell>
          <cell r="B1539" t="str">
            <v>מיכון וענ"א</v>
          </cell>
          <cell r="C1539">
            <v>56790</v>
          </cell>
          <cell r="D1539">
            <v>63100</v>
          </cell>
          <cell r="E1539">
            <v>0</v>
          </cell>
          <cell r="F1539">
            <v>63100</v>
          </cell>
          <cell r="G1539">
            <v>-6310</v>
          </cell>
          <cell r="H1539">
            <v>111.11</v>
          </cell>
          <cell r="I1539">
            <v>63100</v>
          </cell>
          <cell r="J1539">
            <v>63100</v>
          </cell>
        </row>
        <row r="1540">
          <cell r="A1540">
            <v>1618000580</v>
          </cell>
          <cell r="B1540" t="str">
            <v>סקרים</v>
          </cell>
          <cell r="C1540">
            <v>99000</v>
          </cell>
          <cell r="D1540">
            <v>4660</v>
          </cell>
          <cell r="E1540">
            <v>0</v>
          </cell>
          <cell r="F1540">
            <v>4660</v>
          </cell>
          <cell r="G1540">
            <v>94340</v>
          </cell>
          <cell r="H1540">
            <v>4.7</v>
          </cell>
          <cell r="I1540">
            <v>110000</v>
          </cell>
          <cell r="J1540">
            <v>4660</v>
          </cell>
        </row>
        <row r="1541">
          <cell r="A1541">
            <v>1618000582</v>
          </cell>
          <cell r="B1541" t="str">
            <v>ריכוז נתונים ומידע</v>
          </cell>
          <cell r="C1541">
            <v>46170</v>
          </cell>
          <cell r="D1541">
            <v>40865.68</v>
          </cell>
          <cell r="E1541">
            <v>0</v>
          </cell>
          <cell r="F1541">
            <v>40865.68</v>
          </cell>
          <cell r="G1541">
            <v>5304.32</v>
          </cell>
          <cell r="H1541">
            <v>88.51</v>
          </cell>
          <cell r="I1541">
            <v>51300</v>
          </cell>
          <cell r="J1541">
            <v>40865.68</v>
          </cell>
        </row>
        <row r="1542">
          <cell r="A1542">
            <v>1618000780</v>
          </cell>
          <cell r="B1542" t="str">
            <v>עבוד נתונים לשנתון</v>
          </cell>
          <cell r="C1542">
            <v>0</v>
          </cell>
          <cell r="D1542">
            <v>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</row>
        <row r="1543">
          <cell r="A1543">
            <v>1618000781</v>
          </cell>
          <cell r="B1543" t="str">
            <v>תוכנית עבודה</v>
          </cell>
          <cell r="C1543">
            <v>63000</v>
          </cell>
          <cell r="D1543">
            <v>0</v>
          </cell>
          <cell r="E1543">
            <v>0</v>
          </cell>
          <cell r="F1543">
            <v>0</v>
          </cell>
          <cell r="G1543">
            <v>63000</v>
          </cell>
          <cell r="H1543">
            <v>0</v>
          </cell>
          <cell r="I1543">
            <v>70000</v>
          </cell>
          <cell r="J1543">
            <v>0</v>
          </cell>
        </row>
        <row r="1544">
          <cell r="A1544">
            <v>1619000130</v>
          </cell>
          <cell r="B1544" t="str">
            <v>שעות נוספות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</row>
        <row r="1545">
          <cell r="A1545">
            <v>1619000210</v>
          </cell>
          <cell r="B1545" t="str">
            <v>השכר הקובע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</row>
        <row r="1546">
          <cell r="A1546">
            <v>1619000980</v>
          </cell>
          <cell r="B1546" t="str">
            <v>בחירות:רשות מקומית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A1547">
            <v>1619000981</v>
          </cell>
          <cell r="B1547" t="str">
            <v>שכר בחירות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</row>
        <row r="1548">
          <cell r="A1548">
            <v>1621100110</v>
          </cell>
          <cell r="B1548" t="str">
            <v>השכר הקובע-תקציבית</v>
          </cell>
          <cell r="C1548">
            <v>0</v>
          </cell>
          <cell r="D1548">
            <v>0</v>
          </cell>
          <cell r="E1548">
            <v>0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0</v>
          </cell>
        </row>
        <row r="1549">
          <cell r="A1549">
            <v>1621100119</v>
          </cell>
          <cell r="B1549" t="str">
            <v>השכר הקובע-צוברת</v>
          </cell>
          <cell r="C1549">
            <v>1060200</v>
          </cell>
          <cell r="D1549">
            <v>951937.18</v>
          </cell>
          <cell r="E1549">
            <v>0</v>
          </cell>
          <cell r="F1549">
            <v>951937.18</v>
          </cell>
          <cell r="G1549">
            <v>108262.82</v>
          </cell>
          <cell r="H1549">
            <v>89.78</v>
          </cell>
          <cell r="I1549">
            <v>1060200</v>
          </cell>
          <cell r="J1549">
            <v>951937.18</v>
          </cell>
        </row>
        <row r="1550">
          <cell r="A1550">
            <v>1621100122</v>
          </cell>
          <cell r="B1550" t="str">
            <v>ביגוד</v>
          </cell>
          <cell r="C1550">
            <v>7000</v>
          </cell>
          <cell r="D1550">
            <v>6711</v>
          </cell>
          <cell r="E1550">
            <v>0</v>
          </cell>
          <cell r="F1550">
            <v>6711</v>
          </cell>
          <cell r="G1550">
            <v>289</v>
          </cell>
          <cell r="H1550">
            <v>95.87</v>
          </cell>
          <cell r="I1550">
            <v>7000</v>
          </cell>
          <cell r="J1550">
            <v>6711</v>
          </cell>
        </row>
        <row r="1551">
          <cell r="A1551">
            <v>1621100126</v>
          </cell>
          <cell r="B1551" t="str">
            <v>דמי הבראה</v>
          </cell>
          <cell r="C1551">
            <v>16900</v>
          </cell>
          <cell r="D1551">
            <v>17062</v>
          </cell>
          <cell r="E1551">
            <v>0</v>
          </cell>
          <cell r="F1551">
            <v>17062</v>
          </cell>
          <cell r="G1551">
            <v>-162</v>
          </cell>
          <cell r="H1551">
            <v>100.95</v>
          </cell>
          <cell r="I1551">
            <v>16900</v>
          </cell>
          <cell r="J1551">
            <v>17062</v>
          </cell>
        </row>
        <row r="1552">
          <cell r="A1552">
            <v>1621100130</v>
          </cell>
          <cell r="B1552" t="str">
            <v>שעות נוספות</v>
          </cell>
          <cell r="C1552">
            <v>4000</v>
          </cell>
          <cell r="D1552">
            <v>0</v>
          </cell>
          <cell r="E1552">
            <v>0</v>
          </cell>
          <cell r="F1552">
            <v>0</v>
          </cell>
          <cell r="G1552">
            <v>4000</v>
          </cell>
          <cell r="H1552">
            <v>0</v>
          </cell>
          <cell r="I1552">
            <v>4000</v>
          </cell>
          <cell r="J1552">
            <v>0</v>
          </cell>
        </row>
        <row r="1553">
          <cell r="A1553">
            <v>1621100140</v>
          </cell>
          <cell r="B1553" t="str">
            <v>השתתפות באחזקת רכב</v>
          </cell>
          <cell r="C1553">
            <v>90000</v>
          </cell>
          <cell r="D1553">
            <v>86743.52</v>
          </cell>
          <cell r="E1553">
            <v>0</v>
          </cell>
          <cell r="F1553">
            <v>86743.52</v>
          </cell>
          <cell r="G1553">
            <v>3256.48</v>
          </cell>
          <cell r="H1553">
            <v>96.38</v>
          </cell>
          <cell r="I1553">
            <v>90000</v>
          </cell>
          <cell r="J1553">
            <v>86743.52</v>
          </cell>
        </row>
        <row r="1554">
          <cell r="A1554">
            <v>1621100253</v>
          </cell>
          <cell r="B1554" t="str">
            <v>עובדים חיצוניים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</row>
        <row r="1555">
          <cell r="A1555">
            <v>1621100350</v>
          </cell>
          <cell r="B1555" t="str">
            <v>ליסינג - 28-352-33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A1556">
            <v>1621100351</v>
          </cell>
          <cell r="B1556" t="str">
            <v>הוצאות - 28-352-33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</row>
        <row r="1557">
          <cell r="A1557">
            <v>1621100470</v>
          </cell>
          <cell r="B1557" t="str">
            <v>אחזקת מכונות משרד</v>
          </cell>
          <cell r="C1557">
            <v>6030</v>
          </cell>
          <cell r="D1557">
            <v>1820.48</v>
          </cell>
          <cell r="E1557">
            <v>0</v>
          </cell>
          <cell r="F1557">
            <v>1820.48</v>
          </cell>
          <cell r="G1557">
            <v>4209.5200000000004</v>
          </cell>
          <cell r="H1557">
            <v>30.19</v>
          </cell>
          <cell r="I1557">
            <v>6700</v>
          </cell>
          <cell r="J1557">
            <v>1820.48</v>
          </cell>
        </row>
        <row r="1558">
          <cell r="A1558">
            <v>1621100471</v>
          </cell>
          <cell r="B1558" t="str">
            <v>מכשירי כתיבה</v>
          </cell>
          <cell r="C1558">
            <v>8700</v>
          </cell>
          <cell r="D1558">
            <v>6359.08</v>
          </cell>
          <cell r="E1558">
            <v>463.79</v>
          </cell>
          <cell r="F1558">
            <v>6822.87</v>
          </cell>
          <cell r="G1558">
            <v>1877.13</v>
          </cell>
          <cell r="H1558">
            <v>78.42</v>
          </cell>
          <cell r="I1558">
            <v>8700</v>
          </cell>
          <cell r="J1558">
            <v>6359.08</v>
          </cell>
        </row>
        <row r="1559">
          <cell r="A1559">
            <v>1621100492</v>
          </cell>
          <cell r="B1559" t="str">
            <v>השתתפות בעזר 092</v>
          </cell>
          <cell r="C1559">
            <v>225270</v>
          </cell>
          <cell r="D1559">
            <v>242010</v>
          </cell>
          <cell r="E1559">
            <v>0</v>
          </cell>
          <cell r="F1559">
            <v>242010</v>
          </cell>
          <cell r="G1559">
            <v>-16740</v>
          </cell>
          <cell r="H1559">
            <v>107.43</v>
          </cell>
          <cell r="I1559">
            <v>250300</v>
          </cell>
          <cell r="J1559">
            <v>242010</v>
          </cell>
        </row>
        <row r="1560">
          <cell r="A1560">
            <v>1621100511</v>
          </cell>
          <cell r="B1560" t="str">
            <v>אירוח וכיבוד</v>
          </cell>
          <cell r="C1560">
            <v>5700</v>
          </cell>
          <cell r="D1560">
            <v>3581.22</v>
          </cell>
          <cell r="E1560">
            <v>0</v>
          </cell>
          <cell r="F1560">
            <v>3581.22</v>
          </cell>
          <cell r="G1560">
            <v>2118.7800000000002</v>
          </cell>
          <cell r="H1560">
            <v>62.82</v>
          </cell>
          <cell r="I1560">
            <v>5700</v>
          </cell>
          <cell r="J1560">
            <v>3581.22</v>
          </cell>
        </row>
        <row r="1561">
          <cell r="A1561">
            <v>1621100512</v>
          </cell>
          <cell r="B1561" t="str">
            <v>נסיעות ואש"ל</v>
          </cell>
          <cell r="C1561">
            <v>2400</v>
          </cell>
          <cell r="D1561">
            <v>1420</v>
          </cell>
          <cell r="E1561">
            <v>0</v>
          </cell>
          <cell r="F1561">
            <v>1420</v>
          </cell>
          <cell r="G1561">
            <v>980</v>
          </cell>
          <cell r="H1561">
            <v>59.16</v>
          </cell>
          <cell r="I1561">
            <v>2400</v>
          </cell>
          <cell r="J1561">
            <v>1420</v>
          </cell>
        </row>
        <row r="1562">
          <cell r="A1562">
            <v>1621100522</v>
          </cell>
          <cell r="B1562" t="str">
            <v>ספרים ועיתונים</v>
          </cell>
          <cell r="C1562">
            <v>7740</v>
          </cell>
          <cell r="D1562">
            <v>7671.87</v>
          </cell>
          <cell r="E1562">
            <v>0</v>
          </cell>
          <cell r="F1562">
            <v>7671.87</v>
          </cell>
          <cell r="G1562">
            <v>68.13</v>
          </cell>
          <cell r="H1562">
            <v>99.11</v>
          </cell>
          <cell r="I1562">
            <v>8600</v>
          </cell>
          <cell r="J1562">
            <v>7671.87</v>
          </cell>
        </row>
        <row r="1563">
          <cell r="A1563">
            <v>1621100544</v>
          </cell>
          <cell r="B1563" t="str">
            <v>הוצאות דאר</v>
          </cell>
          <cell r="C1563">
            <v>6030</v>
          </cell>
          <cell r="D1563">
            <v>4536.54</v>
          </cell>
          <cell r="E1563">
            <v>0</v>
          </cell>
          <cell r="F1563">
            <v>4536.54</v>
          </cell>
          <cell r="G1563">
            <v>1493.46</v>
          </cell>
          <cell r="H1563">
            <v>75.23</v>
          </cell>
          <cell r="I1563">
            <v>6700</v>
          </cell>
          <cell r="J1563">
            <v>4536.54</v>
          </cell>
        </row>
        <row r="1564">
          <cell r="A1564">
            <v>1621100550</v>
          </cell>
          <cell r="B1564" t="str">
            <v>פרסומים</v>
          </cell>
          <cell r="C1564">
            <v>4320</v>
          </cell>
          <cell r="D1564">
            <v>0</v>
          </cell>
          <cell r="E1564">
            <v>0</v>
          </cell>
          <cell r="F1564">
            <v>0</v>
          </cell>
          <cell r="G1564">
            <v>4320</v>
          </cell>
          <cell r="H1564">
            <v>0</v>
          </cell>
          <cell r="I1564">
            <v>4800</v>
          </cell>
          <cell r="J1564">
            <v>0</v>
          </cell>
        </row>
        <row r="1565">
          <cell r="A1565">
            <v>1621100562</v>
          </cell>
          <cell r="B1565" t="str">
            <v>הדפסות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</row>
        <row r="1566">
          <cell r="A1566">
            <v>1621100571</v>
          </cell>
          <cell r="B1566" t="str">
            <v>מיכון וענ"א</v>
          </cell>
          <cell r="C1566">
            <v>71190</v>
          </cell>
          <cell r="D1566">
            <v>79100</v>
          </cell>
          <cell r="E1566">
            <v>0</v>
          </cell>
          <cell r="F1566">
            <v>79100</v>
          </cell>
          <cell r="G1566">
            <v>-7910</v>
          </cell>
          <cell r="H1566">
            <v>111.11</v>
          </cell>
          <cell r="I1566">
            <v>79100</v>
          </cell>
          <cell r="J1566">
            <v>79100</v>
          </cell>
        </row>
        <row r="1567">
          <cell r="A1567">
            <v>1621100580</v>
          </cell>
          <cell r="B1567" t="str">
            <v>יעוץ כלכלי</v>
          </cell>
          <cell r="C1567">
            <v>171000</v>
          </cell>
          <cell r="D1567">
            <v>384753.43</v>
          </cell>
          <cell r="E1567">
            <v>0</v>
          </cell>
          <cell r="F1567">
            <v>384753.43</v>
          </cell>
          <cell r="G1567">
            <v>-213753.43</v>
          </cell>
          <cell r="H1567">
            <v>225</v>
          </cell>
          <cell r="I1567">
            <v>190000</v>
          </cell>
          <cell r="J1567">
            <v>384753.43</v>
          </cell>
        </row>
        <row r="1568">
          <cell r="A1568">
            <v>1621100753</v>
          </cell>
          <cell r="B1568" t="str">
            <v>עובדים חיצוניים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</row>
        <row r="1569">
          <cell r="A1569">
            <v>1621100781</v>
          </cell>
          <cell r="B1569" t="str">
            <v>פעולות סמנכ"ל</v>
          </cell>
          <cell r="C1569">
            <v>19600</v>
          </cell>
          <cell r="D1569">
            <v>19015.900000000001</v>
          </cell>
          <cell r="E1569">
            <v>0</v>
          </cell>
          <cell r="F1569">
            <v>19015.900000000001</v>
          </cell>
          <cell r="G1569">
            <v>584.1</v>
          </cell>
          <cell r="H1569">
            <v>97.01</v>
          </cell>
          <cell r="I1569">
            <v>20000</v>
          </cell>
          <cell r="J1569">
            <v>19015.900000000001</v>
          </cell>
        </row>
        <row r="1570">
          <cell r="A1570">
            <v>1621100794</v>
          </cell>
          <cell r="B1570" t="str">
            <v>השתתפויות בעזר 094</v>
          </cell>
          <cell r="C1570">
            <v>5850</v>
          </cell>
          <cell r="D1570">
            <v>7226</v>
          </cell>
          <cell r="E1570">
            <v>0</v>
          </cell>
          <cell r="F1570">
            <v>7226</v>
          </cell>
          <cell r="G1570">
            <v>-1376</v>
          </cell>
          <cell r="H1570">
            <v>123.52</v>
          </cell>
          <cell r="I1570">
            <v>6500</v>
          </cell>
          <cell r="J1570">
            <v>7226</v>
          </cell>
        </row>
        <row r="1571">
          <cell r="A1571">
            <v>1621200110</v>
          </cell>
          <cell r="B1571" t="str">
            <v>השכר הקובע-תקציבית</v>
          </cell>
          <cell r="C1571">
            <v>844300</v>
          </cell>
          <cell r="D1571">
            <v>753292.04</v>
          </cell>
          <cell r="E1571">
            <v>0</v>
          </cell>
          <cell r="F1571">
            <v>753292.04</v>
          </cell>
          <cell r="G1571">
            <v>91007.96</v>
          </cell>
          <cell r="H1571">
            <v>89.22</v>
          </cell>
          <cell r="I1571">
            <v>844300</v>
          </cell>
          <cell r="J1571">
            <v>753292.04</v>
          </cell>
        </row>
        <row r="1572">
          <cell r="A1572">
            <v>1621200119</v>
          </cell>
          <cell r="B1572" t="str">
            <v>השכר הקובע-צוברת</v>
          </cell>
          <cell r="C1572">
            <v>3393200</v>
          </cell>
          <cell r="D1572">
            <v>3493998.39</v>
          </cell>
          <cell r="E1572">
            <v>0</v>
          </cell>
          <cell r="F1572">
            <v>3493998.39</v>
          </cell>
          <cell r="G1572">
            <v>-100798.39</v>
          </cell>
          <cell r="H1572">
            <v>102.97</v>
          </cell>
          <cell r="I1572">
            <v>3393200</v>
          </cell>
          <cell r="J1572">
            <v>3493998.39</v>
          </cell>
        </row>
        <row r="1573">
          <cell r="A1573">
            <v>1621200122</v>
          </cell>
          <cell r="B1573" t="str">
            <v>ביגוד</v>
          </cell>
          <cell r="C1573">
            <v>64300</v>
          </cell>
          <cell r="D1573">
            <v>64053.71</v>
          </cell>
          <cell r="E1573">
            <v>0</v>
          </cell>
          <cell r="F1573">
            <v>64053.71</v>
          </cell>
          <cell r="G1573">
            <v>246.29</v>
          </cell>
          <cell r="H1573">
            <v>99.61</v>
          </cell>
          <cell r="I1573">
            <v>64300</v>
          </cell>
          <cell r="J1573">
            <v>64053.71</v>
          </cell>
        </row>
        <row r="1574">
          <cell r="A1574">
            <v>1621200126</v>
          </cell>
          <cell r="B1574" t="str">
            <v>דמי הבראה</v>
          </cell>
          <cell r="C1574">
            <v>147400</v>
          </cell>
          <cell r="D1574">
            <v>144270.93</v>
          </cell>
          <cell r="E1574">
            <v>0</v>
          </cell>
          <cell r="F1574">
            <v>144270.93</v>
          </cell>
          <cell r="G1574">
            <v>3129.07</v>
          </cell>
          <cell r="H1574">
            <v>97.87</v>
          </cell>
          <cell r="I1574">
            <v>147400</v>
          </cell>
          <cell r="J1574">
            <v>144270.93</v>
          </cell>
        </row>
        <row r="1575">
          <cell r="A1575">
            <v>1621200130</v>
          </cell>
          <cell r="B1575" t="str">
            <v>שעות נוספות</v>
          </cell>
          <cell r="C1575">
            <v>71200</v>
          </cell>
          <cell r="D1575">
            <v>55509.66</v>
          </cell>
          <cell r="E1575">
            <v>0</v>
          </cell>
          <cell r="F1575">
            <v>55509.66</v>
          </cell>
          <cell r="G1575">
            <v>15690.34</v>
          </cell>
          <cell r="H1575">
            <v>77.959999999999994</v>
          </cell>
          <cell r="I1575">
            <v>71200</v>
          </cell>
          <cell r="J1575">
            <v>55509.66</v>
          </cell>
        </row>
        <row r="1576">
          <cell r="A1576">
            <v>1621200140</v>
          </cell>
          <cell r="B1576" t="str">
            <v>השתתפות באחזקת רכב</v>
          </cell>
          <cell r="C1576">
            <v>639200</v>
          </cell>
          <cell r="D1576">
            <v>577146.9</v>
          </cell>
          <cell r="E1576">
            <v>0</v>
          </cell>
          <cell r="F1576">
            <v>577146.9</v>
          </cell>
          <cell r="G1576">
            <v>62053.1</v>
          </cell>
          <cell r="H1576">
            <v>90.29</v>
          </cell>
          <cell r="I1576">
            <v>639200</v>
          </cell>
          <cell r="J1576">
            <v>577146.9</v>
          </cell>
        </row>
        <row r="1577">
          <cell r="A1577">
            <v>1621200253</v>
          </cell>
          <cell r="B1577" t="str">
            <v>עובדים חיצוניים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</row>
        <row r="1578">
          <cell r="A1578">
            <v>1621200350</v>
          </cell>
          <cell r="B1578" t="str">
            <v>ליסינג לשני רכבים</v>
          </cell>
          <cell r="C1578">
            <v>71000</v>
          </cell>
          <cell r="D1578">
            <v>76347.259999999995</v>
          </cell>
          <cell r="E1578">
            <v>0</v>
          </cell>
          <cell r="F1578">
            <v>76347.259999999995</v>
          </cell>
          <cell r="G1578">
            <v>-5347.26</v>
          </cell>
          <cell r="H1578">
            <v>107.53</v>
          </cell>
          <cell r="I1578">
            <v>71000</v>
          </cell>
          <cell r="J1578">
            <v>76347.259999999995</v>
          </cell>
        </row>
        <row r="1579">
          <cell r="A1579">
            <v>1621200351</v>
          </cell>
          <cell r="B1579" t="str">
            <v>הוצאות ליסינג לשני רכבים</v>
          </cell>
          <cell r="C1579">
            <v>29500</v>
          </cell>
          <cell r="D1579">
            <v>30816.080000000002</v>
          </cell>
          <cell r="E1579">
            <v>0</v>
          </cell>
          <cell r="F1579">
            <v>30816.080000000002</v>
          </cell>
          <cell r="G1579">
            <v>-1316.08</v>
          </cell>
          <cell r="H1579">
            <v>104.46</v>
          </cell>
          <cell r="I1579">
            <v>29500</v>
          </cell>
          <cell r="J1579">
            <v>30816.080000000002</v>
          </cell>
        </row>
        <row r="1580">
          <cell r="A1580">
            <v>1621200470</v>
          </cell>
          <cell r="B1580" t="str">
            <v>אחזקת מכונות משרד</v>
          </cell>
          <cell r="C1580">
            <v>990</v>
          </cell>
          <cell r="D1580">
            <v>604.91999999999996</v>
          </cell>
          <cell r="E1580">
            <v>0</v>
          </cell>
          <cell r="F1580">
            <v>604.91999999999996</v>
          </cell>
          <cell r="G1580">
            <v>385.08</v>
          </cell>
          <cell r="H1580">
            <v>61.1</v>
          </cell>
          <cell r="I1580">
            <v>1100</v>
          </cell>
          <cell r="J1580">
            <v>604.91999999999996</v>
          </cell>
        </row>
        <row r="1581">
          <cell r="A1581">
            <v>1621200471</v>
          </cell>
          <cell r="B1581" t="str">
            <v>מכשירי כתיבה</v>
          </cell>
          <cell r="C1581">
            <v>21660</v>
          </cell>
          <cell r="D1581">
            <v>21905.26</v>
          </cell>
          <cell r="E1581">
            <v>1214.3499999999999</v>
          </cell>
          <cell r="F1581">
            <v>23119.61</v>
          </cell>
          <cell r="G1581">
            <v>-1459.61</v>
          </cell>
          <cell r="H1581">
            <v>106.73</v>
          </cell>
          <cell r="I1581">
            <v>22800</v>
          </cell>
          <cell r="J1581">
            <v>21905.26</v>
          </cell>
        </row>
        <row r="1582">
          <cell r="A1582">
            <v>1621200511</v>
          </cell>
          <cell r="B1582" t="str">
            <v>אירוח וכיבוד</v>
          </cell>
          <cell r="C1582">
            <v>1900</v>
          </cell>
          <cell r="D1582">
            <v>1801.22</v>
          </cell>
          <cell r="E1582">
            <v>0</v>
          </cell>
          <cell r="F1582">
            <v>1801.22</v>
          </cell>
          <cell r="G1582">
            <v>98.78</v>
          </cell>
          <cell r="H1582">
            <v>94.8</v>
          </cell>
          <cell r="I1582">
            <v>1900</v>
          </cell>
          <cell r="J1582">
            <v>1801.22</v>
          </cell>
        </row>
        <row r="1583">
          <cell r="A1583">
            <v>1621200522</v>
          </cell>
          <cell r="B1583" t="str">
            <v>ספרים ועיתונים</v>
          </cell>
          <cell r="C1583">
            <v>4140</v>
          </cell>
          <cell r="D1583">
            <v>1611</v>
          </cell>
          <cell r="E1583">
            <v>0</v>
          </cell>
          <cell r="F1583">
            <v>1611</v>
          </cell>
          <cell r="G1583">
            <v>2529</v>
          </cell>
          <cell r="H1583">
            <v>38.909999999999997</v>
          </cell>
          <cell r="I1583">
            <v>4600</v>
          </cell>
          <cell r="J1583">
            <v>1611</v>
          </cell>
        </row>
        <row r="1584">
          <cell r="A1584">
            <v>1621200563</v>
          </cell>
          <cell r="B1584" t="str">
            <v>הדפסות</v>
          </cell>
          <cell r="C1584">
            <v>6200</v>
          </cell>
          <cell r="D1584">
            <v>2429</v>
          </cell>
          <cell r="E1584">
            <v>3661.27</v>
          </cell>
          <cell r="F1584">
            <v>6090.27</v>
          </cell>
          <cell r="G1584">
            <v>109.73</v>
          </cell>
          <cell r="H1584">
            <v>98.23</v>
          </cell>
          <cell r="I1584">
            <v>6200</v>
          </cell>
          <cell r="J1584">
            <v>2429</v>
          </cell>
        </row>
        <row r="1585">
          <cell r="A1585">
            <v>1621200571</v>
          </cell>
          <cell r="B1585" t="str">
            <v>מיכון וענ"א</v>
          </cell>
          <cell r="C1585">
            <v>151020</v>
          </cell>
          <cell r="D1585">
            <v>167800</v>
          </cell>
          <cell r="E1585">
            <v>0</v>
          </cell>
          <cell r="F1585">
            <v>167800</v>
          </cell>
          <cell r="G1585">
            <v>-16780</v>
          </cell>
          <cell r="H1585">
            <v>111.11</v>
          </cell>
          <cell r="I1585">
            <v>167800</v>
          </cell>
          <cell r="J1585">
            <v>167800</v>
          </cell>
        </row>
        <row r="1586">
          <cell r="A1586">
            <v>1621200580</v>
          </cell>
          <cell r="B1586" t="str">
            <v>יעוץ כלכלי</v>
          </cell>
          <cell r="C1586">
            <v>38000</v>
          </cell>
          <cell r="D1586">
            <v>42427</v>
          </cell>
          <cell r="E1586">
            <v>0</v>
          </cell>
          <cell r="F1586">
            <v>42427</v>
          </cell>
          <cell r="G1586">
            <v>-4427</v>
          </cell>
          <cell r="H1586">
            <v>111.65</v>
          </cell>
          <cell r="I1586">
            <v>38000</v>
          </cell>
          <cell r="J1586">
            <v>42427</v>
          </cell>
        </row>
        <row r="1587">
          <cell r="A1587">
            <v>1621300110</v>
          </cell>
          <cell r="B1587" t="str">
            <v>השכר הקובע-תקציבית</v>
          </cell>
          <cell r="C1587">
            <v>0</v>
          </cell>
          <cell r="D1587">
            <v>0</v>
          </cell>
          <cell r="E1587">
            <v>0</v>
          </cell>
          <cell r="F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</row>
        <row r="1588">
          <cell r="A1588">
            <v>1621300119</v>
          </cell>
          <cell r="B1588" t="str">
            <v>השכר הקובע-צוברת</v>
          </cell>
          <cell r="C1588">
            <v>1457000</v>
          </cell>
          <cell r="D1588">
            <v>1316377.8500000001</v>
          </cell>
          <cell r="E1588">
            <v>0</v>
          </cell>
          <cell r="F1588">
            <v>1316377.8500000001</v>
          </cell>
          <cell r="G1588">
            <v>140622.15</v>
          </cell>
          <cell r="H1588">
            <v>90.34</v>
          </cell>
          <cell r="I1588">
            <v>1457000</v>
          </cell>
          <cell r="J1588">
            <v>1316377.8500000001</v>
          </cell>
        </row>
        <row r="1589">
          <cell r="A1589">
            <v>1621300122</v>
          </cell>
          <cell r="B1589" t="str">
            <v>ביגוד</v>
          </cell>
          <cell r="C1589">
            <v>15800</v>
          </cell>
          <cell r="D1589">
            <v>16490.919999999998</v>
          </cell>
          <cell r="E1589">
            <v>0</v>
          </cell>
          <cell r="F1589">
            <v>16490.919999999998</v>
          </cell>
          <cell r="G1589">
            <v>-690.92</v>
          </cell>
          <cell r="H1589">
            <v>104.37</v>
          </cell>
          <cell r="I1589">
            <v>15800</v>
          </cell>
          <cell r="J1589">
            <v>16490.919999999998</v>
          </cell>
        </row>
        <row r="1590">
          <cell r="A1590">
            <v>1621300126</v>
          </cell>
          <cell r="B1590" t="str">
            <v>דמי הבראה</v>
          </cell>
          <cell r="C1590">
            <v>41200</v>
          </cell>
          <cell r="D1590">
            <v>34420.339999999997</v>
          </cell>
          <cell r="E1590">
            <v>0</v>
          </cell>
          <cell r="F1590">
            <v>34420.339999999997</v>
          </cell>
          <cell r="G1590">
            <v>6779.66</v>
          </cell>
          <cell r="H1590">
            <v>83.54</v>
          </cell>
          <cell r="I1590">
            <v>41200</v>
          </cell>
          <cell r="J1590">
            <v>34420.339999999997</v>
          </cell>
        </row>
        <row r="1591">
          <cell r="A1591">
            <v>1621300130</v>
          </cell>
          <cell r="B1591" t="str">
            <v>שעות נוספות</v>
          </cell>
          <cell r="C1591">
            <v>30800</v>
          </cell>
          <cell r="D1591">
            <v>0</v>
          </cell>
          <cell r="E1591">
            <v>0</v>
          </cell>
          <cell r="F1591">
            <v>0</v>
          </cell>
          <cell r="G1591">
            <v>30800</v>
          </cell>
          <cell r="H1591">
            <v>0</v>
          </cell>
          <cell r="I1591">
            <v>30800</v>
          </cell>
          <cell r="J1591">
            <v>0</v>
          </cell>
        </row>
        <row r="1592">
          <cell r="A1592">
            <v>1621300140</v>
          </cell>
          <cell r="B1592" t="str">
            <v>השתתפות באחזקת רכב</v>
          </cell>
          <cell r="C1592">
            <v>169600</v>
          </cell>
          <cell r="D1592">
            <v>149717.32999999999</v>
          </cell>
          <cell r="E1592">
            <v>0</v>
          </cell>
          <cell r="F1592">
            <v>149717.32999999999</v>
          </cell>
          <cell r="G1592">
            <v>19882.669999999998</v>
          </cell>
          <cell r="H1592">
            <v>88.27</v>
          </cell>
          <cell r="I1592">
            <v>169600</v>
          </cell>
          <cell r="J1592">
            <v>149717.32999999999</v>
          </cell>
        </row>
        <row r="1593">
          <cell r="A1593">
            <v>1621300210</v>
          </cell>
          <cell r="B1593" t="str">
            <v>השכר הקובע</v>
          </cell>
          <cell r="C1593">
            <v>0</v>
          </cell>
          <cell r="D1593">
            <v>0</v>
          </cell>
          <cell r="E1593">
            <v>0</v>
          </cell>
          <cell r="F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</row>
        <row r="1594">
          <cell r="A1594">
            <v>1621300253</v>
          </cell>
          <cell r="B1594" t="str">
            <v>עובדת חברה</v>
          </cell>
          <cell r="C1594">
            <v>60000</v>
          </cell>
          <cell r="D1594">
            <v>76680.86</v>
          </cell>
          <cell r="E1594">
            <v>0</v>
          </cell>
          <cell r="F1594">
            <v>76680.86</v>
          </cell>
          <cell r="G1594">
            <v>-16680.86</v>
          </cell>
          <cell r="H1594">
            <v>127.8</v>
          </cell>
          <cell r="I1594">
            <v>60000</v>
          </cell>
          <cell r="J1594">
            <v>76680.86</v>
          </cell>
        </row>
        <row r="1595">
          <cell r="A1595">
            <v>1621300438</v>
          </cell>
          <cell r="B1595" t="str">
            <v>תוכנת ניירות ערך</v>
          </cell>
          <cell r="C1595">
            <v>0</v>
          </cell>
          <cell r="D1595">
            <v>0</v>
          </cell>
          <cell r="E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A1596">
            <v>1621300470</v>
          </cell>
          <cell r="B1596" t="str">
            <v>אחזקת מכונות משרד</v>
          </cell>
          <cell r="C1596">
            <v>0</v>
          </cell>
          <cell r="D1596">
            <v>0</v>
          </cell>
          <cell r="E1596">
            <v>0</v>
          </cell>
          <cell r="F1596">
            <v>0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</row>
        <row r="1597">
          <cell r="A1597">
            <v>1621300471</v>
          </cell>
          <cell r="B1597" t="str">
            <v>מכשירי כתיבה</v>
          </cell>
          <cell r="C1597">
            <v>8100</v>
          </cell>
          <cell r="D1597">
            <v>6427.62</v>
          </cell>
          <cell r="E1597">
            <v>718.14</v>
          </cell>
          <cell r="F1597">
            <v>7145.76</v>
          </cell>
          <cell r="G1597">
            <v>954.24</v>
          </cell>
          <cell r="H1597">
            <v>88.21</v>
          </cell>
          <cell r="I1597">
            <v>8100</v>
          </cell>
          <cell r="J1597">
            <v>6427.62</v>
          </cell>
        </row>
        <row r="1598">
          <cell r="A1598">
            <v>1621300511</v>
          </cell>
          <cell r="B1598" t="str">
            <v>אירוח וכיבוד</v>
          </cell>
          <cell r="C1598">
            <v>1400</v>
          </cell>
          <cell r="D1598">
            <v>1400</v>
          </cell>
          <cell r="E1598">
            <v>0</v>
          </cell>
          <cell r="F1598">
            <v>1400</v>
          </cell>
          <cell r="G1598">
            <v>0</v>
          </cell>
          <cell r="H1598">
            <v>100</v>
          </cell>
          <cell r="I1598">
            <v>1400</v>
          </cell>
          <cell r="J1598">
            <v>1400</v>
          </cell>
        </row>
        <row r="1599">
          <cell r="A1599">
            <v>1621300522</v>
          </cell>
          <cell r="B1599" t="str">
            <v>ספרים ועיתונים</v>
          </cell>
          <cell r="C1599">
            <v>11160</v>
          </cell>
          <cell r="D1599">
            <v>10254.870000000001</v>
          </cell>
          <cell r="E1599">
            <v>0</v>
          </cell>
          <cell r="F1599">
            <v>10254.870000000001</v>
          </cell>
          <cell r="G1599">
            <v>905.13</v>
          </cell>
          <cell r="H1599">
            <v>91.88</v>
          </cell>
          <cell r="I1599">
            <v>12400</v>
          </cell>
          <cell r="J1599">
            <v>10254.870000000001</v>
          </cell>
        </row>
        <row r="1600">
          <cell r="A1600">
            <v>1621300561</v>
          </cell>
          <cell r="B1600" t="str">
            <v>שיכפולים</v>
          </cell>
          <cell r="C1600">
            <v>1710</v>
          </cell>
          <cell r="D1600">
            <v>228</v>
          </cell>
          <cell r="E1600">
            <v>113</v>
          </cell>
          <cell r="F1600">
            <v>341</v>
          </cell>
          <cell r="G1600">
            <v>1369</v>
          </cell>
          <cell r="H1600">
            <v>19.940000000000001</v>
          </cell>
          <cell r="I1600">
            <v>1900</v>
          </cell>
          <cell r="J1600">
            <v>228</v>
          </cell>
        </row>
        <row r="1601">
          <cell r="A1601">
            <v>1621300562</v>
          </cell>
          <cell r="B1601" t="str">
            <v>הדפסות</v>
          </cell>
          <cell r="C1601">
            <v>1900</v>
          </cell>
          <cell r="D1601">
            <v>1869</v>
          </cell>
          <cell r="E1601">
            <v>0</v>
          </cell>
          <cell r="F1601">
            <v>1869</v>
          </cell>
          <cell r="G1601">
            <v>31</v>
          </cell>
          <cell r="H1601">
            <v>98.36</v>
          </cell>
          <cell r="I1601">
            <v>1900</v>
          </cell>
          <cell r="J1601">
            <v>1869</v>
          </cell>
        </row>
        <row r="1602">
          <cell r="A1602">
            <v>1621300563</v>
          </cell>
          <cell r="B1602" t="str">
            <v>הדפסת דוחות</v>
          </cell>
          <cell r="C1602">
            <v>4320</v>
          </cell>
          <cell r="D1602">
            <v>3071.69</v>
          </cell>
          <cell r="E1602">
            <v>0</v>
          </cell>
          <cell r="F1602">
            <v>3071.69</v>
          </cell>
          <cell r="G1602">
            <v>1248.31</v>
          </cell>
          <cell r="H1602">
            <v>71.099999999999994</v>
          </cell>
          <cell r="I1602">
            <v>4800</v>
          </cell>
          <cell r="J1602">
            <v>3071.69</v>
          </cell>
        </row>
        <row r="1603">
          <cell r="A1603">
            <v>1621300570</v>
          </cell>
          <cell r="B1603" t="str">
            <v>שידורי תנועות בנק</v>
          </cell>
          <cell r="C1603">
            <v>8550</v>
          </cell>
          <cell r="D1603">
            <v>0</v>
          </cell>
          <cell r="E1603">
            <v>0</v>
          </cell>
          <cell r="F1603">
            <v>0</v>
          </cell>
          <cell r="G1603">
            <v>8550</v>
          </cell>
          <cell r="H1603">
            <v>0</v>
          </cell>
          <cell r="I1603">
            <v>9500</v>
          </cell>
          <cell r="J1603">
            <v>0</v>
          </cell>
        </row>
        <row r="1604">
          <cell r="A1604">
            <v>1621300571</v>
          </cell>
          <cell r="B1604" t="str">
            <v>מיכון וענ"א</v>
          </cell>
          <cell r="C1604">
            <v>274680</v>
          </cell>
          <cell r="D1604">
            <v>305200</v>
          </cell>
          <cell r="E1604">
            <v>0</v>
          </cell>
          <cell r="F1604">
            <v>305200</v>
          </cell>
          <cell r="G1604">
            <v>-30520</v>
          </cell>
          <cell r="H1604">
            <v>111.11</v>
          </cell>
          <cell r="I1604">
            <v>305200</v>
          </cell>
          <cell r="J1604">
            <v>305200</v>
          </cell>
        </row>
        <row r="1605">
          <cell r="A1605">
            <v>1621300580</v>
          </cell>
          <cell r="B1605" t="str">
            <v>יעוץ חיצוני</v>
          </cell>
          <cell r="C1605">
            <v>34200</v>
          </cell>
          <cell r="D1605">
            <v>4095</v>
          </cell>
          <cell r="E1605">
            <v>0</v>
          </cell>
          <cell r="F1605">
            <v>4095</v>
          </cell>
          <cell r="G1605">
            <v>30105</v>
          </cell>
          <cell r="H1605">
            <v>11.97</v>
          </cell>
          <cell r="I1605">
            <v>38000</v>
          </cell>
          <cell r="J1605">
            <v>4095</v>
          </cell>
        </row>
        <row r="1606">
          <cell r="A1606">
            <v>1621300753</v>
          </cell>
          <cell r="B1606" t="str">
            <v>עובדת חברה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</row>
        <row r="1607">
          <cell r="A1607">
            <v>1621300757</v>
          </cell>
          <cell r="B1607" t="str">
            <v>שרותי הנה"ח</v>
          </cell>
          <cell r="C1607">
            <v>72720</v>
          </cell>
          <cell r="D1607">
            <v>39199</v>
          </cell>
          <cell r="E1607">
            <v>0</v>
          </cell>
          <cell r="F1607">
            <v>39199</v>
          </cell>
          <cell r="G1607">
            <v>33521</v>
          </cell>
          <cell r="H1607">
            <v>53.9</v>
          </cell>
          <cell r="I1607">
            <v>80800</v>
          </cell>
          <cell r="J1607">
            <v>39199</v>
          </cell>
        </row>
        <row r="1608">
          <cell r="A1608">
            <v>1621500110</v>
          </cell>
          <cell r="B1608" t="str">
            <v>השכר הקובע-תקציבית</v>
          </cell>
          <cell r="C1608">
            <v>366900</v>
          </cell>
          <cell r="D1608">
            <v>349445.22</v>
          </cell>
          <cell r="E1608">
            <v>0</v>
          </cell>
          <cell r="F1608">
            <v>349445.22</v>
          </cell>
          <cell r="G1608">
            <v>17454.78</v>
          </cell>
          <cell r="H1608">
            <v>95.24</v>
          </cell>
          <cell r="I1608">
            <v>366900</v>
          </cell>
          <cell r="J1608">
            <v>349445.22</v>
          </cell>
        </row>
        <row r="1609">
          <cell r="A1609">
            <v>1621500119</v>
          </cell>
          <cell r="B1609" t="str">
            <v>השכר הקובע-צוברת</v>
          </cell>
          <cell r="C1609">
            <v>731600</v>
          </cell>
          <cell r="D1609">
            <v>763665.57</v>
          </cell>
          <cell r="E1609">
            <v>0</v>
          </cell>
          <cell r="F1609">
            <v>763665.57</v>
          </cell>
          <cell r="G1609">
            <v>-32065.57</v>
          </cell>
          <cell r="H1609">
            <v>104.38</v>
          </cell>
          <cell r="I1609">
            <v>731600</v>
          </cell>
          <cell r="J1609">
            <v>763665.57</v>
          </cell>
        </row>
        <row r="1610">
          <cell r="A1610">
            <v>1621500122</v>
          </cell>
          <cell r="B1610" t="str">
            <v>ביגוד</v>
          </cell>
          <cell r="C1610">
            <v>10500</v>
          </cell>
          <cell r="D1610">
            <v>14822.05</v>
          </cell>
          <cell r="E1610">
            <v>0</v>
          </cell>
          <cell r="F1610">
            <v>14822.05</v>
          </cell>
          <cell r="G1610">
            <v>-4322.05</v>
          </cell>
          <cell r="H1610">
            <v>141.16</v>
          </cell>
          <cell r="I1610">
            <v>10500</v>
          </cell>
          <cell r="J1610">
            <v>14822.05</v>
          </cell>
        </row>
        <row r="1611">
          <cell r="A1611">
            <v>1621500126</v>
          </cell>
          <cell r="B1611" t="str">
            <v>דמי הבראה</v>
          </cell>
          <cell r="C1611">
            <v>26900</v>
          </cell>
          <cell r="D1611">
            <v>38978.42</v>
          </cell>
          <cell r="E1611">
            <v>0</v>
          </cell>
          <cell r="F1611">
            <v>38978.42</v>
          </cell>
          <cell r="G1611">
            <v>-12078.42</v>
          </cell>
          <cell r="H1611">
            <v>144.9</v>
          </cell>
          <cell r="I1611">
            <v>26900</v>
          </cell>
          <cell r="J1611">
            <v>38978.42</v>
          </cell>
        </row>
        <row r="1612">
          <cell r="A1612">
            <v>1621500130</v>
          </cell>
          <cell r="B1612" t="str">
            <v>שעות נוספות</v>
          </cell>
          <cell r="C1612">
            <v>52900</v>
          </cell>
          <cell r="D1612">
            <v>52100.76</v>
          </cell>
          <cell r="E1612">
            <v>0</v>
          </cell>
          <cell r="F1612">
            <v>52100.76</v>
          </cell>
          <cell r="G1612">
            <v>799.24</v>
          </cell>
          <cell r="H1612">
            <v>98.48</v>
          </cell>
          <cell r="I1612">
            <v>52900</v>
          </cell>
          <cell r="J1612">
            <v>52100.76</v>
          </cell>
        </row>
        <row r="1613">
          <cell r="A1613">
            <v>1621500140</v>
          </cell>
          <cell r="B1613" t="str">
            <v>השתתפות באחזקת רכב</v>
          </cell>
          <cell r="C1613">
            <v>133500</v>
          </cell>
          <cell r="D1613">
            <v>131007.34</v>
          </cell>
          <cell r="E1613">
            <v>0</v>
          </cell>
          <cell r="F1613">
            <v>131007.34</v>
          </cell>
          <cell r="G1613">
            <v>2492.66</v>
          </cell>
          <cell r="H1613">
            <v>98.13</v>
          </cell>
          <cell r="I1613">
            <v>133500</v>
          </cell>
          <cell r="J1613">
            <v>131007.34</v>
          </cell>
        </row>
        <row r="1614">
          <cell r="A1614">
            <v>1621500253</v>
          </cell>
          <cell r="B1614" t="str">
            <v>עובדת חברה</v>
          </cell>
          <cell r="C1614">
            <v>0</v>
          </cell>
          <cell r="D1614">
            <v>0</v>
          </cell>
          <cell r="E1614">
            <v>0</v>
          </cell>
          <cell r="F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</row>
        <row r="1615">
          <cell r="A1615">
            <v>1621500471</v>
          </cell>
          <cell r="B1615" t="str">
            <v>מכשירי כתיבה</v>
          </cell>
          <cell r="C1615">
            <v>2070</v>
          </cell>
          <cell r="D1615">
            <v>1206.5999999999999</v>
          </cell>
          <cell r="E1615">
            <v>1145.1099999999999</v>
          </cell>
          <cell r="F1615">
            <v>2351.71</v>
          </cell>
          <cell r="G1615">
            <v>-281.70999999999998</v>
          </cell>
          <cell r="H1615">
            <v>113.6</v>
          </cell>
          <cell r="I1615">
            <v>2300</v>
          </cell>
          <cell r="J1615">
            <v>1206.5999999999999</v>
          </cell>
        </row>
        <row r="1616">
          <cell r="A1616">
            <v>1621500512</v>
          </cell>
          <cell r="B1616" t="str">
            <v>נסיעות ואש"ל</v>
          </cell>
          <cell r="C1616">
            <v>0</v>
          </cell>
          <cell r="D1616">
            <v>6612.84</v>
          </cell>
          <cell r="E1616">
            <v>0</v>
          </cell>
          <cell r="F1616">
            <v>6612.84</v>
          </cell>
          <cell r="G1616">
            <v>-6612.84</v>
          </cell>
          <cell r="H1616">
            <v>0</v>
          </cell>
          <cell r="I1616">
            <v>0</v>
          </cell>
          <cell r="J1616">
            <v>6612.84</v>
          </cell>
        </row>
        <row r="1617">
          <cell r="A1617">
            <v>1621500544</v>
          </cell>
          <cell r="B1617" t="str">
            <v>הוצאות דאר</v>
          </cell>
          <cell r="C1617">
            <v>12870</v>
          </cell>
          <cell r="D1617">
            <v>3155.87</v>
          </cell>
          <cell r="E1617">
            <v>0</v>
          </cell>
          <cell r="F1617">
            <v>3155.87</v>
          </cell>
          <cell r="G1617">
            <v>9714.1299999999992</v>
          </cell>
          <cell r="H1617">
            <v>24.52</v>
          </cell>
          <cell r="I1617">
            <v>14300</v>
          </cell>
          <cell r="J1617">
            <v>3155.87</v>
          </cell>
        </row>
        <row r="1618">
          <cell r="A1618">
            <v>1621500561</v>
          </cell>
          <cell r="B1618" t="str">
            <v>שיכפולים</v>
          </cell>
          <cell r="C1618">
            <v>0</v>
          </cell>
          <cell r="D1618">
            <v>0</v>
          </cell>
          <cell r="E1618">
            <v>0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</row>
        <row r="1619">
          <cell r="A1619">
            <v>1621500565</v>
          </cell>
          <cell r="B1619" t="str">
            <v>ארכיבאות מגנטית</v>
          </cell>
          <cell r="C1619">
            <v>4320</v>
          </cell>
          <cell r="D1619">
            <v>0</v>
          </cell>
          <cell r="E1619">
            <v>0</v>
          </cell>
          <cell r="F1619">
            <v>0</v>
          </cell>
          <cell r="G1619">
            <v>4320</v>
          </cell>
          <cell r="H1619">
            <v>0</v>
          </cell>
          <cell r="I1619">
            <v>4800</v>
          </cell>
          <cell r="J1619">
            <v>0</v>
          </cell>
        </row>
        <row r="1620">
          <cell r="A1620">
            <v>1621500566</v>
          </cell>
          <cell r="B1620" t="str">
            <v>בדיקת מצבת גימלאים</v>
          </cell>
          <cell r="C1620">
            <v>900</v>
          </cell>
          <cell r="D1620">
            <v>0</v>
          </cell>
          <cell r="E1620">
            <v>0</v>
          </cell>
          <cell r="F1620">
            <v>0</v>
          </cell>
          <cell r="G1620">
            <v>900</v>
          </cell>
          <cell r="H1620">
            <v>0</v>
          </cell>
          <cell r="I1620">
            <v>1000</v>
          </cell>
          <cell r="J1620">
            <v>0</v>
          </cell>
        </row>
        <row r="1621">
          <cell r="A1621">
            <v>1621500570</v>
          </cell>
          <cell r="B1621" t="str">
            <v>לשכת שירות חישוב שכר</v>
          </cell>
          <cell r="C1621">
            <v>625000</v>
          </cell>
          <cell r="D1621">
            <v>578352.24</v>
          </cell>
          <cell r="E1621">
            <v>0</v>
          </cell>
          <cell r="F1621">
            <v>578352.24</v>
          </cell>
          <cell r="G1621">
            <v>46647.76</v>
          </cell>
          <cell r="H1621">
            <v>92.53</v>
          </cell>
          <cell r="I1621">
            <v>625000</v>
          </cell>
          <cell r="J1621">
            <v>578352.24</v>
          </cell>
        </row>
        <row r="1622">
          <cell r="A1622">
            <v>1621500571</v>
          </cell>
          <cell r="B1622" t="str">
            <v>מיכון וענ"א</v>
          </cell>
          <cell r="C1622">
            <v>142290</v>
          </cell>
          <cell r="D1622">
            <v>158100</v>
          </cell>
          <cell r="E1622">
            <v>0</v>
          </cell>
          <cell r="F1622">
            <v>158100</v>
          </cell>
          <cell r="G1622">
            <v>-15810</v>
          </cell>
          <cell r="H1622">
            <v>111.11</v>
          </cell>
          <cell r="I1622">
            <v>158100</v>
          </cell>
          <cell r="J1622">
            <v>158100</v>
          </cell>
        </row>
        <row r="1623">
          <cell r="A1623">
            <v>1621500757</v>
          </cell>
          <cell r="B1623" t="str">
            <v>שרותי חשבות שכר</v>
          </cell>
          <cell r="C1623">
            <v>0</v>
          </cell>
          <cell r="D1623">
            <v>0</v>
          </cell>
          <cell r="E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A1624">
            <v>1621500758</v>
          </cell>
          <cell r="B1624" t="str">
            <v>שירותי סליקה פנסיונית</v>
          </cell>
          <cell r="C1624">
            <v>85500</v>
          </cell>
          <cell r="D1624">
            <v>72259.199999999997</v>
          </cell>
          <cell r="E1624">
            <v>0</v>
          </cell>
          <cell r="F1624">
            <v>72259.199999999997</v>
          </cell>
          <cell r="G1624">
            <v>13240.8</v>
          </cell>
          <cell r="H1624">
            <v>84.51</v>
          </cell>
          <cell r="I1624">
            <v>95000</v>
          </cell>
          <cell r="J1624">
            <v>72259.199999999997</v>
          </cell>
        </row>
        <row r="1625">
          <cell r="A1625">
            <v>1621800000</v>
          </cell>
          <cell r="B1625" t="str">
            <v>פרוייקטים מיוחדים</v>
          </cell>
          <cell r="C1625">
            <v>0</v>
          </cell>
          <cell r="D1625">
            <v>0</v>
          </cell>
          <cell r="E1625">
            <v>0</v>
          </cell>
          <cell r="F1625">
            <v>0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</row>
        <row r="1626">
          <cell r="A1626">
            <v>1621800110</v>
          </cell>
          <cell r="B1626" t="str">
            <v>השכר הקובע-תקציבית</v>
          </cell>
          <cell r="C1626">
            <v>346600</v>
          </cell>
          <cell r="D1626">
            <v>323504.76</v>
          </cell>
          <cell r="E1626">
            <v>0</v>
          </cell>
          <cell r="F1626">
            <v>323504.76</v>
          </cell>
          <cell r="G1626">
            <v>23095.24</v>
          </cell>
          <cell r="H1626">
            <v>93.33</v>
          </cell>
          <cell r="I1626">
            <v>346600</v>
          </cell>
          <cell r="J1626">
            <v>323504.76</v>
          </cell>
        </row>
        <row r="1627">
          <cell r="A1627">
            <v>1621800119</v>
          </cell>
          <cell r="B1627" t="str">
            <v>השכר הקובע-צוברת</v>
          </cell>
          <cell r="C1627">
            <v>862100</v>
          </cell>
          <cell r="D1627">
            <v>829267.45</v>
          </cell>
          <cell r="E1627">
            <v>0</v>
          </cell>
          <cell r="F1627">
            <v>829267.45</v>
          </cell>
          <cell r="G1627">
            <v>32832.550000000003</v>
          </cell>
          <cell r="H1627">
            <v>96.19</v>
          </cell>
          <cell r="I1627">
            <v>862100</v>
          </cell>
          <cell r="J1627">
            <v>829267.45</v>
          </cell>
        </row>
        <row r="1628">
          <cell r="A1628">
            <v>1621800122</v>
          </cell>
          <cell r="B1628" t="str">
            <v>ביגוד</v>
          </cell>
          <cell r="C1628">
            <v>9600</v>
          </cell>
          <cell r="D1628">
            <v>12227.39</v>
          </cell>
          <cell r="E1628">
            <v>0</v>
          </cell>
          <cell r="F1628">
            <v>12227.39</v>
          </cell>
          <cell r="G1628">
            <v>-2627.39</v>
          </cell>
          <cell r="H1628">
            <v>127.36</v>
          </cell>
          <cell r="I1628">
            <v>9600</v>
          </cell>
          <cell r="J1628">
            <v>12227.39</v>
          </cell>
        </row>
        <row r="1629">
          <cell r="A1629">
            <v>1621800126</v>
          </cell>
          <cell r="B1629" t="str">
            <v>דמי הבראה</v>
          </cell>
          <cell r="C1629">
            <v>10300</v>
          </cell>
          <cell r="D1629">
            <v>25144</v>
          </cell>
          <cell r="E1629">
            <v>0</v>
          </cell>
          <cell r="F1629">
            <v>25144</v>
          </cell>
          <cell r="G1629">
            <v>-14844</v>
          </cell>
          <cell r="H1629">
            <v>244.11</v>
          </cell>
          <cell r="I1629">
            <v>10300</v>
          </cell>
          <cell r="J1629">
            <v>25144</v>
          </cell>
        </row>
        <row r="1630">
          <cell r="A1630">
            <v>1621800130</v>
          </cell>
          <cell r="B1630" t="str">
            <v>שעות נוספות</v>
          </cell>
          <cell r="C1630">
            <v>30900</v>
          </cell>
          <cell r="D1630">
            <v>34366.910000000003</v>
          </cell>
          <cell r="E1630">
            <v>0</v>
          </cell>
          <cell r="F1630">
            <v>34366.910000000003</v>
          </cell>
          <cell r="G1630">
            <v>-3466.91</v>
          </cell>
          <cell r="H1630">
            <v>111.21</v>
          </cell>
          <cell r="I1630">
            <v>30900</v>
          </cell>
          <cell r="J1630">
            <v>34366.910000000003</v>
          </cell>
        </row>
        <row r="1631">
          <cell r="A1631">
            <v>1621800140</v>
          </cell>
          <cell r="B1631" t="str">
            <v>השתתפות באחזקת רכב</v>
          </cell>
          <cell r="C1631">
            <v>69400</v>
          </cell>
          <cell r="D1631">
            <v>155725.68</v>
          </cell>
          <cell r="E1631">
            <v>0</v>
          </cell>
          <cell r="F1631">
            <v>155725.68</v>
          </cell>
          <cell r="G1631">
            <v>-86325.68</v>
          </cell>
          <cell r="H1631">
            <v>224.38</v>
          </cell>
          <cell r="I1631">
            <v>69400</v>
          </cell>
          <cell r="J1631">
            <v>155725.68</v>
          </cell>
        </row>
        <row r="1632">
          <cell r="A1632">
            <v>1621800253</v>
          </cell>
          <cell r="B1632" t="str">
            <v>עובדים חיצוניים</v>
          </cell>
          <cell r="C1632">
            <v>0</v>
          </cell>
          <cell r="D1632">
            <v>0</v>
          </cell>
          <cell r="E1632">
            <v>0</v>
          </cell>
          <cell r="F1632">
            <v>0</v>
          </cell>
          <cell r="G1632">
            <v>0</v>
          </cell>
          <cell r="H1632">
            <v>0</v>
          </cell>
          <cell r="I1632">
            <v>0</v>
          </cell>
          <cell r="J1632">
            <v>0</v>
          </cell>
        </row>
        <row r="1633">
          <cell r="A1633">
            <v>1621800471</v>
          </cell>
          <cell r="B1633" t="str">
            <v>מכשירי כתיבה</v>
          </cell>
          <cell r="C1633">
            <v>450</v>
          </cell>
          <cell r="D1633">
            <v>295.7</v>
          </cell>
          <cell r="E1633">
            <v>26.91</v>
          </cell>
          <cell r="F1633">
            <v>322.61</v>
          </cell>
          <cell r="G1633">
            <v>127.39</v>
          </cell>
          <cell r="H1633">
            <v>71.69</v>
          </cell>
          <cell r="I1633">
            <v>500</v>
          </cell>
          <cell r="J1633">
            <v>295.7</v>
          </cell>
        </row>
        <row r="1634">
          <cell r="A1634">
            <v>1621800511</v>
          </cell>
          <cell r="B1634" t="str">
            <v>אירוח וכיבוד</v>
          </cell>
          <cell r="C1634">
            <v>0</v>
          </cell>
          <cell r="D1634">
            <v>0</v>
          </cell>
          <cell r="E1634">
            <v>0</v>
          </cell>
          <cell r="F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</row>
        <row r="1635">
          <cell r="A1635">
            <v>1621800522</v>
          </cell>
          <cell r="B1635" t="str">
            <v>ספרים ועיתונים</v>
          </cell>
          <cell r="C1635">
            <v>2790</v>
          </cell>
          <cell r="D1635">
            <v>2822</v>
          </cell>
          <cell r="E1635">
            <v>0</v>
          </cell>
          <cell r="F1635">
            <v>2822</v>
          </cell>
          <cell r="G1635">
            <v>-32</v>
          </cell>
          <cell r="H1635">
            <v>101.14</v>
          </cell>
          <cell r="I1635">
            <v>3100</v>
          </cell>
          <cell r="J1635">
            <v>2822</v>
          </cell>
        </row>
        <row r="1636">
          <cell r="A1636">
            <v>1621800550</v>
          </cell>
          <cell r="B1636" t="str">
            <v>פירסומים</v>
          </cell>
          <cell r="C1636">
            <v>17100</v>
          </cell>
          <cell r="D1636">
            <v>1234</v>
          </cell>
          <cell r="E1636">
            <v>0</v>
          </cell>
          <cell r="F1636">
            <v>1234</v>
          </cell>
          <cell r="G1636">
            <v>15866</v>
          </cell>
          <cell r="H1636">
            <v>7.21</v>
          </cell>
          <cell r="I1636">
            <v>19000</v>
          </cell>
          <cell r="J1636">
            <v>1234</v>
          </cell>
        </row>
        <row r="1637">
          <cell r="A1637">
            <v>1621800561</v>
          </cell>
          <cell r="B1637" t="str">
            <v>שיכפולים</v>
          </cell>
          <cell r="C1637">
            <v>1710</v>
          </cell>
          <cell r="D1637">
            <v>450</v>
          </cell>
          <cell r="E1637">
            <v>0</v>
          </cell>
          <cell r="F1637">
            <v>450</v>
          </cell>
          <cell r="G1637">
            <v>1260</v>
          </cell>
          <cell r="H1637">
            <v>26.31</v>
          </cell>
          <cell r="I1637">
            <v>1900</v>
          </cell>
          <cell r="J1637">
            <v>450</v>
          </cell>
        </row>
        <row r="1638">
          <cell r="A1638">
            <v>1621800571</v>
          </cell>
          <cell r="B1638" t="str">
            <v>מיכון וענ"א</v>
          </cell>
          <cell r="C1638">
            <v>14040</v>
          </cell>
          <cell r="D1638">
            <v>15600</v>
          </cell>
          <cell r="E1638">
            <v>0</v>
          </cell>
          <cell r="F1638">
            <v>15600</v>
          </cell>
          <cell r="G1638">
            <v>-1560</v>
          </cell>
          <cell r="H1638">
            <v>111.11</v>
          </cell>
          <cell r="I1638">
            <v>15600</v>
          </cell>
          <cell r="J1638">
            <v>15600</v>
          </cell>
        </row>
        <row r="1639">
          <cell r="A1639">
            <v>1621800580</v>
          </cell>
          <cell r="B1639" t="str">
            <v>יעוץ חיצוני</v>
          </cell>
          <cell r="C1639">
            <v>25650</v>
          </cell>
          <cell r="D1639">
            <v>0</v>
          </cell>
          <cell r="E1639">
            <v>0</v>
          </cell>
          <cell r="F1639">
            <v>0</v>
          </cell>
          <cell r="G1639">
            <v>25650</v>
          </cell>
          <cell r="H1639">
            <v>0</v>
          </cell>
          <cell r="I1639">
            <v>28500</v>
          </cell>
          <cell r="J1639">
            <v>0</v>
          </cell>
        </row>
        <row r="1640">
          <cell r="A1640">
            <v>1622000110</v>
          </cell>
          <cell r="B1640" t="str">
            <v>השכר הקובע-תקציבית</v>
          </cell>
          <cell r="C1640">
            <v>0</v>
          </cell>
          <cell r="D1640">
            <v>-20.88</v>
          </cell>
          <cell r="E1640">
            <v>0</v>
          </cell>
          <cell r="F1640">
            <v>-20.88</v>
          </cell>
          <cell r="G1640">
            <v>20.88</v>
          </cell>
          <cell r="H1640">
            <v>0</v>
          </cell>
          <cell r="I1640">
            <v>0</v>
          </cell>
          <cell r="J1640">
            <v>-20.88</v>
          </cell>
        </row>
        <row r="1641">
          <cell r="A1641">
            <v>1622000119</v>
          </cell>
          <cell r="B1641" t="str">
            <v>השכר הקובע-צוברת</v>
          </cell>
          <cell r="C1641">
            <v>0</v>
          </cell>
          <cell r="D1641">
            <v>9269.4</v>
          </cell>
          <cell r="E1641">
            <v>0</v>
          </cell>
          <cell r="F1641">
            <v>9269.4</v>
          </cell>
          <cell r="G1641">
            <v>-9269.4</v>
          </cell>
          <cell r="H1641">
            <v>0</v>
          </cell>
          <cell r="I1641">
            <v>0</v>
          </cell>
          <cell r="J1641">
            <v>9269.4</v>
          </cell>
        </row>
        <row r="1642">
          <cell r="A1642">
            <v>1622000122</v>
          </cell>
          <cell r="B1642" t="str">
            <v>ביגוד</v>
          </cell>
          <cell r="C1642">
            <v>0</v>
          </cell>
          <cell r="D1642">
            <v>0</v>
          </cell>
          <cell r="E1642">
            <v>0</v>
          </cell>
          <cell r="F1642">
            <v>0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</row>
        <row r="1643">
          <cell r="A1643">
            <v>1622000126</v>
          </cell>
          <cell r="B1643" t="str">
            <v>דמי הבראה</v>
          </cell>
          <cell r="C1643">
            <v>0</v>
          </cell>
          <cell r="D1643">
            <v>0</v>
          </cell>
          <cell r="E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A1644">
            <v>1622000130</v>
          </cell>
          <cell r="B1644" t="str">
            <v>שעות נוספות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</row>
        <row r="1645">
          <cell r="A1645">
            <v>1622000140</v>
          </cell>
          <cell r="B1645" t="str">
            <v>השתתפות באחזקת רכב</v>
          </cell>
          <cell r="C1645">
            <v>0</v>
          </cell>
          <cell r="D1645">
            <v>0</v>
          </cell>
          <cell r="E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</row>
        <row r="1646">
          <cell r="A1646">
            <v>1622000253</v>
          </cell>
          <cell r="B1646" t="str">
            <v>עובדים חיצוניים</v>
          </cell>
          <cell r="C1646">
            <v>0</v>
          </cell>
          <cell r="D1646">
            <v>0</v>
          </cell>
          <cell r="E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A1647">
            <v>1622000350</v>
          </cell>
          <cell r="B1647" t="str">
            <v>ליסינג 830-45-201</v>
          </cell>
          <cell r="C1647">
            <v>40000</v>
          </cell>
          <cell r="D1647">
            <v>41121.1</v>
          </cell>
          <cell r="E1647">
            <v>0</v>
          </cell>
          <cell r="F1647">
            <v>41121.1</v>
          </cell>
          <cell r="G1647">
            <v>-1121.0999999999999</v>
          </cell>
          <cell r="H1647">
            <v>102.8</v>
          </cell>
          <cell r="I1647">
            <v>40000</v>
          </cell>
          <cell r="J1647">
            <v>41121.1</v>
          </cell>
        </row>
        <row r="1648">
          <cell r="A1648">
            <v>1622000351</v>
          </cell>
          <cell r="B1648" t="str">
            <v>הוצאות 830-45-201</v>
          </cell>
          <cell r="C1648">
            <v>15000</v>
          </cell>
          <cell r="D1648">
            <v>11120.45</v>
          </cell>
          <cell r="E1648">
            <v>0</v>
          </cell>
          <cell r="F1648">
            <v>11120.45</v>
          </cell>
          <cell r="G1648">
            <v>3879.55</v>
          </cell>
          <cell r="H1648">
            <v>74.13</v>
          </cell>
          <cell r="I1648">
            <v>15000</v>
          </cell>
          <cell r="J1648">
            <v>11120.45</v>
          </cell>
        </row>
        <row r="1649">
          <cell r="A1649">
            <v>1622000492</v>
          </cell>
          <cell r="B1649" t="str">
            <v>השתתפות בעזר 092</v>
          </cell>
          <cell r="C1649">
            <v>130500</v>
          </cell>
          <cell r="D1649">
            <v>140198</v>
          </cell>
          <cell r="E1649">
            <v>0</v>
          </cell>
          <cell r="F1649">
            <v>140198</v>
          </cell>
          <cell r="G1649">
            <v>-9698</v>
          </cell>
          <cell r="H1649">
            <v>107.43</v>
          </cell>
          <cell r="I1649">
            <v>145000</v>
          </cell>
          <cell r="J1649">
            <v>140198</v>
          </cell>
        </row>
        <row r="1650">
          <cell r="A1650">
            <v>1622000544</v>
          </cell>
          <cell r="B1650" t="str">
            <v>הוצאות דאר</v>
          </cell>
          <cell r="C1650">
            <v>270</v>
          </cell>
          <cell r="D1650">
            <v>0</v>
          </cell>
          <cell r="E1650">
            <v>0</v>
          </cell>
          <cell r="F1650">
            <v>0</v>
          </cell>
          <cell r="G1650">
            <v>270</v>
          </cell>
          <cell r="H1650">
            <v>0</v>
          </cell>
          <cell r="I1650">
            <v>300</v>
          </cell>
          <cell r="J1650">
            <v>0</v>
          </cell>
        </row>
        <row r="1651">
          <cell r="A1651">
            <v>1622000563</v>
          </cell>
          <cell r="B1651" t="str">
            <v>הדפסת פרטיכלים</v>
          </cell>
          <cell r="C1651">
            <v>43800</v>
          </cell>
          <cell r="D1651">
            <v>31281</v>
          </cell>
          <cell r="E1651">
            <v>0</v>
          </cell>
          <cell r="F1651">
            <v>31281</v>
          </cell>
          <cell r="G1651">
            <v>12519</v>
          </cell>
          <cell r="H1651">
            <v>71.41</v>
          </cell>
          <cell r="I1651">
            <v>43800</v>
          </cell>
          <cell r="J1651">
            <v>31281</v>
          </cell>
        </row>
        <row r="1652">
          <cell r="A1652">
            <v>1622000571</v>
          </cell>
          <cell r="B1652" t="str">
            <v>מיכון וענ"א</v>
          </cell>
          <cell r="C1652">
            <v>341550</v>
          </cell>
          <cell r="D1652">
            <v>379500</v>
          </cell>
          <cell r="E1652">
            <v>0</v>
          </cell>
          <cell r="F1652">
            <v>379500</v>
          </cell>
          <cell r="G1652">
            <v>-37950</v>
          </cell>
          <cell r="H1652">
            <v>111.11</v>
          </cell>
          <cell r="I1652">
            <v>379500</v>
          </cell>
          <cell r="J1652">
            <v>379500</v>
          </cell>
        </row>
        <row r="1653">
          <cell r="A1653">
            <v>1622000580</v>
          </cell>
          <cell r="B1653" t="str">
            <v>סקרים</v>
          </cell>
          <cell r="C1653">
            <v>380000</v>
          </cell>
          <cell r="D1653">
            <v>485559.61</v>
          </cell>
          <cell r="E1653">
            <v>0</v>
          </cell>
          <cell r="F1653">
            <v>485559.61</v>
          </cell>
          <cell r="G1653">
            <v>-105559.61</v>
          </cell>
          <cell r="H1653">
            <v>127.77</v>
          </cell>
          <cell r="I1653">
            <v>380000</v>
          </cell>
          <cell r="J1653">
            <v>485559.61</v>
          </cell>
        </row>
        <row r="1654">
          <cell r="A1654">
            <v>1622000581</v>
          </cell>
          <cell r="B1654" t="str">
            <v>הוצ' משפטיות-ועדת ערר</v>
          </cell>
          <cell r="C1654">
            <v>765000</v>
          </cell>
          <cell r="D1654">
            <v>972244.78</v>
          </cell>
          <cell r="E1654">
            <v>0</v>
          </cell>
          <cell r="F1654">
            <v>972244.78</v>
          </cell>
          <cell r="G1654">
            <v>-207244.78</v>
          </cell>
          <cell r="H1654">
            <v>127.09</v>
          </cell>
          <cell r="I1654">
            <v>850000</v>
          </cell>
          <cell r="J1654">
            <v>972244.78</v>
          </cell>
        </row>
        <row r="1655">
          <cell r="A1655">
            <v>1622000780</v>
          </cell>
          <cell r="B1655" t="str">
            <v>הוצ'-חברי ועדת ערר</v>
          </cell>
          <cell r="C1655">
            <v>261000</v>
          </cell>
          <cell r="D1655">
            <v>267797.5</v>
          </cell>
          <cell r="E1655">
            <v>0</v>
          </cell>
          <cell r="F1655">
            <v>267797.5</v>
          </cell>
          <cell r="G1655">
            <v>-6797.5</v>
          </cell>
          <cell r="H1655">
            <v>102.6</v>
          </cell>
          <cell r="I1655">
            <v>290000</v>
          </cell>
          <cell r="J1655">
            <v>267797.5</v>
          </cell>
        </row>
        <row r="1656">
          <cell r="A1656">
            <v>1622000794</v>
          </cell>
          <cell r="B1656" t="str">
            <v>השתתפות בעזר 094</v>
          </cell>
          <cell r="C1656">
            <v>7470</v>
          </cell>
          <cell r="D1656">
            <v>9228</v>
          </cell>
          <cell r="E1656">
            <v>0</v>
          </cell>
          <cell r="F1656">
            <v>9228</v>
          </cell>
          <cell r="G1656">
            <v>-1758</v>
          </cell>
          <cell r="H1656">
            <v>123.53</v>
          </cell>
          <cell r="I1656">
            <v>8300</v>
          </cell>
          <cell r="J1656">
            <v>9228</v>
          </cell>
        </row>
        <row r="1657">
          <cell r="A1657">
            <v>1622000961</v>
          </cell>
          <cell r="B1657" t="str">
            <v>רז' פעולות ורכישות</v>
          </cell>
          <cell r="C1657">
            <v>7800</v>
          </cell>
          <cell r="D1657">
            <v>5851.34</v>
          </cell>
          <cell r="E1657">
            <v>169.65</v>
          </cell>
          <cell r="F1657">
            <v>6020.99</v>
          </cell>
          <cell r="G1657">
            <v>1779.01</v>
          </cell>
          <cell r="H1657">
            <v>77.19</v>
          </cell>
          <cell r="I1657">
            <v>7800</v>
          </cell>
          <cell r="J1657">
            <v>5851.34</v>
          </cell>
        </row>
        <row r="1658">
          <cell r="A1658">
            <v>1623100110</v>
          </cell>
          <cell r="B1658" t="str">
            <v>השכר הקובע-תקציבית</v>
          </cell>
          <cell r="C1658">
            <v>469600</v>
          </cell>
          <cell r="D1658">
            <v>402946.86</v>
          </cell>
          <cell r="E1658">
            <v>0</v>
          </cell>
          <cell r="F1658">
            <v>402946.86</v>
          </cell>
          <cell r="G1658">
            <v>66653.14</v>
          </cell>
          <cell r="H1658">
            <v>85.8</v>
          </cell>
          <cell r="I1658">
            <v>469600</v>
          </cell>
          <cell r="J1658">
            <v>402946.86</v>
          </cell>
        </row>
        <row r="1659">
          <cell r="A1659">
            <v>1623100119</v>
          </cell>
          <cell r="B1659" t="str">
            <v>השכר הקובע-צוברת</v>
          </cell>
          <cell r="C1659">
            <v>7343600</v>
          </cell>
          <cell r="D1659">
            <v>7334419.8499999996</v>
          </cell>
          <cell r="E1659">
            <v>0</v>
          </cell>
          <cell r="F1659">
            <v>7334419.8499999996</v>
          </cell>
          <cell r="G1659">
            <v>9180.15</v>
          </cell>
          <cell r="H1659">
            <v>99.87</v>
          </cell>
          <cell r="I1659">
            <v>7343600</v>
          </cell>
          <cell r="J1659">
            <v>7334419.8499999996</v>
          </cell>
        </row>
        <row r="1660">
          <cell r="A1660">
            <v>1623100122</v>
          </cell>
          <cell r="B1660" t="str">
            <v>ביגוד</v>
          </cell>
          <cell r="C1660">
            <v>96600</v>
          </cell>
          <cell r="D1660">
            <v>110312.35</v>
          </cell>
          <cell r="E1660">
            <v>0</v>
          </cell>
          <cell r="F1660">
            <v>110312.35</v>
          </cell>
          <cell r="G1660">
            <v>-13712.35</v>
          </cell>
          <cell r="H1660">
            <v>114.19</v>
          </cell>
          <cell r="I1660">
            <v>96600</v>
          </cell>
          <cell r="J1660">
            <v>110312.35</v>
          </cell>
        </row>
        <row r="1661">
          <cell r="A1661">
            <v>1623100126</v>
          </cell>
          <cell r="B1661" t="str">
            <v>דמי הבראה</v>
          </cell>
          <cell r="C1661">
            <v>240000</v>
          </cell>
          <cell r="D1661">
            <v>271358.37</v>
          </cell>
          <cell r="E1661">
            <v>0</v>
          </cell>
          <cell r="F1661">
            <v>271358.37</v>
          </cell>
          <cell r="G1661">
            <v>-31358.37</v>
          </cell>
          <cell r="H1661">
            <v>113.06</v>
          </cell>
          <cell r="I1661">
            <v>240000</v>
          </cell>
          <cell r="J1661">
            <v>271358.37</v>
          </cell>
        </row>
        <row r="1662">
          <cell r="A1662">
            <v>1623100130</v>
          </cell>
          <cell r="B1662" t="str">
            <v>שעות נוספות</v>
          </cell>
          <cell r="C1662">
            <v>92000</v>
          </cell>
          <cell r="D1662">
            <v>36963.43</v>
          </cell>
          <cell r="E1662">
            <v>0</v>
          </cell>
          <cell r="F1662">
            <v>36963.43</v>
          </cell>
          <cell r="G1662">
            <v>55036.57</v>
          </cell>
          <cell r="H1662">
            <v>40.17</v>
          </cell>
          <cell r="I1662">
            <v>92000</v>
          </cell>
          <cell r="J1662">
            <v>36963.43</v>
          </cell>
        </row>
        <row r="1663">
          <cell r="A1663">
            <v>1623100140</v>
          </cell>
          <cell r="B1663" t="str">
            <v>השתתפות באחזקת רכב</v>
          </cell>
          <cell r="C1663">
            <v>766500</v>
          </cell>
          <cell r="D1663">
            <v>978894.84</v>
          </cell>
          <cell r="E1663">
            <v>0</v>
          </cell>
          <cell r="F1663">
            <v>978894.84</v>
          </cell>
          <cell r="G1663">
            <v>-212394.84</v>
          </cell>
          <cell r="H1663">
            <v>127.7</v>
          </cell>
          <cell r="I1663">
            <v>766500</v>
          </cell>
          <cell r="J1663">
            <v>978894.84</v>
          </cell>
        </row>
        <row r="1664">
          <cell r="A1664">
            <v>1623100253</v>
          </cell>
          <cell r="B1664" t="str">
            <v>עובדים חיצוניים</v>
          </cell>
          <cell r="C1664">
            <v>164000</v>
          </cell>
          <cell r="D1664">
            <v>235988.65</v>
          </cell>
          <cell r="E1664">
            <v>0</v>
          </cell>
          <cell r="F1664">
            <v>235988.65</v>
          </cell>
          <cell r="G1664">
            <v>-71988.649999999994</v>
          </cell>
          <cell r="H1664">
            <v>143.88999999999999</v>
          </cell>
          <cell r="I1664">
            <v>164000</v>
          </cell>
          <cell r="J1664">
            <v>235988.65</v>
          </cell>
        </row>
        <row r="1665">
          <cell r="A1665">
            <v>1623100410</v>
          </cell>
          <cell r="B1665" t="str">
            <v>שכ"ד-אגף הכנסות</v>
          </cell>
          <cell r="C1665">
            <v>0</v>
          </cell>
          <cell r="D1665">
            <v>0</v>
          </cell>
          <cell r="E1665">
            <v>0</v>
          </cell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</row>
        <row r="1666">
          <cell r="A1666">
            <v>1623100471</v>
          </cell>
          <cell r="B1666" t="str">
            <v>מכשירי כתיבה</v>
          </cell>
          <cell r="C1666">
            <v>142500</v>
          </cell>
          <cell r="D1666">
            <v>126168.96000000001</v>
          </cell>
          <cell r="E1666">
            <v>4140.46</v>
          </cell>
          <cell r="F1666">
            <v>130309.42</v>
          </cell>
          <cell r="G1666">
            <v>12190.58</v>
          </cell>
          <cell r="H1666">
            <v>91.44</v>
          </cell>
          <cell r="I1666">
            <v>142500</v>
          </cell>
          <cell r="J1666">
            <v>126168.96000000001</v>
          </cell>
        </row>
        <row r="1667">
          <cell r="A1667">
            <v>1623100511</v>
          </cell>
          <cell r="B1667" t="str">
            <v>אירוח וכיבוד</v>
          </cell>
          <cell r="C1667">
            <v>4800</v>
          </cell>
          <cell r="D1667">
            <v>4800</v>
          </cell>
          <cell r="E1667">
            <v>0</v>
          </cell>
          <cell r="F1667">
            <v>4800</v>
          </cell>
          <cell r="G1667">
            <v>0</v>
          </cell>
          <cell r="H1667">
            <v>100</v>
          </cell>
          <cell r="I1667">
            <v>4800</v>
          </cell>
          <cell r="J1667">
            <v>4800</v>
          </cell>
        </row>
        <row r="1668">
          <cell r="A1668">
            <v>1623100541</v>
          </cell>
          <cell r="B1668" t="str">
            <v>משלוחים</v>
          </cell>
          <cell r="C1668">
            <v>470500</v>
          </cell>
          <cell r="D1668">
            <v>445200.19</v>
          </cell>
          <cell r="E1668">
            <v>0</v>
          </cell>
          <cell r="F1668">
            <v>445200.19</v>
          </cell>
          <cell r="G1668">
            <v>25299.81</v>
          </cell>
          <cell r="H1668">
            <v>94.62</v>
          </cell>
          <cell r="I1668">
            <v>470500</v>
          </cell>
          <cell r="J1668">
            <v>445200.19</v>
          </cell>
        </row>
        <row r="1669">
          <cell r="A1669">
            <v>1623100562</v>
          </cell>
          <cell r="B1669" t="str">
            <v>הדפסות</v>
          </cell>
          <cell r="C1669">
            <v>261000</v>
          </cell>
          <cell r="D1669">
            <v>303186.42</v>
          </cell>
          <cell r="E1669">
            <v>10242.83</v>
          </cell>
          <cell r="F1669">
            <v>313429.25</v>
          </cell>
          <cell r="G1669">
            <v>-52429.25</v>
          </cell>
          <cell r="H1669">
            <v>120.08</v>
          </cell>
          <cell r="I1669">
            <v>261000</v>
          </cell>
          <cell r="J1669">
            <v>303186.42</v>
          </cell>
        </row>
        <row r="1670">
          <cell r="A1670">
            <v>1623100571</v>
          </cell>
          <cell r="B1670" t="str">
            <v>מיכון וענ"א</v>
          </cell>
          <cell r="C1670">
            <v>184320</v>
          </cell>
          <cell r="D1670">
            <v>204800</v>
          </cell>
          <cell r="E1670">
            <v>0</v>
          </cell>
          <cell r="F1670">
            <v>204800</v>
          </cell>
          <cell r="G1670">
            <v>-20480</v>
          </cell>
          <cell r="H1670">
            <v>111.11</v>
          </cell>
          <cell r="I1670">
            <v>204800</v>
          </cell>
          <cell r="J1670">
            <v>204800</v>
          </cell>
        </row>
        <row r="1671">
          <cell r="A1671">
            <v>1623100753</v>
          </cell>
          <cell r="B1671" t="str">
            <v>עובדים חיצוניים</v>
          </cell>
          <cell r="C1671">
            <v>0</v>
          </cell>
          <cell r="D1671">
            <v>0</v>
          </cell>
          <cell r="E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A1672">
            <v>1623100757</v>
          </cell>
          <cell r="B1672" t="str">
            <v>שרותי הנה"ח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</row>
        <row r="1673">
          <cell r="A1673">
            <v>1623100758</v>
          </cell>
          <cell r="B1673" t="str">
            <v>דמי סליקה לווטרינריה</v>
          </cell>
          <cell r="C1673">
            <v>6840</v>
          </cell>
          <cell r="D1673">
            <v>4504.5</v>
          </cell>
          <cell r="E1673">
            <v>0</v>
          </cell>
          <cell r="F1673">
            <v>4504.5</v>
          </cell>
          <cell r="G1673">
            <v>2335.5</v>
          </cell>
          <cell r="H1673">
            <v>65.849999999999994</v>
          </cell>
          <cell r="I1673">
            <v>7600</v>
          </cell>
          <cell r="J1673">
            <v>4504.5</v>
          </cell>
        </row>
        <row r="1674">
          <cell r="A1674">
            <v>1623200110</v>
          </cell>
          <cell r="B1674" t="str">
            <v>השכר הקובע-תקציבית</v>
          </cell>
          <cell r="C1674">
            <v>0</v>
          </cell>
          <cell r="D1674">
            <v>0</v>
          </cell>
          <cell r="E1674">
            <v>0</v>
          </cell>
          <cell r="F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</row>
        <row r="1675">
          <cell r="A1675">
            <v>1623200119</v>
          </cell>
          <cell r="B1675" t="str">
            <v>השכר הקובע-צוברת</v>
          </cell>
          <cell r="C1675">
            <v>0</v>
          </cell>
          <cell r="D1675">
            <v>-33.81</v>
          </cell>
          <cell r="E1675">
            <v>0</v>
          </cell>
          <cell r="F1675">
            <v>-33.81</v>
          </cell>
          <cell r="G1675">
            <v>33.81</v>
          </cell>
          <cell r="H1675">
            <v>0</v>
          </cell>
          <cell r="I1675">
            <v>0</v>
          </cell>
          <cell r="J1675">
            <v>-33.81</v>
          </cell>
        </row>
        <row r="1676">
          <cell r="A1676">
            <v>1623200122</v>
          </cell>
          <cell r="B1676" t="str">
            <v>ביגוד</v>
          </cell>
          <cell r="C1676">
            <v>0</v>
          </cell>
          <cell r="D1676">
            <v>0</v>
          </cell>
          <cell r="E1676">
            <v>0</v>
          </cell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</row>
        <row r="1677">
          <cell r="A1677">
            <v>1623200126</v>
          </cell>
          <cell r="B1677" t="str">
            <v>דמי הבראה</v>
          </cell>
          <cell r="C1677">
            <v>0</v>
          </cell>
          <cell r="D1677">
            <v>0</v>
          </cell>
          <cell r="E1677">
            <v>0</v>
          </cell>
          <cell r="F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</row>
        <row r="1678">
          <cell r="A1678">
            <v>1623200130</v>
          </cell>
          <cell r="B1678" t="str">
            <v>שעות נוספות</v>
          </cell>
          <cell r="C1678">
            <v>0</v>
          </cell>
          <cell r="D1678">
            <v>0</v>
          </cell>
          <cell r="E1678">
            <v>0</v>
          </cell>
          <cell r="F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</row>
        <row r="1679">
          <cell r="A1679">
            <v>1623200140</v>
          </cell>
          <cell r="B1679" t="str">
            <v>השתתפות באחזקת רכב</v>
          </cell>
          <cell r="C1679">
            <v>0</v>
          </cell>
          <cell r="D1679">
            <v>0</v>
          </cell>
          <cell r="E1679">
            <v>0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</row>
        <row r="1680">
          <cell r="A1680">
            <v>1623200253</v>
          </cell>
          <cell r="B1680" t="str">
            <v>עובדים חיצוניים</v>
          </cell>
          <cell r="C1680">
            <v>0</v>
          </cell>
          <cell r="D1680">
            <v>9290.94</v>
          </cell>
          <cell r="E1680">
            <v>0</v>
          </cell>
          <cell r="F1680">
            <v>9290.94</v>
          </cell>
          <cell r="G1680">
            <v>-9290.94</v>
          </cell>
          <cell r="H1680">
            <v>0</v>
          </cell>
          <cell r="I1680">
            <v>0</v>
          </cell>
          <cell r="J1680">
            <v>9290.94</v>
          </cell>
        </row>
        <row r="1681">
          <cell r="A1681">
            <v>1623200492</v>
          </cell>
          <cell r="B1681" t="str">
            <v>השתתפות בעזר 092</v>
          </cell>
          <cell r="C1681">
            <v>265500</v>
          </cell>
          <cell r="D1681">
            <v>285231</v>
          </cell>
          <cell r="E1681">
            <v>0</v>
          </cell>
          <cell r="F1681">
            <v>285231</v>
          </cell>
          <cell r="G1681">
            <v>-19731</v>
          </cell>
          <cell r="H1681">
            <v>107.43</v>
          </cell>
          <cell r="I1681">
            <v>295000</v>
          </cell>
          <cell r="J1681">
            <v>285231</v>
          </cell>
        </row>
        <row r="1682">
          <cell r="A1682">
            <v>1623200542</v>
          </cell>
          <cell r="B1682" t="str">
            <v>מענה קולי</v>
          </cell>
          <cell r="C1682">
            <v>1200000</v>
          </cell>
          <cell r="D1682">
            <v>915969.51</v>
          </cell>
          <cell r="E1682">
            <v>0</v>
          </cell>
          <cell r="F1682">
            <v>915969.51</v>
          </cell>
          <cell r="G1682">
            <v>284030.49</v>
          </cell>
          <cell r="H1682">
            <v>76.33</v>
          </cell>
          <cell r="I1682">
            <v>1200000</v>
          </cell>
          <cell r="J1682">
            <v>915969.51</v>
          </cell>
        </row>
        <row r="1683">
          <cell r="A1683">
            <v>1623200544</v>
          </cell>
          <cell r="B1683" t="str">
            <v>הוצאות דאר</v>
          </cell>
          <cell r="C1683">
            <v>367650</v>
          </cell>
          <cell r="D1683">
            <v>106568.75</v>
          </cell>
          <cell r="E1683">
            <v>0</v>
          </cell>
          <cell r="F1683">
            <v>106568.75</v>
          </cell>
          <cell r="G1683">
            <v>261081.25</v>
          </cell>
          <cell r="H1683">
            <v>28.98</v>
          </cell>
          <cell r="I1683">
            <v>408500</v>
          </cell>
          <cell r="J1683">
            <v>106568.75</v>
          </cell>
        </row>
        <row r="1684">
          <cell r="A1684">
            <v>1623200550</v>
          </cell>
          <cell r="B1684" t="str">
            <v>פירסומים</v>
          </cell>
          <cell r="C1684">
            <v>25650</v>
          </cell>
          <cell r="D1684">
            <v>9179.0400000000009</v>
          </cell>
          <cell r="E1684">
            <v>0</v>
          </cell>
          <cell r="F1684">
            <v>9179.0400000000009</v>
          </cell>
          <cell r="G1684">
            <v>16470.96</v>
          </cell>
          <cell r="H1684">
            <v>35.78</v>
          </cell>
          <cell r="I1684">
            <v>28500</v>
          </cell>
          <cell r="J1684">
            <v>9179.0400000000009</v>
          </cell>
        </row>
        <row r="1685">
          <cell r="A1685">
            <v>1623200551</v>
          </cell>
          <cell r="B1685" t="str">
            <v>מודעות והדבקתן</v>
          </cell>
          <cell r="C1685">
            <v>0</v>
          </cell>
          <cell r="D1685">
            <v>0</v>
          </cell>
          <cell r="E1685">
            <v>0</v>
          </cell>
          <cell r="F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</row>
        <row r="1686">
          <cell r="A1686">
            <v>1623200571</v>
          </cell>
          <cell r="B1686" t="str">
            <v>מיכון וענ"א</v>
          </cell>
          <cell r="C1686">
            <v>971010</v>
          </cell>
          <cell r="D1686">
            <v>1078900</v>
          </cell>
          <cell r="E1686">
            <v>0</v>
          </cell>
          <cell r="F1686">
            <v>1078900</v>
          </cell>
          <cell r="G1686">
            <v>-107890</v>
          </cell>
          <cell r="H1686">
            <v>111.11</v>
          </cell>
          <cell r="I1686">
            <v>1078900</v>
          </cell>
          <cell r="J1686">
            <v>1078900</v>
          </cell>
        </row>
        <row r="1687">
          <cell r="A1687">
            <v>1623200572</v>
          </cell>
          <cell r="B1687" t="str">
            <v>אוטומציה - עיקולי רכב</v>
          </cell>
          <cell r="C1687">
            <v>0</v>
          </cell>
          <cell r="D1687">
            <v>0</v>
          </cell>
          <cell r="E1687">
            <v>0</v>
          </cell>
          <cell r="F1687">
            <v>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</row>
        <row r="1688">
          <cell r="A1688">
            <v>1623200581</v>
          </cell>
          <cell r="B1688" t="str">
            <v>הוצאות משפטיות</v>
          </cell>
          <cell r="C1688">
            <v>1040000</v>
          </cell>
          <cell r="D1688">
            <v>1148392.44</v>
          </cell>
          <cell r="E1688">
            <v>0</v>
          </cell>
          <cell r="F1688">
            <v>1148392.44</v>
          </cell>
          <cell r="G1688">
            <v>-108392.44</v>
          </cell>
          <cell r="H1688">
            <v>110.42</v>
          </cell>
          <cell r="I1688">
            <v>1040000</v>
          </cell>
          <cell r="J1688">
            <v>1148392.44</v>
          </cell>
        </row>
        <row r="1689">
          <cell r="A1689">
            <v>1623200582</v>
          </cell>
          <cell r="B1689" t="str">
            <v>אגרות משפט</v>
          </cell>
          <cell r="C1689">
            <v>300000</v>
          </cell>
          <cell r="D1689">
            <v>325798.76</v>
          </cell>
          <cell r="E1689">
            <v>0</v>
          </cell>
          <cell r="F1689">
            <v>325798.76</v>
          </cell>
          <cell r="G1689">
            <v>-25798.76</v>
          </cell>
          <cell r="H1689">
            <v>108.59</v>
          </cell>
          <cell r="I1689">
            <v>300000</v>
          </cell>
          <cell r="J1689">
            <v>325798.76</v>
          </cell>
        </row>
        <row r="1690">
          <cell r="A1690">
            <v>1623200756</v>
          </cell>
          <cell r="B1690" t="str">
            <v>שמירה בקבלנות</v>
          </cell>
          <cell r="C1690">
            <v>117000</v>
          </cell>
          <cell r="D1690">
            <v>90240.18</v>
          </cell>
          <cell r="E1690">
            <v>0</v>
          </cell>
          <cell r="F1690">
            <v>90240.18</v>
          </cell>
          <cell r="G1690">
            <v>26759.82</v>
          </cell>
          <cell r="H1690">
            <v>77.12</v>
          </cell>
          <cell r="I1690">
            <v>130000</v>
          </cell>
          <cell r="J1690">
            <v>90240.18</v>
          </cell>
        </row>
        <row r="1691">
          <cell r="A1691">
            <v>1623200757</v>
          </cell>
          <cell r="B1691" t="str">
            <v>אכיפת גביה</v>
          </cell>
          <cell r="C1691">
            <v>1350000</v>
          </cell>
          <cell r="D1691">
            <v>844844.59</v>
          </cell>
          <cell r="E1691">
            <v>0</v>
          </cell>
          <cell r="F1691">
            <v>844844.59</v>
          </cell>
          <cell r="G1691">
            <v>505155.41</v>
          </cell>
          <cell r="H1691">
            <v>62.58</v>
          </cell>
          <cell r="I1691">
            <v>1500000</v>
          </cell>
          <cell r="J1691">
            <v>844844.59</v>
          </cell>
        </row>
        <row r="1692">
          <cell r="A1692">
            <v>1623200758</v>
          </cell>
          <cell r="B1692" t="str">
            <v>אכיפת גבייה - חניה</v>
          </cell>
          <cell r="C1692">
            <v>1773000</v>
          </cell>
          <cell r="D1692">
            <v>1652770.03</v>
          </cell>
          <cell r="E1692">
            <v>0</v>
          </cell>
          <cell r="F1692">
            <v>1652770.03</v>
          </cell>
          <cell r="G1692">
            <v>120229.97</v>
          </cell>
          <cell r="H1692">
            <v>93.21</v>
          </cell>
          <cell r="I1692">
            <v>1970000</v>
          </cell>
          <cell r="J1692">
            <v>1652770.03</v>
          </cell>
        </row>
        <row r="1693">
          <cell r="A1693">
            <v>1623200759</v>
          </cell>
          <cell r="B1693" t="str">
            <v>אכיפת קנסות ברירת משפט</v>
          </cell>
          <cell r="C1693">
            <v>35800</v>
          </cell>
          <cell r="D1693">
            <v>37113.22</v>
          </cell>
          <cell r="E1693">
            <v>0</v>
          </cell>
          <cell r="F1693">
            <v>37113.22</v>
          </cell>
          <cell r="G1693">
            <v>-1313.22</v>
          </cell>
          <cell r="H1693">
            <v>103.66</v>
          </cell>
          <cell r="I1693">
            <v>35800</v>
          </cell>
          <cell r="J1693">
            <v>37113.22</v>
          </cell>
        </row>
        <row r="1694">
          <cell r="A1694">
            <v>1623200794</v>
          </cell>
          <cell r="B1694" t="str">
            <v>השתתפות בעזר 094</v>
          </cell>
          <cell r="C1694">
            <v>7560</v>
          </cell>
          <cell r="D1694">
            <v>9338</v>
          </cell>
          <cell r="E1694">
            <v>0</v>
          </cell>
          <cell r="F1694">
            <v>9338</v>
          </cell>
          <cell r="G1694">
            <v>-1778</v>
          </cell>
          <cell r="H1694">
            <v>123.51</v>
          </cell>
          <cell r="I1694">
            <v>8400</v>
          </cell>
          <cell r="J1694">
            <v>9338</v>
          </cell>
        </row>
        <row r="1695">
          <cell r="A1695">
            <v>1623700110</v>
          </cell>
          <cell r="B1695" t="str">
            <v>השכר הקובע-תקציבית</v>
          </cell>
          <cell r="C1695">
            <v>0</v>
          </cell>
          <cell r="D1695">
            <v>0</v>
          </cell>
          <cell r="E1695">
            <v>0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</row>
        <row r="1696">
          <cell r="A1696">
            <v>1623700119</v>
          </cell>
          <cell r="B1696" t="str">
            <v>השכר הקובע-צוברת</v>
          </cell>
          <cell r="C1696">
            <v>0</v>
          </cell>
          <cell r="D1696">
            <v>0</v>
          </cell>
          <cell r="E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</row>
        <row r="1697">
          <cell r="A1697">
            <v>1623700122</v>
          </cell>
          <cell r="B1697" t="str">
            <v>ביגוד</v>
          </cell>
          <cell r="C1697">
            <v>0</v>
          </cell>
          <cell r="D1697">
            <v>0</v>
          </cell>
          <cell r="E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A1698">
            <v>1623700126</v>
          </cell>
          <cell r="B1698" t="str">
            <v>דמי הבראה</v>
          </cell>
          <cell r="C1698">
            <v>0</v>
          </cell>
          <cell r="D1698">
            <v>0</v>
          </cell>
          <cell r="E1698">
            <v>0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</row>
        <row r="1699">
          <cell r="A1699">
            <v>1623700130</v>
          </cell>
          <cell r="B1699" t="str">
            <v>שעות נוספות</v>
          </cell>
          <cell r="C1699">
            <v>0</v>
          </cell>
          <cell r="D1699">
            <v>0</v>
          </cell>
          <cell r="E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A1700">
            <v>1623700140</v>
          </cell>
          <cell r="B1700" t="str">
            <v>השתתפות באחזקת רכב</v>
          </cell>
          <cell r="C1700">
            <v>0</v>
          </cell>
          <cell r="D1700">
            <v>0</v>
          </cell>
          <cell r="E1700">
            <v>0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</row>
        <row r="1701">
          <cell r="A1701">
            <v>1623700253</v>
          </cell>
          <cell r="B1701" t="str">
            <v>עובדת חברה</v>
          </cell>
          <cell r="C1701">
            <v>0</v>
          </cell>
          <cell r="D1701">
            <v>0</v>
          </cell>
          <cell r="E1701">
            <v>0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</row>
        <row r="1702">
          <cell r="A1702">
            <v>1623700441</v>
          </cell>
          <cell r="B1702" t="str">
            <v>ביטוח כספים</v>
          </cell>
          <cell r="C1702">
            <v>2970</v>
          </cell>
          <cell r="D1702">
            <v>0</v>
          </cell>
          <cell r="E1702">
            <v>0</v>
          </cell>
          <cell r="F1702">
            <v>0</v>
          </cell>
          <cell r="G1702">
            <v>2970</v>
          </cell>
          <cell r="H1702">
            <v>0</v>
          </cell>
          <cell r="I1702">
            <v>3300</v>
          </cell>
          <cell r="J1702">
            <v>0</v>
          </cell>
        </row>
        <row r="1703">
          <cell r="A1703">
            <v>1623700571</v>
          </cell>
          <cell r="B1703" t="str">
            <v>מיכון וענ"א</v>
          </cell>
          <cell r="C1703">
            <v>56790</v>
          </cell>
          <cell r="D1703">
            <v>63100</v>
          </cell>
          <cell r="E1703">
            <v>0</v>
          </cell>
          <cell r="F1703">
            <v>63100</v>
          </cell>
          <cell r="G1703">
            <v>-6310</v>
          </cell>
          <cell r="H1703">
            <v>111.11</v>
          </cell>
          <cell r="I1703">
            <v>63100</v>
          </cell>
          <cell r="J1703">
            <v>63100</v>
          </cell>
        </row>
        <row r="1704">
          <cell r="A1704">
            <v>1631000610</v>
          </cell>
          <cell r="B1704" t="str">
            <v>עמלות תשלומי דלפק</v>
          </cell>
          <cell r="C1704">
            <v>100000</v>
          </cell>
          <cell r="D1704">
            <v>98247.19</v>
          </cell>
          <cell r="E1704">
            <v>0</v>
          </cell>
          <cell r="F1704">
            <v>98247.19</v>
          </cell>
          <cell r="G1704">
            <v>1752.81</v>
          </cell>
          <cell r="H1704">
            <v>98.24</v>
          </cell>
          <cell r="I1704">
            <v>100000</v>
          </cell>
          <cell r="J1704">
            <v>98247.19</v>
          </cell>
        </row>
        <row r="1705">
          <cell r="A1705">
            <v>1631000611</v>
          </cell>
          <cell r="B1705" t="str">
            <v>עמלות כרטיסי אשראי</v>
          </cell>
          <cell r="C1705">
            <v>1800000</v>
          </cell>
          <cell r="D1705">
            <v>2344362.44</v>
          </cell>
          <cell r="E1705">
            <v>0</v>
          </cell>
          <cell r="F1705">
            <v>2344362.44</v>
          </cell>
          <cell r="G1705">
            <v>-544362.43999999994</v>
          </cell>
          <cell r="H1705">
            <v>130.24</v>
          </cell>
          <cell r="I1705">
            <v>1800000</v>
          </cell>
          <cell r="J1705">
            <v>2344362.44</v>
          </cell>
        </row>
        <row r="1706">
          <cell r="A1706">
            <v>1631000612</v>
          </cell>
          <cell r="B1706" t="str">
            <v>עמלת תשלום חוזרים</v>
          </cell>
          <cell r="C1706">
            <v>8100</v>
          </cell>
          <cell r="D1706">
            <v>6083.32</v>
          </cell>
          <cell r="E1706">
            <v>0</v>
          </cell>
          <cell r="F1706">
            <v>6083.32</v>
          </cell>
          <cell r="G1706">
            <v>2016.68</v>
          </cell>
          <cell r="H1706">
            <v>75.099999999999994</v>
          </cell>
          <cell r="I1706">
            <v>9000</v>
          </cell>
          <cell r="J1706">
            <v>6083.32</v>
          </cell>
        </row>
        <row r="1707">
          <cell r="A1707">
            <v>1631000613</v>
          </cell>
          <cell r="B1707" t="str">
            <v>עמלות הוראות קבע</v>
          </cell>
          <cell r="C1707">
            <v>72000</v>
          </cell>
          <cell r="D1707">
            <v>31725.07</v>
          </cell>
          <cell r="E1707">
            <v>0</v>
          </cell>
          <cell r="F1707">
            <v>31725.07</v>
          </cell>
          <cell r="G1707">
            <v>40274.93</v>
          </cell>
          <cell r="H1707">
            <v>44.06</v>
          </cell>
          <cell r="I1707">
            <v>80000</v>
          </cell>
          <cell r="J1707">
            <v>31725.07</v>
          </cell>
        </row>
        <row r="1708">
          <cell r="A1708">
            <v>1631000614</v>
          </cell>
          <cell r="B1708" t="str">
            <v>עמלות שקים מעותדים</v>
          </cell>
          <cell r="C1708">
            <v>0</v>
          </cell>
          <cell r="D1708">
            <v>0</v>
          </cell>
          <cell r="E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A1709">
            <v>1631000615</v>
          </cell>
          <cell r="B1709" t="str">
            <v>סרטים מגנטיים-גביה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</row>
        <row r="1710">
          <cell r="A1710">
            <v>1631000616</v>
          </cell>
          <cell r="B1710" t="str">
            <v>דמי ניהול חשבון</v>
          </cell>
          <cell r="C1710">
            <v>9000</v>
          </cell>
          <cell r="D1710">
            <v>6063.63</v>
          </cell>
          <cell r="E1710">
            <v>0</v>
          </cell>
          <cell r="F1710">
            <v>6063.63</v>
          </cell>
          <cell r="G1710">
            <v>2936.37</v>
          </cell>
          <cell r="H1710">
            <v>67.37</v>
          </cell>
          <cell r="I1710">
            <v>10000</v>
          </cell>
          <cell r="J1710">
            <v>6063.63</v>
          </cell>
        </row>
        <row r="1711">
          <cell r="A1711">
            <v>1631000617</v>
          </cell>
          <cell r="B1711" t="str">
            <v>העברות בין בנקים</v>
          </cell>
          <cell r="C1711">
            <v>9000</v>
          </cell>
          <cell r="D1711">
            <v>2156.09</v>
          </cell>
          <cell r="E1711">
            <v>0</v>
          </cell>
          <cell r="F1711">
            <v>2156.09</v>
          </cell>
          <cell r="G1711">
            <v>6843.91</v>
          </cell>
          <cell r="H1711">
            <v>23.95</v>
          </cell>
          <cell r="I1711">
            <v>10000</v>
          </cell>
          <cell r="J1711">
            <v>2156.09</v>
          </cell>
        </row>
        <row r="1712">
          <cell r="A1712">
            <v>1631000619</v>
          </cell>
          <cell r="B1712" t="str">
            <v>ע'אחרות+פנקסי שקים</v>
          </cell>
          <cell r="C1712">
            <v>720000</v>
          </cell>
          <cell r="D1712">
            <v>574822.15</v>
          </cell>
          <cell r="E1712">
            <v>0</v>
          </cell>
          <cell r="F1712">
            <v>574822.15</v>
          </cell>
          <cell r="G1712">
            <v>145177.85</v>
          </cell>
          <cell r="H1712">
            <v>79.83</v>
          </cell>
          <cell r="I1712">
            <v>800000</v>
          </cell>
          <cell r="J1712">
            <v>574822.15</v>
          </cell>
        </row>
        <row r="1713">
          <cell r="A1713">
            <v>1631000694</v>
          </cell>
          <cell r="B1713" t="str">
            <v>החזר הצמדת פקדונות פינוי פסולת</v>
          </cell>
          <cell r="C1713">
            <v>7020</v>
          </cell>
          <cell r="D1713">
            <v>8436</v>
          </cell>
          <cell r="E1713">
            <v>0</v>
          </cell>
          <cell r="F1713">
            <v>8436</v>
          </cell>
          <cell r="G1713">
            <v>-1416</v>
          </cell>
          <cell r="H1713">
            <v>120.17</v>
          </cell>
          <cell r="I1713">
            <v>7800</v>
          </cell>
          <cell r="J1713">
            <v>8436</v>
          </cell>
        </row>
        <row r="1714">
          <cell r="A1714">
            <v>1632000620</v>
          </cell>
          <cell r="B1714" t="str">
            <v>ריבית על משיכת יתר</v>
          </cell>
          <cell r="C1714">
            <v>4500</v>
          </cell>
          <cell r="D1714">
            <v>309.81</v>
          </cell>
          <cell r="E1714">
            <v>0</v>
          </cell>
          <cell r="F1714">
            <v>309.81</v>
          </cell>
          <cell r="G1714">
            <v>4190.1899999999996</v>
          </cell>
          <cell r="H1714">
            <v>6.88</v>
          </cell>
          <cell r="I1714">
            <v>5000</v>
          </cell>
          <cell r="J1714">
            <v>309.81</v>
          </cell>
        </row>
        <row r="1715">
          <cell r="A1715">
            <v>1632000621</v>
          </cell>
          <cell r="B1715" t="str">
            <v>שיערוכים</v>
          </cell>
          <cell r="C1715">
            <v>0</v>
          </cell>
          <cell r="D1715">
            <v>9857830.9199999999</v>
          </cell>
          <cell r="E1715">
            <v>0</v>
          </cell>
          <cell r="F1715">
            <v>9857830.9199999999</v>
          </cell>
          <cell r="G1715">
            <v>-9857830.9199999999</v>
          </cell>
          <cell r="H1715">
            <v>0</v>
          </cell>
          <cell r="I1715">
            <v>0</v>
          </cell>
          <cell r="J1715">
            <v>9857830.9199999999</v>
          </cell>
        </row>
        <row r="1716">
          <cell r="A1716">
            <v>1632000622</v>
          </cell>
          <cell r="B1716" t="str">
            <v>ריב'+הצמדה לפיקדון</v>
          </cell>
          <cell r="C1716">
            <v>0</v>
          </cell>
          <cell r="D1716">
            <v>0</v>
          </cell>
          <cell r="E1716">
            <v>0</v>
          </cell>
          <cell r="F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</row>
        <row r="1717">
          <cell r="A1717">
            <v>1633000860</v>
          </cell>
          <cell r="B1717" t="str">
            <v>הנחות למשלמי מראש</v>
          </cell>
          <cell r="C1717">
            <v>1465588</v>
          </cell>
          <cell r="D1717">
            <v>1674553.98</v>
          </cell>
          <cell r="E1717">
            <v>0</v>
          </cell>
          <cell r="F1717">
            <v>1674553.98</v>
          </cell>
          <cell r="G1717">
            <v>-208965.98</v>
          </cell>
          <cell r="H1717">
            <v>114.25</v>
          </cell>
          <cell r="I1717">
            <v>1628431</v>
          </cell>
          <cell r="J1717">
            <v>1674553.98</v>
          </cell>
        </row>
        <row r="1718">
          <cell r="A1718">
            <v>1633000861</v>
          </cell>
          <cell r="B1718" t="str">
            <v>הנחות למשלמ'בה'קבע</v>
          </cell>
          <cell r="C1718">
            <v>0</v>
          </cell>
          <cell r="D1718">
            <v>0</v>
          </cell>
          <cell r="E1718">
            <v>0</v>
          </cell>
          <cell r="F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</row>
        <row r="1719">
          <cell r="A1719">
            <v>1648000691</v>
          </cell>
          <cell r="B1719" t="str">
            <v>תשלומים ע"ח הקרן</v>
          </cell>
          <cell r="C1719">
            <v>25637580</v>
          </cell>
          <cell r="D1719">
            <v>28486416.390000001</v>
          </cell>
          <cell r="E1719">
            <v>0</v>
          </cell>
          <cell r="F1719">
            <v>28486416.390000001</v>
          </cell>
          <cell r="G1719">
            <v>-2848836.39</v>
          </cell>
          <cell r="H1719">
            <v>111.11</v>
          </cell>
          <cell r="I1719">
            <v>28486200</v>
          </cell>
          <cell r="J1719">
            <v>28486416.390000001</v>
          </cell>
        </row>
        <row r="1720">
          <cell r="A1720">
            <v>1648000692</v>
          </cell>
          <cell r="B1720" t="str">
            <v>תשלומים ע"ח הריבית</v>
          </cell>
          <cell r="C1720">
            <v>1138500</v>
          </cell>
          <cell r="D1720">
            <v>1428025.18</v>
          </cell>
          <cell r="E1720">
            <v>0</v>
          </cell>
          <cell r="F1720">
            <v>1428025.18</v>
          </cell>
          <cell r="G1720">
            <v>-289525.18</v>
          </cell>
          <cell r="H1720">
            <v>125.43</v>
          </cell>
          <cell r="I1720">
            <v>1265000</v>
          </cell>
          <cell r="J1720">
            <v>1428025.18</v>
          </cell>
        </row>
        <row r="1721">
          <cell r="A1721">
            <v>1648000693</v>
          </cell>
          <cell r="B1721" t="str">
            <v>תש' ע"ח הצמדה וערך</v>
          </cell>
          <cell r="C1721">
            <v>707040</v>
          </cell>
          <cell r="D1721">
            <v>804861.53</v>
          </cell>
          <cell r="E1721">
            <v>0</v>
          </cell>
          <cell r="F1721">
            <v>804861.53</v>
          </cell>
          <cell r="G1721">
            <v>-97821.53</v>
          </cell>
          <cell r="H1721">
            <v>113.83</v>
          </cell>
          <cell r="I1721">
            <v>785600</v>
          </cell>
          <cell r="J1721">
            <v>804861.53</v>
          </cell>
        </row>
        <row r="1722">
          <cell r="A1722">
            <v>1648000694</v>
          </cell>
          <cell r="B1722" t="str">
            <v>תשל' ע"ח קרן-מים</v>
          </cell>
          <cell r="C1722">
            <v>18000</v>
          </cell>
          <cell r="D1722">
            <v>18049</v>
          </cell>
          <cell r="E1722">
            <v>0</v>
          </cell>
          <cell r="F1722">
            <v>18049</v>
          </cell>
          <cell r="G1722">
            <v>-49</v>
          </cell>
          <cell r="H1722">
            <v>100.27</v>
          </cell>
          <cell r="I1722">
            <v>18000</v>
          </cell>
          <cell r="J1722">
            <v>18049</v>
          </cell>
        </row>
        <row r="1723">
          <cell r="A1723">
            <v>1648000695</v>
          </cell>
          <cell r="B1723" t="str">
            <v>תשל' ע"ח ריבית-מים</v>
          </cell>
          <cell r="C1723">
            <v>300</v>
          </cell>
          <cell r="D1723">
            <v>268</v>
          </cell>
          <cell r="E1723">
            <v>0</v>
          </cell>
          <cell r="F1723">
            <v>268</v>
          </cell>
          <cell r="G1723">
            <v>32</v>
          </cell>
          <cell r="H1723">
            <v>89.33</v>
          </cell>
          <cell r="I1723">
            <v>300</v>
          </cell>
          <cell r="J1723">
            <v>268</v>
          </cell>
        </row>
        <row r="1724">
          <cell r="A1724">
            <v>1648000696</v>
          </cell>
          <cell r="B1724" t="str">
            <v>תשל' ע"ח הצמדה-מים</v>
          </cell>
          <cell r="C1724">
            <v>3870</v>
          </cell>
          <cell r="D1724">
            <v>4624</v>
          </cell>
          <cell r="E1724">
            <v>0</v>
          </cell>
          <cell r="F1724">
            <v>4624</v>
          </cell>
          <cell r="G1724">
            <v>-754</v>
          </cell>
          <cell r="H1724">
            <v>119.48</v>
          </cell>
          <cell r="I1724">
            <v>4300</v>
          </cell>
          <cell r="J1724">
            <v>4624</v>
          </cell>
        </row>
        <row r="1725">
          <cell r="A1725">
            <v>1648000697</v>
          </cell>
          <cell r="B1725" t="str">
            <v>תשל' ע"ח קרו-ביוב</v>
          </cell>
          <cell r="C1725">
            <v>48780</v>
          </cell>
          <cell r="D1725">
            <v>54146</v>
          </cell>
          <cell r="E1725">
            <v>0</v>
          </cell>
          <cell r="F1725">
            <v>54146</v>
          </cell>
          <cell r="G1725">
            <v>-5366</v>
          </cell>
          <cell r="H1725">
            <v>111</v>
          </cell>
          <cell r="I1725">
            <v>54200</v>
          </cell>
          <cell r="J1725">
            <v>54146</v>
          </cell>
        </row>
        <row r="1726">
          <cell r="A1726">
            <v>1648000698</v>
          </cell>
          <cell r="B1726" t="str">
            <v>תש' ע"ח ריבית-ביוב</v>
          </cell>
          <cell r="C1726">
            <v>720</v>
          </cell>
          <cell r="D1726">
            <v>805</v>
          </cell>
          <cell r="E1726">
            <v>0</v>
          </cell>
          <cell r="F1726">
            <v>805</v>
          </cell>
          <cell r="G1726">
            <v>-85</v>
          </cell>
          <cell r="H1726">
            <v>111.8</v>
          </cell>
          <cell r="I1726">
            <v>800</v>
          </cell>
          <cell r="J1726">
            <v>805</v>
          </cell>
        </row>
        <row r="1727">
          <cell r="A1727">
            <v>1648000699</v>
          </cell>
          <cell r="B1727" t="str">
            <v>תש' ע"ח הצמדה-ביוב</v>
          </cell>
          <cell r="C1727">
            <v>12510</v>
          </cell>
          <cell r="D1727">
            <v>13871</v>
          </cell>
          <cell r="E1727">
            <v>0</v>
          </cell>
          <cell r="F1727">
            <v>13871</v>
          </cell>
          <cell r="G1727">
            <v>-1361</v>
          </cell>
          <cell r="H1727">
            <v>110.87</v>
          </cell>
          <cell r="I1727">
            <v>13900</v>
          </cell>
          <cell r="J1727">
            <v>13871</v>
          </cell>
        </row>
        <row r="1728">
          <cell r="A1728">
            <v>1648000701</v>
          </cell>
          <cell r="B1728" t="str">
            <v>קרן - הלוואה לממשלה</v>
          </cell>
          <cell r="C1728">
            <v>1598580</v>
          </cell>
          <cell r="D1728">
            <v>1776200</v>
          </cell>
          <cell r="E1728">
            <v>0</v>
          </cell>
          <cell r="F1728">
            <v>1776200</v>
          </cell>
          <cell r="G1728">
            <v>-177620</v>
          </cell>
          <cell r="H1728">
            <v>111.11</v>
          </cell>
          <cell r="I1728">
            <v>1776200</v>
          </cell>
          <cell r="J1728">
            <v>1776200</v>
          </cell>
        </row>
        <row r="1729">
          <cell r="A1729">
            <v>1648000702</v>
          </cell>
          <cell r="B1729" t="str">
            <v>ריבית - הלוואה לממשלה</v>
          </cell>
          <cell r="C1729">
            <v>74340</v>
          </cell>
          <cell r="D1729">
            <v>97704</v>
          </cell>
          <cell r="E1729">
            <v>0</v>
          </cell>
          <cell r="F1729">
            <v>97704</v>
          </cell>
          <cell r="G1729">
            <v>-23364</v>
          </cell>
          <cell r="H1729">
            <v>131.41999999999999</v>
          </cell>
          <cell r="I1729">
            <v>82600</v>
          </cell>
          <cell r="J1729">
            <v>97704</v>
          </cell>
        </row>
        <row r="1730">
          <cell r="A1730">
            <v>1648000703</v>
          </cell>
          <cell r="B1730" t="str">
            <v>הצמדה - הלוואה לממשלה</v>
          </cell>
          <cell r="C1730">
            <v>0</v>
          </cell>
          <cell r="D1730">
            <v>0</v>
          </cell>
          <cell r="E1730">
            <v>0</v>
          </cell>
          <cell r="F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</row>
        <row r="1731">
          <cell r="A1731">
            <v>1711100110</v>
          </cell>
          <cell r="B1731" t="str">
            <v>השכר הקובע-תקציבית</v>
          </cell>
          <cell r="C1731">
            <v>1631800</v>
          </cell>
          <cell r="D1731">
            <v>1621694.9</v>
          </cell>
          <cell r="E1731">
            <v>0</v>
          </cell>
          <cell r="F1731">
            <v>1621694.9</v>
          </cell>
          <cell r="G1731">
            <v>10105.1</v>
          </cell>
          <cell r="H1731">
            <v>99.38</v>
          </cell>
          <cell r="I1731">
            <v>1631800</v>
          </cell>
          <cell r="J1731">
            <v>1621694.9</v>
          </cell>
        </row>
        <row r="1732">
          <cell r="A1732">
            <v>1711100119</v>
          </cell>
          <cell r="B1732" t="str">
            <v>השכר הקובע-צוברת</v>
          </cell>
          <cell r="C1732">
            <v>2272550</v>
          </cell>
          <cell r="D1732">
            <v>2575883.85</v>
          </cell>
          <cell r="E1732">
            <v>0</v>
          </cell>
          <cell r="F1732">
            <v>2575883.85</v>
          </cell>
          <cell r="G1732">
            <v>-303333.84999999998</v>
          </cell>
          <cell r="H1732">
            <v>113.34</v>
          </cell>
          <cell r="I1732">
            <v>2272550</v>
          </cell>
          <cell r="J1732">
            <v>2575883.85</v>
          </cell>
        </row>
        <row r="1733">
          <cell r="A1733">
            <v>1711100122</v>
          </cell>
          <cell r="B1733" t="str">
            <v>ביגוד</v>
          </cell>
          <cell r="C1733">
            <v>51000</v>
          </cell>
          <cell r="D1733">
            <v>57295.16</v>
          </cell>
          <cell r="E1733">
            <v>0</v>
          </cell>
          <cell r="F1733">
            <v>57295.16</v>
          </cell>
          <cell r="G1733">
            <v>-6295.16</v>
          </cell>
          <cell r="H1733">
            <v>112.34</v>
          </cell>
          <cell r="I1733">
            <v>51000</v>
          </cell>
          <cell r="J1733">
            <v>57295.16</v>
          </cell>
        </row>
        <row r="1734">
          <cell r="A1734">
            <v>1711100126</v>
          </cell>
          <cell r="B1734" t="str">
            <v>דמי הבראה</v>
          </cell>
          <cell r="C1734">
            <v>91600</v>
          </cell>
          <cell r="D1734">
            <v>131363.66</v>
          </cell>
          <cell r="E1734">
            <v>0</v>
          </cell>
          <cell r="F1734">
            <v>131363.66</v>
          </cell>
          <cell r="G1734">
            <v>-39763.660000000003</v>
          </cell>
          <cell r="H1734">
            <v>143.41</v>
          </cell>
          <cell r="I1734">
            <v>91600</v>
          </cell>
          <cell r="J1734">
            <v>131363.66</v>
          </cell>
        </row>
        <row r="1735">
          <cell r="A1735">
            <v>1711100130</v>
          </cell>
          <cell r="B1735" t="str">
            <v>שעות נוספות</v>
          </cell>
          <cell r="C1735">
            <v>827000</v>
          </cell>
          <cell r="D1735">
            <v>1023859.1</v>
          </cell>
          <cell r="E1735">
            <v>0</v>
          </cell>
          <cell r="F1735">
            <v>1023859.1</v>
          </cell>
          <cell r="G1735">
            <v>-196859.1</v>
          </cell>
          <cell r="H1735">
            <v>123.8</v>
          </cell>
          <cell r="I1735">
            <v>827000</v>
          </cell>
          <cell r="J1735">
            <v>1023859.1</v>
          </cell>
        </row>
        <row r="1736">
          <cell r="A1736">
            <v>1711100140</v>
          </cell>
          <cell r="B1736" t="str">
            <v>השתתפות באחזקת רכב</v>
          </cell>
          <cell r="C1736">
            <v>430000</v>
          </cell>
          <cell r="D1736">
            <v>468439.84</v>
          </cell>
          <cell r="E1736">
            <v>0</v>
          </cell>
          <cell r="F1736">
            <v>468439.84</v>
          </cell>
          <cell r="G1736">
            <v>-38439.839999999997</v>
          </cell>
          <cell r="H1736">
            <v>108.93</v>
          </cell>
          <cell r="I1736">
            <v>430000</v>
          </cell>
          <cell r="J1736">
            <v>468439.84</v>
          </cell>
        </row>
        <row r="1737">
          <cell r="A1737">
            <v>1711100253</v>
          </cell>
          <cell r="B1737" t="str">
            <v>פקידת מוקד חיצוני</v>
          </cell>
          <cell r="C1737">
            <v>18850</v>
          </cell>
          <cell r="D1737">
            <v>18814.759999999998</v>
          </cell>
          <cell r="E1737">
            <v>0</v>
          </cell>
          <cell r="F1737">
            <v>18814.759999999998</v>
          </cell>
          <cell r="G1737">
            <v>35.24</v>
          </cell>
          <cell r="H1737">
            <v>99.81</v>
          </cell>
          <cell r="I1737">
            <v>18850</v>
          </cell>
          <cell r="J1737">
            <v>18814.759999999998</v>
          </cell>
        </row>
        <row r="1738">
          <cell r="A1738">
            <v>1711100350</v>
          </cell>
          <cell r="B1738" t="str">
            <v>ליסינג - 746-59-001</v>
          </cell>
          <cell r="C1738">
            <v>52000</v>
          </cell>
          <cell r="D1738">
            <v>54498.22</v>
          </cell>
          <cell r="E1738">
            <v>0</v>
          </cell>
          <cell r="F1738">
            <v>54498.22</v>
          </cell>
          <cell r="G1738">
            <v>-2498.2199999999998</v>
          </cell>
          <cell r="H1738">
            <v>104.8</v>
          </cell>
          <cell r="I1738">
            <v>52000</v>
          </cell>
          <cell r="J1738">
            <v>54498.22</v>
          </cell>
        </row>
        <row r="1739">
          <cell r="A1739">
            <v>1711100351</v>
          </cell>
          <cell r="B1739" t="str">
            <v>הוצאות רכב 746-59-001</v>
          </cell>
          <cell r="C1739">
            <v>25000</v>
          </cell>
          <cell r="D1739">
            <v>16455.28</v>
          </cell>
          <cell r="E1739">
            <v>0</v>
          </cell>
          <cell r="F1739">
            <v>16455.28</v>
          </cell>
          <cell r="G1739">
            <v>8544.7199999999993</v>
          </cell>
          <cell r="H1739">
            <v>65.819999999999993</v>
          </cell>
          <cell r="I1739">
            <v>25000</v>
          </cell>
          <cell r="J1739">
            <v>16455.28</v>
          </cell>
        </row>
        <row r="1740">
          <cell r="A1740">
            <v>1711100470</v>
          </cell>
          <cell r="B1740" t="str">
            <v>אחזקת מכונות משרד</v>
          </cell>
          <cell r="C1740">
            <v>2300</v>
          </cell>
          <cell r="D1740">
            <v>153.57</v>
          </cell>
          <cell r="E1740">
            <v>1034</v>
          </cell>
          <cell r="F1740">
            <v>1187.57</v>
          </cell>
          <cell r="G1740">
            <v>1112.43</v>
          </cell>
          <cell r="H1740">
            <v>51.63</v>
          </cell>
          <cell r="I1740">
            <v>2300</v>
          </cell>
          <cell r="J1740">
            <v>153.57</v>
          </cell>
        </row>
        <row r="1741">
          <cell r="A1741">
            <v>1711100471</v>
          </cell>
          <cell r="B1741" t="str">
            <v>מכשירי כתיבה</v>
          </cell>
          <cell r="C1741">
            <v>28500</v>
          </cell>
          <cell r="D1741">
            <v>28180.48</v>
          </cell>
          <cell r="E1741">
            <v>0</v>
          </cell>
          <cell r="F1741">
            <v>28180.48</v>
          </cell>
          <cell r="G1741">
            <v>319.52</v>
          </cell>
          <cell r="H1741">
            <v>98.87</v>
          </cell>
          <cell r="I1741">
            <v>28500</v>
          </cell>
          <cell r="J1741">
            <v>28180.48</v>
          </cell>
        </row>
        <row r="1742">
          <cell r="A1742">
            <v>1711100492</v>
          </cell>
          <cell r="B1742" t="str">
            <v>השתתפות בעזר 092</v>
          </cell>
          <cell r="C1742">
            <v>207270</v>
          </cell>
          <cell r="D1742">
            <v>222674</v>
          </cell>
          <cell r="E1742">
            <v>0</v>
          </cell>
          <cell r="F1742">
            <v>222674</v>
          </cell>
          <cell r="G1742">
            <v>-15404</v>
          </cell>
          <cell r="H1742">
            <v>107.43</v>
          </cell>
          <cell r="I1742">
            <v>230300</v>
          </cell>
          <cell r="J1742">
            <v>222674</v>
          </cell>
        </row>
        <row r="1743">
          <cell r="A1743">
            <v>1711100511</v>
          </cell>
          <cell r="B1743" t="str">
            <v>אירוח וכיבוד</v>
          </cell>
          <cell r="C1743">
            <v>2300</v>
          </cell>
          <cell r="D1743">
            <v>2300</v>
          </cell>
          <cell r="E1743">
            <v>0</v>
          </cell>
          <cell r="F1743">
            <v>2300</v>
          </cell>
          <cell r="G1743">
            <v>0</v>
          </cell>
          <cell r="H1743">
            <v>100</v>
          </cell>
          <cell r="I1743">
            <v>2300</v>
          </cell>
          <cell r="J1743">
            <v>2300</v>
          </cell>
        </row>
        <row r="1744">
          <cell r="A1744">
            <v>1711100512</v>
          </cell>
          <cell r="B1744" t="str">
            <v>נסיעות ואש"ל</v>
          </cell>
          <cell r="C1744">
            <v>12500</v>
          </cell>
          <cell r="D1744">
            <v>12678.25</v>
          </cell>
          <cell r="E1744">
            <v>754.92</v>
          </cell>
          <cell r="F1744">
            <v>13433.17</v>
          </cell>
          <cell r="G1744">
            <v>-933.17</v>
          </cell>
          <cell r="H1744">
            <v>107.46</v>
          </cell>
          <cell r="I1744">
            <v>12500</v>
          </cell>
          <cell r="J1744">
            <v>12678.25</v>
          </cell>
        </row>
        <row r="1745">
          <cell r="A1745">
            <v>1711100522</v>
          </cell>
          <cell r="B1745" t="str">
            <v>ספרים ועיתונים</v>
          </cell>
          <cell r="C1745">
            <v>0</v>
          </cell>
          <cell r="D1745">
            <v>0</v>
          </cell>
          <cell r="E1745">
            <v>0</v>
          </cell>
          <cell r="F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</row>
        <row r="1746">
          <cell r="A1746">
            <v>1711100544</v>
          </cell>
          <cell r="B1746" t="str">
            <v>הוצאות דאר</v>
          </cell>
          <cell r="C1746">
            <v>1710</v>
          </cell>
          <cell r="D1746">
            <v>41.61</v>
          </cell>
          <cell r="E1746">
            <v>0</v>
          </cell>
          <cell r="F1746">
            <v>41.61</v>
          </cell>
          <cell r="G1746">
            <v>1668.39</v>
          </cell>
          <cell r="H1746">
            <v>2.4300000000000002</v>
          </cell>
          <cell r="I1746">
            <v>1900</v>
          </cell>
          <cell r="J1746">
            <v>41.61</v>
          </cell>
        </row>
        <row r="1747">
          <cell r="A1747">
            <v>1711100550</v>
          </cell>
          <cell r="B1747" t="str">
            <v>פירסומים</v>
          </cell>
          <cell r="C1747">
            <v>0</v>
          </cell>
          <cell r="D1747">
            <v>0</v>
          </cell>
          <cell r="E1747">
            <v>0</v>
          </cell>
          <cell r="F1747">
            <v>0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</row>
        <row r="1748">
          <cell r="A1748">
            <v>1711100561</v>
          </cell>
          <cell r="B1748" t="str">
            <v>שיכפולים</v>
          </cell>
          <cell r="C1748">
            <v>810</v>
          </cell>
          <cell r="D1748">
            <v>60</v>
          </cell>
          <cell r="E1748">
            <v>0</v>
          </cell>
          <cell r="F1748">
            <v>60</v>
          </cell>
          <cell r="G1748">
            <v>750</v>
          </cell>
          <cell r="H1748">
            <v>7.4</v>
          </cell>
          <cell r="I1748">
            <v>900</v>
          </cell>
          <cell r="J1748">
            <v>60</v>
          </cell>
        </row>
        <row r="1749">
          <cell r="A1749">
            <v>1711100562</v>
          </cell>
          <cell r="B1749" t="str">
            <v>הדפסות</v>
          </cell>
          <cell r="C1749">
            <v>2790</v>
          </cell>
          <cell r="D1749">
            <v>0</v>
          </cell>
          <cell r="E1749">
            <v>0</v>
          </cell>
          <cell r="F1749">
            <v>0</v>
          </cell>
          <cell r="G1749">
            <v>2790</v>
          </cell>
          <cell r="H1749">
            <v>0</v>
          </cell>
          <cell r="I1749">
            <v>3100</v>
          </cell>
          <cell r="J1749">
            <v>0</v>
          </cell>
        </row>
        <row r="1750">
          <cell r="A1750">
            <v>1711100571</v>
          </cell>
          <cell r="B1750" t="str">
            <v>מיכון וענ"א</v>
          </cell>
          <cell r="C1750">
            <v>156420</v>
          </cell>
          <cell r="D1750">
            <v>173800</v>
          </cell>
          <cell r="E1750">
            <v>0</v>
          </cell>
          <cell r="F1750">
            <v>173800</v>
          </cell>
          <cell r="G1750">
            <v>-17380</v>
          </cell>
          <cell r="H1750">
            <v>111.11</v>
          </cell>
          <cell r="I1750">
            <v>173800</v>
          </cell>
          <cell r="J1750">
            <v>173800</v>
          </cell>
        </row>
        <row r="1751">
          <cell r="A1751">
            <v>1711100580</v>
          </cell>
          <cell r="B1751" t="str">
            <v>יעוץ חיצוני</v>
          </cell>
          <cell r="C1751">
            <v>0</v>
          </cell>
          <cell r="D1751">
            <v>0</v>
          </cell>
          <cell r="E1751">
            <v>0</v>
          </cell>
          <cell r="F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</row>
        <row r="1752">
          <cell r="A1752">
            <v>1711100596</v>
          </cell>
          <cell r="B1752" t="str">
            <v>השתתפות בעזר 096</v>
          </cell>
          <cell r="C1752">
            <v>944280</v>
          </cell>
          <cell r="D1752">
            <v>908080</v>
          </cell>
          <cell r="E1752">
            <v>0</v>
          </cell>
          <cell r="F1752">
            <v>908080</v>
          </cell>
          <cell r="G1752">
            <v>36200</v>
          </cell>
          <cell r="H1752">
            <v>96.16</v>
          </cell>
          <cell r="I1752">
            <v>1049200</v>
          </cell>
          <cell r="J1752">
            <v>908080</v>
          </cell>
        </row>
        <row r="1753">
          <cell r="A1753">
            <v>1711100794</v>
          </cell>
          <cell r="B1753" t="str">
            <v>השתתפות בעזר 094</v>
          </cell>
          <cell r="C1753">
            <v>60120</v>
          </cell>
          <cell r="D1753">
            <v>74261</v>
          </cell>
          <cell r="E1753">
            <v>0</v>
          </cell>
          <cell r="F1753">
            <v>74261</v>
          </cell>
          <cell r="G1753">
            <v>-14141</v>
          </cell>
          <cell r="H1753">
            <v>123.52</v>
          </cell>
          <cell r="I1753">
            <v>66800</v>
          </cell>
          <cell r="J1753">
            <v>74261</v>
          </cell>
        </row>
        <row r="1754">
          <cell r="A1754">
            <v>1711200757</v>
          </cell>
          <cell r="B1754" t="str">
            <v>הדבקת מודעות-קבלן</v>
          </cell>
          <cell r="C1754">
            <v>0</v>
          </cell>
          <cell r="D1754">
            <v>0</v>
          </cell>
          <cell r="E1754">
            <v>0</v>
          </cell>
          <cell r="F1754">
            <v>0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</row>
        <row r="1755">
          <cell r="A1755">
            <v>1712200255</v>
          </cell>
          <cell r="B1755" t="str">
            <v>ניקוי מגרשים - עובדים</v>
          </cell>
          <cell r="C1755">
            <v>78000</v>
          </cell>
          <cell r="D1755">
            <v>0</v>
          </cell>
          <cell r="E1755">
            <v>0</v>
          </cell>
          <cell r="F1755">
            <v>0</v>
          </cell>
          <cell r="G1755">
            <v>78000</v>
          </cell>
          <cell r="H1755">
            <v>0</v>
          </cell>
          <cell r="I1755">
            <v>78000</v>
          </cell>
          <cell r="J1755">
            <v>0</v>
          </cell>
        </row>
        <row r="1756">
          <cell r="A1756">
            <v>1712200431</v>
          </cell>
          <cell r="B1756" t="str">
            <v>חשמל</v>
          </cell>
          <cell r="C1756">
            <v>21600</v>
          </cell>
          <cell r="D1756">
            <v>5839.28</v>
          </cell>
          <cell r="E1756">
            <v>0</v>
          </cell>
          <cell r="F1756">
            <v>5839.28</v>
          </cell>
          <cell r="G1756">
            <v>15760.72</v>
          </cell>
          <cell r="H1756">
            <v>27.03</v>
          </cell>
          <cell r="I1756">
            <v>24000</v>
          </cell>
          <cell r="J1756">
            <v>5839.28</v>
          </cell>
        </row>
        <row r="1757">
          <cell r="A1757">
            <v>1712200441</v>
          </cell>
          <cell r="B1757" t="str">
            <v>ביטוח מחסנים</v>
          </cell>
          <cell r="C1757">
            <v>0</v>
          </cell>
          <cell r="D1757">
            <v>0</v>
          </cell>
          <cell r="E1757">
            <v>0</v>
          </cell>
          <cell r="F1757">
            <v>0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</row>
        <row r="1758">
          <cell r="A1758">
            <v>1712200561</v>
          </cell>
          <cell r="B1758" t="str">
            <v>שיכפולים</v>
          </cell>
          <cell r="C1758">
            <v>4140</v>
          </cell>
          <cell r="D1758">
            <v>138</v>
          </cell>
          <cell r="E1758">
            <v>0</v>
          </cell>
          <cell r="F1758">
            <v>138</v>
          </cell>
          <cell r="G1758">
            <v>4002</v>
          </cell>
          <cell r="H1758">
            <v>3.33</v>
          </cell>
          <cell r="I1758">
            <v>4600</v>
          </cell>
          <cell r="J1758">
            <v>138</v>
          </cell>
        </row>
        <row r="1759">
          <cell r="A1759">
            <v>1712200580</v>
          </cell>
          <cell r="B1759" t="str">
            <v>יעוץ חיצוני</v>
          </cell>
          <cell r="C1759">
            <v>0</v>
          </cell>
          <cell r="D1759">
            <v>0</v>
          </cell>
          <cell r="E1759">
            <v>0</v>
          </cell>
          <cell r="F1759">
            <v>0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</row>
        <row r="1760">
          <cell r="A1760">
            <v>1712200596</v>
          </cell>
          <cell r="B1760" t="str">
            <v>השתתפות בעזר 096</v>
          </cell>
          <cell r="C1760">
            <v>0</v>
          </cell>
          <cell r="D1760">
            <v>0</v>
          </cell>
          <cell r="E1760">
            <v>0</v>
          </cell>
          <cell r="F1760">
            <v>0</v>
          </cell>
          <cell r="G1760">
            <v>0</v>
          </cell>
          <cell r="H1760">
            <v>0</v>
          </cell>
          <cell r="I1760">
            <v>0</v>
          </cell>
          <cell r="J1760">
            <v>0</v>
          </cell>
        </row>
        <row r="1761">
          <cell r="A1761">
            <v>1712200715</v>
          </cell>
          <cell r="B1761" t="str">
            <v>עבודות קבלניות רכב</v>
          </cell>
          <cell r="C1761">
            <v>764000</v>
          </cell>
          <cell r="D1761">
            <v>751858.01</v>
          </cell>
          <cell r="E1761">
            <v>0</v>
          </cell>
          <cell r="F1761">
            <v>751858.01</v>
          </cell>
          <cell r="G1761">
            <v>12141.99</v>
          </cell>
          <cell r="H1761">
            <v>98.41</v>
          </cell>
          <cell r="I1761">
            <v>764000</v>
          </cell>
          <cell r="J1761">
            <v>751858.01</v>
          </cell>
        </row>
        <row r="1762">
          <cell r="A1762">
            <v>1712200716</v>
          </cell>
          <cell r="B1762" t="str">
            <v>השכרת מכונת טיאוט</v>
          </cell>
          <cell r="C1762">
            <v>0</v>
          </cell>
          <cell r="D1762">
            <v>0</v>
          </cell>
          <cell r="E1762">
            <v>0</v>
          </cell>
          <cell r="F1762">
            <v>0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</row>
        <row r="1763">
          <cell r="A1763">
            <v>1712200722</v>
          </cell>
          <cell r="B1763" t="str">
            <v>חמרים-תחזוקה עצמית</v>
          </cell>
          <cell r="C1763">
            <v>7400</v>
          </cell>
          <cell r="D1763">
            <v>7110.94</v>
          </cell>
          <cell r="E1763">
            <v>0</v>
          </cell>
          <cell r="F1763">
            <v>7110.94</v>
          </cell>
          <cell r="G1763">
            <v>289.06</v>
          </cell>
          <cell r="H1763">
            <v>96.09</v>
          </cell>
          <cell r="I1763">
            <v>7400</v>
          </cell>
          <cell r="J1763">
            <v>7110.94</v>
          </cell>
        </row>
        <row r="1764">
          <cell r="A1764">
            <v>1712200723</v>
          </cell>
          <cell r="B1764" t="str">
            <v>שקיות אשפה</v>
          </cell>
          <cell r="C1764">
            <v>40400</v>
          </cell>
          <cell r="D1764">
            <v>34863</v>
          </cell>
          <cell r="E1764">
            <v>0</v>
          </cell>
          <cell r="F1764">
            <v>34863</v>
          </cell>
          <cell r="G1764">
            <v>5537</v>
          </cell>
          <cell r="H1764">
            <v>86.29</v>
          </cell>
          <cell r="I1764">
            <v>40400</v>
          </cell>
          <cell r="J1764">
            <v>34863</v>
          </cell>
        </row>
        <row r="1765">
          <cell r="A1765">
            <v>1712200742</v>
          </cell>
          <cell r="B1765" t="str">
            <v>כלים וציוד</v>
          </cell>
          <cell r="C1765">
            <v>0</v>
          </cell>
          <cell r="D1765">
            <v>0</v>
          </cell>
          <cell r="E1765">
            <v>0</v>
          </cell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</row>
        <row r="1766">
          <cell r="A1766">
            <v>1712200745</v>
          </cell>
          <cell r="B1766" t="str">
            <v>תיקון נזקים</v>
          </cell>
          <cell r="C1766">
            <v>8550</v>
          </cell>
          <cell r="D1766">
            <v>0</v>
          </cell>
          <cell r="E1766">
            <v>0</v>
          </cell>
          <cell r="F1766">
            <v>0</v>
          </cell>
          <cell r="G1766">
            <v>8550</v>
          </cell>
          <cell r="H1766">
            <v>0</v>
          </cell>
          <cell r="I1766">
            <v>9500</v>
          </cell>
          <cell r="J1766">
            <v>0</v>
          </cell>
        </row>
        <row r="1767">
          <cell r="A1767">
            <v>1712200752</v>
          </cell>
          <cell r="B1767" t="str">
            <v>אספקת ג'טר</v>
          </cell>
          <cell r="C1767">
            <v>43200</v>
          </cell>
          <cell r="D1767">
            <v>16591</v>
          </cell>
          <cell r="E1767">
            <v>0</v>
          </cell>
          <cell r="F1767">
            <v>16591</v>
          </cell>
          <cell r="G1767">
            <v>26609</v>
          </cell>
          <cell r="H1767">
            <v>38.4</v>
          </cell>
          <cell r="I1767">
            <v>48000</v>
          </cell>
          <cell r="J1767">
            <v>16591</v>
          </cell>
        </row>
        <row r="1768">
          <cell r="A1768">
            <v>1712200754</v>
          </cell>
          <cell r="B1768" t="str">
            <v>סיירת נקיון</v>
          </cell>
          <cell r="C1768">
            <v>0</v>
          </cell>
          <cell r="D1768">
            <v>0</v>
          </cell>
          <cell r="E1768">
            <v>0</v>
          </cell>
          <cell r="F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</row>
        <row r="1769">
          <cell r="A1769">
            <v>1712200755</v>
          </cell>
          <cell r="B1769" t="str">
            <v>אספקת פועלים</v>
          </cell>
          <cell r="C1769">
            <v>0</v>
          </cell>
          <cell r="D1769">
            <v>0</v>
          </cell>
          <cell r="E1769">
            <v>0</v>
          </cell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</row>
        <row r="1770">
          <cell r="A1770">
            <v>1712200758</v>
          </cell>
          <cell r="B1770" t="str">
            <v>נקוי רח'בקבלנות</v>
          </cell>
          <cell r="C1770">
            <v>28082800</v>
          </cell>
          <cell r="D1770">
            <v>26458929.91</v>
          </cell>
          <cell r="E1770">
            <v>0</v>
          </cell>
          <cell r="F1770">
            <v>26458929.91</v>
          </cell>
          <cell r="G1770">
            <v>1623870.09</v>
          </cell>
          <cell r="H1770">
            <v>94.21</v>
          </cell>
          <cell r="I1770">
            <v>28082800</v>
          </cell>
          <cell r="J1770">
            <v>26458929.91</v>
          </cell>
        </row>
        <row r="1771">
          <cell r="A1771">
            <v>1712200759</v>
          </cell>
          <cell r="B1771" t="str">
            <v>פנוי גזם</v>
          </cell>
          <cell r="C1771">
            <v>6886000</v>
          </cell>
          <cell r="D1771">
            <v>6678347.9900000002</v>
          </cell>
          <cell r="E1771">
            <v>0</v>
          </cell>
          <cell r="F1771">
            <v>6678347.9900000002</v>
          </cell>
          <cell r="G1771">
            <v>207652.01</v>
          </cell>
          <cell r="H1771">
            <v>96.98</v>
          </cell>
          <cell r="I1771">
            <v>6886000</v>
          </cell>
          <cell r="J1771">
            <v>6678347.9900000002</v>
          </cell>
        </row>
        <row r="1772">
          <cell r="A1772">
            <v>1712200794</v>
          </cell>
          <cell r="B1772" t="str">
            <v>השתתפות בעזר 094</v>
          </cell>
          <cell r="C1772">
            <v>212220</v>
          </cell>
          <cell r="D1772">
            <v>262139</v>
          </cell>
          <cell r="E1772">
            <v>0</v>
          </cell>
          <cell r="F1772">
            <v>262139</v>
          </cell>
          <cell r="G1772">
            <v>-49919</v>
          </cell>
          <cell r="H1772">
            <v>123.52</v>
          </cell>
          <cell r="I1772">
            <v>235800</v>
          </cell>
          <cell r="J1772">
            <v>262139</v>
          </cell>
        </row>
        <row r="1773">
          <cell r="A1773">
            <v>1712200934</v>
          </cell>
          <cell r="B1773" t="str">
            <v>רכישת סלי אשפה</v>
          </cell>
          <cell r="C1773">
            <v>0</v>
          </cell>
          <cell r="D1773">
            <v>0</v>
          </cell>
          <cell r="E1773">
            <v>0</v>
          </cell>
          <cell r="F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</row>
        <row r="1774">
          <cell r="A1774">
            <v>1712200935</v>
          </cell>
          <cell r="B1774" t="str">
            <v>מתקני איסוף גללים</v>
          </cell>
          <cell r="C1774">
            <v>0</v>
          </cell>
          <cell r="D1774">
            <v>0</v>
          </cell>
          <cell r="E1774">
            <v>0</v>
          </cell>
          <cell r="F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</row>
        <row r="1775">
          <cell r="A1775">
            <v>1712200960</v>
          </cell>
          <cell r="B1775" t="str">
            <v>מבצעי נקיון</v>
          </cell>
          <cell r="C1775">
            <v>0</v>
          </cell>
          <cell r="D1775">
            <v>0</v>
          </cell>
          <cell r="E1775">
            <v>0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</row>
        <row r="1776">
          <cell r="A1776">
            <v>1712200961</v>
          </cell>
          <cell r="B1776" t="str">
            <v>פעולות ורכישות</v>
          </cell>
          <cell r="C1776">
            <v>0</v>
          </cell>
          <cell r="D1776">
            <v>0</v>
          </cell>
          <cell r="E1776">
            <v>0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</row>
        <row r="1777">
          <cell r="A1777">
            <v>1712300110</v>
          </cell>
          <cell r="B1777" t="str">
            <v>השכר הקובע-תקציבית</v>
          </cell>
          <cell r="C1777">
            <v>6025000</v>
          </cell>
          <cell r="D1777">
            <v>5286567.7699999996</v>
          </cell>
          <cell r="E1777">
            <v>0</v>
          </cell>
          <cell r="F1777">
            <v>5286567.7699999996</v>
          </cell>
          <cell r="G1777">
            <v>738432.23</v>
          </cell>
          <cell r="H1777">
            <v>87.74</v>
          </cell>
          <cell r="I1777">
            <v>6025000</v>
          </cell>
          <cell r="J1777">
            <v>5286567.7699999996</v>
          </cell>
        </row>
        <row r="1778">
          <cell r="A1778">
            <v>1712300119</v>
          </cell>
          <cell r="B1778" t="str">
            <v>השכר הקובע-צוברת</v>
          </cell>
          <cell r="C1778">
            <v>3036500</v>
          </cell>
          <cell r="D1778">
            <v>3765824.53</v>
          </cell>
          <cell r="E1778">
            <v>0</v>
          </cell>
          <cell r="F1778">
            <v>3765824.53</v>
          </cell>
          <cell r="G1778">
            <v>-729324.53</v>
          </cell>
          <cell r="H1778">
            <v>124.01</v>
          </cell>
          <cell r="I1778">
            <v>3036500</v>
          </cell>
          <cell r="J1778">
            <v>3765824.53</v>
          </cell>
        </row>
        <row r="1779">
          <cell r="A1779">
            <v>1712300122</v>
          </cell>
          <cell r="B1779" t="str">
            <v>ביגוד</v>
          </cell>
          <cell r="C1779">
            <v>140000</v>
          </cell>
          <cell r="D1779">
            <v>130911.46</v>
          </cell>
          <cell r="E1779">
            <v>0</v>
          </cell>
          <cell r="F1779">
            <v>130911.46</v>
          </cell>
          <cell r="G1779">
            <v>9088.5400000000009</v>
          </cell>
          <cell r="H1779">
            <v>93.5</v>
          </cell>
          <cell r="I1779">
            <v>140000</v>
          </cell>
          <cell r="J1779">
            <v>130911.46</v>
          </cell>
        </row>
        <row r="1780">
          <cell r="A1780">
            <v>1712300126</v>
          </cell>
          <cell r="B1780" t="str">
            <v>דמי הבראה</v>
          </cell>
          <cell r="C1780">
            <v>343500</v>
          </cell>
          <cell r="D1780">
            <v>356730.58</v>
          </cell>
          <cell r="E1780">
            <v>0</v>
          </cell>
          <cell r="F1780">
            <v>356730.58</v>
          </cell>
          <cell r="G1780">
            <v>-13230.58</v>
          </cell>
          <cell r="H1780">
            <v>103.85</v>
          </cell>
          <cell r="I1780">
            <v>343500</v>
          </cell>
          <cell r="J1780">
            <v>356730.58</v>
          </cell>
        </row>
        <row r="1781">
          <cell r="A1781">
            <v>1712300130</v>
          </cell>
          <cell r="B1781" t="str">
            <v>שעות נוספות</v>
          </cell>
          <cell r="C1781">
            <v>5068000</v>
          </cell>
          <cell r="D1781">
            <v>4564221.0999999996</v>
          </cell>
          <cell r="E1781">
            <v>0</v>
          </cell>
          <cell r="F1781">
            <v>4564221.0999999996</v>
          </cell>
          <cell r="G1781">
            <v>503778.9</v>
          </cell>
          <cell r="H1781">
            <v>90.05</v>
          </cell>
          <cell r="I1781">
            <v>5068000</v>
          </cell>
          <cell r="J1781">
            <v>4564221.0999999996</v>
          </cell>
        </row>
        <row r="1782">
          <cell r="A1782">
            <v>1712300140</v>
          </cell>
          <cell r="B1782" t="str">
            <v>השתתפות באחזקת רכב</v>
          </cell>
          <cell r="C1782">
            <v>354800</v>
          </cell>
          <cell r="D1782">
            <v>168626.41</v>
          </cell>
          <cell r="E1782">
            <v>0</v>
          </cell>
          <cell r="F1782">
            <v>168626.41</v>
          </cell>
          <cell r="G1782">
            <v>186173.59</v>
          </cell>
          <cell r="H1782">
            <v>47.52</v>
          </cell>
          <cell r="I1782">
            <v>354800</v>
          </cell>
          <cell r="J1782">
            <v>168626.41</v>
          </cell>
        </row>
        <row r="1783">
          <cell r="A1783">
            <v>1712300253</v>
          </cell>
          <cell r="B1783" t="str">
            <v>אספקת עובדים</v>
          </cell>
          <cell r="C1783">
            <v>1552000</v>
          </cell>
          <cell r="D1783">
            <v>1393620.7</v>
          </cell>
          <cell r="E1783">
            <v>0</v>
          </cell>
          <cell r="F1783">
            <v>1393620.7</v>
          </cell>
          <cell r="G1783">
            <v>158379.29999999999</v>
          </cell>
          <cell r="H1783">
            <v>89.79</v>
          </cell>
          <cell r="I1783">
            <v>1552000</v>
          </cell>
          <cell r="J1783">
            <v>1393620.7</v>
          </cell>
        </row>
        <row r="1784">
          <cell r="A1784">
            <v>1712300255</v>
          </cell>
          <cell r="B1784" t="str">
            <v>אספקת פועלים</v>
          </cell>
          <cell r="C1784">
            <v>100000</v>
          </cell>
          <cell r="D1784">
            <v>115040.45</v>
          </cell>
          <cell r="E1784">
            <v>0</v>
          </cell>
          <cell r="F1784">
            <v>115040.45</v>
          </cell>
          <cell r="G1784">
            <v>-15040.45</v>
          </cell>
          <cell r="H1784">
            <v>115.04</v>
          </cell>
          <cell r="I1784">
            <v>100000</v>
          </cell>
          <cell r="J1784">
            <v>115040.45</v>
          </cell>
        </row>
        <row r="1785">
          <cell r="A1785">
            <v>1712300437</v>
          </cell>
          <cell r="B1785" t="str">
            <v>אחזקת אזעקה</v>
          </cell>
          <cell r="C1785">
            <v>1170</v>
          </cell>
          <cell r="D1785">
            <v>1221.48</v>
          </cell>
          <cell r="E1785">
            <v>0</v>
          </cell>
          <cell r="F1785">
            <v>1221.48</v>
          </cell>
          <cell r="G1785">
            <v>-51.48</v>
          </cell>
          <cell r="H1785">
            <v>104.4</v>
          </cell>
          <cell r="I1785">
            <v>1300</v>
          </cell>
          <cell r="J1785">
            <v>1221.48</v>
          </cell>
        </row>
        <row r="1786">
          <cell r="A1786">
            <v>1712300596</v>
          </cell>
          <cell r="B1786" t="str">
            <v>השתתפות בעזר 096</v>
          </cell>
          <cell r="C1786">
            <v>1406340</v>
          </cell>
          <cell r="D1786">
            <v>1638189.89</v>
          </cell>
          <cell r="E1786">
            <v>0</v>
          </cell>
          <cell r="F1786">
            <v>1638189.89</v>
          </cell>
          <cell r="G1786">
            <v>-231849.89</v>
          </cell>
          <cell r="H1786">
            <v>116.48</v>
          </cell>
          <cell r="I1786">
            <v>1562600</v>
          </cell>
          <cell r="J1786">
            <v>1638189.89</v>
          </cell>
        </row>
        <row r="1787">
          <cell r="A1787">
            <v>1712300710</v>
          </cell>
          <cell r="B1787" t="str">
            <v>הובלות לאיסוף סוללות</v>
          </cell>
          <cell r="C1787">
            <v>0</v>
          </cell>
          <cell r="D1787">
            <v>0</v>
          </cell>
          <cell r="E1787">
            <v>0</v>
          </cell>
          <cell r="F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</row>
        <row r="1788">
          <cell r="A1788">
            <v>1712300742</v>
          </cell>
          <cell r="B1788" t="str">
            <v>כלים וציוד</v>
          </cell>
          <cell r="C1788">
            <v>169100</v>
          </cell>
          <cell r="D1788">
            <v>164922.79999999999</v>
          </cell>
          <cell r="E1788">
            <v>0</v>
          </cell>
          <cell r="F1788">
            <v>164922.79999999999</v>
          </cell>
          <cell r="G1788">
            <v>4177.2</v>
          </cell>
          <cell r="H1788">
            <v>97.52</v>
          </cell>
          <cell r="I1788">
            <v>169100</v>
          </cell>
          <cell r="J1788">
            <v>164922.79999999999</v>
          </cell>
        </row>
        <row r="1789">
          <cell r="A1789">
            <v>1712300750</v>
          </cell>
          <cell r="B1789" t="str">
            <v>מיחזור ופסולת בנין</v>
          </cell>
          <cell r="C1789">
            <v>85200</v>
          </cell>
          <cell r="D1789">
            <v>20134</v>
          </cell>
          <cell r="E1789">
            <v>0</v>
          </cell>
          <cell r="F1789">
            <v>20134</v>
          </cell>
          <cell r="G1789">
            <v>65066</v>
          </cell>
          <cell r="H1789">
            <v>23.63</v>
          </cell>
          <cell r="I1789">
            <v>85200</v>
          </cell>
          <cell r="J1789">
            <v>20134</v>
          </cell>
        </row>
        <row r="1790">
          <cell r="A1790">
            <v>1712300752</v>
          </cell>
          <cell r="B1790" t="str">
            <v>נקיון בקבלנות</v>
          </cell>
          <cell r="C1790">
            <v>4050</v>
          </cell>
          <cell r="D1790">
            <v>1594.38</v>
          </cell>
          <cell r="E1790">
            <v>0</v>
          </cell>
          <cell r="F1790">
            <v>1594.38</v>
          </cell>
          <cell r="G1790">
            <v>2455.62</v>
          </cell>
          <cell r="H1790">
            <v>39.36</v>
          </cell>
          <cell r="I1790">
            <v>4500</v>
          </cell>
          <cell r="J1790">
            <v>1594.38</v>
          </cell>
        </row>
        <row r="1791">
          <cell r="A1791">
            <v>1712300753</v>
          </cell>
          <cell r="B1791" t="str">
            <v>איסוף קרטון למיחזור</v>
          </cell>
          <cell r="C1791">
            <v>0</v>
          </cell>
          <cell r="D1791">
            <v>0</v>
          </cell>
          <cell r="E1791">
            <v>0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</row>
        <row r="1792">
          <cell r="A1792">
            <v>1712300754</v>
          </cell>
          <cell r="B1792" t="str">
            <v>פינוי אשפה - פחים</v>
          </cell>
          <cell r="C1792">
            <v>7991000</v>
          </cell>
          <cell r="D1792">
            <v>7346062.5</v>
          </cell>
          <cell r="E1792">
            <v>0</v>
          </cell>
          <cell r="F1792">
            <v>7346062.5</v>
          </cell>
          <cell r="G1792">
            <v>644937.5</v>
          </cell>
          <cell r="H1792">
            <v>91.92</v>
          </cell>
          <cell r="I1792">
            <v>7991000</v>
          </cell>
          <cell r="J1792">
            <v>7346062.5</v>
          </cell>
        </row>
        <row r="1793">
          <cell r="A1793">
            <v>1712300755</v>
          </cell>
          <cell r="B1793" t="str">
            <v>פינוי אריזות-כתומים הפרדת מקור</v>
          </cell>
          <cell r="C1793">
            <v>1400000</v>
          </cell>
          <cell r="D1793">
            <v>1266274.55</v>
          </cell>
          <cell r="E1793">
            <v>0</v>
          </cell>
          <cell r="F1793">
            <v>1266274.55</v>
          </cell>
          <cell r="G1793">
            <v>133725.45000000001</v>
          </cell>
          <cell r="H1793">
            <v>90.44</v>
          </cell>
          <cell r="I1793">
            <v>1400000</v>
          </cell>
          <cell r="J1793">
            <v>1266274.55</v>
          </cell>
        </row>
        <row r="1794">
          <cell r="A1794">
            <v>1712300757</v>
          </cell>
          <cell r="B1794" t="str">
            <v>פנוי אשפה בקבלנות</v>
          </cell>
          <cell r="C1794">
            <v>10856600</v>
          </cell>
          <cell r="D1794">
            <v>10530800.439999999</v>
          </cell>
          <cell r="E1794">
            <v>0</v>
          </cell>
          <cell r="F1794">
            <v>10530800.439999999</v>
          </cell>
          <cell r="G1794">
            <v>325799.56</v>
          </cell>
          <cell r="H1794">
            <v>96.99</v>
          </cell>
          <cell r="I1794">
            <v>10856600</v>
          </cell>
          <cell r="J1794">
            <v>10530800.439999999</v>
          </cell>
        </row>
        <row r="1795">
          <cell r="A1795">
            <v>1712300758</v>
          </cell>
          <cell r="B1795" t="str">
            <v>פנוי אשפה (מהכנסה)</v>
          </cell>
          <cell r="C1795">
            <v>4344000</v>
          </cell>
          <cell r="D1795">
            <v>3759624.72</v>
          </cell>
          <cell r="E1795">
            <v>0</v>
          </cell>
          <cell r="F1795">
            <v>3759624.72</v>
          </cell>
          <cell r="G1795">
            <v>584375.28</v>
          </cell>
          <cell r="H1795">
            <v>86.54</v>
          </cell>
          <cell r="I1795">
            <v>4344000</v>
          </cell>
          <cell r="J1795">
            <v>3759624.72</v>
          </cell>
        </row>
        <row r="1796">
          <cell r="A1796">
            <v>1712300759</v>
          </cell>
          <cell r="B1796" t="str">
            <v>שינוע אשפה</v>
          </cell>
          <cell r="C1796">
            <v>142000</v>
          </cell>
          <cell r="D1796">
            <v>131062.14</v>
          </cell>
          <cell r="E1796">
            <v>0</v>
          </cell>
          <cell r="F1796">
            <v>131062.14</v>
          </cell>
          <cell r="G1796">
            <v>10937.86</v>
          </cell>
          <cell r="H1796">
            <v>92.29</v>
          </cell>
          <cell r="I1796">
            <v>142000</v>
          </cell>
          <cell r="J1796">
            <v>131062.14</v>
          </cell>
        </row>
        <row r="1797">
          <cell r="A1797">
            <v>1712300760</v>
          </cell>
          <cell r="B1797" t="str">
            <v>איסוף נייר למיחזור</v>
          </cell>
          <cell r="C1797">
            <v>580600</v>
          </cell>
          <cell r="D1797">
            <v>514144.91</v>
          </cell>
          <cell r="E1797">
            <v>0</v>
          </cell>
          <cell r="F1797">
            <v>514144.91</v>
          </cell>
          <cell r="G1797">
            <v>66455.09</v>
          </cell>
          <cell r="H1797">
            <v>88.55</v>
          </cell>
          <cell r="I1797">
            <v>580600</v>
          </cell>
          <cell r="J1797">
            <v>514144.91</v>
          </cell>
        </row>
        <row r="1798">
          <cell r="A1798">
            <v>1712300794</v>
          </cell>
          <cell r="B1798" t="str">
            <v>השתתפות בעזר 094</v>
          </cell>
          <cell r="C1798">
            <v>135630</v>
          </cell>
          <cell r="D1798">
            <v>167534</v>
          </cell>
          <cell r="E1798">
            <v>0</v>
          </cell>
          <cell r="F1798">
            <v>167534</v>
          </cell>
          <cell r="G1798">
            <v>-31904</v>
          </cell>
          <cell r="H1798">
            <v>123.52</v>
          </cell>
          <cell r="I1798">
            <v>150700</v>
          </cell>
          <cell r="J1798">
            <v>167534</v>
          </cell>
        </row>
        <row r="1799">
          <cell r="A1799">
            <v>1712300830</v>
          </cell>
          <cell r="B1799" t="str">
            <v>השתת'באיגוד תברואה</v>
          </cell>
          <cell r="C1799">
            <v>37709000</v>
          </cell>
          <cell r="D1799">
            <v>37709000</v>
          </cell>
          <cell r="E1799">
            <v>0</v>
          </cell>
          <cell r="F1799">
            <v>37709000</v>
          </cell>
          <cell r="G1799">
            <v>0</v>
          </cell>
          <cell r="H1799">
            <v>100</v>
          </cell>
          <cell r="I1799">
            <v>37709000</v>
          </cell>
          <cell r="J1799">
            <v>37709000</v>
          </cell>
        </row>
        <row r="1800">
          <cell r="A1800">
            <v>1712300931</v>
          </cell>
          <cell r="B1800" t="str">
            <v>רכישת אשפתונים</v>
          </cell>
          <cell r="C1800">
            <v>0</v>
          </cell>
          <cell r="D1800">
            <v>0</v>
          </cell>
          <cell r="E1800">
            <v>0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</row>
        <row r="1801">
          <cell r="A1801">
            <v>1712300932</v>
          </cell>
          <cell r="B1801" t="str">
            <v>התקנת מכולות שקועות</v>
          </cell>
          <cell r="C1801">
            <v>0</v>
          </cell>
          <cell r="D1801">
            <v>0</v>
          </cell>
          <cell r="E1801">
            <v>0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</row>
        <row r="1802">
          <cell r="A1802">
            <v>1712500110</v>
          </cell>
          <cell r="B1802" t="str">
            <v>השכר הקובע-תקציבית</v>
          </cell>
          <cell r="C1802">
            <v>144000</v>
          </cell>
          <cell r="D1802">
            <v>165848.57</v>
          </cell>
          <cell r="E1802">
            <v>0</v>
          </cell>
          <cell r="F1802">
            <v>165848.57</v>
          </cell>
          <cell r="G1802">
            <v>-21848.57</v>
          </cell>
          <cell r="H1802">
            <v>115.17</v>
          </cell>
          <cell r="I1802">
            <v>144000</v>
          </cell>
          <cell r="J1802">
            <v>165848.57</v>
          </cell>
        </row>
        <row r="1803">
          <cell r="A1803">
            <v>1712500119</v>
          </cell>
          <cell r="B1803" t="str">
            <v>השכר הקובע-צוברת</v>
          </cell>
          <cell r="C1803">
            <v>0</v>
          </cell>
          <cell r="D1803">
            <v>0</v>
          </cell>
          <cell r="E1803">
            <v>0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</row>
        <row r="1804">
          <cell r="A1804">
            <v>1712500122</v>
          </cell>
          <cell r="B1804" t="str">
            <v>ביגוד</v>
          </cell>
          <cell r="C1804">
            <v>6300</v>
          </cell>
          <cell r="D1804">
            <v>2033.09</v>
          </cell>
          <cell r="E1804">
            <v>0</v>
          </cell>
          <cell r="F1804">
            <v>2033.09</v>
          </cell>
          <cell r="G1804">
            <v>4266.91</v>
          </cell>
          <cell r="H1804">
            <v>32.270000000000003</v>
          </cell>
          <cell r="I1804">
            <v>6300</v>
          </cell>
          <cell r="J1804">
            <v>2033.09</v>
          </cell>
        </row>
        <row r="1805">
          <cell r="A1805">
            <v>1712500126</v>
          </cell>
          <cell r="B1805" t="str">
            <v>דמי הבראה</v>
          </cell>
          <cell r="C1805">
            <v>10600</v>
          </cell>
          <cell r="D1805">
            <v>5837</v>
          </cell>
          <cell r="E1805">
            <v>0</v>
          </cell>
          <cell r="F1805">
            <v>5837</v>
          </cell>
          <cell r="G1805">
            <v>4763</v>
          </cell>
          <cell r="H1805">
            <v>55.06</v>
          </cell>
          <cell r="I1805">
            <v>10600</v>
          </cell>
          <cell r="J1805">
            <v>5837</v>
          </cell>
        </row>
        <row r="1806">
          <cell r="A1806">
            <v>1712500130</v>
          </cell>
          <cell r="B1806" t="str">
            <v>שעות נוספות</v>
          </cell>
          <cell r="C1806">
            <v>17200</v>
          </cell>
          <cell r="D1806">
            <v>78062.77</v>
          </cell>
          <cell r="E1806">
            <v>0</v>
          </cell>
          <cell r="F1806">
            <v>78062.77</v>
          </cell>
          <cell r="G1806">
            <v>-60862.77</v>
          </cell>
          <cell r="H1806">
            <v>453.85</v>
          </cell>
          <cell r="I1806">
            <v>17200</v>
          </cell>
          <cell r="J1806">
            <v>78062.77</v>
          </cell>
        </row>
        <row r="1807">
          <cell r="A1807">
            <v>1712500140</v>
          </cell>
          <cell r="B1807" t="str">
            <v>השתתפות באחזקת רכב</v>
          </cell>
          <cell r="C1807">
            <v>13000</v>
          </cell>
          <cell r="D1807">
            <v>18284.28</v>
          </cell>
          <cell r="E1807">
            <v>0</v>
          </cell>
          <cell r="F1807">
            <v>18284.28</v>
          </cell>
          <cell r="G1807">
            <v>-5284.28</v>
          </cell>
          <cell r="H1807">
            <v>140.63999999999999</v>
          </cell>
          <cell r="I1807">
            <v>13000</v>
          </cell>
          <cell r="J1807">
            <v>18284.28</v>
          </cell>
        </row>
        <row r="1808">
          <cell r="A1808">
            <v>1712500255</v>
          </cell>
          <cell r="B1808" t="str">
            <v>מסגרים חיצוניים</v>
          </cell>
          <cell r="C1808">
            <v>0</v>
          </cell>
          <cell r="D1808">
            <v>0</v>
          </cell>
          <cell r="E1808">
            <v>0</v>
          </cell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</row>
        <row r="1809">
          <cell r="A1809">
            <v>1712500722</v>
          </cell>
          <cell r="B1809" t="str">
            <v>חמרים-תחזוקה עצמית</v>
          </cell>
          <cell r="C1809">
            <v>38000</v>
          </cell>
          <cell r="D1809">
            <v>32578.65</v>
          </cell>
          <cell r="E1809">
            <v>0</v>
          </cell>
          <cell r="F1809">
            <v>32578.65</v>
          </cell>
          <cell r="G1809">
            <v>5421.35</v>
          </cell>
          <cell r="H1809">
            <v>85.73</v>
          </cell>
          <cell r="I1809">
            <v>38000</v>
          </cell>
          <cell r="J1809">
            <v>32578.65</v>
          </cell>
        </row>
        <row r="1810">
          <cell r="A1810">
            <v>1712500742</v>
          </cell>
          <cell r="B1810" t="str">
            <v>כלים וציוד</v>
          </cell>
          <cell r="C1810">
            <v>7600</v>
          </cell>
          <cell r="D1810">
            <v>7582.35</v>
          </cell>
          <cell r="E1810">
            <v>0</v>
          </cell>
          <cell r="F1810">
            <v>7582.35</v>
          </cell>
          <cell r="G1810">
            <v>17.649999999999999</v>
          </cell>
          <cell r="H1810">
            <v>99.76</v>
          </cell>
          <cell r="I1810">
            <v>7600</v>
          </cell>
          <cell r="J1810">
            <v>7582.35</v>
          </cell>
        </row>
        <row r="1811">
          <cell r="A1811">
            <v>1712500751</v>
          </cell>
          <cell r="B1811" t="str">
            <v>עבודות קבלניות</v>
          </cell>
          <cell r="C1811">
            <v>23940</v>
          </cell>
          <cell r="D1811">
            <v>10154</v>
          </cell>
          <cell r="E1811">
            <v>3883</v>
          </cell>
          <cell r="F1811">
            <v>14037</v>
          </cell>
          <cell r="G1811">
            <v>9903</v>
          </cell>
          <cell r="H1811">
            <v>58.63</v>
          </cell>
          <cell r="I1811">
            <v>26600</v>
          </cell>
          <cell r="J1811">
            <v>10154</v>
          </cell>
        </row>
        <row r="1812">
          <cell r="A1812">
            <v>1712500752</v>
          </cell>
          <cell r="B1812" t="str">
            <v>נקיון שרותים צבוריים</v>
          </cell>
          <cell r="C1812">
            <v>674900</v>
          </cell>
          <cell r="D1812">
            <v>675809.72</v>
          </cell>
          <cell r="E1812">
            <v>0</v>
          </cell>
          <cell r="F1812">
            <v>675809.72</v>
          </cell>
          <cell r="G1812">
            <v>-909.72</v>
          </cell>
          <cell r="H1812">
            <v>100.13</v>
          </cell>
          <cell r="I1812">
            <v>674900</v>
          </cell>
          <cell r="J1812">
            <v>675809.72</v>
          </cell>
        </row>
        <row r="1813">
          <cell r="A1813">
            <v>1712500757</v>
          </cell>
          <cell r="B1813" t="str">
            <v>מסגרים חיצוניים</v>
          </cell>
          <cell r="C1813">
            <v>469400</v>
          </cell>
          <cell r="D1813">
            <v>469351.16</v>
          </cell>
          <cell r="E1813">
            <v>0</v>
          </cell>
          <cell r="F1813">
            <v>469351.16</v>
          </cell>
          <cell r="G1813">
            <v>48.84</v>
          </cell>
          <cell r="H1813">
            <v>99.98</v>
          </cell>
          <cell r="I1813">
            <v>469400</v>
          </cell>
          <cell r="J1813">
            <v>469351.16</v>
          </cell>
        </row>
        <row r="1814">
          <cell r="A1814">
            <v>1712500794</v>
          </cell>
          <cell r="B1814" t="str">
            <v>השתתפות בעזר 094</v>
          </cell>
          <cell r="C1814">
            <v>14850</v>
          </cell>
          <cell r="D1814">
            <v>16849</v>
          </cell>
          <cell r="E1814">
            <v>0</v>
          </cell>
          <cell r="F1814">
            <v>16849</v>
          </cell>
          <cell r="G1814">
            <v>-1999</v>
          </cell>
          <cell r="H1814">
            <v>113.46</v>
          </cell>
          <cell r="I1814">
            <v>16500</v>
          </cell>
          <cell r="J1814">
            <v>16849</v>
          </cell>
        </row>
        <row r="1815">
          <cell r="A1815">
            <v>1712500931</v>
          </cell>
          <cell r="B1815" t="str">
            <v>עבודות בטיחות ח"פ</v>
          </cell>
          <cell r="C1815">
            <v>12870</v>
          </cell>
          <cell r="D1815">
            <v>9287.14</v>
          </cell>
          <cell r="E1815">
            <v>0</v>
          </cell>
          <cell r="F1815">
            <v>9287.14</v>
          </cell>
          <cell r="G1815">
            <v>3582.86</v>
          </cell>
          <cell r="H1815">
            <v>72.16</v>
          </cell>
          <cell r="I1815">
            <v>14300</v>
          </cell>
          <cell r="J1815">
            <v>9287.14</v>
          </cell>
        </row>
        <row r="1816">
          <cell r="A1816">
            <v>1712500933</v>
          </cell>
          <cell r="B1816" t="str">
            <v>רכישת תגים</v>
          </cell>
          <cell r="C1816">
            <v>0</v>
          </cell>
          <cell r="D1816">
            <v>0</v>
          </cell>
          <cell r="E1816">
            <v>0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</row>
        <row r="1817">
          <cell r="A1817">
            <v>1712500961</v>
          </cell>
          <cell r="B1817" t="str">
            <v>פעולות ורכישות</v>
          </cell>
          <cell r="C1817">
            <v>0</v>
          </cell>
          <cell r="D1817">
            <v>0</v>
          </cell>
          <cell r="E1817">
            <v>0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</row>
        <row r="1818">
          <cell r="A1818">
            <v>1712600110</v>
          </cell>
          <cell r="B1818" t="str">
            <v>השכר הקובע-תקציבית</v>
          </cell>
          <cell r="C1818">
            <v>0</v>
          </cell>
          <cell r="D1818">
            <v>0</v>
          </cell>
          <cell r="E1818">
            <v>0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</row>
        <row r="1819">
          <cell r="A1819">
            <v>1712600119</v>
          </cell>
          <cell r="B1819" t="str">
            <v>השכר הקובע-צוברת</v>
          </cell>
          <cell r="C1819">
            <v>192000</v>
          </cell>
          <cell r="D1819">
            <v>178647.94</v>
          </cell>
          <cell r="E1819">
            <v>0</v>
          </cell>
          <cell r="F1819">
            <v>178647.94</v>
          </cell>
          <cell r="G1819">
            <v>13352.06</v>
          </cell>
          <cell r="H1819">
            <v>93.04</v>
          </cell>
          <cell r="I1819">
            <v>192000</v>
          </cell>
          <cell r="J1819">
            <v>178647.94</v>
          </cell>
        </row>
        <row r="1820">
          <cell r="A1820">
            <v>1712600122</v>
          </cell>
          <cell r="B1820" t="str">
            <v>ביגוד</v>
          </cell>
          <cell r="C1820">
            <v>3300</v>
          </cell>
          <cell r="D1820">
            <v>2237</v>
          </cell>
          <cell r="E1820">
            <v>0</v>
          </cell>
          <cell r="F1820">
            <v>2237</v>
          </cell>
          <cell r="G1820">
            <v>1063</v>
          </cell>
          <cell r="H1820">
            <v>67.78</v>
          </cell>
          <cell r="I1820">
            <v>3300</v>
          </cell>
          <cell r="J1820">
            <v>2237</v>
          </cell>
        </row>
        <row r="1821">
          <cell r="A1821">
            <v>1712600126</v>
          </cell>
          <cell r="B1821" t="str">
            <v>דמי הבראה</v>
          </cell>
          <cell r="C1821">
            <v>7000</v>
          </cell>
          <cell r="D1821">
            <v>5837</v>
          </cell>
          <cell r="E1821">
            <v>0</v>
          </cell>
          <cell r="F1821">
            <v>5837</v>
          </cell>
          <cell r="G1821">
            <v>1163</v>
          </cell>
          <cell r="H1821">
            <v>83.38</v>
          </cell>
          <cell r="I1821">
            <v>7000</v>
          </cell>
          <cell r="J1821">
            <v>5837</v>
          </cell>
        </row>
        <row r="1822">
          <cell r="A1822">
            <v>1712600130</v>
          </cell>
          <cell r="B1822" t="str">
            <v>שעות נוספות</v>
          </cell>
          <cell r="C1822">
            <v>48200</v>
          </cell>
          <cell r="D1822">
            <v>73666.06</v>
          </cell>
          <cell r="E1822">
            <v>0</v>
          </cell>
          <cell r="F1822">
            <v>73666.06</v>
          </cell>
          <cell r="G1822">
            <v>-25466.06</v>
          </cell>
          <cell r="H1822">
            <v>152.83000000000001</v>
          </cell>
          <cell r="I1822">
            <v>48200</v>
          </cell>
          <cell r="J1822">
            <v>73666.06</v>
          </cell>
        </row>
        <row r="1823">
          <cell r="A1823">
            <v>1712600140</v>
          </cell>
          <cell r="B1823" t="str">
            <v>השתתפות באחזקת רכב</v>
          </cell>
          <cell r="C1823">
            <v>28700</v>
          </cell>
          <cell r="D1823">
            <v>32762.77</v>
          </cell>
          <cell r="E1823">
            <v>0</v>
          </cell>
          <cell r="F1823">
            <v>32762.77</v>
          </cell>
          <cell r="G1823">
            <v>-4062.77</v>
          </cell>
          <cell r="H1823">
            <v>114.15</v>
          </cell>
          <cell r="I1823">
            <v>28700</v>
          </cell>
          <cell r="J1823">
            <v>32762.77</v>
          </cell>
        </row>
        <row r="1824">
          <cell r="A1824">
            <v>1712600431</v>
          </cell>
          <cell r="B1824" t="str">
            <v>חשמל</v>
          </cell>
          <cell r="C1824">
            <v>50400</v>
          </cell>
          <cell r="D1824">
            <v>16527.21</v>
          </cell>
          <cell r="E1824">
            <v>0</v>
          </cell>
          <cell r="F1824">
            <v>16527.21</v>
          </cell>
          <cell r="G1824">
            <v>33872.79</v>
          </cell>
          <cell r="H1824">
            <v>32.79</v>
          </cell>
          <cell r="I1824">
            <v>56000</v>
          </cell>
          <cell r="J1824">
            <v>16527.21</v>
          </cell>
        </row>
        <row r="1825">
          <cell r="A1825">
            <v>1712600432</v>
          </cell>
          <cell r="B1825" t="str">
            <v>מים</v>
          </cell>
          <cell r="C1825">
            <v>56200</v>
          </cell>
          <cell r="D1825">
            <v>54963.64</v>
          </cell>
          <cell r="E1825">
            <v>0</v>
          </cell>
          <cell r="F1825">
            <v>54963.64</v>
          </cell>
          <cell r="G1825">
            <v>1236.3599999999999</v>
          </cell>
          <cell r="H1825">
            <v>97.8</v>
          </cell>
          <cell r="I1825">
            <v>56200</v>
          </cell>
          <cell r="J1825">
            <v>54963.64</v>
          </cell>
        </row>
        <row r="1826">
          <cell r="A1826">
            <v>1712600433</v>
          </cell>
          <cell r="B1826" t="str">
            <v>חומרי חיטוי</v>
          </cell>
          <cell r="C1826">
            <v>0</v>
          </cell>
          <cell r="D1826">
            <v>0</v>
          </cell>
          <cell r="E1826">
            <v>0</v>
          </cell>
          <cell r="F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</row>
        <row r="1827">
          <cell r="A1827">
            <v>1712600441</v>
          </cell>
          <cell r="B1827" t="str">
            <v>ביטוח</v>
          </cell>
          <cell r="C1827">
            <v>0</v>
          </cell>
          <cell r="D1827">
            <v>0</v>
          </cell>
          <cell r="E1827">
            <v>0</v>
          </cell>
          <cell r="F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</row>
        <row r="1828">
          <cell r="A1828">
            <v>1712600476</v>
          </cell>
          <cell r="B1828" t="str">
            <v>אח.גנרטור ומשקל</v>
          </cell>
          <cell r="C1828">
            <v>8550</v>
          </cell>
          <cell r="D1828">
            <v>6630</v>
          </cell>
          <cell r="E1828">
            <v>0</v>
          </cell>
          <cell r="F1828">
            <v>6630</v>
          </cell>
          <cell r="G1828">
            <v>1920</v>
          </cell>
          <cell r="H1828">
            <v>77.540000000000006</v>
          </cell>
          <cell r="I1828">
            <v>9500</v>
          </cell>
          <cell r="J1828">
            <v>6630</v>
          </cell>
        </row>
        <row r="1829">
          <cell r="A1829">
            <v>1712600511</v>
          </cell>
          <cell r="B1829" t="str">
            <v>אירוח וכיבוד</v>
          </cell>
          <cell r="C1829">
            <v>400</v>
          </cell>
          <cell r="D1829">
            <v>398.74</v>
          </cell>
          <cell r="E1829">
            <v>0</v>
          </cell>
          <cell r="F1829">
            <v>398.74</v>
          </cell>
          <cell r="G1829">
            <v>1.26</v>
          </cell>
          <cell r="H1829">
            <v>99.68</v>
          </cell>
          <cell r="I1829">
            <v>400</v>
          </cell>
          <cell r="J1829">
            <v>398.74</v>
          </cell>
        </row>
        <row r="1830">
          <cell r="A1830">
            <v>1712600540</v>
          </cell>
          <cell r="B1830" t="str">
            <v>הוצאות טלפון</v>
          </cell>
          <cell r="C1830">
            <v>2700</v>
          </cell>
          <cell r="D1830">
            <v>1762.29</v>
          </cell>
          <cell r="E1830">
            <v>0</v>
          </cell>
          <cell r="F1830">
            <v>1762.29</v>
          </cell>
          <cell r="G1830">
            <v>937.71</v>
          </cell>
          <cell r="H1830">
            <v>65.27</v>
          </cell>
          <cell r="I1830">
            <v>3000</v>
          </cell>
          <cell r="J1830">
            <v>1762.29</v>
          </cell>
        </row>
        <row r="1831">
          <cell r="A1831">
            <v>1712600571</v>
          </cell>
          <cell r="B1831" t="str">
            <v>מיכון וענ"א</v>
          </cell>
          <cell r="C1831">
            <v>56790</v>
          </cell>
          <cell r="D1831">
            <v>63100</v>
          </cell>
          <cell r="E1831">
            <v>0</v>
          </cell>
          <cell r="F1831">
            <v>63100</v>
          </cell>
          <cell r="G1831">
            <v>-6310</v>
          </cell>
          <cell r="H1831">
            <v>111.11</v>
          </cell>
          <cell r="I1831">
            <v>63100</v>
          </cell>
          <cell r="J1831">
            <v>63100</v>
          </cell>
        </row>
        <row r="1832">
          <cell r="A1832">
            <v>1712600722</v>
          </cell>
          <cell r="B1832" t="str">
            <v>חמרים-תחזוקה עצמית</v>
          </cell>
          <cell r="C1832">
            <v>1000</v>
          </cell>
          <cell r="D1832">
            <v>894.18</v>
          </cell>
          <cell r="E1832">
            <v>103.05</v>
          </cell>
          <cell r="F1832">
            <v>997.23</v>
          </cell>
          <cell r="G1832">
            <v>2.77</v>
          </cell>
          <cell r="H1832">
            <v>99.72</v>
          </cell>
          <cell r="I1832">
            <v>1000</v>
          </cell>
          <cell r="J1832">
            <v>894.18</v>
          </cell>
        </row>
        <row r="1833">
          <cell r="A1833">
            <v>1712600743</v>
          </cell>
          <cell r="B1833" t="str">
            <v>כלים וציוד</v>
          </cell>
          <cell r="C1833">
            <v>0</v>
          </cell>
          <cell r="D1833">
            <v>0</v>
          </cell>
          <cell r="E1833">
            <v>0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</row>
        <row r="1834">
          <cell r="A1834">
            <v>1712600751</v>
          </cell>
          <cell r="B1834" t="str">
            <v>עבודות קבלניות</v>
          </cell>
          <cell r="C1834">
            <v>3420</v>
          </cell>
          <cell r="D1834">
            <v>0</v>
          </cell>
          <cell r="E1834">
            <v>0</v>
          </cell>
          <cell r="F1834">
            <v>0</v>
          </cell>
          <cell r="G1834">
            <v>3420</v>
          </cell>
          <cell r="H1834">
            <v>0</v>
          </cell>
          <cell r="I1834">
            <v>3800</v>
          </cell>
          <cell r="J1834">
            <v>0</v>
          </cell>
        </row>
        <row r="1835">
          <cell r="A1835">
            <v>1712600752</v>
          </cell>
          <cell r="B1835" t="str">
            <v>נקיון בקבלנות</v>
          </cell>
          <cell r="C1835">
            <v>33000</v>
          </cell>
          <cell r="D1835">
            <v>4423.28</v>
          </cell>
          <cell r="E1835">
            <v>0</v>
          </cell>
          <cell r="F1835">
            <v>4423.28</v>
          </cell>
          <cell r="G1835">
            <v>28576.720000000001</v>
          </cell>
          <cell r="H1835">
            <v>13.4</v>
          </cell>
          <cell r="I1835">
            <v>33000</v>
          </cell>
          <cell r="J1835">
            <v>4423.28</v>
          </cell>
        </row>
        <row r="1836">
          <cell r="A1836">
            <v>1712600756</v>
          </cell>
          <cell r="B1836" t="str">
            <v>שמ' תחנה+מ'גרוטאות</v>
          </cell>
          <cell r="C1836">
            <v>558000</v>
          </cell>
          <cell r="D1836">
            <v>580947.86</v>
          </cell>
          <cell r="E1836">
            <v>0</v>
          </cell>
          <cell r="F1836">
            <v>580947.86</v>
          </cell>
          <cell r="G1836">
            <v>-22947.86</v>
          </cell>
          <cell r="H1836">
            <v>104.11</v>
          </cell>
          <cell r="I1836">
            <v>620000</v>
          </cell>
          <cell r="J1836">
            <v>580947.86</v>
          </cell>
        </row>
        <row r="1837">
          <cell r="A1837">
            <v>1712600758</v>
          </cell>
          <cell r="B1837" t="str">
            <v>הפעלת תחנת המעבר</v>
          </cell>
          <cell r="C1837">
            <v>0</v>
          </cell>
          <cell r="D1837">
            <v>0</v>
          </cell>
          <cell r="E1837">
            <v>0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</row>
        <row r="1838">
          <cell r="A1838">
            <v>1713300110</v>
          </cell>
          <cell r="B1838" t="str">
            <v>השכר הקובע-תקציבית</v>
          </cell>
          <cell r="C1838">
            <v>0</v>
          </cell>
          <cell r="D1838">
            <v>0</v>
          </cell>
          <cell r="E1838">
            <v>0</v>
          </cell>
          <cell r="F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</row>
        <row r="1839">
          <cell r="A1839">
            <v>1713300119</v>
          </cell>
          <cell r="B1839" t="str">
            <v>השכר הקובע-צוברת</v>
          </cell>
          <cell r="C1839">
            <v>2236600</v>
          </cell>
          <cell r="D1839">
            <v>2037958.09</v>
          </cell>
          <cell r="E1839">
            <v>0</v>
          </cell>
          <cell r="F1839">
            <v>2037958.09</v>
          </cell>
          <cell r="G1839">
            <v>198641.91</v>
          </cell>
          <cell r="H1839">
            <v>91.11</v>
          </cell>
          <cell r="I1839">
            <v>2236600</v>
          </cell>
          <cell r="J1839">
            <v>2037958.09</v>
          </cell>
        </row>
        <row r="1840">
          <cell r="A1840">
            <v>1713300122</v>
          </cell>
          <cell r="B1840" t="str">
            <v>ביגוד</v>
          </cell>
          <cell r="C1840">
            <v>30000</v>
          </cell>
          <cell r="D1840">
            <v>28315.61</v>
          </cell>
          <cell r="E1840">
            <v>0</v>
          </cell>
          <cell r="F1840">
            <v>28315.61</v>
          </cell>
          <cell r="G1840">
            <v>1684.39</v>
          </cell>
          <cell r="H1840">
            <v>94.38</v>
          </cell>
          <cell r="I1840">
            <v>30000</v>
          </cell>
          <cell r="J1840">
            <v>28315.61</v>
          </cell>
        </row>
        <row r="1841">
          <cell r="A1841">
            <v>1713300126</v>
          </cell>
          <cell r="B1841" t="str">
            <v>דמי הבראה</v>
          </cell>
          <cell r="C1841">
            <v>79600</v>
          </cell>
          <cell r="D1841">
            <v>62901.09</v>
          </cell>
          <cell r="E1841">
            <v>0</v>
          </cell>
          <cell r="F1841">
            <v>62901.09</v>
          </cell>
          <cell r="G1841">
            <v>16698.91</v>
          </cell>
          <cell r="H1841">
            <v>79.02</v>
          </cell>
          <cell r="I1841">
            <v>79600</v>
          </cell>
          <cell r="J1841">
            <v>62901.09</v>
          </cell>
        </row>
        <row r="1842">
          <cell r="A1842">
            <v>1713300130</v>
          </cell>
          <cell r="B1842" t="str">
            <v>שעות נוספות</v>
          </cell>
          <cell r="C1842">
            <v>4500</v>
          </cell>
          <cell r="D1842">
            <v>5766.91</v>
          </cell>
          <cell r="E1842">
            <v>0</v>
          </cell>
          <cell r="F1842">
            <v>5766.91</v>
          </cell>
          <cell r="G1842">
            <v>-1266.9100000000001</v>
          </cell>
          <cell r="H1842">
            <v>128.15</v>
          </cell>
          <cell r="I1842">
            <v>4500</v>
          </cell>
          <cell r="J1842">
            <v>5766.91</v>
          </cell>
        </row>
        <row r="1843">
          <cell r="A1843">
            <v>1713300140</v>
          </cell>
          <cell r="B1843" t="str">
            <v>השתתפות באחזקת רכב</v>
          </cell>
          <cell r="C1843">
            <v>223900</v>
          </cell>
          <cell r="D1843">
            <v>245892.42</v>
          </cell>
          <cell r="E1843">
            <v>0</v>
          </cell>
          <cell r="F1843">
            <v>245892.42</v>
          </cell>
          <cell r="G1843">
            <v>-21992.42</v>
          </cell>
          <cell r="H1843">
            <v>109.82</v>
          </cell>
          <cell r="I1843">
            <v>223900</v>
          </cell>
          <cell r="J1843">
            <v>245892.42</v>
          </cell>
        </row>
        <row r="1844">
          <cell r="A1844">
            <v>1713300253</v>
          </cell>
          <cell r="B1844" t="str">
            <v>עובדים חיצוניים</v>
          </cell>
          <cell r="C1844">
            <v>0</v>
          </cell>
          <cell r="D1844">
            <v>6427.41</v>
          </cell>
          <cell r="E1844">
            <v>0</v>
          </cell>
          <cell r="F1844">
            <v>6427.41</v>
          </cell>
          <cell r="G1844">
            <v>-6427.41</v>
          </cell>
          <cell r="H1844">
            <v>0</v>
          </cell>
          <cell r="I1844">
            <v>0</v>
          </cell>
          <cell r="J1844">
            <v>6427.41</v>
          </cell>
        </row>
        <row r="1845">
          <cell r="A1845">
            <v>1713300470</v>
          </cell>
          <cell r="B1845" t="str">
            <v>אחזקת מכונות משרד</v>
          </cell>
          <cell r="C1845">
            <v>1260</v>
          </cell>
          <cell r="D1845">
            <v>546.44000000000005</v>
          </cell>
          <cell r="E1845">
            <v>0</v>
          </cell>
          <cell r="F1845">
            <v>546.44000000000005</v>
          </cell>
          <cell r="G1845">
            <v>713.56</v>
          </cell>
          <cell r="H1845">
            <v>43.36</v>
          </cell>
          <cell r="I1845">
            <v>1400</v>
          </cell>
          <cell r="J1845">
            <v>546.44000000000005</v>
          </cell>
        </row>
        <row r="1846">
          <cell r="A1846">
            <v>1713300471</v>
          </cell>
          <cell r="B1846" t="str">
            <v>מכשירי כתיבה</v>
          </cell>
          <cell r="C1846">
            <v>23940</v>
          </cell>
          <cell r="D1846">
            <v>21611.64</v>
          </cell>
          <cell r="E1846">
            <v>1169.54</v>
          </cell>
          <cell r="F1846">
            <v>22781.18</v>
          </cell>
          <cell r="G1846">
            <v>1158.82</v>
          </cell>
          <cell r="H1846">
            <v>95.15</v>
          </cell>
          <cell r="I1846">
            <v>26600</v>
          </cell>
          <cell r="J1846">
            <v>21611.64</v>
          </cell>
        </row>
        <row r="1847">
          <cell r="A1847">
            <v>1713300511</v>
          </cell>
          <cell r="B1847" t="str">
            <v>אירוח וכיבוד</v>
          </cell>
          <cell r="C1847">
            <v>5700</v>
          </cell>
          <cell r="D1847">
            <v>5700</v>
          </cell>
          <cell r="E1847">
            <v>0</v>
          </cell>
          <cell r="F1847">
            <v>5700</v>
          </cell>
          <cell r="G1847">
            <v>0</v>
          </cell>
          <cell r="H1847">
            <v>100</v>
          </cell>
          <cell r="I1847">
            <v>5700</v>
          </cell>
          <cell r="J1847">
            <v>5700</v>
          </cell>
        </row>
        <row r="1848">
          <cell r="A1848">
            <v>1713300522</v>
          </cell>
          <cell r="B1848" t="str">
            <v>ספרים ועיתונים</v>
          </cell>
          <cell r="C1848">
            <v>0</v>
          </cell>
          <cell r="D1848">
            <v>0</v>
          </cell>
          <cell r="E1848">
            <v>0</v>
          </cell>
          <cell r="F1848">
            <v>0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</row>
        <row r="1849">
          <cell r="A1849">
            <v>1713300544</v>
          </cell>
          <cell r="B1849" t="str">
            <v>הוצאות דאר</v>
          </cell>
          <cell r="C1849">
            <v>15200</v>
          </cell>
          <cell r="D1849">
            <v>15947.19</v>
          </cell>
          <cell r="E1849">
            <v>0</v>
          </cell>
          <cell r="F1849">
            <v>15947.19</v>
          </cell>
          <cell r="G1849">
            <v>-747.19</v>
          </cell>
          <cell r="H1849">
            <v>104.91</v>
          </cell>
          <cell r="I1849">
            <v>15200</v>
          </cell>
          <cell r="J1849">
            <v>15947.19</v>
          </cell>
        </row>
        <row r="1850">
          <cell r="A1850">
            <v>1713300550</v>
          </cell>
          <cell r="B1850" t="str">
            <v>פירסומים</v>
          </cell>
          <cell r="C1850">
            <v>8550</v>
          </cell>
          <cell r="D1850">
            <v>5335</v>
          </cell>
          <cell r="E1850">
            <v>0</v>
          </cell>
          <cell r="F1850">
            <v>5335</v>
          </cell>
          <cell r="G1850">
            <v>3215</v>
          </cell>
          <cell r="H1850">
            <v>62.39</v>
          </cell>
          <cell r="I1850">
            <v>9500</v>
          </cell>
          <cell r="J1850">
            <v>5335</v>
          </cell>
        </row>
        <row r="1851">
          <cell r="A1851">
            <v>1713300561</v>
          </cell>
          <cell r="B1851" t="str">
            <v>שיכפולים</v>
          </cell>
          <cell r="C1851">
            <v>2070</v>
          </cell>
          <cell r="D1851">
            <v>442.84</v>
          </cell>
          <cell r="E1851">
            <v>0</v>
          </cell>
          <cell r="F1851">
            <v>442.84</v>
          </cell>
          <cell r="G1851">
            <v>1627.16</v>
          </cell>
          <cell r="H1851">
            <v>21.39</v>
          </cell>
          <cell r="I1851">
            <v>2300</v>
          </cell>
          <cell r="J1851">
            <v>442.84</v>
          </cell>
        </row>
        <row r="1852">
          <cell r="A1852">
            <v>1713300562</v>
          </cell>
          <cell r="B1852" t="str">
            <v>הדפסות</v>
          </cell>
          <cell r="C1852">
            <v>4320</v>
          </cell>
          <cell r="D1852">
            <v>438.64</v>
          </cell>
          <cell r="E1852">
            <v>0</v>
          </cell>
          <cell r="F1852">
            <v>438.64</v>
          </cell>
          <cell r="G1852">
            <v>3881.36</v>
          </cell>
          <cell r="H1852">
            <v>10.15</v>
          </cell>
          <cell r="I1852">
            <v>4800</v>
          </cell>
          <cell r="J1852">
            <v>438.64</v>
          </cell>
        </row>
        <row r="1853">
          <cell r="A1853">
            <v>1713300565</v>
          </cell>
          <cell r="B1853" t="str">
            <v>צילום</v>
          </cell>
          <cell r="C1853">
            <v>0</v>
          </cell>
          <cell r="D1853">
            <v>0</v>
          </cell>
          <cell r="E1853">
            <v>0</v>
          </cell>
          <cell r="F1853">
            <v>0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</row>
        <row r="1854">
          <cell r="A1854">
            <v>1713300566</v>
          </cell>
          <cell r="B1854" t="str">
            <v>חבילת גלישה</v>
          </cell>
          <cell r="C1854">
            <v>3960</v>
          </cell>
          <cell r="D1854">
            <v>0</v>
          </cell>
          <cell r="E1854">
            <v>0</v>
          </cell>
          <cell r="F1854">
            <v>0</v>
          </cell>
          <cell r="G1854">
            <v>3960</v>
          </cell>
          <cell r="H1854">
            <v>0</v>
          </cell>
          <cell r="I1854">
            <v>4400</v>
          </cell>
          <cell r="J1854">
            <v>0</v>
          </cell>
        </row>
        <row r="1855">
          <cell r="A1855">
            <v>1713300571</v>
          </cell>
          <cell r="B1855" t="str">
            <v>מיכון וענ"א</v>
          </cell>
          <cell r="C1855">
            <v>155700</v>
          </cell>
          <cell r="D1855">
            <v>173000</v>
          </cell>
          <cell r="E1855">
            <v>0</v>
          </cell>
          <cell r="F1855">
            <v>173000</v>
          </cell>
          <cell r="G1855">
            <v>-17300</v>
          </cell>
          <cell r="H1855">
            <v>111.11</v>
          </cell>
          <cell r="I1855">
            <v>173000</v>
          </cell>
          <cell r="J1855">
            <v>173000</v>
          </cell>
        </row>
        <row r="1856">
          <cell r="A1856">
            <v>1713300581</v>
          </cell>
          <cell r="B1856" t="str">
            <v>דו"ח רשם החברות</v>
          </cell>
          <cell r="C1856">
            <v>1710</v>
          </cell>
          <cell r="D1856">
            <v>1406.21</v>
          </cell>
          <cell r="E1856">
            <v>0</v>
          </cell>
          <cell r="F1856">
            <v>1406.21</v>
          </cell>
          <cell r="G1856">
            <v>303.79000000000002</v>
          </cell>
          <cell r="H1856">
            <v>82.23</v>
          </cell>
          <cell r="I1856">
            <v>1900</v>
          </cell>
          <cell r="J1856">
            <v>1406.21</v>
          </cell>
        </row>
        <row r="1857">
          <cell r="A1857">
            <v>1713300743</v>
          </cell>
          <cell r="B1857" t="str">
            <v>כלים וציוד</v>
          </cell>
          <cell r="C1857">
            <v>0</v>
          </cell>
          <cell r="D1857">
            <v>0</v>
          </cell>
          <cell r="E1857">
            <v>0</v>
          </cell>
          <cell r="F1857">
            <v>0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</row>
        <row r="1858">
          <cell r="A1858">
            <v>1713300750</v>
          </cell>
          <cell r="B1858" t="str">
            <v>מנגנון לסגירת עסקים</v>
          </cell>
          <cell r="C1858">
            <v>42750</v>
          </cell>
          <cell r="D1858">
            <v>454.66</v>
          </cell>
          <cell r="E1858">
            <v>0</v>
          </cell>
          <cell r="F1858">
            <v>454.66</v>
          </cell>
          <cell r="G1858">
            <v>42295.34</v>
          </cell>
          <cell r="H1858">
            <v>1.06</v>
          </cell>
          <cell r="I1858">
            <v>47500</v>
          </cell>
          <cell r="J1858">
            <v>454.66</v>
          </cell>
        </row>
        <row r="1859">
          <cell r="A1859">
            <v>1713300761</v>
          </cell>
          <cell r="B1859" t="str">
            <v>בדיקות זיהום אוויר</v>
          </cell>
          <cell r="C1859">
            <v>0</v>
          </cell>
          <cell r="D1859">
            <v>0</v>
          </cell>
          <cell r="E1859">
            <v>0</v>
          </cell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</row>
        <row r="1860">
          <cell r="A1860">
            <v>1713300780</v>
          </cell>
          <cell r="B1860" t="str">
            <v>עיר בריאה ומקיימת</v>
          </cell>
          <cell r="C1860">
            <v>0</v>
          </cell>
          <cell r="D1860">
            <v>0</v>
          </cell>
          <cell r="E1860">
            <v>0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</row>
        <row r="1861">
          <cell r="A1861">
            <v>1713300931</v>
          </cell>
          <cell r="B1861" t="str">
            <v>רכישות</v>
          </cell>
          <cell r="C1861">
            <v>8100</v>
          </cell>
          <cell r="D1861">
            <v>4938</v>
          </cell>
          <cell r="E1861">
            <v>0</v>
          </cell>
          <cell r="F1861">
            <v>4938</v>
          </cell>
          <cell r="G1861">
            <v>3162</v>
          </cell>
          <cell r="H1861">
            <v>60.96</v>
          </cell>
          <cell r="I1861">
            <v>9000</v>
          </cell>
          <cell r="J1861">
            <v>4938</v>
          </cell>
        </row>
        <row r="1862">
          <cell r="A1862">
            <v>1713300932</v>
          </cell>
          <cell r="B1862" t="str">
            <v>ציוד בטיחותי אישי</v>
          </cell>
          <cell r="C1862">
            <v>3000</v>
          </cell>
          <cell r="D1862">
            <v>2559</v>
          </cell>
          <cell r="E1862">
            <v>0</v>
          </cell>
          <cell r="F1862">
            <v>2559</v>
          </cell>
          <cell r="G1862">
            <v>441</v>
          </cell>
          <cell r="H1862">
            <v>85.3</v>
          </cell>
          <cell r="I1862">
            <v>3000</v>
          </cell>
          <cell r="J1862">
            <v>2559</v>
          </cell>
        </row>
        <row r="1863">
          <cell r="A1863">
            <v>1713300933</v>
          </cell>
          <cell r="B1863" t="str">
            <v>.</v>
          </cell>
          <cell r="C1863">
            <v>0</v>
          </cell>
          <cell r="D1863">
            <v>0</v>
          </cell>
          <cell r="E1863">
            <v>0</v>
          </cell>
          <cell r="F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</row>
        <row r="1864">
          <cell r="A1864">
            <v>1714000110</v>
          </cell>
          <cell r="B1864" t="str">
            <v>השכר הקובע-תקציבית</v>
          </cell>
          <cell r="C1864">
            <v>177100</v>
          </cell>
          <cell r="D1864">
            <v>175087.57</v>
          </cell>
          <cell r="E1864">
            <v>0</v>
          </cell>
          <cell r="F1864">
            <v>175087.57</v>
          </cell>
          <cell r="G1864">
            <v>2012.43</v>
          </cell>
          <cell r="H1864">
            <v>98.86</v>
          </cell>
          <cell r="I1864">
            <v>177100</v>
          </cell>
          <cell r="J1864">
            <v>175087.57</v>
          </cell>
        </row>
        <row r="1865">
          <cell r="A1865">
            <v>1714000119</v>
          </cell>
          <cell r="B1865" t="str">
            <v>השכר הקובע-צוברת</v>
          </cell>
          <cell r="C1865">
            <v>2359100</v>
          </cell>
          <cell r="D1865">
            <v>2688020.49</v>
          </cell>
          <cell r="E1865">
            <v>0</v>
          </cell>
          <cell r="F1865">
            <v>2688020.49</v>
          </cell>
          <cell r="G1865">
            <v>-328920.49</v>
          </cell>
          <cell r="H1865">
            <v>113.94</v>
          </cell>
          <cell r="I1865">
            <v>2359100</v>
          </cell>
          <cell r="J1865">
            <v>2688020.49</v>
          </cell>
        </row>
        <row r="1866">
          <cell r="A1866">
            <v>1714000122</v>
          </cell>
          <cell r="B1866" t="str">
            <v>ביגוד</v>
          </cell>
          <cell r="C1866">
            <v>20800</v>
          </cell>
          <cell r="D1866">
            <v>17241.53</v>
          </cell>
          <cell r="E1866">
            <v>0</v>
          </cell>
          <cell r="F1866">
            <v>17241.53</v>
          </cell>
          <cell r="G1866">
            <v>3558.47</v>
          </cell>
          <cell r="H1866">
            <v>82.89</v>
          </cell>
          <cell r="I1866">
            <v>20800</v>
          </cell>
          <cell r="J1866">
            <v>17241.53</v>
          </cell>
        </row>
        <row r="1867">
          <cell r="A1867">
            <v>1714000126</v>
          </cell>
          <cell r="B1867" t="str">
            <v>דמי הבראה</v>
          </cell>
          <cell r="C1867">
            <v>46200</v>
          </cell>
          <cell r="D1867">
            <v>46487.55</v>
          </cell>
          <cell r="E1867">
            <v>0</v>
          </cell>
          <cell r="F1867">
            <v>46487.55</v>
          </cell>
          <cell r="G1867">
            <v>-287.55</v>
          </cell>
          <cell r="H1867">
            <v>100.62</v>
          </cell>
          <cell r="I1867">
            <v>46200</v>
          </cell>
          <cell r="J1867">
            <v>46487.55</v>
          </cell>
        </row>
        <row r="1868">
          <cell r="A1868">
            <v>1714000130</v>
          </cell>
          <cell r="B1868" t="str">
            <v>שעות נוספות</v>
          </cell>
          <cell r="C1868">
            <v>66400</v>
          </cell>
          <cell r="D1868">
            <v>67783.960000000006</v>
          </cell>
          <cell r="E1868">
            <v>0</v>
          </cell>
          <cell r="F1868">
            <v>67783.960000000006</v>
          </cell>
          <cell r="G1868">
            <v>-1383.96</v>
          </cell>
          <cell r="H1868">
            <v>102.08</v>
          </cell>
          <cell r="I1868">
            <v>66400</v>
          </cell>
          <cell r="J1868">
            <v>67783.960000000006</v>
          </cell>
        </row>
        <row r="1869">
          <cell r="A1869">
            <v>1714000140</v>
          </cell>
          <cell r="B1869" t="str">
            <v>השתתפות באחזקת רכב</v>
          </cell>
          <cell r="C1869">
            <v>154700</v>
          </cell>
          <cell r="D1869">
            <v>194306.57</v>
          </cell>
          <cell r="E1869">
            <v>0</v>
          </cell>
          <cell r="F1869">
            <v>194306.57</v>
          </cell>
          <cell r="G1869">
            <v>-39606.57</v>
          </cell>
          <cell r="H1869">
            <v>125.6</v>
          </cell>
          <cell r="I1869">
            <v>154700</v>
          </cell>
          <cell r="J1869">
            <v>194306.57</v>
          </cell>
        </row>
        <row r="1870">
          <cell r="A1870">
            <v>1714000253</v>
          </cell>
          <cell r="B1870" t="str">
            <v>עובדי כ"א</v>
          </cell>
          <cell r="C1870">
            <v>0</v>
          </cell>
          <cell r="D1870">
            <v>0</v>
          </cell>
          <cell r="E1870">
            <v>0</v>
          </cell>
          <cell r="F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</row>
        <row r="1871">
          <cell r="A1871">
            <v>1714000433</v>
          </cell>
          <cell r="B1871" t="str">
            <v>חומרי נקיון</v>
          </cell>
          <cell r="C1871">
            <v>2160</v>
          </cell>
          <cell r="D1871">
            <v>2385</v>
          </cell>
          <cell r="E1871">
            <v>0</v>
          </cell>
          <cell r="F1871">
            <v>2385</v>
          </cell>
          <cell r="G1871">
            <v>-225</v>
          </cell>
          <cell r="H1871">
            <v>110.41</v>
          </cell>
          <cell r="I1871">
            <v>2400</v>
          </cell>
          <cell r="J1871">
            <v>2385</v>
          </cell>
        </row>
        <row r="1872">
          <cell r="A1872">
            <v>1714000437</v>
          </cell>
          <cell r="B1872" t="str">
            <v>אחזקת אזעקה</v>
          </cell>
          <cell r="C1872">
            <v>1170</v>
          </cell>
          <cell r="D1872">
            <v>1221.48</v>
          </cell>
          <cell r="E1872">
            <v>0</v>
          </cell>
          <cell r="F1872">
            <v>1221.48</v>
          </cell>
          <cell r="G1872">
            <v>-51.48</v>
          </cell>
          <cell r="H1872">
            <v>104.4</v>
          </cell>
          <cell r="I1872">
            <v>1300</v>
          </cell>
          <cell r="J1872">
            <v>1221.48</v>
          </cell>
        </row>
        <row r="1873">
          <cell r="A1873">
            <v>1714000441</v>
          </cell>
          <cell r="B1873" t="str">
            <v>ביטוח</v>
          </cell>
          <cell r="C1873">
            <v>0</v>
          </cell>
          <cell r="D1873">
            <v>0</v>
          </cell>
          <cell r="E1873">
            <v>0</v>
          </cell>
          <cell r="F1873">
            <v>0</v>
          </cell>
          <cell r="G1873">
            <v>0</v>
          </cell>
          <cell r="H1873">
            <v>0</v>
          </cell>
          <cell r="I1873">
            <v>0</v>
          </cell>
          <cell r="J1873">
            <v>0</v>
          </cell>
        </row>
        <row r="1874">
          <cell r="A1874">
            <v>1714000470</v>
          </cell>
          <cell r="B1874" t="str">
            <v>אחזקת מכונות משרד</v>
          </cell>
          <cell r="C1874">
            <v>990</v>
          </cell>
          <cell r="D1874">
            <v>169.71</v>
          </cell>
          <cell r="E1874">
            <v>930.29</v>
          </cell>
          <cell r="F1874">
            <v>1100</v>
          </cell>
          <cell r="G1874">
            <v>-110</v>
          </cell>
          <cell r="H1874">
            <v>111.11</v>
          </cell>
          <cell r="I1874">
            <v>1100</v>
          </cell>
          <cell r="J1874">
            <v>169.71</v>
          </cell>
        </row>
        <row r="1875">
          <cell r="A1875">
            <v>1714000471</v>
          </cell>
          <cell r="B1875" t="str">
            <v>מכשירי כתיבה</v>
          </cell>
          <cell r="C1875">
            <v>9450</v>
          </cell>
          <cell r="D1875">
            <v>6112.85</v>
          </cell>
          <cell r="E1875">
            <v>0</v>
          </cell>
          <cell r="F1875">
            <v>6112.85</v>
          </cell>
          <cell r="G1875">
            <v>3337.15</v>
          </cell>
          <cell r="H1875">
            <v>64.680000000000007</v>
          </cell>
          <cell r="I1875">
            <v>10500</v>
          </cell>
          <cell r="J1875">
            <v>6112.85</v>
          </cell>
        </row>
        <row r="1876">
          <cell r="A1876">
            <v>1714000511</v>
          </cell>
          <cell r="B1876" t="str">
            <v>אירוח וכיבוד</v>
          </cell>
          <cell r="C1876">
            <v>5700</v>
          </cell>
          <cell r="D1876">
            <v>5352.39</v>
          </cell>
          <cell r="E1876">
            <v>207.67</v>
          </cell>
          <cell r="F1876">
            <v>5560.06</v>
          </cell>
          <cell r="G1876">
            <v>139.94</v>
          </cell>
          <cell r="H1876">
            <v>97.54</v>
          </cell>
          <cell r="I1876">
            <v>5700</v>
          </cell>
          <cell r="J1876">
            <v>5352.39</v>
          </cell>
        </row>
        <row r="1877">
          <cell r="A1877">
            <v>1714000522</v>
          </cell>
          <cell r="B1877" t="str">
            <v>ספרים ועיתונים</v>
          </cell>
          <cell r="C1877">
            <v>900</v>
          </cell>
          <cell r="D1877">
            <v>0</v>
          </cell>
          <cell r="E1877">
            <v>0</v>
          </cell>
          <cell r="F1877">
            <v>0</v>
          </cell>
          <cell r="G1877">
            <v>900</v>
          </cell>
          <cell r="H1877">
            <v>0</v>
          </cell>
          <cell r="I1877">
            <v>1000</v>
          </cell>
          <cell r="J1877">
            <v>0</v>
          </cell>
        </row>
        <row r="1878">
          <cell r="A1878">
            <v>1714000540</v>
          </cell>
          <cell r="B1878" t="str">
            <v>הוצאות טלפון</v>
          </cell>
          <cell r="C1878">
            <v>1800</v>
          </cell>
          <cell r="D1878">
            <v>1601.73</v>
          </cell>
          <cell r="E1878">
            <v>0</v>
          </cell>
          <cell r="F1878">
            <v>1601.73</v>
          </cell>
          <cell r="G1878">
            <v>198.27</v>
          </cell>
          <cell r="H1878">
            <v>88.98</v>
          </cell>
          <cell r="I1878">
            <v>2000</v>
          </cell>
          <cell r="J1878">
            <v>1601.73</v>
          </cell>
        </row>
        <row r="1879">
          <cell r="A1879">
            <v>1714000544</v>
          </cell>
          <cell r="B1879" t="str">
            <v>הוצאות דאר</v>
          </cell>
          <cell r="C1879">
            <v>14580</v>
          </cell>
          <cell r="D1879">
            <v>7096.22</v>
          </cell>
          <cell r="E1879">
            <v>0</v>
          </cell>
          <cell r="F1879">
            <v>7096.22</v>
          </cell>
          <cell r="G1879">
            <v>7483.78</v>
          </cell>
          <cell r="H1879">
            <v>48.67</v>
          </cell>
          <cell r="I1879">
            <v>16200</v>
          </cell>
          <cell r="J1879">
            <v>7096.22</v>
          </cell>
        </row>
        <row r="1880">
          <cell r="A1880">
            <v>1714000550</v>
          </cell>
          <cell r="B1880" t="str">
            <v>פירסומים</v>
          </cell>
          <cell r="C1880">
            <v>17100</v>
          </cell>
          <cell r="D1880">
            <v>4212</v>
          </cell>
          <cell r="E1880">
            <v>0</v>
          </cell>
          <cell r="F1880">
            <v>4212</v>
          </cell>
          <cell r="G1880">
            <v>12888</v>
          </cell>
          <cell r="H1880">
            <v>24.63</v>
          </cell>
          <cell r="I1880">
            <v>19000</v>
          </cell>
          <cell r="J1880">
            <v>4212</v>
          </cell>
        </row>
        <row r="1881">
          <cell r="A1881">
            <v>1714000561</v>
          </cell>
          <cell r="B1881" t="str">
            <v>שיכפולים</v>
          </cell>
          <cell r="C1881">
            <v>0</v>
          </cell>
          <cell r="D1881">
            <v>0</v>
          </cell>
          <cell r="E1881">
            <v>0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</row>
        <row r="1882">
          <cell r="A1882">
            <v>1714000562</v>
          </cell>
          <cell r="B1882" t="str">
            <v>הדפסות</v>
          </cell>
          <cell r="C1882">
            <v>18000</v>
          </cell>
          <cell r="D1882">
            <v>4995.8999999999996</v>
          </cell>
          <cell r="E1882">
            <v>0</v>
          </cell>
          <cell r="F1882">
            <v>4995.8999999999996</v>
          </cell>
          <cell r="G1882">
            <v>13004.1</v>
          </cell>
          <cell r="H1882">
            <v>27.75</v>
          </cell>
          <cell r="I1882">
            <v>20000</v>
          </cell>
          <cell r="J1882">
            <v>4995.8999999999996</v>
          </cell>
        </row>
        <row r="1883">
          <cell r="A1883">
            <v>1714000571</v>
          </cell>
          <cell r="B1883" t="str">
            <v>מיכון וענ"א</v>
          </cell>
          <cell r="C1883">
            <v>42480</v>
          </cell>
          <cell r="D1883">
            <v>47200</v>
          </cell>
          <cell r="E1883">
            <v>0</v>
          </cell>
          <cell r="F1883">
            <v>47200</v>
          </cell>
          <cell r="G1883">
            <v>-4720</v>
          </cell>
          <cell r="H1883">
            <v>111.11</v>
          </cell>
          <cell r="I1883">
            <v>47200</v>
          </cell>
          <cell r="J1883">
            <v>47200</v>
          </cell>
        </row>
        <row r="1884">
          <cell r="A1884">
            <v>1714000580</v>
          </cell>
          <cell r="B1884" t="str">
            <v>יעוץ וטרינרי</v>
          </cell>
          <cell r="C1884">
            <v>0</v>
          </cell>
          <cell r="D1884">
            <v>0</v>
          </cell>
          <cell r="E1884">
            <v>0</v>
          </cell>
          <cell r="F1884">
            <v>0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</row>
        <row r="1885">
          <cell r="A1885">
            <v>1714000585</v>
          </cell>
          <cell r="B1885" t="str">
            <v>בדיקות בשר</v>
          </cell>
          <cell r="C1885">
            <v>1710</v>
          </cell>
          <cell r="D1885">
            <v>1471.2</v>
          </cell>
          <cell r="E1885">
            <v>0</v>
          </cell>
          <cell r="F1885">
            <v>1471.2</v>
          </cell>
          <cell r="G1885">
            <v>238.8</v>
          </cell>
          <cell r="H1885">
            <v>86.03</v>
          </cell>
          <cell r="I1885">
            <v>1900</v>
          </cell>
          <cell r="J1885">
            <v>1471.2</v>
          </cell>
        </row>
        <row r="1886">
          <cell r="A1886">
            <v>1714000596</v>
          </cell>
          <cell r="B1886" t="str">
            <v>השתתפות בעזר 096</v>
          </cell>
          <cell r="C1886">
            <v>70830</v>
          </cell>
          <cell r="D1886">
            <v>82507</v>
          </cell>
          <cell r="E1886">
            <v>0</v>
          </cell>
          <cell r="F1886">
            <v>82507</v>
          </cell>
          <cell r="G1886">
            <v>-11677</v>
          </cell>
          <cell r="H1886">
            <v>116.48</v>
          </cell>
          <cell r="I1886">
            <v>78700</v>
          </cell>
          <cell r="J1886">
            <v>82507</v>
          </cell>
        </row>
        <row r="1887">
          <cell r="A1887">
            <v>1714000721</v>
          </cell>
          <cell r="B1887" t="str">
            <v>חמרים-תחזוקת מבנים</v>
          </cell>
          <cell r="C1887">
            <v>1500</v>
          </cell>
          <cell r="D1887">
            <v>272.60000000000002</v>
          </cell>
          <cell r="E1887">
            <v>0</v>
          </cell>
          <cell r="F1887">
            <v>272.60000000000002</v>
          </cell>
          <cell r="G1887">
            <v>1227.4000000000001</v>
          </cell>
          <cell r="H1887">
            <v>18.170000000000002</v>
          </cell>
          <cell r="I1887">
            <v>1500</v>
          </cell>
          <cell r="J1887">
            <v>272.60000000000002</v>
          </cell>
        </row>
        <row r="1888">
          <cell r="A1888">
            <v>1714000722</v>
          </cell>
          <cell r="B1888" t="str">
            <v>לוחיות ושבבים</v>
          </cell>
          <cell r="C1888">
            <v>0</v>
          </cell>
          <cell r="D1888">
            <v>0</v>
          </cell>
          <cell r="E1888">
            <v>0</v>
          </cell>
          <cell r="F1888">
            <v>0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</row>
        <row r="1889">
          <cell r="A1889">
            <v>1714000723</v>
          </cell>
          <cell r="B1889" t="str">
            <v>חומר חיסון לכלבים</v>
          </cell>
          <cell r="C1889">
            <v>170000</v>
          </cell>
          <cell r="D1889">
            <v>167960.13</v>
          </cell>
          <cell r="E1889">
            <v>0</v>
          </cell>
          <cell r="F1889">
            <v>167960.13</v>
          </cell>
          <cell r="G1889">
            <v>2039.87</v>
          </cell>
          <cell r="H1889">
            <v>98.8</v>
          </cell>
          <cell r="I1889">
            <v>170000</v>
          </cell>
          <cell r="J1889">
            <v>167960.13</v>
          </cell>
        </row>
        <row r="1890">
          <cell r="A1890">
            <v>1714000742</v>
          </cell>
          <cell r="B1890" t="str">
            <v>כלים וציוד</v>
          </cell>
          <cell r="C1890">
            <v>0</v>
          </cell>
          <cell r="D1890">
            <v>0</v>
          </cell>
          <cell r="E1890">
            <v>0</v>
          </cell>
          <cell r="F1890">
            <v>0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</row>
        <row r="1891">
          <cell r="A1891">
            <v>1714000751</v>
          </cell>
          <cell r="B1891" t="str">
            <v>עבודות קבלניות</v>
          </cell>
          <cell r="C1891">
            <v>3240</v>
          </cell>
          <cell r="D1891">
            <v>1105</v>
          </cell>
          <cell r="E1891">
            <v>0</v>
          </cell>
          <cell r="F1891">
            <v>1105</v>
          </cell>
          <cell r="G1891">
            <v>2135</v>
          </cell>
          <cell r="H1891">
            <v>34.1</v>
          </cell>
          <cell r="I1891">
            <v>3600</v>
          </cell>
          <cell r="J1891">
            <v>1105</v>
          </cell>
        </row>
        <row r="1892">
          <cell r="A1892">
            <v>1714000752</v>
          </cell>
          <cell r="B1892" t="str">
            <v>נקיון בקבלנות</v>
          </cell>
          <cell r="C1892">
            <v>45000</v>
          </cell>
          <cell r="D1892">
            <v>47683.05</v>
          </cell>
          <cell r="E1892">
            <v>0</v>
          </cell>
          <cell r="F1892">
            <v>47683.05</v>
          </cell>
          <cell r="G1892">
            <v>-2683.05</v>
          </cell>
          <cell r="H1892">
            <v>105.96</v>
          </cell>
          <cell r="I1892">
            <v>45000</v>
          </cell>
          <cell r="J1892">
            <v>47683.05</v>
          </cell>
        </row>
        <row r="1893">
          <cell r="A1893">
            <v>1714000754</v>
          </cell>
          <cell r="B1893" t="str">
            <v>מרפאות וטרינריות-חירום</v>
          </cell>
          <cell r="C1893">
            <v>18000</v>
          </cell>
          <cell r="D1893">
            <v>4900</v>
          </cell>
          <cell r="E1893">
            <v>20000</v>
          </cell>
          <cell r="F1893">
            <v>24900</v>
          </cell>
          <cell r="G1893">
            <v>-6900</v>
          </cell>
          <cell r="H1893">
            <v>138.33000000000001</v>
          </cell>
          <cell r="I1893">
            <v>20000</v>
          </cell>
          <cell r="J1893">
            <v>4900</v>
          </cell>
        </row>
        <row r="1894">
          <cell r="A1894">
            <v>1714000757</v>
          </cell>
          <cell r="B1894" t="str">
            <v>הסגרת כלבים</v>
          </cell>
          <cell r="C1894">
            <v>4320</v>
          </cell>
          <cell r="D1894">
            <v>0</v>
          </cell>
          <cell r="E1894">
            <v>0</v>
          </cell>
          <cell r="F1894">
            <v>0</v>
          </cell>
          <cell r="G1894">
            <v>4320</v>
          </cell>
          <cell r="H1894">
            <v>0</v>
          </cell>
          <cell r="I1894">
            <v>4800</v>
          </cell>
          <cell r="J1894">
            <v>0</v>
          </cell>
        </row>
        <row r="1895">
          <cell r="A1895">
            <v>1714000758</v>
          </cell>
          <cell r="B1895" t="str">
            <v>הסגר-בעלי חיים</v>
          </cell>
          <cell r="C1895">
            <v>233000</v>
          </cell>
          <cell r="D1895">
            <v>293344.64000000001</v>
          </cell>
          <cell r="E1895">
            <v>0</v>
          </cell>
          <cell r="F1895">
            <v>293344.64000000001</v>
          </cell>
          <cell r="G1895">
            <v>-60344.639999999999</v>
          </cell>
          <cell r="H1895">
            <v>125.89</v>
          </cell>
          <cell r="I1895">
            <v>233000</v>
          </cell>
          <cell r="J1895">
            <v>293344.64000000001</v>
          </cell>
        </row>
        <row r="1896">
          <cell r="A1896">
            <v>1714000759</v>
          </cell>
          <cell r="B1896" t="str">
            <v>עיקור חתולים וכלבים</v>
          </cell>
          <cell r="C1896">
            <v>400000</v>
          </cell>
          <cell r="D1896">
            <v>505400</v>
          </cell>
          <cell r="E1896">
            <v>0</v>
          </cell>
          <cell r="F1896">
            <v>505400</v>
          </cell>
          <cell r="G1896">
            <v>-105400</v>
          </cell>
          <cell r="H1896">
            <v>126.35</v>
          </cell>
          <cell r="I1896">
            <v>400000</v>
          </cell>
          <cell r="J1896">
            <v>505400</v>
          </cell>
        </row>
        <row r="1897">
          <cell r="A1897">
            <v>1714000780</v>
          </cell>
          <cell r="B1897" t="str">
            <v>מוקד ארצי לחיסונים</v>
          </cell>
          <cell r="C1897">
            <v>45000</v>
          </cell>
          <cell r="D1897">
            <v>29875</v>
          </cell>
          <cell r="E1897">
            <v>0</v>
          </cell>
          <cell r="F1897">
            <v>29875</v>
          </cell>
          <cell r="G1897">
            <v>15125</v>
          </cell>
          <cell r="H1897">
            <v>66.38</v>
          </cell>
          <cell r="I1897">
            <v>50000</v>
          </cell>
          <cell r="J1897">
            <v>29875</v>
          </cell>
        </row>
        <row r="1898">
          <cell r="A1898">
            <v>1714000781</v>
          </cell>
          <cell r="B1898" t="str">
            <v>מרפאה ווטרינרית</v>
          </cell>
          <cell r="C1898">
            <v>25650</v>
          </cell>
          <cell r="D1898">
            <v>18499.63</v>
          </cell>
          <cell r="E1898">
            <v>0</v>
          </cell>
          <cell r="F1898">
            <v>18499.63</v>
          </cell>
          <cell r="G1898">
            <v>7150.37</v>
          </cell>
          <cell r="H1898">
            <v>72.12</v>
          </cell>
          <cell r="I1898">
            <v>28500</v>
          </cell>
          <cell r="J1898">
            <v>18499.63</v>
          </cell>
        </row>
        <row r="1899">
          <cell r="A1899">
            <v>1714000880</v>
          </cell>
          <cell r="B1899" t="str">
            <v>מוקד ארצי לחיסונים</v>
          </cell>
          <cell r="C1899">
            <v>0</v>
          </cell>
          <cell r="D1899">
            <v>0</v>
          </cell>
          <cell r="E1899">
            <v>0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</row>
        <row r="1900">
          <cell r="A1900">
            <v>1714000931</v>
          </cell>
          <cell r="B1900" t="str">
            <v>רכישות ציוד</v>
          </cell>
          <cell r="C1900">
            <v>35500</v>
          </cell>
          <cell r="D1900">
            <v>34759.82</v>
          </cell>
          <cell r="E1900">
            <v>702</v>
          </cell>
          <cell r="F1900">
            <v>35461.82</v>
          </cell>
          <cell r="G1900">
            <v>38.18</v>
          </cell>
          <cell r="H1900">
            <v>99.89</v>
          </cell>
          <cell r="I1900">
            <v>35500</v>
          </cell>
          <cell r="J1900">
            <v>34759.82</v>
          </cell>
        </row>
        <row r="1901">
          <cell r="A1901">
            <v>1715300110</v>
          </cell>
          <cell r="B1901" t="str">
            <v>השכר הקובע-תקציבית</v>
          </cell>
          <cell r="C1901">
            <v>0</v>
          </cell>
          <cell r="D1901">
            <v>0</v>
          </cell>
          <cell r="E1901">
            <v>0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</row>
        <row r="1902">
          <cell r="A1902">
            <v>1715300119</v>
          </cell>
          <cell r="B1902" t="str">
            <v>השכר הקובע-צוברת</v>
          </cell>
          <cell r="C1902">
            <v>144200</v>
          </cell>
          <cell r="D1902">
            <v>0</v>
          </cell>
          <cell r="E1902">
            <v>0</v>
          </cell>
          <cell r="F1902">
            <v>0</v>
          </cell>
          <cell r="G1902">
            <v>144200</v>
          </cell>
          <cell r="H1902">
            <v>0</v>
          </cell>
          <cell r="I1902">
            <v>144200</v>
          </cell>
          <cell r="J1902">
            <v>0</v>
          </cell>
        </row>
        <row r="1903">
          <cell r="A1903">
            <v>1715300122</v>
          </cell>
          <cell r="B1903" t="str">
            <v>ביגוד</v>
          </cell>
          <cell r="C1903">
            <v>30000</v>
          </cell>
          <cell r="D1903">
            <v>0</v>
          </cell>
          <cell r="E1903">
            <v>0</v>
          </cell>
          <cell r="F1903">
            <v>0</v>
          </cell>
          <cell r="G1903">
            <v>30000</v>
          </cell>
          <cell r="H1903">
            <v>0</v>
          </cell>
          <cell r="I1903">
            <v>30000</v>
          </cell>
          <cell r="J1903">
            <v>0</v>
          </cell>
        </row>
        <row r="1904">
          <cell r="A1904">
            <v>1715300126</v>
          </cell>
          <cell r="B1904" t="str">
            <v>דמי הבראה</v>
          </cell>
          <cell r="C1904">
            <v>4000</v>
          </cell>
          <cell r="D1904">
            <v>0</v>
          </cell>
          <cell r="E1904">
            <v>0</v>
          </cell>
          <cell r="F1904">
            <v>0</v>
          </cell>
          <cell r="G1904">
            <v>4000</v>
          </cell>
          <cell r="H1904">
            <v>0</v>
          </cell>
          <cell r="I1904">
            <v>4000</v>
          </cell>
          <cell r="J1904">
            <v>0</v>
          </cell>
        </row>
        <row r="1905">
          <cell r="A1905">
            <v>1715300130</v>
          </cell>
          <cell r="B1905" t="str">
            <v>שעות נוספות</v>
          </cell>
          <cell r="C1905">
            <v>0</v>
          </cell>
          <cell r="D1905">
            <v>0</v>
          </cell>
          <cell r="E1905">
            <v>0</v>
          </cell>
          <cell r="F1905">
            <v>0</v>
          </cell>
          <cell r="G1905">
            <v>0</v>
          </cell>
          <cell r="H1905">
            <v>0</v>
          </cell>
          <cell r="I1905">
            <v>0</v>
          </cell>
          <cell r="J1905">
            <v>0</v>
          </cell>
        </row>
        <row r="1906">
          <cell r="A1906">
            <v>1715300140</v>
          </cell>
          <cell r="B1906" t="str">
            <v>השתתפות באחזקת רכב</v>
          </cell>
          <cell r="C1906">
            <v>10000</v>
          </cell>
          <cell r="D1906">
            <v>0</v>
          </cell>
          <cell r="E1906">
            <v>0</v>
          </cell>
          <cell r="F1906">
            <v>0</v>
          </cell>
          <cell r="G1906">
            <v>10000</v>
          </cell>
          <cell r="H1906">
            <v>0</v>
          </cell>
          <cell r="I1906">
            <v>10000</v>
          </cell>
          <cell r="J1906">
            <v>0</v>
          </cell>
        </row>
        <row r="1907">
          <cell r="A1907">
            <v>1715300550</v>
          </cell>
          <cell r="B1907" t="str">
            <v>פעולות הסברה</v>
          </cell>
          <cell r="C1907">
            <v>52300</v>
          </cell>
          <cell r="D1907">
            <v>48774</v>
          </cell>
          <cell r="E1907">
            <v>0</v>
          </cell>
          <cell r="F1907">
            <v>48774</v>
          </cell>
          <cell r="G1907">
            <v>3526</v>
          </cell>
          <cell r="H1907">
            <v>93.25</v>
          </cell>
          <cell r="I1907">
            <v>52300</v>
          </cell>
          <cell r="J1907">
            <v>48774</v>
          </cell>
        </row>
        <row r="1908">
          <cell r="A1908">
            <v>1715300561</v>
          </cell>
          <cell r="B1908" t="str">
            <v>שיכפולים</v>
          </cell>
          <cell r="C1908">
            <v>0</v>
          </cell>
          <cell r="D1908">
            <v>0</v>
          </cell>
          <cell r="E1908">
            <v>0</v>
          </cell>
          <cell r="F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</row>
        <row r="1909">
          <cell r="A1909">
            <v>1715300596</v>
          </cell>
          <cell r="B1909" t="str">
            <v>השתתפות בעזר 096</v>
          </cell>
          <cell r="C1909">
            <v>137880</v>
          </cell>
          <cell r="D1909">
            <v>160610</v>
          </cell>
          <cell r="E1909">
            <v>0</v>
          </cell>
          <cell r="F1909">
            <v>160610</v>
          </cell>
          <cell r="G1909">
            <v>-22730</v>
          </cell>
          <cell r="H1909">
            <v>116.48</v>
          </cell>
          <cell r="I1909">
            <v>153200</v>
          </cell>
          <cell r="J1909">
            <v>160610</v>
          </cell>
        </row>
        <row r="1910">
          <cell r="A1910">
            <v>1715300722</v>
          </cell>
          <cell r="B1910" t="str">
            <v>חומרי הדברה</v>
          </cell>
          <cell r="C1910">
            <v>0</v>
          </cell>
          <cell r="D1910">
            <v>0</v>
          </cell>
          <cell r="E1910">
            <v>0</v>
          </cell>
          <cell r="F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</row>
        <row r="1911">
          <cell r="A1911">
            <v>1715300742</v>
          </cell>
          <cell r="B1911" t="str">
            <v>כלים וציוד</v>
          </cell>
          <cell r="C1911">
            <v>0</v>
          </cell>
          <cell r="D1911">
            <v>0</v>
          </cell>
          <cell r="E1911">
            <v>0</v>
          </cell>
          <cell r="F1911">
            <v>0</v>
          </cell>
          <cell r="G1911">
            <v>0</v>
          </cell>
          <cell r="H1911">
            <v>0</v>
          </cell>
          <cell r="I1911">
            <v>0</v>
          </cell>
          <cell r="J1911">
            <v>0</v>
          </cell>
        </row>
        <row r="1912">
          <cell r="A1912">
            <v>1715300757</v>
          </cell>
          <cell r="B1912" t="str">
            <v>ניטור</v>
          </cell>
          <cell r="C1912">
            <v>66500</v>
          </cell>
          <cell r="D1912">
            <v>40284</v>
          </cell>
          <cell r="E1912">
            <v>0</v>
          </cell>
          <cell r="F1912">
            <v>40284</v>
          </cell>
          <cell r="G1912">
            <v>26216</v>
          </cell>
          <cell r="H1912">
            <v>60.57</v>
          </cell>
          <cell r="I1912">
            <v>66500</v>
          </cell>
          <cell r="J1912">
            <v>40284</v>
          </cell>
        </row>
        <row r="1913">
          <cell r="A1913">
            <v>1715300758</v>
          </cell>
          <cell r="B1913" t="str">
            <v>לוכד נחשים</v>
          </cell>
          <cell r="C1913">
            <v>0</v>
          </cell>
          <cell r="D1913">
            <v>0</v>
          </cell>
          <cell r="E1913">
            <v>0</v>
          </cell>
          <cell r="F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</row>
        <row r="1914">
          <cell r="A1914">
            <v>1715300759</v>
          </cell>
          <cell r="B1914" t="str">
            <v>קבלן מכרסמים</v>
          </cell>
          <cell r="C1914">
            <v>400000</v>
          </cell>
          <cell r="D1914">
            <v>330186</v>
          </cell>
          <cell r="E1914">
            <v>0</v>
          </cell>
          <cell r="F1914">
            <v>330186</v>
          </cell>
          <cell r="G1914">
            <v>69814</v>
          </cell>
          <cell r="H1914">
            <v>82.54</v>
          </cell>
          <cell r="I1914">
            <v>400000</v>
          </cell>
          <cell r="J1914">
            <v>330186</v>
          </cell>
        </row>
        <row r="1915">
          <cell r="A1915">
            <v>1721000110</v>
          </cell>
          <cell r="B1915" t="str">
            <v>השכר הקובע-תקציבית</v>
          </cell>
          <cell r="C1915">
            <v>343500</v>
          </cell>
          <cell r="D1915">
            <v>367226.53</v>
          </cell>
          <cell r="E1915">
            <v>0</v>
          </cell>
          <cell r="F1915">
            <v>367226.53</v>
          </cell>
          <cell r="G1915">
            <v>-23726.53</v>
          </cell>
          <cell r="H1915">
            <v>106.9</v>
          </cell>
          <cell r="I1915">
            <v>343500</v>
          </cell>
          <cell r="J1915">
            <v>367226.53</v>
          </cell>
        </row>
        <row r="1916">
          <cell r="A1916">
            <v>1721000119</v>
          </cell>
          <cell r="B1916" t="str">
            <v>השכר הקובע-צוברת</v>
          </cell>
          <cell r="C1916">
            <v>1180800</v>
          </cell>
          <cell r="D1916">
            <v>1225070.69</v>
          </cell>
          <cell r="E1916">
            <v>0</v>
          </cell>
          <cell r="F1916">
            <v>1225070.69</v>
          </cell>
          <cell r="G1916">
            <v>-44270.69</v>
          </cell>
          <cell r="H1916">
            <v>103.74</v>
          </cell>
          <cell r="I1916">
            <v>1180800</v>
          </cell>
          <cell r="J1916">
            <v>1225070.69</v>
          </cell>
        </row>
        <row r="1917">
          <cell r="A1917">
            <v>1721000122</v>
          </cell>
          <cell r="B1917" t="str">
            <v>ביגוד</v>
          </cell>
          <cell r="C1917">
            <v>17900</v>
          </cell>
          <cell r="D1917">
            <v>16742.46</v>
          </cell>
          <cell r="E1917">
            <v>0</v>
          </cell>
          <cell r="F1917">
            <v>16742.46</v>
          </cell>
          <cell r="G1917">
            <v>1157.54</v>
          </cell>
          <cell r="H1917">
            <v>93.53</v>
          </cell>
          <cell r="I1917">
            <v>17900</v>
          </cell>
          <cell r="J1917">
            <v>16742.46</v>
          </cell>
        </row>
        <row r="1918">
          <cell r="A1918">
            <v>1721000126</v>
          </cell>
          <cell r="B1918" t="str">
            <v>דמי הבראה</v>
          </cell>
          <cell r="C1918">
            <v>52300</v>
          </cell>
          <cell r="D1918">
            <v>48043</v>
          </cell>
          <cell r="E1918">
            <v>0</v>
          </cell>
          <cell r="F1918">
            <v>48043</v>
          </cell>
          <cell r="G1918">
            <v>4257</v>
          </cell>
          <cell r="H1918">
            <v>91.86</v>
          </cell>
          <cell r="I1918">
            <v>52300</v>
          </cell>
          <cell r="J1918">
            <v>48043</v>
          </cell>
        </row>
        <row r="1919">
          <cell r="A1919">
            <v>1721000130</v>
          </cell>
          <cell r="B1919" t="str">
            <v>שעות נוספות</v>
          </cell>
          <cell r="C1919">
            <v>99000</v>
          </cell>
          <cell r="D1919">
            <v>80151.16</v>
          </cell>
          <cell r="E1919">
            <v>0</v>
          </cell>
          <cell r="F1919">
            <v>80151.16</v>
          </cell>
          <cell r="G1919">
            <v>18848.84</v>
          </cell>
          <cell r="H1919">
            <v>80.959999999999994</v>
          </cell>
          <cell r="I1919">
            <v>99000</v>
          </cell>
          <cell r="J1919">
            <v>80151.16</v>
          </cell>
        </row>
        <row r="1920">
          <cell r="A1920">
            <v>1721000140</v>
          </cell>
          <cell r="B1920" t="str">
            <v>השתתפות באחזקת רכב</v>
          </cell>
          <cell r="C1920">
            <v>170000</v>
          </cell>
          <cell r="D1920">
            <v>157980.45000000001</v>
          </cell>
          <cell r="E1920">
            <v>0</v>
          </cell>
          <cell r="F1920">
            <v>157980.45000000001</v>
          </cell>
          <cell r="G1920">
            <v>12019.55</v>
          </cell>
          <cell r="H1920">
            <v>92.92</v>
          </cell>
          <cell r="I1920">
            <v>170000</v>
          </cell>
          <cell r="J1920">
            <v>157980.45000000001</v>
          </cell>
        </row>
        <row r="1921">
          <cell r="A1921">
            <v>1721000253</v>
          </cell>
          <cell r="B1921" t="str">
            <v>עובד חיצוני</v>
          </cell>
          <cell r="C1921">
            <v>0</v>
          </cell>
          <cell r="D1921">
            <v>0</v>
          </cell>
          <cell r="E1921">
            <v>0</v>
          </cell>
          <cell r="F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0</v>
          </cell>
        </row>
        <row r="1922">
          <cell r="A1922">
            <v>1721000350</v>
          </cell>
          <cell r="B1922" t="str">
            <v>ליסינג - 460-72-902</v>
          </cell>
          <cell r="C1922">
            <v>44000</v>
          </cell>
          <cell r="D1922">
            <v>47981.66</v>
          </cell>
          <cell r="E1922">
            <v>0</v>
          </cell>
          <cell r="F1922">
            <v>47981.66</v>
          </cell>
          <cell r="G1922">
            <v>-3981.66</v>
          </cell>
          <cell r="H1922">
            <v>109.04</v>
          </cell>
          <cell r="I1922">
            <v>44000</v>
          </cell>
          <cell r="J1922">
            <v>47981.66</v>
          </cell>
        </row>
        <row r="1923">
          <cell r="A1923">
            <v>1721000351</v>
          </cell>
          <cell r="B1923" t="str">
            <v>הוצאות - 460-72-902</v>
          </cell>
          <cell r="C1923">
            <v>24500</v>
          </cell>
          <cell r="D1923">
            <v>14328.92</v>
          </cell>
          <cell r="E1923">
            <v>0</v>
          </cell>
          <cell r="F1923">
            <v>14328.92</v>
          </cell>
          <cell r="G1923">
            <v>10171.08</v>
          </cell>
          <cell r="H1923">
            <v>58.48</v>
          </cell>
          <cell r="I1923">
            <v>24500</v>
          </cell>
          <cell r="J1923">
            <v>14328.92</v>
          </cell>
        </row>
        <row r="1924">
          <cell r="A1924">
            <v>1721000412</v>
          </cell>
          <cell r="B1924" t="str">
            <v>נסיעות ואש"ל</v>
          </cell>
          <cell r="C1924">
            <v>0</v>
          </cell>
          <cell r="D1924">
            <v>0</v>
          </cell>
          <cell r="E1924">
            <v>0</v>
          </cell>
          <cell r="F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0</v>
          </cell>
        </row>
        <row r="1925">
          <cell r="A1925">
            <v>1721000437</v>
          </cell>
          <cell r="B1925" t="str">
            <v>לחצני מצוקה ומערכות טכנולוגיות</v>
          </cell>
          <cell r="C1925">
            <v>96900</v>
          </cell>
          <cell r="D1925">
            <v>103295.87</v>
          </cell>
          <cell r="E1925">
            <v>560.47</v>
          </cell>
          <cell r="F1925">
            <v>103856.34</v>
          </cell>
          <cell r="G1925">
            <v>-6956.34</v>
          </cell>
          <cell r="H1925">
            <v>107.17</v>
          </cell>
          <cell r="I1925">
            <v>96900</v>
          </cell>
          <cell r="J1925">
            <v>103295.87</v>
          </cell>
        </row>
        <row r="1926">
          <cell r="A1926">
            <v>1721000438</v>
          </cell>
          <cell r="B1926" t="str">
            <v>אגרת רישוי מכשירי קשר</v>
          </cell>
          <cell r="C1926">
            <v>24840</v>
          </cell>
          <cell r="D1926">
            <v>27220</v>
          </cell>
          <cell r="E1926">
            <v>0</v>
          </cell>
          <cell r="F1926">
            <v>27220</v>
          </cell>
          <cell r="G1926">
            <v>-2380</v>
          </cell>
          <cell r="H1926">
            <v>109.58</v>
          </cell>
          <cell r="I1926">
            <v>27600</v>
          </cell>
          <cell r="J1926">
            <v>27220</v>
          </cell>
        </row>
        <row r="1927">
          <cell r="A1927">
            <v>1721000439</v>
          </cell>
          <cell r="B1927" t="str">
            <v>אגרת רישיון נשק</v>
          </cell>
          <cell r="C1927">
            <v>13500</v>
          </cell>
          <cell r="D1927">
            <v>1860</v>
          </cell>
          <cell r="E1927">
            <v>0</v>
          </cell>
          <cell r="F1927">
            <v>1860</v>
          </cell>
          <cell r="G1927">
            <v>11640</v>
          </cell>
          <cell r="H1927">
            <v>13.77</v>
          </cell>
          <cell r="I1927">
            <v>15000</v>
          </cell>
          <cell r="J1927">
            <v>1860</v>
          </cell>
        </row>
        <row r="1928">
          <cell r="A1928">
            <v>1721000450</v>
          </cell>
          <cell r="B1928" t="str">
            <v>אחזקת תמי 4</v>
          </cell>
          <cell r="C1928">
            <v>990</v>
          </cell>
          <cell r="D1928">
            <v>0</v>
          </cell>
          <cell r="E1928">
            <v>0</v>
          </cell>
          <cell r="F1928">
            <v>0</v>
          </cell>
          <cell r="G1928">
            <v>990</v>
          </cell>
          <cell r="H1928">
            <v>0</v>
          </cell>
          <cell r="I1928">
            <v>1100</v>
          </cell>
          <cell r="J1928">
            <v>0</v>
          </cell>
        </row>
        <row r="1929">
          <cell r="A1929">
            <v>1721000470</v>
          </cell>
          <cell r="B1929" t="str">
            <v>אחזקת מכונות משרד</v>
          </cell>
          <cell r="C1929">
            <v>4140</v>
          </cell>
          <cell r="D1929">
            <v>1771.92</v>
          </cell>
          <cell r="E1929">
            <v>3.03</v>
          </cell>
          <cell r="F1929">
            <v>1774.95</v>
          </cell>
          <cell r="G1929">
            <v>2365.0500000000002</v>
          </cell>
          <cell r="H1929">
            <v>42.87</v>
          </cell>
          <cell r="I1929">
            <v>4600</v>
          </cell>
          <cell r="J1929">
            <v>1771.92</v>
          </cell>
        </row>
        <row r="1930">
          <cell r="A1930">
            <v>1721000471</v>
          </cell>
          <cell r="B1930" t="str">
            <v>מכשירי כתיבה</v>
          </cell>
          <cell r="C1930">
            <v>10620</v>
          </cell>
          <cell r="D1930">
            <v>9751.49</v>
          </cell>
          <cell r="E1930">
            <v>317.08999999999997</v>
          </cell>
          <cell r="F1930">
            <v>10068.58</v>
          </cell>
          <cell r="G1930">
            <v>551.41999999999996</v>
          </cell>
          <cell r="H1930">
            <v>94.8</v>
          </cell>
          <cell r="I1930">
            <v>11800</v>
          </cell>
          <cell r="J1930">
            <v>9751.49</v>
          </cell>
        </row>
        <row r="1931">
          <cell r="A1931">
            <v>1721000511</v>
          </cell>
          <cell r="B1931" t="str">
            <v>אירוח וכיבוד</v>
          </cell>
          <cell r="C1931">
            <v>19000</v>
          </cell>
          <cell r="D1931">
            <v>18468.03</v>
          </cell>
          <cell r="E1931">
            <v>535.13</v>
          </cell>
          <cell r="F1931">
            <v>19003.16</v>
          </cell>
          <cell r="G1931">
            <v>-3.16</v>
          </cell>
          <cell r="H1931">
            <v>100.01</v>
          </cell>
          <cell r="I1931">
            <v>19000</v>
          </cell>
          <cell r="J1931">
            <v>18468.03</v>
          </cell>
        </row>
        <row r="1932">
          <cell r="A1932">
            <v>1721000512</v>
          </cell>
          <cell r="B1932" t="str">
            <v>נסיעות ואש"ל</v>
          </cell>
          <cell r="C1932">
            <v>360</v>
          </cell>
          <cell r="D1932">
            <v>0</v>
          </cell>
          <cell r="E1932">
            <v>0</v>
          </cell>
          <cell r="F1932">
            <v>0</v>
          </cell>
          <cell r="G1932">
            <v>360</v>
          </cell>
          <cell r="H1932">
            <v>0</v>
          </cell>
          <cell r="I1932">
            <v>400</v>
          </cell>
          <cell r="J1932">
            <v>0</v>
          </cell>
        </row>
        <row r="1933">
          <cell r="A1933">
            <v>1721000522</v>
          </cell>
          <cell r="B1933" t="str">
            <v>ספרים ועיתונים</v>
          </cell>
          <cell r="C1933">
            <v>270</v>
          </cell>
          <cell r="D1933">
            <v>125</v>
          </cell>
          <cell r="E1933">
            <v>0</v>
          </cell>
          <cell r="F1933">
            <v>125</v>
          </cell>
          <cell r="G1933">
            <v>145</v>
          </cell>
          <cell r="H1933">
            <v>46.29</v>
          </cell>
          <cell r="I1933">
            <v>300</v>
          </cell>
          <cell r="J1933">
            <v>125</v>
          </cell>
        </row>
        <row r="1934">
          <cell r="A1934">
            <v>1721000550</v>
          </cell>
          <cell r="B1934" t="str">
            <v>פירסומים</v>
          </cell>
          <cell r="C1934">
            <v>1710</v>
          </cell>
          <cell r="D1934">
            <v>3655</v>
          </cell>
          <cell r="E1934">
            <v>0</v>
          </cell>
          <cell r="F1934">
            <v>3655</v>
          </cell>
          <cell r="G1934">
            <v>-1945</v>
          </cell>
          <cell r="H1934">
            <v>213.74</v>
          </cell>
          <cell r="I1934">
            <v>1900</v>
          </cell>
          <cell r="J1934">
            <v>3655</v>
          </cell>
        </row>
        <row r="1935">
          <cell r="A1935">
            <v>1721000561</v>
          </cell>
          <cell r="B1935" t="str">
            <v>שיכפולים</v>
          </cell>
          <cell r="C1935">
            <v>10000</v>
          </cell>
          <cell r="D1935">
            <v>8751</v>
          </cell>
          <cell r="E1935">
            <v>0</v>
          </cell>
          <cell r="F1935">
            <v>8751</v>
          </cell>
          <cell r="G1935">
            <v>1249</v>
          </cell>
          <cell r="H1935">
            <v>87.51</v>
          </cell>
          <cell r="I1935">
            <v>10000</v>
          </cell>
          <cell r="J1935">
            <v>8751</v>
          </cell>
        </row>
        <row r="1936">
          <cell r="A1936">
            <v>1721000562</v>
          </cell>
          <cell r="B1936" t="str">
            <v>הדפסות</v>
          </cell>
          <cell r="C1936">
            <v>720</v>
          </cell>
          <cell r="D1936">
            <v>349.49</v>
          </cell>
          <cell r="E1936">
            <v>1196</v>
          </cell>
          <cell r="F1936">
            <v>1545.49</v>
          </cell>
          <cell r="G1936">
            <v>-825.49</v>
          </cell>
          <cell r="H1936">
            <v>214.65</v>
          </cell>
          <cell r="I1936">
            <v>800</v>
          </cell>
          <cell r="J1936">
            <v>349.49</v>
          </cell>
        </row>
        <row r="1937">
          <cell r="A1937">
            <v>1721000571</v>
          </cell>
          <cell r="B1937" t="str">
            <v>מיכון וענ"א</v>
          </cell>
          <cell r="C1937">
            <v>71190</v>
          </cell>
          <cell r="D1937">
            <v>79100</v>
          </cell>
          <cell r="E1937">
            <v>0</v>
          </cell>
          <cell r="F1937">
            <v>79100</v>
          </cell>
          <cell r="G1937">
            <v>-7910</v>
          </cell>
          <cell r="H1937">
            <v>111.11</v>
          </cell>
          <cell r="I1937">
            <v>79100</v>
          </cell>
          <cell r="J1937">
            <v>79100</v>
          </cell>
        </row>
        <row r="1938">
          <cell r="A1938">
            <v>1721000596</v>
          </cell>
          <cell r="B1938" t="str">
            <v>השתתפות בעזר 096</v>
          </cell>
          <cell r="C1938">
            <v>69300</v>
          </cell>
          <cell r="D1938">
            <v>80167</v>
          </cell>
          <cell r="E1938">
            <v>0</v>
          </cell>
          <cell r="F1938">
            <v>80167</v>
          </cell>
          <cell r="G1938">
            <v>-10867</v>
          </cell>
          <cell r="H1938">
            <v>115.68</v>
          </cell>
          <cell r="I1938">
            <v>77000</v>
          </cell>
          <cell r="J1938">
            <v>80167</v>
          </cell>
        </row>
        <row r="1939">
          <cell r="A1939">
            <v>1721000710</v>
          </cell>
          <cell r="B1939" t="str">
            <v>הובלות והסעות</v>
          </cell>
          <cell r="C1939">
            <v>1710</v>
          </cell>
          <cell r="D1939">
            <v>0</v>
          </cell>
          <cell r="E1939">
            <v>0</v>
          </cell>
          <cell r="F1939">
            <v>0</v>
          </cell>
          <cell r="G1939">
            <v>1710</v>
          </cell>
          <cell r="H1939">
            <v>0</v>
          </cell>
          <cell r="I1939">
            <v>1900</v>
          </cell>
          <cell r="J1939">
            <v>0</v>
          </cell>
        </row>
        <row r="1940">
          <cell r="A1940">
            <v>1721000722</v>
          </cell>
          <cell r="B1940" t="str">
            <v>חמרים-תחזוקה עצמית</v>
          </cell>
          <cell r="C1940">
            <v>5850</v>
          </cell>
          <cell r="D1940">
            <v>5994.33</v>
          </cell>
          <cell r="E1940">
            <v>0</v>
          </cell>
          <cell r="F1940">
            <v>5994.33</v>
          </cell>
          <cell r="G1940">
            <v>-144.33000000000001</v>
          </cell>
          <cell r="H1940">
            <v>102.46</v>
          </cell>
          <cell r="I1940">
            <v>6500</v>
          </cell>
          <cell r="J1940">
            <v>5994.33</v>
          </cell>
        </row>
        <row r="1941">
          <cell r="A1941">
            <v>1721000740</v>
          </cell>
          <cell r="B1941" t="str">
            <v>ציוד חרום</v>
          </cell>
          <cell r="C1941">
            <v>4800</v>
          </cell>
          <cell r="D1941">
            <v>4557.2</v>
          </cell>
          <cell r="E1941">
            <v>0</v>
          </cell>
          <cell r="F1941">
            <v>4557.2</v>
          </cell>
          <cell r="G1941">
            <v>242.8</v>
          </cell>
          <cell r="H1941">
            <v>94.94</v>
          </cell>
          <cell r="I1941">
            <v>4800</v>
          </cell>
          <cell r="J1941">
            <v>4557.2</v>
          </cell>
        </row>
        <row r="1942">
          <cell r="A1942">
            <v>1721000742</v>
          </cell>
          <cell r="B1942" t="str">
            <v>כלים וציוד</v>
          </cell>
          <cell r="C1942">
            <v>13300</v>
          </cell>
          <cell r="D1942">
            <v>13055.58</v>
          </cell>
          <cell r="E1942">
            <v>0</v>
          </cell>
          <cell r="F1942">
            <v>13055.58</v>
          </cell>
          <cell r="G1942">
            <v>244.42</v>
          </cell>
          <cell r="H1942">
            <v>98.16</v>
          </cell>
          <cell r="I1942">
            <v>13300</v>
          </cell>
          <cell r="J1942">
            <v>13055.58</v>
          </cell>
        </row>
        <row r="1943">
          <cell r="A1943">
            <v>1721000743</v>
          </cell>
          <cell r="B1943" t="str">
            <v>מערכות מיגון אב"כ</v>
          </cell>
          <cell r="C1943">
            <v>150000</v>
          </cell>
          <cell r="D1943">
            <v>134151.82</v>
          </cell>
          <cell r="E1943">
            <v>15774.44</v>
          </cell>
          <cell r="F1943">
            <v>149926.26</v>
          </cell>
          <cell r="G1943">
            <v>73.739999999999995</v>
          </cell>
          <cell r="H1943">
            <v>99.95</v>
          </cell>
          <cell r="I1943">
            <v>150000</v>
          </cell>
          <cell r="J1943">
            <v>134151.82</v>
          </cell>
        </row>
        <row r="1944">
          <cell r="A1944">
            <v>1721000759</v>
          </cell>
          <cell r="B1944" t="str">
            <v>עבודות אחזקה</v>
          </cell>
          <cell r="C1944">
            <v>0</v>
          </cell>
          <cell r="D1944">
            <v>0</v>
          </cell>
          <cell r="E1944">
            <v>0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</row>
        <row r="1945">
          <cell r="A1945">
            <v>1721000780</v>
          </cell>
          <cell r="B1945" t="str">
            <v>סדרי ביטחון+הדרכה</v>
          </cell>
          <cell r="C1945">
            <v>35910</v>
          </cell>
          <cell r="D1945">
            <v>28147.78</v>
          </cell>
          <cell r="E1945">
            <v>3619.08</v>
          </cell>
          <cell r="F1945">
            <v>31766.86</v>
          </cell>
          <cell r="G1945">
            <v>4143.1400000000003</v>
          </cell>
          <cell r="H1945">
            <v>88.46</v>
          </cell>
          <cell r="I1945">
            <v>39900</v>
          </cell>
          <cell r="J1945">
            <v>28147.78</v>
          </cell>
        </row>
        <row r="1946">
          <cell r="A1946">
            <v>1721000781</v>
          </cell>
          <cell r="B1946" t="str">
            <v>מטווחים</v>
          </cell>
          <cell r="C1946">
            <v>33000</v>
          </cell>
          <cell r="D1946">
            <v>32503.599999999999</v>
          </cell>
          <cell r="E1946">
            <v>0</v>
          </cell>
          <cell r="F1946">
            <v>32503.599999999999</v>
          </cell>
          <cell r="G1946">
            <v>496.4</v>
          </cell>
          <cell r="H1946">
            <v>98.49</v>
          </cell>
          <cell r="I1946">
            <v>33000</v>
          </cell>
          <cell r="J1946">
            <v>32503.599999999999</v>
          </cell>
        </row>
        <row r="1947">
          <cell r="A1947">
            <v>1721000782</v>
          </cell>
          <cell r="B1947" t="str">
            <v>ארועים  עירוניים</v>
          </cell>
          <cell r="C1947">
            <v>1795500</v>
          </cell>
          <cell r="D1947">
            <v>1570214.21</v>
          </cell>
          <cell r="E1947">
            <v>72497.36</v>
          </cell>
          <cell r="F1947">
            <v>1642711.57</v>
          </cell>
          <cell r="G1947">
            <v>152788.43</v>
          </cell>
          <cell r="H1947">
            <v>91.49</v>
          </cell>
          <cell r="I1947">
            <v>1995000</v>
          </cell>
          <cell r="J1947">
            <v>1570214.21</v>
          </cell>
        </row>
        <row r="1948">
          <cell r="A1948">
            <v>1721000784</v>
          </cell>
          <cell r="B1948" t="str">
            <v>מתנדבים</v>
          </cell>
          <cell r="C1948">
            <v>27700</v>
          </cell>
          <cell r="D1948">
            <v>27169.54</v>
          </cell>
          <cell r="E1948">
            <v>0</v>
          </cell>
          <cell r="F1948">
            <v>27169.54</v>
          </cell>
          <cell r="G1948">
            <v>530.46</v>
          </cell>
          <cell r="H1948">
            <v>98.08</v>
          </cell>
          <cell r="I1948">
            <v>27700</v>
          </cell>
          <cell r="J1948">
            <v>27169.54</v>
          </cell>
        </row>
        <row r="1949">
          <cell r="A1949">
            <v>1721000931</v>
          </cell>
          <cell r="B1949" t="str">
            <v>תיקון ליקויים</v>
          </cell>
          <cell r="C1949">
            <v>34200</v>
          </cell>
          <cell r="D1949">
            <v>28475.68</v>
          </cell>
          <cell r="E1949">
            <v>15862.03</v>
          </cell>
          <cell r="F1949">
            <v>44337.71</v>
          </cell>
          <cell r="G1949">
            <v>-10137.709999999999</v>
          </cell>
          <cell r="H1949">
            <v>129.63999999999999</v>
          </cell>
          <cell r="I1949">
            <v>38000</v>
          </cell>
          <cell r="J1949">
            <v>28475.68</v>
          </cell>
        </row>
        <row r="1950">
          <cell r="A1950">
            <v>1721000932</v>
          </cell>
          <cell r="B1950" t="str">
            <v>רזרבה-מערכות אזעקה</v>
          </cell>
          <cell r="C1950">
            <v>34200</v>
          </cell>
          <cell r="D1950">
            <v>11680.78</v>
          </cell>
          <cell r="E1950">
            <v>0</v>
          </cell>
          <cell r="F1950">
            <v>11680.78</v>
          </cell>
          <cell r="G1950">
            <v>22519.22</v>
          </cell>
          <cell r="H1950">
            <v>34.15</v>
          </cell>
          <cell r="I1950">
            <v>38000</v>
          </cell>
          <cell r="J1950">
            <v>11680.78</v>
          </cell>
        </row>
        <row r="1951">
          <cell r="A1951">
            <v>1721000933</v>
          </cell>
          <cell r="B1951" t="str">
            <v>רכישה ותחזוקת נשק</v>
          </cell>
          <cell r="C1951">
            <v>4860</v>
          </cell>
          <cell r="D1951">
            <v>5440</v>
          </cell>
          <cell r="E1951">
            <v>0</v>
          </cell>
          <cell r="F1951">
            <v>5440</v>
          </cell>
          <cell r="G1951">
            <v>-580</v>
          </cell>
          <cell r="H1951">
            <v>111.93</v>
          </cell>
          <cell r="I1951">
            <v>5400</v>
          </cell>
          <cell r="J1951">
            <v>5440</v>
          </cell>
        </row>
        <row r="1952">
          <cell r="A1952">
            <v>1721100119</v>
          </cell>
          <cell r="B1952" t="str">
            <v>השכר הקובע-צוברת</v>
          </cell>
          <cell r="C1952">
            <v>0</v>
          </cell>
          <cell r="D1952">
            <v>0</v>
          </cell>
          <cell r="E1952">
            <v>0</v>
          </cell>
          <cell r="F1952">
            <v>0</v>
          </cell>
          <cell r="G1952">
            <v>0</v>
          </cell>
          <cell r="H1952">
            <v>0</v>
          </cell>
          <cell r="I1952">
            <v>0</v>
          </cell>
          <cell r="J1952">
            <v>0</v>
          </cell>
        </row>
        <row r="1953">
          <cell r="A1953">
            <v>1721100253</v>
          </cell>
          <cell r="B1953" t="str">
            <v>עובדים חיצוניים</v>
          </cell>
          <cell r="C1953">
            <v>0</v>
          </cell>
          <cell r="D1953">
            <v>0</v>
          </cell>
          <cell r="E1953">
            <v>0</v>
          </cell>
          <cell r="F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0</v>
          </cell>
        </row>
        <row r="1954">
          <cell r="A1954">
            <v>1721100580</v>
          </cell>
          <cell r="B1954" t="str">
            <v>השתלמויות והדרכות</v>
          </cell>
          <cell r="C1954">
            <v>74100</v>
          </cell>
          <cell r="D1954">
            <v>72709.53</v>
          </cell>
          <cell r="E1954">
            <v>140.68</v>
          </cell>
          <cell r="F1954">
            <v>72850.210000000006</v>
          </cell>
          <cell r="G1954">
            <v>1249.79</v>
          </cell>
          <cell r="H1954">
            <v>98.31</v>
          </cell>
          <cell r="I1954">
            <v>74100</v>
          </cell>
          <cell r="J1954">
            <v>72709.53</v>
          </cell>
        </row>
        <row r="1955">
          <cell r="A1955">
            <v>1721100581</v>
          </cell>
          <cell r="B1955" t="str">
            <v>ייעוץ בטיחות</v>
          </cell>
          <cell r="C1955">
            <v>341100</v>
          </cell>
          <cell r="D1955">
            <v>432360.34</v>
          </cell>
          <cell r="E1955">
            <v>0</v>
          </cell>
          <cell r="F1955">
            <v>432360.34</v>
          </cell>
          <cell r="G1955">
            <v>-91260.34</v>
          </cell>
          <cell r="H1955">
            <v>126.75</v>
          </cell>
          <cell r="I1955">
            <v>379000</v>
          </cell>
          <cell r="J1955">
            <v>432360.34</v>
          </cell>
        </row>
        <row r="1956">
          <cell r="A1956">
            <v>1721100751</v>
          </cell>
          <cell r="B1956" t="str">
            <v>עבודות בטיחות</v>
          </cell>
          <cell r="C1956">
            <v>0</v>
          </cell>
          <cell r="D1956">
            <v>0</v>
          </cell>
          <cell r="E1956">
            <v>0</v>
          </cell>
          <cell r="F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0</v>
          </cell>
        </row>
        <row r="1957">
          <cell r="A1957">
            <v>1721100780</v>
          </cell>
          <cell r="B1957" t="str">
            <v>פעילות שוטפת</v>
          </cell>
          <cell r="C1957">
            <v>7600</v>
          </cell>
          <cell r="D1957">
            <v>7511.28</v>
          </cell>
          <cell r="E1957">
            <v>38.299999999999997</v>
          </cell>
          <cell r="F1957">
            <v>7549.58</v>
          </cell>
          <cell r="G1957">
            <v>50.42</v>
          </cell>
          <cell r="H1957">
            <v>99.33</v>
          </cell>
          <cell r="I1957">
            <v>7600</v>
          </cell>
          <cell r="J1957">
            <v>7511.28</v>
          </cell>
        </row>
        <row r="1958">
          <cell r="A1958">
            <v>1721100961</v>
          </cell>
          <cell r="B1958" t="str">
            <v>רז'פעולות רכישות</v>
          </cell>
          <cell r="C1958">
            <v>0</v>
          </cell>
          <cell r="D1958">
            <v>0</v>
          </cell>
          <cell r="E1958">
            <v>0</v>
          </cell>
          <cell r="F1958">
            <v>0</v>
          </cell>
          <cell r="G1958">
            <v>0</v>
          </cell>
          <cell r="H1958">
            <v>0</v>
          </cell>
          <cell r="I1958">
            <v>0</v>
          </cell>
          <cell r="J1958">
            <v>0</v>
          </cell>
        </row>
        <row r="1959">
          <cell r="A1959">
            <v>1722100110</v>
          </cell>
          <cell r="B1959" t="str">
            <v>השכר הקובע-תקציבית</v>
          </cell>
          <cell r="C1959">
            <v>0</v>
          </cell>
          <cell r="D1959">
            <v>0</v>
          </cell>
          <cell r="E1959">
            <v>0</v>
          </cell>
          <cell r="F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</row>
        <row r="1960">
          <cell r="A1960">
            <v>1722100119</v>
          </cell>
          <cell r="B1960" t="str">
            <v>השכר הקובע-צוברת</v>
          </cell>
          <cell r="C1960">
            <v>0</v>
          </cell>
          <cell r="D1960">
            <v>0</v>
          </cell>
          <cell r="E1960">
            <v>0</v>
          </cell>
          <cell r="F1960">
            <v>0</v>
          </cell>
          <cell r="G1960">
            <v>0</v>
          </cell>
          <cell r="H1960">
            <v>0</v>
          </cell>
          <cell r="I1960">
            <v>0</v>
          </cell>
          <cell r="J1960">
            <v>0</v>
          </cell>
        </row>
        <row r="1961">
          <cell r="A1961">
            <v>1722100122</v>
          </cell>
          <cell r="B1961" t="str">
            <v>ביגוד</v>
          </cell>
          <cell r="C1961">
            <v>0</v>
          </cell>
          <cell r="D1961">
            <v>0</v>
          </cell>
          <cell r="E1961">
            <v>0</v>
          </cell>
          <cell r="F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</row>
        <row r="1962">
          <cell r="A1962">
            <v>1722100126</v>
          </cell>
          <cell r="B1962" t="str">
            <v>דמי הבראה</v>
          </cell>
          <cell r="C1962">
            <v>0</v>
          </cell>
          <cell r="D1962">
            <v>0</v>
          </cell>
          <cell r="E1962">
            <v>0</v>
          </cell>
          <cell r="F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</row>
        <row r="1963">
          <cell r="A1963">
            <v>1722100410</v>
          </cell>
          <cell r="B1963" t="str">
            <v>ועד בית</v>
          </cell>
          <cell r="C1963">
            <v>0</v>
          </cell>
          <cell r="D1963">
            <v>0</v>
          </cell>
          <cell r="E1963">
            <v>0</v>
          </cell>
          <cell r="F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0</v>
          </cell>
        </row>
        <row r="1964">
          <cell r="A1964">
            <v>1722100412</v>
          </cell>
          <cell r="B1964" t="str">
            <v>ארנונה בסיסי משא"ז</v>
          </cell>
          <cell r="C1964">
            <v>90000</v>
          </cell>
          <cell r="D1964">
            <v>22516.81</v>
          </cell>
          <cell r="E1964">
            <v>0</v>
          </cell>
          <cell r="F1964">
            <v>22516.81</v>
          </cell>
          <cell r="G1964">
            <v>67483.19</v>
          </cell>
          <cell r="H1964">
            <v>25.01</v>
          </cell>
          <cell r="I1964">
            <v>100000</v>
          </cell>
          <cell r="J1964">
            <v>22516.81</v>
          </cell>
        </row>
        <row r="1965">
          <cell r="A1965">
            <v>1722100420</v>
          </cell>
          <cell r="B1965" t="str">
            <v>כיבוי אש</v>
          </cell>
          <cell r="C1965">
            <v>0</v>
          </cell>
          <cell r="D1965">
            <v>0</v>
          </cell>
          <cell r="E1965">
            <v>0</v>
          </cell>
          <cell r="F1965">
            <v>0</v>
          </cell>
          <cell r="G1965">
            <v>0</v>
          </cell>
          <cell r="H1965">
            <v>0</v>
          </cell>
          <cell r="I1965">
            <v>0</v>
          </cell>
          <cell r="J1965">
            <v>0</v>
          </cell>
        </row>
        <row r="1966">
          <cell r="A1966">
            <v>1722100431</v>
          </cell>
          <cell r="B1966" t="str">
            <v>חשמל</v>
          </cell>
          <cell r="C1966">
            <v>12600</v>
          </cell>
          <cell r="D1966">
            <v>18865.810000000001</v>
          </cell>
          <cell r="E1966">
            <v>0</v>
          </cell>
          <cell r="F1966">
            <v>18865.810000000001</v>
          </cell>
          <cell r="G1966">
            <v>-6265.81</v>
          </cell>
          <cell r="H1966">
            <v>149.72</v>
          </cell>
          <cell r="I1966">
            <v>14000</v>
          </cell>
          <cell r="J1966">
            <v>18865.810000000001</v>
          </cell>
        </row>
        <row r="1967">
          <cell r="A1967">
            <v>1722100432</v>
          </cell>
          <cell r="B1967" t="str">
            <v>מים</v>
          </cell>
          <cell r="C1967">
            <v>0</v>
          </cell>
          <cell r="D1967">
            <v>0</v>
          </cell>
          <cell r="E1967">
            <v>0</v>
          </cell>
          <cell r="F1967">
            <v>0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</row>
        <row r="1968">
          <cell r="A1968">
            <v>1722100433</v>
          </cell>
          <cell r="B1968" t="str">
            <v>חומרי נקיון</v>
          </cell>
          <cell r="C1968">
            <v>1000</v>
          </cell>
          <cell r="D1968">
            <v>323.18</v>
          </cell>
          <cell r="E1968">
            <v>672.02</v>
          </cell>
          <cell r="F1968">
            <v>995.2</v>
          </cell>
          <cell r="G1968">
            <v>4.8</v>
          </cell>
          <cell r="H1968">
            <v>99.52</v>
          </cell>
          <cell r="I1968">
            <v>1000</v>
          </cell>
          <cell r="J1968">
            <v>323.18</v>
          </cell>
        </row>
        <row r="1969">
          <cell r="A1969">
            <v>1722100441</v>
          </cell>
          <cell r="B1969" t="str">
            <v>ביטוח</v>
          </cell>
          <cell r="C1969">
            <v>0</v>
          </cell>
          <cell r="D1969">
            <v>0</v>
          </cell>
          <cell r="E1969">
            <v>0</v>
          </cell>
          <cell r="F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</row>
        <row r="1970">
          <cell r="A1970">
            <v>1722100450</v>
          </cell>
          <cell r="B1970" t="str">
            <v>ריהוט ואחזקתו</v>
          </cell>
          <cell r="C1970">
            <v>0</v>
          </cell>
          <cell r="D1970">
            <v>0</v>
          </cell>
          <cell r="E1970">
            <v>0</v>
          </cell>
          <cell r="F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</row>
        <row r="1971">
          <cell r="A1971">
            <v>1722100470</v>
          </cell>
          <cell r="B1971" t="str">
            <v>אחזקת מכונות משרד</v>
          </cell>
          <cell r="C1971">
            <v>1710</v>
          </cell>
          <cell r="D1971">
            <v>0</v>
          </cell>
          <cell r="E1971">
            <v>0</v>
          </cell>
          <cell r="F1971">
            <v>0</v>
          </cell>
          <cell r="G1971">
            <v>1710</v>
          </cell>
          <cell r="H1971">
            <v>0</v>
          </cell>
          <cell r="I1971">
            <v>1900</v>
          </cell>
          <cell r="J1971">
            <v>0</v>
          </cell>
        </row>
        <row r="1972">
          <cell r="A1972">
            <v>1722100471</v>
          </cell>
          <cell r="B1972" t="str">
            <v>מכשירי כתיבה</v>
          </cell>
          <cell r="C1972">
            <v>2970</v>
          </cell>
          <cell r="D1972">
            <v>871.84</v>
          </cell>
          <cell r="E1972">
            <v>877.5</v>
          </cell>
          <cell r="F1972">
            <v>1749.34</v>
          </cell>
          <cell r="G1972">
            <v>1220.6600000000001</v>
          </cell>
          <cell r="H1972">
            <v>58.9</v>
          </cell>
          <cell r="I1972">
            <v>3300</v>
          </cell>
          <cell r="J1972">
            <v>871.84</v>
          </cell>
        </row>
        <row r="1973">
          <cell r="A1973">
            <v>1722100511</v>
          </cell>
          <cell r="B1973" t="str">
            <v>אירוח וכיבוד</v>
          </cell>
          <cell r="C1973">
            <v>6300</v>
          </cell>
          <cell r="D1973">
            <v>3757.06</v>
          </cell>
          <cell r="E1973">
            <v>2397.02</v>
          </cell>
          <cell r="F1973">
            <v>6154.08</v>
          </cell>
          <cell r="G1973">
            <v>145.91999999999999</v>
          </cell>
          <cell r="H1973">
            <v>97.68</v>
          </cell>
          <cell r="I1973">
            <v>7000</v>
          </cell>
          <cell r="J1973">
            <v>3757.06</v>
          </cell>
        </row>
        <row r="1974">
          <cell r="A1974">
            <v>1722100550</v>
          </cell>
          <cell r="B1974" t="str">
            <v>פירסומים</v>
          </cell>
          <cell r="C1974">
            <v>0</v>
          </cell>
          <cell r="D1974">
            <v>0</v>
          </cell>
          <cell r="E1974">
            <v>0</v>
          </cell>
          <cell r="F1974">
            <v>0</v>
          </cell>
          <cell r="G1974">
            <v>0</v>
          </cell>
          <cell r="H1974">
            <v>0</v>
          </cell>
          <cell r="I1974">
            <v>0</v>
          </cell>
          <cell r="J1974">
            <v>0</v>
          </cell>
        </row>
        <row r="1975">
          <cell r="A1975">
            <v>1722100561</v>
          </cell>
          <cell r="B1975" t="str">
            <v>שיכפולים</v>
          </cell>
          <cell r="C1975">
            <v>540</v>
          </cell>
          <cell r="D1975">
            <v>0</v>
          </cell>
          <cell r="E1975">
            <v>0</v>
          </cell>
          <cell r="F1975">
            <v>0</v>
          </cell>
          <cell r="G1975">
            <v>540</v>
          </cell>
          <cell r="H1975">
            <v>0</v>
          </cell>
          <cell r="I1975">
            <v>600</v>
          </cell>
          <cell r="J1975">
            <v>0</v>
          </cell>
        </row>
        <row r="1976">
          <cell r="A1976">
            <v>1722100722</v>
          </cell>
          <cell r="B1976" t="str">
            <v>חמרים-תחזוקה עצמית</v>
          </cell>
          <cell r="C1976">
            <v>0</v>
          </cell>
          <cell r="D1976">
            <v>0</v>
          </cell>
          <cell r="E1976">
            <v>0</v>
          </cell>
          <cell r="F1976">
            <v>0</v>
          </cell>
          <cell r="G1976">
            <v>0</v>
          </cell>
          <cell r="H1976">
            <v>0</v>
          </cell>
          <cell r="I1976">
            <v>0</v>
          </cell>
          <cell r="J1976">
            <v>0</v>
          </cell>
        </row>
        <row r="1977">
          <cell r="A1977">
            <v>1722100742</v>
          </cell>
          <cell r="B1977" t="str">
            <v>כלים וציוד</v>
          </cell>
          <cell r="C1977">
            <v>4590</v>
          </cell>
          <cell r="D1977">
            <v>4840.67</v>
          </cell>
          <cell r="E1977">
            <v>0</v>
          </cell>
          <cell r="F1977">
            <v>4840.67</v>
          </cell>
          <cell r="G1977">
            <v>-250.67</v>
          </cell>
          <cell r="H1977">
            <v>105.46</v>
          </cell>
          <cell r="I1977">
            <v>5100</v>
          </cell>
          <cell r="J1977">
            <v>4840.67</v>
          </cell>
        </row>
        <row r="1978">
          <cell r="A1978">
            <v>1722100751</v>
          </cell>
          <cell r="B1978" t="str">
            <v>עבודות קבלניות</v>
          </cell>
          <cell r="C1978">
            <v>4500</v>
          </cell>
          <cell r="D1978">
            <v>0</v>
          </cell>
          <cell r="E1978">
            <v>0</v>
          </cell>
          <cell r="F1978">
            <v>0</v>
          </cell>
          <cell r="G1978">
            <v>4500</v>
          </cell>
          <cell r="H1978">
            <v>0</v>
          </cell>
          <cell r="I1978">
            <v>5000</v>
          </cell>
          <cell r="J1978">
            <v>0</v>
          </cell>
        </row>
        <row r="1979">
          <cell r="A1979">
            <v>1722100780</v>
          </cell>
          <cell r="B1979" t="str">
            <v>מטווחים</v>
          </cell>
          <cell r="C1979">
            <v>10260</v>
          </cell>
          <cell r="D1979">
            <v>0</v>
          </cell>
          <cell r="E1979">
            <v>0</v>
          </cell>
          <cell r="F1979">
            <v>0</v>
          </cell>
          <cell r="G1979">
            <v>10260</v>
          </cell>
          <cell r="H1979">
            <v>0</v>
          </cell>
          <cell r="I1979">
            <v>11400</v>
          </cell>
          <cell r="J1979">
            <v>0</v>
          </cell>
        </row>
        <row r="1980">
          <cell r="A1980">
            <v>1722100781</v>
          </cell>
          <cell r="B1980" t="str">
            <v>בסיסים חדשים</v>
          </cell>
          <cell r="C1980">
            <v>0</v>
          </cell>
          <cell r="D1980">
            <v>0</v>
          </cell>
          <cell r="E1980">
            <v>0</v>
          </cell>
          <cell r="F1980">
            <v>0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</row>
        <row r="1981">
          <cell r="A1981">
            <v>1722100782</v>
          </cell>
          <cell r="B1981" t="str">
            <v>ארועים והסברה</v>
          </cell>
          <cell r="C1981">
            <v>6570</v>
          </cell>
          <cell r="D1981">
            <v>3229.44</v>
          </cell>
          <cell r="E1981">
            <v>0</v>
          </cell>
          <cell r="F1981">
            <v>3229.44</v>
          </cell>
          <cell r="G1981">
            <v>3340.56</v>
          </cell>
          <cell r="H1981">
            <v>49.15</v>
          </cell>
          <cell r="I1981">
            <v>7300</v>
          </cell>
          <cell r="J1981">
            <v>3229.44</v>
          </cell>
        </row>
        <row r="1982">
          <cell r="A1982">
            <v>1722100783</v>
          </cell>
          <cell r="B1982" t="str">
            <v>תחזוקת משקי"ם</v>
          </cell>
          <cell r="C1982">
            <v>6030</v>
          </cell>
          <cell r="D1982">
            <v>0</v>
          </cell>
          <cell r="E1982">
            <v>0</v>
          </cell>
          <cell r="F1982">
            <v>0</v>
          </cell>
          <cell r="G1982">
            <v>6030</v>
          </cell>
          <cell r="H1982">
            <v>0</v>
          </cell>
          <cell r="I1982">
            <v>6700</v>
          </cell>
          <cell r="J1982">
            <v>0</v>
          </cell>
        </row>
        <row r="1983">
          <cell r="A1983">
            <v>1722100784</v>
          </cell>
          <cell r="B1983" t="str">
            <v>מתנדבי השירות הלאומי</v>
          </cell>
          <cell r="C1983">
            <v>24930</v>
          </cell>
          <cell r="D1983">
            <v>0</v>
          </cell>
          <cell r="E1983">
            <v>0</v>
          </cell>
          <cell r="F1983">
            <v>0</v>
          </cell>
          <cell r="G1983">
            <v>24930</v>
          </cell>
          <cell r="H1983">
            <v>0</v>
          </cell>
          <cell r="I1983">
            <v>27700</v>
          </cell>
          <cell r="J1983">
            <v>0</v>
          </cell>
        </row>
        <row r="1984">
          <cell r="A1984">
            <v>1722100794</v>
          </cell>
          <cell r="B1984" t="str">
            <v>השתתפות בעזר 094</v>
          </cell>
          <cell r="C1984">
            <v>7110</v>
          </cell>
          <cell r="D1984">
            <v>8188</v>
          </cell>
          <cell r="E1984">
            <v>0</v>
          </cell>
          <cell r="F1984">
            <v>8188</v>
          </cell>
          <cell r="G1984">
            <v>-1078</v>
          </cell>
          <cell r="H1984">
            <v>115.16</v>
          </cell>
          <cell r="I1984">
            <v>7900</v>
          </cell>
          <cell r="J1984">
            <v>8188</v>
          </cell>
        </row>
        <row r="1985">
          <cell r="A1985">
            <v>1722200253</v>
          </cell>
          <cell r="B1985" t="str">
            <v>עובדים חיצוניים</v>
          </cell>
          <cell r="C1985">
            <v>0</v>
          </cell>
          <cell r="D1985">
            <v>0</v>
          </cell>
          <cell r="E1985">
            <v>0</v>
          </cell>
          <cell r="F1985">
            <v>0</v>
          </cell>
          <cell r="G1985">
            <v>0</v>
          </cell>
          <cell r="H1985">
            <v>0</v>
          </cell>
          <cell r="I1985">
            <v>0</v>
          </cell>
          <cell r="J1985">
            <v>0</v>
          </cell>
        </row>
        <row r="1986">
          <cell r="A1986">
            <v>1722200470</v>
          </cell>
          <cell r="B1986" t="str">
            <v>אחזקת מכונות משרד</v>
          </cell>
          <cell r="C1986">
            <v>0</v>
          </cell>
          <cell r="D1986">
            <v>0</v>
          </cell>
          <cell r="E1986">
            <v>0</v>
          </cell>
          <cell r="F1986">
            <v>0</v>
          </cell>
          <cell r="G1986">
            <v>0</v>
          </cell>
          <cell r="H1986">
            <v>0</v>
          </cell>
          <cell r="I1986">
            <v>0</v>
          </cell>
          <cell r="J1986">
            <v>0</v>
          </cell>
        </row>
        <row r="1987">
          <cell r="A1987">
            <v>1722200471</v>
          </cell>
          <cell r="B1987" t="str">
            <v>מכשירי כתיבה</v>
          </cell>
          <cell r="C1987">
            <v>0</v>
          </cell>
          <cell r="D1987">
            <v>0</v>
          </cell>
          <cell r="E1987">
            <v>0</v>
          </cell>
          <cell r="F1987">
            <v>0</v>
          </cell>
          <cell r="G1987">
            <v>0</v>
          </cell>
          <cell r="H1987">
            <v>0</v>
          </cell>
          <cell r="I1987">
            <v>0</v>
          </cell>
          <cell r="J1987">
            <v>0</v>
          </cell>
        </row>
        <row r="1988">
          <cell r="A1988">
            <v>1722200734</v>
          </cell>
          <cell r="B1988" t="str">
            <v>סולר</v>
          </cell>
          <cell r="C1988">
            <v>0</v>
          </cell>
          <cell r="D1988">
            <v>0</v>
          </cell>
          <cell r="E1988">
            <v>0</v>
          </cell>
          <cell r="F1988">
            <v>0</v>
          </cell>
          <cell r="G1988">
            <v>0</v>
          </cell>
          <cell r="H1988">
            <v>0</v>
          </cell>
          <cell r="I1988">
            <v>0</v>
          </cell>
          <cell r="J1988">
            <v>0</v>
          </cell>
        </row>
        <row r="1989">
          <cell r="A1989">
            <v>1722200742</v>
          </cell>
          <cell r="B1989" t="str">
            <v>אחזקת סיירת - שוטף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0</v>
          </cell>
          <cell r="H1989">
            <v>0</v>
          </cell>
          <cell r="I1989">
            <v>0</v>
          </cell>
          <cell r="J1989">
            <v>0</v>
          </cell>
        </row>
        <row r="1990">
          <cell r="A1990">
            <v>1722200752</v>
          </cell>
          <cell r="B1990" t="str">
            <v>נקיון בקבלנות</v>
          </cell>
          <cell r="C1990">
            <v>0</v>
          </cell>
          <cell r="D1990">
            <v>0</v>
          </cell>
          <cell r="E1990">
            <v>0</v>
          </cell>
          <cell r="F1990">
            <v>0</v>
          </cell>
          <cell r="G1990">
            <v>0</v>
          </cell>
          <cell r="H1990">
            <v>0</v>
          </cell>
          <cell r="I1990">
            <v>0</v>
          </cell>
          <cell r="J1990">
            <v>0</v>
          </cell>
        </row>
        <row r="1991">
          <cell r="A1991">
            <v>1722200780</v>
          </cell>
          <cell r="B1991" t="str">
            <v>הפעלת הסיירת</v>
          </cell>
          <cell r="C1991">
            <v>0</v>
          </cell>
          <cell r="D1991">
            <v>0</v>
          </cell>
          <cell r="E1991">
            <v>0</v>
          </cell>
          <cell r="F1991">
            <v>0</v>
          </cell>
          <cell r="G1991">
            <v>0</v>
          </cell>
          <cell r="H1991">
            <v>0</v>
          </cell>
          <cell r="I1991">
            <v>0</v>
          </cell>
          <cell r="J1991">
            <v>0</v>
          </cell>
        </row>
        <row r="1992">
          <cell r="A1992">
            <v>1722200782</v>
          </cell>
          <cell r="B1992" t="str">
            <v>ארועים והסברה</v>
          </cell>
          <cell r="C1992">
            <v>0</v>
          </cell>
          <cell r="D1992">
            <v>0</v>
          </cell>
          <cell r="E1992">
            <v>0</v>
          </cell>
          <cell r="F1992">
            <v>0</v>
          </cell>
          <cell r="G1992">
            <v>0</v>
          </cell>
          <cell r="H1992">
            <v>0</v>
          </cell>
          <cell r="I1992">
            <v>0</v>
          </cell>
          <cell r="J1992">
            <v>0</v>
          </cell>
        </row>
        <row r="1993">
          <cell r="A1993">
            <v>1722200910</v>
          </cell>
          <cell r="B1993" t="str">
            <v>העברה לתב"ר</v>
          </cell>
          <cell r="C1993">
            <v>0</v>
          </cell>
          <cell r="D1993">
            <v>0</v>
          </cell>
          <cell r="E1993">
            <v>0</v>
          </cell>
          <cell r="F1993">
            <v>0</v>
          </cell>
          <cell r="G1993">
            <v>0</v>
          </cell>
          <cell r="H1993">
            <v>0</v>
          </cell>
          <cell r="I1993">
            <v>0</v>
          </cell>
          <cell r="J1993">
            <v>0</v>
          </cell>
        </row>
        <row r="1994">
          <cell r="A1994">
            <v>1722200989</v>
          </cell>
          <cell r="B1994" t="str">
            <v>תקורות</v>
          </cell>
          <cell r="C1994">
            <v>0</v>
          </cell>
          <cell r="D1994">
            <v>0</v>
          </cell>
          <cell r="E1994">
            <v>0</v>
          </cell>
          <cell r="F1994">
            <v>0</v>
          </cell>
          <cell r="G1994">
            <v>0</v>
          </cell>
          <cell r="H1994">
            <v>0</v>
          </cell>
          <cell r="I1994">
            <v>0</v>
          </cell>
          <cell r="J1994">
            <v>0</v>
          </cell>
        </row>
        <row r="1995">
          <cell r="A1995">
            <v>1723000110</v>
          </cell>
          <cell r="B1995" t="str">
            <v>השכר הקובע-תקציבית</v>
          </cell>
          <cell r="C1995">
            <v>183800</v>
          </cell>
          <cell r="D1995">
            <v>188161.92000000001</v>
          </cell>
          <cell r="E1995">
            <v>0</v>
          </cell>
          <cell r="F1995">
            <v>188161.92000000001</v>
          </cell>
          <cell r="G1995">
            <v>-4361.92</v>
          </cell>
          <cell r="H1995">
            <v>102.37</v>
          </cell>
          <cell r="I1995">
            <v>183800</v>
          </cell>
          <cell r="J1995">
            <v>188161.92000000001</v>
          </cell>
        </row>
        <row r="1996">
          <cell r="A1996">
            <v>1723000119</v>
          </cell>
          <cell r="B1996" t="str">
            <v>השכר הקובע-צוברת</v>
          </cell>
          <cell r="C1996">
            <v>557900</v>
          </cell>
          <cell r="D1996">
            <v>512569.03</v>
          </cell>
          <cell r="E1996">
            <v>0</v>
          </cell>
          <cell r="F1996">
            <v>512569.03</v>
          </cell>
          <cell r="G1996">
            <v>45330.97</v>
          </cell>
          <cell r="H1996">
            <v>91.87</v>
          </cell>
          <cell r="I1996">
            <v>557900</v>
          </cell>
          <cell r="J1996">
            <v>512569.03</v>
          </cell>
        </row>
        <row r="1997">
          <cell r="A1997">
            <v>1723000122</v>
          </cell>
          <cell r="B1997" t="str">
            <v>ביגוד</v>
          </cell>
          <cell r="C1997">
            <v>12200</v>
          </cell>
          <cell r="D1997">
            <v>7765.84</v>
          </cell>
          <cell r="E1997">
            <v>0</v>
          </cell>
          <cell r="F1997">
            <v>7765.84</v>
          </cell>
          <cell r="G1997">
            <v>4434.16</v>
          </cell>
          <cell r="H1997">
            <v>63.65</v>
          </cell>
          <cell r="I1997">
            <v>12200</v>
          </cell>
          <cell r="J1997">
            <v>7765.84</v>
          </cell>
        </row>
        <row r="1998">
          <cell r="A1998">
            <v>1723000126</v>
          </cell>
          <cell r="B1998" t="str">
            <v>דמי הבראה</v>
          </cell>
          <cell r="C1998">
            <v>25000</v>
          </cell>
          <cell r="D1998">
            <v>21282.6</v>
          </cell>
          <cell r="E1998">
            <v>0</v>
          </cell>
          <cell r="F1998">
            <v>21282.6</v>
          </cell>
          <cell r="G1998">
            <v>3717.4</v>
          </cell>
          <cell r="H1998">
            <v>85.13</v>
          </cell>
          <cell r="I1998">
            <v>25000</v>
          </cell>
          <cell r="J1998">
            <v>21282.6</v>
          </cell>
        </row>
        <row r="1999">
          <cell r="A1999">
            <v>1723000130</v>
          </cell>
          <cell r="B1999" t="str">
            <v>שעות נוספות</v>
          </cell>
          <cell r="C1999">
            <v>70600</v>
          </cell>
          <cell r="D1999">
            <v>71034.929999999993</v>
          </cell>
          <cell r="E1999">
            <v>0</v>
          </cell>
          <cell r="F1999">
            <v>71034.929999999993</v>
          </cell>
          <cell r="G1999">
            <v>-434.93</v>
          </cell>
          <cell r="H1999">
            <v>100.61</v>
          </cell>
          <cell r="I1999">
            <v>70600</v>
          </cell>
          <cell r="J1999">
            <v>71034.929999999993</v>
          </cell>
        </row>
        <row r="2000">
          <cell r="A2000">
            <v>1723000140</v>
          </cell>
          <cell r="B2000" t="str">
            <v>השתתפות באחזקת רכב</v>
          </cell>
          <cell r="C2000">
            <v>88000</v>
          </cell>
          <cell r="D2000">
            <v>73831.03</v>
          </cell>
          <cell r="E2000">
            <v>0</v>
          </cell>
          <cell r="F2000">
            <v>73831.03</v>
          </cell>
          <cell r="G2000">
            <v>14168.97</v>
          </cell>
          <cell r="H2000">
            <v>83.89</v>
          </cell>
          <cell r="I2000">
            <v>88000</v>
          </cell>
          <cell r="J2000">
            <v>73831.03</v>
          </cell>
        </row>
        <row r="2001">
          <cell r="A2001">
            <v>1723000253</v>
          </cell>
          <cell r="B2001" t="str">
            <v>עובדים חיצוניים</v>
          </cell>
          <cell r="C2001">
            <v>0</v>
          </cell>
          <cell r="D2001">
            <v>0</v>
          </cell>
          <cell r="E2001">
            <v>0</v>
          </cell>
          <cell r="F2001">
            <v>0</v>
          </cell>
          <cell r="G2001">
            <v>0</v>
          </cell>
          <cell r="H2001">
            <v>0</v>
          </cell>
          <cell r="I2001">
            <v>0</v>
          </cell>
          <cell r="J2001">
            <v>0</v>
          </cell>
        </row>
        <row r="2002">
          <cell r="A2002">
            <v>1723000410</v>
          </cell>
          <cell r="B2002" t="str">
            <v>השתתפות בועד בית</v>
          </cell>
          <cell r="C2002">
            <v>0</v>
          </cell>
          <cell r="D2002">
            <v>1314.69</v>
          </cell>
          <cell r="E2002">
            <v>0</v>
          </cell>
          <cell r="F2002">
            <v>1314.69</v>
          </cell>
          <cell r="G2002">
            <v>-1314.69</v>
          </cell>
          <cell r="H2002">
            <v>0</v>
          </cell>
          <cell r="I2002">
            <v>0</v>
          </cell>
          <cell r="J2002">
            <v>1314.69</v>
          </cell>
        </row>
        <row r="2003">
          <cell r="A2003">
            <v>1723000412</v>
          </cell>
          <cell r="B2003" t="str">
            <v>ארנונה מחסני ערכות מגן</v>
          </cell>
          <cell r="C2003">
            <v>100000</v>
          </cell>
          <cell r="D2003">
            <v>100000</v>
          </cell>
          <cell r="E2003">
            <v>0</v>
          </cell>
          <cell r="F2003">
            <v>100000</v>
          </cell>
          <cell r="G2003">
            <v>0</v>
          </cell>
          <cell r="H2003">
            <v>100</v>
          </cell>
          <cell r="I2003">
            <v>100000</v>
          </cell>
          <cell r="J2003">
            <v>100000</v>
          </cell>
        </row>
        <row r="2004">
          <cell r="A2004">
            <v>1723000423</v>
          </cell>
          <cell r="B2004" t="str">
            <v>תחזוקת מבנה</v>
          </cell>
          <cell r="C2004">
            <v>6500</v>
          </cell>
          <cell r="D2004">
            <v>6500</v>
          </cell>
          <cell r="E2004">
            <v>0</v>
          </cell>
          <cell r="F2004">
            <v>6500</v>
          </cell>
          <cell r="G2004">
            <v>0</v>
          </cell>
          <cell r="H2004">
            <v>100</v>
          </cell>
          <cell r="I2004">
            <v>6500</v>
          </cell>
          <cell r="J2004">
            <v>6500</v>
          </cell>
        </row>
        <row r="2005">
          <cell r="A2005">
            <v>1723000431</v>
          </cell>
          <cell r="B2005" t="str">
            <v>חשמל</v>
          </cell>
          <cell r="C2005">
            <v>18900</v>
          </cell>
          <cell r="D2005">
            <v>20890.169999999998</v>
          </cell>
          <cell r="E2005">
            <v>0</v>
          </cell>
          <cell r="F2005">
            <v>20890.169999999998</v>
          </cell>
          <cell r="G2005">
            <v>-1990.17</v>
          </cell>
          <cell r="H2005">
            <v>110.53</v>
          </cell>
          <cell r="I2005">
            <v>21000</v>
          </cell>
          <cell r="J2005">
            <v>20890.169999999998</v>
          </cell>
        </row>
        <row r="2006">
          <cell r="A2006">
            <v>1723000432</v>
          </cell>
          <cell r="B2006" t="str">
            <v>מים</v>
          </cell>
          <cell r="C2006">
            <v>4500</v>
          </cell>
          <cell r="D2006">
            <v>8385.2900000000009</v>
          </cell>
          <cell r="E2006">
            <v>0</v>
          </cell>
          <cell r="F2006">
            <v>8385.2900000000009</v>
          </cell>
          <cell r="G2006">
            <v>-3885.29</v>
          </cell>
          <cell r="H2006">
            <v>186.33</v>
          </cell>
          <cell r="I2006">
            <v>5000</v>
          </cell>
          <cell r="J2006">
            <v>8385.2900000000009</v>
          </cell>
        </row>
        <row r="2007">
          <cell r="A2007">
            <v>1723000433</v>
          </cell>
          <cell r="B2007" t="str">
            <v>חומרי נקיון</v>
          </cell>
          <cell r="C2007">
            <v>0</v>
          </cell>
          <cell r="D2007">
            <v>0</v>
          </cell>
          <cell r="E2007">
            <v>0</v>
          </cell>
          <cell r="F2007">
            <v>0</v>
          </cell>
          <cell r="G2007">
            <v>0</v>
          </cell>
          <cell r="H2007">
            <v>0</v>
          </cell>
          <cell r="I2007">
            <v>0</v>
          </cell>
          <cell r="J2007">
            <v>0</v>
          </cell>
        </row>
        <row r="2008">
          <cell r="A2008">
            <v>1723000437</v>
          </cell>
          <cell r="B2008" t="str">
            <v>מערכת אזעקה</v>
          </cell>
          <cell r="C2008">
            <v>1260</v>
          </cell>
          <cell r="D2008">
            <v>0</v>
          </cell>
          <cell r="E2008">
            <v>0</v>
          </cell>
          <cell r="F2008">
            <v>0</v>
          </cell>
          <cell r="G2008">
            <v>1260</v>
          </cell>
          <cell r="H2008">
            <v>0</v>
          </cell>
          <cell r="I2008">
            <v>1400</v>
          </cell>
          <cell r="J2008">
            <v>0</v>
          </cell>
        </row>
        <row r="2009">
          <cell r="A2009">
            <v>1723000441</v>
          </cell>
          <cell r="B2009" t="str">
            <v>ביטוח מחסן</v>
          </cell>
          <cell r="C2009">
            <v>0</v>
          </cell>
          <cell r="D2009">
            <v>0</v>
          </cell>
          <cell r="E2009">
            <v>0</v>
          </cell>
          <cell r="F2009">
            <v>0</v>
          </cell>
          <cell r="G2009">
            <v>0</v>
          </cell>
          <cell r="H2009">
            <v>0</v>
          </cell>
          <cell r="I2009">
            <v>0</v>
          </cell>
          <cell r="J2009">
            <v>0</v>
          </cell>
        </row>
        <row r="2010">
          <cell r="A2010">
            <v>1723000450</v>
          </cell>
          <cell r="B2010" t="str">
            <v>ריהוט ואחזקתו</v>
          </cell>
          <cell r="C2010">
            <v>0</v>
          </cell>
          <cell r="D2010">
            <v>0</v>
          </cell>
          <cell r="E2010">
            <v>0</v>
          </cell>
          <cell r="F2010">
            <v>0</v>
          </cell>
          <cell r="G2010">
            <v>0</v>
          </cell>
          <cell r="H2010">
            <v>0</v>
          </cell>
          <cell r="I2010">
            <v>0</v>
          </cell>
          <cell r="J2010">
            <v>0</v>
          </cell>
        </row>
        <row r="2011">
          <cell r="A2011">
            <v>1723000471</v>
          </cell>
          <cell r="B2011" t="str">
            <v>מכשירי כתיבה</v>
          </cell>
          <cell r="C2011">
            <v>1400</v>
          </cell>
          <cell r="D2011">
            <v>1385.01</v>
          </cell>
          <cell r="E2011">
            <v>0</v>
          </cell>
          <cell r="F2011">
            <v>1385.01</v>
          </cell>
          <cell r="G2011">
            <v>14.99</v>
          </cell>
          <cell r="H2011">
            <v>98.92</v>
          </cell>
          <cell r="I2011">
            <v>1400</v>
          </cell>
          <cell r="J2011">
            <v>1385.01</v>
          </cell>
        </row>
        <row r="2012">
          <cell r="A2012">
            <v>1723000477</v>
          </cell>
          <cell r="B2012" t="str">
            <v>אחז'מקלטים צבוריים</v>
          </cell>
          <cell r="C2012">
            <v>223200</v>
          </cell>
          <cell r="D2012">
            <v>213064.64</v>
          </cell>
          <cell r="E2012">
            <v>34935.360000000001</v>
          </cell>
          <cell r="F2012">
            <v>248000</v>
          </cell>
          <cell r="G2012">
            <v>-24800</v>
          </cell>
          <cell r="H2012">
            <v>111.11</v>
          </cell>
          <cell r="I2012">
            <v>248000</v>
          </cell>
          <cell r="J2012">
            <v>213064.64</v>
          </cell>
        </row>
        <row r="2013">
          <cell r="A2013">
            <v>1723000522</v>
          </cell>
          <cell r="B2013" t="str">
            <v>ספרים ועיתונים</v>
          </cell>
          <cell r="C2013">
            <v>0</v>
          </cell>
          <cell r="D2013">
            <v>0</v>
          </cell>
          <cell r="E2013">
            <v>0</v>
          </cell>
          <cell r="F2013">
            <v>0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</row>
        <row r="2014">
          <cell r="A2014">
            <v>1723000550</v>
          </cell>
          <cell r="B2014" t="str">
            <v>פירסומים</v>
          </cell>
          <cell r="C2014">
            <v>0</v>
          </cell>
          <cell r="D2014">
            <v>0</v>
          </cell>
          <cell r="E2014">
            <v>0</v>
          </cell>
          <cell r="F2014">
            <v>0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</row>
        <row r="2015">
          <cell r="A2015">
            <v>1723000571</v>
          </cell>
          <cell r="B2015" t="str">
            <v>מיכון וענ"א</v>
          </cell>
          <cell r="C2015">
            <v>14040</v>
          </cell>
          <cell r="D2015">
            <v>15600</v>
          </cell>
          <cell r="E2015">
            <v>0</v>
          </cell>
          <cell r="F2015">
            <v>15600</v>
          </cell>
          <cell r="G2015">
            <v>-1560</v>
          </cell>
          <cell r="H2015">
            <v>111.11</v>
          </cell>
          <cell r="I2015">
            <v>15600</v>
          </cell>
          <cell r="J2015">
            <v>15600</v>
          </cell>
        </row>
        <row r="2016">
          <cell r="A2016">
            <v>1723000710</v>
          </cell>
          <cell r="B2016" t="str">
            <v>הובלות</v>
          </cell>
          <cell r="C2016">
            <v>1710</v>
          </cell>
          <cell r="D2016">
            <v>0</v>
          </cell>
          <cell r="E2016">
            <v>0</v>
          </cell>
          <cell r="F2016">
            <v>0</v>
          </cell>
          <cell r="G2016">
            <v>1710</v>
          </cell>
          <cell r="H2016">
            <v>0</v>
          </cell>
          <cell r="I2016">
            <v>1900</v>
          </cell>
          <cell r="J2016">
            <v>0</v>
          </cell>
        </row>
        <row r="2017">
          <cell r="A2017">
            <v>1723000721</v>
          </cell>
          <cell r="B2017" t="str">
            <v>חמרים-תחזוקת מבנים</v>
          </cell>
          <cell r="C2017">
            <v>900</v>
          </cell>
          <cell r="D2017">
            <v>730.08</v>
          </cell>
          <cell r="E2017">
            <v>0</v>
          </cell>
          <cell r="F2017">
            <v>730.08</v>
          </cell>
          <cell r="G2017">
            <v>169.92</v>
          </cell>
          <cell r="H2017">
            <v>81.12</v>
          </cell>
          <cell r="I2017">
            <v>1000</v>
          </cell>
          <cell r="J2017">
            <v>730.08</v>
          </cell>
        </row>
        <row r="2018">
          <cell r="A2018">
            <v>1723000722</v>
          </cell>
          <cell r="B2018" t="str">
            <v>חמרים-תחזוקה עצמית</v>
          </cell>
          <cell r="C2018">
            <v>6030</v>
          </cell>
          <cell r="D2018">
            <v>6653.32</v>
          </cell>
          <cell r="E2018">
            <v>0</v>
          </cell>
          <cell r="F2018">
            <v>6653.32</v>
          </cell>
          <cell r="G2018">
            <v>-623.32000000000005</v>
          </cell>
          <cell r="H2018">
            <v>110.33</v>
          </cell>
          <cell r="I2018">
            <v>6700</v>
          </cell>
          <cell r="J2018">
            <v>6653.32</v>
          </cell>
        </row>
        <row r="2019">
          <cell r="A2019">
            <v>1723000742</v>
          </cell>
          <cell r="B2019" t="str">
            <v>כלים וציוד</v>
          </cell>
          <cell r="C2019">
            <v>0</v>
          </cell>
          <cell r="D2019">
            <v>0</v>
          </cell>
          <cell r="E2019">
            <v>0</v>
          </cell>
          <cell r="F2019">
            <v>0</v>
          </cell>
          <cell r="G2019">
            <v>0</v>
          </cell>
          <cell r="H2019">
            <v>0</v>
          </cell>
          <cell r="I2019">
            <v>0</v>
          </cell>
          <cell r="J2019">
            <v>0</v>
          </cell>
        </row>
        <row r="2020">
          <cell r="A2020">
            <v>1723000743</v>
          </cell>
          <cell r="B2020" t="str">
            <v>תחזוקת ציוד הג"א</v>
          </cell>
          <cell r="C2020">
            <v>0</v>
          </cell>
          <cell r="D2020">
            <v>0</v>
          </cell>
          <cell r="E2020">
            <v>0</v>
          </cell>
          <cell r="F2020">
            <v>0</v>
          </cell>
          <cell r="G2020">
            <v>0</v>
          </cell>
          <cell r="H2020">
            <v>0</v>
          </cell>
          <cell r="I2020">
            <v>0</v>
          </cell>
          <cell r="J2020">
            <v>0</v>
          </cell>
        </row>
        <row r="2021">
          <cell r="A2021">
            <v>1723000744</v>
          </cell>
          <cell r="B2021" t="str">
            <v>אחזקת ציוד</v>
          </cell>
          <cell r="C2021">
            <v>2900</v>
          </cell>
          <cell r="D2021">
            <v>2549.54</v>
          </cell>
          <cell r="E2021">
            <v>0</v>
          </cell>
          <cell r="F2021">
            <v>2549.54</v>
          </cell>
          <cell r="G2021">
            <v>350.46</v>
          </cell>
          <cell r="H2021">
            <v>87.91</v>
          </cell>
          <cell r="I2021">
            <v>2900</v>
          </cell>
          <cell r="J2021">
            <v>2549.54</v>
          </cell>
        </row>
        <row r="2022">
          <cell r="A2022">
            <v>1723000745</v>
          </cell>
          <cell r="B2022" t="str">
            <v>דמי פריצה - תכולה</v>
          </cell>
          <cell r="C2022">
            <v>0</v>
          </cell>
          <cell r="D2022">
            <v>0</v>
          </cell>
          <cell r="E2022">
            <v>0</v>
          </cell>
          <cell r="F2022">
            <v>0</v>
          </cell>
          <cell r="G2022">
            <v>0</v>
          </cell>
          <cell r="H2022">
            <v>0</v>
          </cell>
          <cell r="I2022">
            <v>0</v>
          </cell>
          <cell r="J2022">
            <v>0</v>
          </cell>
        </row>
        <row r="2023">
          <cell r="A2023">
            <v>1723000751</v>
          </cell>
          <cell r="B2023" t="str">
            <v>עבודות קבלניות</v>
          </cell>
          <cell r="C2023">
            <v>10100</v>
          </cell>
          <cell r="D2023">
            <v>12490.09</v>
          </cell>
          <cell r="E2023">
            <v>239.41</v>
          </cell>
          <cell r="F2023">
            <v>12729.5</v>
          </cell>
          <cell r="G2023">
            <v>-2629.5</v>
          </cell>
          <cell r="H2023">
            <v>126.03</v>
          </cell>
          <cell r="I2023">
            <v>10100</v>
          </cell>
          <cell r="J2023">
            <v>12490.09</v>
          </cell>
        </row>
        <row r="2024">
          <cell r="A2024">
            <v>1723000780</v>
          </cell>
          <cell r="B2024" t="str">
            <v>תרגילי הג"א</v>
          </cell>
          <cell r="C2024">
            <v>0</v>
          </cell>
          <cell r="D2024">
            <v>0</v>
          </cell>
          <cell r="E2024">
            <v>0</v>
          </cell>
          <cell r="F2024">
            <v>0</v>
          </cell>
          <cell r="G2024">
            <v>0</v>
          </cell>
          <cell r="H2024">
            <v>0</v>
          </cell>
          <cell r="I2024">
            <v>0</v>
          </cell>
          <cell r="J2024">
            <v>0</v>
          </cell>
        </row>
        <row r="2025">
          <cell r="A2025">
            <v>1723000781</v>
          </cell>
          <cell r="B2025" t="str">
            <v>הסברה וארועים</v>
          </cell>
          <cell r="C2025">
            <v>4600</v>
          </cell>
          <cell r="D2025">
            <v>4463.4799999999996</v>
          </cell>
          <cell r="E2025">
            <v>0</v>
          </cell>
          <cell r="F2025">
            <v>4463.4799999999996</v>
          </cell>
          <cell r="G2025">
            <v>136.52000000000001</v>
          </cell>
          <cell r="H2025">
            <v>97.03</v>
          </cell>
          <cell r="I2025">
            <v>4600</v>
          </cell>
          <cell r="J2025">
            <v>4463.4799999999996</v>
          </cell>
        </row>
        <row r="2026">
          <cell r="A2026">
            <v>1723000783</v>
          </cell>
          <cell r="B2026" t="str">
            <v>תרגילים וארועים</v>
          </cell>
          <cell r="C2026">
            <v>2300</v>
          </cell>
          <cell r="D2026">
            <v>2169.2399999999998</v>
          </cell>
          <cell r="E2026">
            <v>0</v>
          </cell>
          <cell r="F2026">
            <v>2169.2399999999998</v>
          </cell>
          <cell r="G2026">
            <v>130.76</v>
          </cell>
          <cell r="H2026">
            <v>94.31</v>
          </cell>
          <cell r="I2026">
            <v>2300</v>
          </cell>
          <cell r="J2026">
            <v>2169.2399999999998</v>
          </cell>
        </row>
        <row r="2027">
          <cell r="A2027">
            <v>1723000794</v>
          </cell>
          <cell r="B2027" t="str">
            <v>השתתפות בעזר 094</v>
          </cell>
          <cell r="C2027">
            <v>61650</v>
          </cell>
          <cell r="D2027">
            <v>76151</v>
          </cell>
          <cell r="E2027">
            <v>0</v>
          </cell>
          <cell r="F2027">
            <v>76151</v>
          </cell>
          <cell r="G2027">
            <v>-14501</v>
          </cell>
          <cell r="H2027">
            <v>123.52</v>
          </cell>
          <cell r="I2027">
            <v>68500</v>
          </cell>
          <cell r="J2027">
            <v>76151</v>
          </cell>
        </row>
        <row r="2028">
          <cell r="A2028">
            <v>1723000812</v>
          </cell>
          <cell r="B2028" t="str">
            <v>השתת'בתקציב הג"א</v>
          </cell>
          <cell r="C2028">
            <v>1170000</v>
          </cell>
          <cell r="D2028">
            <v>1097891</v>
          </cell>
          <cell r="E2028">
            <v>0</v>
          </cell>
          <cell r="F2028">
            <v>1097891</v>
          </cell>
          <cell r="G2028">
            <v>72109</v>
          </cell>
          <cell r="H2028">
            <v>93.83</v>
          </cell>
          <cell r="I2028">
            <v>1300000</v>
          </cell>
          <cell r="J2028">
            <v>1097891</v>
          </cell>
        </row>
        <row r="2029">
          <cell r="A2029">
            <v>1723000813</v>
          </cell>
          <cell r="B2029" t="str">
            <v>השתתפות בתרגילים</v>
          </cell>
          <cell r="C2029">
            <v>0</v>
          </cell>
          <cell r="D2029">
            <v>0</v>
          </cell>
          <cell r="E2029">
            <v>0</v>
          </cell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0</v>
          </cell>
        </row>
        <row r="2030">
          <cell r="A2030">
            <v>1723000931</v>
          </cell>
          <cell r="B2030" t="str">
            <v>התחשבנות הג"א מקומי</v>
          </cell>
          <cell r="C2030">
            <v>0</v>
          </cell>
          <cell r="D2030">
            <v>0</v>
          </cell>
          <cell r="E2030">
            <v>0</v>
          </cell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0</v>
          </cell>
        </row>
        <row r="2031">
          <cell r="A2031">
            <v>1723000933</v>
          </cell>
          <cell r="B2031" t="str">
            <v>הוצאות חד-פעמיות</v>
          </cell>
          <cell r="C2031">
            <v>4000</v>
          </cell>
          <cell r="D2031">
            <v>3856</v>
          </cell>
          <cell r="E2031">
            <v>0</v>
          </cell>
          <cell r="F2031">
            <v>3856</v>
          </cell>
          <cell r="G2031">
            <v>144</v>
          </cell>
          <cell r="H2031">
            <v>96.4</v>
          </cell>
          <cell r="I2031">
            <v>4000</v>
          </cell>
          <cell r="J2031">
            <v>3856</v>
          </cell>
        </row>
        <row r="2032">
          <cell r="A2032">
            <v>1724000421</v>
          </cell>
          <cell r="B2032" t="str">
            <v>אגרת כיבוי אש</v>
          </cell>
          <cell r="C2032">
            <v>225000</v>
          </cell>
          <cell r="D2032">
            <v>51681.56</v>
          </cell>
          <cell r="E2032">
            <v>0</v>
          </cell>
          <cell r="F2032">
            <v>51681.56</v>
          </cell>
          <cell r="G2032">
            <v>173318.44</v>
          </cell>
          <cell r="H2032">
            <v>22.96</v>
          </cell>
          <cell r="I2032">
            <v>250000</v>
          </cell>
          <cell r="J2032">
            <v>51681.56</v>
          </cell>
        </row>
        <row r="2033">
          <cell r="A2033">
            <v>1724000432</v>
          </cell>
          <cell r="B2033" t="str">
            <v>מים</v>
          </cell>
          <cell r="C2033">
            <v>0</v>
          </cell>
          <cell r="D2033">
            <v>0</v>
          </cell>
          <cell r="E2033">
            <v>0</v>
          </cell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0</v>
          </cell>
        </row>
        <row r="2034">
          <cell r="A2034">
            <v>1724000830</v>
          </cell>
          <cell r="B2034" t="str">
            <v>הש'-איגוד כיבוי אש</v>
          </cell>
          <cell r="C2034">
            <v>0</v>
          </cell>
          <cell r="D2034">
            <v>0</v>
          </cell>
          <cell r="E2034">
            <v>0</v>
          </cell>
          <cell r="F2034">
            <v>0</v>
          </cell>
          <cell r="G2034">
            <v>0</v>
          </cell>
          <cell r="H2034">
            <v>0</v>
          </cell>
          <cell r="I2034">
            <v>0</v>
          </cell>
          <cell r="J2034">
            <v>0</v>
          </cell>
        </row>
        <row r="2035">
          <cell r="A2035">
            <v>1724000832</v>
          </cell>
          <cell r="B2035" t="str">
            <v>מים</v>
          </cell>
          <cell r="C2035">
            <v>0</v>
          </cell>
          <cell r="D2035">
            <v>0</v>
          </cell>
          <cell r="E2035">
            <v>0</v>
          </cell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0</v>
          </cell>
        </row>
        <row r="2036">
          <cell r="A2036">
            <v>1726100119</v>
          </cell>
          <cell r="B2036" t="str">
            <v>השכר הקובע-צוברת</v>
          </cell>
          <cell r="C2036">
            <v>252600</v>
          </cell>
          <cell r="D2036">
            <v>193544.91</v>
          </cell>
          <cell r="E2036">
            <v>0</v>
          </cell>
          <cell r="F2036">
            <v>193544.91</v>
          </cell>
          <cell r="G2036">
            <v>59055.09</v>
          </cell>
          <cell r="H2036">
            <v>76.62</v>
          </cell>
          <cell r="I2036">
            <v>252600</v>
          </cell>
          <cell r="J2036">
            <v>193544.91</v>
          </cell>
        </row>
        <row r="2037">
          <cell r="A2037">
            <v>1726100122</v>
          </cell>
          <cell r="B2037" t="str">
            <v>ביגוד</v>
          </cell>
          <cell r="C2037">
            <v>4000</v>
          </cell>
          <cell r="D2037">
            <v>3355.5</v>
          </cell>
          <cell r="E2037">
            <v>0</v>
          </cell>
          <cell r="F2037">
            <v>3355.5</v>
          </cell>
          <cell r="G2037">
            <v>644.5</v>
          </cell>
          <cell r="H2037">
            <v>83.88</v>
          </cell>
          <cell r="I2037">
            <v>4000</v>
          </cell>
          <cell r="J2037">
            <v>3355.5</v>
          </cell>
        </row>
        <row r="2038">
          <cell r="A2038">
            <v>1726100126</v>
          </cell>
          <cell r="B2038" t="str">
            <v>דמי הבראה</v>
          </cell>
          <cell r="C2038">
            <v>8900</v>
          </cell>
          <cell r="D2038">
            <v>7408.5</v>
          </cell>
          <cell r="E2038">
            <v>0</v>
          </cell>
          <cell r="F2038">
            <v>7408.5</v>
          </cell>
          <cell r="G2038">
            <v>1491.5</v>
          </cell>
          <cell r="H2038">
            <v>83.24</v>
          </cell>
          <cell r="I2038">
            <v>8900</v>
          </cell>
          <cell r="J2038">
            <v>7408.5</v>
          </cell>
        </row>
        <row r="2039">
          <cell r="A2039">
            <v>1726100130</v>
          </cell>
          <cell r="B2039" t="str">
            <v>שעות נוספות</v>
          </cell>
          <cell r="C2039">
            <v>22600</v>
          </cell>
          <cell r="D2039">
            <v>33106.82</v>
          </cell>
          <cell r="E2039">
            <v>0</v>
          </cell>
          <cell r="F2039">
            <v>33106.82</v>
          </cell>
          <cell r="G2039">
            <v>-10506.82</v>
          </cell>
          <cell r="H2039">
            <v>146.49</v>
          </cell>
          <cell r="I2039">
            <v>22600</v>
          </cell>
          <cell r="J2039">
            <v>33106.82</v>
          </cell>
        </row>
        <row r="2040">
          <cell r="A2040">
            <v>1726100140</v>
          </cell>
          <cell r="B2040" t="str">
            <v>השתתפות באחזקת רכב</v>
          </cell>
          <cell r="C2040">
            <v>23200</v>
          </cell>
          <cell r="D2040">
            <v>20855.599999999999</v>
          </cell>
          <cell r="E2040">
            <v>0</v>
          </cell>
          <cell r="F2040">
            <v>20855.599999999999</v>
          </cell>
          <cell r="G2040">
            <v>2344.4</v>
          </cell>
          <cell r="H2040">
            <v>89.89</v>
          </cell>
          <cell r="I2040">
            <v>23200</v>
          </cell>
          <cell r="J2040">
            <v>20855.599999999999</v>
          </cell>
        </row>
        <row r="2041">
          <cell r="A2041">
            <v>1726100253</v>
          </cell>
          <cell r="B2041" t="str">
            <v>עובדים חיצוניים</v>
          </cell>
          <cell r="C2041">
            <v>0</v>
          </cell>
          <cell r="D2041">
            <v>0</v>
          </cell>
          <cell r="E2041">
            <v>0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0</v>
          </cell>
        </row>
        <row r="2042">
          <cell r="A2042">
            <v>1726100423</v>
          </cell>
          <cell r="B2042" t="str">
            <v>תחזוקת מבנה</v>
          </cell>
          <cell r="C2042">
            <v>0</v>
          </cell>
          <cell r="D2042">
            <v>0</v>
          </cell>
          <cell r="E2042">
            <v>0</v>
          </cell>
          <cell r="F2042">
            <v>0</v>
          </cell>
          <cell r="G2042">
            <v>0</v>
          </cell>
          <cell r="H2042">
            <v>0</v>
          </cell>
          <cell r="I2042">
            <v>0</v>
          </cell>
          <cell r="J2042">
            <v>0</v>
          </cell>
        </row>
        <row r="2043">
          <cell r="A2043">
            <v>1726100437</v>
          </cell>
          <cell r="B2043" t="str">
            <v>מערכת אזעקה</v>
          </cell>
          <cell r="C2043">
            <v>1260</v>
          </cell>
          <cell r="D2043">
            <v>0</v>
          </cell>
          <cell r="E2043">
            <v>0</v>
          </cell>
          <cell r="F2043">
            <v>0</v>
          </cell>
          <cell r="G2043">
            <v>1260</v>
          </cell>
          <cell r="H2043">
            <v>0</v>
          </cell>
          <cell r="I2043">
            <v>1400</v>
          </cell>
          <cell r="J2043">
            <v>0</v>
          </cell>
        </row>
        <row r="2044">
          <cell r="A2044">
            <v>1726100441</v>
          </cell>
          <cell r="B2044" t="str">
            <v>ביטוח ציוד חירום</v>
          </cell>
          <cell r="C2044">
            <v>0</v>
          </cell>
          <cell r="D2044">
            <v>0</v>
          </cell>
          <cell r="E2044">
            <v>0</v>
          </cell>
          <cell r="F2044">
            <v>0</v>
          </cell>
          <cell r="G2044">
            <v>0</v>
          </cell>
          <cell r="H2044">
            <v>0</v>
          </cell>
          <cell r="I2044">
            <v>0</v>
          </cell>
          <cell r="J2044">
            <v>0</v>
          </cell>
        </row>
        <row r="2045">
          <cell r="A2045">
            <v>1726100470</v>
          </cell>
          <cell r="B2045" t="str">
            <v>אחזקת מכונות משרד</v>
          </cell>
          <cell r="C2045">
            <v>450</v>
          </cell>
          <cell r="D2045">
            <v>46.26</v>
          </cell>
          <cell r="E2045">
            <v>0</v>
          </cell>
          <cell r="F2045">
            <v>46.26</v>
          </cell>
          <cell r="G2045">
            <v>403.74</v>
          </cell>
          <cell r="H2045">
            <v>10.28</v>
          </cell>
          <cell r="I2045">
            <v>500</v>
          </cell>
          <cell r="J2045">
            <v>46.26</v>
          </cell>
        </row>
        <row r="2046">
          <cell r="A2046">
            <v>1726100471</v>
          </cell>
          <cell r="B2046" t="str">
            <v>מכשירי כתיבה</v>
          </cell>
          <cell r="C2046">
            <v>3100</v>
          </cell>
          <cell r="D2046">
            <v>3186.51</v>
          </cell>
          <cell r="E2046">
            <v>323.14999999999998</v>
          </cell>
          <cell r="F2046">
            <v>3509.66</v>
          </cell>
          <cell r="G2046">
            <v>-409.66</v>
          </cell>
          <cell r="H2046">
            <v>113.21</v>
          </cell>
          <cell r="I2046">
            <v>3100</v>
          </cell>
          <cell r="J2046">
            <v>3186.51</v>
          </cell>
        </row>
        <row r="2047">
          <cell r="A2047">
            <v>1726100492</v>
          </cell>
          <cell r="B2047" t="str">
            <v>השתתפות בעזר 092</v>
          </cell>
          <cell r="C2047">
            <v>85500</v>
          </cell>
          <cell r="D2047">
            <v>91854</v>
          </cell>
          <cell r="E2047">
            <v>0</v>
          </cell>
          <cell r="F2047">
            <v>91854</v>
          </cell>
          <cell r="G2047">
            <v>-6354</v>
          </cell>
          <cell r="H2047">
            <v>107.43</v>
          </cell>
          <cell r="I2047">
            <v>95000</v>
          </cell>
          <cell r="J2047">
            <v>91854</v>
          </cell>
        </row>
        <row r="2048">
          <cell r="A2048">
            <v>1726100511</v>
          </cell>
          <cell r="B2048" t="str">
            <v>אירוח וכיבוד</v>
          </cell>
          <cell r="C2048">
            <v>0</v>
          </cell>
          <cell r="D2048">
            <v>0</v>
          </cell>
          <cell r="E2048">
            <v>0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0</v>
          </cell>
        </row>
        <row r="2049">
          <cell r="A2049">
            <v>1726100521</v>
          </cell>
          <cell r="B2049" t="str">
            <v>השתלמויות לפס"ח</v>
          </cell>
          <cell r="C2049">
            <v>28500</v>
          </cell>
          <cell r="D2049">
            <v>27591.47</v>
          </cell>
          <cell r="E2049">
            <v>0</v>
          </cell>
          <cell r="F2049">
            <v>27591.47</v>
          </cell>
          <cell r="G2049">
            <v>908.53</v>
          </cell>
          <cell r="H2049">
            <v>96.81</v>
          </cell>
          <cell r="I2049">
            <v>28500</v>
          </cell>
          <cell r="J2049">
            <v>27591.47</v>
          </cell>
        </row>
        <row r="2050">
          <cell r="A2050">
            <v>1726100540</v>
          </cell>
          <cell r="B2050" t="str">
            <v>הוצאות טלפון</v>
          </cell>
          <cell r="C2050">
            <v>1800</v>
          </cell>
          <cell r="D2050">
            <v>284.83</v>
          </cell>
          <cell r="E2050">
            <v>0</v>
          </cell>
          <cell r="F2050">
            <v>284.83</v>
          </cell>
          <cell r="G2050">
            <v>1515.17</v>
          </cell>
          <cell r="H2050">
            <v>15.82</v>
          </cell>
          <cell r="I2050">
            <v>2000</v>
          </cell>
          <cell r="J2050">
            <v>284.83</v>
          </cell>
        </row>
        <row r="2051">
          <cell r="A2051">
            <v>1726100544</v>
          </cell>
          <cell r="B2051" t="str">
            <v>הוצאות דאר</v>
          </cell>
          <cell r="C2051">
            <v>0</v>
          </cell>
          <cell r="D2051">
            <v>0</v>
          </cell>
          <cell r="E2051">
            <v>0</v>
          </cell>
          <cell r="F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0</v>
          </cell>
        </row>
        <row r="2052">
          <cell r="A2052">
            <v>1726100550</v>
          </cell>
          <cell r="B2052" t="str">
            <v>פירסומים</v>
          </cell>
          <cell r="C2052">
            <v>0</v>
          </cell>
          <cell r="D2052">
            <v>0</v>
          </cell>
          <cell r="E2052">
            <v>0</v>
          </cell>
          <cell r="F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0</v>
          </cell>
        </row>
        <row r="2053">
          <cell r="A2053">
            <v>1726100561</v>
          </cell>
          <cell r="B2053" t="str">
            <v>שיכפולים</v>
          </cell>
          <cell r="C2053">
            <v>0</v>
          </cell>
          <cell r="D2053">
            <v>0</v>
          </cell>
          <cell r="E2053">
            <v>0</v>
          </cell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0</v>
          </cell>
        </row>
        <row r="2054">
          <cell r="A2054">
            <v>1726100571</v>
          </cell>
          <cell r="B2054" t="str">
            <v>מיכון וענ"א</v>
          </cell>
          <cell r="C2054">
            <v>28440</v>
          </cell>
          <cell r="D2054">
            <v>31600</v>
          </cell>
          <cell r="E2054">
            <v>0</v>
          </cell>
          <cell r="F2054">
            <v>31600</v>
          </cell>
          <cell r="G2054">
            <v>-3160</v>
          </cell>
          <cell r="H2054">
            <v>111.11</v>
          </cell>
          <cell r="I2054">
            <v>31600</v>
          </cell>
          <cell r="J2054">
            <v>31600</v>
          </cell>
        </row>
        <row r="2055">
          <cell r="A2055">
            <v>1726100722</v>
          </cell>
          <cell r="B2055" t="str">
            <v>חמרים-תחזוקה עצמית</v>
          </cell>
          <cell r="C2055">
            <v>2300</v>
          </cell>
          <cell r="D2055">
            <v>1681.62</v>
          </cell>
          <cell r="E2055">
            <v>74.88</v>
          </cell>
          <cell r="F2055">
            <v>1756.5</v>
          </cell>
          <cell r="G2055">
            <v>543.5</v>
          </cell>
          <cell r="H2055">
            <v>76.36</v>
          </cell>
          <cell r="I2055">
            <v>2300</v>
          </cell>
          <cell r="J2055">
            <v>1681.62</v>
          </cell>
        </row>
        <row r="2056">
          <cell r="A2056">
            <v>1726100743</v>
          </cell>
          <cell r="B2056" t="str">
            <v>אחזקת ציוד לש'חרום</v>
          </cell>
          <cell r="C2056">
            <v>25650</v>
          </cell>
          <cell r="D2056">
            <v>25440.61</v>
          </cell>
          <cell r="E2056">
            <v>0</v>
          </cell>
          <cell r="F2056">
            <v>25440.61</v>
          </cell>
          <cell r="G2056">
            <v>209.39</v>
          </cell>
          <cell r="H2056">
            <v>99.18</v>
          </cell>
          <cell r="I2056">
            <v>28500</v>
          </cell>
          <cell r="J2056">
            <v>25440.61</v>
          </cell>
        </row>
        <row r="2057">
          <cell r="A2057">
            <v>1726100781</v>
          </cell>
          <cell r="B2057" t="str">
            <v>תרגילים וארועים</v>
          </cell>
          <cell r="C2057">
            <v>4600</v>
          </cell>
          <cell r="D2057">
            <v>4216.3599999999997</v>
          </cell>
          <cell r="E2057">
            <v>0</v>
          </cell>
          <cell r="F2057">
            <v>4216.3599999999997</v>
          </cell>
          <cell r="G2057">
            <v>383.64</v>
          </cell>
          <cell r="H2057">
            <v>91.66</v>
          </cell>
          <cell r="I2057">
            <v>4600</v>
          </cell>
          <cell r="J2057">
            <v>4216.3599999999997</v>
          </cell>
        </row>
        <row r="2058">
          <cell r="A2058">
            <v>1726100794</v>
          </cell>
          <cell r="B2058" t="str">
            <v>השתתפות בעזר 094</v>
          </cell>
          <cell r="C2058">
            <v>7290</v>
          </cell>
          <cell r="D2058">
            <v>9005</v>
          </cell>
          <cell r="E2058">
            <v>0</v>
          </cell>
          <cell r="F2058">
            <v>9005</v>
          </cell>
          <cell r="G2058">
            <v>-1715</v>
          </cell>
          <cell r="H2058">
            <v>123.52</v>
          </cell>
          <cell r="I2058">
            <v>8100</v>
          </cell>
          <cell r="J2058">
            <v>9005</v>
          </cell>
        </row>
        <row r="2059">
          <cell r="A2059">
            <v>1726100900</v>
          </cell>
          <cell r="B2059" t="str">
            <v>הוצאות לשעת חרום</v>
          </cell>
          <cell r="C2059">
            <v>0</v>
          </cell>
          <cell r="D2059">
            <v>0</v>
          </cell>
          <cell r="E2059">
            <v>0</v>
          </cell>
          <cell r="F2059">
            <v>0</v>
          </cell>
          <cell r="G2059">
            <v>0</v>
          </cell>
          <cell r="H2059">
            <v>0</v>
          </cell>
          <cell r="I2059">
            <v>0</v>
          </cell>
          <cell r="J2059">
            <v>0</v>
          </cell>
        </row>
        <row r="2060">
          <cell r="A2060">
            <v>1726100931</v>
          </cell>
          <cell r="B2060" t="str">
            <v>רכישת ציוד לשע"ח</v>
          </cell>
          <cell r="C2060">
            <v>17100</v>
          </cell>
          <cell r="D2060">
            <v>16706.060000000001</v>
          </cell>
          <cell r="E2060">
            <v>0</v>
          </cell>
          <cell r="F2060">
            <v>16706.060000000001</v>
          </cell>
          <cell r="G2060">
            <v>393.94</v>
          </cell>
          <cell r="H2060">
            <v>97.69</v>
          </cell>
          <cell r="I2060">
            <v>17100</v>
          </cell>
          <cell r="J2060">
            <v>16706.060000000001</v>
          </cell>
        </row>
        <row r="2061">
          <cell r="A2061">
            <v>1726100932</v>
          </cell>
          <cell r="B2061" t="str">
            <v>הצטיידות חרום</v>
          </cell>
          <cell r="C2061">
            <v>0</v>
          </cell>
          <cell r="D2061">
            <v>0</v>
          </cell>
          <cell r="E2061">
            <v>0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0</v>
          </cell>
        </row>
        <row r="2062">
          <cell r="A2062">
            <v>1729999932</v>
          </cell>
          <cell r="B2062" t="str">
            <v>ציוד מיגון והצטיידות</v>
          </cell>
          <cell r="C2062">
            <v>0</v>
          </cell>
          <cell r="D2062">
            <v>0</v>
          </cell>
          <cell r="E2062">
            <v>0</v>
          </cell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0</v>
          </cell>
        </row>
        <row r="2063">
          <cell r="A2063">
            <v>1729999989</v>
          </cell>
          <cell r="B2063" t="str">
            <v>לא פעיל</v>
          </cell>
          <cell r="C2063">
            <v>0</v>
          </cell>
          <cell r="D2063">
            <v>0</v>
          </cell>
          <cell r="E2063">
            <v>0</v>
          </cell>
          <cell r="F2063">
            <v>0</v>
          </cell>
          <cell r="G2063">
            <v>0</v>
          </cell>
          <cell r="H2063">
            <v>0</v>
          </cell>
          <cell r="I2063">
            <v>0</v>
          </cell>
          <cell r="J2063">
            <v>0</v>
          </cell>
        </row>
        <row r="2064">
          <cell r="A2064">
            <v>1731000110</v>
          </cell>
          <cell r="B2064" t="str">
            <v>השכר הקובע-תקציבית</v>
          </cell>
          <cell r="C2064">
            <v>329800</v>
          </cell>
          <cell r="D2064">
            <v>340147.95</v>
          </cell>
          <cell r="E2064">
            <v>0</v>
          </cell>
          <cell r="F2064">
            <v>340147.95</v>
          </cell>
          <cell r="G2064">
            <v>-10347.950000000001</v>
          </cell>
          <cell r="H2064">
            <v>103.13</v>
          </cell>
          <cell r="I2064">
            <v>329800</v>
          </cell>
          <cell r="J2064">
            <v>340147.95</v>
          </cell>
        </row>
        <row r="2065">
          <cell r="A2065">
            <v>1731000119</v>
          </cell>
          <cell r="B2065" t="str">
            <v>השכר הקובע-צוברת</v>
          </cell>
          <cell r="C2065">
            <v>1556224</v>
          </cell>
          <cell r="D2065">
            <v>1516723.87</v>
          </cell>
          <cell r="E2065">
            <v>0</v>
          </cell>
          <cell r="F2065">
            <v>1516723.87</v>
          </cell>
          <cell r="G2065">
            <v>39500.129999999997</v>
          </cell>
          <cell r="H2065">
            <v>97.46</v>
          </cell>
          <cell r="I2065">
            <v>1556224</v>
          </cell>
          <cell r="J2065">
            <v>1516723.87</v>
          </cell>
        </row>
        <row r="2066">
          <cell r="A2066">
            <v>1731000122</v>
          </cell>
          <cell r="B2066" t="str">
            <v>ביגוד</v>
          </cell>
          <cell r="C2066">
            <v>20500</v>
          </cell>
          <cell r="D2066">
            <v>24296.07</v>
          </cell>
          <cell r="E2066">
            <v>0</v>
          </cell>
          <cell r="F2066">
            <v>24296.07</v>
          </cell>
          <cell r="G2066">
            <v>-3796.07</v>
          </cell>
          <cell r="H2066">
            <v>118.51</v>
          </cell>
          <cell r="I2066">
            <v>20500</v>
          </cell>
          <cell r="J2066">
            <v>24296.07</v>
          </cell>
        </row>
        <row r="2067">
          <cell r="A2067">
            <v>1731000126</v>
          </cell>
          <cell r="B2067" t="str">
            <v>דמי הבראה</v>
          </cell>
          <cell r="C2067">
            <v>48400</v>
          </cell>
          <cell r="D2067">
            <v>50239.45</v>
          </cell>
          <cell r="E2067">
            <v>0</v>
          </cell>
          <cell r="F2067">
            <v>50239.45</v>
          </cell>
          <cell r="G2067">
            <v>-1839.45</v>
          </cell>
          <cell r="H2067">
            <v>103.8</v>
          </cell>
          <cell r="I2067">
            <v>48400</v>
          </cell>
          <cell r="J2067">
            <v>50239.45</v>
          </cell>
        </row>
        <row r="2068">
          <cell r="A2068">
            <v>1731000130</v>
          </cell>
          <cell r="B2068" t="str">
            <v>שעות נוספות</v>
          </cell>
          <cell r="C2068">
            <v>28100</v>
          </cell>
          <cell r="D2068">
            <v>422.22</v>
          </cell>
          <cell r="E2068">
            <v>0</v>
          </cell>
          <cell r="F2068">
            <v>422.22</v>
          </cell>
          <cell r="G2068">
            <v>27677.78</v>
          </cell>
          <cell r="H2068">
            <v>1.5</v>
          </cell>
          <cell r="I2068">
            <v>28100</v>
          </cell>
          <cell r="J2068">
            <v>422.22</v>
          </cell>
        </row>
        <row r="2069">
          <cell r="A2069">
            <v>1731000140</v>
          </cell>
          <cell r="B2069" t="str">
            <v>השתתפות באחזקת רכב</v>
          </cell>
          <cell r="C2069">
            <v>172700</v>
          </cell>
          <cell r="D2069">
            <v>186765.22</v>
          </cell>
          <cell r="E2069">
            <v>0</v>
          </cell>
          <cell r="F2069">
            <v>186765.22</v>
          </cell>
          <cell r="G2069">
            <v>-14065.22</v>
          </cell>
          <cell r="H2069">
            <v>108.14</v>
          </cell>
          <cell r="I2069">
            <v>172700</v>
          </cell>
          <cell r="J2069">
            <v>186765.22</v>
          </cell>
        </row>
        <row r="2070">
          <cell r="A2070">
            <v>1731000253</v>
          </cell>
          <cell r="B2070" t="str">
            <v>עוזר למודד</v>
          </cell>
          <cell r="C2070">
            <v>0</v>
          </cell>
          <cell r="D2070">
            <v>0</v>
          </cell>
          <cell r="E2070">
            <v>0</v>
          </cell>
          <cell r="F2070">
            <v>0</v>
          </cell>
          <cell r="G2070">
            <v>0</v>
          </cell>
          <cell r="H2070">
            <v>0</v>
          </cell>
          <cell r="I2070">
            <v>0</v>
          </cell>
          <cell r="J2070">
            <v>0</v>
          </cell>
        </row>
        <row r="2071">
          <cell r="A2071">
            <v>1731000350</v>
          </cell>
          <cell r="B2071" t="str">
            <v>ליסינג - 642-07-801</v>
          </cell>
          <cell r="C2071">
            <v>54000</v>
          </cell>
          <cell r="D2071">
            <v>56720.78</v>
          </cell>
          <cell r="E2071">
            <v>0</v>
          </cell>
          <cell r="F2071">
            <v>56720.78</v>
          </cell>
          <cell r="G2071">
            <v>-2720.78</v>
          </cell>
          <cell r="H2071">
            <v>105.03</v>
          </cell>
          <cell r="I2071">
            <v>54000</v>
          </cell>
          <cell r="J2071">
            <v>56720.78</v>
          </cell>
        </row>
        <row r="2072">
          <cell r="A2072">
            <v>1731000351</v>
          </cell>
          <cell r="B2072" t="str">
            <v>הוצאות - 642-07-801</v>
          </cell>
          <cell r="C2072">
            <v>15000</v>
          </cell>
          <cell r="D2072">
            <v>18947.009999999998</v>
          </cell>
          <cell r="E2072">
            <v>0</v>
          </cell>
          <cell r="F2072">
            <v>18947.009999999998</v>
          </cell>
          <cell r="G2072">
            <v>-3947.01</v>
          </cell>
          <cell r="H2072">
            <v>126.31</v>
          </cell>
          <cell r="I2072">
            <v>15000</v>
          </cell>
          <cell r="J2072">
            <v>18947.009999999998</v>
          </cell>
        </row>
        <row r="2073">
          <cell r="A2073">
            <v>1731000441</v>
          </cell>
          <cell r="B2073" t="str">
            <v>בטוח אחריות מקצועי</v>
          </cell>
          <cell r="C2073">
            <v>23580</v>
          </cell>
          <cell r="D2073">
            <v>0</v>
          </cell>
          <cell r="E2073">
            <v>0</v>
          </cell>
          <cell r="F2073">
            <v>0</v>
          </cell>
          <cell r="G2073">
            <v>23580</v>
          </cell>
          <cell r="H2073">
            <v>0</v>
          </cell>
          <cell r="I2073">
            <v>26200</v>
          </cell>
          <cell r="J2073">
            <v>0</v>
          </cell>
        </row>
        <row r="2074">
          <cell r="A2074">
            <v>1731000470</v>
          </cell>
          <cell r="B2074" t="str">
            <v>אחזקת מכונות משרד</v>
          </cell>
          <cell r="C2074">
            <v>13680</v>
          </cell>
          <cell r="D2074">
            <v>2531.0100000000002</v>
          </cell>
          <cell r="E2074">
            <v>0</v>
          </cell>
          <cell r="F2074">
            <v>2531.0100000000002</v>
          </cell>
          <cell r="G2074">
            <v>11148.99</v>
          </cell>
          <cell r="H2074">
            <v>18.5</v>
          </cell>
          <cell r="I2074">
            <v>15200</v>
          </cell>
          <cell r="J2074">
            <v>2531.0100000000002</v>
          </cell>
        </row>
        <row r="2075">
          <cell r="A2075">
            <v>1731000471</v>
          </cell>
          <cell r="B2075" t="str">
            <v>מכשירי כתיבה</v>
          </cell>
          <cell r="C2075">
            <v>23300</v>
          </cell>
          <cell r="D2075">
            <v>22208.76</v>
          </cell>
          <cell r="E2075">
            <v>1872.35</v>
          </cell>
          <cell r="F2075">
            <v>24081.11</v>
          </cell>
          <cell r="G2075">
            <v>-781.11</v>
          </cell>
          <cell r="H2075">
            <v>103.35</v>
          </cell>
          <cell r="I2075">
            <v>23300</v>
          </cell>
          <cell r="J2075">
            <v>22208.76</v>
          </cell>
        </row>
        <row r="2076">
          <cell r="A2076">
            <v>1731000492</v>
          </cell>
          <cell r="B2076" t="str">
            <v>השתתפות בעזר 092</v>
          </cell>
          <cell r="C2076">
            <v>603000</v>
          </cell>
          <cell r="D2076">
            <v>647812</v>
          </cell>
          <cell r="E2076">
            <v>0</v>
          </cell>
          <cell r="F2076">
            <v>647812</v>
          </cell>
          <cell r="G2076">
            <v>-44812</v>
          </cell>
          <cell r="H2076">
            <v>107.43</v>
          </cell>
          <cell r="I2076">
            <v>670000</v>
          </cell>
          <cell r="J2076">
            <v>647812</v>
          </cell>
        </row>
        <row r="2077">
          <cell r="A2077">
            <v>1731000511</v>
          </cell>
          <cell r="B2077" t="str">
            <v>אירוח וכיבוד</v>
          </cell>
          <cell r="C2077">
            <v>5700</v>
          </cell>
          <cell r="D2077">
            <v>3119.41</v>
          </cell>
          <cell r="E2077">
            <v>0</v>
          </cell>
          <cell r="F2077">
            <v>3119.41</v>
          </cell>
          <cell r="G2077">
            <v>2580.59</v>
          </cell>
          <cell r="H2077">
            <v>54.72</v>
          </cell>
          <cell r="I2077">
            <v>5700</v>
          </cell>
          <cell r="J2077">
            <v>3119.41</v>
          </cell>
        </row>
        <row r="2078">
          <cell r="A2078">
            <v>1731000512</v>
          </cell>
          <cell r="B2078" t="str">
            <v>נסיעות ואש"ל</v>
          </cell>
          <cell r="C2078">
            <v>4320</v>
          </cell>
          <cell r="D2078">
            <v>3430.7</v>
          </cell>
          <cell r="E2078">
            <v>0</v>
          </cell>
          <cell r="F2078">
            <v>3430.7</v>
          </cell>
          <cell r="G2078">
            <v>889.3</v>
          </cell>
          <cell r="H2078">
            <v>79.41</v>
          </cell>
          <cell r="I2078">
            <v>4800</v>
          </cell>
          <cell r="J2078">
            <v>3430.7</v>
          </cell>
        </row>
        <row r="2079">
          <cell r="A2079">
            <v>1731000522</v>
          </cell>
          <cell r="B2079" t="str">
            <v>ספרים ועיתונים</v>
          </cell>
          <cell r="C2079">
            <v>4590</v>
          </cell>
          <cell r="D2079">
            <v>3370</v>
          </cell>
          <cell r="E2079">
            <v>0</v>
          </cell>
          <cell r="F2079">
            <v>3370</v>
          </cell>
          <cell r="G2079">
            <v>1220</v>
          </cell>
          <cell r="H2079">
            <v>73.42</v>
          </cell>
          <cell r="I2079">
            <v>5100</v>
          </cell>
          <cell r="J2079">
            <v>3370</v>
          </cell>
        </row>
        <row r="2080">
          <cell r="A2080">
            <v>1731000544</v>
          </cell>
          <cell r="B2080" t="str">
            <v>הוצאות דאר</v>
          </cell>
          <cell r="C2080">
            <v>98370</v>
          </cell>
          <cell r="D2080">
            <v>53197.67</v>
          </cell>
          <cell r="E2080">
            <v>0</v>
          </cell>
          <cell r="F2080">
            <v>53197.67</v>
          </cell>
          <cell r="G2080">
            <v>45172.33</v>
          </cell>
          <cell r="H2080">
            <v>54.07</v>
          </cell>
          <cell r="I2080">
            <v>109300</v>
          </cell>
          <cell r="J2080">
            <v>53197.67</v>
          </cell>
        </row>
        <row r="2081">
          <cell r="A2081">
            <v>1731000550</v>
          </cell>
          <cell r="B2081" t="str">
            <v>פירסומים</v>
          </cell>
          <cell r="C2081">
            <v>30590</v>
          </cell>
          <cell r="D2081">
            <v>26113</v>
          </cell>
          <cell r="E2081">
            <v>0</v>
          </cell>
          <cell r="F2081">
            <v>26113</v>
          </cell>
          <cell r="G2081">
            <v>4477</v>
          </cell>
          <cell r="H2081">
            <v>85.36</v>
          </cell>
          <cell r="I2081">
            <v>32200</v>
          </cell>
          <cell r="J2081">
            <v>26113</v>
          </cell>
        </row>
        <row r="2082">
          <cell r="A2082">
            <v>1731000562</v>
          </cell>
          <cell r="B2082" t="str">
            <v>הדפסות</v>
          </cell>
          <cell r="C2082">
            <v>360</v>
          </cell>
          <cell r="D2082">
            <v>165</v>
          </cell>
          <cell r="E2082">
            <v>0</v>
          </cell>
          <cell r="F2082">
            <v>165</v>
          </cell>
          <cell r="G2082">
            <v>195</v>
          </cell>
          <cell r="H2082">
            <v>45.83</v>
          </cell>
          <cell r="I2082">
            <v>400</v>
          </cell>
          <cell r="J2082">
            <v>165</v>
          </cell>
        </row>
        <row r="2083">
          <cell r="A2083">
            <v>1731000563</v>
          </cell>
          <cell r="B2083" t="str">
            <v>הקלטה ותמלול ועדות הקצאה</v>
          </cell>
          <cell r="C2083">
            <v>11970</v>
          </cell>
          <cell r="D2083">
            <v>13153</v>
          </cell>
          <cell r="E2083">
            <v>0</v>
          </cell>
          <cell r="F2083">
            <v>13153</v>
          </cell>
          <cell r="G2083">
            <v>-1183</v>
          </cell>
          <cell r="H2083">
            <v>109.88</v>
          </cell>
          <cell r="I2083">
            <v>13300</v>
          </cell>
          <cell r="J2083">
            <v>13153</v>
          </cell>
        </row>
        <row r="2084">
          <cell r="A2084">
            <v>1731000564</v>
          </cell>
          <cell r="B2084" t="str">
            <v>אתר הועדה המקומית לתכנון ובניה</v>
          </cell>
          <cell r="C2084">
            <v>29700</v>
          </cell>
          <cell r="D2084">
            <v>0</v>
          </cell>
          <cell r="E2084">
            <v>0</v>
          </cell>
          <cell r="F2084">
            <v>0</v>
          </cell>
          <cell r="G2084">
            <v>29700</v>
          </cell>
          <cell r="H2084">
            <v>0</v>
          </cell>
          <cell r="I2084">
            <v>33000</v>
          </cell>
          <cell r="J2084">
            <v>0</v>
          </cell>
        </row>
        <row r="2085">
          <cell r="A2085">
            <v>1731000565</v>
          </cell>
          <cell r="B2085" t="str">
            <v>צילום מפות</v>
          </cell>
          <cell r="C2085">
            <v>900</v>
          </cell>
          <cell r="D2085">
            <v>0</v>
          </cell>
          <cell r="E2085">
            <v>0</v>
          </cell>
          <cell r="F2085">
            <v>0</v>
          </cell>
          <cell r="G2085">
            <v>900</v>
          </cell>
          <cell r="H2085">
            <v>0</v>
          </cell>
          <cell r="I2085">
            <v>1000</v>
          </cell>
          <cell r="J2085">
            <v>0</v>
          </cell>
        </row>
        <row r="2086">
          <cell r="A2086">
            <v>1731000570</v>
          </cell>
          <cell r="B2086" t="str">
            <v>מיפוי פוטוגרמטרי</v>
          </cell>
          <cell r="C2086">
            <v>0</v>
          </cell>
          <cell r="D2086">
            <v>0</v>
          </cell>
          <cell r="E2086">
            <v>0</v>
          </cell>
          <cell r="F2086">
            <v>0</v>
          </cell>
          <cell r="G2086">
            <v>0</v>
          </cell>
          <cell r="H2086">
            <v>0</v>
          </cell>
          <cell r="I2086">
            <v>0</v>
          </cell>
          <cell r="J2086">
            <v>0</v>
          </cell>
        </row>
        <row r="2087">
          <cell r="A2087">
            <v>1731000571</v>
          </cell>
          <cell r="B2087" t="str">
            <v>מיכון וענ"א</v>
          </cell>
          <cell r="C2087">
            <v>210420</v>
          </cell>
          <cell r="D2087">
            <v>233800</v>
          </cell>
          <cell r="E2087">
            <v>0</v>
          </cell>
          <cell r="F2087">
            <v>233800</v>
          </cell>
          <cell r="G2087">
            <v>-23380</v>
          </cell>
          <cell r="H2087">
            <v>111.11</v>
          </cell>
          <cell r="I2087">
            <v>233800</v>
          </cell>
          <cell r="J2087">
            <v>233800</v>
          </cell>
        </row>
        <row r="2088">
          <cell r="A2088">
            <v>1731000580</v>
          </cell>
          <cell r="B2088" t="str">
            <v>נסחים והערות אזהרה</v>
          </cell>
          <cell r="C2088">
            <v>42750</v>
          </cell>
          <cell r="D2088">
            <v>38086.800000000003</v>
          </cell>
          <cell r="E2088">
            <v>0</v>
          </cell>
          <cell r="F2088">
            <v>38086.800000000003</v>
          </cell>
          <cell r="G2088">
            <v>4663.2</v>
          </cell>
          <cell r="H2088">
            <v>89.09</v>
          </cell>
          <cell r="I2088">
            <v>47500</v>
          </cell>
          <cell r="J2088">
            <v>38086.800000000003</v>
          </cell>
        </row>
        <row r="2089">
          <cell r="A2089">
            <v>1731000581</v>
          </cell>
          <cell r="B2089" t="str">
            <v>יעוץ תח' השבחה-ממ"י</v>
          </cell>
          <cell r="C2089">
            <v>0</v>
          </cell>
          <cell r="D2089">
            <v>0</v>
          </cell>
          <cell r="E2089">
            <v>0</v>
          </cell>
          <cell r="F2089">
            <v>0</v>
          </cell>
          <cell r="G2089">
            <v>0</v>
          </cell>
          <cell r="H2089">
            <v>0</v>
          </cell>
          <cell r="I2089">
            <v>0</v>
          </cell>
          <cell r="J2089">
            <v>0</v>
          </cell>
        </row>
        <row r="2090">
          <cell r="A2090">
            <v>1731000582</v>
          </cell>
          <cell r="B2090" t="str">
            <v>הוצאות משפטיות</v>
          </cell>
          <cell r="C2090">
            <v>1847750</v>
          </cell>
          <cell r="D2090">
            <v>1736460.04</v>
          </cell>
          <cell r="E2090">
            <v>96369.8</v>
          </cell>
          <cell r="F2090">
            <v>1832829.84</v>
          </cell>
          <cell r="G2090">
            <v>14920.16</v>
          </cell>
          <cell r="H2090">
            <v>99.19</v>
          </cell>
          <cell r="I2090">
            <v>1945000</v>
          </cell>
          <cell r="J2090">
            <v>1736460.04</v>
          </cell>
        </row>
        <row r="2091">
          <cell r="A2091">
            <v>1731000583</v>
          </cell>
          <cell r="B2091" t="str">
            <v>נציג בעל דעה מייעצת</v>
          </cell>
          <cell r="C2091">
            <v>23940</v>
          </cell>
          <cell r="D2091">
            <v>0</v>
          </cell>
          <cell r="E2091">
            <v>0</v>
          </cell>
          <cell r="F2091">
            <v>0</v>
          </cell>
          <cell r="G2091">
            <v>23940</v>
          </cell>
          <cell r="H2091">
            <v>0</v>
          </cell>
          <cell r="I2091">
            <v>26600</v>
          </cell>
          <cell r="J2091">
            <v>0</v>
          </cell>
        </row>
        <row r="2092">
          <cell r="A2092">
            <v>1731000584</v>
          </cell>
          <cell r="B2092" t="str">
            <v>הזנת נתונים למחשב</v>
          </cell>
          <cell r="C2092">
            <v>247000</v>
          </cell>
          <cell r="D2092">
            <v>195535</v>
          </cell>
          <cell r="E2092">
            <v>0</v>
          </cell>
          <cell r="F2092">
            <v>195535</v>
          </cell>
          <cell r="G2092">
            <v>51465</v>
          </cell>
          <cell r="H2092">
            <v>79.16</v>
          </cell>
          <cell r="I2092">
            <v>247000</v>
          </cell>
          <cell r="J2092">
            <v>195535</v>
          </cell>
        </row>
        <row r="2093">
          <cell r="A2093">
            <v>1731000596</v>
          </cell>
          <cell r="B2093" t="str">
            <v>השתתפות בעזר 096</v>
          </cell>
          <cell r="C2093">
            <v>10620</v>
          </cell>
          <cell r="D2093">
            <v>12371</v>
          </cell>
          <cell r="E2093">
            <v>0</v>
          </cell>
          <cell r="F2093">
            <v>12371</v>
          </cell>
          <cell r="G2093">
            <v>-1751</v>
          </cell>
          <cell r="H2093">
            <v>116.48</v>
          </cell>
          <cell r="I2093">
            <v>11800</v>
          </cell>
          <cell r="J2093">
            <v>12371</v>
          </cell>
        </row>
        <row r="2094">
          <cell r="A2094">
            <v>1731000700</v>
          </cell>
          <cell r="B2094" t="str">
            <v>הוצאות לפעולות</v>
          </cell>
          <cell r="C2094">
            <v>0</v>
          </cell>
          <cell r="D2094">
            <v>0</v>
          </cell>
          <cell r="E2094">
            <v>0</v>
          </cell>
          <cell r="F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0</v>
          </cell>
        </row>
        <row r="2095">
          <cell r="A2095">
            <v>1731000781</v>
          </cell>
          <cell r="B2095" t="str">
            <v>פעולות סמנכ"ל</v>
          </cell>
          <cell r="C2095">
            <v>15000</v>
          </cell>
          <cell r="D2095">
            <v>12149.22</v>
          </cell>
          <cell r="E2095">
            <v>2344.5</v>
          </cell>
          <cell r="F2095">
            <v>14493.72</v>
          </cell>
          <cell r="G2095">
            <v>506.28</v>
          </cell>
          <cell r="H2095">
            <v>96.62</v>
          </cell>
          <cell r="I2095">
            <v>15000</v>
          </cell>
          <cell r="J2095">
            <v>12149.22</v>
          </cell>
        </row>
        <row r="2096">
          <cell r="A2096">
            <v>1731000794</v>
          </cell>
          <cell r="B2096" t="str">
            <v>השתתפות בעזר 094</v>
          </cell>
          <cell r="C2096">
            <v>15210</v>
          </cell>
          <cell r="D2096">
            <v>18789</v>
          </cell>
          <cell r="E2096">
            <v>0</v>
          </cell>
          <cell r="F2096">
            <v>18789</v>
          </cell>
          <cell r="G2096">
            <v>-3579</v>
          </cell>
          <cell r="H2096">
            <v>123.53</v>
          </cell>
          <cell r="I2096">
            <v>16900</v>
          </cell>
          <cell r="J2096">
            <v>18789</v>
          </cell>
        </row>
        <row r="2097">
          <cell r="A2097">
            <v>1732000110</v>
          </cell>
          <cell r="B2097" t="str">
            <v>השכר הקובע-תקציבית</v>
          </cell>
          <cell r="C2097">
            <v>255100</v>
          </cell>
          <cell r="D2097">
            <v>0</v>
          </cell>
          <cell r="E2097">
            <v>0</v>
          </cell>
          <cell r="F2097">
            <v>0</v>
          </cell>
          <cell r="G2097">
            <v>255100</v>
          </cell>
          <cell r="H2097">
            <v>0</v>
          </cell>
          <cell r="I2097">
            <v>255100</v>
          </cell>
          <cell r="J2097">
            <v>0</v>
          </cell>
        </row>
        <row r="2098">
          <cell r="A2098">
            <v>1732000119</v>
          </cell>
          <cell r="B2098" t="str">
            <v>השכר הקובע-צוברת</v>
          </cell>
          <cell r="C2098">
            <v>2756300</v>
          </cell>
          <cell r="D2098">
            <v>2865787.98</v>
          </cell>
          <cell r="E2098">
            <v>0</v>
          </cell>
          <cell r="F2098">
            <v>2865787.98</v>
          </cell>
          <cell r="G2098">
            <v>-109487.98</v>
          </cell>
          <cell r="H2098">
            <v>103.97</v>
          </cell>
          <cell r="I2098">
            <v>2756300</v>
          </cell>
          <cell r="J2098">
            <v>2865787.98</v>
          </cell>
        </row>
        <row r="2099">
          <cell r="A2099">
            <v>1732000122</v>
          </cell>
          <cell r="B2099" t="str">
            <v>ביגוד</v>
          </cell>
          <cell r="C2099">
            <v>34000</v>
          </cell>
          <cell r="D2099">
            <v>30051.98</v>
          </cell>
          <cell r="E2099">
            <v>0</v>
          </cell>
          <cell r="F2099">
            <v>30051.98</v>
          </cell>
          <cell r="G2099">
            <v>3948.02</v>
          </cell>
          <cell r="H2099">
            <v>88.38</v>
          </cell>
          <cell r="I2099">
            <v>34000</v>
          </cell>
          <cell r="J2099">
            <v>30051.98</v>
          </cell>
        </row>
        <row r="2100">
          <cell r="A2100">
            <v>1732000126</v>
          </cell>
          <cell r="B2100" t="str">
            <v>דמי הבראה</v>
          </cell>
          <cell r="C2100">
            <v>56600</v>
          </cell>
          <cell r="D2100">
            <v>67799.929999999993</v>
          </cell>
          <cell r="E2100">
            <v>0</v>
          </cell>
          <cell r="F2100">
            <v>67799.929999999993</v>
          </cell>
          <cell r="G2100">
            <v>-11199.93</v>
          </cell>
          <cell r="H2100">
            <v>119.78</v>
          </cell>
          <cell r="I2100">
            <v>56600</v>
          </cell>
          <cell r="J2100">
            <v>67799.929999999993</v>
          </cell>
        </row>
        <row r="2101">
          <cell r="A2101">
            <v>1732000130</v>
          </cell>
          <cell r="B2101" t="str">
            <v>שעות נוספות</v>
          </cell>
          <cell r="C2101">
            <v>19900</v>
          </cell>
          <cell r="D2101">
            <v>8140.43</v>
          </cell>
          <cell r="E2101">
            <v>0</v>
          </cell>
          <cell r="F2101">
            <v>8140.43</v>
          </cell>
          <cell r="G2101">
            <v>11759.57</v>
          </cell>
          <cell r="H2101">
            <v>40.9</v>
          </cell>
          <cell r="I2101">
            <v>19900</v>
          </cell>
          <cell r="J2101">
            <v>8140.43</v>
          </cell>
        </row>
        <row r="2102">
          <cell r="A2102">
            <v>1732000140</v>
          </cell>
          <cell r="B2102" t="str">
            <v>השתתפות באחזקת רכב</v>
          </cell>
          <cell r="C2102">
            <v>357000</v>
          </cell>
          <cell r="D2102">
            <v>314626.62</v>
          </cell>
          <cell r="E2102">
            <v>0</v>
          </cell>
          <cell r="F2102">
            <v>314626.62</v>
          </cell>
          <cell r="G2102">
            <v>42373.38</v>
          </cell>
          <cell r="H2102">
            <v>88.13</v>
          </cell>
          <cell r="I2102">
            <v>357000</v>
          </cell>
          <cell r="J2102">
            <v>314626.62</v>
          </cell>
        </row>
        <row r="2103">
          <cell r="A2103">
            <v>1732000253</v>
          </cell>
          <cell r="B2103" t="str">
            <v>ע' חיצוני (אדריכל)</v>
          </cell>
          <cell r="C2103">
            <v>0</v>
          </cell>
          <cell r="D2103">
            <v>0</v>
          </cell>
          <cell r="E2103">
            <v>0</v>
          </cell>
          <cell r="F2103">
            <v>0</v>
          </cell>
          <cell r="G2103">
            <v>0</v>
          </cell>
          <cell r="H2103">
            <v>0</v>
          </cell>
          <cell r="I2103">
            <v>0</v>
          </cell>
          <cell r="J2103">
            <v>0</v>
          </cell>
        </row>
        <row r="2104">
          <cell r="A2104">
            <v>1732000471</v>
          </cell>
          <cell r="B2104" t="str">
            <v>מכשירי כתיבה</v>
          </cell>
          <cell r="C2104">
            <v>16800</v>
          </cell>
          <cell r="D2104">
            <v>14949.75</v>
          </cell>
          <cell r="E2104">
            <v>1751.35</v>
          </cell>
          <cell r="F2104">
            <v>16701.099999999999</v>
          </cell>
          <cell r="G2104">
            <v>98.9</v>
          </cell>
          <cell r="H2104">
            <v>99.41</v>
          </cell>
          <cell r="I2104">
            <v>16800</v>
          </cell>
          <cell r="J2104">
            <v>14949.75</v>
          </cell>
        </row>
        <row r="2105">
          <cell r="A2105">
            <v>1732000511</v>
          </cell>
          <cell r="B2105" t="str">
            <v>אירוח וכיבוד</v>
          </cell>
          <cell r="C2105">
            <v>1400</v>
          </cell>
          <cell r="D2105">
            <v>1318.17</v>
          </cell>
          <cell r="E2105">
            <v>0</v>
          </cell>
          <cell r="F2105">
            <v>1318.17</v>
          </cell>
          <cell r="G2105">
            <v>81.83</v>
          </cell>
          <cell r="H2105">
            <v>94.15</v>
          </cell>
          <cell r="I2105">
            <v>1400</v>
          </cell>
          <cell r="J2105">
            <v>1318.17</v>
          </cell>
        </row>
        <row r="2106">
          <cell r="A2106">
            <v>1732000550</v>
          </cell>
          <cell r="B2106" t="str">
            <v>פירסומים</v>
          </cell>
          <cell r="C2106">
            <v>92340</v>
          </cell>
          <cell r="D2106">
            <v>54191.6</v>
          </cell>
          <cell r="E2106">
            <v>0</v>
          </cell>
          <cell r="F2106">
            <v>54191.6</v>
          </cell>
          <cell r="G2106">
            <v>38148.400000000001</v>
          </cell>
          <cell r="H2106">
            <v>58.68</v>
          </cell>
          <cell r="I2106">
            <v>102600</v>
          </cell>
          <cell r="J2106">
            <v>54191.6</v>
          </cell>
        </row>
        <row r="2107">
          <cell r="A2107">
            <v>1732000562</v>
          </cell>
          <cell r="B2107" t="str">
            <v>הדפסות</v>
          </cell>
          <cell r="C2107">
            <v>0</v>
          </cell>
          <cell r="D2107">
            <v>0</v>
          </cell>
          <cell r="E2107">
            <v>0</v>
          </cell>
          <cell r="F2107">
            <v>0</v>
          </cell>
          <cell r="G2107">
            <v>0</v>
          </cell>
          <cell r="H2107">
            <v>0</v>
          </cell>
          <cell r="I2107">
            <v>0</v>
          </cell>
          <cell r="J2107">
            <v>0</v>
          </cell>
        </row>
        <row r="2108">
          <cell r="A2108">
            <v>1732000571</v>
          </cell>
          <cell r="B2108" t="str">
            <v>מיכון וענ"א</v>
          </cell>
          <cell r="C2108">
            <v>92070</v>
          </cell>
          <cell r="D2108">
            <v>102300</v>
          </cell>
          <cell r="E2108">
            <v>0</v>
          </cell>
          <cell r="F2108">
            <v>102300</v>
          </cell>
          <cell r="G2108">
            <v>-10230</v>
          </cell>
          <cell r="H2108">
            <v>111.11</v>
          </cell>
          <cell r="I2108">
            <v>102300</v>
          </cell>
          <cell r="J2108">
            <v>102300</v>
          </cell>
        </row>
        <row r="2109">
          <cell r="A2109">
            <v>1732000580</v>
          </cell>
          <cell r="B2109" t="str">
            <v>יעוץ תנועה</v>
          </cell>
          <cell r="C2109">
            <v>0</v>
          </cell>
          <cell r="D2109">
            <v>0</v>
          </cell>
          <cell r="E2109">
            <v>0</v>
          </cell>
          <cell r="F2109">
            <v>0</v>
          </cell>
          <cell r="G2109">
            <v>0</v>
          </cell>
          <cell r="H2109">
            <v>0</v>
          </cell>
          <cell r="I2109">
            <v>0</v>
          </cell>
          <cell r="J2109">
            <v>0</v>
          </cell>
        </row>
        <row r="2110">
          <cell r="A2110">
            <v>1732000780</v>
          </cell>
          <cell r="B2110" t="str">
            <v>עיר בריאה ומקיימת</v>
          </cell>
          <cell r="C2110">
            <v>0</v>
          </cell>
          <cell r="D2110">
            <v>0</v>
          </cell>
          <cell r="E2110">
            <v>0</v>
          </cell>
          <cell r="F2110">
            <v>0</v>
          </cell>
          <cell r="G2110">
            <v>0</v>
          </cell>
          <cell r="H2110">
            <v>0</v>
          </cell>
          <cell r="I2110">
            <v>0</v>
          </cell>
          <cell r="J2110">
            <v>0</v>
          </cell>
        </row>
        <row r="2111">
          <cell r="A2111">
            <v>1732000936</v>
          </cell>
          <cell r="B2111" t="str">
            <v>פעולות בטיחות בדרכים</v>
          </cell>
          <cell r="C2111">
            <v>0</v>
          </cell>
          <cell r="D2111">
            <v>0</v>
          </cell>
          <cell r="E2111">
            <v>0</v>
          </cell>
          <cell r="F2111">
            <v>0</v>
          </cell>
          <cell r="G2111">
            <v>0</v>
          </cell>
          <cell r="H2111">
            <v>0</v>
          </cell>
          <cell r="I2111">
            <v>0</v>
          </cell>
          <cell r="J2111">
            <v>0</v>
          </cell>
        </row>
        <row r="2112">
          <cell r="A2112">
            <v>1732000952</v>
          </cell>
          <cell r="B2112" t="str">
            <v>תכניות</v>
          </cell>
          <cell r="C2112">
            <v>29970</v>
          </cell>
          <cell r="D2112">
            <v>6596.7</v>
          </cell>
          <cell r="E2112">
            <v>0</v>
          </cell>
          <cell r="F2112">
            <v>6596.7</v>
          </cell>
          <cell r="G2112">
            <v>23373.3</v>
          </cell>
          <cell r="H2112">
            <v>22.01</v>
          </cell>
          <cell r="I2112">
            <v>33300</v>
          </cell>
          <cell r="J2112">
            <v>6596.7</v>
          </cell>
        </row>
        <row r="2113">
          <cell r="A2113">
            <v>1732200110</v>
          </cell>
          <cell r="B2113" t="str">
            <v>השכר הקובע-תקציבית</v>
          </cell>
          <cell r="C2113">
            <v>0</v>
          </cell>
          <cell r="D2113">
            <v>0</v>
          </cell>
          <cell r="E2113">
            <v>0</v>
          </cell>
          <cell r="F2113">
            <v>0</v>
          </cell>
          <cell r="G2113">
            <v>0</v>
          </cell>
          <cell r="H2113">
            <v>0</v>
          </cell>
          <cell r="I2113">
            <v>0</v>
          </cell>
          <cell r="J2113">
            <v>0</v>
          </cell>
        </row>
        <row r="2114">
          <cell r="A2114">
            <v>1732200119</v>
          </cell>
          <cell r="B2114" t="str">
            <v>השכר הקובע-צוברת</v>
          </cell>
          <cell r="C2114">
            <v>1027500</v>
          </cell>
          <cell r="D2114">
            <v>1059225.68</v>
          </cell>
          <cell r="E2114">
            <v>0</v>
          </cell>
          <cell r="F2114">
            <v>1059225.68</v>
          </cell>
          <cell r="G2114">
            <v>-31725.68</v>
          </cell>
          <cell r="H2114">
            <v>103.08</v>
          </cell>
          <cell r="I2114">
            <v>1027500</v>
          </cell>
          <cell r="J2114">
            <v>1059225.68</v>
          </cell>
        </row>
        <row r="2115">
          <cell r="A2115">
            <v>1732200122</v>
          </cell>
          <cell r="B2115" t="str">
            <v>ביגוד</v>
          </cell>
          <cell r="C2115">
            <v>11000</v>
          </cell>
          <cell r="D2115">
            <v>13058.36</v>
          </cell>
          <cell r="E2115">
            <v>0</v>
          </cell>
          <cell r="F2115">
            <v>13058.36</v>
          </cell>
          <cell r="G2115">
            <v>-2058.36</v>
          </cell>
          <cell r="H2115">
            <v>118.71</v>
          </cell>
          <cell r="I2115">
            <v>11000</v>
          </cell>
          <cell r="J2115">
            <v>13058.36</v>
          </cell>
        </row>
        <row r="2116">
          <cell r="A2116">
            <v>1732200126</v>
          </cell>
          <cell r="B2116" t="str">
            <v>דמי הבראה</v>
          </cell>
          <cell r="C2116">
            <v>25200</v>
          </cell>
          <cell r="D2116">
            <v>31147.07</v>
          </cell>
          <cell r="E2116">
            <v>0</v>
          </cell>
          <cell r="F2116">
            <v>31147.07</v>
          </cell>
          <cell r="G2116">
            <v>-5947.07</v>
          </cell>
          <cell r="H2116">
            <v>123.59</v>
          </cell>
          <cell r="I2116">
            <v>25200</v>
          </cell>
          <cell r="J2116">
            <v>31147.07</v>
          </cell>
        </row>
        <row r="2117">
          <cell r="A2117">
            <v>1732200130</v>
          </cell>
          <cell r="B2117" t="str">
            <v>שעות נוספות</v>
          </cell>
          <cell r="C2117">
            <v>33700</v>
          </cell>
          <cell r="D2117">
            <v>22523.02</v>
          </cell>
          <cell r="E2117">
            <v>0</v>
          </cell>
          <cell r="F2117">
            <v>22523.02</v>
          </cell>
          <cell r="G2117">
            <v>11176.98</v>
          </cell>
          <cell r="H2117">
            <v>66.83</v>
          </cell>
          <cell r="I2117">
            <v>33700</v>
          </cell>
          <cell r="J2117">
            <v>22523.02</v>
          </cell>
        </row>
        <row r="2118">
          <cell r="A2118">
            <v>1732200140</v>
          </cell>
          <cell r="B2118" t="str">
            <v>השתתפות באחזקת רכב</v>
          </cell>
          <cell r="C2118">
            <v>106400</v>
          </cell>
          <cell r="D2118">
            <v>97837.79</v>
          </cell>
          <cell r="E2118">
            <v>0</v>
          </cell>
          <cell r="F2118">
            <v>97837.79</v>
          </cell>
          <cell r="G2118">
            <v>8562.2099999999991</v>
          </cell>
          <cell r="H2118">
            <v>91.95</v>
          </cell>
          <cell r="I2118">
            <v>106400</v>
          </cell>
          <cell r="J2118">
            <v>97837.79</v>
          </cell>
        </row>
        <row r="2119">
          <cell r="A2119">
            <v>1732200253</v>
          </cell>
          <cell r="B2119" t="str">
            <v>עובדים חיצוניים</v>
          </cell>
          <cell r="C2119">
            <v>0</v>
          </cell>
          <cell r="D2119">
            <v>0</v>
          </cell>
          <cell r="E2119">
            <v>0</v>
          </cell>
          <cell r="F2119">
            <v>0</v>
          </cell>
          <cell r="G2119">
            <v>0</v>
          </cell>
          <cell r="H2119">
            <v>0</v>
          </cell>
          <cell r="I2119">
            <v>0</v>
          </cell>
          <cell r="J2119">
            <v>0</v>
          </cell>
        </row>
        <row r="2120">
          <cell r="A2120">
            <v>1732200350</v>
          </cell>
          <cell r="B2120" t="str">
            <v>ליסינג - 512-27-101</v>
          </cell>
          <cell r="C2120">
            <v>42000</v>
          </cell>
          <cell r="D2120">
            <v>42731.63</v>
          </cell>
          <cell r="E2120">
            <v>0</v>
          </cell>
          <cell r="F2120">
            <v>42731.63</v>
          </cell>
          <cell r="G2120">
            <v>-731.63</v>
          </cell>
          <cell r="H2120">
            <v>101.74</v>
          </cell>
          <cell r="I2120">
            <v>42000</v>
          </cell>
          <cell r="J2120">
            <v>42731.63</v>
          </cell>
        </row>
        <row r="2121">
          <cell r="A2121">
            <v>1732200351</v>
          </cell>
          <cell r="B2121" t="str">
            <v>הוצאות - 512-27-101</v>
          </cell>
          <cell r="C2121">
            <v>21000</v>
          </cell>
          <cell r="D2121">
            <v>23632.560000000001</v>
          </cell>
          <cell r="E2121">
            <v>0</v>
          </cell>
          <cell r="F2121">
            <v>23632.560000000001</v>
          </cell>
          <cell r="G2121">
            <v>-2632.56</v>
          </cell>
          <cell r="H2121">
            <v>112.53</v>
          </cell>
          <cell r="I2121">
            <v>21000</v>
          </cell>
          <cell r="J2121">
            <v>23632.560000000001</v>
          </cell>
        </row>
        <row r="2122">
          <cell r="A2122">
            <v>1732200471</v>
          </cell>
          <cell r="B2122" t="str">
            <v>מכשירי כתיבה</v>
          </cell>
          <cell r="C2122">
            <v>32300</v>
          </cell>
          <cell r="D2122">
            <v>31981.61</v>
          </cell>
          <cell r="E2122">
            <v>63.18</v>
          </cell>
          <cell r="F2122">
            <v>32044.79</v>
          </cell>
          <cell r="G2122">
            <v>255.21</v>
          </cell>
          <cell r="H2122">
            <v>99.2</v>
          </cell>
          <cell r="I2122">
            <v>32300</v>
          </cell>
          <cell r="J2122">
            <v>31981.61</v>
          </cell>
        </row>
        <row r="2123">
          <cell r="A2123">
            <v>1732200550</v>
          </cell>
          <cell r="B2123" t="str">
            <v>פירסומים</v>
          </cell>
          <cell r="C2123">
            <v>7740</v>
          </cell>
          <cell r="D2123">
            <v>3633</v>
          </cell>
          <cell r="E2123">
            <v>0</v>
          </cell>
          <cell r="F2123">
            <v>3633</v>
          </cell>
          <cell r="G2123">
            <v>4107</v>
          </cell>
          <cell r="H2123">
            <v>46.93</v>
          </cell>
          <cell r="I2123">
            <v>8600</v>
          </cell>
          <cell r="J2123">
            <v>3633</v>
          </cell>
        </row>
        <row r="2124">
          <cell r="A2124">
            <v>1732200561</v>
          </cell>
          <cell r="B2124" t="str">
            <v>שיכפולים</v>
          </cell>
          <cell r="C2124">
            <v>720</v>
          </cell>
          <cell r="D2124">
            <v>0</v>
          </cell>
          <cell r="E2124">
            <v>0</v>
          </cell>
          <cell r="F2124">
            <v>0</v>
          </cell>
          <cell r="G2124">
            <v>720</v>
          </cell>
          <cell r="H2124">
            <v>0</v>
          </cell>
          <cell r="I2124">
            <v>800</v>
          </cell>
          <cell r="J2124">
            <v>0</v>
          </cell>
        </row>
        <row r="2125">
          <cell r="A2125">
            <v>1732200562</v>
          </cell>
          <cell r="B2125" t="str">
            <v>הדפסות</v>
          </cell>
          <cell r="C2125">
            <v>23130</v>
          </cell>
          <cell r="D2125">
            <v>9740.4</v>
          </cell>
          <cell r="E2125">
            <v>4680</v>
          </cell>
          <cell r="F2125">
            <v>14420.4</v>
          </cell>
          <cell r="G2125">
            <v>8709.6</v>
          </cell>
          <cell r="H2125">
            <v>62.34</v>
          </cell>
          <cell r="I2125">
            <v>25700</v>
          </cell>
          <cell r="J2125">
            <v>9740.4</v>
          </cell>
        </row>
        <row r="2126">
          <cell r="A2126">
            <v>1732200580</v>
          </cell>
          <cell r="B2126" t="str">
            <v>יעוץ חיצוני</v>
          </cell>
          <cell r="C2126">
            <v>8100</v>
          </cell>
          <cell r="D2126">
            <v>0</v>
          </cell>
          <cell r="E2126">
            <v>0</v>
          </cell>
          <cell r="F2126">
            <v>0</v>
          </cell>
          <cell r="G2126">
            <v>8100</v>
          </cell>
          <cell r="H2126">
            <v>0</v>
          </cell>
          <cell r="I2126">
            <v>9000</v>
          </cell>
          <cell r="J2126">
            <v>0</v>
          </cell>
        </row>
        <row r="2127">
          <cell r="A2127">
            <v>1732200581</v>
          </cell>
          <cell r="B2127" t="str">
            <v>פיקוח ואחזקת סככות אוטובוס</v>
          </cell>
          <cell r="C2127">
            <v>0</v>
          </cell>
          <cell r="D2127">
            <v>0</v>
          </cell>
          <cell r="E2127">
            <v>0</v>
          </cell>
          <cell r="F2127">
            <v>0</v>
          </cell>
          <cell r="G2127">
            <v>0</v>
          </cell>
          <cell r="H2127">
            <v>0</v>
          </cell>
          <cell r="I2127">
            <v>0</v>
          </cell>
          <cell r="J2127">
            <v>0</v>
          </cell>
        </row>
        <row r="2128">
          <cell r="A2128">
            <v>1732200585</v>
          </cell>
          <cell r="B2128" t="str">
            <v>משפטי שילוט</v>
          </cell>
          <cell r="C2128">
            <v>115000</v>
          </cell>
          <cell r="D2128">
            <v>68727.11</v>
          </cell>
          <cell r="E2128">
            <v>31530</v>
          </cell>
          <cell r="F2128">
            <v>100257.11</v>
          </cell>
          <cell r="G2128">
            <v>14742.89</v>
          </cell>
          <cell r="H2128">
            <v>87.18</v>
          </cell>
          <cell r="I2128">
            <v>115000</v>
          </cell>
          <cell r="J2128">
            <v>68727.11</v>
          </cell>
        </row>
        <row r="2129">
          <cell r="A2129">
            <v>1732200754</v>
          </cell>
          <cell r="B2129" t="str">
            <v>אחז' והחלפת לוחות שכונתיים</v>
          </cell>
          <cell r="C2129">
            <v>142200</v>
          </cell>
          <cell r="D2129">
            <v>92115</v>
          </cell>
          <cell r="E2129">
            <v>0</v>
          </cell>
          <cell r="F2129">
            <v>92115</v>
          </cell>
          <cell r="G2129">
            <v>50085</v>
          </cell>
          <cell r="H2129">
            <v>64.77</v>
          </cell>
          <cell r="I2129">
            <v>158000</v>
          </cell>
          <cell r="J2129">
            <v>92115</v>
          </cell>
        </row>
        <row r="2130">
          <cell r="A2130">
            <v>1732200755</v>
          </cell>
          <cell r="B2130" t="str">
            <v>אחז' מספרים לבתים</v>
          </cell>
          <cell r="C2130">
            <v>0</v>
          </cell>
          <cell r="D2130">
            <v>0</v>
          </cell>
          <cell r="E2130">
            <v>0</v>
          </cell>
          <cell r="F2130">
            <v>0</v>
          </cell>
          <cell r="G2130">
            <v>0</v>
          </cell>
          <cell r="H2130">
            <v>0</v>
          </cell>
          <cell r="I2130">
            <v>0</v>
          </cell>
          <cell r="J2130">
            <v>0</v>
          </cell>
        </row>
        <row r="2131">
          <cell r="A2131">
            <v>1732200757</v>
          </cell>
          <cell r="B2131" t="str">
            <v>מספרים לבתים חדשים</v>
          </cell>
          <cell r="C2131">
            <v>1620</v>
          </cell>
          <cell r="D2131">
            <v>0</v>
          </cell>
          <cell r="E2131">
            <v>0</v>
          </cell>
          <cell r="F2131">
            <v>0</v>
          </cell>
          <cell r="G2131">
            <v>1620</v>
          </cell>
          <cell r="H2131">
            <v>0</v>
          </cell>
          <cell r="I2131">
            <v>1800</v>
          </cell>
          <cell r="J2131">
            <v>0</v>
          </cell>
        </row>
        <row r="2132">
          <cell r="A2132">
            <v>1732200758</v>
          </cell>
          <cell r="B2132" t="str">
            <v>החלפת לוחות מודעות</v>
          </cell>
          <cell r="C2132">
            <v>0</v>
          </cell>
          <cell r="D2132">
            <v>0</v>
          </cell>
          <cell r="E2132">
            <v>0</v>
          </cell>
          <cell r="F2132">
            <v>0</v>
          </cell>
          <cell r="G2132">
            <v>0</v>
          </cell>
          <cell r="H2132">
            <v>0</v>
          </cell>
          <cell r="I2132">
            <v>0</v>
          </cell>
          <cell r="J2132">
            <v>0</v>
          </cell>
        </row>
        <row r="2133">
          <cell r="A2133">
            <v>1732200759</v>
          </cell>
          <cell r="B2133" t="str">
            <v>מפות עירוניות</v>
          </cell>
          <cell r="C2133">
            <v>360</v>
          </cell>
          <cell r="D2133">
            <v>0</v>
          </cell>
          <cell r="E2133">
            <v>0</v>
          </cell>
          <cell r="F2133">
            <v>0</v>
          </cell>
          <cell r="G2133">
            <v>360</v>
          </cell>
          <cell r="H2133">
            <v>0</v>
          </cell>
          <cell r="I2133">
            <v>400</v>
          </cell>
          <cell r="J2133">
            <v>0</v>
          </cell>
        </row>
        <row r="2134">
          <cell r="A2134">
            <v>1732200760</v>
          </cell>
          <cell r="B2134" t="str">
            <v>הצבת סככות אוטובוס</v>
          </cell>
          <cell r="C2134">
            <v>0</v>
          </cell>
          <cell r="D2134">
            <v>0</v>
          </cell>
          <cell r="E2134">
            <v>0</v>
          </cell>
          <cell r="F2134">
            <v>0</v>
          </cell>
          <cell r="G2134">
            <v>0</v>
          </cell>
          <cell r="H2134">
            <v>0</v>
          </cell>
          <cell r="I2134">
            <v>0</v>
          </cell>
          <cell r="J2134">
            <v>0</v>
          </cell>
        </row>
        <row r="2135">
          <cell r="A2135">
            <v>1732200780</v>
          </cell>
          <cell r="B2135" t="str">
            <v>אחזקת ינשולים</v>
          </cell>
          <cell r="C2135">
            <v>0</v>
          </cell>
          <cell r="D2135">
            <v>0</v>
          </cell>
          <cell r="E2135">
            <v>0</v>
          </cell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</row>
        <row r="2136">
          <cell r="A2136">
            <v>1732200850</v>
          </cell>
          <cell r="B2136" t="str">
            <v>שרות לאומי</v>
          </cell>
          <cell r="C2136">
            <v>0</v>
          </cell>
          <cell r="D2136">
            <v>0</v>
          </cell>
          <cell r="E2136">
            <v>0</v>
          </cell>
          <cell r="F2136">
            <v>0</v>
          </cell>
          <cell r="G2136">
            <v>0</v>
          </cell>
          <cell r="H2136">
            <v>0</v>
          </cell>
          <cell r="I2136">
            <v>0</v>
          </cell>
          <cell r="J2136">
            <v>0</v>
          </cell>
        </row>
        <row r="2137">
          <cell r="A2137">
            <v>1732200931</v>
          </cell>
          <cell r="B2137" t="str">
            <v>התקנת מתקנים</v>
          </cell>
          <cell r="C2137">
            <v>0</v>
          </cell>
          <cell r="D2137">
            <v>0</v>
          </cell>
          <cell r="E2137">
            <v>0</v>
          </cell>
          <cell r="F2137">
            <v>0</v>
          </cell>
          <cell r="G2137">
            <v>0</v>
          </cell>
          <cell r="H2137">
            <v>0</v>
          </cell>
          <cell r="I2137">
            <v>0</v>
          </cell>
          <cell r="J2137">
            <v>0</v>
          </cell>
        </row>
        <row r="2138">
          <cell r="A2138">
            <v>1732200932</v>
          </cell>
          <cell r="B2138" t="str">
            <v>התקנת ואחזקת שילוט</v>
          </cell>
          <cell r="C2138">
            <v>217500</v>
          </cell>
          <cell r="D2138">
            <v>198923.08</v>
          </cell>
          <cell r="E2138">
            <v>34629.22</v>
          </cell>
          <cell r="F2138">
            <v>233552.3</v>
          </cell>
          <cell r="G2138">
            <v>-16052.3</v>
          </cell>
          <cell r="H2138">
            <v>107.38</v>
          </cell>
          <cell r="I2138">
            <v>217500</v>
          </cell>
          <cell r="J2138">
            <v>198923.08</v>
          </cell>
        </row>
        <row r="2139">
          <cell r="A2139">
            <v>1732200933</v>
          </cell>
          <cell r="B2139" t="str">
            <v>ציוד בטיחותי אישי</v>
          </cell>
          <cell r="C2139">
            <v>2160</v>
          </cell>
          <cell r="D2139">
            <v>234</v>
          </cell>
          <cell r="E2139">
            <v>0</v>
          </cell>
          <cell r="F2139">
            <v>234</v>
          </cell>
          <cell r="G2139">
            <v>1926</v>
          </cell>
          <cell r="H2139">
            <v>10.83</v>
          </cell>
          <cell r="I2139">
            <v>2400</v>
          </cell>
          <cell r="J2139">
            <v>234</v>
          </cell>
        </row>
        <row r="2140">
          <cell r="A2140">
            <v>1732200961</v>
          </cell>
          <cell r="B2140" t="str">
            <v>רז'פעולות ורכישות</v>
          </cell>
          <cell r="C2140">
            <v>0</v>
          </cell>
          <cell r="D2140">
            <v>0</v>
          </cell>
          <cell r="E2140">
            <v>0</v>
          </cell>
          <cell r="F2140">
            <v>0</v>
          </cell>
          <cell r="G2140">
            <v>0</v>
          </cell>
          <cell r="H2140">
            <v>0</v>
          </cell>
          <cell r="I2140">
            <v>0</v>
          </cell>
          <cell r="J2140">
            <v>0</v>
          </cell>
        </row>
        <row r="2141">
          <cell r="A2141">
            <v>1732300757</v>
          </cell>
          <cell r="B2141" t="str">
            <v>הדבקת מודעות - קבלן</v>
          </cell>
          <cell r="C2141">
            <v>9000</v>
          </cell>
          <cell r="D2141">
            <v>3089</v>
          </cell>
          <cell r="E2141">
            <v>11582.8</v>
          </cell>
          <cell r="F2141">
            <v>14671.8</v>
          </cell>
          <cell r="G2141">
            <v>-5671.8</v>
          </cell>
          <cell r="H2141">
            <v>163.02000000000001</v>
          </cell>
          <cell r="I2141">
            <v>10000</v>
          </cell>
          <cell r="J2141">
            <v>3089</v>
          </cell>
        </row>
        <row r="2142">
          <cell r="A2142">
            <v>1732400000</v>
          </cell>
          <cell r="B2142" t="str">
            <v>אגף תנועה</v>
          </cell>
          <cell r="C2142">
            <v>0</v>
          </cell>
          <cell r="D2142">
            <v>0</v>
          </cell>
          <cell r="E2142">
            <v>0</v>
          </cell>
          <cell r="F2142">
            <v>0</v>
          </cell>
          <cell r="G2142">
            <v>0</v>
          </cell>
          <cell r="H2142">
            <v>0</v>
          </cell>
          <cell r="I2142">
            <v>0</v>
          </cell>
          <cell r="J2142">
            <v>0</v>
          </cell>
        </row>
        <row r="2143">
          <cell r="A2143">
            <v>1732400110</v>
          </cell>
          <cell r="B2143" t="str">
            <v>השכר הקובע-תקציבית</v>
          </cell>
          <cell r="C2143">
            <v>229600</v>
          </cell>
          <cell r="D2143">
            <v>232081.26</v>
          </cell>
          <cell r="E2143">
            <v>0</v>
          </cell>
          <cell r="F2143">
            <v>232081.26</v>
          </cell>
          <cell r="G2143">
            <v>-2481.2600000000002</v>
          </cell>
          <cell r="H2143">
            <v>101.08</v>
          </cell>
          <cell r="I2143">
            <v>229600</v>
          </cell>
          <cell r="J2143">
            <v>232081.26</v>
          </cell>
        </row>
        <row r="2144">
          <cell r="A2144">
            <v>1732400119</v>
          </cell>
          <cell r="B2144" t="str">
            <v>השכר הקובע-צוברת</v>
          </cell>
          <cell r="C2144">
            <v>1724500</v>
          </cell>
          <cell r="D2144">
            <v>1608649.48</v>
          </cell>
          <cell r="E2144">
            <v>0</v>
          </cell>
          <cell r="F2144">
            <v>1608649.48</v>
          </cell>
          <cell r="G2144">
            <v>115850.52</v>
          </cell>
          <cell r="H2144">
            <v>93.28</v>
          </cell>
          <cell r="I2144">
            <v>1724500</v>
          </cell>
          <cell r="J2144">
            <v>1608649.48</v>
          </cell>
        </row>
        <row r="2145">
          <cell r="A2145">
            <v>1732400122</v>
          </cell>
          <cell r="B2145" t="str">
            <v>ביגוד</v>
          </cell>
          <cell r="C2145">
            <v>11500</v>
          </cell>
          <cell r="D2145">
            <v>16287.19</v>
          </cell>
          <cell r="E2145">
            <v>0</v>
          </cell>
          <cell r="F2145">
            <v>16287.19</v>
          </cell>
          <cell r="G2145">
            <v>-4787.1899999999996</v>
          </cell>
          <cell r="H2145">
            <v>141.62</v>
          </cell>
          <cell r="I2145">
            <v>11500</v>
          </cell>
          <cell r="J2145">
            <v>16287.19</v>
          </cell>
        </row>
        <row r="2146">
          <cell r="A2146">
            <v>1732400126</v>
          </cell>
          <cell r="B2146" t="str">
            <v>דמי הבראה</v>
          </cell>
          <cell r="C2146">
            <v>25700</v>
          </cell>
          <cell r="D2146">
            <v>39236.449999999997</v>
          </cell>
          <cell r="E2146">
            <v>0</v>
          </cell>
          <cell r="F2146">
            <v>39236.449999999997</v>
          </cell>
          <cell r="G2146">
            <v>-13536.45</v>
          </cell>
          <cell r="H2146">
            <v>152.66999999999999</v>
          </cell>
          <cell r="I2146">
            <v>25700</v>
          </cell>
          <cell r="J2146">
            <v>39236.449999999997</v>
          </cell>
        </row>
        <row r="2147">
          <cell r="A2147">
            <v>1732400130</v>
          </cell>
          <cell r="B2147" t="str">
            <v>שעות נוספות</v>
          </cell>
          <cell r="C2147">
            <v>30000</v>
          </cell>
          <cell r="D2147">
            <v>27865.18</v>
          </cell>
          <cell r="E2147">
            <v>0</v>
          </cell>
          <cell r="F2147">
            <v>27865.18</v>
          </cell>
          <cell r="G2147">
            <v>2134.8200000000002</v>
          </cell>
          <cell r="H2147">
            <v>92.88</v>
          </cell>
          <cell r="I2147">
            <v>30000</v>
          </cell>
          <cell r="J2147">
            <v>27865.18</v>
          </cell>
        </row>
        <row r="2148">
          <cell r="A2148">
            <v>1732400140</v>
          </cell>
          <cell r="B2148" t="str">
            <v>השתתפות באחזקת רכב</v>
          </cell>
          <cell r="C2148">
            <v>73300</v>
          </cell>
          <cell r="D2148">
            <v>159089.84</v>
          </cell>
          <cell r="E2148">
            <v>0</v>
          </cell>
          <cell r="F2148">
            <v>159089.84</v>
          </cell>
          <cell r="G2148">
            <v>-85789.84</v>
          </cell>
          <cell r="H2148">
            <v>217.03</v>
          </cell>
          <cell r="I2148">
            <v>73300</v>
          </cell>
          <cell r="J2148">
            <v>159089.84</v>
          </cell>
        </row>
        <row r="2149">
          <cell r="A2149">
            <v>1732400253</v>
          </cell>
          <cell r="B2149" t="str">
            <v>עובדים חיצוניים</v>
          </cell>
          <cell r="C2149">
            <v>0</v>
          </cell>
          <cell r="D2149">
            <v>27942.639999999999</v>
          </cell>
          <cell r="E2149">
            <v>0</v>
          </cell>
          <cell r="F2149">
            <v>27942.639999999999</v>
          </cell>
          <cell r="G2149">
            <v>-27942.639999999999</v>
          </cell>
          <cell r="H2149">
            <v>0</v>
          </cell>
          <cell r="I2149">
            <v>0</v>
          </cell>
          <cell r="J2149">
            <v>27942.639999999999</v>
          </cell>
        </row>
        <row r="2150">
          <cell r="A2150">
            <v>1732400350</v>
          </cell>
          <cell r="B2150" t="str">
            <v>ליסינג - 244-30-701</v>
          </cell>
          <cell r="C2150">
            <v>84000</v>
          </cell>
          <cell r="D2150">
            <v>47815.1</v>
          </cell>
          <cell r="E2150">
            <v>0</v>
          </cell>
          <cell r="F2150">
            <v>47815.1</v>
          </cell>
          <cell r="G2150">
            <v>36184.9</v>
          </cell>
          <cell r="H2150">
            <v>56.92</v>
          </cell>
          <cell r="I2150">
            <v>84000</v>
          </cell>
          <cell r="J2150">
            <v>47815.1</v>
          </cell>
        </row>
        <row r="2151">
          <cell r="A2151">
            <v>1732400351</v>
          </cell>
          <cell r="B2151" t="str">
            <v>הוצאות - 244-30-701</v>
          </cell>
          <cell r="C2151">
            <v>36000</v>
          </cell>
          <cell r="D2151">
            <v>23437.279999999999</v>
          </cell>
          <cell r="E2151">
            <v>0</v>
          </cell>
          <cell r="F2151">
            <v>23437.279999999999</v>
          </cell>
          <cell r="G2151">
            <v>12562.72</v>
          </cell>
          <cell r="H2151">
            <v>65.099999999999994</v>
          </cell>
          <cell r="I2151">
            <v>36000</v>
          </cell>
          <cell r="J2151">
            <v>23437.279999999999</v>
          </cell>
        </row>
        <row r="2152">
          <cell r="A2152">
            <v>1732400470</v>
          </cell>
          <cell r="B2152" t="str">
            <v>אחזקת מכונות משרד</v>
          </cell>
          <cell r="C2152">
            <v>1260</v>
          </cell>
          <cell r="D2152">
            <v>279.29000000000002</v>
          </cell>
          <cell r="E2152">
            <v>71.709999999999994</v>
          </cell>
          <cell r="F2152">
            <v>351</v>
          </cell>
          <cell r="G2152">
            <v>909</v>
          </cell>
          <cell r="H2152">
            <v>27.85</v>
          </cell>
          <cell r="I2152">
            <v>1400</v>
          </cell>
          <cell r="J2152">
            <v>279.29000000000002</v>
          </cell>
        </row>
        <row r="2153">
          <cell r="A2153">
            <v>1732400471</v>
          </cell>
          <cell r="B2153" t="str">
            <v>מכשירי כתיבה</v>
          </cell>
          <cell r="C2153">
            <v>10000</v>
          </cell>
          <cell r="D2153">
            <v>9847.32</v>
          </cell>
          <cell r="E2153">
            <v>0</v>
          </cell>
          <cell r="F2153">
            <v>9847.32</v>
          </cell>
          <cell r="G2153">
            <v>152.68</v>
          </cell>
          <cell r="H2153">
            <v>98.47</v>
          </cell>
          <cell r="I2153">
            <v>10000</v>
          </cell>
          <cell r="J2153">
            <v>9847.32</v>
          </cell>
        </row>
        <row r="2154">
          <cell r="A2154">
            <v>1732400511</v>
          </cell>
          <cell r="B2154" t="str">
            <v>אירוח וכיבוד</v>
          </cell>
          <cell r="C2154">
            <v>1400</v>
          </cell>
          <cell r="D2154">
            <v>894.03</v>
          </cell>
          <cell r="E2154">
            <v>0</v>
          </cell>
          <cell r="F2154">
            <v>894.03</v>
          </cell>
          <cell r="G2154">
            <v>505.97</v>
          </cell>
          <cell r="H2154">
            <v>63.85</v>
          </cell>
          <cell r="I2154">
            <v>1400</v>
          </cell>
          <cell r="J2154">
            <v>894.03</v>
          </cell>
        </row>
        <row r="2155">
          <cell r="A2155">
            <v>1732400512</v>
          </cell>
          <cell r="B2155" t="str">
            <v>נסיעות ואש"ל</v>
          </cell>
          <cell r="C2155">
            <v>900</v>
          </cell>
          <cell r="D2155">
            <v>411</v>
          </cell>
          <cell r="E2155">
            <v>0</v>
          </cell>
          <cell r="F2155">
            <v>411</v>
          </cell>
          <cell r="G2155">
            <v>489</v>
          </cell>
          <cell r="H2155">
            <v>45.66</v>
          </cell>
          <cell r="I2155">
            <v>1000</v>
          </cell>
          <cell r="J2155">
            <v>411</v>
          </cell>
        </row>
        <row r="2156">
          <cell r="A2156">
            <v>1732400561</v>
          </cell>
          <cell r="B2156" t="str">
            <v>שיכפולים</v>
          </cell>
          <cell r="C2156">
            <v>900</v>
          </cell>
          <cell r="D2156">
            <v>165</v>
          </cell>
          <cell r="E2156">
            <v>0</v>
          </cell>
          <cell r="F2156">
            <v>165</v>
          </cell>
          <cell r="G2156">
            <v>735</v>
          </cell>
          <cell r="H2156">
            <v>18.329999999999998</v>
          </cell>
          <cell r="I2156">
            <v>1000</v>
          </cell>
          <cell r="J2156">
            <v>165</v>
          </cell>
        </row>
        <row r="2157">
          <cell r="A2157">
            <v>1732400580</v>
          </cell>
          <cell r="B2157" t="str">
            <v>יעוץ חיצוני</v>
          </cell>
          <cell r="C2157">
            <v>499230</v>
          </cell>
          <cell r="D2157">
            <v>539897.63</v>
          </cell>
          <cell r="E2157">
            <v>5373.22</v>
          </cell>
          <cell r="F2157">
            <v>545270.85</v>
          </cell>
          <cell r="G2157">
            <v>-46040.85</v>
          </cell>
          <cell r="H2157">
            <v>109.22</v>
          </cell>
          <cell r="I2157">
            <v>554700</v>
          </cell>
          <cell r="J2157">
            <v>539897.63</v>
          </cell>
        </row>
        <row r="2158">
          <cell r="A2158">
            <v>1732400581</v>
          </cell>
          <cell r="B2158" t="str">
            <v>סריקת תוכניות</v>
          </cell>
          <cell r="C2158">
            <v>21420</v>
          </cell>
          <cell r="D2158">
            <v>196</v>
          </cell>
          <cell r="E2158">
            <v>0</v>
          </cell>
          <cell r="F2158">
            <v>196</v>
          </cell>
          <cell r="G2158">
            <v>21224</v>
          </cell>
          <cell r="H2158">
            <v>0.91</v>
          </cell>
          <cell r="I2158">
            <v>23800</v>
          </cell>
          <cell r="J2158">
            <v>196</v>
          </cell>
        </row>
        <row r="2159">
          <cell r="A2159">
            <v>1732400582</v>
          </cell>
          <cell r="B2159" t="str">
            <v>בדיקת רופא-חנית נכים</v>
          </cell>
          <cell r="C2159">
            <v>64170</v>
          </cell>
          <cell r="D2159">
            <v>46683</v>
          </cell>
          <cell r="E2159">
            <v>14332.5</v>
          </cell>
          <cell r="F2159">
            <v>61015.5</v>
          </cell>
          <cell r="G2159">
            <v>3154.5</v>
          </cell>
          <cell r="H2159">
            <v>95.08</v>
          </cell>
          <cell r="I2159">
            <v>71300</v>
          </cell>
          <cell r="J2159">
            <v>46683</v>
          </cell>
        </row>
        <row r="2160">
          <cell r="A2160">
            <v>1732400583</v>
          </cell>
          <cell r="B2160" t="str">
            <v>יעוץ-סככות אוטובוס</v>
          </cell>
          <cell r="C2160">
            <v>0</v>
          </cell>
          <cell r="D2160">
            <v>0</v>
          </cell>
          <cell r="E2160">
            <v>0</v>
          </cell>
          <cell r="F2160">
            <v>0</v>
          </cell>
          <cell r="G2160">
            <v>0</v>
          </cell>
          <cell r="H2160">
            <v>0</v>
          </cell>
          <cell r="I2160">
            <v>0</v>
          </cell>
          <cell r="J2160">
            <v>0</v>
          </cell>
        </row>
        <row r="2161">
          <cell r="A2161">
            <v>1732400584</v>
          </cell>
          <cell r="B2161" t="str">
            <v>הזנת נתונים למחשב</v>
          </cell>
          <cell r="C2161">
            <v>146700</v>
          </cell>
          <cell r="D2161">
            <v>149111.82</v>
          </cell>
          <cell r="E2161">
            <v>0</v>
          </cell>
          <cell r="F2161">
            <v>149111.82</v>
          </cell>
          <cell r="G2161">
            <v>-2411.8200000000002</v>
          </cell>
          <cell r="H2161">
            <v>101.64</v>
          </cell>
          <cell r="I2161">
            <v>163000</v>
          </cell>
          <cell r="J2161">
            <v>149111.82</v>
          </cell>
        </row>
        <row r="2162">
          <cell r="A2162">
            <v>1732400744</v>
          </cell>
          <cell r="B2162" t="str">
            <v>מדים וציוד</v>
          </cell>
          <cell r="C2162">
            <v>2160</v>
          </cell>
          <cell r="D2162">
            <v>0</v>
          </cell>
          <cell r="E2162">
            <v>0</v>
          </cell>
          <cell r="F2162">
            <v>0</v>
          </cell>
          <cell r="G2162">
            <v>2160</v>
          </cell>
          <cell r="H2162">
            <v>0</v>
          </cell>
          <cell r="I2162">
            <v>2400</v>
          </cell>
          <cell r="J2162">
            <v>0</v>
          </cell>
        </row>
        <row r="2163">
          <cell r="A2163">
            <v>1732400757</v>
          </cell>
          <cell r="B2163" t="str">
            <v>אחזקת רמזורים</v>
          </cell>
          <cell r="C2163">
            <v>1480000</v>
          </cell>
          <cell r="D2163">
            <v>821931.84</v>
          </cell>
          <cell r="E2163">
            <v>193252.08</v>
          </cell>
          <cell r="F2163">
            <v>1015183.92</v>
          </cell>
          <cell r="G2163">
            <v>464816.08</v>
          </cell>
          <cell r="H2163">
            <v>68.59</v>
          </cell>
          <cell r="I2163">
            <v>1480000</v>
          </cell>
          <cell r="J2163">
            <v>821931.84</v>
          </cell>
        </row>
        <row r="2164">
          <cell r="A2164">
            <v>1732400758</v>
          </cell>
          <cell r="B2164" t="str">
            <v>תכנון תנועה+רמזורים</v>
          </cell>
          <cell r="C2164">
            <v>150300</v>
          </cell>
          <cell r="D2164">
            <v>0</v>
          </cell>
          <cell r="E2164">
            <v>0</v>
          </cell>
          <cell r="F2164">
            <v>0</v>
          </cell>
          <cell r="G2164">
            <v>150300</v>
          </cell>
          <cell r="H2164">
            <v>0</v>
          </cell>
          <cell r="I2164">
            <v>167000</v>
          </cell>
          <cell r="J2164">
            <v>0</v>
          </cell>
        </row>
        <row r="2165">
          <cell r="A2165">
            <v>1732400759</v>
          </cell>
          <cell r="B2165" t="str">
            <v>אח' תמרור:ג-7 ה-8</v>
          </cell>
          <cell r="C2165">
            <v>337500</v>
          </cell>
          <cell r="D2165">
            <v>232296.4</v>
          </cell>
          <cell r="E2165">
            <v>20473.400000000001</v>
          </cell>
          <cell r="F2165">
            <v>252769.8</v>
          </cell>
          <cell r="G2165">
            <v>84730.2</v>
          </cell>
          <cell r="H2165">
            <v>74.89</v>
          </cell>
          <cell r="I2165">
            <v>375000</v>
          </cell>
          <cell r="J2165">
            <v>232296.4</v>
          </cell>
        </row>
        <row r="2166">
          <cell r="A2166">
            <v>1732400936</v>
          </cell>
          <cell r="B2166" t="str">
            <v>פעולות לבטיחות בדרכים</v>
          </cell>
          <cell r="C2166">
            <v>0</v>
          </cell>
          <cell r="D2166">
            <v>0</v>
          </cell>
          <cell r="E2166">
            <v>0</v>
          </cell>
          <cell r="F2166">
            <v>0</v>
          </cell>
          <cell r="G2166">
            <v>0</v>
          </cell>
          <cell r="H2166">
            <v>0</v>
          </cell>
          <cell r="I2166">
            <v>0</v>
          </cell>
          <cell r="J2166">
            <v>0</v>
          </cell>
        </row>
        <row r="2167">
          <cell r="A2167">
            <v>1733000110</v>
          </cell>
          <cell r="B2167" t="str">
            <v>השכר הקובע-תקציבית</v>
          </cell>
          <cell r="C2167">
            <v>228100</v>
          </cell>
          <cell r="D2167">
            <v>157370.89000000001</v>
          </cell>
          <cell r="E2167">
            <v>0</v>
          </cell>
          <cell r="F2167">
            <v>157370.89000000001</v>
          </cell>
          <cell r="G2167">
            <v>70729.11</v>
          </cell>
          <cell r="H2167">
            <v>68.989999999999995</v>
          </cell>
          <cell r="I2167">
            <v>228100</v>
          </cell>
          <cell r="J2167">
            <v>157370.89000000001</v>
          </cell>
        </row>
        <row r="2168">
          <cell r="A2168">
            <v>1733000119</v>
          </cell>
          <cell r="B2168" t="str">
            <v>השכר הקובע-צוברת</v>
          </cell>
          <cell r="C2168">
            <v>4150500</v>
          </cell>
          <cell r="D2168">
            <v>4185228.56</v>
          </cell>
          <cell r="E2168">
            <v>0</v>
          </cell>
          <cell r="F2168">
            <v>4185228.56</v>
          </cell>
          <cell r="G2168">
            <v>-34728.559999999998</v>
          </cell>
          <cell r="H2168">
            <v>100.83</v>
          </cell>
          <cell r="I2168">
            <v>4150500</v>
          </cell>
          <cell r="J2168">
            <v>4185228.56</v>
          </cell>
        </row>
        <row r="2169">
          <cell r="A2169">
            <v>1733000122</v>
          </cell>
          <cell r="B2169" t="str">
            <v>ביגוד</v>
          </cell>
          <cell r="C2169">
            <v>48600</v>
          </cell>
          <cell r="D2169">
            <v>46040.26</v>
          </cell>
          <cell r="E2169">
            <v>0</v>
          </cell>
          <cell r="F2169">
            <v>46040.26</v>
          </cell>
          <cell r="G2169">
            <v>2559.7399999999998</v>
          </cell>
          <cell r="H2169">
            <v>94.73</v>
          </cell>
          <cell r="I2169">
            <v>48600</v>
          </cell>
          <cell r="J2169">
            <v>46040.26</v>
          </cell>
        </row>
        <row r="2170">
          <cell r="A2170">
            <v>1733000126</v>
          </cell>
          <cell r="B2170" t="str">
            <v>דמי הבראה</v>
          </cell>
          <cell r="C2170">
            <v>110400</v>
          </cell>
          <cell r="D2170">
            <v>112447.93</v>
          </cell>
          <cell r="E2170">
            <v>0</v>
          </cell>
          <cell r="F2170">
            <v>112447.93</v>
          </cell>
          <cell r="G2170">
            <v>-2047.93</v>
          </cell>
          <cell r="H2170">
            <v>101.85</v>
          </cell>
          <cell r="I2170">
            <v>110400</v>
          </cell>
          <cell r="J2170">
            <v>112447.93</v>
          </cell>
        </row>
        <row r="2171">
          <cell r="A2171">
            <v>1733000130</v>
          </cell>
          <cell r="B2171" t="str">
            <v>שעות נוספות</v>
          </cell>
          <cell r="C2171">
            <v>54400</v>
          </cell>
          <cell r="D2171">
            <v>1376.79</v>
          </cell>
          <cell r="E2171">
            <v>0</v>
          </cell>
          <cell r="F2171">
            <v>1376.79</v>
          </cell>
          <cell r="G2171">
            <v>53023.21</v>
          </cell>
          <cell r="H2171">
            <v>2.5299999999999998</v>
          </cell>
          <cell r="I2171">
            <v>54400</v>
          </cell>
          <cell r="J2171">
            <v>1376.79</v>
          </cell>
        </row>
        <row r="2172">
          <cell r="A2172">
            <v>1733000140</v>
          </cell>
          <cell r="B2172" t="str">
            <v>השתתפות באחזקת רכב</v>
          </cell>
          <cell r="C2172">
            <v>390800</v>
          </cell>
          <cell r="D2172">
            <v>465554.03</v>
          </cell>
          <cell r="E2172">
            <v>0</v>
          </cell>
          <cell r="F2172">
            <v>465554.03</v>
          </cell>
          <cell r="G2172">
            <v>-74754.03</v>
          </cell>
          <cell r="H2172">
            <v>119.12</v>
          </cell>
          <cell r="I2172">
            <v>390800</v>
          </cell>
          <cell r="J2172">
            <v>465554.03</v>
          </cell>
        </row>
        <row r="2173">
          <cell r="A2173">
            <v>1733000253</v>
          </cell>
          <cell r="B2173" t="str">
            <v>עובדים חיצוניים</v>
          </cell>
          <cell r="C2173">
            <v>105300</v>
          </cell>
          <cell r="D2173">
            <v>56015.63</v>
          </cell>
          <cell r="E2173">
            <v>0</v>
          </cell>
          <cell r="F2173">
            <v>56015.63</v>
          </cell>
          <cell r="G2173">
            <v>49284.37</v>
          </cell>
          <cell r="H2173">
            <v>53.19</v>
          </cell>
          <cell r="I2173">
            <v>105300</v>
          </cell>
          <cell r="J2173">
            <v>56015.63</v>
          </cell>
        </row>
        <row r="2174">
          <cell r="A2174">
            <v>1733000471</v>
          </cell>
          <cell r="B2174" t="str">
            <v>מכשירי כתיבה</v>
          </cell>
          <cell r="C2174">
            <v>28500</v>
          </cell>
          <cell r="D2174">
            <v>27995.31</v>
          </cell>
          <cell r="E2174">
            <v>249.21</v>
          </cell>
          <cell r="F2174">
            <v>28244.52</v>
          </cell>
          <cell r="G2174">
            <v>255.48</v>
          </cell>
          <cell r="H2174">
            <v>99.1</v>
          </cell>
          <cell r="I2174">
            <v>28500</v>
          </cell>
          <cell r="J2174">
            <v>27995.31</v>
          </cell>
        </row>
        <row r="2175">
          <cell r="A2175">
            <v>1733000511</v>
          </cell>
          <cell r="B2175" t="str">
            <v>אירוח וכיבוד</v>
          </cell>
          <cell r="C2175">
            <v>1400</v>
          </cell>
          <cell r="D2175">
            <v>1400</v>
          </cell>
          <cell r="E2175">
            <v>0</v>
          </cell>
          <cell r="F2175">
            <v>1400</v>
          </cell>
          <cell r="G2175">
            <v>0</v>
          </cell>
          <cell r="H2175">
            <v>100</v>
          </cell>
          <cell r="I2175">
            <v>1400</v>
          </cell>
          <cell r="J2175">
            <v>1400</v>
          </cell>
        </row>
        <row r="2176">
          <cell r="A2176">
            <v>1733000550</v>
          </cell>
          <cell r="B2176" t="str">
            <v>פירסומים ושילוט</v>
          </cell>
          <cell r="C2176">
            <v>6840</v>
          </cell>
          <cell r="D2176">
            <v>0</v>
          </cell>
          <cell r="E2176">
            <v>0</v>
          </cell>
          <cell r="F2176">
            <v>0</v>
          </cell>
          <cell r="G2176">
            <v>6840</v>
          </cell>
          <cell r="H2176">
            <v>0</v>
          </cell>
          <cell r="I2176">
            <v>7600</v>
          </cell>
          <cell r="J2176">
            <v>0</v>
          </cell>
        </row>
        <row r="2177">
          <cell r="A2177">
            <v>1733000561</v>
          </cell>
          <cell r="B2177" t="str">
            <v>שיכפולים</v>
          </cell>
          <cell r="C2177">
            <v>900</v>
          </cell>
          <cell r="D2177">
            <v>0</v>
          </cell>
          <cell r="E2177">
            <v>0</v>
          </cell>
          <cell r="F2177">
            <v>0</v>
          </cell>
          <cell r="G2177">
            <v>900</v>
          </cell>
          <cell r="H2177">
            <v>0</v>
          </cell>
          <cell r="I2177">
            <v>1000</v>
          </cell>
          <cell r="J2177">
            <v>0</v>
          </cell>
        </row>
        <row r="2178">
          <cell r="A2178">
            <v>1733000562</v>
          </cell>
          <cell r="B2178" t="str">
            <v>הדפסות</v>
          </cell>
          <cell r="C2178">
            <v>0</v>
          </cell>
          <cell r="D2178">
            <v>63</v>
          </cell>
          <cell r="E2178">
            <v>0</v>
          </cell>
          <cell r="F2178">
            <v>63</v>
          </cell>
          <cell r="G2178">
            <v>-63</v>
          </cell>
          <cell r="H2178">
            <v>0</v>
          </cell>
          <cell r="I2178">
            <v>0</v>
          </cell>
          <cell r="J2178">
            <v>63</v>
          </cell>
        </row>
        <row r="2179">
          <cell r="A2179">
            <v>1733000563</v>
          </cell>
          <cell r="B2179" t="str">
            <v>תיקי רישוי</v>
          </cell>
          <cell r="C2179">
            <v>0</v>
          </cell>
          <cell r="D2179">
            <v>0</v>
          </cell>
          <cell r="E2179">
            <v>0</v>
          </cell>
          <cell r="F2179">
            <v>0</v>
          </cell>
          <cell r="G2179">
            <v>0</v>
          </cell>
          <cell r="H2179">
            <v>0</v>
          </cell>
          <cell r="I2179">
            <v>0</v>
          </cell>
          <cell r="J2179">
            <v>0</v>
          </cell>
        </row>
        <row r="2180">
          <cell r="A2180">
            <v>1733000564</v>
          </cell>
          <cell r="B2180" t="str">
            <v>פרטיכל - משנה</v>
          </cell>
          <cell r="C2180">
            <v>12870</v>
          </cell>
          <cell r="D2180">
            <v>23577</v>
          </cell>
          <cell r="E2180">
            <v>0</v>
          </cell>
          <cell r="F2180">
            <v>23577</v>
          </cell>
          <cell r="G2180">
            <v>-10707</v>
          </cell>
          <cell r="H2180">
            <v>183.19</v>
          </cell>
          <cell r="I2180">
            <v>14300</v>
          </cell>
          <cell r="J2180">
            <v>23577</v>
          </cell>
        </row>
        <row r="2181">
          <cell r="A2181">
            <v>1733000565</v>
          </cell>
          <cell r="B2181" t="str">
            <v>כיבוד לוועדות משנה</v>
          </cell>
          <cell r="C2181">
            <v>0</v>
          </cell>
          <cell r="D2181">
            <v>0</v>
          </cell>
          <cell r="E2181">
            <v>0</v>
          </cell>
          <cell r="F2181">
            <v>0</v>
          </cell>
          <cell r="G2181">
            <v>0</v>
          </cell>
          <cell r="H2181">
            <v>0</v>
          </cell>
          <cell r="I2181">
            <v>0</v>
          </cell>
          <cell r="J2181">
            <v>0</v>
          </cell>
        </row>
        <row r="2182">
          <cell r="A2182">
            <v>1733000570</v>
          </cell>
          <cell r="B2182" t="str">
            <v>מיחשוב רישוי+הטלים</v>
          </cell>
          <cell r="C2182">
            <v>7400</v>
          </cell>
          <cell r="D2182">
            <v>6628.05</v>
          </cell>
          <cell r="E2182">
            <v>0</v>
          </cell>
          <cell r="F2182">
            <v>6628.05</v>
          </cell>
          <cell r="G2182">
            <v>771.95</v>
          </cell>
          <cell r="H2182">
            <v>89.56</v>
          </cell>
          <cell r="I2182">
            <v>7400</v>
          </cell>
          <cell r="J2182">
            <v>6628.05</v>
          </cell>
        </row>
        <row r="2183">
          <cell r="A2183">
            <v>1733000571</v>
          </cell>
          <cell r="B2183" t="str">
            <v>מיכון וענ"א</v>
          </cell>
          <cell r="C2183">
            <v>287730</v>
          </cell>
          <cell r="D2183">
            <v>319700</v>
          </cell>
          <cell r="E2183">
            <v>0</v>
          </cell>
          <cell r="F2183">
            <v>319700</v>
          </cell>
          <cell r="G2183">
            <v>-31970</v>
          </cell>
          <cell r="H2183">
            <v>111.11</v>
          </cell>
          <cell r="I2183">
            <v>319700</v>
          </cell>
          <cell r="J2183">
            <v>319700</v>
          </cell>
        </row>
        <row r="2184">
          <cell r="A2184">
            <v>1733000580</v>
          </cell>
          <cell r="B2184" t="str">
            <v>שכ"ט שמאים</v>
          </cell>
          <cell r="C2184">
            <v>1795500</v>
          </cell>
          <cell r="D2184">
            <v>871521.6</v>
          </cell>
          <cell r="E2184">
            <v>797104</v>
          </cell>
          <cell r="F2184">
            <v>1668625.6</v>
          </cell>
          <cell r="G2184">
            <v>126874.4</v>
          </cell>
          <cell r="H2184">
            <v>92.93</v>
          </cell>
          <cell r="I2184">
            <v>1995000</v>
          </cell>
          <cell r="J2184">
            <v>871521.6</v>
          </cell>
        </row>
        <row r="2185">
          <cell r="A2185">
            <v>1733000581</v>
          </cell>
          <cell r="B2185" t="str">
            <v>שכ"ט שמאים מכריעים</v>
          </cell>
          <cell r="C2185">
            <v>684000</v>
          </cell>
          <cell r="D2185">
            <v>453809.6</v>
          </cell>
          <cell r="E2185">
            <v>0</v>
          </cell>
          <cell r="F2185">
            <v>453809.6</v>
          </cell>
          <cell r="G2185">
            <v>230190.4</v>
          </cell>
          <cell r="H2185">
            <v>66.34</v>
          </cell>
          <cell r="I2185">
            <v>760000</v>
          </cell>
          <cell r="J2185">
            <v>453809.6</v>
          </cell>
        </row>
        <row r="2186">
          <cell r="A2186">
            <v>1733000758</v>
          </cell>
          <cell r="B2186" t="str">
            <v>מבנים מסוכנים</v>
          </cell>
          <cell r="C2186">
            <v>0</v>
          </cell>
          <cell r="D2186">
            <v>0</v>
          </cell>
          <cell r="E2186">
            <v>0</v>
          </cell>
          <cell r="F2186">
            <v>0</v>
          </cell>
          <cell r="G2186">
            <v>0</v>
          </cell>
          <cell r="H2186">
            <v>0</v>
          </cell>
          <cell r="I2186">
            <v>0</v>
          </cell>
          <cell r="J2186">
            <v>0</v>
          </cell>
        </row>
        <row r="2187">
          <cell r="A2187">
            <v>1733000931</v>
          </cell>
          <cell r="B2187" t="str">
            <v>חוברת מידע למתכנן</v>
          </cell>
          <cell r="C2187">
            <v>0</v>
          </cell>
          <cell r="D2187">
            <v>0</v>
          </cell>
          <cell r="E2187">
            <v>0</v>
          </cell>
          <cell r="F2187">
            <v>0</v>
          </cell>
          <cell r="G2187">
            <v>0</v>
          </cell>
          <cell r="H2187">
            <v>0</v>
          </cell>
          <cell r="I2187">
            <v>0</v>
          </cell>
          <cell r="J2187">
            <v>0</v>
          </cell>
        </row>
        <row r="2188">
          <cell r="A2188">
            <v>1733300110</v>
          </cell>
          <cell r="B2188" t="str">
            <v>השכר הקובע-תקציבית</v>
          </cell>
          <cell r="C2188">
            <v>263000</v>
          </cell>
          <cell r="D2188">
            <v>219099.7</v>
          </cell>
          <cell r="E2188">
            <v>0</v>
          </cell>
          <cell r="F2188">
            <v>219099.7</v>
          </cell>
          <cell r="G2188">
            <v>43900.3</v>
          </cell>
          <cell r="H2188">
            <v>83.3</v>
          </cell>
          <cell r="I2188">
            <v>263000</v>
          </cell>
          <cell r="J2188">
            <v>219099.7</v>
          </cell>
        </row>
        <row r="2189">
          <cell r="A2189">
            <v>1733300119</v>
          </cell>
          <cell r="B2189" t="str">
            <v>השכר הקובע-צוברת</v>
          </cell>
          <cell r="C2189">
            <v>2567400</v>
          </cell>
          <cell r="D2189">
            <v>2467506.91</v>
          </cell>
          <cell r="E2189">
            <v>0</v>
          </cell>
          <cell r="F2189">
            <v>2467506.91</v>
          </cell>
          <cell r="G2189">
            <v>99893.09</v>
          </cell>
          <cell r="H2189">
            <v>96.1</v>
          </cell>
          <cell r="I2189">
            <v>2567400</v>
          </cell>
          <cell r="J2189">
            <v>2467506.91</v>
          </cell>
        </row>
        <row r="2190">
          <cell r="A2190">
            <v>1733300122</v>
          </cell>
          <cell r="B2190" t="str">
            <v>ביגוד</v>
          </cell>
          <cell r="C2190">
            <v>28500</v>
          </cell>
          <cell r="D2190">
            <v>29938.61</v>
          </cell>
          <cell r="E2190">
            <v>0</v>
          </cell>
          <cell r="F2190">
            <v>29938.61</v>
          </cell>
          <cell r="G2190">
            <v>-1438.61</v>
          </cell>
          <cell r="H2190">
            <v>105.04</v>
          </cell>
          <cell r="I2190">
            <v>28500</v>
          </cell>
          <cell r="J2190">
            <v>29938.61</v>
          </cell>
        </row>
        <row r="2191">
          <cell r="A2191">
            <v>1733300126</v>
          </cell>
          <cell r="B2191" t="str">
            <v>דמי הבראה</v>
          </cell>
          <cell r="C2191">
            <v>64900</v>
          </cell>
          <cell r="D2191">
            <v>73037.34</v>
          </cell>
          <cell r="E2191">
            <v>0</v>
          </cell>
          <cell r="F2191">
            <v>73037.34</v>
          </cell>
          <cell r="G2191">
            <v>-8137.34</v>
          </cell>
          <cell r="H2191">
            <v>112.53</v>
          </cell>
          <cell r="I2191">
            <v>64900</v>
          </cell>
          <cell r="J2191">
            <v>73037.34</v>
          </cell>
        </row>
        <row r="2192">
          <cell r="A2192">
            <v>1733300130</v>
          </cell>
          <cell r="B2192" t="str">
            <v>שעות נוספות</v>
          </cell>
          <cell r="C2192">
            <v>130700</v>
          </cell>
          <cell r="D2192">
            <v>132932.49</v>
          </cell>
          <cell r="E2192">
            <v>0</v>
          </cell>
          <cell r="F2192">
            <v>132932.49</v>
          </cell>
          <cell r="G2192">
            <v>-2232.4899999999998</v>
          </cell>
          <cell r="H2192">
            <v>101.7</v>
          </cell>
          <cell r="I2192">
            <v>130700</v>
          </cell>
          <cell r="J2192">
            <v>132932.49</v>
          </cell>
        </row>
        <row r="2193">
          <cell r="A2193">
            <v>1733300140</v>
          </cell>
          <cell r="B2193" t="str">
            <v>השתתפות באחזקת רכב</v>
          </cell>
          <cell r="C2193">
            <v>322300</v>
          </cell>
          <cell r="D2193">
            <v>298923.92</v>
          </cell>
          <cell r="E2193">
            <v>0</v>
          </cell>
          <cell r="F2193">
            <v>298923.92</v>
          </cell>
          <cell r="G2193">
            <v>23376.080000000002</v>
          </cell>
          <cell r="H2193">
            <v>92.74</v>
          </cell>
          <cell r="I2193">
            <v>322300</v>
          </cell>
          <cell r="J2193">
            <v>298923.92</v>
          </cell>
        </row>
        <row r="2194">
          <cell r="A2194">
            <v>1733300253</v>
          </cell>
          <cell r="B2194" t="str">
            <v>עובדים חיצוניים</v>
          </cell>
          <cell r="C2194">
            <v>0</v>
          </cell>
          <cell r="D2194">
            <v>30734.95</v>
          </cell>
          <cell r="E2194">
            <v>0</v>
          </cell>
          <cell r="F2194">
            <v>30734.95</v>
          </cell>
          <cell r="G2194">
            <v>-30734.95</v>
          </cell>
          <cell r="H2194">
            <v>0</v>
          </cell>
          <cell r="I2194">
            <v>0</v>
          </cell>
          <cell r="J2194">
            <v>30734.95</v>
          </cell>
        </row>
        <row r="2195">
          <cell r="A2195">
            <v>1733300471</v>
          </cell>
          <cell r="B2195" t="str">
            <v>מכשירי כתיבה</v>
          </cell>
          <cell r="C2195">
            <v>23300</v>
          </cell>
          <cell r="D2195">
            <v>18680.759999999998</v>
          </cell>
          <cell r="E2195">
            <v>2054.52</v>
          </cell>
          <cell r="F2195">
            <v>20735.28</v>
          </cell>
          <cell r="G2195">
            <v>2564.7199999999998</v>
          </cell>
          <cell r="H2195">
            <v>88.99</v>
          </cell>
          <cell r="I2195">
            <v>23300</v>
          </cell>
          <cell r="J2195">
            <v>18680.759999999998</v>
          </cell>
        </row>
        <row r="2196">
          <cell r="A2196">
            <v>1733300540</v>
          </cell>
          <cell r="B2196" t="str">
            <v>לא פעיל</v>
          </cell>
          <cell r="C2196">
            <v>0</v>
          </cell>
          <cell r="D2196">
            <v>0</v>
          </cell>
          <cell r="E2196">
            <v>0</v>
          </cell>
          <cell r="F2196">
            <v>0</v>
          </cell>
          <cell r="G2196">
            <v>0</v>
          </cell>
          <cell r="H2196">
            <v>0</v>
          </cell>
          <cell r="I2196">
            <v>0</v>
          </cell>
          <cell r="J2196">
            <v>0</v>
          </cell>
        </row>
        <row r="2197">
          <cell r="A2197">
            <v>1733300544</v>
          </cell>
          <cell r="B2197" t="str">
            <v>הוצאות דאר</v>
          </cell>
          <cell r="C2197">
            <v>25650</v>
          </cell>
          <cell r="D2197">
            <v>0</v>
          </cell>
          <cell r="E2197">
            <v>0</v>
          </cell>
          <cell r="F2197">
            <v>0</v>
          </cell>
          <cell r="G2197">
            <v>25650</v>
          </cell>
          <cell r="H2197">
            <v>0</v>
          </cell>
          <cell r="I2197">
            <v>28500</v>
          </cell>
          <cell r="J2197">
            <v>0</v>
          </cell>
        </row>
        <row r="2198">
          <cell r="A2198">
            <v>1733300562</v>
          </cell>
          <cell r="B2198" t="str">
            <v>הדפסות</v>
          </cell>
          <cell r="C2198">
            <v>3420</v>
          </cell>
          <cell r="D2198">
            <v>672</v>
          </cell>
          <cell r="E2198">
            <v>175</v>
          </cell>
          <cell r="F2198">
            <v>847</v>
          </cell>
          <cell r="G2198">
            <v>2573</v>
          </cell>
          <cell r="H2198">
            <v>24.76</v>
          </cell>
          <cell r="I2198">
            <v>3800</v>
          </cell>
          <cell r="J2198">
            <v>672</v>
          </cell>
        </row>
        <row r="2199">
          <cell r="A2199">
            <v>1733300570</v>
          </cell>
          <cell r="B2199" t="str">
            <v>תוכנת רישוי בניה</v>
          </cell>
          <cell r="C2199">
            <v>12000</v>
          </cell>
          <cell r="D2199">
            <v>11083.6</v>
          </cell>
          <cell r="E2199">
            <v>0</v>
          </cell>
          <cell r="F2199">
            <v>11083.6</v>
          </cell>
          <cell r="G2199">
            <v>916.4</v>
          </cell>
          <cell r="H2199">
            <v>92.36</v>
          </cell>
          <cell r="I2199">
            <v>12000</v>
          </cell>
          <cell r="J2199">
            <v>11083.6</v>
          </cell>
        </row>
        <row r="2200">
          <cell r="A2200">
            <v>1733300571</v>
          </cell>
          <cell r="B2200" t="str">
            <v>מיכון וענ"א</v>
          </cell>
          <cell r="C2200">
            <v>79020</v>
          </cell>
          <cell r="D2200">
            <v>87800</v>
          </cell>
          <cell r="E2200">
            <v>0</v>
          </cell>
          <cell r="F2200">
            <v>87800</v>
          </cell>
          <cell r="G2200">
            <v>-8780</v>
          </cell>
          <cell r="H2200">
            <v>111.11</v>
          </cell>
          <cell r="I2200">
            <v>87800</v>
          </cell>
          <cell r="J2200">
            <v>87800</v>
          </cell>
        </row>
        <row r="2201">
          <cell r="A2201">
            <v>1733300572</v>
          </cell>
          <cell r="B2201" t="str">
            <v>מעקב תב"ע</v>
          </cell>
          <cell r="C2201">
            <v>0</v>
          </cell>
          <cell r="D2201">
            <v>0</v>
          </cell>
          <cell r="E2201">
            <v>0</v>
          </cell>
          <cell r="F2201">
            <v>0</v>
          </cell>
          <cell r="G2201">
            <v>0</v>
          </cell>
          <cell r="H2201">
            <v>0</v>
          </cell>
          <cell r="I2201">
            <v>0</v>
          </cell>
          <cell r="J2201">
            <v>0</v>
          </cell>
        </row>
        <row r="2202">
          <cell r="A2202">
            <v>1733300744</v>
          </cell>
          <cell r="B2202" t="str">
            <v>מדים וציוד</v>
          </cell>
          <cell r="C2202">
            <v>0</v>
          </cell>
          <cell r="D2202">
            <v>0</v>
          </cell>
          <cell r="E2202">
            <v>0</v>
          </cell>
          <cell r="F2202">
            <v>0</v>
          </cell>
          <cell r="G2202">
            <v>0</v>
          </cell>
          <cell r="H2202">
            <v>0</v>
          </cell>
          <cell r="I2202">
            <v>0</v>
          </cell>
          <cell r="J2202">
            <v>0</v>
          </cell>
        </row>
        <row r="2203">
          <cell r="A2203">
            <v>1733300753</v>
          </cell>
          <cell r="B2203" t="str">
            <v>עובדים חיצוניים-מנעולן</v>
          </cell>
          <cell r="C2203">
            <v>21420</v>
          </cell>
          <cell r="D2203">
            <v>3061.9</v>
          </cell>
          <cell r="E2203">
            <v>0</v>
          </cell>
          <cell r="F2203">
            <v>3061.9</v>
          </cell>
          <cell r="G2203">
            <v>18358.099999999999</v>
          </cell>
          <cell r="H2203">
            <v>14.29</v>
          </cell>
          <cell r="I2203">
            <v>23800</v>
          </cell>
          <cell r="J2203">
            <v>3061.9</v>
          </cell>
        </row>
        <row r="2204">
          <cell r="A2204">
            <v>1733300756</v>
          </cell>
          <cell r="B2204" t="str">
            <v>שמירה בקבלנות</v>
          </cell>
          <cell r="C2204">
            <v>0</v>
          </cell>
          <cell r="D2204">
            <v>0</v>
          </cell>
          <cell r="E2204">
            <v>0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0</v>
          </cell>
        </row>
        <row r="2205">
          <cell r="A2205">
            <v>1733300757</v>
          </cell>
          <cell r="B2205" t="str">
            <v>צילומי אויר</v>
          </cell>
          <cell r="C2205">
            <v>0</v>
          </cell>
          <cell r="D2205">
            <v>0</v>
          </cell>
          <cell r="E2205">
            <v>0</v>
          </cell>
          <cell r="F2205">
            <v>0</v>
          </cell>
          <cell r="G2205">
            <v>0</v>
          </cell>
          <cell r="H2205">
            <v>0</v>
          </cell>
          <cell r="I2205">
            <v>0</v>
          </cell>
          <cell r="J2205">
            <v>0</v>
          </cell>
        </row>
        <row r="2206">
          <cell r="A2206">
            <v>1733300758</v>
          </cell>
          <cell r="B2206" t="str">
            <v>מב' מסוכנים-ציבורי</v>
          </cell>
          <cell r="C2206">
            <v>0</v>
          </cell>
          <cell r="D2206">
            <v>0</v>
          </cell>
          <cell r="E2206">
            <v>0</v>
          </cell>
          <cell r="F2206">
            <v>0</v>
          </cell>
          <cell r="G2206">
            <v>0</v>
          </cell>
          <cell r="H2206">
            <v>0</v>
          </cell>
          <cell r="I2206">
            <v>0</v>
          </cell>
          <cell r="J2206">
            <v>0</v>
          </cell>
        </row>
        <row r="2207">
          <cell r="A2207">
            <v>1733300759</v>
          </cell>
          <cell r="B2207" t="str">
            <v>הריסת מבנים</v>
          </cell>
          <cell r="C2207">
            <v>427500</v>
          </cell>
          <cell r="D2207">
            <v>142859.72</v>
          </cell>
          <cell r="E2207">
            <v>2281.5</v>
          </cell>
          <cell r="F2207">
            <v>145141.22</v>
          </cell>
          <cell r="G2207">
            <v>282358.78000000003</v>
          </cell>
          <cell r="H2207">
            <v>33.950000000000003</v>
          </cell>
          <cell r="I2207">
            <v>475000</v>
          </cell>
          <cell r="J2207">
            <v>142859.72</v>
          </cell>
        </row>
        <row r="2208">
          <cell r="A2208">
            <v>1733300933</v>
          </cell>
          <cell r="B2208" t="str">
            <v>ציוד בטיחותי אישי</v>
          </cell>
          <cell r="C2208">
            <v>10500</v>
          </cell>
          <cell r="D2208">
            <v>8688.1299999999992</v>
          </cell>
          <cell r="E2208">
            <v>561.6</v>
          </cell>
          <cell r="F2208">
            <v>9249.73</v>
          </cell>
          <cell r="G2208">
            <v>1250.27</v>
          </cell>
          <cell r="H2208">
            <v>88.09</v>
          </cell>
          <cell r="I2208">
            <v>10500</v>
          </cell>
          <cell r="J2208">
            <v>8688.1299999999992</v>
          </cell>
        </row>
        <row r="2209">
          <cell r="A2209">
            <v>1734000570</v>
          </cell>
          <cell r="B2209" t="str">
            <v>חב' לאוטומציה</v>
          </cell>
          <cell r="C2209">
            <v>15390</v>
          </cell>
          <cell r="D2209">
            <v>16246.62</v>
          </cell>
          <cell r="E2209">
            <v>0</v>
          </cell>
          <cell r="F2209">
            <v>16246.62</v>
          </cell>
          <cell r="G2209">
            <v>-856.62</v>
          </cell>
          <cell r="H2209">
            <v>105.56</v>
          </cell>
          <cell r="I2209">
            <v>17100</v>
          </cell>
          <cell r="J2209">
            <v>16246.62</v>
          </cell>
        </row>
        <row r="2210">
          <cell r="A2210">
            <v>1734000572</v>
          </cell>
          <cell r="B2210" t="str">
            <v>מעקב תב"ע</v>
          </cell>
          <cell r="C2210">
            <v>3060</v>
          </cell>
          <cell r="D2210">
            <v>2774.8</v>
          </cell>
          <cell r="E2210">
            <v>0</v>
          </cell>
          <cell r="F2210">
            <v>2774.8</v>
          </cell>
          <cell r="G2210">
            <v>285.2</v>
          </cell>
          <cell r="H2210">
            <v>90.67</v>
          </cell>
          <cell r="I2210">
            <v>3400</v>
          </cell>
          <cell r="J2210">
            <v>2774.8</v>
          </cell>
        </row>
        <row r="2211">
          <cell r="A2211">
            <v>1735000110</v>
          </cell>
          <cell r="B2211" t="str">
            <v>השכר הקובע-תקציבית</v>
          </cell>
          <cell r="C2211">
            <v>197600</v>
          </cell>
          <cell r="D2211">
            <v>140641.38</v>
          </cell>
          <cell r="E2211">
            <v>0</v>
          </cell>
          <cell r="F2211">
            <v>140641.38</v>
          </cell>
          <cell r="G2211">
            <v>56958.62</v>
          </cell>
          <cell r="H2211">
            <v>71.17</v>
          </cell>
          <cell r="I2211">
            <v>197600</v>
          </cell>
          <cell r="J2211">
            <v>140641.38</v>
          </cell>
        </row>
        <row r="2212">
          <cell r="A2212">
            <v>1735000119</v>
          </cell>
          <cell r="B2212" t="str">
            <v>השכר הקובע-צוברת</v>
          </cell>
          <cell r="C2212">
            <v>950800</v>
          </cell>
          <cell r="D2212">
            <v>1300736.69</v>
          </cell>
          <cell r="E2212">
            <v>0</v>
          </cell>
          <cell r="F2212">
            <v>1300736.69</v>
          </cell>
          <cell r="G2212">
            <v>-349936.69</v>
          </cell>
          <cell r="H2212">
            <v>136.80000000000001</v>
          </cell>
          <cell r="I2212">
            <v>950800</v>
          </cell>
          <cell r="J2212">
            <v>1300736.69</v>
          </cell>
        </row>
        <row r="2213">
          <cell r="A2213">
            <v>1735000122</v>
          </cell>
          <cell r="B2213" t="str">
            <v>ביגוד</v>
          </cell>
          <cell r="C2213">
            <v>11500</v>
          </cell>
          <cell r="D2213">
            <v>15347.45</v>
          </cell>
          <cell r="E2213">
            <v>0</v>
          </cell>
          <cell r="F2213">
            <v>15347.45</v>
          </cell>
          <cell r="G2213">
            <v>-3847.45</v>
          </cell>
          <cell r="H2213">
            <v>133.44999999999999</v>
          </cell>
          <cell r="I2213">
            <v>11500</v>
          </cell>
          <cell r="J2213">
            <v>15347.45</v>
          </cell>
        </row>
        <row r="2214">
          <cell r="A2214">
            <v>1735000126</v>
          </cell>
          <cell r="B2214" t="str">
            <v>דמי הבראה</v>
          </cell>
          <cell r="C2214">
            <v>23700</v>
          </cell>
          <cell r="D2214">
            <v>33561.21</v>
          </cell>
          <cell r="E2214">
            <v>0</v>
          </cell>
          <cell r="F2214">
            <v>33561.21</v>
          </cell>
          <cell r="G2214">
            <v>-9861.2099999999991</v>
          </cell>
          <cell r="H2214">
            <v>141.6</v>
          </cell>
          <cell r="I2214">
            <v>23700</v>
          </cell>
          <cell r="J2214">
            <v>33561.21</v>
          </cell>
        </row>
        <row r="2215">
          <cell r="A2215">
            <v>1735000130</v>
          </cell>
          <cell r="B2215" t="str">
            <v>שעות נוספות</v>
          </cell>
          <cell r="C2215">
            <v>30100</v>
          </cell>
          <cell r="D2215">
            <v>1256.2</v>
          </cell>
          <cell r="E2215">
            <v>0</v>
          </cell>
          <cell r="F2215">
            <v>1256.2</v>
          </cell>
          <cell r="G2215">
            <v>28843.8</v>
          </cell>
          <cell r="H2215">
            <v>4.17</v>
          </cell>
          <cell r="I2215">
            <v>30100</v>
          </cell>
          <cell r="J2215">
            <v>1256.2</v>
          </cell>
        </row>
        <row r="2216">
          <cell r="A2216">
            <v>1735000140</v>
          </cell>
          <cell r="B2216" t="str">
            <v>השתתפות באחזקת רכב</v>
          </cell>
          <cell r="C2216">
            <v>96700</v>
          </cell>
          <cell r="D2216">
            <v>165039.78</v>
          </cell>
          <cell r="E2216">
            <v>0</v>
          </cell>
          <cell r="F2216">
            <v>165039.78</v>
          </cell>
          <cell r="G2216">
            <v>-68339.78</v>
          </cell>
          <cell r="H2216">
            <v>170.67</v>
          </cell>
          <cell r="I2216">
            <v>96700</v>
          </cell>
          <cell r="J2216">
            <v>165039.78</v>
          </cell>
        </row>
        <row r="2217">
          <cell r="A2217">
            <v>1735000253</v>
          </cell>
          <cell r="B2217" t="str">
            <v>עובדים חיצוניים</v>
          </cell>
          <cell r="C2217">
            <v>0</v>
          </cell>
          <cell r="D2217">
            <v>60611.68</v>
          </cell>
          <cell r="E2217">
            <v>0</v>
          </cell>
          <cell r="F2217">
            <v>60611.68</v>
          </cell>
          <cell r="G2217">
            <v>-60611.68</v>
          </cell>
          <cell r="H2217">
            <v>0</v>
          </cell>
          <cell r="I2217">
            <v>0</v>
          </cell>
          <cell r="J2217">
            <v>60611.68</v>
          </cell>
        </row>
        <row r="2218">
          <cell r="A2218">
            <v>1735000350</v>
          </cell>
          <cell r="B2218" t="str">
            <v>לא פעיל</v>
          </cell>
          <cell r="C2218">
            <v>0</v>
          </cell>
          <cell r="D2218">
            <v>0</v>
          </cell>
          <cell r="E2218">
            <v>0</v>
          </cell>
          <cell r="F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0</v>
          </cell>
        </row>
        <row r="2219">
          <cell r="A2219">
            <v>1735000351</v>
          </cell>
          <cell r="B2219" t="str">
            <v>לא פעיל</v>
          </cell>
          <cell r="C2219">
            <v>0</v>
          </cell>
          <cell r="D2219">
            <v>0</v>
          </cell>
          <cell r="E2219">
            <v>0</v>
          </cell>
          <cell r="F2219">
            <v>0</v>
          </cell>
          <cell r="G2219">
            <v>0</v>
          </cell>
          <cell r="H2219">
            <v>0</v>
          </cell>
          <cell r="I2219">
            <v>0</v>
          </cell>
          <cell r="J2219">
            <v>0</v>
          </cell>
        </row>
        <row r="2220">
          <cell r="A2220">
            <v>1735000420</v>
          </cell>
          <cell r="B2220" t="str">
            <v>כיבוי אש</v>
          </cell>
          <cell r="C2220">
            <v>0</v>
          </cell>
          <cell r="D2220">
            <v>0</v>
          </cell>
          <cell r="E2220">
            <v>0</v>
          </cell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0</v>
          </cell>
        </row>
        <row r="2221">
          <cell r="A2221">
            <v>1735000433</v>
          </cell>
          <cell r="B2221" t="str">
            <v>חומרי נקיון</v>
          </cell>
          <cell r="C2221">
            <v>1900</v>
          </cell>
          <cell r="D2221">
            <v>1547.56</v>
          </cell>
          <cell r="E2221">
            <v>19.98</v>
          </cell>
          <cell r="F2221">
            <v>1567.54</v>
          </cell>
          <cell r="G2221">
            <v>332.46</v>
          </cell>
          <cell r="H2221">
            <v>82.5</v>
          </cell>
          <cell r="I2221">
            <v>1900</v>
          </cell>
          <cell r="J2221">
            <v>1547.56</v>
          </cell>
        </row>
        <row r="2222">
          <cell r="A2222">
            <v>1735000437</v>
          </cell>
          <cell r="B2222" t="str">
            <v>מערכת אזעקה.</v>
          </cell>
          <cell r="C2222">
            <v>1200</v>
          </cell>
          <cell r="D2222">
            <v>0</v>
          </cell>
          <cell r="E2222">
            <v>0</v>
          </cell>
          <cell r="F2222">
            <v>0</v>
          </cell>
          <cell r="G2222">
            <v>1200</v>
          </cell>
          <cell r="H2222">
            <v>0</v>
          </cell>
          <cell r="I2222">
            <v>1200</v>
          </cell>
          <cell r="J2222">
            <v>0</v>
          </cell>
        </row>
        <row r="2223">
          <cell r="A2223">
            <v>1735000470</v>
          </cell>
          <cell r="B2223" t="str">
            <v>אחזקת מכונות משרד</v>
          </cell>
          <cell r="C2223">
            <v>2610</v>
          </cell>
          <cell r="D2223">
            <v>868.27</v>
          </cell>
          <cell r="E2223">
            <v>0</v>
          </cell>
          <cell r="F2223">
            <v>868.27</v>
          </cell>
          <cell r="G2223">
            <v>1741.73</v>
          </cell>
          <cell r="H2223">
            <v>33.26</v>
          </cell>
          <cell r="I2223">
            <v>2900</v>
          </cell>
          <cell r="J2223">
            <v>868.27</v>
          </cell>
        </row>
        <row r="2224">
          <cell r="A2224">
            <v>1735000471</v>
          </cell>
          <cell r="B2224" t="str">
            <v>מכשירי כתיבה</v>
          </cell>
          <cell r="C2224">
            <v>32300</v>
          </cell>
          <cell r="D2224">
            <v>32928.879999999997</v>
          </cell>
          <cell r="E2224">
            <v>78.3</v>
          </cell>
          <cell r="F2224">
            <v>33007.18</v>
          </cell>
          <cell r="G2224">
            <v>-707.18</v>
          </cell>
          <cell r="H2224">
            <v>102.18</v>
          </cell>
          <cell r="I2224">
            <v>32300</v>
          </cell>
          <cell r="J2224">
            <v>32928.879999999997</v>
          </cell>
        </row>
        <row r="2225">
          <cell r="A2225">
            <v>1735000511</v>
          </cell>
          <cell r="B2225" t="str">
            <v>אירוח וכיבוד</v>
          </cell>
          <cell r="C2225">
            <v>6000</v>
          </cell>
          <cell r="D2225">
            <v>6029.56</v>
          </cell>
          <cell r="E2225">
            <v>0</v>
          </cell>
          <cell r="F2225">
            <v>6029.56</v>
          </cell>
          <cell r="G2225">
            <v>-29.56</v>
          </cell>
          <cell r="H2225">
            <v>100.49</v>
          </cell>
          <cell r="I2225">
            <v>6000</v>
          </cell>
          <cell r="J2225">
            <v>6029.56</v>
          </cell>
        </row>
        <row r="2226">
          <cell r="A2226">
            <v>1735000522</v>
          </cell>
          <cell r="B2226" t="str">
            <v>ספרים ועיתונים</v>
          </cell>
          <cell r="C2226">
            <v>7470</v>
          </cell>
          <cell r="D2226">
            <v>0</v>
          </cell>
          <cell r="E2226">
            <v>0</v>
          </cell>
          <cell r="F2226">
            <v>0</v>
          </cell>
          <cell r="G2226">
            <v>7470</v>
          </cell>
          <cell r="H2226">
            <v>0</v>
          </cell>
          <cell r="I2226">
            <v>8300</v>
          </cell>
          <cell r="J2226">
            <v>0</v>
          </cell>
        </row>
        <row r="2227">
          <cell r="A2227">
            <v>1735000562</v>
          </cell>
          <cell r="B2227" t="str">
            <v>הדפסות</v>
          </cell>
          <cell r="C2227">
            <v>1710</v>
          </cell>
          <cell r="D2227">
            <v>50</v>
          </cell>
          <cell r="E2227">
            <v>0</v>
          </cell>
          <cell r="F2227">
            <v>50</v>
          </cell>
          <cell r="G2227">
            <v>1660</v>
          </cell>
          <cell r="H2227">
            <v>2.92</v>
          </cell>
          <cell r="I2227">
            <v>1900</v>
          </cell>
          <cell r="J2227">
            <v>50</v>
          </cell>
        </row>
        <row r="2228">
          <cell r="A2228">
            <v>1735000571</v>
          </cell>
          <cell r="B2228" t="str">
            <v>מיכון וענ"א</v>
          </cell>
          <cell r="C2228">
            <v>104580</v>
          </cell>
          <cell r="D2228">
            <v>116200</v>
          </cell>
          <cell r="E2228">
            <v>0</v>
          </cell>
          <cell r="F2228">
            <v>116200</v>
          </cell>
          <cell r="G2228">
            <v>-11620</v>
          </cell>
          <cell r="H2228">
            <v>111.11</v>
          </cell>
          <cell r="I2228">
            <v>116200</v>
          </cell>
          <cell r="J2228">
            <v>116200</v>
          </cell>
        </row>
        <row r="2229">
          <cell r="A2229">
            <v>1735000752</v>
          </cell>
          <cell r="B2229" t="str">
            <v>נקיון בקבלנות</v>
          </cell>
          <cell r="C2229">
            <v>48600</v>
          </cell>
          <cell r="D2229">
            <v>6696.42</v>
          </cell>
          <cell r="E2229">
            <v>0</v>
          </cell>
          <cell r="F2229">
            <v>6696.42</v>
          </cell>
          <cell r="G2229">
            <v>41903.58</v>
          </cell>
          <cell r="H2229">
            <v>13.77</v>
          </cell>
          <cell r="I2229">
            <v>54000</v>
          </cell>
          <cell r="J2229">
            <v>6696.42</v>
          </cell>
        </row>
        <row r="2230">
          <cell r="A2230">
            <v>1735000931</v>
          </cell>
          <cell r="B2230" t="str">
            <v>הכנת מכרז</v>
          </cell>
          <cell r="C2230">
            <v>0</v>
          </cell>
          <cell r="D2230">
            <v>0</v>
          </cell>
          <cell r="E2230">
            <v>0</v>
          </cell>
          <cell r="F2230">
            <v>0</v>
          </cell>
          <cell r="G2230">
            <v>0</v>
          </cell>
          <cell r="H2230">
            <v>0</v>
          </cell>
          <cell r="I2230">
            <v>0</v>
          </cell>
          <cell r="J2230">
            <v>0</v>
          </cell>
        </row>
        <row r="2231">
          <cell r="A2231">
            <v>1736000110</v>
          </cell>
          <cell r="B2231" t="str">
            <v>השכר הקובע-תקציבית</v>
          </cell>
          <cell r="C2231">
            <v>0</v>
          </cell>
          <cell r="D2231">
            <v>0</v>
          </cell>
          <cell r="E2231">
            <v>0</v>
          </cell>
          <cell r="F2231">
            <v>0</v>
          </cell>
          <cell r="G2231">
            <v>0</v>
          </cell>
          <cell r="H2231">
            <v>0</v>
          </cell>
          <cell r="I2231">
            <v>0</v>
          </cell>
          <cell r="J2231">
            <v>0</v>
          </cell>
        </row>
        <row r="2232">
          <cell r="A2232">
            <v>1736000119</v>
          </cell>
          <cell r="B2232" t="str">
            <v>השכר הקובע-צוברת</v>
          </cell>
          <cell r="C2232">
            <v>476900</v>
          </cell>
          <cell r="D2232">
            <v>331046.82</v>
          </cell>
          <cell r="E2232">
            <v>0</v>
          </cell>
          <cell r="F2232">
            <v>331046.82</v>
          </cell>
          <cell r="G2232">
            <v>145853.18</v>
          </cell>
          <cell r="H2232">
            <v>69.41</v>
          </cell>
          <cell r="I2232">
            <v>476900</v>
          </cell>
          <cell r="J2232">
            <v>331046.82</v>
          </cell>
        </row>
        <row r="2233">
          <cell r="A2233">
            <v>1736000122</v>
          </cell>
          <cell r="B2233" t="str">
            <v>ביגוד</v>
          </cell>
          <cell r="C2233">
            <v>10600</v>
          </cell>
          <cell r="D2233">
            <v>5211.75</v>
          </cell>
          <cell r="E2233">
            <v>0</v>
          </cell>
          <cell r="F2233">
            <v>5211.75</v>
          </cell>
          <cell r="G2233">
            <v>5388.25</v>
          </cell>
          <cell r="H2233">
            <v>49.16</v>
          </cell>
          <cell r="I2233">
            <v>10600</v>
          </cell>
          <cell r="J2233">
            <v>5211.75</v>
          </cell>
        </row>
        <row r="2234">
          <cell r="A2234">
            <v>1736000126</v>
          </cell>
          <cell r="B2234" t="str">
            <v>דמי הבראה</v>
          </cell>
          <cell r="C2234">
            <v>19300</v>
          </cell>
          <cell r="D2234">
            <v>9878</v>
          </cell>
          <cell r="E2234">
            <v>0</v>
          </cell>
          <cell r="F2234">
            <v>9878</v>
          </cell>
          <cell r="G2234">
            <v>9422</v>
          </cell>
          <cell r="H2234">
            <v>51.18</v>
          </cell>
          <cell r="I2234">
            <v>19300</v>
          </cell>
          <cell r="J2234">
            <v>9878</v>
          </cell>
        </row>
        <row r="2235">
          <cell r="A2235">
            <v>1736000130</v>
          </cell>
          <cell r="B2235" t="str">
            <v>שעות נוספות</v>
          </cell>
          <cell r="C2235">
            <v>66100</v>
          </cell>
          <cell r="D2235">
            <v>9408.9599999999991</v>
          </cell>
          <cell r="E2235">
            <v>0</v>
          </cell>
          <cell r="F2235">
            <v>9408.9599999999991</v>
          </cell>
          <cell r="G2235">
            <v>56691.040000000001</v>
          </cell>
          <cell r="H2235">
            <v>14.23</v>
          </cell>
          <cell r="I2235">
            <v>66100</v>
          </cell>
          <cell r="J2235">
            <v>9408.9599999999991</v>
          </cell>
        </row>
        <row r="2236">
          <cell r="A2236">
            <v>1736000140</v>
          </cell>
          <cell r="B2236" t="str">
            <v>השתתפות באחזקת רכב</v>
          </cell>
          <cell r="C2236">
            <v>65900</v>
          </cell>
          <cell r="D2236">
            <v>52724.27</v>
          </cell>
          <cell r="E2236">
            <v>0</v>
          </cell>
          <cell r="F2236">
            <v>52724.27</v>
          </cell>
          <cell r="G2236">
            <v>13175.73</v>
          </cell>
          <cell r="H2236">
            <v>80</v>
          </cell>
          <cell r="I2236">
            <v>65900</v>
          </cell>
          <cell r="J2236">
            <v>52724.27</v>
          </cell>
        </row>
        <row r="2237">
          <cell r="A2237">
            <v>1736000253</v>
          </cell>
          <cell r="B2237" t="str">
            <v>עובדים חיצוניים</v>
          </cell>
          <cell r="C2237">
            <v>0</v>
          </cell>
          <cell r="D2237">
            <v>0</v>
          </cell>
          <cell r="E2237">
            <v>0</v>
          </cell>
          <cell r="F2237">
            <v>0</v>
          </cell>
          <cell r="G2237">
            <v>0</v>
          </cell>
          <cell r="H2237">
            <v>0</v>
          </cell>
          <cell r="I2237">
            <v>0</v>
          </cell>
          <cell r="J2237">
            <v>0</v>
          </cell>
        </row>
        <row r="2238">
          <cell r="A2238">
            <v>1736000450</v>
          </cell>
          <cell r="B2238" t="str">
            <v>אחזקת תמי 4</v>
          </cell>
          <cell r="C2238">
            <v>990</v>
          </cell>
          <cell r="D2238">
            <v>0</v>
          </cell>
          <cell r="E2238">
            <v>0</v>
          </cell>
          <cell r="F2238">
            <v>0</v>
          </cell>
          <cell r="G2238">
            <v>990</v>
          </cell>
          <cell r="H2238">
            <v>0</v>
          </cell>
          <cell r="I2238">
            <v>1100</v>
          </cell>
          <cell r="J2238">
            <v>0</v>
          </cell>
        </row>
        <row r="2239">
          <cell r="A2239">
            <v>1736000492</v>
          </cell>
          <cell r="B2239" t="str">
            <v>השתתפות בעזר 092</v>
          </cell>
          <cell r="C2239">
            <v>153720</v>
          </cell>
          <cell r="D2239">
            <v>165144</v>
          </cell>
          <cell r="E2239">
            <v>0</v>
          </cell>
          <cell r="F2239">
            <v>165144</v>
          </cell>
          <cell r="G2239">
            <v>-11424</v>
          </cell>
          <cell r="H2239">
            <v>107.43</v>
          </cell>
          <cell r="I2239">
            <v>170800</v>
          </cell>
          <cell r="J2239">
            <v>165144</v>
          </cell>
        </row>
        <row r="2240">
          <cell r="A2240">
            <v>1736000530</v>
          </cell>
          <cell r="B2240" t="str">
            <v>אופניים לעובדים</v>
          </cell>
          <cell r="C2240">
            <v>0</v>
          </cell>
          <cell r="D2240">
            <v>0</v>
          </cell>
          <cell r="E2240">
            <v>0</v>
          </cell>
          <cell r="F2240">
            <v>0</v>
          </cell>
          <cell r="G2240">
            <v>0</v>
          </cell>
          <cell r="H2240">
            <v>0</v>
          </cell>
          <cell r="I2240">
            <v>0</v>
          </cell>
          <cell r="J2240">
            <v>0</v>
          </cell>
        </row>
        <row r="2241">
          <cell r="A2241">
            <v>1736000580</v>
          </cell>
          <cell r="B2241" t="str">
            <v>ייעוץ חשמל</v>
          </cell>
          <cell r="C2241">
            <v>0</v>
          </cell>
          <cell r="D2241">
            <v>0</v>
          </cell>
          <cell r="E2241">
            <v>0</v>
          </cell>
          <cell r="F2241">
            <v>0</v>
          </cell>
          <cell r="G2241">
            <v>0</v>
          </cell>
          <cell r="H2241">
            <v>0</v>
          </cell>
          <cell r="I2241">
            <v>0</v>
          </cell>
          <cell r="J2241">
            <v>0</v>
          </cell>
        </row>
        <row r="2242">
          <cell r="A2242">
            <v>1736000596</v>
          </cell>
          <cell r="B2242" t="str">
            <v>השתתפות בעזר 096</v>
          </cell>
          <cell r="C2242">
            <v>379800</v>
          </cell>
          <cell r="D2242">
            <v>439915</v>
          </cell>
          <cell r="E2242">
            <v>0</v>
          </cell>
          <cell r="F2242">
            <v>439915</v>
          </cell>
          <cell r="G2242">
            <v>-60115</v>
          </cell>
          <cell r="H2242">
            <v>115.82</v>
          </cell>
          <cell r="I2242">
            <v>422000</v>
          </cell>
          <cell r="J2242">
            <v>439915</v>
          </cell>
        </row>
        <row r="2243">
          <cell r="A2243">
            <v>1736000715</v>
          </cell>
          <cell r="B2243" t="str">
            <v>ממונה בטיחות מוסדות ציבור</v>
          </cell>
          <cell r="C2243">
            <v>0</v>
          </cell>
          <cell r="D2243">
            <v>0</v>
          </cell>
          <cell r="E2243">
            <v>0</v>
          </cell>
          <cell r="F2243">
            <v>0</v>
          </cell>
          <cell r="G2243">
            <v>0</v>
          </cell>
          <cell r="H2243">
            <v>0</v>
          </cell>
          <cell r="I2243">
            <v>0</v>
          </cell>
          <cell r="J2243">
            <v>0</v>
          </cell>
        </row>
        <row r="2244">
          <cell r="A2244">
            <v>1736000742</v>
          </cell>
          <cell r="B2244" t="str">
            <v>כלים וציוד</v>
          </cell>
          <cell r="C2244">
            <v>3800</v>
          </cell>
          <cell r="D2244">
            <v>1210</v>
          </cell>
          <cell r="E2244">
            <v>0</v>
          </cell>
          <cell r="F2244">
            <v>1210</v>
          </cell>
          <cell r="G2244">
            <v>2590</v>
          </cell>
          <cell r="H2244">
            <v>31.84</v>
          </cell>
          <cell r="I2244">
            <v>3800</v>
          </cell>
          <cell r="J2244">
            <v>1210</v>
          </cell>
        </row>
        <row r="2245">
          <cell r="A2245">
            <v>1736000794</v>
          </cell>
          <cell r="B2245" t="str">
            <v>השתתפות בעזר 094</v>
          </cell>
          <cell r="C2245">
            <v>15120</v>
          </cell>
          <cell r="D2245">
            <v>15164</v>
          </cell>
          <cell r="E2245">
            <v>0</v>
          </cell>
          <cell r="F2245">
            <v>15164</v>
          </cell>
          <cell r="G2245">
            <v>-44</v>
          </cell>
          <cell r="H2245">
            <v>100.29</v>
          </cell>
          <cell r="I2245">
            <v>16800</v>
          </cell>
          <cell r="J2245">
            <v>15164</v>
          </cell>
        </row>
        <row r="2246">
          <cell r="A2246">
            <v>1736000931</v>
          </cell>
          <cell r="B2246" t="str">
            <v>ציוד חד פעמי</v>
          </cell>
          <cell r="C2246">
            <v>8550</v>
          </cell>
          <cell r="D2246">
            <v>2258</v>
          </cell>
          <cell r="E2246">
            <v>0</v>
          </cell>
          <cell r="F2246">
            <v>2258</v>
          </cell>
          <cell r="G2246">
            <v>6292</v>
          </cell>
          <cell r="H2246">
            <v>26.4</v>
          </cell>
          <cell r="I2246">
            <v>9500</v>
          </cell>
          <cell r="J2246">
            <v>2258</v>
          </cell>
        </row>
        <row r="2247">
          <cell r="A2247">
            <v>1736100423</v>
          </cell>
          <cell r="B2247" t="str">
            <v>תחזוקת מבנה</v>
          </cell>
          <cell r="C2247">
            <v>-1136520</v>
          </cell>
          <cell r="D2247">
            <v>-1262800</v>
          </cell>
          <cell r="E2247">
            <v>0</v>
          </cell>
          <cell r="F2247">
            <v>-1262800</v>
          </cell>
          <cell r="G2247">
            <v>126280</v>
          </cell>
          <cell r="H2247">
            <v>111.11</v>
          </cell>
          <cell r="I2247">
            <v>-1262800</v>
          </cell>
          <cell r="J2247">
            <v>-1262800</v>
          </cell>
        </row>
        <row r="2248">
          <cell r="A2248">
            <v>1741000119</v>
          </cell>
          <cell r="B2248" t="str">
            <v>השכר הקובע-צוברת</v>
          </cell>
          <cell r="C2248">
            <v>1152900</v>
          </cell>
          <cell r="D2248">
            <v>1080345.47</v>
          </cell>
          <cell r="E2248">
            <v>0</v>
          </cell>
          <cell r="F2248">
            <v>1080345.47</v>
          </cell>
          <cell r="G2248">
            <v>72554.53</v>
          </cell>
          <cell r="H2248">
            <v>93.7</v>
          </cell>
          <cell r="I2248">
            <v>1152900</v>
          </cell>
          <cell r="J2248">
            <v>1080345.47</v>
          </cell>
        </row>
        <row r="2249">
          <cell r="A2249">
            <v>1741000122</v>
          </cell>
          <cell r="B2249" t="str">
            <v>ביגוד</v>
          </cell>
          <cell r="C2249">
            <v>9200</v>
          </cell>
          <cell r="D2249">
            <v>10468.08</v>
          </cell>
          <cell r="E2249">
            <v>0</v>
          </cell>
          <cell r="F2249">
            <v>10468.08</v>
          </cell>
          <cell r="G2249">
            <v>-1268.08</v>
          </cell>
          <cell r="H2249">
            <v>113.78</v>
          </cell>
          <cell r="I2249">
            <v>9200</v>
          </cell>
          <cell r="J2249">
            <v>10468.08</v>
          </cell>
        </row>
        <row r="2250">
          <cell r="A2250">
            <v>1741000126</v>
          </cell>
          <cell r="B2250" t="str">
            <v>דמי הבראה</v>
          </cell>
          <cell r="C2250">
            <v>15900</v>
          </cell>
          <cell r="D2250">
            <v>18472.97</v>
          </cell>
          <cell r="E2250">
            <v>0</v>
          </cell>
          <cell r="F2250">
            <v>18472.97</v>
          </cell>
          <cell r="G2250">
            <v>-2572.9699999999998</v>
          </cell>
          <cell r="H2250">
            <v>116.18</v>
          </cell>
          <cell r="I2250">
            <v>15900</v>
          </cell>
          <cell r="J2250">
            <v>18472.97</v>
          </cell>
        </row>
        <row r="2251">
          <cell r="A2251">
            <v>1741000140</v>
          </cell>
          <cell r="B2251" t="str">
            <v>השתתפות באחזקת רכב</v>
          </cell>
          <cell r="C2251">
            <v>102400</v>
          </cell>
          <cell r="D2251">
            <v>98286.3</v>
          </cell>
          <cell r="E2251">
            <v>0</v>
          </cell>
          <cell r="F2251">
            <v>98286.3</v>
          </cell>
          <cell r="G2251">
            <v>4113.7</v>
          </cell>
          <cell r="H2251">
            <v>95.98</v>
          </cell>
          <cell r="I2251">
            <v>102400</v>
          </cell>
          <cell r="J2251">
            <v>98286.3</v>
          </cell>
        </row>
        <row r="2252">
          <cell r="A2252">
            <v>1741000253</v>
          </cell>
          <cell r="B2252" t="str">
            <v>עובדים חיצוניים</v>
          </cell>
          <cell r="C2252">
            <v>0</v>
          </cell>
          <cell r="D2252">
            <v>0</v>
          </cell>
          <cell r="E2252">
            <v>0</v>
          </cell>
          <cell r="F2252">
            <v>0</v>
          </cell>
          <cell r="G2252">
            <v>0</v>
          </cell>
          <cell r="H2252">
            <v>0</v>
          </cell>
          <cell r="I2252">
            <v>0</v>
          </cell>
          <cell r="J2252">
            <v>0</v>
          </cell>
        </row>
        <row r="2253">
          <cell r="A2253">
            <v>1741000350</v>
          </cell>
          <cell r="B2253" t="str">
            <v>ליסינג - 339-72-901</v>
          </cell>
          <cell r="C2253">
            <v>42000</v>
          </cell>
          <cell r="D2253">
            <v>47649.63</v>
          </cell>
          <cell r="E2253">
            <v>0</v>
          </cell>
          <cell r="F2253">
            <v>47649.63</v>
          </cell>
          <cell r="G2253">
            <v>-5649.63</v>
          </cell>
          <cell r="H2253">
            <v>113.45</v>
          </cell>
          <cell r="I2253">
            <v>42000</v>
          </cell>
          <cell r="J2253">
            <v>47649.63</v>
          </cell>
        </row>
        <row r="2254">
          <cell r="A2254">
            <v>1741000351</v>
          </cell>
          <cell r="B2254" t="str">
            <v>הוצאות - 339-72-901</v>
          </cell>
          <cell r="C2254">
            <v>25000</v>
          </cell>
          <cell r="D2254">
            <v>26075.45</v>
          </cell>
          <cell r="E2254">
            <v>0</v>
          </cell>
          <cell r="F2254">
            <v>26075.45</v>
          </cell>
          <cell r="G2254">
            <v>-1075.45</v>
          </cell>
          <cell r="H2254">
            <v>104.3</v>
          </cell>
          <cell r="I2254">
            <v>25000</v>
          </cell>
          <cell r="J2254">
            <v>26075.45</v>
          </cell>
        </row>
        <row r="2255">
          <cell r="A2255">
            <v>1741000471</v>
          </cell>
          <cell r="B2255" t="str">
            <v>מכשירי כתיבה</v>
          </cell>
          <cell r="C2255">
            <v>5580</v>
          </cell>
          <cell r="D2255">
            <v>5504.01</v>
          </cell>
          <cell r="E2255">
            <v>0</v>
          </cell>
          <cell r="F2255">
            <v>5504.01</v>
          </cell>
          <cell r="G2255">
            <v>75.989999999999995</v>
          </cell>
          <cell r="H2255">
            <v>98.63</v>
          </cell>
          <cell r="I2255">
            <v>6200</v>
          </cell>
          <cell r="J2255">
            <v>5504.01</v>
          </cell>
        </row>
        <row r="2256">
          <cell r="A2256">
            <v>1741000492</v>
          </cell>
          <cell r="B2256" t="str">
            <v>השתתפות בעזר 092</v>
          </cell>
          <cell r="C2256">
            <v>184500</v>
          </cell>
          <cell r="D2256">
            <v>187450</v>
          </cell>
          <cell r="E2256">
            <v>0</v>
          </cell>
          <cell r="F2256">
            <v>187450</v>
          </cell>
          <cell r="G2256">
            <v>-2950</v>
          </cell>
          <cell r="H2256">
            <v>101.59</v>
          </cell>
          <cell r="I2256">
            <v>205000</v>
          </cell>
          <cell r="J2256">
            <v>187450</v>
          </cell>
        </row>
        <row r="2257">
          <cell r="A2257">
            <v>1741000511</v>
          </cell>
          <cell r="B2257" t="str">
            <v>אירוח וכיבוד</v>
          </cell>
          <cell r="C2257">
            <v>5700</v>
          </cell>
          <cell r="D2257">
            <v>5580.64</v>
          </cell>
          <cell r="E2257">
            <v>43.3</v>
          </cell>
          <cell r="F2257">
            <v>5623.94</v>
          </cell>
          <cell r="G2257">
            <v>76.06</v>
          </cell>
          <cell r="H2257">
            <v>98.66</v>
          </cell>
          <cell r="I2257">
            <v>5700</v>
          </cell>
          <cell r="J2257">
            <v>5580.64</v>
          </cell>
        </row>
        <row r="2258">
          <cell r="A2258">
            <v>1741000512</v>
          </cell>
          <cell r="B2258" t="str">
            <v>נסיעות ואש"ל</v>
          </cell>
          <cell r="C2258">
            <v>630</v>
          </cell>
          <cell r="D2258">
            <v>237.44</v>
          </cell>
          <cell r="E2258">
            <v>0</v>
          </cell>
          <cell r="F2258">
            <v>237.44</v>
          </cell>
          <cell r="G2258">
            <v>392.56</v>
          </cell>
          <cell r="H2258">
            <v>37.68</v>
          </cell>
          <cell r="I2258">
            <v>700</v>
          </cell>
          <cell r="J2258">
            <v>237.44</v>
          </cell>
        </row>
        <row r="2259">
          <cell r="A2259">
            <v>1741000522</v>
          </cell>
          <cell r="B2259" t="str">
            <v>ספרים ועיתונים</v>
          </cell>
          <cell r="C2259">
            <v>2700</v>
          </cell>
          <cell r="D2259">
            <v>0</v>
          </cell>
          <cell r="E2259">
            <v>0</v>
          </cell>
          <cell r="F2259">
            <v>0</v>
          </cell>
          <cell r="G2259">
            <v>2700</v>
          </cell>
          <cell r="H2259">
            <v>0</v>
          </cell>
          <cell r="I2259">
            <v>3000</v>
          </cell>
          <cell r="J2259">
            <v>0</v>
          </cell>
        </row>
        <row r="2260">
          <cell r="A2260">
            <v>1741000550</v>
          </cell>
          <cell r="B2260" t="str">
            <v>פירסומים</v>
          </cell>
          <cell r="C2260">
            <v>0</v>
          </cell>
          <cell r="D2260">
            <v>0</v>
          </cell>
          <cell r="E2260">
            <v>0</v>
          </cell>
          <cell r="F2260">
            <v>0</v>
          </cell>
          <cell r="G2260">
            <v>0</v>
          </cell>
          <cell r="H2260">
            <v>0</v>
          </cell>
          <cell r="I2260">
            <v>0</v>
          </cell>
          <cell r="J2260">
            <v>0</v>
          </cell>
        </row>
        <row r="2261">
          <cell r="A2261">
            <v>1741000561</v>
          </cell>
          <cell r="B2261" t="str">
            <v>שיכפולים</v>
          </cell>
          <cell r="C2261">
            <v>360</v>
          </cell>
          <cell r="D2261">
            <v>0</v>
          </cell>
          <cell r="E2261">
            <v>0</v>
          </cell>
          <cell r="F2261">
            <v>0</v>
          </cell>
          <cell r="G2261">
            <v>360</v>
          </cell>
          <cell r="H2261">
            <v>0</v>
          </cell>
          <cell r="I2261">
            <v>400</v>
          </cell>
          <cell r="J2261">
            <v>0</v>
          </cell>
        </row>
        <row r="2262">
          <cell r="A2262">
            <v>1741000562</v>
          </cell>
          <cell r="B2262" t="str">
            <v>הדפסות</v>
          </cell>
          <cell r="C2262">
            <v>270</v>
          </cell>
          <cell r="D2262">
            <v>0</v>
          </cell>
          <cell r="E2262">
            <v>0</v>
          </cell>
          <cell r="F2262">
            <v>0</v>
          </cell>
          <cell r="G2262">
            <v>270</v>
          </cell>
          <cell r="H2262">
            <v>0</v>
          </cell>
          <cell r="I2262">
            <v>300</v>
          </cell>
          <cell r="J2262">
            <v>0</v>
          </cell>
        </row>
        <row r="2263">
          <cell r="A2263">
            <v>1741000565</v>
          </cell>
          <cell r="B2263" t="str">
            <v>מפות</v>
          </cell>
          <cell r="C2263">
            <v>1350</v>
          </cell>
          <cell r="D2263">
            <v>0</v>
          </cell>
          <cell r="E2263">
            <v>0</v>
          </cell>
          <cell r="F2263">
            <v>0</v>
          </cell>
          <cell r="G2263">
            <v>1350</v>
          </cell>
          <cell r="H2263">
            <v>0</v>
          </cell>
          <cell r="I2263">
            <v>1500</v>
          </cell>
          <cell r="J2263">
            <v>0</v>
          </cell>
        </row>
        <row r="2264">
          <cell r="A2264">
            <v>1741000571</v>
          </cell>
          <cell r="B2264" t="str">
            <v>מיכון וענ"א</v>
          </cell>
          <cell r="C2264">
            <v>71190</v>
          </cell>
          <cell r="D2264">
            <v>79100</v>
          </cell>
          <cell r="E2264">
            <v>0</v>
          </cell>
          <cell r="F2264">
            <v>79100</v>
          </cell>
          <cell r="G2264">
            <v>-7910</v>
          </cell>
          <cell r="H2264">
            <v>111.11</v>
          </cell>
          <cell r="I2264">
            <v>79100</v>
          </cell>
          <cell r="J2264">
            <v>79100</v>
          </cell>
        </row>
        <row r="2265">
          <cell r="A2265">
            <v>1741000572</v>
          </cell>
          <cell r="B2265" t="str">
            <v>תוכנת דקל</v>
          </cell>
          <cell r="C2265">
            <v>45000</v>
          </cell>
          <cell r="D2265">
            <v>49608</v>
          </cell>
          <cell r="E2265">
            <v>0</v>
          </cell>
          <cell r="F2265">
            <v>49608</v>
          </cell>
          <cell r="G2265">
            <v>-4608</v>
          </cell>
          <cell r="H2265">
            <v>110.24</v>
          </cell>
          <cell r="I2265">
            <v>50000</v>
          </cell>
          <cell r="J2265">
            <v>49608</v>
          </cell>
        </row>
        <row r="2266">
          <cell r="A2266">
            <v>1741000580</v>
          </cell>
          <cell r="B2266" t="str">
            <v>ייעוץ</v>
          </cell>
          <cell r="C2266">
            <v>0</v>
          </cell>
          <cell r="D2266">
            <v>0</v>
          </cell>
          <cell r="E2266">
            <v>0</v>
          </cell>
          <cell r="F2266">
            <v>0</v>
          </cell>
          <cell r="G2266">
            <v>0</v>
          </cell>
          <cell r="H2266">
            <v>0</v>
          </cell>
          <cell r="I2266">
            <v>0</v>
          </cell>
          <cell r="J2266">
            <v>0</v>
          </cell>
        </row>
        <row r="2267">
          <cell r="A2267">
            <v>1741000581</v>
          </cell>
          <cell r="B2267" t="str">
            <v>תמיכה לבקרת פרוייקטים</v>
          </cell>
          <cell r="C2267">
            <v>0</v>
          </cell>
          <cell r="D2267">
            <v>0</v>
          </cell>
          <cell r="E2267">
            <v>0</v>
          </cell>
          <cell r="F2267">
            <v>0</v>
          </cell>
          <cell r="G2267">
            <v>0</v>
          </cell>
          <cell r="H2267">
            <v>0</v>
          </cell>
          <cell r="I2267">
            <v>0</v>
          </cell>
          <cell r="J2267">
            <v>0</v>
          </cell>
        </row>
        <row r="2268">
          <cell r="A2268">
            <v>1741000780</v>
          </cell>
          <cell r="B2268" t="str">
            <v>עיר בריאה ומקיימת</v>
          </cell>
          <cell r="C2268">
            <v>0</v>
          </cell>
          <cell r="D2268">
            <v>0</v>
          </cell>
          <cell r="E2268">
            <v>0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</row>
        <row r="2269">
          <cell r="A2269">
            <v>1741000781</v>
          </cell>
          <cell r="B2269" t="str">
            <v>פעולות סמנכ"ל</v>
          </cell>
          <cell r="C2269">
            <v>15000</v>
          </cell>
          <cell r="D2269">
            <v>13315.99</v>
          </cell>
          <cell r="E2269">
            <v>0</v>
          </cell>
          <cell r="F2269">
            <v>13315.99</v>
          </cell>
          <cell r="G2269">
            <v>1684.01</v>
          </cell>
          <cell r="H2269">
            <v>88.77</v>
          </cell>
          <cell r="I2269">
            <v>15000</v>
          </cell>
          <cell r="J2269">
            <v>13315.99</v>
          </cell>
        </row>
        <row r="2270">
          <cell r="A2270">
            <v>1741000782</v>
          </cell>
          <cell r="B2270" t="str">
            <v>עיר בריאה - הגנת  הסביבה</v>
          </cell>
          <cell r="C2270">
            <v>0</v>
          </cell>
          <cell r="D2270">
            <v>0</v>
          </cell>
          <cell r="E2270">
            <v>0</v>
          </cell>
          <cell r="F2270">
            <v>0</v>
          </cell>
          <cell r="G2270">
            <v>0</v>
          </cell>
          <cell r="H2270">
            <v>0</v>
          </cell>
          <cell r="I2270">
            <v>0</v>
          </cell>
          <cell r="J2270">
            <v>0</v>
          </cell>
        </row>
        <row r="2271">
          <cell r="A2271">
            <v>1741000783</v>
          </cell>
          <cell r="B2271" t="str">
            <v>עיר בריאה - רשת ניקוז ירקון</v>
          </cell>
          <cell r="C2271">
            <v>0</v>
          </cell>
          <cell r="D2271">
            <v>0</v>
          </cell>
          <cell r="E2271">
            <v>0</v>
          </cell>
          <cell r="F2271">
            <v>0</v>
          </cell>
          <cell r="G2271">
            <v>0</v>
          </cell>
          <cell r="H2271">
            <v>0</v>
          </cell>
          <cell r="I2271">
            <v>0</v>
          </cell>
          <cell r="J2271">
            <v>0</v>
          </cell>
        </row>
        <row r="2272">
          <cell r="A2272">
            <v>1741000784</v>
          </cell>
          <cell r="B2272" t="str">
            <v>עיר בריאה ומקיימת - חינוך</v>
          </cell>
          <cell r="C2272">
            <v>0</v>
          </cell>
          <cell r="D2272">
            <v>0</v>
          </cell>
          <cell r="E2272">
            <v>0</v>
          </cell>
          <cell r="F2272">
            <v>0</v>
          </cell>
          <cell r="G2272">
            <v>0</v>
          </cell>
          <cell r="H2272">
            <v>0</v>
          </cell>
          <cell r="I2272">
            <v>0</v>
          </cell>
          <cell r="J2272">
            <v>0</v>
          </cell>
        </row>
        <row r="2273">
          <cell r="A2273">
            <v>1741000931</v>
          </cell>
          <cell r="B2273" t="str">
            <v>עבודות בטיחות</v>
          </cell>
          <cell r="C2273">
            <v>60750</v>
          </cell>
          <cell r="D2273">
            <v>0</v>
          </cell>
          <cell r="E2273">
            <v>0</v>
          </cell>
          <cell r="F2273">
            <v>0</v>
          </cell>
          <cell r="G2273">
            <v>60750</v>
          </cell>
          <cell r="H2273">
            <v>0</v>
          </cell>
          <cell r="I2273">
            <v>67500</v>
          </cell>
          <cell r="J2273">
            <v>0</v>
          </cell>
        </row>
        <row r="2274">
          <cell r="A2274">
            <v>1741100110</v>
          </cell>
          <cell r="B2274" t="str">
            <v>השכר הקובע-תקציבית</v>
          </cell>
          <cell r="C2274">
            <v>256600</v>
          </cell>
          <cell r="D2274">
            <v>261439.6</v>
          </cell>
          <cell r="E2274">
            <v>0</v>
          </cell>
          <cell r="F2274">
            <v>261439.6</v>
          </cell>
          <cell r="G2274">
            <v>-4839.6000000000004</v>
          </cell>
          <cell r="H2274">
            <v>101.88</v>
          </cell>
          <cell r="I2274">
            <v>256600</v>
          </cell>
          <cell r="J2274">
            <v>261439.6</v>
          </cell>
        </row>
        <row r="2275">
          <cell r="A2275">
            <v>1741100119</v>
          </cell>
          <cell r="B2275" t="str">
            <v>השכר הקובע-צוברת</v>
          </cell>
          <cell r="C2275">
            <v>711500</v>
          </cell>
          <cell r="D2275">
            <v>802608.41</v>
          </cell>
          <cell r="E2275">
            <v>0</v>
          </cell>
          <cell r="F2275">
            <v>802608.41</v>
          </cell>
          <cell r="G2275">
            <v>-91108.41</v>
          </cell>
          <cell r="H2275">
            <v>112.8</v>
          </cell>
          <cell r="I2275">
            <v>711500</v>
          </cell>
          <cell r="J2275">
            <v>802608.41</v>
          </cell>
        </row>
        <row r="2276">
          <cell r="A2276">
            <v>1741100122</v>
          </cell>
          <cell r="B2276" t="str">
            <v>ביגוד</v>
          </cell>
          <cell r="C2276">
            <v>13800</v>
          </cell>
          <cell r="D2276">
            <v>11653.02</v>
          </cell>
          <cell r="E2276">
            <v>0</v>
          </cell>
          <cell r="F2276">
            <v>11653.02</v>
          </cell>
          <cell r="G2276">
            <v>2146.98</v>
          </cell>
          <cell r="H2276">
            <v>84.44</v>
          </cell>
          <cell r="I2276">
            <v>13800</v>
          </cell>
          <cell r="J2276">
            <v>11653.02</v>
          </cell>
        </row>
        <row r="2277">
          <cell r="A2277">
            <v>1741100126</v>
          </cell>
          <cell r="B2277" t="str">
            <v>דמי הבראה</v>
          </cell>
          <cell r="C2277">
            <v>31200</v>
          </cell>
          <cell r="D2277">
            <v>28287</v>
          </cell>
          <cell r="E2277">
            <v>0</v>
          </cell>
          <cell r="F2277">
            <v>28287</v>
          </cell>
          <cell r="G2277">
            <v>2913</v>
          </cell>
          <cell r="H2277">
            <v>90.66</v>
          </cell>
          <cell r="I2277">
            <v>31200</v>
          </cell>
          <cell r="J2277">
            <v>28287</v>
          </cell>
        </row>
        <row r="2278">
          <cell r="A2278">
            <v>1741100130</v>
          </cell>
          <cell r="B2278" t="str">
            <v>שעות נוספות</v>
          </cell>
          <cell r="C2278">
            <v>24100</v>
          </cell>
          <cell r="D2278">
            <v>14394.67</v>
          </cell>
          <cell r="E2278">
            <v>0</v>
          </cell>
          <cell r="F2278">
            <v>14394.67</v>
          </cell>
          <cell r="G2278">
            <v>9705.33</v>
          </cell>
          <cell r="H2278">
            <v>59.72</v>
          </cell>
          <cell r="I2278">
            <v>24100</v>
          </cell>
          <cell r="J2278">
            <v>14394.67</v>
          </cell>
        </row>
        <row r="2279">
          <cell r="A2279">
            <v>1741100140</v>
          </cell>
          <cell r="B2279" t="str">
            <v>השתתפות באחזקת רכב</v>
          </cell>
          <cell r="C2279">
            <v>72200</v>
          </cell>
          <cell r="D2279">
            <v>74270.05</v>
          </cell>
          <cell r="E2279">
            <v>0</v>
          </cell>
          <cell r="F2279">
            <v>74270.05</v>
          </cell>
          <cell r="G2279">
            <v>-2070.0500000000002</v>
          </cell>
          <cell r="H2279">
            <v>102.86</v>
          </cell>
          <cell r="I2279">
            <v>72200</v>
          </cell>
          <cell r="J2279">
            <v>74270.05</v>
          </cell>
        </row>
        <row r="2280">
          <cell r="A2280">
            <v>1741100253</v>
          </cell>
          <cell r="B2280" t="str">
            <v>עובדים חיצוניים</v>
          </cell>
          <cell r="C2280">
            <v>0</v>
          </cell>
          <cell r="D2280">
            <v>0</v>
          </cell>
          <cell r="E2280">
            <v>0</v>
          </cell>
          <cell r="F2280">
            <v>0</v>
          </cell>
          <cell r="G2280">
            <v>0</v>
          </cell>
          <cell r="H2280">
            <v>0</v>
          </cell>
          <cell r="I2280">
            <v>0</v>
          </cell>
          <cell r="J2280">
            <v>0</v>
          </cell>
        </row>
        <row r="2281">
          <cell r="A2281">
            <v>1741100350</v>
          </cell>
          <cell r="B2281" t="str">
            <v>ליסינג - 409-50-302</v>
          </cell>
          <cell r="C2281">
            <v>43000</v>
          </cell>
          <cell r="D2281">
            <v>45011.87</v>
          </cell>
          <cell r="E2281">
            <v>0</v>
          </cell>
          <cell r="F2281">
            <v>45011.87</v>
          </cell>
          <cell r="G2281">
            <v>-2011.87</v>
          </cell>
          <cell r="H2281">
            <v>104.67</v>
          </cell>
          <cell r="I2281">
            <v>43000</v>
          </cell>
          <cell r="J2281">
            <v>45011.87</v>
          </cell>
        </row>
        <row r="2282">
          <cell r="A2282">
            <v>1741100351</v>
          </cell>
          <cell r="B2282" t="str">
            <v>הוצאות - 409-50-302</v>
          </cell>
          <cell r="C2282">
            <v>25000</v>
          </cell>
          <cell r="D2282">
            <v>6059.96</v>
          </cell>
          <cell r="E2282">
            <v>0</v>
          </cell>
          <cell r="F2282">
            <v>6059.96</v>
          </cell>
          <cell r="G2282">
            <v>18940.04</v>
          </cell>
          <cell r="H2282">
            <v>24.23</v>
          </cell>
          <cell r="I2282">
            <v>25000</v>
          </cell>
          <cell r="J2282">
            <v>6059.96</v>
          </cell>
        </row>
        <row r="2283">
          <cell r="A2283">
            <v>1741100470</v>
          </cell>
          <cell r="B2283" t="str">
            <v>אחזקת מכונות משרד</v>
          </cell>
          <cell r="C2283">
            <v>2900</v>
          </cell>
          <cell r="D2283">
            <v>5637.32</v>
          </cell>
          <cell r="E2283">
            <v>13.36</v>
          </cell>
          <cell r="F2283">
            <v>5650.68</v>
          </cell>
          <cell r="G2283">
            <v>-2750.68</v>
          </cell>
          <cell r="H2283">
            <v>194.85</v>
          </cell>
          <cell r="I2283">
            <v>2900</v>
          </cell>
          <cell r="J2283">
            <v>5637.32</v>
          </cell>
        </row>
        <row r="2284">
          <cell r="A2284">
            <v>1741100471</v>
          </cell>
          <cell r="B2284" t="str">
            <v>מכשירי כתיבה</v>
          </cell>
          <cell r="C2284">
            <v>18100</v>
          </cell>
          <cell r="D2284">
            <v>17670.5</v>
          </cell>
          <cell r="E2284">
            <v>387.95</v>
          </cell>
          <cell r="F2284">
            <v>18058.45</v>
          </cell>
          <cell r="G2284">
            <v>41.55</v>
          </cell>
          <cell r="H2284">
            <v>99.77</v>
          </cell>
          <cell r="I2284">
            <v>18100</v>
          </cell>
          <cell r="J2284">
            <v>17670.5</v>
          </cell>
        </row>
        <row r="2285">
          <cell r="A2285">
            <v>1741100511</v>
          </cell>
          <cell r="B2285" t="str">
            <v>אירוח וכיבוד</v>
          </cell>
          <cell r="C2285">
            <v>2070</v>
          </cell>
          <cell r="D2285">
            <v>1292.8800000000001</v>
          </cell>
          <cell r="E2285">
            <v>0</v>
          </cell>
          <cell r="F2285">
            <v>1292.8800000000001</v>
          </cell>
          <cell r="G2285">
            <v>777.12</v>
          </cell>
          <cell r="H2285">
            <v>62.45</v>
          </cell>
          <cell r="I2285">
            <v>2300</v>
          </cell>
          <cell r="J2285">
            <v>1292.8800000000001</v>
          </cell>
        </row>
        <row r="2286">
          <cell r="A2286">
            <v>1741100512</v>
          </cell>
          <cell r="B2286" t="str">
            <v>נסיעות ואש"ל</v>
          </cell>
          <cell r="C2286">
            <v>450</v>
          </cell>
          <cell r="D2286">
            <v>25</v>
          </cell>
          <cell r="E2286">
            <v>0</v>
          </cell>
          <cell r="F2286">
            <v>25</v>
          </cell>
          <cell r="G2286">
            <v>425</v>
          </cell>
          <cell r="H2286">
            <v>5.55</v>
          </cell>
          <cell r="I2286">
            <v>500</v>
          </cell>
          <cell r="J2286">
            <v>25</v>
          </cell>
        </row>
        <row r="2287">
          <cell r="A2287">
            <v>1741100522</v>
          </cell>
          <cell r="B2287" t="str">
            <v>ספרים ועיתונים</v>
          </cell>
          <cell r="C2287">
            <v>180</v>
          </cell>
          <cell r="D2287">
            <v>0</v>
          </cell>
          <cell r="E2287">
            <v>0</v>
          </cell>
          <cell r="F2287">
            <v>0</v>
          </cell>
          <cell r="G2287">
            <v>180</v>
          </cell>
          <cell r="H2287">
            <v>0</v>
          </cell>
          <cell r="I2287">
            <v>200</v>
          </cell>
          <cell r="J2287">
            <v>0</v>
          </cell>
        </row>
        <row r="2288">
          <cell r="A2288">
            <v>1741100561</v>
          </cell>
          <cell r="B2288" t="str">
            <v>שיכפולים</v>
          </cell>
          <cell r="C2288">
            <v>1710</v>
          </cell>
          <cell r="D2288">
            <v>0</v>
          </cell>
          <cell r="E2288">
            <v>0</v>
          </cell>
          <cell r="F2288">
            <v>0</v>
          </cell>
          <cell r="G2288">
            <v>1710</v>
          </cell>
          <cell r="H2288">
            <v>0</v>
          </cell>
          <cell r="I2288">
            <v>1900</v>
          </cell>
          <cell r="J2288">
            <v>0</v>
          </cell>
        </row>
        <row r="2289">
          <cell r="A2289">
            <v>1741100562</v>
          </cell>
          <cell r="B2289" t="str">
            <v>הדפסות</v>
          </cell>
          <cell r="C2289">
            <v>270</v>
          </cell>
          <cell r="D2289">
            <v>0</v>
          </cell>
          <cell r="E2289">
            <v>0</v>
          </cell>
          <cell r="F2289">
            <v>0</v>
          </cell>
          <cell r="G2289">
            <v>270</v>
          </cell>
          <cell r="H2289">
            <v>0</v>
          </cell>
          <cell r="I2289">
            <v>300</v>
          </cell>
          <cell r="J2289">
            <v>0</v>
          </cell>
        </row>
        <row r="2290">
          <cell r="A2290">
            <v>1741100565</v>
          </cell>
          <cell r="B2290" t="str">
            <v>מידע לתושב</v>
          </cell>
          <cell r="C2290">
            <v>0</v>
          </cell>
          <cell r="D2290">
            <v>0</v>
          </cell>
          <cell r="E2290">
            <v>0</v>
          </cell>
          <cell r="F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0</v>
          </cell>
        </row>
        <row r="2291">
          <cell r="A2291">
            <v>1741100961</v>
          </cell>
          <cell r="B2291" t="str">
            <v>רז' פעולות ורכישות</v>
          </cell>
          <cell r="C2291">
            <v>0</v>
          </cell>
          <cell r="D2291">
            <v>0</v>
          </cell>
          <cell r="E2291">
            <v>0</v>
          </cell>
          <cell r="F2291">
            <v>0</v>
          </cell>
          <cell r="G2291">
            <v>0</v>
          </cell>
          <cell r="H2291">
            <v>0</v>
          </cell>
          <cell r="I2291">
            <v>0</v>
          </cell>
          <cell r="J2291">
            <v>0</v>
          </cell>
        </row>
        <row r="2292">
          <cell r="A2292">
            <v>1742000110</v>
          </cell>
          <cell r="B2292" t="str">
            <v>השכר הקובע-תקציבית</v>
          </cell>
          <cell r="C2292">
            <v>201700</v>
          </cell>
          <cell r="D2292">
            <v>191831.9</v>
          </cell>
          <cell r="E2292">
            <v>0</v>
          </cell>
          <cell r="F2292">
            <v>191831.9</v>
          </cell>
          <cell r="G2292">
            <v>9868.1</v>
          </cell>
          <cell r="H2292">
            <v>95.1</v>
          </cell>
          <cell r="I2292">
            <v>201700</v>
          </cell>
          <cell r="J2292">
            <v>191831.9</v>
          </cell>
        </row>
        <row r="2293">
          <cell r="A2293">
            <v>1742000119</v>
          </cell>
          <cell r="B2293" t="str">
            <v>השכר הקובע-צוברת</v>
          </cell>
          <cell r="C2293">
            <v>1361300</v>
          </cell>
          <cell r="D2293">
            <v>1183838.49</v>
          </cell>
          <cell r="E2293">
            <v>0</v>
          </cell>
          <cell r="F2293">
            <v>1183838.49</v>
          </cell>
          <cell r="G2293">
            <v>177461.51</v>
          </cell>
          <cell r="H2293">
            <v>86.96</v>
          </cell>
          <cell r="I2293">
            <v>1361300</v>
          </cell>
          <cell r="J2293">
            <v>1183838.49</v>
          </cell>
        </row>
        <row r="2294">
          <cell r="A2294">
            <v>1742000122</v>
          </cell>
          <cell r="B2294" t="str">
            <v>ביגוד</v>
          </cell>
          <cell r="C2294">
            <v>20800</v>
          </cell>
          <cell r="D2294">
            <v>13694.24</v>
          </cell>
          <cell r="E2294">
            <v>0</v>
          </cell>
          <cell r="F2294">
            <v>13694.24</v>
          </cell>
          <cell r="G2294">
            <v>7105.76</v>
          </cell>
          <cell r="H2294">
            <v>65.83</v>
          </cell>
          <cell r="I2294">
            <v>20800</v>
          </cell>
          <cell r="J2294">
            <v>13694.24</v>
          </cell>
        </row>
        <row r="2295">
          <cell r="A2295">
            <v>1742000126</v>
          </cell>
          <cell r="B2295" t="str">
            <v>דמי הבראה</v>
          </cell>
          <cell r="C2295">
            <v>41700</v>
          </cell>
          <cell r="D2295">
            <v>38668.14</v>
          </cell>
          <cell r="E2295">
            <v>0</v>
          </cell>
          <cell r="F2295">
            <v>38668.14</v>
          </cell>
          <cell r="G2295">
            <v>3031.86</v>
          </cell>
          <cell r="H2295">
            <v>92.72</v>
          </cell>
          <cell r="I2295">
            <v>41700</v>
          </cell>
          <cell r="J2295">
            <v>38668.14</v>
          </cell>
        </row>
        <row r="2296">
          <cell r="A2296">
            <v>1742000130</v>
          </cell>
          <cell r="B2296" t="str">
            <v>שעות נוספות</v>
          </cell>
          <cell r="C2296">
            <v>97700</v>
          </cell>
          <cell r="D2296">
            <v>65834.41</v>
          </cell>
          <cell r="E2296">
            <v>0</v>
          </cell>
          <cell r="F2296">
            <v>65834.41</v>
          </cell>
          <cell r="G2296">
            <v>31865.59</v>
          </cell>
          <cell r="H2296">
            <v>67.38</v>
          </cell>
          <cell r="I2296">
            <v>97700</v>
          </cell>
          <cell r="J2296">
            <v>65834.41</v>
          </cell>
        </row>
        <row r="2297">
          <cell r="A2297">
            <v>1742000140</v>
          </cell>
          <cell r="B2297" t="str">
            <v>השתתפות באחזקת רכב</v>
          </cell>
          <cell r="C2297">
            <v>206000</v>
          </cell>
          <cell r="D2297">
            <v>151083.87</v>
          </cell>
          <cell r="E2297">
            <v>0</v>
          </cell>
          <cell r="F2297">
            <v>151083.87</v>
          </cell>
          <cell r="G2297">
            <v>54916.13</v>
          </cell>
          <cell r="H2297">
            <v>73.34</v>
          </cell>
          <cell r="I2297">
            <v>206000</v>
          </cell>
          <cell r="J2297">
            <v>151083.87</v>
          </cell>
        </row>
        <row r="2298">
          <cell r="A2298">
            <v>1742000253</v>
          </cell>
          <cell r="B2298" t="str">
            <v>עובדים חיצוניים</v>
          </cell>
          <cell r="C2298">
            <v>0</v>
          </cell>
          <cell r="D2298">
            <v>0</v>
          </cell>
          <cell r="E2298">
            <v>0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0</v>
          </cell>
        </row>
        <row r="2299">
          <cell r="A2299">
            <v>1742000511</v>
          </cell>
          <cell r="B2299" t="str">
            <v>אירוח וכיבוד</v>
          </cell>
          <cell r="C2299">
            <v>3600</v>
          </cell>
          <cell r="D2299">
            <v>3322.47</v>
          </cell>
          <cell r="E2299">
            <v>272.57</v>
          </cell>
          <cell r="F2299">
            <v>3595.04</v>
          </cell>
          <cell r="G2299">
            <v>4.96</v>
          </cell>
          <cell r="H2299">
            <v>99.86</v>
          </cell>
          <cell r="I2299">
            <v>3600</v>
          </cell>
          <cell r="J2299">
            <v>3322.47</v>
          </cell>
        </row>
        <row r="2300">
          <cell r="A2300">
            <v>1742000544</v>
          </cell>
          <cell r="B2300" t="str">
            <v>הוצאות דאר</v>
          </cell>
          <cell r="C2300">
            <v>1260</v>
          </cell>
          <cell r="D2300">
            <v>12.65</v>
          </cell>
          <cell r="E2300">
            <v>0</v>
          </cell>
          <cell r="F2300">
            <v>12.65</v>
          </cell>
          <cell r="G2300">
            <v>1247.3499999999999</v>
          </cell>
          <cell r="H2300">
            <v>1</v>
          </cell>
          <cell r="I2300">
            <v>1400</v>
          </cell>
          <cell r="J2300">
            <v>12.65</v>
          </cell>
        </row>
        <row r="2301">
          <cell r="A2301">
            <v>1742000571</v>
          </cell>
          <cell r="B2301" t="str">
            <v>מיכון וענ"א</v>
          </cell>
          <cell r="C2301">
            <v>28440</v>
          </cell>
          <cell r="D2301">
            <v>31600</v>
          </cell>
          <cell r="E2301">
            <v>0</v>
          </cell>
          <cell r="F2301">
            <v>31600</v>
          </cell>
          <cell r="G2301">
            <v>-3160</v>
          </cell>
          <cell r="H2301">
            <v>111.11</v>
          </cell>
          <cell r="I2301">
            <v>31600</v>
          </cell>
          <cell r="J2301">
            <v>31600</v>
          </cell>
        </row>
        <row r="2302">
          <cell r="A2302">
            <v>1742000580</v>
          </cell>
          <cell r="B2302" t="str">
            <v>ייעוץ לטופס 4+5</v>
          </cell>
          <cell r="C2302">
            <v>76950</v>
          </cell>
          <cell r="D2302">
            <v>58312.800000000003</v>
          </cell>
          <cell r="E2302">
            <v>0</v>
          </cell>
          <cell r="F2302">
            <v>58312.800000000003</v>
          </cell>
          <cell r="G2302">
            <v>18637.2</v>
          </cell>
          <cell r="H2302">
            <v>75.78</v>
          </cell>
          <cell r="I2302">
            <v>85500</v>
          </cell>
          <cell r="J2302">
            <v>58312.800000000003</v>
          </cell>
        </row>
        <row r="2303">
          <cell r="A2303">
            <v>1742000581</v>
          </cell>
          <cell r="B2303" t="str">
            <v>יעוץ ושרות למחלקת דרכים</v>
          </cell>
          <cell r="C2303">
            <v>227700</v>
          </cell>
          <cell r="D2303">
            <v>203392.7</v>
          </cell>
          <cell r="E2303">
            <v>0</v>
          </cell>
          <cell r="F2303">
            <v>203392.7</v>
          </cell>
          <cell r="G2303">
            <v>24307.3</v>
          </cell>
          <cell r="H2303">
            <v>89.32</v>
          </cell>
          <cell r="I2303">
            <v>253000</v>
          </cell>
          <cell r="J2303">
            <v>203392.7</v>
          </cell>
        </row>
        <row r="2304">
          <cell r="A2304">
            <v>1742000582</v>
          </cell>
          <cell r="B2304" t="str">
            <v>אחזקת סככות אוטובוס</v>
          </cell>
          <cell r="C2304">
            <v>237500</v>
          </cell>
          <cell r="D2304">
            <v>225363.6</v>
          </cell>
          <cell r="E2304">
            <v>0</v>
          </cell>
          <cell r="F2304">
            <v>225363.6</v>
          </cell>
          <cell r="G2304">
            <v>12136.4</v>
          </cell>
          <cell r="H2304">
            <v>94.88</v>
          </cell>
          <cell r="I2304">
            <v>237500</v>
          </cell>
          <cell r="J2304">
            <v>225363.6</v>
          </cell>
        </row>
        <row r="2305">
          <cell r="A2305">
            <v>1742000583</v>
          </cell>
          <cell r="B2305" t="str">
            <v>הצבת והעתקה סככות אוטובוס</v>
          </cell>
          <cell r="C2305">
            <v>0</v>
          </cell>
          <cell r="D2305">
            <v>0</v>
          </cell>
          <cell r="E2305">
            <v>0</v>
          </cell>
          <cell r="F2305">
            <v>0</v>
          </cell>
          <cell r="G2305">
            <v>0</v>
          </cell>
          <cell r="H2305">
            <v>0</v>
          </cell>
          <cell r="I2305">
            <v>0</v>
          </cell>
          <cell r="J2305">
            <v>0</v>
          </cell>
        </row>
        <row r="2306">
          <cell r="A2306">
            <v>1742000584</v>
          </cell>
          <cell r="B2306" t="str">
            <v>ייעוץ לממ"ש</v>
          </cell>
          <cell r="C2306">
            <v>231750</v>
          </cell>
          <cell r="D2306">
            <v>142859.93</v>
          </cell>
          <cell r="E2306">
            <v>0</v>
          </cell>
          <cell r="F2306">
            <v>142859.93</v>
          </cell>
          <cell r="G2306">
            <v>88890.07</v>
          </cell>
          <cell r="H2306">
            <v>61.64</v>
          </cell>
          <cell r="I2306">
            <v>257500</v>
          </cell>
          <cell r="J2306">
            <v>142859.93</v>
          </cell>
        </row>
        <row r="2307">
          <cell r="A2307">
            <v>1742000585</v>
          </cell>
          <cell r="B2307" t="str">
            <v>פיקוח על סככות אוטובוס</v>
          </cell>
          <cell r="C2307">
            <v>73530</v>
          </cell>
          <cell r="D2307">
            <v>0</v>
          </cell>
          <cell r="E2307">
            <v>0</v>
          </cell>
          <cell r="F2307">
            <v>0</v>
          </cell>
          <cell r="G2307">
            <v>73530</v>
          </cell>
          <cell r="H2307">
            <v>0</v>
          </cell>
          <cell r="I2307">
            <v>81700</v>
          </cell>
          <cell r="J2307">
            <v>0</v>
          </cell>
        </row>
        <row r="2308">
          <cell r="A2308">
            <v>1742000596</v>
          </cell>
          <cell r="B2308" t="str">
            <v>השתתפות בעזר 096</v>
          </cell>
          <cell r="C2308">
            <v>132300</v>
          </cell>
          <cell r="D2308">
            <v>154111</v>
          </cell>
          <cell r="E2308">
            <v>0</v>
          </cell>
          <cell r="F2308">
            <v>154111</v>
          </cell>
          <cell r="G2308">
            <v>-21811</v>
          </cell>
          <cell r="H2308">
            <v>116.48</v>
          </cell>
          <cell r="I2308">
            <v>147000</v>
          </cell>
          <cell r="J2308">
            <v>154111</v>
          </cell>
        </row>
        <row r="2309">
          <cell r="A2309">
            <v>1742000715</v>
          </cell>
          <cell r="B2309" t="str">
            <v>עבודות קבלניות-רכב</v>
          </cell>
          <cell r="C2309">
            <v>0</v>
          </cell>
          <cell r="D2309">
            <v>0</v>
          </cell>
          <cell r="E2309">
            <v>0</v>
          </cell>
          <cell r="F2309">
            <v>0</v>
          </cell>
          <cell r="G2309">
            <v>0</v>
          </cell>
          <cell r="H2309">
            <v>0</v>
          </cell>
          <cell r="I2309">
            <v>0</v>
          </cell>
          <cell r="J2309">
            <v>0</v>
          </cell>
        </row>
        <row r="2310">
          <cell r="A2310">
            <v>1742000722</v>
          </cell>
          <cell r="B2310" t="str">
            <v>חמרים-תחזוקה עצמית</v>
          </cell>
          <cell r="C2310">
            <v>114000</v>
          </cell>
          <cell r="D2310">
            <v>101328.98</v>
          </cell>
          <cell r="E2310">
            <v>0</v>
          </cell>
          <cell r="F2310">
            <v>101328.98</v>
          </cell>
          <cell r="G2310">
            <v>12671.02</v>
          </cell>
          <cell r="H2310">
            <v>88.88</v>
          </cell>
          <cell r="I2310">
            <v>114000</v>
          </cell>
          <cell r="J2310">
            <v>101328.98</v>
          </cell>
        </row>
        <row r="2311">
          <cell r="A2311">
            <v>1742000737</v>
          </cell>
          <cell r="B2311" t="str">
            <v>שכירות רכב לימים גשומים</v>
          </cell>
          <cell r="C2311">
            <v>13500</v>
          </cell>
          <cell r="D2311">
            <v>0</v>
          </cell>
          <cell r="E2311">
            <v>0</v>
          </cell>
          <cell r="F2311">
            <v>0</v>
          </cell>
          <cell r="G2311">
            <v>13500</v>
          </cell>
          <cell r="H2311">
            <v>0</v>
          </cell>
          <cell r="I2311">
            <v>15000</v>
          </cell>
          <cell r="J2311">
            <v>0</v>
          </cell>
        </row>
        <row r="2312">
          <cell r="A2312">
            <v>1742000742</v>
          </cell>
          <cell r="B2312" t="str">
            <v>כלים וציוד</v>
          </cell>
          <cell r="C2312">
            <v>14300</v>
          </cell>
          <cell r="D2312">
            <v>4640.66</v>
          </cell>
          <cell r="E2312">
            <v>1439.1</v>
          </cell>
          <cell r="F2312">
            <v>6079.76</v>
          </cell>
          <cell r="G2312">
            <v>8220.24</v>
          </cell>
          <cell r="H2312">
            <v>42.51</v>
          </cell>
          <cell r="I2312">
            <v>14300</v>
          </cell>
          <cell r="J2312">
            <v>4640.66</v>
          </cell>
        </row>
        <row r="2313">
          <cell r="A2313">
            <v>1742000745</v>
          </cell>
          <cell r="B2313" t="str">
            <v>מבצעי חורף</v>
          </cell>
          <cell r="C2313">
            <v>15200</v>
          </cell>
          <cell r="D2313">
            <v>14472.9</v>
          </cell>
          <cell r="E2313">
            <v>0</v>
          </cell>
          <cell r="F2313">
            <v>14472.9</v>
          </cell>
          <cell r="G2313">
            <v>727.1</v>
          </cell>
          <cell r="H2313">
            <v>95.21</v>
          </cell>
          <cell r="I2313">
            <v>15200</v>
          </cell>
          <cell r="J2313">
            <v>14472.9</v>
          </cell>
        </row>
        <row r="2314">
          <cell r="A2314">
            <v>1742000754</v>
          </cell>
          <cell r="B2314" t="str">
            <v>עבודות קבלניות</v>
          </cell>
          <cell r="C2314">
            <v>760000</v>
          </cell>
          <cell r="D2314">
            <v>759895.12</v>
          </cell>
          <cell r="E2314">
            <v>0</v>
          </cell>
          <cell r="F2314">
            <v>759895.12</v>
          </cell>
          <cell r="G2314">
            <v>104.88</v>
          </cell>
          <cell r="H2314">
            <v>99.98</v>
          </cell>
          <cell r="I2314">
            <v>760000</v>
          </cell>
          <cell r="J2314">
            <v>759895.12</v>
          </cell>
        </row>
        <row r="2315">
          <cell r="A2315">
            <v>1742000757</v>
          </cell>
          <cell r="B2315" t="str">
            <v>ציפוי כבישים</v>
          </cell>
          <cell r="C2315">
            <v>0</v>
          </cell>
          <cell r="D2315">
            <v>0</v>
          </cell>
          <cell r="E2315">
            <v>0</v>
          </cell>
          <cell r="F2315">
            <v>0</v>
          </cell>
          <cell r="G2315">
            <v>0</v>
          </cell>
          <cell r="H2315">
            <v>0</v>
          </cell>
          <cell r="I2315">
            <v>0</v>
          </cell>
          <cell r="J2315">
            <v>0</v>
          </cell>
        </row>
        <row r="2316">
          <cell r="A2316">
            <v>1742000758</v>
          </cell>
          <cell r="B2316" t="str">
            <v>אחזקת כביש 20</v>
          </cell>
          <cell r="C2316">
            <v>0</v>
          </cell>
          <cell r="D2316">
            <v>0</v>
          </cell>
          <cell r="E2316">
            <v>0</v>
          </cell>
          <cell r="F2316">
            <v>0</v>
          </cell>
          <cell r="G2316">
            <v>0</v>
          </cell>
          <cell r="H2316">
            <v>0</v>
          </cell>
          <cell r="I2316">
            <v>0</v>
          </cell>
          <cell r="J2316">
            <v>0</v>
          </cell>
        </row>
        <row r="2317">
          <cell r="A2317">
            <v>1742000759</v>
          </cell>
          <cell r="B2317" t="str">
            <v>עבודת קבלני טרקטור</v>
          </cell>
          <cell r="C2317">
            <v>98800</v>
          </cell>
          <cell r="D2317">
            <v>76231</v>
          </cell>
          <cell r="E2317">
            <v>0</v>
          </cell>
          <cell r="F2317">
            <v>76231</v>
          </cell>
          <cell r="G2317">
            <v>22569</v>
          </cell>
          <cell r="H2317">
            <v>77.150000000000006</v>
          </cell>
          <cell r="I2317">
            <v>98800</v>
          </cell>
          <cell r="J2317">
            <v>76231</v>
          </cell>
        </row>
        <row r="2318">
          <cell r="A2318">
            <v>1742000794</v>
          </cell>
          <cell r="B2318" t="str">
            <v>השתתפות בעזר 094</v>
          </cell>
          <cell r="C2318">
            <v>43110</v>
          </cell>
          <cell r="D2318">
            <v>53250</v>
          </cell>
          <cell r="E2318">
            <v>0</v>
          </cell>
          <cell r="F2318">
            <v>53250</v>
          </cell>
          <cell r="G2318">
            <v>-10140</v>
          </cell>
          <cell r="H2318">
            <v>123.52</v>
          </cell>
          <cell r="I2318">
            <v>47900</v>
          </cell>
          <cell r="J2318">
            <v>53250</v>
          </cell>
        </row>
        <row r="2319">
          <cell r="A2319">
            <v>1742000931</v>
          </cell>
          <cell r="B2319" t="str">
            <v>הוצאות חד-פעמיות</v>
          </cell>
          <cell r="C2319">
            <v>7600</v>
          </cell>
          <cell r="D2319">
            <v>7362</v>
          </cell>
          <cell r="E2319">
            <v>0</v>
          </cell>
          <cell r="F2319">
            <v>7362</v>
          </cell>
          <cell r="G2319">
            <v>238</v>
          </cell>
          <cell r="H2319">
            <v>96.86</v>
          </cell>
          <cell r="I2319">
            <v>7600</v>
          </cell>
          <cell r="J2319">
            <v>7362</v>
          </cell>
        </row>
        <row r="2320">
          <cell r="A2320">
            <v>1742000960</v>
          </cell>
          <cell r="B2320" t="str">
            <v>רזרבה-תחזוקה כללית</v>
          </cell>
          <cell r="C2320">
            <v>191900</v>
          </cell>
          <cell r="D2320">
            <v>191900</v>
          </cell>
          <cell r="E2320">
            <v>0</v>
          </cell>
          <cell r="F2320">
            <v>191900</v>
          </cell>
          <cell r="G2320">
            <v>0</v>
          </cell>
          <cell r="H2320">
            <v>100</v>
          </cell>
          <cell r="I2320">
            <v>191900</v>
          </cell>
          <cell r="J2320">
            <v>191900</v>
          </cell>
        </row>
        <row r="2321">
          <cell r="A2321">
            <v>1743000110</v>
          </cell>
          <cell r="B2321" t="str">
            <v>השכר הקובע-תקציבית</v>
          </cell>
          <cell r="C2321">
            <v>295200</v>
          </cell>
          <cell r="D2321">
            <v>276742.71000000002</v>
          </cell>
          <cell r="E2321">
            <v>0</v>
          </cell>
          <cell r="F2321">
            <v>276742.71000000002</v>
          </cell>
          <cell r="G2321">
            <v>18457.29</v>
          </cell>
          <cell r="H2321">
            <v>93.74</v>
          </cell>
          <cell r="I2321">
            <v>295200</v>
          </cell>
          <cell r="J2321">
            <v>276742.71000000002</v>
          </cell>
        </row>
        <row r="2322">
          <cell r="A2322">
            <v>1743000119</v>
          </cell>
          <cell r="B2322" t="str">
            <v>השכר הקובע-צוברת</v>
          </cell>
          <cell r="C2322">
            <v>705700</v>
          </cell>
          <cell r="D2322">
            <v>685937.41</v>
          </cell>
          <cell r="E2322">
            <v>0</v>
          </cell>
          <cell r="F2322">
            <v>685937.41</v>
          </cell>
          <cell r="G2322">
            <v>19762.59</v>
          </cell>
          <cell r="H2322">
            <v>97.19</v>
          </cell>
          <cell r="I2322">
            <v>705700</v>
          </cell>
          <cell r="J2322">
            <v>685937.41</v>
          </cell>
        </row>
        <row r="2323">
          <cell r="A2323">
            <v>1743000122</v>
          </cell>
          <cell r="B2323" t="str">
            <v>ביגוד</v>
          </cell>
          <cell r="C2323">
            <v>16500</v>
          </cell>
          <cell r="D2323">
            <v>10561.14</v>
          </cell>
          <cell r="E2323">
            <v>0</v>
          </cell>
          <cell r="F2323">
            <v>10561.14</v>
          </cell>
          <cell r="G2323">
            <v>5938.86</v>
          </cell>
          <cell r="H2323">
            <v>64</v>
          </cell>
          <cell r="I2323">
            <v>16500</v>
          </cell>
          <cell r="J2323">
            <v>10561.14</v>
          </cell>
        </row>
        <row r="2324">
          <cell r="A2324">
            <v>1743000126</v>
          </cell>
          <cell r="B2324" t="str">
            <v>דמי הבראה</v>
          </cell>
          <cell r="C2324">
            <v>37900</v>
          </cell>
          <cell r="D2324">
            <v>34124</v>
          </cell>
          <cell r="E2324">
            <v>0</v>
          </cell>
          <cell r="F2324">
            <v>34124</v>
          </cell>
          <cell r="G2324">
            <v>3776</v>
          </cell>
          <cell r="H2324">
            <v>90.03</v>
          </cell>
          <cell r="I2324">
            <v>37900</v>
          </cell>
          <cell r="J2324">
            <v>34124</v>
          </cell>
        </row>
        <row r="2325">
          <cell r="A2325">
            <v>1743000130</v>
          </cell>
          <cell r="B2325" t="str">
            <v>שעות נוספות</v>
          </cell>
          <cell r="C2325">
            <v>138700</v>
          </cell>
          <cell r="D2325">
            <v>160504.6</v>
          </cell>
          <cell r="E2325">
            <v>0</v>
          </cell>
          <cell r="F2325">
            <v>160504.6</v>
          </cell>
          <cell r="G2325">
            <v>-21804.6</v>
          </cell>
          <cell r="H2325">
            <v>115.72</v>
          </cell>
          <cell r="I2325">
            <v>138700</v>
          </cell>
          <cell r="J2325">
            <v>160504.6</v>
          </cell>
        </row>
        <row r="2326">
          <cell r="A2326">
            <v>1743000140</v>
          </cell>
          <cell r="B2326" t="str">
            <v>השתתפות באחזקת רכב</v>
          </cell>
          <cell r="C2326">
            <v>153000</v>
          </cell>
          <cell r="D2326">
            <v>146955.26</v>
          </cell>
          <cell r="E2326">
            <v>0</v>
          </cell>
          <cell r="F2326">
            <v>146955.26</v>
          </cell>
          <cell r="G2326">
            <v>6044.74</v>
          </cell>
          <cell r="H2326">
            <v>96.04</v>
          </cell>
          <cell r="I2326">
            <v>153000</v>
          </cell>
          <cell r="J2326">
            <v>146955.26</v>
          </cell>
        </row>
        <row r="2327">
          <cell r="A2327">
            <v>1743000253</v>
          </cell>
          <cell r="B2327" t="str">
            <v>עובדים חיצוניים</v>
          </cell>
          <cell r="C2327">
            <v>0</v>
          </cell>
          <cell r="D2327">
            <v>68184.37</v>
          </cell>
          <cell r="E2327">
            <v>0</v>
          </cell>
          <cell r="F2327">
            <v>68184.37</v>
          </cell>
          <cell r="G2327">
            <v>-68184.37</v>
          </cell>
          <cell r="H2327">
            <v>0</v>
          </cell>
          <cell r="I2327">
            <v>0</v>
          </cell>
          <cell r="J2327">
            <v>68184.37</v>
          </cell>
        </row>
        <row r="2328">
          <cell r="A2328">
            <v>1743000431</v>
          </cell>
          <cell r="B2328" t="str">
            <v>חשמל</v>
          </cell>
          <cell r="C2328">
            <v>4905000</v>
          </cell>
          <cell r="D2328">
            <v>5322089.6100000003</v>
          </cell>
          <cell r="E2328">
            <v>0</v>
          </cell>
          <cell r="F2328">
            <v>5322089.6100000003</v>
          </cell>
          <cell r="G2328">
            <v>-417089.61</v>
          </cell>
          <cell r="H2328">
            <v>108.5</v>
          </cell>
          <cell r="I2328">
            <v>5450000</v>
          </cell>
          <cell r="J2328">
            <v>5322089.6100000003</v>
          </cell>
        </row>
        <row r="2329">
          <cell r="A2329">
            <v>1743000511</v>
          </cell>
          <cell r="B2329" t="str">
            <v>אירוח וכיבוד</v>
          </cell>
          <cell r="C2329">
            <v>5400</v>
          </cell>
          <cell r="D2329">
            <v>5343.6</v>
          </cell>
          <cell r="E2329">
            <v>0</v>
          </cell>
          <cell r="F2329">
            <v>5343.6</v>
          </cell>
          <cell r="G2329">
            <v>56.4</v>
          </cell>
          <cell r="H2329">
            <v>98.95</v>
          </cell>
          <cell r="I2329">
            <v>5400</v>
          </cell>
          <cell r="J2329">
            <v>5343.6</v>
          </cell>
        </row>
        <row r="2330">
          <cell r="A2330">
            <v>1743000596</v>
          </cell>
          <cell r="B2330" t="str">
            <v>השתתפות בעזר 096</v>
          </cell>
          <cell r="C2330">
            <v>491850</v>
          </cell>
          <cell r="D2330">
            <v>572938.37</v>
          </cell>
          <cell r="E2330">
            <v>0</v>
          </cell>
          <cell r="F2330">
            <v>572938.37</v>
          </cell>
          <cell r="G2330">
            <v>-81088.37</v>
          </cell>
          <cell r="H2330">
            <v>116.48</v>
          </cell>
          <cell r="I2330">
            <v>546500</v>
          </cell>
          <cell r="J2330">
            <v>572938.37</v>
          </cell>
        </row>
        <row r="2331">
          <cell r="A2331">
            <v>1743000722</v>
          </cell>
          <cell r="B2331" t="str">
            <v>פנסים ומנורות</v>
          </cell>
          <cell r="C2331">
            <v>99201</v>
          </cell>
          <cell r="D2331">
            <v>110212.95</v>
          </cell>
          <cell r="E2331">
            <v>0</v>
          </cell>
          <cell r="F2331">
            <v>110212.95</v>
          </cell>
          <cell r="G2331">
            <v>-11011.95</v>
          </cell>
          <cell r="H2331">
            <v>111.1</v>
          </cell>
          <cell r="I2331">
            <v>110223</v>
          </cell>
          <cell r="J2331">
            <v>110212.95</v>
          </cell>
        </row>
        <row r="2332">
          <cell r="A2332">
            <v>1743000742</v>
          </cell>
          <cell r="B2332" t="str">
            <v>כלים וציוד</v>
          </cell>
          <cell r="C2332">
            <v>18200</v>
          </cell>
          <cell r="D2332">
            <v>16753.87</v>
          </cell>
          <cell r="E2332">
            <v>114.78</v>
          </cell>
          <cell r="F2332">
            <v>16868.650000000001</v>
          </cell>
          <cell r="G2332">
            <v>1331.35</v>
          </cell>
          <cell r="H2332">
            <v>92.68</v>
          </cell>
          <cell r="I2332">
            <v>18200</v>
          </cell>
          <cell r="J2332">
            <v>16753.87</v>
          </cell>
        </row>
        <row r="2333">
          <cell r="A2333">
            <v>1743000745</v>
          </cell>
          <cell r="B2333" t="str">
            <v>תיקון נזקים</v>
          </cell>
          <cell r="C2333">
            <v>45000</v>
          </cell>
          <cell r="D2333">
            <v>28242.46</v>
          </cell>
          <cell r="E2333">
            <v>0</v>
          </cell>
          <cell r="F2333">
            <v>28242.46</v>
          </cell>
          <cell r="G2333">
            <v>16757.54</v>
          </cell>
          <cell r="H2333">
            <v>62.76</v>
          </cell>
          <cell r="I2333">
            <v>50000</v>
          </cell>
          <cell r="J2333">
            <v>28242.46</v>
          </cell>
        </row>
        <row r="2334">
          <cell r="A2334">
            <v>1743000754</v>
          </cell>
          <cell r="B2334" t="str">
            <v>עבודות תאורה</v>
          </cell>
          <cell r="C2334">
            <v>56786</v>
          </cell>
          <cell r="D2334">
            <v>62495.27</v>
          </cell>
          <cell r="E2334">
            <v>0</v>
          </cell>
          <cell r="F2334">
            <v>62495.27</v>
          </cell>
          <cell r="G2334">
            <v>-5709.27</v>
          </cell>
          <cell r="H2334">
            <v>110.05</v>
          </cell>
          <cell r="I2334">
            <v>63095</v>
          </cell>
          <cell r="J2334">
            <v>62495.27</v>
          </cell>
        </row>
        <row r="2335">
          <cell r="A2335">
            <v>1743000755</v>
          </cell>
          <cell r="B2335" t="str">
            <v>כוננות קבלן תאורה</v>
          </cell>
          <cell r="C2335">
            <v>0</v>
          </cell>
          <cell r="D2335">
            <v>0</v>
          </cell>
          <cell r="E2335">
            <v>0</v>
          </cell>
          <cell r="F2335">
            <v>0</v>
          </cell>
          <cell r="G2335">
            <v>0</v>
          </cell>
          <cell r="H2335">
            <v>0</v>
          </cell>
          <cell r="I2335">
            <v>0</v>
          </cell>
          <cell r="J2335">
            <v>0</v>
          </cell>
        </row>
        <row r="2336">
          <cell r="A2336">
            <v>1743000757</v>
          </cell>
          <cell r="B2336" t="str">
            <v>צוות קבלנים לאחזקה</v>
          </cell>
          <cell r="C2336">
            <v>0</v>
          </cell>
          <cell r="D2336">
            <v>0</v>
          </cell>
          <cell r="E2336">
            <v>0</v>
          </cell>
          <cell r="F2336">
            <v>0</v>
          </cell>
          <cell r="G2336">
            <v>0</v>
          </cell>
          <cell r="H2336">
            <v>0</v>
          </cell>
          <cell r="I2336">
            <v>0</v>
          </cell>
          <cell r="J2336">
            <v>0</v>
          </cell>
        </row>
        <row r="2337">
          <cell r="A2337">
            <v>1743000758</v>
          </cell>
          <cell r="B2337" t="str">
            <v>צביעת עמודי תאורה</v>
          </cell>
          <cell r="C2337">
            <v>0</v>
          </cell>
          <cell r="D2337">
            <v>0</v>
          </cell>
          <cell r="E2337">
            <v>0</v>
          </cell>
          <cell r="F2337">
            <v>0</v>
          </cell>
          <cell r="G2337">
            <v>0</v>
          </cell>
          <cell r="H2337">
            <v>0</v>
          </cell>
          <cell r="I2337">
            <v>0</v>
          </cell>
          <cell r="J2337">
            <v>0</v>
          </cell>
        </row>
        <row r="2338">
          <cell r="A2338">
            <v>1743000759</v>
          </cell>
          <cell r="B2338" t="str">
            <v>תחזוקה - תשלום קבוע</v>
          </cell>
          <cell r="C2338">
            <v>871724</v>
          </cell>
          <cell r="D2338">
            <v>948538.2</v>
          </cell>
          <cell r="E2338">
            <v>0</v>
          </cell>
          <cell r="F2338">
            <v>948538.2</v>
          </cell>
          <cell r="G2338">
            <v>-76814.2</v>
          </cell>
          <cell r="H2338">
            <v>108.81</v>
          </cell>
          <cell r="I2338">
            <v>968582</v>
          </cell>
          <cell r="J2338">
            <v>948538.2</v>
          </cell>
        </row>
        <row r="2339">
          <cell r="A2339">
            <v>1743000794</v>
          </cell>
          <cell r="B2339" t="str">
            <v>השתתפות בעזר 094</v>
          </cell>
          <cell r="C2339">
            <v>71280</v>
          </cell>
          <cell r="D2339">
            <v>88046</v>
          </cell>
          <cell r="E2339">
            <v>0</v>
          </cell>
          <cell r="F2339">
            <v>88046</v>
          </cell>
          <cell r="G2339">
            <v>-16766</v>
          </cell>
          <cell r="H2339">
            <v>123.52</v>
          </cell>
          <cell r="I2339">
            <v>79200</v>
          </cell>
          <cell r="J2339">
            <v>88046</v>
          </cell>
        </row>
        <row r="2340">
          <cell r="A2340">
            <v>1743000931</v>
          </cell>
          <cell r="B2340" t="str">
            <v>רכישת מנוף תאורה</v>
          </cell>
          <cell r="C2340">
            <v>0</v>
          </cell>
          <cell r="D2340">
            <v>0</v>
          </cell>
          <cell r="E2340">
            <v>0</v>
          </cell>
          <cell r="F2340">
            <v>0</v>
          </cell>
          <cell r="G2340">
            <v>0</v>
          </cell>
          <cell r="H2340">
            <v>0</v>
          </cell>
          <cell r="I2340">
            <v>0</v>
          </cell>
          <cell r="J2340">
            <v>0</v>
          </cell>
        </row>
        <row r="2341">
          <cell r="A2341">
            <v>1744000110</v>
          </cell>
          <cell r="B2341" t="str">
            <v>השכר הקובע-תקציבית</v>
          </cell>
          <cell r="C2341">
            <v>0</v>
          </cell>
          <cell r="D2341">
            <v>0</v>
          </cell>
          <cell r="E2341">
            <v>0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0</v>
          </cell>
        </row>
        <row r="2342">
          <cell r="A2342">
            <v>1744000119</v>
          </cell>
          <cell r="B2342" t="str">
            <v>השכר הקובע-צוברת</v>
          </cell>
          <cell r="C2342">
            <v>477400</v>
          </cell>
          <cell r="D2342">
            <v>335169.67</v>
          </cell>
          <cell r="E2342">
            <v>0</v>
          </cell>
          <cell r="F2342">
            <v>335169.67</v>
          </cell>
          <cell r="G2342">
            <v>142230.32999999999</v>
          </cell>
          <cell r="H2342">
            <v>70.2</v>
          </cell>
          <cell r="I2342">
            <v>477400</v>
          </cell>
          <cell r="J2342">
            <v>335169.67</v>
          </cell>
        </row>
        <row r="2343">
          <cell r="A2343">
            <v>1744000122</v>
          </cell>
          <cell r="B2343" t="str">
            <v>ביגוד</v>
          </cell>
          <cell r="C2343">
            <v>3600</v>
          </cell>
          <cell r="D2343">
            <v>4474</v>
          </cell>
          <cell r="E2343">
            <v>0</v>
          </cell>
          <cell r="F2343">
            <v>4474</v>
          </cell>
          <cell r="G2343">
            <v>-874</v>
          </cell>
          <cell r="H2343">
            <v>124.27</v>
          </cell>
          <cell r="I2343">
            <v>3600</v>
          </cell>
          <cell r="J2343">
            <v>4474</v>
          </cell>
        </row>
        <row r="2344">
          <cell r="A2344">
            <v>1744000126</v>
          </cell>
          <cell r="B2344" t="str">
            <v>דמי הבראה</v>
          </cell>
          <cell r="C2344">
            <v>9200</v>
          </cell>
          <cell r="D2344">
            <v>10776</v>
          </cell>
          <cell r="E2344">
            <v>0</v>
          </cell>
          <cell r="F2344">
            <v>10776</v>
          </cell>
          <cell r="G2344">
            <v>-1576</v>
          </cell>
          <cell r="H2344">
            <v>117.13</v>
          </cell>
          <cell r="I2344">
            <v>9200</v>
          </cell>
          <cell r="J2344">
            <v>10776</v>
          </cell>
        </row>
        <row r="2345">
          <cell r="A2345">
            <v>1744000130</v>
          </cell>
          <cell r="B2345" t="str">
            <v>שעות נוספות</v>
          </cell>
          <cell r="C2345">
            <v>5000</v>
          </cell>
          <cell r="D2345">
            <v>20168.41</v>
          </cell>
          <cell r="E2345">
            <v>0</v>
          </cell>
          <cell r="F2345">
            <v>20168.41</v>
          </cell>
          <cell r="G2345">
            <v>-15168.41</v>
          </cell>
          <cell r="H2345">
            <v>403.36</v>
          </cell>
          <cell r="I2345">
            <v>5000</v>
          </cell>
          <cell r="J2345">
            <v>20168.41</v>
          </cell>
        </row>
        <row r="2346">
          <cell r="A2346">
            <v>1744000140</v>
          </cell>
          <cell r="B2346" t="str">
            <v>השתתפות באחזקת רכב</v>
          </cell>
          <cell r="C2346">
            <v>15500</v>
          </cell>
          <cell r="D2346">
            <v>46253.65</v>
          </cell>
          <cell r="E2346">
            <v>0</v>
          </cell>
          <cell r="F2346">
            <v>46253.65</v>
          </cell>
          <cell r="G2346">
            <v>-30753.65</v>
          </cell>
          <cell r="H2346">
            <v>298.41000000000003</v>
          </cell>
          <cell r="I2346">
            <v>15500</v>
          </cell>
          <cell r="J2346">
            <v>46253.65</v>
          </cell>
        </row>
        <row r="2347">
          <cell r="A2347">
            <v>1744000253</v>
          </cell>
          <cell r="B2347" t="str">
            <v>עובד חיצוני</v>
          </cell>
          <cell r="C2347">
            <v>0</v>
          </cell>
          <cell r="D2347">
            <v>0</v>
          </cell>
          <cell r="E2347">
            <v>0</v>
          </cell>
          <cell r="F2347">
            <v>0</v>
          </cell>
          <cell r="G2347">
            <v>0</v>
          </cell>
          <cell r="H2347">
            <v>0</v>
          </cell>
          <cell r="I2347">
            <v>0</v>
          </cell>
          <cell r="J2347">
            <v>0</v>
          </cell>
        </row>
        <row r="2348">
          <cell r="A2348">
            <v>1744000431</v>
          </cell>
          <cell r="B2348" t="str">
            <v>חשמל</v>
          </cell>
          <cell r="C2348">
            <v>423000</v>
          </cell>
          <cell r="D2348">
            <v>277997.09999999998</v>
          </cell>
          <cell r="E2348">
            <v>0</v>
          </cell>
          <cell r="F2348">
            <v>277997.09999999998</v>
          </cell>
          <cell r="G2348">
            <v>145002.9</v>
          </cell>
          <cell r="H2348">
            <v>65.72</v>
          </cell>
          <cell r="I2348">
            <v>470000</v>
          </cell>
          <cell r="J2348">
            <v>277997.09999999998</v>
          </cell>
        </row>
        <row r="2349">
          <cell r="A2349">
            <v>1744000544</v>
          </cell>
          <cell r="B2349" t="str">
            <v>הוצאות דאר</v>
          </cell>
          <cell r="C2349">
            <v>0</v>
          </cell>
          <cell r="D2349">
            <v>0</v>
          </cell>
          <cell r="E2349">
            <v>0</v>
          </cell>
          <cell r="F2349">
            <v>0</v>
          </cell>
          <cell r="G2349">
            <v>0</v>
          </cell>
          <cell r="H2349">
            <v>0</v>
          </cell>
          <cell r="I2349">
            <v>0</v>
          </cell>
          <cell r="J2349">
            <v>0</v>
          </cell>
        </row>
        <row r="2350">
          <cell r="A2350">
            <v>1744000571</v>
          </cell>
          <cell r="B2350" t="str">
            <v>מיכון וענ"א</v>
          </cell>
          <cell r="C2350">
            <v>56790</v>
          </cell>
          <cell r="D2350">
            <v>63100</v>
          </cell>
          <cell r="E2350">
            <v>0</v>
          </cell>
          <cell r="F2350">
            <v>63100</v>
          </cell>
          <cell r="G2350">
            <v>-6310</v>
          </cell>
          <cell r="H2350">
            <v>111.11</v>
          </cell>
          <cell r="I2350">
            <v>63100</v>
          </cell>
          <cell r="J2350">
            <v>63100</v>
          </cell>
        </row>
        <row r="2351">
          <cell r="A2351">
            <v>1744000580</v>
          </cell>
          <cell r="B2351" t="str">
            <v>יעוץ תנועה</v>
          </cell>
          <cell r="C2351">
            <v>0</v>
          </cell>
          <cell r="D2351">
            <v>0</v>
          </cell>
          <cell r="E2351">
            <v>0</v>
          </cell>
          <cell r="F2351">
            <v>0</v>
          </cell>
          <cell r="G2351">
            <v>0</v>
          </cell>
          <cell r="H2351">
            <v>0</v>
          </cell>
          <cell r="I2351">
            <v>0</v>
          </cell>
          <cell r="J2351">
            <v>0</v>
          </cell>
        </row>
        <row r="2352">
          <cell r="A2352">
            <v>1744000581</v>
          </cell>
          <cell r="B2352" t="str">
            <v>הסדרי תנועה זמניים</v>
          </cell>
          <cell r="C2352">
            <v>128250</v>
          </cell>
          <cell r="D2352">
            <v>141115.5</v>
          </cell>
          <cell r="E2352">
            <v>0</v>
          </cell>
          <cell r="F2352">
            <v>141115.5</v>
          </cell>
          <cell r="G2352">
            <v>-12865.5</v>
          </cell>
          <cell r="H2352">
            <v>110.03</v>
          </cell>
          <cell r="I2352">
            <v>142500</v>
          </cell>
          <cell r="J2352">
            <v>141115.5</v>
          </cell>
        </row>
        <row r="2353">
          <cell r="A2353">
            <v>1744000722</v>
          </cell>
          <cell r="B2353" t="str">
            <v>חמרים-תחזוקה עצמית</v>
          </cell>
          <cell r="C2353">
            <v>71000</v>
          </cell>
          <cell r="D2353">
            <v>70848.06</v>
          </cell>
          <cell r="E2353">
            <v>0</v>
          </cell>
          <cell r="F2353">
            <v>70848.06</v>
          </cell>
          <cell r="G2353">
            <v>151.94</v>
          </cell>
          <cell r="H2353">
            <v>99.78</v>
          </cell>
          <cell r="I2353">
            <v>71000</v>
          </cell>
          <cell r="J2353">
            <v>70848.06</v>
          </cell>
        </row>
        <row r="2354">
          <cell r="A2354">
            <v>1744000742</v>
          </cell>
          <cell r="B2354" t="str">
            <v>כלים וציוד</v>
          </cell>
          <cell r="C2354">
            <v>7600</v>
          </cell>
          <cell r="D2354">
            <v>2066.2199999999998</v>
          </cell>
          <cell r="E2354">
            <v>0</v>
          </cell>
          <cell r="F2354">
            <v>2066.2199999999998</v>
          </cell>
          <cell r="G2354">
            <v>5533.78</v>
          </cell>
          <cell r="H2354">
            <v>27.18</v>
          </cell>
          <cell r="I2354">
            <v>7600</v>
          </cell>
          <cell r="J2354">
            <v>2066.2199999999998</v>
          </cell>
        </row>
        <row r="2355">
          <cell r="A2355">
            <v>1744000745</v>
          </cell>
          <cell r="B2355" t="str">
            <v>תיקון נזקים</v>
          </cell>
          <cell r="C2355">
            <v>0</v>
          </cell>
          <cell r="D2355">
            <v>0</v>
          </cell>
          <cell r="E2355">
            <v>0</v>
          </cell>
          <cell r="F2355">
            <v>0</v>
          </cell>
          <cell r="G2355">
            <v>0</v>
          </cell>
          <cell r="H2355">
            <v>0</v>
          </cell>
          <cell r="I2355">
            <v>0</v>
          </cell>
          <cell r="J2355">
            <v>0</v>
          </cell>
        </row>
        <row r="2356">
          <cell r="A2356">
            <v>1744000754</v>
          </cell>
          <cell r="B2356" t="str">
            <v>עב' בטיחות בדרכים</v>
          </cell>
          <cell r="C2356">
            <v>130400</v>
          </cell>
          <cell r="D2356">
            <v>127264</v>
          </cell>
          <cell r="E2356">
            <v>0</v>
          </cell>
          <cell r="F2356">
            <v>127264</v>
          </cell>
          <cell r="G2356">
            <v>3136</v>
          </cell>
          <cell r="H2356">
            <v>97.59</v>
          </cell>
          <cell r="I2356">
            <v>130400</v>
          </cell>
          <cell r="J2356">
            <v>127264</v>
          </cell>
        </row>
        <row r="2357">
          <cell r="A2357">
            <v>1744000755</v>
          </cell>
          <cell r="B2357" t="str">
            <v>עובד בטיחות</v>
          </cell>
          <cell r="C2357">
            <v>0</v>
          </cell>
          <cell r="D2357">
            <v>0</v>
          </cell>
          <cell r="E2357">
            <v>0</v>
          </cell>
          <cell r="F2357">
            <v>0</v>
          </cell>
          <cell r="G2357">
            <v>0</v>
          </cell>
          <cell r="H2357">
            <v>0</v>
          </cell>
          <cell r="I2357">
            <v>0</v>
          </cell>
          <cell r="J2357">
            <v>0</v>
          </cell>
        </row>
        <row r="2358">
          <cell r="A2358">
            <v>1744000757</v>
          </cell>
          <cell r="B2358" t="str">
            <v>מעקות בטיחות חדשים</v>
          </cell>
          <cell r="C2358">
            <v>0</v>
          </cell>
          <cell r="D2358">
            <v>0</v>
          </cell>
          <cell r="E2358">
            <v>0</v>
          </cell>
          <cell r="F2358">
            <v>0</v>
          </cell>
          <cell r="G2358">
            <v>0</v>
          </cell>
          <cell r="H2358">
            <v>0</v>
          </cell>
          <cell r="I2358">
            <v>0</v>
          </cell>
          <cell r="J2358">
            <v>0</v>
          </cell>
        </row>
        <row r="2359">
          <cell r="A2359">
            <v>1744000758</v>
          </cell>
          <cell r="B2359" t="str">
            <v>פסי האטה חדשים</v>
          </cell>
          <cell r="C2359">
            <v>0</v>
          </cell>
          <cell r="D2359">
            <v>0</v>
          </cell>
          <cell r="E2359">
            <v>0</v>
          </cell>
          <cell r="F2359">
            <v>0</v>
          </cell>
          <cell r="G2359">
            <v>0</v>
          </cell>
          <cell r="H2359">
            <v>0</v>
          </cell>
          <cell r="I2359">
            <v>0</v>
          </cell>
          <cell r="J2359">
            <v>0</v>
          </cell>
        </row>
        <row r="2360">
          <cell r="A2360">
            <v>1744000759</v>
          </cell>
          <cell r="B2360" t="str">
            <v>אח' תמרור: ג-7,ה-8</v>
          </cell>
          <cell r="C2360">
            <v>0</v>
          </cell>
          <cell r="D2360">
            <v>0</v>
          </cell>
          <cell r="E2360">
            <v>0</v>
          </cell>
          <cell r="F2360">
            <v>0</v>
          </cell>
          <cell r="G2360">
            <v>0</v>
          </cell>
          <cell r="H2360">
            <v>0</v>
          </cell>
          <cell r="I2360">
            <v>0</v>
          </cell>
          <cell r="J2360">
            <v>0</v>
          </cell>
        </row>
        <row r="2361">
          <cell r="A2361">
            <v>1744000781</v>
          </cell>
          <cell r="B2361" t="str">
            <v>פע' בטיחות בדרכים</v>
          </cell>
          <cell r="C2361">
            <v>0</v>
          </cell>
          <cell r="D2361">
            <v>0</v>
          </cell>
          <cell r="E2361">
            <v>0</v>
          </cell>
          <cell r="F2361">
            <v>0</v>
          </cell>
          <cell r="G2361">
            <v>0</v>
          </cell>
          <cell r="H2361">
            <v>0</v>
          </cell>
          <cell r="I2361">
            <v>0</v>
          </cell>
          <cell r="J2361">
            <v>0</v>
          </cell>
        </row>
        <row r="2362">
          <cell r="A2362">
            <v>1744000782</v>
          </cell>
          <cell r="B2362" t="str">
            <v>בטיחות מהכנסה</v>
          </cell>
          <cell r="C2362">
            <v>0</v>
          </cell>
          <cell r="D2362">
            <v>0</v>
          </cell>
          <cell r="E2362">
            <v>0</v>
          </cell>
          <cell r="F2362">
            <v>0</v>
          </cell>
          <cell r="G2362">
            <v>0</v>
          </cell>
          <cell r="H2362">
            <v>0</v>
          </cell>
          <cell r="I2362">
            <v>0</v>
          </cell>
          <cell r="J2362">
            <v>0</v>
          </cell>
        </row>
        <row r="2363">
          <cell r="A2363">
            <v>1744000783</v>
          </cell>
          <cell r="B2363" t="str">
            <v>העתקת סככות אוטוב'</v>
          </cell>
          <cell r="C2363">
            <v>0</v>
          </cell>
          <cell r="D2363">
            <v>0</v>
          </cell>
          <cell r="E2363">
            <v>0</v>
          </cell>
          <cell r="F2363">
            <v>0</v>
          </cell>
          <cell r="G2363">
            <v>0</v>
          </cell>
          <cell r="H2363">
            <v>0</v>
          </cell>
          <cell r="I2363">
            <v>0</v>
          </cell>
          <cell r="J2363">
            <v>0</v>
          </cell>
        </row>
        <row r="2364">
          <cell r="A2364">
            <v>1744000784</v>
          </cell>
          <cell r="B2364" t="str">
            <v>תמרור תחנות אוטוב'</v>
          </cell>
          <cell r="C2364">
            <v>0</v>
          </cell>
          <cell r="D2364">
            <v>0</v>
          </cell>
          <cell r="E2364">
            <v>0</v>
          </cell>
          <cell r="F2364">
            <v>0</v>
          </cell>
          <cell r="G2364">
            <v>0</v>
          </cell>
          <cell r="H2364">
            <v>0</v>
          </cell>
          <cell r="I2364">
            <v>0</v>
          </cell>
          <cell r="J2364">
            <v>0</v>
          </cell>
        </row>
        <row r="2365">
          <cell r="A2365">
            <v>1744000794</v>
          </cell>
          <cell r="B2365" t="str">
            <v>השתתפות בעזר 094</v>
          </cell>
          <cell r="C2365">
            <v>64350</v>
          </cell>
          <cell r="D2365">
            <v>79486</v>
          </cell>
          <cell r="E2365">
            <v>0</v>
          </cell>
          <cell r="F2365">
            <v>79486</v>
          </cell>
          <cell r="G2365">
            <v>-15136</v>
          </cell>
          <cell r="H2365">
            <v>123.52</v>
          </cell>
          <cell r="I2365">
            <v>71500</v>
          </cell>
          <cell r="J2365">
            <v>79486</v>
          </cell>
        </row>
        <row r="2366">
          <cell r="A2366">
            <v>1745000119</v>
          </cell>
          <cell r="B2366" t="str">
            <v>השכר הקובע - צוברת</v>
          </cell>
          <cell r="C2366">
            <v>456900</v>
          </cell>
          <cell r="D2366">
            <v>317605.5</v>
          </cell>
          <cell r="E2366">
            <v>0</v>
          </cell>
          <cell r="F2366">
            <v>317605.5</v>
          </cell>
          <cell r="G2366">
            <v>139294.5</v>
          </cell>
          <cell r="H2366">
            <v>69.510000000000005</v>
          </cell>
          <cell r="I2366">
            <v>456900</v>
          </cell>
          <cell r="J2366">
            <v>317605.5</v>
          </cell>
        </row>
        <row r="2367">
          <cell r="A2367">
            <v>1745000122</v>
          </cell>
          <cell r="B2367" t="str">
            <v>ביגוד</v>
          </cell>
          <cell r="C2367">
            <v>2800</v>
          </cell>
          <cell r="D2367">
            <v>2237</v>
          </cell>
          <cell r="E2367">
            <v>0</v>
          </cell>
          <cell r="F2367">
            <v>2237</v>
          </cell>
          <cell r="G2367">
            <v>563</v>
          </cell>
          <cell r="H2367">
            <v>79.89</v>
          </cell>
          <cell r="I2367">
            <v>2800</v>
          </cell>
          <cell r="J2367">
            <v>2237</v>
          </cell>
        </row>
        <row r="2368">
          <cell r="A2368">
            <v>1745000126</v>
          </cell>
          <cell r="B2368" t="str">
            <v>דמי הבראה</v>
          </cell>
          <cell r="C2368">
            <v>4800</v>
          </cell>
          <cell r="D2368">
            <v>5388</v>
          </cell>
          <cell r="E2368">
            <v>0</v>
          </cell>
          <cell r="F2368">
            <v>5388</v>
          </cell>
          <cell r="G2368">
            <v>-588</v>
          </cell>
          <cell r="H2368">
            <v>112.25</v>
          </cell>
          <cell r="I2368">
            <v>4800</v>
          </cell>
          <cell r="J2368">
            <v>5388</v>
          </cell>
        </row>
        <row r="2369">
          <cell r="A2369">
            <v>1745000130</v>
          </cell>
          <cell r="B2369" t="str">
            <v>שעות נוספות</v>
          </cell>
          <cell r="C2369">
            <v>0</v>
          </cell>
          <cell r="D2369">
            <v>0</v>
          </cell>
          <cell r="E2369">
            <v>0</v>
          </cell>
          <cell r="F2369">
            <v>0</v>
          </cell>
          <cell r="G2369">
            <v>0</v>
          </cell>
          <cell r="H2369">
            <v>0</v>
          </cell>
          <cell r="I2369">
            <v>0</v>
          </cell>
          <cell r="J2369">
            <v>0</v>
          </cell>
        </row>
        <row r="2370">
          <cell r="A2370">
            <v>1745000140</v>
          </cell>
          <cell r="B2370" t="str">
            <v>השתתפות באחזקת רכב</v>
          </cell>
          <cell r="C2370">
            <v>43600</v>
          </cell>
          <cell r="D2370">
            <v>0</v>
          </cell>
          <cell r="E2370">
            <v>0</v>
          </cell>
          <cell r="F2370">
            <v>0</v>
          </cell>
          <cell r="G2370">
            <v>43600</v>
          </cell>
          <cell r="H2370">
            <v>0</v>
          </cell>
          <cell r="I2370">
            <v>43600</v>
          </cell>
          <cell r="J2370">
            <v>0</v>
          </cell>
        </row>
        <row r="2371">
          <cell r="A2371">
            <v>1745000431</v>
          </cell>
          <cell r="B2371" t="str">
            <v>חשמל</v>
          </cell>
          <cell r="C2371">
            <v>16200</v>
          </cell>
          <cell r="D2371">
            <v>8238</v>
          </cell>
          <cell r="E2371">
            <v>0</v>
          </cell>
          <cell r="F2371">
            <v>8238</v>
          </cell>
          <cell r="G2371">
            <v>7962</v>
          </cell>
          <cell r="H2371">
            <v>50.85</v>
          </cell>
          <cell r="I2371">
            <v>18000</v>
          </cell>
          <cell r="J2371">
            <v>8238</v>
          </cell>
        </row>
        <row r="2372">
          <cell r="A2372">
            <v>1745000580</v>
          </cell>
          <cell r="B2372" t="str">
            <v>תחזוקת תחנות מטאורולוגיות</v>
          </cell>
          <cell r="C2372">
            <v>4212</v>
          </cell>
          <cell r="D2372">
            <v>4680</v>
          </cell>
          <cell r="E2372">
            <v>0</v>
          </cell>
          <cell r="F2372">
            <v>4680</v>
          </cell>
          <cell r="G2372">
            <v>-468</v>
          </cell>
          <cell r="H2372">
            <v>111.11</v>
          </cell>
          <cell r="I2372">
            <v>4680</v>
          </cell>
          <cell r="J2372">
            <v>4680</v>
          </cell>
        </row>
        <row r="2373">
          <cell r="A2373">
            <v>1745000581</v>
          </cell>
          <cell r="B2373" t="str">
            <v>תחז'  תחנת שאיבה אילת 36</v>
          </cell>
          <cell r="C2373">
            <v>59850</v>
          </cell>
          <cell r="D2373">
            <v>51315.08</v>
          </cell>
          <cell r="E2373">
            <v>0</v>
          </cell>
          <cell r="F2373">
            <v>51315.08</v>
          </cell>
          <cell r="G2373">
            <v>8534.92</v>
          </cell>
          <cell r="H2373">
            <v>85.73</v>
          </cell>
          <cell r="I2373">
            <v>66500</v>
          </cell>
          <cell r="J2373">
            <v>51315.08</v>
          </cell>
        </row>
        <row r="2374">
          <cell r="A2374">
            <v>1745000582</v>
          </cell>
          <cell r="B2374" t="str">
            <v>אחזקת בקרת ניקוז</v>
          </cell>
          <cell r="C2374">
            <v>33820</v>
          </cell>
          <cell r="D2374">
            <v>33812.949999999997</v>
          </cell>
          <cell r="E2374">
            <v>0.05</v>
          </cell>
          <cell r="F2374">
            <v>33813</v>
          </cell>
          <cell r="G2374">
            <v>7</v>
          </cell>
          <cell r="H2374">
            <v>99.97</v>
          </cell>
          <cell r="I2374">
            <v>33820</v>
          </cell>
          <cell r="J2374">
            <v>33812.949999999997</v>
          </cell>
        </row>
        <row r="2375">
          <cell r="A2375">
            <v>1745000583</v>
          </cell>
          <cell r="B2375" t="str">
            <v>אחזקת מאגר מים מכון טכנולוגי</v>
          </cell>
          <cell r="C2375">
            <v>102620</v>
          </cell>
          <cell r="D2375">
            <v>107929.28</v>
          </cell>
          <cell r="E2375">
            <v>0</v>
          </cell>
          <cell r="F2375">
            <v>107929.28</v>
          </cell>
          <cell r="G2375">
            <v>-5309.28</v>
          </cell>
          <cell r="H2375">
            <v>105.17</v>
          </cell>
          <cell r="I2375">
            <v>102620</v>
          </cell>
          <cell r="J2375">
            <v>107929.28</v>
          </cell>
        </row>
        <row r="2376">
          <cell r="A2376">
            <v>1745000715</v>
          </cell>
          <cell r="B2376" t="str">
            <v>עבודות קבלניות-רכב</v>
          </cell>
          <cell r="C2376">
            <v>0</v>
          </cell>
          <cell r="D2376">
            <v>0</v>
          </cell>
          <cell r="E2376">
            <v>0</v>
          </cell>
          <cell r="F2376">
            <v>0</v>
          </cell>
          <cell r="G2376">
            <v>0</v>
          </cell>
          <cell r="H2376">
            <v>0</v>
          </cell>
          <cell r="I2376">
            <v>0</v>
          </cell>
          <cell r="J2376">
            <v>0</v>
          </cell>
        </row>
        <row r="2377">
          <cell r="A2377">
            <v>1745000722</v>
          </cell>
          <cell r="B2377" t="str">
            <v>חמרים-תחזוקה עצמית</v>
          </cell>
          <cell r="C2377">
            <v>6840</v>
          </cell>
          <cell r="D2377">
            <v>0</v>
          </cell>
          <cell r="E2377">
            <v>0</v>
          </cell>
          <cell r="F2377">
            <v>0</v>
          </cell>
          <cell r="G2377">
            <v>6840</v>
          </cell>
          <cell r="H2377">
            <v>0</v>
          </cell>
          <cell r="I2377">
            <v>7600</v>
          </cell>
          <cell r="J2377">
            <v>0</v>
          </cell>
        </row>
        <row r="2378">
          <cell r="A2378">
            <v>1745000742</v>
          </cell>
          <cell r="B2378" t="str">
            <v>כלים וציוד</v>
          </cell>
          <cell r="C2378">
            <v>7600</v>
          </cell>
          <cell r="D2378">
            <v>7984.9</v>
          </cell>
          <cell r="E2378">
            <v>0</v>
          </cell>
          <cell r="F2378">
            <v>7984.9</v>
          </cell>
          <cell r="G2378">
            <v>-384.9</v>
          </cell>
          <cell r="H2378">
            <v>105.06</v>
          </cell>
          <cell r="I2378">
            <v>7600</v>
          </cell>
          <cell r="J2378">
            <v>7984.9</v>
          </cell>
        </row>
        <row r="2379">
          <cell r="A2379">
            <v>1745000746</v>
          </cell>
          <cell r="B2379" t="str">
            <v>לא פעיל</v>
          </cell>
          <cell r="C2379">
            <v>0</v>
          </cell>
          <cell r="D2379">
            <v>0</v>
          </cell>
          <cell r="E2379">
            <v>0</v>
          </cell>
          <cell r="F2379">
            <v>0</v>
          </cell>
          <cell r="G2379">
            <v>0</v>
          </cell>
          <cell r="H2379">
            <v>0</v>
          </cell>
          <cell r="I2379">
            <v>0</v>
          </cell>
          <cell r="J2379">
            <v>0</v>
          </cell>
        </row>
        <row r="2380">
          <cell r="A2380">
            <v>1745000754</v>
          </cell>
          <cell r="B2380" t="str">
            <v>עבודות קבלניות</v>
          </cell>
          <cell r="C2380">
            <v>580000</v>
          </cell>
          <cell r="D2380">
            <v>577461.78</v>
          </cell>
          <cell r="E2380">
            <v>0</v>
          </cell>
          <cell r="F2380">
            <v>577461.78</v>
          </cell>
          <cell r="G2380">
            <v>2538.2199999999998</v>
          </cell>
          <cell r="H2380">
            <v>99.56</v>
          </cell>
          <cell r="I2380">
            <v>580000</v>
          </cell>
          <cell r="J2380">
            <v>577461.78</v>
          </cell>
        </row>
        <row r="2381">
          <cell r="A2381">
            <v>1745000756</v>
          </cell>
          <cell r="B2381" t="str">
            <v>.</v>
          </cell>
          <cell r="C2381">
            <v>0</v>
          </cell>
          <cell r="D2381">
            <v>0</v>
          </cell>
          <cell r="E2381">
            <v>0</v>
          </cell>
          <cell r="F2381">
            <v>0</v>
          </cell>
          <cell r="G2381">
            <v>0</v>
          </cell>
          <cell r="H2381">
            <v>0</v>
          </cell>
          <cell r="I2381">
            <v>0</v>
          </cell>
          <cell r="J2381">
            <v>0</v>
          </cell>
        </row>
        <row r="2382">
          <cell r="A2382">
            <v>1745000757</v>
          </cell>
          <cell r="B2382" t="str">
            <v>הערכות לחורף</v>
          </cell>
          <cell r="C2382">
            <v>323100</v>
          </cell>
          <cell r="D2382">
            <v>358691</v>
          </cell>
          <cell r="E2382">
            <v>0</v>
          </cell>
          <cell r="F2382">
            <v>358691</v>
          </cell>
          <cell r="G2382">
            <v>-35591</v>
          </cell>
          <cell r="H2382">
            <v>111.01</v>
          </cell>
          <cell r="I2382">
            <v>359000</v>
          </cell>
          <cell r="J2382">
            <v>358691</v>
          </cell>
        </row>
        <row r="2383">
          <cell r="A2383">
            <v>1745000758</v>
          </cell>
          <cell r="B2383" t="str">
            <v>אחזקת תעלות</v>
          </cell>
          <cell r="C2383">
            <v>85500</v>
          </cell>
          <cell r="D2383">
            <v>83340.710000000006</v>
          </cell>
          <cell r="E2383">
            <v>0</v>
          </cell>
          <cell r="F2383">
            <v>83340.710000000006</v>
          </cell>
          <cell r="G2383">
            <v>2159.29</v>
          </cell>
          <cell r="H2383">
            <v>97.47</v>
          </cell>
          <cell r="I2383">
            <v>95000</v>
          </cell>
          <cell r="J2383">
            <v>83340.710000000006</v>
          </cell>
        </row>
        <row r="2384">
          <cell r="A2384">
            <v>1745000759</v>
          </cell>
          <cell r="B2384" t="str">
            <v>ניקוי מובלים</v>
          </cell>
          <cell r="C2384">
            <v>117000</v>
          </cell>
          <cell r="D2384">
            <v>116843</v>
          </cell>
          <cell r="E2384">
            <v>0</v>
          </cell>
          <cell r="F2384">
            <v>116843</v>
          </cell>
          <cell r="G2384">
            <v>157</v>
          </cell>
          <cell r="H2384">
            <v>99.86</v>
          </cell>
          <cell r="I2384">
            <v>117000</v>
          </cell>
          <cell r="J2384">
            <v>116843</v>
          </cell>
        </row>
        <row r="2385">
          <cell r="A2385">
            <v>1745000760</v>
          </cell>
          <cell r="B2385" t="str">
            <v>התחשבנות תחז' עת"א</v>
          </cell>
          <cell r="C2385">
            <v>0</v>
          </cell>
          <cell r="D2385">
            <v>0</v>
          </cell>
          <cell r="E2385">
            <v>0</v>
          </cell>
          <cell r="F2385">
            <v>0</v>
          </cell>
          <cell r="G2385">
            <v>0</v>
          </cell>
          <cell r="H2385">
            <v>0</v>
          </cell>
          <cell r="I2385">
            <v>0</v>
          </cell>
          <cell r="J2385">
            <v>0</v>
          </cell>
        </row>
        <row r="2386">
          <cell r="A2386">
            <v>1745000832</v>
          </cell>
          <cell r="B2386" t="str">
            <v>רשות הניקוז-ירקון</v>
          </cell>
          <cell r="C2386">
            <v>1023800</v>
          </cell>
          <cell r="D2386">
            <v>1023763</v>
          </cell>
          <cell r="E2386">
            <v>0</v>
          </cell>
          <cell r="F2386">
            <v>1023763</v>
          </cell>
          <cell r="G2386">
            <v>37</v>
          </cell>
          <cell r="H2386">
            <v>99.99</v>
          </cell>
          <cell r="I2386">
            <v>1023800</v>
          </cell>
          <cell r="J2386">
            <v>1023763</v>
          </cell>
        </row>
        <row r="2387">
          <cell r="A2387">
            <v>1745000961</v>
          </cell>
          <cell r="B2387" t="str">
            <v>רז' פעולות ורכישות</v>
          </cell>
          <cell r="C2387">
            <v>0</v>
          </cell>
          <cell r="D2387">
            <v>0</v>
          </cell>
          <cell r="E2387">
            <v>0</v>
          </cell>
          <cell r="F2387">
            <v>0</v>
          </cell>
          <cell r="G2387">
            <v>0</v>
          </cell>
          <cell r="H2387">
            <v>0</v>
          </cell>
          <cell r="I2387">
            <v>0</v>
          </cell>
          <cell r="J2387">
            <v>0</v>
          </cell>
        </row>
        <row r="2388">
          <cell r="A2388">
            <v>1746100110</v>
          </cell>
          <cell r="B2388" t="str">
            <v>השכר הקובע-תקציבית</v>
          </cell>
          <cell r="C2388">
            <v>1398300</v>
          </cell>
          <cell r="D2388">
            <v>1671053.52</v>
          </cell>
          <cell r="E2388">
            <v>0</v>
          </cell>
          <cell r="F2388">
            <v>1671053.52</v>
          </cell>
          <cell r="G2388">
            <v>-272753.52</v>
          </cell>
          <cell r="H2388">
            <v>119.5</v>
          </cell>
          <cell r="I2388">
            <v>1398300</v>
          </cell>
          <cell r="J2388">
            <v>1671053.52</v>
          </cell>
        </row>
        <row r="2389">
          <cell r="A2389">
            <v>1746100119</v>
          </cell>
          <cell r="B2389" t="str">
            <v>השכר הקובע-צוברת</v>
          </cell>
          <cell r="C2389">
            <v>2923400</v>
          </cell>
          <cell r="D2389">
            <v>2751694.91</v>
          </cell>
          <cell r="E2389">
            <v>0</v>
          </cell>
          <cell r="F2389">
            <v>2751694.91</v>
          </cell>
          <cell r="G2389">
            <v>171705.09</v>
          </cell>
          <cell r="H2389">
            <v>94.12</v>
          </cell>
          <cell r="I2389">
            <v>2923400</v>
          </cell>
          <cell r="J2389">
            <v>2751694.91</v>
          </cell>
        </row>
        <row r="2390">
          <cell r="A2390">
            <v>1746100122</v>
          </cell>
          <cell r="B2390" t="str">
            <v>ביגוד</v>
          </cell>
          <cell r="C2390">
            <v>54000</v>
          </cell>
          <cell r="D2390">
            <v>49263.3</v>
          </cell>
          <cell r="E2390">
            <v>0</v>
          </cell>
          <cell r="F2390">
            <v>49263.3</v>
          </cell>
          <cell r="G2390">
            <v>4736.7</v>
          </cell>
          <cell r="H2390">
            <v>91.22</v>
          </cell>
          <cell r="I2390">
            <v>54000</v>
          </cell>
          <cell r="J2390">
            <v>49263.3</v>
          </cell>
        </row>
        <row r="2391">
          <cell r="A2391">
            <v>1746100126</v>
          </cell>
          <cell r="B2391" t="str">
            <v>דמי הבראה</v>
          </cell>
          <cell r="C2391">
            <v>71000</v>
          </cell>
          <cell r="D2391">
            <v>53088.29</v>
          </cell>
          <cell r="E2391">
            <v>0</v>
          </cell>
          <cell r="F2391">
            <v>53088.29</v>
          </cell>
          <cell r="G2391">
            <v>17911.71</v>
          </cell>
          <cell r="H2391">
            <v>74.77</v>
          </cell>
          <cell r="I2391">
            <v>71000</v>
          </cell>
          <cell r="J2391">
            <v>53088.29</v>
          </cell>
        </row>
        <row r="2392">
          <cell r="A2392">
            <v>1746100130</v>
          </cell>
          <cell r="B2392" t="str">
            <v>שעות נוספות</v>
          </cell>
          <cell r="C2392">
            <v>165700</v>
          </cell>
          <cell r="D2392">
            <v>119878.94</v>
          </cell>
          <cell r="E2392">
            <v>0</v>
          </cell>
          <cell r="F2392">
            <v>119878.94</v>
          </cell>
          <cell r="G2392">
            <v>45821.06</v>
          </cell>
          <cell r="H2392">
            <v>72.34</v>
          </cell>
          <cell r="I2392">
            <v>165700</v>
          </cell>
          <cell r="J2392">
            <v>119878.94</v>
          </cell>
        </row>
        <row r="2393">
          <cell r="A2393">
            <v>1746100140</v>
          </cell>
          <cell r="B2393" t="str">
            <v>השתתפות באחזקת רכב</v>
          </cell>
          <cell r="C2393">
            <v>457000</v>
          </cell>
          <cell r="D2393">
            <v>470520.46</v>
          </cell>
          <cell r="E2393">
            <v>0</v>
          </cell>
          <cell r="F2393">
            <v>470520.46</v>
          </cell>
          <cell r="G2393">
            <v>-13520.46</v>
          </cell>
          <cell r="H2393">
            <v>102.95</v>
          </cell>
          <cell r="I2393">
            <v>457000</v>
          </cell>
          <cell r="J2393">
            <v>470520.46</v>
          </cell>
        </row>
        <row r="2394">
          <cell r="A2394">
            <v>1746100210</v>
          </cell>
          <cell r="B2394" t="str">
            <v>שכר שעתיים</v>
          </cell>
          <cell r="C2394">
            <v>0</v>
          </cell>
          <cell r="D2394">
            <v>796.73</v>
          </cell>
          <cell r="E2394">
            <v>0</v>
          </cell>
          <cell r="F2394">
            <v>796.73</v>
          </cell>
          <cell r="G2394">
            <v>-796.73</v>
          </cell>
          <cell r="H2394">
            <v>0</v>
          </cell>
          <cell r="I2394">
            <v>0</v>
          </cell>
          <cell r="J2394">
            <v>796.73</v>
          </cell>
        </row>
        <row r="2395">
          <cell r="A2395">
            <v>1746100253</v>
          </cell>
          <cell r="B2395" t="str">
            <v>עובדים חיצוניים</v>
          </cell>
          <cell r="C2395">
            <v>100000</v>
          </cell>
          <cell r="D2395">
            <v>106961.9</v>
          </cell>
          <cell r="E2395">
            <v>0</v>
          </cell>
          <cell r="F2395">
            <v>106961.9</v>
          </cell>
          <cell r="G2395">
            <v>-6961.9</v>
          </cell>
          <cell r="H2395">
            <v>106.96</v>
          </cell>
          <cell r="I2395">
            <v>100000</v>
          </cell>
          <cell r="J2395">
            <v>106961.9</v>
          </cell>
        </row>
        <row r="2396">
          <cell r="A2396">
            <v>1746100350</v>
          </cell>
          <cell r="B2396" t="str">
            <v>ליסינג 142-90-901</v>
          </cell>
          <cell r="C2396">
            <v>0</v>
          </cell>
          <cell r="D2396">
            <v>0</v>
          </cell>
          <cell r="E2396">
            <v>0</v>
          </cell>
          <cell r="F2396">
            <v>0</v>
          </cell>
          <cell r="G2396">
            <v>0</v>
          </cell>
          <cell r="H2396">
            <v>0</v>
          </cell>
          <cell r="I2396">
            <v>0</v>
          </cell>
          <cell r="J2396">
            <v>0</v>
          </cell>
        </row>
        <row r="2397">
          <cell r="A2397">
            <v>1746100351</v>
          </cell>
          <cell r="B2397" t="str">
            <v>הוצאות 142-90-901</v>
          </cell>
          <cell r="C2397">
            <v>0</v>
          </cell>
          <cell r="D2397">
            <v>0</v>
          </cell>
          <cell r="E2397">
            <v>0</v>
          </cell>
          <cell r="F2397">
            <v>0</v>
          </cell>
          <cell r="G2397">
            <v>0</v>
          </cell>
          <cell r="H2397">
            <v>0</v>
          </cell>
          <cell r="I2397">
            <v>0</v>
          </cell>
          <cell r="J2397">
            <v>0</v>
          </cell>
        </row>
        <row r="2398">
          <cell r="A2398">
            <v>1746100431</v>
          </cell>
          <cell r="B2398" t="str">
            <v>חשמל</v>
          </cell>
          <cell r="C2398">
            <v>54000</v>
          </cell>
          <cell r="D2398">
            <v>75357.52</v>
          </cell>
          <cell r="E2398">
            <v>0</v>
          </cell>
          <cell r="F2398">
            <v>75357.52</v>
          </cell>
          <cell r="G2398">
            <v>-21357.52</v>
          </cell>
          <cell r="H2398">
            <v>139.55000000000001</v>
          </cell>
          <cell r="I2398">
            <v>60000</v>
          </cell>
          <cell r="J2398">
            <v>75357.52</v>
          </cell>
        </row>
        <row r="2399">
          <cell r="A2399">
            <v>1746100432</v>
          </cell>
          <cell r="B2399" t="str">
            <v>מים</v>
          </cell>
          <cell r="C2399">
            <v>5100000</v>
          </cell>
          <cell r="D2399">
            <v>5102213.9000000004</v>
          </cell>
          <cell r="E2399">
            <v>0</v>
          </cell>
          <cell r="F2399">
            <v>5102213.9000000004</v>
          </cell>
          <cell r="G2399">
            <v>-2213.9</v>
          </cell>
          <cell r="H2399">
            <v>100.04</v>
          </cell>
          <cell r="I2399">
            <v>5100000</v>
          </cell>
          <cell r="J2399">
            <v>5102213.9000000004</v>
          </cell>
        </row>
        <row r="2400">
          <cell r="A2400">
            <v>1746100433</v>
          </cell>
          <cell r="B2400" t="str">
            <v>חומרי נקיון</v>
          </cell>
          <cell r="C2400">
            <v>0</v>
          </cell>
          <cell r="D2400">
            <v>0</v>
          </cell>
          <cell r="E2400">
            <v>0</v>
          </cell>
          <cell r="F2400">
            <v>0</v>
          </cell>
          <cell r="G2400">
            <v>0</v>
          </cell>
          <cell r="H2400">
            <v>0</v>
          </cell>
          <cell r="I2400">
            <v>0</v>
          </cell>
          <cell r="J2400">
            <v>0</v>
          </cell>
        </row>
        <row r="2401">
          <cell r="A2401">
            <v>1746100437</v>
          </cell>
          <cell r="B2401" t="str">
            <v>אחזקת אזעקה</v>
          </cell>
          <cell r="C2401">
            <v>1170</v>
          </cell>
          <cell r="D2401">
            <v>1221.48</v>
          </cell>
          <cell r="E2401">
            <v>0</v>
          </cell>
          <cell r="F2401">
            <v>1221.48</v>
          </cell>
          <cell r="G2401">
            <v>-51.48</v>
          </cell>
          <cell r="H2401">
            <v>104.4</v>
          </cell>
          <cell r="I2401">
            <v>1300</v>
          </cell>
          <cell r="J2401">
            <v>1221.48</v>
          </cell>
        </row>
        <row r="2402">
          <cell r="A2402">
            <v>1746100441</v>
          </cell>
          <cell r="B2402" t="str">
            <v>ביטוח</v>
          </cell>
          <cell r="C2402">
            <v>0</v>
          </cell>
          <cell r="D2402">
            <v>0</v>
          </cell>
          <cell r="E2402">
            <v>0</v>
          </cell>
          <cell r="F2402">
            <v>0</v>
          </cell>
          <cell r="G2402">
            <v>0</v>
          </cell>
          <cell r="H2402">
            <v>0</v>
          </cell>
          <cell r="I2402">
            <v>0</v>
          </cell>
          <cell r="J2402">
            <v>0</v>
          </cell>
        </row>
        <row r="2403">
          <cell r="A2403">
            <v>1746100470</v>
          </cell>
          <cell r="B2403" t="str">
            <v>אחזקת מכונות משרד</v>
          </cell>
          <cell r="C2403">
            <v>2610</v>
          </cell>
          <cell r="D2403">
            <v>38.44</v>
          </cell>
          <cell r="E2403">
            <v>0</v>
          </cell>
          <cell r="F2403">
            <v>38.44</v>
          </cell>
          <cell r="G2403">
            <v>2571.56</v>
          </cell>
          <cell r="H2403">
            <v>1.47</v>
          </cell>
          <cell r="I2403">
            <v>2900</v>
          </cell>
          <cell r="J2403">
            <v>38.44</v>
          </cell>
        </row>
        <row r="2404">
          <cell r="A2404">
            <v>1746100471</v>
          </cell>
          <cell r="B2404" t="str">
            <v>מכשירי כתיבה</v>
          </cell>
          <cell r="C2404">
            <v>13680</v>
          </cell>
          <cell r="D2404">
            <v>7278.03</v>
          </cell>
          <cell r="E2404">
            <v>666.9</v>
          </cell>
          <cell r="F2404">
            <v>7944.93</v>
          </cell>
          <cell r="G2404">
            <v>5735.07</v>
          </cell>
          <cell r="H2404">
            <v>58.07</v>
          </cell>
          <cell r="I2404">
            <v>15200</v>
          </cell>
          <cell r="J2404">
            <v>7278.03</v>
          </cell>
        </row>
        <row r="2405">
          <cell r="A2405">
            <v>1746100492</v>
          </cell>
          <cell r="B2405" t="str">
            <v>השתתפות בעזר 092</v>
          </cell>
          <cell r="C2405">
            <v>450450</v>
          </cell>
          <cell r="D2405">
            <v>483925</v>
          </cell>
          <cell r="E2405">
            <v>0</v>
          </cell>
          <cell r="F2405">
            <v>483925</v>
          </cell>
          <cell r="G2405">
            <v>-33475</v>
          </cell>
          <cell r="H2405">
            <v>107.43</v>
          </cell>
          <cell r="I2405">
            <v>500500</v>
          </cell>
          <cell r="J2405">
            <v>483925</v>
          </cell>
        </row>
        <row r="2406">
          <cell r="A2406">
            <v>1746100511</v>
          </cell>
          <cell r="B2406" t="str">
            <v>אירוח וכיבוד</v>
          </cell>
          <cell r="C2406">
            <v>3000</v>
          </cell>
          <cell r="D2406">
            <v>3000</v>
          </cell>
          <cell r="E2406">
            <v>0</v>
          </cell>
          <cell r="F2406">
            <v>3000</v>
          </cell>
          <cell r="G2406">
            <v>0</v>
          </cell>
          <cell r="H2406">
            <v>100</v>
          </cell>
          <cell r="I2406">
            <v>3000</v>
          </cell>
          <cell r="J2406">
            <v>3000</v>
          </cell>
        </row>
        <row r="2407">
          <cell r="A2407">
            <v>1746100512</v>
          </cell>
          <cell r="B2407" t="str">
            <v>נסיעות ואש"ל</v>
          </cell>
          <cell r="C2407">
            <v>900</v>
          </cell>
          <cell r="D2407">
            <v>130</v>
          </cell>
          <cell r="E2407">
            <v>0</v>
          </cell>
          <cell r="F2407">
            <v>130</v>
          </cell>
          <cell r="G2407">
            <v>770</v>
          </cell>
          <cell r="H2407">
            <v>14.44</v>
          </cell>
          <cell r="I2407">
            <v>1000</v>
          </cell>
          <cell r="J2407">
            <v>130</v>
          </cell>
        </row>
        <row r="2408">
          <cell r="A2408">
            <v>1746100522</v>
          </cell>
          <cell r="B2408" t="str">
            <v>ספרים ועיתונים</v>
          </cell>
          <cell r="C2408">
            <v>4320</v>
          </cell>
          <cell r="D2408">
            <v>0</v>
          </cell>
          <cell r="E2408">
            <v>0</v>
          </cell>
          <cell r="F2408">
            <v>0</v>
          </cell>
          <cell r="G2408">
            <v>4320</v>
          </cell>
          <cell r="H2408">
            <v>0</v>
          </cell>
          <cell r="I2408">
            <v>4800</v>
          </cell>
          <cell r="J2408">
            <v>0</v>
          </cell>
        </row>
        <row r="2409">
          <cell r="A2409">
            <v>1746100530</v>
          </cell>
          <cell r="B2409" t="str">
            <v>אופניים לעובדים</v>
          </cell>
          <cell r="C2409">
            <v>0</v>
          </cell>
          <cell r="D2409">
            <v>0</v>
          </cell>
          <cell r="E2409">
            <v>0</v>
          </cell>
          <cell r="F2409">
            <v>0</v>
          </cell>
          <cell r="G2409">
            <v>0</v>
          </cell>
          <cell r="H2409">
            <v>0</v>
          </cell>
          <cell r="I2409">
            <v>0</v>
          </cell>
          <cell r="J2409">
            <v>0</v>
          </cell>
        </row>
        <row r="2410">
          <cell r="A2410">
            <v>1746100544</v>
          </cell>
          <cell r="B2410" t="str">
            <v>הוצאות דאר</v>
          </cell>
          <cell r="C2410">
            <v>720</v>
          </cell>
          <cell r="D2410">
            <v>0</v>
          </cell>
          <cell r="E2410">
            <v>0</v>
          </cell>
          <cell r="F2410">
            <v>0</v>
          </cell>
          <cell r="G2410">
            <v>720</v>
          </cell>
          <cell r="H2410">
            <v>0</v>
          </cell>
          <cell r="I2410">
            <v>800</v>
          </cell>
          <cell r="J2410">
            <v>0</v>
          </cell>
        </row>
        <row r="2411">
          <cell r="A2411">
            <v>1746100550</v>
          </cell>
          <cell r="B2411" t="str">
            <v>פירסומים</v>
          </cell>
          <cell r="C2411">
            <v>4800</v>
          </cell>
          <cell r="D2411">
            <v>6170</v>
          </cell>
          <cell r="E2411">
            <v>0</v>
          </cell>
          <cell r="F2411">
            <v>6170</v>
          </cell>
          <cell r="G2411">
            <v>-1370</v>
          </cell>
          <cell r="H2411">
            <v>128.54</v>
          </cell>
          <cell r="I2411">
            <v>4800</v>
          </cell>
          <cell r="J2411">
            <v>6170</v>
          </cell>
        </row>
        <row r="2412">
          <cell r="A2412">
            <v>1746100561</v>
          </cell>
          <cell r="B2412" t="str">
            <v>שיכפולים</v>
          </cell>
          <cell r="C2412">
            <v>0</v>
          </cell>
          <cell r="D2412">
            <v>0</v>
          </cell>
          <cell r="E2412">
            <v>0</v>
          </cell>
          <cell r="F2412">
            <v>0</v>
          </cell>
          <cell r="G2412">
            <v>0</v>
          </cell>
          <cell r="H2412">
            <v>0</v>
          </cell>
          <cell r="I2412">
            <v>0</v>
          </cell>
          <cell r="J2412">
            <v>0</v>
          </cell>
        </row>
        <row r="2413">
          <cell r="A2413">
            <v>1746100562</v>
          </cell>
          <cell r="B2413" t="str">
            <v>הדפסות</v>
          </cell>
          <cell r="C2413">
            <v>2300</v>
          </cell>
          <cell r="D2413">
            <v>1409.88</v>
          </cell>
          <cell r="E2413">
            <v>0</v>
          </cell>
          <cell r="F2413">
            <v>1409.88</v>
          </cell>
          <cell r="G2413">
            <v>890.12</v>
          </cell>
          <cell r="H2413">
            <v>61.29</v>
          </cell>
          <cell r="I2413">
            <v>2300</v>
          </cell>
          <cell r="J2413">
            <v>1409.88</v>
          </cell>
        </row>
        <row r="2414">
          <cell r="A2414">
            <v>1746100565</v>
          </cell>
          <cell r="B2414" t="str">
            <v>צילומים והעתקות</v>
          </cell>
          <cell r="C2414">
            <v>6390</v>
          </cell>
          <cell r="D2414">
            <v>2366</v>
          </cell>
          <cell r="E2414">
            <v>0</v>
          </cell>
          <cell r="F2414">
            <v>2366</v>
          </cell>
          <cell r="G2414">
            <v>4024</v>
          </cell>
          <cell r="H2414">
            <v>37.020000000000003</v>
          </cell>
          <cell r="I2414">
            <v>7100</v>
          </cell>
          <cell r="J2414">
            <v>2366</v>
          </cell>
        </row>
        <row r="2415">
          <cell r="A2415">
            <v>1746100571</v>
          </cell>
          <cell r="B2415" t="str">
            <v>מיכון וענ"א</v>
          </cell>
          <cell r="C2415">
            <v>227700</v>
          </cell>
          <cell r="D2415">
            <v>253000</v>
          </cell>
          <cell r="E2415">
            <v>0</v>
          </cell>
          <cell r="F2415">
            <v>253000</v>
          </cell>
          <cell r="G2415">
            <v>-25300</v>
          </cell>
          <cell r="H2415">
            <v>111.11</v>
          </cell>
          <cell r="I2415">
            <v>253000</v>
          </cell>
          <cell r="J2415">
            <v>253000</v>
          </cell>
        </row>
        <row r="2416">
          <cell r="A2416">
            <v>1746100580</v>
          </cell>
          <cell r="B2416" t="str">
            <v>יועצים-חיצוניים</v>
          </cell>
          <cell r="C2416">
            <v>1270000</v>
          </cell>
          <cell r="D2416">
            <v>1000714.31</v>
          </cell>
          <cell r="E2416">
            <v>13864.34</v>
          </cell>
          <cell r="F2416">
            <v>1014578.65</v>
          </cell>
          <cell r="G2416">
            <v>255421.35</v>
          </cell>
          <cell r="H2416">
            <v>79.88</v>
          </cell>
          <cell r="I2416">
            <v>1270000</v>
          </cell>
          <cell r="J2416">
            <v>1000714.31</v>
          </cell>
        </row>
        <row r="2417">
          <cell r="A2417">
            <v>1746100581</v>
          </cell>
          <cell r="B2417" t="str">
            <v>סקר מדי מים</v>
          </cell>
          <cell r="C2417">
            <v>35100</v>
          </cell>
          <cell r="D2417">
            <v>32526.5</v>
          </cell>
          <cell r="E2417">
            <v>0</v>
          </cell>
          <cell r="F2417">
            <v>32526.5</v>
          </cell>
          <cell r="G2417">
            <v>2573.5</v>
          </cell>
          <cell r="H2417">
            <v>92.66</v>
          </cell>
          <cell r="I2417">
            <v>35100</v>
          </cell>
          <cell r="J2417">
            <v>32526.5</v>
          </cell>
        </row>
        <row r="2418">
          <cell r="A2418">
            <v>1746100596</v>
          </cell>
          <cell r="B2418" t="str">
            <v>השתתפות בעזר 096</v>
          </cell>
          <cell r="C2418">
            <v>243090</v>
          </cell>
          <cell r="D2418">
            <v>283166</v>
          </cell>
          <cell r="E2418">
            <v>0</v>
          </cell>
          <cell r="F2418">
            <v>283166</v>
          </cell>
          <cell r="G2418">
            <v>-40076</v>
          </cell>
          <cell r="H2418">
            <v>116.48</v>
          </cell>
          <cell r="I2418">
            <v>270100</v>
          </cell>
          <cell r="J2418">
            <v>283166</v>
          </cell>
        </row>
        <row r="2419">
          <cell r="A2419">
            <v>1746100715</v>
          </cell>
          <cell r="B2419" t="str">
            <v>עבודות קבלניות-רכב</v>
          </cell>
          <cell r="C2419">
            <v>34200</v>
          </cell>
          <cell r="D2419">
            <v>15075</v>
          </cell>
          <cell r="E2419">
            <v>0</v>
          </cell>
          <cell r="F2419">
            <v>15075</v>
          </cell>
          <cell r="G2419">
            <v>19125</v>
          </cell>
          <cell r="H2419">
            <v>44.07</v>
          </cell>
          <cell r="I2419">
            <v>38000</v>
          </cell>
          <cell r="J2419">
            <v>15075</v>
          </cell>
        </row>
        <row r="2420">
          <cell r="A2420">
            <v>1746100722</v>
          </cell>
          <cell r="B2420" t="str">
            <v>חמרים-תחזוקה עצמית</v>
          </cell>
          <cell r="C2420">
            <v>95000</v>
          </cell>
          <cell r="D2420">
            <v>92415.83</v>
          </cell>
          <cell r="E2420">
            <v>32.76</v>
          </cell>
          <cell r="F2420">
            <v>92448.59</v>
          </cell>
          <cell r="G2420">
            <v>2551.41</v>
          </cell>
          <cell r="H2420">
            <v>97.31</v>
          </cell>
          <cell r="I2420">
            <v>95000</v>
          </cell>
          <cell r="J2420">
            <v>92415.83</v>
          </cell>
        </row>
        <row r="2421">
          <cell r="A2421">
            <v>1746100728</v>
          </cell>
          <cell r="B2421" t="str">
            <v>רכישת צמחים ושתילים</v>
          </cell>
          <cell r="C2421">
            <v>627000</v>
          </cell>
          <cell r="D2421">
            <v>619322</v>
          </cell>
          <cell r="E2421">
            <v>7678</v>
          </cell>
          <cell r="F2421">
            <v>627000</v>
          </cell>
          <cell r="G2421">
            <v>0</v>
          </cell>
          <cell r="H2421">
            <v>100</v>
          </cell>
          <cell r="I2421">
            <v>627000</v>
          </cell>
          <cell r="J2421">
            <v>619322</v>
          </cell>
        </row>
        <row r="2422">
          <cell r="A2422">
            <v>1746100737</v>
          </cell>
          <cell r="B2422" t="str">
            <v>שכירת מנוף לימים גשומים</v>
          </cell>
          <cell r="C2422">
            <v>0</v>
          </cell>
          <cell r="D2422">
            <v>0</v>
          </cell>
          <cell r="E2422">
            <v>0</v>
          </cell>
          <cell r="F2422">
            <v>0</v>
          </cell>
          <cell r="G2422">
            <v>0</v>
          </cell>
          <cell r="H2422">
            <v>0</v>
          </cell>
          <cell r="I2422">
            <v>0</v>
          </cell>
          <cell r="J2422">
            <v>0</v>
          </cell>
        </row>
        <row r="2423">
          <cell r="A2423">
            <v>1746100742</v>
          </cell>
          <cell r="B2423" t="str">
            <v>כלים וציוד</v>
          </cell>
          <cell r="C2423">
            <v>45600</v>
          </cell>
          <cell r="D2423">
            <v>38246.589999999997</v>
          </cell>
          <cell r="E2423">
            <v>1905.05</v>
          </cell>
          <cell r="F2423">
            <v>40151.64</v>
          </cell>
          <cell r="G2423">
            <v>5448.36</v>
          </cell>
          <cell r="H2423">
            <v>88.05</v>
          </cell>
          <cell r="I2423">
            <v>45600</v>
          </cell>
          <cell r="J2423">
            <v>38246.589999999997</v>
          </cell>
        </row>
        <row r="2424">
          <cell r="A2424">
            <v>1746100743</v>
          </cell>
          <cell r="B2424" t="str">
            <v>ציוד בטיחות</v>
          </cell>
          <cell r="C2424">
            <v>0</v>
          </cell>
          <cell r="D2424">
            <v>0</v>
          </cell>
          <cell r="E2424">
            <v>0</v>
          </cell>
          <cell r="F2424">
            <v>0</v>
          </cell>
          <cell r="G2424">
            <v>0</v>
          </cell>
          <cell r="H2424">
            <v>0</v>
          </cell>
          <cell r="I2424">
            <v>0</v>
          </cell>
          <cell r="J2424">
            <v>0</v>
          </cell>
        </row>
        <row r="2425">
          <cell r="A2425">
            <v>1746100745</v>
          </cell>
          <cell r="B2425" t="str">
            <v>דמי פריצה - תכולה</v>
          </cell>
          <cell r="C2425">
            <v>0</v>
          </cell>
          <cell r="D2425">
            <v>0</v>
          </cell>
          <cell r="E2425">
            <v>0</v>
          </cell>
          <cell r="F2425">
            <v>0</v>
          </cell>
          <cell r="G2425">
            <v>0</v>
          </cell>
          <cell r="H2425">
            <v>0</v>
          </cell>
          <cell r="I2425">
            <v>0</v>
          </cell>
          <cell r="J2425">
            <v>0</v>
          </cell>
        </row>
        <row r="2426">
          <cell r="A2426">
            <v>1746100746</v>
          </cell>
          <cell r="B2426" t="str">
            <v>דמי פריצה - מבנה</v>
          </cell>
          <cell r="C2426">
            <v>0</v>
          </cell>
          <cell r="D2426">
            <v>0</v>
          </cell>
          <cell r="E2426">
            <v>0</v>
          </cell>
          <cell r="F2426">
            <v>0</v>
          </cell>
          <cell r="G2426">
            <v>0</v>
          </cell>
          <cell r="H2426">
            <v>0</v>
          </cell>
          <cell r="I2426">
            <v>0</v>
          </cell>
          <cell r="J2426">
            <v>0</v>
          </cell>
        </row>
        <row r="2427">
          <cell r="A2427">
            <v>1746100754</v>
          </cell>
          <cell r="B2427" t="str">
            <v>עבודות מסגרות</v>
          </cell>
          <cell r="C2427">
            <v>129200</v>
          </cell>
          <cell r="D2427">
            <v>122610</v>
          </cell>
          <cell r="E2427">
            <v>1360</v>
          </cell>
          <cell r="F2427">
            <v>123970</v>
          </cell>
          <cell r="G2427">
            <v>5230</v>
          </cell>
          <cell r="H2427">
            <v>95.95</v>
          </cell>
          <cell r="I2427">
            <v>129200</v>
          </cell>
          <cell r="J2427">
            <v>122610</v>
          </cell>
        </row>
        <row r="2428">
          <cell r="A2428">
            <v>1746100755</v>
          </cell>
          <cell r="B2428" t="str">
            <v>אחז' גינון-שצ"פ עזריאלי</v>
          </cell>
          <cell r="C2428">
            <v>76600</v>
          </cell>
          <cell r="D2428">
            <v>82722.570000000007</v>
          </cell>
          <cell r="E2428">
            <v>0</v>
          </cell>
          <cell r="F2428">
            <v>82722.570000000007</v>
          </cell>
          <cell r="G2428">
            <v>-6122.57</v>
          </cell>
          <cell r="H2428">
            <v>107.99</v>
          </cell>
          <cell r="I2428">
            <v>76600</v>
          </cell>
          <cell r="J2428">
            <v>82722.570000000007</v>
          </cell>
        </row>
        <row r="2429">
          <cell r="A2429">
            <v>1746100756</v>
          </cell>
          <cell r="B2429" t="str">
            <v>שמירה בקבלנות</v>
          </cell>
          <cell r="C2429">
            <v>54000</v>
          </cell>
          <cell r="D2429">
            <v>26708.67</v>
          </cell>
          <cell r="E2429">
            <v>0</v>
          </cell>
          <cell r="F2429">
            <v>26708.67</v>
          </cell>
          <cell r="G2429">
            <v>27291.33</v>
          </cell>
          <cell r="H2429">
            <v>49.46</v>
          </cell>
          <cell r="I2429">
            <v>60000</v>
          </cell>
          <cell r="J2429">
            <v>26708.67</v>
          </cell>
        </row>
        <row r="2430">
          <cell r="A2430">
            <v>1746100757</v>
          </cell>
          <cell r="B2430" t="str">
            <v>גיזום עצים בקבלנות</v>
          </cell>
          <cell r="C2430">
            <v>1400000</v>
          </cell>
          <cell r="D2430">
            <v>1333301</v>
          </cell>
          <cell r="E2430">
            <v>57463</v>
          </cell>
          <cell r="F2430">
            <v>1390764</v>
          </cell>
          <cell r="G2430">
            <v>9236</v>
          </cell>
          <cell r="H2430">
            <v>99.34</v>
          </cell>
          <cell r="I2430">
            <v>1400000</v>
          </cell>
          <cell r="J2430">
            <v>1333301</v>
          </cell>
        </row>
        <row r="2431">
          <cell r="A2431">
            <v>1746100758</v>
          </cell>
          <cell r="B2431" t="str">
            <v>קבלני גינון גנים</v>
          </cell>
          <cell r="C2431">
            <v>11300000</v>
          </cell>
          <cell r="D2431">
            <v>11087313.58</v>
          </cell>
          <cell r="E2431">
            <v>162151.17000000001</v>
          </cell>
          <cell r="F2431">
            <v>11249464.75</v>
          </cell>
          <cell r="G2431">
            <v>50535.25</v>
          </cell>
          <cell r="H2431">
            <v>99.55</v>
          </cell>
          <cell r="I2431">
            <v>11300000</v>
          </cell>
          <cell r="J2431">
            <v>11087313.58</v>
          </cell>
        </row>
        <row r="2432">
          <cell r="A2432">
            <v>1746100759</v>
          </cell>
          <cell r="B2432" t="str">
            <v>עב" קבלניות שונות</v>
          </cell>
          <cell r="C2432">
            <v>420000</v>
          </cell>
          <cell r="D2432">
            <v>397689.1</v>
          </cell>
          <cell r="E2432">
            <v>12411.4</v>
          </cell>
          <cell r="F2432">
            <v>410100.5</v>
          </cell>
          <cell r="G2432">
            <v>9899.5</v>
          </cell>
          <cell r="H2432">
            <v>97.64</v>
          </cell>
          <cell r="I2432">
            <v>420000</v>
          </cell>
          <cell r="J2432">
            <v>397689.1</v>
          </cell>
        </row>
        <row r="2433">
          <cell r="A2433">
            <v>1746100760</v>
          </cell>
          <cell r="B2433" t="str">
            <v>פינוי גזם</v>
          </cell>
          <cell r="C2433">
            <v>550000</v>
          </cell>
          <cell r="D2433">
            <v>521543.54</v>
          </cell>
          <cell r="E2433">
            <v>0</v>
          </cell>
          <cell r="F2433">
            <v>521543.54</v>
          </cell>
          <cell r="G2433">
            <v>28456.46</v>
          </cell>
          <cell r="H2433">
            <v>94.82</v>
          </cell>
          <cell r="I2433">
            <v>550000</v>
          </cell>
          <cell r="J2433">
            <v>521543.54</v>
          </cell>
        </row>
        <row r="2434">
          <cell r="A2434">
            <v>1746100780</v>
          </cell>
          <cell r="B2434" t="str">
            <v>אחזקת אדניות</v>
          </cell>
          <cell r="C2434">
            <v>2160</v>
          </cell>
          <cell r="D2434">
            <v>2400</v>
          </cell>
          <cell r="E2434">
            <v>0</v>
          </cell>
          <cell r="F2434">
            <v>2400</v>
          </cell>
          <cell r="G2434">
            <v>-240</v>
          </cell>
          <cell r="H2434">
            <v>111.11</v>
          </cell>
          <cell r="I2434">
            <v>2400</v>
          </cell>
          <cell r="J2434">
            <v>2400</v>
          </cell>
        </row>
        <row r="2435">
          <cell r="A2435">
            <v>1746100781</v>
          </cell>
          <cell r="B2435" t="str">
            <v>תחרות קירייה יפה</v>
          </cell>
          <cell r="C2435">
            <v>5200</v>
          </cell>
          <cell r="D2435">
            <v>6370</v>
          </cell>
          <cell r="E2435">
            <v>0</v>
          </cell>
          <cell r="F2435">
            <v>6370</v>
          </cell>
          <cell r="G2435">
            <v>-1170</v>
          </cell>
          <cell r="H2435">
            <v>122.5</v>
          </cell>
          <cell r="I2435">
            <v>5200</v>
          </cell>
          <cell r="J2435">
            <v>6370</v>
          </cell>
        </row>
        <row r="2436">
          <cell r="A2436">
            <v>1746100782</v>
          </cell>
          <cell r="B2436" t="str">
            <v>אחזקת פינת ליטוף</v>
          </cell>
          <cell r="C2436">
            <v>314000</v>
          </cell>
          <cell r="D2436">
            <v>297386.68</v>
          </cell>
          <cell r="E2436">
            <v>5645.25</v>
          </cell>
          <cell r="F2436">
            <v>303031.93</v>
          </cell>
          <cell r="G2436">
            <v>10968.07</v>
          </cell>
          <cell r="H2436">
            <v>96.5</v>
          </cell>
          <cell r="I2436">
            <v>314000</v>
          </cell>
          <cell r="J2436">
            <v>297386.68</v>
          </cell>
        </row>
        <row r="2437">
          <cell r="A2437">
            <v>1746100783</v>
          </cell>
          <cell r="B2437" t="str">
            <v>עבודות הדברת מזיקים</v>
          </cell>
          <cell r="C2437">
            <v>200000</v>
          </cell>
          <cell r="D2437">
            <v>116736</v>
          </cell>
          <cell r="E2437">
            <v>83264</v>
          </cell>
          <cell r="F2437">
            <v>200000</v>
          </cell>
          <cell r="G2437">
            <v>0</v>
          </cell>
          <cell r="H2437">
            <v>100</v>
          </cell>
          <cell r="I2437">
            <v>200000</v>
          </cell>
          <cell r="J2437">
            <v>116736</v>
          </cell>
        </row>
        <row r="2438">
          <cell r="A2438">
            <v>1746100784</v>
          </cell>
          <cell r="B2438" t="str">
            <v>גן הקקטוסים</v>
          </cell>
          <cell r="C2438">
            <v>7000</v>
          </cell>
          <cell r="D2438">
            <v>3129.41</v>
          </cell>
          <cell r="E2438">
            <v>1090.5999999999999</v>
          </cell>
          <cell r="F2438">
            <v>4220.01</v>
          </cell>
          <cell r="G2438">
            <v>2779.99</v>
          </cell>
          <cell r="H2438">
            <v>60.28</v>
          </cell>
          <cell r="I2438">
            <v>7000</v>
          </cell>
          <cell r="J2438">
            <v>3129.41</v>
          </cell>
        </row>
        <row r="2439">
          <cell r="A2439">
            <v>1746100794</v>
          </cell>
          <cell r="B2439" t="str">
            <v>השתתפות בעזר 094</v>
          </cell>
          <cell r="C2439">
            <v>115200</v>
          </cell>
          <cell r="D2439">
            <v>142298</v>
          </cell>
          <cell r="E2439">
            <v>0</v>
          </cell>
          <cell r="F2439">
            <v>142298</v>
          </cell>
          <cell r="G2439">
            <v>-27098</v>
          </cell>
          <cell r="H2439">
            <v>123.52</v>
          </cell>
          <cell r="I2439">
            <v>128000</v>
          </cell>
          <cell r="J2439">
            <v>142298</v>
          </cell>
        </row>
        <row r="2440">
          <cell r="A2440">
            <v>1746100923</v>
          </cell>
          <cell r="B2440" t="str">
            <v>תחז' יצירות אומנות</v>
          </cell>
          <cell r="C2440">
            <v>571500</v>
          </cell>
          <cell r="D2440">
            <v>571381</v>
          </cell>
          <cell r="E2440">
            <v>0</v>
          </cell>
          <cell r="F2440">
            <v>571381</v>
          </cell>
          <cell r="G2440">
            <v>119</v>
          </cell>
          <cell r="H2440">
            <v>99.97</v>
          </cell>
          <cell r="I2440">
            <v>571500</v>
          </cell>
          <cell r="J2440">
            <v>571381</v>
          </cell>
        </row>
        <row r="2441">
          <cell r="A2441">
            <v>1746100931</v>
          </cell>
          <cell r="B2441" t="str">
            <v>רכישות חד-פעמיות</v>
          </cell>
          <cell r="C2441">
            <v>0</v>
          </cell>
          <cell r="D2441">
            <v>0</v>
          </cell>
          <cell r="E2441">
            <v>0</v>
          </cell>
          <cell r="F2441">
            <v>0</v>
          </cell>
          <cell r="G2441">
            <v>0</v>
          </cell>
          <cell r="H2441">
            <v>0</v>
          </cell>
          <cell r="I2441">
            <v>0</v>
          </cell>
          <cell r="J2441">
            <v>0</v>
          </cell>
        </row>
        <row r="2442">
          <cell r="A2442">
            <v>1746100932</v>
          </cell>
          <cell r="B2442" t="str">
            <v>אחזקת מזרקות</v>
          </cell>
          <cell r="C2442">
            <v>930000</v>
          </cell>
          <cell r="D2442">
            <v>680243</v>
          </cell>
          <cell r="E2442">
            <v>53899</v>
          </cell>
          <cell r="F2442">
            <v>734142</v>
          </cell>
          <cell r="G2442">
            <v>195858</v>
          </cell>
          <cell r="H2442">
            <v>78.94</v>
          </cell>
          <cell r="I2442">
            <v>930000</v>
          </cell>
          <cell r="J2442">
            <v>680243</v>
          </cell>
        </row>
        <row r="2443">
          <cell r="A2443">
            <v>1746100933</v>
          </cell>
          <cell r="B2443" t="str">
            <v>אחזקת מתקני משחק</v>
          </cell>
          <cell r="C2443">
            <v>855000</v>
          </cell>
          <cell r="D2443">
            <v>907793</v>
          </cell>
          <cell r="E2443">
            <v>42120</v>
          </cell>
          <cell r="F2443">
            <v>949913</v>
          </cell>
          <cell r="G2443">
            <v>-94913</v>
          </cell>
          <cell r="H2443">
            <v>111.1</v>
          </cell>
          <cell r="I2443">
            <v>950000</v>
          </cell>
          <cell r="J2443">
            <v>907793</v>
          </cell>
        </row>
        <row r="2444">
          <cell r="A2444">
            <v>1746100934</v>
          </cell>
          <cell r="B2444" t="str">
            <v>עבודות טכניות</v>
          </cell>
          <cell r="C2444">
            <v>732000</v>
          </cell>
          <cell r="D2444">
            <v>732000</v>
          </cell>
          <cell r="E2444">
            <v>0</v>
          </cell>
          <cell r="F2444">
            <v>732000</v>
          </cell>
          <cell r="G2444">
            <v>0</v>
          </cell>
          <cell r="H2444">
            <v>100</v>
          </cell>
          <cell r="I2444">
            <v>732000</v>
          </cell>
          <cell r="J2444">
            <v>732000</v>
          </cell>
        </row>
        <row r="2445">
          <cell r="A2445">
            <v>1746100935</v>
          </cell>
          <cell r="B2445" t="str">
            <v>תיקונים מוונדליזם</v>
          </cell>
          <cell r="C2445">
            <v>0</v>
          </cell>
          <cell r="D2445">
            <v>0</v>
          </cell>
          <cell r="E2445">
            <v>0</v>
          </cell>
          <cell r="F2445">
            <v>0</v>
          </cell>
          <cell r="G2445">
            <v>0</v>
          </cell>
          <cell r="H2445">
            <v>0</v>
          </cell>
          <cell r="I2445">
            <v>0</v>
          </cell>
          <cell r="J2445">
            <v>0</v>
          </cell>
        </row>
        <row r="2446">
          <cell r="A2446">
            <v>1746100936</v>
          </cell>
          <cell r="B2446" t="str">
            <v>אחזקת ספסלים</v>
          </cell>
          <cell r="C2446">
            <v>300000</v>
          </cell>
          <cell r="D2446">
            <v>288246.3</v>
          </cell>
          <cell r="E2446">
            <v>2.73</v>
          </cell>
          <cell r="F2446">
            <v>288249.03000000003</v>
          </cell>
          <cell r="G2446">
            <v>11750.97</v>
          </cell>
          <cell r="H2446">
            <v>96.08</v>
          </cell>
          <cell r="I2446">
            <v>300000</v>
          </cell>
          <cell r="J2446">
            <v>288246.3</v>
          </cell>
        </row>
        <row r="2447">
          <cell r="A2447">
            <v>1746100937</v>
          </cell>
          <cell r="B2447" t="str">
            <v>אחזקת מתקני כושר</v>
          </cell>
          <cell r="C2447">
            <v>185300</v>
          </cell>
          <cell r="D2447">
            <v>185300</v>
          </cell>
          <cell r="E2447">
            <v>0</v>
          </cell>
          <cell r="F2447">
            <v>185300</v>
          </cell>
          <cell r="G2447">
            <v>0</v>
          </cell>
          <cell r="H2447">
            <v>100</v>
          </cell>
          <cell r="I2447">
            <v>185300</v>
          </cell>
          <cell r="J2447">
            <v>185300</v>
          </cell>
        </row>
        <row r="2448">
          <cell r="A2448">
            <v>1746700432</v>
          </cell>
          <cell r="B2448" t="str">
            <v>מים</v>
          </cell>
          <cell r="C2448">
            <v>0</v>
          </cell>
          <cell r="D2448">
            <v>0</v>
          </cell>
          <cell r="E2448">
            <v>0</v>
          </cell>
          <cell r="F2448">
            <v>0</v>
          </cell>
          <cell r="G2448">
            <v>0</v>
          </cell>
          <cell r="H2448">
            <v>0</v>
          </cell>
          <cell r="I2448">
            <v>0</v>
          </cell>
          <cell r="J2448">
            <v>0</v>
          </cell>
        </row>
        <row r="2449">
          <cell r="A2449">
            <v>1746700870</v>
          </cell>
          <cell r="B2449" t="str">
            <v>אחזקת פארק פרס</v>
          </cell>
          <cell r="C2449">
            <v>3039400</v>
          </cell>
          <cell r="D2449">
            <v>3039400</v>
          </cell>
          <cell r="E2449">
            <v>0</v>
          </cell>
          <cell r="F2449">
            <v>3039400</v>
          </cell>
          <cell r="G2449">
            <v>0</v>
          </cell>
          <cell r="H2449">
            <v>100</v>
          </cell>
          <cell r="I2449">
            <v>3039400</v>
          </cell>
          <cell r="J2449">
            <v>3039400</v>
          </cell>
        </row>
        <row r="2450">
          <cell r="A2450">
            <v>1746700871</v>
          </cell>
          <cell r="B2450" t="str">
            <v>אחזקת מגדל המים</v>
          </cell>
          <cell r="C2450">
            <v>4600</v>
          </cell>
          <cell r="D2450">
            <v>4600</v>
          </cell>
          <cell r="E2450">
            <v>0</v>
          </cell>
          <cell r="F2450">
            <v>4600</v>
          </cell>
          <cell r="G2450">
            <v>0</v>
          </cell>
          <cell r="H2450">
            <v>100</v>
          </cell>
          <cell r="I2450">
            <v>4600</v>
          </cell>
          <cell r="J2450">
            <v>4600</v>
          </cell>
        </row>
        <row r="2451">
          <cell r="A2451">
            <v>1746700931</v>
          </cell>
          <cell r="B2451" t="str">
            <v>הוצאות חד פעמיות</v>
          </cell>
          <cell r="C2451">
            <v>0</v>
          </cell>
          <cell r="D2451">
            <v>0</v>
          </cell>
          <cell r="E2451">
            <v>0</v>
          </cell>
          <cell r="F2451">
            <v>0</v>
          </cell>
          <cell r="G2451">
            <v>0</v>
          </cell>
          <cell r="H2451">
            <v>0</v>
          </cell>
          <cell r="I2451">
            <v>0</v>
          </cell>
          <cell r="J2451">
            <v>0</v>
          </cell>
        </row>
        <row r="2452">
          <cell r="A2452">
            <v>1746700950</v>
          </cell>
          <cell r="B2452" t="str">
            <v>.</v>
          </cell>
          <cell r="C2452">
            <v>0</v>
          </cell>
          <cell r="D2452">
            <v>0</v>
          </cell>
          <cell r="E2452">
            <v>0</v>
          </cell>
          <cell r="F2452">
            <v>0</v>
          </cell>
          <cell r="G2452">
            <v>0</v>
          </cell>
          <cell r="H2452">
            <v>0</v>
          </cell>
          <cell r="I2452">
            <v>0</v>
          </cell>
          <cell r="J2452">
            <v>0</v>
          </cell>
        </row>
        <row r="2453">
          <cell r="A2453">
            <v>1751000130</v>
          </cell>
          <cell r="B2453" t="str">
            <v>שעות נוספות</v>
          </cell>
          <cell r="C2453">
            <v>0</v>
          </cell>
          <cell r="D2453">
            <v>0</v>
          </cell>
          <cell r="E2453">
            <v>0</v>
          </cell>
          <cell r="F2453">
            <v>0</v>
          </cell>
          <cell r="G2453">
            <v>0</v>
          </cell>
          <cell r="H2453">
            <v>0</v>
          </cell>
          <cell r="I2453">
            <v>0</v>
          </cell>
          <cell r="J2453">
            <v>0</v>
          </cell>
        </row>
        <row r="2454">
          <cell r="A2454">
            <v>1751000210</v>
          </cell>
          <cell r="B2454" t="str">
            <v>השכר הקובע</v>
          </cell>
          <cell r="C2454">
            <v>0</v>
          </cell>
          <cell r="D2454">
            <v>0</v>
          </cell>
          <cell r="E2454">
            <v>0</v>
          </cell>
          <cell r="F2454">
            <v>0</v>
          </cell>
          <cell r="G2454">
            <v>0</v>
          </cell>
          <cell r="H2454">
            <v>0</v>
          </cell>
          <cell r="I2454">
            <v>0</v>
          </cell>
          <cell r="J2454">
            <v>0</v>
          </cell>
        </row>
        <row r="2455">
          <cell r="A2455">
            <v>1751000782</v>
          </cell>
          <cell r="B2455" t="str">
            <v>הפקת ארועים</v>
          </cell>
          <cell r="C2455">
            <v>779000</v>
          </cell>
          <cell r="D2455">
            <v>778660.19</v>
          </cell>
          <cell r="E2455">
            <v>527.4</v>
          </cell>
          <cell r="F2455">
            <v>779187.59</v>
          </cell>
          <cell r="G2455">
            <v>-187.59</v>
          </cell>
          <cell r="H2455">
            <v>100.02</v>
          </cell>
          <cell r="I2455">
            <v>779000</v>
          </cell>
          <cell r="J2455">
            <v>778660.19</v>
          </cell>
        </row>
        <row r="2456">
          <cell r="A2456">
            <v>1751000785</v>
          </cell>
          <cell r="B2456" t="str">
            <v>הזכרון-שירי לוחמים</v>
          </cell>
          <cell r="C2456">
            <v>0</v>
          </cell>
          <cell r="D2456">
            <v>0</v>
          </cell>
          <cell r="E2456">
            <v>0</v>
          </cell>
          <cell r="F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</row>
        <row r="2457">
          <cell r="A2457">
            <v>1751000961</v>
          </cell>
          <cell r="B2457" t="str">
            <v>רז' פעולות ורכישות</v>
          </cell>
          <cell r="C2457">
            <v>0</v>
          </cell>
          <cell r="D2457">
            <v>0</v>
          </cell>
          <cell r="E2457">
            <v>0</v>
          </cell>
          <cell r="F2457">
            <v>0</v>
          </cell>
          <cell r="G2457">
            <v>0</v>
          </cell>
          <cell r="H2457">
            <v>0</v>
          </cell>
          <cell r="I2457">
            <v>0</v>
          </cell>
          <cell r="J2457">
            <v>0</v>
          </cell>
        </row>
        <row r="2458">
          <cell r="A2458">
            <v>1752000514</v>
          </cell>
          <cell r="B2458" t="str">
            <v>מתנות עירייה</v>
          </cell>
          <cell r="C2458">
            <v>15390</v>
          </cell>
          <cell r="D2458">
            <v>5320</v>
          </cell>
          <cell r="E2458">
            <v>1040</v>
          </cell>
          <cell r="F2458">
            <v>6360</v>
          </cell>
          <cell r="G2458">
            <v>9030</v>
          </cell>
          <cell r="H2458">
            <v>41.32</v>
          </cell>
          <cell r="I2458">
            <v>17100</v>
          </cell>
          <cell r="J2458">
            <v>5320</v>
          </cell>
        </row>
        <row r="2459">
          <cell r="A2459">
            <v>1752000781</v>
          </cell>
          <cell r="B2459" t="str">
            <v>ארועים</v>
          </cell>
          <cell r="C2459">
            <v>72200</v>
          </cell>
          <cell r="D2459">
            <v>60824.21</v>
          </cell>
          <cell r="E2459">
            <v>998.13</v>
          </cell>
          <cell r="F2459">
            <v>61822.34</v>
          </cell>
          <cell r="G2459">
            <v>10377.66</v>
          </cell>
          <cell r="H2459">
            <v>85.62</v>
          </cell>
          <cell r="I2459">
            <v>72200</v>
          </cell>
          <cell r="J2459">
            <v>60824.21</v>
          </cell>
        </row>
        <row r="2460">
          <cell r="A2460">
            <v>1752000783</v>
          </cell>
          <cell r="B2460" t="str">
            <v>רכ'מדליונים וספרים</v>
          </cell>
          <cell r="C2460">
            <v>12510</v>
          </cell>
          <cell r="D2460">
            <v>8858</v>
          </cell>
          <cell r="E2460">
            <v>0</v>
          </cell>
          <cell r="F2460">
            <v>8858</v>
          </cell>
          <cell r="G2460">
            <v>3652</v>
          </cell>
          <cell r="H2460">
            <v>70.8</v>
          </cell>
          <cell r="I2460">
            <v>13900</v>
          </cell>
          <cell r="J2460">
            <v>8858</v>
          </cell>
        </row>
        <row r="2461">
          <cell r="A2461">
            <v>1752000784</v>
          </cell>
          <cell r="B2461" t="str">
            <v>80 שנים לחולון</v>
          </cell>
          <cell r="C2461">
            <v>0</v>
          </cell>
          <cell r="D2461">
            <v>0</v>
          </cell>
          <cell r="E2461">
            <v>0</v>
          </cell>
          <cell r="F2461">
            <v>0</v>
          </cell>
          <cell r="G2461">
            <v>0</v>
          </cell>
          <cell r="H2461">
            <v>0</v>
          </cell>
          <cell r="I2461">
            <v>0</v>
          </cell>
          <cell r="J2461">
            <v>0</v>
          </cell>
        </row>
        <row r="2462">
          <cell r="A2462">
            <v>1753000881</v>
          </cell>
          <cell r="B2462" t="str">
            <v>אימוץ הגדוד ועד</v>
          </cell>
          <cell r="C2462">
            <v>0</v>
          </cell>
          <cell r="D2462">
            <v>0</v>
          </cell>
          <cell r="E2462">
            <v>0</v>
          </cell>
          <cell r="F2462">
            <v>0</v>
          </cell>
          <cell r="G2462">
            <v>0</v>
          </cell>
          <cell r="H2462">
            <v>0</v>
          </cell>
          <cell r="I2462">
            <v>0</v>
          </cell>
          <cell r="J2462">
            <v>0</v>
          </cell>
        </row>
        <row r="2463">
          <cell r="A2463">
            <v>1753000882</v>
          </cell>
          <cell r="B2463" t="str">
            <v>השתת' עמותה לשוטר</v>
          </cell>
          <cell r="C2463">
            <v>0</v>
          </cell>
          <cell r="D2463">
            <v>0</v>
          </cell>
          <cell r="E2463">
            <v>0</v>
          </cell>
          <cell r="F2463">
            <v>0</v>
          </cell>
          <cell r="G2463">
            <v>0</v>
          </cell>
          <cell r="H2463">
            <v>0</v>
          </cell>
          <cell r="I2463">
            <v>0</v>
          </cell>
          <cell r="J2463">
            <v>0</v>
          </cell>
        </row>
        <row r="2464">
          <cell r="A2464">
            <v>1753000883</v>
          </cell>
          <cell r="B2464" t="str">
            <v>אימוץ ממר"מ</v>
          </cell>
          <cell r="C2464">
            <v>0</v>
          </cell>
          <cell r="D2464">
            <v>0</v>
          </cell>
          <cell r="E2464">
            <v>0</v>
          </cell>
          <cell r="F2464">
            <v>0</v>
          </cell>
          <cell r="G2464">
            <v>0</v>
          </cell>
          <cell r="H2464">
            <v>0</v>
          </cell>
          <cell r="I2464">
            <v>0</v>
          </cell>
          <cell r="J2464">
            <v>0</v>
          </cell>
        </row>
        <row r="2465">
          <cell r="A2465">
            <v>1754000513</v>
          </cell>
          <cell r="B2465" t="str">
            <v>משלח' נכנסות/יוצאות</v>
          </cell>
          <cell r="C2465">
            <v>236700</v>
          </cell>
          <cell r="D2465">
            <v>177392.49</v>
          </cell>
          <cell r="E2465">
            <v>3685.5</v>
          </cell>
          <cell r="F2465">
            <v>181077.99</v>
          </cell>
          <cell r="G2465">
            <v>55622.01</v>
          </cell>
          <cell r="H2465">
            <v>76.5</v>
          </cell>
          <cell r="I2465">
            <v>263000</v>
          </cell>
          <cell r="J2465">
            <v>177392.49</v>
          </cell>
        </row>
        <row r="2466">
          <cell r="A2466">
            <v>1754000515</v>
          </cell>
          <cell r="B2466" t="str">
            <v>משלחות נוער</v>
          </cell>
          <cell r="C2466">
            <v>54000</v>
          </cell>
          <cell r="D2466">
            <v>59397.5</v>
          </cell>
          <cell r="E2466">
            <v>0</v>
          </cell>
          <cell r="F2466">
            <v>59397.5</v>
          </cell>
          <cell r="G2466">
            <v>-5397.5</v>
          </cell>
          <cell r="H2466">
            <v>109.99</v>
          </cell>
          <cell r="I2466">
            <v>60000</v>
          </cell>
          <cell r="J2466">
            <v>59397.5</v>
          </cell>
        </row>
        <row r="2467">
          <cell r="A2467">
            <v>1754000931</v>
          </cell>
          <cell r="B2467" t="str">
            <v>פרוייקט האיחוד R&amp;D</v>
          </cell>
          <cell r="C2467">
            <v>0</v>
          </cell>
          <cell r="D2467">
            <v>0</v>
          </cell>
          <cell r="E2467">
            <v>0</v>
          </cell>
          <cell r="F2467">
            <v>0</v>
          </cell>
          <cell r="G2467">
            <v>0</v>
          </cell>
          <cell r="H2467">
            <v>0</v>
          </cell>
          <cell r="I2467">
            <v>0</v>
          </cell>
          <cell r="J2467">
            <v>0</v>
          </cell>
        </row>
        <row r="2468">
          <cell r="A2468">
            <v>1754000933</v>
          </cell>
          <cell r="B2468" t="str">
            <v>פרוייקט משקפיים</v>
          </cell>
          <cell r="C2468">
            <v>0</v>
          </cell>
          <cell r="D2468">
            <v>0</v>
          </cell>
          <cell r="E2468">
            <v>0</v>
          </cell>
          <cell r="F2468">
            <v>0</v>
          </cell>
          <cell r="G2468">
            <v>0</v>
          </cell>
          <cell r="H2468">
            <v>0</v>
          </cell>
          <cell r="I2468">
            <v>0</v>
          </cell>
          <cell r="J2468">
            <v>0</v>
          </cell>
        </row>
        <row r="2469">
          <cell r="A2469">
            <v>1761000110</v>
          </cell>
          <cell r="B2469" t="str">
            <v>השכר הקובע-תקציבית</v>
          </cell>
          <cell r="C2469">
            <v>155000</v>
          </cell>
          <cell r="D2469">
            <v>157588.38</v>
          </cell>
          <cell r="E2469">
            <v>0</v>
          </cell>
          <cell r="F2469">
            <v>157588.38</v>
          </cell>
          <cell r="G2469">
            <v>-2588.38</v>
          </cell>
          <cell r="H2469">
            <v>101.66</v>
          </cell>
          <cell r="I2469">
            <v>155000</v>
          </cell>
          <cell r="J2469">
            <v>157588.38</v>
          </cell>
        </row>
        <row r="2470">
          <cell r="A2470">
            <v>1761000119</v>
          </cell>
          <cell r="B2470" t="str">
            <v>השכר הקובע-צוברת</v>
          </cell>
          <cell r="C2470">
            <v>2155000</v>
          </cell>
          <cell r="D2470">
            <v>1984015.05</v>
          </cell>
          <cell r="E2470">
            <v>0</v>
          </cell>
          <cell r="F2470">
            <v>1984015.05</v>
          </cell>
          <cell r="G2470">
            <v>170984.95</v>
          </cell>
          <cell r="H2470">
            <v>92.06</v>
          </cell>
          <cell r="I2470">
            <v>2155000</v>
          </cell>
          <cell r="J2470">
            <v>1984015.05</v>
          </cell>
        </row>
        <row r="2471">
          <cell r="A2471">
            <v>1761000122</v>
          </cell>
          <cell r="B2471" t="str">
            <v>ביגוד</v>
          </cell>
          <cell r="C2471">
            <v>37500</v>
          </cell>
          <cell r="D2471">
            <v>25307.01</v>
          </cell>
          <cell r="E2471">
            <v>0</v>
          </cell>
          <cell r="F2471">
            <v>25307.01</v>
          </cell>
          <cell r="G2471">
            <v>12192.99</v>
          </cell>
          <cell r="H2471">
            <v>67.48</v>
          </cell>
          <cell r="I2471">
            <v>37500</v>
          </cell>
          <cell r="J2471">
            <v>25307.01</v>
          </cell>
        </row>
        <row r="2472">
          <cell r="A2472">
            <v>1761000126</v>
          </cell>
          <cell r="B2472" t="str">
            <v>דמי הבראה</v>
          </cell>
          <cell r="C2472">
            <v>83500</v>
          </cell>
          <cell r="D2472">
            <v>67343.05</v>
          </cell>
          <cell r="E2472">
            <v>0</v>
          </cell>
          <cell r="F2472">
            <v>67343.05</v>
          </cell>
          <cell r="G2472">
            <v>16156.95</v>
          </cell>
          <cell r="H2472">
            <v>80.650000000000006</v>
          </cell>
          <cell r="I2472">
            <v>83500</v>
          </cell>
          <cell r="J2472">
            <v>67343.05</v>
          </cell>
        </row>
        <row r="2473">
          <cell r="A2473">
            <v>1761000130</v>
          </cell>
          <cell r="B2473" t="str">
            <v>שעות נוספות</v>
          </cell>
          <cell r="C2473">
            <v>340200</v>
          </cell>
          <cell r="D2473">
            <v>393986.06</v>
          </cell>
          <cell r="E2473">
            <v>0</v>
          </cell>
          <cell r="F2473">
            <v>393986.06</v>
          </cell>
          <cell r="G2473">
            <v>-53786.06</v>
          </cell>
          <cell r="H2473">
            <v>115.81</v>
          </cell>
          <cell r="I2473">
            <v>340200</v>
          </cell>
          <cell r="J2473">
            <v>393986.06</v>
          </cell>
        </row>
        <row r="2474">
          <cell r="A2474">
            <v>1761000140</v>
          </cell>
          <cell r="B2474" t="str">
            <v>השתתפות באחזקת רכב</v>
          </cell>
          <cell r="C2474">
            <v>159700</v>
          </cell>
          <cell r="D2474">
            <v>190987.03</v>
          </cell>
          <cell r="E2474">
            <v>0</v>
          </cell>
          <cell r="F2474">
            <v>190987.03</v>
          </cell>
          <cell r="G2474">
            <v>-31287.03</v>
          </cell>
          <cell r="H2474">
            <v>119.59</v>
          </cell>
          <cell r="I2474">
            <v>159700</v>
          </cell>
          <cell r="J2474">
            <v>190987.03</v>
          </cell>
        </row>
        <row r="2475">
          <cell r="A2475">
            <v>1761000210</v>
          </cell>
          <cell r="B2475" t="str">
            <v>השכר הקובע-שעתיים</v>
          </cell>
          <cell r="C2475">
            <v>1240000</v>
          </cell>
          <cell r="D2475">
            <v>864819.52</v>
          </cell>
          <cell r="E2475">
            <v>0</v>
          </cell>
          <cell r="F2475">
            <v>864819.52</v>
          </cell>
          <cell r="G2475">
            <v>375180.48</v>
          </cell>
          <cell r="H2475">
            <v>69.739999999999995</v>
          </cell>
          <cell r="I2475">
            <v>1240000</v>
          </cell>
          <cell r="J2475">
            <v>864819.52</v>
          </cell>
        </row>
        <row r="2476">
          <cell r="A2476">
            <v>1761000253</v>
          </cell>
          <cell r="B2476" t="str">
            <v>עובדים חיצוניים</v>
          </cell>
          <cell r="C2476">
            <v>0</v>
          </cell>
          <cell r="D2476">
            <v>0</v>
          </cell>
          <cell r="E2476">
            <v>0</v>
          </cell>
          <cell r="F2476">
            <v>0</v>
          </cell>
          <cell r="G2476">
            <v>0</v>
          </cell>
          <cell r="H2476">
            <v>0</v>
          </cell>
          <cell r="I2476">
            <v>0</v>
          </cell>
          <cell r="J2476">
            <v>0</v>
          </cell>
        </row>
        <row r="2477">
          <cell r="A2477">
            <v>1761000410</v>
          </cell>
          <cell r="B2477" t="str">
            <v>שכ"ד מנהלי רובע</v>
          </cell>
          <cell r="C2477">
            <v>45630</v>
          </cell>
          <cell r="D2477">
            <v>0</v>
          </cell>
          <cell r="E2477">
            <v>0</v>
          </cell>
          <cell r="F2477">
            <v>0</v>
          </cell>
          <cell r="G2477">
            <v>45630</v>
          </cell>
          <cell r="H2477">
            <v>0</v>
          </cell>
          <cell r="I2477">
            <v>50700</v>
          </cell>
          <cell r="J2477">
            <v>0</v>
          </cell>
        </row>
        <row r="2478">
          <cell r="A2478">
            <v>1761000433</v>
          </cell>
          <cell r="B2478" t="str">
            <v>חומרי נקיון</v>
          </cell>
          <cell r="C2478">
            <v>810</v>
          </cell>
          <cell r="D2478">
            <v>356.58</v>
          </cell>
          <cell r="E2478">
            <v>0</v>
          </cell>
          <cell r="F2478">
            <v>356.58</v>
          </cell>
          <cell r="G2478">
            <v>453.42</v>
          </cell>
          <cell r="H2478">
            <v>44.02</v>
          </cell>
          <cell r="I2478">
            <v>900</v>
          </cell>
          <cell r="J2478">
            <v>356.58</v>
          </cell>
        </row>
        <row r="2479">
          <cell r="A2479">
            <v>1761000437</v>
          </cell>
          <cell r="B2479" t="str">
            <v>אחזקת לחצני מצוקה</v>
          </cell>
          <cell r="C2479">
            <v>0</v>
          </cell>
          <cell r="D2479">
            <v>0</v>
          </cell>
          <cell r="E2479">
            <v>0</v>
          </cell>
          <cell r="F2479">
            <v>0</v>
          </cell>
          <cell r="G2479">
            <v>0</v>
          </cell>
          <cell r="H2479">
            <v>0</v>
          </cell>
          <cell r="I2479">
            <v>0</v>
          </cell>
          <cell r="J2479">
            <v>0</v>
          </cell>
        </row>
        <row r="2480">
          <cell r="A2480">
            <v>1761000450</v>
          </cell>
          <cell r="B2480" t="str">
            <v>אחזקת תמי 4</v>
          </cell>
          <cell r="C2480">
            <v>1530</v>
          </cell>
          <cell r="D2480">
            <v>0</v>
          </cell>
          <cell r="E2480">
            <v>0</v>
          </cell>
          <cell r="F2480">
            <v>0</v>
          </cell>
          <cell r="G2480">
            <v>1530</v>
          </cell>
          <cell r="H2480">
            <v>0</v>
          </cell>
          <cell r="I2480">
            <v>1700</v>
          </cell>
          <cell r="J2480">
            <v>0</v>
          </cell>
        </row>
        <row r="2481">
          <cell r="A2481">
            <v>1761000470</v>
          </cell>
          <cell r="B2481" t="str">
            <v>אחזקת מכונות משרד</v>
          </cell>
          <cell r="C2481">
            <v>0</v>
          </cell>
          <cell r="D2481">
            <v>0</v>
          </cell>
          <cell r="E2481">
            <v>0</v>
          </cell>
          <cell r="F2481">
            <v>0</v>
          </cell>
          <cell r="G2481">
            <v>0</v>
          </cell>
          <cell r="H2481">
            <v>0</v>
          </cell>
          <cell r="I2481">
            <v>0</v>
          </cell>
          <cell r="J2481">
            <v>0</v>
          </cell>
        </row>
        <row r="2482">
          <cell r="A2482">
            <v>1761000471</v>
          </cell>
          <cell r="B2482" t="str">
            <v>מכשירי כתיבה</v>
          </cell>
          <cell r="C2482">
            <v>5400</v>
          </cell>
          <cell r="D2482">
            <v>5205.42</v>
          </cell>
          <cell r="E2482">
            <v>0</v>
          </cell>
          <cell r="F2482">
            <v>5205.42</v>
          </cell>
          <cell r="G2482">
            <v>194.58</v>
          </cell>
          <cell r="H2482">
            <v>96.39</v>
          </cell>
          <cell r="I2482">
            <v>5400</v>
          </cell>
          <cell r="J2482">
            <v>5205.42</v>
          </cell>
        </row>
        <row r="2483">
          <cell r="A2483">
            <v>1761000492</v>
          </cell>
          <cell r="B2483" t="str">
            <v>השתתפות בעזר 092</v>
          </cell>
          <cell r="C2483">
            <v>167040</v>
          </cell>
          <cell r="D2483">
            <v>119377</v>
          </cell>
          <cell r="E2483">
            <v>0</v>
          </cell>
          <cell r="F2483">
            <v>119377</v>
          </cell>
          <cell r="G2483">
            <v>47663</v>
          </cell>
          <cell r="H2483">
            <v>71.459999999999994</v>
          </cell>
          <cell r="I2483">
            <v>185600</v>
          </cell>
          <cell r="J2483">
            <v>119377</v>
          </cell>
        </row>
        <row r="2484">
          <cell r="A2484">
            <v>1761000511</v>
          </cell>
          <cell r="B2484" t="str">
            <v>אירוח וכיבוד</v>
          </cell>
          <cell r="C2484">
            <v>5800</v>
          </cell>
          <cell r="D2484">
            <v>5214.5</v>
          </cell>
          <cell r="E2484">
            <v>0</v>
          </cell>
          <cell r="F2484">
            <v>5214.5</v>
          </cell>
          <cell r="G2484">
            <v>585.5</v>
          </cell>
          <cell r="H2484">
            <v>89.9</v>
          </cell>
          <cell r="I2484">
            <v>5800</v>
          </cell>
          <cell r="J2484">
            <v>5214.5</v>
          </cell>
        </row>
        <row r="2485">
          <cell r="A2485">
            <v>1761000544</v>
          </cell>
          <cell r="B2485" t="str">
            <v>הוצאות דאר</v>
          </cell>
          <cell r="C2485">
            <v>0</v>
          </cell>
          <cell r="D2485">
            <v>0</v>
          </cell>
          <cell r="E2485">
            <v>0</v>
          </cell>
          <cell r="F2485">
            <v>0</v>
          </cell>
          <cell r="G2485">
            <v>0</v>
          </cell>
          <cell r="H2485">
            <v>0</v>
          </cell>
          <cell r="I2485">
            <v>0</v>
          </cell>
          <cell r="J2485">
            <v>0</v>
          </cell>
        </row>
        <row r="2486">
          <cell r="A2486">
            <v>1761000550</v>
          </cell>
          <cell r="B2486" t="str">
            <v>פירסומים</v>
          </cell>
          <cell r="C2486">
            <v>0</v>
          </cell>
          <cell r="D2486">
            <v>0</v>
          </cell>
          <cell r="E2486">
            <v>0</v>
          </cell>
          <cell r="F2486">
            <v>0</v>
          </cell>
          <cell r="G2486">
            <v>0</v>
          </cell>
          <cell r="H2486">
            <v>0</v>
          </cell>
          <cell r="I2486">
            <v>0</v>
          </cell>
          <cell r="J2486">
            <v>0</v>
          </cell>
        </row>
        <row r="2487">
          <cell r="A2487">
            <v>1761000561</v>
          </cell>
          <cell r="B2487" t="str">
            <v>שיכפולים</v>
          </cell>
          <cell r="C2487">
            <v>0</v>
          </cell>
          <cell r="D2487">
            <v>0</v>
          </cell>
          <cell r="E2487">
            <v>0</v>
          </cell>
          <cell r="F2487">
            <v>0</v>
          </cell>
          <cell r="G2487">
            <v>0</v>
          </cell>
          <cell r="H2487">
            <v>0</v>
          </cell>
          <cell r="I2487">
            <v>0</v>
          </cell>
          <cell r="J2487">
            <v>0</v>
          </cell>
        </row>
        <row r="2488">
          <cell r="A2488">
            <v>1761000562</v>
          </cell>
          <cell r="B2488" t="str">
            <v>הדפסות</v>
          </cell>
          <cell r="C2488">
            <v>0</v>
          </cell>
          <cell r="D2488">
            <v>0</v>
          </cell>
          <cell r="E2488">
            <v>0</v>
          </cell>
          <cell r="F2488">
            <v>0</v>
          </cell>
          <cell r="G2488">
            <v>0</v>
          </cell>
          <cell r="H2488">
            <v>0</v>
          </cell>
          <cell r="I2488">
            <v>0</v>
          </cell>
          <cell r="J2488">
            <v>0</v>
          </cell>
        </row>
        <row r="2489">
          <cell r="A2489">
            <v>1761000564</v>
          </cell>
          <cell r="B2489" t="str">
            <v>בנק מסרונים</v>
          </cell>
          <cell r="C2489">
            <v>0</v>
          </cell>
          <cell r="D2489">
            <v>0</v>
          </cell>
          <cell r="E2489">
            <v>0</v>
          </cell>
          <cell r="F2489">
            <v>0</v>
          </cell>
          <cell r="G2489">
            <v>0</v>
          </cell>
          <cell r="H2489">
            <v>0</v>
          </cell>
          <cell r="I2489">
            <v>0</v>
          </cell>
          <cell r="J2489">
            <v>0</v>
          </cell>
        </row>
        <row r="2490">
          <cell r="A2490">
            <v>1761000565</v>
          </cell>
          <cell r="B2490" t="str">
            <v>דמי שימוש חודשיים במע' מוקד</v>
          </cell>
          <cell r="C2490">
            <v>0</v>
          </cell>
          <cell r="D2490">
            <v>0</v>
          </cell>
          <cell r="E2490">
            <v>0</v>
          </cell>
          <cell r="F2490">
            <v>0</v>
          </cell>
          <cell r="G2490">
            <v>0</v>
          </cell>
          <cell r="H2490">
            <v>0</v>
          </cell>
          <cell r="I2490">
            <v>0</v>
          </cell>
          <cell r="J2490">
            <v>0</v>
          </cell>
        </row>
        <row r="2491">
          <cell r="A2491">
            <v>1761000571</v>
          </cell>
          <cell r="B2491" t="str">
            <v>מיכון וענ"א</v>
          </cell>
          <cell r="C2491">
            <v>122490</v>
          </cell>
          <cell r="D2491">
            <v>136100</v>
          </cell>
          <cell r="E2491">
            <v>0</v>
          </cell>
          <cell r="F2491">
            <v>136100</v>
          </cell>
          <cell r="G2491">
            <v>-13610</v>
          </cell>
          <cell r="H2491">
            <v>111.11</v>
          </cell>
          <cell r="I2491">
            <v>136100</v>
          </cell>
          <cell r="J2491">
            <v>136100</v>
          </cell>
        </row>
        <row r="2492">
          <cell r="A2492">
            <v>1761000596</v>
          </cell>
          <cell r="B2492" t="str">
            <v>השתתפות בעזר 096</v>
          </cell>
          <cell r="C2492">
            <v>66780</v>
          </cell>
          <cell r="D2492">
            <v>77788</v>
          </cell>
          <cell r="E2492">
            <v>0</v>
          </cell>
          <cell r="F2492">
            <v>77788</v>
          </cell>
          <cell r="G2492">
            <v>-11008</v>
          </cell>
          <cell r="H2492">
            <v>116.48</v>
          </cell>
          <cell r="I2492">
            <v>74200</v>
          </cell>
          <cell r="J2492">
            <v>77788</v>
          </cell>
        </row>
        <row r="2493">
          <cell r="A2493">
            <v>1761000743</v>
          </cell>
          <cell r="B2493" t="str">
            <v>ציוד ואחזקתו</v>
          </cell>
          <cell r="C2493">
            <v>0</v>
          </cell>
          <cell r="D2493">
            <v>0</v>
          </cell>
          <cell r="E2493">
            <v>0</v>
          </cell>
          <cell r="F2493">
            <v>0</v>
          </cell>
          <cell r="G2493">
            <v>0</v>
          </cell>
          <cell r="H2493">
            <v>0</v>
          </cell>
          <cell r="I2493">
            <v>0</v>
          </cell>
          <cell r="J2493">
            <v>0</v>
          </cell>
        </row>
        <row r="2494">
          <cell r="A2494">
            <v>1761000752</v>
          </cell>
          <cell r="B2494" t="str">
            <v>נקיון מבני רובעים</v>
          </cell>
          <cell r="C2494">
            <v>0</v>
          </cell>
          <cell r="D2494">
            <v>0</v>
          </cell>
          <cell r="E2494">
            <v>0</v>
          </cell>
          <cell r="F2494">
            <v>0</v>
          </cell>
          <cell r="G2494">
            <v>0</v>
          </cell>
          <cell r="H2494">
            <v>0</v>
          </cell>
          <cell r="I2494">
            <v>0</v>
          </cell>
          <cell r="J2494">
            <v>0</v>
          </cell>
        </row>
        <row r="2495">
          <cell r="A2495">
            <v>1761000754</v>
          </cell>
          <cell r="B2495" t="str">
            <v>עבודות קבלניות</v>
          </cell>
          <cell r="C2495">
            <v>0</v>
          </cell>
          <cell r="D2495">
            <v>0</v>
          </cell>
          <cell r="E2495">
            <v>0</v>
          </cell>
          <cell r="F2495">
            <v>0</v>
          </cell>
          <cell r="G2495">
            <v>0</v>
          </cell>
          <cell r="H2495">
            <v>0</v>
          </cell>
          <cell r="I2495">
            <v>0</v>
          </cell>
          <cell r="J2495">
            <v>0</v>
          </cell>
        </row>
        <row r="2496">
          <cell r="A2496">
            <v>1761000757</v>
          </cell>
          <cell r="B2496" t="str">
            <v>תשאולים והודעות</v>
          </cell>
          <cell r="C2496">
            <v>4500</v>
          </cell>
          <cell r="D2496">
            <v>0</v>
          </cell>
          <cell r="E2496">
            <v>0</v>
          </cell>
          <cell r="F2496">
            <v>0</v>
          </cell>
          <cell r="G2496">
            <v>4500</v>
          </cell>
          <cell r="H2496">
            <v>0</v>
          </cell>
          <cell r="I2496">
            <v>5000</v>
          </cell>
          <cell r="J2496">
            <v>0</v>
          </cell>
        </row>
        <row r="2497">
          <cell r="A2497">
            <v>1761000931</v>
          </cell>
          <cell r="B2497" t="str">
            <v>רכישות חד-פעמיות</v>
          </cell>
          <cell r="C2497">
            <v>0</v>
          </cell>
          <cell r="D2497">
            <v>0</v>
          </cell>
          <cell r="E2497">
            <v>0</v>
          </cell>
          <cell r="F2497">
            <v>0</v>
          </cell>
          <cell r="G2497">
            <v>0</v>
          </cell>
          <cell r="H2497">
            <v>0</v>
          </cell>
          <cell r="I2497">
            <v>0</v>
          </cell>
          <cell r="J2497">
            <v>0</v>
          </cell>
        </row>
        <row r="2498">
          <cell r="A2498">
            <v>1764000110</v>
          </cell>
          <cell r="B2498" t="str">
            <v>השכר הקובע-תקציבית</v>
          </cell>
          <cell r="C2498">
            <v>0</v>
          </cell>
          <cell r="D2498">
            <v>0</v>
          </cell>
          <cell r="E2498">
            <v>0</v>
          </cell>
          <cell r="F2498">
            <v>0</v>
          </cell>
          <cell r="G2498">
            <v>0</v>
          </cell>
          <cell r="H2498">
            <v>0</v>
          </cell>
          <cell r="I2498">
            <v>0</v>
          </cell>
          <cell r="J2498">
            <v>0</v>
          </cell>
        </row>
        <row r="2499">
          <cell r="A2499">
            <v>1764000119</v>
          </cell>
          <cell r="B2499" t="str">
            <v>השכר הקובע-צוברת</v>
          </cell>
          <cell r="C2499">
            <v>283000</v>
          </cell>
          <cell r="D2499">
            <v>228548.37</v>
          </cell>
          <cell r="E2499">
            <v>0</v>
          </cell>
          <cell r="F2499">
            <v>228548.37</v>
          </cell>
          <cell r="G2499">
            <v>54451.63</v>
          </cell>
          <cell r="H2499">
            <v>80.75</v>
          </cell>
          <cell r="I2499">
            <v>283000</v>
          </cell>
          <cell r="J2499">
            <v>228548.37</v>
          </cell>
        </row>
        <row r="2500">
          <cell r="A2500">
            <v>1764000122</v>
          </cell>
          <cell r="B2500" t="str">
            <v>ביגוד</v>
          </cell>
          <cell r="C2500">
            <v>5600</v>
          </cell>
          <cell r="D2500">
            <v>4474</v>
          </cell>
          <cell r="E2500">
            <v>0</v>
          </cell>
          <cell r="F2500">
            <v>4474</v>
          </cell>
          <cell r="G2500">
            <v>1126</v>
          </cell>
          <cell r="H2500">
            <v>79.89</v>
          </cell>
          <cell r="I2500">
            <v>5600</v>
          </cell>
          <cell r="J2500">
            <v>4474</v>
          </cell>
        </row>
        <row r="2501">
          <cell r="A2501">
            <v>1764000126</v>
          </cell>
          <cell r="B2501" t="str">
            <v>דמי הבראה</v>
          </cell>
          <cell r="C2501">
            <v>14000</v>
          </cell>
          <cell r="D2501">
            <v>11225</v>
          </cell>
          <cell r="E2501">
            <v>0</v>
          </cell>
          <cell r="F2501">
            <v>11225</v>
          </cell>
          <cell r="G2501">
            <v>2775</v>
          </cell>
          <cell r="H2501">
            <v>80.17</v>
          </cell>
          <cell r="I2501">
            <v>14000</v>
          </cell>
          <cell r="J2501">
            <v>11225</v>
          </cell>
        </row>
        <row r="2502">
          <cell r="A2502">
            <v>1764000140</v>
          </cell>
          <cell r="B2502" t="str">
            <v>השתתפות באחזקת רכב</v>
          </cell>
          <cell r="C2502">
            <v>15700</v>
          </cell>
          <cell r="D2502">
            <v>38168.57</v>
          </cell>
          <cell r="E2502">
            <v>0</v>
          </cell>
          <cell r="F2502">
            <v>38168.57</v>
          </cell>
          <cell r="G2502">
            <v>-22468.57</v>
          </cell>
          <cell r="H2502">
            <v>243.11</v>
          </cell>
          <cell r="I2502">
            <v>15700</v>
          </cell>
          <cell r="J2502">
            <v>38168.57</v>
          </cell>
        </row>
        <row r="2503">
          <cell r="A2503">
            <v>1764000253</v>
          </cell>
          <cell r="B2503" t="str">
            <v>עובדי חברה</v>
          </cell>
          <cell r="C2503">
            <v>0</v>
          </cell>
          <cell r="D2503">
            <v>0</v>
          </cell>
          <cell r="E2503">
            <v>0</v>
          </cell>
          <cell r="F2503">
            <v>0</v>
          </cell>
          <cell r="G2503">
            <v>0</v>
          </cell>
          <cell r="H2503">
            <v>0</v>
          </cell>
          <cell r="I2503">
            <v>0</v>
          </cell>
          <cell r="J2503">
            <v>0</v>
          </cell>
        </row>
        <row r="2504">
          <cell r="A2504">
            <v>1764000471</v>
          </cell>
          <cell r="B2504" t="str">
            <v>מכשירי כתיבה</v>
          </cell>
          <cell r="C2504">
            <v>2430</v>
          </cell>
          <cell r="D2504">
            <v>0</v>
          </cell>
          <cell r="E2504">
            <v>0</v>
          </cell>
          <cell r="F2504">
            <v>0</v>
          </cell>
          <cell r="G2504">
            <v>2430</v>
          </cell>
          <cell r="H2504">
            <v>0</v>
          </cell>
          <cell r="I2504">
            <v>2700</v>
          </cell>
          <cell r="J2504">
            <v>0</v>
          </cell>
        </row>
        <row r="2505">
          <cell r="A2505">
            <v>1764000540</v>
          </cell>
          <cell r="B2505" t="str">
            <v>הוצאות טלפון</v>
          </cell>
          <cell r="C2505">
            <v>0</v>
          </cell>
          <cell r="D2505">
            <v>0</v>
          </cell>
          <cell r="E2505">
            <v>0</v>
          </cell>
          <cell r="F2505">
            <v>0</v>
          </cell>
          <cell r="G2505">
            <v>0</v>
          </cell>
          <cell r="H2505">
            <v>0</v>
          </cell>
          <cell r="I2505">
            <v>0</v>
          </cell>
          <cell r="J2505">
            <v>0</v>
          </cell>
        </row>
        <row r="2506">
          <cell r="A2506">
            <v>1764000544</v>
          </cell>
          <cell r="B2506" t="str">
            <v>הוצאות דאר</v>
          </cell>
          <cell r="C2506">
            <v>8100</v>
          </cell>
          <cell r="D2506">
            <v>4121.72</v>
          </cell>
          <cell r="E2506">
            <v>0</v>
          </cell>
          <cell r="F2506">
            <v>4121.72</v>
          </cell>
          <cell r="G2506">
            <v>3978.28</v>
          </cell>
          <cell r="H2506">
            <v>50.88</v>
          </cell>
          <cell r="I2506">
            <v>9000</v>
          </cell>
          <cell r="J2506">
            <v>4121.72</v>
          </cell>
        </row>
        <row r="2507">
          <cell r="A2507">
            <v>1764000550</v>
          </cell>
          <cell r="B2507" t="str">
            <v>פירסומים</v>
          </cell>
          <cell r="C2507">
            <v>0</v>
          </cell>
          <cell r="D2507">
            <v>0</v>
          </cell>
          <cell r="E2507">
            <v>0</v>
          </cell>
          <cell r="F2507">
            <v>0</v>
          </cell>
          <cell r="G2507">
            <v>0</v>
          </cell>
          <cell r="H2507">
            <v>0</v>
          </cell>
          <cell r="I2507">
            <v>0</v>
          </cell>
          <cell r="J2507">
            <v>0</v>
          </cell>
        </row>
        <row r="2508">
          <cell r="A2508">
            <v>1764000561</v>
          </cell>
          <cell r="B2508" t="str">
            <v>שיכפולים</v>
          </cell>
          <cell r="C2508">
            <v>0</v>
          </cell>
          <cell r="D2508">
            <v>0</v>
          </cell>
          <cell r="E2508">
            <v>0</v>
          </cell>
          <cell r="F2508">
            <v>0</v>
          </cell>
          <cell r="G2508">
            <v>0</v>
          </cell>
          <cell r="H2508">
            <v>0</v>
          </cell>
          <cell r="I2508">
            <v>0</v>
          </cell>
          <cell r="J2508">
            <v>0</v>
          </cell>
        </row>
        <row r="2509">
          <cell r="A2509">
            <v>1764000562</v>
          </cell>
          <cell r="B2509" t="str">
            <v>הדפסות</v>
          </cell>
          <cell r="C2509">
            <v>0</v>
          </cell>
          <cell r="D2509">
            <v>0</v>
          </cell>
          <cell r="E2509">
            <v>0</v>
          </cell>
          <cell r="F2509">
            <v>0</v>
          </cell>
          <cell r="G2509">
            <v>0</v>
          </cell>
          <cell r="H2509">
            <v>0</v>
          </cell>
          <cell r="I2509">
            <v>0</v>
          </cell>
          <cell r="J2509">
            <v>0</v>
          </cell>
        </row>
        <row r="2510">
          <cell r="A2510">
            <v>1764000571</v>
          </cell>
          <cell r="B2510" t="str">
            <v>מיכון וענ"א</v>
          </cell>
          <cell r="C2510">
            <v>28440</v>
          </cell>
          <cell r="D2510">
            <v>31600</v>
          </cell>
          <cell r="E2510">
            <v>0</v>
          </cell>
          <cell r="F2510">
            <v>31600</v>
          </cell>
          <cell r="G2510">
            <v>-3160</v>
          </cell>
          <cell r="H2510">
            <v>111.11</v>
          </cell>
          <cell r="I2510">
            <v>31600</v>
          </cell>
          <cell r="J2510">
            <v>31600</v>
          </cell>
        </row>
        <row r="2511">
          <cell r="A2511">
            <v>1764000580</v>
          </cell>
          <cell r="B2511" t="str">
            <v>יעוץ חיצוני</v>
          </cell>
          <cell r="C2511">
            <v>0</v>
          </cell>
          <cell r="D2511">
            <v>0</v>
          </cell>
          <cell r="E2511">
            <v>0</v>
          </cell>
          <cell r="F2511">
            <v>0</v>
          </cell>
          <cell r="G2511">
            <v>0</v>
          </cell>
          <cell r="H2511">
            <v>0</v>
          </cell>
          <cell r="I2511">
            <v>0</v>
          </cell>
          <cell r="J2511">
            <v>0</v>
          </cell>
        </row>
        <row r="2512">
          <cell r="A2512">
            <v>1764000585</v>
          </cell>
          <cell r="B2512" t="str">
            <v>פיקוח שיפוצים</v>
          </cell>
          <cell r="C2512">
            <v>0</v>
          </cell>
          <cell r="D2512">
            <v>0</v>
          </cell>
          <cell r="E2512">
            <v>0</v>
          </cell>
          <cell r="F2512">
            <v>0</v>
          </cell>
          <cell r="G2512">
            <v>0</v>
          </cell>
          <cell r="H2512">
            <v>0</v>
          </cell>
          <cell r="I2512">
            <v>0</v>
          </cell>
          <cell r="J2512">
            <v>0</v>
          </cell>
        </row>
        <row r="2513">
          <cell r="A2513">
            <v>1764000700</v>
          </cell>
          <cell r="B2513" t="str">
            <v>הוצאות לפעולות</v>
          </cell>
          <cell r="C2513">
            <v>0</v>
          </cell>
          <cell r="D2513">
            <v>0</v>
          </cell>
          <cell r="E2513">
            <v>0</v>
          </cell>
          <cell r="F2513">
            <v>0</v>
          </cell>
          <cell r="G2513">
            <v>0</v>
          </cell>
          <cell r="H2513">
            <v>0</v>
          </cell>
          <cell r="I2513">
            <v>0</v>
          </cell>
          <cell r="J2513">
            <v>0</v>
          </cell>
        </row>
        <row r="2514">
          <cell r="A2514">
            <v>1764000723</v>
          </cell>
          <cell r="B2514" t="str">
            <v>אדניות</v>
          </cell>
          <cell r="C2514">
            <v>0</v>
          </cell>
          <cell r="D2514">
            <v>0</v>
          </cell>
          <cell r="E2514">
            <v>0</v>
          </cell>
          <cell r="F2514">
            <v>0</v>
          </cell>
          <cell r="G2514">
            <v>0</v>
          </cell>
          <cell r="H2514">
            <v>0</v>
          </cell>
          <cell r="I2514">
            <v>0</v>
          </cell>
          <cell r="J2514">
            <v>0</v>
          </cell>
        </row>
        <row r="2515">
          <cell r="A2515">
            <v>1764000753</v>
          </cell>
          <cell r="B2515" t="str">
            <v>עובדי חברה</v>
          </cell>
          <cell r="C2515">
            <v>0</v>
          </cell>
          <cell r="D2515">
            <v>0</v>
          </cell>
          <cell r="E2515">
            <v>0</v>
          </cell>
          <cell r="F2515">
            <v>0</v>
          </cell>
          <cell r="G2515">
            <v>0</v>
          </cell>
          <cell r="H2515">
            <v>0</v>
          </cell>
          <cell r="I2515">
            <v>0</v>
          </cell>
          <cell r="J2515">
            <v>0</v>
          </cell>
        </row>
        <row r="2516">
          <cell r="A2516">
            <v>1764000781</v>
          </cell>
          <cell r="B2516" t="str">
            <v>ארועים</v>
          </cell>
          <cell r="C2516">
            <v>0</v>
          </cell>
          <cell r="D2516">
            <v>0</v>
          </cell>
          <cell r="E2516">
            <v>0</v>
          </cell>
          <cell r="F2516">
            <v>0</v>
          </cell>
          <cell r="G2516">
            <v>0</v>
          </cell>
          <cell r="H2516">
            <v>0</v>
          </cell>
          <cell r="I2516">
            <v>0</v>
          </cell>
          <cell r="J2516">
            <v>0</v>
          </cell>
        </row>
        <row r="2517">
          <cell r="A2517">
            <v>1764000782</v>
          </cell>
          <cell r="B2517" t="str">
            <v>סדנאות</v>
          </cell>
          <cell r="C2517">
            <v>0</v>
          </cell>
          <cell r="D2517">
            <v>0</v>
          </cell>
          <cell r="E2517">
            <v>0</v>
          </cell>
          <cell r="F2517">
            <v>0</v>
          </cell>
          <cell r="G2517">
            <v>0</v>
          </cell>
          <cell r="H2517">
            <v>0</v>
          </cell>
          <cell r="I2517">
            <v>0</v>
          </cell>
          <cell r="J2517">
            <v>0</v>
          </cell>
        </row>
        <row r="2518">
          <cell r="A2518">
            <v>1765000811</v>
          </cell>
          <cell r="B2518" t="str">
            <v>הקצבה למרכז השלטון</v>
          </cell>
          <cell r="C2518">
            <v>456840</v>
          </cell>
          <cell r="D2518">
            <v>509900</v>
          </cell>
          <cell r="E2518">
            <v>0</v>
          </cell>
          <cell r="F2518">
            <v>509900</v>
          </cell>
          <cell r="G2518">
            <v>-53060</v>
          </cell>
          <cell r="H2518">
            <v>111.61</v>
          </cell>
          <cell r="I2518">
            <v>507600</v>
          </cell>
          <cell r="J2518">
            <v>509900</v>
          </cell>
        </row>
        <row r="2519">
          <cell r="A2519">
            <v>1765000812</v>
          </cell>
          <cell r="B2519" t="str">
            <v>השת'-ביה"ד למשמעת</v>
          </cell>
          <cell r="C2519">
            <v>27000</v>
          </cell>
          <cell r="D2519">
            <v>0</v>
          </cell>
          <cell r="E2519">
            <v>0</v>
          </cell>
          <cell r="F2519">
            <v>0</v>
          </cell>
          <cell r="G2519">
            <v>27000</v>
          </cell>
          <cell r="H2519">
            <v>0</v>
          </cell>
          <cell r="I2519">
            <v>30000</v>
          </cell>
          <cell r="J2519">
            <v>0</v>
          </cell>
        </row>
        <row r="2520">
          <cell r="A2520">
            <v>1765000813</v>
          </cell>
          <cell r="B2520" t="str">
            <v>אמנה להפחתת זיהום</v>
          </cell>
          <cell r="C2520">
            <v>0</v>
          </cell>
          <cell r="D2520">
            <v>0</v>
          </cell>
          <cell r="E2520">
            <v>0</v>
          </cell>
          <cell r="F2520">
            <v>0</v>
          </cell>
          <cell r="G2520">
            <v>0</v>
          </cell>
          <cell r="H2520">
            <v>0</v>
          </cell>
          <cell r="I2520">
            <v>0</v>
          </cell>
          <cell r="J2520">
            <v>0</v>
          </cell>
        </row>
        <row r="2521">
          <cell r="A2521">
            <v>1767000110</v>
          </cell>
          <cell r="B2521" t="str">
            <v>השכר הקובע-תקציבית</v>
          </cell>
          <cell r="C2521">
            <v>0</v>
          </cell>
          <cell r="D2521">
            <v>0</v>
          </cell>
          <cell r="E2521">
            <v>0</v>
          </cell>
          <cell r="F2521">
            <v>0</v>
          </cell>
          <cell r="G2521">
            <v>0</v>
          </cell>
          <cell r="H2521">
            <v>0</v>
          </cell>
          <cell r="I2521">
            <v>0</v>
          </cell>
          <cell r="J2521">
            <v>0</v>
          </cell>
        </row>
        <row r="2522">
          <cell r="A2522">
            <v>1767000119</v>
          </cell>
          <cell r="B2522" t="str">
            <v>השכר הקובע-צוברת</v>
          </cell>
          <cell r="C2522">
            <v>350000</v>
          </cell>
          <cell r="D2522">
            <v>353958.77</v>
          </cell>
          <cell r="E2522">
            <v>0</v>
          </cell>
          <cell r="F2522">
            <v>353958.77</v>
          </cell>
          <cell r="G2522">
            <v>-3958.77</v>
          </cell>
          <cell r="H2522">
            <v>101.13</v>
          </cell>
          <cell r="I2522">
            <v>350000</v>
          </cell>
          <cell r="J2522">
            <v>353958.77</v>
          </cell>
        </row>
        <row r="2523">
          <cell r="A2523">
            <v>1767000122</v>
          </cell>
          <cell r="B2523" t="str">
            <v>ביגוד</v>
          </cell>
          <cell r="C2523">
            <v>5300</v>
          </cell>
          <cell r="D2523">
            <v>4192.08</v>
          </cell>
          <cell r="E2523">
            <v>0</v>
          </cell>
          <cell r="F2523">
            <v>4192.08</v>
          </cell>
          <cell r="G2523">
            <v>1107.92</v>
          </cell>
          <cell r="H2523">
            <v>79.09</v>
          </cell>
          <cell r="I2523">
            <v>5300</v>
          </cell>
          <cell r="J2523">
            <v>4192.08</v>
          </cell>
        </row>
        <row r="2524">
          <cell r="A2524">
            <v>1767000126</v>
          </cell>
          <cell r="B2524" t="str">
            <v>דמי הבראה</v>
          </cell>
          <cell r="C2524">
            <v>11300</v>
          </cell>
          <cell r="D2524">
            <v>9255.5499999999993</v>
          </cell>
          <cell r="E2524">
            <v>0</v>
          </cell>
          <cell r="F2524">
            <v>9255.5499999999993</v>
          </cell>
          <cell r="G2524">
            <v>2044.45</v>
          </cell>
          <cell r="H2524">
            <v>81.900000000000006</v>
          </cell>
          <cell r="I2524">
            <v>11300</v>
          </cell>
          <cell r="J2524">
            <v>9255.5499999999993</v>
          </cell>
        </row>
        <row r="2525">
          <cell r="A2525">
            <v>1767000140</v>
          </cell>
          <cell r="B2525" t="str">
            <v>השתתפות באחזקת רכב</v>
          </cell>
          <cell r="C2525">
            <v>45400</v>
          </cell>
          <cell r="D2525">
            <v>55497.65</v>
          </cell>
          <cell r="E2525">
            <v>0</v>
          </cell>
          <cell r="F2525">
            <v>55497.65</v>
          </cell>
          <cell r="G2525">
            <v>-10097.65</v>
          </cell>
          <cell r="H2525">
            <v>122.24</v>
          </cell>
          <cell r="I2525">
            <v>45400</v>
          </cell>
          <cell r="J2525">
            <v>55497.65</v>
          </cell>
        </row>
        <row r="2526">
          <cell r="A2526">
            <v>1767000253</v>
          </cell>
          <cell r="B2526" t="str">
            <v>עובדי חברה</v>
          </cell>
          <cell r="C2526">
            <v>0</v>
          </cell>
          <cell r="D2526">
            <v>0</v>
          </cell>
          <cell r="E2526">
            <v>0</v>
          </cell>
          <cell r="F2526">
            <v>0</v>
          </cell>
          <cell r="G2526">
            <v>0</v>
          </cell>
          <cell r="H2526">
            <v>0</v>
          </cell>
          <cell r="I2526">
            <v>0</v>
          </cell>
          <cell r="J2526">
            <v>0</v>
          </cell>
        </row>
        <row r="2527">
          <cell r="A2527">
            <v>1767000440</v>
          </cell>
          <cell r="B2527" t="str">
            <v>קופת ביטוח</v>
          </cell>
          <cell r="C2527">
            <v>180000</v>
          </cell>
          <cell r="D2527">
            <v>360447.3</v>
          </cell>
          <cell r="E2527">
            <v>0</v>
          </cell>
          <cell r="F2527">
            <v>360447.3</v>
          </cell>
          <cell r="G2527">
            <v>-180447.3</v>
          </cell>
          <cell r="H2527">
            <v>200.24</v>
          </cell>
          <cell r="I2527">
            <v>200000</v>
          </cell>
          <cell r="J2527">
            <v>360447.3</v>
          </cell>
        </row>
        <row r="2528">
          <cell r="A2528">
            <v>1767000441</v>
          </cell>
          <cell r="B2528" t="str">
            <v>בטוח תושבים צד ג'</v>
          </cell>
          <cell r="C2528">
            <v>337500</v>
          </cell>
          <cell r="D2528">
            <v>145500</v>
          </cell>
          <cell r="E2528">
            <v>0</v>
          </cell>
          <cell r="F2528">
            <v>145500</v>
          </cell>
          <cell r="G2528">
            <v>192000</v>
          </cell>
          <cell r="H2528">
            <v>43.11</v>
          </cell>
          <cell r="I2528">
            <v>375000</v>
          </cell>
          <cell r="J2528">
            <v>145500</v>
          </cell>
        </row>
        <row r="2529">
          <cell r="A2529">
            <v>1767000442</v>
          </cell>
          <cell r="B2529" t="str">
            <v>השת' עצמית - גוף</v>
          </cell>
          <cell r="C2529">
            <v>6300000</v>
          </cell>
          <cell r="D2529">
            <v>6772923.7000000002</v>
          </cell>
          <cell r="E2529">
            <v>0</v>
          </cell>
          <cell r="F2529">
            <v>6772923.7000000002</v>
          </cell>
          <cell r="G2529">
            <v>-472923.7</v>
          </cell>
          <cell r="H2529">
            <v>107.5</v>
          </cell>
          <cell r="I2529">
            <v>6300000</v>
          </cell>
          <cell r="J2529">
            <v>6772923.7000000002</v>
          </cell>
        </row>
        <row r="2530">
          <cell r="A2530">
            <v>1767000443</v>
          </cell>
          <cell r="B2530" t="str">
            <v>השת' עצמית - רכוש</v>
          </cell>
          <cell r="C2530">
            <v>1530000</v>
          </cell>
          <cell r="D2530">
            <v>1302888.83</v>
          </cell>
          <cell r="E2530">
            <v>0</v>
          </cell>
          <cell r="F2530">
            <v>1302888.83</v>
          </cell>
          <cell r="G2530">
            <v>227111.17</v>
          </cell>
          <cell r="H2530">
            <v>85.15</v>
          </cell>
          <cell r="I2530">
            <v>1700000</v>
          </cell>
          <cell r="J2530">
            <v>1302888.83</v>
          </cell>
        </row>
        <row r="2531">
          <cell r="A2531">
            <v>1767000444</v>
          </cell>
          <cell r="B2531" t="str">
            <v>ביטוח חבות מעביד</v>
          </cell>
          <cell r="C2531">
            <v>40000</v>
          </cell>
          <cell r="D2531">
            <v>17489</v>
          </cell>
          <cell r="E2531">
            <v>0</v>
          </cell>
          <cell r="F2531">
            <v>17489</v>
          </cell>
          <cell r="G2531">
            <v>22511</v>
          </cell>
          <cell r="H2531">
            <v>43.72</v>
          </cell>
          <cell r="I2531">
            <v>40000</v>
          </cell>
          <cell r="J2531">
            <v>17489</v>
          </cell>
        </row>
        <row r="2532">
          <cell r="A2532">
            <v>1767000445</v>
          </cell>
          <cell r="B2532" t="str">
            <v>ביטוח חבות מקצועית</v>
          </cell>
          <cell r="C2532">
            <v>23580</v>
          </cell>
          <cell r="D2532">
            <v>0</v>
          </cell>
          <cell r="E2532">
            <v>0</v>
          </cell>
          <cell r="F2532">
            <v>0</v>
          </cell>
          <cell r="G2532">
            <v>23580</v>
          </cell>
          <cell r="H2532">
            <v>0</v>
          </cell>
          <cell r="I2532">
            <v>26200</v>
          </cell>
          <cell r="J2532">
            <v>0</v>
          </cell>
        </row>
        <row r="2533">
          <cell r="A2533">
            <v>1767000446</v>
          </cell>
          <cell r="B2533" t="str">
            <v>סחורה בהעברה</v>
          </cell>
          <cell r="C2533">
            <v>0</v>
          </cell>
          <cell r="D2533">
            <v>0</v>
          </cell>
          <cell r="E2533">
            <v>0</v>
          </cell>
          <cell r="F2533">
            <v>0</v>
          </cell>
          <cell r="G2533">
            <v>0</v>
          </cell>
          <cell r="H2533">
            <v>0</v>
          </cell>
          <cell r="I2533">
            <v>0</v>
          </cell>
          <cell r="J2533">
            <v>0</v>
          </cell>
        </row>
        <row r="2534">
          <cell r="A2534">
            <v>1767000447</v>
          </cell>
          <cell r="B2534" t="str">
            <v>נאמנות עובדים</v>
          </cell>
          <cell r="C2534">
            <v>13680</v>
          </cell>
          <cell r="D2534">
            <v>15173</v>
          </cell>
          <cell r="E2534">
            <v>0</v>
          </cell>
          <cell r="F2534">
            <v>15173</v>
          </cell>
          <cell r="G2534">
            <v>-1493</v>
          </cell>
          <cell r="H2534">
            <v>110.91</v>
          </cell>
          <cell r="I2534">
            <v>15200</v>
          </cell>
          <cell r="J2534">
            <v>15173</v>
          </cell>
        </row>
        <row r="2535">
          <cell r="A2535">
            <v>1767000448</v>
          </cell>
          <cell r="B2535" t="str">
            <v>ביטוח אש</v>
          </cell>
          <cell r="C2535">
            <v>1257400</v>
          </cell>
          <cell r="D2535">
            <v>1258526</v>
          </cell>
          <cell r="E2535">
            <v>0</v>
          </cell>
          <cell r="F2535">
            <v>1258526</v>
          </cell>
          <cell r="G2535">
            <v>-1126</v>
          </cell>
          <cell r="H2535">
            <v>100.08</v>
          </cell>
          <cell r="I2535">
            <v>1257400</v>
          </cell>
          <cell r="J2535">
            <v>1258526</v>
          </cell>
        </row>
        <row r="2536">
          <cell r="A2536">
            <v>1767000449</v>
          </cell>
          <cell r="B2536" t="str">
            <v>ביטוח סייבר</v>
          </cell>
          <cell r="C2536">
            <v>693000</v>
          </cell>
          <cell r="D2536">
            <v>0</v>
          </cell>
          <cell r="E2536">
            <v>0</v>
          </cell>
          <cell r="F2536">
            <v>0</v>
          </cell>
          <cell r="G2536">
            <v>693000</v>
          </cell>
          <cell r="H2536">
            <v>0</v>
          </cell>
          <cell r="I2536">
            <v>770000</v>
          </cell>
          <cell r="J2536">
            <v>0</v>
          </cell>
        </row>
        <row r="2537">
          <cell r="A2537">
            <v>1767000580</v>
          </cell>
          <cell r="B2537" t="str">
            <v>יעוץ לביטוח</v>
          </cell>
          <cell r="C2537">
            <v>80000</v>
          </cell>
          <cell r="D2537">
            <v>77220</v>
          </cell>
          <cell r="E2537">
            <v>0</v>
          </cell>
          <cell r="F2537">
            <v>77220</v>
          </cell>
          <cell r="G2537">
            <v>2780</v>
          </cell>
          <cell r="H2537">
            <v>96.52</v>
          </cell>
          <cell r="I2537">
            <v>80000</v>
          </cell>
          <cell r="J2537">
            <v>77220</v>
          </cell>
        </row>
        <row r="2538">
          <cell r="A2538">
            <v>1767000581</v>
          </cell>
          <cell r="B2538" t="str">
            <v>טיפול משפטי</v>
          </cell>
          <cell r="C2538">
            <v>1270000</v>
          </cell>
          <cell r="D2538">
            <v>1531192.94</v>
          </cell>
          <cell r="E2538">
            <v>635</v>
          </cell>
          <cell r="F2538">
            <v>1531827.94</v>
          </cell>
          <cell r="G2538">
            <v>-261827.94</v>
          </cell>
          <cell r="H2538">
            <v>120.61</v>
          </cell>
          <cell r="I2538">
            <v>1270000</v>
          </cell>
          <cell r="J2538">
            <v>1531192.94</v>
          </cell>
        </row>
        <row r="2539">
          <cell r="A2539">
            <v>1767000754</v>
          </cell>
          <cell r="B2539" t="str">
            <v>תיקון נזקים</v>
          </cell>
          <cell r="C2539">
            <v>0</v>
          </cell>
          <cell r="D2539">
            <v>0</v>
          </cell>
          <cell r="E2539">
            <v>0</v>
          </cell>
          <cell r="F2539">
            <v>0</v>
          </cell>
          <cell r="G2539">
            <v>0</v>
          </cell>
          <cell r="H2539">
            <v>0</v>
          </cell>
          <cell r="I2539">
            <v>0</v>
          </cell>
          <cell r="J2539">
            <v>0</v>
          </cell>
        </row>
        <row r="2540">
          <cell r="A2540">
            <v>1768000110</v>
          </cell>
          <cell r="B2540" t="str">
            <v>השכר הקובע-תקציבית</v>
          </cell>
          <cell r="C2540">
            <v>0</v>
          </cell>
          <cell r="D2540">
            <v>0</v>
          </cell>
          <cell r="E2540">
            <v>0</v>
          </cell>
          <cell r="F2540">
            <v>0</v>
          </cell>
          <cell r="G2540">
            <v>0</v>
          </cell>
          <cell r="H2540">
            <v>0</v>
          </cell>
          <cell r="I2540">
            <v>0</v>
          </cell>
          <cell r="J2540">
            <v>0</v>
          </cell>
        </row>
        <row r="2541">
          <cell r="A2541">
            <v>1768000119</v>
          </cell>
          <cell r="B2541" t="str">
            <v>השכר הקובע-צוברת</v>
          </cell>
          <cell r="C2541">
            <v>0</v>
          </cell>
          <cell r="D2541">
            <v>0</v>
          </cell>
          <cell r="E2541">
            <v>0</v>
          </cell>
          <cell r="F2541">
            <v>0</v>
          </cell>
          <cell r="G2541">
            <v>0</v>
          </cell>
          <cell r="H2541">
            <v>0</v>
          </cell>
          <cell r="I2541">
            <v>0</v>
          </cell>
          <cell r="J2541">
            <v>0</v>
          </cell>
        </row>
        <row r="2542">
          <cell r="A2542">
            <v>1768000122</v>
          </cell>
          <cell r="B2542" t="str">
            <v>ביגוד</v>
          </cell>
          <cell r="C2542">
            <v>0</v>
          </cell>
          <cell r="D2542">
            <v>0</v>
          </cell>
          <cell r="E2542">
            <v>0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</row>
        <row r="2543">
          <cell r="A2543">
            <v>1768000130</v>
          </cell>
          <cell r="B2543" t="str">
            <v>שעות נוספות</v>
          </cell>
          <cell r="C2543">
            <v>0</v>
          </cell>
          <cell r="D2543">
            <v>0</v>
          </cell>
          <cell r="E2543">
            <v>0</v>
          </cell>
          <cell r="F2543">
            <v>0</v>
          </cell>
          <cell r="G2543">
            <v>0</v>
          </cell>
          <cell r="H2543">
            <v>0</v>
          </cell>
          <cell r="I2543">
            <v>0</v>
          </cell>
          <cell r="J2543">
            <v>0</v>
          </cell>
        </row>
        <row r="2544">
          <cell r="A2544">
            <v>1768000140</v>
          </cell>
          <cell r="B2544" t="str">
            <v>השתתפות באחזקת רכב</v>
          </cell>
          <cell r="C2544">
            <v>0</v>
          </cell>
          <cell r="D2544">
            <v>0</v>
          </cell>
          <cell r="E2544">
            <v>0</v>
          </cell>
          <cell r="F2544">
            <v>0</v>
          </cell>
          <cell r="G2544">
            <v>0</v>
          </cell>
          <cell r="H2544">
            <v>0</v>
          </cell>
          <cell r="I2544">
            <v>0</v>
          </cell>
          <cell r="J2544">
            <v>0</v>
          </cell>
        </row>
        <row r="2545">
          <cell r="A2545">
            <v>1768000253</v>
          </cell>
          <cell r="B2545" t="str">
            <v>עובדי חברה</v>
          </cell>
          <cell r="C2545">
            <v>0</v>
          </cell>
          <cell r="D2545">
            <v>0</v>
          </cell>
          <cell r="E2545">
            <v>0</v>
          </cell>
          <cell r="F2545">
            <v>0</v>
          </cell>
          <cell r="G2545">
            <v>0</v>
          </cell>
          <cell r="H2545">
            <v>0</v>
          </cell>
          <cell r="I2545">
            <v>0</v>
          </cell>
          <cell r="J2545">
            <v>0</v>
          </cell>
        </row>
        <row r="2546">
          <cell r="A2546">
            <v>1768000412</v>
          </cell>
          <cell r="B2546" t="str">
            <v>ארנונה</v>
          </cell>
          <cell r="C2546">
            <v>0</v>
          </cell>
          <cell r="D2546">
            <v>0</v>
          </cell>
          <cell r="E2546">
            <v>0</v>
          </cell>
          <cell r="F2546">
            <v>0</v>
          </cell>
          <cell r="G2546">
            <v>0</v>
          </cell>
          <cell r="H2546">
            <v>0</v>
          </cell>
          <cell r="I2546">
            <v>0</v>
          </cell>
          <cell r="J2546">
            <v>0</v>
          </cell>
        </row>
        <row r="2547">
          <cell r="A2547">
            <v>1768000431</v>
          </cell>
          <cell r="B2547" t="str">
            <v>חשמל</v>
          </cell>
          <cell r="C2547">
            <v>0</v>
          </cell>
          <cell r="D2547">
            <v>0</v>
          </cell>
          <cell r="E2547">
            <v>0</v>
          </cell>
          <cell r="F2547">
            <v>0</v>
          </cell>
          <cell r="G2547">
            <v>0</v>
          </cell>
          <cell r="H2547">
            <v>0</v>
          </cell>
          <cell r="I2547">
            <v>0</v>
          </cell>
          <cell r="J2547">
            <v>0</v>
          </cell>
        </row>
        <row r="2548">
          <cell r="A2548">
            <v>1768000432</v>
          </cell>
          <cell r="B2548" t="str">
            <v>מים</v>
          </cell>
          <cell r="C2548">
            <v>0</v>
          </cell>
          <cell r="D2548">
            <v>0</v>
          </cell>
          <cell r="E2548">
            <v>0</v>
          </cell>
          <cell r="F2548">
            <v>0</v>
          </cell>
          <cell r="G2548">
            <v>0</v>
          </cell>
          <cell r="H2548">
            <v>0</v>
          </cell>
          <cell r="I2548">
            <v>0</v>
          </cell>
          <cell r="J2548">
            <v>0</v>
          </cell>
        </row>
        <row r="2549">
          <cell r="A2549">
            <v>1768000433</v>
          </cell>
          <cell r="B2549" t="str">
            <v>חומרי נקיון</v>
          </cell>
          <cell r="C2549">
            <v>0</v>
          </cell>
          <cell r="D2549">
            <v>0</v>
          </cell>
          <cell r="E2549">
            <v>0</v>
          </cell>
          <cell r="F2549">
            <v>0</v>
          </cell>
          <cell r="G2549">
            <v>0</v>
          </cell>
          <cell r="H2549">
            <v>0</v>
          </cell>
          <cell r="I2549">
            <v>0</v>
          </cell>
          <cell r="J2549">
            <v>0</v>
          </cell>
        </row>
        <row r="2550">
          <cell r="A2550">
            <v>1768000437</v>
          </cell>
          <cell r="B2550" t="str">
            <v>אחזקת אזעקה</v>
          </cell>
          <cell r="C2550">
            <v>0</v>
          </cell>
          <cell r="D2550">
            <v>0</v>
          </cell>
          <cell r="E2550">
            <v>0</v>
          </cell>
          <cell r="F2550">
            <v>0</v>
          </cell>
          <cell r="G2550">
            <v>0</v>
          </cell>
          <cell r="H2550">
            <v>0</v>
          </cell>
          <cell r="I2550">
            <v>0</v>
          </cell>
          <cell r="J2550">
            <v>0</v>
          </cell>
        </row>
        <row r="2551">
          <cell r="A2551">
            <v>1768000441</v>
          </cell>
          <cell r="B2551" t="str">
            <v>ביטוח</v>
          </cell>
          <cell r="C2551">
            <v>0</v>
          </cell>
          <cell r="D2551">
            <v>0</v>
          </cell>
          <cell r="E2551">
            <v>0</v>
          </cell>
          <cell r="F2551">
            <v>0</v>
          </cell>
          <cell r="G2551">
            <v>0</v>
          </cell>
          <cell r="H2551">
            <v>0</v>
          </cell>
          <cell r="I2551">
            <v>0</v>
          </cell>
          <cell r="J2551">
            <v>0</v>
          </cell>
        </row>
        <row r="2552">
          <cell r="A2552">
            <v>1768000470</v>
          </cell>
          <cell r="B2552" t="str">
            <v>אחזקת מכונות משרד</v>
          </cell>
          <cell r="C2552">
            <v>0</v>
          </cell>
          <cell r="D2552">
            <v>0</v>
          </cell>
          <cell r="E2552">
            <v>0</v>
          </cell>
          <cell r="F2552">
            <v>0</v>
          </cell>
          <cell r="G2552">
            <v>0</v>
          </cell>
          <cell r="H2552">
            <v>0</v>
          </cell>
          <cell r="I2552">
            <v>0</v>
          </cell>
          <cell r="J2552">
            <v>0</v>
          </cell>
        </row>
        <row r="2553">
          <cell r="A2553">
            <v>1768000471</v>
          </cell>
          <cell r="B2553" t="str">
            <v>מכשירי כתיבה</v>
          </cell>
          <cell r="C2553">
            <v>0</v>
          </cell>
          <cell r="D2553">
            <v>0</v>
          </cell>
          <cell r="E2553">
            <v>0</v>
          </cell>
          <cell r="F2553">
            <v>0</v>
          </cell>
          <cell r="G2553">
            <v>0</v>
          </cell>
          <cell r="H2553">
            <v>0</v>
          </cell>
          <cell r="I2553">
            <v>0</v>
          </cell>
          <cell r="J2553">
            <v>0</v>
          </cell>
        </row>
        <row r="2554">
          <cell r="A2554">
            <v>1768000492</v>
          </cell>
          <cell r="B2554" t="str">
            <v>השתתפות בעזר 092</v>
          </cell>
          <cell r="C2554">
            <v>0</v>
          </cell>
          <cell r="D2554">
            <v>0</v>
          </cell>
          <cell r="E2554">
            <v>0</v>
          </cell>
          <cell r="F2554">
            <v>0</v>
          </cell>
          <cell r="G2554">
            <v>0</v>
          </cell>
          <cell r="H2554">
            <v>0</v>
          </cell>
          <cell r="I2554">
            <v>0</v>
          </cell>
          <cell r="J2554">
            <v>0</v>
          </cell>
        </row>
        <row r="2555">
          <cell r="A2555">
            <v>1768000540</v>
          </cell>
          <cell r="B2555" t="str">
            <v>הוצאות טלפון</v>
          </cell>
          <cell r="C2555">
            <v>0</v>
          </cell>
          <cell r="D2555">
            <v>0</v>
          </cell>
          <cell r="E2555">
            <v>0</v>
          </cell>
          <cell r="F2555">
            <v>0</v>
          </cell>
          <cell r="G2555">
            <v>0</v>
          </cell>
          <cell r="H2555">
            <v>0</v>
          </cell>
          <cell r="I2555">
            <v>0</v>
          </cell>
          <cell r="J2555">
            <v>0</v>
          </cell>
        </row>
        <row r="2556">
          <cell r="A2556">
            <v>1768000544</v>
          </cell>
          <cell r="B2556" t="str">
            <v>הוצאות דאר</v>
          </cell>
          <cell r="C2556">
            <v>0</v>
          </cell>
          <cell r="D2556">
            <v>0</v>
          </cell>
          <cell r="E2556">
            <v>0</v>
          </cell>
          <cell r="F2556">
            <v>0</v>
          </cell>
          <cell r="G2556">
            <v>0</v>
          </cell>
          <cell r="H2556">
            <v>0</v>
          </cell>
          <cell r="I2556">
            <v>0</v>
          </cell>
          <cell r="J2556">
            <v>0</v>
          </cell>
        </row>
        <row r="2557">
          <cell r="A2557">
            <v>1768000561</v>
          </cell>
          <cell r="B2557" t="str">
            <v>שיכפולים</v>
          </cell>
          <cell r="C2557">
            <v>0</v>
          </cell>
          <cell r="D2557">
            <v>0</v>
          </cell>
          <cell r="E2557">
            <v>0</v>
          </cell>
          <cell r="F2557">
            <v>0</v>
          </cell>
          <cell r="G2557">
            <v>0</v>
          </cell>
          <cell r="H2557">
            <v>0</v>
          </cell>
          <cell r="I2557">
            <v>0</v>
          </cell>
          <cell r="J2557">
            <v>0</v>
          </cell>
        </row>
        <row r="2558">
          <cell r="A2558">
            <v>1768000571</v>
          </cell>
          <cell r="B2558" t="str">
            <v>מיכון וענ"א</v>
          </cell>
          <cell r="C2558">
            <v>0</v>
          </cell>
          <cell r="D2558">
            <v>0</v>
          </cell>
          <cell r="E2558">
            <v>0</v>
          </cell>
          <cell r="F2558">
            <v>0</v>
          </cell>
          <cell r="G2558">
            <v>0</v>
          </cell>
          <cell r="H2558">
            <v>0</v>
          </cell>
          <cell r="I2558">
            <v>0</v>
          </cell>
          <cell r="J2558">
            <v>0</v>
          </cell>
        </row>
        <row r="2559">
          <cell r="A2559">
            <v>1768000722</v>
          </cell>
          <cell r="B2559" t="str">
            <v>חמרים-תחזוקה עצמית</v>
          </cell>
          <cell r="C2559">
            <v>0</v>
          </cell>
          <cell r="D2559">
            <v>0</v>
          </cell>
          <cell r="E2559">
            <v>0</v>
          </cell>
          <cell r="F2559">
            <v>0</v>
          </cell>
          <cell r="G2559">
            <v>0</v>
          </cell>
          <cell r="H2559">
            <v>0</v>
          </cell>
          <cell r="I2559">
            <v>0</v>
          </cell>
          <cell r="J2559">
            <v>0</v>
          </cell>
        </row>
        <row r="2560">
          <cell r="A2560">
            <v>1768000751</v>
          </cell>
          <cell r="B2560" t="str">
            <v>עבודות קבלניות</v>
          </cell>
          <cell r="C2560">
            <v>0</v>
          </cell>
          <cell r="D2560">
            <v>0</v>
          </cell>
          <cell r="E2560">
            <v>0</v>
          </cell>
          <cell r="F2560">
            <v>0</v>
          </cell>
          <cell r="G2560">
            <v>0</v>
          </cell>
          <cell r="H2560">
            <v>0</v>
          </cell>
          <cell r="I2560">
            <v>0</v>
          </cell>
          <cell r="J2560">
            <v>0</v>
          </cell>
        </row>
        <row r="2561">
          <cell r="A2561">
            <v>1768000752</v>
          </cell>
          <cell r="B2561" t="str">
            <v>נקיון בקבלנות</v>
          </cell>
          <cell r="C2561">
            <v>0</v>
          </cell>
          <cell r="D2561">
            <v>0</v>
          </cell>
          <cell r="E2561">
            <v>0</v>
          </cell>
          <cell r="F2561">
            <v>0</v>
          </cell>
          <cell r="G2561">
            <v>0</v>
          </cell>
          <cell r="H2561">
            <v>0</v>
          </cell>
          <cell r="I2561">
            <v>0</v>
          </cell>
          <cell r="J2561">
            <v>0</v>
          </cell>
        </row>
        <row r="2562">
          <cell r="A2562">
            <v>1768000789</v>
          </cell>
          <cell r="B2562" t="str">
            <v>כביסה</v>
          </cell>
          <cell r="C2562">
            <v>0</v>
          </cell>
          <cell r="D2562">
            <v>0</v>
          </cell>
          <cell r="E2562">
            <v>0</v>
          </cell>
          <cell r="F2562">
            <v>0</v>
          </cell>
          <cell r="G2562">
            <v>0</v>
          </cell>
          <cell r="H2562">
            <v>0</v>
          </cell>
          <cell r="I2562">
            <v>0</v>
          </cell>
          <cell r="J2562">
            <v>0</v>
          </cell>
        </row>
        <row r="2563">
          <cell r="A2563">
            <v>1768000794</v>
          </cell>
          <cell r="B2563" t="str">
            <v>השתתפות בעזר 094</v>
          </cell>
          <cell r="C2563">
            <v>0</v>
          </cell>
          <cell r="D2563">
            <v>0</v>
          </cell>
          <cell r="E2563">
            <v>0</v>
          </cell>
          <cell r="F2563">
            <v>0</v>
          </cell>
          <cell r="G2563">
            <v>0</v>
          </cell>
          <cell r="H2563">
            <v>0</v>
          </cell>
          <cell r="I2563">
            <v>0</v>
          </cell>
          <cell r="J2563">
            <v>0</v>
          </cell>
        </row>
        <row r="2564">
          <cell r="A2564">
            <v>1768000961</v>
          </cell>
          <cell r="B2564" t="str">
            <v>רז' פעולות ורכישות</v>
          </cell>
          <cell r="C2564">
            <v>0</v>
          </cell>
          <cell r="D2564">
            <v>0</v>
          </cell>
          <cell r="E2564">
            <v>0</v>
          </cell>
          <cell r="F2564">
            <v>0</v>
          </cell>
          <cell r="G2564">
            <v>0</v>
          </cell>
          <cell r="H2564">
            <v>0</v>
          </cell>
          <cell r="I2564">
            <v>0</v>
          </cell>
          <cell r="J2564">
            <v>0</v>
          </cell>
        </row>
        <row r="2565">
          <cell r="A2565">
            <v>1769000110</v>
          </cell>
          <cell r="B2565" t="str">
            <v>השכר הקובע-תקציבית</v>
          </cell>
          <cell r="C2565">
            <v>0</v>
          </cell>
          <cell r="D2565">
            <v>0</v>
          </cell>
          <cell r="E2565">
            <v>0</v>
          </cell>
          <cell r="F2565">
            <v>0</v>
          </cell>
          <cell r="G2565">
            <v>0</v>
          </cell>
          <cell r="H2565">
            <v>0</v>
          </cell>
          <cell r="I2565">
            <v>0</v>
          </cell>
          <cell r="J2565">
            <v>0</v>
          </cell>
        </row>
        <row r="2566">
          <cell r="A2566">
            <v>1769000119</v>
          </cell>
          <cell r="B2566" t="str">
            <v>השכר הקובע-צוברת</v>
          </cell>
          <cell r="C2566">
            <v>136800</v>
          </cell>
          <cell r="D2566">
            <v>140657.42000000001</v>
          </cell>
          <cell r="E2566">
            <v>0</v>
          </cell>
          <cell r="F2566">
            <v>140657.42000000001</v>
          </cell>
          <cell r="G2566">
            <v>-3857.42</v>
          </cell>
          <cell r="H2566">
            <v>102.81</v>
          </cell>
          <cell r="I2566">
            <v>136800</v>
          </cell>
          <cell r="J2566">
            <v>140657.42000000001</v>
          </cell>
        </row>
        <row r="2567">
          <cell r="A2567">
            <v>1769000122</v>
          </cell>
          <cell r="B2567" t="str">
            <v>ביגוד</v>
          </cell>
          <cell r="C2567">
            <v>5300</v>
          </cell>
          <cell r="D2567">
            <v>2237</v>
          </cell>
          <cell r="E2567">
            <v>0</v>
          </cell>
          <cell r="F2567">
            <v>2237</v>
          </cell>
          <cell r="G2567">
            <v>3063</v>
          </cell>
          <cell r="H2567">
            <v>42.2</v>
          </cell>
          <cell r="I2567">
            <v>5300</v>
          </cell>
          <cell r="J2567">
            <v>2237</v>
          </cell>
        </row>
        <row r="2568">
          <cell r="A2568">
            <v>1769000126</v>
          </cell>
          <cell r="B2568" t="str">
            <v>דמי הבראה</v>
          </cell>
          <cell r="C2568">
            <v>13400</v>
          </cell>
          <cell r="D2568">
            <v>5837</v>
          </cell>
          <cell r="E2568">
            <v>0</v>
          </cell>
          <cell r="F2568">
            <v>5837</v>
          </cell>
          <cell r="G2568">
            <v>7563</v>
          </cell>
          <cell r="H2568">
            <v>43.55</v>
          </cell>
          <cell r="I2568">
            <v>13400</v>
          </cell>
          <cell r="J2568">
            <v>5837</v>
          </cell>
        </row>
        <row r="2569">
          <cell r="A2569">
            <v>1769000130</v>
          </cell>
          <cell r="B2569" t="str">
            <v>שעות נוספות</v>
          </cell>
          <cell r="C2569">
            <v>0</v>
          </cell>
          <cell r="D2569">
            <v>0</v>
          </cell>
          <cell r="E2569">
            <v>0</v>
          </cell>
          <cell r="F2569">
            <v>0</v>
          </cell>
          <cell r="G2569">
            <v>0</v>
          </cell>
          <cell r="H2569">
            <v>0</v>
          </cell>
          <cell r="I2569">
            <v>0</v>
          </cell>
          <cell r="J2569">
            <v>0</v>
          </cell>
        </row>
        <row r="2570">
          <cell r="A2570">
            <v>1769000140</v>
          </cell>
          <cell r="B2570" t="str">
            <v>השתתפות באחזקת רכב</v>
          </cell>
          <cell r="C2570">
            <v>23500</v>
          </cell>
          <cell r="D2570">
            <v>25448.36</v>
          </cell>
          <cell r="E2570">
            <v>0</v>
          </cell>
          <cell r="F2570">
            <v>25448.36</v>
          </cell>
          <cell r="G2570">
            <v>-1948.36</v>
          </cell>
          <cell r="H2570">
            <v>108.29</v>
          </cell>
          <cell r="I2570">
            <v>23500</v>
          </cell>
          <cell r="J2570">
            <v>25448.36</v>
          </cell>
        </row>
        <row r="2571">
          <cell r="A2571">
            <v>1769000210</v>
          </cell>
          <cell r="B2571" t="str">
            <v>שכר הדרכה</v>
          </cell>
          <cell r="C2571">
            <v>0</v>
          </cell>
          <cell r="D2571">
            <v>0</v>
          </cell>
          <cell r="E2571">
            <v>0</v>
          </cell>
          <cell r="F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0</v>
          </cell>
        </row>
        <row r="2572">
          <cell r="A2572">
            <v>1769000253</v>
          </cell>
          <cell r="B2572" t="str">
            <v>טיפול בגימלאים</v>
          </cell>
          <cell r="C2572">
            <v>0</v>
          </cell>
          <cell r="D2572">
            <v>0</v>
          </cell>
          <cell r="E2572">
            <v>0</v>
          </cell>
          <cell r="F2572">
            <v>0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</row>
        <row r="2573">
          <cell r="A2573">
            <v>1769000431</v>
          </cell>
          <cell r="B2573" t="str">
            <v>חשמל</v>
          </cell>
          <cell r="C2573">
            <v>0</v>
          </cell>
          <cell r="D2573">
            <v>0</v>
          </cell>
          <cell r="E2573">
            <v>0</v>
          </cell>
          <cell r="F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0</v>
          </cell>
        </row>
        <row r="2574">
          <cell r="A2574">
            <v>1769000432</v>
          </cell>
          <cell r="B2574" t="str">
            <v>מים</v>
          </cell>
          <cell r="C2574">
            <v>0</v>
          </cell>
          <cell r="D2574">
            <v>0</v>
          </cell>
          <cell r="E2574">
            <v>0</v>
          </cell>
          <cell r="F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</row>
        <row r="2575">
          <cell r="A2575">
            <v>1769000441</v>
          </cell>
          <cell r="B2575" t="str">
            <v>ביטוח</v>
          </cell>
          <cell r="C2575">
            <v>0</v>
          </cell>
          <cell r="D2575">
            <v>0</v>
          </cell>
          <cell r="E2575">
            <v>0</v>
          </cell>
          <cell r="F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0</v>
          </cell>
        </row>
        <row r="2576">
          <cell r="A2576">
            <v>1769000471</v>
          </cell>
          <cell r="B2576" t="str">
            <v>מכשירי כתיבה</v>
          </cell>
          <cell r="C2576">
            <v>3240</v>
          </cell>
          <cell r="D2576">
            <v>1338.74</v>
          </cell>
          <cell r="E2576">
            <v>0</v>
          </cell>
          <cell r="F2576">
            <v>1338.74</v>
          </cell>
          <cell r="G2576">
            <v>1901.26</v>
          </cell>
          <cell r="H2576">
            <v>41.31</v>
          </cell>
          <cell r="I2576">
            <v>3600</v>
          </cell>
          <cell r="J2576">
            <v>1338.74</v>
          </cell>
        </row>
        <row r="2577">
          <cell r="A2577">
            <v>1769000511</v>
          </cell>
          <cell r="B2577" t="str">
            <v>אירוח וכיבוד</v>
          </cell>
          <cell r="C2577">
            <v>5670</v>
          </cell>
          <cell r="D2577">
            <v>2854.15</v>
          </cell>
          <cell r="E2577">
            <v>0</v>
          </cell>
          <cell r="F2577">
            <v>2854.15</v>
          </cell>
          <cell r="G2577">
            <v>2815.85</v>
          </cell>
          <cell r="H2577">
            <v>50.33</v>
          </cell>
          <cell r="I2577">
            <v>6300</v>
          </cell>
          <cell r="J2577">
            <v>2854.15</v>
          </cell>
        </row>
        <row r="2578">
          <cell r="A2578">
            <v>1769000514</v>
          </cell>
          <cell r="B2578" t="str">
            <v>שי לעובדים ארעיים</v>
          </cell>
          <cell r="C2578">
            <v>0</v>
          </cell>
          <cell r="D2578">
            <v>0</v>
          </cell>
          <cell r="E2578">
            <v>0</v>
          </cell>
          <cell r="F2578">
            <v>0</v>
          </cell>
          <cell r="G2578">
            <v>0</v>
          </cell>
          <cell r="H2578">
            <v>0</v>
          </cell>
          <cell r="I2578">
            <v>0</v>
          </cell>
          <cell r="J2578">
            <v>0</v>
          </cell>
        </row>
        <row r="2579">
          <cell r="A2579">
            <v>1769000518</v>
          </cell>
          <cell r="B2579" t="str">
            <v>פרס ע"ש אילון</v>
          </cell>
          <cell r="C2579">
            <v>0</v>
          </cell>
          <cell r="D2579">
            <v>0</v>
          </cell>
          <cell r="E2579">
            <v>0</v>
          </cell>
          <cell r="F2579">
            <v>0</v>
          </cell>
          <cell r="G2579">
            <v>0</v>
          </cell>
          <cell r="H2579">
            <v>0</v>
          </cell>
          <cell r="I2579">
            <v>0</v>
          </cell>
          <cell r="J2579">
            <v>0</v>
          </cell>
        </row>
        <row r="2580">
          <cell r="A2580">
            <v>1769000519</v>
          </cell>
          <cell r="B2580" t="str">
            <v>תרומות</v>
          </cell>
          <cell r="C2580">
            <v>0</v>
          </cell>
          <cell r="D2580">
            <v>0</v>
          </cell>
          <cell r="E2580">
            <v>0</v>
          </cell>
          <cell r="F2580">
            <v>0</v>
          </cell>
          <cell r="G2580">
            <v>0</v>
          </cell>
          <cell r="H2580">
            <v>0</v>
          </cell>
          <cell r="I2580">
            <v>0</v>
          </cell>
          <cell r="J2580">
            <v>0</v>
          </cell>
        </row>
        <row r="2581">
          <cell r="A2581">
            <v>1769000561</v>
          </cell>
          <cell r="B2581" t="str">
            <v>שיכפולים</v>
          </cell>
          <cell r="C2581">
            <v>0</v>
          </cell>
          <cell r="D2581">
            <v>0</v>
          </cell>
          <cell r="E2581">
            <v>0</v>
          </cell>
          <cell r="F2581">
            <v>0</v>
          </cell>
          <cell r="G2581">
            <v>0</v>
          </cell>
          <cell r="H2581">
            <v>0</v>
          </cell>
          <cell r="I2581">
            <v>0</v>
          </cell>
          <cell r="J2581">
            <v>0</v>
          </cell>
        </row>
        <row r="2582">
          <cell r="A2582">
            <v>1769000562</v>
          </cell>
          <cell r="B2582" t="str">
            <v>הדפסות</v>
          </cell>
          <cell r="C2582">
            <v>2160</v>
          </cell>
          <cell r="D2582">
            <v>0</v>
          </cell>
          <cell r="E2582">
            <v>0</v>
          </cell>
          <cell r="F2582">
            <v>0</v>
          </cell>
          <cell r="G2582">
            <v>2160</v>
          </cell>
          <cell r="H2582">
            <v>0</v>
          </cell>
          <cell r="I2582">
            <v>2400</v>
          </cell>
          <cell r="J2582">
            <v>0</v>
          </cell>
        </row>
        <row r="2583">
          <cell r="A2583">
            <v>1769000580</v>
          </cell>
          <cell r="B2583" t="str">
            <v>בקרה ועדת תמיכות</v>
          </cell>
          <cell r="C2583">
            <v>52700</v>
          </cell>
          <cell r="D2583">
            <v>52700</v>
          </cell>
          <cell r="E2583">
            <v>0</v>
          </cell>
          <cell r="F2583">
            <v>52700</v>
          </cell>
          <cell r="G2583">
            <v>0</v>
          </cell>
          <cell r="H2583">
            <v>100</v>
          </cell>
          <cell r="I2583">
            <v>52700</v>
          </cell>
          <cell r="J2583">
            <v>52700</v>
          </cell>
        </row>
        <row r="2584">
          <cell r="A2584">
            <v>1769000581</v>
          </cell>
          <cell r="B2584" t="str">
            <v>יועץ לרעש מטוסים</v>
          </cell>
          <cell r="C2584">
            <v>0</v>
          </cell>
          <cell r="D2584">
            <v>0</v>
          </cell>
          <cell r="E2584">
            <v>0</v>
          </cell>
          <cell r="F2584">
            <v>0</v>
          </cell>
          <cell r="G2584">
            <v>0</v>
          </cell>
          <cell r="H2584">
            <v>0</v>
          </cell>
          <cell r="I2584">
            <v>0</v>
          </cell>
          <cell r="J2584">
            <v>0</v>
          </cell>
        </row>
        <row r="2585">
          <cell r="A2585">
            <v>1769000721</v>
          </cell>
          <cell r="B2585" t="str">
            <v>חומרים-תחזוקה מבנים "נקודת חן"</v>
          </cell>
          <cell r="C2585">
            <v>720</v>
          </cell>
          <cell r="D2585">
            <v>0</v>
          </cell>
          <cell r="E2585">
            <v>0</v>
          </cell>
          <cell r="F2585">
            <v>0</v>
          </cell>
          <cell r="G2585">
            <v>720</v>
          </cell>
          <cell r="H2585">
            <v>0</v>
          </cell>
          <cell r="I2585">
            <v>800</v>
          </cell>
          <cell r="J2585">
            <v>0</v>
          </cell>
        </row>
        <row r="2586">
          <cell r="A2586">
            <v>1769000751</v>
          </cell>
          <cell r="B2586" t="str">
            <v>עבודות קבלניות - "נקודת חן"</v>
          </cell>
          <cell r="C2586">
            <v>5220</v>
          </cell>
          <cell r="D2586">
            <v>871</v>
          </cell>
          <cell r="E2586">
            <v>0</v>
          </cell>
          <cell r="F2586">
            <v>871</v>
          </cell>
          <cell r="G2586">
            <v>4349</v>
          </cell>
          <cell r="H2586">
            <v>16.68</v>
          </cell>
          <cell r="I2586">
            <v>5800</v>
          </cell>
          <cell r="J2586">
            <v>871</v>
          </cell>
        </row>
        <row r="2587">
          <cell r="A2587">
            <v>1769000752</v>
          </cell>
          <cell r="B2587" t="str">
            <v>נקיון בית הוועד</v>
          </cell>
          <cell r="C2587">
            <v>15000</v>
          </cell>
          <cell r="D2587">
            <v>3987.3</v>
          </cell>
          <cell r="E2587">
            <v>0</v>
          </cell>
          <cell r="F2587">
            <v>3987.3</v>
          </cell>
          <cell r="G2587">
            <v>11012.7</v>
          </cell>
          <cell r="H2587">
            <v>26.58</v>
          </cell>
          <cell r="I2587">
            <v>15000</v>
          </cell>
          <cell r="J2587">
            <v>3987.3</v>
          </cell>
        </row>
        <row r="2588">
          <cell r="A2588">
            <v>1769000780</v>
          </cell>
          <cell r="B2588" t="str">
            <v>השתתפויות</v>
          </cell>
          <cell r="C2588">
            <v>761300</v>
          </cell>
          <cell r="D2588">
            <v>609177.77</v>
          </cell>
          <cell r="E2588">
            <v>141808.95999999999</v>
          </cell>
          <cell r="F2588">
            <v>750986.73</v>
          </cell>
          <cell r="G2588">
            <v>10313.27</v>
          </cell>
          <cell r="H2588">
            <v>98.64</v>
          </cell>
          <cell r="I2588">
            <v>761300</v>
          </cell>
          <cell r="J2588">
            <v>609177.77</v>
          </cell>
        </row>
        <row r="2589">
          <cell r="A2589">
            <v>1769000781</v>
          </cell>
          <cell r="B2589" t="str">
            <v>מצגת יד לבנים</v>
          </cell>
          <cell r="C2589">
            <v>15390</v>
          </cell>
          <cell r="D2589">
            <v>0</v>
          </cell>
          <cell r="E2589">
            <v>0</v>
          </cell>
          <cell r="F2589">
            <v>0</v>
          </cell>
          <cell r="G2589">
            <v>15390</v>
          </cell>
          <cell r="H2589">
            <v>0</v>
          </cell>
          <cell r="I2589">
            <v>17100</v>
          </cell>
          <cell r="J2589">
            <v>0</v>
          </cell>
        </row>
        <row r="2590">
          <cell r="A2590">
            <v>1769000782</v>
          </cell>
          <cell r="B2590" t="str">
            <v>תמלוגים-על מוסיקה</v>
          </cell>
          <cell r="C2590">
            <v>357300</v>
          </cell>
          <cell r="D2590">
            <v>381000</v>
          </cell>
          <cell r="E2590">
            <v>0</v>
          </cell>
          <cell r="F2590">
            <v>381000</v>
          </cell>
          <cell r="G2590">
            <v>-23700</v>
          </cell>
          <cell r="H2590">
            <v>106.63</v>
          </cell>
          <cell r="I2590">
            <v>397000</v>
          </cell>
          <cell r="J2590">
            <v>381000</v>
          </cell>
        </row>
        <row r="2591">
          <cell r="A2591">
            <v>1769000783</v>
          </cell>
          <cell r="B2591" t="str">
            <v>מפגשים שכונתיים</v>
          </cell>
          <cell r="C2591">
            <v>0</v>
          </cell>
          <cell r="D2591">
            <v>0</v>
          </cell>
          <cell r="E2591">
            <v>0</v>
          </cell>
          <cell r="F2591">
            <v>0</v>
          </cell>
          <cell r="G2591">
            <v>0</v>
          </cell>
          <cell r="H2591">
            <v>0</v>
          </cell>
          <cell r="I2591">
            <v>0</v>
          </cell>
          <cell r="J2591">
            <v>0</v>
          </cell>
        </row>
        <row r="2592">
          <cell r="A2592">
            <v>1769000784</v>
          </cell>
          <cell r="B2592" t="str">
            <v>קשר עם חיילים</v>
          </cell>
          <cell r="C2592">
            <v>1604000</v>
          </cell>
          <cell r="D2592">
            <v>1592969</v>
          </cell>
          <cell r="E2592">
            <v>0</v>
          </cell>
          <cell r="F2592">
            <v>1592969</v>
          </cell>
          <cell r="G2592">
            <v>11031</v>
          </cell>
          <cell r="H2592">
            <v>99.31</v>
          </cell>
          <cell r="I2592">
            <v>1604000</v>
          </cell>
          <cell r="J2592">
            <v>1592969</v>
          </cell>
        </row>
        <row r="2593">
          <cell r="A2593">
            <v>1769000785</v>
          </cell>
          <cell r="B2593" t="str">
            <v>פעולות איבה ומערכות ישראל</v>
          </cell>
          <cell r="C2593">
            <v>0</v>
          </cell>
          <cell r="D2593">
            <v>0</v>
          </cell>
          <cell r="E2593">
            <v>0</v>
          </cell>
          <cell r="F2593">
            <v>0</v>
          </cell>
          <cell r="G2593">
            <v>0</v>
          </cell>
          <cell r="H2593">
            <v>0</v>
          </cell>
          <cell r="I2593">
            <v>0</v>
          </cell>
          <cell r="J2593">
            <v>0</v>
          </cell>
        </row>
        <row r="2594">
          <cell r="A2594">
            <v>1769000786</v>
          </cell>
          <cell r="B2594" t="str">
            <v>מעמד האישה</v>
          </cell>
          <cell r="C2594">
            <v>117300</v>
          </cell>
          <cell r="D2594">
            <v>116866.04</v>
          </cell>
          <cell r="E2594">
            <v>60.07</v>
          </cell>
          <cell r="F2594">
            <v>116926.11</v>
          </cell>
          <cell r="G2594">
            <v>373.89</v>
          </cell>
          <cell r="H2594">
            <v>99.68</v>
          </cell>
          <cell r="I2594">
            <v>117300</v>
          </cell>
          <cell r="J2594">
            <v>116866.04</v>
          </cell>
        </row>
        <row r="2595">
          <cell r="A2595">
            <v>1769000787</v>
          </cell>
          <cell r="B2595" t="str">
            <v>כרטיס תושב</v>
          </cell>
          <cell r="C2595">
            <v>0</v>
          </cell>
          <cell r="D2595">
            <v>0</v>
          </cell>
          <cell r="E2595">
            <v>0</v>
          </cell>
          <cell r="F2595">
            <v>0</v>
          </cell>
          <cell r="G2595">
            <v>0</v>
          </cell>
          <cell r="H2595">
            <v>0</v>
          </cell>
          <cell r="I2595">
            <v>0</v>
          </cell>
          <cell r="J2595">
            <v>0</v>
          </cell>
        </row>
        <row r="2596">
          <cell r="A2596">
            <v>1769000810</v>
          </cell>
          <cell r="B2596" t="str">
            <v>השת' עדה אתיופית</v>
          </cell>
          <cell r="C2596">
            <v>0</v>
          </cell>
          <cell r="D2596">
            <v>0</v>
          </cell>
          <cell r="E2596">
            <v>0</v>
          </cell>
          <cell r="F2596">
            <v>0</v>
          </cell>
          <cell r="G2596">
            <v>0</v>
          </cell>
          <cell r="H2596">
            <v>0</v>
          </cell>
          <cell r="I2596">
            <v>0</v>
          </cell>
          <cell r="J2596">
            <v>0</v>
          </cell>
        </row>
        <row r="2597">
          <cell r="A2597">
            <v>1769000811</v>
          </cell>
          <cell r="B2597" t="str">
            <v>קמחא דפסחא</v>
          </cell>
          <cell r="C2597">
            <v>97470</v>
          </cell>
          <cell r="D2597">
            <v>80776</v>
          </cell>
          <cell r="E2597">
            <v>0</v>
          </cell>
          <cell r="F2597">
            <v>80776</v>
          </cell>
          <cell r="G2597">
            <v>16694</v>
          </cell>
          <cell r="H2597">
            <v>82.87</v>
          </cell>
          <cell r="I2597">
            <v>108300</v>
          </cell>
          <cell r="J2597">
            <v>80776</v>
          </cell>
        </row>
        <row r="2598">
          <cell r="A2598">
            <v>1769000813</v>
          </cell>
          <cell r="B2598" t="str">
            <v>תמיכה לראש השנה</v>
          </cell>
          <cell r="C2598">
            <v>33300</v>
          </cell>
          <cell r="D2598">
            <v>33300</v>
          </cell>
          <cell r="E2598">
            <v>0</v>
          </cell>
          <cell r="F2598">
            <v>33300</v>
          </cell>
          <cell r="G2598">
            <v>0</v>
          </cell>
          <cell r="H2598">
            <v>100</v>
          </cell>
          <cell r="I2598">
            <v>33300</v>
          </cell>
          <cell r="J2598">
            <v>33300</v>
          </cell>
        </row>
        <row r="2599">
          <cell r="A2599">
            <v>1769000815</v>
          </cell>
          <cell r="B2599" t="str">
            <v>טקס יצחק רבין</v>
          </cell>
          <cell r="C2599">
            <v>16290</v>
          </cell>
          <cell r="D2599">
            <v>18100</v>
          </cell>
          <cell r="E2599">
            <v>0</v>
          </cell>
          <cell r="F2599">
            <v>18100</v>
          </cell>
          <cell r="G2599">
            <v>-1810</v>
          </cell>
          <cell r="H2599">
            <v>111.11</v>
          </cell>
          <cell r="I2599">
            <v>18100</v>
          </cell>
          <cell r="J2599">
            <v>18100</v>
          </cell>
        </row>
        <row r="2600">
          <cell r="A2600">
            <v>1769000816</v>
          </cell>
          <cell r="B2600" t="str">
            <v>הקצבה לועד הורים שכולים</v>
          </cell>
          <cell r="C2600">
            <v>27900</v>
          </cell>
          <cell r="D2600">
            <v>0</v>
          </cell>
          <cell r="E2600">
            <v>0</v>
          </cell>
          <cell r="F2600">
            <v>0</v>
          </cell>
          <cell r="G2600">
            <v>27900</v>
          </cell>
          <cell r="H2600">
            <v>0</v>
          </cell>
          <cell r="I2600">
            <v>31000</v>
          </cell>
          <cell r="J2600">
            <v>0</v>
          </cell>
        </row>
        <row r="2601">
          <cell r="A2601">
            <v>1769000820</v>
          </cell>
          <cell r="B2601" t="str">
            <v>תמיכה במוסדות דת</v>
          </cell>
          <cell r="C2601">
            <v>494000</v>
          </cell>
          <cell r="D2601">
            <v>493999</v>
          </cell>
          <cell r="E2601">
            <v>0</v>
          </cell>
          <cell r="F2601">
            <v>493999</v>
          </cell>
          <cell r="G2601">
            <v>1</v>
          </cell>
          <cell r="H2601">
            <v>99.99</v>
          </cell>
          <cell r="I2601">
            <v>494000</v>
          </cell>
          <cell r="J2601">
            <v>493999</v>
          </cell>
        </row>
        <row r="2602">
          <cell r="A2602">
            <v>1769000821</v>
          </cell>
          <cell r="B2602" t="str">
            <v>ועדת תמיכות</v>
          </cell>
          <cell r="C2602">
            <v>139800</v>
          </cell>
          <cell r="D2602">
            <v>128397</v>
          </cell>
          <cell r="E2602">
            <v>0</v>
          </cell>
          <cell r="F2602">
            <v>128397</v>
          </cell>
          <cell r="G2602">
            <v>11403</v>
          </cell>
          <cell r="H2602">
            <v>91.84</v>
          </cell>
          <cell r="I2602">
            <v>139800</v>
          </cell>
          <cell r="J2602">
            <v>128397</v>
          </cell>
        </row>
        <row r="2603">
          <cell r="A2603">
            <v>1769000823</v>
          </cell>
          <cell r="B2603" t="str">
            <v>שיקום ספר תורה</v>
          </cell>
          <cell r="C2603">
            <v>0</v>
          </cell>
          <cell r="D2603">
            <v>0</v>
          </cell>
          <cell r="E2603">
            <v>0</v>
          </cell>
          <cell r="F2603">
            <v>0</v>
          </cell>
          <cell r="G2603">
            <v>0</v>
          </cell>
          <cell r="H2603">
            <v>0</v>
          </cell>
          <cell r="I2603">
            <v>0</v>
          </cell>
          <cell r="J2603">
            <v>0</v>
          </cell>
        </row>
        <row r="2604">
          <cell r="A2604">
            <v>1769000882</v>
          </cell>
          <cell r="B2604" t="str">
            <v>קרן חולון</v>
          </cell>
          <cell r="C2604">
            <v>0</v>
          </cell>
          <cell r="D2604">
            <v>0</v>
          </cell>
          <cell r="E2604">
            <v>0</v>
          </cell>
          <cell r="F2604">
            <v>0</v>
          </cell>
          <cell r="G2604">
            <v>0</v>
          </cell>
          <cell r="H2604">
            <v>0</v>
          </cell>
          <cell r="I2604">
            <v>0</v>
          </cell>
          <cell r="J2604">
            <v>0</v>
          </cell>
        </row>
        <row r="2605">
          <cell r="A2605">
            <v>1769000884</v>
          </cell>
          <cell r="B2605" t="str">
            <v>שמות לאנדרטה</v>
          </cell>
          <cell r="C2605">
            <v>9720</v>
          </cell>
          <cell r="D2605">
            <v>1287</v>
          </cell>
          <cell r="E2605">
            <v>0</v>
          </cell>
          <cell r="F2605">
            <v>1287</v>
          </cell>
          <cell r="G2605">
            <v>8433</v>
          </cell>
          <cell r="H2605">
            <v>13.24</v>
          </cell>
          <cell r="I2605">
            <v>10800</v>
          </cell>
          <cell r="J2605">
            <v>1287</v>
          </cell>
        </row>
        <row r="2606">
          <cell r="A2606">
            <v>1769000885</v>
          </cell>
          <cell r="B2606" t="str">
            <v>טיפול במשפ' שכולות</v>
          </cell>
          <cell r="C2606">
            <v>47500</v>
          </cell>
          <cell r="D2606">
            <v>47502</v>
          </cell>
          <cell r="E2606">
            <v>0</v>
          </cell>
          <cell r="F2606">
            <v>47502</v>
          </cell>
          <cell r="G2606">
            <v>-2</v>
          </cell>
          <cell r="H2606">
            <v>100</v>
          </cell>
          <cell r="I2606">
            <v>47500</v>
          </cell>
          <cell r="J2606">
            <v>47502</v>
          </cell>
        </row>
        <row r="2607">
          <cell r="A2607">
            <v>1769100119</v>
          </cell>
          <cell r="B2607" t="str">
            <v>השכר הקובע-צוברת</v>
          </cell>
          <cell r="C2607">
            <v>0</v>
          </cell>
          <cell r="D2607">
            <v>0</v>
          </cell>
          <cell r="E2607">
            <v>0</v>
          </cell>
          <cell r="F2607">
            <v>0</v>
          </cell>
          <cell r="G2607">
            <v>0</v>
          </cell>
          <cell r="H2607">
            <v>0</v>
          </cell>
          <cell r="I2607">
            <v>0</v>
          </cell>
          <cell r="J2607">
            <v>0</v>
          </cell>
        </row>
        <row r="2608">
          <cell r="A2608">
            <v>1769100210</v>
          </cell>
          <cell r="B2608" t="str">
            <v>השכר הקובע</v>
          </cell>
          <cell r="C2608">
            <v>0</v>
          </cell>
          <cell r="D2608">
            <v>0</v>
          </cell>
          <cell r="E2608">
            <v>0</v>
          </cell>
          <cell r="F2608">
            <v>0</v>
          </cell>
          <cell r="G2608">
            <v>0</v>
          </cell>
          <cell r="H2608">
            <v>0</v>
          </cell>
          <cell r="I2608">
            <v>0</v>
          </cell>
          <cell r="J2608">
            <v>0</v>
          </cell>
        </row>
        <row r="2609">
          <cell r="A2609">
            <v>1769100253</v>
          </cell>
          <cell r="B2609" t="str">
            <v>שכר הדרכה</v>
          </cell>
          <cell r="C2609">
            <v>0</v>
          </cell>
          <cell r="D2609">
            <v>0</v>
          </cell>
          <cell r="E2609">
            <v>0</v>
          </cell>
          <cell r="F2609">
            <v>0</v>
          </cell>
          <cell r="G2609">
            <v>0</v>
          </cell>
          <cell r="H2609">
            <v>0</v>
          </cell>
          <cell r="I2609">
            <v>0</v>
          </cell>
          <cell r="J2609">
            <v>0</v>
          </cell>
        </row>
        <row r="2610">
          <cell r="A2610">
            <v>1769100433</v>
          </cell>
          <cell r="B2610" t="str">
            <v>חומרי נקיון</v>
          </cell>
          <cell r="C2610">
            <v>0</v>
          </cell>
          <cell r="D2610">
            <v>0</v>
          </cell>
          <cell r="E2610">
            <v>0</v>
          </cell>
          <cell r="F2610">
            <v>0</v>
          </cell>
          <cell r="G2610">
            <v>0</v>
          </cell>
          <cell r="H2610">
            <v>0</v>
          </cell>
          <cell r="I2610">
            <v>0</v>
          </cell>
          <cell r="J2610">
            <v>0</v>
          </cell>
        </row>
        <row r="2611">
          <cell r="A2611">
            <v>1769100450</v>
          </cell>
          <cell r="B2611" t="str">
            <v>אחזקת תמי 4</v>
          </cell>
          <cell r="C2611">
            <v>1530</v>
          </cell>
          <cell r="D2611">
            <v>0</v>
          </cell>
          <cell r="E2611">
            <v>0</v>
          </cell>
          <cell r="F2611">
            <v>0</v>
          </cell>
          <cell r="G2611">
            <v>1530</v>
          </cell>
          <cell r="H2611">
            <v>0</v>
          </cell>
          <cell r="I2611">
            <v>1700</v>
          </cell>
          <cell r="J2611">
            <v>0</v>
          </cell>
        </row>
        <row r="2612">
          <cell r="A2612">
            <v>1769100471</v>
          </cell>
          <cell r="B2612" t="str">
            <v>מכשירי כתיבה</v>
          </cell>
          <cell r="C2612">
            <v>2430</v>
          </cell>
          <cell r="D2612">
            <v>730.54</v>
          </cell>
          <cell r="E2612">
            <v>0</v>
          </cell>
          <cell r="F2612">
            <v>730.54</v>
          </cell>
          <cell r="G2612">
            <v>1699.46</v>
          </cell>
          <cell r="H2612">
            <v>30.06</v>
          </cell>
          <cell r="I2612">
            <v>2700</v>
          </cell>
          <cell r="J2612">
            <v>730.54</v>
          </cell>
        </row>
        <row r="2613">
          <cell r="A2613">
            <v>1769100511</v>
          </cell>
          <cell r="B2613" t="str">
            <v>אירוח וכיבוד</v>
          </cell>
          <cell r="C2613">
            <v>1260</v>
          </cell>
          <cell r="D2613">
            <v>561.44000000000005</v>
          </cell>
          <cell r="E2613">
            <v>2.34</v>
          </cell>
          <cell r="F2613">
            <v>563.78</v>
          </cell>
          <cell r="G2613">
            <v>696.22</v>
          </cell>
          <cell r="H2613">
            <v>44.74</v>
          </cell>
          <cell r="I2613">
            <v>1400</v>
          </cell>
          <cell r="J2613">
            <v>561.44000000000005</v>
          </cell>
        </row>
        <row r="2614">
          <cell r="A2614">
            <v>1769100544</v>
          </cell>
          <cell r="B2614" t="str">
            <v>הוצאות דאר</v>
          </cell>
          <cell r="C2614">
            <v>24390</v>
          </cell>
          <cell r="D2614">
            <v>0</v>
          </cell>
          <cell r="E2614">
            <v>0</v>
          </cell>
          <cell r="F2614">
            <v>0</v>
          </cell>
          <cell r="G2614">
            <v>24390</v>
          </cell>
          <cell r="H2614">
            <v>0</v>
          </cell>
          <cell r="I2614">
            <v>27100</v>
          </cell>
          <cell r="J2614">
            <v>0</v>
          </cell>
        </row>
        <row r="2615">
          <cell r="A2615">
            <v>1769100561</v>
          </cell>
          <cell r="B2615" t="str">
            <v>שיכפולים</v>
          </cell>
          <cell r="C2615">
            <v>4050</v>
          </cell>
          <cell r="D2615">
            <v>0</v>
          </cell>
          <cell r="E2615">
            <v>0</v>
          </cell>
          <cell r="F2615">
            <v>0</v>
          </cell>
          <cell r="G2615">
            <v>4050</v>
          </cell>
          <cell r="H2615">
            <v>0</v>
          </cell>
          <cell r="I2615">
            <v>4500</v>
          </cell>
          <cell r="J2615">
            <v>0</v>
          </cell>
        </row>
        <row r="2616">
          <cell r="A2616">
            <v>1769100723</v>
          </cell>
          <cell r="B2616" t="str">
            <v>חומרים</v>
          </cell>
          <cell r="C2616">
            <v>900</v>
          </cell>
          <cell r="D2616">
            <v>0</v>
          </cell>
          <cell r="E2616">
            <v>0</v>
          </cell>
          <cell r="F2616">
            <v>0</v>
          </cell>
          <cell r="G2616">
            <v>900</v>
          </cell>
          <cell r="H2616">
            <v>0</v>
          </cell>
          <cell r="I2616">
            <v>1000</v>
          </cell>
          <cell r="J2616">
            <v>0</v>
          </cell>
        </row>
        <row r="2617">
          <cell r="A2617">
            <v>1769100752</v>
          </cell>
          <cell r="B2617" t="str">
            <v>נקיון בית העובד</v>
          </cell>
          <cell r="C2617">
            <v>48000</v>
          </cell>
          <cell r="D2617">
            <v>11144.98</v>
          </cell>
          <cell r="E2617">
            <v>0</v>
          </cell>
          <cell r="F2617">
            <v>11144.98</v>
          </cell>
          <cell r="G2617">
            <v>36855.019999999997</v>
          </cell>
          <cell r="H2617">
            <v>23.21</v>
          </cell>
          <cell r="I2617">
            <v>48000</v>
          </cell>
          <cell r="J2617">
            <v>11144.98</v>
          </cell>
        </row>
        <row r="2618">
          <cell r="A2618">
            <v>1769100780</v>
          </cell>
          <cell r="B2618" t="str">
            <v>פעילות מהכנסות</v>
          </cell>
          <cell r="C2618">
            <v>0</v>
          </cell>
          <cell r="D2618">
            <v>0</v>
          </cell>
          <cell r="E2618">
            <v>0</v>
          </cell>
          <cell r="F2618">
            <v>0</v>
          </cell>
          <cell r="G2618">
            <v>0</v>
          </cell>
          <cell r="H2618">
            <v>0</v>
          </cell>
          <cell r="I2618">
            <v>0</v>
          </cell>
          <cell r="J2618">
            <v>0</v>
          </cell>
        </row>
        <row r="2619">
          <cell r="A2619">
            <v>1769100781</v>
          </cell>
          <cell r="B2619" t="str">
            <v>פעולות תרבות</v>
          </cell>
          <cell r="C2619">
            <v>20700</v>
          </cell>
          <cell r="D2619">
            <v>20665.02</v>
          </cell>
          <cell r="E2619">
            <v>90.41</v>
          </cell>
          <cell r="F2619">
            <v>20755.43</v>
          </cell>
          <cell r="G2619">
            <v>-55.43</v>
          </cell>
          <cell r="H2619">
            <v>100.26</v>
          </cell>
          <cell r="I2619">
            <v>20700</v>
          </cell>
          <cell r="J2619">
            <v>20665.02</v>
          </cell>
        </row>
        <row r="2620">
          <cell r="A2620">
            <v>1769100782</v>
          </cell>
          <cell r="B2620" t="str">
            <v>יריד אומנים</v>
          </cell>
          <cell r="C2620">
            <v>0</v>
          </cell>
          <cell r="D2620">
            <v>0</v>
          </cell>
          <cell r="E2620">
            <v>0</v>
          </cell>
          <cell r="F2620">
            <v>0</v>
          </cell>
          <cell r="G2620">
            <v>0</v>
          </cell>
          <cell r="H2620">
            <v>0</v>
          </cell>
          <cell r="I2620">
            <v>0</v>
          </cell>
          <cell r="J2620">
            <v>0</v>
          </cell>
        </row>
        <row r="2621">
          <cell r="A2621">
            <v>1769100931</v>
          </cell>
          <cell r="B2621" t="str">
            <v>ציוד חד-פעמי</v>
          </cell>
          <cell r="C2621">
            <v>1800</v>
          </cell>
          <cell r="D2621">
            <v>1045.4000000000001</v>
          </cell>
          <cell r="E2621">
            <v>0</v>
          </cell>
          <cell r="F2621">
            <v>1045.4000000000001</v>
          </cell>
          <cell r="G2621">
            <v>754.6</v>
          </cell>
          <cell r="H2621">
            <v>58.07</v>
          </cell>
          <cell r="I2621">
            <v>1800</v>
          </cell>
          <cell r="J2621">
            <v>1045.4000000000001</v>
          </cell>
        </row>
        <row r="2622">
          <cell r="A2622">
            <v>1772100110</v>
          </cell>
          <cell r="B2622" t="str">
            <v>השכר הקובע-תקציבית</v>
          </cell>
          <cell r="C2622">
            <v>0</v>
          </cell>
          <cell r="D2622">
            <v>0</v>
          </cell>
          <cell r="E2622">
            <v>0</v>
          </cell>
          <cell r="F2622">
            <v>0</v>
          </cell>
          <cell r="G2622">
            <v>0</v>
          </cell>
          <cell r="H2622">
            <v>0</v>
          </cell>
          <cell r="I2622">
            <v>0</v>
          </cell>
          <cell r="J2622">
            <v>0</v>
          </cell>
        </row>
        <row r="2623">
          <cell r="A2623">
            <v>1772100119</v>
          </cell>
          <cell r="B2623" t="str">
            <v>השכר הקובע-צוברת</v>
          </cell>
          <cell r="C2623">
            <v>865100</v>
          </cell>
          <cell r="D2623">
            <v>646092.64</v>
          </cell>
          <cell r="E2623">
            <v>0</v>
          </cell>
          <cell r="F2623">
            <v>646092.64</v>
          </cell>
          <cell r="G2623">
            <v>219007.35999999999</v>
          </cell>
          <cell r="H2623">
            <v>74.680000000000007</v>
          </cell>
          <cell r="I2623">
            <v>865100</v>
          </cell>
          <cell r="J2623">
            <v>646092.64</v>
          </cell>
        </row>
        <row r="2624">
          <cell r="A2624">
            <v>1772100122</v>
          </cell>
          <cell r="B2624" t="str">
            <v>ביגוד</v>
          </cell>
          <cell r="C2624">
            <v>9600</v>
          </cell>
          <cell r="D2624">
            <v>7584.21</v>
          </cell>
          <cell r="E2624">
            <v>0</v>
          </cell>
          <cell r="F2624">
            <v>7584.21</v>
          </cell>
          <cell r="G2624">
            <v>2015.79</v>
          </cell>
          <cell r="H2624">
            <v>79</v>
          </cell>
          <cell r="I2624">
            <v>9600</v>
          </cell>
          <cell r="J2624">
            <v>7584.21</v>
          </cell>
        </row>
        <row r="2625">
          <cell r="A2625">
            <v>1772100126</v>
          </cell>
          <cell r="B2625" t="str">
            <v>דמי הבראה</v>
          </cell>
          <cell r="C2625">
            <v>24400</v>
          </cell>
          <cell r="D2625">
            <v>23127</v>
          </cell>
          <cell r="E2625">
            <v>0</v>
          </cell>
          <cell r="F2625">
            <v>23127</v>
          </cell>
          <cell r="G2625">
            <v>1273</v>
          </cell>
          <cell r="H2625">
            <v>94.78</v>
          </cell>
          <cell r="I2625">
            <v>24400</v>
          </cell>
          <cell r="J2625">
            <v>23127</v>
          </cell>
        </row>
        <row r="2626">
          <cell r="A2626">
            <v>1772100130</v>
          </cell>
          <cell r="B2626" t="str">
            <v>שעות נוספות</v>
          </cell>
          <cell r="C2626">
            <v>54300</v>
          </cell>
          <cell r="D2626">
            <v>4819.93</v>
          </cell>
          <cell r="E2626">
            <v>0</v>
          </cell>
          <cell r="F2626">
            <v>4819.93</v>
          </cell>
          <cell r="G2626">
            <v>49480.07</v>
          </cell>
          <cell r="H2626">
            <v>8.8699999999999992</v>
          </cell>
          <cell r="I2626">
            <v>54300</v>
          </cell>
          <cell r="J2626">
            <v>4819.93</v>
          </cell>
        </row>
        <row r="2627">
          <cell r="A2627">
            <v>1772100140</v>
          </cell>
          <cell r="B2627" t="str">
            <v>השתתפות באחזקת רכב</v>
          </cell>
          <cell r="C2627">
            <v>100800</v>
          </cell>
          <cell r="D2627">
            <v>78378.28</v>
          </cell>
          <cell r="E2627">
            <v>0</v>
          </cell>
          <cell r="F2627">
            <v>78378.28</v>
          </cell>
          <cell r="G2627">
            <v>22421.72</v>
          </cell>
          <cell r="H2627">
            <v>77.75</v>
          </cell>
          <cell r="I2627">
            <v>100800</v>
          </cell>
          <cell r="J2627">
            <v>78378.28</v>
          </cell>
        </row>
        <row r="2628">
          <cell r="A2628">
            <v>1772100350</v>
          </cell>
          <cell r="B2628" t="str">
            <v>ליסינג - 140-63-901</v>
          </cell>
          <cell r="C2628">
            <v>45000</v>
          </cell>
          <cell r="D2628">
            <v>0</v>
          </cell>
          <cell r="E2628">
            <v>0</v>
          </cell>
          <cell r="F2628">
            <v>0</v>
          </cell>
          <cell r="G2628">
            <v>45000</v>
          </cell>
          <cell r="H2628">
            <v>0</v>
          </cell>
          <cell r="I2628">
            <v>45000</v>
          </cell>
          <cell r="J2628">
            <v>0</v>
          </cell>
        </row>
        <row r="2629">
          <cell r="A2629">
            <v>1772100351</v>
          </cell>
          <cell r="B2629" t="str">
            <v>הוצאות - 140-63-901</v>
          </cell>
          <cell r="C2629">
            <v>18000</v>
          </cell>
          <cell r="D2629">
            <v>830.99</v>
          </cell>
          <cell r="E2629">
            <v>0</v>
          </cell>
          <cell r="F2629">
            <v>830.99</v>
          </cell>
          <cell r="G2629">
            <v>17169.009999999998</v>
          </cell>
          <cell r="H2629">
            <v>4.6100000000000003</v>
          </cell>
          <cell r="I2629">
            <v>18000</v>
          </cell>
          <cell r="J2629">
            <v>830.99</v>
          </cell>
        </row>
        <row r="2630">
          <cell r="A2630">
            <v>1772100420</v>
          </cell>
          <cell r="B2630" t="str">
            <v>כיבוי אש</v>
          </cell>
          <cell r="C2630">
            <v>0</v>
          </cell>
          <cell r="D2630">
            <v>0</v>
          </cell>
          <cell r="E2630">
            <v>0</v>
          </cell>
          <cell r="F2630">
            <v>0</v>
          </cell>
          <cell r="G2630">
            <v>0</v>
          </cell>
          <cell r="H2630">
            <v>0</v>
          </cell>
          <cell r="I2630">
            <v>0</v>
          </cell>
          <cell r="J2630">
            <v>0</v>
          </cell>
        </row>
        <row r="2631">
          <cell r="A2631">
            <v>1772100433</v>
          </cell>
          <cell r="B2631" t="str">
            <v>חומרי נקיון</v>
          </cell>
          <cell r="C2631">
            <v>2700</v>
          </cell>
          <cell r="D2631">
            <v>1586.85</v>
          </cell>
          <cell r="E2631">
            <v>193.63</v>
          </cell>
          <cell r="F2631">
            <v>1780.48</v>
          </cell>
          <cell r="G2631">
            <v>919.52</v>
          </cell>
          <cell r="H2631">
            <v>65.94</v>
          </cell>
          <cell r="I2631">
            <v>2700</v>
          </cell>
          <cell r="J2631">
            <v>1586.85</v>
          </cell>
        </row>
        <row r="2632">
          <cell r="A2632">
            <v>1772100450</v>
          </cell>
          <cell r="B2632" t="str">
            <v>אחזקת תמי 4</v>
          </cell>
          <cell r="C2632">
            <v>1530</v>
          </cell>
          <cell r="D2632">
            <v>364.4</v>
          </cell>
          <cell r="E2632">
            <v>0</v>
          </cell>
          <cell r="F2632">
            <v>364.4</v>
          </cell>
          <cell r="G2632">
            <v>1165.5999999999999</v>
          </cell>
          <cell r="H2632">
            <v>23.81</v>
          </cell>
          <cell r="I2632">
            <v>1700</v>
          </cell>
          <cell r="J2632">
            <v>364.4</v>
          </cell>
        </row>
        <row r="2633">
          <cell r="A2633">
            <v>1772100470</v>
          </cell>
          <cell r="B2633" t="str">
            <v>אחזקת מכונות משרד</v>
          </cell>
          <cell r="C2633">
            <v>2070</v>
          </cell>
          <cell r="D2633">
            <v>578.37</v>
          </cell>
          <cell r="E2633">
            <v>0</v>
          </cell>
          <cell r="F2633">
            <v>578.37</v>
          </cell>
          <cell r="G2633">
            <v>1491.63</v>
          </cell>
          <cell r="H2633">
            <v>27.94</v>
          </cell>
          <cell r="I2633">
            <v>2300</v>
          </cell>
          <cell r="J2633">
            <v>578.37</v>
          </cell>
        </row>
        <row r="2634">
          <cell r="A2634">
            <v>1772100471</v>
          </cell>
          <cell r="B2634" t="str">
            <v>מכשירי כתיבה</v>
          </cell>
          <cell r="C2634">
            <v>12900</v>
          </cell>
          <cell r="D2634">
            <v>5922.78</v>
          </cell>
          <cell r="E2634">
            <v>0</v>
          </cell>
          <cell r="F2634">
            <v>5922.78</v>
          </cell>
          <cell r="G2634">
            <v>6977.22</v>
          </cell>
          <cell r="H2634">
            <v>45.91</v>
          </cell>
          <cell r="I2634">
            <v>12900</v>
          </cell>
          <cell r="J2634">
            <v>5922.78</v>
          </cell>
        </row>
        <row r="2635">
          <cell r="A2635">
            <v>1772100492</v>
          </cell>
          <cell r="B2635" t="str">
            <v>השתתפות בעזר 092</v>
          </cell>
          <cell r="C2635">
            <v>54000</v>
          </cell>
          <cell r="D2635">
            <v>58013</v>
          </cell>
          <cell r="E2635">
            <v>0</v>
          </cell>
          <cell r="F2635">
            <v>58013</v>
          </cell>
          <cell r="G2635">
            <v>-4013</v>
          </cell>
          <cell r="H2635">
            <v>107.43</v>
          </cell>
          <cell r="I2635">
            <v>60000</v>
          </cell>
          <cell r="J2635">
            <v>58013</v>
          </cell>
        </row>
        <row r="2636">
          <cell r="A2636">
            <v>1772100511</v>
          </cell>
          <cell r="B2636" t="str">
            <v>אירוח וכיבוד</v>
          </cell>
          <cell r="C2636">
            <v>8100</v>
          </cell>
          <cell r="D2636">
            <v>5156.83</v>
          </cell>
          <cell r="E2636">
            <v>114</v>
          </cell>
          <cell r="F2636">
            <v>5270.83</v>
          </cell>
          <cell r="G2636">
            <v>2829.17</v>
          </cell>
          <cell r="H2636">
            <v>65.069999999999993</v>
          </cell>
          <cell r="I2636">
            <v>8100</v>
          </cell>
          <cell r="J2636">
            <v>5156.83</v>
          </cell>
        </row>
        <row r="2637">
          <cell r="A2637">
            <v>1772100512</v>
          </cell>
          <cell r="B2637" t="str">
            <v>נסיעות ואש"ל</v>
          </cell>
          <cell r="C2637">
            <v>1170</v>
          </cell>
          <cell r="D2637">
            <v>1034</v>
          </cell>
          <cell r="E2637">
            <v>0</v>
          </cell>
          <cell r="F2637">
            <v>1034</v>
          </cell>
          <cell r="G2637">
            <v>136</v>
          </cell>
          <cell r="H2637">
            <v>88.37</v>
          </cell>
          <cell r="I2637">
            <v>1300</v>
          </cell>
          <cell r="J2637">
            <v>1034</v>
          </cell>
        </row>
        <row r="2638">
          <cell r="A2638">
            <v>1772100522</v>
          </cell>
          <cell r="B2638" t="str">
            <v>ספרים ועיתונים</v>
          </cell>
          <cell r="C2638">
            <v>2250</v>
          </cell>
          <cell r="D2638">
            <v>87</v>
          </cell>
          <cell r="E2638">
            <v>0</v>
          </cell>
          <cell r="F2638">
            <v>87</v>
          </cell>
          <cell r="G2638">
            <v>2163</v>
          </cell>
          <cell r="H2638">
            <v>3.86</v>
          </cell>
          <cell r="I2638">
            <v>2500</v>
          </cell>
          <cell r="J2638">
            <v>87</v>
          </cell>
        </row>
        <row r="2639">
          <cell r="A2639">
            <v>1772100544</v>
          </cell>
          <cell r="B2639" t="str">
            <v>הוצאות דאר</v>
          </cell>
          <cell r="C2639">
            <v>180</v>
          </cell>
          <cell r="D2639">
            <v>53.82</v>
          </cell>
          <cell r="E2639">
            <v>0</v>
          </cell>
          <cell r="F2639">
            <v>53.82</v>
          </cell>
          <cell r="G2639">
            <v>126.18</v>
          </cell>
          <cell r="H2639">
            <v>29.9</v>
          </cell>
          <cell r="I2639">
            <v>200</v>
          </cell>
          <cell r="J2639">
            <v>53.82</v>
          </cell>
        </row>
        <row r="2640">
          <cell r="A2640">
            <v>1772100550</v>
          </cell>
          <cell r="B2640" t="str">
            <v>פירסומים</v>
          </cell>
          <cell r="C2640">
            <v>1260</v>
          </cell>
          <cell r="D2640">
            <v>0</v>
          </cell>
          <cell r="E2640">
            <v>0</v>
          </cell>
          <cell r="F2640">
            <v>0</v>
          </cell>
          <cell r="G2640">
            <v>1260</v>
          </cell>
          <cell r="H2640">
            <v>0</v>
          </cell>
          <cell r="I2640">
            <v>1400</v>
          </cell>
          <cell r="J2640">
            <v>0</v>
          </cell>
        </row>
        <row r="2641">
          <cell r="A2641">
            <v>1772100561</v>
          </cell>
          <cell r="B2641" t="str">
            <v>שיכפולים</v>
          </cell>
          <cell r="C2641">
            <v>270</v>
          </cell>
          <cell r="D2641">
            <v>0</v>
          </cell>
          <cell r="E2641">
            <v>0</v>
          </cell>
          <cell r="F2641">
            <v>0</v>
          </cell>
          <cell r="G2641">
            <v>270</v>
          </cell>
          <cell r="H2641">
            <v>0</v>
          </cell>
          <cell r="I2641">
            <v>300</v>
          </cell>
          <cell r="J2641">
            <v>0</v>
          </cell>
        </row>
        <row r="2642">
          <cell r="A2642">
            <v>1772100562</v>
          </cell>
          <cell r="B2642" t="str">
            <v>הדפסות</v>
          </cell>
          <cell r="C2642">
            <v>0</v>
          </cell>
          <cell r="D2642">
            <v>0</v>
          </cell>
          <cell r="E2642">
            <v>0</v>
          </cell>
          <cell r="F2642">
            <v>0</v>
          </cell>
          <cell r="G2642">
            <v>0</v>
          </cell>
          <cell r="H2642">
            <v>0</v>
          </cell>
          <cell r="I2642">
            <v>0</v>
          </cell>
          <cell r="J2642">
            <v>0</v>
          </cell>
        </row>
        <row r="2643">
          <cell r="A2643">
            <v>1772100565</v>
          </cell>
          <cell r="B2643" t="str">
            <v>תצאו"ת</v>
          </cell>
          <cell r="C2643">
            <v>4860</v>
          </cell>
          <cell r="D2643">
            <v>0</v>
          </cell>
          <cell r="E2643">
            <v>0</v>
          </cell>
          <cell r="F2643">
            <v>0</v>
          </cell>
          <cell r="G2643">
            <v>4860</v>
          </cell>
          <cell r="H2643">
            <v>0</v>
          </cell>
          <cell r="I2643">
            <v>5400</v>
          </cell>
          <cell r="J2643">
            <v>0</v>
          </cell>
        </row>
        <row r="2644">
          <cell r="A2644">
            <v>1772100571</v>
          </cell>
          <cell r="B2644" t="str">
            <v>מיכון וענ"א</v>
          </cell>
          <cell r="C2644">
            <v>85500</v>
          </cell>
          <cell r="D2644">
            <v>95000</v>
          </cell>
          <cell r="E2644">
            <v>0</v>
          </cell>
          <cell r="F2644">
            <v>95000</v>
          </cell>
          <cell r="G2644">
            <v>-9500</v>
          </cell>
          <cell r="H2644">
            <v>111.11</v>
          </cell>
          <cell r="I2644">
            <v>95000</v>
          </cell>
          <cell r="J2644">
            <v>95000</v>
          </cell>
        </row>
        <row r="2645">
          <cell r="A2645">
            <v>1772100596</v>
          </cell>
          <cell r="B2645" t="str">
            <v>השתתפות בעזר 096</v>
          </cell>
          <cell r="C2645">
            <v>8550</v>
          </cell>
          <cell r="D2645">
            <v>9960</v>
          </cell>
          <cell r="E2645">
            <v>0</v>
          </cell>
          <cell r="F2645">
            <v>9960</v>
          </cell>
          <cell r="G2645">
            <v>-1410</v>
          </cell>
          <cell r="H2645">
            <v>116.49</v>
          </cell>
          <cell r="I2645">
            <v>9500</v>
          </cell>
          <cell r="J2645">
            <v>9960</v>
          </cell>
        </row>
        <row r="2646">
          <cell r="A2646">
            <v>1772100722</v>
          </cell>
          <cell r="B2646" t="str">
            <v>חמרים-תחזוקה עצמית</v>
          </cell>
          <cell r="C2646">
            <v>450</v>
          </cell>
          <cell r="D2646">
            <v>310</v>
          </cell>
          <cell r="E2646">
            <v>0</v>
          </cell>
          <cell r="F2646">
            <v>310</v>
          </cell>
          <cell r="G2646">
            <v>140</v>
          </cell>
          <cell r="H2646">
            <v>68.88</v>
          </cell>
          <cell r="I2646">
            <v>500</v>
          </cell>
          <cell r="J2646">
            <v>310</v>
          </cell>
        </row>
        <row r="2647">
          <cell r="A2647">
            <v>1772100752</v>
          </cell>
          <cell r="B2647" t="str">
            <v>נקיון בקבלנות</v>
          </cell>
          <cell r="C2647">
            <v>31000</v>
          </cell>
          <cell r="D2647">
            <v>21096.7</v>
          </cell>
          <cell r="E2647">
            <v>0</v>
          </cell>
          <cell r="F2647">
            <v>21096.7</v>
          </cell>
          <cell r="G2647">
            <v>9903.2999999999993</v>
          </cell>
          <cell r="H2647">
            <v>68.05</v>
          </cell>
          <cell r="I2647">
            <v>31000</v>
          </cell>
          <cell r="J2647">
            <v>21096.7</v>
          </cell>
        </row>
        <row r="2648">
          <cell r="A2648">
            <v>1772100754</v>
          </cell>
          <cell r="B2648" t="str">
            <v>פינויים</v>
          </cell>
          <cell r="C2648">
            <v>360</v>
          </cell>
          <cell r="D2648">
            <v>0</v>
          </cell>
          <cell r="E2648">
            <v>0</v>
          </cell>
          <cell r="F2648">
            <v>0</v>
          </cell>
          <cell r="G2648">
            <v>360</v>
          </cell>
          <cell r="H2648">
            <v>0</v>
          </cell>
          <cell r="I2648">
            <v>400</v>
          </cell>
          <cell r="J2648">
            <v>0</v>
          </cell>
        </row>
        <row r="2649">
          <cell r="A2649">
            <v>1772100755</v>
          </cell>
          <cell r="B2649" t="str">
            <v>עבודות אחזקה</v>
          </cell>
          <cell r="C2649">
            <v>0</v>
          </cell>
          <cell r="D2649">
            <v>0</v>
          </cell>
          <cell r="E2649">
            <v>0</v>
          </cell>
          <cell r="F2649">
            <v>0</v>
          </cell>
          <cell r="G2649">
            <v>0</v>
          </cell>
          <cell r="H2649">
            <v>0</v>
          </cell>
          <cell r="I2649">
            <v>0</v>
          </cell>
          <cell r="J2649">
            <v>0</v>
          </cell>
        </row>
        <row r="2650">
          <cell r="A2650">
            <v>1772100759</v>
          </cell>
          <cell r="B2650" t="str">
            <v>עבודות אחזקה</v>
          </cell>
          <cell r="C2650">
            <v>81270</v>
          </cell>
          <cell r="D2650">
            <v>0</v>
          </cell>
          <cell r="E2650">
            <v>0</v>
          </cell>
          <cell r="F2650">
            <v>0</v>
          </cell>
          <cell r="G2650">
            <v>81270</v>
          </cell>
          <cell r="H2650">
            <v>0</v>
          </cell>
          <cell r="I2650">
            <v>90300</v>
          </cell>
          <cell r="J2650">
            <v>0</v>
          </cell>
        </row>
        <row r="2651">
          <cell r="A2651">
            <v>1772100781</v>
          </cell>
          <cell r="B2651" t="str">
            <v>פעולות סמנכ"ל</v>
          </cell>
          <cell r="C2651">
            <v>6000</v>
          </cell>
          <cell r="D2651">
            <v>2478.75</v>
          </cell>
          <cell r="E2651">
            <v>0</v>
          </cell>
          <cell r="F2651">
            <v>2478.75</v>
          </cell>
          <cell r="G2651">
            <v>3521.25</v>
          </cell>
          <cell r="H2651">
            <v>41.31</v>
          </cell>
          <cell r="I2651">
            <v>6000</v>
          </cell>
          <cell r="J2651">
            <v>2478.75</v>
          </cell>
        </row>
        <row r="2652">
          <cell r="A2652">
            <v>1772100794</v>
          </cell>
          <cell r="B2652" t="str">
            <v>השתתפות בעזר 094</v>
          </cell>
          <cell r="C2652">
            <v>8280</v>
          </cell>
          <cell r="D2652">
            <v>10229</v>
          </cell>
          <cell r="E2652">
            <v>0</v>
          </cell>
          <cell r="F2652">
            <v>10229</v>
          </cell>
          <cell r="G2652">
            <v>-1949</v>
          </cell>
          <cell r="H2652">
            <v>123.53</v>
          </cell>
          <cell r="I2652">
            <v>9200</v>
          </cell>
          <cell r="J2652">
            <v>10229</v>
          </cell>
        </row>
        <row r="2653">
          <cell r="A2653">
            <v>1772100870</v>
          </cell>
          <cell r="B2653" t="str">
            <v>קידום עסקים בחולון</v>
          </cell>
          <cell r="C2653">
            <v>162450</v>
          </cell>
          <cell r="D2653">
            <v>23985</v>
          </cell>
          <cell r="E2653">
            <v>0</v>
          </cell>
          <cell r="F2653">
            <v>23985</v>
          </cell>
          <cell r="G2653">
            <v>138465</v>
          </cell>
          <cell r="H2653">
            <v>14.76</v>
          </cell>
          <cell r="I2653">
            <v>180500</v>
          </cell>
          <cell r="J2653">
            <v>23985</v>
          </cell>
        </row>
        <row r="2654">
          <cell r="A2654">
            <v>1772100931</v>
          </cell>
          <cell r="B2654" t="str">
            <v>רכישות</v>
          </cell>
          <cell r="C2654">
            <v>1800</v>
          </cell>
          <cell r="D2654">
            <v>0</v>
          </cell>
          <cell r="E2654">
            <v>0</v>
          </cell>
          <cell r="F2654">
            <v>0</v>
          </cell>
          <cell r="G2654">
            <v>1800</v>
          </cell>
          <cell r="H2654">
            <v>0</v>
          </cell>
          <cell r="I2654">
            <v>1800</v>
          </cell>
          <cell r="J2654">
            <v>0</v>
          </cell>
        </row>
        <row r="2655">
          <cell r="A2655">
            <v>1772100960</v>
          </cell>
          <cell r="B2655" t="str">
            <v>פעולות לעידוד א.ת.</v>
          </cell>
          <cell r="C2655">
            <v>38970</v>
          </cell>
          <cell r="D2655">
            <v>612.6</v>
          </cell>
          <cell r="E2655">
            <v>0</v>
          </cell>
          <cell r="F2655">
            <v>612.6</v>
          </cell>
          <cell r="G2655">
            <v>38357.4</v>
          </cell>
          <cell r="H2655">
            <v>1.57</v>
          </cell>
          <cell r="I2655">
            <v>43300</v>
          </cell>
          <cell r="J2655">
            <v>612.6</v>
          </cell>
        </row>
        <row r="2656">
          <cell r="A2656">
            <v>1773000441</v>
          </cell>
          <cell r="B2656" t="str">
            <v>ביטוח</v>
          </cell>
          <cell r="C2656">
            <v>0</v>
          </cell>
          <cell r="D2656">
            <v>0</v>
          </cell>
          <cell r="E2656">
            <v>0</v>
          </cell>
          <cell r="F2656">
            <v>0</v>
          </cell>
          <cell r="G2656">
            <v>0</v>
          </cell>
          <cell r="H2656">
            <v>0</v>
          </cell>
          <cell r="I2656">
            <v>0</v>
          </cell>
          <cell r="J2656">
            <v>0</v>
          </cell>
        </row>
        <row r="2657">
          <cell r="A2657">
            <v>1773000780</v>
          </cell>
          <cell r="B2657" t="str">
            <v>הש' שכר חב' כלכלית</v>
          </cell>
          <cell r="C2657">
            <v>0</v>
          </cell>
          <cell r="D2657">
            <v>0</v>
          </cell>
          <cell r="E2657">
            <v>0</v>
          </cell>
          <cell r="F2657">
            <v>0</v>
          </cell>
          <cell r="G2657">
            <v>0</v>
          </cell>
          <cell r="H2657">
            <v>0</v>
          </cell>
          <cell r="I2657">
            <v>0</v>
          </cell>
          <cell r="J2657">
            <v>0</v>
          </cell>
        </row>
        <row r="2658">
          <cell r="A2658">
            <v>1773000870</v>
          </cell>
          <cell r="B2658" t="str">
            <v>השתתפות שכר חכ"ל</v>
          </cell>
          <cell r="C2658">
            <v>0</v>
          </cell>
          <cell r="D2658">
            <v>0</v>
          </cell>
          <cell r="E2658">
            <v>0</v>
          </cell>
          <cell r="F2658">
            <v>0</v>
          </cell>
          <cell r="G2658">
            <v>0</v>
          </cell>
          <cell r="H2658">
            <v>0</v>
          </cell>
          <cell r="I2658">
            <v>0</v>
          </cell>
          <cell r="J2658">
            <v>0</v>
          </cell>
        </row>
        <row r="2659">
          <cell r="A2659">
            <v>1773000879</v>
          </cell>
          <cell r="B2659" t="str">
            <v>ביטוח-כנגד הכנסות</v>
          </cell>
          <cell r="C2659">
            <v>0</v>
          </cell>
          <cell r="D2659">
            <v>0</v>
          </cell>
          <cell r="E2659">
            <v>0</v>
          </cell>
          <cell r="F2659">
            <v>0</v>
          </cell>
          <cell r="G2659">
            <v>0</v>
          </cell>
          <cell r="H2659">
            <v>0</v>
          </cell>
          <cell r="I2659">
            <v>0</v>
          </cell>
          <cell r="J2659">
            <v>0</v>
          </cell>
        </row>
        <row r="2660">
          <cell r="A2660">
            <v>1781100110</v>
          </cell>
          <cell r="B2660" t="str">
            <v>השכר הקובע-תקציבית</v>
          </cell>
          <cell r="C2660">
            <v>763100</v>
          </cell>
          <cell r="D2660">
            <v>767626.2</v>
          </cell>
          <cell r="E2660">
            <v>0</v>
          </cell>
          <cell r="F2660">
            <v>767626.2</v>
          </cell>
          <cell r="G2660">
            <v>-4526.2</v>
          </cell>
          <cell r="H2660">
            <v>100.59</v>
          </cell>
          <cell r="I2660">
            <v>763100</v>
          </cell>
          <cell r="J2660">
            <v>767626.2</v>
          </cell>
        </row>
        <row r="2661">
          <cell r="A2661">
            <v>1781100119</v>
          </cell>
          <cell r="B2661" t="str">
            <v>השכר הקובע-צוברת</v>
          </cell>
          <cell r="C2661">
            <v>6758200</v>
          </cell>
          <cell r="D2661">
            <v>6299409.0300000003</v>
          </cell>
          <cell r="E2661">
            <v>0</v>
          </cell>
          <cell r="F2661">
            <v>6299409.0300000003</v>
          </cell>
          <cell r="G2661">
            <v>458790.97</v>
          </cell>
          <cell r="H2661">
            <v>93.21</v>
          </cell>
          <cell r="I2661">
            <v>6758200</v>
          </cell>
          <cell r="J2661">
            <v>6299409.0300000003</v>
          </cell>
        </row>
        <row r="2662">
          <cell r="A2662">
            <v>1781100122</v>
          </cell>
          <cell r="B2662" t="str">
            <v>ביגוד</v>
          </cell>
          <cell r="C2662">
            <v>22400</v>
          </cell>
          <cell r="D2662">
            <v>23333.16</v>
          </cell>
          <cell r="E2662">
            <v>0</v>
          </cell>
          <cell r="F2662">
            <v>23333.16</v>
          </cell>
          <cell r="G2662">
            <v>-933.16</v>
          </cell>
          <cell r="H2662">
            <v>104.16</v>
          </cell>
          <cell r="I2662">
            <v>22400</v>
          </cell>
          <cell r="J2662">
            <v>23333.16</v>
          </cell>
        </row>
        <row r="2663">
          <cell r="A2663">
            <v>1781100126</v>
          </cell>
          <cell r="B2663" t="str">
            <v>דמי הבראה</v>
          </cell>
          <cell r="C2663">
            <v>216000</v>
          </cell>
          <cell r="D2663">
            <v>241091.71</v>
          </cell>
          <cell r="E2663">
            <v>0</v>
          </cell>
          <cell r="F2663">
            <v>241091.71</v>
          </cell>
          <cell r="G2663">
            <v>-25091.71</v>
          </cell>
          <cell r="H2663">
            <v>111.61</v>
          </cell>
          <cell r="I2663">
            <v>216000</v>
          </cell>
          <cell r="J2663">
            <v>241091.71</v>
          </cell>
        </row>
        <row r="2664">
          <cell r="A2664">
            <v>1781100130</v>
          </cell>
          <cell r="B2664" t="str">
            <v>שעות נוספות</v>
          </cell>
          <cell r="C2664">
            <v>900000</v>
          </cell>
          <cell r="D2664">
            <v>1157140.31</v>
          </cell>
          <cell r="E2664">
            <v>0</v>
          </cell>
          <cell r="F2664">
            <v>1157140.31</v>
          </cell>
          <cell r="G2664">
            <v>-257140.31</v>
          </cell>
          <cell r="H2664">
            <v>128.57</v>
          </cell>
          <cell r="I2664">
            <v>900000</v>
          </cell>
          <cell r="J2664">
            <v>1157140.31</v>
          </cell>
        </row>
        <row r="2665">
          <cell r="A2665">
            <v>1781100140</v>
          </cell>
          <cell r="B2665" t="str">
            <v>השתתפות באחזקת רכב</v>
          </cell>
          <cell r="C2665">
            <v>389400</v>
          </cell>
          <cell r="D2665">
            <v>725856.22</v>
          </cell>
          <cell r="E2665">
            <v>0</v>
          </cell>
          <cell r="F2665">
            <v>725856.22</v>
          </cell>
          <cell r="G2665">
            <v>-336456.22</v>
          </cell>
          <cell r="H2665">
            <v>186.4</v>
          </cell>
          <cell r="I2665">
            <v>389400</v>
          </cell>
          <cell r="J2665">
            <v>725856.22</v>
          </cell>
        </row>
        <row r="2666">
          <cell r="A2666">
            <v>1781100253</v>
          </cell>
          <cell r="B2666" t="str">
            <v>חברה קבלנית</v>
          </cell>
          <cell r="C2666">
            <v>0</v>
          </cell>
          <cell r="D2666">
            <v>0</v>
          </cell>
          <cell r="E2666">
            <v>0</v>
          </cell>
          <cell r="F2666">
            <v>0</v>
          </cell>
          <cell r="G2666">
            <v>0</v>
          </cell>
          <cell r="H2666">
            <v>0</v>
          </cell>
          <cell r="I2666">
            <v>0</v>
          </cell>
          <cell r="J2666">
            <v>0</v>
          </cell>
        </row>
        <row r="2667">
          <cell r="A2667">
            <v>1781100350</v>
          </cell>
          <cell r="B2667" t="str">
            <v>ליסינג - 132-24-702</v>
          </cell>
          <cell r="C2667">
            <v>48000</v>
          </cell>
          <cell r="D2667">
            <v>47020.91</v>
          </cell>
          <cell r="E2667">
            <v>0</v>
          </cell>
          <cell r="F2667">
            <v>47020.91</v>
          </cell>
          <cell r="G2667">
            <v>979.09</v>
          </cell>
          <cell r="H2667">
            <v>97.96</v>
          </cell>
          <cell r="I2667">
            <v>48000</v>
          </cell>
          <cell r="J2667">
            <v>47020.91</v>
          </cell>
        </row>
        <row r="2668">
          <cell r="A2668">
            <v>1781100351</v>
          </cell>
          <cell r="B2668" t="str">
            <v>הוצאות - 132-24-702</v>
          </cell>
          <cell r="C2668">
            <v>28000</v>
          </cell>
          <cell r="D2668">
            <v>32638.27</v>
          </cell>
          <cell r="E2668">
            <v>0</v>
          </cell>
          <cell r="F2668">
            <v>32638.27</v>
          </cell>
          <cell r="G2668">
            <v>-4638.2700000000004</v>
          </cell>
          <cell r="H2668">
            <v>116.56</v>
          </cell>
          <cell r="I2668">
            <v>28000</v>
          </cell>
          <cell r="J2668">
            <v>32638.27</v>
          </cell>
        </row>
        <row r="2669">
          <cell r="A2669">
            <v>1781100410</v>
          </cell>
          <cell r="B2669" t="str">
            <v>דמי שכירות</v>
          </cell>
          <cell r="C2669">
            <v>256500</v>
          </cell>
          <cell r="D2669">
            <v>275888</v>
          </cell>
          <cell r="E2669">
            <v>0</v>
          </cell>
          <cell r="F2669">
            <v>275888</v>
          </cell>
          <cell r="G2669">
            <v>-19388</v>
          </cell>
          <cell r="H2669">
            <v>107.55</v>
          </cell>
          <cell r="I2669">
            <v>285000</v>
          </cell>
          <cell r="J2669">
            <v>275888</v>
          </cell>
        </row>
        <row r="2670">
          <cell r="A2670">
            <v>1781100420</v>
          </cell>
          <cell r="B2670" t="str">
            <v>כיבוי אש</v>
          </cell>
          <cell r="C2670">
            <v>1170</v>
          </cell>
          <cell r="D2670">
            <v>0</v>
          </cell>
          <cell r="E2670">
            <v>0</v>
          </cell>
          <cell r="F2670">
            <v>0</v>
          </cell>
          <cell r="G2670">
            <v>1170</v>
          </cell>
          <cell r="H2670">
            <v>0</v>
          </cell>
          <cell r="I2670">
            <v>1300</v>
          </cell>
          <cell r="J2670">
            <v>0</v>
          </cell>
        </row>
        <row r="2671">
          <cell r="A2671">
            <v>1781100431</v>
          </cell>
          <cell r="B2671" t="str">
            <v>חשמל</v>
          </cell>
          <cell r="C2671">
            <v>50400</v>
          </cell>
          <cell r="D2671">
            <v>48595.89</v>
          </cell>
          <cell r="E2671">
            <v>0</v>
          </cell>
          <cell r="F2671">
            <v>48595.89</v>
          </cell>
          <cell r="G2671">
            <v>1804.11</v>
          </cell>
          <cell r="H2671">
            <v>96.42</v>
          </cell>
          <cell r="I2671">
            <v>56000</v>
          </cell>
          <cell r="J2671">
            <v>48595.89</v>
          </cell>
        </row>
        <row r="2672">
          <cell r="A2672">
            <v>1781100432</v>
          </cell>
          <cell r="B2672" t="str">
            <v>מים</v>
          </cell>
          <cell r="C2672">
            <v>3690</v>
          </cell>
          <cell r="D2672">
            <v>3600</v>
          </cell>
          <cell r="E2672">
            <v>0</v>
          </cell>
          <cell r="F2672">
            <v>3600</v>
          </cell>
          <cell r="G2672">
            <v>90</v>
          </cell>
          <cell r="H2672">
            <v>97.56</v>
          </cell>
          <cell r="I2672">
            <v>4100</v>
          </cell>
          <cell r="J2672">
            <v>3600</v>
          </cell>
        </row>
        <row r="2673">
          <cell r="A2673">
            <v>1781100433</v>
          </cell>
          <cell r="B2673" t="str">
            <v>חומרי נקיון</v>
          </cell>
          <cell r="C2673">
            <v>9100</v>
          </cell>
          <cell r="D2673">
            <v>8454.0499999999993</v>
          </cell>
          <cell r="E2673">
            <v>0</v>
          </cell>
          <cell r="F2673">
            <v>8454.0499999999993</v>
          </cell>
          <cell r="G2673">
            <v>645.95000000000005</v>
          </cell>
          <cell r="H2673">
            <v>92.9</v>
          </cell>
          <cell r="I2673">
            <v>9100</v>
          </cell>
          <cell r="J2673">
            <v>8454.0499999999993</v>
          </cell>
        </row>
        <row r="2674">
          <cell r="A2674">
            <v>1781100437</v>
          </cell>
          <cell r="B2674" t="str">
            <v>אחזקת אזעקה</v>
          </cell>
          <cell r="C2674">
            <v>3600</v>
          </cell>
          <cell r="D2674">
            <v>2442.96</v>
          </cell>
          <cell r="E2674">
            <v>0</v>
          </cell>
          <cell r="F2674">
            <v>2442.96</v>
          </cell>
          <cell r="G2674">
            <v>1157.04</v>
          </cell>
          <cell r="H2674">
            <v>67.86</v>
          </cell>
          <cell r="I2674">
            <v>4000</v>
          </cell>
          <cell r="J2674">
            <v>2442.96</v>
          </cell>
        </row>
        <row r="2675">
          <cell r="A2675">
            <v>1781100441</v>
          </cell>
          <cell r="B2675" t="str">
            <v>בטוח תאונות אישיות</v>
          </cell>
          <cell r="C2675">
            <v>1080</v>
          </cell>
          <cell r="D2675">
            <v>0</v>
          </cell>
          <cell r="E2675">
            <v>0</v>
          </cell>
          <cell r="F2675">
            <v>0</v>
          </cell>
          <cell r="G2675">
            <v>1080</v>
          </cell>
          <cell r="H2675">
            <v>0</v>
          </cell>
          <cell r="I2675">
            <v>1200</v>
          </cell>
          <cell r="J2675">
            <v>0</v>
          </cell>
        </row>
        <row r="2676">
          <cell r="A2676">
            <v>1781100450</v>
          </cell>
          <cell r="B2676" t="str">
            <v>אחזקת תמי 4</v>
          </cell>
          <cell r="C2676">
            <v>3420</v>
          </cell>
          <cell r="D2676">
            <v>988.3</v>
          </cell>
          <cell r="E2676">
            <v>0</v>
          </cell>
          <cell r="F2676">
            <v>988.3</v>
          </cell>
          <cell r="G2676">
            <v>2431.6999999999998</v>
          </cell>
          <cell r="H2676">
            <v>28.89</v>
          </cell>
          <cell r="I2676">
            <v>3800</v>
          </cell>
          <cell r="J2676">
            <v>988.3</v>
          </cell>
        </row>
        <row r="2677">
          <cell r="A2677">
            <v>1781100470</v>
          </cell>
          <cell r="B2677" t="str">
            <v>אחזקת מכונות משרד</v>
          </cell>
          <cell r="C2677">
            <v>2430</v>
          </cell>
          <cell r="D2677">
            <v>2590.38</v>
          </cell>
          <cell r="E2677">
            <v>0</v>
          </cell>
          <cell r="F2677">
            <v>2590.38</v>
          </cell>
          <cell r="G2677">
            <v>-160.38</v>
          </cell>
          <cell r="H2677">
            <v>106.6</v>
          </cell>
          <cell r="I2677">
            <v>2700</v>
          </cell>
          <cell r="J2677">
            <v>2590.38</v>
          </cell>
        </row>
        <row r="2678">
          <cell r="A2678">
            <v>1781100471</v>
          </cell>
          <cell r="B2678" t="str">
            <v>מכשירי כתיבה</v>
          </cell>
          <cell r="C2678">
            <v>36100</v>
          </cell>
          <cell r="D2678">
            <v>38880.18</v>
          </cell>
          <cell r="E2678">
            <v>468</v>
          </cell>
          <cell r="F2678">
            <v>39348.18</v>
          </cell>
          <cell r="G2678">
            <v>-3248.18</v>
          </cell>
          <cell r="H2678">
            <v>108.99</v>
          </cell>
          <cell r="I2678">
            <v>36100</v>
          </cell>
          <cell r="J2678">
            <v>38880.18</v>
          </cell>
        </row>
        <row r="2679">
          <cell r="A2679">
            <v>1781100492</v>
          </cell>
          <cell r="B2679" t="str">
            <v>השתתפות בעזר 092</v>
          </cell>
          <cell r="C2679">
            <v>261090</v>
          </cell>
          <cell r="D2679">
            <v>280493</v>
          </cell>
          <cell r="E2679">
            <v>0</v>
          </cell>
          <cell r="F2679">
            <v>280493</v>
          </cell>
          <cell r="G2679">
            <v>-19403</v>
          </cell>
          <cell r="H2679">
            <v>107.43</v>
          </cell>
          <cell r="I2679">
            <v>290100</v>
          </cell>
          <cell r="J2679">
            <v>280493</v>
          </cell>
        </row>
        <row r="2680">
          <cell r="A2680">
            <v>1781100511</v>
          </cell>
          <cell r="B2680" t="str">
            <v>אירוח וכיבוד</v>
          </cell>
          <cell r="C2680">
            <v>20250</v>
          </cell>
          <cell r="D2680">
            <v>22033.91</v>
          </cell>
          <cell r="E2680">
            <v>659.64</v>
          </cell>
          <cell r="F2680">
            <v>22693.55</v>
          </cell>
          <cell r="G2680">
            <v>-2443.5500000000002</v>
          </cell>
          <cell r="H2680">
            <v>112.06</v>
          </cell>
          <cell r="I2680">
            <v>22500</v>
          </cell>
          <cell r="J2680">
            <v>22033.91</v>
          </cell>
        </row>
        <row r="2681">
          <cell r="A2681">
            <v>1781100512</v>
          </cell>
          <cell r="B2681" t="str">
            <v>נסיעות ואש"ל</v>
          </cell>
          <cell r="C2681">
            <v>0</v>
          </cell>
          <cell r="D2681">
            <v>0</v>
          </cell>
          <cell r="E2681">
            <v>0</v>
          </cell>
          <cell r="F2681">
            <v>0</v>
          </cell>
          <cell r="G2681">
            <v>0</v>
          </cell>
          <cell r="H2681">
            <v>0</v>
          </cell>
          <cell r="I2681">
            <v>0</v>
          </cell>
          <cell r="J2681">
            <v>0</v>
          </cell>
        </row>
        <row r="2682">
          <cell r="A2682">
            <v>1781100513</v>
          </cell>
          <cell r="B2682" t="str">
            <v>כלכלה ( ארוחות )</v>
          </cell>
          <cell r="C2682">
            <v>0</v>
          </cell>
          <cell r="D2682">
            <v>0</v>
          </cell>
          <cell r="E2682">
            <v>0</v>
          </cell>
          <cell r="F2682">
            <v>0</v>
          </cell>
          <cell r="G2682">
            <v>0</v>
          </cell>
          <cell r="H2682">
            <v>0</v>
          </cell>
          <cell r="I2682">
            <v>0</v>
          </cell>
          <cell r="J2682">
            <v>0</v>
          </cell>
        </row>
        <row r="2683">
          <cell r="A2683">
            <v>1781100516</v>
          </cell>
          <cell r="B2683" t="str">
            <v>כיבוד-ארוע'עירונים</v>
          </cell>
          <cell r="C2683">
            <v>6480</v>
          </cell>
          <cell r="D2683">
            <v>4087.64</v>
          </cell>
          <cell r="E2683">
            <v>310</v>
          </cell>
          <cell r="F2683">
            <v>4397.6400000000003</v>
          </cell>
          <cell r="G2683">
            <v>2082.36</v>
          </cell>
          <cell r="H2683">
            <v>67.86</v>
          </cell>
          <cell r="I2683">
            <v>7200</v>
          </cell>
          <cell r="J2683">
            <v>4087.64</v>
          </cell>
        </row>
        <row r="2684">
          <cell r="A2684">
            <v>1781100522</v>
          </cell>
          <cell r="B2684" t="str">
            <v>ספרים ועיתונים</v>
          </cell>
          <cell r="C2684">
            <v>0</v>
          </cell>
          <cell r="D2684">
            <v>0</v>
          </cell>
          <cell r="E2684">
            <v>0</v>
          </cell>
          <cell r="F2684">
            <v>0</v>
          </cell>
          <cell r="G2684">
            <v>0</v>
          </cell>
          <cell r="H2684">
            <v>0</v>
          </cell>
          <cell r="I2684">
            <v>0</v>
          </cell>
          <cell r="J2684">
            <v>0</v>
          </cell>
        </row>
        <row r="2685">
          <cell r="A2685">
            <v>1781100524</v>
          </cell>
          <cell r="B2685" t="str">
            <v>הכשרת מפקחים עירוניים</v>
          </cell>
          <cell r="C2685">
            <v>0</v>
          </cell>
          <cell r="D2685">
            <v>0</v>
          </cell>
          <cell r="E2685">
            <v>0</v>
          </cell>
          <cell r="F2685">
            <v>0</v>
          </cell>
          <cell r="G2685">
            <v>0</v>
          </cell>
          <cell r="H2685">
            <v>0</v>
          </cell>
          <cell r="I2685">
            <v>0</v>
          </cell>
          <cell r="J2685">
            <v>0</v>
          </cell>
        </row>
        <row r="2686">
          <cell r="A2686">
            <v>1781100544</v>
          </cell>
          <cell r="B2686" t="str">
            <v>הוצאות דאר</v>
          </cell>
          <cell r="C2686">
            <v>55620</v>
          </cell>
          <cell r="D2686">
            <v>1700.55</v>
          </cell>
          <cell r="E2686">
            <v>0</v>
          </cell>
          <cell r="F2686">
            <v>1700.55</v>
          </cell>
          <cell r="G2686">
            <v>53919.45</v>
          </cell>
          <cell r="H2686">
            <v>3.05</v>
          </cell>
          <cell r="I2686">
            <v>61800</v>
          </cell>
          <cell r="J2686">
            <v>1700.55</v>
          </cell>
        </row>
        <row r="2687">
          <cell r="A2687">
            <v>1781100550</v>
          </cell>
          <cell r="B2687" t="str">
            <v>פירסומים</v>
          </cell>
          <cell r="C2687">
            <v>810</v>
          </cell>
          <cell r="D2687">
            <v>618</v>
          </cell>
          <cell r="E2687">
            <v>0</v>
          </cell>
          <cell r="F2687">
            <v>618</v>
          </cell>
          <cell r="G2687">
            <v>192</v>
          </cell>
          <cell r="H2687">
            <v>76.290000000000006</v>
          </cell>
          <cell r="I2687">
            <v>900</v>
          </cell>
          <cell r="J2687">
            <v>618</v>
          </cell>
        </row>
        <row r="2688">
          <cell r="A2688">
            <v>1781100552</v>
          </cell>
          <cell r="B2688" t="str">
            <v>.</v>
          </cell>
          <cell r="C2688">
            <v>0</v>
          </cell>
          <cell r="D2688">
            <v>0</v>
          </cell>
          <cell r="E2688">
            <v>0</v>
          </cell>
          <cell r="F2688">
            <v>0</v>
          </cell>
          <cell r="G2688">
            <v>0</v>
          </cell>
          <cell r="H2688">
            <v>0</v>
          </cell>
          <cell r="I2688">
            <v>0</v>
          </cell>
          <cell r="J2688">
            <v>0</v>
          </cell>
        </row>
        <row r="2689">
          <cell r="A2689">
            <v>1781100561</v>
          </cell>
          <cell r="B2689" t="str">
            <v>שיכפולים</v>
          </cell>
          <cell r="C2689">
            <v>13500</v>
          </cell>
          <cell r="D2689">
            <v>13478</v>
          </cell>
          <cell r="E2689">
            <v>0</v>
          </cell>
          <cell r="F2689">
            <v>13478</v>
          </cell>
          <cell r="G2689">
            <v>22</v>
          </cell>
          <cell r="H2689">
            <v>99.83</v>
          </cell>
          <cell r="I2689">
            <v>13500</v>
          </cell>
          <cell r="J2689">
            <v>13478</v>
          </cell>
        </row>
        <row r="2690">
          <cell r="A2690">
            <v>1781100562</v>
          </cell>
          <cell r="B2690" t="str">
            <v>הדפסות</v>
          </cell>
          <cell r="C2690">
            <v>18100</v>
          </cell>
          <cell r="D2690">
            <v>18169.099999999999</v>
          </cell>
          <cell r="E2690">
            <v>0</v>
          </cell>
          <cell r="F2690">
            <v>18169.099999999999</v>
          </cell>
          <cell r="G2690">
            <v>-69.099999999999994</v>
          </cell>
          <cell r="H2690">
            <v>100.38</v>
          </cell>
          <cell r="I2690">
            <v>18100</v>
          </cell>
          <cell r="J2690">
            <v>18169.099999999999</v>
          </cell>
        </row>
        <row r="2691">
          <cell r="A2691">
            <v>1781100565</v>
          </cell>
          <cell r="B2691" t="str">
            <v>ציוד לעררי חניה</v>
          </cell>
          <cell r="C2691">
            <v>31500</v>
          </cell>
          <cell r="D2691">
            <v>28886.87</v>
          </cell>
          <cell r="E2691">
            <v>639.99</v>
          </cell>
          <cell r="F2691">
            <v>29526.86</v>
          </cell>
          <cell r="G2691">
            <v>1973.14</v>
          </cell>
          <cell r="H2691">
            <v>93.73</v>
          </cell>
          <cell r="I2691">
            <v>31500</v>
          </cell>
          <cell r="J2691">
            <v>28886.87</v>
          </cell>
        </row>
        <row r="2692">
          <cell r="A2692">
            <v>1781100570</v>
          </cell>
          <cell r="B2692" t="str">
            <v>עיבוד נתונים</v>
          </cell>
          <cell r="C2692">
            <v>1620</v>
          </cell>
          <cell r="D2692">
            <v>0</v>
          </cell>
          <cell r="E2692">
            <v>0</v>
          </cell>
          <cell r="F2692">
            <v>0</v>
          </cell>
          <cell r="G2692">
            <v>1620</v>
          </cell>
          <cell r="H2692">
            <v>0</v>
          </cell>
          <cell r="I2692">
            <v>1800</v>
          </cell>
          <cell r="J2692">
            <v>0</v>
          </cell>
        </row>
        <row r="2693">
          <cell r="A2693">
            <v>1781100571</v>
          </cell>
          <cell r="B2693" t="str">
            <v>מיכון וענ"א</v>
          </cell>
          <cell r="C2693">
            <v>318690</v>
          </cell>
          <cell r="D2693">
            <v>354100</v>
          </cell>
          <cell r="E2693">
            <v>0</v>
          </cell>
          <cell r="F2693">
            <v>354100</v>
          </cell>
          <cell r="G2693">
            <v>-35410</v>
          </cell>
          <cell r="H2693">
            <v>111.11</v>
          </cell>
          <cell r="I2693">
            <v>354100</v>
          </cell>
          <cell r="J2693">
            <v>354100</v>
          </cell>
        </row>
        <row r="2694">
          <cell r="A2694">
            <v>1781100580</v>
          </cell>
          <cell r="B2694" t="str">
            <v>שמאות ומדידות</v>
          </cell>
          <cell r="C2694">
            <v>8550</v>
          </cell>
          <cell r="D2694">
            <v>2822</v>
          </cell>
          <cell r="E2694">
            <v>0</v>
          </cell>
          <cell r="F2694">
            <v>2822</v>
          </cell>
          <cell r="G2694">
            <v>5728</v>
          </cell>
          <cell r="H2694">
            <v>33</v>
          </cell>
          <cell r="I2694">
            <v>9500</v>
          </cell>
          <cell r="J2694">
            <v>2822</v>
          </cell>
        </row>
        <row r="2695">
          <cell r="A2695">
            <v>1781100581</v>
          </cell>
          <cell r="B2695" t="str">
            <v>הוצאות משפטיות</v>
          </cell>
          <cell r="C2695">
            <v>0</v>
          </cell>
          <cell r="D2695">
            <v>0</v>
          </cell>
          <cell r="E2695">
            <v>0</v>
          </cell>
          <cell r="F2695">
            <v>0</v>
          </cell>
          <cell r="G2695">
            <v>0</v>
          </cell>
          <cell r="H2695">
            <v>0</v>
          </cell>
          <cell r="I2695">
            <v>0</v>
          </cell>
          <cell r="J2695">
            <v>0</v>
          </cell>
        </row>
        <row r="2696">
          <cell r="A2696">
            <v>1781100596</v>
          </cell>
          <cell r="B2696" t="str">
            <v>השתתפות בעזר 096</v>
          </cell>
          <cell r="C2696">
            <v>747450</v>
          </cell>
          <cell r="D2696">
            <v>870674.3</v>
          </cell>
          <cell r="E2696">
            <v>0</v>
          </cell>
          <cell r="F2696">
            <v>870674.3</v>
          </cell>
          <cell r="G2696">
            <v>-123224.3</v>
          </cell>
          <cell r="H2696">
            <v>116.48</v>
          </cell>
          <cell r="I2696">
            <v>830500</v>
          </cell>
          <cell r="J2696">
            <v>870674.3</v>
          </cell>
        </row>
        <row r="2697">
          <cell r="A2697">
            <v>1781100715</v>
          </cell>
          <cell r="B2697" t="str">
            <v>עבודות קבלניות-רכב</v>
          </cell>
          <cell r="C2697">
            <v>0</v>
          </cell>
          <cell r="D2697">
            <v>0</v>
          </cell>
          <cell r="E2697">
            <v>0</v>
          </cell>
          <cell r="F2697">
            <v>0</v>
          </cell>
          <cell r="G2697">
            <v>0</v>
          </cell>
          <cell r="H2697">
            <v>0</v>
          </cell>
          <cell r="I2697">
            <v>0</v>
          </cell>
          <cell r="J2697">
            <v>0</v>
          </cell>
        </row>
        <row r="2698">
          <cell r="A2698">
            <v>1781100722</v>
          </cell>
          <cell r="B2698" t="str">
            <v>חמרים-תחזוקה עצמית</v>
          </cell>
          <cell r="C2698">
            <v>3600</v>
          </cell>
          <cell r="D2698">
            <v>2778.36</v>
          </cell>
          <cell r="E2698">
            <v>500</v>
          </cell>
          <cell r="F2698">
            <v>3278.36</v>
          </cell>
          <cell r="G2698">
            <v>321.64</v>
          </cell>
          <cell r="H2698">
            <v>91.06</v>
          </cell>
          <cell r="I2698">
            <v>3600</v>
          </cell>
          <cell r="J2698">
            <v>2778.36</v>
          </cell>
        </row>
        <row r="2699">
          <cell r="A2699">
            <v>1781100735</v>
          </cell>
          <cell r="B2699" t="str">
            <v>ליסינג</v>
          </cell>
          <cell r="C2699">
            <v>333000</v>
          </cell>
          <cell r="D2699">
            <v>340107.93</v>
          </cell>
          <cell r="E2699">
            <v>0</v>
          </cell>
          <cell r="F2699">
            <v>340107.93</v>
          </cell>
          <cell r="G2699">
            <v>-7107.93</v>
          </cell>
          <cell r="H2699">
            <v>102.13</v>
          </cell>
          <cell r="I2699">
            <v>370000</v>
          </cell>
          <cell r="J2699">
            <v>340107.93</v>
          </cell>
        </row>
        <row r="2700">
          <cell r="A2700">
            <v>1781100736</v>
          </cell>
          <cell r="B2700" t="str">
            <v>ליסינג סיירת "שקמה"</v>
          </cell>
          <cell r="C2700">
            <v>0</v>
          </cell>
          <cell r="D2700">
            <v>0</v>
          </cell>
          <cell r="E2700">
            <v>0</v>
          </cell>
          <cell r="F2700">
            <v>0</v>
          </cell>
          <cell r="G2700">
            <v>0</v>
          </cell>
          <cell r="H2700">
            <v>0</v>
          </cell>
          <cell r="I2700">
            <v>0</v>
          </cell>
          <cell r="J2700">
            <v>0</v>
          </cell>
        </row>
        <row r="2701">
          <cell r="A2701">
            <v>1781100737</v>
          </cell>
          <cell r="B2701" t="str">
            <v>שכירות רכב לימים גשומים</v>
          </cell>
          <cell r="C2701">
            <v>2610</v>
          </cell>
          <cell r="D2701">
            <v>0</v>
          </cell>
          <cell r="E2701">
            <v>242</v>
          </cell>
          <cell r="F2701">
            <v>242</v>
          </cell>
          <cell r="G2701">
            <v>2368</v>
          </cell>
          <cell r="H2701">
            <v>9.27</v>
          </cell>
          <cell r="I2701">
            <v>2900</v>
          </cell>
          <cell r="J2701">
            <v>0</v>
          </cell>
        </row>
        <row r="2702">
          <cell r="A2702">
            <v>1781100744</v>
          </cell>
          <cell r="B2702" t="str">
            <v>מדים וציוד אישי</v>
          </cell>
          <cell r="C2702">
            <v>99300</v>
          </cell>
          <cell r="D2702">
            <v>86070.399999999994</v>
          </cell>
          <cell r="E2702">
            <v>8845.2000000000007</v>
          </cell>
          <cell r="F2702">
            <v>94915.6</v>
          </cell>
          <cell r="G2702">
            <v>4384.3999999999996</v>
          </cell>
          <cell r="H2702">
            <v>95.58</v>
          </cell>
          <cell r="I2702">
            <v>99300</v>
          </cell>
          <cell r="J2702">
            <v>86070.399999999994</v>
          </cell>
        </row>
        <row r="2703">
          <cell r="A2703">
            <v>1781100751</v>
          </cell>
          <cell r="B2703" t="str">
            <v>עבודות קבלניות</v>
          </cell>
          <cell r="C2703">
            <v>3700</v>
          </cell>
          <cell r="D2703">
            <v>3482</v>
          </cell>
          <cell r="E2703">
            <v>0</v>
          </cell>
          <cell r="F2703">
            <v>3482</v>
          </cell>
          <cell r="G2703">
            <v>218</v>
          </cell>
          <cell r="H2703">
            <v>94.1</v>
          </cell>
          <cell r="I2703">
            <v>3700</v>
          </cell>
          <cell r="J2703">
            <v>3482</v>
          </cell>
        </row>
        <row r="2704">
          <cell r="A2704">
            <v>1781100752</v>
          </cell>
          <cell r="B2704" t="str">
            <v>נקיון בקבלנות</v>
          </cell>
          <cell r="C2704">
            <v>84150</v>
          </cell>
          <cell r="D2704">
            <v>144135.46</v>
          </cell>
          <cell r="E2704">
            <v>0</v>
          </cell>
          <cell r="F2704">
            <v>144135.46</v>
          </cell>
          <cell r="G2704">
            <v>-59985.46</v>
          </cell>
          <cell r="H2704">
            <v>171.28</v>
          </cell>
          <cell r="I2704">
            <v>93500</v>
          </cell>
          <cell r="J2704">
            <v>144135.46</v>
          </cell>
        </row>
        <row r="2705">
          <cell r="A2705">
            <v>1781100756</v>
          </cell>
          <cell r="B2705" t="str">
            <v>שמירה בקבלנות</v>
          </cell>
          <cell r="C2705">
            <v>0</v>
          </cell>
          <cell r="D2705">
            <v>0</v>
          </cell>
          <cell r="E2705">
            <v>0</v>
          </cell>
          <cell r="F2705">
            <v>0</v>
          </cell>
          <cell r="G2705">
            <v>0</v>
          </cell>
          <cell r="H2705">
            <v>0</v>
          </cell>
          <cell r="I2705">
            <v>0</v>
          </cell>
          <cell r="J2705">
            <v>0</v>
          </cell>
        </row>
        <row r="2706">
          <cell r="A2706">
            <v>1781100757</v>
          </cell>
          <cell r="B2706" t="str">
            <v>אכיפת גביה/דוחות שונים</v>
          </cell>
          <cell r="C2706">
            <v>90000</v>
          </cell>
          <cell r="D2706">
            <v>0</v>
          </cell>
          <cell r="E2706">
            <v>0</v>
          </cell>
          <cell r="F2706">
            <v>0</v>
          </cell>
          <cell r="G2706">
            <v>90000</v>
          </cell>
          <cell r="H2706">
            <v>0</v>
          </cell>
          <cell r="I2706">
            <v>100000</v>
          </cell>
          <cell r="J2706">
            <v>0</v>
          </cell>
        </row>
        <row r="2707">
          <cell r="A2707">
            <v>1781100759</v>
          </cell>
          <cell r="B2707" t="str">
            <v>גרירות</v>
          </cell>
          <cell r="C2707">
            <v>76950</v>
          </cell>
          <cell r="D2707">
            <v>41977</v>
          </cell>
          <cell r="E2707">
            <v>0</v>
          </cell>
          <cell r="F2707">
            <v>41977</v>
          </cell>
          <cell r="G2707">
            <v>34973</v>
          </cell>
          <cell r="H2707">
            <v>54.55</v>
          </cell>
          <cell r="I2707">
            <v>85500</v>
          </cell>
          <cell r="J2707">
            <v>41977</v>
          </cell>
        </row>
        <row r="2708">
          <cell r="A2708">
            <v>1781100780</v>
          </cell>
          <cell r="B2708" t="str">
            <v>פעולות מיוחדות</v>
          </cell>
          <cell r="C2708">
            <v>20250</v>
          </cell>
          <cell r="D2708">
            <v>19069.25</v>
          </cell>
          <cell r="E2708">
            <v>0</v>
          </cell>
          <cell r="F2708">
            <v>19069.25</v>
          </cell>
          <cell r="G2708">
            <v>1180.75</v>
          </cell>
          <cell r="H2708">
            <v>94.16</v>
          </cell>
          <cell r="I2708">
            <v>22500</v>
          </cell>
          <cell r="J2708">
            <v>19069.25</v>
          </cell>
        </row>
        <row r="2709">
          <cell r="A2709">
            <v>1781100781</v>
          </cell>
          <cell r="B2709" t="str">
            <v>פעילויות שונות</v>
          </cell>
          <cell r="C2709">
            <v>0</v>
          </cell>
          <cell r="D2709">
            <v>0</v>
          </cell>
          <cell r="E2709">
            <v>0</v>
          </cell>
          <cell r="F2709">
            <v>0</v>
          </cell>
          <cell r="G2709">
            <v>0</v>
          </cell>
          <cell r="H2709">
            <v>0</v>
          </cell>
          <cell r="I2709">
            <v>0</v>
          </cell>
          <cell r="J2709">
            <v>0</v>
          </cell>
        </row>
        <row r="2710">
          <cell r="A2710">
            <v>1781100782</v>
          </cell>
          <cell r="B2710" t="str">
            <v>הפעלת סיירת "שקמה"</v>
          </cell>
          <cell r="C2710">
            <v>0</v>
          </cell>
          <cell r="D2710">
            <v>0</v>
          </cell>
          <cell r="E2710">
            <v>0</v>
          </cell>
          <cell r="F2710">
            <v>0</v>
          </cell>
          <cell r="G2710">
            <v>0</v>
          </cell>
          <cell r="H2710">
            <v>0</v>
          </cell>
          <cell r="I2710">
            <v>0</v>
          </cell>
          <cell r="J2710">
            <v>0</v>
          </cell>
        </row>
        <row r="2711">
          <cell r="A2711">
            <v>1781100789</v>
          </cell>
          <cell r="B2711" t="str">
            <v>כביסה</v>
          </cell>
          <cell r="C2711">
            <v>1440</v>
          </cell>
          <cell r="D2711">
            <v>0</v>
          </cell>
          <cell r="E2711">
            <v>0</v>
          </cell>
          <cell r="F2711">
            <v>0</v>
          </cell>
          <cell r="G2711">
            <v>1440</v>
          </cell>
          <cell r="H2711">
            <v>0</v>
          </cell>
          <cell r="I2711">
            <v>1600</v>
          </cell>
          <cell r="J2711">
            <v>0</v>
          </cell>
        </row>
        <row r="2712">
          <cell r="A2712">
            <v>1781100794</v>
          </cell>
          <cell r="B2712" t="str">
            <v>השתתפות בעזר 094</v>
          </cell>
          <cell r="C2712">
            <v>27180</v>
          </cell>
          <cell r="D2712">
            <v>33574</v>
          </cell>
          <cell r="E2712">
            <v>0</v>
          </cell>
          <cell r="F2712">
            <v>33574</v>
          </cell>
          <cell r="G2712">
            <v>-6394</v>
          </cell>
          <cell r="H2712">
            <v>123.52</v>
          </cell>
          <cell r="I2712">
            <v>30200</v>
          </cell>
          <cell r="J2712">
            <v>33574</v>
          </cell>
        </row>
        <row r="2713">
          <cell r="A2713">
            <v>1781100900</v>
          </cell>
          <cell r="B2713" t="str">
            <v>הוצאות חד פעמיות</v>
          </cell>
          <cell r="C2713">
            <v>0</v>
          </cell>
          <cell r="D2713">
            <v>0</v>
          </cell>
          <cell r="E2713">
            <v>0</v>
          </cell>
          <cell r="F2713">
            <v>0</v>
          </cell>
          <cell r="G2713">
            <v>0</v>
          </cell>
          <cell r="H2713">
            <v>0</v>
          </cell>
          <cell r="I2713">
            <v>0</v>
          </cell>
          <cell r="J2713">
            <v>0</v>
          </cell>
        </row>
        <row r="2714">
          <cell r="A2714">
            <v>1781100932</v>
          </cell>
          <cell r="B2714" t="str">
            <v>רכישות חד-פעמיות</v>
          </cell>
          <cell r="C2714">
            <v>14400</v>
          </cell>
          <cell r="D2714">
            <v>14236.44</v>
          </cell>
          <cell r="E2714">
            <v>0</v>
          </cell>
          <cell r="F2714">
            <v>14236.44</v>
          </cell>
          <cell r="G2714">
            <v>163.56</v>
          </cell>
          <cell r="H2714">
            <v>98.86</v>
          </cell>
          <cell r="I2714">
            <v>14400</v>
          </cell>
          <cell r="J2714">
            <v>14236.44</v>
          </cell>
        </row>
        <row r="2715">
          <cell r="A2715">
            <v>1781200541</v>
          </cell>
          <cell r="B2715" t="str">
            <v>משלוחים</v>
          </cell>
          <cell r="C2715">
            <v>470250</v>
          </cell>
          <cell r="D2715">
            <v>428590.94</v>
          </cell>
          <cell r="E2715">
            <v>0</v>
          </cell>
          <cell r="F2715">
            <v>428590.94</v>
          </cell>
          <cell r="G2715">
            <v>41659.06</v>
          </cell>
          <cell r="H2715">
            <v>91.14</v>
          </cell>
          <cell r="I2715">
            <v>522500</v>
          </cell>
          <cell r="J2715">
            <v>428590.94</v>
          </cell>
        </row>
        <row r="2716">
          <cell r="A2716">
            <v>1781200542</v>
          </cell>
          <cell r="B2716" t="str">
            <v>עררים-תשובה שלילית</v>
          </cell>
          <cell r="C2716">
            <v>111150</v>
          </cell>
          <cell r="D2716">
            <v>0</v>
          </cell>
          <cell r="E2716">
            <v>0</v>
          </cell>
          <cell r="F2716">
            <v>0</v>
          </cell>
          <cell r="G2716">
            <v>111150</v>
          </cell>
          <cell r="H2716">
            <v>0</v>
          </cell>
          <cell r="I2716">
            <v>123500</v>
          </cell>
          <cell r="J2716">
            <v>0</v>
          </cell>
        </row>
        <row r="2717">
          <cell r="A2717">
            <v>1781200544</v>
          </cell>
          <cell r="B2717" t="str">
            <v>הוצאות דאר</v>
          </cell>
          <cell r="C2717">
            <v>34200</v>
          </cell>
          <cell r="D2717">
            <v>9843.61</v>
          </cell>
          <cell r="E2717">
            <v>0</v>
          </cell>
          <cell r="F2717">
            <v>9843.61</v>
          </cell>
          <cell r="G2717">
            <v>24356.39</v>
          </cell>
          <cell r="H2717">
            <v>28.78</v>
          </cell>
          <cell r="I2717">
            <v>38000</v>
          </cell>
          <cell r="J2717">
            <v>9843.61</v>
          </cell>
        </row>
        <row r="2718">
          <cell r="A2718">
            <v>1781200561</v>
          </cell>
          <cell r="B2718" t="str">
            <v>שיכפולים</v>
          </cell>
          <cell r="C2718">
            <v>360</v>
          </cell>
          <cell r="D2718">
            <v>1299</v>
          </cell>
          <cell r="E2718">
            <v>0</v>
          </cell>
          <cell r="F2718">
            <v>1299</v>
          </cell>
          <cell r="G2718">
            <v>-939</v>
          </cell>
          <cell r="H2718">
            <v>360.83</v>
          </cell>
          <cell r="I2718">
            <v>400</v>
          </cell>
          <cell r="J2718">
            <v>1299</v>
          </cell>
        </row>
        <row r="2719">
          <cell r="A2719">
            <v>1781200562</v>
          </cell>
          <cell r="B2719" t="str">
            <v>הדפסות</v>
          </cell>
          <cell r="C2719">
            <v>23940</v>
          </cell>
          <cell r="D2719">
            <v>15422.08</v>
          </cell>
          <cell r="E2719">
            <v>0</v>
          </cell>
          <cell r="F2719">
            <v>15422.08</v>
          </cell>
          <cell r="G2719">
            <v>8517.92</v>
          </cell>
          <cell r="H2719">
            <v>64.41</v>
          </cell>
          <cell r="I2719">
            <v>26600</v>
          </cell>
          <cell r="J2719">
            <v>15422.08</v>
          </cell>
        </row>
        <row r="2720">
          <cell r="A2720">
            <v>1781200570</v>
          </cell>
          <cell r="B2720" t="str">
            <v>עיבוד נתונים</v>
          </cell>
          <cell r="C2720">
            <v>282150</v>
          </cell>
          <cell r="D2720">
            <v>523792.79</v>
          </cell>
          <cell r="E2720">
            <v>0</v>
          </cell>
          <cell r="F2720">
            <v>523792.79</v>
          </cell>
          <cell r="G2720">
            <v>-241642.79</v>
          </cell>
          <cell r="H2720">
            <v>185.64</v>
          </cell>
          <cell r="I2720">
            <v>313500</v>
          </cell>
          <cell r="J2720">
            <v>523792.79</v>
          </cell>
        </row>
        <row r="2721">
          <cell r="A2721">
            <v>1781200758</v>
          </cell>
          <cell r="B2721" t="str">
            <v>מסופוני חנייה</v>
          </cell>
          <cell r="C2721">
            <v>347850</v>
          </cell>
          <cell r="D2721">
            <v>287574.64</v>
          </cell>
          <cell r="E2721">
            <v>0</v>
          </cell>
          <cell r="F2721">
            <v>287574.64</v>
          </cell>
          <cell r="G2721">
            <v>60275.360000000001</v>
          </cell>
          <cell r="H2721">
            <v>82.67</v>
          </cell>
          <cell r="I2721">
            <v>386500</v>
          </cell>
          <cell r="J2721">
            <v>287574.64</v>
          </cell>
        </row>
        <row r="2722">
          <cell r="A2722">
            <v>1781200780</v>
          </cell>
          <cell r="B2722" t="str">
            <v>ניהול עררי חניה</v>
          </cell>
          <cell r="C2722">
            <v>24390</v>
          </cell>
          <cell r="D2722">
            <v>598</v>
          </cell>
          <cell r="E2722">
            <v>0</v>
          </cell>
          <cell r="F2722">
            <v>598</v>
          </cell>
          <cell r="G2722">
            <v>23792</v>
          </cell>
          <cell r="H2722">
            <v>2.4500000000000002</v>
          </cell>
          <cell r="I2722">
            <v>27100</v>
          </cell>
          <cell r="J2722">
            <v>598</v>
          </cell>
        </row>
        <row r="2723">
          <cell r="A2723">
            <v>1781300119</v>
          </cell>
          <cell r="B2723" t="str">
            <v>השכר הקובע-צוברת</v>
          </cell>
          <cell r="C2723">
            <v>4124500</v>
          </cell>
          <cell r="D2723">
            <v>3732305.25</v>
          </cell>
          <cell r="E2723">
            <v>0</v>
          </cell>
          <cell r="F2723">
            <v>3732305.25</v>
          </cell>
          <cell r="G2723">
            <v>392194.75</v>
          </cell>
          <cell r="H2723">
            <v>90.49</v>
          </cell>
          <cell r="I2723">
            <v>4124500</v>
          </cell>
          <cell r="J2723">
            <v>3732305.25</v>
          </cell>
        </row>
        <row r="2724">
          <cell r="A2724">
            <v>1781300122</v>
          </cell>
          <cell r="B2724" t="str">
            <v>ביגוד</v>
          </cell>
          <cell r="C2724">
            <v>5000</v>
          </cell>
          <cell r="D2724">
            <v>7680</v>
          </cell>
          <cell r="E2724">
            <v>0</v>
          </cell>
          <cell r="F2724">
            <v>7680</v>
          </cell>
          <cell r="G2724">
            <v>-2680</v>
          </cell>
          <cell r="H2724">
            <v>153.6</v>
          </cell>
          <cell r="I2724">
            <v>5000</v>
          </cell>
          <cell r="J2724">
            <v>7680</v>
          </cell>
        </row>
        <row r="2725">
          <cell r="A2725">
            <v>1781300126</v>
          </cell>
          <cell r="B2725" t="str">
            <v>דמי הבראה</v>
          </cell>
          <cell r="C2725">
            <v>120000</v>
          </cell>
          <cell r="D2725">
            <v>118013.47</v>
          </cell>
          <cell r="E2725">
            <v>0</v>
          </cell>
          <cell r="F2725">
            <v>118013.47</v>
          </cell>
          <cell r="G2725">
            <v>1986.53</v>
          </cell>
          <cell r="H2725">
            <v>98.34</v>
          </cell>
          <cell r="I2725">
            <v>120000</v>
          </cell>
          <cell r="J2725">
            <v>118013.47</v>
          </cell>
        </row>
        <row r="2726">
          <cell r="A2726">
            <v>1781300130</v>
          </cell>
          <cell r="B2726" t="str">
            <v>שעות נוספות</v>
          </cell>
          <cell r="C2726">
            <v>1350000</v>
          </cell>
          <cell r="D2726">
            <v>999990.78</v>
          </cell>
          <cell r="E2726">
            <v>0</v>
          </cell>
          <cell r="F2726">
            <v>999990.78</v>
          </cell>
          <cell r="G2726">
            <v>350009.22</v>
          </cell>
          <cell r="H2726">
            <v>74.069999999999993</v>
          </cell>
          <cell r="I2726">
            <v>1350000</v>
          </cell>
          <cell r="J2726">
            <v>999990.78</v>
          </cell>
        </row>
        <row r="2727">
          <cell r="A2727">
            <v>1781300140</v>
          </cell>
          <cell r="B2727" t="str">
            <v>השתתפות באחזקת רכב</v>
          </cell>
          <cell r="C2727">
            <v>120000</v>
          </cell>
          <cell r="D2727">
            <v>337428.88</v>
          </cell>
          <cell r="E2727">
            <v>0</v>
          </cell>
          <cell r="F2727">
            <v>337428.88</v>
          </cell>
          <cell r="G2727">
            <v>-217428.88</v>
          </cell>
          <cell r="H2727">
            <v>281.19</v>
          </cell>
          <cell r="I2727">
            <v>120000</v>
          </cell>
          <cell r="J2727">
            <v>337428.88</v>
          </cell>
        </row>
        <row r="2728">
          <cell r="A2728">
            <v>1781300350</v>
          </cell>
          <cell r="B2728" t="str">
            <v>ליסינג - 829-46-501</v>
          </cell>
          <cell r="C2728">
            <v>55000</v>
          </cell>
          <cell r="D2728">
            <v>40918.21</v>
          </cell>
          <cell r="E2728">
            <v>0</v>
          </cell>
          <cell r="F2728">
            <v>40918.21</v>
          </cell>
          <cell r="G2728">
            <v>14081.79</v>
          </cell>
          <cell r="H2728">
            <v>74.39</v>
          </cell>
          <cell r="I2728">
            <v>55000</v>
          </cell>
          <cell r="J2728">
            <v>40918.21</v>
          </cell>
        </row>
        <row r="2729">
          <cell r="A2729">
            <v>1781300351</v>
          </cell>
          <cell r="B2729" t="str">
            <v>הוצאות - 829-46-501</v>
          </cell>
          <cell r="C2729">
            <v>28000</v>
          </cell>
          <cell r="D2729">
            <v>25244.639999999999</v>
          </cell>
          <cell r="E2729">
            <v>0</v>
          </cell>
          <cell r="F2729">
            <v>25244.639999999999</v>
          </cell>
          <cell r="G2729">
            <v>2755.36</v>
          </cell>
          <cell r="H2729">
            <v>90.15</v>
          </cell>
          <cell r="I2729">
            <v>28000</v>
          </cell>
          <cell r="J2729">
            <v>25244.639999999999</v>
          </cell>
        </row>
        <row r="2730">
          <cell r="A2730">
            <v>1781300410</v>
          </cell>
          <cell r="B2730" t="str">
            <v>דמי שכירות</v>
          </cell>
          <cell r="C2730">
            <v>180000</v>
          </cell>
          <cell r="D2730">
            <v>223344</v>
          </cell>
          <cell r="E2730">
            <v>0</v>
          </cell>
          <cell r="F2730">
            <v>223344</v>
          </cell>
          <cell r="G2730">
            <v>-43344</v>
          </cell>
          <cell r="H2730">
            <v>124.08</v>
          </cell>
          <cell r="I2730">
            <v>200000</v>
          </cell>
          <cell r="J2730">
            <v>223344</v>
          </cell>
        </row>
        <row r="2731">
          <cell r="A2731">
            <v>1781300431</v>
          </cell>
          <cell r="B2731" t="str">
            <v>חשמל</v>
          </cell>
          <cell r="C2731">
            <v>32400</v>
          </cell>
          <cell r="D2731">
            <v>25877</v>
          </cell>
          <cell r="E2731">
            <v>0</v>
          </cell>
          <cell r="F2731">
            <v>25877</v>
          </cell>
          <cell r="G2731">
            <v>6523</v>
          </cell>
          <cell r="H2731">
            <v>79.86</v>
          </cell>
          <cell r="I2731">
            <v>36000</v>
          </cell>
          <cell r="J2731">
            <v>25877</v>
          </cell>
        </row>
        <row r="2732">
          <cell r="A2732">
            <v>1781300432</v>
          </cell>
          <cell r="B2732" t="str">
            <v>מים</v>
          </cell>
          <cell r="C2732">
            <v>1980</v>
          </cell>
          <cell r="D2732">
            <v>1265</v>
          </cell>
          <cell r="E2732">
            <v>0</v>
          </cell>
          <cell r="F2732">
            <v>1265</v>
          </cell>
          <cell r="G2732">
            <v>715</v>
          </cell>
          <cell r="H2732">
            <v>63.88</v>
          </cell>
          <cell r="I2732">
            <v>2200</v>
          </cell>
          <cell r="J2732">
            <v>1265</v>
          </cell>
        </row>
        <row r="2733">
          <cell r="A2733">
            <v>1781300433</v>
          </cell>
          <cell r="B2733" t="str">
            <v>חומרי נקיון</v>
          </cell>
          <cell r="C2733">
            <v>6030</v>
          </cell>
          <cell r="D2733">
            <v>6015.28</v>
          </cell>
          <cell r="E2733">
            <v>0</v>
          </cell>
          <cell r="F2733">
            <v>6015.28</v>
          </cell>
          <cell r="G2733">
            <v>14.72</v>
          </cell>
          <cell r="H2733">
            <v>99.75</v>
          </cell>
          <cell r="I2733">
            <v>6700</v>
          </cell>
          <cell r="J2733">
            <v>6015.28</v>
          </cell>
        </row>
        <row r="2734">
          <cell r="A2734">
            <v>1781300437</v>
          </cell>
          <cell r="B2734" t="str">
            <v>אחזקת אזעקה</v>
          </cell>
          <cell r="C2734">
            <v>1260</v>
          </cell>
          <cell r="D2734">
            <v>407.16</v>
          </cell>
          <cell r="E2734">
            <v>0</v>
          </cell>
          <cell r="F2734">
            <v>407.16</v>
          </cell>
          <cell r="G2734">
            <v>852.84</v>
          </cell>
          <cell r="H2734">
            <v>32.31</v>
          </cell>
          <cell r="I2734">
            <v>1400</v>
          </cell>
          <cell r="J2734">
            <v>407.16</v>
          </cell>
        </row>
        <row r="2735">
          <cell r="A2735">
            <v>1781300439</v>
          </cell>
          <cell r="B2735" t="str">
            <v>אגרת רישיון נשק</v>
          </cell>
          <cell r="C2735">
            <v>3600</v>
          </cell>
          <cell r="D2735">
            <v>0</v>
          </cell>
          <cell r="E2735">
            <v>0</v>
          </cell>
          <cell r="F2735">
            <v>0</v>
          </cell>
          <cell r="G2735">
            <v>3600</v>
          </cell>
          <cell r="H2735">
            <v>0</v>
          </cell>
          <cell r="I2735">
            <v>4000</v>
          </cell>
          <cell r="J2735">
            <v>0</v>
          </cell>
        </row>
        <row r="2736">
          <cell r="A2736">
            <v>1781300441</v>
          </cell>
          <cell r="B2736" t="str">
            <v>ביטוח קטנועים</v>
          </cell>
          <cell r="C2736">
            <v>45000</v>
          </cell>
          <cell r="D2736">
            <v>48308</v>
          </cell>
          <cell r="E2736">
            <v>0</v>
          </cell>
          <cell r="F2736">
            <v>48308</v>
          </cell>
          <cell r="G2736">
            <v>-3308</v>
          </cell>
          <cell r="H2736">
            <v>107.35</v>
          </cell>
          <cell r="I2736">
            <v>50000</v>
          </cell>
          <cell r="J2736">
            <v>48308</v>
          </cell>
        </row>
        <row r="2737">
          <cell r="A2737">
            <v>1781300445</v>
          </cell>
          <cell r="B2737" t="str">
            <v>ביטוח מפקחים</v>
          </cell>
          <cell r="C2737">
            <v>42300</v>
          </cell>
          <cell r="D2737">
            <v>0</v>
          </cell>
          <cell r="E2737">
            <v>0</v>
          </cell>
          <cell r="F2737">
            <v>0</v>
          </cell>
          <cell r="G2737">
            <v>42300</v>
          </cell>
          <cell r="H2737">
            <v>0</v>
          </cell>
          <cell r="I2737">
            <v>47000</v>
          </cell>
          <cell r="J2737">
            <v>0</v>
          </cell>
        </row>
        <row r="2738">
          <cell r="A2738">
            <v>1781300450</v>
          </cell>
          <cell r="B2738" t="str">
            <v>אחזקת תמי 4</v>
          </cell>
          <cell r="C2738">
            <v>1800</v>
          </cell>
          <cell r="D2738">
            <v>0</v>
          </cell>
          <cell r="E2738">
            <v>0</v>
          </cell>
          <cell r="F2738">
            <v>0</v>
          </cell>
          <cell r="G2738">
            <v>1800</v>
          </cell>
          <cell r="H2738">
            <v>0</v>
          </cell>
          <cell r="I2738">
            <v>2000</v>
          </cell>
          <cell r="J2738">
            <v>0</v>
          </cell>
        </row>
        <row r="2739">
          <cell r="A2739">
            <v>1781300470</v>
          </cell>
          <cell r="B2739" t="str">
            <v>אחזקת מכונות משרד</v>
          </cell>
          <cell r="C2739">
            <v>1530</v>
          </cell>
          <cell r="D2739">
            <v>1151.06</v>
          </cell>
          <cell r="E2739">
            <v>0</v>
          </cell>
          <cell r="F2739">
            <v>1151.06</v>
          </cell>
          <cell r="G2739">
            <v>378.94</v>
          </cell>
          <cell r="H2739">
            <v>75.23</v>
          </cell>
          <cell r="I2739">
            <v>1700</v>
          </cell>
          <cell r="J2739">
            <v>1151.06</v>
          </cell>
        </row>
        <row r="2740">
          <cell r="A2740">
            <v>1781300471</v>
          </cell>
          <cell r="B2740" t="str">
            <v>מכשירי כתיבה</v>
          </cell>
          <cell r="C2740">
            <v>17100</v>
          </cell>
          <cell r="D2740">
            <v>17167.36</v>
          </cell>
          <cell r="E2740">
            <v>0</v>
          </cell>
          <cell r="F2740">
            <v>17167.36</v>
          </cell>
          <cell r="G2740">
            <v>-67.36</v>
          </cell>
          <cell r="H2740">
            <v>100.39</v>
          </cell>
          <cell r="I2740">
            <v>19000</v>
          </cell>
          <cell r="J2740">
            <v>17167.36</v>
          </cell>
        </row>
        <row r="2741">
          <cell r="A2741">
            <v>1781300472</v>
          </cell>
          <cell r="B2741" t="str">
            <v>אחזקת מכשירי קשר</v>
          </cell>
          <cell r="C2741">
            <v>29880</v>
          </cell>
          <cell r="D2741">
            <v>21733.200000000001</v>
          </cell>
          <cell r="E2741">
            <v>0</v>
          </cell>
          <cell r="F2741">
            <v>21733.200000000001</v>
          </cell>
          <cell r="G2741">
            <v>8146.8</v>
          </cell>
          <cell r="H2741">
            <v>72.73</v>
          </cell>
          <cell r="I2741">
            <v>33200</v>
          </cell>
          <cell r="J2741">
            <v>21733.200000000001</v>
          </cell>
        </row>
        <row r="2742">
          <cell r="A2742">
            <v>1781300473</v>
          </cell>
          <cell r="B2742" t="str">
            <v>אחזקת מסופונים</v>
          </cell>
          <cell r="C2742">
            <v>175500</v>
          </cell>
          <cell r="D2742">
            <v>247528.14</v>
          </cell>
          <cell r="E2742">
            <v>0</v>
          </cell>
          <cell r="F2742">
            <v>247528.14</v>
          </cell>
          <cell r="G2742">
            <v>-72028.14</v>
          </cell>
          <cell r="H2742">
            <v>141.04</v>
          </cell>
          <cell r="I2742">
            <v>195000</v>
          </cell>
          <cell r="J2742">
            <v>247528.14</v>
          </cell>
        </row>
        <row r="2743">
          <cell r="A2743">
            <v>1781300511</v>
          </cell>
          <cell r="B2743" t="str">
            <v>אירוח וכיבוד</v>
          </cell>
          <cell r="C2743">
            <v>19000</v>
          </cell>
          <cell r="D2743">
            <v>18904.060000000001</v>
          </cell>
          <cell r="E2743">
            <v>84.05</v>
          </cell>
          <cell r="F2743">
            <v>18988.11</v>
          </cell>
          <cell r="G2743">
            <v>11.89</v>
          </cell>
          <cell r="H2743">
            <v>99.93</v>
          </cell>
          <cell r="I2743">
            <v>19000</v>
          </cell>
          <cell r="J2743">
            <v>18904.060000000001</v>
          </cell>
        </row>
        <row r="2744">
          <cell r="A2744">
            <v>1781300512</v>
          </cell>
          <cell r="B2744" t="str">
            <v>כלכלה ( ארוחות )</v>
          </cell>
          <cell r="C2744">
            <v>167760</v>
          </cell>
          <cell r="D2744">
            <v>87971.31</v>
          </cell>
          <cell r="E2744">
            <v>4388.1099999999997</v>
          </cell>
          <cell r="F2744">
            <v>92359.42</v>
          </cell>
          <cell r="G2744">
            <v>75400.58</v>
          </cell>
          <cell r="H2744">
            <v>55.05</v>
          </cell>
          <cell r="I2744">
            <v>186400</v>
          </cell>
          <cell r="J2744">
            <v>87971.31</v>
          </cell>
        </row>
        <row r="2745">
          <cell r="A2745">
            <v>1781300524</v>
          </cell>
          <cell r="B2745" t="str">
            <v>הכשרת מפקחים (קורסים מקצועיים)</v>
          </cell>
          <cell r="C2745">
            <v>113400</v>
          </cell>
          <cell r="D2745">
            <v>65574.8</v>
          </cell>
          <cell r="E2745">
            <v>596.70000000000005</v>
          </cell>
          <cell r="F2745">
            <v>66171.5</v>
          </cell>
          <cell r="G2745">
            <v>47228.5</v>
          </cell>
          <cell r="H2745">
            <v>58.35</v>
          </cell>
          <cell r="I2745">
            <v>126000</v>
          </cell>
          <cell r="J2745">
            <v>65574.8</v>
          </cell>
        </row>
        <row r="2746">
          <cell r="A2746">
            <v>1781300540</v>
          </cell>
          <cell r="B2746" t="str">
            <v>הוצאות טלפון / אינטרנט</v>
          </cell>
          <cell r="C2746">
            <v>4500</v>
          </cell>
          <cell r="D2746">
            <v>0</v>
          </cell>
          <cell r="E2746">
            <v>0</v>
          </cell>
          <cell r="F2746">
            <v>0</v>
          </cell>
          <cell r="G2746">
            <v>4500</v>
          </cell>
          <cell r="H2746">
            <v>0</v>
          </cell>
          <cell r="I2746">
            <v>5000</v>
          </cell>
          <cell r="J2746">
            <v>0</v>
          </cell>
        </row>
        <row r="2747">
          <cell r="A2747">
            <v>1781300544</v>
          </cell>
          <cell r="B2747" t="str">
            <v>הוצאות דאר</v>
          </cell>
          <cell r="C2747">
            <v>11250</v>
          </cell>
          <cell r="D2747">
            <v>0</v>
          </cell>
          <cell r="E2747">
            <v>0</v>
          </cell>
          <cell r="F2747">
            <v>0</v>
          </cell>
          <cell r="G2747">
            <v>11250</v>
          </cell>
          <cell r="H2747">
            <v>0</v>
          </cell>
          <cell r="I2747">
            <v>12500</v>
          </cell>
          <cell r="J2747">
            <v>0</v>
          </cell>
        </row>
        <row r="2748">
          <cell r="A2748">
            <v>1781300550</v>
          </cell>
          <cell r="B2748" t="str">
            <v>פירסומים</v>
          </cell>
          <cell r="C2748">
            <v>4230</v>
          </cell>
          <cell r="D2748">
            <v>0</v>
          </cell>
          <cell r="E2748">
            <v>0</v>
          </cell>
          <cell r="F2748">
            <v>0</v>
          </cell>
          <cell r="G2748">
            <v>4230</v>
          </cell>
          <cell r="H2748">
            <v>0</v>
          </cell>
          <cell r="I2748">
            <v>4700</v>
          </cell>
          <cell r="J2748">
            <v>0</v>
          </cell>
        </row>
        <row r="2749">
          <cell r="A2749">
            <v>1781300561</v>
          </cell>
          <cell r="B2749" t="str">
            <v>שיכפולים</v>
          </cell>
          <cell r="C2749">
            <v>8550</v>
          </cell>
          <cell r="D2749">
            <v>7517</v>
          </cell>
          <cell r="E2749">
            <v>0</v>
          </cell>
          <cell r="F2749">
            <v>7517</v>
          </cell>
          <cell r="G2749">
            <v>1033</v>
          </cell>
          <cell r="H2749">
            <v>87.91</v>
          </cell>
          <cell r="I2749">
            <v>9500</v>
          </cell>
          <cell r="J2749">
            <v>7517</v>
          </cell>
        </row>
        <row r="2750">
          <cell r="A2750">
            <v>1781300562</v>
          </cell>
          <cell r="B2750" t="str">
            <v>הדפסות</v>
          </cell>
          <cell r="C2750">
            <v>5940</v>
          </cell>
          <cell r="D2750">
            <v>8610</v>
          </cell>
          <cell r="E2750">
            <v>0</v>
          </cell>
          <cell r="F2750">
            <v>8610</v>
          </cell>
          <cell r="G2750">
            <v>-2670</v>
          </cell>
          <cell r="H2750">
            <v>144.94</v>
          </cell>
          <cell r="I2750">
            <v>6600</v>
          </cell>
          <cell r="J2750">
            <v>8610</v>
          </cell>
        </row>
        <row r="2751">
          <cell r="A2751">
            <v>1781300570</v>
          </cell>
          <cell r="B2751" t="str">
            <v>עיבוד נתונים</v>
          </cell>
          <cell r="C2751">
            <v>0</v>
          </cell>
          <cell r="D2751">
            <v>0</v>
          </cell>
          <cell r="E2751">
            <v>0</v>
          </cell>
          <cell r="F2751">
            <v>0</v>
          </cell>
          <cell r="G2751">
            <v>0</v>
          </cell>
          <cell r="H2751">
            <v>0</v>
          </cell>
          <cell r="I2751">
            <v>0</v>
          </cell>
          <cell r="J2751">
            <v>0</v>
          </cell>
        </row>
        <row r="2752">
          <cell r="A2752">
            <v>1781300715</v>
          </cell>
          <cell r="B2752" t="str">
            <v>עבודות קבלניות - רכב</v>
          </cell>
          <cell r="C2752">
            <v>15500</v>
          </cell>
          <cell r="D2752">
            <v>15429.6</v>
          </cell>
          <cell r="E2752">
            <v>0</v>
          </cell>
          <cell r="F2752">
            <v>15429.6</v>
          </cell>
          <cell r="G2752">
            <v>70.400000000000006</v>
          </cell>
          <cell r="H2752">
            <v>99.54</v>
          </cell>
          <cell r="I2752">
            <v>15500</v>
          </cell>
          <cell r="J2752">
            <v>15429.6</v>
          </cell>
        </row>
        <row r="2753">
          <cell r="A2753">
            <v>1781300722</v>
          </cell>
          <cell r="B2753" t="str">
            <v>חמרים תחזוקה עצמית</v>
          </cell>
          <cell r="C2753">
            <v>1260</v>
          </cell>
          <cell r="D2753">
            <v>1397</v>
          </cell>
          <cell r="E2753">
            <v>0</v>
          </cell>
          <cell r="F2753">
            <v>1397</v>
          </cell>
          <cell r="G2753">
            <v>-137</v>
          </cell>
          <cell r="H2753">
            <v>110.87</v>
          </cell>
          <cell r="I2753">
            <v>1400</v>
          </cell>
          <cell r="J2753">
            <v>1397</v>
          </cell>
        </row>
        <row r="2754">
          <cell r="A2754">
            <v>1781300735</v>
          </cell>
          <cell r="B2754" t="str">
            <v>ליסינג</v>
          </cell>
          <cell r="C2754">
            <v>189000</v>
          </cell>
          <cell r="D2754">
            <v>201475.21</v>
          </cell>
          <cell r="E2754">
            <v>0</v>
          </cell>
          <cell r="F2754">
            <v>201475.21</v>
          </cell>
          <cell r="G2754">
            <v>-12475.21</v>
          </cell>
          <cell r="H2754">
            <v>106.6</v>
          </cell>
          <cell r="I2754">
            <v>210000</v>
          </cell>
          <cell r="J2754">
            <v>201475.21</v>
          </cell>
        </row>
        <row r="2755">
          <cell r="A2755">
            <v>1781300736</v>
          </cell>
          <cell r="B2755" t="str">
            <v>דלק והוצאות</v>
          </cell>
          <cell r="C2755">
            <v>198000</v>
          </cell>
          <cell r="D2755">
            <v>121842.51</v>
          </cell>
          <cell r="E2755">
            <v>0</v>
          </cell>
          <cell r="F2755">
            <v>121842.51</v>
          </cell>
          <cell r="G2755">
            <v>76157.490000000005</v>
          </cell>
          <cell r="H2755">
            <v>61.53</v>
          </cell>
          <cell r="I2755">
            <v>220000</v>
          </cell>
          <cell r="J2755">
            <v>121842.51</v>
          </cell>
        </row>
        <row r="2756">
          <cell r="A2756">
            <v>1781300737</v>
          </cell>
          <cell r="B2756" t="str">
            <v>שכירות רכב לימים גשומים</v>
          </cell>
          <cell r="C2756">
            <v>2700</v>
          </cell>
          <cell r="D2756">
            <v>0</v>
          </cell>
          <cell r="E2756">
            <v>83</v>
          </cell>
          <cell r="F2756">
            <v>83</v>
          </cell>
          <cell r="G2756">
            <v>2617</v>
          </cell>
          <cell r="H2756">
            <v>3.07</v>
          </cell>
          <cell r="I2756">
            <v>3000</v>
          </cell>
          <cell r="J2756">
            <v>0</v>
          </cell>
        </row>
        <row r="2757">
          <cell r="A2757">
            <v>1781300742</v>
          </cell>
          <cell r="B2757" t="str">
            <v>כלים וציוד</v>
          </cell>
          <cell r="C2757">
            <v>33200</v>
          </cell>
          <cell r="D2757">
            <v>32891.56</v>
          </cell>
          <cell r="E2757">
            <v>0</v>
          </cell>
          <cell r="F2757">
            <v>32891.56</v>
          </cell>
          <cell r="G2757">
            <v>308.44</v>
          </cell>
          <cell r="H2757">
            <v>99.07</v>
          </cell>
          <cell r="I2757">
            <v>33200</v>
          </cell>
          <cell r="J2757">
            <v>32891.56</v>
          </cell>
        </row>
        <row r="2758">
          <cell r="A2758">
            <v>1781300744</v>
          </cell>
          <cell r="B2758" t="str">
            <v>מדים</v>
          </cell>
          <cell r="C2758">
            <v>70000</v>
          </cell>
          <cell r="D2758">
            <v>66275.86</v>
          </cell>
          <cell r="E2758">
            <v>0</v>
          </cell>
          <cell r="F2758">
            <v>66275.86</v>
          </cell>
          <cell r="G2758">
            <v>3724.14</v>
          </cell>
          <cell r="H2758">
            <v>94.67</v>
          </cell>
          <cell r="I2758">
            <v>70000</v>
          </cell>
          <cell r="J2758">
            <v>66275.86</v>
          </cell>
        </row>
        <row r="2759">
          <cell r="A2759">
            <v>1781300751</v>
          </cell>
          <cell r="B2759" t="str">
            <v>עבודות קבלניות</v>
          </cell>
          <cell r="C2759">
            <v>3000</v>
          </cell>
          <cell r="D2759">
            <v>2851</v>
          </cell>
          <cell r="E2759">
            <v>0</v>
          </cell>
          <cell r="F2759">
            <v>2851</v>
          </cell>
          <cell r="G2759">
            <v>149</v>
          </cell>
          <cell r="H2759">
            <v>95.03</v>
          </cell>
          <cell r="I2759">
            <v>3000</v>
          </cell>
          <cell r="J2759">
            <v>2851</v>
          </cell>
        </row>
        <row r="2760">
          <cell r="A2760">
            <v>1781300752</v>
          </cell>
          <cell r="B2760" t="str">
            <v>נקיון בקבלנות</v>
          </cell>
          <cell r="C2760">
            <v>78000</v>
          </cell>
          <cell r="D2760">
            <v>120841.67</v>
          </cell>
          <cell r="E2760">
            <v>0</v>
          </cell>
          <cell r="F2760">
            <v>120841.67</v>
          </cell>
          <cell r="G2760">
            <v>-42841.67</v>
          </cell>
          <cell r="H2760">
            <v>154.91999999999999</v>
          </cell>
          <cell r="I2760">
            <v>78000</v>
          </cell>
          <cell r="J2760">
            <v>120841.67</v>
          </cell>
        </row>
        <row r="2761">
          <cell r="A2761">
            <v>1781300756</v>
          </cell>
          <cell r="B2761" t="str">
            <v>אבטחת אירועים</v>
          </cell>
          <cell r="C2761">
            <v>0</v>
          </cell>
          <cell r="D2761">
            <v>0</v>
          </cell>
          <cell r="E2761">
            <v>0</v>
          </cell>
          <cell r="F2761">
            <v>0</v>
          </cell>
          <cell r="G2761">
            <v>0</v>
          </cell>
          <cell r="H2761">
            <v>0</v>
          </cell>
          <cell r="I2761">
            <v>0</v>
          </cell>
          <cell r="J2761">
            <v>0</v>
          </cell>
        </row>
        <row r="2762">
          <cell r="A2762">
            <v>1781300780</v>
          </cell>
          <cell r="B2762" t="str">
            <v>הפעלת השיטור העירוני</v>
          </cell>
          <cell r="C2762">
            <v>0</v>
          </cell>
          <cell r="D2762">
            <v>64</v>
          </cell>
          <cell r="E2762">
            <v>0</v>
          </cell>
          <cell r="F2762">
            <v>64</v>
          </cell>
          <cell r="G2762">
            <v>-64</v>
          </cell>
          <cell r="H2762">
            <v>0</v>
          </cell>
          <cell r="I2762">
            <v>0</v>
          </cell>
          <cell r="J2762">
            <v>64</v>
          </cell>
        </row>
        <row r="2763">
          <cell r="A2763">
            <v>1781300781</v>
          </cell>
          <cell r="B2763" t="str">
            <v>מטווחים</v>
          </cell>
          <cell r="C2763">
            <v>11970</v>
          </cell>
          <cell r="D2763">
            <v>12940.2</v>
          </cell>
          <cell r="E2763">
            <v>0</v>
          </cell>
          <cell r="F2763">
            <v>12940.2</v>
          </cell>
          <cell r="G2763">
            <v>-970.2</v>
          </cell>
          <cell r="H2763">
            <v>108.1</v>
          </cell>
          <cell r="I2763">
            <v>13300</v>
          </cell>
          <cell r="J2763">
            <v>12940.2</v>
          </cell>
        </row>
        <row r="2764">
          <cell r="A2764">
            <v>1781300782</v>
          </cell>
          <cell r="B2764" t="str">
            <v>פעולות מיוחדות</v>
          </cell>
          <cell r="C2764">
            <v>17100</v>
          </cell>
          <cell r="D2764">
            <v>7301.54</v>
          </cell>
          <cell r="E2764">
            <v>0</v>
          </cell>
          <cell r="F2764">
            <v>7301.54</v>
          </cell>
          <cell r="G2764">
            <v>9798.4599999999991</v>
          </cell>
          <cell r="H2764">
            <v>42.69</v>
          </cell>
          <cell r="I2764">
            <v>19000</v>
          </cell>
          <cell r="J2764">
            <v>7301.54</v>
          </cell>
        </row>
        <row r="2765">
          <cell r="A2765">
            <v>1781300789</v>
          </cell>
          <cell r="B2765" t="str">
            <v>כביסה</v>
          </cell>
          <cell r="C2765">
            <v>1260</v>
          </cell>
          <cell r="D2765">
            <v>0</v>
          </cell>
          <cell r="E2765">
            <v>0</v>
          </cell>
          <cell r="F2765">
            <v>0</v>
          </cell>
          <cell r="G2765">
            <v>1260</v>
          </cell>
          <cell r="H2765">
            <v>0</v>
          </cell>
          <cell r="I2765">
            <v>1400</v>
          </cell>
          <cell r="J2765">
            <v>0</v>
          </cell>
        </row>
        <row r="2766">
          <cell r="A2766">
            <v>1781300910</v>
          </cell>
          <cell r="B2766" t="str">
            <v>העברה לתב"ר הצטיידות 3 ש'</v>
          </cell>
          <cell r="C2766">
            <v>27000</v>
          </cell>
          <cell r="D2766">
            <v>30000</v>
          </cell>
          <cell r="E2766">
            <v>0</v>
          </cell>
          <cell r="F2766">
            <v>30000</v>
          </cell>
          <cell r="G2766">
            <v>-3000</v>
          </cell>
          <cell r="H2766">
            <v>111.11</v>
          </cell>
          <cell r="I2766">
            <v>30000</v>
          </cell>
          <cell r="J2766">
            <v>30000</v>
          </cell>
        </row>
        <row r="2767">
          <cell r="A2767">
            <v>1781300911</v>
          </cell>
          <cell r="B2767" t="str">
            <v>העברה לתב"ר התאמת מבנה 5 ש'</v>
          </cell>
          <cell r="C2767">
            <v>65340</v>
          </cell>
          <cell r="D2767">
            <v>72600</v>
          </cell>
          <cell r="E2767">
            <v>0</v>
          </cell>
          <cell r="F2767">
            <v>72600</v>
          </cell>
          <cell r="G2767">
            <v>-7260</v>
          </cell>
          <cell r="H2767">
            <v>111.11</v>
          </cell>
          <cell r="I2767">
            <v>72600</v>
          </cell>
          <cell r="J2767">
            <v>72600</v>
          </cell>
        </row>
        <row r="2768">
          <cell r="A2768">
            <v>1781300912</v>
          </cell>
          <cell r="B2768" t="str">
            <v>העברה לתב"ר הצטיידות 5 ש'</v>
          </cell>
          <cell r="C2768">
            <v>7200</v>
          </cell>
          <cell r="D2768">
            <v>8000</v>
          </cell>
          <cell r="E2768">
            <v>0</v>
          </cell>
          <cell r="F2768">
            <v>8000</v>
          </cell>
          <cell r="G2768">
            <v>-800</v>
          </cell>
          <cell r="H2768">
            <v>111.11</v>
          </cell>
          <cell r="I2768">
            <v>8000</v>
          </cell>
          <cell r="J2768">
            <v>8000</v>
          </cell>
        </row>
        <row r="2769">
          <cell r="A2769">
            <v>1781300913</v>
          </cell>
          <cell r="B2769" t="str">
            <v>העברה לתב"ר הצטיידות 10 ש'</v>
          </cell>
          <cell r="C2769">
            <v>9000</v>
          </cell>
          <cell r="D2769">
            <v>10000</v>
          </cell>
          <cell r="E2769">
            <v>0</v>
          </cell>
          <cell r="F2769">
            <v>10000</v>
          </cell>
          <cell r="G2769">
            <v>-1000</v>
          </cell>
          <cell r="H2769">
            <v>111.11</v>
          </cell>
          <cell r="I2769">
            <v>10000</v>
          </cell>
          <cell r="J2769">
            <v>10000</v>
          </cell>
        </row>
        <row r="2770">
          <cell r="A2770">
            <v>1781300914</v>
          </cell>
          <cell r="B2770" t="str">
            <v>העברה לתב"ר מצלמות 6.7 ש'</v>
          </cell>
          <cell r="C2770">
            <v>270000</v>
          </cell>
          <cell r="D2770">
            <v>300000</v>
          </cell>
          <cell r="E2770">
            <v>0</v>
          </cell>
          <cell r="F2770">
            <v>300000</v>
          </cell>
          <cell r="G2770">
            <v>-30000</v>
          </cell>
          <cell r="H2770">
            <v>111.11</v>
          </cell>
          <cell r="I2770">
            <v>300000</v>
          </cell>
          <cell r="J2770">
            <v>300000</v>
          </cell>
        </row>
        <row r="2771">
          <cell r="A2771">
            <v>1781300920</v>
          </cell>
          <cell r="B2771" t="str">
            <v>העברה לקרן שמירה</v>
          </cell>
          <cell r="C2771">
            <v>0</v>
          </cell>
          <cell r="D2771">
            <v>1049509.95</v>
          </cell>
          <cell r="E2771">
            <v>0</v>
          </cell>
          <cell r="F2771">
            <v>1049509.95</v>
          </cell>
          <cell r="G2771">
            <v>-1049509.95</v>
          </cell>
          <cell r="H2771">
            <v>0</v>
          </cell>
          <cell r="I2771">
            <v>0</v>
          </cell>
          <cell r="J2771">
            <v>1049509.95</v>
          </cell>
        </row>
        <row r="2772">
          <cell r="A2772">
            <v>1781300932</v>
          </cell>
          <cell r="B2772" t="str">
            <v>אגרת טלוויזיה וכבלים</v>
          </cell>
          <cell r="C2772">
            <v>4500</v>
          </cell>
          <cell r="D2772">
            <v>0</v>
          </cell>
          <cell r="E2772">
            <v>0</v>
          </cell>
          <cell r="F2772">
            <v>0</v>
          </cell>
          <cell r="G2772">
            <v>4500</v>
          </cell>
          <cell r="H2772">
            <v>0</v>
          </cell>
          <cell r="I2772">
            <v>5000</v>
          </cell>
          <cell r="J2772">
            <v>0</v>
          </cell>
        </row>
        <row r="2773">
          <cell r="A2773">
            <v>1782000110</v>
          </cell>
          <cell r="B2773" t="str">
            <v>השכר הקובע-תקציבית</v>
          </cell>
          <cell r="C2773">
            <v>469300</v>
          </cell>
          <cell r="D2773">
            <v>443929.69</v>
          </cell>
          <cell r="E2773">
            <v>0</v>
          </cell>
          <cell r="F2773">
            <v>443929.69</v>
          </cell>
          <cell r="G2773">
            <v>25370.31</v>
          </cell>
          <cell r="H2773">
            <v>94.59</v>
          </cell>
          <cell r="I2773">
            <v>469300</v>
          </cell>
          <cell r="J2773">
            <v>443929.69</v>
          </cell>
        </row>
        <row r="2774">
          <cell r="A2774">
            <v>1782000119</v>
          </cell>
          <cell r="B2774" t="str">
            <v>השכר הקובע-צוברת</v>
          </cell>
          <cell r="C2774">
            <v>823500</v>
          </cell>
          <cell r="D2774">
            <v>718084.67</v>
          </cell>
          <cell r="E2774">
            <v>0</v>
          </cell>
          <cell r="F2774">
            <v>718084.67</v>
          </cell>
          <cell r="G2774">
            <v>105415.33</v>
          </cell>
          <cell r="H2774">
            <v>87.19</v>
          </cell>
          <cell r="I2774">
            <v>823500</v>
          </cell>
          <cell r="J2774">
            <v>718084.67</v>
          </cell>
        </row>
        <row r="2775">
          <cell r="A2775">
            <v>1782000122</v>
          </cell>
          <cell r="B2775" t="str">
            <v>ביגוד</v>
          </cell>
          <cell r="C2775">
            <v>15400</v>
          </cell>
          <cell r="D2775">
            <v>15317.69</v>
          </cell>
          <cell r="E2775">
            <v>0</v>
          </cell>
          <cell r="F2775">
            <v>15317.69</v>
          </cell>
          <cell r="G2775">
            <v>82.31</v>
          </cell>
          <cell r="H2775">
            <v>99.46</v>
          </cell>
          <cell r="I2775">
            <v>15400</v>
          </cell>
          <cell r="J2775">
            <v>15317.69</v>
          </cell>
        </row>
        <row r="2776">
          <cell r="A2776">
            <v>1782000126</v>
          </cell>
          <cell r="B2776" t="str">
            <v>דמי הבראה</v>
          </cell>
          <cell r="C2776">
            <v>42900</v>
          </cell>
          <cell r="D2776">
            <v>42730.45</v>
          </cell>
          <cell r="E2776">
            <v>0</v>
          </cell>
          <cell r="F2776">
            <v>42730.45</v>
          </cell>
          <cell r="G2776">
            <v>169.55</v>
          </cell>
          <cell r="H2776">
            <v>99.6</v>
          </cell>
          <cell r="I2776">
            <v>42900</v>
          </cell>
          <cell r="J2776">
            <v>42730.45</v>
          </cell>
        </row>
        <row r="2777">
          <cell r="A2777">
            <v>1782000130</v>
          </cell>
          <cell r="B2777" t="str">
            <v>שעות נוספות</v>
          </cell>
          <cell r="C2777">
            <v>72400</v>
          </cell>
          <cell r="D2777">
            <v>75811.62</v>
          </cell>
          <cell r="E2777">
            <v>0</v>
          </cell>
          <cell r="F2777">
            <v>75811.62</v>
          </cell>
          <cell r="G2777">
            <v>-3411.62</v>
          </cell>
          <cell r="H2777">
            <v>104.71</v>
          </cell>
          <cell r="I2777">
            <v>72400</v>
          </cell>
          <cell r="J2777">
            <v>75811.62</v>
          </cell>
        </row>
        <row r="2778">
          <cell r="A2778">
            <v>1782000140</v>
          </cell>
          <cell r="B2778" t="str">
            <v>השתתפות באחזקת רכב</v>
          </cell>
          <cell r="C2778">
            <v>92000</v>
          </cell>
          <cell r="D2778">
            <v>84251.31</v>
          </cell>
          <cell r="E2778">
            <v>0</v>
          </cell>
          <cell r="F2778">
            <v>84251.31</v>
          </cell>
          <cell r="G2778">
            <v>7748.69</v>
          </cell>
          <cell r="H2778">
            <v>91.57</v>
          </cell>
          <cell r="I2778">
            <v>92000</v>
          </cell>
          <cell r="J2778">
            <v>84251.31</v>
          </cell>
        </row>
        <row r="2779">
          <cell r="A2779">
            <v>1782000253</v>
          </cell>
          <cell r="B2779" t="str">
            <v>עובדים חיצוניים</v>
          </cell>
          <cell r="C2779">
            <v>0</v>
          </cell>
          <cell r="D2779">
            <v>51284.19</v>
          </cell>
          <cell r="E2779">
            <v>0</v>
          </cell>
          <cell r="F2779">
            <v>51284.19</v>
          </cell>
          <cell r="G2779">
            <v>-51284.19</v>
          </cell>
          <cell r="H2779">
            <v>0</v>
          </cell>
          <cell r="I2779">
            <v>0</v>
          </cell>
          <cell r="J2779">
            <v>51284.19</v>
          </cell>
        </row>
        <row r="2780">
          <cell r="A2780">
            <v>1782000410</v>
          </cell>
          <cell r="B2780" t="str">
            <v>שכר דירה ועד בית</v>
          </cell>
          <cell r="C2780">
            <v>91800</v>
          </cell>
          <cell r="D2780">
            <v>98505</v>
          </cell>
          <cell r="E2780">
            <v>0</v>
          </cell>
          <cell r="F2780">
            <v>98505</v>
          </cell>
          <cell r="G2780">
            <v>-6705</v>
          </cell>
          <cell r="H2780">
            <v>107.3</v>
          </cell>
          <cell r="I2780">
            <v>102000</v>
          </cell>
          <cell r="J2780">
            <v>98505</v>
          </cell>
        </row>
        <row r="2781">
          <cell r="A2781">
            <v>1782000420</v>
          </cell>
          <cell r="B2781" t="str">
            <v>כיבוי אש</v>
          </cell>
          <cell r="C2781">
            <v>700</v>
          </cell>
          <cell r="D2781">
            <v>1869.66</v>
          </cell>
          <cell r="E2781">
            <v>0</v>
          </cell>
          <cell r="F2781">
            <v>1869.66</v>
          </cell>
          <cell r="G2781">
            <v>-1169.6600000000001</v>
          </cell>
          <cell r="H2781">
            <v>267.08999999999997</v>
          </cell>
          <cell r="I2781">
            <v>700</v>
          </cell>
          <cell r="J2781">
            <v>1869.66</v>
          </cell>
        </row>
        <row r="2782">
          <cell r="A2782">
            <v>1782000431</v>
          </cell>
          <cell r="B2782" t="str">
            <v>חשמל</v>
          </cell>
          <cell r="C2782">
            <v>14670</v>
          </cell>
          <cell r="D2782">
            <v>11899.2</v>
          </cell>
          <cell r="E2782">
            <v>0</v>
          </cell>
          <cell r="F2782">
            <v>11899.2</v>
          </cell>
          <cell r="G2782">
            <v>2770.8</v>
          </cell>
          <cell r="H2782">
            <v>81.11</v>
          </cell>
          <cell r="I2782">
            <v>16300</v>
          </cell>
          <cell r="J2782">
            <v>11899.2</v>
          </cell>
        </row>
        <row r="2783">
          <cell r="A2783">
            <v>1782000432</v>
          </cell>
          <cell r="B2783" t="str">
            <v>מים</v>
          </cell>
          <cell r="C2783">
            <v>1700</v>
          </cell>
          <cell r="D2783">
            <v>1955.44</v>
          </cell>
          <cell r="E2783">
            <v>0</v>
          </cell>
          <cell r="F2783">
            <v>1955.44</v>
          </cell>
          <cell r="G2783">
            <v>-255.44</v>
          </cell>
          <cell r="H2783">
            <v>115.02</v>
          </cell>
          <cell r="I2783">
            <v>1700</v>
          </cell>
          <cell r="J2783">
            <v>1955.44</v>
          </cell>
        </row>
        <row r="2784">
          <cell r="A2784">
            <v>1782000433</v>
          </cell>
          <cell r="B2784" t="str">
            <v>חומרי נקיון</v>
          </cell>
          <cell r="C2784">
            <v>2500</v>
          </cell>
          <cell r="D2784">
            <v>2163.9</v>
          </cell>
          <cell r="E2784">
            <v>0</v>
          </cell>
          <cell r="F2784">
            <v>2163.9</v>
          </cell>
          <cell r="G2784">
            <v>336.1</v>
          </cell>
          <cell r="H2784">
            <v>86.55</v>
          </cell>
          <cell r="I2784">
            <v>2500</v>
          </cell>
          <cell r="J2784">
            <v>2163.9</v>
          </cell>
        </row>
        <row r="2785">
          <cell r="A2785">
            <v>1782000437</v>
          </cell>
          <cell r="B2785" t="str">
            <v>מנוי למוקד</v>
          </cell>
          <cell r="C2785">
            <v>1170</v>
          </cell>
          <cell r="D2785">
            <v>1017.9</v>
          </cell>
          <cell r="E2785">
            <v>0</v>
          </cell>
          <cell r="F2785">
            <v>1017.9</v>
          </cell>
          <cell r="G2785">
            <v>152.1</v>
          </cell>
          <cell r="H2785">
            <v>87</v>
          </cell>
          <cell r="I2785">
            <v>1300</v>
          </cell>
          <cell r="J2785">
            <v>1017.9</v>
          </cell>
        </row>
        <row r="2786">
          <cell r="A2786">
            <v>1782000441</v>
          </cell>
          <cell r="B2786" t="str">
            <v>ביטוח מבנים</v>
          </cell>
          <cell r="C2786">
            <v>0</v>
          </cell>
          <cell r="D2786">
            <v>0</v>
          </cell>
          <cell r="E2786">
            <v>0</v>
          </cell>
          <cell r="F2786">
            <v>0</v>
          </cell>
          <cell r="G2786">
            <v>0</v>
          </cell>
          <cell r="H2786">
            <v>0</v>
          </cell>
          <cell r="I2786">
            <v>0</v>
          </cell>
          <cell r="J2786">
            <v>0</v>
          </cell>
        </row>
        <row r="2787">
          <cell r="A2787">
            <v>1782000450</v>
          </cell>
          <cell r="B2787" t="str">
            <v>ריהוט ואחזקתו</v>
          </cell>
          <cell r="C2787">
            <v>0</v>
          </cell>
          <cell r="D2787">
            <v>0</v>
          </cell>
          <cell r="E2787">
            <v>0</v>
          </cell>
          <cell r="F2787">
            <v>0</v>
          </cell>
          <cell r="G2787">
            <v>0</v>
          </cell>
          <cell r="H2787">
            <v>0</v>
          </cell>
          <cell r="I2787">
            <v>0</v>
          </cell>
          <cell r="J2787">
            <v>0</v>
          </cell>
        </row>
        <row r="2788">
          <cell r="A2788">
            <v>1782000470</v>
          </cell>
          <cell r="B2788" t="str">
            <v>אחזקת מכונות משרד</v>
          </cell>
          <cell r="C2788">
            <v>0</v>
          </cell>
          <cell r="D2788">
            <v>0</v>
          </cell>
          <cell r="E2788">
            <v>0</v>
          </cell>
          <cell r="F2788">
            <v>0</v>
          </cell>
          <cell r="G2788">
            <v>0</v>
          </cell>
          <cell r="H2788">
            <v>0</v>
          </cell>
          <cell r="I2788">
            <v>0</v>
          </cell>
          <cell r="J2788">
            <v>0</v>
          </cell>
        </row>
        <row r="2789">
          <cell r="A2789">
            <v>1782000471</v>
          </cell>
          <cell r="B2789" t="str">
            <v>מכשירי כתיבה</v>
          </cell>
          <cell r="C2789">
            <v>26500</v>
          </cell>
          <cell r="D2789">
            <v>24231.69</v>
          </cell>
          <cell r="E2789">
            <v>0</v>
          </cell>
          <cell r="F2789">
            <v>24231.69</v>
          </cell>
          <cell r="G2789">
            <v>2268.31</v>
          </cell>
          <cell r="H2789">
            <v>91.44</v>
          </cell>
          <cell r="I2789">
            <v>26500</v>
          </cell>
          <cell r="J2789">
            <v>24231.69</v>
          </cell>
        </row>
        <row r="2790">
          <cell r="A2790">
            <v>1782000511</v>
          </cell>
          <cell r="B2790" t="str">
            <v>אירוח וכיבוד</v>
          </cell>
          <cell r="C2790">
            <v>7400</v>
          </cell>
          <cell r="D2790">
            <v>6126.94</v>
          </cell>
          <cell r="E2790">
            <v>142.37</v>
          </cell>
          <cell r="F2790">
            <v>6269.31</v>
          </cell>
          <cell r="G2790">
            <v>1130.69</v>
          </cell>
          <cell r="H2790">
            <v>84.72</v>
          </cell>
          <cell r="I2790">
            <v>7400</v>
          </cell>
          <cell r="J2790">
            <v>6126.94</v>
          </cell>
        </row>
        <row r="2791">
          <cell r="A2791">
            <v>1782000512</v>
          </cell>
          <cell r="B2791" t="str">
            <v>נסיעות ואש"ל</v>
          </cell>
          <cell r="C2791">
            <v>0</v>
          </cell>
          <cell r="D2791">
            <v>0</v>
          </cell>
          <cell r="E2791">
            <v>0</v>
          </cell>
          <cell r="F2791">
            <v>0</v>
          </cell>
          <cell r="G2791">
            <v>0</v>
          </cell>
          <cell r="H2791">
            <v>0</v>
          </cell>
          <cell r="I2791">
            <v>0</v>
          </cell>
          <cell r="J2791">
            <v>0</v>
          </cell>
        </row>
        <row r="2792">
          <cell r="A2792">
            <v>1782000522</v>
          </cell>
          <cell r="B2792" t="str">
            <v>ספרים ועיתונים</v>
          </cell>
          <cell r="C2792">
            <v>630</v>
          </cell>
          <cell r="D2792">
            <v>0</v>
          </cell>
          <cell r="E2792">
            <v>0</v>
          </cell>
          <cell r="F2792">
            <v>0</v>
          </cell>
          <cell r="G2792">
            <v>630</v>
          </cell>
          <cell r="H2792">
            <v>0</v>
          </cell>
          <cell r="I2792">
            <v>700</v>
          </cell>
          <cell r="J2792">
            <v>0</v>
          </cell>
        </row>
        <row r="2793">
          <cell r="A2793">
            <v>1782000524</v>
          </cell>
          <cell r="B2793" t="str">
            <v>הדרכה</v>
          </cell>
          <cell r="C2793">
            <v>0</v>
          </cell>
          <cell r="D2793">
            <v>0</v>
          </cell>
          <cell r="E2793">
            <v>0</v>
          </cell>
          <cell r="F2793">
            <v>0</v>
          </cell>
          <cell r="G2793">
            <v>0</v>
          </cell>
          <cell r="H2793">
            <v>0</v>
          </cell>
          <cell r="I2793">
            <v>0</v>
          </cell>
          <cell r="J2793">
            <v>0</v>
          </cell>
        </row>
        <row r="2794">
          <cell r="A2794">
            <v>1782000540</v>
          </cell>
          <cell r="B2794" t="str">
            <v>הוצאות טלפון</v>
          </cell>
          <cell r="C2794">
            <v>3600</v>
          </cell>
          <cell r="D2794">
            <v>276.75</v>
          </cell>
          <cell r="E2794">
            <v>0</v>
          </cell>
          <cell r="F2794">
            <v>276.75</v>
          </cell>
          <cell r="G2794">
            <v>3323.25</v>
          </cell>
          <cell r="H2794">
            <v>7.68</v>
          </cell>
          <cell r="I2794">
            <v>4000</v>
          </cell>
          <cell r="J2794">
            <v>276.75</v>
          </cell>
        </row>
        <row r="2795">
          <cell r="A2795">
            <v>1782000544</v>
          </cell>
          <cell r="B2795" t="str">
            <v>הוצאות דאר</v>
          </cell>
          <cell r="C2795">
            <v>83790</v>
          </cell>
          <cell r="D2795">
            <v>83152.600000000006</v>
          </cell>
          <cell r="E2795">
            <v>0</v>
          </cell>
          <cell r="F2795">
            <v>83152.600000000006</v>
          </cell>
          <cell r="G2795">
            <v>637.4</v>
          </cell>
          <cell r="H2795">
            <v>99.23</v>
          </cell>
          <cell r="I2795">
            <v>93100</v>
          </cell>
          <cell r="J2795">
            <v>83152.600000000006</v>
          </cell>
        </row>
        <row r="2796">
          <cell r="A2796">
            <v>1782000562</v>
          </cell>
          <cell r="B2796" t="str">
            <v>הדפסות</v>
          </cell>
          <cell r="C2796">
            <v>12900</v>
          </cell>
          <cell r="D2796">
            <v>12522.5</v>
          </cell>
          <cell r="E2796">
            <v>0</v>
          </cell>
          <cell r="F2796">
            <v>12522.5</v>
          </cell>
          <cell r="G2796">
            <v>377.5</v>
          </cell>
          <cell r="H2796">
            <v>97.07</v>
          </cell>
          <cell r="I2796">
            <v>12900</v>
          </cell>
          <cell r="J2796">
            <v>12522.5</v>
          </cell>
        </row>
        <row r="2797">
          <cell r="A2797">
            <v>1782000571</v>
          </cell>
          <cell r="B2797" t="str">
            <v>מיכון וענ"א</v>
          </cell>
          <cell r="C2797">
            <v>185040</v>
          </cell>
          <cell r="D2797">
            <v>205600</v>
          </cell>
          <cell r="E2797">
            <v>0</v>
          </cell>
          <cell r="F2797">
            <v>205600</v>
          </cell>
          <cell r="G2797">
            <v>-20560</v>
          </cell>
          <cell r="H2797">
            <v>111.11</v>
          </cell>
          <cell r="I2797">
            <v>205600</v>
          </cell>
          <cell r="J2797">
            <v>205600</v>
          </cell>
        </row>
        <row r="2798">
          <cell r="A2798">
            <v>1782000580</v>
          </cell>
          <cell r="B2798" t="str">
            <v>משטרה הוצ'לפועל</v>
          </cell>
          <cell r="C2798">
            <v>0</v>
          </cell>
          <cell r="D2798">
            <v>0</v>
          </cell>
          <cell r="E2798">
            <v>0</v>
          </cell>
          <cell r="F2798">
            <v>0</v>
          </cell>
          <cell r="G2798">
            <v>0</v>
          </cell>
          <cell r="H2798">
            <v>0</v>
          </cell>
          <cell r="I2798">
            <v>0</v>
          </cell>
          <cell r="J2798">
            <v>0</v>
          </cell>
        </row>
        <row r="2799">
          <cell r="A2799">
            <v>1782000721</v>
          </cell>
          <cell r="B2799" t="str">
            <v>חמרים-תחזוקת מבנים</v>
          </cell>
          <cell r="C2799">
            <v>450</v>
          </cell>
          <cell r="D2799">
            <v>0</v>
          </cell>
          <cell r="E2799">
            <v>0</v>
          </cell>
          <cell r="F2799">
            <v>0</v>
          </cell>
          <cell r="G2799">
            <v>450</v>
          </cell>
          <cell r="H2799">
            <v>0</v>
          </cell>
          <cell r="I2799">
            <v>500</v>
          </cell>
          <cell r="J2799">
            <v>0</v>
          </cell>
        </row>
        <row r="2800">
          <cell r="A2800">
            <v>1782000751</v>
          </cell>
          <cell r="B2800" t="str">
            <v>עבודות קבלניות</v>
          </cell>
          <cell r="C2800">
            <v>0</v>
          </cell>
          <cell r="D2800">
            <v>0</v>
          </cell>
          <cell r="E2800">
            <v>0</v>
          </cell>
          <cell r="F2800">
            <v>0</v>
          </cell>
          <cell r="G2800">
            <v>0</v>
          </cell>
          <cell r="H2800">
            <v>0</v>
          </cell>
          <cell r="I2800">
            <v>0</v>
          </cell>
          <cell r="J2800">
            <v>0</v>
          </cell>
        </row>
        <row r="2801">
          <cell r="A2801">
            <v>1782000752</v>
          </cell>
          <cell r="B2801" t="str">
            <v>נקיון בקבלנות</v>
          </cell>
          <cell r="C2801">
            <v>20000</v>
          </cell>
          <cell r="D2801">
            <v>17258.96</v>
          </cell>
          <cell r="E2801">
            <v>0</v>
          </cell>
          <cell r="F2801">
            <v>17258.96</v>
          </cell>
          <cell r="G2801">
            <v>2741.04</v>
          </cell>
          <cell r="H2801">
            <v>86.29</v>
          </cell>
          <cell r="I2801">
            <v>20000</v>
          </cell>
          <cell r="J2801">
            <v>17258.96</v>
          </cell>
        </row>
        <row r="2802">
          <cell r="A2802">
            <v>1782000756</v>
          </cell>
          <cell r="B2802" t="str">
            <v>שמירה בקבלנות</v>
          </cell>
          <cell r="C2802">
            <v>108000</v>
          </cell>
          <cell r="D2802">
            <v>117821.55</v>
          </cell>
          <cell r="E2802">
            <v>0</v>
          </cell>
          <cell r="F2802">
            <v>117821.55</v>
          </cell>
          <cell r="G2802">
            <v>-9821.5499999999993</v>
          </cell>
          <cell r="H2802">
            <v>109.09</v>
          </cell>
          <cell r="I2802">
            <v>120000</v>
          </cell>
          <cell r="J2802">
            <v>117821.55</v>
          </cell>
        </row>
        <row r="2803">
          <cell r="A2803">
            <v>1782000780</v>
          </cell>
          <cell r="B2803" t="str">
            <v>השתתפות בשכר שופטים</v>
          </cell>
          <cell r="C2803">
            <v>270000</v>
          </cell>
          <cell r="D2803">
            <v>330286</v>
          </cell>
          <cell r="E2803">
            <v>0</v>
          </cell>
          <cell r="F2803">
            <v>330286</v>
          </cell>
          <cell r="G2803">
            <v>-60286</v>
          </cell>
          <cell r="H2803">
            <v>122.32</v>
          </cell>
          <cell r="I2803">
            <v>300000</v>
          </cell>
          <cell r="J2803">
            <v>330286</v>
          </cell>
        </row>
        <row r="2804">
          <cell r="A2804">
            <v>1782000781</v>
          </cell>
          <cell r="B2804" t="str">
            <v>השתתפות בשכר עדים</v>
          </cell>
          <cell r="C2804">
            <v>0</v>
          </cell>
          <cell r="D2804">
            <v>0</v>
          </cell>
          <cell r="E2804">
            <v>0</v>
          </cell>
          <cell r="F2804">
            <v>0</v>
          </cell>
          <cell r="G2804">
            <v>0</v>
          </cell>
          <cell r="H2804">
            <v>0</v>
          </cell>
          <cell r="I2804">
            <v>0</v>
          </cell>
          <cell r="J2804">
            <v>0</v>
          </cell>
        </row>
        <row r="2805">
          <cell r="A2805">
            <v>1782000794</v>
          </cell>
          <cell r="B2805" t="str">
            <v>השתתפות בעזר 094</v>
          </cell>
          <cell r="C2805">
            <v>2970</v>
          </cell>
          <cell r="D2805">
            <v>3668</v>
          </cell>
          <cell r="E2805">
            <v>0</v>
          </cell>
          <cell r="F2805">
            <v>3668</v>
          </cell>
          <cell r="G2805">
            <v>-698</v>
          </cell>
          <cell r="H2805">
            <v>123.5</v>
          </cell>
          <cell r="I2805">
            <v>3300</v>
          </cell>
          <cell r="J2805">
            <v>3668</v>
          </cell>
        </row>
        <row r="2806">
          <cell r="A2806">
            <v>1782000870</v>
          </cell>
          <cell r="B2806" t="str">
            <v>השתת' בשכר שופטים</v>
          </cell>
          <cell r="C2806">
            <v>0</v>
          </cell>
          <cell r="D2806">
            <v>0</v>
          </cell>
          <cell r="E2806">
            <v>0</v>
          </cell>
          <cell r="F2806">
            <v>0</v>
          </cell>
          <cell r="G2806">
            <v>0</v>
          </cell>
          <cell r="H2806">
            <v>0</v>
          </cell>
          <cell r="I2806">
            <v>0</v>
          </cell>
          <cell r="J2806">
            <v>0</v>
          </cell>
        </row>
        <row r="2807">
          <cell r="A2807">
            <v>1782000871</v>
          </cell>
          <cell r="B2807" t="str">
            <v>השתתפות בשכר עדים</v>
          </cell>
          <cell r="C2807">
            <v>3690</v>
          </cell>
          <cell r="D2807">
            <v>720</v>
          </cell>
          <cell r="E2807">
            <v>0</v>
          </cell>
          <cell r="F2807">
            <v>720</v>
          </cell>
          <cell r="G2807">
            <v>2970</v>
          </cell>
          <cell r="H2807">
            <v>19.510000000000002</v>
          </cell>
          <cell r="I2807">
            <v>4100</v>
          </cell>
          <cell r="J2807">
            <v>720</v>
          </cell>
        </row>
        <row r="2808">
          <cell r="A2808">
            <v>1782000931</v>
          </cell>
          <cell r="B2808" t="str">
            <v>רכישות</v>
          </cell>
          <cell r="C2808">
            <v>6800</v>
          </cell>
          <cell r="D2808">
            <v>6136.12</v>
          </cell>
          <cell r="E2808">
            <v>531.66999999999996</v>
          </cell>
          <cell r="F2808">
            <v>6667.79</v>
          </cell>
          <cell r="G2808">
            <v>132.21</v>
          </cell>
          <cell r="H2808">
            <v>98.05</v>
          </cell>
          <cell r="I2808">
            <v>6800</v>
          </cell>
          <cell r="J2808">
            <v>6136.12</v>
          </cell>
        </row>
        <row r="2809">
          <cell r="A2809">
            <v>1782100000</v>
          </cell>
          <cell r="B2809" t="str">
            <v>בית הדין למשמעת</v>
          </cell>
          <cell r="C2809">
            <v>0</v>
          </cell>
          <cell r="D2809">
            <v>0</v>
          </cell>
          <cell r="E2809">
            <v>0</v>
          </cell>
          <cell r="F2809">
            <v>0</v>
          </cell>
          <cell r="G2809">
            <v>0</v>
          </cell>
          <cell r="H2809">
            <v>0</v>
          </cell>
          <cell r="I2809">
            <v>0</v>
          </cell>
          <cell r="J2809">
            <v>0</v>
          </cell>
        </row>
        <row r="2810">
          <cell r="A2810">
            <v>1782100410</v>
          </cell>
          <cell r="B2810" t="str">
            <v>שכירות</v>
          </cell>
          <cell r="C2810">
            <v>0</v>
          </cell>
          <cell r="D2810">
            <v>0</v>
          </cell>
          <cell r="E2810">
            <v>0</v>
          </cell>
          <cell r="F2810">
            <v>0</v>
          </cell>
          <cell r="G2810">
            <v>0</v>
          </cell>
          <cell r="H2810">
            <v>0</v>
          </cell>
          <cell r="I2810">
            <v>0</v>
          </cell>
          <cell r="J2810">
            <v>0</v>
          </cell>
        </row>
        <row r="2811">
          <cell r="A2811">
            <v>1782100412</v>
          </cell>
          <cell r="B2811" t="str">
            <v>ארנונה</v>
          </cell>
          <cell r="C2811">
            <v>0</v>
          </cell>
          <cell r="D2811">
            <v>0</v>
          </cell>
          <cell r="E2811">
            <v>0</v>
          </cell>
          <cell r="F2811">
            <v>0</v>
          </cell>
          <cell r="G2811">
            <v>0</v>
          </cell>
          <cell r="H2811">
            <v>0</v>
          </cell>
          <cell r="I2811">
            <v>0</v>
          </cell>
          <cell r="J2811">
            <v>0</v>
          </cell>
        </row>
        <row r="2812">
          <cell r="A2812">
            <v>1782100431</v>
          </cell>
          <cell r="B2812" t="str">
            <v>חשמל</v>
          </cell>
          <cell r="C2812">
            <v>0</v>
          </cell>
          <cell r="D2812">
            <v>0</v>
          </cell>
          <cell r="E2812">
            <v>0</v>
          </cell>
          <cell r="F2812">
            <v>0</v>
          </cell>
          <cell r="G2812">
            <v>0</v>
          </cell>
          <cell r="H2812">
            <v>0</v>
          </cell>
          <cell r="I2812">
            <v>0</v>
          </cell>
          <cell r="J2812">
            <v>0</v>
          </cell>
        </row>
        <row r="2813">
          <cell r="A2813">
            <v>1782100432</v>
          </cell>
          <cell r="B2813" t="str">
            <v>מים</v>
          </cell>
          <cell r="C2813">
            <v>0</v>
          </cell>
          <cell r="D2813">
            <v>0</v>
          </cell>
          <cell r="E2813">
            <v>0</v>
          </cell>
          <cell r="F2813">
            <v>0</v>
          </cell>
          <cell r="G2813">
            <v>0</v>
          </cell>
          <cell r="H2813">
            <v>0</v>
          </cell>
          <cell r="I2813">
            <v>0</v>
          </cell>
          <cell r="J2813">
            <v>0</v>
          </cell>
        </row>
        <row r="2814">
          <cell r="A2814">
            <v>1782100433</v>
          </cell>
          <cell r="B2814" t="str">
            <v>חומרי נקיון</v>
          </cell>
          <cell r="C2814">
            <v>0</v>
          </cell>
          <cell r="D2814">
            <v>0</v>
          </cell>
          <cell r="E2814">
            <v>0</v>
          </cell>
          <cell r="F2814">
            <v>0</v>
          </cell>
          <cell r="G2814">
            <v>0</v>
          </cell>
          <cell r="H2814">
            <v>0</v>
          </cell>
          <cell r="I2814">
            <v>0</v>
          </cell>
          <cell r="J2814">
            <v>0</v>
          </cell>
        </row>
        <row r="2815">
          <cell r="A2815">
            <v>1782100471</v>
          </cell>
          <cell r="B2815" t="str">
            <v>מכשירי כתיבה</v>
          </cell>
          <cell r="C2815">
            <v>0</v>
          </cell>
          <cell r="D2815">
            <v>0</v>
          </cell>
          <cell r="E2815">
            <v>0</v>
          </cell>
          <cell r="F2815">
            <v>0</v>
          </cell>
          <cell r="G2815">
            <v>0</v>
          </cell>
          <cell r="H2815">
            <v>0</v>
          </cell>
          <cell r="I2815">
            <v>0</v>
          </cell>
          <cell r="J2815">
            <v>0</v>
          </cell>
        </row>
        <row r="2816">
          <cell r="A2816">
            <v>1782100522</v>
          </cell>
          <cell r="B2816" t="str">
            <v>ספרים ועיתונים</v>
          </cell>
          <cell r="C2816">
            <v>0</v>
          </cell>
          <cell r="D2816">
            <v>0</v>
          </cell>
          <cell r="E2816">
            <v>0</v>
          </cell>
          <cell r="F2816">
            <v>0</v>
          </cell>
          <cell r="G2816">
            <v>0</v>
          </cell>
          <cell r="H2816">
            <v>0</v>
          </cell>
          <cell r="I2816">
            <v>0</v>
          </cell>
          <cell r="J2816">
            <v>0</v>
          </cell>
        </row>
        <row r="2817">
          <cell r="A2817">
            <v>1782100524</v>
          </cell>
          <cell r="B2817" t="str">
            <v>השתלמויות</v>
          </cell>
          <cell r="C2817">
            <v>0</v>
          </cell>
          <cell r="D2817">
            <v>0</v>
          </cell>
          <cell r="E2817">
            <v>0</v>
          </cell>
          <cell r="F2817">
            <v>0</v>
          </cell>
          <cell r="G2817">
            <v>0</v>
          </cell>
          <cell r="H2817">
            <v>0</v>
          </cell>
          <cell r="I2817">
            <v>0</v>
          </cell>
          <cell r="J2817">
            <v>0</v>
          </cell>
        </row>
        <row r="2818">
          <cell r="A2818">
            <v>1782100540</v>
          </cell>
          <cell r="B2818" t="str">
            <v>הוצאות טלפון</v>
          </cell>
          <cell r="C2818">
            <v>0</v>
          </cell>
          <cell r="D2818">
            <v>0</v>
          </cell>
          <cell r="E2818">
            <v>0</v>
          </cell>
          <cell r="F2818">
            <v>0</v>
          </cell>
          <cell r="G2818">
            <v>0</v>
          </cell>
          <cell r="H2818">
            <v>0</v>
          </cell>
          <cell r="I2818">
            <v>0</v>
          </cell>
          <cell r="J2818">
            <v>0</v>
          </cell>
        </row>
        <row r="2819">
          <cell r="A2819">
            <v>1782100550</v>
          </cell>
          <cell r="B2819" t="str">
            <v>פירסומים</v>
          </cell>
          <cell r="C2819">
            <v>0</v>
          </cell>
          <cell r="D2819">
            <v>0</v>
          </cell>
          <cell r="E2819">
            <v>0</v>
          </cell>
          <cell r="F2819">
            <v>0</v>
          </cell>
          <cell r="G2819">
            <v>0</v>
          </cell>
          <cell r="H2819">
            <v>0</v>
          </cell>
          <cell r="I2819">
            <v>0</v>
          </cell>
          <cell r="J2819">
            <v>0</v>
          </cell>
        </row>
        <row r="2820">
          <cell r="A2820">
            <v>1782100752</v>
          </cell>
          <cell r="B2820" t="str">
            <v>נקיון בקבלנות</v>
          </cell>
          <cell r="C2820">
            <v>0</v>
          </cell>
          <cell r="D2820">
            <v>0</v>
          </cell>
          <cell r="E2820">
            <v>0</v>
          </cell>
          <cell r="F2820">
            <v>0</v>
          </cell>
          <cell r="G2820">
            <v>0</v>
          </cell>
          <cell r="H2820">
            <v>0</v>
          </cell>
          <cell r="I2820">
            <v>0</v>
          </cell>
          <cell r="J2820">
            <v>0</v>
          </cell>
        </row>
        <row r="2821">
          <cell r="A2821">
            <v>1782100753</v>
          </cell>
          <cell r="B2821" t="str">
            <v>מזכירה חיצונית</v>
          </cell>
          <cell r="C2821">
            <v>0</v>
          </cell>
          <cell r="D2821">
            <v>0</v>
          </cell>
          <cell r="E2821">
            <v>0</v>
          </cell>
          <cell r="F2821">
            <v>0</v>
          </cell>
          <cell r="G2821">
            <v>0</v>
          </cell>
          <cell r="H2821">
            <v>0</v>
          </cell>
          <cell r="I2821">
            <v>0</v>
          </cell>
          <cell r="J2821">
            <v>0</v>
          </cell>
        </row>
        <row r="2822">
          <cell r="A2822">
            <v>1782100780</v>
          </cell>
          <cell r="B2822" t="str">
            <v>פעילות שוטפת</v>
          </cell>
          <cell r="C2822">
            <v>0</v>
          </cell>
          <cell r="D2822">
            <v>0</v>
          </cell>
          <cell r="E2822">
            <v>0</v>
          </cell>
          <cell r="F2822">
            <v>0</v>
          </cell>
          <cell r="G2822">
            <v>0</v>
          </cell>
          <cell r="H2822">
            <v>0</v>
          </cell>
          <cell r="I2822">
            <v>0</v>
          </cell>
          <cell r="J2822">
            <v>0</v>
          </cell>
        </row>
        <row r="2823">
          <cell r="A2823">
            <v>1782100781</v>
          </cell>
          <cell r="B2823" t="str">
            <v>קלדנות והקלטות</v>
          </cell>
          <cell r="C2823">
            <v>0</v>
          </cell>
          <cell r="D2823">
            <v>0</v>
          </cell>
          <cell r="E2823">
            <v>0</v>
          </cell>
          <cell r="F2823">
            <v>0</v>
          </cell>
          <cell r="G2823">
            <v>0</v>
          </cell>
          <cell r="H2823">
            <v>0</v>
          </cell>
          <cell r="I2823">
            <v>0</v>
          </cell>
          <cell r="J2823">
            <v>0</v>
          </cell>
        </row>
        <row r="2824">
          <cell r="A2824">
            <v>1811100110</v>
          </cell>
          <cell r="B2824" t="str">
            <v>השכר הקובע-תקציבית</v>
          </cell>
          <cell r="C2824">
            <v>347900</v>
          </cell>
          <cell r="D2824">
            <v>327535.96000000002</v>
          </cell>
          <cell r="E2824">
            <v>0</v>
          </cell>
          <cell r="F2824">
            <v>327535.96000000002</v>
          </cell>
          <cell r="G2824">
            <v>20364.04</v>
          </cell>
          <cell r="H2824">
            <v>94.14</v>
          </cell>
          <cell r="I2824">
            <v>347900</v>
          </cell>
          <cell r="J2824">
            <v>327535.96000000002</v>
          </cell>
        </row>
        <row r="2825">
          <cell r="A2825">
            <v>1811100118</v>
          </cell>
          <cell r="B2825" t="str">
            <v>החזר שחיקת שכר</v>
          </cell>
          <cell r="C2825">
            <v>0</v>
          </cell>
          <cell r="D2825">
            <v>0</v>
          </cell>
          <cell r="E2825">
            <v>0</v>
          </cell>
          <cell r="F2825">
            <v>0</v>
          </cell>
          <cell r="G2825">
            <v>0</v>
          </cell>
          <cell r="H2825">
            <v>0</v>
          </cell>
          <cell r="I2825">
            <v>0</v>
          </cell>
          <cell r="J2825">
            <v>0</v>
          </cell>
        </row>
        <row r="2826">
          <cell r="A2826">
            <v>1811100119</v>
          </cell>
          <cell r="B2826" t="str">
            <v>השכר הקובע-צוברת</v>
          </cell>
          <cell r="C2826">
            <v>10819900</v>
          </cell>
          <cell r="D2826">
            <v>10205252.09</v>
          </cell>
          <cell r="E2826">
            <v>222865.58</v>
          </cell>
          <cell r="F2826">
            <v>10428117.67</v>
          </cell>
          <cell r="G2826">
            <v>391782.33</v>
          </cell>
          <cell r="H2826">
            <v>96.37</v>
          </cell>
          <cell r="I2826">
            <v>10819900</v>
          </cell>
          <cell r="J2826">
            <v>10205252.09</v>
          </cell>
        </row>
        <row r="2827">
          <cell r="A2827">
            <v>1811100122</v>
          </cell>
          <cell r="B2827" t="str">
            <v>ביגוד</v>
          </cell>
          <cell r="C2827">
            <v>95300</v>
          </cell>
          <cell r="D2827">
            <v>113546.71</v>
          </cell>
          <cell r="E2827">
            <v>0</v>
          </cell>
          <cell r="F2827">
            <v>113546.71</v>
          </cell>
          <cell r="G2827">
            <v>-18246.71</v>
          </cell>
          <cell r="H2827">
            <v>119.14</v>
          </cell>
          <cell r="I2827">
            <v>95300</v>
          </cell>
          <cell r="J2827">
            <v>113546.71</v>
          </cell>
        </row>
        <row r="2828">
          <cell r="A2828">
            <v>1811100126</v>
          </cell>
          <cell r="B2828" t="str">
            <v>דמי הבראה</v>
          </cell>
          <cell r="C2828">
            <v>248200</v>
          </cell>
          <cell r="D2828">
            <v>278842.34000000003</v>
          </cell>
          <cell r="E2828">
            <v>0</v>
          </cell>
          <cell r="F2828">
            <v>278842.34000000003</v>
          </cell>
          <cell r="G2828">
            <v>-30642.34</v>
          </cell>
          <cell r="H2828">
            <v>112.34</v>
          </cell>
          <cell r="I2828">
            <v>248200</v>
          </cell>
          <cell r="J2828">
            <v>278842.34000000003</v>
          </cell>
        </row>
        <row r="2829">
          <cell r="A2829">
            <v>1811100130</v>
          </cell>
          <cell r="B2829" t="str">
            <v>שעות נוספות</v>
          </cell>
          <cell r="C2829">
            <v>178700</v>
          </cell>
          <cell r="D2829">
            <v>256601.61</v>
          </cell>
          <cell r="E2829">
            <v>0</v>
          </cell>
          <cell r="F2829">
            <v>256601.61</v>
          </cell>
          <cell r="G2829">
            <v>-77901.61</v>
          </cell>
          <cell r="H2829">
            <v>143.59</v>
          </cell>
          <cell r="I2829">
            <v>178700</v>
          </cell>
          <cell r="J2829">
            <v>256601.61</v>
          </cell>
        </row>
        <row r="2830">
          <cell r="A2830">
            <v>1811100140</v>
          </cell>
          <cell r="B2830" t="str">
            <v>השתתפות באחזקת רכב</v>
          </cell>
          <cell r="C2830">
            <v>1073700</v>
          </cell>
          <cell r="D2830">
            <v>1314875.55</v>
          </cell>
          <cell r="E2830">
            <v>0</v>
          </cell>
          <cell r="F2830">
            <v>1314875.55</v>
          </cell>
          <cell r="G2830">
            <v>-241175.55</v>
          </cell>
          <cell r="H2830">
            <v>122.46</v>
          </cell>
          <cell r="I2830">
            <v>1073700</v>
          </cell>
          <cell r="J2830">
            <v>1314875.55</v>
          </cell>
        </row>
        <row r="2831">
          <cell r="A2831">
            <v>1811100210</v>
          </cell>
          <cell r="B2831" t="str">
            <v>השכר הקובע</v>
          </cell>
          <cell r="C2831">
            <v>0</v>
          </cell>
          <cell r="D2831">
            <v>60495.48</v>
          </cell>
          <cell r="E2831">
            <v>0</v>
          </cell>
          <cell r="F2831">
            <v>60495.48</v>
          </cell>
          <cell r="G2831">
            <v>-60495.48</v>
          </cell>
          <cell r="H2831">
            <v>0</v>
          </cell>
          <cell r="I2831">
            <v>0</v>
          </cell>
          <cell r="J2831">
            <v>60495.48</v>
          </cell>
        </row>
        <row r="2832">
          <cell r="A2832">
            <v>1811100250</v>
          </cell>
          <cell r="B2832" t="str">
            <v>שכר מושאלים</v>
          </cell>
          <cell r="C2832">
            <v>0</v>
          </cell>
          <cell r="D2832">
            <v>0</v>
          </cell>
          <cell r="E2832">
            <v>0</v>
          </cell>
          <cell r="F2832">
            <v>0</v>
          </cell>
          <cell r="G2832">
            <v>0</v>
          </cell>
          <cell r="H2832">
            <v>0</v>
          </cell>
          <cell r="I2832">
            <v>0</v>
          </cell>
          <cell r="J2832">
            <v>0</v>
          </cell>
        </row>
        <row r="2833">
          <cell r="A2833">
            <v>1811100263</v>
          </cell>
          <cell r="B2833" t="str">
            <v>עובדי חברה</v>
          </cell>
          <cell r="C2833">
            <v>280000</v>
          </cell>
          <cell r="D2833">
            <v>280593.76</v>
          </cell>
          <cell r="E2833">
            <v>0</v>
          </cell>
          <cell r="F2833">
            <v>280593.76</v>
          </cell>
          <cell r="G2833">
            <v>-593.76</v>
          </cell>
          <cell r="H2833">
            <v>100.21</v>
          </cell>
          <cell r="I2833">
            <v>280000</v>
          </cell>
          <cell r="J2833">
            <v>280593.76</v>
          </cell>
        </row>
        <row r="2834">
          <cell r="A2834">
            <v>1811100264</v>
          </cell>
          <cell r="B2834" t="str">
            <v>אגף פרט</v>
          </cell>
          <cell r="C2834">
            <v>46000</v>
          </cell>
          <cell r="D2834">
            <v>24304.06</v>
          </cell>
          <cell r="E2834">
            <v>0</v>
          </cell>
          <cell r="F2834">
            <v>24304.06</v>
          </cell>
          <cell r="G2834">
            <v>21695.94</v>
          </cell>
          <cell r="H2834">
            <v>52.83</v>
          </cell>
          <cell r="I2834">
            <v>46000</v>
          </cell>
          <cell r="J2834">
            <v>24304.06</v>
          </cell>
        </row>
        <row r="2835">
          <cell r="A2835">
            <v>1811100350</v>
          </cell>
          <cell r="B2835" t="str">
            <v>ליסינג - 846-00-801</v>
          </cell>
          <cell r="C2835">
            <v>80000</v>
          </cell>
          <cell r="D2835">
            <v>83791.490000000005</v>
          </cell>
          <cell r="E2835">
            <v>0</v>
          </cell>
          <cell r="F2835">
            <v>83791.490000000005</v>
          </cell>
          <cell r="G2835">
            <v>-3791.49</v>
          </cell>
          <cell r="H2835">
            <v>104.73</v>
          </cell>
          <cell r="I2835">
            <v>80000</v>
          </cell>
          <cell r="J2835">
            <v>83791.490000000005</v>
          </cell>
        </row>
        <row r="2836">
          <cell r="A2836">
            <v>1811100351</v>
          </cell>
          <cell r="B2836" t="str">
            <v>הוצאות רכב - 846-00-801</v>
          </cell>
          <cell r="C2836">
            <v>36000</v>
          </cell>
          <cell r="D2836">
            <v>40175.199999999997</v>
          </cell>
          <cell r="E2836">
            <v>0</v>
          </cell>
          <cell r="F2836">
            <v>40175.199999999997</v>
          </cell>
          <cell r="G2836">
            <v>-4175.2</v>
          </cell>
          <cell r="H2836">
            <v>111.59</v>
          </cell>
          <cell r="I2836">
            <v>36000</v>
          </cell>
          <cell r="J2836">
            <v>40175.199999999997</v>
          </cell>
        </row>
        <row r="2837">
          <cell r="A2837">
            <v>1811100391</v>
          </cell>
          <cell r="B2837" t="str">
            <v>הפרשה לפנסיה</v>
          </cell>
          <cell r="C2837">
            <v>0</v>
          </cell>
          <cell r="D2837">
            <v>0</v>
          </cell>
          <cell r="E2837">
            <v>0</v>
          </cell>
          <cell r="F2837">
            <v>0</v>
          </cell>
          <cell r="G2837">
            <v>0</v>
          </cell>
          <cell r="H2837">
            <v>0</v>
          </cell>
          <cell r="I2837">
            <v>0</v>
          </cell>
          <cell r="J2837">
            <v>0</v>
          </cell>
        </row>
        <row r="2838">
          <cell r="A2838">
            <v>1811100431</v>
          </cell>
          <cell r="B2838" t="str">
            <v>חשמל</v>
          </cell>
          <cell r="C2838">
            <v>117000</v>
          </cell>
          <cell r="D2838">
            <v>0</v>
          </cell>
          <cell r="E2838">
            <v>0</v>
          </cell>
          <cell r="F2838">
            <v>0</v>
          </cell>
          <cell r="G2838">
            <v>117000</v>
          </cell>
          <cell r="H2838">
            <v>0</v>
          </cell>
          <cell r="I2838">
            <v>130000</v>
          </cell>
          <cell r="J2838">
            <v>0</v>
          </cell>
        </row>
        <row r="2839">
          <cell r="A2839">
            <v>1811100432</v>
          </cell>
          <cell r="B2839" t="str">
            <v>מים</v>
          </cell>
          <cell r="C2839">
            <v>0</v>
          </cell>
          <cell r="D2839">
            <v>0</v>
          </cell>
          <cell r="E2839">
            <v>0</v>
          </cell>
          <cell r="F2839">
            <v>0</v>
          </cell>
          <cell r="G2839">
            <v>0</v>
          </cell>
          <cell r="H2839">
            <v>0</v>
          </cell>
          <cell r="I2839">
            <v>0</v>
          </cell>
          <cell r="J2839">
            <v>0</v>
          </cell>
        </row>
        <row r="2840">
          <cell r="A2840">
            <v>1811100435</v>
          </cell>
          <cell r="B2840" t="str">
            <v>השת' באחזקת מחשבים</v>
          </cell>
          <cell r="C2840">
            <v>855000</v>
          </cell>
          <cell r="D2840">
            <v>853249</v>
          </cell>
          <cell r="E2840">
            <v>0</v>
          </cell>
          <cell r="F2840">
            <v>853249</v>
          </cell>
          <cell r="G2840">
            <v>1751</v>
          </cell>
          <cell r="H2840">
            <v>99.79</v>
          </cell>
          <cell r="I2840">
            <v>855000</v>
          </cell>
          <cell r="J2840">
            <v>853249</v>
          </cell>
        </row>
        <row r="2841">
          <cell r="A2841">
            <v>1811100436</v>
          </cell>
          <cell r="B2841" t="str">
            <v>אחזקת מזגנים</v>
          </cell>
          <cell r="C2841">
            <v>0</v>
          </cell>
          <cell r="D2841">
            <v>0</v>
          </cell>
          <cell r="E2841">
            <v>0</v>
          </cell>
          <cell r="F2841">
            <v>0</v>
          </cell>
          <cell r="G2841">
            <v>0</v>
          </cell>
          <cell r="H2841">
            <v>0</v>
          </cell>
          <cell r="I2841">
            <v>0</v>
          </cell>
          <cell r="J2841">
            <v>0</v>
          </cell>
        </row>
        <row r="2842">
          <cell r="A2842">
            <v>1811100437</v>
          </cell>
          <cell r="B2842" t="str">
            <v>אחזקת אזעקה</v>
          </cell>
          <cell r="C2842">
            <v>1170</v>
          </cell>
          <cell r="D2842">
            <v>3053.7</v>
          </cell>
          <cell r="E2842">
            <v>0</v>
          </cell>
          <cell r="F2842">
            <v>3053.7</v>
          </cell>
          <cell r="G2842">
            <v>-1883.7</v>
          </cell>
          <cell r="H2842">
            <v>261</v>
          </cell>
          <cell r="I2842">
            <v>1300</v>
          </cell>
          <cell r="J2842">
            <v>3053.7</v>
          </cell>
        </row>
        <row r="2843">
          <cell r="A2843">
            <v>1811100438</v>
          </cell>
          <cell r="B2843" t="str">
            <v>ביטחון ובטיחות</v>
          </cell>
          <cell r="C2843">
            <v>0</v>
          </cell>
          <cell r="D2843">
            <v>0</v>
          </cell>
          <cell r="E2843">
            <v>0</v>
          </cell>
          <cell r="F2843">
            <v>0</v>
          </cell>
          <cell r="G2843">
            <v>0</v>
          </cell>
          <cell r="H2843">
            <v>0</v>
          </cell>
          <cell r="I2843">
            <v>0</v>
          </cell>
          <cell r="J2843">
            <v>0</v>
          </cell>
        </row>
        <row r="2844">
          <cell r="A2844">
            <v>1811100450</v>
          </cell>
          <cell r="B2844" t="str">
            <v>אחזקת תמי 4</v>
          </cell>
          <cell r="C2844">
            <v>6480</v>
          </cell>
          <cell r="D2844">
            <v>0</v>
          </cell>
          <cell r="E2844">
            <v>0</v>
          </cell>
          <cell r="F2844">
            <v>0</v>
          </cell>
          <cell r="G2844">
            <v>6480</v>
          </cell>
          <cell r="H2844">
            <v>0</v>
          </cell>
          <cell r="I2844">
            <v>7200</v>
          </cell>
          <cell r="J2844">
            <v>0</v>
          </cell>
        </row>
        <row r="2845">
          <cell r="A2845">
            <v>1811100451</v>
          </cell>
          <cell r="B2845" t="str">
            <v>אחזקת דפיברילטור</v>
          </cell>
          <cell r="C2845">
            <v>0</v>
          </cell>
          <cell r="D2845">
            <v>0</v>
          </cell>
          <cell r="E2845">
            <v>0</v>
          </cell>
          <cell r="F2845">
            <v>0</v>
          </cell>
          <cell r="G2845">
            <v>0</v>
          </cell>
          <cell r="H2845">
            <v>0</v>
          </cell>
          <cell r="I2845">
            <v>0</v>
          </cell>
          <cell r="J2845">
            <v>0</v>
          </cell>
        </row>
        <row r="2846">
          <cell r="A2846">
            <v>1811100470</v>
          </cell>
          <cell r="B2846" t="str">
            <v>אחזקת מכונות משרד</v>
          </cell>
          <cell r="C2846">
            <v>5130</v>
          </cell>
          <cell r="D2846">
            <v>-751.72</v>
          </cell>
          <cell r="E2846">
            <v>0</v>
          </cell>
          <cell r="F2846">
            <v>-751.72</v>
          </cell>
          <cell r="G2846">
            <v>5881.72</v>
          </cell>
          <cell r="H2846">
            <v>-14.65</v>
          </cell>
          <cell r="I2846">
            <v>5700</v>
          </cell>
          <cell r="J2846">
            <v>-751.72</v>
          </cell>
        </row>
        <row r="2847">
          <cell r="A2847">
            <v>1811100471</v>
          </cell>
          <cell r="B2847" t="str">
            <v>מכשירי כתיבה</v>
          </cell>
          <cell r="C2847">
            <v>95000</v>
          </cell>
          <cell r="D2847">
            <v>81816.800000000003</v>
          </cell>
          <cell r="E2847">
            <v>86.09</v>
          </cell>
          <cell r="F2847">
            <v>81902.89</v>
          </cell>
          <cell r="G2847">
            <v>13097.11</v>
          </cell>
          <cell r="H2847">
            <v>86.21</v>
          </cell>
          <cell r="I2847">
            <v>95000</v>
          </cell>
          <cell r="J2847">
            <v>81816.800000000003</v>
          </cell>
        </row>
        <row r="2848">
          <cell r="A2848">
            <v>1811100492</v>
          </cell>
          <cell r="B2848" t="str">
            <v>השתתפות בעזר 092</v>
          </cell>
          <cell r="C2848">
            <v>881550</v>
          </cell>
          <cell r="D2848">
            <v>947061.48</v>
          </cell>
          <cell r="E2848">
            <v>0</v>
          </cell>
          <cell r="F2848">
            <v>947061.48</v>
          </cell>
          <cell r="G2848">
            <v>-65511.48</v>
          </cell>
          <cell r="H2848">
            <v>107.43</v>
          </cell>
          <cell r="I2848">
            <v>979500</v>
          </cell>
          <cell r="J2848">
            <v>947061.48</v>
          </cell>
        </row>
        <row r="2849">
          <cell r="A2849">
            <v>1811100511</v>
          </cell>
          <cell r="B2849" t="str">
            <v>אירוח וכיבוד</v>
          </cell>
          <cell r="C2849">
            <v>24100</v>
          </cell>
          <cell r="D2849">
            <v>17505.169999999998</v>
          </cell>
          <cell r="E2849">
            <v>0</v>
          </cell>
          <cell r="F2849">
            <v>17505.169999999998</v>
          </cell>
          <cell r="G2849">
            <v>6594.83</v>
          </cell>
          <cell r="H2849">
            <v>72.63</v>
          </cell>
          <cell r="I2849">
            <v>24100</v>
          </cell>
          <cell r="J2849">
            <v>17505.169999999998</v>
          </cell>
        </row>
        <row r="2850">
          <cell r="A2850">
            <v>1811100512</v>
          </cell>
          <cell r="B2850" t="str">
            <v>נסיעות ואש"ל</v>
          </cell>
          <cell r="C2850">
            <v>1710</v>
          </cell>
          <cell r="D2850">
            <v>1010.5</v>
          </cell>
          <cell r="E2850">
            <v>0</v>
          </cell>
          <cell r="F2850">
            <v>1010.5</v>
          </cell>
          <cell r="G2850">
            <v>699.5</v>
          </cell>
          <cell r="H2850">
            <v>59.09</v>
          </cell>
          <cell r="I2850">
            <v>1900</v>
          </cell>
          <cell r="J2850">
            <v>1010.5</v>
          </cell>
        </row>
        <row r="2851">
          <cell r="A2851">
            <v>1811100522</v>
          </cell>
          <cell r="B2851" t="str">
            <v>ספרים ועיתונים</v>
          </cell>
          <cell r="C2851">
            <v>2610</v>
          </cell>
          <cell r="D2851">
            <v>1611</v>
          </cell>
          <cell r="E2851">
            <v>0</v>
          </cell>
          <cell r="F2851">
            <v>1611</v>
          </cell>
          <cell r="G2851">
            <v>999</v>
          </cell>
          <cell r="H2851">
            <v>61.72</v>
          </cell>
          <cell r="I2851">
            <v>2900</v>
          </cell>
          <cell r="J2851">
            <v>1611</v>
          </cell>
        </row>
        <row r="2852">
          <cell r="A2852">
            <v>1811100540</v>
          </cell>
          <cell r="B2852" t="str">
            <v>הוצאות טלפון</v>
          </cell>
          <cell r="C2852">
            <v>0</v>
          </cell>
          <cell r="D2852">
            <v>0</v>
          </cell>
          <cell r="E2852">
            <v>0</v>
          </cell>
          <cell r="F2852">
            <v>0</v>
          </cell>
          <cell r="G2852">
            <v>0</v>
          </cell>
          <cell r="H2852">
            <v>0</v>
          </cell>
          <cell r="I2852">
            <v>0</v>
          </cell>
          <cell r="J2852">
            <v>0</v>
          </cell>
        </row>
        <row r="2853">
          <cell r="A2853">
            <v>1811100544</v>
          </cell>
          <cell r="B2853" t="str">
            <v>הוצאות דאר</v>
          </cell>
          <cell r="C2853">
            <v>59900</v>
          </cell>
          <cell r="D2853">
            <v>53020.39</v>
          </cell>
          <cell r="E2853">
            <v>0</v>
          </cell>
          <cell r="F2853">
            <v>53020.39</v>
          </cell>
          <cell r="G2853">
            <v>6879.61</v>
          </cell>
          <cell r="H2853">
            <v>88.51</v>
          </cell>
          <cell r="I2853">
            <v>59900</v>
          </cell>
          <cell r="J2853">
            <v>53020.39</v>
          </cell>
        </row>
        <row r="2854">
          <cell r="A2854">
            <v>1811100550</v>
          </cell>
          <cell r="B2854" t="str">
            <v>פירסומים</v>
          </cell>
          <cell r="C2854">
            <v>0</v>
          </cell>
          <cell r="D2854">
            <v>3690</v>
          </cell>
          <cell r="E2854">
            <v>0</v>
          </cell>
          <cell r="F2854">
            <v>3690</v>
          </cell>
          <cell r="G2854">
            <v>-3690</v>
          </cell>
          <cell r="H2854">
            <v>0</v>
          </cell>
          <cell r="I2854">
            <v>0</v>
          </cell>
          <cell r="J2854">
            <v>3690</v>
          </cell>
        </row>
        <row r="2855">
          <cell r="A2855">
            <v>1811100551</v>
          </cell>
          <cell r="B2855" t="str">
            <v>מודעות והדבקתן</v>
          </cell>
          <cell r="C2855">
            <v>0</v>
          </cell>
          <cell r="D2855">
            <v>0</v>
          </cell>
          <cell r="E2855">
            <v>0</v>
          </cell>
          <cell r="F2855">
            <v>0</v>
          </cell>
          <cell r="G2855">
            <v>0</v>
          </cell>
          <cell r="H2855">
            <v>0</v>
          </cell>
          <cell r="I2855">
            <v>0</v>
          </cell>
          <cell r="J2855">
            <v>0</v>
          </cell>
        </row>
        <row r="2856">
          <cell r="A2856">
            <v>1811100561</v>
          </cell>
          <cell r="B2856" t="str">
            <v>שיכפולים</v>
          </cell>
          <cell r="C2856">
            <v>0</v>
          </cell>
          <cell r="D2856">
            <v>0</v>
          </cell>
          <cell r="E2856">
            <v>0</v>
          </cell>
          <cell r="F2856">
            <v>0</v>
          </cell>
          <cell r="G2856">
            <v>0</v>
          </cell>
          <cell r="H2856">
            <v>0</v>
          </cell>
          <cell r="I2856">
            <v>0</v>
          </cell>
          <cell r="J2856">
            <v>0</v>
          </cell>
        </row>
        <row r="2857">
          <cell r="A2857">
            <v>1811100562</v>
          </cell>
          <cell r="B2857" t="str">
            <v>הדפסות</v>
          </cell>
          <cell r="C2857">
            <v>5200</v>
          </cell>
          <cell r="D2857">
            <v>5199.6000000000004</v>
          </cell>
          <cell r="E2857">
            <v>0</v>
          </cell>
          <cell r="F2857">
            <v>5199.6000000000004</v>
          </cell>
          <cell r="G2857">
            <v>0.4</v>
          </cell>
          <cell r="H2857">
            <v>99.99</v>
          </cell>
          <cell r="I2857">
            <v>5200</v>
          </cell>
          <cell r="J2857">
            <v>5199.6000000000004</v>
          </cell>
        </row>
        <row r="2858">
          <cell r="A2858">
            <v>1811100566</v>
          </cell>
          <cell r="B2858" t="str">
            <v>.</v>
          </cell>
          <cell r="C2858">
            <v>0</v>
          </cell>
          <cell r="D2858">
            <v>0</v>
          </cell>
          <cell r="E2858">
            <v>0</v>
          </cell>
          <cell r="F2858">
            <v>0</v>
          </cell>
          <cell r="G2858">
            <v>0</v>
          </cell>
          <cell r="H2858">
            <v>0</v>
          </cell>
          <cell r="I2858">
            <v>0</v>
          </cell>
          <cell r="J2858">
            <v>0</v>
          </cell>
        </row>
        <row r="2859">
          <cell r="A2859">
            <v>1811100571</v>
          </cell>
          <cell r="B2859" t="str">
            <v>מיכון וענ"א</v>
          </cell>
          <cell r="C2859">
            <v>396090</v>
          </cell>
          <cell r="D2859">
            <v>440100</v>
          </cell>
          <cell r="E2859">
            <v>0</v>
          </cell>
          <cell r="F2859">
            <v>440100</v>
          </cell>
          <cell r="G2859">
            <v>-44010</v>
          </cell>
          <cell r="H2859">
            <v>111.11</v>
          </cell>
          <cell r="I2859">
            <v>440100</v>
          </cell>
          <cell r="J2859">
            <v>440100</v>
          </cell>
        </row>
        <row r="2860">
          <cell r="A2860">
            <v>1811100580</v>
          </cell>
          <cell r="B2860" t="str">
            <v>ממונה בטיחות מוסדות חינוך</v>
          </cell>
          <cell r="C2860">
            <v>280000</v>
          </cell>
          <cell r="D2860">
            <v>332241</v>
          </cell>
          <cell r="E2860">
            <v>0</v>
          </cell>
          <cell r="F2860">
            <v>332241</v>
          </cell>
          <cell r="G2860">
            <v>-52241</v>
          </cell>
          <cell r="H2860">
            <v>118.65</v>
          </cell>
          <cell r="I2860">
            <v>280000</v>
          </cell>
          <cell r="J2860">
            <v>332241</v>
          </cell>
        </row>
        <row r="2861">
          <cell r="A2861">
            <v>1811100583</v>
          </cell>
          <cell r="B2861" t="str">
            <v>שרותי הקלדה</v>
          </cell>
          <cell r="C2861">
            <v>42750</v>
          </cell>
          <cell r="D2861">
            <v>50927</v>
          </cell>
          <cell r="E2861">
            <v>0</v>
          </cell>
          <cell r="F2861">
            <v>50927</v>
          </cell>
          <cell r="G2861">
            <v>-8177</v>
          </cell>
          <cell r="H2861">
            <v>119.12</v>
          </cell>
          <cell r="I2861">
            <v>47500</v>
          </cell>
          <cell r="J2861">
            <v>50927</v>
          </cell>
        </row>
        <row r="2862">
          <cell r="A2862">
            <v>1811100596</v>
          </cell>
          <cell r="B2862" t="str">
            <v>השתתפות בעזר 096</v>
          </cell>
          <cell r="C2862">
            <v>8550</v>
          </cell>
          <cell r="D2862">
            <v>9960</v>
          </cell>
          <cell r="E2862">
            <v>0</v>
          </cell>
          <cell r="F2862">
            <v>9960</v>
          </cell>
          <cell r="G2862">
            <v>-1410</v>
          </cell>
          <cell r="H2862">
            <v>116.49</v>
          </cell>
          <cell r="I2862">
            <v>9500</v>
          </cell>
          <cell r="J2862">
            <v>9960</v>
          </cell>
        </row>
        <row r="2863">
          <cell r="A2863">
            <v>1811100710</v>
          </cell>
          <cell r="B2863" t="str">
            <v>הובלות אינוונטר</v>
          </cell>
          <cell r="C2863">
            <v>230000</v>
          </cell>
          <cell r="D2863">
            <v>233093.36</v>
          </cell>
          <cell r="E2863">
            <v>126.36</v>
          </cell>
          <cell r="F2863">
            <v>233219.72</v>
          </cell>
          <cell r="G2863">
            <v>-3219.72</v>
          </cell>
          <cell r="H2863">
            <v>101.39</v>
          </cell>
          <cell r="I2863">
            <v>230000</v>
          </cell>
          <cell r="J2863">
            <v>233093.36</v>
          </cell>
        </row>
        <row r="2864">
          <cell r="A2864">
            <v>1811100729</v>
          </cell>
          <cell r="B2864" t="str">
            <v>מרכז טכנולוגי</v>
          </cell>
          <cell r="C2864">
            <v>810000</v>
          </cell>
          <cell r="D2864">
            <v>244721.94</v>
          </cell>
          <cell r="E2864">
            <v>4374.75</v>
          </cell>
          <cell r="F2864">
            <v>249096.69</v>
          </cell>
          <cell r="G2864">
            <v>560903.31000000006</v>
          </cell>
          <cell r="H2864">
            <v>30.75</v>
          </cell>
          <cell r="I2864">
            <v>900000</v>
          </cell>
          <cell r="J2864">
            <v>244721.94</v>
          </cell>
        </row>
        <row r="2865">
          <cell r="A2865">
            <v>1811100745</v>
          </cell>
          <cell r="B2865" t="str">
            <v>החזרי ביטוח שמשות</v>
          </cell>
          <cell r="C2865">
            <v>0</v>
          </cell>
          <cell r="D2865">
            <v>0</v>
          </cell>
          <cell r="E2865">
            <v>0</v>
          </cell>
          <cell r="F2865">
            <v>0</v>
          </cell>
          <cell r="G2865">
            <v>0</v>
          </cell>
          <cell r="H2865">
            <v>0</v>
          </cell>
          <cell r="I2865">
            <v>0</v>
          </cell>
          <cell r="J2865">
            <v>0</v>
          </cell>
        </row>
        <row r="2866">
          <cell r="A2866">
            <v>1811100750</v>
          </cell>
          <cell r="B2866" t="str">
            <v>אחזקת מוסדות-בית רותר</v>
          </cell>
          <cell r="C2866">
            <v>0</v>
          </cell>
          <cell r="D2866">
            <v>40951</v>
          </cell>
          <cell r="E2866">
            <v>0</v>
          </cell>
          <cell r="F2866">
            <v>40951</v>
          </cell>
          <cell r="G2866">
            <v>-40951</v>
          </cell>
          <cell r="H2866">
            <v>0</v>
          </cell>
          <cell r="I2866">
            <v>0</v>
          </cell>
          <cell r="J2866">
            <v>40951</v>
          </cell>
        </row>
        <row r="2867">
          <cell r="A2867">
            <v>1811100751</v>
          </cell>
          <cell r="B2867" t="str">
            <v>עבודות קבלניות</v>
          </cell>
          <cell r="C2867">
            <v>48780</v>
          </cell>
          <cell r="D2867">
            <v>25331.9</v>
          </cell>
          <cell r="E2867">
            <v>1356.85</v>
          </cell>
          <cell r="F2867">
            <v>26688.75</v>
          </cell>
          <cell r="G2867">
            <v>22091.25</v>
          </cell>
          <cell r="H2867">
            <v>54.71</v>
          </cell>
          <cell r="I2867">
            <v>54200</v>
          </cell>
          <cell r="J2867">
            <v>25331.9</v>
          </cell>
        </row>
        <row r="2868">
          <cell r="A2868">
            <v>1811100752</v>
          </cell>
          <cell r="B2868" t="str">
            <v>נקיון בקבלנות</v>
          </cell>
          <cell r="C2868">
            <v>180000</v>
          </cell>
          <cell r="D2868">
            <v>191051.54</v>
          </cell>
          <cell r="E2868">
            <v>1405.38</v>
          </cell>
          <cell r="F2868">
            <v>192456.92</v>
          </cell>
          <cell r="G2868">
            <v>-12456.92</v>
          </cell>
          <cell r="H2868">
            <v>106.92</v>
          </cell>
          <cell r="I2868">
            <v>180000</v>
          </cell>
          <cell r="J2868">
            <v>191051.54</v>
          </cell>
        </row>
        <row r="2869">
          <cell r="A2869">
            <v>1811100753</v>
          </cell>
          <cell r="B2869" t="str">
            <v>עובדים חיצוניים</v>
          </cell>
          <cell r="C2869">
            <v>0</v>
          </cell>
          <cell r="D2869">
            <v>0</v>
          </cell>
          <cell r="E2869">
            <v>0</v>
          </cell>
          <cell r="F2869">
            <v>0</v>
          </cell>
          <cell r="G2869">
            <v>0</v>
          </cell>
          <cell r="H2869">
            <v>0</v>
          </cell>
          <cell r="I2869">
            <v>0</v>
          </cell>
          <cell r="J2869">
            <v>0</v>
          </cell>
        </row>
        <row r="2870">
          <cell r="A2870">
            <v>1811100754</v>
          </cell>
          <cell r="B2870" t="str">
            <v>עבודות איטום</v>
          </cell>
          <cell r="C2870">
            <v>0</v>
          </cell>
          <cell r="D2870">
            <v>0</v>
          </cell>
          <cell r="E2870">
            <v>0</v>
          </cell>
          <cell r="F2870">
            <v>0</v>
          </cell>
          <cell r="G2870">
            <v>0</v>
          </cell>
          <cell r="H2870">
            <v>0</v>
          </cell>
          <cell r="I2870">
            <v>0</v>
          </cell>
          <cell r="J2870">
            <v>0</v>
          </cell>
        </row>
        <row r="2871">
          <cell r="A2871">
            <v>1811100756</v>
          </cell>
          <cell r="B2871" t="str">
            <v>שמירה בקבלנות</v>
          </cell>
          <cell r="C2871">
            <v>198000</v>
          </cell>
          <cell r="D2871">
            <v>182980.23</v>
          </cell>
          <cell r="E2871">
            <v>0</v>
          </cell>
          <cell r="F2871">
            <v>182980.23</v>
          </cell>
          <cell r="G2871">
            <v>15019.77</v>
          </cell>
          <cell r="H2871">
            <v>92.41</v>
          </cell>
          <cell r="I2871">
            <v>220000</v>
          </cell>
          <cell r="J2871">
            <v>182980.23</v>
          </cell>
        </row>
        <row r="2872">
          <cell r="A2872">
            <v>1811100757</v>
          </cell>
          <cell r="B2872" t="str">
            <v>בד' מבנים מסוכנים</v>
          </cell>
          <cell r="C2872">
            <v>0</v>
          </cell>
          <cell r="D2872">
            <v>0</v>
          </cell>
          <cell r="E2872">
            <v>0</v>
          </cell>
          <cell r="F2872">
            <v>0</v>
          </cell>
          <cell r="G2872">
            <v>0</v>
          </cell>
          <cell r="H2872">
            <v>0</v>
          </cell>
          <cell r="I2872">
            <v>0</v>
          </cell>
          <cell r="J2872">
            <v>0</v>
          </cell>
        </row>
        <row r="2873">
          <cell r="A2873">
            <v>1811100758</v>
          </cell>
          <cell r="B2873" t="str">
            <v>עבודות חב' כלכלית</v>
          </cell>
          <cell r="C2873">
            <v>0</v>
          </cell>
          <cell r="D2873">
            <v>0</v>
          </cell>
          <cell r="E2873">
            <v>0</v>
          </cell>
          <cell r="F2873">
            <v>0</v>
          </cell>
          <cell r="G2873">
            <v>0</v>
          </cell>
          <cell r="H2873">
            <v>0</v>
          </cell>
          <cell r="I2873">
            <v>0</v>
          </cell>
          <cell r="J2873">
            <v>0</v>
          </cell>
        </row>
        <row r="2874">
          <cell r="A2874">
            <v>1811100759</v>
          </cell>
          <cell r="B2874" t="str">
            <v>טכנאים למחשבים בגנ"י ובבי"ס</v>
          </cell>
          <cell r="C2874">
            <v>912500</v>
          </cell>
          <cell r="D2874">
            <v>746771</v>
          </cell>
          <cell r="E2874">
            <v>0</v>
          </cell>
          <cell r="F2874">
            <v>746771</v>
          </cell>
          <cell r="G2874">
            <v>165729</v>
          </cell>
          <cell r="H2874">
            <v>81.83</v>
          </cell>
          <cell r="I2874">
            <v>912500</v>
          </cell>
          <cell r="J2874">
            <v>746771</v>
          </cell>
        </row>
        <row r="2875">
          <cell r="A2875">
            <v>1811100763</v>
          </cell>
          <cell r="B2875" t="str">
            <v>עובדי חברת מוסדות</v>
          </cell>
          <cell r="C2875">
            <v>0</v>
          </cell>
          <cell r="D2875">
            <v>0</v>
          </cell>
          <cell r="E2875">
            <v>0</v>
          </cell>
          <cell r="F2875">
            <v>0</v>
          </cell>
          <cell r="G2875">
            <v>0</v>
          </cell>
          <cell r="H2875">
            <v>0</v>
          </cell>
          <cell r="I2875">
            <v>0</v>
          </cell>
          <cell r="J2875">
            <v>0</v>
          </cell>
        </row>
        <row r="2876">
          <cell r="A2876">
            <v>1811100780</v>
          </cell>
          <cell r="B2876" t="str">
            <v>ארועים-מינהל חינוך</v>
          </cell>
          <cell r="C2876">
            <v>28500</v>
          </cell>
          <cell r="D2876">
            <v>24665.53</v>
          </cell>
          <cell r="E2876">
            <v>0</v>
          </cell>
          <cell r="F2876">
            <v>24665.53</v>
          </cell>
          <cell r="G2876">
            <v>3834.47</v>
          </cell>
          <cell r="H2876">
            <v>86.54</v>
          </cell>
          <cell r="I2876">
            <v>28500</v>
          </cell>
          <cell r="J2876">
            <v>24665.53</v>
          </cell>
        </row>
        <row r="2877">
          <cell r="A2877">
            <v>1811100781</v>
          </cell>
          <cell r="B2877" t="str">
            <v>פעולות סמנכ"ל</v>
          </cell>
          <cell r="C2877">
            <v>25000</v>
          </cell>
          <cell r="D2877">
            <v>24999.3</v>
          </cell>
          <cell r="E2877">
            <v>0</v>
          </cell>
          <cell r="F2877">
            <v>24999.3</v>
          </cell>
          <cell r="G2877">
            <v>0.7</v>
          </cell>
          <cell r="H2877">
            <v>99.99</v>
          </cell>
          <cell r="I2877">
            <v>25000</v>
          </cell>
          <cell r="J2877">
            <v>24999.3</v>
          </cell>
        </row>
        <row r="2878">
          <cell r="A2878">
            <v>1811100782</v>
          </cell>
          <cell r="B2878" t="str">
            <v>כנס חולון לחינוך</v>
          </cell>
          <cell r="C2878">
            <v>470250</v>
          </cell>
          <cell r="D2878">
            <v>418190</v>
          </cell>
          <cell r="E2878">
            <v>0</v>
          </cell>
          <cell r="F2878">
            <v>418190</v>
          </cell>
          <cell r="G2878">
            <v>52060</v>
          </cell>
          <cell r="H2878">
            <v>88.92</v>
          </cell>
          <cell r="I2878">
            <v>475000</v>
          </cell>
          <cell r="J2878">
            <v>418190</v>
          </cell>
        </row>
        <row r="2879">
          <cell r="A2879">
            <v>1811100783</v>
          </cell>
          <cell r="B2879" t="str">
            <v>פעילות ועד הורים</v>
          </cell>
          <cell r="C2879">
            <v>6210</v>
          </cell>
          <cell r="D2879">
            <v>0</v>
          </cell>
          <cell r="E2879">
            <v>0</v>
          </cell>
          <cell r="F2879">
            <v>0</v>
          </cell>
          <cell r="G2879">
            <v>6210</v>
          </cell>
          <cell r="H2879">
            <v>0</v>
          </cell>
          <cell r="I2879">
            <v>6900</v>
          </cell>
          <cell r="J2879">
            <v>0</v>
          </cell>
        </row>
        <row r="2880">
          <cell r="A2880">
            <v>1811100784</v>
          </cell>
          <cell r="B2880" t="str">
            <v>פעולות שונות</v>
          </cell>
          <cell r="C2880">
            <v>51300</v>
          </cell>
          <cell r="D2880">
            <v>22204.22</v>
          </cell>
          <cell r="E2880">
            <v>0</v>
          </cell>
          <cell r="F2880">
            <v>22204.22</v>
          </cell>
          <cell r="G2880">
            <v>29095.78</v>
          </cell>
          <cell r="H2880">
            <v>43.28</v>
          </cell>
          <cell r="I2880">
            <v>57000</v>
          </cell>
          <cell r="J2880">
            <v>22204.22</v>
          </cell>
        </row>
        <row r="2881">
          <cell r="A2881">
            <v>1811100785</v>
          </cell>
          <cell r="B2881" t="str">
            <v>דירת חיילים</v>
          </cell>
          <cell r="C2881">
            <v>12870</v>
          </cell>
          <cell r="D2881">
            <v>2282</v>
          </cell>
          <cell r="E2881">
            <v>0</v>
          </cell>
          <cell r="F2881">
            <v>2282</v>
          </cell>
          <cell r="G2881">
            <v>10588</v>
          </cell>
          <cell r="H2881">
            <v>17.73</v>
          </cell>
          <cell r="I2881">
            <v>14300</v>
          </cell>
          <cell r="J2881">
            <v>2282</v>
          </cell>
        </row>
        <row r="2882">
          <cell r="A2882">
            <v>1811100786</v>
          </cell>
          <cell r="B2882" t="str">
            <v>יועץ בטיחות למתקני ספורט</v>
          </cell>
          <cell r="C2882">
            <v>81000</v>
          </cell>
          <cell r="D2882">
            <v>89999.5</v>
          </cell>
          <cell r="E2882">
            <v>0</v>
          </cell>
          <cell r="F2882">
            <v>89999.5</v>
          </cell>
          <cell r="G2882">
            <v>-8999.5</v>
          </cell>
          <cell r="H2882">
            <v>111.11</v>
          </cell>
          <cell r="I2882">
            <v>90000</v>
          </cell>
          <cell r="J2882">
            <v>89999.5</v>
          </cell>
        </row>
        <row r="2883">
          <cell r="A2883">
            <v>1811100787</v>
          </cell>
          <cell r="B2883" t="str">
            <v>בדיקת ואחז' מתקני ספורט</v>
          </cell>
          <cell r="C2883">
            <v>99000</v>
          </cell>
          <cell r="D2883">
            <v>109242.5</v>
          </cell>
          <cell r="E2883">
            <v>0</v>
          </cell>
          <cell r="F2883">
            <v>109242.5</v>
          </cell>
          <cell r="G2883">
            <v>-10242.5</v>
          </cell>
          <cell r="H2883">
            <v>110.34</v>
          </cell>
          <cell r="I2883">
            <v>110000</v>
          </cell>
          <cell r="J2883">
            <v>109242.5</v>
          </cell>
        </row>
        <row r="2884">
          <cell r="A2884">
            <v>1811100788</v>
          </cell>
          <cell r="B2884" t="str">
            <v>חדשנות</v>
          </cell>
          <cell r="C2884">
            <v>429900</v>
          </cell>
          <cell r="D2884">
            <v>276749.94</v>
          </cell>
          <cell r="E2884">
            <v>59.3</v>
          </cell>
          <cell r="F2884">
            <v>276809.24</v>
          </cell>
          <cell r="G2884">
            <v>153090.76</v>
          </cell>
          <cell r="H2884">
            <v>64.38</v>
          </cell>
          <cell r="I2884">
            <v>429900</v>
          </cell>
          <cell r="J2884">
            <v>276749.94</v>
          </cell>
        </row>
        <row r="2885">
          <cell r="A2885">
            <v>1811100789</v>
          </cell>
          <cell r="B2885" t="str">
            <v>הוצאות יעוץ כנגד הכנסות</v>
          </cell>
          <cell r="C2885">
            <v>0</v>
          </cell>
          <cell r="D2885">
            <v>0</v>
          </cell>
          <cell r="E2885">
            <v>0</v>
          </cell>
          <cell r="F2885">
            <v>0</v>
          </cell>
          <cell r="G2885">
            <v>0</v>
          </cell>
          <cell r="H2885">
            <v>0</v>
          </cell>
          <cell r="I2885">
            <v>0</v>
          </cell>
          <cell r="J2885">
            <v>0</v>
          </cell>
        </row>
        <row r="2886">
          <cell r="A2886">
            <v>1811100790</v>
          </cell>
          <cell r="B2886" t="str">
            <v>חינוך חרדי</v>
          </cell>
          <cell r="C2886">
            <v>406170</v>
          </cell>
          <cell r="D2886">
            <v>250677</v>
          </cell>
          <cell r="E2886">
            <v>0</v>
          </cell>
          <cell r="F2886">
            <v>250677</v>
          </cell>
          <cell r="G2886">
            <v>155493</v>
          </cell>
          <cell r="H2886">
            <v>61.71</v>
          </cell>
          <cell r="I2886">
            <v>451300</v>
          </cell>
          <cell r="J2886">
            <v>250677</v>
          </cell>
        </row>
        <row r="2887">
          <cell r="A2887">
            <v>1811100791</v>
          </cell>
          <cell r="B2887" t="str">
            <v>חדשנות-כנגד הכנסות</v>
          </cell>
          <cell r="C2887">
            <v>60000</v>
          </cell>
          <cell r="D2887">
            <v>56965.01</v>
          </cell>
          <cell r="E2887">
            <v>0</v>
          </cell>
          <cell r="F2887">
            <v>56965.01</v>
          </cell>
          <cell r="G2887">
            <v>3034.99</v>
          </cell>
          <cell r="H2887">
            <v>94.94</v>
          </cell>
          <cell r="I2887">
            <v>60000</v>
          </cell>
          <cell r="J2887">
            <v>56965.01</v>
          </cell>
        </row>
        <row r="2888">
          <cell r="A2888">
            <v>1811100794</v>
          </cell>
          <cell r="B2888" t="str">
            <v>השתתפות בעזר 094</v>
          </cell>
          <cell r="C2888">
            <v>56700</v>
          </cell>
          <cell r="D2888">
            <v>70037</v>
          </cell>
          <cell r="E2888">
            <v>0</v>
          </cell>
          <cell r="F2888">
            <v>70037</v>
          </cell>
          <cell r="G2888">
            <v>-13337</v>
          </cell>
          <cell r="H2888">
            <v>123.52</v>
          </cell>
          <cell r="I2888">
            <v>63000</v>
          </cell>
          <cell r="J2888">
            <v>70037</v>
          </cell>
        </row>
        <row r="2889">
          <cell r="A2889">
            <v>1811100810</v>
          </cell>
          <cell r="B2889" t="str">
            <v>מלגות פולין</v>
          </cell>
          <cell r="C2889">
            <v>36000</v>
          </cell>
          <cell r="D2889">
            <v>0</v>
          </cell>
          <cell r="E2889">
            <v>0</v>
          </cell>
          <cell r="F2889">
            <v>0</v>
          </cell>
          <cell r="G2889">
            <v>36000</v>
          </cell>
          <cell r="H2889">
            <v>0</v>
          </cell>
          <cell r="I2889">
            <v>40000</v>
          </cell>
          <cell r="J2889">
            <v>0</v>
          </cell>
        </row>
        <row r="2890">
          <cell r="A2890">
            <v>1811100850</v>
          </cell>
          <cell r="B2890" t="str">
            <v>מלגות</v>
          </cell>
          <cell r="C2890">
            <v>1028880</v>
          </cell>
          <cell r="D2890">
            <v>653500</v>
          </cell>
          <cell r="E2890">
            <v>0</v>
          </cell>
          <cell r="F2890">
            <v>653500</v>
          </cell>
          <cell r="G2890">
            <v>375380</v>
          </cell>
          <cell r="H2890">
            <v>63.51</v>
          </cell>
          <cell r="I2890">
            <v>1143200</v>
          </cell>
          <cell r="J2890">
            <v>653500</v>
          </cell>
        </row>
        <row r="2891">
          <cell r="A2891">
            <v>1811100851</v>
          </cell>
          <cell r="B2891" t="str">
            <v>מלגות לתמידי בי"ס</v>
          </cell>
          <cell r="C2891">
            <v>0</v>
          </cell>
          <cell r="D2891">
            <v>0</v>
          </cell>
          <cell r="E2891">
            <v>0</v>
          </cell>
          <cell r="F2891">
            <v>0</v>
          </cell>
          <cell r="G2891">
            <v>0</v>
          </cell>
          <cell r="H2891">
            <v>0</v>
          </cell>
          <cell r="I2891">
            <v>0</v>
          </cell>
          <cell r="J2891">
            <v>0</v>
          </cell>
        </row>
        <row r="2892">
          <cell r="A2892">
            <v>1811100852</v>
          </cell>
          <cell r="B2892" t="str">
            <v>מלגות למצטיינים</v>
          </cell>
          <cell r="C2892">
            <v>264600</v>
          </cell>
          <cell r="D2892">
            <v>245000</v>
          </cell>
          <cell r="E2892">
            <v>0</v>
          </cell>
          <cell r="F2892">
            <v>245000</v>
          </cell>
          <cell r="G2892">
            <v>19600</v>
          </cell>
          <cell r="H2892">
            <v>92.59</v>
          </cell>
          <cell r="I2892">
            <v>294000</v>
          </cell>
          <cell r="J2892">
            <v>245000</v>
          </cell>
        </row>
        <row r="2893">
          <cell r="A2893">
            <v>1811100930</v>
          </cell>
          <cell r="B2893" t="str">
            <v>מחשב לכל ילד</v>
          </cell>
          <cell r="C2893">
            <v>124380</v>
          </cell>
          <cell r="D2893">
            <v>63020.6</v>
          </cell>
          <cell r="E2893">
            <v>0</v>
          </cell>
          <cell r="F2893">
            <v>63020.6</v>
          </cell>
          <cell r="G2893">
            <v>61359.4</v>
          </cell>
          <cell r="H2893">
            <v>50.66</v>
          </cell>
          <cell r="I2893">
            <v>138200</v>
          </cell>
          <cell r="J2893">
            <v>63020.6</v>
          </cell>
        </row>
        <row r="2894">
          <cell r="A2894">
            <v>1811100931</v>
          </cell>
          <cell r="B2894" t="str">
            <v>שבוע החינוך</v>
          </cell>
          <cell r="C2894">
            <v>51300</v>
          </cell>
          <cell r="D2894">
            <v>57000</v>
          </cell>
          <cell r="E2894">
            <v>0</v>
          </cell>
          <cell r="F2894">
            <v>57000</v>
          </cell>
          <cell r="G2894">
            <v>-5700</v>
          </cell>
          <cell r="H2894">
            <v>111.11</v>
          </cell>
          <cell r="I2894">
            <v>57000</v>
          </cell>
          <cell r="J2894">
            <v>57000</v>
          </cell>
        </row>
        <row r="2895">
          <cell r="A2895">
            <v>1811100932</v>
          </cell>
          <cell r="B2895" t="str">
            <v>הוצ' כנגד ילדי חוץ</v>
          </cell>
          <cell r="C2895">
            <v>0</v>
          </cell>
          <cell r="D2895">
            <v>0</v>
          </cell>
          <cell r="E2895">
            <v>0</v>
          </cell>
          <cell r="F2895">
            <v>0</v>
          </cell>
          <cell r="G2895">
            <v>0</v>
          </cell>
          <cell r="H2895">
            <v>0</v>
          </cell>
          <cell r="I2895">
            <v>0</v>
          </cell>
          <cell r="J2895">
            <v>0</v>
          </cell>
        </row>
        <row r="2896">
          <cell r="A2896">
            <v>1811100933</v>
          </cell>
          <cell r="B2896" t="str">
            <v>שמ"ש - כללי</v>
          </cell>
          <cell r="C2896">
            <v>380000</v>
          </cell>
          <cell r="D2896">
            <v>371918</v>
          </cell>
          <cell r="E2896">
            <v>0</v>
          </cell>
          <cell r="F2896">
            <v>371918</v>
          </cell>
          <cell r="G2896">
            <v>8082</v>
          </cell>
          <cell r="H2896">
            <v>97.87</v>
          </cell>
          <cell r="I2896">
            <v>380000</v>
          </cell>
          <cell r="J2896">
            <v>371918</v>
          </cell>
        </row>
        <row r="2897">
          <cell r="A2897">
            <v>1811100934</v>
          </cell>
          <cell r="B2897" t="str">
            <v>מזנונים (מהכנסות)</v>
          </cell>
          <cell r="C2897">
            <v>40500</v>
          </cell>
          <cell r="D2897">
            <v>33600.9</v>
          </cell>
          <cell r="E2897">
            <v>0</v>
          </cell>
          <cell r="F2897">
            <v>33600.9</v>
          </cell>
          <cell r="G2897">
            <v>6899.1</v>
          </cell>
          <cell r="H2897">
            <v>82.96</v>
          </cell>
          <cell r="I2897">
            <v>45000</v>
          </cell>
          <cell r="J2897">
            <v>33600.9</v>
          </cell>
        </row>
        <row r="2898">
          <cell r="A2898">
            <v>1811100935</v>
          </cell>
          <cell r="B2898" t="str">
            <v>העברה לבי"ס-מזנונים</v>
          </cell>
          <cell r="C2898">
            <v>440000</v>
          </cell>
          <cell r="D2898">
            <v>394418.7</v>
          </cell>
          <cell r="E2898">
            <v>0</v>
          </cell>
          <cell r="F2898">
            <v>394418.7</v>
          </cell>
          <cell r="G2898">
            <v>45581.3</v>
          </cell>
          <cell r="H2898">
            <v>89.64</v>
          </cell>
          <cell r="I2898">
            <v>440000</v>
          </cell>
          <cell r="J2898">
            <v>394418.7</v>
          </cell>
        </row>
        <row r="2899">
          <cell r="A2899">
            <v>1811100936</v>
          </cell>
          <cell r="B2899" t="str">
            <v>מעליות</v>
          </cell>
          <cell r="C2899">
            <v>191000</v>
          </cell>
          <cell r="D2899">
            <v>187734.37</v>
          </cell>
          <cell r="E2899">
            <v>0</v>
          </cell>
          <cell r="F2899">
            <v>187734.37</v>
          </cell>
          <cell r="G2899">
            <v>3265.63</v>
          </cell>
          <cell r="H2899">
            <v>98.29</v>
          </cell>
          <cell r="I2899">
            <v>191000</v>
          </cell>
          <cell r="J2899">
            <v>187734.37</v>
          </cell>
        </row>
        <row r="2900">
          <cell r="A2900">
            <v>1811100937</v>
          </cell>
          <cell r="B2900" t="str">
            <v>חינוך - הוצאות משנים קודמות</v>
          </cell>
          <cell r="C2900">
            <v>1400000</v>
          </cell>
          <cell r="D2900">
            <v>1451804</v>
          </cell>
          <cell r="E2900">
            <v>0</v>
          </cell>
          <cell r="F2900">
            <v>1451804</v>
          </cell>
          <cell r="G2900">
            <v>-51804</v>
          </cell>
          <cell r="H2900">
            <v>103.7</v>
          </cell>
          <cell r="I2900">
            <v>1400000</v>
          </cell>
          <cell r="J2900">
            <v>1451804</v>
          </cell>
        </row>
        <row r="2901">
          <cell r="A2901">
            <v>1811100938</v>
          </cell>
          <cell r="B2901" t="str">
            <v>שמ"ש-ניהול עצמי</v>
          </cell>
          <cell r="C2901">
            <v>90300</v>
          </cell>
          <cell r="D2901">
            <v>78557</v>
          </cell>
          <cell r="E2901">
            <v>0</v>
          </cell>
          <cell r="F2901">
            <v>78557</v>
          </cell>
          <cell r="G2901">
            <v>11743</v>
          </cell>
          <cell r="H2901">
            <v>86.99</v>
          </cell>
          <cell r="I2901">
            <v>90300</v>
          </cell>
          <cell r="J2901">
            <v>78557</v>
          </cell>
        </row>
        <row r="2902">
          <cell r="A2902">
            <v>1811100939</v>
          </cell>
          <cell r="B2902" t="str">
            <v>הסכם תוכנות בי"ס</v>
          </cell>
          <cell r="C2902">
            <v>225000</v>
          </cell>
          <cell r="D2902">
            <v>0</v>
          </cell>
          <cell r="E2902">
            <v>0</v>
          </cell>
          <cell r="F2902">
            <v>0</v>
          </cell>
          <cell r="G2902">
            <v>225000</v>
          </cell>
          <cell r="H2902">
            <v>0</v>
          </cell>
          <cell r="I2902">
            <v>250000</v>
          </cell>
          <cell r="J2902">
            <v>0</v>
          </cell>
        </row>
        <row r="2903">
          <cell r="A2903">
            <v>1811100940</v>
          </cell>
          <cell r="B2903" t="str">
            <v>מנב"סים</v>
          </cell>
          <cell r="C2903">
            <v>68400</v>
          </cell>
          <cell r="D2903">
            <v>11068.96</v>
          </cell>
          <cell r="E2903">
            <v>0</v>
          </cell>
          <cell r="F2903">
            <v>11068.96</v>
          </cell>
          <cell r="G2903">
            <v>57331.040000000001</v>
          </cell>
          <cell r="H2903">
            <v>16.18</v>
          </cell>
          <cell r="I2903">
            <v>76000</v>
          </cell>
          <cell r="J2903">
            <v>11068.96</v>
          </cell>
        </row>
        <row r="2904">
          <cell r="A2904">
            <v>1811100941</v>
          </cell>
          <cell r="B2904" t="str">
            <v>הוצאות כנגד הכנסות</v>
          </cell>
          <cell r="C2904">
            <v>900000</v>
          </cell>
          <cell r="D2904">
            <v>485862.49</v>
          </cell>
          <cell r="E2904">
            <v>0</v>
          </cell>
          <cell r="F2904">
            <v>485862.49</v>
          </cell>
          <cell r="G2904">
            <v>414137.51</v>
          </cell>
          <cell r="H2904">
            <v>53.98</v>
          </cell>
          <cell r="I2904">
            <v>1000000</v>
          </cell>
          <cell r="J2904">
            <v>485862.49</v>
          </cell>
        </row>
        <row r="2905">
          <cell r="A2905">
            <v>1811100947</v>
          </cell>
          <cell r="B2905" t="str">
            <v>תכנית תיקשוב-קיזוז רשויות</v>
          </cell>
          <cell r="C2905">
            <v>360000</v>
          </cell>
          <cell r="D2905">
            <v>581280</v>
          </cell>
          <cell r="E2905">
            <v>0</v>
          </cell>
          <cell r="F2905">
            <v>581280</v>
          </cell>
          <cell r="G2905">
            <v>-221280</v>
          </cell>
          <cell r="H2905">
            <v>161.46</v>
          </cell>
          <cell r="I2905">
            <v>400000</v>
          </cell>
          <cell r="J2905">
            <v>581280</v>
          </cell>
        </row>
        <row r="2906">
          <cell r="A2906">
            <v>1811100953</v>
          </cell>
          <cell r="B2906" t="str">
            <v>מערכת גפ"ן</v>
          </cell>
          <cell r="C2906">
            <v>0</v>
          </cell>
          <cell r="D2906">
            <v>0</v>
          </cell>
          <cell r="E2906">
            <v>0</v>
          </cell>
          <cell r="F2906">
            <v>0</v>
          </cell>
          <cell r="G2906">
            <v>0</v>
          </cell>
          <cell r="H2906">
            <v>0</v>
          </cell>
          <cell r="I2906">
            <v>0</v>
          </cell>
          <cell r="J2906">
            <v>0</v>
          </cell>
        </row>
        <row r="2907">
          <cell r="A2907">
            <v>1811100961</v>
          </cell>
          <cell r="B2907" t="str">
            <v>רז' פעולות ורכישות</v>
          </cell>
          <cell r="C2907">
            <v>28500</v>
          </cell>
          <cell r="D2907">
            <v>27871.42</v>
          </cell>
          <cell r="E2907">
            <v>0</v>
          </cell>
          <cell r="F2907">
            <v>27871.42</v>
          </cell>
          <cell r="G2907">
            <v>628.58000000000004</v>
          </cell>
          <cell r="H2907">
            <v>97.79</v>
          </cell>
          <cell r="I2907">
            <v>28500</v>
          </cell>
          <cell r="J2907">
            <v>27871.42</v>
          </cell>
        </row>
        <row r="2908">
          <cell r="A2908">
            <v>1811200110</v>
          </cell>
          <cell r="B2908" t="str">
            <v>השכר הקובע-תקציבית</v>
          </cell>
          <cell r="C2908">
            <v>0</v>
          </cell>
          <cell r="D2908">
            <v>0</v>
          </cell>
          <cell r="E2908">
            <v>0</v>
          </cell>
          <cell r="F2908">
            <v>0</v>
          </cell>
          <cell r="G2908">
            <v>0</v>
          </cell>
          <cell r="H2908">
            <v>0</v>
          </cell>
          <cell r="I2908">
            <v>0</v>
          </cell>
          <cell r="J2908">
            <v>0</v>
          </cell>
        </row>
        <row r="2909">
          <cell r="A2909">
            <v>1811200119</v>
          </cell>
          <cell r="B2909" t="str">
            <v>פרוייקט ת"ג</v>
          </cell>
          <cell r="C2909">
            <v>0</v>
          </cell>
          <cell r="D2909">
            <v>0</v>
          </cell>
          <cell r="E2909">
            <v>0</v>
          </cell>
          <cell r="F2909">
            <v>0</v>
          </cell>
          <cell r="G2909">
            <v>0</v>
          </cell>
          <cell r="H2909">
            <v>0</v>
          </cell>
          <cell r="I2909">
            <v>0</v>
          </cell>
          <cell r="J2909">
            <v>0</v>
          </cell>
        </row>
        <row r="2910">
          <cell r="A2910">
            <v>1811200210</v>
          </cell>
          <cell r="B2910" t="str">
            <v>שכר יוזמות מתב"ר</v>
          </cell>
          <cell r="C2910">
            <v>0</v>
          </cell>
          <cell r="D2910">
            <v>0</v>
          </cell>
          <cell r="E2910">
            <v>0</v>
          </cell>
          <cell r="F2910">
            <v>0</v>
          </cell>
          <cell r="G2910">
            <v>0</v>
          </cell>
          <cell r="H2910">
            <v>0</v>
          </cell>
          <cell r="I2910">
            <v>0</v>
          </cell>
          <cell r="J2910">
            <v>0</v>
          </cell>
        </row>
        <row r="2911">
          <cell r="A2911">
            <v>1811200211</v>
          </cell>
          <cell r="B2911" t="str">
            <v>שכר מאו"ר</v>
          </cell>
          <cell r="C2911">
            <v>0</v>
          </cell>
          <cell r="D2911">
            <v>0</v>
          </cell>
          <cell r="E2911">
            <v>0</v>
          </cell>
          <cell r="F2911">
            <v>0</v>
          </cell>
          <cell r="G2911">
            <v>0</v>
          </cell>
          <cell r="H2911">
            <v>0</v>
          </cell>
          <cell r="I2911">
            <v>0</v>
          </cell>
          <cell r="J2911">
            <v>0</v>
          </cell>
        </row>
        <row r="2912">
          <cell r="A2912">
            <v>1811200220</v>
          </cell>
          <cell r="B2912" t="str">
            <v>העברה לתב"רים</v>
          </cell>
          <cell r="C2912">
            <v>0</v>
          </cell>
          <cell r="D2912">
            <v>0</v>
          </cell>
          <cell r="E2912">
            <v>0</v>
          </cell>
          <cell r="F2912">
            <v>0</v>
          </cell>
          <cell r="G2912">
            <v>0</v>
          </cell>
          <cell r="H2912">
            <v>0</v>
          </cell>
          <cell r="I2912">
            <v>0</v>
          </cell>
          <cell r="J2912">
            <v>0</v>
          </cell>
        </row>
        <row r="2913">
          <cell r="A2913">
            <v>1811200230</v>
          </cell>
          <cell r="B2913" t="str">
            <v>שכר פרט</v>
          </cell>
          <cell r="C2913">
            <v>0</v>
          </cell>
          <cell r="D2913">
            <v>0</v>
          </cell>
          <cell r="E2913">
            <v>0</v>
          </cell>
          <cell r="F2913">
            <v>0</v>
          </cell>
          <cell r="G2913">
            <v>0</v>
          </cell>
          <cell r="H2913">
            <v>0</v>
          </cell>
          <cell r="I2913">
            <v>0</v>
          </cell>
          <cell r="J2913">
            <v>0</v>
          </cell>
        </row>
        <row r="2914">
          <cell r="A2914">
            <v>1811200240</v>
          </cell>
          <cell r="B2914" t="str">
            <v>שכר על - יסודי</v>
          </cell>
          <cell r="C2914">
            <v>0</v>
          </cell>
          <cell r="D2914">
            <v>0</v>
          </cell>
          <cell r="E2914">
            <v>0</v>
          </cell>
          <cell r="F2914">
            <v>0</v>
          </cell>
          <cell r="G2914">
            <v>0</v>
          </cell>
          <cell r="H2914">
            <v>0</v>
          </cell>
          <cell r="I2914">
            <v>0</v>
          </cell>
          <cell r="J2914">
            <v>0</v>
          </cell>
        </row>
        <row r="2915">
          <cell r="A2915">
            <v>1811200391</v>
          </cell>
          <cell r="B2915" t="str">
            <v>הפרשה לפנסיה</v>
          </cell>
          <cell r="C2915">
            <v>0</v>
          </cell>
          <cell r="D2915">
            <v>0</v>
          </cell>
          <cell r="E2915">
            <v>0</v>
          </cell>
          <cell r="F2915">
            <v>0</v>
          </cell>
          <cell r="G2915">
            <v>0</v>
          </cell>
          <cell r="H2915">
            <v>0</v>
          </cell>
          <cell r="I2915">
            <v>0</v>
          </cell>
          <cell r="J2915">
            <v>0</v>
          </cell>
        </row>
        <row r="2916">
          <cell r="A2916">
            <v>1811200540</v>
          </cell>
          <cell r="B2916" t="str">
            <v>הוצאות טלפון</v>
          </cell>
          <cell r="C2916">
            <v>0</v>
          </cell>
          <cell r="D2916">
            <v>0</v>
          </cell>
          <cell r="E2916">
            <v>0</v>
          </cell>
          <cell r="F2916">
            <v>0</v>
          </cell>
          <cell r="G2916">
            <v>0</v>
          </cell>
          <cell r="H2916">
            <v>0</v>
          </cell>
          <cell r="I2916">
            <v>0</v>
          </cell>
          <cell r="J2916">
            <v>0</v>
          </cell>
        </row>
        <row r="2917">
          <cell r="A2917">
            <v>1811200580</v>
          </cell>
          <cell r="B2917" t="str">
            <v>ועדת היגוי וסקרים</v>
          </cell>
          <cell r="C2917">
            <v>0</v>
          </cell>
          <cell r="D2917">
            <v>0</v>
          </cell>
          <cell r="E2917">
            <v>0</v>
          </cell>
          <cell r="F2917">
            <v>0</v>
          </cell>
          <cell r="G2917">
            <v>0</v>
          </cell>
          <cell r="H2917">
            <v>0</v>
          </cell>
          <cell r="I2917">
            <v>0</v>
          </cell>
          <cell r="J2917">
            <v>0</v>
          </cell>
        </row>
        <row r="2918">
          <cell r="A2918">
            <v>1811200583</v>
          </cell>
          <cell r="B2918" t="str">
            <v>רכזות אקדמאיות</v>
          </cell>
          <cell r="C2918">
            <v>0</v>
          </cell>
          <cell r="D2918">
            <v>0</v>
          </cell>
          <cell r="E2918">
            <v>0</v>
          </cell>
          <cell r="F2918">
            <v>0</v>
          </cell>
          <cell r="G2918">
            <v>0</v>
          </cell>
          <cell r="H2918">
            <v>0</v>
          </cell>
          <cell r="I2918">
            <v>0</v>
          </cell>
          <cell r="J2918">
            <v>0</v>
          </cell>
        </row>
        <row r="2919">
          <cell r="A2919">
            <v>1811200585</v>
          </cell>
          <cell r="B2919" t="str">
            <v>מבדקים דיאגנוסטיים</v>
          </cell>
          <cell r="C2919">
            <v>0</v>
          </cell>
          <cell r="D2919">
            <v>0</v>
          </cell>
          <cell r="E2919">
            <v>0</v>
          </cell>
          <cell r="F2919">
            <v>0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</row>
        <row r="2920">
          <cell r="A2920">
            <v>1811200753</v>
          </cell>
          <cell r="B2920" t="str">
            <v>שכר יוזמות פרט</v>
          </cell>
          <cell r="C2920">
            <v>0</v>
          </cell>
          <cell r="D2920">
            <v>0</v>
          </cell>
          <cell r="E2920">
            <v>0</v>
          </cell>
          <cell r="F2920">
            <v>0</v>
          </cell>
          <cell r="G2920">
            <v>0</v>
          </cell>
          <cell r="H2920">
            <v>0</v>
          </cell>
          <cell r="I2920">
            <v>0</v>
          </cell>
          <cell r="J2920">
            <v>0</v>
          </cell>
        </row>
        <row r="2921">
          <cell r="A2921">
            <v>1811200755</v>
          </cell>
          <cell r="B2921" t="str">
            <v>שכר יוזמות מינהל</v>
          </cell>
          <cell r="C2921">
            <v>0</v>
          </cell>
          <cell r="D2921">
            <v>0</v>
          </cell>
          <cell r="E2921">
            <v>0</v>
          </cell>
          <cell r="F2921">
            <v>0</v>
          </cell>
          <cell r="G2921">
            <v>0</v>
          </cell>
          <cell r="H2921">
            <v>0</v>
          </cell>
          <cell r="I2921">
            <v>0</v>
          </cell>
          <cell r="J2921">
            <v>0</v>
          </cell>
        </row>
        <row r="2922">
          <cell r="A2922">
            <v>1811200763</v>
          </cell>
          <cell r="B2922" t="str">
            <v>שכר יוזמות ע"י</v>
          </cell>
          <cell r="C2922">
            <v>0</v>
          </cell>
          <cell r="D2922">
            <v>0</v>
          </cell>
          <cell r="E2922">
            <v>0</v>
          </cell>
          <cell r="F2922">
            <v>0</v>
          </cell>
          <cell r="G2922">
            <v>0</v>
          </cell>
          <cell r="H2922">
            <v>0</v>
          </cell>
          <cell r="I2922">
            <v>0</v>
          </cell>
          <cell r="J2922">
            <v>0</v>
          </cell>
        </row>
        <row r="2923">
          <cell r="A2923">
            <v>1811200764</v>
          </cell>
          <cell r="B2923" t="str">
            <v>שכר יוזמות יסודי</v>
          </cell>
          <cell r="C2923">
            <v>0</v>
          </cell>
          <cell r="D2923">
            <v>0</v>
          </cell>
          <cell r="E2923">
            <v>0</v>
          </cell>
          <cell r="F2923">
            <v>0</v>
          </cell>
          <cell r="G2923">
            <v>0</v>
          </cell>
          <cell r="H2923">
            <v>0</v>
          </cell>
          <cell r="I2923">
            <v>0</v>
          </cell>
          <cell r="J2923">
            <v>0</v>
          </cell>
        </row>
        <row r="2924">
          <cell r="A2924">
            <v>1811200780</v>
          </cell>
          <cell r="B2924" t="str">
            <v>עיר פעילה ובריאה</v>
          </cell>
          <cell r="C2924">
            <v>47500</v>
          </cell>
          <cell r="D2924">
            <v>45039</v>
          </cell>
          <cell r="E2924">
            <v>0</v>
          </cell>
          <cell r="F2924">
            <v>45039</v>
          </cell>
          <cell r="G2924">
            <v>2461</v>
          </cell>
          <cell r="H2924">
            <v>94.81</v>
          </cell>
          <cell r="I2924">
            <v>47500</v>
          </cell>
          <cell r="J2924">
            <v>45039</v>
          </cell>
        </row>
        <row r="2925">
          <cell r="A2925">
            <v>1811200781</v>
          </cell>
          <cell r="B2925" t="str">
            <v>עיר בריאה ומקיימת</v>
          </cell>
          <cell r="C2925">
            <v>0</v>
          </cell>
          <cell r="D2925">
            <v>0</v>
          </cell>
          <cell r="E2925">
            <v>0</v>
          </cell>
          <cell r="F2925">
            <v>0</v>
          </cell>
          <cell r="G2925">
            <v>0</v>
          </cell>
          <cell r="H2925">
            <v>0</v>
          </cell>
          <cell r="I2925">
            <v>0</v>
          </cell>
          <cell r="J2925">
            <v>0</v>
          </cell>
        </row>
        <row r="2926">
          <cell r="A2926">
            <v>1811200782</v>
          </cell>
          <cell r="B2926" t="str">
            <v>עיר בריאה - הגנת הסביבה</v>
          </cell>
          <cell r="C2926">
            <v>0</v>
          </cell>
          <cell r="D2926">
            <v>0</v>
          </cell>
          <cell r="E2926">
            <v>0</v>
          </cell>
          <cell r="F2926">
            <v>0</v>
          </cell>
          <cell r="G2926">
            <v>0</v>
          </cell>
          <cell r="H2926">
            <v>0</v>
          </cell>
          <cell r="I2926">
            <v>0</v>
          </cell>
          <cell r="J2926">
            <v>0</v>
          </cell>
        </row>
        <row r="2927">
          <cell r="A2927">
            <v>1811200783</v>
          </cell>
          <cell r="B2927" t="str">
            <v>עיר בריאה - רשות ניקוז ירקון</v>
          </cell>
          <cell r="C2927">
            <v>0</v>
          </cell>
          <cell r="D2927">
            <v>0</v>
          </cell>
          <cell r="E2927">
            <v>0</v>
          </cell>
          <cell r="F2927">
            <v>0</v>
          </cell>
          <cell r="G2927">
            <v>0</v>
          </cell>
          <cell r="H2927">
            <v>0</v>
          </cell>
          <cell r="I2927">
            <v>0</v>
          </cell>
          <cell r="J2927">
            <v>0</v>
          </cell>
        </row>
        <row r="2928">
          <cell r="A2928">
            <v>1811200784</v>
          </cell>
          <cell r="B2928" t="str">
            <v>הס-קייטנה</v>
          </cell>
          <cell r="C2928">
            <v>0</v>
          </cell>
          <cell r="D2928">
            <v>0</v>
          </cell>
          <cell r="E2928">
            <v>0</v>
          </cell>
          <cell r="F2928">
            <v>0</v>
          </cell>
          <cell r="G2928">
            <v>0</v>
          </cell>
          <cell r="H2928">
            <v>0</v>
          </cell>
          <cell r="I2928">
            <v>0</v>
          </cell>
          <cell r="J2928">
            <v>0</v>
          </cell>
        </row>
        <row r="2929">
          <cell r="A2929">
            <v>1811200785</v>
          </cell>
          <cell r="B2929" t="str">
            <v>כצנלסון-קיטנה</v>
          </cell>
          <cell r="C2929">
            <v>0</v>
          </cell>
          <cell r="D2929">
            <v>0</v>
          </cell>
          <cell r="E2929">
            <v>0</v>
          </cell>
          <cell r="F2929">
            <v>0</v>
          </cell>
          <cell r="G2929">
            <v>0</v>
          </cell>
          <cell r="H2929">
            <v>0</v>
          </cell>
          <cell r="I2929">
            <v>0</v>
          </cell>
          <cell r="J2929">
            <v>0</v>
          </cell>
        </row>
        <row r="2930">
          <cell r="A2930">
            <v>1811200786</v>
          </cell>
          <cell r="B2930" t="str">
            <v>יוזמות יסודי</v>
          </cell>
          <cell r="C2930">
            <v>0</v>
          </cell>
          <cell r="D2930">
            <v>0</v>
          </cell>
          <cell r="E2930">
            <v>0</v>
          </cell>
          <cell r="F2930">
            <v>0</v>
          </cell>
          <cell r="G2930">
            <v>0</v>
          </cell>
          <cell r="H2930">
            <v>0</v>
          </cell>
          <cell r="I2930">
            <v>0</v>
          </cell>
          <cell r="J2930">
            <v>0</v>
          </cell>
        </row>
        <row r="2931">
          <cell r="A2931">
            <v>1811200787</v>
          </cell>
          <cell r="B2931" t="str">
            <v>ניצנים-קייטנה</v>
          </cell>
          <cell r="C2931">
            <v>0</v>
          </cell>
          <cell r="D2931">
            <v>0</v>
          </cell>
          <cell r="E2931">
            <v>0</v>
          </cell>
          <cell r="F2931">
            <v>0</v>
          </cell>
          <cell r="G2931">
            <v>0</v>
          </cell>
          <cell r="H2931">
            <v>0</v>
          </cell>
          <cell r="I2931">
            <v>0</v>
          </cell>
          <cell r="J2931">
            <v>0</v>
          </cell>
        </row>
        <row r="2932">
          <cell r="A2932">
            <v>1811200788</v>
          </cell>
          <cell r="B2932" t="str">
            <v>ניב-קיטנה</v>
          </cell>
          <cell r="C2932">
            <v>0</v>
          </cell>
          <cell r="D2932">
            <v>0</v>
          </cell>
          <cell r="E2932">
            <v>0</v>
          </cell>
          <cell r="F2932">
            <v>0</v>
          </cell>
          <cell r="G2932">
            <v>0</v>
          </cell>
          <cell r="H2932">
            <v>0</v>
          </cell>
          <cell r="I2932">
            <v>0</v>
          </cell>
          <cell r="J2932">
            <v>0</v>
          </cell>
        </row>
        <row r="2933">
          <cell r="A2933">
            <v>1811200789</v>
          </cell>
          <cell r="B2933" t="str">
            <v>עלומים-קיטנה</v>
          </cell>
          <cell r="C2933">
            <v>0</v>
          </cell>
          <cell r="D2933">
            <v>0</v>
          </cell>
          <cell r="E2933">
            <v>0</v>
          </cell>
          <cell r="F2933">
            <v>0</v>
          </cell>
          <cell r="G2933">
            <v>0</v>
          </cell>
          <cell r="H2933">
            <v>0</v>
          </cell>
          <cell r="I2933">
            <v>0</v>
          </cell>
          <cell r="J2933">
            <v>0</v>
          </cell>
        </row>
        <row r="2934">
          <cell r="A2934">
            <v>1811200811</v>
          </cell>
          <cell r="B2934" t="str">
            <v>השתתפות קרן דנקנר</v>
          </cell>
          <cell r="C2934">
            <v>0</v>
          </cell>
          <cell r="D2934">
            <v>0</v>
          </cell>
          <cell r="E2934">
            <v>0</v>
          </cell>
          <cell r="F2934">
            <v>0</v>
          </cell>
          <cell r="G2934">
            <v>0</v>
          </cell>
          <cell r="H2934">
            <v>0</v>
          </cell>
          <cell r="I2934">
            <v>0</v>
          </cell>
          <cell r="J2934">
            <v>0</v>
          </cell>
        </row>
        <row r="2935">
          <cell r="A2935">
            <v>1811200812</v>
          </cell>
          <cell r="B2935" t="str">
            <v>השתת' בפרוייקט קרב</v>
          </cell>
          <cell r="C2935">
            <v>0</v>
          </cell>
          <cell r="D2935">
            <v>0</v>
          </cell>
          <cell r="E2935">
            <v>0</v>
          </cell>
          <cell r="F2935">
            <v>0</v>
          </cell>
          <cell r="G2935">
            <v>0</v>
          </cell>
          <cell r="H2935">
            <v>0</v>
          </cell>
          <cell r="I2935">
            <v>0</v>
          </cell>
          <cell r="J2935">
            <v>0</v>
          </cell>
        </row>
        <row r="2936">
          <cell r="A2936">
            <v>1811200813</v>
          </cell>
          <cell r="B2936" t="str">
            <v>קרן רש"י</v>
          </cell>
          <cell r="C2936">
            <v>407700</v>
          </cell>
          <cell r="D2936">
            <v>38610.07</v>
          </cell>
          <cell r="E2936">
            <v>0</v>
          </cell>
          <cell r="F2936">
            <v>38610.07</v>
          </cell>
          <cell r="G2936">
            <v>369089.93</v>
          </cell>
          <cell r="H2936">
            <v>9.4700000000000006</v>
          </cell>
          <cell r="I2936">
            <v>453000</v>
          </cell>
          <cell r="J2936">
            <v>38610.07</v>
          </cell>
        </row>
        <row r="2937">
          <cell r="A2937">
            <v>1811200814</v>
          </cell>
          <cell r="B2937" t="str">
            <v>השתתפות בפרוייקט תל"ן</v>
          </cell>
          <cell r="C2937">
            <v>4500000</v>
          </cell>
          <cell r="D2937">
            <v>3381858.32</v>
          </cell>
          <cell r="E2937">
            <v>0</v>
          </cell>
          <cell r="F2937">
            <v>3381858.32</v>
          </cell>
          <cell r="G2937">
            <v>1118141.68</v>
          </cell>
          <cell r="H2937">
            <v>75.150000000000006</v>
          </cell>
          <cell r="I2937">
            <v>5000000</v>
          </cell>
          <cell r="J2937">
            <v>3381858.32</v>
          </cell>
        </row>
        <row r="2938">
          <cell r="A2938">
            <v>1811200980</v>
          </cell>
          <cell r="B2938" t="str">
            <v>רביבים-קיטנה</v>
          </cell>
          <cell r="C2938">
            <v>0</v>
          </cell>
          <cell r="D2938">
            <v>0</v>
          </cell>
          <cell r="E2938">
            <v>0</v>
          </cell>
          <cell r="F2938">
            <v>0</v>
          </cell>
          <cell r="G2938">
            <v>0</v>
          </cell>
          <cell r="H2938">
            <v>0</v>
          </cell>
          <cell r="I2938">
            <v>0</v>
          </cell>
          <cell r="J2938">
            <v>0</v>
          </cell>
        </row>
        <row r="2939">
          <cell r="A2939">
            <v>1811200981</v>
          </cell>
          <cell r="B2939" t="str">
            <v>שנקר-קיטנה</v>
          </cell>
          <cell r="C2939">
            <v>0</v>
          </cell>
          <cell r="D2939">
            <v>0</v>
          </cell>
          <cell r="E2939">
            <v>0</v>
          </cell>
          <cell r="F2939">
            <v>0</v>
          </cell>
          <cell r="G2939">
            <v>0</v>
          </cell>
          <cell r="H2939">
            <v>0</v>
          </cell>
          <cell r="I2939">
            <v>0</v>
          </cell>
          <cell r="J2939">
            <v>0</v>
          </cell>
        </row>
        <row r="2940">
          <cell r="A2940">
            <v>1811200982</v>
          </cell>
          <cell r="B2940" t="str">
            <v>שער האריות-קיטנה</v>
          </cell>
          <cell r="C2940">
            <v>0</v>
          </cell>
          <cell r="D2940">
            <v>0</v>
          </cell>
          <cell r="E2940">
            <v>0</v>
          </cell>
          <cell r="F2940">
            <v>0</v>
          </cell>
          <cell r="G2940">
            <v>0</v>
          </cell>
          <cell r="H2940">
            <v>0</v>
          </cell>
          <cell r="I2940">
            <v>0</v>
          </cell>
          <cell r="J2940">
            <v>0</v>
          </cell>
        </row>
        <row r="2941">
          <cell r="A2941">
            <v>1811200983</v>
          </cell>
          <cell r="B2941" t="str">
            <v>ויצמן-קיטנה</v>
          </cell>
          <cell r="C2941">
            <v>0</v>
          </cell>
          <cell r="D2941">
            <v>0</v>
          </cell>
          <cell r="E2941">
            <v>0</v>
          </cell>
          <cell r="F2941">
            <v>0</v>
          </cell>
          <cell r="G2941">
            <v>0</v>
          </cell>
          <cell r="H2941">
            <v>0</v>
          </cell>
          <cell r="I2941">
            <v>0</v>
          </cell>
          <cell r="J2941">
            <v>0</v>
          </cell>
        </row>
        <row r="2942">
          <cell r="A2942">
            <v>1811200984</v>
          </cell>
          <cell r="B2942" t="str">
            <v>בית דוד-קיטנה</v>
          </cell>
          <cell r="C2942">
            <v>0</v>
          </cell>
          <cell r="D2942">
            <v>0</v>
          </cell>
          <cell r="E2942">
            <v>0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  <cell r="J2942">
            <v>0</v>
          </cell>
        </row>
        <row r="2943">
          <cell r="A2943">
            <v>1811200985</v>
          </cell>
          <cell r="B2943" t="str">
            <v>מפי עוללים-קיטנה</v>
          </cell>
          <cell r="C2943">
            <v>0</v>
          </cell>
          <cell r="D2943">
            <v>0</v>
          </cell>
          <cell r="E2943">
            <v>0</v>
          </cell>
          <cell r="F2943">
            <v>0</v>
          </cell>
          <cell r="G2943">
            <v>0</v>
          </cell>
          <cell r="H2943">
            <v>0</v>
          </cell>
          <cell r="I2943">
            <v>0</v>
          </cell>
          <cell r="J2943">
            <v>0</v>
          </cell>
        </row>
        <row r="2944">
          <cell r="A2944">
            <v>1811300110</v>
          </cell>
          <cell r="B2944" t="str">
            <v>השכר הקובע-תקציבית</v>
          </cell>
          <cell r="C2944">
            <v>0</v>
          </cell>
          <cell r="D2944">
            <v>0</v>
          </cell>
          <cell r="E2944">
            <v>0</v>
          </cell>
          <cell r="F2944">
            <v>0</v>
          </cell>
          <cell r="G2944">
            <v>0</v>
          </cell>
          <cell r="H2944">
            <v>0</v>
          </cell>
          <cell r="I2944">
            <v>0</v>
          </cell>
          <cell r="J2944">
            <v>0</v>
          </cell>
        </row>
        <row r="2945">
          <cell r="A2945">
            <v>1811300111</v>
          </cell>
          <cell r="B2945" t="str">
            <v>יסודי</v>
          </cell>
          <cell r="C2945">
            <v>0</v>
          </cell>
          <cell r="D2945">
            <v>0</v>
          </cell>
          <cell r="E2945">
            <v>0</v>
          </cell>
          <cell r="F2945">
            <v>0</v>
          </cell>
          <cell r="G2945">
            <v>0</v>
          </cell>
          <cell r="H2945">
            <v>0</v>
          </cell>
          <cell r="I2945">
            <v>0</v>
          </cell>
          <cell r="J2945">
            <v>0</v>
          </cell>
        </row>
        <row r="2946">
          <cell r="A2946">
            <v>1811300112</v>
          </cell>
          <cell r="B2946" t="str">
            <v>פרט</v>
          </cell>
          <cell r="C2946">
            <v>0</v>
          </cell>
          <cell r="D2946">
            <v>0</v>
          </cell>
          <cell r="E2946">
            <v>0</v>
          </cell>
          <cell r="F2946">
            <v>0</v>
          </cell>
          <cell r="G2946">
            <v>0</v>
          </cell>
          <cell r="H2946">
            <v>0</v>
          </cell>
          <cell r="I2946">
            <v>0</v>
          </cell>
          <cell r="J2946">
            <v>0</v>
          </cell>
        </row>
        <row r="2947">
          <cell r="A2947">
            <v>1811300113</v>
          </cell>
          <cell r="B2947" t="str">
            <v>רווחה חינוכית</v>
          </cell>
          <cell r="C2947">
            <v>0</v>
          </cell>
          <cell r="D2947">
            <v>0</v>
          </cell>
          <cell r="E2947">
            <v>0</v>
          </cell>
          <cell r="F2947">
            <v>0</v>
          </cell>
          <cell r="G2947">
            <v>0</v>
          </cell>
          <cell r="H2947">
            <v>0</v>
          </cell>
          <cell r="I2947">
            <v>0</v>
          </cell>
          <cell r="J2947">
            <v>0</v>
          </cell>
        </row>
        <row r="2948">
          <cell r="A2948">
            <v>1811300119</v>
          </cell>
          <cell r="B2948" t="str">
            <v>השכר הקובע-צוברת</v>
          </cell>
          <cell r="C2948">
            <v>0</v>
          </cell>
          <cell r="D2948">
            <v>0</v>
          </cell>
          <cell r="E2948">
            <v>0</v>
          </cell>
          <cell r="F2948">
            <v>0</v>
          </cell>
          <cell r="G2948">
            <v>0</v>
          </cell>
          <cell r="H2948">
            <v>0</v>
          </cell>
          <cell r="I2948">
            <v>0</v>
          </cell>
          <cell r="J2948">
            <v>0</v>
          </cell>
        </row>
        <row r="2949">
          <cell r="A2949">
            <v>1811300210</v>
          </cell>
          <cell r="B2949" t="str">
            <v>השכר הקובע</v>
          </cell>
          <cell r="C2949">
            <v>0</v>
          </cell>
          <cell r="D2949">
            <v>66008.75</v>
          </cell>
          <cell r="E2949">
            <v>0</v>
          </cell>
          <cell r="F2949">
            <v>66008.75</v>
          </cell>
          <cell r="G2949">
            <v>-66008.75</v>
          </cell>
          <cell r="H2949">
            <v>0</v>
          </cell>
          <cell r="I2949">
            <v>0</v>
          </cell>
          <cell r="J2949">
            <v>66008.75</v>
          </cell>
        </row>
        <row r="2950">
          <cell r="A2950">
            <v>1811300263</v>
          </cell>
          <cell r="B2950" t="str">
            <v>עובדי כח - אדם</v>
          </cell>
          <cell r="C2950">
            <v>0</v>
          </cell>
          <cell r="D2950">
            <v>0</v>
          </cell>
          <cell r="E2950">
            <v>0</v>
          </cell>
          <cell r="F2950">
            <v>0</v>
          </cell>
          <cell r="G2950">
            <v>0</v>
          </cell>
          <cell r="H2950">
            <v>0</v>
          </cell>
          <cell r="I2950">
            <v>0</v>
          </cell>
          <cell r="J2950">
            <v>0</v>
          </cell>
        </row>
        <row r="2951">
          <cell r="A2951">
            <v>1811300540</v>
          </cell>
          <cell r="B2951" t="str">
            <v>הוצאות טלפון</v>
          </cell>
          <cell r="C2951">
            <v>0</v>
          </cell>
          <cell r="D2951">
            <v>0</v>
          </cell>
          <cell r="E2951">
            <v>0</v>
          </cell>
          <cell r="F2951">
            <v>0</v>
          </cell>
          <cell r="G2951">
            <v>0</v>
          </cell>
          <cell r="H2951">
            <v>0</v>
          </cell>
          <cell r="I2951">
            <v>0</v>
          </cell>
          <cell r="J2951">
            <v>0</v>
          </cell>
        </row>
        <row r="2952">
          <cell r="A2952">
            <v>1811300759</v>
          </cell>
          <cell r="B2952" t="str">
            <v>שרותי סייעות</v>
          </cell>
          <cell r="C2952">
            <v>0</v>
          </cell>
          <cell r="D2952">
            <v>0</v>
          </cell>
          <cell r="E2952">
            <v>0</v>
          </cell>
          <cell r="F2952">
            <v>0</v>
          </cell>
          <cell r="G2952">
            <v>0</v>
          </cell>
          <cell r="H2952">
            <v>0</v>
          </cell>
          <cell r="I2952">
            <v>0</v>
          </cell>
          <cell r="J2952">
            <v>0</v>
          </cell>
        </row>
        <row r="2953">
          <cell r="A2953">
            <v>1811300780</v>
          </cell>
          <cell r="B2953" t="str">
            <v>פעולות</v>
          </cell>
          <cell r="C2953">
            <v>1159500</v>
          </cell>
          <cell r="D2953">
            <v>1089493.28</v>
          </cell>
          <cell r="E2953">
            <v>20949</v>
          </cell>
          <cell r="F2953">
            <v>1110442.28</v>
          </cell>
          <cell r="G2953">
            <v>49057.72</v>
          </cell>
          <cell r="H2953">
            <v>95.76</v>
          </cell>
          <cell r="I2953">
            <v>1159500</v>
          </cell>
          <cell r="J2953">
            <v>1089493.28</v>
          </cell>
        </row>
        <row r="2954">
          <cell r="A2954">
            <v>1811300781</v>
          </cell>
          <cell r="B2954" t="str">
            <v>התחייבות חב' מוסדות חינוך</v>
          </cell>
          <cell r="C2954">
            <v>68400</v>
          </cell>
          <cell r="D2954">
            <v>63600.1</v>
          </cell>
          <cell r="E2954">
            <v>0</v>
          </cell>
          <cell r="F2954">
            <v>63600.1</v>
          </cell>
          <cell r="G2954">
            <v>4799.8999999999996</v>
          </cell>
          <cell r="H2954">
            <v>92.98</v>
          </cell>
          <cell r="I2954">
            <v>68400</v>
          </cell>
          <cell r="J2954">
            <v>63600.1</v>
          </cell>
        </row>
        <row r="2955">
          <cell r="A2955">
            <v>1811300782</v>
          </cell>
          <cell r="B2955" t="str">
            <v>הערכה ותהליכי למידה</v>
          </cell>
          <cell r="C2955">
            <v>132100</v>
          </cell>
          <cell r="D2955">
            <v>132100</v>
          </cell>
          <cell r="E2955">
            <v>0</v>
          </cell>
          <cell r="F2955">
            <v>132100</v>
          </cell>
          <cell r="G2955">
            <v>0</v>
          </cell>
          <cell r="H2955">
            <v>100</v>
          </cell>
          <cell r="I2955">
            <v>132100</v>
          </cell>
          <cell r="J2955">
            <v>132100</v>
          </cell>
        </row>
        <row r="2956">
          <cell r="A2956">
            <v>1811300783</v>
          </cell>
          <cell r="B2956" t="str">
            <v>ספריות</v>
          </cell>
          <cell r="C2956">
            <v>0</v>
          </cell>
          <cell r="D2956">
            <v>0</v>
          </cell>
          <cell r="E2956">
            <v>0</v>
          </cell>
          <cell r="F2956">
            <v>0</v>
          </cell>
          <cell r="G2956">
            <v>0</v>
          </cell>
          <cell r="H2956">
            <v>0</v>
          </cell>
          <cell r="I2956">
            <v>0</v>
          </cell>
          <cell r="J2956">
            <v>0</v>
          </cell>
        </row>
        <row r="2957">
          <cell r="A2957">
            <v>1811300784</v>
          </cell>
          <cell r="B2957" t="str">
            <v>הכשרת מוסדות חינוך למ"פ</v>
          </cell>
          <cell r="C2957">
            <v>551000</v>
          </cell>
          <cell r="D2957">
            <v>540296</v>
          </cell>
          <cell r="E2957">
            <v>0</v>
          </cell>
          <cell r="F2957">
            <v>540296</v>
          </cell>
          <cell r="G2957">
            <v>10704</v>
          </cell>
          <cell r="H2957">
            <v>98.05</v>
          </cell>
          <cell r="I2957">
            <v>551000</v>
          </cell>
          <cell r="J2957">
            <v>540296</v>
          </cell>
        </row>
        <row r="2958">
          <cell r="A2958">
            <v>1811300785</v>
          </cell>
          <cell r="B2958" t="str">
            <v>קידום למידה SITC</v>
          </cell>
          <cell r="C2958">
            <v>0</v>
          </cell>
          <cell r="D2958">
            <v>0</v>
          </cell>
          <cell r="E2958">
            <v>0</v>
          </cell>
          <cell r="F2958">
            <v>0</v>
          </cell>
          <cell r="G2958">
            <v>0</v>
          </cell>
          <cell r="H2958">
            <v>0</v>
          </cell>
          <cell r="I2958">
            <v>0</v>
          </cell>
          <cell r="J2958">
            <v>0</v>
          </cell>
        </row>
        <row r="2959">
          <cell r="A2959">
            <v>1811300786</v>
          </cell>
          <cell r="B2959" t="str">
            <v>סביבות למידה גניות</v>
          </cell>
          <cell r="C2959">
            <v>0</v>
          </cell>
          <cell r="D2959">
            <v>0</v>
          </cell>
          <cell r="E2959">
            <v>0</v>
          </cell>
          <cell r="F2959">
            <v>0</v>
          </cell>
          <cell r="G2959">
            <v>0</v>
          </cell>
          <cell r="H2959">
            <v>0</v>
          </cell>
          <cell r="I2959">
            <v>0</v>
          </cell>
          <cell r="J2959">
            <v>0</v>
          </cell>
        </row>
        <row r="2960">
          <cell r="A2960">
            <v>1811300787</v>
          </cell>
          <cell r="B2960" t="str">
            <v>קידום יוזמות חדשניות</v>
          </cell>
          <cell r="C2960">
            <v>0</v>
          </cell>
          <cell r="D2960">
            <v>0</v>
          </cell>
          <cell r="E2960">
            <v>0</v>
          </cell>
          <cell r="F2960">
            <v>0</v>
          </cell>
          <cell r="G2960">
            <v>0</v>
          </cell>
          <cell r="H2960">
            <v>0</v>
          </cell>
          <cell r="I2960">
            <v>0</v>
          </cell>
          <cell r="J2960">
            <v>0</v>
          </cell>
        </row>
        <row r="2961">
          <cell r="A2961">
            <v>1811300788</v>
          </cell>
          <cell r="B2961" t="str">
            <v>רווחה חינוכית</v>
          </cell>
          <cell r="C2961">
            <v>0</v>
          </cell>
          <cell r="D2961">
            <v>0</v>
          </cell>
          <cell r="E2961">
            <v>0</v>
          </cell>
          <cell r="F2961">
            <v>0</v>
          </cell>
          <cell r="G2961">
            <v>0</v>
          </cell>
          <cell r="H2961">
            <v>0</v>
          </cell>
          <cell r="I2961">
            <v>0</v>
          </cell>
          <cell r="J2961">
            <v>0</v>
          </cell>
        </row>
        <row r="2962">
          <cell r="A2962">
            <v>1811300789</v>
          </cell>
          <cell r="B2962" t="str">
            <v>נוער</v>
          </cell>
          <cell r="C2962">
            <v>0</v>
          </cell>
          <cell r="D2962">
            <v>0</v>
          </cell>
          <cell r="E2962">
            <v>0</v>
          </cell>
          <cell r="F2962">
            <v>0</v>
          </cell>
          <cell r="G2962">
            <v>0</v>
          </cell>
          <cell r="H2962">
            <v>0</v>
          </cell>
          <cell r="I2962">
            <v>0</v>
          </cell>
          <cell r="J2962">
            <v>0</v>
          </cell>
        </row>
        <row r="2963">
          <cell r="A2963">
            <v>1811300950</v>
          </cell>
          <cell r="B2963" t="str">
            <v>יוזמות תשס"ד-2003</v>
          </cell>
          <cell r="C2963">
            <v>0</v>
          </cell>
          <cell r="D2963">
            <v>0</v>
          </cell>
          <cell r="E2963">
            <v>0</v>
          </cell>
          <cell r="F2963">
            <v>0</v>
          </cell>
          <cell r="G2963">
            <v>0</v>
          </cell>
          <cell r="H2963">
            <v>0</v>
          </cell>
          <cell r="I2963">
            <v>0</v>
          </cell>
          <cell r="J2963">
            <v>0</v>
          </cell>
        </row>
        <row r="2964">
          <cell r="A2964">
            <v>1811300951</v>
          </cell>
          <cell r="B2964" t="str">
            <v>יוזמות תשס"ט-2008</v>
          </cell>
          <cell r="C2964">
            <v>0</v>
          </cell>
          <cell r="D2964">
            <v>0</v>
          </cell>
          <cell r="E2964">
            <v>0</v>
          </cell>
          <cell r="F2964">
            <v>0</v>
          </cell>
          <cell r="G2964">
            <v>0</v>
          </cell>
          <cell r="H2964">
            <v>0</v>
          </cell>
          <cell r="I2964">
            <v>0</v>
          </cell>
          <cell r="J2964">
            <v>0</v>
          </cell>
        </row>
        <row r="2965">
          <cell r="A2965">
            <v>1811300952</v>
          </cell>
          <cell r="B2965" t="str">
            <v>יוזמות תשפ"ב</v>
          </cell>
          <cell r="C2965">
            <v>129960</v>
          </cell>
          <cell r="D2965">
            <v>66541.5</v>
          </cell>
          <cell r="E2965">
            <v>0</v>
          </cell>
          <cell r="F2965">
            <v>66541.5</v>
          </cell>
          <cell r="G2965">
            <v>63418.5</v>
          </cell>
          <cell r="H2965">
            <v>51.2</v>
          </cell>
          <cell r="I2965">
            <v>144400</v>
          </cell>
          <cell r="J2965">
            <v>66541.5</v>
          </cell>
        </row>
        <row r="2966">
          <cell r="A2966">
            <v>1811300953</v>
          </cell>
          <cell r="B2966" t="str">
            <v>יוזמות תשע"ט</v>
          </cell>
          <cell r="C2966">
            <v>0</v>
          </cell>
          <cell r="D2966">
            <v>0</v>
          </cell>
          <cell r="E2966">
            <v>0</v>
          </cell>
          <cell r="F2966">
            <v>0</v>
          </cell>
          <cell r="G2966">
            <v>0</v>
          </cell>
          <cell r="H2966">
            <v>0</v>
          </cell>
          <cell r="I2966">
            <v>0</v>
          </cell>
          <cell r="J2966">
            <v>0</v>
          </cell>
        </row>
        <row r="2967">
          <cell r="A2967">
            <v>1811300961</v>
          </cell>
          <cell r="B2967" t="str">
            <v>רז' פעולות ורכישות</v>
          </cell>
          <cell r="C2967">
            <v>0</v>
          </cell>
          <cell r="D2967">
            <v>0</v>
          </cell>
          <cell r="E2967">
            <v>0</v>
          </cell>
          <cell r="F2967">
            <v>0</v>
          </cell>
          <cell r="G2967">
            <v>0</v>
          </cell>
          <cell r="H2967">
            <v>0</v>
          </cell>
          <cell r="I2967">
            <v>0</v>
          </cell>
          <cell r="J2967">
            <v>0</v>
          </cell>
        </row>
        <row r="2968">
          <cell r="A2968">
            <v>1811300980</v>
          </cell>
          <cell r="B2968" t="str">
            <v>קהילה ופנאי</v>
          </cell>
          <cell r="C2968">
            <v>0</v>
          </cell>
          <cell r="D2968">
            <v>0</v>
          </cell>
          <cell r="E2968">
            <v>0</v>
          </cell>
          <cell r="F2968">
            <v>0</v>
          </cell>
          <cell r="G2968">
            <v>0</v>
          </cell>
          <cell r="H2968">
            <v>0</v>
          </cell>
          <cell r="I2968">
            <v>0</v>
          </cell>
          <cell r="J2968">
            <v>0</v>
          </cell>
        </row>
        <row r="2969">
          <cell r="A2969">
            <v>1811300981</v>
          </cell>
          <cell r="B2969" t="str">
            <v>מרכז אבחון בוקר</v>
          </cell>
          <cell r="C2969">
            <v>1850700</v>
          </cell>
          <cell r="D2969">
            <v>1826661</v>
          </cell>
          <cell r="E2969">
            <v>0</v>
          </cell>
          <cell r="F2969">
            <v>1826661</v>
          </cell>
          <cell r="G2969">
            <v>24039</v>
          </cell>
          <cell r="H2969">
            <v>98.7</v>
          </cell>
          <cell r="I2969">
            <v>1850700</v>
          </cell>
          <cell r="J2969">
            <v>1826661</v>
          </cell>
        </row>
        <row r="2970">
          <cell r="A2970">
            <v>1811300982</v>
          </cell>
          <cell r="B2970" t="str">
            <v>מרכז איבחון</v>
          </cell>
          <cell r="C2970">
            <v>1489100</v>
          </cell>
          <cell r="D2970">
            <v>1513139</v>
          </cell>
          <cell r="E2970">
            <v>0</v>
          </cell>
          <cell r="F2970">
            <v>1513139</v>
          </cell>
          <cell r="G2970">
            <v>-24039</v>
          </cell>
          <cell r="H2970">
            <v>101.61</v>
          </cell>
          <cell r="I2970">
            <v>1489100</v>
          </cell>
          <cell r="J2970">
            <v>1513139</v>
          </cell>
        </row>
        <row r="2971">
          <cell r="A2971">
            <v>1811301110</v>
          </cell>
          <cell r="B2971" t="str">
            <v>השכר הקובע-תקציבית</v>
          </cell>
          <cell r="C2971">
            <v>0</v>
          </cell>
          <cell r="D2971">
            <v>0</v>
          </cell>
          <cell r="E2971">
            <v>0</v>
          </cell>
          <cell r="F2971">
            <v>0</v>
          </cell>
          <cell r="G2971">
            <v>0</v>
          </cell>
          <cell r="H2971">
            <v>0</v>
          </cell>
          <cell r="I2971">
            <v>0</v>
          </cell>
          <cell r="J2971">
            <v>0</v>
          </cell>
        </row>
        <row r="2972">
          <cell r="A2972">
            <v>1811301119</v>
          </cell>
          <cell r="B2972" t="str">
            <v>השכר הקובע-צוברת</v>
          </cell>
          <cell r="C2972">
            <v>0</v>
          </cell>
          <cell r="D2972">
            <v>0</v>
          </cell>
          <cell r="E2972">
            <v>0</v>
          </cell>
          <cell r="F2972">
            <v>0</v>
          </cell>
          <cell r="G2972">
            <v>0</v>
          </cell>
          <cell r="H2972">
            <v>0</v>
          </cell>
          <cell r="I2972">
            <v>0</v>
          </cell>
          <cell r="J2972">
            <v>0</v>
          </cell>
        </row>
        <row r="2973">
          <cell r="A2973">
            <v>1811301210</v>
          </cell>
          <cell r="B2973" t="str">
            <v>השכר הקובע</v>
          </cell>
          <cell r="C2973">
            <v>0</v>
          </cell>
          <cell r="D2973">
            <v>0</v>
          </cell>
          <cell r="E2973">
            <v>0</v>
          </cell>
          <cell r="F2973">
            <v>0</v>
          </cell>
          <cell r="G2973">
            <v>0</v>
          </cell>
          <cell r="H2973">
            <v>0</v>
          </cell>
          <cell r="I2973">
            <v>0</v>
          </cell>
          <cell r="J2973">
            <v>0</v>
          </cell>
        </row>
        <row r="2974">
          <cell r="A2974">
            <v>1811301263</v>
          </cell>
          <cell r="B2974" t="str">
            <v>עובדי כח - אדם</v>
          </cell>
          <cell r="C2974">
            <v>0</v>
          </cell>
          <cell r="D2974">
            <v>0</v>
          </cell>
          <cell r="E2974">
            <v>0</v>
          </cell>
          <cell r="F2974">
            <v>0</v>
          </cell>
          <cell r="G2974">
            <v>0</v>
          </cell>
          <cell r="H2974">
            <v>0</v>
          </cell>
          <cell r="I2974">
            <v>0</v>
          </cell>
          <cell r="J2974">
            <v>0</v>
          </cell>
        </row>
        <row r="2975">
          <cell r="A2975">
            <v>1811301759</v>
          </cell>
          <cell r="B2975" t="str">
            <v>שרותי סייעות</v>
          </cell>
          <cell r="C2975">
            <v>0</v>
          </cell>
          <cell r="D2975">
            <v>0</v>
          </cell>
          <cell r="E2975">
            <v>0</v>
          </cell>
          <cell r="F2975">
            <v>0</v>
          </cell>
          <cell r="G2975">
            <v>0</v>
          </cell>
          <cell r="H2975">
            <v>0</v>
          </cell>
          <cell r="I2975">
            <v>0</v>
          </cell>
          <cell r="J2975">
            <v>0</v>
          </cell>
        </row>
        <row r="2976">
          <cell r="A2976">
            <v>1811301780</v>
          </cell>
          <cell r="B2976" t="str">
            <v>פעולות</v>
          </cell>
          <cell r="C2976">
            <v>190000</v>
          </cell>
          <cell r="D2976">
            <v>168570.94</v>
          </cell>
          <cell r="E2976">
            <v>0</v>
          </cell>
          <cell r="F2976">
            <v>168570.94</v>
          </cell>
          <cell r="G2976">
            <v>21429.06</v>
          </cell>
          <cell r="H2976">
            <v>88.72</v>
          </cell>
          <cell r="I2976">
            <v>190000</v>
          </cell>
          <cell r="J2976">
            <v>168570.94</v>
          </cell>
        </row>
        <row r="2977">
          <cell r="A2977">
            <v>1811304110</v>
          </cell>
          <cell r="B2977" t="str">
            <v>השכר הקובע-תקציבית</v>
          </cell>
          <cell r="C2977">
            <v>0</v>
          </cell>
          <cell r="D2977">
            <v>0</v>
          </cell>
          <cell r="E2977">
            <v>0</v>
          </cell>
          <cell r="F2977">
            <v>0</v>
          </cell>
          <cell r="G2977">
            <v>0</v>
          </cell>
          <cell r="H2977">
            <v>0</v>
          </cell>
          <cell r="I2977">
            <v>0</v>
          </cell>
          <cell r="J2977">
            <v>0</v>
          </cell>
        </row>
        <row r="2978">
          <cell r="A2978">
            <v>1811304119</v>
          </cell>
          <cell r="B2978" t="str">
            <v>השכר הקובע-צוברת</v>
          </cell>
          <cell r="C2978">
            <v>0</v>
          </cell>
          <cell r="D2978">
            <v>0</v>
          </cell>
          <cell r="E2978">
            <v>0</v>
          </cell>
          <cell r="F2978">
            <v>0</v>
          </cell>
          <cell r="G2978">
            <v>0</v>
          </cell>
          <cell r="H2978">
            <v>0</v>
          </cell>
          <cell r="I2978">
            <v>0</v>
          </cell>
          <cell r="J2978">
            <v>0</v>
          </cell>
        </row>
        <row r="2979">
          <cell r="A2979">
            <v>1811304210</v>
          </cell>
          <cell r="B2979" t="str">
            <v>השכר הקובע</v>
          </cell>
          <cell r="C2979">
            <v>0</v>
          </cell>
          <cell r="D2979">
            <v>0</v>
          </cell>
          <cell r="E2979">
            <v>0</v>
          </cell>
          <cell r="F2979">
            <v>0</v>
          </cell>
          <cell r="G2979">
            <v>0</v>
          </cell>
          <cell r="H2979">
            <v>0</v>
          </cell>
          <cell r="I2979">
            <v>0</v>
          </cell>
          <cell r="J2979">
            <v>0</v>
          </cell>
        </row>
        <row r="2980">
          <cell r="A2980">
            <v>1811304263</v>
          </cell>
          <cell r="B2980" t="str">
            <v>עובדי כח - אדם</v>
          </cell>
          <cell r="C2980">
            <v>0</v>
          </cell>
          <cell r="D2980">
            <v>0</v>
          </cell>
          <cell r="E2980">
            <v>0</v>
          </cell>
          <cell r="F2980">
            <v>0</v>
          </cell>
          <cell r="G2980">
            <v>0</v>
          </cell>
          <cell r="H2980">
            <v>0</v>
          </cell>
          <cell r="I2980">
            <v>0</v>
          </cell>
          <cell r="J2980">
            <v>0</v>
          </cell>
        </row>
        <row r="2981">
          <cell r="A2981">
            <v>1811304759</v>
          </cell>
          <cell r="B2981" t="str">
            <v>שרותי סייעות</v>
          </cell>
          <cell r="C2981">
            <v>0</v>
          </cell>
          <cell r="D2981">
            <v>0</v>
          </cell>
          <cell r="E2981">
            <v>0</v>
          </cell>
          <cell r="F2981">
            <v>0</v>
          </cell>
          <cell r="G2981">
            <v>0</v>
          </cell>
          <cell r="H2981">
            <v>0</v>
          </cell>
          <cell r="I2981">
            <v>0</v>
          </cell>
          <cell r="J2981">
            <v>0</v>
          </cell>
        </row>
        <row r="2982">
          <cell r="A2982">
            <v>1811304780</v>
          </cell>
          <cell r="B2982" t="str">
            <v>פעולות</v>
          </cell>
          <cell r="C2982">
            <v>289800</v>
          </cell>
          <cell r="D2982">
            <v>287238.68</v>
          </cell>
          <cell r="E2982">
            <v>505.37</v>
          </cell>
          <cell r="F2982">
            <v>287744.05</v>
          </cell>
          <cell r="G2982">
            <v>2055.9499999999998</v>
          </cell>
          <cell r="H2982">
            <v>99.29</v>
          </cell>
          <cell r="I2982">
            <v>289800</v>
          </cell>
          <cell r="J2982">
            <v>287238.68</v>
          </cell>
        </row>
        <row r="2983">
          <cell r="A2983">
            <v>1811304781</v>
          </cell>
          <cell r="B2983" t="str">
            <v>פעולות כנגד הכנסות</v>
          </cell>
          <cell r="C2983">
            <v>108000</v>
          </cell>
          <cell r="D2983">
            <v>81447.8</v>
          </cell>
          <cell r="E2983">
            <v>0</v>
          </cell>
          <cell r="F2983">
            <v>81447.8</v>
          </cell>
          <cell r="G2983">
            <v>26552.2</v>
          </cell>
          <cell r="H2983">
            <v>75.41</v>
          </cell>
          <cell r="I2983">
            <v>120000</v>
          </cell>
          <cell r="J2983">
            <v>81447.8</v>
          </cell>
        </row>
        <row r="2984">
          <cell r="A2984">
            <v>1811304782</v>
          </cell>
          <cell r="B2984" t="str">
            <v>יוזמות - מובילות גנ"י</v>
          </cell>
          <cell r="C2984">
            <v>42800</v>
          </cell>
          <cell r="D2984">
            <v>42800</v>
          </cell>
          <cell r="E2984">
            <v>0</v>
          </cell>
          <cell r="F2984">
            <v>42800</v>
          </cell>
          <cell r="G2984">
            <v>0</v>
          </cell>
          <cell r="H2984">
            <v>100</v>
          </cell>
          <cell r="I2984">
            <v>42800</v>
          </cell>
          <cell r="J2984">
            <v>42800</v>
          </cell>
        </row>
        <row r="2985">
          <cell r="A2985">
            <v>1811304783</v>
          </cell>
          <cell r="B2985" t="str">
            <v>אילנות</v>
          </cell>
          <cell r="C2985">
            <v>0</v>
          </cell>
          <cell r="D2985">
            <v>0</v>
          </cell>
          <cell r="E2985">
            <v>0</v>
          </cell>
          <cell r="F2985">
            <v>0</v>
          </cell>
          <cell r="G2985">
            <v>0</v>
          </cell>
          <cell r="H2985">
            <v>0</v>
          </cell>
          <cell r="I2985">
            <v>0</v>
          </cell>
          <cell r="J2985">
            <v>0</v>
          </cell>
        </row>
        <row r="2986">
          <cell r="A2986">
            <v>1811305110</v>
          </cell>
          <cell r="B2986" t="str">
            <v>השכר הקובע-תקציבית</v>
          </cell>
          <cell r="C2986">
            <v>0</v>
          </cell>
          <cell r="D2986">
            <v>542.47</v>
          </cell>
          <cell r="E2986">
            <v>0</v>
          </cell>
          <cell r="F2986">
            <v>542.47</v>
          </cell>
          <cell r="G2986">
            <v>-542.47</v>
          </cell>
          <cell r="H2986">
            <v>0</v>
          </cell>
          <cell r="I2986">
            <v>0</v>
          </cell>
          <cell r="J2986">
            <v>542.47</v>
          </cell>
        </row>
        <row r="2987">
          <cell r="A2987">
            <v>1811305118</v>
          </cell>
          <cell r="B2987" t="str">
            <v>מורים - כישורי שפה</v>
          </cell>
          <cell r="C2987">
            <v>400000</v>
          </cell>
          <cell r="D2987">
            <v>84106.18</v>
          </cell>
          <cell r="E2987">
            <v>0</v>
          </cell>
          <cell r="F2987">
            <v>84106.18</v>
          </cell>
          <cell r="G2987">
            <v>315893.82</v>
          </cell>
          <cell r="H2987">
            <v>21.02</v>
          </cell>
          <cell r="I2987">
            <v>400000</v>
          </cell>
          <cell r="J2987">
            <v>84106.18</v>
          </cell>
        </row>
        <row r="2988">
          <cell r="A2988">
            <v>1811305119</v>
          </cell>
          <cell r="B2988" t="str">
            <v>השכר הקובע-צוברת</v>
          </cell>
          <cell r="C2988">
            <v>785800</v>
          </cell>
          <cell r="D2988">
            <v>1192489.5900000001</v>
          </cell>
          <cell r="E2988">
            <v>18341.830000000002</v>
          </cell>
          <cell r="F2988">
            <v>1210831.42</v>
          </cell>
          <cell r="G2988">
            <v>-425031.42</v>
          </cell>
          <cell r="H2988">
            <v>154.08000000000001</v>
          </cell>
          <cell r="I2988">
            <v>785800</v>
          </cell>
          <cell r="J2988">
            <v>1192489.5900000001</v>
          </cell>
        </row>
        <row r="2989">
          <cell r="A2989">
            <v>1811305122</v>
          </cell>
          <cell r="B2989" t="str">
            <v>ביגוד</v>
          </cell>
          <cell r="C2989">
            <v>12000</v>
          </cell>
          <cell r="D2989">
            <v>12389.16</v>
          </cell>
          <cell r="E2989">
            <v>0</v>
          </cell>
          <cell r="F2989">
            <v>12389.16</v>
          </cell>
          <cell r="G2989">
            <v>-389.16</v>
          </cell>
          <cell r="H2989">
            <v>103.24</v>
          </cell>
          <cell r="I2989">
            <v>12000</v>
          </cell>
          <cell r="J2989">
            <v>12389.16</v>
          </cell>
        </row>
        <row r="2990">
          <cell r="A2990">
            <v>1811305126</v>
          </cell>
          <cell r="B2990" t="str">
            <v>דמי הבראה</v>
          </cell>
          <cell r="C2990">
            <v>50000</v>
          </cell>
          <cell r="D2990">
            <v>33833.949999999997</v>
          </cell>
          <cell r="E2990">
            <v>0</v>
          </cell>
          <cell r="F2990">
            <v>33833.949999999997</v>
          </cell>
          <cell r="G2990">
            <v>16166.05</v>
          </cell>
          <cell r="H2990">
            <v>67.66</v>
          </cell>
          <cell r="I2990">
            <v>50000</v>
          </cell>
          <cell r="J2990">
            <v>33833.949999999997</v>
          </cell>
        </row>
        <row r="2991">
          <cell r="A2991">
            <v>1811305210</v>
          </cell>
          <cell r="B2991" t="str">
            <v>השכר הקובע</v>
          </cell>
          <cell r="C2991">
            <v>0</v>
          </cell>
          <cell r="D2991">
            <v>131412.91</v>
          </cell>
          <cell r="E2991">
            <v>0</v>
          </cell>
          <cell r="F2991">
            <v>131412.91</v>
          </cell>
          <cell r="G2991">
            <v>-131412.91</v>
          </cell>
          <cell r="H2991">
            <v>0</v>
          </cell>
          <cell r="I2991">
            <v>0</v>
          </cell>
          <cell r="J2991">
            <v>131412.91</v>
          </cell>
        </row>
        <row r="2992">
          <cell r="A2992">
            <v>1811305263</v>
          </cell>
          <cell r="B2992" t="str">
            <v>עובדי כח - אדם</v>
          </cell>
          <cell r="C2992">
            <v>0</v>
          </cell>
          <cell r="D2992">
            <v>18342.68</v>
          </cell>
          <cell r="E2992">
            <v>0</v>
          </cell>
          <cell r="F2992">
            <v>18342.68</v>
          </cell>
          <cell r="G2992">
            <v>-18342.68</v>
          </cell>
          <cell r="H2992">
            <v>0</v>
          </cell>
          <cell r="I2992">
            <v>0</v>
          </cell>
          <cell r="J2992">
            <v>18342.68</v>
          </cell>
        </row>
        <row r="2993">
          <cell r="A2993">
            <v>1811305759</v>
          </cell>
          <cell r="B2993" t="str">
            <v>שרותי סייעות</v>
          </cell>
          <cell r="C2993">
            <v>1084000</v>
          </cell>
          <cell r="D2993">
            <v>1052981.52</v>
          </cell>
          <cell r="E2993">
            <v>0</v>
          </cell>
          <cell r="F2993">
            <v>1052981.52</v>
          </cell>
          <cell r="G2993">
            <v>31018.48</v>
          </cell>
          <cell r="H2993">
            <v>97.13</v>
          </cell>
          <cell r="I2993">
            <v>1084000</v>
          </cell>
          <cell r="J2993">
            <v>1052981.52</v>
          </cell>
        </row>
        <row r="2994">
          <cell r="A2994">
            <v>1811305780</v>
          </cell>
          <cell r="B2994" t="str">
            <v>פעולות</v>
          </cell>
          <cell r="C2994">
            <v>625400</v>
          </cell>
          <cell r="D2994">
            <v>624915.69999999995</v>
          </cell>
          <cell r="E2994">
            <v>0</v>
          </cell>
          <cell r="F2994">
            <v>624915.69999999995</v>
          </cell>
          <cell r="G2994">
            <v>484.3</v>
          </cell>
          <cell r="H2994">
            <v>99.92</v>
          </cell>
          <cell r="I2994">
            <v>625400</v>
          </cell>
          <cell r="J2994">
            <v>624915.69999999995</v>
          </cell>
        </row>
        <row r="2995">
          <cell r="A2995">
            <v>1811305781</v>
          </cell>
          <cell r="B2995" t="str">
            <v>בתי"ס מוזיקליים</v>
          </cell>
          <cell r="C2995">
            <v>826830</v>
          </cell>
          <cell r="D2995">
            <v>576546</v>
          </cell>
          <cell r="E2995">
            <v>0</v>
          </cell>
          <cell r="F2995">
            <v>576546</v>
          </cell>
          <cell r="G2995">
            <v>250284</v>
          </cell>
          <cell r="H2995">
            <v>69.72</v>
          </cell>
          <cell r="I2995">
            <v>918700</v>
          </cell>
          <cell r="J2995">
            <v>576546</v>
          </cell>
        </row>
        <row r="2996">
          <cell r="A2996">
            <v>1811305782</v>
          </cell>
          <cell r="B2996" t="str">
            <v>אוריינות-בית ספר יחד</v>
          </cell>
          <cell r="C2996">
            <v>66500</v>
          </cell>
          <cell r="D2996">
            <v>66500</v>
          </cell>
          <cell r="E2996">
            <v>0</v>
          </cell>
          <cell r="F2996">
            <v>66500</v>
          </cell>
          <cell r="G2996">
            <v>0</v>
          </cell>
          <cell r="H2996">
            <v>100</v>
          </cell>
          <cell r="I2996">
            <v>66500</v>
          </cell>
          <cell r="J2996">
            <v>66500</v>
          </cell>
        </row>
        <row r="2997">
          <cell r="A2997">
            <v>1811305783</v>
          </cell>
          <cell r="B2997" t="str">
            <v>ייחודיות בית ספרית</v>
          </cell>
          <cell r="C2997">
            <v>190000</v>
          </cell>
          <cell r="D2997">
            <v>188449</v>
          </cell>
          <cell r="E2997">
            <v>0</v>
          </cell>
          <cell r="F2997">
            <v>188449</v>
          </cell>
          <cell r="G2997">
            <v>1551</v>
          </cell>
          <cell r="H2997">
            <v>99.18</v>
          </cell>
          <cell r="I2997">
            <v>190000</v>
          </cell>
          <cell r="J2997">
            <v>188449</v>
          </cell>
        </row>
        <row r="2998">
          <cell r="A2998">
            <v>1811305784</v>
          </cell>
          <cell r="B2998" t="str">
            <v>יוזמות-יסודי-יחד</v>
          </cell>
          <cell r="C2998">
            <v>76000</v>
          </cell>
          <cell r="D2998">
            <v>74044</v>
          </cell>
          <cell r="E2998">
            <v>0</v>
          </cell>
          <cell r="F2998">
            <v>74044</v>
          </cell>
          <cell r="G2998">
            <v>1956</v>
          </cell>
          <cell r="H2998">
            <v>97.42</v>
          </cell>
          <cell r="I2998">
            <v>76000</v>
          </cell>
          <cell r="J2998">
            <v>74044</v>
          </cell>
        </row>
        <row r="2999">
          <cell r="A2999">
            <v>1811305785</v>
          </cell>
          <cell r="B2999" t="str">
            <v>יוזמות ניהול עצמני</v>
          </cell>
          <cell r="C2999">
            <v>466300</v>
          </cell>
          <cell r="D2999">
            <v>454986</v>
          </cell>
          <cell r="E2999">
            <v>0</v>
          </cell>
          <cell r="F2999">
            <v>454986</v>
          </cell>
          <cell r="G2999">
            <v>11314</v>
          </cell>
          <cell r="H2999">
            <v>97.57</v>
          </cell>
          <cell r="I2999">
            <v>466300</v>
          </cell>
          <cell r="J2999">
            <v>454986</v>
          </cell>
        </row>
        <row r="3000">
          <cell r="A3000">
            <v>1811305786</v>
          </cell>
          <cell r="B3000" t="str">
            <v>מרכז מצטיינים</v>
          </cell>
          <cell r="C3000">
            <v>150030</v>
          </cell>
          <cell r="D3000">
            <v>39986.67</v>
          </cell>
          <cell r="E3000">
            <v>0</v>
          </cell>
          <cell r="F3000">
            <v>39986.67</v>
          </cell>
          <cell r="G3000">
            <v>110043.33</v>
          </cell>
          <cell r="H3000">
            <v>26.65</v>
          </cell>
          <cell r="I3000">
            <v>166700</v>
          </cell>
          <cell r="J3000">
            <v>39986.67</v>
          </cell>
        </row>
        <row r="3001">
          <cell r="A3001">
            <v>1811306110</v>
          </cell>
          <cell r="B3001" t="str">
            <v>השכר הקובע-תקציבית</v>
          </cell>
          <cell r="C3001">
            <v>0</v>
          </cell>
          <cell r="D3001">
            <v>0</v>
          </cell>
          <cell r="E3001">
            <v>0</v>
          </cell>
          <cell r="F3001">
            <v>0</v>
          </cell>
          <cell r="G3001">
            <v>0</v>
          </cell>
          <cell r="H3001">
            <v>0</v>
          </cell>
          <cell r="I3001">
            <v>0</v>
          </cell>
          <cell r="J3001">
            <v>0</v>
          </cell>
        </row>
        <row r="3002">
          <cell r="A3002">
            <v>1811306119</v>
          </cell>
          <cell r="B3002" t="str">
            <v>השכר הקובע-צוברת</v>
          </cell>
          <cell r="C3002">
            <v>0</v>
          </cell>
          <cell r="D3002">
            <v>0</v>
          </cell>
          <cell r="E3002">
            <v>0</v>
          </cell>
          <cell r="F3002">
            <v>0</v>
          </cell>
          <cell r="G3002">
            <v>0</v>
          </cell>
          <cell r="H3002">
            <v>0</v>
          </cell>
          <cell r="I3002">
            <v>0</v>
          </cell>
          <cell r="J3002">
            <v>0</v>
          </cell>
        </row>
        <row r="3003">
          <cell r="A3003">
            <v>1811306210</v>
          </cell>
          <cell r="B3003" t="str">
            <v>השכר הקובע</v>
          </cell>
          <cell r="C3003">
            <v>0</v>
          </cell>
          <cell r="D3003">
            <v>0</v>
          </cell>
          <cell r="E3003">
            <v>0</v>
          </cell>
          <cell r="F3003">
            <v>0</v>
          </cell>
          <cell r="G3003">
            <v>0</v>
          </cell>
          <cell r="H3003">
            <v>0</v>
          </cell>
          <cell r="I3003">
            <v>0</v>
          </cell>
          <cell r="J3003">
            <v>0</v>
          </cell>
        </row>
        <row r="3004">
          <cell r="A3004">
            <v>1811306263</v>
          </cell>
          <cell r="B3004" t="str">
            <v>עובדי כח - אדם</v>
          </cell>
          <cell r="C3004">
            <v>0</v>
          </cell>
          <cell r="D3004">
            <v>0</v>
          </cell>
          <cell r="E3004">
            <v>0</v>
          </cell>
          <cell r="F3004">
            <v>0</v>
          </cell>
          <cell r="G3004">
            <v>0</v>
          </cell>
          <cell r="H3004">
            <v>0</v>
          </cell>
          <cell r="I3004">
            <v>0</v>
          </cell>
          <cell r="J3004">
            <v>0</v>
          </cell>
        </row>
        <row r="3005">
          <cell r="A3005">
            <v>1811306759</v>
          </cell>
          <cell r="B3005" t="str">
            <v>שרותי סייעות</v>
          </cell>
          <cell r="C3005">
            <v>0</v>
          </cell>
          <cell r="D3005">
            <v>0</v>
          </cell>
          <cell r="E3005">
            <v>0</v>
          </cell>
          <cell r="F3005">
            <v>0</v>
          </cell>
          <cell r="G3005">
            <v>0</v>
          </cell>
          <cell r="H3005">
            <v>0</v>
          </cell>
          <cell r="I3005">
            <v>0</v>
          </cell>
          <cell r="J3005">
            <v>0</v>
          </cell>
        </row>
        <row r="3006">
          <cell r="A3006">
            <v>1811306780</v>
          </cell>
          <cell r="B3006" t="str">
            <v>פעולות</v>
          </cell>
          <cell r="C3006">
            <v>315900</v>
          </cell>
          <cell r="D3006">
            <v>311865.13</v>
          </cell>
          <cell r="E3006">
            <v>0</v>
          </cell>
          <cell r="F3006">
            <v>311865.13</v>
          </cell>
          <cell r="G3006">
            <v>4034.87</v>
          </cell>
          <cell r="H3006">
            <v>98.72</v>
          </cell>
          <cell r="I3006">
            <v>315900</v>
          </cell>
          <cell r="J3006">
            <v>311865.13</v>
          </cell>
        </row>
        <row r="3007">
          <cell r="A3007">
            <v>1811306781</v>
          </cell>
          <cell r="B3007" t="str">
            <v>כתת התנהגות בהרצוג</v>
          </cell>
          <cell r="C3007">
            <v>0</v>
          </cell>
          <cell r="D3007">
            <v>0</v>
          </cell>
          <cell r="E3007">
            <v>0</v>
          </cell>
          <cell r="F3007">
            <v>0</v>
          </cell>
          <cell r="G3007">
            <v>0</v>
          </cell>
          <cell r="H3007">
            <v>0</v>
          </cell>
          <cell r="I3007">
            <v>0</v>
          </cell>
          <cell r="J3007">
            <v>0</v>
          </cell>
        </row>
        <row r="3008">
          <cell r="A3008">
            <v>1811307110</v>
          </cell>
          <cell r="B3008" t="str">
            <v>השכר הקובע-תקציבית</v>
          </cell>
          <cell r="C3008">
            <v>0</v>
          </cell>
          <cell r="D3008">
            <v>0</v>
          </cell>
          <cell r="E3008">
            <v>0</v>
          </cell>
          <cell r="F3008">
            <v>0</v>
          </cell>
          <cell r="G3008">
            <v>0</v>
          </cell>
          <cell r="H3008">
            <v>0</v>
          </cell>
          <cell r="I3008">
            <v>0</v>
          </cell>
          <cell r="J3008">
            <v>0</v>
          </cell>
        </row>
        <row r="3009">
          <cell r="A3009">
            <v>1811307119</v>
          </cell>
          <cell r="B3009" t="str">
            <v>השכר הקובע-צוברת</v>
          </cell>
          <cell r="C3009">
            <v>0</v>
          </cell>
          <cell r="D3009">
            <v>0</v>
          </cell>
          <cell r="E3009">
            <v>0</v>
          </cell>
          <cell r="F3009">
            <v>0</v>
          </cell>
          <cell r="G3009">
            <v>0</v>
          </cell>
          <cell r="H3009">
            <v>0</v>
          </cell>
          <cell r="I3009">
            <v>0</v>
          </cell>
          <cell r="J3009">
            <v>0</v>
          </cell>
        </row>
        <row r="3010">
          <cell r="A3010">
            <v>1811307263</v>
          </cell>
          <cell r="B3010" t="str">
            <v>עובדי כח - אדם</v>
          </cell>
          <cell r="C3010">
            <v>0</v>
          </cell>
          <cell r="D3010">
            <v>0</v>
          </cell>
          <cell r="E3010">
            <v>0</v>
          </cell>
          <cell r="F3010">
            <v>0</v>
          </cell>
          <cell r="G3010">
            <v>0</v>
          </cell>
          <cell r="H3010">
            <v>0</v>
          </cell>
          <cell r="I3010">
            <v>0</v>
          </cell>
          <cell r="J3010">
            <v>0</v>
          </cell>
        </row>
        <row r="3011">
          <cell r="A3011">
            <v>1811307759</v>
          </cell>
          <cell r="B3011" t="str">
            <v>שרותי סייעות</v>
          </cell>
          <cell r="C3011">
            <v>0</v>
          </cell>
          <cell r="D3011">
            <v>0</v>
          </cell>
          <cell r="E3011">
            <v>0</v>
          </cell>
          <cell r="F3011">
            <v>0</v>
          </cell>
          <cell r="G3011">
            <v>0</v>
          </cell>
          <cell r="H3011">
            <v>0</v>
          </cell>
          <cell r="I3011">
            <v>0</v>
          </cell>
          <cell r="J3011">
            <v>0</v>
          </cell>
        </row>
        <row r="3012">
          <cell r="A3012">
            <v>1811307780</v>
          </cell>
          <cell r="B3012" t="str">
            <v>פעולות</v>
          </cell>
          <cell r="C3012">
            <v>0</v>
          </cell>
          <cell r="D3012">
            <v>0</v>
          </cell>
          <cell r="E3012">
            <v>0</v>
          </cell>
          <cell r="F3012">
            <v>0</v>
          </cell>
          <cell r="G3012">
            <v>0</v>
          </cell>
          <cell r="H3012">
            <v>0</v>
          </cell>
          <cell r="I3012">
            <v>0</v>
          </cell>
          <cell r="J3012">
            <v>0</v>
          </cell>
        </row>
        <row r="3013">
          <cell r="A3013">
            <v>1811308110</v>
          </cell>
          <cell r="B3013" t="str">
            <v>השכר הקובע-תקציבית</v>
          </cell>
          <cell r="C3013">
            <v>0</v>
          </cell>
          <cell r="D3013">
            <v>0</v>
          </cell>
          <cell r="E3013">
            <v>0</v>
          </cell>
          <cell r="F3013">
            <v>0</v>
          </cell>
          <cell r="G3013">
            <v>0</v>
          </cell>
          <cell r="H3013">
            <v>0</v>
          </cell>
          <cell r="I3013">
            <v>0</v>
          </cell>
          <cell r="J3013">
            <v>0</v>
          </cell>
        </row>
        <row r="3014">
          <cell r="A3014">
            <v>1811308119</v>
          </cell>
          <cell r="B3014" t="str">
            <v>השכר הקובע-צוברת</v>
          </cell>
          <cell r="C3014">
            <v>0</v>
          </cell>
          <cell r="D3014">
            <v>0</v>
          </cell>
          <cell r="E3014">
            <v>0</v>
          </cell>
          <cell r="F3014">
            <v>0</v>
          </cell>
          <cell r="G3014">
            <v>0</v>
          </cell>
          <cell r="H3014">
            <v>0</v>
          </cell>
          <cell r="I3014">
            <v>0</v>
          </cell>
          <cell r="J3014">
            <v>0</v>
          </cell>
        </row>
        <row r="3015">
          <cell r="A3015">
            <v>1811308210</v>
          </cell>
          <cell r="B3015" t="str">
            <v>השכר הקובע</v>
          </cell>
          <cell r="C3015">
            <v>0</v>
          </cell>
          <cell r="D3015">
            <v>0</v>
          </cell>
          <cell r="E3015">
            <v>0</v>
          </cell>
          <cell r="F3015">
            <v>0</v>
          </cell>
          <cell r="G3015">
            <v>0</v>
          </cell>
          <cell r="H3015">
            <v>0</v>
          </cell>
          <cell r="I3015">
            <v>0</v>
          </cell>
          <cell r="J3015">
            <v>0</v>
          </cell>
        </row>
        <row r="3016">
          <cell r="A3016">
            <v>1811308263</v>
          </cell>
          <cell r="B3016" t="str">
            <v>עובדי כח - אדם</v>
          </cell>
          <cell r="C3016">
            <v>0</v>
          </cell>
          <cell r="D3016">
            <v>0</v>
          </cell>
          <cell r="E3016">
            <v>0</v>
          </cell>
          <cell r="F3016">
            <v>0</v>
          </cell>
          <cell r="G3016">
            <v>0</v>
          </cell>
          <cell r="H3016">
            <v>0</v>
          </cell>
          <cell r="I3016">
            <v>0</v>
          </cell>
          <cell r="J3016">
            <v>0</v>
          </cell>
        </row>
        <row r="3017">
          <cell r="A3017">
            <v>1811308759</v>
          </cell>
          <cell r="B3017" t="str">
            <v>שרותי סייעות</v>
          </cell>
          <cell r="C3017">
            <v>0</v>
          </cell>
          <cell r="D3017">
            <v>0</v>
          </cell>
          <cell r="E3017">
            <v>0</v>
          </cell>
          <cell r="F3017">
            <v>0</v>
          </cell>
          <cell r="G3017">
            <v>0</v>
          </cell>
          <cell r="H3017">
            <v>0</v>
          </cell>
          <cell r="I3017">
            <v>0</v>
          </cell>
          <cell r="J3017">
            <v>0</v>
          </cell>
        </row>
        <row r="3018">
          <cell r="A3018">
            <v>1811308780</v>
          </cell>
          <cell r="B3018" t="str">
            <v>פעולות</v>
          </cell>
          <cell r="C3018">
            <v>97500</v>
          </cell>
          <cell r="D3018">
            <v>97500</v>
          </cell>
          <cell r="E3018">
            <v>0</v>
          </cell>
          <cell r="F3018">
            <v>97500</v>
          </cell>
          <cell r="G3018">
            <v>0</v>
          </cell>
          <cell r="H3018">
            <v>100</v>
          </cell>
          <cell r="I3018">
            <v>97500</v>
          </cell>
          <cell r="J3018">
            <v>97500</v>
          </cell>
        </row>
        <row r="3019">
          <cell r="A3019">
            <v>1811309110</v>
          </cell>
          <cell r="B3019" t="str">
            <v>השכר הקובע תקציבית</v>
          </cell>
          <cell r="C3019">
            <v>0</v>
          </cell>
          <cell r="D3019">
            <v>0</v>
          </cell>
          <cell r="E3019">
            <v>0</v>
          </cell>
          <cell r="F3019">
            <v>0</v>
          </cell>
          <cell r="G3019">
            <v>0</v>
          </cell>
          <cell r="H3019">
            <v>0</v>
          </cell>
          <cell r="I3019">
            <v>0</v>
          </cell>
          <cell r="J3019">
            <v>0</v>
          </cell>
        </row>
        <row r="3020">
          <cell r="A3020">
            <v>1811309119</v>
          </cell>
          <cell r="B3020" t="str">
            <v>השכר הקובע-צוברת</v>
          </cell>
          <cell r="C3020">
            <v>0</v>
          </cell>
          <cell r="D3020">
            <v>7.0000000000000007E-2</v>
          </cell>
          <cell r="E3020">
            <v>0</v>
          </cell>
          <cell r="F3020">
            <v>7.0000000000000007E-2</v>
          </cell>
          <cell r="G3020">
            <v>-7.0000000000000007E-2</v>
          </cell>
          <cell r="H3020">
            <v>0</v>
          </cell>
          <cell r="I3020">
            <v>0</v>
          </cell>
          <cell r="J3020">
            <v>7.0000000000000007E-2</v>
          </cell>
        </row>
        <row r="3021">
          <cell r="A3021">
            <v>1811309210</v>
          </cell>
          <cell r="B3021" t="str">
            <v>השכר הקובע</v>
          </cell>
          <cell r="C3021">
            <v>0</v>
          </cell>
          <cell r="D3021">
            <v>6991.3</v>
          </cell>
          <cell r="E3021">
            <v>0</v>
          </cell>
          <cell r="F3021">
            <v>6991.3</v>
          </cell>
          <cell r="G3021">
            <v>-6991.3</v>
          </cell>
          <cell r="H3021">
            <v>0</v>
          </cell>
          <cell r="I3021">
            <v>0</v>
          </cell>
          <cell r="J3021">
            <v>6991.3</v>
          </cell>
        </row>
        <row r="3022">
          <cell r="A3022">
            <v>1811309263</v>
          </cell>
          <cell r="B3022" t="str">
            <v>עובדי כח - אדם</v>
          </cell>
          <cell r="C3022">
            <v>0</v>
          </cell>
          <cell r="D3022">
            <v>0</v>
          </cell>
          <cell r="E3022">
            <v>0</v>
          </cell>
          <cell r="F3022">
            <v>0</v>
          </cell>
          <cell r="G3022">
            <v>0</v>
          </cell>
          <cell r="H3022">
            <v>0</v>
          </cell>
          <cell r="I3022">
            <v>0</v>
          </cell>
          <cell r="J3022">
            <v>0</v>
          </cell>
        </row>
        <row r="3023">
          <cell r="A3023">
            <v>1811309759</v>
          </cell>
          <cell r="B3023" t="str">
            <v>שרותי סייעות</v>
          </cell>
          <cell r="C3023">
            <v>0</v>
          </cell>
          <cell r="D3023">
            <v>0</v>
          </cell>
          <cell r="E3023">
            <v>0</v>
          </cell>
          <cell r="F3023">
            <v>0</v>
          </cell>
          <cell r="G3023">
            <v>0</v>
          </cell>
          <cell r="H3023">
            <v>0</v>
          </cell>
          <cell r="I3023">
            <v>0</v>
          </cell>
          <cell r="J3023">
            <v>0</v>
          </cell>
        </row>
        <row r="3024">
          <cell r="A3024">
            <v>1811309780</v>
          </cell>
          <cell r="B3024" t="str">
            <v>פעולות</v>
          </cell>
          <cell r="C3024">
            <v>151200</v>
          </cell>
          <cell r="D3024">
            <v>119720.32000000001</v>
          </cell>
          <cell r="E3024">
            <v>376.13</v>
          </cell>
          <cell r="F3024">
            <v>120096.45</v>
          </cell>
          <cell r="G3024">
            <v>31103.55</v>
          </cell>
          <cell r="H3024">
            <v>79.42</v>
          </cell>
          <cell r="I3024">
            <v>151200</v>
          </cell>
          <cell r="J3024">
            <v>119720.32000000001</v>
          </cell>
        </row>
        <row r="3025">
          <cell r="A3025">
            <v>1811400110</v>
          </cell>
          <cell r="B3025" t="str">
            <v>השכר הקובע-תקציבית</v>
          </cell>
          <cell r="C3025">
            <v>251300</v>
          </cell>
          <cell r="D3025">
            <v>251257.09</v>
          </cell>
          <cell r="E3025">
            <v>0</v>
          </cell>
          <cell r="F3025">
            <v>251257.09</v>
          </cell>
          <cell r="G3025">
            <v>42.91</v>
          </cell>
          <cell r="H3025">
            <v>99.98</v>
          </cell>
          <cell r="I3025">
            <v>251300</v>
          </cell>
          <cell r="J3025">
            <v>251257.09</v>
          </cell>
        </row>
        <row r="3026">
          <cell r="A3026">
            <v>1811400119</v>
          </cell>
          <cell r="B3026" t="str">
            <v>השכר הקובע-צוברת</v>
          </cell>
          <cell r="C3026">
            <v>521300</v>
          </cell>
          <cell r="D3026">
            <v>338094.92</v>
          </cell>
          <cell r="E3026">
            <v>0</v>
          </cell>
          <cell r="F3026">
            <v>338094.92</v>
          </cell>
          <cell r="G3026">
            <v>183205.08</v>
          </cell>
          <cell r="H3026">
            <v>64.849999999999994</v>
          </cell>
          <cell r="I3026">
            <v>521300</v>
          </cell>
          <cell r="J3026">
            <v>338094.92</v>
          </cell>
        </row>
        <row r="3027">
          <cell r="A3027">
            <v>1811400122</v>
          </cell>
          <cell r="B3027" t="str">
            <v>ביגוד</v>
          </cell>
          <cell r="C3027">
            <v>6300</v>
          </cell>
          <cell r="D3027">
            <v>5702.14</v>
          </cell>
          <cell r="E3027">
            <v>0</v>
          </cell>
          <cell r="F3027">
            <v>5702.14</v>
          </cell>
          <cell r="G3027">
            <v>597.86</v>
          </cell>
          <cell r="H3027">
            <v>90.51</v>
          </cell>
          <cell r="I3027">
            <v>6300</v>
          </cell>
          <cell r="J3027">
            <v>5702.14</v>
          </cell>
        </row>
        <row r="3028">
          <cell r="A3028">
            <v>1811400126</v>
          </cell>
          <cell r="B3028" t="str">
            <v>דמי הבראה</v>
          </cell>
          <cell r="C3028">
            <v>10100</v>
          </cell>
          <cell r="D3028">
            <v>12818.71</v>
          </cell>
          <cell r="E3028">
            <v>0</v>
          </cell>
          <cell r="F3028">
            <v>12818.71</v>
          </cell>
          <cell r="G3028">
            <v>-2718.71</v>
          </cell>
          <cell r="H3028">
            <v>126.91</v>
          </cell>
          <cell r="I3028">
            <v>10100</v>
          </cell>
          <cell r="J3028">
            <v>12818.71</v>
          </cell>
        </row>
        <row r="3029">
          <cell r="A3029">
            <v>1811400130</v>
          </cell>
          <cell r="B3029" t="str">
            <v>שעות נוספות</v>
          </cell>
          <cell r="C3029">
            <v>20000</v>
          </cell>
          <cell r="D3029">
            <v>17246.13</v>
          </cell>
          <cell r="E3029">
            <v>0</v>
          </cell>
          <cell r="F3029">
            <v>17246.13</v>
          </cell>
          <cell r="G3029">
            <v>2753.87</v>
          </cell>
          <cell r="H3029">
            <v>86.23</v>
          </cell>
          <cell r="I3029">
            <v>20000</v>
          </cell>
          <cell r="J3029">
            <v>17246.13</v>
          </cell>
        </row>
        <row r="3030">
          <cell r="A3030">
            <v>1811400140</v>
          </cell>
          <cell r="B3030" t="str">
            <v>השתתפות באחזקת רכב</v>
          </cell>
          <cell r="C3030">
            <v>66500</v>
          </cell>
          <cell r="D3030">
            <v>74226.42</v>
          </cell>
          <cell r="E3030">
            <v>0</v>
          </cell>
          <cell r="F3030">
            <v>74226.42</v>
          </cell>
          <cell r="G3030">
            <v>-7726.42</v>
          </cell>
          <cell r="H3030">
            <v>111.61</v>
          </cell>
          <cell r="I3030">
            <v>66500</v>
          </cell>
          <cell r="J3030">
            <v>74226.42</v>
          </cell>
        </row>
        <row r="3031">
          <cell r="A3031">
            <v>1811400210</v>
          </cell>
          <cell r="B3031" t="str">
            <v>שכר קובע-אוזן קשבת</v>
          </cell>
          <cell r="C3031">
            <v>0</v>
          </cell>
          <cell r="D3031">
            <v>0</v>
          </cell>
          <cell r="E3031">
            <v>0</v>
          </cell>
          <cell r="F3031">
            <v>0</v>
          </cell>
          <cell r="G3031">
            <v>0</v>
          </cell>
          <cell r="H3031">
            <v>0</v>
          </cell>
          <cell r="I3031">
            <v>0</v>
          </cell>
          <cell r="J3031">
            <v>0</v>
          </cell>
        </row>
        <row r="3032">
          <cell r="A3032">
            <v>1811400263</v>
          </cell>
          <cell r="B3032" t="str">
            <v>אוזן קשבת</v>
          </cell>
          <cell r="C3032">
            <v>0</v>
          </cell>
          <cell r="D3032">
            <v>0</v>
          </cell>
          <cell r="E3032">
            <v>0</v>
          </cell>
          <cell r="F3032">
            <v>0</v>
          </cell>
          <cell r="G3032">
            <v>0</v>
          </cell>
          <cell r="H3032">
            <v>0</v>
          </cell>
          <cell r="I3032">
            <v>0</v>
          </cell>
          <cell r="J3032">
            <v>0</v>
          </cell>
        </row>
        <row r="3033">
          <cell r="A3033">
            <v>1811400780</v>
          </cell>
          <cell r="B3033" t="str">
            <v>פעולות</v>
          </cell>
          <cell r="C3033">
            <v>1119100</v>
          </cell>
          <cell r="D3033">
            <v>585306.46</v>
          </cell>
          <cell r="E3033">
            <v>0</v>
          </cell>
          <cell r="F3033">
            <v>585306.46</v>
          </cell>
          <cell r="G3033">
            <v>533793.54</v>
          </cell>
          <cell r="H3033">
            <v>52.3</v>
          </cell>
          <cell r="I3033">
            <v>1119100</v>
          </cell>
          <cell r="J3033">
            <v>585306.46</v>
          </cell>
        </row>
        <row r="3034">
          <cell r="A3034">
            <v>1811400781</v>
          </cell>
          <cell r="B3034" t="str">
            <v>עיר ללא אלימות</v>
          </cell>
          <cell r="C3034">
            <v>1610600</v>
          </cell>
          <cell r="D3034">
            <v>1607259.77</v>
          </cell>
          <cell r="E3034">
            <v>0</v>
          </cell>
          <cell r="F3034">
            <v>1607259.77</v>
          </cell>
          <cell r="G3034">
            <v>3340.23</v>
          </cell>
          <cell r="H3034">
            <v>99.79</v>
          </cell>
          <cell r="I3034">
            <v>1610600</v>
          </cell>
          <cell r="J3034">
            <v>1607259.77</v>
          </cell>
        </row>
        <row r="3035">
          <cell r="A3035">
            <v>1811400782</v>
          </cell>
          <cell r="B3035" t="str">
            <v>סמים משרד החינוך</v>
          </cell>
          <cell r="C3035">
            <v>14400</v>
          </cell>
          <cell r="D3035">
            <v>0</v>
          </cell>
          <cell r="E3035">
            <v>0</v>
          </cell>
          <cell r="F3035">
            <v>0</v>
          </cell>
          <cell r="G3035">
            <v>14400</v>
          </cell>
          <cell r="H3035">
            <v>0</v>
          </cell>
          <cell r="I3035">
            <v>16000</v>
          </cell>
          <cell r="J3035">
            <v>0</v>
          </cell>
        </row>
        <row r="3036">
          <cell r="A3036">
            <v>1811400783</v>
          </cell>
          <cell r="B3036" t="str">
            <v>אפוטרופוס כללי</v>
          </cell>
          <cell r="C3036">
            <v>0</v>
          </cell>
          <cell r="D3036">
            <v>0</v>
          </cell>
          <cell r="E3036">
            <v>0</v>
          </cell>
          <cell r="F3036">
            <v>0</v>
          </cell>
          <cell r="G3036">
            <v>0</v>
          </cell>
          <cell r="H3036">
            <v>0</v>
          </cell>
          <cell r="I3036">
            <v>0</v>
          </cell>
          <cell r="J3036">
            <v>0</v>
          </cell>
        </row>
        <row r="3037">
          <cell r="A3037">
            <v>1812200081</v>
          </cell>
          <cell r="B3037" t="str">
            <v>לא פעיל</v>
          </cell>
          <cell r="C3037">
            <v>0</v>
          </cell>
          <cell r="D3037">
            <v>0</v>
          </cell>
          <cell r="E3037">
            <v>0</v>
          </cell>
          <cell r="F3037">
            <v>0</v>
          </cell>
          <cell r="G3037">
            <v>0</v>
          </cell>
          <cell r="H3037">
            <v>0</v>
          </cell>
          <cell r="I3037">
            <v>0</v>
          </cell>
          <cell r="J3037">
            <v>0</v>
          </cell>
        </row>
        <row r="3038">
          <cell r="A3038">
            <v>1812200110</v>
          </cell>
          <cell r="B3038" t="str">
            <v>השכר הקובע-תקציבית</v>
          </cell>
          <cell r="C3038">
            <v>1003900</v>
          </cell>
          <cell r="D3038">
            <v>564028.39</v>
          </cell>
          <cell r="E3038">
            <v>0</v>
          </cell>
          <cell r="F3038">
            <v>564028.39</v>
          </cell>
          <cell r="G3038">
            <v>439871.61</v>
          </cell>
          <cell r="H3038">
            <v>56.18</v>
          </cell>
          <cell r="I3038">
            <v>1003900</v>
          </cell>
          <cell r="J3038">
            <v>564028.39</v>
          </cell>
        </row>
        <row r="3039">
          <cell r="A3039">
            <v>1812200119</v>
          </cell>
          <cell r="B3039" t="str">
            <v>השכר הקובע-צוברת</v>
          </cell>
          <cell r="C3039">
            <v>570867</v>
          </cell>
          <cell r="D3039">
            <v>279355.96000000002</v>
          </cell>
          <cell r="E3039">
            <v>0</v>
          </cell>
          <cell r="F3039">
            <v>279355.96000000002</v>
          </cell>
          <cell r="G3039">
            <v>291511.03999999998</v>
          </cell>
          <cell r="H3039">
            <v>48.93</v>
          </cell>
          <cell r="I3039">
            <v>570867</v>
          </cell>
          <cell r="J3039">
            <v>279355.96000000002</v>
          </cell>
        </row>
        <row r="3040">
          <cell r="A3040">
            <v>1812200122</v>
          </cell>
          <cell r="B3040" t="str">
            <v>ביגוד</v>
          </cell>
          <cell r="C3040">
            <v>14400</v>
          </cell>
          <cell r="D3040">
            <v>12510.16</v>
          </cell>
          <cell r="E3040">
            <v>0</v>
          </cell>
          <cell r="F3040">
            <v>12510.16</v>
          </cell>
          <cell r="G3040">
            <v>1889.84</v>
          </cell>
          <cell r="H3040">
            <v>86.87</v>
          </cell>
          <cell r="I3040">
            <v>14400</v>
          </cell>
          <cell r="J3040">
            <v>12510.16</v>
          </cell>
        </row>
        <row r="3041">
          <cell r="A3041">
            <v>1812200126</v>
          </cell>
          <cell r="B3041" t="str">
            <v>דמי הבראה</v>
          </cell>
          <cell r="C3041">
            <v>130600</v>
          </cell>
          <cell r="D3041">
            <v>55448.5</v>
          </cell>
          <cell r="E3041">
            <v>0</v>
          </cell>
          <cell r="F3041">
            <v>55448.5</v>
          </cell>
          <cell r="G3041">
            <v>75151.5</v>
          </cell>
          <cell r="H3041">
            <v>42.45</v>
          </cell>
          <cell r="I3041">
            <v>130600</v>
          </cell>
          <cell r="J3041">
            <v>55448.5</v>
          </cell>
        </row>
        <row r="3042">
          <cell r="A3042">
            <v>1812200130</v>
          </cell>
          <cell r="B3042" t="str">
            <v>שעות נוספות</v>
          </cell>
          <cell r="C3042">
            <v>0</v>
          </cell>
          <cell r="D3042">
            <v>1116.3900000000001</v>
          </cell>
          <cell r="E3042">
            <v>0</v>
          </cell>
          <cell r="F3042">
            <v>1116.3900000000001</v>
          </cell>
          <cell r="G3042">
            <v>-1116.3900000000001</v>
          </cell>
          <cell r="H3042">
            <v>0</v>
          </cell>
          <cell r="I3042">
            <v>0</v>
          </cell>
          <cell r="J3042">
            <v>1116.3900000000001</v>
          </cell>
        </row>
        <row r="3043">
          <cell r="A3043">
            <v>1812200210</v>
          </cell>
          <cell r="B3043" t="str">
            <v>השכר הקובע</v>
          </cell>
          <cell r="C3043">
            <v>0</v>
          </cell>
          <cell r="D3043">
            <v>0</v>
          </cell>
          <cell r="E3043">
            <v>0</v>
          </cell>
          <cell r="F3043">
            <v>0</v>
          </cell>
          <cell r="G3043">
            <v>0</v>
          </cell>
          <cell r="H3043">
            <v>0</v>
          </cell>
          <cell r="I3043">
            <v>0</v>
          </cell>
          <cell r="J3043">
            <v>0</v>
          </cell>
        </row>
        <row r="3044">
          <cell r="A3044">
            <v>1812200253</v>
          </cell>
          <cell r="B3044" t="str">
            <v>סייעות - קבלן</v>
          </cell>
          <cell r="C3044">
            <v>0</v>
          </cell>
          <cell r="D3044">
            <v>0</v>
          </cell>
          <cell r="E3044">
            <v>0</v>
          </cell>
          <cell r="F3044">
            <v>0</v>
          </cell>
          <cell r="G3044">
            <v>0</v>
          </cell>
          <cell r="H3044">
            <v>0</v>
          </cell>
          <cell r="I3044">
            <v>0</v>
          </cell>
          <cell r="J3044">
            <v>0</v>
          </cell>
        </row>
        <row r="3045">
          <cell r="A3045">
            <v>1812200255</v>
          </cell>
          <cell r="B3045" t="str">
            <v>מילוי מקום</v>
          </cell>
          <cell r="C3045">
            <v>0</v>
          </cell>
          <cell r="D3045">
            <v>0</v>
          </cell>
          <cell r="E3045">
            <v>0</v>
          </cell>
          <cell r="F3045">
            <v>0</v>
          </cell>
          <cell r="G3045">
            <v>0</v>
          </cell>
          <cell r="H3045">
            <v>0</v>
          </cell>
          <cell r="I3045">
            <v>0</v>
          </cell>
          <cell r="J3045">
            <v>0</v>
          </cell>
        </row>
        <row r="3046">
          <cell r="A3046">
            <v>1812200261</v>
          </cell>
          <cell r="B3046" t="str">
            <v>שכר לגננות</v>
          </cell>
          <cell r="C3046">
            <v>0</v>
          </cell>
          <cell r="D3046">
            <v>0</v>
          </cell>
          <cell r="E3046">
            <v>0</v>
          </cell>
          <cell r="F3046">
            <v>0</v>
          </cell>
          <cell r="G3046">
            <v>0</v>
          </cell>
          <cell r="H3046">
            <v>0</v>
          </cell>
          <cell r="I3046">
            <v>0</v>
          </cell>
          <cell r="J3046">
            <v>0</v>
          </cell>
        </row>
        <row r="3047">
          <cell r="A3047">
            <v>1812200263</v>
          </cell>
          <cell r="B3047" t="str">
            <v>משלימות ימי ו'</v>
          </cell>
          <cell r="C3047">
            <v>0</v>
          </cell>
          <cell r="D3047">
            <v>0</v>
          </cell>
          <cell r="E3047">
            <v>0</v>
          </cell>
          <cell r="F3047">
            <v>0</v>
          </cell>
          <cell r="G3047">
            <v>0</v>
          </cell>
          <cell r="H3047">
            <v>0</v>
          </cell>
          <cell r="I3047">
            <v>0</v>
          </cell>
          <cell r="J3047">
            <v>0</v>
          </cell>
        </row>
        <row r="3048">
          <cell r="A3048">
            <v>1812200264</v>
          </cell>
          <cell r="B3048" t="str">
            <v>תקן קבועים ממוסדות</v>
          </cell>
          <cell r="C3048">
            <v>0</v>
          </cell>
          <cell r="D3048">
            <v>0</v>
          </cell>
          <cell r="E3048">
            <v>0</v>
          </cell>
          <cell r="F3048">
            <v>0</v>
          </cell>
          <cell r="G3048">
            <v>0</v>
          </cell>
          <cell r="H3048">
            <v>0</v>
          </cell>
          <cell r="I3048">
            <v>0</v>
          </cell>
          <cell r="J3048">
            <v>0</v>
          </cell>
        </row>
        <row r="3049">
          <cell r="A3049">
            <v>1812200391</v>
          </cell>
          <cell r="B3049" t="str">
            <v>הפרשה לפנסיה</v>
          </cell>
          <cell r="C3049">
            <v>0</v>
          </cell>
          <cell r="D3049">
            <v>0</v>
          </cell>
          <cell r="E3049">
            <v>0</v>
          </cell>
          <cell r="F3049">
            <v>0</v>
          </cell>
          <cell r="G3049">
            <v>0</v>
          </cell>
          <cell r="H3049">
            <v>0</v>
          </cell>
          <cell r="I3049">
            <v>0</v>
          </cell>
          <cell r="J3049">
            <v>0</v>
          </cell>
        </row>
        <row r="3050">
          <cell r="A3050">
            <v>1812200420</v>
          </cell>
          <cell r="B3050" t="str">
            <v>כיבוי אש</v>
          </cell>
          <cell r="C3050">
            <v>85000</v>
          </cell>
          <cell r="D3050">
            <v>85000</v>
          </cell>
          <cell r="E3050">
            <v>0</v>
          </cell>
          <cell r="F3050">
            <v>85000</v>
          </cell>
          <cell r="G3050">
            <v>0</v>
          </cell>
          <cell r="H3050">
            <v>100</v>
          </cell>
          <cell r="I3050">
            <v>85000</v>
          </cell>
          <cell r="J3050">
            <v>85000</v>
          </cell>
        </row>
        <row r="3051">
          <cell r="A3051">
            <v>1812200423</v>
          </cell>
          <cell r="B3051" t="str">
            <v>תחזוקת מבנה</v>
          </cell>
          <cell r="C3051">
            <v>0</v>
          </cell>
          <cell r="D3051">
            <v>0</v>
          </cell>
          <cell r="E3051">
            <v>0</v>
          </cell>
          <cell r="F3051">
            <v>0</v>
          </cell>
          <cell r="G3051">
            <v>0</v>
          </cell>
          <cell r="H3051">
            <v>0</v>
          </cell>
          <cell r="I3051">
            <v>0</v>
          </cell>
          <cell r="J3051">
            <v>0</v>
          </cell>
        </row>
        <row r="3052">
          <cell r="A3052">
            <v>1812200430</v>
          </cell>
          <cell r="B3052" t="str">
            <v>גז לגנים</v>
          </cell>
          <cell r="C3052">
            <v>0</v>
          </cell>
          <cell r="D3052">
            <v>0</v>
          </cell>
          <cell r="E3052">
            <v>0</v>
          </cell>
          <cell r="F3052">
            <v>0</v>
          </cell>
          <cell r="G3052">
            <v>0</v>
          </cell>
          <cell r="H3052">
            <v>0</v>
          </cell>
          <cell r="I3052">
            <v>0</v>
          </cell>
          <cell r="J3052">
            <v>0</v>
          </cell>
        </row>
        <row r="3053">
          <cell r="A3053">
            <v>1812200431</v>
          </cell>
          <cell r="B3053" t="str">
            <v>חשמל</v>
          </cell>
          <cell r="C3053">
            <v>1458000</v>
          </cell>
          <cell r="D3053">
            <v>1638559.43</v>
          </cell>
          <cell r="E3053">
            <v>0</v>
          </cell>
          <cell r="F3053">
            <v>1638559.43</v>
          </cell>
          <cell r="G3053">
            <v>-180559.43</v>
          </cell>
          <cell r="H3053">
            <v>112.38</v>
          </cell>
          <cell r="I3053">
            <v>1620000</v>
          </cell>
          <cell r="J3053">
            <v>1638559.43</v>
          </cell>
        </row>
        <row r="3054">
          <cell r="A3054">
            <v>1812200432</v>
          </cell>
          <cell r="B3054" t="str">
            <v>מים</v>
          </cell>
          <cell r="C3054">
            <v>765000</v>
          </cell>
          <cell r="D3054">
            <v>748124.17</v>
          </cell>
          <cell r="E3054">
            <v>0</v>
          </cell>
          <cell r="F3054">
            <v>748124.17</v>
          </cell>
          <cell r="G3054">
            <v>16875.830000000002</v>
          </cell>
          <cell r="H3054">
            <v>97.79</v>
          </cell>
          <cell r="I3054">
            <v>765000</v>
          </cell>
          <cell r="J3054">
            <v>748124.17</v>
          </cell>
        </row>
        <row r="3055">
          <cell r="A3055">
            <v>1812200433</v>
          </cell>
          <cell r="B3055" t="str">
            <v>חומרי נקיון</v>
          </cell>
          <cell r="C3055">
            <v>116400</v>
          </cell>
          <cell r="D3055">
            <v>115920</v>
          </cell>
          <cell r="E3055">
            <v>0</v>
          </cell>
          <cell r="F3055">
            <v>115920</v>
          </cell>
          <cell r="G3055">
            <v>480</v>
          </cell>
          <cell r="H3055">
            <v>99.58</v>
          </cell>
          <cell r="I3055">
            <v>116400</v>
          </cell>
          <cell r="J3055">
            <v>115920</v>
          </cell>
        </row>
        <row r="3056">
          <cell r="A3056">
            <v>1812200434</v>
          </cell>
          <cell r="B3056" t="str">
            <v>חיטוי והדברה</v>
          </cell>
          <cell r="C3056">
            <v>21420</v>
          </cell>
          <cell r="D3056">
            <v>1685</v>
          </cell>
          <cell r="E3056">
            <v>0</v>
          </cell>
          <cell r="F3056">
            <v>1685</v>
          </cell>
          <cell r="G3056">
            <v>19735</v>
          </cell>
          <cell r="H3056">
            <v>7.86</v>
          </cell>
          <cell r="I3056">
            <v>23800</v>
          </cell>
          <cell r="J3056">
            <v>1685</v>
          </cell>
        </row>
        <row r="3057">
          <cell r="A3057">
            <v>1812200437</v>
          </cell>
          <cell r="B3057" t="str">
            <v>אחזקת אזעקה</v>
          </cell>
          <cell r="C3057">
            <v>18600</v>
          </cell>
          <cell r="D3057">
            <v>18585.46</v>
          </cell>
          <cell r="E3057">
            <v>0</v>
          </cell>
          <cell r="F3057">
            <v>18585.46</v>
          </cell>
          <cell r="G3057">
            <v>14.54</v>
          </cell>
          <cell r="H3057">
            <v>99.92</v>
          </cell>
          <cell r="I3057">
            <v>18600</v>
          </cell>
          <cell r="J3057">
            <v>18585.46</v>
          </cell>
        </row>
        <row r="3058">
          <cell r="A3058">
            <v>1812200441</v>
          </cell>
          <cell r="B3058" t="str">
            <v>ביטוח</v>
          </cell>
          <cell r="C3058">
            <v>0</v>
          </cell>
          <cell r="D3058">
            <v>0</v>
          </cell>
          <cell r="E3058">
            <v>0</v>
          </cell>
          <cell r="F3058">
            <v>0</v>
          </cell>
          <cell r="G3058">
            <v>0</v>
          </cell>
          <cell r="H3058">
            <v>0</v>
          </cell>
          <cell r="I3058">
            <v>0</v>
          </cell>
          <cell r="J3058">
            <v>0</v>
          </cell>
        </row>
        <row r="3059">
          <cell r="A3059">
            <v>1812200450</v>
          </cell>
          <cell r="B3059" t="str">
            <v>ריהוט ואחזקתו</v>
          </cell>
          <cell r="C3059">
            <v>0</v>
          </cell>
          <cell r="D3059">
            <v>0</v>
          </cell>
          <cell r="E3059">
            <v>0</v>
          </cell>
          <cell r="F3059">
            <v>0</v>
          </cell>
          <cell r="G3059">
            <v>0</v>
          </cell>
          <cell r="H3059">
            <v>0</v>
          </cell>
          <cell r="I3059">
            <v>0</v>
          </cell>
          <cell r="J3059">
            <v>0</v>
          </cell>
        </row>
        <row r="3060">
          <cell r="A3060">
            <v>1812200471</v>
          </cell>
          <cell r="B3060" t="str">
            <v>מכשרי כתיבה</v>
          </cell>
          <cell r="C3060">
            <v>5700</v>
          </cell>
          <cell r="D3060">
            <v>4773.2</v>
          </cell>
          <cell r="E3060">
            <v>859.95</v>
          </cell>
          <cell r="F3060">
            <v>5633.15</v>
          </cell>
          <cell r="G3060">
            <v>66.849999999999994</v>
          </cell>
          <cell r="H3060">
            <v>98.82</v>
          </cell>
          <cell r="I3060">
            <v>5700</v>
          </cell>
          <cell r="J3060">
            <v>4773.2</v>
          </cell>
        </row>
        <row r="3061">
          <cell r="A3061">
            <v>1812200521</v>
          </cell>
          <cell r="B3061" t="str">
            <v>השת' השתלמות ע'לגנ</v>
          </cell>
          <cell r="C3061">
            <v>0</v>
          </cell>
          <cell r="D3061">
            <v>0</v>
          </cell>
          <cell r="E3061">
            <v>0</v>
          </cell>
          <cell r="F3061">
            <v>0</v>
          </cell>
          <cell r="G3061">
            <v>0</v>
          </cell>
          <cell r="H3061">
            <v>0</v>
          </cell>
          <cell r="I3061">
            <v>0</v>
          </cell>
          <cell r="J3061">
            <v>0</v>
          </cell>
        </row>
        <row r="3062">
          <cell r="A3062">
            <v>1812200540</v>
          </cell>
          <cell r="B3062" t="str">
            <v>הוצאות טלפון</v>
          </cell>
          <cell r="C3062">
            <v>180000</v>
          </cell>
          <cell r="D3062">
            <v>148514.17000000001</v>
          </cell>
          <cell r="E3062">
            <v>0</v>
          </cell>
          <cell r="F3062">
            <v>148514.17000000001</v>
          </cell>
          <cell r="G3062">
            <v>31485.83</v>
          </cell>
          <cell r="H3062">
            <v>82.5</v>
          </cell>
          <cell r="I3062">
            <v>180000</v>
          </cell>
          <cell r="J3062">
            <v>148514.17000000001</v>
          </cell>
        </row>
        <row r="3063">
          <cell r="A3063">
            <v>1812200541</v>
          </cell>
          <cell r="B3063" t="str">
            <v>משלוח דאר</v>
          </cell>
          <cell r="C3063">
            <v>0</v>
          </cell>
          <cell r="D3063">
            <v>0</v>
          </cell>
          <cell r="E3063">
            <v>0</v>
          </cell>
          <cell r="F3063">
            <v>0</v>
          </cell>
          <cell r="G3063">
            <v>0</v>
          </cell>
          <cell r="H3063">
            <v>0</v>
          </cell>
          <cell r="I3063">
            <v>0</v>
          </cell>
          <cell r="J3063">
            <v>0</v>
          </cell>
        </row>
        <row r="3064">
          <cell r="A3064">
            <v>1812200544</v>
          </cell>
          <cell r="B3064" t="str">
            <v>הוצאות דאר</v>
          </cell>
          <cell r="C3064">
            <v>37620</v>
          </cell>
          <cell r="D3064">
            <v>0</v>
          </cell>
          <cell r="E3064">
            <v>0</v>
          </cell>
          <cell r="F3064">
            <v>0</v>
          </cell>
          <cell r="G3064">
            <v>37620</v>
          </cell>
          <cell r="H3064">
            <v>0</v>
          </cell>
          <cell r="I3064">
            <v>41800</v>
          </cell>
          <cell r="J3064">
            <v>0</v>
          </cell>
        </row>
        <row r="3065">
          <cell r="A3065">
            <v>1812200551</v>
          </cell>
          <cell r="B3065" t="str">
            <v>מודעות והדבקתן</v>
          </cell>
          <cell r="C3065">
            <v>0</v>
          </cell>
          <cell r="D3065">
            <v>0</v>
          </cell>
          <cell r="E3065">
            <v>0</v>
          </cell>
          <cell r="F3065">
            <v>0</v>
          </cell>
          <cell r="G3065">
            <v>0</v>
          </cell>
          <cell r="H3065">
            <v>0</v>
          </cell>
          <cell r="I3065">
            <v>0</v>
          </cell>
          <cell r="J3065">
            <v>0</v>
          </cell>
        </row>
        <row r="3066">
          <cell r="A3066">
            <v>1812200561</v>
          </cell>
          <cell r="B3066" t="str">
            <v>שיכפולים</v>
          </cell>
          <cell r="C3066">
            <v>0</v>
          </cell>
          <cell r="D3066">
            <v>0</v>
          </cell>
          <cell r="E3066">
            <v>0</v>
          </cell>
          <cell r="F3066">
            <v>0</v>
          </cell>
          <cell r="G3066">
            <v>0</v>
          </cell>
          <cell r="H3066">
            <v>0</v>
          </cell>
          <cell r="I3066">
            <v>0</v>
          </cell>
          <cell r="J3066">
            <v>0</v>
          </cell>
        </row>
        <row r="3067">
          <cell r="A3067">
            <v>1812200562</v>
          </cell>
          <cell r="B3067" t="str">
            <v>הדפסות לרישום גנים</v>
          </cell>
          <cell r="C3067">
            <v>51300</v>
          </cell>
          <cell r="D3067">
            <v>35085.85</v>
          </cell>
          <cell r="E3067">
            <v>0</v>
          </cell>
          <cell r="F3067">
            <v>35085.85</v>
          </cell>
          <cell r="G3067">
            <v>16214.15</v>
          </cell>
          <cell r="H3067">
            <v>68.39</v>
          </cell>
          <cell r="I3067">
            <v>57000</v>
          </cell>
          <cell r="J3067">
            <v>35085.85</v>
          </cell>
        </row>
        <row r="3068">
          <cell r="A3068">
            <v>1812200563</v>
          </cell>
          <cell r="B3068" t="str">
            <v>הדפסות  אוטומציה</v>
          </cell>
          <cell r="C3068">
            <v>333450</v>
          </cell>
          <cell r="D3068">
            <v>302034.90999999997</v>
          </cell>
          <cell r="E3068">
            <v>0</v>
          </cell>
          <cell r="F3068">
            <v>302034.90999999997</v>
          </cell>
          <cell r="G3068">
            <v>31415.09</v>
          </cell>
          <cell r="H3068">
            <v>90.57</v>
          </cell>
          <cell r="I3068">
            <v>370500</v>
          </cell>
          <cell r="J3068">
            <v>302034.90999999997</v>
          </cell>
        </row>
        <row r="3069">
          <cell r="A3069">
            <v>1812200571</v>
          </cell>
          <cell r="B3069" t="str">
            <v>מיכון וענ"א</v>
          </cell>
          <cell r="C3069">
            <v>56880</v>
          </cell>
          <cell r="D3069">
            <v>63200</v>
          </cell>
          <cell r="E3069">
            <v>0</v>
          </cell>
          <cell r="F3069">
            <v>63200</v>
          </cell>
          <cell r="G3069">
            <v>-6320</v>
          </cell>
          <cell r="H3069">
            <v>111.11</v>
          </cell>
          <cell r="I3069">
            <v>63200</v>
          </cell>
          <cell r="J3069">
            <v>63200</v>
          </cell>
        </row>
        <row r="3070">
          <cell r="A3070">
            <v>1812200710</v>
          </cell>
          <cell r="B3070" t="str">
            <v>הובלות  והסעות</v>
          </cell>
          <cell r="C3070">
            <v>51300</v>
          </cell>
          <cell r="D3070">
            <v>69557</v>
          </cell>
          <cell r="E3070">
            <v>0</v>
          </cell>
          <cell r="F3070">
            <v>69557</v>
          </cell>
          <cell r="G3070">
            <v>-18257</v>
          </cell>
          <cell r="H3070">
            <v>135.58000000000001</v>
          </cell>
          <cell r="I3070">
            <v>57000</v>
          </cell>
          <cell r="J3070">
            <v>69557</v>
          </cell>
        </row>
        <row r="3071">
          <cell r="A3071">
            <v>1812200721</v>
          </cell>
          <cell r="B3071" t="str">
            <v>חמרים-תחזוקת מבנים</v>
          </cell>
          <cell r="C3071">
            <v>0</v>
          </cell>
          <cell r="D3071">
            <v>0</v>
          </cell>
          <cell r="E3071">
            <v>0</v>
          </cell>
          <cell r="F3071">
            <v>0</v>
          </cell>
          <cell r="G3071">
            <v>0</v>
          </cell>
          <cell r="H3071">
            <v>0</v>
          </cell>
          <cell r="I3071">
            <v>0</v>
          </cell>
          <cell r="J3071">
            <v>0</v>
          </cell>
        </row>
        <row r="3072">
          <cell r="A3072">
            <v>1812200722</v>
          </cell>
          <cell r="B3072" t="str">
            <v>חמרים-תחזוקה עצמית</v>
          </cell>
          <cell r="C3072">
            <v>0</v>
          </cell>
          <cell r="D3072">
            <v>0</v>
          </cell>
          <cell r="E3072">
            <v>0</v>
          </cell>
          <cell r="F3072">
            <v>0</v>
          </cell>
          <cell r="G3072">
            <v>0</v>
          </cell>
          <cell r="H3072">
            <v>0</v>
          </cell>
          <cell r="I3072">
            <v>0</v>
          </cell>
          <cell r="J3072">
            <v>0</v>
          </cell>
        </row>
        <row r="3073">
          <cell r="A3073">
            <v>1812200723</v>
          </cell>
          <cell r="B3073" t="str">
            <v>חומרים לגנים</v>
          </cell>
          <cell r="C3073">
            <v>460890</v>
          </cell>
          <cell r="D3073">
            <v>511620</v>
          </cell>
          <cell r="E3073">
            <v>0</v>
          </cell>
          <cell r="F3073">
            <v>511620</v>
          </cell>
          <cell r="G3073">
            <v>-50730</v>
          </cell>
          <cell r="H3073">
            <v>111</v>
          </cell>
          <cell r="I3073">
            <v>512100</v>
          </cell>
          <cell r="J3073">
            <v>511620</v>
          </cell>
        </row>
        <row r="3074">
          <cell r="A3074">
            <v>1812200724</v>
          </cell>
          <cell r="B3074" t="str">
            <v>חול לגנים</v>
          </cell>
          <cell r="C3074">
            <v>0</v>
          </cell>
          <cell r="D3074">
            <v>0</v>
          </cell>
          <cell r="E3074">
            <v>0</v>
          </cell>
          <cell r="F3074">
            <v>0</v>
          </cell>
          <cell r="G3074">
            <v>0</v>
          </cell>
          <cell r="H3074">
            <v>0</v>
          </cell>
          <cell r="I3074">
            <v>0</v>
          </cell>
          <cell r="J3074">
            <v>0</v>
          </cell>
        </row>
        <row r="3075">
          <cell r="A3075">
            <v>1812200742</v>
          </cell>
          <cell r="B3075" t="str">
            <v>כלים וציוד</v>
          </cell>
          <cell r="C3075">
            <v>0</v>
          </cell>
          <cell r="D3075">
            <v>0</v>
          </cell>
          <cell r="E3075">
            <v>0</v>
          </cell>
          <cell r="F3075">
            <v>0</v>
          </cell>
          <cell r="G3075">
            <v>0</v>
          </cell>
          <cell r="H3075">
            <v>0</v>
          </cell>
          <cell r="I3075">
            <v>0</v>
          </cell>
          <cell r="J3075">
            <v>0</v>
          </cell>
        </row>
        <row r="3076">
          <cell r="A3076">
            <v>1812200743</v>
          </cell>
          <cell r="B3076" t="str">
            <v>תחזוקת ציוד מחשבים</v>
          </cell>
          <cell r="C3076">
            <v>0</v>
          </cell>
          <cell r="D3076">
            <v>0</v>
          </cell>
          <cell r="E3076">
            <v>0</v>
          </cell>
          <cell r="F3076">
            <v>0</v>
          </cell>
          <cell r="G3076">
            <v>0</v>
          </cell>
          <cell r="H3076">
            <v>0</v>
          </cell>
          <cell r="I3076">
            <v>0</v>
          </cell>
          <cell r="J3076">
            <v>0</v>
          </cell>
        </row>
        <row r="3077">
          <cell r="A3077">
            <v>1812200745</v>
          </cell>
          <cell r="B3077" t="str">
            <v>דמי פריצה - תכולה</v>
          </cell>
          <cell r="C3077">
            <v>0</v>
          </cell>
          <cell r="D3077">
            <v>0</v>
          </cell>
          <cell r="E3077">
            <v>0</v>
          </cell>
          <cell r="F3077">
            <v>0</v>
          </cell>
          <cell r="G3077">
            <v>0</v>
          </cell>
          <cell r="H3077">
            <v>0</v>
          </cell>
          <cell r="I3077">
            <v>0</v>
          </cell>
          <cell r="J3077">
            <v>0</v>
          </cell>
        </row>
        <row r="3078">
          <cell r="A3078">
            <v>1812200746</v>
          </cell>
          <cell r="B3078" t="str">
            <v>דמי פריצה - מבנה</v>
          </cell>
          <cell r="C3078">
            <v>0</v>
          </cell>
          <cell r="D3078">
            <v>0</v>
          </cell>
          <cell r="E3078">
            <v>0</v>
          </cell>
          <cell r="F3078">
            <v>0</v>
          </cell>
          <cell r="G3078">
            <v>0</v>
          </cell>
          <cell r="H3078">
            <v>0</v>
          </cell>
          <cell r="I3078">
            <v>0</v>
          </cell>
          <cell r="J3078">
            <v>0</v>
          </cell>
        </row>
        <row r="3079">
          <cell r="A3079">
            <v>1812200750</v>
          </cell>
          <cell r="B3079" t="str">
            <v>אחזקת מוסדות</v>
          </cell>
          <cell r="C3079">
            <v>4064600</v>
          </cell>
          <cell r="D3079">
            <v>4009862.36</v>
          </cell>
          <cell r="E3079">
            <v>0</v>
          </cell>
          <cell r="F3079">
            <v>4009862.36</v>
          </cell>
          <cell r="G3079">
            <v>54737.64</v>
          </cell>
          <cell r="H3079">
            <v>98.65</v>
          </cell>
          <cell r="I3079">
            <v>4064600</v>
          </cell>
          <cell r="J3079">
            <v>4009862.36</v>
          </cell>
        </row>
        <row r="3080">
          <cell r="A3080">
            <v>1812200751</v>
          </cell>
          <cell r="B3080" t="str">
            <v>עבודות קבלניות</v>
          </cell>
          <cell r="C3080">
            <v>0</v>
          </cell>
          <cell r="D3080">
            <v>0</v>
          </cell>
          <cell r="E3080">
            <v>0</v>
          </cell>
          <cell r="F3080">
            <v>0</v>
          </cell>
          <cell r="G3080">
            <v>0</v>
          </cell>
          <cell r="H3080">
            <v>0</v>
          </cell>
          <cell r="I3080">
            <v>0</v>
          </cell>
          <cell r="J3080">
            <v>0</v>
          </cell>
        </row>
        <row r="3081">
          <cell r="A3081">
            <v>1812200752</v>
          </cell>
          <cell r="B3081" t="str">
            <v>נקיון בקבלנות</v>
          </cell>
          <cell r="C3081">
            <v>14300</v>
          </cell>
          <cell r="D3081">
            <v>17232.59</v>
          </cell>
          <cell r="E3081">
            <v>0</v>
          </cell>
          <cell r="F3081">
            <v>17232.59</v>
          </cell>
          <cell r="G3081">
            <v>-2932.59</v>
          </cell>
          <cell r="H3081">
            <v>120.5</v>
          </cell>
          <cell r="I3081">
            <v>14300</v>
          </cell>
          <cell r="J3081">
            <v>17232.59</v>
          </cell>
        </row>
        <row r="3082">
          <cell r="A3082">
            <v>1812200753</v>
          </cell>
          <cell r="B3082" t="str">
            <v>סייעות - קבלן</v>
          </cell>
          <cell r="C3082">
            <v>0</v>
          </cell>
          <cell r="D3082">
            <v>0</v>
          </cell>
          <cell r="E3082">
            <v>0</v>
          </cell>
          <cell r="F3082">
            <v>0</v>
          </cell>
          <cell r="G3082">
            <v>0</v>
          </cell>
          <cell r="H3082">
            <v>0</v>
          </cell>
          <cell r="I3082">
            <v>0</v>
          </cell>
          <cell r="J3082">
            <v>0</v>
          </cell>
        </row>
        <row r="3083">
          <cell r="A3083">
            <v>1812200755</v>
          </cell>
          <cell r="B3083" t="str">
            <v>מילוי מקום</v>
          </cell>
          <cell r="C3083">
            <v>0</v>
          </cell>
          <cell r="D3083">
            <v>0</v>
          </cell>
          <cell r="E3083">
            <v>0</v>
          </cell>
          <cell r="F3083">
            <v>0</v>
          </cell>
          <cell r="G3083">
            <v>0</v>
          </cell>
          <cell r="H3083">
            <v>0</v>
          </cell>
          <cell r="I3083">
            <v>0</v>
          </cell>
          <cell r="J3083">
            <v>0</v>
          </cell>
        </row>
        <row r="3084">
          <cell r="A3084">
            <v>1812200756</v>
          </cell>
          <cell r="B3084" t="str">
            <v>שמירה וסדרנות</v>
          </cell>
          <cell r="C3084">
            <v>58500</v>
          </cell>
          <cell r="D3084">
            <v>23699.87</v>
          </cell>
          <cell r="E3084">
            <v>0</v>
          </cell>
          <cell r="F3084">
            <v>23699.87</v>
          </cell>
          <cell r="G3084">
            <v>34800.129999999997</v>
          </cell>
          <cell r="H3084">
            <v>40.51</v>
          </cell>
          <cell r="I3084">
            <v>65000</v>
          </cell>
          <cell r="J3084">
            <v>23699.87</v>
          </cell>
        </row>
        <row r="3085">
          <cell r="A3085">
            <v>1812200757</v>
          </cell>
          <cell r="B3085" t="str">
            <v>ע' לגננות+משלימות</v>
          </cell>
          <cell r="C3085">
            <v>54852000</v>
          </cell>
          <cell r="D3085">
            <v>47117048.890000001</v>
          </cell>
          <cell r="E3085">
            <v>0</v>
          </cell>
          <cell r="F3085">
            <v>47117048.890000001</v>
          </cell>
          <cell r="G3085">
            <v>7734951.1100000003</v>
          </cell>
          <cell r="H3085">
            <v>85.89</v>
          </cell>
          <cell r="I3085">
            <v>54852000</v>
          </cell>
          <cell r="J3085">
            <v>47117048.890000001</v>
          </cell>
        </row>
        <row r="3086">
          <cell r="A3086">
            <v>1812200758</v>
          </cell>
          <cell r="B3086" t="str">
            <v>תחזוקת מתקני חצר</v>
          </cell>
          <cell r="C3086">
            <v>0</v>
          </cell>
          <cell r="D3086">
            <v>0</v>
          </cell>
          <cell r="E3086">
            <v>0</v>
          </cell>
          <cell r="F3086">
            <v>0</v>
          </cell>
          <cell r="G3086">
            <v>0</v>
          </cell>
          <cell r="H3086">
            <v>0</v>
          </cell>
          <cell r="I3086">
            <v>0</v>
          </cell>
          <cell r="J3086">
            <v>0</v>
          </cell>
        </row>
        <row r="3087">
          <cell r="A3087">
            <v>1812200759</v>
          </cell>
          <cell r="B3087" t="str">
            <v>שרותי סייעות</v>
          </cell>
          <cell r="C3087">
            <v>15133000</v>
          </cell>
          <cell r="D3087">
            <v>17231532.850000001</v>
          </cell>
          <cell r="E3087">
            <v>0</v>
          </cell>
          <cell r="F3087">
            <v>17231532.850000001</v>
          </cell>
          <cell r="G3087">
            <v>-2098532.85</v>
          </cell>
          <cell r="H3087">
            <v>113.86</v>
          </cell>
          <cell r="I3087">
            <v>15133000</v>
          </cell>
          <cell r="J3087">
            <v>17231532.850000001</v>
          </cell>
        </row>
        <row r="3088">
          <cell r="A3088">
            <v>1812200761</v>
          </cell>
          <cell r="B3088" t="str">
            <v>משכורות לגננות</v>
          </cell>
          <cell r="C3088">
            <v>25752780</v>
          </cell>
          <cell r="D3088">
            <v>28713590.559999999</v>
          </cell>
          <cell r="E3088">
            <v>0</v>
          </cell>
          <cell r="F3088">
            <v>28713590.559999999</v>
          </cell>
          <cell r="G3088">
            <v>-2960810.56</v>
          </cell>
          <cell r="H3088">
            <v>111.49</v>
          </cell>
          <cell r="I3088">
            <v>28614200</v>
          </cell>
          <cell r="J3088">
            <v>28713590.559999999</v>
          </cell>
        </row>
        <row r="3089">
          <cell r="A3089">
            <v>1812200763</v>
          </cell>
          <cell r="B3089" t="str">
            <v>משלימות ימי ו'</v>
          </cell>
          <cell r="C3089">
            <v>0</v>
          </cell>
          <cell r="D3089">
            <v>0</v>
          </cell>
          <cell r="E3089">
            <v>0</v>
          </cell>
          <cell r="F3089">
            <v>0</v>
          </cell>
          <cell r="G3089">
            <v>0</v>
          </cell>
          <cell r="H3089">
            <v>0</v>
          </cell>
          <cell r="I3089">
            <v>0</v>
          </cell>
          <cell r="J3089">
            <v>0</v>
          </cell>
        </row>
        <row r="3090">
          <cell r="A3090">
            <v>1812200764</v>
          </cell>
          <cell r="B3090" t="str">
            <v>תקן קבועים ממוסדות</v>
          </cell>
          <cell r="C3090">
            <v>0</v>
          </cell>
          <cell r="D3090">
            <v>0</v>
          </cell>
          <cell r="E3090">
            <v>0</v>
          </cell>
          <cell r="F3090">
            <v>0</v>
          </cell>
          <cell r="G3090">
            <v>0</v>
          </cell>
          <cell r="H3090">
            <v>0</v>
          </cell>
          <cell r="I3090">
            <v>0</v>
          </cell>
          <cell r="J3090">
            <v>0</v>
          </cell>
        </row>
        <row r="3091">
          <cell r="A3091">
            <v>1812200765</v>
          </cell>
          <cell r="B3091" t="str">
            <v>גננות מדינה בתקן</v>
          </cell>
          <cell r="C3091">
            <v>18302130</v>
          </cell>
          <cell r="D3091">
            <v>19792317.34</v>
          </cell>
          <cell r="E3091">
            <v>0</v>
          </cell>
          <cell r="F3091">
            <v>19792317.34</v>
          </cell>
          <cell r="G3091">
            <v>-1490187.34</v>
          </cell>
          <cell r="H3091">
            <v>108.14</v>
          </cell>
          <cell r="I3091">
            <v>20335700</v>
          </cell>
          <cell r="J3091">
            <v>19792317.34</v>
          </cell>
        </row>
        <row r="3092">
          <cell r="A3092">
            <v>1812200780</v>
          </cell>
          <cell r="B3092" t="str">
            <v>השתתפות במרפ"ד</v>
          </cell>
          <cell r="C3092">
            <v>0</v>
          </cell>
          <cell r="D3092">
            <v>0</v>
          </cell>
          <cell r="E3092">
            <v>0</v>
          </cell>
          <cell r="F3092">
            <v>0</v>
          </cell>
          <cell r="G3092">
            <v>0</v>
          </cell>
          <cell r="H3092">
            <v>0</v>
          </cell>
          <cell r="I3092">
            <v>0</v>
          </cell>
          <cell r="J3092">
            <v>0</v>
          </cell>
        </row>
        <row r="3093">
          <cell r="A3093">
            <v>1812200781</v>
          </cell>
          <cell r="B3093" t="str">
            <v>ארועים</v>
          </cell>
          <cell r="C3093">
            <v>544800</v>
          </cell>
          <cell r="D3093">
            <v>518864.72</v>
          </cell>
          <cell r="E3093">
            <v>0</v>
          </cell>
          <cell r="F3093">
            <v>518864.72</v>
          </cell>
          <cell r="G3093">
            <v>25935.279999999999</v>
          </cell>
          <cell r="H3093">
            <v>95.23</v>
          </cell>
          <cell r="I3093">
            <v>544800</v>
          </cell>
          <cell r="J3093">
            <v>518864.72</v>
          </cell>
        </row>
        <row r="3094">
          <cell r="A3094">
            <v>1812200782</v>
          </cell>
          <cell r="B3094" t="str">
            <v>הזנת גני ג'סי</v>
          </cell>
          <cell r="C3094">
            <v>256500</v>
          </cell>
          <cell r="D3094">
            <v>0</v>
          </cell>
          <cell r="E3094">
            <v>0</v>
          </cell>
          <cell r="F3094">
            <v>0</v>
          </cell>
          <cell r="G3094">
            <v>256500</v>
          </cell>
          <cell r="H3094">
            <v>0</v>
          </cell>
          <cell r="I3094">
            <v>285000</v>
          </cell>
          <cell r="J3094">
            <v>0</v>
          </cell>
        </row>
        <row r="3095">
          <cell r="A3095">
            <v>1812200784</v>
          </cell>
          <cell r="B3095" t="str">
            <v>שחמט בגנ"י בג'סי כהן ובת"ג</v>
          </cell>
          <cell r="C3095">
            <v>270000</v>
          </cell>
          <cell r="D3095">
            <v>244761.7</v>
          </cell>
          <cell r="E3095">
            <v>0</v>
          </cell>
          <cell r="F3095">
            <v>244761.7</v>
          </cell>
          <cell r="G3095">
            <v>25238.3</v>
          </cell>
          <cell r="H3095">
            <v>90.65</v>
          </cell>
          <cell r="I3095">
            <v>300000</v>
          </cell>
          <cell r="J3095">
            <v>244761.7</v>
          </cell>
        </row>
        <row r="3096">
          <cell r="A3096">
            <v>1812200794</v>
          </cell>
          <cell r="B3096" t="str">
            <v>השתתפות בעזר 094</v>
          </cell>
          <cell r="C3096">
            <v>135000</v>
          </cell>
          <cell r="D3096">
            <v>166756</v>
          </cell>
          <cell r="E3096">
            <v>0</v>
          </cell>
          <cell r="F3096">
            <v>166756</v>
          </cell>
          <cell r="G3096">
            <v>-31756</v>
          </cell>
          <cell r="H3096">
            <v>123.52</v>
          </cell>
          <cell r="I3096">
            <v>150000</v>
          </cell>
          <cell r="J3096">
            <v>166756</v>
          </cell>
        </row>
        <row r="3097">
          <cell r="A3097">
            <v>1812200812</v>
          </cell>
          <cell r="B3097" t="str">
            <v>מסיבות כיתתיות</v>
          </cell>
          <cell r="C3097">
            <v>0</v>
          </cell>
          <cell r="D3097">
            <v>0</v>
          </cell>
          <cell r="E3097">
            <v>0</v>
          </cell>
          <cell r="F3097">
            <v>0</v>
          </cell>
          <cell r="G3097">
            <v>0</v>
          </cell>
          <cell r="H3097">
            <v>0</v>
          </cell>
          <cell r="I3097">
            <v>0</v>
          </cell>
          <cell r="J3097">
            <v>0</v>
          </cell>
        </row>
        <row r="3098">
          <cell r="A3098">
            <v>1812200931</v>
          </cell>
          <cell r="B3098" t="str">
            <v>רכ' כנגד מש' חינוך</v>
          </cell>
          <cell r="C3098">
            <v>22500</v>
          </cell>
          <cell r="D3098">
            <v>0</v>
          </cell>
          <cell r="E3098">
            <v>0</v>
          </cell>
          <cell r="F3098">
            <v>0</v>
          </cell>
          <cell r="G3098">
            <v>22500</v>
          </cell>
          <cell r="H3098">
            <v>0</v>
          </cell>
          <cell r="I3098">
            <v>25000</v>
          </cell>
          <cell r="J3098">
            <v>0</v>
          </cell>
        </row>
        <row r="3099">
          <cell r="A3099">
            <v>1812200932</v>
          </cell>
          <cell r="B3099" t="str">
            <v>העשרת הסביבה ( מהמשרד )</v>
          </cell>
          <cell r="C3099">
            <v>138780</v>
          </cell>
          <cell r="D3099">
            <v>141280.20000000001</v>
          </cell>
          <cell r="E3099">
            <v>0</v>
          </cell>
          <cell r="F3099">
            <v>141280.20000000001</v>
          </cell>
          <cell r="G3099">
            <v>-2500.1999999999998</v>
          </cell>
          <cell r="H3099">
            <v>101.8</v>
          </cell>
          <cell r="I3099">
            <v>154200</v>
          </cell>
          <cell r="J3099">
            <v>141280.20000000001</v>
          </cell>
        </row>
        <row r="3100">
          <cell r="A3100">
            <v>1812200933</v>
          </cell>
          <cell r="B3100" t="str">
            <v>מתקני חצר</v>
          </cell>
          <cell r="C3100">
            <v>0</v>
          </cell>
          <cell r="D3100">
            <v>0</v>
          </cell>
          <cell r="E3100">
            <v>0</v>
          </cell>
          <cell r="F3100">
            <v>0</v>
          </cell>
          <cell r="G3100">
            <v>0</v>
          </cell>
          <cell r="H3100">
            <v>0</v>
          </cell>
          <cell r="I3100">
            <v>0</v>
          </cell>
          <cell r="J3100">
            <v>0</v>
          </cell>
        </row>
        <row r="3101">
          <cell r="A3101">
            <v>1812200934</v>
          </cell>
          <cell r="B3101" t="str">
            <v>חומרים-ח"מ חופשות</v>
          </cell>
          <cell r="C3101">
            <v>0</v>
          </cell>
          <cell r="D3101">
            <v>0</v>
          </cell>
          <cell r="E3101">
            <v>0</v>
          </cell>
          <cell r="F3101">
            <v>0</v>
          </cell>
          <cell r="G3101">
            <v>0</v>
          </cell>
          <cell r="H3101">
            <v>0</v>
          </cell>
          <cell r="I3101">
            <v>0</v>
          </cell>
          <cell r="J3101">
            <v>0</v>
          </cell>
        </row>
        <row r="3102">
          <cell r="A3102">
            <v>1812200980</v>
          </cell>
          <cell r="B3102" t="str">
            <v>כנגד קייטנות</v>
          </cell>
          <cell r="C3102">
            <v>0</v>
          </cell>
          <cell r="D3102">
            <v>0</v>
          </cell>
          <cell r="E3102">
            <v>0</v>
          </cell>
          <cell r="F3102">
            <v>0</v>
          </cell>
          <cell r="G3102">
            <v>0</v>
          </cell>
          <cell r="H3102">
            <v>0</v>
          </cell>
          <cell r="I3102">
            <v>0</v>
          </cell>
          <cell r="J3102">
            <v>0</v>
          </cell>
        </row>
        <row r="3103">
          <cell r="A3103">
            <v>1812210110</v>
          </cell>
          <cell r="B3103" t="str">
            <v>השכר הקובע-תקציבית</v>
          </cell>
          <cell r="C3103">
            <v>0</v>
          </cell>
          <cell r="D3103">
            <v>0</v>
          </cell>
          <cell r="E3103">
            <v>0</v>
          </cell>
          <cell r="F3103">
            <v>0</v>
          </cell>
          <cell r="G3103">
            <v>0</v>
          </cell>
          <cell r="H3103">
            <v>0</v>
          </cell>
          <cell r="I3103">
            <v>0</v>
          </cell>
          <cell r="J3103">
            <v>0</v>
          </cell>
        </row>
        <row r="3104">
          <cell r="A3104">
            <v>1812210119</v>
          </cell>
          <cell r="B3104" t="str">
            <v>השכר הקובע-צוברת</v>
          </cell>
          <cell r="C3104">
            <v>0</v>
          </cell>
          <cell r="D3104">
            <v>57599.61</v>
          </cell>
          <cell r="E3104">
            <v>0</v>
          </cell>
          <cell r="F3104">
            <v>57599.61</v>
          </cell>
          <cell r="G3104">
            <v>-57599.61</v>
          </cell>
          <cell r="H3104">
            <v>0</v>
          </cell>
          <cell r="I3104">
            <v>0</v>
          </cell>
          <cell r="J3104">
            <v>57599.61</v>
          </cell>
        </row>
        <row r="3105">
          <cell r="A3105">
            <v>1812210122</v>
          </cell>
          <cell r="B3105" t="str">
            <v>ביגוד</v>
          </cell>
          <cell r="C3105">
            <v>3000</v>
          </cell>
          <cell r="D3105">
            <v>0</v>
          </cell>
          <cell r="E3105">
            <v>0</v>
          </cell>
          <cell r="F3105">
            <v>0</v>
          </cell>
          <cell r="G3105">
            <v>3000</v>
          </cell>
          <cell r="H3105">
            <v>0</v>
          </cell>
          <cell r="I3105">
            <v>3000</v>
          </cell>
          <cell r="J3105">
            <v>0</v>
          </cell>
        </row>
        <row r="3106">
          <cell r="A3106">
            <v>1812210126</v>
          </cell>
          <cell r="B3106" t="str">
            <v>דמי הבראה</v>
          </cell>
          <cell r="C3106">
            <v>7000</v>
          </cell>
          <cell r="D3106">
            <v>0</v>
          </cell>
          <cell r="E3106">
            <v>0</v>
          </cell>
          <cell r="F3106">
            <v>0</v>
          </cell>
          <cell r="G3106">
            <v>7000</v>
          </cell>
          <cell r="H3106">
            <v>0</v>
          </cell>
          <cell r="I3106">
            <v>7000</v>
          </cell>
          <cell r="J3106">
            <v>0</v>
          </cell>
        </row>
        <row r="3107">
          <cell r="A3107">
            <v>1812210130</v>
          </cell>
          <cell r="B3107" t="str">
            <v>שעות נוספות</v>
          </cell>
          <cell r="C3107">
            <v>0</v>
          </cell>
          <cell r="D3107">
            <v>348.48</v>
          </cell>
          <cell r="E3107">
            <v>0</v>
          </cell>
          <cell r="F3107">
            <v>348.48</v>
          </cell>
          <cell r="G3107">
            <v>-348.48</v>
          </cell>
          <cell r="H3107">
            <v>0</v>
          </cell>
          <cell r="I3107">
            <v>0</v>
          </cell>
          <cell r="J3107">
            <v>348.48</v>
          </cell>
        </row>
        <row r="3108">
          <cell r="A3108">
            <v>1812210140</v>
          </cell>
          <cell r="B3108" t="str">
            <v>השתתפות באחזקת רכב</v>
          </cell>
          <cell r="C3108">
            <v>0</v>
          </cell>
          <cell r="D3108">
            <v>0</v>
          </cell>
          <cell r="E3108">
            <v>0</v>
          </cell>
          <cell r="F3108">
            <v>0</v>
          </cell>
          <cell r="G3108">
            <v>0</v>
          </cell>
          <cell r="H3108">
            <v>0</v>
          </cell>
          <cell r="I3108">
            <v>0</v>
          </cell>
          <cell r="J3108">
            <v>0</v>
          </cell>
        </row>
        <row r="3109">
          <cell r="A3109">
            <v>1812210210</v>
          </cell>
          <cell r="B3109" t="str">
            <v>השכר הקובע</v>
          </cell>
          <cell r="C3109">
            <v>0</v>
          </cell>
          <cell r="D3109">
            <v>0</v>
          </cell>
          <cell r="E3109">
            <v>0</v>
          </cell>
          <cell r="F3109">
            <v>0</v>
          </cell>
          <cell r="G3109">
            <v>0</v>
          </cell>
          <cell r="H3109">
            <v>0</v>
          </cell>
          <cell r="I3109">
            <v>0</v>
          </cell>
          <cell r="J3109">
            <v>0</v>
          </cell>
        </row>
        <row r="3110">
          <cell r="A3110">
            <v>1812210253</v>
          </cell>
          <cell r="B3110" t="str">
            <v>סייעות - קבלן</v>
          </cell>
          <cell r="C3110">
            <v>0</v>
          </cell>
          <cell r="D3110">
            <v>0</v>
          </cell>
          <cell r="E3110">
            <v>0</v>
          </cell>
          <cell r="F3110">
            <v>0</v>
          </cell>
          <cell r="G3110">
            <v>0</v>
          </cell>
          <cell r="H3110">
            <v>0</v>
          </cell>
          <cell r="I3110">
            <v>0</v>
          </cell>
          <cell r="J3110">
            <v>0</v>
          </cell>
        </row>
        <row r="3111">
          <cell r="A3111">
            <v>1812210255</v>
          </cell>
          <cell r="B3111" t="str">
            <v>מילוי מקום</v>
          </cell>
          <cell r="C3111">
            <v>0</v>
          </cell>
          <cell r="D3111">
            <v>0</v>
          </cell>
          <cell r="E3111">
            <v>0</v>
          </cell>
          <cell r="F3111">
            <v>0</v>
          </cell>
          <cell r="G3111">
            <v>0</v>
          </cell>
          <cell r="H3111">
            <v>0</v>
          </cell>
          <cell r="I3111">
            <v>0</v>
          </cell>
          <cell r="J3111">
            <v>0</v>
          </cell>
        </row>
        <row r="3112">
          <cell r="A3112">
            <v>1812210263</v>
          </cell>
          <cell r="B3112" t="str">
            <v>משלימות ימי ו'</v>
          </cell>
          <cell r="C3112">
            <v>0</v>
          </cell>
          <cell r="D3112">
            <v>0</v>
          </cell>
          <cell r="E3112">
            <v>0</v>
          </cell>
          <cell r="F3112">
            <v>0</v>
          </cell>
          <cell r="G3112">
            <v>0</v>
          </cell>
          <cell r="H3112">
            <v>0</v>
          </cell>
          <cell r="I3112">
            <v>0</v>
          </cell>
          <cell r="J3112">
            <v>0</v>
          </cell>
        </row>
        <row r="3113">
          <cell r="A3113">
            <v>1812210264</v>
          </cell>
          <cell r="B3113" t="str">
            <v>תקן מחברת מוסדות</v>
          </cell>
          <cell r="C3113">
            <v>0</v>
          </cell>
          <cell r="D3113">
            <v>0</v>
          </cell>
          <cell r="E3113">
            <v>0</v>
          </cell>
          <cell r="F3113">
            <v>0</v>
          </cell>
          <cell r="G3113">
            <v>0</v>
          </cell>
          <cell r="H3113">
            <v>0</v>
          </cell>
          <cell r="I3113">
            <v>0</v>
          </cell>
          <cell r="J3113">
            <v>0</v>
          </cell>
        </row>
        <row r="3114">
          <cell r="A3114">
            <v>1812210391</v>
          </cell>
          <cell r="B3114" t="str">
            <v>הפרשה לפנסיה</v>
          </cell>
          <cell r="C3114">
            <v>0</v>
          </cell>
          <cell r="D3114">
            <v>0</v>
          </cell>
          <cell r="E3114">
            <v>0</v>
          </cell>
          <cell r="F3114">
            <v>0</v>
          </cell>
          <cell r="G3114">
            <v>0</v>
          </cell>
          <cell r="H3114">
            <v>0</v>
          </cell>
          <cell r="I3114">
            <v>0</v>
          </cell>
          <cell r="J3114">
            <v>0</v>
          </cell>
        </row>
        <row r="3115">
          <cell r="A3115">
            <v>1812210420</v>
          </cell>
          <cell r="B3115" t="str">
            <v>כיבוי אש</v>
          </cell>
          <cell r="C3115">
            <v>2700</v>
          </cell>
          <cell r="D3115">
            <v>2267.84</v>
          </cell>
          <cell r="E3115">
            <v>0</v>
          </cell>
          <cell r="F3115">
            <v>2267.84</v>
          </cell>
          <cell r="G3115">
            <v>432.16</v>
          </cell>
          <cell r="H3115">
            <v>83.99</v>
          </cell>
          <cell r="I3115">
            <v>3000</v>
          </cell>
          <cell r="J3115">
            <v>2267.84</v>
          </cell>
        </row>
        <row r="3116">
          <cell r="A3116">
            <v>1812210430</v>
          </cell>
          <cell r="B3116" t="str">
            <v>גז לגנים</v>
          </cell>
          <cell r="C3116">
            <v>0</v>
          </cell>
          <cell r="D3116">
            <v>0</v>
          </cell>
          <cell r="E3116">
            <v>0</v>
          </cell>
          <cell r="F3116">
            <v>0</v>
          </cell>
          <cell r="G3116">
            <v>0</v>
          </cell>
          <cell r="H3116">
            <v>0</v>
          </cell>
          <cell r="I3116">
            <v>0</v>
          </cell>
          <cell r="J3116">
            <v>0</v>
          </cell>
        </row>
        <row r="3117">
          <cell r="A3117">
            <v>1812210431</v>
          </cell>
          <cell r="B3117" t="str">
            <v>חשמל</v>
          </cell>
          <cell r="C3117">
            <v>0</v>
          </cell>
          <cell r="D3117">
            <v>0</v>
          </cell>
          <cell r="E3117">
            <v>0</v>
          </cell>
          <cell r="F3117">
            <v>0</v>
          </cell>
          <cell r="G3117">
            <v>0</v>
          </cell>
          <cell r="H3117">
            <v>0</v>
          </cell>
          <cell r="I3117">
            <v>0</v>
          </cell>
          <cell r="J3117">
            <v>0</v>
          </cell>
        </row>
        <row r="3118">
          <cell r="A3118">
            <v>1812210432</v>
          </cell>
          <cell r="B3118" t="str">
            <v>מים</v>
          </cell>
          <cell r="C3118">
            <v>0</v>
          </cell>
          <cell r="D3118">
            <v>0</v>
          </cell>
          <cell r="E3118">
            <v>0</v>
          </cell>
          <cell r="F3118">
            <v>0</v>
          </cell>
          <cell r="G3118">
            <v>0</v>
          </cell>
          <cell r="H3118">
            <v>0</v>
          </cell>
          <cell r="I3118">
            <v>0</v>
          </cell>
          <cell r="J3118">
            <v>0</v>
          </cell>
        </row>
        <row r="3119">
          <cell r="A3119">
            <v>1812210433</v>
          </cell>
          <cell r="B3119" t="str">
            <v>חומרי ניקיון</v>
          </cell>
          <cell r="C3119">
            <v>21400</v>
          </cell>
          <cell r="D3119">
            <v>21280</v>
          </cell>
          <cell r="E3119">
            <v>0</v>
          </cell>
          <cell r="F3119">
            <v>21280</v>
          </cell>
          <cell r="G3119">
            <v>120</v>
          </cell>
          <cell r="H3119">
            <v>99.43</v>
          </cell>
          <cell r="I3119">
            <v>21400</v>
          </cell>
          <cell r="J3119">
            <v>21280</v>
          </cell>
        </row>
        <row r="3120">
          <cell r="A3120">
            <v>1812210434</v>
          </cell>
          <cell r="B3120" t="str">
            <v>חיטוי והדברה</v>
          </cell>
          <cell r="C3120">
            <v>1710</v>
          </cell>
          <cell r="D3120">
            <v>0</v>
          </cell>
          <cell r="E3120">
            <v>0</v>
          </cell>
          <cell r="F3120">
            <v>0</v>
          </cell>
          <cell r="G3120">
            <v>1710</v>
          </cell>
          <cell r="H3120">
            <v>0</v>
          </cell>
          <cell r="I3120">
            <v>1900</v>
          </cell>
          <cell r="J3120">
            <v>0</v>
          </cell>
        </row>
        <row r="3121">
          <cell r="A3121">
            <v>1812210437</v>
          </cell>
          <cell r="B3121" t="str">
            <v>אחזקת אזעקה</v>
          </cell>
          <cell r="C3121">
            <v>0</v>
          </cell>
          <cell r="D3121">
            <v>0</v>
          </cell>
          <cell r="E3121">
            <v>0</v>
          </cell>
          <cell r="F3121">
            <v>0</v>
          </cell>
          <cell r="G3121">
            <v>0</v>
          </cell>
          <cell r="H3121">
            <v>0</v>
          </cell>
          <cell r="I3121">
            <v>0</v>
          </cell>
          <cell r="J3121">
            <v>0</v>
          </cell>
        </row>
        <row r="3122">
          <cell r="A3122">
            <v>1812210441</v>
          </cell>
          <cell r="B3122" t="str">
            <v>ביטוח</v>
          </cell>
          <cell r="C3122">
            <v>0</v>
          </cell>
          <cell r="D3122">
            <v>0</v>
          </cell>
          <cell r="E3122">
            <v>0</v>
          </cell>
          <cell r="F3122">
            <v>0</v>
          </cell>
          <cell r="G3122">
            <v>0</v>
          </cell>
          <cell r="H3122">
            <v>0</v>
          </cell>
          <cell r="I3122">
            <v>0</v>
          </cell>
          <cell r="J3122">
            <v>0</v>
          </cell>
        </row>
        <row r="3123">
          <cell r="A3123">
            <v>1812210450</v>
          </cell>
          <cell r="B3123" t="str">
            <v>ריהוט ואחזקתו</v>
          </cell>
          <cell r="C3123">
            <v>0</v>
          </cell>
          <cell r="D3123">
            <v>0</v>
          </cell>
          <cell r="E3123">
            <v>0</v>
          </cell>
          <cell r="F3123">
            <v>0</v>
          </cell>
          <cell r="G3123">
            <v>0</v>
          </cell>
          <cell r="H3123">
            <v>0</v>
          </cell>
          <cell r="I3123">
            <v>0</v>
          </cell>
          <cell r="J3123">
            <v>0</v>
          </cell>
        </row>
        <row r="3124">
          <cell r="A3124">
            <v>1812210540</v>
          </cell>
          <cell r="B3124" t="str">
            <v>הוצאות טלפון</v>
          </cell>
          <cell r="C3124">
            <v>18000</v>
          </cell>
          <cell r="D3124">
            <v>20340</v>
          </cell>
          <cell r="E3124">
            <v>0</v>
          </cell>
          <cell r="F3124">
            <v>20340</v>
          </cell>
          <cell r="G3124">
            <v>-2340</v>
          </cell>
          <cell r="H3124">
            <v>113</v>
          </cell>
          <cell r="I3124">
            <v>18000</v>
          </cell>
          <cell r="J3124">
            <v>20340</v>
          </cell>
        </row>
        <row r="3125">
          <cell r="A3125">
            <v>1812210544</v>
          </cell>
          <cell r="B3125" t="str">
            <v>הוצאות דאר</v>
          </cell>
          <cell r="C3125">
            <v>0</v>
          </cell>
          <cell r="D3125">
            <v>0</v>
          </cell>
          <cell r="E3125">
            <v>0</v>
          </cell>
          <cell r="F3125">
            <v>0</v>
          </cell>
          <cell r="G3125">
            <v>0</v>
          </cell>
          <cell r="H3125">
            <v>0</v>
          </cell>
          <cell r="I3125">
            <v>0</v>
          </cell>
          <cell r="J3125">
            <v>0</v>
          </cell>
        </row>
        <row r="3126">
          <cell r="A3126">
            <v>1812210561</v>
          </cell>
          <cell r="B3126" t="str">
            <v>שיכפולים</v>
          </cell>
          <cell r="C3126">
            <v>0</v>
          </cell>
          <cell r="D3126">
            <v>0</v>
          </cell>
          <cell r="E3126">
            <v>0</v>
          </cell>
          <cell r="F3126">
            <v>0</v>
          </cell>
          <cell r="G3126">
            <v>0</v>
          </cell>
          <cell r="H3126">
            <v>0</v>
          </cell>
          <cell r="I3126">
            <v>0</v>
          </cell>
          <cell r="J3126">
            <v>0</v>
          </cell>
        </row>
        <row r="3127">
          <cell r="A3127">
            <v>1812210710</v>
          </cell>
          <cell r="B3127" t="str">
            <v>הובלות והסעות</v>
          </cell>
          <cell r="C3127">
            <v>6030</v>
          </cell>
          <cell r="D3127">
            <v>6700</v>
          </cell>
          <cell r="E3127">
            <v>0</v>
          </cell>
          <cell r="F3127">
            <v>6700</v>
          </cell>
          <cell r="G3127">
            <v>-670</v>
          </cell>
          <cell r="H3127">
            <v>111.11</v>
          </cell>
          <cell r="I3127">
            <v>6700</v>
          </cell>
          <cell r="J3127">
            <v>6700</v>
          </cell>
        </row>
        <row r="3128">
          <cell r="A3128">
            <v>1812210721</v>
          </cell>
          <cell r="B3128" t="str">
            <v>חמרים-תחזוקת מבנים</v>
          </cell>
          <cell r="C3128">
            <v>0</v>
          </cell>
          <cell r="D3128">
            <v>0</v>
          </cell>
          <cell r="E3128">
            <v>0</v>
          </cell>
          <cell r="F3128">
            <v>0</v>
          </cell>
          <cell r="G3128">
            <v>0</v>
          </cell>
          <cell r="H3128">
            <v>0</v>
          </cell>
          <cell r="I3128">
            <v>0</v>
          </cell>
          <cell r="J3128">
            <v>0</v>
          </cell>
        </row>
        <row r="3129">
          <cell r="A3129">
            <v>1812210723</v>
          </cell>
          <cell r="B3129" t="str">
            <v>חומרים לגנים</v>
          </cell>
          <cell r="C3129">
            <v>84690</v>
          </cell>
          <cell r="D3129">
            <v>117580</v>
          </cell>
          <cell r="E3129">
            <v>0</v>
          </cell>
          <cell r="F3129">
            <v>117580</v>
          </cell>
          <cell r="G3129">
            <v>-32890</v>
          </cell>
          <cell r="H3129">
            <v>138.83000000000001</v>
          </cell>
          <cell r="I3129">
            <v>94100</v>
          </cell>
          <cell r="J3129">
            <v>117580</v>
          </cell>
        </row>
        <row r="3130">
          <cell r="A3130">
            <v>1812210724</v>
          </cell>
          <cell r="B3130" t="str">
            <v>חול לגנים</v>
          </cell>
          <cell r="C3130">
            <v>0</v>
          </cell>
          <cell r="D3130">
            <v>0</v>
          </cell>
          <cell r="E3130">
            <v>0</v>
          </cell>
          <cell r="F3130">
            <v>0</v>
          </cell>
          <cell r="G3130">
            <v>0</v>
          </cell>
          <cell r="H3130">
            <v>0</v>
          </cell>
          <cell r="I3130">
            <v>0</v>
          </cell>
          <cell r="J3130">
            <v>0</v>
          </cell>
        </row>
        <row r="3131">
          <cell r="A3131">
            <v>1812210742</v>
          </cell>
          <cell r="B3131" t="str">
            <v>כלים וציוד</v>
          </cell>
          <cell r="C3131">
            <v>0</v>
          </cell>
          <cell r="D3131">
            <v>0</v>
          </cell>
          <cell r="E3131">
            <v>0</v>
          </cell>
          <cell r="F3131">
            <v>0</v>
          </cell>
          <cell r="G3131">
            <v>0</v>
          </cell>
          <cell r="H3131">
            <v>0</v>
          </cell>
          <cell r="I3131">
            <v>0</v>
          </cell>
          <cell r="J3131">
            <v>0</v>
          </cell>
        </row>
        <row r="3132">
          <cell r="A3132">
            <v>1812210745</v>
          </cell>
          <cell r="B3132" t="str">
            <v>דמי פריצה - תכולה</v>
          </cell>
          <cell r="C3132">
            <v>0</v>
          </cell>
          <cell r="D3132">
            <v>0</v>
          </cell>
          <cell r="E3132">
            <v>0</v>
          </cell>
          <cell r="F3132">
            <v>0</v>
          </cell>
          <cell r="G3132">
            <v>0</v>
          </cell>
          <cell r="H3132">
            <v>0</v>
          </cell>
          <cell r="I3132">
            <v>0</v>
          </cell>
          <cell r="J3132">
            <v>0</v>
          </cell>
        </row>
        <row r="3133">
          <cell r="A3133">
            <v>1812210751</v>
          </cell>
          <cell r="B3133" t="str">
            <v>עבודות קבלניות</v>
          </cell>
          <cell r="C3133">
            <v>0</v>
          </cell>
          <cell r="D3133">
            <v>0</v>
          </cell>
          <cell r="E3133">
            <v>0</v>
          </cell>
          <cell r="F3133">
            <v>0</v>
          </cell>
          <cell r="G3133">
            <v>0</v>
          </cell>
          <cell r="H3133">
            <v>0</v>
          </cell>
          <cell r="I3133">
            <v>0</v>
          </cell>
          <cell r="J3133">
            <v>0</v>
          </cell>
        </row>
        <row r="3134">
          <cell r="A3134">
            <v>1812210753</v>
          </cell>
          <cell r="B3134" t="str">
            <v>סייעות - קבלן</v>
          </cell>
          <cell r="C3134">
            <v>0</v>
          </cell>
          <cell r="D3134">
            <v>0</v>
          </cell>
          <cell r="E3134">
            <v>0</v>
          </cell>
          <cell r="F3134">
            <v>0</v>
          </cell>
          <cell r="G3134">
            <v>0</v>
          </cell>
          <cell r="H3134">
            <v>0</v>
          </cell>
          <cell r="I3134">
            <v>0</v>
          </cell>
          <cell r="J3134">
            <v>0</v>
          </cell>
        </row>
        <row r="3135">
          <cell r="A3135">
            <v>1812210755</v>
          </cell>
          <cell r="B3135" t="str">
            <v>מילוי מקום</v>
          </cell>
          <cell r="C3135">
            <v>0</v>
          </cell>
          <cell r="D3135">
            <v>0</v>
          </cell>
          <cell r="E3135">
            <v>0</v>
          </cell>
          <cell r="F3135">
            <v>0</v>
          </cell>
          <cell r="G3135">
            <v>0</v>
          </cell>
          <cell r="H3135">
            <v>0</v>
          </cell>
          <cell r="I3135">
            <v>0</v>
          </cell>
          <cell r="J3135">
            <v>0</v>
          </cell>
        </row>
        <row r="3136">
          <cell r="A3136">
            <v>1812210757</v>
          </cell>
          <cell r="B3136" t="str">
            <v>ע' לגננות+משלימות</v>
          </cell>
          <cell r="C3136">
            <v>6431000</v>
          </cell>
          <cell r="D3136">
            <v>6707989.0499999998</v>
          </cell>
          <cell r="E3136">
            <v>0</v>
          </cell>
          <cell r="F3136">
            <v>6707989.0499999998</v>
          </cell>
          <cell r="G3136">
            <v>-276989.05</v>
          </cell>
          <cell r="H3136">
            <v>104.3</v>
          </cell>
          <cell r="I3136">
            <v>6431000</v>
          </cell>
          <cell r="J3136">
            <v>6707989.0499999998</v>
          </cell>
        </row>
        <row r="3137">
          <cell r="A3137">
            <v>1812210759</v>
          </cell>
          <cell r="B3137" t="str">
            <v>שרותי סייעות</v>
          </cell>
          <cell r="C3137">
            <v>5375400</v>
          </cell>
          <cell r="D3137">
            <v>5559414</v>
          </cell>
          <cell r="E3137">
            <v>0</v>
          </cell>
          <cell r="F3137">
            <v>5559414</v>
          </cell>
          <cell r="G3137">
            <v>-184014</v>
          </cell>
          <cell r="H3137">
            <v>103.42</v>
          </cell>
          <cell r="I3137">
            <v>5375400</v>
          </cell>
          <cell r="J3137">
            <v>5559414</v>
          </cell>
        </row>
        <row r="3138">
          <cell r="A3138">
            <v>1812210763</v>
          </cell>
          <cell r="B3138" t="str">
            <v>משלימות ימי ו'</v>
          </cell>
          <cell r="C3138">
            <v>0</v>
          </cell>
          <cell r="D3138">
            <v>0</v>
          </cell>
          <cell r="E3138">
            <v>0</v>
          </cell>
          <cell r="F3138">
            <v>0</v>
          </cell>
          <cell r="G3138">
            <v>0</v>
          </cell>
          <cell r="H3138">
            <v>0</v>
          </cell>
          <cell r="I3138">
            <v>0</v>
          </cell>
          <cell r="J3138">
            <v>0</v>
          </cell>
        </row>
        <row r="3139">
          <cell r="A3139">
            <v>1812210764</v>
          </cell>
          <cell r="B3139" t="str">
            <v>תקן מחברת מוסדות</v>
          </cell>
          <cell r="C3139">
            <v>0</v>
          </cell>
          <cell r="D3139">
            <v>0</v>
          </cell>
          <cell r="E3139">
            <v>0</v>
          </cell>
          <cell r="F3139">
            <v>0</v>
          </cell>
          <cell r="G3139">
            <v>0</v>
          </cell>
          <cell r="H3139">
            <v>0</v>
          </cell>
          <cell r="I3139">
            <v>0</v>
          </cell>
          <cell r="J3139">
            <v>0</v>
          </cell>
        </row>
        <row r="3140">
          <cell r="A3140">
            <v>1812210781</v>
          </cell>
          <cell r="B3140" t="str">
            <v>ארועים מהכנסות</v>
          </cell>
          <cell r="C3140">
            <v>0</v>
          </cell>
          <cell r="D3140">
            <v>0</v>
          </cell>
          <cell r="E3140">
            <v>0</v>
          </cell>
          <cell r="F3140">
            <v>0</v>
          </cell>
          <cell r="G3140">
            <v>0</v>
          </cell>
          <cell r="H3140">
            <v>0</v>
          </cell>
          <cell r="I3140">
            <v>0</v>
          </cell>
          <cell r="J3140">
            <v>0</v>
          </cell>
        </row>
        <row r="3141">
          <cell r="A3141">
            <v>1812210782</v>
          </cell>
          <cell r="B3141" t="str">
            <v>השתתפות בהזנה</v>
          </cell>
          <cell r="C3141">
            <v>846000</v>
          </cell>
          <cell r="D3141">
            <v>786325.35</v>
          </cell>
          <cell r="E3141">
            <v>0</v>
          </cell>
          <cell r="F3141">
            <v>786325.35</v>
          </cell>
          <cell r="G3141">
            <v>59674.65</v>
          </cell>
          <cell r="H3141">
            <v>92.94</v>
          </cell>
          <cell r="I3141">
            <v>846000</v>
          </cell>
          <cell r="J3141">
            <v>786325.35</v>
          </cell>
        </row>
        <row r="3142">
          <cell r="A3142">
            <v>1812210783</v>
          </cell>
          <cell r="B3142" t="str">
            <v>גן אחי"ה</v>
          </cell>
          <cell r="C3142">
            <v>0</v>
          </cell>
          <cell r="D3142">
            <v>0</v>
          </cell>
          <cell r="E3142">
            <v>0</v>
          </cell>
          <cell r="F3142">
            <v>0</v>
          </cell>
          <cell r="G3142">
            <v>0</v>
          </cell>
          <cell r="H3142">
            <v>0</v>
          </cell>
          <cell r="I3142">
            <v>0</v>
          </cell>
          <cell r="J3142">
            <v>0</v>
          </cell>
        </row>
        <row r="3143">
          <cell r="A3143">
            <v>1812210931</v>
          </cell>
          <cell r="B3143" t="str">
            <v>רכ' כנגד מש' חינוך</v>
          </cell>
          <cell r="C3143">
            <v>27000</v>
          </cell>
          <cell r="D3143">
            <v>4590.7</v>
          </cell>
          <cell r="E3143">
            <v>0</v>
          </cell>
          <cell r="F3143">
            <v>4590.7</v>
          </cell>
          <cell r="G3143">
            <v>22409.3</v>
          </cell>
          <cell r="H3143">
            <v>17</v>
          </cell>
          <cell r="I3143">
            <v>30000</v>
          </cell>
          <cell r="J3143">
            <v>4590.7</v>
          </cell>
        </row>
        <row r="3144">
          <cell r="A3144">
            <v>1812210933</v>
          </cell>
          <cell r="B3144" t="str">
            <v>מתקני חצר</v>
          </cell>
          <cell r="C3144">
            <v>0</v>
          </cell>
          <cell r="D3144">
            <v>0</v>
          </cell>
          <cell r="E3144">
            <v>0</v>
          </cell>
          <cell r="F3144">
            <v>0</v>
          </cell>
          <cell r="G3144">
            <v>0</v>
          </cell>
          <cell r="H3144">
            <v>0</v>
          </cell>
          <cell r="I3144">
            <v>0</v>
          </cell>
          <cell r="J3144">
            <v>0</v>
          </cell>
        </row>
        <row r="3145">
          <cell r="A3145">
            <v>1812210934</v>
          </cell>
          <cell r="B3145" t="str">
            <v>חומרים-ח"מ חופשות</v>
          </cell>
          <cell r="C3145">
            <v>137900</v>
          </cell>
          <cell r="D3145">
            <v>181108</v>
          </cell>
          <cell r="E3145">
            <v>0</v>
          </cell>
          <cell r="F3145">
            <v>181108</v>
          </cell>
          <cell r="G3145">
            <v>-43208</v>
          </cell>
          <cell r="H3145">
            <v>131.33000000000001</v>
          </cell>
          <cell r="I3145">
            <v>137900</v>
          </cell>
          <cell r="J3145">
            <v>181108</v>
          </cell>
        </row>
        <row r="3146">
          <cell r="A3146">
            <v>1812210935</v>
          </cell>
          <cell r="B3146" t="str">
            <v>גן לכיש - איל"ן</v>
          </cell>
          <cell r="C3146">
            <v>0</v>
          </cell>
          <cell r="D3146">
            <v>0</v>
          </cell>
          <cell r="E3146">
            <v>0</v>
          </cell>
          <cell r="F3146">
            <v>0</v>
          </cell>
          <cell r="G3146">
            <v>0</v>
          </cell>
          <cell r="H3146">
            <v>0</v>
          </cell>
          <cell r="I3146">
            <v>0</v>
          </cell>
          <cell r="J3146">
            <v>0</v>
          </cell>
        </row>
        <row r="3147">
          <cell r="A3147">
            <v>1812300110</v>
          </cell>
          <cell r="B3147" t="str">
            <v>יוזמות גנים-תקציב'</v>
          </cell>
          <cell r="C3147">
            <v>0</v>
          </cell>
          <cell r="D3147">
            <v>0</v>
          </cell>
          <cell r="E3147">
            <v>0</v>
          </cell>
          <cell r="F3147">
            <v>0</v>
          </cell>
          <cell r="G3147">
            <v>0</v>
          </cell>
          <cell r="H3147">
            <v>0</v>
          </cell>
          <cell r="I3147">
            <v>0</v>
          </cell>
          <cell r="J3147">
            <v>0</v>
          </cell>
        </row>
        <row r="3148">
          <cell r="A3148">
            <v>1812300782</v>
          </cell>
          <cell r="B3148" t="str">
            <v>העשרה אשכול</v>
          </cell>
          <cell r="C3148">
            <v>0</v>
          </cell>
          <cell r="D3148">
            <v>0</v>
          </cell>
          <cell r="E3148">
            <v>0</v>
          </cell>
          <cell r="F3148">
            <v>0</v>
          </cell>
          <cell r="G3148">
            <v>0</v>
          </cell>
          <cell r="H3148">
            <v>0</v>
          </cell>
          <cell r="I3148">
            <v>0</v>
          </cell>
          <cell r="J3148">
            <v>0</v>
          </cell>
        </row>
        <row r="3149">
          <cell r="A3149">
            <v>1812300783</v>
          </cell>
          <cell r="B3149" t="str">
            <v>גן דיגיטף</v>
          </cell>
          <cell r="C3149">
            <v>0</v>
          </cell>
          <cell r="D3149">
            <v>0</v>
          </cell>
          <cell r="E3149">
            <v>0</v>
          </cell>
          <cell r="F3149">
            <v>0</v>
          </cell>
          <cell r="G3149">
            <v>0</v>
          </cell>
          <cell r="H3149">
            <v>0</v>
          </cell>
          <cell r="I3149">
            <v>0</v>
          </cell>
          <cell r="J3149">
            <v>0</v>
          </cell>
        </row>
        <row r="3150">
          <cell r="A3150">
            <v>1812300784</v>
          </cell>
          <cell r="B3150" t="str">
            <v>מרכז לגיל הרך-ספ' טיפולי</v>
          </cell>
          <cell r="C3150">
            <v>1092500</v>
          </cell>
          <cell r="D3150">
            <v>1109587</v>
          </cell>
          <cell r="E3150">
            <v>0</v>
          </cell>
          <cell r="F3150">
            <v>1109587</v>
          </cell>
          <cell r="G3150">
            <v>-17087</v>
          </cell>
          <cell r="H3150">
            <v>101.56</v>
          </cell>
          <cell r="I3150">
            <v>1092500</v>
          </cell>
          <cell r="J3150">
            <v>1109587</v>
          </cell>
        </row>
        <row r="3151">
          <cell r="A3151">
            <v>1812300785</v>
          </cell>
          <cell r="B3151" t="str">
            <v>מעג"ן - קרן שטיינמינץ</v>
          </cell>
          <cell r="C3151">
            <v>0</v>
          </cell>
          <cell r="D3151">
            <v>0</v>
          </cell>
          <cell r="E3151">
            <v>0</v>
          </cell>
          <cell r="F3151">
            <v>0</v>
          </cell>
          <cell r="G3151">
            <v>0</v>
          </cell>
          <cell r="H3151">
            <v>0</v>
          </cell>
          <cell r="I3151">
            <v>0</v>
          </cell>
          <cell r="J3151">
            <v>0</v>
          </cell>
        </row>
        <row r="3152">
          <cell r="A3152">
            <v>1812310110</v>
          </cell>
          <cell r="B3152" t="str">
            <v>השכר הקובע-תקציבית</v>
          </cell>
          <cell r="C3152">
            <v>78300</v>
          </cell>
          <cell r="D3152">
            <v>72594.179999999993</v>
          </cell>
          <cell r="E3152">
            <v>0</v>
          </cell>
          <cell r="F3152">
            <v>72594.179999999993</v>
          </cell>
          <cell r="G3152">
            <v>5705.82</v>
          </cell>
          <cell r="H3152">
            <v>92.71</v>
          </cell>
          <cell r="I3152">
            <v>78300</v>
          </cell>
          <cell r="J3152">
            <v>72594.179999999993</v>
          </cell>
        </row>
        <row r="3153">
          <cell r="A3153">
            <v>1812310119</v>
          </cell>
          <cell r="B3153" t="str">
            <v>השכר הקובע-צוברת</v>
          </cell>
          <cell r="C3153">
            <v>85700</v>
          </cell>
          <cell r="D3153">
            <v>75416.05</v>
          </cell>
          <cell r="E3153">
            <v>0</v>
          </cell>
          <cell r="F3153">
            <v>75416.05</v>
          </cell>
          <cell r="G3153">
            <v>10283.950000000001</v>
          </cell>
          <cell r="H3153">
            <v>88</v>
          </cell>
          <cell r="I3153">
            <v>85700</v>
          </cell>
          <cell r="J3153">
            <v>75416.05</v>
          </cell>
        </row>
        <row r="3154">
          <cell r="A3154">
            <v>1812310122</v>
          </cell>
          <cell r="B3154" t="str">
            <v>ביגוד</v>
          </cell>
          <cell r="C3154">
            <v>2500</v>
          </cell>
          <cell r="D3154">
            <v>2223.4699999999998</v>
          </cell>
          <cell r="E3154">
            <v>0</v>
          </cell>
          <cell r="F3154">
            <v>2223.4699999999998</v>
          </cell>
          <cell r="G3154">
            <v>276.52999999999997</v>
          </cell>
          <cell r="H3154">
            <v>88.93</v>
          </cell>
          <cell r="I3154">
            <v>2500</v>
          </cell>
          <cell r="J3154">
            <v>2223.4699999999998</v>
          </cell>
        </row>
        <row r="3155">
          <cell r="A3155">
            <v>1812310126</v>
          </cell>
          <cell r="B3155" t="str">
            <v>דמי הבראה</v>
          </cell>
          <cell r="C3155">
            <v>6900</v>
          </cell>
          <cell r="D3155">
            <v>6524.87</v>
          </cell>
          <cell r="E3155">
            <v>0</v>
          </cell>
          <cell r="F3155">
            <v>6524.87</v>
          </cell>
          <cell r="G3155">
            <v>375.13</v>
          </cell>
          <cell r="H3155">
            <v>94.56</v>
          </cell>
          <cell r="I3155">
            <v>6900</v>
          </cell>
          <cell r="J3155">
            <v>6524.87</v>
          </cell>
        </row>
        <row r="3156">
          <cell r="A3156">
            <v>1812310210</v>
          </cell>
          <cell r="B3156" t="str">
            <v>השכר הקובע</v>
          </cell>
          <cell r="C3156">
            <v>0</v>
          </cell>
          <cell r="D3156">
            <v>0</v>
          </cell>
          <cell r="E3156">
            <v>0</v>
          </cell>
          <cell r="F3156">
            <v>0</v>
          </cell>
          <cell r="G3156">
            <v>0</v>
          </cell>
          <cell r="H3156">
            <v>0</v>
          </cell>
          <cell r="I3156">
            <v>0</v>
          </cell>
          <cell r="J3156">
            <v>0</v>
          </cell>
        </row>
        <row r="3157">
          <cell r="A3157">
            <v>1812310263</v>
          </cell>
          <cell r="B3157" t="str">
            <v>עובדי חברת מוסדות</v>
          </cell>
          <cell r="C3157">
            <v>0</v>
          </cell>
          <cell r="D3157">
            <v>0</v>
          </cell>
          <cell r="E3157">
            <v>0</v>
          </cell>
          <cell r="F3157">
            <v>0</v>
          </cell>
          <cell r="G3157">
            <v>0</v>
          </cell>
          <cell r="H3157">
            <v>0</v>
          </cell>
          <cell r="I3157">
            <v>0</v>
          </cell>
          <cell r="J3157">
            <v>0</v>
          </cell>
        </row>
        <row r="3158">
          <cell r="A3158">
            <v>1812310391</v>
          </cell>
          <cell r="B3158" t="str">
            <v>הפרשה לפנסיה</v>
          </cell>
          <cell r="C3158">
            <v>0</v>
          </cell>
          <cell r="D3158">
            <v>0</v>
          </cell>
          <cell r="E3158">
            <v>0</v>
          </cell>
          <cell r="F3158">
            <v>0</v>
          </cell>
          <cell r="G3158">
            <v>0</v>
          </cell>
          <cell r="H3158">
            <v>0</v>
          </cell>
          <cell r="I3158">
            <v>0</v>
          </cell>
          <cell r="J3158">
            <v>0</v>
          </cell>
        </row>
        <row r="3159">
          <cell r="A3159">
            <v>1812310763</v>
          </cell>
          <cell r="B3159" t="str">
            <v>עובדי חברת מוסדות</v>
          </cell>
          <cell r="C3159">
            <v>0</v>
          </cell>
          <cell r="D3159">
            <v>0</v>
          </cell>
          <cell r="E3159">
            <v>0</v>
          </cell>
          <cell r="F3159">
            <v>0</v>
          </cell>
          <cell r="G3159">
            <v>0</v>
          </cell>
          <cell r="H3159">
            <v>0</v>
          </cell>
          <cell r="I3159">
            <v>0</v>
          </cell>
          <cell r="J3159">
            <v>0</v>
          </cell>
        </row>
        <row r="3160">
          <cell r="A3160">
            <v>1812310781</v>
          </cell>
          <cell r="B3160" t="str">
            <v>פעולות</v>
          </cell>
          <cell r="C3160">
            <v>38000</v>
          </cell>
          <cell r="D3160">
            <v>38000</v>
          </cell>
          <cell r="E3160">
            <v>0</v>
          </cell>
          <cell r="F3160">
            <v>38000</v>
          </cell>
          <cell r="G3160">
            <v>0</v>
          </cell>
          <cell r="H3160">
            <v>100</v>
          </cell>
          <cell r="I3160">
            <v>38000</v>
          </cell>
          <cell r="J3160">
            <v>38000</v>
          </cell>
        </row>
        <row r="3161">
          <cell r="A3161">
            <v>1812310784</v>
          </cell>
          <cell r="B3161" t="str">
            <v>חוגים והרצאות</v>
          </cell>
          <cell r="C3161">
            <v>0</v>
          </cell>
          <cell r="D3161">
            <v>0</v>
          </cell>
          <cell r="E3161">
            <v>0</v>
          </cell>
          <cell r="F3161">
            <v>0</v>
          </cell>
          <cell r="G3161">
            <v>0</v>
          </cell>
          <cell r="H3161">
            <v>0</v>
          </cell>
          <cell r="I3161">
            <v>0</v>
          </cell>
          <cell r="J3161">
            <v>0</v>
          </cell>
        </row>
        <row r="3162">
          <cell r="A3162">
            <v>1812320110</v>
          </cell>
          <cell r="B3162" t="str">
            <v>השכר הקובע-תקציבית</v>
          </cell>
          <cell r="C3162">
            <v>0</v>
          </cell>
          <cell r="D3162">
            <v>0</v>
          </cell>
          <cell r="E3162">
            <v>0</v>
          </cell>
          <cell r="F3162">
            <v>0</v>
          </cell>
          <cell r="G3162">
            <v>0</v>
          </cell>
          <cell r="H3162">
            <v>0</v>
          </cell>
          <cell r="I3162">
            <v>0</v>
          </cell>
          <cell r="J3162">
            <v>0</v>
          </cell>
        </row>
        <row r="3163">
          <cell r="A3163">
            <v>1812320119</v>
          </cell>
          <cell r="B3163" t="str">
            <v>השכר הקובע-צוברת</v>
          </cell>
          <cell r="C3163">
            <v>0</v>
          </cell>
          <cell r="D3163">
            <v>0</v>
          </cell>
          <cell r="E3163">
            <v>0</v>
          </cell>
          <cell r="F3163">
            <v>0</v>
          </cell>
          <cell r="G3163">
            <v>0</v>
          </cell>
          <cell r="H3163">
            <v>0</v>
          </cell>
          <cell r="I3163">
            <v>0</v>
          </cell>
          <cell r="J3163">
            <v>0</v>
          </cell>
        </row>
        <row r="3164">
          <cell r="A3164">
            <v>1812320122</v>
          </cell>
          <cell r="B3164" t="str">
            <v>ביגוד</v>
          </cell>
          <cell r="C3164">
            <v>0</v>
          </cell>
          <cell r="D3164">
            <v>0</v>
          </cell>
          <cell r="E3164">
            <v>0</v>
          </cell>
          <cell r="F3164">
            <v>0</v>
          </cell>
          <cell r="G3164">
            <v>0</v>
          </cell>
          <cell r="H3164">
            <v>0</v>
          </cell>
          <cell r="I3164">
            <v>0</v>
          </cell>
          <cell r="J3164">
            <v>0</v>
          </cell>
        </row>
        <row r="3165">
          <cell r="A3165">
            <v>1812320126</v>
          </cell>
          <cell r="B3165" t="str">
            <v>דמי הבראה</v>
          </cell>
          <cell r="C3165">
            <v>0</v>
          </cell>
          <cell r="D3165">
            <v>0</v>
          </cell>
          <cell r="E3165">
            <v>0</v>
          </cell>
          <cell r="F3165">
            <v>0</v>
          </cell>
          <cell r="G3165">
            <v>0</v>
          </cell>
          <cell r="H3165">
            <v>0</v>
          </cell>
          <cell r="I3165">
            <v>0</v>
          </cell>
          <cell r="J3165">
            <v>0</v>
          </cell>
        </row>
        <row r="3166">
          <cell r="A3166">
            <v>1812320263</v>
          </cell>
          <cell r="B3166" t="str">
            <v>עובדי חברת מוסדות</v>
          </cell>
          <cell r="C3166">
            <v>0</v>
          </cell>
          <cell r="D3166">
            <v>0</v>
          </cell>
          <cell r="E3166">
            <v>0</v>
          </cell>
          <cell r="F3166">
            <v>0</v>
          </cell>
          <cell r="G3166">
            <v>0</v>
          </cell>
          <cell r="H3166">
            <v>0</v>
          </cell>
          <cell r="I3166">
            <v>0</v>
          </cell>
          <cell r="J3166">
            <v>0</v>
          </cell>
        </row>
        <row r="3167">
          <cell r="A3167">
            <v>1812320391</v>
          </cell>
          <cell r="B3167" t="str">
            <v>הפרשה לפנסיה</v>
          </cell>
          <cell r="C3167">
            <v>0</v>
          </cell>
          <cell r="D3167">
            <v>0</v>
          </cell>
          <cell r="E3167">
            <v>0</v>
          </cell>
          <cell r="F3167">
            <v>0</v>
          </cell>
          <cell r="G3167">
            <v>0</v>
          </cell>
          <cell r="H3167">
            <v>0</v>
          </cell>
          <cell r="I3167">
            <v>0</v>
          </cell>
          <cell r="J3167">
            <v>0</v>
          </cell>
        </row>
        <row r="3168">
          <cell r="A3168">
            <v>1812320763</v>
          </cell>
          <cell r="B3168" t="str">
            <v>עובדי חברת מוסדות</v>
          </cell>
          <cell r="C3168">
            <v>0</v>
          </cell>
          <cell r="D3168">
            <v>0</v>
          </cell>
          <cell r="E3168">
            <v>0</v>
          </cell>
          <cell r="F3168">
            <v>0</v>
          </cell>
          <cell r="G3168">
            <v>0</v>
          </cell>
          <cell r="H3168">
            <v>0</v>
          </cell>
          <cell r="I3168">
            <v>0</v>
          </cell>
          <cell r="J3168">
            <v>0</v>
          </cell>
        </row>
        <row r="3169">
          <cell r="A3169">
            <v>1812320764</v>
          </cell>
          <cell r="B3169" t="str">
            <v>שכר סקט"א</v>
          </cell>
          <cell r="C3169">
            <v>0</v>
          </cell>
          <cell r="D3169">
            <v>0</v>
          </cell>
          <cell r="E3169">
            <v>0</v>
          </cell>
          <cell r="F3169">
            <v>0</v>
          </cell>
          <cell r="G3169">
            <v>0</v>
          </cell>
          <cell r="H3169">
            <v>0</v>
          </cell>
          <cell r="I3169">
            <v>0</v>
          </cell>
          <cell r="J3169">
            <v>0</v>
          </cell>
        </row>
        <row r="3170">
          <cell r="A3170">
            <v>1812320780</v>
          </cell>
          <cell r="B3170" t="str">
            <v>פעולות סקט"א</v>
          </cell>
          <cell r="C3170">
            <v>0</v>
          </cell>
          <cell r="D3170">
            <v>0</v>
          </cell>
          <cell r="E3170">
            <v>0</v>
          </cell>
          <cell r="F3170">
            <v>0</v>
          </cell>
          <cell r="G3170">
            <v>0</v>
          </cell>
          <cell r="H3170">
            <v>0</v>
          </cell>
          <cell r="I3170">
            <v>0</v>
          </cell>
          <cell r="J3170">
            <v>0</v>
          </cell>
        </row>
        <row r="3171">
          <cell r="A3171">
            <v>1812330110</v>
          </cell>
          <cell r="B3171" t="str">
            <v>השכר הקובע-תקציבית</v>
          </cell>
          <cell r="C3171">
            <v>0</v>
          </cell>
          <cell r="D3171">
            <v>0</v>
          </cell>
          <cell r="E3171">
            <v>0</v>
          </cell>
          <cell r="F3171">
            <v>0</v>
          </cell>
          <cell r="G3171">
            <v>0</v>
          </cell>
          <cell r="H3171">
            <v>0</v>
          </cell>
          <cell r="I3171">
            <v>0</v>
          </cell>
          <cell r="J3171">
            <v>0</v>
          </cell>
        </row>
        <row r="3172">
          <cell r="A3172">
            <v>1812330119</v>
          </cell>
          <cell r="B3172" t="str">
            <v>השכר הקובע-צוברת</v>
          </cell>
          <cell r="C3172">
            <v>0</v>
          </cell>
          <cell r="D3172">
            <v>0</v>
          </cell>
          <cell r="E3172">
            <v>0</v>
          </cell>
          <cell r="F3172">
            <v>0</v>
          </cell>
          <cell r="G3172">
            <v>0</v>
          </cell>
          <cell r="H3172">
            <v>0</v>
          </cell>
          <cell r="I3172">
            <v>0</v>
          </cell>
          <cell r="J3172">
            <v>0</v>
          </cell>
        </row>
        <row r="3173">
          <cell r="A3173">
            <v>1812330122</v>
          </cell>
          <cell r="B3173" t="str">
            <v>ביגוד</v>
          </cell>
          <cell r="C3173">
            <v>0</v>
          </cell>
          <cell r="D3173">
            <v>0</v>
          </cell>
          <cell r="E3173">
            <v>0</v>
          </cell>
          <cell r="F3173">
            <v>0</v>
          </cell>
          <cell r="G3173">
            <v>0</v>
          </cell>
          <cell r="H3173">
            <v>0</v>
          </cell>
          <cell r="I3173">
            <v>0</v>
          </cell>
          <cell r="J3173">
            <v>0</v>
          </cell>
        </row>
        <row r="3174">
          <cell r="A3174">
            <v>1812330126</v>
          </cell>
          <cell r="B3174" t="str">
            <v>דמי הבראה</v>
          </cell>
          <cell r="C3174">
            <v>0</v>
          </cell>
          <cell r="D3174">
            <v>0</v>
          </cell>
          <cell r="E3174">
            <v>0</v>
          </cell>
          <cell r="F3174">
            <v>0</v>
          </cell>
          <cell r="G3174">
            <v>0</v>
          </cell>
          <cell r="H3174">
            <v>0</v>
          </cell>
          <cell r="I3174">
            <v>0</v>
          </cell>
          <cell r="J3174">
            <v>0</v>
          </cell>
        </row>
        <row r="3175">
          <cell r="A3175">
            <v>1812330263</v>
          </cell>
          <cell r="B3175" t="str">
            <v>עובדי חברת מוסדות</v>
          </cell>
          <cell r="C3175">
            <v>0</v>
          </cell>
          <cell r="D3175">
            <v>0</v>
          </cell>
          <cell r="E3175">
            <v>0</v>
          </cell>
          <cell r="F3175">
            <v>0</v>
          </cell>
          <cell r="G3175">
            <v>0</v>
          </cell>
          <cell r="H3175">
            <v>0</v>
          </cell>
          <cell r="I3175">
            <v>0</v>
          </cell>
          <cell r="J3175">
            <v>0</v>
          </cell>
        </row>
        <row r="3176">
          <cell r="A3176">
            <v>1812330391</v>
          </cell>
          <cell r="B3176" t="str">
            <v>הפרשה לפנסיה</v>
          </cell>
          <cell r="C3176">
            <v>0</v>
          </cell>
          <cell r="D3176">
            <v>0</v>
          </cell>
          <cell r="E3176">
            <v>0</v>
          </cell>
          <cell r="F3176">
            <v>0</v>
          </cell>
          <cell r="G3176">
            <v>0</v>
          </cell>
          <cell r="H3176">
            <v>0</v>
          </cell>
          <cell r="I3176">
            <v>0</v>
          </cell>
          <cell r="J3176">
            <v>0</v>
          </cell>
        </row>
        <row r="3177">
          <cell r="A3177">
            <v>1812330763</v>
          </cell>
          <cell r="B3177" t="str">
            <v>עובדי חברת מוסדות</v>
          </cell>
          <cell r="C3177">
            <v>0</v>
          </cell>
          <cell r="D3177">
            <v>0</v>
          </cell>
          <cell r="E3177">
            <v>0</v>
          </cell>
          <cell r="F3177">
            <v>0</v>
          </cell>
          <cell r="G3177">
            <v>0</v>
          </cell>
          <cell r="H3177">
            <v>0</v>
          </cell>
          <cell r="I3177">
            <v>0</v>
          </cell>
          <cell r="J3177">
            <v>0</v>
          </cell>
        </row>
        <row r="3178">
          <cell r="A3178">
            <v>1812330783</v>
          </cell>
          <cell r="B3178" t="str">
            <v>אוסישקין-מוזיאון</v>
          </cell>
          <cell r="C3178">
            <v>0</v>
          </cell>
          <cell r="D3178">
            <v>0</v>
          </cell>
          <cell r="E3178">
            <v>0</v>
          </cell>
          <cell r="F3178">
            <v>0</v>
          </cell>
          <cell r="G3178">
            <v>0</v>
          </cell>
          <cell r="H3178">
            <v>0</v>
          </cell>
          <cell r="I3178">
            <v>0</v>
          </cell>
          <cell r="J3178">
            <v>0</v>
          </cell>
        </row>
        <row r="3179">
          <cell r="A3179">
            <v>1812330870</v>
          </cell>
          <cell r="B3179" t="str">
            <v>אוסישקין-הפעלה</v>
          </cell>
          <cell r="C3179">
            <v>0</v>
          </cell>
          <cell r="D3179">
            <v>0</v>
          </cell>
          <cell r="E3179">
            <v>0</v>
          </cell>
          <cell r="F3179">
            <v>0</v>
          </cell>
          <cell r="G3179">
            <v>0</v>
          </cell>
          <cell r="H3179">
            <v>0</v>
          </cell>
          <cell r="I3179">
            <v>0</v>
          </cell>
          <cell r="J3179">
            <v>0</v>
          </cell>
        </row>
        <row r="3180">
          <cell r="A3180">
            <v>1812330872</v>
          </cell>
          <cell r="B3180" t="str">
            <v>בגובה העיניים (הורים)</v>
          </cell>
          <cell r="C3180">
            <v>250000</v>
          </cell>
          <cell r="D3180">
            <v>243297.1</v>
          </cell>
          <cell r="E3180">
            <v>0</v>
          </cell>
          <cell r="F3180">
            <v>243297.1</v>
          </cell>
          <cell r="G3180">
            <v>6702.9</v>
          </cell>
          <cell r="H3180">
            <v>97.31</v>
          </cell>
          <cell r="I3180">
            <v>250000</v>
          </cell>
          <cell r="J3180">
            <v>243297.1</v>
          </cell>
        </row>
        <row r="3181">
          <cell r="A3181">
            <v>1812340263</v>
          </cell>
          <cell r="B3181" t="str">
            <v>עובדי חברת מוסדות</v>
          </cell>
          <cell r="C3181">
            <v>0</v>
          </cell>
          <cell r="D3181">
            <v>0</v>
          </cell>
          <cell r="E3181">
            <v>0</v>
          </cell>
          <cell r="F3181">
            <v>0</v>
          </cell>
          <cell r="G3181">
            <v>0</v>
          </cell>
          <cell r="H3181">
            <v>0</v>
          </cell>
          <cell r="I3181">
            <v>0</v>
          </cell>
          <cell r="J3181">
            <v>0</v>
          </cell>
        </row>
        <row r="3182">
          <cell r="A3182">
            <v>1812340391</v>
          </cell>
          <cell r="B3182" t="str">
            <v>הפרשה לפנסיה</v>
          </cell>
          <cell r="C3182">
            <v>0</v>
          </cell>
          <cell r="D3182">
            <v>0</v>
          </cell>
          <cell r="E3182">
            <v>0</v>
          </cell>
          <cell r="F3182">
            <v>0</v>
          </cell>
          <cell r="G3182">
            <v>0</v>
          </cell>
          <cell r="H3182">
            <v>0</v>
          </cell>
          <cell r="I3182">
            <v>0</v>
          </cell>
          <cell r="J3182">
            <v>0</v>
          </cell>
        </row>
        <row r="3183">
          <cell r="A3183">
            <v>1812340763</v>
          </cell>
          <cell r="B3183" t="str">
            <v>עובדי חברת מוסדות</v>
          </cell>
          <cell r="C3183">
            <v>0</v>
          </cell>
          <cell r="D3183">
            <v>0</v>
          </cell>
          <cell r="E3183">
            <v>0</v>
          </cell>
          <cell r="F3183">
            <v>0</v>
          </cell>
          <cell r="G3183">
            <v>0</v>
          </cell>
          <cell r="H3183">
            <v>0</v>
          </cell>
          <cell r="I3183">
            <v>0</v>
          </cell>
          <cell r="J3183">
            <v>0</v>
          </cell>
        </row>
        <row r="3184">
          <cell r="A3184">
            <v>1812340786</v>
          </cell>
          <cell r="B3184" t="str">
            <v>חווידע-בילוי ובדור</v>
          </cell>
          <cell r="C3184">
            <v>0</v>
          </cell>
          <cell r="D3184">
            <v>0</v>
          </cell>
          <cell r="E3184">
            <v>0</v>
          </cell>
          <cell r="F3184">
            <v>0</v>
          </cell>
          <cell r="G3184">
            <v>0</v>
          </cell>
          <cell r="H3184">
            <v>0</v>
          </cell>
          <cell r="I3184">
            <v>0</v>
          </cell>
          <cell r="J3184">
            <v>0</v>
          </cell>
        </row>
        <row r="3185">
          <cell r="A3185">
            <v>1812350110</v>
          </cell>
          <cell r="B3185" t="str">
            <v>השכר הקובע-תקציבית</v>
          </cell>
          <cell r="C3185">
            <v>0</v>
          </cell>
          <cell r="D3185">
            <v>0</v>
          </cell>
          <cell r="E3185">
            <v>0</v>
          </cell>
          <cell r="F3185">
            <v>0</v>
          </cell>
          <cell r="G3185">
            <v>0</v>
          </cell>
          <cell r="H3185">
            <v>0</v>
          </cell>
          <cell r="I3185">
            <v>0</v>
          </cell>
          <cell r="J3185">
            <v>0</v>
          </cell>
        </row>
        <row r="3186">
          <cell r="A3186">
            <v>1812350263</v>
          </cell>
          <cell r="B3186" t="str">
            <v>עובדי חברת מוסדות</v>
          </cell>
          <cell r="C3186">
            <v>0</v>
          </cell>
          <cell r="D3186">
            <v>0</v>
          </cell>
          <cell r="E3186">
            <v>0</v>
          </cell>
          <cell r="F3186">
            <v>0</v>
          </cell>
          <cell r="G3186">
            <v>0</v>
          </cell>
          <cell r="H3186">
            <v>0</v>
          </cell>
          <cell r="I3186">
            <v>0</v>
          </cell>
          <cell r="J3186">
            <v>0</v>
          </cell>
        </row>
        <row r="3187">
          <cell r="A3187">
            <v>1812350391</v>
          </cell>
          <cell r="B3187" t="str">
            <v>הפרשה לפנסיה</v>
          </cell>
          <cell r="C3187">
            <v>0</v>
          </cell>
          <cell r="D3187">
            <v>0</v>
          </cell>
          <cell r="E3187">
            <v>0</v>
          </cell>
          <cell r="F3187">
            <v>0</v>
          </cell>
          <cell r="G3187">
            <v>0</v>
          </cell>
          <cell r="H3187">
            <v>0</v>
          </cell>
          <cell r="I3187">
            <v>0</v>
          </cell>
          <cell r="J3187">
            <v>0</v>
          </cell>
        </row>
        <row r="3188">
          <cell r="A3188">
            <v>1812350763</v>
          </cell>
          <cell r="B3188" t="str">
            <v>עובדי חברת מוסדות</v>
          </cell>
          <cell r="C3188">
            <v>0</v>
          </cell>
          <cell r="D3188">
            <v>0</v>
          </cell>
          <cell r="E3188">
            <v>0</v>
          </cell>
          <cell r="F3188">
            <v>0</v>
          </cell>
          <cell r="G3188">
            <v>0</v>
          </cell>
          <cell r="H3188">
            <v>0</v>
          </cell>
          <cell r="I3188">
            <v>0</v>
          </cell>
          <cell r="J3188">
            <v>0</v>
          </cell>
        </row>
        <row r="3189">
          <cell r="A3189">
            <v>1812350764</v>
          </cell>
          <cell r="B3189" t="str">
            <v>הדרכה אשכול</v>
          </cell>
          <cell r="C3189">
            <v>0</v>
          </cell>
          <cell r="D3189">
            <v>0</v>
          </cell>
          <cell r="E3189">
            <v>0</v>
          </cell>
          <cell r="F3189">
            <v>0</v>
          </cell>
          <cell r="G3189">
            <v>0</v>
          </cell>
          <cell r="H3189">
            <v>0</v>
          </cell>
          <cell r="I3189">
            <v>0</v>
          </cell>
          <cell r="J3189">
            <v>0</v>
          </cell>
        </row>
        <row r="3190">
          <cell r="A3190">
            <v>1812350781</v>
          </cell>
          <cell r="B3190" t="str">
            <v>הדרכה אשכול</v>
          </cell>
          <cell r="C3190">
            <v>0</v>
          </cell>
          <cell r="D3190">
            <v>0</v>
          </cell>
          <cell r="E3190">
            <v>0</v>
          </cell>
          <cell r="F3190">
            <v>0</v>
          </cell>
          <cell r="G3190">
            <v>0</v>
          </cell>
          <cell r="H3190">
            <v>0</v>
          </cell>
          <cell r="I3190">
            <v>0</v>
          </cell>
          <cell r="J3190">
            <v>0</v>
          </cell>
        </row>
        <row r="3191">
          <cell r="A3191">
            <v>1812350782</v>
          </cell>
          <cell r="B3191" t="str">
            <v>פעולות אשכול</v>
          </cell>
          <cell r="C3191">
            <v>0</v>
          </cell>
          <cell r="D3191">
            <v>0</v>
          </cell>
          <cell r="E3191">
            <v>0</v>
          </cell>
          <cell r="F3191">
            <v>0</v>
          </cell>
          <cell r="G3191">
            <v>0</v>
          </cell>
          <cell r="H3191">
            <v>0</v>
          </cell>
          <cell r="I3191">
            <v>0</v>
          </cell>
          <cell r="J3191">
            <v>0</v>
          </cell>
        </row>
        <row r="3192">
          <cell r="A3192">
            <v>1812360210</v>
          </cell>
          <cell r="B3192" t="str">
            <v>השכר הקובע</v>
          </cell>
          <cell r="C3192">
            <v>0</v>
          </cell>
          <cell r="D3192">
            <v>0</v>
          </cell>
          <cell r="E3192">
            <v>0</v>
          </cell>
          <cell r="F3192">
            <v>0</v>
          </cell>
          <cell r="G3192">
            <v>0</v>
          </cell>
          <cell r="H3192">
            <v>0</v>
          </cell>
          <cell r="I3192">
            <v>0</v>
          </cell>
          <cell r="J3192">
            <v>0</v>
          </cell>
        </row>
        <row r="3193">
          <cell r="A3193">
            <v>1812360263</v>
          </cell>
          <cell r="B3193" t="str">
            <v>עובדי חברת מוסדות</v>
          </cell>
          <cell r="C3193">
            <v>0</v>
          </cell>
          <cell r="D3193">
            <v>0</v>
          </cell>
          <cell r="E3193">
            <v>0</v>
          </cell>
          <cell r="F3193">
            <v>0</v>
          </cell>
          <cell r="G3193">
            <v>0</v>
          </cell>
          <cell r="H3193">
            <v>0</v>
          </cell>
          <cell r="I3193">
            <v>0</v>
          </cell>
          <cell r="J3193">
            <v>0</v>
          </cell>
        </row>
        <row r="3194">
          <cell r="A3194">
            <v>1812360763</v>
          </cell>
          <cell r="B3194" t="str">
            <v>עובדי חברת מוסדות</v>
          </cell>
          <cell r="C3194">
            <v>0</v>
          </cell>
          <cell r="D3194">
            <v>0</v>
          </cell>
          <cell r="E3194">
            <v>0</v>
          </cell>
          <cell r="F3194">
            <v>0</v>
          </cell>
          <cell r="G3194">
            <v>0</v>
          </cell>
          <cell r="H3194">
            <v>0</v>
          </cell>
          <cell r="I3194">
            <v>0</v>
          </cell>
          <cell r="J3194">
            <v>0</v>
          </cell>
        </row>
        <row r="3195">
          <cell r="A3195">
            <v>1812360785</v>
          </cell>
          <cell r="B3195" t="str">
            <v>ריתמ' בילוי ובדור</v>
          </cell>
          <cell r="C3195">
            <v>0</v>
          </cell>
          <cell r="D3195">
            <v>0</v>
          </cell>
          <cell r="E3195">
            <v>0</v>
          </cell>
          <cell r="F3195">
            <v>0</v>
          </cell>
          <cell r="G3195">
            <v>0</v>
          </cell>
          <cell r="H3195">
            <v>0</v>
          </cell>
          <cell r="I3195">
            <v>0</v>
          </cell>
          <cell r="J3195">
            <v>0</v>
          </cell>
        </row>
        <row r="3196">
          <cell r="A3196">
            <v>1812360872</v>
          </cell>
          <cell r="B3196" t="str">
            <v>ריתמוסיקה (הורים)</v>
          </cell>
          <cell r="C3196">
            <v>3500000</v>
          </cell>
          <cell r="D3196">
            <v>4485351.07</v>
          </cell>
          <cell r="E3196">
            <v>0</v>
          </cell>
          <cell r="F3196">
            <v>4485351.07</v>
          </cell>
          <cell r="G3196">
            <v>-985351.07</v>
          </cell>
          <cell r="H3196">
            <v>128.15</v>
          </cell>
          <cell r="I3196">
            <v>3500000</v>
          </cell>
          <cell r="J3196">
            <v>4485351.07</v>
          </cell>
        </row>
        <row r="3197">
          <cell r="A3197">
            <v>1812370782</v>
          </cell>
          <cell r="B3197" t="str">
            <v>תיאטרון בובות</v>
          </cell>
          <cell r="C3197">
            <v>0</v>
          </cell>
          <cell r="D3197">
            <v>0</v>
          </cell>
          <cell r="E3197">
            <v>0</v>
          </cell>
          <cell r="F3197">
            <v>0</v>
          </cell>
          <cell r="G3197">
            <v>0</v>
          </cell>
          <cell r="H3197">
            <v>0</v>
          </cell>
          <cell r="I3197">
            <v>0</v>
          </cell>
          <cell r="J3197">
            <v>0</v>
          </cell>
        </row>
        <row r="3198">
          <cell r="A3198">
            <v>1812370870</v>
          </cell>
          <cell r="B3198" t="str">
            <v>תיאטרון בובות</v>
          </cell>
          <cell r="C3198">
            <v>193300</v>
          </cell>
          <cell r="D3198">
            <v>193300</v>
          </cell>
          <cell r="E3198">
            <v>0</v>
          </cell>
          <cell r="F3198">
            <v>193300</v>
          </cell>
          <cell r="G3198">
            <v>0</v>
          </cell>
          <cell r="H3198">
            <v>100</v>
          </cell>
          <cell r="I3198">
            <v>193300</v>
          </cell>
          <cell r="J3198">
            <v>193300</v>
          </cell>
        </row>
        <row r="3199">
          <cell r="A3199">
            <v>1812370871</v>
          </cell>
          <cell r="B3199" t="str">
            <v>תיאט' בובות-הכ' מש</v>
          </cell>
          <cell r="C3199">
            <v>0</v>
          </cell>
          <cell r="D3199">
            <v>0</v>
          </cell>
          <cell r="E3199">
            <v>0</v>
          </cell>
          <cell r="F3199">
            <v>0</v>
          </cell>
          <cell r="G3199">
            <v>0</v>
          </cell>
          <cell r="H3199">
            <v>0</v>
          </cell>
          <cell r="I3199">
            <v>0</v>
          </cell>
          <cell r="J3199">
            <v>0</v>
          </cell>
        </row>
        <row r="3200">
          <cell r="A3200">
            <v>1812370872</v>
          </cell>
          <cell r="B3200" t="str">
            <v>תיאטרון בובות (הורים)</v>
          </cell>
          <cell r="C3200">
            <v>250000</v>
          </cell>
          <cell r="D3200">
            <v>239326.78</v>
          </cell>
          <cell r="E3200">
            <v>0</v>
          </cell>
          <cell r="F3200">
            <v>239326.78</v>
          </cell>
          <cell r="G3200">
            <v>10673.22</v>
          </cell>
          <cell r="H3200">
            <v>95.73</v>
          </cell>
          <cell r="I3200">
            <v>250000</v>
          </cell>
          <cell r="J3200">
            <v>239326.78</v>
          </cell>
        </row>
        <row r="3201">
          <cell r="A3201">
            <v>1812500110</v>
          </cell>
          <cell r="B3201" t="str">
            <v>השכר הקובע-תקציבית</v>
          </cell>
          <cell r="C3201">
            <v>0</v>
          </cell>
          <cell r="D3201">
            <v>0</v>
          </cell>
          <cell r="E3201">
            <v>0</v>
          </cell>
          <cell r="F3201">
            <v>0</v>
          </cell>
          <cell r="G3201">
            <v>0</v>
          </cell>
          <cell r="H3201">
            <v>0</v>
          </cell>
          <cell r="I3201">
            <v>0</v>
          </cell>
          <cell r="J3201">
            <v>0</v>
          </cell>
        </row>
        <row r="3202">
          <cell r="A3202">
            <v>1812500119</v>
          </cell>
          <cell r="B3202" t="str">
            <v>השכר הקובע-צוברת</v>
          </cell>
          <cell r="C3202">
            <v>0</v>
          </cell>
          <cell r="D3202">
            <v>0</v>
          </cell>
          <cell r="E3202">
            <v>0</v>
          </cell>
          <cell r="F3202">
            <v>0</v>
          </cell>
          <cell r="G3202">
            <v>0</v>
          </cell>
          <cell r="H3202">
            <v>0</v>
          </cell>
          <cell r="I3202">
            <v>0</v>
          </cell>
          <cell r="J3202">
            <v>0</v>
          </cell>
        </row>
        <row r="3203">
          <cell r="A3203">
            <v>1812500122</v>
          </cell>
          <cell r="B3203" t="str">
            <v>ביגוד</v>
          </cell>
          <cell r="C3203">
            <v>0</v>
          </cell>
          <cell r="D3203">
            <v>0</v>
          </cell>
          <cell r="E3203">
            <v>0</v>
          </cell>
          <cell r="F3203">
            <v>0</v>
          </cell>
          <cell r="G3203">
            <v>0</v>
          </cell>
          <cell r="H3203">
            <v>0</v>
          </cell>
          <cell r="I3203">
            <v>0</v>
          </cell>
          <cell r="J3203">
            <v>0</v>
          </cell>
        </row>
        <row r="3204">
          <cell r="A3204">
            <v>1812500126</v>
          </cell>
          <cell r="B3204" t="str">
            <v>דמי הבראה</v>
          </cell>
          <cell r="C3204">
            <v>0</v>
          </cell>
          <cell r="D3204">
            <v>0</v>
          </cell>
          <cell r="E3204">
            <v>0</v>
          </cell>
          <cell r="F3204">
            <v>0</v>
          </cell>
          <cell r="G3204">
            <v>0</v>
          </cell>
          <cell r="H3204">
            <v>0</v>
          </cell>
          <cell r="I3204">
            <v>0</v>
          </cell>
          <cell r="J3204">
            <v>0</v>
          </cell>
        </row>
        <row r="3205">
          <cell r="A3205">
            <v>1812500264</v>
          </cell>
          <cell r="B3205" t="str">
            <v>יול"א חברת מוסדות</v>
          </cell>
          <cell r="C3205">
            <v>0</v>
          </cell>
          <cell r="D3205">
            <v>0</v>
          </cell>
          <cell r="E3205">
            <v>0</v>
          </cell>
          <cell r="F3205">
            <v>0</v>
          </cell>
          <cell r="G3205">
            <v>0</v>
          </cell>
          <cell r="H3205">
            <v>0</v>
          </cell>
          <cell r="I3205">
            <v>0</v>
          </cell>
          <cell r="J3205">
            <v>0</v>
          </cell>
        </row>
        <row r="3206">
          <cell r="A3206">
            <v>1812500391</v>
          </cell>
          <cell r="B3206" t="str">
            <v>הפרשה לפנסיה</v>
          </cell>
          <cell r="C3206">
            <v>0</v>
          </cell>
          <cell r="D3206">
            <v>0</v>
          </cell>
          <cell r="E3206">
            <v>0</v>
          </cell>
          <cell r="F3206">
            <v>0</v>
          </cell>
          <cell r="G3206">
            <v>0</v>
          </cell>
          <cell r="H3206">
            <v>0</v>
          </cell>
          <cell r="I3206">
            <v>0</v>
          </cell>
          <cell r="J3206">
            <v>0</v>
          </cell>
        </row>
        <row r="3207">
          <cell r="A3207">
            <v>1812500723</v>
          </cell>
          <cell r="B3207" t="str">
            <v>חומרי עבודה</v>
          </cell>
          <cell r="C3207">
            <v>0</v>
          </cell>
          <cell r="D3207">
            <v>0</v>
          </cell>
          <cell r="E3207">
            <v>0</v>
          </cell>
          <cell r="F3207">
            <v>0</v>
          </cell>
          <cell r="G3207">
            <v>0</v>
          </cell>
          <cell r="H3207">
            <v>0</v>
          </cell>
          <cell r="I3207">
            <v>0</v>
          </cell>
          <cell r="J3207">
            <v>0</v>
          </cell>
        </row>
        <row r="3208">
          <cell r="A3208">
            <v>1812500724</v>
          </cell>
          <cell r="B3208" t="str">
            <v>מזון ליום לימ'ארוך</v>
          </cell>
          <cell r="C3208">
            <v>0</v>
          </cell>
          <cell r="D3208">
            <v>0</v>
          </cell>
          <cell r="E3208">
            <v>0</v>
          </cell>
          <cell r="F3208">
            <v>0</v>
          </cell>
          <cell r="G3208">
            <v>0</v>
          </cell>
          <cell r="H3208">
            <v>0</v>
          </cell>
          <cell r="I3208">
            <v>0</v>
          </cell>
          <cell r="J3208">
            <v>0</v>
          </cell>
        </row>
        <row r="3209">
          <cell r="A3209">
            <v>1812500744</v>
          </cell>
          <cell r="B3209" t="str">
            <v>ביגוד קייטנה</v>
          </cell>
          <cell r="C3209">
            <v>0</v>
          </cell>
          <cell r="D3209">
            <v>0</v>
          </cell>
          <cell r="E3209">
            <v>0</v>
          </cell>
          <cell r="F3209">
            <v>0</v>
          </cell>
          <cell r="G3209">
            <v>0</v>
          </cell>
          <cell r="H3209">
            <v>0</v>
          </cell>
          <cell r="I3209">
            <v>0</v>
          </cell>
          <cell r="J3209">
            <v>0</v>
          </cell>
        </row>
        <row r="3210">
          <cell r="A3210">
            <v>1812500755</v>
          </cell>
          <cell r="B3210" t="str">
            <v>עוזרות לגננות-קבלן</v>
          </cell>
          <cell r="C3210">
            <v>0</v>
          </cell>
          <cell r="D3210">
            <v>0</v>
          </cell>
          <cell r="E3210">
            <v>0</v>
          </cell>
          <cell r="F3210">
            <v>0</v>
          </cell>
          <cell r="G3210">
            <v>0</v>
          </cell>
          <cell r="H3210">
            <v>0</v>
          </cell>
          <cell r="I3210">
            <v>0</v>
          </cell>
          <cell r="J3210">
            <v>0</v>
          </cell>
        </row>
        <row r="3211">
          <cell r="A3211">
            <v>1812500756</v>
          </cell>
          <cell r="B3211" t="str">
            <v>שמירה-קיטנות יול"א</v>
          </cell>
          <cell r="C3211">
            <v>0</v>
          </cell>
          <cell r="D3211">
            <v>0</v>
          </cell>
          <cell r="E3211">
            <v>0</v>
          </cell>
          <cell r="F3211">
            <v>0</v>
          </cell>
          <cell r="G3211">
            <v>0</v>
          </cell>
          <cell r="H3211">
            <v>0</v>
          </cell>
          <cell r="I3211">
            <v>0</v>
          </cell>
          <cell r="J3211">
            <v>0</v>
          </cell>
        </row>
        <row r="3212">
          <cell r="A3212">
            <v>1812500761</v>
          </cell>
          <cell r="B3212" t="str">
            <v>גביה מהורים-ניצנים</v>
          </cell>
          <cell r="C3212">
            <v>0</v>
          </cell>
          <cell r="D3212">
            <v>0</v>
          </cell>
          <cell r="E3212">
            <v>0</v>
          </cell>
          <cell r="F3212">
            <v>0</v>
          </cell>
          <cell r="G3212">
            <v>0</v>
          </cell>
          <cell r="H3212">
            <v>0</v>
          </cell>
          <cell r="I3212">
            <v>0</v>
          </cell>
          <cell r="J3212">
            <v>0</v>
          </cell>
        </row>
        <row r="3213">
          <cell r="A3213">
            <v>1812500764</v>
          </cell>
          <cell r="B3213" t="str">
            <v>יול"א-חברת מוסדות</v>
          </cell>
          <cell r="C3213">
            <v>0</v>
          </cell>
          <cell r="D3213">
            <v>0</v>
          </cell>
          <cell r="E3213">
            <v>0</v>
          </cell>
          <cell r="F3213">
            <v>0</v>
          </cell>
          <cell r="G3213">
            <v>0</v>
          </cell>
          <cell r="H3213">
            <v>0</v>
          </cell>
          <cell r="I3213">
            <v>0</v>
          </cell>
          <cell r="J3213">
            <v>0</v>
          </cell>
        </row>
        <row r="3214">
          <cell r="A3214">
            <v>1812500780</v>
          </cell>
          <cell r="B3214" t="str">
            <v>תקורה</v>
          </cell>
          <cell r="C3214">
            <v>0</v>
          </cell>
          <cell r="D3214">
            <v>0</v>
          </cell>
          <cell r="E3214">
            <v>0</v>
          </cell>
          <cell r="F3214">
            <v>0</v>
          </cell>
          <cell r="G3214">
            <v>0</v>
          </cell>
          <cell r="H3214">
            <v>0</v>
          </cell>
          <cell r="I3214">
            <v>0</v>
          </cell>
          <cell r="J3214">
            <v>0</v>
          </cell>
        </row>
        <row r="3215">
          <cell r="A3215">
            <v>1812500789</v>
          </cell>
          <cell r="B3215" t="str">
            <v>פעולות העשרה</v>
          </cell>
          <cell r="C3215">
            <v>0</v>
          </cell>
          <cell r="D3215">
            <v>0</v>
          </cell>
          <cell r="E3215">
            <v>0</v>
          </cell>
          <cell r="F3215">
            <v>0</v>
          </cell>
          <cell r="G3215">
            <v>0</v>
          </cell>
          <cell r="H3215">
            <v>0</v>
          </cell>
          <cell r="I3215">
            <v>0</v>
          </cell>
          <cell r="J3215">
            <v>0</v>
          </cell>
        </row>
        <row r="3216">
          <cell r="A3216">
            <v>1812500794</v>
          </cell>
          <cell r="B3216" t="str">
            <v>השתתפות בעזר 094</v>
          </cell>
          <cell r="C3216">
            <v>0</v>
          </cell>
          <cell r="D3216">
            <v>0</v>
          </cell>
          <cell r="E3216">
            <v>0</v>
          </cell>
          <cell r="F3216">
            <v>0</v>
          </cell>
          <cell r="G3216">
            <v>0</v>
          </cell>
          <cell r="H3216">
            <v>0</v>
          </cell>
          <cell r="I3216">
            <v>0</v>
          </cell>
          <cell r="J3216">
            <v>0</v>
          </cell>
        </row>
        <row r="3217">
          <cell r="A3217">
            <v>1812500871</v>
          </cell>
          <cell r="B3217" t="str">
            <v>צהרונים - פרוייקט ניצנים</v>
          </cell>
          <cell r="C3217">
            <v>0</v>
          </cell>
          <cell r="D3217">
            <v>0</v>
          </cell>
          <cell r="E3217">
            <v>0</v>
          </cell>
          <cell r="F3217">
            <v>0</v>
          </cell>
          <cell r="G3217">
            <v>0</v>
          </cell>
          <cell r="H3217">
            <v>0</v>
          </cell>
          <cell r="I3217">
            <v>0</v>
          </cell>
          <cell r="J3217">
            <v>0</v>
          </cell>
        </row>
        <row r="3218">
          <cell r="A3218">
            <v>1812500872</v>
          </cell>
          <cell r="B3218" t="str">
            <v>יול"א בגנים (הורים)</v>
          </cell>
          <cell r="C3218">
            <v>0</v>
          </cell>
          <cell r="D3218">
            <v>0</v>
          </cell>
          <cell r="E3218">
            <v>0</v>
          </cell>
          <cell r="F3218">
            <v>0</v>
          </cell>
          <cell r="G3218">
            <v>0</v>
          </cell>
          <cell r="H3218">
            <v>0</v>
          </cell>
          <cell r="I3218">
            <v>0</v>
          </cell>
          <cell r="J3218">
            <v>0</v>
          </cell>
        </row>
        <row r="3219">
          <cell r="A3219">
            <v>1812800219</v>
          </cell>
          <cell r="B3219" t="str">
            <v>שכר קיטנות גני-ילד</v>
          </cell>
          <cell r="C3219">
            <v>0</v>
          </cell>
          <cell r="D3219">
            <v>0</v>
          </cell>
          <cell r="E3219">
            <v>0</v>
          </cell>
          <cell r="F3219">
            <v>0</v>
          </cell>
          <cell r="G3219">
            <v>0</v>
          </cell>
          <cell r="H3219">
            <v>0</v>
          </cell>
          <cell r="I3219">
            <v>0</v>
          </cell>
          <cell r="J3219">
            <v>0</v>
          </cell>
        </row>
        <row r="3220">
          <cell r="A3220">
            <v>1812800263</v>
          </cell>
          <cell r="B3220" t="str">
            <v>עובדי מינהלה</v>
          </cell>
          <cell r="C3220">
            <v>0</v>
          </cell>
          <cell r="D3220">
            <v>0</v>
          </cell>
          <cell r="E3220">
            <v>0</v>
          </cell>
          <cell r="F3220">
            <v>0</v>
          </cell>
          <cell r="G3220">
            <v>0</v>
          </cell>
          <cell r="H3220">
            <v>0</v>
          </cell>
          <cell r="I3220">
            <v>0</v>
          </cell>
          <cell r="J3220">
            <v>0</v>
          </cell>
        </row>
        <row r="3221">
          <cell r="A3221">
            <v>1812800550</v>
          </cell>
          <cell r="B3221" t="str">
            <v>פירסומים</v>
          </cell>
          <cell r="C3221">
            <v>0</v>
          </cell>
          <cell r="D3221">
            <v>0</v>
          </cell>
          <cell r="E3221">
            <v>0</v>
          </cell>
          <cell r="F3221">
            <v>0</v>
          </cell>
          <cell r="G3221">
            <v>0</v>
          </cell>
          <cell r="H3221">
            <v>0</v>
          </cell>
          <cell r="I3221">
            <v>0</v>
          </cell>
          <cell r="J3221">
            <v>0</v>
          </cell>
        </row>
        <row r="3222">
          <cell r="A3222">
            <v>1812800722</v>
          </cell>
          <cell r="B3222" t="str">
            <v>חמרים-תחזוקה עצמית</v>
          </cell>
          <cell r="C3222">
            <v>0</v>
          </cell>
          <cell r="D3222">
            <v>0</v>
          </cell>
          <cell r="E3222">
            <v>0</v>
          </cell>
          <cell r="F3222">
            <v>0</v>
          </cell>
          <cell r="G3222">
            <v>0</v>
          </cell>
          <cell r="H3222">
            <v>0</v>
          </cell>
          <cell r="I3222">
            <v>0</v>
          </cell>
          <cell r="J3222">
            <v>0</v>
          </cell>
        </row>
        <row r="3223">
          <cell r="A3223">
            <v>1812800723</v>
          </cell>
          <cell r="B3223" t="str">
            <v>מזון</v>
          </cell>
          <cell r="C3223">
            <v>0</v>
          </cell>
          <cell r="D3223">
            <v>0</v>
          </cell>
          <cell r="E3223">
            <v>0</v>
          </cell>
          <cell r="F3223">
            <v>0</v>
          </cell>
          <cell r="G3223">
            <v>0</v>
          </cell>
          <cell r="H3223">
            <v>0</v>
          </cell>
          <cell r="I3223">
            <v>0</v>
          </cell>
          <cell r="J3223">
            <v>0</v>
          </cell>
        </row>
        <row r="3224">
          <cell r="A3224">
            <v>1812800744</v>
          </cell>
          <cell r="B3224" t="str">
            <v>תלבושות</v>
          </cell>
          <cell r="C3224">
            <v>0</v>
          </cell>
          <cell r="D3224">
            <v>0</v>
          </cell>
          <cell r="E3224">
            <v>0</v>
          </cell>
          <cell r="F3224">
            <v>0</v>
          </cell>
          <cell r="G3224">
            <v>0</v>
          </cell>
          <cell r="H3224">
            <v>0</v>
          </cell>
          <cell r="I3224">
            <v>0</v>
          </cell>
          <cell r="J3224">
            <v>0</v>
          </cell>
        </row>
        <row r="3225">
          <cell r="A3225">
            <v>1812800763</v>
          </cell>
          <cell r="B3225" t="str">
            <v>עובדי מינהלה</v>
          </cell>
          <cell r="C3225">
            <v>0</v>
          </cell>
          <cell r="D3225">
            <v>0</v>
          </cell>
          <cell r="E3225">
            <v>0</v>
          </cell>
          <cell r="F3225">
            <v>0</v>
          </cell>
          <cell r="G3225">
            <v>0</v>
          </cell>
          <cell r="H3225">
            <v>0</v>
          </cell>
          <cell r="I3225">
            <v>0</v>
          </cell>
          <cell r="J3225">
            <v>0</v>
          </cell>
        </row>
        <row r="3226">
          <cell r="A3226">
            <v>1812800781</v>
          </cell>
          <cell r="B3226" t="str">
            <v>ארועים</v>
          </cell>
          <cell r="C3226">
            <v>0</v>
          </cell>
          <cell r="D3226">
            <v>0</v>
          </cell>
          <cell r="E3226">
            <v>0</v>
          </cell>
          <cell r="F3226">
            <v>0</v>
          </cell>
          <cell r="G3226">
            <v>0</v>
          </cell>
          <cell r="H3226">
            <v>0</v>
          </cell>
          <cell r="I3226">
            <v>0</v>
          </cell>
          <cell r="J3226">
            <v>0</v>
          </cell>
        </row>
        <row r="3227">
          <cell r="A3227">
            <v>1813200110</v>
          </cell>
          <cell r="B3227" t="str">
            <v>השכר הקובע-תקציבית</v>
          </cell>
          <cell r="C3227">
            <v>1625555</v>
          </cell>
          <cell r="D3227">
            <v>999197.29</v>
          </cell>
          <cell r="E3227">
            <v>0</v>
          </cell>
          <cell r="F3227">
            <v>999197.29</v>
          </cell>
          <cell r="G3227">
            <v>626357.71</v>
          </cell>
          <cell r="H3227">
            <v>61.46</v>
          </cell>
          <cell r="I3227">
            <v>1625555</v>
          </cell>
          <cell r="J3227">
            <v>999197.29</v>
          </cell>
        </row>
        <row r="3228">
          <cell r="A3228">
            <v>1813200119</v>
          </cell>
          <cell r="B3228" t="str">
            <v>השכר הקובע-צוברת</v>
          </cell>
          <cell r="C3228">
            <v>8739200</v>
          </cell>
          <cell r="D3228">
            <v>6525749.25</v>
          </cell>
          <cell r="E3228">
            <v>223769.65</v>
          </cell>
          <cell r="F3228">
            <v>6749518.9000000004</v>
          </cell>
          <cell r="G3228">
            <v>1989681.1</v>
          </cell>
          <cell r="H3228">
            <v>77.23</v>
          </cell>
          <cell r="I3228">
            <v>8739200</v>
          </cell>
          <cell r="J3228">
            <v>6525749.25</v>
          </cell>
        </row>
        <row r="3229">
          <cell r="A3229">
            <v>1813200122</v>
          </cell>
          <cell r="B3229" t="str">
            <v>ביגוד</v>
          </cell>
          <cell r="C3229">
            <v>136200</v>
          </cell>
          <cell r="D3229">
            <v>109413.86</v>
          </cell>
          <cell r="E3229">
            <v>0</v>
          </cell>
          <cell r="F3229">
            <v>109413.86</v>
          </cell>
          <cell r="G3229">
            <v>26786.14</v>
          </cell>
          <cell r="H3229">
            <v>80.33</v>
          </cell>
          <cell r="I3229">
            <v>136200</v>
          </cell>
          <cell r="J3229">
            <v>109413.86</v>
          </cell>
        </row>
        <row r="3230">
          <cell r="A3230">
            <v>1813200126</v>
          </cell>
          <cell r="B3230" t="str">
            <v>דמי הבראה</v>
          </cell>
          <cell r="C3230">
            <v>282900</v>
          </cell>
          <cell r="D3230">
            <v>280412.61</v>
          </cell>
          <cell r="E3230">
            <v>0</v>
          </cell>
          <cell r="F3230">
            <v>280412.61</v>
          </cell>
          <cell r="G3230">
            <v>2487.39</v>
          </cell>
          <cell r="H3230">
            <v>99.12</v>
          </cell>
          <cell r="I3230">
            <v>282900</v>
          </cell>
          <cell r="J3230">
            <v>280412.61</v>
          </cell>
        </row>
        <row r="3231">
          <cell r="A3231">
            <v>1813200130</v>
          </cell>
          <cell r="B3231" t="str">
            <v>שעות נוספות</v>
          </cell>
          <cell r="C3231">
            <v>179200</v>
          </cell>
          <cell r="D3231">
            <v>118708.8</v>
          </cell>
          <cell r="E3231">
            <v>0</v>
          </cell>
          <cell r="F3231">
            <v>118708.8</v>
          </cell>
          <cell r="G3231">
            <v>60491.199999999997</v>
          </cell>
          <cell r="H3231">
            <v>66.239999999999995</v>
          </cell>
          <cell r="I3231">
            <v>179200</v>
          </cell>
          <cell r="J3231">
            <v>118708.8</v>
          </cell>
        </row>
        <row r="3232">
          <cell r="A3232">
            <v>1813200140</v>
          </cell>
          <cell r="B3232" t="str">
            <v>השתתפות באחזקת רכב</v>
          </cell>
          <cell r="C3232">
            <v>22900</v>
          </cell>
          <cell r="D3232">
            <v>32506.959999999999</v>
          </cell>
          <cell r="E3232">
            <v>0</v>
          </cell>
          <cell r="F3232">
            <v>32506.959999999999</v>
          </cell>
          <cell r="G3232">
            <v>-9606.9599999999991</v>
          </cell>
          <cell r="H3232">
            <v>141.94999999999999</v>
          </cell>
          <cell r="I3232">
            <v>22900</v>
          </cell>
          <cell r="J3232">
            <v>32506.959999999999</v>
          </cell>
        </row>
        <row r="3233">
          <cell r="A3233">
            <v>1813200210</v>
          </cell>
          <cell r="B3233" t="str">
            <v>השכר הקובע</v>
          </cell>
          <cell r="C3233">
            <v>0</v>
          </cell>
          <cell r="D3233">
            <v>0</v>
          </cell>
          <cell r="E3233">
            <v>0</v>
          </cell>
          <cell r="F3233">
            <v>0</v>
          </cell>
          <cell r="G3233">
            <v>0</v>
          </cell>
          <cell r="H3233">
            <v>0</v>
          </cell>
          <cell r="I3233">
            <v>0</v>
          </cell>
          <cell r="J3233">
            <v>0</v>
          </cell>
        </row>
        <row r="3234">
          <cell r="A3234">
            <v>1813200213</v>
          </cell>
          <cell r="B3234" t="str">
            <v>קבוצות טיפוליות</v>
          </cell>
          <cell r="C3234">
            <v>82000</v>
          </cell>
          <cell r="D3234">
            <v>81533.72</v>
          </cell>
          <cell r="E3234">
            <v>0</v>
          </cell>
          <cell r="F3234">
            <v>81533.72</v>
          </cell>
          <cell r="G3234">
            <v>466.28</v>
          </cell>
          <cell r="H3234">
            <v>99.43</v>
          </cell>
          <cell r="I3234">
            <v>82000</v>
          </cell>
          <cell r="J3234">
            <v>81533.72</v>
          </cell>
        </row>
        <row r="3235">
          <cell r="A3235">
            <v>1813200214</v>
          </cell>
          <cell r="B3235" t="str">
            <v>תל"ן דביר</v>
          </cell>
          <cell r="C3235">
            <v>0</v>
          </cell>
          <cell r="D3235">
            <v>0</v>
          </cell>
          <cell r="E3235">
            <v>0</v>
          </cell>
          <cell r="F3235">
            <v>0</v>
          </cell>
          <cell r="G3235">
            <v>0</v>
          </cell>
          <cell r="H3235">
            <v>0</v>
          </cell>
          <cell r="I3235">
            <v>0</v>
          </cell>
          <cell r="J3235">
            <v>0</v>
          </cell>
        </row>
        <row r="3236">
          <cell r="A3236">
            <v>1813200215</v>
          </cell>
          <cell r="B3236" t="str">
            <v>קייטנת קיץ בחטיבות ותיכוניים</v>
          </cell>
          <cell r="C3236">
            <v>0</v>
          </cell>
          <cell r="D3236">
            <v>0</v>
          </cell>
          <cell r="E3236">
            <v>0</v>
          </cell>
          <cell r="F3236">
            <v>0</v>
          </cell>
          <cell r="G3236">
            <v>0</v>
          </cell>
          <cell r="H3236">
            <v>0</v>
          </cell>
          <cell r="I3236">
            <v>0</v>
          </cell>
          <cell r="J3236">
            <v>0</v>
          </cell>
        </row>
        <row r="3237">
          <cell r="A3237">
            <v>1813200255</v>
          </cell>
          <cell r="B3237" t="str">
            <v>מ"מ מזכירה ושרתים</v>
          </cell>
          <cell r="C3237">
            <v>90000</v>
          </cell>
          <cell r="D3237">
            <v>85909.14</v>
          </cell>
          <cell r="E3237">
            <v>0</v>
          </cell>
          <cell r="F3237">
            <v>85909.14</v>
          </cell>
          <cell r="G3237">
            <v>4090.86</v>
          </cell>
          <cell r="H3237">
            <v>95.45</v>
          </cell>
          <cell r="I3237">
            <v>90000</v>
          </cell>
          <cell r="J3237">
            <v>85909.14</v>
          </cell>
        </row>
        <row r="3238">
          <cell r="A3238">
            <v>1813200257</v>
          </cell>
          <cell r="B3238" t="str">
            <v>שרתים ו'-ח' כלכלית</v>
          </cell>
          <cell r="C3238">
            <v>0</v>
          </cell>
          <cell r="D3238">
            <v>0</v>
          </cell>
          <cell r="E3238">
            <v>0</v>
          </cell>
          <cell r="F3238">
            <v>0</v>
          </cell>
          <cell r="G3238">
            <v>0</v>
          </cell>
          <cell r="H3238">
            <v>0</v>
          </cell>
          <cell r="I3238">
            <v>0</v>
          </cell>
          <cell r="J3238">
            <v>0</v>
          </cell>
        </row>
        <row r="3239">
          <cell r="A3239">
            <v>1813200263</v>
          </cell>
          <cell r="B3239" t="str">
            <v>עובדי חב' מוסדות</v>
          </cell>
          <cell r="C3239">
            <v>250000</v>
          </cell>
          <cell r="D3239">
            <v>222004.01</v>
          </cell>
          <cell r="E3239">
            <v>0</v>
          </cell>
          <cell r="F3239">
            <v>222004.01</v>
          </cell>
          <cell r="G3239">
            <v>27995.99</v>
          </cell>
          <cell r="H3239">
            <v>88.8</v>
          </cell>
          <cell r="I3239">
            <v>250000</v>
          </cell>
          <cell r="J3239">
            <v>222004.01</v>
          </cell>
        </row>
        <row r="3240">
          <cell r="A3240">
            <v>1813200264</v>
          </cell>
          <cell r="B3240" t="str">
            <v>סייעות-מוסדות+חברה</v>
          </cell>
          <cell r="C3240">
            <v>0</v>
          </cell>
          <cell r="D3240">
            <v>0</v>
          </cell>
          <cell r="E3240">
            <v>0</v>
          </cell>
          <cell r="F3240">
            <v>0</v>
          </cell>
          <cell r="G3240">
            <v>0</v>
          </cell>
          <cell r="H3240">
            <v>0</v>
          </cell>
          <cell r="I3240">
            <v>0</v>
          </cell>
          <cell r="J3240">
            <v>0</v>
          </cell>
        </row>
        <row r="3241">
          <cell r="A3241">
            <v>1813200391</v>
          </cell>
          <cell r="B3241" t="str">
            <v>הפרשה לפנסיה</v>
          </cell>
          <cell r="C3241">
            <v>0</v>
          </cell>
          <cell r="D3241">
            <v>0</v>
          </cell>
          <cell r="E3241">
            <v>0</v>
          </cell>
          <cell r="F3241">
            <v>0</v>
          </cell>
          <cell r="G3241">
            <v>0</v>
          </cell>
          <cell r="H3241">
            <v>0</v>
          </cell>
          <cell r="I3241">
            <v>0</v>
          </cell>
          <cell r="J3241">
            <v>0</v>
          </cell>
        </row>
        <row r="3242">
          <cell r="A3242">
            <v>1813200411</v>
          </cell>
          <cell r="B3242" t="str">
            <v>שכירת אולמות</v>
          </cell>
          <cell r="C3242">
            <v>3150</v>
          </cell>
          <cell r="D3242">
            <v>0</v>
          </cell>
          <cell r="E3242">
            <v>0</v>
          </cell>
          <cell r="F3242">
            <v>0</v>
          </cell>
          <cell r="G3242">
            <v>3150</v>
          </cell>
          <cell r="H3242">
            <v>0</v>
          </cell>
          <cell r="I3242">
            <v>3500</v>
          </cell>
          <cell r="J3242">
            <v>0</v>
          </cell>
        </row>
        <row r="3243">
          <cell r="A3243">
            <v>1813200413</v>
          </cell>
          <cell r="B3243" t="str">
            <v>דמי שימוש אולם שמיר</v>
          </cell>
          <cell r="C3243">
            <v>112500</v>
          </cell>
          <cell r="D3243">
            <v>0</v>
          </cell>
          <cell r="E3243">
            <v>0</v>
          </cell>
          <cell r="F3243">
            <v>0</v>
          </cell>
          <cell r="G3243">
            <v>112500</v>
          </cell>
          <cell r="H3243">
            <v>0</v>
          </cell>
          <cell r="I3243">
            <v>125000</v>
          </cell>
          <cell r="J3243">
            <v>0</v>
          </cell>
        </row>
        <row r="3244">
          <cell r="A3244">
            <v>1813200420</v>
          </cell>
          <cell r="B3244" t="str">
            <v>כיבוי אש</v>
          </cell>
          <cell r="C3244">
            <v>110000</v>
          </cell>
          <cell r="D3244">
            <v>111249.05</v>
          </cell>
          <cell r="E3244">
            <v>0</v>
          </cell>
          <cell r="F3244">
            <v>111249.05</v>
          </cell>
          <cell r="G3244">
            <v>-1249.05</v>
          </cell>
          <cell r="H3244">
            <v>101.13</v>
          </cell>
          <cell r="I3244">
            <v>110000</v>
          </cell>
          <cell r="J3244">
            <v>111249.05</v>
          </cell>
        </row>
        <row r="3245">
          <cell r="A3245">
            <v>1813200423</v>
          </cell>
          <cell r="B3245" t="str">
            <v>תחזוקת מבנה</v>
          </cell>
          <cell r="C3245">
            <v>684900</v>
          </cell>
          <cell r="D3245">
            <v>684900</v>
          </cell>
          <cell r="E3245">
            <v>0</v>
          </cell>
          <cell r="F3245">
            <v>684900</v>
          </cell>
          <cell r="G3245">
            <v>0</v>
          </cell>
          <cell r="H3245">
            <v>100</v>
          </cell>
          <cell r="I3245">
            <v>684900</v>
          </cell>
          <cell r="J3245">
            <v>684900</v>
          </cell>
        </row>
        <row r="3246">
          <cell r="A3246">
            <v>1813200430</v>
          </cell>
          <cell r="B3246" t="str">
            <v>גז לכלכלת  בית</v>
          </cell>
          <cell r="C3246">
            <v>0</v>
          </cell>
          <cell r="D3246">
            <v>0</v>
          </cell>
          <cell r="E3246">
            <v>0</v>
          </cell>
          <cell r="F3246">
            <v>0</v>
          </cell>
          <cell r="G3246">
            <v>0</v>
          </cell>
          <cell r="H3246">
            <v>0</v>
          </cell>
          <cell r="I3246">
            <v>0</v>
          </cell>
          <cell r="J3246">
            <v>0</v>
          </cell>
        </row>
        <row r="3247">
          <cell r="A3247">
            <v>1813200431</v>
          </cell>
          <cell r="B3247" t="str">
            <v>חשמל</v>
          </cell>
          <cell r="C3247">
            <v>2626400</v>
          </cell>
          <cell r="D3247">
            <v>2275351.64</v>
          </cell>
          <cell r="E3247">
            <v>0</v>
          </cell>
          <cell r="F3247">
            <v>2275351.64</v>
          </cell>
          <cell r="G3247">
            <v>351048.36</v>
          </cell>
          <cell r="H3247">
            <v>86.63</v>
          </cell>
          <cell r="I3247">
            <v>2626400</v>
          </cell>
          <cell r="J3247">
            <v>2275351.64</v>
          </cell>
        </row>
        <row r="3248">
          <cell r="A3248">
            <v>1813200432</v>
          </cell>
          <cell r="B3248" t="str">
            <v>מים</v>
          </cell>
          <cell r="C3248">
            <v>1092500</v>
          </cell>
          <cell r="D3248">
            <v>925914.73</v>
          </cell>
          <cell r="E3248">
            <v>0</v>
          </cell>
          <cell r="F3248">
            <v>925914.73</v>
          </cell>
          <cell r="G3248">
            <v>166585.26999999999</v>
          </cell>
          <cell r="H3248">
            <v>84.75</v>
          </cell>
          <cell r="I3248">
            <v>1092500</v>
          </cell>
          <cell r="J3248">
            <v>925914.73</v>
          </cell>
        </row>
        <row r="3249">
          <cell r="A3249">
            <v>1813200433</v>
          </cell>
          <cell r="B3249" t="str">
            <v>חומרי נקיון</v>
          </cell>
          <cell r="C3249">
            <v>0</v>
          </cell>
          <cell r="D3249">
            <v>0</v>
          </cell>
          <cell r="E3249">
            <v>0</v>
          </cell>
          <cell r="F3249">
            <v>0</v>
          </cell>
          <cell r="G3249">
            <v>0</v>
          </cell>
          <cell r="H3249">
            <v>0</v>
          </cell>
          <cell r="I3249">
            <v>0</v>
          </cell>
          <cell r="J3249">
            <v>0</v>
          </cell>
        </row>
        <row r="3250">
          <cell r="A3250">
            <v>1813200434</v>
          </cell>
          <cell r="B3250" t="str">
            <v>חיטוי והדברה</v>
          </cell>
          <cell r="C3250">
            <v>810</v>
          </cell>
          <cell r="D3250">
            <v>0</v>
          </cell>
          <cell r="E3250">
            <v>0</v>
          </cell>
          <cell r="F3250">
            <v>0</v>
          </cell>
          <cell r="G3250">
            <v>810</v>
          </cell>
          <cell r="H3250">
            <v>0</v>
          </cell>
          <cell r="I3250">
            <v>900</v>
          </cell>
          <cell r="J3250">
            <v>0</v>
          </cell>
        </row>
        <row r="3251">
          <cell r="A3251">
            <v>1813200437</v>
          </cell>
          <cell r="B3251" t="str">
            <v>אחזקת אזעקה</v>
          </cell>
          <cell r="C3251">
            <v>44280</v>
          </cell>
          <cell r="D3251">
            <v>46745.33</v>
          </cell>
          <cell r="E3251">
            <v>0</v>
          </cell>
          <cell r="F3251">
            <v>46745.33</v>
          </cell>
          <cell r="G3251">
            <v>-2465.33</v>
          </cell>
          <cell r="H3251">
            <v>105.56</v>
          </cell>
          <cell r="I3251">
            <v>49200</v>
          </cell>
          <cell r="J3251">
            <v>46745.33</v>
          </cell>
        </row>
        <row r="3252">
          <cell r="A3252">
            <v>1813200438</v>
          </cell>
          <cell r="B3252" t="str">
            <v>הש'באח' מחשב ויצמן</v>
          </cell>
          <cell r="C3252">
            <v>0</v>
          </cell>
          <cell r="D3252">
            <v>0</v>
          </cell>
          <cell r="E3252">
            <v>0</v>
          </cell>
          <cell r="F3252">
            <v>0</v>
          </cell>
          <cell r="G3252">
            <v>0</v>
          </cell>
          <cell r="H3252">
            <v>0</v>
          </cell>
          <cell r="I3252">
            <v>0</v>
          </cell>
          <cell r="J3252">
            <v>0</v>
          </cell>
        </row>
        <row r="3253">
          <cell r="A3253">
            <v>1813200441</v>
          </cell>
          <cell r="B3253" t="str">
            <v>ביטוח</v>
          </cell>
          <cell r="C3253">
            <v>0</v>
          </cell>
          <cell r="D3253">
            <v>0</v>
          </cell>
          <cell r="E3253">
            <v>0</v>
          </cell>
          <cell r="F3253">
            <v>0</v>
          </cell>
          <cell r="G3253">
            <v>0</v>
          </cell>
          <cell r="H3253">
            <v>0</v>
          </cell>
          <cell r="I3253">
            <v>0</v>
          </cell>
          <cell r="J3253">
            <v>0</v>
          </cell>
        </row>
        <row r="3254">
          <cell r="A3254">
            <v>1813200450</v>
          </cell>
          <cell r="B3254" t="str">
            <v>ריהוט ואחזקתו</v>
          </cell>
          <cell r="C3254">
            <v>0</v>
          </cell>
          <cell r="D3254">
            <v>0</v>
          </cell>
          <cell r="E3254">
            <v>0</v>
          </cell>
          <cell r="F3254">
            <v>0</v>
          </cell>
          <cell r="G3254">
            <v>0</v>
          </cell>
          <cell r="H3254">
            <v>0</v>
          </cell>
          <cell r="I3254">
            <v>0</v>
          </cell>
          <cell r="J3254">
            <v>0</v>
          </cell>
        </row>
        <row r="3255">
          <cell r="A3255">
            <v>1813200451</v>
          </cell>
          <cell r="B3255" t="str">
            <v>לא פעיל</v>
          </cell>
          <cell r="C3255">
            <v>0</v>
          </cell>
          <cell r="D3255">
            <v>0</v>
          </cell>
          <cell r="E3255">
            <v>0</v>
          </cell>
          <cell r="F3255">
            <v>0</v>
          </cell>
          <cell r="G3255">
            <v>0</v>
          </cell>
          <cell r="H3255">
            <v>0</v>
          </cell>
          <cell r="I3255">
            <v>0</v>
          </cell>
          <cell r="J3255">
            <v>0</v>
          </cell>
        </row>
        <row r="3256">
          <cell r="A3256">
            <v>1813200471</v>
          </cell>
          <cell r="B3256" t="str">
            <v>מכשירי כתיבה</v>
          </cell>
          <cell r="C3256">
            <v>0</v>
          </cell>
          <cell r="D3256">
            <v>0</v>
          </cell>
          <cell r="E3256">
            <v>0</v>
          </cell>
          <cell r="F3256">
            <v>0</v>
          </cell>
          <cell r="G3256">
            <v>0</v>
          </cell>
          <cell r="H3256">
            <v>0</v>
          </cell>
          <cell r="I3256">
            <v>0</v>
          </cell>
          <cell r="J3256">
            <v>0</v>
          </cell>
        </row>
        <row r="3257">
          <cell r="A3257">
            <v>1813200473</v>
          </cell>
          <cell r="B3257" t="str">
            <v>אחזקת מכשירים</v>
          </cell>
          <cell r="C3257">
            <v>0</v>
          </cell>
          <cell r="D3257">
            <v>0</v>
          </cell>
          <cell r="E3257">
            <v>0</v>
          </cell>
          <cell r="F3257">
            <v>0</v>
          </cell>
          <cell r="G3257">
            <v>0</v>
          </cell>
          <cell r="H3257">
            <v>0</v>
          </cell>
          <cell r="I3257">
            <v>0</v>
          </cell>
          <cell r="J3257">
            <v>0</v>
          </cell>
        </row>
        <row r="3258">
          <cell r="A3258">
            <v>1813200511</v>
          </cell>
          <cell r="B3258" t="str">
            <v>אירוח וכיבוד</v>
          </cell>
          <cell r="C3258">
            <v>81270</v>
          </cell>
          <cell r="D3258">
            <v>112728.79</v>
          </cell>
          <cell r="E3258">
            <v>0</v>
          </cell>
          <cell r="F3258">
            <v>112728.79</v>
          </cell>
          <cell r="G3258">
            <v>-31458.79</v>
          </cell>
          <cell r="H3258">
            <v>138.69999999999999</v>
          </cell>
          <cell r="I3258">
            <v>90300</v>
          </cell>
          <cell r="J3258">
            <v>112728.79</v>
          </cell>
        </row>
        <row r="3259">
          <cell r="A3259">
            <v>1813200512</v>
          </cell>
          <cell r="B3259" t="str">
            <v>נסיעות ואש"ל</v>
          </cell>
          <cell r="C3259">
            <v>0</v>
          </cell>
          <cell r="D3259">
            <v>0</v>
          </cell>
          <cell r="E3259">
            <v>0</v>
          </cell>
          <cell r="F3259">
            <v>0</v>
          </cell>
          <cell r="G3259">
            <v>0</v>
          </cell>
          <cell r="H3259">
            <v>0</v>
          </cell>
          <cell r="I3259">
            <v>0</v>
          </cell>
          <cell r="J3259">
            <v>0</v>
          </cell>
        </row>
        <row r="3260">
          <cell r="A3260">
            <v>1813200517</v>
          </cell>
          <cell r="B3260" t="str">
            <v>מסיבות מפקדים ושי</v>
          </cell>
          <cell r="C3260">
            <v>12870</v>
          </cell>
          <cell r="D3260">
            <v>0</v>
          </cell>
          <cell r="E3260">
            <v>0</v>
          </cell>
          <cell r="F3260">
            <v>0</v>
          </cell>
          <cell r="G3260">
            <v>12870</v>
          </cell>
          <cell r="H3260">
            <v>0</v>
          </cell>
          <cell r="I3260">
            <v>14300</v>
          </cell>
          <cell r="J3260">
            <v>0</v>
          </cell>
        </row>
        <row r="3261">
          <cell r="A3261">
            <v>1813200530</v>
          </cell>
          <cell r="B3261" t="str">
            <v>אופניים לעובדים</v>
          </cell>
          <cell r="C3261">
            <v>0</v>
          </cell>
          <cell r="D3261">
            <v>0</v>
          </cell>
          <cell r="E3261">
            <v>0</v>
          </cell>
          <cell r="F3261">
            <v>0</v>
          </cell>
          <cell r="G3261">
            <v>0</v>
          </cell>
          <cell r="H3261">
            <v>0</v>
          </cell>
          <cell r="I3261">
            <v>0</v>
          </cell>
          <cell r="J3261">
            <v>0</v>
          </cell>
        </row>
        <row r="3262">
          <cell r="A3262">
            <v>1813200540</v>
          </cell>
          <cell r="B3262" t="str">
            <v>הוצאות טלפון</v>
          </cell>
          <cell r="C3262">
            <v>0</v>
          </cell>
          <cell r="D3262">
            <v>0</v>
          </cell>
          <cell r="E3262">
            <v>0</v>
          </cell>
          <cell r="F3262">
            <v>0</v>
          </cell>
          <cell r="G3262">
            <v>0</v>
          </cell>
          <cell r="H3262">
            <v>0</v>
          </cell>
          <cell r="I3262">
            <v>0</v>
          </cell>
          <cell r="J3262">
            <v>0</v>
          </cell>
        </row>
        <row r="3263">
          <cell r="A3263">
            <v>1813200544</v>
          </cell>
          <cell r="B3263" t="str">
            <v>הוצאות דאר</v>
          </cell>
          <cell r="C3263">
            <v>0</v>
          </cell>
          <cell r="D3263">
            <v>0</v>
          </cell>
          <cell r="E3263">
            <v>0</v>
          </cell>
          <cell r="F3263">
            <v>0</v>
          </cell>
          <cell r="G3263">
            <v>0</v>
          </cell>
          <cell r="H3263">
            <v>0</v>
          </cell>
          <cell r="I3263">
            <v>0</v>
          </cell>
          <cell r="J3263">
            <v>0</v>
          </cell>
        </row>
        <row r="3264">
          <cell r="A3264">
            <v>1813200551</v>
          </cell>
          <cell r="B3264" t="str">
            <v>פירסומים</v>
          </cell>
          <cell r="C3264">
            <v>2700</v>
          </cell>
          <cell r="D3264">
            <v>2700</v>
          </cell>
          <cell r="E3264">
            <v>0</v>
          </cell>
          <cell r="F3264">
            <v>2700</v>
          </cell>
          <cell r="G3264">
            <v>0</v>
          </cell>
          <cell r="H3264">
            <v>100</v>
          </cell>
          <cell r="I3264">
            <v>2700</v>
          </cell>
          <cell r="J3264">
            <v>2700</v>
          </cell>
        </row>
        <row r="3265">
          <cell r="A3265">
            <v>1813200561</v>
          </cell>
          <cell r="B3265" t="str">
            <v>שיכפולים</v>
          </cell>
          <cell r="C3265">
            <v>0</v>
          </cell>
          <cell r="D3265">
            <v>0</v>
          </cell>
          <cell r="E3265">
            <v>0</v>
          </cell>
          <cell r="F3265">
            <v>0</v>
          </cell>
          <cell r="G3265">
            <v>0</v>
          </cell>
          <cell r="H3265">
            <v>0</v>
          </cell>
          <cell r="I3265">
            <v>0</v>
          </cell>
          <cell r="J3265">
            <v>0</v>
          </cell>
        </row>
        <row r="3266">
          <cell r="A3266">
            <v>1813200562</v>
          </cell>
          <cell r="B3266" t="str">
            <v>הדפסות</v>
          </cell>
          <cell r="C3266">
            <v>13800</v>
          </cell>
          <cell r="D3266">
            <v>13800</v>
          </cell>
          <cell r="E3266">
            <v>0</v>
          </cell>
          <cell r="F3266">
            <v>13800</v>
          </cell>
          <cell r="G3266">
            <v>0</v>
          </cell>
          <cell r="H3266">
            <v>100</v>
          </cell>
          <cell r="I3266">
            <v>13800</v>
          </cell>
          <cell r="J3266">
            <v>13800</v>
          </cell>
        </row>
        <row r="3267">
          <cell r="A3267">
            <v>1813200563</v>
          </cell>
          <cell r="B3267" t="str">
            <v>הדפסות אוטומציה</v>
          </cell>
          <cell r="C3267">
            <v>0</v>
          </cell>
          <cell r="D3267">
            <v>0</v>
          </cell>
          <cell r="E3267">
            <v>0</v>
          </cell>
          <cell r="F3267">
            <v>0</v>
          </cell>
          <cell r="G3267">
            <v>0</v>
          </cell>
          <cell r="H3267">
            <v>0</v>
          </cell>
          <cell r="I3267">
            <v>0</v>
          </cell>
          <cell r="J3267">
            <v>0</v>
          </cell>
        </row>
        <row r="3268">
          <cell r="A3268">
            <v>1813200570</v>
          </cell>
          <cell r="B3268" t="str">
            <v>שרות מערכת מנב"ס</v>
          </cell>
          <cell r="C3268">
            <v>225000</v>
          </cell>
          <cell r="D3268">
            <v>124731.07</v>
          </cell>
          <cell r="E3268">
            <v>0</v>
          </cell>
          <cell r="F3268">
            <v>124731.07</v>
          </cell>
          <cell r="G3268">
            <v>100268.93</v>
          </cell>
          <cell r="H3268">
            <v>55.43</v>
          </cell>
          <cell r="I3268">
            <v>250000</v>
          </cell>
          <cell r="J3268">
            <v>124731.07</v>
          </cell>
        </row>
        <row r="3269">
          <cell r="A3269">
            <v>1813200571</v>
          </cell>
          <cell r="B3269" t="str">
            <v>מיכון וענ"א</v>
          </cell>
          <cell r="C3269">
            <v>85680</v>
          </cell>
          <cell r="D3269">
            <v>95200</v>
          </cell>
          <cell r="E3269">
            <v>0</v>
          </cell>
          <cell r="F3269">
            <v>95200</v>
          </cell>
          <cell r="G3269">
            <v>-9520</v>
          </cell>
          <cell r="H3269">
            <v>111.11</v>
          </cell>
          <cell r="I3269">
            <v>95200</v>
          </cell>
          <cell r="J3269">
            <v>95200</v>
          </cell>
        </row>
        <row r="3270">
          <cell r="A3270">
            <v>1813200580</v>
          </cell>
          <cell r="B3270" t="str">
            <v>יעוץ נהול עצמי</v>
          </cell>
          <cell r="C3270">
            <v>145350</v>
          </cell>
          <cell r="D3270">
            <v>126872.46</v>
          </cell>
          <cell r="E3270">
            <v>0</v>
          </cell>
          <cell r="F3270">
            <v>126872.46</v>
          </cell>
          <cell r="G3270">
            <v>18477.54</v>
          </cell>
          <cell r="H3270">
            <v>87.28</v>
          </cell>
          <cell r="I3270">
            <v>161500</v>
          </cell>
          <cell r="J3270">
            <v>126872.46</v>
          </cell>
        </row>
        <row r="3271">
          <cell r="A3271">
            <v>1813200710</v>
          </cell>
          <cell r="B3271" t="str">
            <v>הובלות והסעות</v>
          </cell>
          <cell r="C3271">
            <v>42750</v>
          </cell>
          <cell r="D3271">
            <v>47648.5</v>
          </cell>
          <cell r="E3271">
            <v>0</v>
          </cell>
          <cell r="F3271">
            <v>47648.5</v>
          </cell>
          <cell r="G3271">
            <v>-4898.5</v>
          </cell>
          <cell r="H3271">
            <v>111.45</v>
          </cell>
          <cell r="I3271">
            <v>47500</v>
          </cell>
          <cell r="J3271">
            <v>47648.5</v>
          </cell>
        </row>
        <row r="3272">
          <cell r="A3272">
            <v>1813200721</v>
          </cell>
          <cell r="B3272" t="str">
            <v>חמרים-תחזוקת מבנים</v>
          </cell>
          <cell r="C3272">
            <v>90300</v>
          </cell>
          <cell r="D3272">
            <v>60079.47</v>
          </cell>
          <cell r="E3272">
            <v>1451.95</v>
          </cell>
          <cell r="F3272">
            <v>61531.42</v>
          </cell>
          <cell r="G3272">
            <v>28768.58</v>
          </cell>
          <cell r="H3272">
            <v>68.14</v>
          </cell>
          <cell r="I3272">
            <v>90300</v>
          </cell>
          <cell r="J3272">
            <v>60079.47</v>
          </cell>
        </row>
        <row r="3273">
          <cell r="A3273">
            <v>1813200722</v>
          </cell>
          <cell r="B3273" t="str">
            <v>חמרים-תחזוקה עצמית</v>
          </cell>
          <cell r="C3273">
            <v>0</v>
          </cell>
          <cell r="D3273">
            <v>0</v>
          </cell>
          <cell r="E3273">
            <v>0</v>
          </cell>
          <cell r="F3273">
            <v>0</v>
          </cell>
          <cell r="G3273">
            <v>0</v>
          </cell>
          <cell r="H3273">
            <v>0</v>
          </cell>
          <cell r="I3273">
            <v>0</v>
          </cell>
          <cell r="J3273">
            <v>0</v>
          </cell>
        </row>
        <row r="3274">
          <cell r="A3274">
            <v>1813200723</v>
          </cell>
          <cell r="B3274" t="str">
            <v>אספקת חול וכורכר</v>
          </cell>
          <cell r="C3274">
            <v>0</v>
          </cell>
          <cell r="D3274">
            <v>0</v>
          </cell>
          <cell r="E3274">
            <v>0</v>
          </cell>
          <cell r="F3274">
            <v>0</v>
          </cell>
          <cell r="G3274">
            <v>0</v>
          </cell>
          <cell r="H3274">
            <v>0</v>
          </cell>
          <cell r="I3274">
            <v>0</v>
          </cell>
          <cell r="J3274">
            <v>0</v>
          </cell>
        </row>
        <row r="3275">
          <cell r="A3275">
            <v>1813200727</v>
          </cell>
          <cell r="B3275" t="str">
            <v>הוצאות אפיק (הכנ')</v>
          </cell>
          <cell r="C3275">
            <v>0</v>
          </cell>
          <cell r="D3275">
            <v>0</v>
          </cell>
          <cell r="E3275">
            <v>0</v>
          </cell>
          <cell r="F3275">
            <v>0</v>
          </cell>
          <cell r="G3275">
            <v>0</v>
          </cell>
          <cell r="H3275">
            <v>0</v>
          </cell>
          <cell r="I3275">
            <v>0</v>
          </cell>
          <cell r="J3275">
            <v>0</v>
          </cell>
        </row>
        <row r="3276">
          <cell r="A3276">
            <v>1813200728</v>
          </cell>
          <cell r="B3276" t="str">
            <v>מרכז טיפולי אפיק</v>
          </cell>
          <cell r="C3276">
            <v>0</v>
          </cell>
          <cell r="D3276">
            <v>0</v>
          </cell>
          <cell r="E3276">
            <v>0</v>
          </cell>
          <cell r="F3276">
            <v>0</v>
          </cell>
          <cell r="G3276">
            <v>0</v>
          </cell>
          <cell r="H3276">
            <v>0</v>
          </cell>
          <cell r="I3276">
            <v>0</v>
          </cell>
          <cell r="J3276">
            <v>0</v>
          </cell>
        </row>
        <row r="3277">
          <cell r="A3277">
            <v>1813200729</v>
          </cell>
          <cell r="B3277" t="str">
            <v>החלפת נורות</v>
          </cell>
          <cell r="C3277">
            <v>0</v>
          </cell>
          <cell r="D3277">
            <v>0</v>
          </cell>
          <cell r="E3277">
            <v>0</v>
          </cell>
          <cell r="F3277">
            <v>0</v>
          </cell>
          <cell r="G3277">
            <v>0</v>
          </cell>
          <cell r="H3277">
            <v>0</v>
          </cell>
          <cell r="I3277">
            <v>0</v>
          </cell>
          <cell r="J3277">
            <v>0</v>
          </cell>
        </row>
        <row r="3278">
          <cell r="A3278">
            <v>1813200741</v>
          </cell>
          <cell r="B3278" t="str">
            <v>ציוד ספורט</v>
          </cell>
          <cell r="C3278">
            <v>0</v>
          </cell>
          <cell r="D3278">
            <v>0</v>
          </cell>
          <cell r="E3278">
            <v>0</v>
          </cell>
          <cell r="F3278">
            <v>0</v>
          </cell>
          <cell r="G3278">
            <v>0</v>
          </cell>
          <cell r="H3278">
            <v>0</v>
          </cell>
          <cell r="I3278">
            <v>0</v>
          </cell>
          <cell r="J3278">
            <v>0</v>
          </cell>
        </row>
        <row r="3279">
          <cell r="A3279">
            <v>1813200742</v>
          </cell>
          <cell r="B3279" t="str">
            <v>עזרי לימוד</v>
          </cell>
          <cell r="C3279">
            <v>0</v>
          </cell>
          <cell r="D3279">
            <v>0</v>
          </cell>
          <cell r="E3279">
            <v>0</v>
          </cell>
          <cell r="F3279">
            <v>0</v>
          </cell>
          <cell r="G3279">
            <v>0</v>
          </cell>
          <cell r="H3279">
            <v>0</v>
          </cell>
          <cell r="I3279">
            <v>0</v>
          </cell>
          <cell r="J3279">
            <v>0</v>
          </cell>
        </row>
        <row r="3280">
          <cell r="A3280">
            <v>1813200743</v>
          </cell>
          <cell r="B3280" t="str">
            <v>ציוד למרכז לטבע</v>
          </cell>
          <cell r="C3280">
            <v>0</v>
          </cell>
          <cell r="D3280">
            <v>0</v>
          </cell>
          <cell r="E3280">
            <v>0</v>
          </cell>
          <cell r="F3280">
            <v>0</v>
          </cell>
          <cell r="G3280">
            <v>0</v>
          </cell>
          <cell r="H3280">
            <v>0</v>
          </cell>
          <cell r="I3280">
            <v>0</v>
          </cell>
          <cell r="J3280">
            <v>0</v>
          </cell>
        </row>
        <row r="3281">
          <cell r="A3281">
            <v>1813200744</v>
          </cell>
          <cell r="B3281" t="str">
            <v>חקלאות</v>
          </cell>
          <cell r="C3281">
            <v>0</v>
          </cell>
          <cell r="D3281">
            <v>0</v>
          </cell>
          <cell r="E3281">
            <v>0</v>
          </cell>
          <cell r="F3281">
            <v>0</v>
          </cell>
          <cell r="G3281">
            <v>0</v>
          </cell>
          <cell r="H3281">
            <v>0</v>
          </cell>
          <cell r="I3281">
            <v>0</v>
          </cell>
          <cell r="J3281">
            <v>0</v>
          </cell>
        </row>
        <row r="3282">
          <cell r="A3282">
            <v>1813200745</v>
          </cell>
          <cell r="B3282" t="str">
            <v>דמי פריצה - תכולה</v>
          </cell>
          <cell r="C3282">
            <v>0</v>
          </cell>
          <cell r="D3282">
            <v>0</v>
          </cell>
          <cell r="E3282">
            <v>0</v>
          </cell>
          <cell r="F3282">
            <v>0</v>
          </cell>
          <cell r="G3282">
            <v>0</v>
          </cell>
          <cell r="H3282">
            <v>0</v>
          </cell>
          <cell r="I3282">
            <v>0</v>
          </cell>
          <cell r="J3282">
            <v>0</v>
          </cell>
        </row>
        <row r="3283">
          <cell r="A3283">
            <v>1813200746</v>
          </cell>
          <cell r="B3283" t="str">
            <v>דמי פריצה - מבנה</v>
          </cell>
          <cell r="C3283">
            <v>0</v>
          </cell>
          <cell r="D3283">
            <v>0</v>
          </cell>
          <cell r="E3283">
            <v>0</v>
          </cell>
          <cell r="F3283">
            <v>0</v>
          </cell>
          <cell r="G3283">
            <v>0</v>
          </cell>
          <cell r="H3283">
            <v>0</v>
          </cell>
          <cell r="I3283">
            <v>0</v>
          </cell>
          <cell r="J3283">
            <v>0</v>
          </cell>
        </row>
        <row r="3284">
          <cell r="A3284">
            <v>1813200747</v>
          </cell>
          <cell r="B3284" t="str">
            <v>ציוד בטיחות</v>
          </cell>
          <cell r="C3284">
            <v>0</v>
          </cell>
          <cell r="D3284">
            <v>0</v>
          </cell>
          <cell r="E3284">
            <v>0</v>
          </cell>
          <cell r="F3284">
            <v>0</v>
          </cell>
          <cell r="G3284">
            <v>0</v>
          </cell>
          <cell r="H3284">
            <v>0</v>
          </cell>
          <cell r="I3284">
            <v>0</v>
          </cell>
          <cell r="J3284">
            <v>0</v>
          </cell>
        </row>
        <row r="3285">
          <cell r="A3285">
            <v>1813200750</v>
          </cell>
          <cell r="B3285" t="str">
            <v>אחזקת מוסדות</v>
          </cell>
          <cell r="C3285">
            <v>6503400</v>
          </cell>
          <cell r="D3285">
            <v>6434781.6799999997</v>
          </cell>
          <cell r="E3285">
            <v>46005.2</v>
          </cell>
          <cell r="F3285">
            <v>6480786.8799999999</v>
          </cell>
          <cell r="G3285">
            <v>22613.119999999999</v>
          </cell>
          <cell r="H3285">
            <v>99.65</v>
          </cell>
          <cell r="I3285">
            <v>6503400</v>
          </cell>
          <cell r="J3285">
            <v>6434781.6799999997</v>
          </cell>
        </row>
        <row r="3286">
          <cell r="A3286">
            <v>1813200751</v>
          </cell>
          <cell r="B3286" t="str">
            <v>עבודות קבלניות</v>
          </cell>
          <cell r="C3286">
            <v>0</v>
          </cell>
          <cell r="D3286">
            <v>0</v>
          </cell>
          <cell r="E3286">
            <v>0</v>
          </cell>
          <cell r="F3286">
            <v>0</v>
          </cell>
          <cell r="G3286">
            <v>0</v>
          </cell>
          <cell r="H3286">
            <v>0</v>
          </cell>
          <cell r="I3286">
            <v>0</v>
          </cell>
          <cell r="J3286">
            <v>0</v>
          </cell>
        </row>
        <row r="3287">
          <cell r="A3287">
            <v>1813200752</v>
          </cell>
          <cell r="B3287" t="str">
            <v>נקיון בקבלנות</v>
          </cell>
          <cell r="C3287">
            <v>10200100</v>
          </cell>
          <cell r="D3287">
            <v>8916489.9399999995</v>
          </cell>
          <cell r="E3287">
            <v>26741.919999999998</v>
          </cell>
          <cell r="F3287">
            <v>8943231.8599999994</v>
          </cell>
          <cell r="G3287">
            <v>1256868.1399999999</v>
          </cell>
          <cell r="H3287">
            <v>87.67</v>
          </cell>
          <cell r="I3287">
            <v>10200100</v>
          </cell>
          <cell r="J3287">
            <v>8916489.9399999995</v>
          </cell>
        </row>
        <row r="3288">
          <cell r="A3288">
            <v>1813200753</v>
          </cell>
          <cell r="B3288" t="str">
            <v>מועדוניות שכונתיות</v>
          </cell>
          <cell r="C3288">
            <v>970900</v>
          </cell>
          <cell r="D3288">
            <v>1005663.42</v>
          </cell>
          <cell r="E3288">
            <v>0</v>
          </cell>
          <cell r="F3288">
            <v>1005663.42</v>
          </cell>
          <cell r="G3288">
            <v>-34763.42</v>
          </cell>
          <cell r="H3288">
            <v>103.58</v>
          </cell>
          <cell r="I3288">
            <v>970900</v>
          </cell>
          <cell r="J3288">
            <v>1005663.42</v>
          </cell>
        </row>
        <row r="3289">
          <cell r="A3289">
            <v>1813200755</v>
          </cell>
          <cell r="B3289" t="str">
            <v>מ"מ מזכירה ושרתים</v>
          </cell>
          <cell r="C3289">
            <v>42750</v>
          </cell>
          <cell r="D3289">
            <v>24232.69</v>
          </cell>
          <cell r="E3289">
            <v>0</v>
          </cell>
          <cell r="F3289">
            <v>24232.69</v>
          </cell>
          <cell r="G3289">
            <v>18517.310000000001</v>
          </cell>
          <cell r="H3289">
            <v>56.68</v>
          </cell>
          <cell r="I3289">
            <v>47500</v>
          </cell>
          <cell r="J3289">
            <v>24232.69</v>
          </cell>
        </row>
        <row r="3290">
          <cell r="A3290">
            <v>1813200757</v>
          </cell>
          <cell r="B3290" t="str">
            <v>שרתים ו'-ח' כלכלית</v>
          </cell>
          <cell r="C3290">
            <v>0</v>
          </cell>
          <cell r="D3290">
            <v>0</v>
          </cell>
          <cell r="E3290">
            <v>0</v>
          </cell>
          <cell r="F3290">
            <v>0</v>
          </cell>
          <cell r="G3290">
            <v>0</v>
          </cell>
          <cell r="H3290">
            <v>0</v>
          </cell>
          <cell r="I3290">
            <v>0</v>
          </cell>
          <cell r="J3290">
            <v>0</v>
          </cell>
        </row>
        <row r="3291">
          <cell r="A3291">
            <v>1813200759</v>
          </cell>
          <cell r="B3291" t="str">
            <v>שרותי סייעות</v>
          </cell>
          <cell r="C3291">
            <v>29479866</v>
          </cell>
          <cell r="D3291">
            <v>32313319.920000002</v>
          </cell>
          <cell r="E3291">
            <v>0</v>
          </cell>
          <cell r="F3291">
            <v>32313319.920000002</v>
          </cell>
          <cell r="G3291">
            <v>-2833453.92</v>
          </cell>
          <cell r="H3291">
            <v>109.61</v>
          </cell>
          <cell r="I3291">
            <v>29479866</v>
          </cell>
          <cell r="J3291">
            <v>32313319.920000002</v>
          </cell>
        </row>
        <row r="3292">
          <cell r="A3292">
            <v>1813200763</v>
          </cell>
          <cell r="B3292" t="str">
            <v>עובדי חב' מוסדות</v>
          </cell>
          <cell r="C3292">
            <v>0</v>
          </cell>
          <cell r="D3292">
            <v>0</v>
          </cell>
          <cell r="E3292">
            <v>0</v>
          </cell>
          <cell r="F3292">
            <v>0</v>
          </cell>
          <cell r="G3292">
            <v>0</v>
          </cell>
          <cell r="H3292">
            <v>0</v>
          </cell>
          <cell r="I3292">
            <v>0</v>
          </cell>
          <cell r="J3292">
            <v>0</v>
          </cell>
        </row>
        <row r="3293">
          <cell r="A3293">
            <v>1813200764</v>
          </cell>
          <cell r="B3293" t="str">
            <v>סייעות-מוסדות+חברה</v>
          </cell>
          <cell r="C3293">
            <v>0</v>
          </cell>
          <cell r="D3293">
            <v>0</v>
          </cell>
          <cell r="E3293">
            <v>0</v>
          </cell>
          <cell r="F3293">
            <v>0</v>
          </cell>
          <cell r="G3293">
            <v>0</v>
          </cell>
          <cell r="H3293">
            <v>0</v>
          </cell>
          <cell r="I3293">
            <v>0</v>
          </cell>
          <cell r="J3293">
            <v>0</v>
          </cell>
        </row>
        <row r="3294">
          <cell r="A3294">
            <v>1813200780</v>
          </cell>
          <cell r="B3294" t="str">
            <v>השת' בניצן ובסרטן</v>
          </cell>
          <cell r="C3294">
            <v>0</v>
          </cell>
          <cell r="D3294">
            <v>0</v>
          </cell>
          <cell r="E3294">
            <v>0</v>
          </cell>
          <cell r="F3294">
            <v>0</v>
          </cell>
          <cell r="G3294">
            <v>0</v>
          </cell>
          <cell r="H3294">
            <v>0</v>
          </cell>
          <cell r="I3294">
            <v>0</v>
          </cell>
          <cell r="J3294">
            <v>0</v>
          </cell>
        </row>
        <row r="3295">
          <cell r="A3295">
            <v>1813200781</v>
          </cell>
          <cell r="B3295" t="str">
            <v>הזנה</v>
          </cell>
          <cell r="C3295">
            <v>0</v>
          </cell>
          <cell r="D3295">
            <v>0</v>
          </cell>
          <cell r="E3295">
            <v>0</v>
          </cell>
          <cell r="F3295">
            <v>0</v>
          </cell>
          <cell r="G3295">
            <v>0</v>
          </cell>
          <cell r="H3295">
            <v>0</v>
          </cell>
          <cell r="I3295">
            <v>0</v>
          </cell>
          <cell r="J3295">
            <v>0</v>
          </cell>
        </row>
        <row r="3296">
          <cell r="A3296">
            <v>1813200783</v>
          </cell>
          <cell r="B3296" t="str">
            <v>תגבור יהדות</v>
          </cell>
          <cell r="C3296">
            <v>0</v>
          </cell>
          <cell r="D3296">
            <v>0</v>
          </cell>
          <cell r="E3296">
            <v>0</v>
          </cell>
          <cell r="F3296">
            <v>0</v>
          </cell>
          <cell r="G3296">
            <v>0</v>
          </cell>
          <cell r="H3296">
            <v>0</v>
          </cell>
          <cell r="I3296">
            <v>0</v>
          </cell>
          <cell r="J3296">
            <v>0</v>
          </cell>
        </row>
        <row r="3297">
          <cell r="A3297">
            <v>1813200784</v>
          </cell>
          <cell r="B3297" t="str">
            <v>רכז קהילה - יחד</v>
          </cell>
          <cell r="C3297">
            <v>59850</v>
          </cell>
          <cell r="D3297">
            <v>0</v>
          </cell>
          <cell r="E3297">
            <v>0</v>
          </cell>
          <cell r="F3297">
            <v>0</v>
          </cell>
          <cell r="G3297">
            <v>59850</v>
          </cell>
          <cell r="H3297">
            <v>0</v>
          </cell>
          <cell r="I3297">
            <v>66500</v>
          </cell>
          <cell r="J3297">
            <v>0</v>
          </cell>
        </row>
        <row r="3298">
          <cell r="A3298">
            <v>1813200788</v>
          </cell>
          <cell r="B3298" t="str">
            <v>פרויקט פר"ח</v>
          </cell>
          <cell r="C3298">
            <v>112860</v>
          </cell>
          <cell r="D3298">
            <v>125400</v>
          </cell>
          <cell r="E3298">
            <v>0</v>
          </cell>
          <cell r="F3298">
            <v>125400</v>
          </cell>
          <cell r="G3298">
            <v>-12540</v>
          </cell>
          <cell r="H3298">
            <v>111.11</v>
          </cell>
          <cell r="I3298">
            <v>125400</v>
          </cell>
          <cell r="J3298">
            <v>125400</v>
          </cell>
        </row>
        <row r="3299">
          <cell r="A3299">
            <v>1813200789</v>
          </cell>
          <cell r="B3299" t="str">
            <v>תרומה-קרן אריסון</v>
          </cell>
          <cell r="C3299">
            <v>0</v>
          </cell>
          <cell r="D3299">
            <v>0</v>
          </cell>
          <cell r="E3299">
            <v>0</v>
          </cell>
          <cell r="F3299">
            <v>0</v>
          </cell>
          <cell r="G3299">
            <v>0</v>
          </cell>
          <cell r="H3299">
            <v>0</v>
          </cell>
          <cell r="I3299">
            <v>0</v>
          </cell>
          <cell r="J3299">
            <v>0</v>
          </cell>
        </row>
        <row r="3300">
          <cell r="A3300">
            <v>1813200794</v>
          </cell>
          <cell r="B3300" t="str">
            <v>השתתפות בעזר 094</v>
          </cell>
          <cell r="C3300">
            <v>420660</v>
          </cell>
          <cell r="D3300">
            <v>519606.26</v>
          </cell>
          <cell r="E3300">
            <v>0</v>
          </cell>
          <cell r="F3300">
            <v>519606.26</v>
          </cell>
          <cell r="G3300">
            <v>-98946.26</v>
          </cell>
          <cell r="H3300">
            <v>123.52</v>
          </cell>
          <cell r="I3300">
            <v>467400</v>
          </cell>
          <cell r="J3300">
            <v>519606.26</v>
          </cell>
        </row>
        <row r="3301">
          <cell r="A3301">
            <v>1813200810</v>
          </cell>
          <cell r="B3301" t="str">
            <v>הקצבות מינהל עצמי</v>
          </cell>
          <cell r="C3301">
            <v>641700</v>
          </cell>
          <cell r="D3301">
            <v>381119</v>
          </cell>
          <cell r="E3301">
            <v>0</v>
          </cell>
          <cell r="F3301">
            <v>381119</v>
          </cell>
          <cell r="G3301">
            <v>260581</v>
          </cell>
          <cell r="H3301">
            <v>59.39</v>
          </cell>
          <cell r="I3301">
            <v>713000</v>
          </cell>
          <cell r="J3301">
            <v>381119</v>
          </cell>
        </row>
        <row r="3302">
          <cell r="A3302">
            <v>1813200811</v>
          </cell>
          <cell r="B3302" t="str">
            <v>העשרה למחוננים ( מש' החינוך )</v>
          </cell>
          <cell r="C3302">
            <v>63000</v>
          </cell>
          <cell r="D3302">
            <v>121604</v>
          </cell>
          <cell r="E3302">
            <v>0</v>
          </cell>
          <cell r="F3302">
            <v>121604</v>
          </cell>
          <cell r="G3302">
            <v>-58604</v>
          </cell>
          <cell r="H3302">
            <v>193.02</v>
          </cell>
          <cell r="I3302">
            <v>70000</v>
          </cell>
          <cell r="J3302">
            <v>121604</v>
          </cell>
        </row>
        <row r="3303">
          <cell r="A3303">
            <v>1813200812</v>
          </cell>
          <cell r="B3303" t="str">
            <v>מסיבות כיתתיות</v>
          </cell>
          <cell r="C3303">
            <v>0</v>
          </cell>
          <cell r="D3303">
            <v>295280</v>
          </cell>
          <cell r="E3303">
            <v>0</v>
          </cell>
          <cell r="F3303">
            <v>295280</v>
          </cell>
          <cell r="G3303">
            <v>-295280</v>
          </cell>
          <cell r="H3303">
            <v>0</v>
          </cell>
          <cell r="I3303">
            <v>0</v>
          </cell>
          <cell r="J3303">
            <v>295280</v>
          </cell>
        </row>
        <row r="3304">
          <cell r="A3304">
            <v>1813200816</v>
          </cell>
          <cell r="B3304" t="str">
            <v>יסודי-הכלה והשתלבות</v>
          </cell>
          <cell r="C3304">
            <v>481410</v>
          </cell>
          <cell r="D3304">
            <v>172884.56</v>
          </cell>
          <cell r="E3304">
            <v>0</v>
          </cell>
          <cell r="F3304">
            <v>172884.56</v>
          </cell>
          <cell r="G3304">
            <v>308525.44</v>
          </cell>
          <cell r="H3304">
            <v>35.909999999999997</v>
          </cell>
          <cell r="I3304">
            <v>534900</v>
          </cell>
          <cell r="J3304">
            <v>172884.56</v>
          </cell>
        </row>
        <row r="3305">
          <cell r="A3305">
            <v>1813200838</v>
          </cell>
          <cell r="B3305" t="str">
            <v>העברה כנגד הכנסות מש' החינוך</v>
          </cell>
          <cell r="C3305">
            <v>0</v>
          </cell>
          <cell r="D3305">
            <v>0</v>
          </cell>
          <cell r="E3305">
            <v>0</v>
          </cell>
          <cell r="F3305">
            <v>0</v>
          </cell>
          <cell r="G3305">
            <v>0</v>
          </cell>
          <cell r="H3305">
            <v>0</v>
          </cell>
          <cell r="I3305">
            <v>0</v>
          </cell>
          <cell r="J3305">
            <v>0</v>
          </cell>
        </row>
        <row r="3306">
          <cell r="A3306">
            <v>1813200870</v>
          </cell>
          <cell r="B3306" t="str">
            <v>בני מנחם חב"ד</v>
          </cell>
          <cell r="C3306">
            <v>0</v>
          </cell>
          <cell r="D3306">
            <v>0</v>
          </cell>
          <cell r="E3306">
            <v>0</v>
          </cell>
          <cell r="F3306">
            <v>0</v>
          </cell>
          <cell r="G3306">
            <v>0</v>
          </cell>
          <cell r="H3306">
            <v>0</v>
          </cell>
          <cell r="I3306">
            <v>0</v>
          </cell>
          <cell r="J3306">
            <v>0</v>
          </cell>
        </row>
        <row r="3307">
          <cell r="A3307">
            <v>1813200871</v>
          </cell>
          <cell r="B3307" t="str">
            <v>בנות מנחם חב"ד</v>
          </cell>
          <cell r="C3307">
            <v>0</v>
          </cell>
          <cell r="D3307">
            <v>0</v>
          </cell>
          <cell r="E3307">
            <v>0</v>
          </cell>
          <cell r="F3307">
            <v>0</v>
          </cell>
          <cell r="G3307">
            <v>0</v>
          </cell>
          <cell r="H3307">
            <v>0</v>
          </cell>
          <cell r="I3307">
            <v>0</v>
          </cell>
          <cell r="J3307">
            <v>0</v>
          </cell>
        </row>
        <row r="3308">
          <cell r="A3308">
            <v>1813200872</v>
          </cell>
          <cell r="B3308" t="str">
            <v>מפי עוללים</v>
          </cell>
          <cell r="C3308">
            <v>63000</v>
          </cell>
          <cell r="D3308">
            <v>63000</v>
          </cell>
          <cell r="E3308">
            <v>0</v>
          </cell>
          <cell r="F3308">
            <v>63000</v>
          </cell>
          <cell r="G3308">
            <v>0</v>
          </cell>
          <cell r="H3308">
            <v>100</v>
          </cell>
          <cell r="I3308">
            <v>63000</v>
          </cell>
          <cell r="J3308">
            <v>63000</v>
          </cell>
        </row>
        <row r="3309">
          <cell r="A3309">
            <v>1813200873</v>
          </cell>
          <cell r="B3309" t="str">
            <v>בית יוסף</v>
          </cell>
          <cell r="C3309">
            <v>200000</v>
          </cell>
          <cell r="D3309">
            <v>200000</v>
          </cell>
          <cell r="E3309">
            <v>0</v>
          </cell>
          <cell r="F3309">
            <v>200000</v>
          </cell>
          <cell r="G3309">
            <v>0</v>
          </cell>
          <cell r="H3309">
            <v>100</v>
          </cell>
          <cell r="I3309">
            <v>200000</v>
          </cell>
          <cell r="J3309">
            <v>200000</v>
          </cell>
        </row>
        <row r="3310">
          <cell r="A3310">
            <v>1813200874</v>
          </cell>
          <cell r="B3310" t="str">
            <v>בית דוד תיכון ט'</v>
          </cell>
          <cell r="C3310">
            <v>15000</v>
          </cell>
          <cell r="D3310">
            <v>15000</v>
          </cell>
          <cell r="E3310">
            <v>0</v>
          </cell>
          <cell r="F3310">
            <v>15000</v>
          </cell>
          <cell r="G3310">
            <v>0</v>
          </cell>
          <cell r="H3310">
            <v>100</v>
          </cell>
          <cell r="I3310">
            <v>15000</v>
          </cell>
          <cell r="J3310">
            <v>15000</v>
          </cell>
        </row>
        <row r="3311">
          <cell r="A3311">
            <v>1813200875</v>
          </cell>
          <cell r="B3311" t="str">
            <v>בית דוד בנות</v>
          </cell>
          <cell r="C3311">
            <v>325000</v>
          </cell>
          <cell r="D3311">
            <v>325000</v>
          </cell>
          <cell r="E3311">
            <v>0</v>
          </cell>
          <cell r="F3311">
            <v>325000</v>
          </cell>
          <cell r="G3311">
            <v>0</v>
          </cell>
          <cell r="H3311">
            <v>100</v>
          </cell>
          <cell r="I3311">
            <v>325000</v>
          </cell>
          <cell r="J3311">
            <v>325000</v>
          </cell>
        </row>
        <row r="3312">
          <cell r="A3312">
            <v>1813200876</v>
          </cell>
          <cell r="B3312" t="str">
            <v>בית דוד בנים</v>
          </cell>
          <cell r="C3312">
            <v>55000</v>
          </cell>
          <cell r="D3312">
            <v>55000</v>
          </cell>
          <cell r="E3312">
            <v>0</v>
          </cell>
          <cell r="F3312">
            <v>55000</v>
          </cell>
          <cell r="G3312">
            <v>0</v>
          </cell>
          <cell r="H3312">
            <v>100</v>
          </cell>
          <cell r="I3312">
            <v>55000</v>
          </cell>
          <cell r="J3312">
            <v>55000</v>
          </cell>
        </row>
        <row r="3313">
          <cell r="A3313">
            <v>1813200877</v>
          </cell>
          <cell r="B3313" t="str">
            <v>בנות ציון</v>
          </cell>
          <cell r="C3313">
            <v>63000</v>
          </cell>
          <cell r="D3313">
            <v>63000</v>
          </cell>
          <cell r="E3313">
            <v>0</v>
          </cell>
          <cell r="F3313">
            <v>63000</v>
          </cell>
          <cell r="G3313">
            <v>0</v>
          </cell>
          <cell r="H3313">
            <v>100</v>
          </cell>
          <cell r="I3313">
            <v>63000</v>
          </cell>
          <cell r="J3313">
            <v>63000</v>
          </cell>
        </row>
        <row r="3314">
          <cell r="A3314">
            <v>1813200923</v>
          </cell>
          <cell r="B3314" t="str">
            <v>לימודי יהדות</v>
          </cell>
          <cell r="C3314">
            <v>0</v>
          </cell>
          <cell r="D3314">
            <v>0</v>
          </cell>
          <cell r="E3314">
            <v>0</v>
          </cell>
          <cell r="F3314">
            <v>0</v>
          </cell>
          <cell r="G3314">
            <v>0</v>
          </cell>
          <cell r="H3314">
            <v>0</v>
          </cell>
          <cell r="I3314">
            <v>0</v>
          </cell>
          <cell r="J3314">
            <v>0</v>
          </cell>
        </row>
        <row r="3315">
          <cell r="A3315">
            <v>1813200931</v>
          </cell>
          <cell r="B3315" t="str">
            <v>שלטים לבי"ס</v>
          </cell>
          <cell r="C3315">
            <v>8100</v>
          </cell>
          <cell r="D3315">
            <v>0</v>
          </cell>
          <cell r="E3315">
            <v>0</v>
          </cell>
          <cell r="F3315">
            <v>0</v>
          </cell>
          <cell r="G3315">
            <v>8100</v>
          </cell>
          <cell r="H3315">
            <v>0</v>
          </cell>
          <cell r="I3315">
            <v>9000</v>
          </cell>
          <cell r="J3315">
            <v>0</v>
          </cell>
        </row>
        <row r="3316">
          <cell r="A3316">
            <v>1813200932</v>
          </cell>
          <cell r="B3316" t="str">
            <v>תוס' דיפרנציאלית נ' עצמי מהכנ'</v>
          </cell>
          <cell r="C3316">
            <v>1550000</v>
          </cell>
          <cell r="D3316">
            <v>1163041</v>
          </cell>
          <cell r="E3316">
            <v>0</v>
          </cell>
          <cell r="F3316">
            <v>1163041</v>
          </cell>
          <cell r="G3316">
            <v>386959</v>
          </cell>
          <cell r="H3316">
            <v>75.03</v>
          </cell>
          <cell r="I3316">
            <v>1550000</v>
          </cell>
          <cell r="J3316">
            <v>1163041</v>
          </cell>
        </row>
        <row r="3317">
          <cell r="A3317">
            <v>1813200933</v>
          </cell>
          <cell r="B3317" t="str">
            <v>פרויקטים בהשת.מ.חנ</v>
          </cell>
          <cell r="C3317">
            <v>225000</v>
          </cell>
          <cell r="D3317">
            <v>189125</v>
          </cell>
          <cell r="E3317">
            <v>0</v>
          </cell>
          <cell r="F3317">
            <v>189125</v>
          </cell>
          <cell r="G3317">
            <v>35875</v>
          </cell>
          <cell r="H3317">
            <v>84.05</v>
          </cell>
          <cell r="I3317">
            <v>250000</v>
          </cell>
          <cell r="J3317">
            <v>189125</v>
          </cell>
        </row>
        <row r="3318">
          <cell r="A3318">
            <v>1813200934</v>
          </cell>
          <cell r="B3318" t="str">
            <v>עוזרי חינוך - קורונה</v>
          </cell>
          <cell r="C3318">
            <v>3600000</v>
          </cell>
          <cell r="D3318">
            <v>0</v>
          </cell>
          <cell r="E3318">
            <v>0</v>
          </cell>
          <cell r="F3318">
            <v>0</v>
          </cell>
          <cell r="G3318">
            <v>3600000</v>
          </cell>
          <cell r="H3318">
            <v>0</v>
          </cell>
          <cell r="I3318">
            <v>4000000</v>
          </cell>
          <cell r="J3318">
            <v>0</v>
          </cell>
        </row>
        <row r="3319">
          <cell r="A3319">
            <v>1813200935</v>
          </cell>
          <cell r="B3319" t="str">
            <v>שגרירי הל"ב מפתח הל"ב</v>
          </cell>
          <cell r="C3319">
            <v>25650</v>
          </cell>
          <cell r="D3319">
            <v>12810</v>
          </cell>
          <cell r="E3319">
            <v>0</v>
          </cell>
          <cell r="F3319">
            <v>12810</v>
          </cell>
          <cell r="G3319">
            <v>12840</v>
          </cell>
          <cell r="H3319">
            <v>49.94</v>
          </cell>
          <cell r="I3319">
            <v>28500</v>
          </cell>
          <cell r="J3319">
            <v>12810</v>
          </cell>
        </row>
        <row r="3320">
          <cell r="A3320">
            <v>1813200936</v>
          </cell>
          <cell r="B3320" t="str">
            <v>רכישות דרך מחסן</v>
          </cell>
          <cell r="C3320">
            <v>0</v>
          </cell>
          <cell r="D3320">
            <v>0</v>
          </cell>
          <cell r="E3320">
            <v>0</v>
          </cell>
          <cell r="F3320">
            <v>0</v>
          </cell>
          <cell r="G3320">
            <v>0</v>
          </cell>
          <cell r="H3320">
            <v>0</v>
          </cell>
          <cell r="I3320">
            <v>0</v>
          </cell>
          <cell r="J3320">
            <v>0</v>
          </cell>
        </row>
        <row r="3321">
          <cell r="A3321">
            <v>1813200937</v>
          </cell>
          <cell r="B3321" t="str">
            <v>סיוע לניהול עצמי</v>
          </cell>
          <cell r="C3321">
            <v>2321730</v>
          </cell>
          <cell r="D3321">
            <v>1468338</v>
          </cell>
          <cell r="E3321">
            <v>0</v>
          </cell>
          <cell r="F3321">
            <v>1468338</v>
          </cell>
          <cell r="G3321">
            <v>853392</v>
          </cell>
          <cell r="H3321">
            <v>63.24</v>
          </cell>
          <cell r="I3321">
            <v>2579700</v>
          </cell>
          <cell r="J3321">
            <v>1468338</v>
          </cell>
        </row>
        <row r="3322">
          <cell r="A3322">
            <v>1813200951</v>
          </cell>
          <cell r="B3322" t="str">
            <v>ציוד ומכשירי חנ"ג(כנגד הכנסות)</v>
          </cell>
          <cell r="C3322">
            <v>29700</v>
          </cell>
          <cell r="D3322">
            <v>0</v>
          </cell>
          <cell r="E3322">
            <v>0</v>
          </cell>
          <cell r="F3322">
            <v>0</v>
          </cell>
          <cell r="G3322">
            <v>29700</v>
          </cell>
          <cell r="H3322">
            <v>0</v>
          </cell>
          <cell r="I3322">
            <v>33000</v>
          </cell>
          <cell r="J3322">
            <v>0</v>
          </cell>
        </row>
        <row r="3323">
          <cell r="A3323">
            <v>1813200953</v>
          </cell>
          <cell r="B3323" t="str">
            <v>מערכת גפ"ן</v>
          </cell>
          <cell r="C3323">
            <v>1368180</v>
          </cell>
          <cell r="D3323">
            <v>2907018.74</v>
          </cell>
          <cell r="E3323">
            <v>0</v>
          </cell>
          <cell r="F3323">
            <v>2907018.74</v>
          </cell>
          <cell r="G3323">
            <v>-1538838.74</v>
          </cell>
          <cell r="H3323">
            <v>212.47</v>
          </cell>
          <cell r="I3323">
            <v>1520200</v>
          </cell>
          <cell r="J3323">
            <v>2907018.74</v>
          </cell>
        </row>
        <row r="3324">
          <cell r="A3324">
            <v>1813200960</v>
          </cell>
          <cell r="B3324" t="str">
            <v>השלמה לתקן ניהול עצמי</v>
          </cell>
          <cell r="C3324">
            <v>450000</v>
          </cell>
          <cell r="D3324">
            <v>0</v>
          </cell>
          <cell r="E3324">
            <v>0</v>
          </cell>
          <cell r="F3324">
            <v>0</v>
          </cell>
          <cell r="G3324">
            <v>450000</v>
          </cell>
          <cell r="H3324">
            <v>0</v>
          </cell>
          <cell r="I3324">
            <v>500000</v>
          </cell>
          <cell r="J3324">
            <v>0</v>
          </cell>
        </row>
        <row r="3325">
          <cell r="A3325">
            <v>1813200961</v>
          </cell>
          <cell r="B3325" t="str">
            <v>רז' פעולות ורכישות</v>
          </cell>
          <cell r="C3325">
            <v>57000</v>
          </cell>
          <cell r="D3325">
            <v>56999.58</v>
          </cell>
          <cell r="E3325">
            <v>0</v>
          </cell>
          <cell r="F3325">
            <v>56999.58</v>
          </cell>
          <cell r="G3325">
            <v>0.42</v>
          </cell>
          <cell r="H3325">
            <v>99.99</v>
          </cell>
          <cell r="I3325">
            <v>57000</v>
          </cell>
          <cell r="J3325">
            <v>56999.58</v>
          </cell>
        </row>
        <row r="3326">
          <cell r="A3326">
            <v>1813201210</v>
          </cell>
          <cell r="B3326" t="str">
            <v>השכר הקובע</v>
          </cell>
          <cell r="C3326">
            <v>0</v>
          </cell>
          <cell r="D3326">
            <v>0</v>
          </cell>
          <cell r="E3326">
            <v>0</v>
          </cell>
          <cell r="F3326">
            <v>0</v>
          </cell>
          <cell r="G3326">
            <v>0</v>
          </cell>
          <cell r="H3326">
            <v>0</v>
          </cell>
          <cell r="I3326">
            <v>0</v>
          </cell>
          <cell r="J3326">
            <v>0</v>
          </cell>
        </row>
        <row r="3327">
          <cell r="A3327">
            <v>1813201263</v>
          </cell>
          <cell r="B3327" t="str">
            <v>שרתים ומזכירות-כ"א</v>
          </cell>
          <cell r="C3327">
            <v>0</v>
          </cell>
          <cell r="D3327">
            <v>0</v>
          </cell>
          <cell r="E3327">
            <v>0</v>
          </cell>
          <cell r="F3327">
            <v>0</v>
          </cell>
          <cell r="G3327">
            <v>0</v>
          </cell>
          <cell r="H3327">
            <v>0</v>
          </cell>
          <cell r="I3327">
            <v>0</v>
          </cell>
          <cell r="J3327">
            <v>0</v>
          </cell>
        </row>
        <row r="3328">
          <cell r="A3328">
            <v>1813201264</v>
          </cell>
          <cell r="B3328" t="str">
            <v>סייעות - כ"א</v>
          </cell>
          <cell r="C3328">
            <v>0</v>
          </cell>
          <cell r="D3328">
            <v>0</v>
          </cell>
          <cell r="E3328">
            <v>0</v>
          </cell>
          <cell r="F3328">
            <v>0</v>
          </cell>
          <cell r="G3328">
            <v>0</v>
          </cell>
          <cell r="H3328">
            <v>0</v>
          </cell>
          <cell r="I3328">
            <v>0</v>
          </cell>
          <cell r="J3328">
            <v>0</v>
          </cell>
        </row>
        <row r="3329">
          <cell r="A3329">
            <v>1813201431</v>
          </cell>
          <cell r="B3329" t="str">
            <v>חשמל</v>
          </cell>
          <cell r="C3329">
            <v>0</v>
          </cell>
          <cell r="D3329">
            <v>0</v>
          </cell>
          <cell r="E3329">
            <v>0</v>
          </cell>
          <cell r="F3329">
            <v>0</v>
          </cell>
          <cell r="G3329">
            <v>0</v>
          </cell>
          <cell r="H3329">
            <v>0</v>
          </cell>
          <cell r="I3329">
            <v>0</v>
          </cell>
          <cell r="J3329">
            <v>0</v>
          </cell>
        </row>
        <row r="3330">
          <cell r="A3330">
            <v>1813201432</v>
          </cell>
          <cell r="B3330" t="str">
            <v>מים</v>
          </cell>
          <cell r="C3330">
            <v>0</v>
          </cell>
          <cell r="D3330">
            <v>0</v>
          </cell>
          <cell r="E3330">
            <v>0</v>
          </cell>
          <cell r="F3330">
            <v>0</v>
          </cell>
          <cell r="G3330">
            <v>0</v>
          </cell>
          <cell r="H3330">
            <v>0</v>
          </cell>
          <cell r="I3330">
            <v>0</v>
          </cell>
          <cell r="J3330">
            <v>0</v>
          </cell>
        </row>
        <row r="3331">
          <cell r="A3331">
            <v>1813201723</v>
          </cell>
          <cell r="B3331" t="str">
            <v>חומרים</v>
          </cell>
          <cell r="C3331">
            <v>0</v>
          </cell>
          <cell r="D3331">
            <v>0</v>
          </cell>
          <cell r="E3331">
            <v>0</v>
          </cell>
          <cell r="F3331">
            <v>0</v>
          </cell>
          <cell r="G3331">
            <v>0</v>
          </cell>
          <cell r="H3331">
            <v>0</v>
          </cell>
          <cell r="I3331">
            <v>0</v>
          </cell>
          <cell r="J3331">
            <v>0</v>
          </cell>
        </row>
        <row r="3332">
          <cell r="A3332">
            <v>1813201752</v>
          </cell>
          <cell r="B3332" t="str">
            <v>נקיון בקבלנות</v>
          </cell>
          <cell r="C3332">
            <v>0</v>
          </cell>
          <cell r="D3332">
            <v>0</v>
          </cell>
          <cell r="E3332">
            <v>0</v>
          </cell>
          <cell r="F3332">
            <v>0</v>
          </cell>
          <cell r="G3332">
            <v>0</v>
          </cell>
          <cell r="H3332">
            <v>0</v>
          </cell>
          <cell r="I3332">
            <v>0</v>
          </cell>
          <cell r="J3332">
            <v>0</v>
          </cell>
        </row>
        <row r="3333">
          <cell r="A3333">
            <v>1813201756</v>
          </cell>
          <cell r="B3333" t="str">
            <v>שמירה בקבלנות</v>
          </cell>
          <cell r="C3333">
            <v>0</v>
          </cell>
          <cell r="D3333">
            <v>0</v>
          </cell>
          <cell r="E3333">
            <v>0</v>
          </cell>
          <cell r="F3333">
            <v>0</v>
          </cell>
          <cell r="G3333">
            <v>0</v>
          </cell>
          <cell r="H3333">
            <v>0</v>
          </cell>
          <cell r="I3333">
            <v>0</v>
          </cell>
          <cell r="J3333">
            <v>0</v>
          </cell>
        </row>
        <row r="3334">
          <cell r="A3334">
            <v>1813201759</v>
          </cell>
          <cell r="B3334" t="str">
            <v>שרותי סייעות</v>
          </cell>
          <cell r="C3334">
            <v>0</v>
          </cell>
          <cell r="D3334">
            <v>0</v>
          </cell>
          <cell r="E3334">
            <v>0</v>
          </cell>
          <cell r="F3334">
            <v>0</v>
          </cell>
          <cell r="G3334">
            <v>0</v>
          </cell>
          <cell r="H3334">
            <v>0</v>
          </cell>
          <cell r="I3334">
            <v>0</v>
          </cell>
          <cell r="J3334">
            <v>0</v>
          </cell>
        </row>
        <row r="3335">
          <cell r="A3335">
            <v>1813201761</v>
          </cell>
          <cell r="B3335" t="str">
            <v>ניצנים יסודי-גביה מהורים</v>
          </cell>
          <cell r="C3335">
            <v>10319400</v>
          </cell>
          <cell r="D3335">
            <v>14734388.310000001</v>
          </cell>
          <cell r="E3335">
            <v>0</v>
          </cell>
          <cell r="F3335">
            <v>14734388.310000001</v>
          </cell>
          <cell r="G3335">
            <v>-4414988.3099999996</v>
          </cell>
          <cell r="H3335">
            <v>142.78</v>
          </cell>
          <cell r="I3335">
            <v>10319400</v>
          </cell>
          <cell r="J3335">
            <v>14734388.310000001</v>
          </cell>
        </row>
        <row r="3336">
          <cell r="A3336">
            <v>1813201762</v>
          </cell>
          <cell r="B3336" t="str">
            <v>שכר מורים - משה"ח</v>
          </cell>
          <cell r="C3336">
            <v>0</v>
          </cell>
          <cell r="D3336">
            <v>0</v>
          </cell>
          <cell r="E3336">
            <v>0</v>
          </cell>
          <cell r="F3336">
            <v>0</v>
          </cell>
          <cell r="G3336">
            <v>0</v>
          </cell>
          <cell r="H3336">
            <v>0</v>
          </cell>
          <cell r="I3336">
            <v>0</v>
          </cell>
          <cell r="J3336">
            <v>0</v>
          </cell>
        </row>
        <row r="3337">
          <cell r="A3337">
            <v>1813201780</v>
          </cell>
          <cell r="B3337" t="str">
            <v>פעולות ביה"ס בחופשה הגדולה</v>
          </cell>
          <cell r="C3337">
            <v>600000</v>
          </cell>
          <cell r="D3337">
            <v>412011.69</v>
          </cell>
          <cell r="E3337">
            <v>0</v>
          </cell>
          <cell r="F3337">
            <v>412011.69</v>
          </cell>
          <cell r="G3337">
            <v>187988.31</v>
          </cell>
          <cell r="H3337">
            <v>68.66</v>
          </cell>
          <cell r="I3337">
            <v>600000</v>
          </cell>
          <cell r="J3337">
            <v>412011.69</v>
          </cell>
        </row>
        <row r="3338">
          <cell r="A3338">
            <v>1813201782</v>
          </cell>
          <cell r="B3338" t="str">
            <v>הזנה</v>
          </cell>
          <cell r="C3338">
            <v>0</v>
          </cell>
          <cell r="D3338">
            <v>0</v>
          </cell>
          <cell r="E3338">
            <v>0</v>
          </cell>
          <cell r="F3338">
            <v>0</v>
          </cell>
          <cell r="G3338">
            <v>0</v>
          </cell>
          <cell r="H3338">
            <v>0</v>
          </cell>
          <cell r="I3338">
            <v>0</v>
          </cell>
          <cell r="J3338">
            <v>0</v>
          </cell>
        </row>
        <row r="3339">
          <cell r="A3339">
            <v>1813201783</v>
          </cell>
          <cell r="B3339" t="str">
            <v>שיכפולים</v>
          </cell>
          <cell r="C3339">
            <v>0</v>
          </cell>
          <cell r="D3339">
            <v>0</v>
          </cell>
          <cell r="E3339">
            <v>0</v>
          </cell>
          <cell r="F3339">
            <v>0</v>
          </cell>
          <cell r="G3339">
            <v>0</v>
          </cell>
          <cell r="H3339">
            <v>0</v>
          </cell>
          <cell r="I3339">
            <v>0</v>
          </cell>
          <cell r="J3339">
            <v>0</v>
          </cell>
        </row>
        <row r="3340">
          <cell r="A3340">
            <v>1813201810</v>
          </cell>
          <cell r="B3340" t="str">
            <v>צהרונים - ניצנים ממשה"ח</v>
          </cell>
          <cell r="C3340">
            <v>7008500</v>
          </cell>
          <cell r="D3340">
            <v>8326529.5999999996</v>
          </cell>
          <cell r="E3340">
            <v>0</v>
          </cell>
          <cell r="F3340">
            <v>8326529.5999999996</v>
          </cell>
          <cell r="G3340">
            <v>-1318029.6000000001</v>
          </cell>
          <cell r="H3340">
            <v>118.8</v>
          </cell>
          <cell r="I3340">
            <v>7008500</v>
          </cell>
          <cell r="J3340">
            <v>8326529.5999999996</v>
          </cell>
        </row>
        <row r="3341">
          <cell r="A3341">
            <v>1813201812</v>
          </cell>
          <cell r="B3341" t="str">
            <v>תשלומים לקרן קרב</v>
          </cell>
          <cell r="C3341">
            <v>0</v>
          </cell>
          <cell r="D3341">
            <v>0</v>
          </cell>
          <cell r="E3341">
            <v>0</v>
          </cell>
          <cell r="F3341">
            <v>0</v>
          </cell>
          <cell r="G3341">
            <v>0</v>
          </cell>
          <cell r="H3341">
            <v>0</v>
          </cell>
          <cell r="I3341">
            <v>0</v>
          </cell>
          <cell r="J3341">
            <v>0</v>
          </cell>
        </row>
        <row r="3342">
          <cell r="A3342">
            <v>1813201813</v>
          </cell>
          <cell r="B3342" t="str">
            <v>תשלומים לקרן רש"י</v>
          </cell>
          <cell r="C3342">
            <v>0</v>
          </cell>
          <cell r="D3342">
            <v>0</v>
          </cell>
          <cell r="E3342">
            <v>0</v>
          </cell>
          <cell r="F3342">
            <v>0</v>
          </cell>
          <cell r="G3342">
            <v>0</v>
          </cell>
          <cell r="H3342">
            <v>0</v>
          </cell>
          <cell r="I3342">
            <v>0</v>
          </cell>
          <cell r="J3342">
            <v>0</v>
          </cell>
        </row>
        <row r="3343">
          <cell r="A3343">
            <v>1813201840</v>
          </cell>
          <cell r="B3343" t="str">
            <v>השתתפות עירונית</v>
          </cell>
          <cell r="C3343">
            <v>3000000</v>
          </cell>
          <cell r="D3343">
            <v>3357178</v>
          </cell>
          <cell r="E3343">
            <v>0</v>
          </cell>
          <cell r="F3343">
            <v>3357178</v>
          </cell>
          <cell r="G3343">
            <v>-357178</v>
          </cell>
          <cell r="H3343">
            <v>111.9</v>
          </cell>
          <cell r="I3343">
            <v>3000000</v>
          </cell>
          <cell r="J3343">
            <v>3357178</v>
          </cell>
        </row>
        <row r="3344">
          <cell r="A3344">
            <v>1813201841</v>
          </cell>
          <cell r="B3344" t="str">
            <v>מסגרות קיץ (לרשת) ממשה"ח</v>
          </cell>
          <cell r="C3344">
            <v>2115000</v>
          </cell>
          <cell r="D3344">
            <v>5625703.0300000003</v>
          </cell>
          <cell r="E3344">
            <v>0</v>
          </cell>
          <cell r="F3344">
            <v>5625703.0300000003</v>
          </cell>
          <cell r="G3344">
            <v>-3510703.03</v>
          </cell>
          <cell r="H3344">
            <v>265.99</v>
          </cell>
          <cell r="I3344">
            <v>2350000</v>
          </cell>
          <cell r="J3344">
            <v>5625703.0300000003</v>
          </cell>
        </row>
        <row r="3345">
          <cell r="A3345">
            <v>1813201842</v>
          </cell>
          <cell r="B3345" t="str">
            <v>מסגרות קיץ - מוכש"ר</v>
          </cell>
          <cell r="C3345">
            <v>135000</v>
          </cell>
          <cell r="D3345">
            <v>0</v>
          </cell>
          <cell r="E3345">
            <v>0</v>
          </cell>
          <cell r="F3345">
            <v>0</v>
          </cell>
          <cell r="G3345">
            <v>135000</v>
          </cell>
          <cell r="H3345">
            <v>0</v>
          </cell>
          <cell r="I3345">
            <v>150000</v>
          </cell>
          <cell r="J3345">
            <v>0</v>
          </cell>
        </row>
        <row r="3346">
          <cell r="A3346">
            <v>1813202210</v>
          </cell>
          <cell r="B3346" t="str">
            <v>השכר הקובע</v>
          </cell>
          <cell r="C3346">
            <v>0</v>
          </cell>
          <cell r="D3346">
            <v>0</v>
          </cell>
          <cell r="E3346">
            <v>0</v>
          </cell>
          <cell r="F3346">
            <v>0</v>
          </cell>
          <cell r="G3346">
            <v>0</v>
          </cell>
          <cell r="H3346">
            <v>0</v>
          </cell>
          <cell r="I3346">
            <v>0</v>
          </cell>
          <cell r="J3346">
            <v>0</v>
          </cell>
        </row>
        <row r="3347">
          <cell r="A3347">
            <v>1813202263</v>
          </cell>
          <cell r="B3347" t="str">
            <v>שרתים ומזכירות-כ"א</v>
          </cell>
          <cell r="C3347">
            <v>0</v>
          </cell>
          <cell r="D3347">
            <v>0</v>
          </cell>
          <cell r="E3347">
            <v>0</v>
          </cell>
          <cell r="F3347">
            <v>0</v>
          </cell>
          <cell r="G3347">
            <v>0</v>
          </cell>
          <cell r="H3347">
            <v>0</v>
          </cell>
          <cell r="I3347">
            <v>0</v>
          </cell>
          <cell r="J3347">
            <v>0</v>
          </cell>
        </row>
        <row r="3348">
          <cell r="A3348">
            <v>1813202264</v>
          </cell>
          <cell r="B3348" t="str">
            <v>סייעות - כ"א</v>
          </cell>
          <cell r="C3348">
            <v>0</v>
          </cell>
          <cell r="D3348">
            <v>0</v>
          </cell>
          <cell r="E3348">
            <v>0</v>
          </cell>
          <cell r="F3348">
            <v>0</v>
          </cell>
          <cell r="G3348">
            <v>0</v>
          </cell>
          <cell r="H3348">
            <v>0</v>
          </cell>
          <cell r="I3348">
            <v>0</v>
          </cell>
          <cell r="J3348">
            <v>0</v>
          </cell>
        </row>
        <row r="3349">
          <cell r="A3349">
            <v>1813202431</v>
          </cell>
          <cell r="B3349" t="str">
            <v>חשמל</v>
          </cell>
          <cell r="C3349">
            <v>0</v>
          </cell>
          <cell r="D3349">
            <v>0</v>
          </cell>
          <cell r="E3349">
            <v>0</v>
          </cell>
          <cell r="F3349">
            <v>0</v>
          </cell>
          <cell r="G3349">
            <v>0</v>
          </cell>
          <cell r="H3349">
            <v>0</v>
          </cell>
          <cell r="I3349">
            <v>0</v>
          </cell>
          <cell r="J3349">
            <v>0</v>
          </cell>
        </row>
        <row r="3350">
          <cell r="A3350">
            <v>1813202432</v>
          </cell>
          <cell r="B3350" t="str">
            <v>מים</v>
          </cell>
          <cell r="C3350">
            <v>0</v>
          </cell>
          <cell r="D3350">
            <v>0</v>
          </cell>
          <cell r="E3350">
            <v>0</v>
          </cell>
          <cell r="F3350">
            <v>0</v>
          </cell>
          <cell r="G3350">
            <v>0</v>
          </cell>
          <cell r="H3350">
            <v>0</v>
          </cell>
          <cell r="I3350">
            <v>0</v>
          </cell>
          <cell r="J3350">
            <v>0</v>
          </cell>
        </row>
        <row r="3351">
          <cell r="A3351">
            <v>1813202723</v>
          </cell>
          <cell r="B3351" t="str">
            <v>חומרים</v>
          </cell>
          <cell r="C3351">
            <v>0</v>
          </cell>
          <cell r="D3351">
            <v>0</v>
          </cell>
          <cell r="E3351">
            <v>0</v>
          </cell>
          <cell r="F3351">
            <v>0</v>
          </cell>
          <cell r="G3351">
            <v>0</v>
          </cell>
          <cell r="H3351">
            <v>0</v>
          </cell>
          <cell r="I3351">
            <v>0</v>
          </cell>
          <cell r="J3351">
            <v>0</v>
          </cell>
        </row>
        <row r="3352">
          <cell r="A3352">
            <v>1813202752</v>
          </cell>
          <cell r="B3352" t="str">
            <v>נקיון בקבלנות</v>
          </cell>
          <cell r="C3352">
            <v>0</v>
          </cell>
          <cell r="D3352">
            <v>0</v>
          </cell>
          <cell r="E3352">
            <v>0</v>
          </cell>
          <cell r="F3352">
            <v>0</v>
          </cell>
          <cell r="G3352">
            <v>0</v>
          </cell>
          <cell r="H3352">
            <v>0</v>
          </cell>
          <cell r="I3352">
            <v>0</v>
          </cell>
          <cell r="J3352">
            <v>0</v>
          </cell>
        </row>
        <row r="3353">
          <cell r="A3353">
            <v>1813202756</v>
          </cell>
          <cell r="B3353" t="str">
            <v>שמירה בקבלנות</v>
          </cell>
          <cell r="C3353">
            <v>0</v>
          </cell>
          <cell r="D3353">
            <v>0</v>
          </cell>
          <cell r="E3353">
            <v>0</v>
          </cell>
          <cell r="F3353">
            <v>0</v>
          </cell>
          <cell r="G3353">
            <v>0</v>
          </cell>
          <cell r="H3353">
            <v>0</v>
          </cell>
          <cell r="I3353">
            <v>0</v>
          </cell>
          <cell r="J3353">
            <v>0</v>
          </cell>
        </row>
        <row r="3354">
          <cell r="A3354">
            <v>1813202762</v>
          </cell>
          <cell r="B3354" t="str">
            <v>שכר מורים - משה"ח</v>
          </cell>
          <cell r="C3354">
            <v>0</v>
          </cell>
          <cell r="D3354">
            <v>0</v>
          </cell>
          <cell r="E3354">
            <v>0</v>
          </cell>
          <cell r="F3354">
            <v>0</v>
          </cell>
          <cell r="G3354">
            <v>0</v>
          </cell>
          <cell r="H3354">
            <v>0</v>
          </cell>
          <cell r="I3354">
            <v>0</v>
          </cell>
          <cell r="J3354">
            <v>0</v>
          </cell>
        </row>
        <row r="3355">
          <cell r="A3355">
            <v>1813202780</v>
          </cell>
          <cell r="B3355" t="str">
            <v>פעולות משה"ח</v>
          </cell>
          <cell r="C3355">
            <v>0</v>
          </cell>
          <cell r="D3355">
            <v>0</v>
          </cell>
          <cell r="E3355">
            <v>0</v>
          </cell>
          <cell r="F3355">
            <v>0</v>
          </cell>
          <cell r="G3355">
            <v>0</v>
          </cell>
          <cell r="H3355">
            <v>0</v>
          </cell>
          <cell r="I3355">
            <v>0</v>
          </cell>
          <cell r="J3355">
            <v>0</v>
          </cell>
        </row>
        <row r="3356">
          <cell r="A3356">
            <v>1813202782</v>
          </cell>
          <cell r="B3356" t="str">
            <v>הזנה</v>
          </cell>
          <cell r="C3356">
            <v>0</v>
          </cell>
          <cell r="D3356">
            <v>0</v>
          </cell>
          <cell r="E3356">
            <v>0</v>
          </cell>
          <cell r="F3356">
            <v>0</v>
          </cell>
          <cell r="G3356">
            <v>0</v>
          </cell>
          <cell r="H3356">
            <v>0</v>
          </cell>
          <cell r="I3356">
            <v>0</v>
          </cell>
          <cell r="J3356">
            <v>0</v>
          </cell>
        </row>
        <row r="3357">
          <cell r="A3357">
            <v>1813202783</v>
          </cell>
          <cell r="B3357" t="str">
            <v>שיכפולים</v>
          </cell>
          <cell r="C3357">
            <v>0</v>
          </cell>
          <cell r="D3357">
            <v>0</v>
          </cell>
          <cell r="E3357">
            <v>0</v>
          </cell>
          <cell r="F3357">
            <v>0</v>
          </cell>
          <cell r="G3357">
            <v>0</v>
          </cell>
          <cell r="H3357">
            <v>0</v>
          </cell>
          <cell r="I3357">
            <v>0</v>
          </cell>
          <cell r="J3357">
            <v>0</v>
          </cell>
        </row>
        <row r="3358">
          <cell r="A3358">
            <v>1813202810</v>
          </cell>
          <cell r="B3358" t="str">
            <v>הקצבה שוטפת</v>
          </cell>
          <cell r="C3358">
            <v>0</v>
          </cell>
          <cell r="D3358">
            <v>0</v>
          </cell>
          <cell r="E3358">
            <v>0</v>
          </cell>
          <cell r="F3358">
            <v>0</v>
          </cell>
          <cell r="G3358">
            <v>0</v>
          </cell>
          <cell r="H3358">
            <v>0</v>
          </cell>
          <cell r="I3358">
            <v>0</v>
          </cell>
          <cell r="J3358">
            <v>0</v>
          </cell>
        </row>
        <row r="3359">
          <cell r="A3359">
            <v>1813202812</v>
          </cell>
          <cell r="B3359" t="str">
            <v>תשלומים לקרן קרב</v>
          </cell>
          <cell r="C3359">
            <v>0</v>
          </cell>
          <cell r="D3359">
            <v>0</v>
          </cell>
          <cell r="E3359">
            <v>0</v>
          </cell>
          <cell r="F3359">
            <v>0</v>
          </cell>
          <cell r="G3359">
            <v>0</v>
          </cell>
          <cell r="H3359">
            <v>0</v>
          </cell>
          <cell r="I3359">
            <v>0</v>
          </cell>
          <cell r="J3359">
            <v>0</v>
          </cell>
        </row>
        <row r="3360">
          <cell r="A3360">
            <v>1813202813</v>
          </cell>
          <cell r="B3360" t="str">
            <v>תשלומים לקרן רש"י</v>
          </cell>
          <cell r="C3360">
            <v>0</v>
          </cell>
          <cell r="D3360">
            <v>0</v>
          </cell>
          <cell r="E3360">
            <v>0</v>
          </cell>
          <cell r="F3360">
            <v>0</v>
          </cell>
          <cell r="G3360">
            <v>0</v>
          </cell>
          <cell r="H3360">
            <v>0</v>
          </cell>
          <cell r="I3360">
            <v>0</v>
          </cell>
          <cell r="J3360">
            <v>0</v>
          </cell>
        </row>
        <row r="3361">
          <cell r="A3361">
            <v>1813203210</v>
          </cell>
          <cell r="B3361" t="str">
            <v>השכר הקובע</v>
          </cell>
          <cell r="C3361">
            <v>0</v>
          </cell>
          <cell r="D3361">
            <v>0</v>
          </cell>
          <cell r="E3361">
            <v>0</v>
          </cell>
          <cell r="F3361">
            <v>0</v>
          </cell>
          <cell r="G3361">
            <v>0</v>
          </cell>
          <cell r="H3361">
            <v>0</v>
          </cell>
          <cell r="I3361">
            <v>0</v>
          </cell>
          <cell r="J3361">
            <v>0</v>
          </cell>
        </row>
        <row r="3362">
          <cell r="A3362">
            <v>1813203263</v>
          </cell>
          <cell r="B3362" t="str">
            <v>שרתים ומזכירות-כ"א</v>
          </cell>
          <cell r="C3362">
            <v>0</v>
          </cell>
          <cell r="D3362">
            <v>0</v>
          </cell>
          <cell r="E3362">
            <v>0</v>
          </cell>
          <cell r="F3362">
            <v>0</v>
          </cell>
          <cell r="G3362">
            <v>0</v>
          </cell>
          <cell r="H3362">
            <v>0</v>
          </cell>
          <cell r="I3362">
            <v>0</v>
          </cell>
          <cell r="J3362">
            <v>0</v>
          </cell>
        </row>
        <row r="3363">
          <cell r="A3363">
            <v>1813203264</v>
          </cell>
          <cell r="B3363" t="str">
            <v>סייעות - כ"א</v>
          </cell>
          <cell r="C3363">
            <v>0</v>
          </cell>
          <cell r="D3363">
            <v>0</v>
          </cell>
          <cell r="E3363">
            <v>0</v>
          </cell>
          <cell r="F3363">
            <v>0</v>
          </cell>
          <cell r="G3363">
            <v>0</v>
          </cell>
          <cell r="H3363">
            <v>0</v>
          </cell>
          <cell r="I3363">
            <v>0</v>
          </cell>
          <cell r="J3363">
            <v>0</v>
          </cell>
        </row>
        <row r="3364">
          <cell r="A3364">
            <v>1813203431</v>
          </cell>
          <cell r="B3364" t="str">
            <v>חשמל</v>
          </cell>
          <cell r="C3364">
            <v>0</v>
          </cell>
          <cell r="D3364">
            <v>0</v>
          </cell>
          <cell r="E3364">
            <v>0</v>
          </cell>
          <cell r="F3364">
            <v>0</v>
          </cell>
          <cell r="G3364">
            <v>0</v>
          </cell>
          <cell r="H3364">
            <v>0</v>
          </cell>
          <cell r="I3364">
            <v>0</v>
          </cell>
          <cell r="J3364">
            <v>0</v>
          </cell>
        </row>
        <row r="3365">
          <cell r="A3365">
            <v>1813203432</v>
          </cell>
          <cell r="B3365" t="str">
            <v>מים</v>
          </cell>
          <cell r="C3365">
            <v>0</v>
          </cell>
          <cell r="D3365">
            <v>0</v>
          </cell>
          <cell r="E3365">
            <v>0</v>
          </cell>
          <cell r="F3365">
            <v>0</v>
          </cell>
          <cell r="G3365">
            <v>0</v>
          </cell>
          <cell r="H3365">
            <v>0</v>
          </cell>
          <cell r="I3365">
            <v>0</v>
          </cell>
          <cell r="J3365">
            <v>0</v>
          </cell>
        </row>
        <row r="3366">
          <cell r="A3366">
            <v>1813203723</v>
          </cell>
          <cell r="B3366" t="str">
            <v>חומרים</v>
          </cell>
          <cell r="C3366">
            <v>0</v>
          </cell>
          <cell r="D3366">
            <v>0</v>
          </cell>
          <cell r="E3366">
            <v>0</v>
          </cell>
          <cell r="F3366">
            <v>0</v>
          </cell>
          <cell r="G3366">
            <v>0</v>
          </cell>
          <cell r="H3366">
            <v>0</v>
          </cell>
          <cell r="I3366">
            <v>0</v>
          </cell>
          <cell r="J3366">
            <v>0</v>
          </cell>
        </row>
        <row r="3367">
          <cell r="A3367">
            <v>1813203752</v>
          </cell>
          <cell r="B3367" t="str">
            <v>נקיון בקבלנות</v>
          </cell>
          <cell r="C3367">
            <v>0</v>
          </cell>
          <cell r="D3367">
            <v>0</v>
          </cell>
          <cell r="E3367">
            <v>0</v>
          </cell>
          <cell r="F3367">
            <v>0</v>
          </cell>
          <cell r="G3367">
            <v>0</v>
          </cell>
          <cell r="H3367">
            <v>0</v>
          </cell>
          <cell r="I3367">
            <v>0</v>
          </cell>
          <cell r="J3367">
            <v>0</v>
          </cell>
        </row>
        <row r="3368">
          <cell r="A3368">
            <v>1813203756</v>
          </cell>
          <cell r="B3368" t="str">
            <v>שמירה בקבלנות</v>
          </cell>
          <cell r="C3368">
            <v>0</v>
          </cell>
          <cell r="D3368">
            <v>0</v>
          </cell>
          <cell r="E3368">
            <v>0</v>
          </cell>
          <cell r="F3368">
            <v>0</v>
          </cell>
          <cell r="G3368">
            <v>0</v>
          </cell>
          <cell r="H3368">
            <v>0</v>
          </cell>
          <cell r="I3368">
            <v>0</v>
          </cell>
          <cell r="J3368">
            <v>0</v>
          </cell>
        </row>
        <row r="3369">
          <cell r="A3369">
            <v>1813203762</v>
          </cell>
          <cell r="B3369" t="str">
            <v>שכר מורים - משה"ח</v>
          </cell>
          <cell r="C3369">
            <v>0</v>
          </cell>
          <cell r="D3369">
            <v>0</v>
          </cell>
          <cell r="E3369">
            <v>0</v>
          </cell>
          <cell r="F3369">
            <v>0</v>
          </cell>
          <cell r="G3369">
            <v>0</v>
          </cell>
          <cell r="H3369">
            <v>0</v>
          </cell>
          <cell r="I3369">
            <v>0</v>
          </cell>
          <cell r="J3369">
            <v>0</v>
          </cell>
        </row>
        <row r="3370">
          <cell r="A3370">
            <v>1813203780</v>
          </cell>
          <cell r="B3370" t="str">
            <v>פעולות משה"ח</v>
          </cell>
          <cell r="C3370">
            <v>0</v>
          </cell>
          <cell r="D3370">
            <v>0</v>
          </cell>
          <cell r="E3370">
            <v>0</v>
          </cell>
          <cell r="F3370">
            <v>0</v>
          </cell>
          <cell r="G3370">
            <v>0</v>
          </cell>
          <cell r="H3370">
            <v>0</v>
          </cell>
          <cell r="I3370">
            <v>0</v>
          </cell>
          <cell r="J3370">
            <v>0</v>
          </cell>
        </row>
        <row r="3371">
          <cell r="A3371">
            <v>1813203782</v>
          </cell>
          <cell r="B3371" t="str">
            <v>הזנה</v>
          </cell>
          <cell r="C3371">
            <v>0</v>
          </cell>
          <cell r="D3371">
            <v>0</v>
          </cell>
          <cell r="E3371">
            <v>0</v>
          </cell>
          <cell r="F3371">
            <v>0</v>
          </cell>
          <cell r="G3371">
            <v>0</v>
          </cell>
          <cell r="H3371">
            <v>0</v>
          </cell>
          <cell r="I3371">
            <v>0</v>
          </cell>
          <cell r="J3371">
            <v>0</v>
          </cell>
        </row>
        <row r="3372">
          <cell r="A3372">
            <v>1813203783</v>
          </cell>
          <cell r="B3372" t="str">
            <v>שיכפולים</v>
          </cell>
          <cell r="C3372">
            <v>0</v>
          </cell>
          <cell r="D3372">
            <v>0</v>
          </cell>
          <cell r="E3372">
            <v>0</v>
          </cell>
          <cell r="F3372">
            <v>0</v>
          </cell>
          <cell r="G3372">
            <v>0</v>
          </cell>
          <cell r="H3372">
            <v>0</v>
          </cell>
          <cell r="I3372">
            <v>0</v>
          </cell>
          <cell r="J3372">
            <v>0</v>
          </cell>
        </row>
        <row r="3373">
          <cell r="A3373">
            <v>1813203810</v>
          </cell>
          <cell r="B3373" t="str">
            <v>הקצבה שוטפת</v>
          </cell>
          <cell r="C3373">
            <v>0</v>
          </cell>
          <cell r="D3373">
            <v>0</v>
          </cell>
          <cell r="E3373">
            <v>0</v>
          </cell>
          <cell r="F3373">
            <v>0</v>
          </cell>
          <cell r="G3373">
            <v>0</v>
          </cell>
          <cell r="H3373">
            <v>0</v>
          </cell>
          <cell r="I3373">
            <v>0</v>
          </cell>
          <cell r="J3373">
            <v>0</v>
          </cell>
        </row>
        <row r="3374">
          <cell r="A3374">
            <v>1813203812</v>
          </cell>
          <cell r="B3374" t="str">
            <v>תשלומים לקרן קרב</v>
          </cell>
          <cell r="C3374">
            <v>0</v>
          </cell>
          <cell r="D3374">
            <v>0</v>
          </cell>
          <cell r="E3374">
            <v>0</v>
          </cell>
          <cell r="F3374">
            <v>0</v>
          </cell>
          <cell r="G3374">
            <v>0</v>
          </cell>
          <cell r="H3374">
            <v>0</v>
          </cell>
          <cell r="I3374">
            <v>0</v>
          </cell>
          <cell r="J3374">
            <v>0</v>
          </cell>
        </row>
        <row r="3375">
          <cell r="A3375">
            <v>1813203813</v>
          </cell>
          <cell r="B3375" t="str">
            <v>תשלומים לקרן רש"י</v>
          </cell>
          <cell r="C3375">
            <v>0</v>
          </cell>
          <cell r="D3375">
            <v>0</v>
          </cell>
          <cell r="E3375">
            <v>0</v>
          </cell>
          <cell r="F3375">
            <v>0</v>
          </cell>
          <cell r="G3375">
            <v>0</v>
          </cell>
          <cell r="H3375">
            <v>0</v>
          </cell>
          <cell r="I3375">
            <v>0</v>
          </cell>
          <cell r="J3375">
            <v>0</v>
          </cell>
        </row>
        <row r="3376">
          <cell r="A3376">
            <v>1813204210</v>
          </cell>
          <cell r="B3376" t="str">
            <v>השכר הקובע</v>
          </cell>
          <cell r="C3376">
            <v>0</v>
          </cell>
          <cell r="D3376">
            <v>0</v>
          </cell>
          <cell r="E3376">
            <v>0</v>
          </cell>
          <cell r="F3376">
            <v>0</v>
          </cell>
          <cell r="G3376">
            <v>0</v>
          </cell>
          <cell r="H3376">
            <v>0</v>
          </cell>
          <cell r="I3376">
            <v>0</v>
          </cell>
          <cell r="J3376">
            <v>0</v>
          </cell>
        </row>
        <row r="3377">
          <cell r="A3377">
            <v>1813204263</v>
          </cell>
          <cell r="B3377" t="str">
            <v>שרתים ומזכירות-כ"א</v>
          </cell>
          <cell r="C3377">
            <v>0</v>
          </cell>
          <cell r="D3377">
            <v>0</v>
          </cell>
          <cell r="E3377">
            <v>0</v>
          </cell>
          <cell r="F3377">
            <v>0</v>
          </cell>
          <cell r="G3377">
            <v>0</v>
          </cell>
          <cell r="H3377">
            <v>0</v>
          </cell>
          <cell r="I3377">
            <v>0</v>
          </cell>
          <cell r="J3377">
            <v>0</v>
          </cell>
        </row>
        <row r="3378">
          <cell r="A3378">
            <v>1813204264</v>
          </cell>
          <cell r="B3378" t="str">
            <v>סייעות - כ"א</v>
          </cell>
          <cell r="C3378">
            <v>0</v>
          </cell>
          <cell r="D3378">
            <v>0</v>
          </cell>
          <cell r="E3378">
            <v>0</v>
          </cell>
          <cell r="F3378">
            <v>0</v>
          </cell>
          <cell r="G3378">
            <v>0</v>
          </cell>
          <cell r="H3378">
            <v>0</v>
          </cell>
          <cell r="I3378">
            <v>0</v>
          </cell>
          <cell r="J3378">
            <v>0</v>
          </cell>
        </row>
        <row r="3379">
          <cell r="A3379">
            <v>1813204431</v>
          </cell>
          <cell r="B3379" t="str">
            <v>חשמל</v>
          </cell>
          <cell r="C3379">
            <v>0</v>
          </cell>
          <cell r="D3379">
            <v>0</v>
          </cell>
          <cell r="E3379">
            <v>0</v>
          </cell>
          <cell r="F3379">
            <v>0</v>
          </cell>
          <cell r="G3379">
            <v>0</v>
          </cell>
          <cell r="H3379">
            <v>0</v>
          </cell>
          <cell r="I3379">
            <v>0</v>
          </cell>
          <cell r="J3379">
            <v>0</v>
          </cell>
        </row>
        <row r="3380">
          <cell r="A3380">
            <v>1813204432</v>
          </cell>
          <cell r="B3380" t="str">
            <v>מים</v>
          </cell>
          <cell r="C3380">
            <v>0</v>
          </cell>
          <cell r="D3380">
            <v>0</v>
          </cell>
          <cell r="E3380">
            <v>0</v>
          </cell>
          <cell r="F3380">
            <v>0</v>
          </cell>
          <cell r="G3380">
            <v>0</v>
          </cell>
          <cell r="H3380">
            <v>0</v>
          </cell>
          <cell r="I3380">
            <v>0</v>
          </cell>
          <cell r="J3380">
            <v>0</v>
          </cell>
        </row>
        <row r="3381">
          <cell r="A3381">
            <v>1813204723</v>
          </cell>
          <cell r="B3381" t="str">
            <v>תומרים</v>
          </cell>
          <cell r="C3381">
            <v>0</v>
          </cell>
          <cell r="D3381">
            <v>0</v>
          </cell>
          <cell r="E3381">
            <v>0</v>
          </cell>
          <cell r="F3381">
            <v>0</v>
          </cell>
          <cell r="G3381">
            <v>0</v>
          </cell>
          <cell r="H3381">
            <v>0</v>
          </cell>
          <cell r="I3381">
            <v>0</v>
          </cell>
          <cell r="J3381">
            <v>0</v>
          </cell>
        </row>
        <row r="3382">
          <cell r="A3382">
            <v>1813204752</v>
          </cell>
          <cell r="B3382" t="str">
            <v>נקיון בקבלנות</v>
          </cell>
          <cell r="C3382">
            <v>0</v>
          </cell>
          <cell r="D3382">
            <v>0</v>
          </cell>
          <cell r="E3382">
            <v>0</v>
          </cell>
          <cell r="F3382">
            <v>0</v>
          </cell>
          <cell r="G3382">
            <v>0</v>
          </cell>
          <cell r="H3382">
            <v>0</v>
          </cell>
          <cell r="I3382">
            <v>0</v>
          </cell>
          <cell r="J3382">
            <v>0</v>
          </cell>
        </row>
        <row r="3383">
          <cell r="A3383">
            <v>1813204756</v>
          </cell>
          <cell r="B3383" t="str">
            <v>שמירה בקבלנות</v>
          </cell>
          <cell r="C3383">
            <v>0</v>
          </cell>
          <cell r="D3383">
            <v>0</v>
          </cell>
          <cell r="E3383">
            <v>0</v>
          </cell>
          <cell r="F3383">
            <v>0</v>
          </cell>
          <cell r="G3383">
            <v>0</v>
          </cell>
          <cell r="H3383">
            <v>0</v>
          </cell>
          <cell r="I3383">
            <v>0</v>
          </cell>
          <cell r="J3383">
            <v>0</v>
          </cell>
        </row>
        <row r="3384">
          <cell r="A3384">
            <v>1813204762</v>
          </cell>
          <cell r="B3384" t="str">
            <v>שכר מורים - משה"ח</v>
          </cell>
          <cell r="C3384">
            <v>0</v>
          </cell>
          <cell r="D3384">
            <v>0</v>
          </cell>
          <cell r="E3384">
            <v>0</v>
          </cell>
          <cell r="F3384">
            <v>0</v>
          </cell>
          <cell r="G3384">
            <v>0</v>
          </cell>
          <cell r="H3384">
            <v>0</v>
          </cell>
          <cell r="I3384">
            <v>0</v>
          </cell>
          <cell r="J3384">
            <v>0</v>
          </cell>
        </row>
        <row r="3385">
          <cell r="A3385">
            <v>1813204780</v>
          </cell>
          <cell r="B3385" t="str">
            <v>פעולות משה"ח</v>
          </cell>
          <cell r="C3385">
            <v>0</v>
          </cell>
          <cell r="D3385">
            <v>0</v>
          </cell>
          <cell r="E3385">
            <v>0</v>
          </cell>
          <cell r="F3385">
            <v>0</v>
          </cell>
          <cell r="G3385">
            <v>0</v>
          </cell>
          <cell r="H3385">
            <v>0</v>
          </cell>
          <cell r="I3385">
            <v>0</v>
          </cell>
          <cell r="J3385">
            <v>0</v>
          </cell>
        </row>
        <row r="3386">
          <cell r="A3386">
            <v>1813204782</v>
          </cell>
          <cell r="B3386" t="str">
            <v>הזנה</v>
          </cell>
          <cell r="C3386">
            <v>0</v>
          </cell>
          <cell r="D3386">
            <v>0</v>
          </cell>
          <cell r="E3386">
            <v>0</v>
          </cell>
          <cell r="F3386">
            <v>0</v>
          </cell>
          <cell r="G3386">
            <v>0</v>
          </cell>
          <cell r="H3386">
            <v>0</v>
          </cell>
          <cell r="I3386">
            <v>0</v>
          </cell>
          <cell r="J3386">
            <v>0</v>
          </cell>
        </row>
        <row r="3387">
          <cell r="A3387">
            <v>1813204783</v>
          </cell>
          <cell r="B3387" t="str">
            <v>שיכפולים</v>
          </cell>
          <cell r="C3387">
            <v>0</v>
          </cell>
          <cell r="D3387">
            <v>0</v>
          </cell>
          <cell r="E3387">
            <v>0</v>
          </cell>
          <cell r="F3387">
            <v>0</v>
          </cell>
          <cell r="G3387">
            <v>0</v>
          </cell>
          <cell r="H3387">
            <v>0</v>
          </cell>
          <cell r="I3387">
            <v>0</v>
          </cell>
          <cell r="J3387">
            <v>0</v>
          </cell>
        </row>
        <row r="3388">
          <cell r="A3388">
            <v>1813204810</v>
          </cell>
          <cell r="B3388" t="str">
            <v>הקצבה שוטפת</v>
          </cell>
          <cell r="C3388">
            <v>0</v>
          </cell>
          <cell r="D3388">
            <v>0</v>
          </cell>
          <cell r="E3388">
            <v>0</v>
          </cell>
          <cell r="F3388">
            <v>0</v>
          </cell>
          <cell r="G3388">
            <v>0</v>
          </cell>
          <cell r="H3388">
            <v>0</v>
          </cell>
          <cell r="I3388">
            <v>0</v>
          </cell>
          <cell r="J3388">
            <v>0</v>
          </cell>
        </row>
        <row r="3389">
          <cell r="A3389">
            <v>1813204812</v>
          </cell>
          <cell r="B3389" t="str">
            <v>תשלומים לקרן קרב</v>
          </cell>
          <cell r="C3389">
            <v>0</v>
          </cell>
          <cell r="D3389">
            <v>0</v>
          </cell>
          <cell r="E3389">
            <v>0</v>
          </cell>
          <cell r="F3389">
            <v>0</v>
          </cell>
          <cell r="G3389">
            <v>0</v>
          </cell>
          <cell r="H3389">
            <v>0</v>
          </cell>
          <cell r="I3389">
            <v>0</v>
          </cell>
          <cell r="J3389">
            <v>0</v>
          </cell>
        </row>
        <row r="3390">
          <cell r="A3390">
            <v>1813204813</v>
          </cell>
          <cell r="B3390" t="str">
            <v>תשלומים לקרן רש"י</v>
          </cell>
          <cell r="C3390">
            <v>0</v>
          </cell>
          <cell r="D3390">
            <v>0</v>
          </cell>
          <cell r="E3390">
            <v>0</v>
          </cell>
          <cell r="F3390">
            <v>0</v>
          </cell>
          <cell r="G3390">
            <v>0</v>
          </cell>
          <cell r="H3390">
            <v>0</v>
          </cell>
          <cell r="I3390">
            <v>0</v>
          </cell>
          <cell r="J3390">
            <v>0</v>
          </cell>
        </row>
        <row r="3391">
          <cell r="A3391">
            <v>1813205210</v>
          </cell>
          <cell r="B3391" t="str">
            <v>השכר הקובע</v>
          </cell>
          <cell r="C3391">
            <v>0</v>
          </cell>
          <cell r="D3391">
            <v>0</v>
          </cell>
          <cell r="E3391">
            <v>0</v>
          </cell>
          <cell r="F3391">
            <v>0</v>
          </cell>
          <cell r="G3391">
            <v>0</v>
          </cell>
          <cell r="H3391">
            <v>0</v>
          </cell>
          <cell r="I3391">
            <v>0</v>
          </cell>
          <cell r="J3391">
            <v>0</v>
          </cell>
        </row>
        <row r="3392">
          <cell r="A3392">
            <v>1813205263</v>
          </cell>
          <cell r="B3392" t="str">
            <v>שרתים ומזכירות-כ"א</v>
          </cell>
          <cell r="C3392">
            <v>0</v>
          </cell>
          <cell r="D3392">
            <v>0</v>
          </cell>
          <cell r="E3392">
            <v>0</v>
          </cell>
          <cell r="F3392">
            <v>0</v>
          </cell>
          <cell r="G3392">
            <v>0</v>
          </cell>
          <cell r="H3392">
            <v>0</v>
          </cell>
          <cell r="I3392">
            <v>0</v>
          </cell>
          <cell r="J3392">
            <v>0</v>
          </cell>
        </row>
        <row r="3393">
          <cell r="A3393">
            <v>1813205264</v>
          </cell>
          <cell r="B3393" t="str">
            <v>סייעות - כ"א</v>
          </cell>
          <cell r="C3393">
            <v>0</v>
          </cell>
          <cell r="D3393">
            <v>0</v>
          </cell>
          <cell r="E3393">
            <v>0</v>
          </cell>
          <cell r="F3393">
            <v>0</v>
          </cell>
          <cell r="G3393">
            <v>0</v>
          </cell>
          <cell r="H3393">
            <v>0</v>
          </cell>
          <cell r="I3393">
            <v>0</v>
          </cell>
          <cell r="J3393">
            <v>0</v>
          </cell>
        </row>
        <row r="3394">
          <cell r="A3394">
            <v>1813205431</v>
          </cell>
          <cell r="B3394" t="str">
            <v>חשמל</v>
          </cell>
          <cell r="C3394">
            <v>0</v>
          </cell>
          <cell r="D3394">
            <v>0</v>
          </cell>
          <cell r="E3394">
            <v>0</v>
          </cell>
          <cell r="F3394">
            <v>0</v>
          </cell>
          <cell r="G3394">
            <v>0</v>
          </cell>
          <cell r="H3394">
            <v>0</v>
          </cell>
          <cell r="I3394">
            <v>0</v>
          </cell>
          <cell r="J3394">
            <v>0</v>
          </cell>
        </row>
        <row r="3395">
          <cell r="A3395">
            <v>1813205432</v>
          </cell>
          <cell r="B3395" t="str">
            <v>מים</v>
          </cell>
          <cell r="C3395">
            <v>0</v>
          </cell>
          <cell r="D3395">
            <v>0</v>
          </cell>
          <cell r="E3395">
            <v>0</v>
          </cell>
          <cell r="F3395">
            <v>0</v>
          </cell>
          <cell r="G3395">
            <v>0</v>
          </cell>
          <cell r="H3395">
            <v>0</v>
          </cell>
          <cell r="I3395">
            <v>0</v>
          </cell>
          <cell r="J3395">
            <v>0</v>
          </cell>
        </row>
        <row r="3396">
          <cell r="A3396">
            <v>1813205723</v>
          </cell>
          <cell r="B3396" t="str">
            <v>חומרים</v>
          </cell>
          <cell r="C3396">
            <v>0</v>
          </cell>
          <cell r="D3396">
            <v>0</v>
          </cell>
          <cell r="E3396">
            <v>0</v>
          </cell>
          <cell r="F3396">
            <v>0</v>
          </cell>
          <cell r="G3396">
            <v>0</v>
          </cell>
          <cell r="H3396">
            <v>0</v>
          </cell>
          <cell r="I3396">
            <v>0</v>
          </cell>
          <cell r="J3396">
            <v>0</v>
          </cell>
        </row>
        <row r="3397">
          <cell r="A3397">
            <v>1813205752</v>
          </cell>
          <cell r="B3397" t="str">
            <v>נקיון בקבלנות</v>
          </cell>
          <cell r="C3397">
            <v>0</v>
          </cell>
          <cell r="D3397">
            <v>0</v>
          </cell>
          <cell r="E3397">
            <v>0</v>
          </cell>
          <cell r="F3397">
            <v>0</v>
          </cell>
          <cell r="G3397">
            <v>0</v>
          </cell>
          <cell r="H3397">
            <v>0</v>
          </cell>
          <cell r="I3397">
            <v>0</v>
          </cell>
          <cell r="J3397">
            <v>0</v>
          </cell>
        </row>
        <row r="3398">
          <cell r="A3398">
            <v>1813205756</v>
          </cell>
          <cell r="B3398" t="str">
            <v>שמירה בקבלנות</v>
          </cell>
          <cell r="C3398">
            <v>0</v>
          </cell>
          <cell r="D3398">
            <v>0</v>
          </cell>
          <cell r="E3398">
            <v>0</v>
          </cell>
          <cell r="F3398">
            <v>0</v>
          </cell>
          <cell r="G3398">
            <v>0</v>
          </cell>
          <cell r="H3398">
            <v>0</v>
          </cell>
          <cell r="I3398">
            <v>0</v>
          </cell>
          <cell r="J3398">
            <v>0</v>
          </cell>
        </row>
        <row r="3399">
          <cell r="A3399">
            <v>1813205759</v>
          </cell>
          <cell r="B3399" t="str">
            <v>שרותי סייעות</v>
          </cell>
          <cell r="C3399">
            <v>0</v>
          </cell>
          <cell r="D3399">
            <v>0</v>
          </cell>
          <cell r="E3399">
            <v>0</v>
          </cell>
          <cell r="F3399">
            <v>0</v>
          </cell>
          <cell r="G3399">
            <v>0</v>
          </cell>
          <cell r="H3399">
            <v>0</v>
          </cell>
          <cell r="I3399">
            <v>0</v>
          </cell>
          <cell r="J3399">
            <v>0</v>
          </cell>
        </row>
        <row r="3400">
          <cell r="A3400">
            <v>1813205762</v>
          </cell>
          <cell r="B3400" t="str">
            <v>שכר מורים - משה"ח</v>
          </cell>
          <cell r="C3400">
            <v>0</v>
          </cell>
          <cell r="D3400">
            <v>0</v>
          </cell>
          <cell r="E3400">
            <v>0</v>
          </cell>
          <cell r="F3400">
            <v>0</v>
          </cell>
          <cell r="G3400">
            <v>0</v>
          </cell>
          <cell r="H3400">
            <v>0</v>
          </cell>
          <cell r="I3400">
            <v>0</v>
          </cell>
          <cell r="J3400">
            <v>0</v>
          </cell>
        </row>
        <row r="3401">
          <cell r="A3401">
            <v>1813205780</v>
          </cell>
          <cell r="B3401" t="str">
            <v>פעולות משה"ח</v>
          </cell>
          <cell r="C3401">
            <v>0</v>
          </cell>
          <cell r="D3401">
            <v>0</v>
          </cell>
          <cell r="E3401">
            <v>0</v>
          </cell>
          <cell r="F3401">
            <v>0</v>
          </cell>
          <cell r="G3401">
            <v>0</v>
          </cell>
          <cell r="H3401">
            <v>0</v>
          </cell>
          <cell r="I3401">
            <v>0</v>
          </cell>
          <cell r="J3401">
            <v>0</v>
          </cell>
        </row>
        <row r="3402">
          <cell r="A3402">
            <v>1813205782</v>
          </cell>
          <cell r="B3402" t="str">
            <v>הזנה</v>
          </cell>
          <cell r="C3402">
            <v>0</v>
          </cell>
          <cell r="D3402">
            <v>0</v>
          </cell>
          <cell r="E3402">
            <v>0</v>
          </cell>
          <cell r="F3402">
            <v>0</v>
          </cell>
          <cell r="G3402">
            <v>0</v>
          </cell>
          <cell r="H3402">
            <v>0</v>
          </cell>
          <cell r="I3402">
            <v>0</v>
          </cell>
          <cell r="J3402">
            <v>0</v>
          </cell>
        </row>
        <row r="3403">
          <cell r="A3403">
            <v>1813205783</v>
          </cell>
          <cell r="B3403" t="str">
            <v>שיכפולים</v>
          </cell>
          <cell r="C3403">
            <v>0</v>
          </cell>
          <cell r="D3403">
            <v>0</v>
          </cell>
          <cell r="E3403">
            <v>0</v>
          </cell>
          <cell r="F3403">
            <v>0</v>
          </cell>
          <cell r="G3403">
            <v>0</v>
          </cell>
          <cell r="H3403">
            <v>0</v>
          </cell>
          <cell r="I3403">
            <v>0</v>
          </cell>
          <cell r="J3403">
            <v>0</v>
          </cell>
        </row>
        <row r="3404">
          <cell r="A3404">
            <v>1813205810</v>
          </cell>
          <cell r="B3404" t="str">
            <v>הקצבה שוטפת</v>
          </cell>
          <cell r="C3404">
            <v>0</v>
          </cell>
          <cell r="D3404">
            <v>0</v>
          </cell>
          <cell r="E3404">
            <v>0</v>
          </cell>
          <cell r="F3404">
            <v>0</v>
          </cell>
          <cell r="G3404">
            <v>0</v>
          </cell>
          <cell r="H3404">
            <v>0</v>
          </cell>
          <cell r="I3404">
            <v>0</v>
          </cell>
          <cell r="J3404">
            <v>0</v>
          </cell>
        </row>
        <row r="3405">
          <cell r="A3405">
            <v>1813205812</v>
          </cell>
          <cell r="B3405" t="str">
            <v>תשלומים לקרן קרב</v>
          </cell>
          <cell r="C3405">
            <v>0</v>
          </cell>
          <cell r="D3405">
            <v>0</v>
          </cell>
          <cell r="E3405">
            <v>0</v>
          </cell>
          <cell r="F3405">
            <v>0</v>
          </cell>
          <cell r="G3405">
            <v>0</v>
          </cell>
          <cell r="H3405">
            <v>0</v>
          </cell>
          <cell r="I3405">
            <v>0</v>
          </cell>
          <cell r="J3405">
            <v>0</v>
          </cell>
        </row>
        <row r="3406">
          <cell r="A3406">
            <v>1813205813</v>
          </cell>
          <cell r="B3406" t="str">
            <v>תשלומים לקרן רש"י</v>
          </cell>
          <cell r="C3406">
            <v>0</v>
          </cell>
          <cell r="D3406">
            <v>0</v>
          </cell>
          <cell r="E3406">
            <v>0</v>
          </cell>
          <cell r="F3406">
            <v>0</v>
          </cell>
          <cell r="G3406">
            <v>0</v>
          </cell>
          <cell r="H3406">
            <v>0</v>
          </cell>
          <cell r="I3406">
            <v>0</v>
          </cell>
          <cell r="J3406">
            <v>0</v>
          </cell>
        </row>
        <row r="3407">
          <cell r="A3407">
            <v>1813206210</v>
          </cell>
          <cell r="B3407" t="str">
            <v>השכר הקובע</v>
          </cell>
          <cell r="C3407">
            <v>0</v>
          </cell>
          <cell r="D3407">
            <v>0</v>
          </cell>
          <cell r="E3407">
            <v>0</v>
          </cell>
          <cell r="F3407">
            <v>0</v>
          </cell>
          <cell r="G3407">
            <v>0</v>
          </cell>
          <cell r="H3407">
            <v>0</v>
          </cell>
          <cell r="I3407">
            <v>0</v>
          </cell>
          <cell r="J3407">
            <v>0</v>
          </cell>
        </row>
        <row r="3408">
          <cell r="A3408">
            <v>1813206263</v>
          </cell>
          <cell r="B3408" t="str">
            <v>שרתים ומזכירות-כ"א</v>
          </cell>
          <cell r="C3408">
            <v>0</v>
          </cell>
          <cell r="D3408">
            <v>0</v>
          </cell>
          <cell r="E3408">
            <v>0</v>
          </cell>
          <cell r="F3408">
            <v>0</v>
          </cell>
          <cell r="G3408">
            <v>0</v>
          </cell>
          <cell r="H3408">
            <v>0</v>
          </cell>
          <cell r="I3408">
            <v>0</v>
          </cell>
          <cell r="J3408">
            <v>0</v>
          </cell>
        </row>
        <row r="3409">
          <cell r="A3409">
            <v>1813206264</v>
          </cell>
          <cell r="B3409" t="str">
            <v>סייעות - כ"א</v>
          </cell>
          <cell r="C3409">
            <v>0</v>
          </cell>
          <cell r="D3409">
            <v>0</v>
          </cell>
          <cell r="E3409">
            <v>0</v>
          </cell>
          <cell r="F3409">
            <v>0</v>
          </cell>
          <cell r="G3409">
            <v>0</v>
          </cell>
          <cell r="H3409">
            <v>0</v>
          </cell>
          <cell r="I3409">
            <v>0</v>
          </cell>
          <cell r="J3409">
            <v>0</v>
          </cell>
        </row>
        <row r="3410">
          <cell r="A3410">
            <v>1813206431</v>
          </cell>
          <cell r="B3410" t="str">
            <v>חשמל</v>
          </cell>
          <cell r="C3410">
            <v>0</v>
          </cell>
          <cell r="D3410">
            <v>0</v>
          </cell>
          <cell r="E3410">
            <v>0</v>
          </cell>
          <cell r="F3410">
            <v>0</v>
          </cell>
          <cell r="G3410">
            <v>0</v>
          </cell>
          <cell r="H3410">
            <v>0</v>
          </cell>
          <cell r="I3410">
            <v>0</v>
          </cell>
          <cell r="J3410">
            <v>0</v>
          </cell>
        </row>
        <row r="3411">
          <cell r="A3411">
            <v>1813206432</v>
          </cell>
          <cell r="B3411" t="str">
            <v>מים</v>
          </cell>
          <cell r="C3411">
            <v>0</v>
          </cell>
          <cell r="D3411">
            <v>0</v>
          </cell>
          <cell r="E3411">
            <v>0</v>
          </cell>
          <cell r="F3411">
            <v>0</v>
          </cell>
          <cell r="G3411">
            <v>0</v>
          </cell>
          <cell r="H3411">
            <v>0</v>
          </cell>
          <cell r="I3411">
            <v>0</v>
          </cell>
          <cell r="J3411">
            <v>0</v>
          </cell>
        </row>
        <row r="3412">
          <cell r="A3412">
            <v>1813206723</v>
          </cell>
          <cell r="B3412" t="str">
            <v>חומרים</v>
          </cell>
          <cell r="C3412">
            <v>0</v>
          </cell>
          <cell r="D3412">
            <v>0</v>
          </cell>
          <cell r="E3412">
            <v>0</v>
          </cell>
          <cell r="F3412">
            <v>0</v>
          </cell>
          <cell r="G3412">
            <v>0</v>
          </cell>
          <cell r="H3412">
            <v>0</v>
          </cell>
          <cell r="I3412">
            <v>0</v>
          </cell>
          <cell r="J3412">
            <v>0</v>
          </cell>
        </row>
        <row r="3413">
          <cell r="A3413">
            <v>1813206752</v>
          </cell>
          <cell r="B3413" t="str">
            <v>נקיון בקבלנות</v>
          </cell>
          <cell r="C3413">
            <v>0</v>
          </cell>
          <cell r="D3413">
            <v>0</v>
          </cell>
          <cell r="E3413">
            <v>0</v>
          </cell>
          <cell r="F3413">
            <v>0</v>
          </cell>
          <cell r="G3413">
            <v>0</v>
          </cell>
          <cell r="H3413">
            <v>0</v>
          </cell>
          <cell r="I3413">
            <v>0</v>
          </cell>
          <cell r="J3413">
            <v>0</v>
          </cell>
        </row>
        <row r="3414">
          <cell r="A3414">
            <v>1813206756</v>
          </cell>
          <cell r="B3414" t="str">
            <v>שמירה בקבלנות</v>
          </cell>
          <cell r="C3414">
            <v>0</v>
          </cell>
          <cell r="D3414">
            <v>0</v>
          </cell>
          <cell r="E3414">
            <v>0</v>
          </cell>
          <cell r="F3414">
            <v>0</v>
          </cell>
          <cell r="G3414">
            <v>0</v>
          </cell>
          <cell r="H3414">
            <v>0</v>
          </cell>
          <cell r="I3414">
            <v>0</v>
          </cell>
          <cell r="J3414">
            <v>0</v>
          </cell>
        </row>
        <row r="3415">
          <cell r="A3415">
            <v>1813206762</v>
          </cell>
          <cell r="B3415" t="str">
            <v>שכר מורים - משה"ח</v>
          </cell>
          <cell r="C3415">
            <v>0</v>
          </cell>
          <cell r="D3415">
            <v>0</v>
          </cell>
          <cell r="E3415">
            <v>0</v>
          </cell>
          <cell r="F3415">
            <v>0</v>
          </cell>
          <cell r="G3415">
            <v>0</v>
          </cell>
          <cell r="H3415">
            <v>0</v>
          </cell>
          <cell r="I3415">
            <v>0</v>
          </cell>
          <cell r="J3415">
            <v>0</v>
          </cell>
        </row>
        <row r="3416">
          <cell r="A3416">
            <v>1813206780</v>
          </cell>
          <cell r="B3416" t="str">
            <v>פעולות משה"ח</v>
          </cell>
          <cell r="C3416">
            <v>0</v>
          </cell>
          <cell r="D3416">
            <v>0</v>
          </cell>
          <cell r="E3416">
            <v>0</v>
          </cell>
          <cell r="F3416">
            <v>0</v>
          </cell>
          <cell r="G3416">
            <v>0</v>
          </cell>
          <cell r="H3416">
            <v>0</v>
          </cell>
          <cell r="I3416">
            <v>0</v>
          </cell>
          <cell r="J3416">
            <v>0</v>
          </cell>
        </row>
        <row r="3417">
          <cell r="A3417">
            <v>1813206782</v>
          </cell>
          <cell r="B3417" t="str">
            <v>הזנה</v>
          </cell>
          <cell r="C3417">
            <v>0</v>
          </cell>
          <cell r="D3417">
            <v>0</v>
          </cell>
          <cell r="E3417">
            <v>0</v>
          </cell>
          <cell r="F3417">
            <v>0</v>
          </cell>
          <cell r="G3417">
            <v>0</v>
          </cell>
          <cell r="H3417">
            <v>0</v>
          </cell>
          <cell r="I3417">
            <v>0</v>
          </cell>
          <cell r="J3417">
            <v>0</v>
          </cell>
        </row>
        <row r="3418">
          <cell r="A3418">
            <v>1813206783</v>
          </cell>
          <cell r="B3418" t="str">
            <v>שיכפולים</v>
          </cell>
          <cell r="C3418">
            <v>0</v>
          </cell>
          <cell r="D3418">
            <v>0</v>
          </cell>
          <cell r="E3418">
            <v>0</v>
          </cell>
          <cell r="F3418">
            <v>0</v>
          </cell>
          <cell r="G3418">
            <v>0</v>
          </cell>
          <cell r="H3418">
            <v>0</v>
          </cell>
          <cell r="I3418">
            <v>0</v>
          </cell>
          <cell r="J3418">
            <v>0</v>
          </cell>
        </row>
        <row r="3419">
          <cell r="A3419">
            <v>1813206810</v>
          </cell>
          <cell r="B3419" t="str">
            <v>הקצבה שוטפת</v>
          </cell>
          <cell r="C3419">
            <v>0</v>
          </cell>
          <cell r="D3419">
            <v>0</v>
          </cell>
          <cell r="E3419">
            <v>0</v>
          </cell>
          <cell r="F3419">
            <v>0</v>
          </cell>
          <cell r="G3419">
            <v>0</v>
          </cell>
          <cell r="H3419">
            <v>0</v>
          </cell>
          <cell r="I3419">
            <v>0</v>
          </cell>
          <cell r="J3419">
            <v>0</v>
          </cell>
        </row>
        <row r="3420">
          <cell r="A3420">
            <v>1813206812</v>
          </cell>
          <cell r="B3420" t="str">
            <v>תשלומים לקרן קרב</v>
          </cell>
          <cell r="C3420">
            <v>0</v>
          </cell>
          <cell r="D3420">
            <v>0</v>
          </cell>
          <cell r="E3420">
            <v>0</v>
          </cell>
          <cell r="F3420">
            <v>0</v>
          </cell>
          <cell r="G3420">
            <v>0</v>
          </cell>
          <cell r="H3420">
            <v>0</v>
          </cell>
          <cell r="I3420">
            <v>0</v>
          </cell>
          <cell r="J3420">
            <v>0</v>
          </cell>
        </row>
        <row r="3421">
          <cell r="A3421">
            <v>1813206813</v>
          </cell>
          <cell r="B3421" t="str">
            <v>תשלוחים לקרן רש"י</v>
          </cell>
          <cell r="C3421">
            <v>0</v>
          </cell>
          <cell r="D3421">
            <v>0</v>
          </cell>
          <cell r="E3421">
            <v>0</v>
          </cell>
          <cell r="F3421">
            <v>0</v>
          </cell>
          <cell r="G3421">
            <v>0</v>
          </cell>
          <cell r="H3421">
            <v>0</v>
          </cell>
          <cell r="I3421">
            <v>0</v>
          </cell>
          <cell r="J3421">
            <v>0</v>
          </cell>
        </row>
        <row r="3422">
          <cell r="A3422">
            <v>1813210000</v>
          </cell>
          <cell r="B3422" t="str">
            <v>בית יוסף</v>
          </cell>
          <cell r="C3422">
            <v>0</v>
          </cell>
          <cell r="D3422">
            <v>0</v>
          </cell>
          <cell r="E3422">
            <v>0</v>
          </cell>
          <cell r="F3422">
            <v>0</v>
          </cell>
          <cell r="G3422">
            <v>0</v>
          </cell>
          <cell r="H3422">
            <v>0</v>
          </cell>
          <cell r="I3422">
            <v>0</v>
          </cell>
          <cell r="J3422">
            <v>0</v>
          </cell>
        </row>
        <row r="3423">
          <cell r="A3423">
            <v>1813210810</v>
          </cell>
          <cell r="B3423" t="str">
            <v>הקצבת חינוך</v>
          </cell>
          <cell r="C3423">
            <v>0</v>
          </cell>
          <cell r="D3423">
            <v>0</v>
          </cell>
          <cell r="E3423">
            <v>0</v>
          </cell>
          <cell r="F3423">
            <v>0</v>
          </cell>
          <cell r="G3423">
            <v>0</v>
          </cell>
          <cell r="H3423">
            <v>0</v>
          </cell>
          <cell r="I3423">
            <v>0</v>
          </cell>
          <cell r="J3423">
            <v>0</v>
          </cell>
        </row>
        <row r="3424">
          <cell r="A3424">
            <v>1813210811</v>
          </cell>
          <cell r="B3424" t="str">
            <v>הקצבת שמירה</v>
          </cell>
          <cell r="C3424">
            <v>0</v>
          </cell>
          <cell r="D3424">
            <v>0</v>
          </cell>
          <cell r="E3424">
            <v>0</v>
          </cell>
          <cell r="F3424">
            <v>0</v>
          </cell>
          <cell r="G3424">
            <v>0</v>
          </cell>
          <cell r="H3424">
            <v>0</v>
          </cell>
          <cell r="I3424">
            <v>0</v>
          </cell>
          <cell r="J3424">
            <v>0</v>
          </cell>
        </row>
        <row r="3425">
          <cell r="A3425">
            <v>1813210812</v>
          </cell>
          <cell r="B3425" t="str">
            <v>הקצבת מ' אזעקה</v>
          </cell>
          <cell r="C3425">
            <v>0</v>
          </cell>
          <cell r="D3425">
            <v>0</v>
          </cell>
          <cell r="E3425">
            <v>0</v>
          </cell>
          <cell r="F3425">
            <v>0</v>
          </cell>
          <cell r="G3425">
            <v>0</v>
          </cell>
          <cell r="H3425">
            <v>0</v>
          </cell>
          <cell r="I3425">
            <v>0</v>
          </cell>
          <cell r="J3425">
            <v>0</v>
          </cell>
        </row>
        <row r="3426">
          <cell r="A3426">
            <v>1813210813</v>
          </cell>
          <cell r="B3426" t="str">
            <v>הקצבת גינון</v>
          </cell>
          <cell r="C3426">
            <v>0</v>
          </cell>
          <cell r="D3426">
            <v>0</v>
          </cell>
          <cell r="E3426">
            <v>0</v>
          </cell>
          <cell r="F3426">
            <v>0</v>
          </cell>
          <cell r="G3426">
            <v>0</v>
          </cell>
          <cell r="H3426">
            <v>0</v>
          </cell>
          <cell r="I3426">
            <v>0</v>
          </cell>
          <cell r="J3426">
            <v>0</v>
          </cell>
        </row>
        <row r="3427">
          <cell r="A3427">
            <v>1813211000</v>
          </cell>
          <cell r="B3427" t="str">
            <v>בנות ציון</v>
          </cell>
          <cell r="C3427">
            <v>0</v>
          </cell>
          <cell r="D3427">
            <v>0</v>
          </cell>
          <cell r="E3427">
            <v>0</v>
          </cell>
          <cell r="F3427">
            <v>0</v>
          </cell>
          <cell r="G3427">
            <v>0</v>
          </cell>
          <cell r="H3427">
            <v>0</v>
          </cell>
          <cell r="I3427">
            <v>0</v>
          </cell>
          <cell r="J3427">
            <v>0</v>
          </cell>
        </row>
        <row r="3428">
          <cell r="A3428">
            <v>1813211810</v>
          </cell>
          <cell r="B3428" t="str">
            <v>הקצבת חינוך</v>
          </cell>
          <cell r="C3428">
            <v>0</v>
          </cell>
          <cell r="D3428">
            <v>0</v>
          </cell>
          <cell r="E3428">
            <v>0</v>
          </cell>
          <cell r="F3428">
            <v>0</v>
          </cell>
          <cell r="G3428">
            <v>0</v>
          </cell>
          <cell r="H3428">
            <v>0</v>
          </cell>
          <cell r="I3428">
            <v>0</v>
          </cell>
          <cell r="J3428">
            <v>0</v>
          </cell>
        </row>
        <row r="3429">
          <cell r="A3429">
            <v>1813211811</v>
          </cell>
          <cell r="B3429" t="str">
            <v>הקצבת שמירה</v>
          </cell>
          <cell r="C3429">
            <v>0</v>
          </cell>
          <cell r="D3429">
            <v>0</v>
          </cell>
          <cell r="E3429">
            <v>0</v>
          </cell>
          <cell r="F3429">
            <v>0</v>
          </cell>
          <cell r="G3429">
            <v>0</v>
          </cell>
          <cell r="H3429">
            <v>0</v>
          </cell>
          <cell r="I3429">
            <v>0</v>
          </cell>
          <cell r="J3429">
            <v>0</v>
          </cell>
        </row>
        <row r="3430">
          <cell r="A3430">
            <v>1813211812</v>
          </cell>
          <cell r="B3430" t="str">
            <v>הקצבת מ' הזעקה</v>
          </cell>
          <cell r="C3430">
            <v>0</v>
          </cell>
          <cell r="D3430">
            <v>0</v>
          </cell>
          <cell r="E3430">
            <v>0</v>
          </cell>
          <cell r="F3430">
            <v>0</v>
          </cell>
          <cell r="G3430">
            <v>0</v>
          </cell>
          <cell r="H3430">
            <v>0</v>
          </cell>
          <cell r="I3430">
            <v>0</v>
          </cell>
          <cell r="J3430">
            <v>0</v>
          </cell>
        </row>
        <row r="3431">
          <cell r="A3431">
            <v>1813211813</v>
          </cell>
          <cell r="B3431" t="str">
            <v>הקצבת גינון</v>
          </cell>
          <cell r="C3431">
            <v>0</v>
          </cell>
          <cell r="D3431">
            <v>0</v>
          </cell>
          <cell r="E3431">
            <v>0</v>
          </cell>
          <cell r="F3431">
            <v>0</v>
          </cell>
          <cell r="G3431">
            <v>0</v>
          </cell>
          <cell r="H3431">
            <v>0</v>
          </cell>
          <cell r="I3431">
            <v>0</v>
          </cell>
          <cell r="J3431">
            <v>0</v>
          </cell>
        </row>
        <row r="3432">
          <cell r="A3432">
            <v>1813212000</v>
          </cell>
          <cell r="B3432" t="str">
            <v>מפי עוללים</v>
          </cell>
          <cell r="C3432">
            <v>0</v>
          </cell>
          <cell r="D3432">
            <v>0</v>
          </cell>
          <cell r="E3432">
            <v>0</v>
          </cell>
          <cell r="F3432">
            <v>0</v>
          </cell>
          <cell r="G3432">
            <v>0</v>
          </cell>
          <cell r="H3432">
            <v>0</v>
          </cell>
          <cell r="I3432">
            <v>0</v>
          </cell>
          <cell r="J3432">
            <v>0</v>
          </cell>
        </row>
        <row r="3433">
          <cell r="A3433">
            <v>1813212810</v>
          </cell>
          <cell r="B3433" t="str">
            <v>הקצבת חינוך</v>
          </cell>
          <cell r="C3433">
            <v>0</v>
          </cell>
          <cell r="D3433">
            <v>0</v>
          </cell>
          <cell r="E3433">
            <v>0</v>
          </cell>
          <cell r="F3433">
            <v>0</v>
          </cell>
          <cell r="G3433">
            <v>0</v>
          </cell>
          <cell r="H3433">
            <v>0</v>
          </cell>
          <cell r="I3433">
            <v>0</v>
          </cell>
          <cell r="J3433">
            <v>0</v>
          </cell>
        </row>
        <row r="3434">
          <cell r="A3434">
            <v>1813212811</v>
          </cell>
          <cell r="B3434" t="str">
            <v>הקצבת שמירה</v>
          </cell>
          <cell r="C3434">
            <v>0</v>
          </cell>
          <cell r="D3434">
            <v>0</v>
          </cell>
          <cell r="E3434">
            <v>0</v>
          </cell>
          <cell r="F3434">
            <v>0</v>
          </cell>
          <cell r="G3434">
            <v>0</v>
          </cell>
          <cell r="H3434">
            <v>0</v>
          </cell>
          <cell r="I3434">
            <v>0</v>
          </cell>
          <cell r="J3434">
            <v>0</v>
          </cell>
        </row>
        <row r="3435">
          <cell r="A3435">
            <v>1813212812</v>
          </cell>
          <cell r="B3435" t="str">
            <v>הקצבת מ' אזעקה</v>
          </cell>
          <cell r="C3435">
            <v>0</v>
          </cell>
          <cell r="D3435">
            <v>0</v>
          </cell>
          <cell r="E3435">
            <v>0</v>
          </cell>
          <cell r="F3435">
            <v>0</v>
          </cell>
          <cell r="G3435">
            <v>0</v>
          </cell>
          <cell r="H3435">
            <v>0</v>
          </cell>
          <cell r="I3435">
            <v>0</v>
          </cell>
          <cell r="J3435">
            <v>0</v>
          </cell>
        </row>
        <row r="3436">
          <cell r="A3436">
            <v>1813212813</v>
          </cell>
          <cell r="B3436" t="str">
            <v>הקצבת גינון</v>
          </cell>
          <cell r="C3436">
            <v>0</v>
          </cell>
          <cell r="D3436">
            <v>0</v>
          </cell>
          <cell r="E3436">
            <v>0</v>
          </cell>
          <cell r="F3436">
            <v>0</v>
          </cell>
          <cell r="G3436">
            <v>0</v>
          </cell>
          <cell r="H3436">
            <v>0</v>
          </cell>
          <cell r="I3436">
            <v>0</v>
          </cell>
          <cell r="J3436">
            <v>0</v>
          </cell>
        </row>
        <row r="3437">
          <cell r="A3437">
            <v>1813213000</v>
          </cell>
          <cell r="B3437" t="str">
            <v>בית דוד-בנים</v>
          </cell>
          <cell r="C3437">
            <v>0</v>
          </cell>
          <cell r="D3437">
            <v>0</v>
          </cell>
          <cell r="E3437">
            <v>0</v>
          </cell>
          <cell r="F3437">
            <v>0</v>
          </cell>
          <cell r="G3437">
            <v>0</v>
          </cell>
          <cell r="H3437">
            <v>0</v>
          </cell>
          <cell r="I3437">
            <v>0</v>
          </cell>
          <cell r="J3437">
            <v>0</v>
          </cell>
        </row>
        <row r="3438">
          <cell r="A3438">
            <v>1813213810</v>
          </cell>
          <cell r="B3438" t="str">
            <v>הקצבת חינוך</v>
          </cell>
          <cell r="C3438">
            <v>0</v>
          </cell>
          <cell r="D3438">
            <v>0</v>
          </cell>
          <cell r="E3438">
            <v>0</v>
          </cell>
          <cell r="F3438">
            <v>0</v>
          </cell>
          <cell r="G3438">
            <v>0</v>
          </cell>
          <cell r="H3438">
            <v>0</v>
          </cell>
          <cell r="I3438">
            <v>0</v>
          </cell>
          <cell r="J3438">
            <v>0</v>
          </cell>
        </row>
        <row r="3439">
          <cell r="A3439">
            <v>1813213811</v>
          </cell>
          <cell r="B3439" t="str">
            <v>הקצבת שמירה</v>
          </cell>
          <cell r="C3439">
            <v>0</v>
          </cell>
          <cell r="D3439">
            <v>0</v>
          </cell>
          <cell r="E3439">
            <v>0</v>
          </cell>
          <cell r="F3439">
            <v>0</v>
          </cell>
          <cell r="G3439">
            <v>0</v>
          </cell>
          <cell r="H3439">
            <v>0</v>
          </cell>
          <cell r="I3439">
            <v>0</v>
          </cell>
          <cell r="J3439">
            <v>0</v>
          </cell>
        </row>
        <row r="3440">
          <cell r="A3440">
            <v>1813213812</v>
          </cell>
          <cell r="B3440" t="str">
            <v>הקצבת מ' הזעקה</v>
          </cell>
          <cell r="C3440">
            <v>0</v>
          </cell>
          <cell r="D3440">
            <v>0</v>
          </cell>
          <cell r="E3440">
            <v>0</v>
          </cell>
          <cell r="F3440">
            <v>0</v>
          </cell>
          <cell r="G3440">
            <v>0</v>
          </cell>
          <cell r="H3440">
            <v>0</v>
          </cell>
          <cell r="I3440">
            <v>0</v>
          </cell>
          <cell r="J3440">
            <v>0</v>
          </cell>
        </row>
        <row r="3441">
          <cell r="A3441">
            <v>1813213813</v>
          </cell>
          <cell r="B3441" t="str">
            <v>הקצבת גינון</v>
          </cell>
          <cell r="C3441">
            <v>0</v>
          </cell>
          <cell r="D3441">
            <v>0</v>
          </cell>
          <cell r="E3441">
            <v>0</v>
          </cell>
          <cell r="F3441">
            <v>0</v>
          </cell>
          <cell r="G3441">
            <v>0</v>
          </cell>
          <cell r="H3441">
            <v>0</v>
          </cell>
          <cell r="I3441">
            <v>0</v>
          </cell>
          <cell r="J3441">
            <v>0</v>
          </cell>
        </row>
        <row r="3442">
          <cell r="A3442">
            <v>1813214000</v>
          </cell>
          <cell r="B3442" t="str">
            <v>בית דוד-בנות</v>
          </cell>
          <cell r="C3442">
            <v>0</v>
          </cell>
          <cell r="D3442">
            <v>0</v>
          </cell>
          <cell r="E3442">
            <v>0</v>
          </cell>
          <cell r="F3442">
            <v>0</v>
          </cell>
          <cell r="G3442">
            <v>0</v>
          </cell>
          <cell r="H3442">
            <v>0</v>
          </cell>
          <cell r="I3442">
            <v>0</v>
          </cell>
          <cell r="J3442">
            <v>0</v>
          </cell>
        </row>
        <row r="3443">
          <cell r="A3443">
            <v>1813214810</v>
          </cell>
          <cell r="B3443" t="str">
            <v>הקצבת חינוך</v>
          </cell>
          <cell r="C3443">
            <v>0</v>
          </cell>
          <cell r="D3443">
            <v>0</v>
          </cell>
          <cell r="E3443">
            <v>0</v>
          </cell>
          <cell r="F3443">
            <v>0</v>
          </cell>
          <cell r="G3443">
            <v>0</v>
          </cell>
          <cell r="H3443">
            <v>0</v>
          </cell>
          <cell r="I3443">
            <v>0</v>
          </cell>
          <cell r="J3443">
            <v>0</v>
          </cell>
        </row>
        <row r="3444">
          <cell r="A3444">
            <v>1813214811</v>
          </cell>
          <cell r="B3444" t="str">
            <v>הקצבת שמירה</v>
          </cell>
          <cell r="C3444">
            <v>0</v>
          </cell>
          <cell r="D3444">
            <v>0</v>
          </cell>
          <cell r="E3444">
            <v>0</v>
          </cell>
          <cell r="F3444">
            <v>0</v>
          </cell>
          <cell r="G3444">
            <v>0</v>
          </cell>
          <cell r="H3444">
            <v>0</v>
          </cell>
          <cell r="I3444">
            <v>0</v>
          </cell>
          <cell r="J3444">
            <v>0</v>
          </cell>
        </row>
        <row r="3445">
          <cell r="A3445">
            <v>1813214812</v>
          </cell>
          <cell r="B3445" t="str">
            <v>הקצבת מ' אזעקה</v>
          </cell>
          <cell r="C3445">
            <v>0</v>
          </cell>
          <cell r="D3445">
            <v>0</v>
          </cell>
          <cell r="E3445">
            <v>0</v>
          </cell>
          <cell r="F3445">
            <v>0</v>
          </cell>
          <cell r="G3445">
            <v>0</v>
          </cell>
          <cell r="H3445">
            <v>0</v>
          </cell>
          <cell r="I3445">
            <v>0</v>
          </cell>
          <cell r="J3445">
            <v>0</v>
          </cell>
        </row>
        <row r="3446">
          <cell r="A3446">
            <v>1813214813</v>
          </cell>
          <cell r="B3446" t="str">
            <v>הקצבת גינון</v>
          </cell>
          <cell r="C3446">
            <v>0</v>
          </cell>
          <cell r="D3446">
            <v>0</v>
          </cell>
          <cell r="E3446">
            <v>0</v>
          </cell>
          <cell r="F3446">
            <v>0</v>
          </cell>
          <cell r="G3446">
            <v>0</v>
          </cell>
          <cell r="H3446">
            <v>0</v>
          </cell>
          <cell r="I3446">
            <v>0</v>
          </cell>
          <cell r="J3446">
            <v>0</v>
          </cell>
        </row>
        <row r="3447">
          <cell r="A3447">
            <v>1813300110</v>
          </cell>
          <cell r="B3447" t="str">
            <v>השכר הקובע-תקציבית</v>
          </cell>
          <cell r="C3447">
            <v>448700</v>
          </cell>
          <cell r="D3447">
            <v>249983.27</v>
          </cell>
          <cell r="E3447">
            <v>0</v>
          </cell>
          <cell r="F3447">
            <v>249983.27</v>
          </cell>
          <cell r="G3447">
            <v>198716.73</v>
          </cell>
          <cell r="H3447">
            <v>55.71</v>
          </cell>
          <cell r="I3447">
            <v>448700</v>
          </cell>
          <cell r="J3447">
            <v>249983.27</v>
          </cell>
        </row>
        <row r="3448">
          <cell r="A3448">
            <v>1813300119</v>
          </cell>
          <cell r="B3448" t="str">
            <v>השכר הקובע-צוברת</v>
          </cell>
          <cell r="C3448">
            <v>900000</v>
          </cell>
          <cell r="D3448">
            <v>1049484.93</v>
          </cell>
          <cell r="E3448">
            <v>6364.15</v>
          </cell>
          <cell r="F3448">
            <v>1055849.08</v>
          </cell>
          <cell r="G3448">
            <v>-155849.07999999999</v>
          </cell>
          <cell r="H3448">
            <v>117.31</v>
          </cell>
          <cell r="I3448">
            <v>900000</v>
          </cell>
          <cell r="J3448">
            <v>1049484.93</v>
          </cell>
        </row>
        <row r="3449">
          <cell r="A3449">
            <v>1813300122</v>
          </cell>
          <cell r="B3449" t="str">
            <v>ביגוד</v>
          </cell>
          <cell r="C3449">
            <v>23400</v>
          </cell>
          <cell r="D3449">
            <v>17543.849999999999</v>
          </cell>
          <cell r="E3449">
            <v>0</v>
          </cell>
          <cell r="F3449">
            <v>17543.849999999999</v>
          </cell>
          <cell r="G3449">
            <v>5856.15</v>
          </cell>
          <cell r="H3449">
            <v>74.97</v>
          </cell>
          <cell r="I3449">
            <v>23400</v>
          </cell>
          <cell r="J3449">
            <v>17543.849999999999</v>
          </cell>
        </row>
        <row r="3450">
          <cell r="A3450">
            <v>1813300126</v>
          </cell>
          <cell r="B3450" t="str">
            <v>דמי הבראה</v>
          </cell>
          <cell r="C3450">
            <v>68400</v>
          </cell>
          <cell r="D3450">
            <v>46884.02</v>
          </cell>
          <cell r="E3450">
            <v>0</v>
          </cell>
          <cell r="F3450">
            <v>46884.02</v>
          </cell>
          <cell r="G3450">
            <v>21515.98</v>
          </cell>
          <cell r="H3450">
            <v>68.540000000000006</v>
          </cell>
          <cell r="I3450">
            <v>68400</v>
          </cell>
          <cell r="J3450">
            <v>46884.02</v>
          </cell>
        </row>
        <row r="3451">
          <cell r="A3451">
            <v>1813300130</v>
          </cell>
          <cell r="B3451" t="str">
            <v>שעות נוספות</v>
          </cell>
          <cell r="C3451">
            <v>5000</v>
          </cell>
          <cell r="D3451">
            <v>2604.8000000000002</v>
          </cell>
          <cell r="E3451">
            <v>0</v>
          </cell>
          <cell r="F3451">
            <v>2604.8000000000002</v>
          </cell>
          <cell r="G3451">
            <v>2395.1999999999998</v>
          </cell>
          <cell r="H3451">
            <v>52.09</v>
          </cell>
          <cell r="I3451">
            <v>5000</v>
          </cell>
          <cell r="J3451">
            <v>2604.8000000000002</v>
          </cell>
        </row>
        <row r="3452">
          <cell r="A3452">
            <v>1813300140</v>
          </cell>
          <cell r="B3452" t="str">
            <v>השתתפות באחזקת רכב</v>
          </cell>
          <cell r="C3452">
            <v>47800</v>
          </cell>
          <cell r="D3452">
            <v>116039.21</v>
          </cell>
          <cell r="E3452">
            <v>0</v>
          </cell>
          <cell r="F3452">
            <v>116039.21</v>
          </cell>
          <cell r="G3452">
            <v>-68239.210000000006</v>
          </cell>
          <cell r="H3452">
            <v>242.75</v>
          </cell>
          <cell r="I3452">
            <v>47800</v>
          </cell>
          <cell r="J3452">
            <v>116039.21</v>
          </cell>
        </row>
        <row r="3453">
          <cell r="A3453">
            <v>1813300210</v>
          </cell>
          <cell r="B3453" t="str">
            <v>השכר הקובע</v>
          </cell>
          <cell r="C3453">
            <v>53300</v>
          </cell>
          <cell r="D3453">
            <v>736.31</v>
          </cell>
          <cell r="E3453">
            <v>0</v>
          </cell>
          <cell r="F3453">
            <v>736.31</v>
          </cell>
          <cell r="G3453">
            <v>52563.69</v>
          </cell>
          <cell r="H3453">
            <v>1.38</v>
          </cell>
          <cell r="I3453">
            <v>53300</v>
          </cell>
          <cell r="J3453">
            <v>736.31</v>
          </cell>
        </row>
        <row r="3454">
          <cell r="A3454">
            <v>1813300212</v>
          </cell>
          <cell r="B3454" t="str">
            <v>חינוך תעבורתי-חלץ</v>
          </cell>
          <cell r="C3454">
            <v>0</v>
          </cell>
          <cell r="D3454">
            <v>0</v>
          </cell>
          <cell r="E3454">
            <v>0</v>
          </cell>
          <cell r="F3454">
            <v>0</v>
          </cell>
          <cell r="G3454">
            <v>0</v>
          </cell>
          <cell r="H3454">
            <v>0</v>
          </cell>
          <cell r="I3454">
            <v>0</v>
          </cell>
          <cell r="J3454">
            <v>0</v>
          </cell>
        </row>
        <row r="3455">
          <cell r="A3455">
            <v>1813300253</v>
          </cell>
          <cell r="B3455" t="str">
            <v>עובדי מתי"א</v>
          </cell>
          <cell r="C3455">
            <v>0</v>
          </cell>
          <cell r="D3455">
            <v>0</v>
          </cell>
          <cell r="E3455">
            <v>0</v>
          </cell>
          <cell r="F3455">
            <v>0</v>
          </cell>
          <cell r="G3455">
            <v>0</v>
          </cell>
          <cell r="H3455">
            <v>0</v>
          </cell>
          <cell r="I3455">
            <v>0</v>
          </cell>
          <cell r="J3455">
            <v>0</v>
          </cell>
        </row>
        <row r="3456">
          <cell r="A3456">
            <v>1813300263</v>
          </cell>
          <cell r="B3456" t="str">
            <v>עובדי מינהלה</v>
          </cell>
          <cell r="C3456">
            <v>22000</v>
          </cell>
          <cell r="D3456">
            <v>6363.65</v>
          </cell>
          <cell r="E3456">
            <v>0</v>
          </cell>
          <cell r="F3456">
            <v>6363.65</v>
          </cell>
          <cell r="G3456">
            <v>15636.35</v>
          </cell>
          <cell r="H3456">
            <v>28.92</v>
          </cell>
          <cell r="I3456">
            <v>22000</v>
          </cell>
          <cell r="J3456">
            <v>6363.65</v>
          </cell>
        </row>
        <row r="3457">
          <cell r="A3457">
            <v>1813300264</v>
          </cell>
          <cell r="B3457" t="str">
            <v>סייעות-מוסדות+חברה</v>
          </cell>
          <cell r="C3457">
            <v>0</v>
          </cell>
          <cell r="D3457">
            <v>0</v>
          </cell>
          <cell r="E3457">
            <v>0</v>
          </cell>
          <cell r="F3457">
            <v>0</v>
          </cell>
          <cell r="G3457">
            <v>0</v>
          </cell>
          <cell r="H3457">
            <v>0</v>
          </cell>
          <cell r="I3457">
            <v>0</v>
          </cell>
          <cell r="J3457">
            <v>0</v>
          </cell>
        </row>
        <row r="3458">
          <cell r="A3458">
            <v>1813300391</v>
          </cell>
          <cell r="B3458" t="str">
            <v>הפרשה לפנסיה</v>
          </cell>
          <cell r="C3458">
            <v>0</v>
          </cell>
          <cell r="D3458">
            <v>0</v>
          </cell>
          <cell r="E3458">
            <v>0</v>
          </cell>
          <cell r="F3458">
            <v>0</v>
          </cell>
          <cell r="G3458">
            <v>0</v>
          </cell>
          <cell r="H3458">
            <v>0</v>
          </cell>
          <cell r="I3458">
            <v>0</v>
          </cell>
          <cell r="J3458">
            <v>0</v>
          </cell>
        </row>
        <row r="3459">
          <cell r="A3459">
            <v>1813300411</v>
          </cell>
          <cell r="B3459" t="str">
            <v>שכירת אולמות</v>
          </cell>
          <cell r="C3459">
            <v>0</v>
          </cell>
          <cell r="D3459">
            <v>0</v>
          </cell>
          <cell r="E3459">
            <v>0</v>
          </cell>
          <cell r="F3459">
            <v>0</v>
          </cell>
          <cell r="G3459">
            <v>0</v>
          </cell>
          <cell r="H3459">
            <v>0</v>
          </cell>
          <cell r="I3459">
            <v>0</v>
          </cell>
          <cell r="J3459">
            <v>0</v>
          </cell>
        </row>
        <row r="3460">
          <cell r="A3460">
            <v>1813300420</v>
          </cell>
          <cell r="B3460" t="str">
            <v>כיבוי אש</v>
          </cell>
          <cell r="C3460">
            <v>16000</v>
          </cell>
          <cell r="D3460">
            <v>13604.65</v>
          </cell>
          <cell r="E3460">
            <v>0</v>
          </cell>
          <cell r="F3460">
            <v>13604.65</v>
          </cell>
          <cell r="G3460">
            <v>2395.35</v>
          </cell>
          <cell r="H3460">
            <v>85.02</v>
          </cell>
          <cell r="I3460">
            <v>16000</v>
          </cell>
          <cell r="J3460">
            <v>13604.65</v>
          </cell>
        </row>
        <row r="3461">
          <cell r="A3461">
            <v>1813300423</v>
          </cell>
          <cell r="B3461" t="str">
            <v>תחזוקת מבנה</v>
          </cell>
          <cell r="C3461">
            <v>114000</v>
          </cell>
          <cell r="D3461">
            <v>114000</v>
          </cell>
          <cell r="E3461">
            <v>0</v>
          </cell>
          <cell r="F3461">
            <v>114000</v>
          </cell>
          <cell r="G3461">
            <v>0</v>
          </cell>
          <cell r="H3461">
            <v>100</v>
          </cell>
          <cell r="I3461">
            <v>114000</v>
          </cell>
          <cell r="J3461">
            <v>114000</v>
          </cell>
        </row>
        <row r="3462">
          <cell r="A3462">
            <v>1813300431</v>
          </cell>
          <cell r="B3462" t="str">
            <v>חשמל</v>
          </cell>
          <cell r="C3462">
            <v>180000</v>
          </cell>
          <cell r="D3462">
            <v>190509.81</v>
          </cell>
          <cell r="E3462">
            <v>0</v>
          </cell>
          <cell r="F3462">
            <v>190509.81</v>
          </cell>
          <cell r="G3462">
            <v>-10509.81</v>
          </cell>
          <cell r="H3462">
            <v>105.83</v>
          </cell>
          <cell r="I3462">
            <v>200000</v>
          </cell>
          <cell r="J3462">
            <v>190509.81</v>
          </cell>
        </row>
        <row r="3463">
          <cell r="A3463">
            <v>1813300432</v>
          </cell>
          <cell r="B3463" t="str">
            <v>מים</v>
          </cell>
          <cell r="C3463">
            <v>122400</v>
          </cell>
          <cell r="D3463">
            <v>151373.96</v>
          </cell>
          <cell r="E3463">
            <v>0</v>
          </cell>
          <cell r="F3463">
            <v>151373.96</v>
          </cell>
          <cell r="G3463">
            <v>-28973.96</v>
          </cell>
          <cell r="H3463">
            <v>123.67</v>
          </cell>
          <cell r="I3463">
            <v>122400</v>
          </cell>
          <cell r="J3463">
            <v>151373.96</v>
          </cell>
        </row>
        <row r="3464">
          <cell r="A3464">
            <v>1813300433</v>
          </cell>
          <cell r="B3464" t="str">
            <v>חומרי נקיון</v>
          </cell>
          <cell r="C3464">
            <v>0</v>
          </cell>
          <cell r="D3464">
            <v>0</v>
          </cell>
          <cell r="E3464">
            <v>0</v>
          </cell>
          <cell r="F3464">
            <v>0</v>
          </cell>
          <cell r="G3464">
            <v>0</v>
          </cell>
          <cell r="H3464">
            <v>0</v>
          </cell>
          <cell r="I3464">
            <v>0</v>
          </cell>
          <cell r="J3464">
            <v>0</v>
          </cell>
        </row>
        <row r="3465">
          <cell r="A3465">
            <v>1813300434</v>
          </cell>
          <cell r="B3465" t="str">
            <v>חיטוי והדברה</v>
          </cell>
          <cell r="C3465">
            <v>450</v>
          </cell>
          <cell r="D3465">
            <v>0</v>
          </cell>
          <cell r="E3465">
            <v>0</v>
          </cell>
          <cell r="F3465">
            <v>0</v>
          </cell>
          <cell r="G3465">
            <v>450</v>
          </cell>
          <cell r="H3465">
            <v>0</v>
          </cell>
          <cell r="I3465">
            <v>500</v>
          </cell>
          <cell r="J3465">
            <v>0</v>
          </cell>
        </row>
        <row r="3466">
          <cell r="A3466">
            <v>1813300437</v>
          </cell>
          <cell r="B3466" t="str">
            <v>אחזקת אזעקה</v>
          </cell>
          <cell r="C3466">
            <v>6300</v>
          </cell>
          <cell r="D3466">
            <v>4275.18</v>
          </cell>
          <cell r="E3466">
            <v>0</v>
          </cell>
          <cell r="F3466">
            <v>4275.18</v>
          </cell>
          <cell r="G3466">
            <v>2024.82</v>
          </cell>
          <cell r="H3466">
            <v>67.86</v>
          </cell>
          <cell r="I3466">
            <v>7000</v>
          </cell>
          <cell r="J3466">
            <v>4275.18</v>
          </cell>
        </row>
        <row r="3467">
          <cell r="A3467">
            <v>1813300441</v>
          </cell>
          <cell r="B3467" t="str">
            <v>ביטוח</v>
          </cell>
          <cell r="C3467">
            <v>0</v>
          </cell>
          <cell r="D3467">
            <v>0</v>
          </cell>
          <cell r="E3467">
            <v>0</v>
          </cell>
          <cell r="F3467">
            <v>0</v>
          </cell>
          <cell r="G3467">
            <v>0</v>
          </cell>
          <cell r="H3467">
            <v>0</v>
          </cell>
          <cell r="I3467">
            <v>0</v>
          </cell>
          <cell r="J3467">
            <v>0</v>
          </cell>
        </row>
        <row r="3468">
          <cell r="A3468">
            <v>1813300450</v>
          </cell>
          <cell r="B3468" t="str">
            <v>אחזקת תמי 4</v>
          </cell>
          <cell r="C3468">
            <v>1080</v>
          </cell>
          <cell r="D3468">
            <v>259.5</v>
          </cell>
          <cell r="E3468">
            <v>0</v>
          </cell>
          <cell r="F3468">
            <v>259.5</v>
          </cell>
          <cell r="G3468">
            <v>820.5</v>
          </cell>
          <cell r="H3468">
            <v>24.02</v>
          </cell>
          <cell r="I3468">
            <v>1200</v>
          </cell>
          <cell r="J3468">
            <v>259.5</v>
          </cell>
        </row>
        <row r="3469">
          <cell r="A3469">
            <v>1813300470</v>
          </cell>
          <cell r="B3469" t="str">
            <v>אחזקת מכונות משרד</v>
          </cell>
          <cell r="C3469">
            <v>0</v>
          </cell>
          <cell r="D3469">
            <v>0</v>
          </cell>
          <cell r="E3469">
            <v>0</v>
          </cell>
          <cell r="F3469">
            <v>0</v>
          </cell>
          <cell r="G3469">
            <v>0</v>
          </cell>
          <cell r="H3469">
            <v>0</v>
          </cell>
          <cell r="I3469">
            <v>0</v>
          </cell>
          <cell r="J3469">
            <v>0</v>
          </cell>
        </row>
        <row r="3470">
          <cell r="A3470">
            <v>1813300471</v>
          </cell>
          <cell r="B3470" t="str">
            <v>מכשירי כתיבה</v>
          </cell>
          <cell r="C3470">
            <v>0</v>
          </cell>
          <cell r="D3470">
            <v>0</v>
          </cell>
          <cell r="E3470">
            <v>0</v>
          </cell>
          <cell r="F3470">
            <v>0</v>
          </cell>
          <cell r="G3470">
            <v>0</v>
          </cell>
          <cell r="H3470">
            <v>0</v>
          </cell>
          <cell r="I3470">
            <v>0</v>
          </cell>
          <cell r="J3470">
            <v>0</v>
          </cell>
        </row>
        <row r="3471">
          <cell r="A3471">
            <v>1813300511</v>
          </cell>
          <cell r="B3471" t="str">
            <v>אירוח וכיבוד</v>
          </cell>
          <cell r="C3471">
            <v>27000</v>
          </cell>
          <cell r="D3471">
            <v>29913.84</v>
          </cell>
          <cell r="E3471">
            <v>0</v>
          </cell>
          <cell r="F3471">
            <v>29913.84</v>
          </cell>
          <cell r="G3471">
            <v>-2913.84</v>
          </cell>
          <cell r="H3471">
            <v>110.79</v>
          </cell>
          <cell r="I3471">
            <v>30000</v>
          </cell>
          <cell r="J3471">
            <v>29913.84</v>
          </cell>
        </row>
        <row r="3472">
          <cell r="A3472">
            <v>1813300512</v>
          </cell>
          <cell r="B3472" t="str">
            <v>נסיעות ואש"ל</v>
          </cell>
          <cell r="C3472">
            <v>0</v>
          </cell>
          <cell r="D3472">
            <v>0</v>
          </cell>
          <cell r="E3472">
            <v>0</v>
          </cell>
          <cell r="F3472">
            <v>0</v>
          </cell>
          <cell r="G3472">
            <v>0</v>
          </cell>
          <cell r="H3472">
            <v>0</v>
          </cell>
          <cell r="I3472">
            <v>0</v>
          </cell>
          <cell r="J3472">
            <v>0</v>
          </cell>
        </row>
        <row r="3473">
          <cell r="A3473">
            <v>1813300530</v>
          </cell>
          <cell r="B3473" t="str">
            <v>אופניים לעובדים</v>
          </cell>
          <cell r="C3473">
            <v>0</v>
          </cell>
          <cell r="D3473">
            <v>0</v>
          </cell>
          <cell r="E3473">
            <v>0</v>
          </cell>
          <cell r="F3473">
            <v>0</v>
          </cell>
          <cell r="G3473">
            <v>0</v>
          </cell>
          <cell r="H3473">
            <v>0</v>
          </cell>
          <cell r="I3473">
            <v>0</v>
          </cell>
          <cell r="J3473">
            <v>0</v>
          </cell>
        </row>
        <row r="3474">
          <cell r="A3474">
            <v>1813300540</v>
          </cell>
          <cell r="B3474" t="str">
            <v>הוצאות טלפון</v>
          </cell>
          <cell r="C3474">
            <v>0</v>
          </cell>
          <cell r="D3474">
            <v>0</v>
          </cell>
          <cell r="E3474">
            <v>0</v>
          </cell>
          <cell r="F3474">
            <v>0</v>
          </cell>
          <cell r="G3474">
            <v>0</v>
          </cell>
          <cell r="H3474">
            <v>0</v>
          </cell>
          <cell r="I3474">
            <v>0</v>
          </cell>
          <cell r="J3474">
            <v>0</v>
          </cell>
        </row>
        <row r="3475">
          <cell r="A3475">
            <v>1813300544</v>
          </cell>
          <cell r="B3475" t="str">
            <v>הוצאות דאר</v>
          </cell>
          <cell r="C3475">
            <v>0</v>
          </cell>
          <cell r="D3475">
            <v>0</v>
          </cell>
          <cell r="E3475">
            <v>0</v>
          </cell>
          <cell r="F3475">
            <v>0</v>
          </cell>
          <cell r="G3475">
            <v>0</v>
          </cell>
          <cell r="H3475">
            <v>0</v>
          </cell>
          <cell r="I3475">
            <v>0</v>
          </cell>
          <cell r="J3475">
            <v>0</v>
          </cell>
        </row>
        <row r="3476">
          <cell r="A3476">
            <v>1813300561</v>
          </cell>
          <cell r="B3476" t="str">
            <v>שיכפולים</v>
          </cell>
          <cell r="C3476">
            <v>0</v>
          </cell>
          <cell r="D3476">
            <v>0</v>
          </cell>
          <cell r="E3476">
            <v>0</v>
          </cell>
          <cell r="F3476">
            <v>0</v>
          </cell>
          <cell r="G3476">
            <v>0</v>
          </cell>
          <cell r="H3476">
            <v>0</v>
          </cell>
          <cell r="I3476">
            <v>0</v>
          </cell>
          <cell r="J3476">
            <v>0</v>
          </cell>
        </row>
        <row r="3477">
          <cell r="A3477">
            <v>1813300563</v>
          </cell>
          <cell r="B3477" t="str">
            <v>תשלום לאוטומציה</v>
          </cell>
          <cell r="C3477">
            <v>0</v>
          </cell>
          <cell r="D3477">
            <v>0</v>
          </cell>
          <cell r="E3477">
            <v>0</v>
          </cell>
          <cell r="F3477">
            <v>0</v>
          </cell>
          <cell r="G3477">
            <v>0</v>
          </cell>
          <cell r="H3477">
            <v>0</v>
          </cell>
          <cell r="I3477">
            <v>0</v>
          </cell>
          <cell r="J3477">
            <v>0</v>
          </cell>
        </row>
        <row r="3478">
          <cell r="A3478">
            <v>1813300580</v>
          </cell>
          <cell r="B3478" t="str">
            <v>בי"ס לבעיות התנהגות+שחקים</v>
          </cell>
          <cell r="C3478">
            <v>100000</v>
          </cell>
          <cell r="D3478">
            <v>99590.39</v>
          </cell>
          <cell r="E3478">
            <v>0</v>
          </cell>
          <cell r="F3478">
            <v>99590.39</v>
          </cell>
          <cell r="G3478">
            <v>409.61</v>
          </cell>
          <cell r="H3478">
            <v>99.59</v>
          </cell>
          <cell r="I3478">
            <v>100000</v>
          </cell>
          <cell r="J3478">
            <v>99590.39</v>
          </cell>
        </row>
        <row r="3479">
          <cell r="A3479">
            <v>1813300585</v>
          </cell>
          <cell r="B3479" t="str">
            <v>אחות לבי"ס  חלץ</v>
          </cell>
          <cell r="C3479">
            <v>0</v>
          </cell>
          <cell r="D3479">
            <v>0</v>
          </cell>
          <cell r="E3479">
            <v>0</v>
          </cell>
          <cell r="F3479">
            <v>0</v>
          </cell>
          <cell r="G3479">
            <v>0</v>
          </cell>
          <cell r="H3479">
            <v>0</v>
          </cell>
          <cell r="I3479">
            <v>0</v>
          </cell>
          <cell r="J3479">
            <v>0</v>
          </cell>
        </row>
        <row r="3480">
          <cell r="A3480">
            <v>1813300721</v>
          </cell>
          <cell r="B3480" t="str">
            <v>חמרים-תחזוקת מבנים</v>
          </cell>
          <cell r="C3480">
            <v>6570</v>
          </cell>
          <cell r="D3480">
            <v>0</v>
          </cell>
          <cell r="E3480">
            <v>0</v>
          </cell>
          <cell r="F3480">
            <v>0</v>
          </cell>
          <cell r="G3480">
            <v>6570</v>
          </cell>
          <cell r="H3480">
            <v>0</v>
          </cell>
          <cell r="I3480">
            <v>7300</v>
          </cell>
          <cell r="J3480">
            <v>0</v>
          </cell>
        </row>
        <row r="3481">
          <cell r="A3481">
            <v>1813300722</v>
          </cell>
          <cell r="B3481" t="str">
            <v>חמרים-תחזוקה עצמית</v>
          </cell>
          <cell r="C3481">
            <v>0</v>
          </cell>
          <cell r="D3481">
            <v>0</v>
          </cell>
          <cell r="E3481">
            <v>0</v>
          </cell>
          <cell r="F3481">
            <v>0</v>
          </cell>
          <cell r="G3481">
            <v>0</v>
          </cell>
          <cell r="H3481">
            <v>0</v>
          </cell>
          <cell r="I3481">
            <v>0</v>
          </cell>
          <cell r="J3481">
            <v>0</v>
          </cell>
        </row>
        <row r="3482">
          <cell r="A3482">
            <v>1813300723</v>
          </cell>
          <cell r="B3482" t="str">
            <v>חומרים למלאכה</v>
          </cell>
          <cell r="C3482">
            <v>0</v>
          </cell>
          <cell r="D3482">
            <v>0</v>
          </cell>
          <cell r="E3482">
            <v>0</v>
          </cell>
          <cell r="F3482">
            <v>0</v>
          </cell>
          <cell r="G3482">
            <v>0</v>
          </cell>
          <cell r="H3482">
            <v>0</v>
          </cell>
          <cell r="I3482">
            <v>0</v>
          </cell>
          <cell r="J3482">
            <v>0</v>
          </cell>
        </row>
        <row r="3483">
          <cell r="A3483">
            <v>1813300724</v>
          </cell>
          <cell r="B3483" t="str">
            <v>הוצאות ייצור חלץ</v>
          </cell>
          <cell r="C3483">
            <v>110000</v>
          </cell>
          <cell r="D3483">
            <v>110000</v>
          </cell>
          <cell r="E3483">
            <v>0</v>
          </cell>
          <cell r="F3483">
            <v>110000</v>
          </cell>
          <cell r="G3483">
            <v>0</v>
          </cell>
          <cell r="H3483">
            <v>100</v>
          </cell>
          <cell r="I3483">
            <v>110000</v>
          </cell>
          <cell r="J3483">
            <v>110000</v>
          </cell>
        </row>
        <row r="3484">
          <cell r="A3484">
            <v>1813300725</v>
          </cell>
          <cell r="B3484" t="str">
            <v>סדנאות חלץ</v>
          </cell>
          <cell r="C3484">
            <v>0</v>
          </cell>
          <cell r="D3484">
            <v>0</v>
          </cell>
          <cell r="E3484">
            <v>0</v>
          </cell>
          <cell r="F3484">
            <v>0</v>
          </cell>
          <cell r="G3484">
            <v>0</v>
          </cell>
          <cell r="H3484">
            <v>0</v>
          </cell>
          <cell r="I3484">
            <v>0</v>
          </cell>
          <cell r="J3484">
            <v>0</v>
          </cell>
        </row>
        <row r="3485">
          <cell r="A3485">
            <v>1813300726</v>
          </cell>
          <cell r="B3485" t="str">
            <v>מועדון טיפולי חלץ</v>
          </cell>
          <cell r="C3485">
            <v>0</v>
          </cell>
          <cell r="D3485">
            <v>0</v>
          </cell>
          <cell r="E3485">
            <v>0</v>
          </cell>
          <cell r="F3485">
            <v>0</v>
          </cell>
          <cell r="G3485">
            <v>0</v>
          </cell>
          <cell r="H3485">
            <v>0</v>
          </cell>
          <cell r="I3485">
            <v>0</v>
          </cell>
          <cell r="J3485">
            <v>0</v>
          </cell>
        </row>
        <row r="3486">
          <cell r="A3486">
            <v>1813300727</v>
          </cell>
          <cell r="B3486" t="str">
            <v>הוצאות אפיק (הכנ')</v>
          </cell>
          <cell r="C3486">
            <v>0</v>
          </cell>
          <cell r="D3486">
            <v>0</v>
          </cell>
          <cell r="E3486">
            <v>0</v>
          </cell>
          <cell r="F3486">
            <v>0</v>
          </cell>
          <cell r="G3486">
            <v>0</v>
          </cell>
          <cell r="H3486">
            <v>0</v>
          </cell>
          <cell r="I3486">
            <v>0</v>
          </cell>
          <cell r="J3486">
            <v>0</v>
          </cell>
        </row>
        <row r="3487">
          <cell r="A3487">
            <v>1813300728</v>
          </cell>
          <cell r="B3487" t="str">
            <v>מרכז טיפולי אפיק</v>
          </cell>
          <cell r="C3487">
            <v>13500</v>
          </cell>
          <cell r="D3487">
            <v>30.02</v>
          </cell>
          <cell r="E3487">
            <v>0</v>
          </cell>
          <cell r="F3487">
            <v>30.02</v>
          </cell>
          <cell r="G3487">
            <v>13469.98</v>
          </cell>
          <cell r="H3487">
            <v>0.22</v>
          </cell>
          <cell r="I3487">
            <v>15000</v>
          </cell>
          <cell r="J3487">
            <v>30.02</v>
          </cell>
        </row>
        <row r="3488">
          <cell r="A3488">
            <v>1813300729</v>
          </cell>
          <cell r="B3488" t="str">
            <v>נורות</v>
          </cell>
          <cell r="C3488">
            <v>0</v>
          </cell>
          <cell r="D3488">
            <v>0</v>
          </cell>
          <cell r="E3488">
            <v>0</v>
          </cell>
          <cell r="F3488">
            <v>0</v>
          </cell>
          <cell r="G3488">
            <v>0</v>
          </cell>
          <cell r="H3488">
            <v>0</v>
          </cell>
          <cell r="I3488">
            <v>0</v>
          </cell>
          <cell r="J3488">
            <v>0</v>
          </cell>
        </row>
        <row r="3489">
          <cell r="A3489">
            <v>1813300741</v>
          </cell>
          <cell r="B3489" t="str">
            <v>ציוד ספורט</v>
          </cell>
          <cell r="C3489">
            <v>4320</v>
          </cell>
          <cell r="D3489">
            <v>0</v>
          </cell>
          <cell r="E3489">
            <v>0</v>
          </cell>
          <cell r="F3489">
            <v>0</v>
          </cell>
          <cell r="G3489">
            <v>4320</v>
          </cell>
          <cell r="H3489">
            <v>0</v>
          </cell>
          <cell r="I3489">
            <v>4800</v>
          </cell>
          <cell r="J3489">
            <v>0</v>
          </cell>
        </row>
        <row r="3490">
          <cell r="A3490">
            <v>1813300742</v>
          </cell>
          <cell r="B3490" t="str">
            <v>כלים וציוד</v>
          </cell>
          <cell r="C3490">
            <v>36000</v>
          </cell>
          <cell r="D3490">
            <v>24788.81</v>
          </cell>
          <cell r="E3490">
            <v>0</v>
          </cell>
          <cell r="F3490">
            <v>24788.81</v>
          </cell>
          <cell r="G3490">
            <v>11211.19</v>
          </cell>
          <cell r="H3490">
            <v>68.849999999999994</v>
          </cell>
          <cell r="I3490">
            <v>40000</v>
          </cell>
          <cell r="J3490">
            <v>24788.81</v>
          </cell>
        </row>
        <row r="3491">
          <cell r="A3491">
            <v>1813300743</v>
          </cell>
          <cell r="B3491" t="str">
            <v>תחזוקת ציוד</v>
          </cell>
          <cell r="C3491">
            <v>0</v>
          </cell>
          <cell r="D3491">
            <v>0</v>
          </cell>
          <cell r="E3491">
            <v>0</v>
          </cell>
          <cell r="F3491">
            <v>0</v>
          </cell>
          <cell r="G3491">
            <v>0</v>
          </cell>
          <cell r="H3491">
            <v>0</v>
          </cell>
          <cell r="I3491">
            <v>0</v>
          </cell>
          <cell r="J3491">
            <v>0</v>
          </cell>
        </row>
        <row r="3492">
          <cell r="A3492">
            <v>1813300745</v>
          </cell>
          <cell r="B3492" t="str">
            <v>דמי פריצה - תכולה</v>
          </cell>
          <cell r="C3492">
            <v>0</v>
          </cell>
          <cell r="D3492">
            <v>0</v>
          </cell>
          <cell r="E3492">
            <v>0</v>
          </cell>
          <cell r="F3492">
            <v>0</v>
          </cell>
          <cell r="G3492">
            <v>0</v>
          </cell>
          <cell r="H3492">
            <v>0</v>
          </cell>
          <cell r="I3492">
            <v>0</v>
          </cell>
          <cell r="J3492">
            <v>0</v>
          </cell>
        </row>
        <row r="3493">
          <cell r="A3493">
            <v>1813300746</v>
          </cell>
          <cell r="B3493" t="str">
            <v>דמי פריצה - מבנה</v>
          </cell>
          <cell r="C3493">
            <v>0</v>
          </cell>
          <cell r="D3493">
            <v>0</v>
          </cell>
          <cell r="E3493">
            <v>0</v>
          </cell>
          <cell r="F3493">
            <v>0</v>
          </cell>
          <cell r="G3493">
            <v>0</v>
          </cell>
          <cell r="H3493">
            <v>0</v>
          </cell>
          <cell r="I3493">
            <v>0</v>
          </cell>
          <cell r="J3493">
            <v>0</v>
          </cell>
        </row>
        <row r="3494">
          <cell r="A3494">
            <v>1813300750</v>
          </cell>
          <cell r="B3494" t="str">
            <v>אחזקת מוסדות</v>
          </cell>
          <cell r="C3494">
            <v>1609200</v>
          </cell>
          <cell r="D3494">
            <v>1468609.41</v>
          </cell>
          <cell r="E3494">
            <v>0</v>
          </cell>
          <cell r="F3494">
            <v>1468609.41</v>
          </cell>
          <cell r="G3494">
            <v>140590.59</v>
          </cell>
          <cell r="H3494">
            <v>91.26</v>
          </cell>
          <cell r="I3494">
            <v>1609200</v>
          </cell>
          <cell r="J3494">
            <v>1468609.41</v>
          </cell>
        </row>
        <row r="3495">
          <cell r="A3495">
            <v>1813300751</v>
          </cell>
          <cell r="B3495" t="str">
            <v>עבודות קבלניות</v>
          </cell>
          <cell r="C3495">
            <v>27000</v>
          </cell>
          <cell r="D3495">
            <v>0</v>
          </cell>
          <cell r="E3495">
            <v>0</v>
          </cell>
          <cell r="F3495">
            <v>0</v>
          </cell>
          <cell r="G3495">
            <v>27000</v>
          </cell>
          <cell r="H3495">
            <v>0</v>
          </cell>
          <cell r="I3495">
            <v>30000</v>
          </cell>
          <cell r="J3495">
            <v>0</v>
          </cell>
        </row>
        <row r="3496">
          <cell r="A3496">
            <v>1813300752</v>
          </cell>
          <cell r="B3496" t="str">
            <v>נקיון בקבלנות</v>
          </cell>
          <cell r="C3496">
            <v>1338700</v>
          </cell>
          <cell r="D3496">
            <v>1274049.42</v>
          </cell>
          <cell r="E3496">
            <v>0</v>
          </cell>
          <cell r="F3496">
            <v>1274049.42</v>
          </cell>
          <cell r="G3496">
            <v>64650.58</v>
          </cell>
          <cell r="H3496">
            <v>95.17</v>
          </cell>
          <cell r="I3496">
            <v>1338700</v>
          </cell>
          <cell r="J3496">
            <v>1274049.42</v>
          </cell>
        </row>
        <row r="3497">
          <cell r="A3497">
            <v>1813300753</v>
          </cell>
          <cell r="B3497" t="str">
            <v>עובדי מתי"א</v>
          </cell>
          <cell r="C3497">
            <v>0</v>
          </cell>
          <cell r="D3497">
            <v>0</v>
          </cell>
          <cell r="E3497">
            <v>0</v>
          </cell>
          <cell r="F3497">
            <v>0</v>
          </cell>
          <cell r="G3497">
            <v>0</v>
          </cell>
          <cell r="H3497">
            <v>0</v>
          </cell>
          <cell r="I3497">
            <v>0</v>
          </cell>
          <cell r="J3497">
            <v>0</v>
          </cell>
        </row>
        <row r="3498">
          <cell r="A3498">
            <v>1813300755</v>
          </cell>
          <cell r="B3498" t="str">
            <v>אחות לבי"ס חלץ</v>
          </cell>
          <cell r="C3498">
            <v>0</v>
          </cell>
          <cell r="D3498">
            <v>0</v>
          </cell>
          <cell r="E3498">
            <v>0</v>
          </cell>
          <cell r="F3498">
            <v>0</v>
          </cell>
          <cell r="G3498">
            <v>0</v>
          </cell>
          <cell r="H3498">
            <v>0</v>
          </cell>
          <cell r="I3498">
            <v>0</v>
          </cell>
          <cell r="J3498">
            <v>0</v>
          </cell>
        </row>
        <row r="3499">
          <cell r="A3499">
            <v>1813300756</v>
          </cell>
          <cell r="B3499" t="str">
            <v>שמירה מרכז אפיק</v>
          </cell>
          <cell r="C3499">
            <v>0</v>
          </cell>
          <cell r="D3499">
            <v>0</v>
          </cell>
          <cell r="E3499">
            <v>0</v>
          </cell>
          <cell r="F3499">
            <v>0</v>
          </cell>
          <cell r="G3499">
            <v>0</v>
          </cell>
          <cell r="H3499">
            <v>0</v>
          </cell>
          <cell r="I3499">
            <v>0</v>
          </cell>
          <cell r="J3499">
            <v>0</v>
          </cell>
        </row>
        <row r="3500">
          <cell r="A3500">
            <v>1813300759</v>
          </cell>
          <cell r="B3500" t="str">
            <v>שרותי סייעות</v>
          </cell>
          <cell r="C3500">
            <v>10934400</v>
          </cell>
          <cell r="D3500">
            <v>11699635.58</v>
          </cell>
          <cell r="E3500">
            <v>0</v>
          </cell>
          <cell r="F3500">
            <v>11699635.58</v>
          </cell>
          <cell r="G3500">
            <v>-765235.58</v>
          </cell>
          <cell r="H3500">
            <v>106.99</v>
          </cell>
          <cell r="I3500">
            <v>10934400</v>
          </cell>
          <cell r="J3500">
            <v>11699635.58</v>
          </cell>
        </row>
        <row r="3501">
          <cell r="A3501">
            <v>1813300763</v>
          </cell>
          <cell r="B3501" t="str">
            <v>עובדי מינהלה</v>
          </cell>
          <cell r="C3501">
            <v>0</v>
          </cell>
          <cell r="D3501">
            <v>0</v>
          </cell>
          <cell r="E3501">
            <v>0</v>
          </cell>
          <cell r="F3501">
            <v>0</v>
          </cell>
          <cell r="G3501">
            <v>0</v>
          </cell>
          <cell r="H3501">
            <v>0</v>
          </cell>
          <cell r="I3501">
            <v>0</v>
          </cell>
          <cell r="J3501">
            <v>0</v>
          </cell>
        </row>
        <row r="3502">
          <cell r="A3502">
            <v>1813300764</v>
          </cell>
          <cell r="B3502" t="str">
            <v>סייעות-מוסדות+חברה</v>
          </cell>
          <cell r="C3502">
            <v>0</v>
          </cell>
          <cell r="D3502">
            <v>0</v>
          </cell>
          <cell r="E3502">
            <v>0</v>
          </cell>
          <cell r="F3502">
            <v>0</v>
          </cell>
          <cell r="G3502">
            <v>0</v>
          </cell>
          <cell r="H3502">
            <v>0</v>
          </cell>
          <cell r="I3502">
            <v>0</v>
          </cell>
          <cell r="J3502">
            <v>0</v>
          </cell>
        </row>
        <row r="3503">
          <cell r="A3503">
            <v>1813300780</v>
          </cell>
          <cell r="B3503" t="str">
            <v>השתת' בהסעה-"ניצן"</v>
          </cell>
          <cell r="C3503">
            <v>0</v>
          </cell>
          <cell r="D3503">
            <v>0</v>
          </cell>
          <cell r="E3503">
            <v>0</v>
          </cell>
          <cell r="F3503">
            <v>0</v>
          </cell>
          <cell r="G3503">
            <v>0</v>
          </cell>
          <cell r="H3503">
            <v>0</v>
          </cell>
          <cell r="I3503">
            <v>0</v>
          </cell>
          <cell r="J3503">
            <v>0</v>
          </cell>
        </row>
        <row r="3504">
          <cell r="A3504">
            <v>1813300781</v>
          </cell>
          <cell r="B3504" t="str">
            <v>השת' בהזנה</v>
          </cell>
          <cell r="C3504">
            <v>2132460</v>
          </cell>
          <cell r="D3504">
            <v>2239963.16</v>
          </cell>
          <cell r="E3504">
            <v>0</v>
          </cell>
          <cell r="F3504">
            <v>2239963.16</v>
          </cell>
          <cell r="G3504">
            <v>-107503.16</v>
          </cell>
          <cell r="H3504">
            <v>105.04</v>
          </cell>
          <cell r="I3504">
            <v>2369400</v>
          </cell>
          <cell r="J3504">
            <v>2239963.16</v>
          </cell>
        </row>
        <row r="3505">
          <cell r="A3505">
            <v>1813300782</v>
          </cell>
          <cell r="B3505" t="str">
            <v>אתגרים</v>
          </cell>
          <cell r="C3505">
            <v>67500</v>
          </cell>
          <cell r="D3505">
            <v>75000</v>
          </cell>
          <cell r="E3505">
            <v>0</v>
          </cell>
          <cell r="F3505">
            <v>75000</v>
          </cell>
          <cell r="G3505">
            <v>-7500</v>
          </cell>
          <cell r="H3505">
            <v>111.11</v>
          </cell>
          <cell r="I3505">
            <v>75000</v>
          </cell>
          <cell r="J3505">
            <v>75000</v>
          </cell>
        </row>
        <row r="3506">
          <cell r="A3506">
            <v>1813300794</v>
          </cell>
          <cell r="B3506" t="str">
            <v>השתתפות בעזר 094</v>
          </cell>
          <cell r="C3506">
            <v>28800</v>
          </cell>
          <cell r="D3506">
            <v>35574</v>
          </cell>
          <cell r="E3506">
            <v>0</v>
          </cell>
          <cell r="F3506">
            <v>35574</v>
          </cell>
          <cell r="G3506">
            <v>-6774</v>
          </cell>
          <cell r="H3506">
            <v>123.52</v>
          </cell>
          <cell r="I3506">
            <v>32000</v>
          </cell>
          <cell r="J3506">
            <v>35574</v>
          </cell>
        </row>
        <row r="3507">
          <cell r="A3507">
            <v>1813300810</v>
          </cell>
          <cell r="B3507" t="str">
            <v>הקצבה-מינהל עצמי</v>
          </cell>
          <cell r="C3507">
            <v>300000</v>
          </cell>
          <cell r="D3507">
            <v>300000</v>
          </cell>
          <cell r="E3507">
            <v>0</v>
          </cell>
          <cell r="F3507">
            <v>300000</v>
          </cell>
          <cell r="G3507">
            <v>0</v>
          </cell>
          <cell r="H3507">
            <v>100</v>
          </cell>
          <cell r="I3507">
            <v>300000</v>
          </cell>
          <cell r="J3507">
            <v>300000</v>
          </cell>
        </row>
        <row r="3508">
          <cell r="A3508">
            <v>1813300812</v>
          </cell>
          <cell r="B3508" t="str">
            <v>מסיבות כיתתיות</v>
          </cell>
          <cell r="C3508">
            <v>0</v>
          </cell>
          <cell r="D3508">
            <v>9620</v>
          </cell>
          <cell r="E3508">
            <v>0</v>
          </cell>
          <cell r="F3508">
            <v>9620</v>
          </cell>
          <cell r="G3508">
            <v>-9620</v>
          </cell>
          <cell r="H3508">
            <v>0</v>
          </cell>
          <cell r="I3508">
            <v>0</v>
          </cell>
          <cell r="J3508">
            <v>9620</v>
          </cell>
        </row>
        <row r="3509">
          <cell r="A3509">
            <v>1813300838</v>
          </cell>
          <cell r="B3509" t="str">
            <v>העברה כנגד הכנסות מש' החינוך</v>
          </cell>
          <cell r="C3509">
            <v>0</v>
          </cell>
          <cell r="D3509">
            <v>0</v>
          </cell>
          <cell r="E3509">
            <v>0</v>
          </cell>
          <cell r="F3509">
            <v>0</v>
          </cell>
          <cell r="G3509">
            <v>0</v>
          </cell>
          <cell r="H3509">
            <v>0</v>
          </cell>
          <cell r="I3509">
            <v>0</v>
          </cell>
          <cell r="J3509">
            <v>0</v>
          </cell>
        </row>
        <row r="3510">
          <cell r="A3510">
            <v>1813300933</v>
          </cell>
          <cell r="B3510" t="str">
            <v>השתת.משרד החינוך</v>
          </cell>
          <cell r="C3510">
            <v>477000</v>
          </cell>
          <cell r="D3510">
            <v>181887.22</v>
          </cell>
          <cell r="E3510">
            <v>0</v>
          </cell>
          <cell r="F3510">
            <v>181887.22</v>
          </cell>
          <cell r="G3510">
            <v>295112.78000000003</v>
          </cell>
          <cell r="H3510">
            <v>38.130000000000003</v>
          </cell>
          <cell r="I3510">
            <v>530000</v>
          </cell>
          <cell r="J3510">
            <v>181887.22</v>
          </cell>
        </row>
        <row r="3511">
          <cell r="A3511">
            <v>1813300934</v>
          </cell>
          <cell r="B3511" t="str">
            <v>חומרים-ח"מ חופשות</v>
          </cell>
          <cell r="C3511">
            <v>335000</v>
          </cell>
          <cell r="D3511">
            <v>436269.9</v>
          </cell>
          <cell r="E3511">
            <v>0</v>
          </cell>
          <cell r="F3511">
            <v>436269.9</v>
          </cell>
          <cell r="G3511">
            <v>-101269.9</v>
          </cell>
          <cell r="H3511">
            <v>130.22</v>
          </cell>
          <cell r="I3511">
            <v>335000</v>
          </cell>
          <cell r="J3511">
            <v>436269.9</v>
          </cell>
        </row>
        <row r="3512">
          <cell r="A3512">
            <v>1813300937</v>
          </cell>
          <cell r="B3512" t="str">
            <v>התבור-בטל"א</v>
          </cell>
          <cell r="C3512">
            <v>0</v>
          </cell>
          <cell r="D3512">
            <v>0</v>
          </cell>
          <cell r="E3512">
            <v>0</v>
          </cell>
          <cell r="F3512">
            <v>0</v>
          </cell>
          <cell r="G3512">
            <v>0</v>
          </cell>
          <cell r="H3512">
            <v>0</v>
          </cell>
          <cell r="I3512">
            <v>0</v>
          </cell>
          <cell r="J3512">
            <v>0</v>
          </cell>
        </row>
        <row r="3513">
          <cell r="A3513">
            <v>1813300953</v>
          </cell>
          <cell r="B3513" t="str">
            <v>מערכת גפ"ן</v>
          </cell>
          <cell r="C3513">
            <v>154440</v>
          </cell>
          <cell r="D3513">
            <v>85788.85</v>
          </cell>
          <cell r="E3513">
            <v>0</v>
          </cell>
          <cell r="F3513">
            <v>85788.85</v>
          </cell>
          <cell r="G3513">
            <v>68651.149999999994</v>
          </cell>
          <cell r="H3513">
            <v>55.54</v>
          </cell>
          <cell r="I3513">
            <v>171600</v>
          </cell>
          <cell r="J3513">
            <v>85788.85</v>
          </cell>
        </row>
        <row r="3514">
          <cell r="A3514">
            <v>1813310110</v>
          </cell>
          <cell r="B3514" t="str">
            <v>השכר הקובע-תקציבית</v>
          </cell>
          <cell r="C3514">
            <v>159200</v>
          </cell>
          <cell r="D3514">
            <v>151671</v>
          </cell>
          <cell r="E3514">
            <v>0</v>
          </cell>
          <cell r="F3514">
            <v>151671</v>
          </cell>
          <cell r="G3514">
            <v>7529</v>
          </cell>
          <cell r="H3514">
            <v>95.27</v>
          </cell>
          <cell r="I3514">
            <v>159200</v>
          </cell>
          <cell r="J3514">
            <v>151671</v>
          </cell>
        </row>
        <row r="3515">
          <cell r="A3515">
            <v>1813310119</v>
          </cell>
          <cell r="B3515" t="str">
            <v>השכר הקובע-צוברת</v>
          </cell>
          <cell r="C3515">
            <v>802800</v>
          </cell>
          <cell r="D3515">
            <v>216944.12</v>
          </cell>
          <cell r="E3515">
            <v>0</v>
          </cell>
          <cell r="F3515">
            <v>216944.12</v>
          </cell>
          <cell r="G3515">
            <v>585855.88</v>
          </cell>
          <cell r="H3515">
            <v>27.02</v>
          </cell>
          <cell r="I3515">
            <v>802800</v>
          </cell>
          <cell r="J3515">
            <v>216944.12</v>
          </cell>
        </row>
        <row r="3516">
          <cell r="A3516">
            <v>1813310122</v>
          </cell>
          <cell r="B3516" t="str">
            <v>ביגוד</v>
          </cell>
          <cell r="C3516">
            <v>7500</v>
          </cell>
          <cell r="D3516">
            <v>3785.85</v>
          </cell>
          <cell r="E3516">
            <v>0</v>
          </cell>
          <cell r="F3516">
            <v>3785.85</v>
          </cell>
          <cell r="G3516">
            <v>3714.15</v>
          </cell>
          <cell r="H3516">
            <v>50.47</v>
          </cell>
          <cell r="I3516">
            <v>7500</v>
          </cell>
          <cell r="J3516">
            <v>3785.85</v>
          </cell>
        </row>
        <row r="3517">
          <cell r="A3517">
            <v>1813310126</v>
          </cell>
          <cell r="B3517" t="str">
            <v>דמי הבראה</v>
          </cell>
          <cell r="C3517">
            <v>10100</v>
          </cell>
          <cell r="D3517">
            <v>12814.46</v>
          </cell>
          <cell r="E3517">
            <v>0</v>
          </cell>
          <cell r="F3517">
            <v>12814.46</v>
          </cell>
          <cell r="G3517">
            <v>-2714.46</v>
          </cell>
          <cell r="H3517">
            <v>126.87</v>
          </cell>
          <cell r="I3517">
            <v>10100</v>
          </cell>
          <cell r="J3517">
            <v>12814.46</v>
          </cell>
        </row>
        <row r="3518">
          <cell r="A3518">
            <v>1813310140</v>
          </cell>
          <cell r="B3518" t="str">
            <v>השתתפות באחזקת רכב</v>
          </cell>
          <cell r="C3518">
            <v>6000</v>
          </cell>
          <cell r="D3518">
            <v>0</v>
          </cell>
          <cell r="E3518">
            <v>0</v>
          </cell>
          <cell r="F3518">
            <v>0</v>
          </cell>
          <cell r="G3518">
            <v>6000</v>
          </cell>
          <cell r="H3518">
            <v>0</v>
          </cell>
          <cell r="I3518">
            <v>6000</v>
          </cell>
          <cell r="J3518">
            <v>0</v>
          </cell>
        </row>
        <row r="3519">
          <cell r="A3519">
            <v>1813310210</v>
          </cell>
          <cell r="B3519" t="str">
            <v>השכר הקובע</v>
          </cell>
          <cell r="C3519">
            <v>0</v>
          </cell>
          <cell r="D3519">
            <v>11108.34</v>
          </cell>
          <cell r="E3519">
            <v>0</v>
          </cell>
          <cell r="F3519">
            <v>11108.34</v>
          </cell>
          <cell r="G3519">
            <v>-11108.34</v>
          </cell>
          <cell r="H3519">
            <v>0</v>
          </cell>
          <cell r="I3519">
            <v>0</v>
          </cell>
          <cell r="J3519">
            <v>11108.34</v>
          </cell>
        </row>
        <row r="3520">
          <cell r="A3520">
            <v>1813310263</v>
          </cell>
          <cell r="B3520" t="str">
            <v>עובדי מינהלה</v>
          </cell>
          <cell r="C3520">
            <v>0</v>
          </cell>
          <cell r="D3520">
            <v>0</v>
          </cell>
          <cell r="E3520">
            <v>0</v>
          </cell>
          <cell r="F3520">
            <v>0</v>
          </cell>
          <cell r="G3520">
            <v>0</v>
          </cell>
          <cell r="H3520">
            <v>0</v>
          </cell>
          <cell r="I3520">
            <v>0</v>
          </cell>
          <cell r="J3520">
            <v>0</v>
          </cell>
        </row>
        <row r="3521">
          <cell r="A3521">
            <v>1813310264</v>
          </cell>
          <cell r="B3521" t="str">
            <v>סייעת - שרות לאומי</v>
          </cell>
          <cell r="C3521">
            <v>0</v>
          </cell>
          <cell r="D3521">
            <v>0</v>
          </cell>
          <cell r="E3521">
            <v>0</v>
          </cell>
          <cell r="F3521">
            <v>0</v>
          </cell>
          <cell r="G3521">
            <v>0</v>
          </cell>
          <cell r="H3521">
            <v>0</v>
          </cell>
          <cell r="I3521">
            <v>0</v>
          </cell>
          <cell r="J3521">
            <v>0</v>
          </cell>
        </row>
        <row r="3522">
          <cell r="A3522">
            <v>1813310391</v>
          </cell>
          <cell r="B3522" t="str">
            <v>הפרשה לפנסיה</v>
          </cell>
          <cell r="C3522">
            <v>0</v>
          </cell>
          <cell r="D3522">
            <v>0</v>
          </cell>
          <cell r="E3522">
            <v>0</v>
          </cell>
          <cell r="F3522">
            <v>0</v>
          </cell>
          <cell r="G3522">
            <v>0</v>
          </cell>
          <cell r="H3522">
            <v>0</v>
          </cell>
          <cell r="I3522">
            <v>0</v>
          </cell>
          <cell r="J3522">
            <v>0</v>
          </cell>
        </row>
        <row r="3523">
          <cell r="A3523">
            <v>1813310412</v>
          </cell>
          <cell r="B3523" t="str">
            <v>ארנונה</v>
          </cell>
          <cell r="C3523">
            <v>0</v>
          </cell>
          <cell r="D3523">
            <v>0</v>
          </cell>
          <cell r="E3523">
            <v>0</v>
          </cell>
          <cell r="F3523">
            <v>0</v>
          </cell>
          <cell r="G3523">
            <v>0</v>
          </cell>
          <cell r="H3523">
            <v>0</v>
          </cell>
          <cell r="I3523">
            <v>0</v>
          </cell>
          <cell r="J3523">
            <v>0</v>
          </cell>
        </row>
        <row r="3524">
          <cell r="A3524">
            <v>1813310420</v>
          </cell>
          <cell r="B3524" t="str">
            <v>כיבוי אש</v>
          </cell>
          <cell r="C3524">
            <v>6300</v>
          </cell>
          <cell r="D3524">
            <v>2672.22</v>
          </cell>
          <cell r="E3524">
            <v>0</v>
          </cell>
          <cell r="F3524">
            <v>2672.22</v>
          </cell>
          <cell r="G3524">
            <v>3627.78</v>
          </cell>
          <cell r="H3524">
            <v>42.41</v>
          </cell>
          <cell r="I3524">
            <v>7000</v>
          </cell>
          <cell r="J3524">
            <v>2672.22</v>
          </cell>
        </row>
        <row r="3525">
          <cell r="A3525">
            <v>1813310423</v>
          </cell>
          <cell r="B3525" t="str">
            <v>תחזוקת מבנה</v>
          </cell>
          <cell r="C3525">
            <v>0</v>
          </cell>
          <cell r="D3525">
            <v>0</v>
          </cell>
          <cell r="E3525">
            <v>0</v>
          </cell>
          <cell r="F3525">
            <v>0</v>
          </cell>
          <cell r="G3525">
            <v>0</v>
          </cell>
          <cell r="H3525">
            <v>0</v>
          </cell>
          <cell r="I3525">
            <v>0</v>
          </cell>
          <cell r="J3525">
            <v>0</v>
          </cell>
        </row>
        <row r="3526">
          <cell r="A3526">
            <v>1813310431</v>
          </cell>
          <cell r="B3526" t="str">
            <v>חשמל</v>
          </cell>
          <cell r="C3526">
            <v>117000</v>
          </cell>
          <cell r="D3526">
            <v>216195.4</v>
          </cell>
          <cell r="E3526">
            <v>0</v>
          </cell>
          <cell r="F3526">
            <v>216195.4</v>
          </cell>
          <cell r="G3526">
            <v>-99195.4</v>
          </cell>
          <cell r="H3526">
            <v>184.78</v>
          </cell>
          <cell r="I3526">
            <v>130000</v>
          </cell>
          <cell r="J3526">
            <v>216195.4</v>
          </cell>
        </row>
        <row r="3527">
          <cell r="A3527">
            <v>1813310432</v>
          </cell>
          <cell r="B3527" t="str">
            <v>מים</v>
          </cell>
          <cell r="C3527">
            <v>63270</v>
          </cell>
          <cell r="D3527">
            <v>29999.03</v>
          </cell>
          <cell r="E3527">
            <v>0</v>
          </cell>
          <cell r="F3527">
            <v>29999.03</v>
          </cell>
          <cell r="G3527">
            <v>33270.97</v>
          </cell>
          <cell r="H3527">
            <v>47.41</v>
          </cell>
          <cell r="I3527">
            <v>70300</v>
          </cell>
          <cell r="J3527">
            <v>29999.03</v>
          </cell>
        </row>
        <row r="3528">
          <cell r="A3528">
            <v>1813310433</v>
          </cell>
          <cell r="B3528" t="str">
            <v>חומרי נקיון</v>
          </cell>
          <cell r="C3528">
            <v>0</v>
          </cell>
          <cell r="D3528">
            <v>0</v>
          </cell>
          <cell r="E3528">
            <v>0</v>
          </cell>
          <cell r="F3528">
            <v>0</v>
          </cell>
          <cell r="G3528">
            <v>0</v>
          </cell>
          <cell r="H3528">
            <v>0</v>
          </cell>
          <cell r="I3528">
            <v>0</v>
          </cell>
          <cell r="J3528">
            <v>0</v>
          </cell>
        </row>
        <row r="3529">
          <cell r="A3529">
            <v>1813310434</v>
          </cell>
          <cell r="B3529" t="str">
            <v>חיטוי והדברה</v>
          </cell>
          <cell r="C3529">
            <v>0</v>
          </cell>
          <cell r="D3529">
            <v>0</v>
          </cell>
          <cell r="E3529">
            <v>0</v>
          </cell>
          <cell r="F3529">
            <v>0</v>
          </cell>
          <cell r="G3529">
            <v>0</v>
          </cell>
          <cell r="H3529">
            <v>0</v>
          </cell>
          <cell r="I3529">
            <v>0</v>
          </cell>
          <cell r="J3529">
            <v>0</v>
          </cell>
        </row>
        <row r="3530">
          <cell r="A3530">
            <v>1813310437</v>
          </cell>
          <cell r="B3530" t="str">
            <v>אחזקת אזעקה</v>
          </cell>
          <cell r="C3530">
            <v>2520</v>
          </cell>
          <cell r="D3530">
            <v>2442.96</v>
          </cell>
          <cell r="E3530">
            <v>0</v>
          </cell>
          <cell r="F3530">
            <v>2442.96</v>
          </cell>
          <cell r="G3530">
            <v>77.040000000000006</v>
          </cell>
          <cell r="H3530">
            <v>96.94</v>
          </cell>
          <cell r="I3530">
            <v>2800</v>
          </cell>
          <cell r="J3530">
            <v>2442.96</v>
          </cell>
        </row>
        <row r="3531">
          <cell r="A3531">
            <v>1813310441</v>
          </cell>
          <cell r="B3531" t="str">
            <v>ביטוח</v>
          </cell>
          <cell r="C3531">
            <v>0</v>
          </cell>
          <cell r="D3531">
            <v>0</v>
          </cell>
          <cell r="E3531">
            <v>0</v>
          </cell>
          <cell r="F3531">
            <v>0</v>
          </cell>
          <cell r="G3531">
            <v>0</v>
          </cell>
          <cell r="H3531">
            <v>0</v>
          </cell>
          <cell r="I3531">
            <v>0</v>
          </cell>
          <cell r="J3531">
            <v>0</v>
          </cell>
        </row>
        <row r="3532">
          <cell r="A3532">
            <v>1813310450</v>
          </cell>
          <cell r="B3532" t="str">
            <v>ריהוט ואחזקתו</v>
          </cell>
          <cell r="C3532">
            <v>0</v>
          </cell>
          <cell r="D3532">
            <v>0</v>
          </cell>
          <cell r="E3532">
            <v>0</v>
          </cell>
          <cell r="F3532">
            <v>0</v>
          </cell>
          <cell r="G3532">
            <v>0</v>
          </cell>
          <cell r="H3532">
            <v>0</v>
          </cell>
          <cell r="I3532">
            <v>0</v>
          </cell>
          <cell r="J3532">
            <v>0</v>
          </cell>
        </row>
        <row r="3533">
          <cell r="A3533">
            <v>1813310470</v>
          </cell>
          <cell r="B3533" t="str">
            <v>אחזקת מכונות משרד</v>
          </cell>
          <cell r="C3533">
            <v>0</v>
          </cell>
          <cell r="D3533">
            <v>0</v>
          </cell>
          <cell r="E3533">
            <v>0</v>
          </cell>
          <cell r="F3533">
            <v>0</v>
          </cell>
          <cell r="G3533">
            <v>0</v>
          </cell>
          <cell r="H3533">
            <v>0</v>
          </cell>
          <cell r="I3533">
            <v>0</v>
          </cell>
          <cell r="J3533">
            <v>0</v>
          </cell>
        </row>
        <row r="3534">
          <cell r="A3534">
            <v>1813310471</v>
          </cell>
          <cell r="B3534" t="str">
            <v>מכשירי כתיבה</v>
          </cell>
          <cell r="C3534">
            <v>0</v>
          </cell>
          <cell r="D3534">
            <v>0</v>
          </cell>
          <cell r="E3534">
            <v>0</v>
          </cell>
          <cell r="F3534">
            <v>0</v>
          </cell>
          <cell r="G3534">
            <v>0</v>
          </cell>
          <cell r="H3534">
            <v>0</v>
          </cell>
          <cell r="I3534">
            <v>0</v>
          </cell>
          <cell r="J3534">
            <v>0</v>
          </cell>
        </row>
        <row r="3535">
          <cell r="A3535">
            <v>1813310511</v>
          </cell>
          <cell r="B3535" t="str">
            <v>אירוח וכיבוד</v>
          </cell>
          <cell r="C3535">
            <v>7200</v>
          </cell>
          <cell r="D3535">
            <v>7540.09</v>
          </cell>
          <cell r="E3535">
            <v>0</v>
          </cell>
          <cell r="F3535">
            <v>7540.09</v>
          </cell>
          <cell r="G3535">
            <v>-340.09</v>
          </cell>
          <cell r="H3535">
            <v>104.72</v>
          </cell>
          <cell r="I3535">
            <v>8000</v>
          </cell>
          <cell r="J3535">
            <v>7540.09</v>
          </cell>
        </row>
        <row r="3536">
          <cell r="A3536">
            <v>1813310512</v>
          </cell>
          <cell r="B3536" t="str">
            <v>נסיעות ואש"ל</v>
          </cell>
          <cell r="C3536">
            <v>0</v>
          </cell>
          <cell r="D3536">
            <v>0</v>
          </cell>
          <cell r="E3536">
            <v>0</v>
          </cell>
          <cell r="F3536">
            <v>0</v>
          </cell>
          <cell r="G3536">
            <v>0</v>
          </cell>
          <cell r="H3536">
            <v>0</v>
          </cell>
          <cell r="I3536">
            <v>0</v>
          </cell>
          <cell r="J3536">
            <v>0</v>
          </cell>
        </row>
        <row r="3537">
          <cell r="A3537">
            <v>1813310530</v>
          </cell>
          <cell r="B3537" t="str">
            <v>אופניים לעובדים</v>
          </cell>
          <cell r="C3537">
            <v>0</v>
          </cell>
          <cell r="D3537">
            <v>0</v>
          </cell>
          <cell r="E3537">
            <v>0</v>
          </cell>
          <cell r="F3537">
            <v>0</v>
          </cell>
          <cell r="G3537">
            <v>0</v>
          </cell>
          <cell r="H3537">
            <v>0</v>
          </cell>
          <cell r="I3537">
            <v>0</v>
          </cell>
          <cell r="J3537">
            <v>0</v>
          </cell>
        </row>
        <row r="3538">
          <cell r="A3538">
            <v>1813310540</v>
          </cell>
          <cell r="B3538" t="str">
            <v>הוצאות טלפון</v>
          </cell>
          <cell r="C3538">
            <v>0</v>
          </cell>
          <cell r="D3538">
            <v>0</v>
          </cell>
          <cell r="E3538">
            <v>0</v>
          </cell>
          <cell r="F3538">
            <v>0</v>
          </cell>
          <cell r="G3538">
            <v>0</v>
          </cell>
          <cell r="H3538">
            <v>0</v>
          </cell>
          <cell r="I3538">
            <v>0</v>
          </cell>
          <cell r="J3538">
            <v>0</v>
          </cell>
        </row>
        <row r="3539">
          <cell r="A3539">
            <v>1813310544</v>
          </cell>
          <cell r="B3539" t="str">
            <v>הוצאות דאר</v>
          </cell>
          <cell r="C3539">
            <v>0</v>
          </cell>
          <cell r="D3539">
            <v>0</v>
          </cell>
          <cell r="E3539">
            <v>0</v>
          </cell>
          <cell r="F3539">
            <v>0</v>
          </cell>
          <cell r="G3539">
            <v>0</v>
          </cell>
          <cell r="H3539">
            <v>0</v>
          </cell>
          <cell r="I3539">
            <v>0</v>
          </cell>
          <cell r="J3539">
            <v>0</v>
          </cell>
        </row>
        <row r="3540">
          <cell r="A3540">
            <v>1813310561</v>
          </cell>
          <cell r="B3540" t="str">
            <v>שיכפולים</v>
          </cell>
          <cell r="C3540">
            <v>0</v>
          </cell>
          <cell r="D3540">
            <v>0</v>
          </cell>
          <cell r="E3540">
            <v>0</v>
          </cell>
          <cell r="F3540">
            <v>0</v>
          </cell>
          <cell r="G3540">
            <v>0</v>
          </cell>
          <cell r="H3540">
            <v>0</v>
          </cell>
          <cell r="I3540">
            <v>0</v>
          </cell>
          <cell r="J3540">
            <v>0</v>
          </cell>
        </row>
        <row r="3541">
          <cell r="A3541">
            <v>1813310596</v>
          </cell>
          <cell r="B3541" t="str">
            <v>טיולים</v>
          </cell>
          <cell r="C3541">
            <v>0</v>
          </cell>
          <cell r="D3541">
            <v>0</v>
          </cell>
          <cell r="E3541">
            <v>0</v>
          </cell>
          <cell r="F3541">
            <v>0</v>
          </cell>
          <cell r="G3541">
            <v>0</v>
          </cell>
          <cell r="H3541">
            <v>0</v>
          </cell>
          <cell r="I3541">
            <v>0</v>
          </cell>
          <cell r="J3541">
            <v>0</v>
          </cell>
        </row>
        <row r="3542">
          <cell r="A3542">
            <v>1813310710</v>
          </cell>
          <cell r="B3542" t="str">
            <v>הובלות  והסעות</v>
          </cell>
          <cell r="C3542">
            <v>0</v>
          </cell>
          <cell r="D3542">
            <v>0</v>
          </cell>
          <cell r="E3542">
            <v>0</v>
          </cell>
          <cell r="F3542">
            <v>0</v>
          </cell>
          <cell r="G3542">
            <v>0</v>
          </cell>
          <cell r="H3542">
            <v>0</v>
          </cell>
          <cell r="I3542">
            <v>0</v>
          </cell>
          <cell r="J3542">
            <v>0</v>
          </cell>
        </row>
        <row r="3543">
          <cell r="A3543">
            <v>1813310721</v>
          </cell>
          <cell r="B3543" t="str">
            <v>חמרים-תחזוקת מבנים</v>
          </cell>
          <cell r="C3543">
            <v>0</v>
          </cell>
          <cell r="D3543">
            <v>0</v>
          </cell>
          <cell r="E3543">
            <v>0</v>
          </cell>
          <cell r="F3543">
            <v>0</v>
          </cell>
          <cell r="G3543">
            <v>0</v>
          </cell>
          <cell r="H3543">
            <v>0</v>
          </cell>
          <cell r="I3543">
            <v>0</v>
          </cell>
          <cell r="J3543">
            <v>0</v>
          </cell>
        </row>
        <row r="3544">
          <cell r="A3544">
            <v>1813310723</v>
          </cell>
          <cell r="B3544" t="str">
            <v>חומרים</v>
          </cell>
          <cell r="C3544">
            <v>7000</v>
          </cell>
          <cell r="D3544">
            <v>7000</v>
          </cell>
          <cell r="E3544">
            <v>0</v>
          </cell>
          <cell r="F3544">
            <v>7000</v>
          </cell>
          <cell r="G3544">
            <v>0</v>
          </cell>
          <cell r="H3544">
            <v>100</v>
          </cell>
          <cell r="I3544">
            <v>7000</v>
          </cell>
          <cell r="J3544">
            <v>7000</v>
          </cell>
        </row>
        <row r="3545">
          <cell r="A3545">
            <v>1813310742</v>
          </cell>
          <cell r="B3545" t="str">
            <v>עזרי לימוד וספורט</v>
          </cell>
          <cell r="C3545">
            <v>10000</v>
          </cell>
          <cell r="D3545">
            <v>10000</v>
          </cell>
          <cell r="E3545">
            <v>0</v>
          </cell>
          <cell r="F3545">
            <v>10000</v>
          </cell>
          <cell r="G3545">
            <v>0</v>
          </cell>
          <cell r="H3545">
            <v>100</v>
          </cell>
          <cell r="I3545">
            <v>10000</v>
          </cell>
          <cell r="J3545">
            <v>10000</v>
          </cell>
        </row>
        <row r="3546">
          <cell r="A3546">
            <v>1813310743</v>
          </cell>
          <cell r="B3546" t="str">
            <v>תחזוקת ציוד</v>
          </cell>
          <cell r="C3546">
            <v>0</v>
          </cell>
          <cell r="D3546">
            <v>0</v>
          </cell>
          <cell r="E3546">
            <v>0</v>
          </cell>
          <cell r="F3546">
            <v>0</v>
          </cell>
          <cell r="G3546">
            <v>0</v>
          </cell>
          <cell r="H3546">
            <v>0</v>
          </cell>
          <cell r="I3546">
            <v>0</v>
          </cell>
          <cell r="J3546">
            <v>0</v>
          </cell>
        </row>
        <row r="3547">
          <cell r="A3547">
            <v>1813310745</v>
          </cell>
          <cell r="B3547" t="str">
            <v>דמי פריצה - תכולה</v>
          </cell>
          <cell r="C3547">
            <v>0</v>
          </cell>
          <cell r="D3547">
            <v>0</v>
          </cell>
          <cell r="E3547">
            <v>0</v>
          </cell>
          <cell r="F3547">
            <v>0</v>
          </cell>
          <cell r="G3547">
            <v>0</v>
          </cell>
          <cell r="H3547">
            <v>0</v>
          </cell>
          <cell r="I3547">
            <v>0</v>
          </cell>
          <cell r="J3547">
            <v>0</v>
          </cell>
        </row>
        <row r="3548">
          <cell r="A3548">
            <v>1813310746</v>
          </cell>
          <cell r="B3548" t="str">
            <v>דמי פריצה - מבנה</v>
          </cell>
          <cell r="C3548">
            <v>0</v>
          </cell>
          <cell r="D3548">
            <v>0</v>
          </cell>
          <cell r="E3548">
            <v>0</v>
          </cell>
          <cell r="F3548">
            <v>0</v>
          </cell>
          <cell r="G3548">
            <v>0</v>
          </cell>
          <cell r="H3548">
            <v>0</v>
          </cell>
          <cell r="I3548">
            <v>0</v>
          </cell>
          <cell r="J3548">
            <v>0</v>
          </cell>
        </row>
        <row r="3549">
          <cell r="A3549">
            <v>1813310750</v>
          </cell>
          <cell r="B3549" t="str">
            <v>אחזקת מוסדות</v>
          </cell>
          <cell r="C3549">
            <v>262300</v>
          </cell>
          <cell r="D3549">
            <v>252075.58</v>
          </cell>
          <cell r="E3549">
            <v>0</v>
          </cell>
          <cell r="F3549">
            <v>252075.58</v>
          </cell>
          <cell r="G3549">
            <v>10224.42</v>
          </cell>
          <cell r="H3549">
            <v>96.1</v>
          </cell>
          <cell r="I3549">
            <v>262300</v>
          </cell>
          <cell r="J3549">
            <v>252075.58</v>
          </cell>
        </row>
        <row r="3550">
          <cell r="A3550">
            <v>1813310751</v>
          </cell>
          <cell r="B3550" t="str">
            <v>עבודות קבלניות</v>
          </cell>
          <cell r="C3550">
            <v>0</v>
          </cell>
          <cell r="D3550">
            <v>0</v>
          </cell>
          <cell r="E3550">
            <v>0</v>
          </cell>
          <cell r="F3550">
            <v>0</v>
          </cell>
          <cell r="G3550">
            <v>0</v>
          </cell>
          <cell r="H3550">
            <v>0</v>
          </cell>
          <cell r="I3550">
            <v>0</v>
          </cell>
          <cell r="J3550">
            <v>0</v>
          </cell>
        </row>
        <row r="3551">
          <cell r="A3551">
            <v>1813310752</v>
          </cell>
          <cell r="B3551" t="str">
            <v>נקיון בקבלנות</v>
          </cell>
          <cell r="C3551">
            <v>267100</v>
          </cell>
          <cell r="D3551">
            <v>239697.74</v>
          </cell>
          <cell r="E3551">
            <v>0</v>
          </cell>
          <cell r="F3551">
            <v>239697.74</v>
          </cell>
          <cell r="G3551">
            <v>27402.26</v>
          </cell>
          <cell r="H3551">
            <v>89.74</v>
          </cell>
          <cell r="I3551">
            <v>267100</v>
          </cell>
          <cell r="J3551">
            <v>239697.74</v>
          </cell>
        </row>
        <row r="3552">
          <cell r="A3552">
            <v>1813310753</v>
          </cell>
          <cell r="B3552" t="str">
            <v>שרות לאומי הרצפלד</v>
          </cell>
          <cell r="C3552">
            <v>0</v>
          </cell>
          <cell r="D3552">
            <v>0</v>
          </cell>
          <cell r="E3552">
            <v>0</v>
          </cell>
          <cell r="F3552">
            <v>0</v>
          </cell>
          <cell r="G3552">
            <v>0</v>
          </cell>
          <cell r="H3552">
            <v>0</v>
          </cell>
          <cell r="I3552">
            <v>0</v>
          </cell>
          <cell r="J3552">
            <v>0</v>
          </cell>
        </row>
        <row r="3553">
          <cell r="A3553">
            <v>1813310755</v>
          </cell>
          <cell r="B3553" t="str">
            <v>עובדים חיצוניים</v>
          </cell>
          <cell r="C3553">
            <v>0</v>
          </cell>
          <cell r="D3553">
            <v>0</v>
          </cell>
          <cell r="E3553">
            <v>0</v>
          </cell>
          <cell r="F3553">
            <v>0</v>
          </cell>
          <cell r="G3553">
            <v>0</v>
          </cell>
          <cell r="H3553">
            <v>0</v>
          </cell>
          <cell r="I3553">
            <v>0</v>
          </cell>
          <cell r="J3553">
            <v>0</v>
          </cell>
        </row>
        <row r="3554">
          <cell r="A3554">
            <v>1813310758</v>
          </cell>
          <cell r="B3554" t="str">
            <v>גינון</v>
          </cell>
          <cell r="C3554">
            <v>0</v>
          </cell>
          <cell r="D3554">
            <v>0</v>
          </cell>
          <cell r="E3554">
            <v>0</v>
          </cell>
          <cell r="F3554">
            <v>0</v>
          </cell>
          <cell r="G3554">
            <v>0</v>
          </cell>
          <cell r="H3554">
            <v>0</v>
          </cell>
          <cell r="I3554">
            <v>0</v>
          </cell>
          <cell r="J3554">
            <v>0</v>
          </cell>
        </row>
        <row r="3555">
          <cell r="A3555">
            <v>1813310759</v>
          </cell>
          <cell r="B3555" t="str">
            <v>שרותי סייעות</v>
          </cell>
          <cell r="C3555">
            <v>3187100</v>
          </cell>
          <cell r="D3555">
            <v>2619308.11</v>
          </cell>
          <cell r="E3555">
            <v>0</v>
          </cell>
          <cell r="F3555">
            <v>2619308.11</v>
          </cell>
          <cell r="G3555">
            <v>567791.89</v>
          </cell>
          <cell r="H3555">
            <v>82.18</v>
          </cell>
          <cell r="I3555">
            <v>3187100</v>
          </cell>
          <cell r="J3555">
            <v>2619308.11</v>
          </cell>
        </row>
        <row r="3556">
          <cell r="A3556">
            <v>1813310763</v>
          </cell>
          <cell r="B3556" t="str">
            <v>עובדי מינהלה</v>
          </cell>
          <cell r="C3556">
            <v>0</v>
          </cell>
          <cell r="D3556">
            <v>0</v>
          </cell>
          <cell r="E3556">
            <v>0</v>
          </cell>
          <cell r="F3556">
            <v>0</v>
          </cell>
          <cell r="G3556">
            <v>0</v>
          </cell>
          <cell r="H3556">
            <v>0</v>
          </cell>
          <cell r="I3556">
            <v>0</v>
          </cell>
          <cell r="J3556">
            <v>0</v>
          </cell>
        </row>
        <row r="3557">
          <cell r="A3557">
            <v>1813310764</v>
          </cell>
          <cell r="B3557" t="str">
            <v>סייעות-מוסדות+חברה</v>
          </cell>
          <cell r="C3557">
            <v>0</v>
          </cell>
          <cell r="D3557">
            <v>0</v>
          </cell>
          <cell r="E3557">
            <v>0</v>
          </cell>
          <cell r="F3557">
            <v>0</v>
          </cell>
          <cell r="G3557">
            <v>0</v>
          </cell>
          <cell r="H3557">
            <v>0</v>
          </cell>
          <cell r="I3557">
            <v>0</v>
          </cell>
          <cell r="J3557">
            <v>0</v>
          </cell>
        </row>
        <row r="3558">
          <cell r="A3558">
            <v>1813310780</v>
          </cell>
          <cell r="B3558" t="str">
            <v>השתתפות בנקיון</v>
          </cell>
          <cell r="C3558">
            <v>0</v>
          </cell>
          <cell r="D3558">
            <v>0</v>
          </cell>
          <cell r="E3558">
            <v>0</v>
          </cell>
          <cell r="F3558">
            <v>0</v>
          </cell>
          <cell r="G3558">
            <v>0</v>
          </cell>
          <cell r="H3558">
            <v>0</v>
          </cell>
          <cell r="I3558">
            <v>0</v>
          </cell>
          <cell r="J3558">
            <v>0</v>
          </cell>
        </row>
        <row r="3559">
          <cell r="A3559">
            <v>1813310781</v>
          </cell>
          <cell r="B3559" t="str">
            <v>השת' בהזנה</v>
          </cell>
          <cell r="C3559">
            <v>295740</v>
          </cell>
          <cell r="D3559">
            <v>297696.15000000002</v>
          </cell>
          <cell r="E3559">
            <v>0</v>
          </cell>
          <cell r="F3559">
            <v>297696.15000000002</v>
          </cell>
          <cell r="G3559">
            <v>-1956.15</v>
          </cell>
          <cell r="H3559">
            <v>100.66</v>
          </cell>
          <cell r="I3559">
            <v>328600</v>
          </cell>
          <cell r="J3559">
            <v>297696.15000000002</v>
          </cell>
        </row>
        <row r="3560">
          <cell r="A3560">
            <v>1813310782</v>
          </cell>
          <cell r="B3560" t="str">
            <v>שרות לאומי</v>
          </cell>
          <cell r="C3560">
            <v>117000</v>
          </cell>
          <cell r="D3560">
            <v>0</v>
          </cell>
          <cell r="E3560">
            <v>0</v>
          </cell>
          <cell r="F3560">
            <v>0</v>
          </cell>
          <cell r="G3560">
            <v>117000</v>
          </cell>
          <cell r="H3560">
            <v>0</v>
          </cell>
          <cell r="I3560">
            <v>130000</v>
          </cell>
          <cell r="J3560">
            <v>0</v>
          </cell>
        </row>
        <row r="3561">
          <cell r="A3561">
            <v>1813310794</v>
          </cell>
          <cell r="B3561" t="str">
            <v>השתתפות בעזר 094</v>
          </cell>
          <cell r="C3561">
            <v>21600</v>
          </cell>
          <cell r="D3561">
            <v>26681</v>
          </cell>
          <cell r="E3561">
            <v>0</v>
          </cell>
          <cell r="F3561">
            <v>26681</v>
          </cell>
          <cell r="G3561">
            <v>-5081</v>
          </cell>
          <cell r="H3561">
            <v>123.52</v>
          </cell>
          <cell r="I3561">
            <v>24000</v>
          </cell>
          <cell r="J3561">
            <v>26681</v>
          </cell>
        </row>
        <row r="3562">
          <cell r="A3562">
            <v>1813310810</v>
          </cell>
          <cell r="B3562" t="str">
            <v>הקצבה-מינהל עצמי</v>
          </cell>
          <cell r="C3562">
            <v>100000</v>
          </cell>
          <cell r="D3562">
            <v>100000</v>
          </cell>
          <cell r="E3562">
            <v>0</v>
          </cell>
          <cell r="F3562">
            <v>100000</v>
          </cell>
          <cell r="G3562">
            <v>0</v>
          </cell>
          <cell r="H3562">
            <v>100</v>
          </cell>
          <cell r="I3562">
            <v>100000</v>
          </cell>
          <cell r="J3562">
            <v>100000</v>
          </cell>
        </row>
        <row r="3563">
          <cell r="A3563">
            <v>1813310811</v>
          </cell>
          <cell r="B3563" t="str">
            <v>מלגות-שרות לאומי</v>
          </cell>
          <cell r="C3563">
            <v>9900</v>
          </cell>
          <cell r="D3563">
            <v>0</v>
          </cell>
          <cell r="E3563">
            <v>0</v>
          </cell>
          <cell r="F3563">
            <v>0</v>
          </cell>
          <cell r="G3563">
            <v>9900</v>
          </cell>
          <cell r="H3563">
            <v>0</v>
          </cell>
          <cell r="I3563">
            <v>11000</v>
          </cell>
          <cell r="J3563">
            <v>0</v>
          </cell>
        </row>
        <row r="3564">
          <cell r="A3564">
            <v>1813310812</v>
          </cell>
          <cell r="B3564" t="str">
            <v>מסיבות כיתתיות</v>
          </cell>
          <cell r="C3564">
            <v>0</v>
          </cell>
          <cell r="D3564">
            <v>1540</v>
          </cell>
          <cell r="E3564">
            <v>0</v>
          </cell>
          <cell r="F3564">
            <v>1540</v>
          </cell>
          <cell r="G3564">
            <v>-1540</v>
          </cell>
          <cell r="H3564">
            <v>0</v>
          </cell>
          <cell r="I3564">
            <v>0</v>
          </cell>
          <cell r="J3564">
            <v>1540</v>
          </cell>
        </row>
        <row r="3565">
          <cell r="A3565">
            <v>1813310838</v>
          </cell>
          <cell r="B3565" t="str">
            <v>העברה כנגד הכנסות מש' החינוך</v>
          </cell>
          <cell r="C3565">
            <v>0</v>
          </cell>
          <cell r="D3565">
            <v>0</v>
          </cell>
          <cell r="E3565">
            <v>0</v>
          </cell>
          <cell r="F3565">
            <v>0</v>
          </cell>
          <cell r="G3565">
            <v>0</v>
          </cell>
          <cell r="H3565">
            <v>0</v>
          </cell>
          <cell r="I3565">
            <v>0</v>
          </cell>
          <cell r="J3565">
            <v>0</v>
          </cell>
        </row>
        <row r="3566">
          <cell r="A3566">
            <v>1813310931</v>
          </cell>
          <cell r="B3566" t="str">
            <v>ציוד וריהוט</v>
          </cell>
          <cell r="C3566">
            <v>24000</v>
          </cell>
          <cell r="D3566">
            <v>23999.599999999999</v>
          </cell>
          <cell r="E3566">
            <v>0</v>
          </cell>
          <cell r="F3566">
            <v>23999.599999999999</v>
          </cell>
          <cell r="G3566">
            <v>0.4</v>
          </cell>
          <cell r="H3566">
            <v>99.99</v>
          </cell>
          <cell r="I3566">
            <v>24000</v>
          </cell>
          <cell r="J3566">
            <v>23999.599999999999</v>
          </cell>
        </row>
        <row r="3567">
          <cell r="A3567">
            <v>1813310934</v>
          </cell>
          <cell r="B3567" t="str">
            <v>חומרים-ח"מ חופשות</v>
          </cell>
          <cell r="C3567">
            <v>52740</v>
          </cell>
          <cell r="D3567">
            <v>52570.6</v>
          </cell>
          <cell r="E3567">
            <v>0</v>
          </cell>
          <cell r="F3567">
            <v>52570.6</v>
          </cell>
          <cell r="G3567">
            <v>169.4</v>
          </cell>
          <cell r="H3567">
            <v>99.67</v>
          </cell>
          <cell r="I3567">
            <v>58600</v>
          </cell>
          <cell r="J3567">
            <v>52570.6</v>
          </cell>
        </row>
        <row r="3568">
          <cell r="A3568">
            <v>1813310953</v>
          </cell>
          <cell r="B3568" t="str">
            <v>מערכת גפ"ן</v>
          </cell>
          <cell r="C3568">
            <v>36720</v>
          </cell>
          <cell r="D3568">
            <v>34217.58</v>
          </cell>
          <cell r="E3568">
            <v>0</v>
          </cell>
          <cell r="F3568">
            <v>34217.58</v>
          </cell>
          <cell r="G3568">
            <v>2502.42</v>
          </cell>
          <cell r="H3568">
            <v>93.18</v>
          </cell>
          <cell r="I3568">
            <v>40800</v>
          </cell>
          <cell r="J3568">
            <v>34217.58</v>
          </cell>
        </row>
        <row r="3569">
          <cell r="A3569">
            <v>1813600761</v>
          </cell>
          <cell r="B3569" t="str">
            <v>גביה מהורים-ניצנים יסודי</v>
          </cell>
          <cell r="C3569">
            <v>0</v>
          </cell>
          <cell r="D3569">
            <v>0</v>
          </cell>
          <cell r="E3569">
            <v>0</v>
          </cell>
          <cell r="F3569">
            <v>0</v>
          </cell>
          <cell r="G3569">
            <v>0</v>
          </cell>
          <cell r="H3569">
            <v>0</v>
          </cell>
          <cell r="I3569">
            <v>0</v>
          </cell>
          <cell r="J3569">
            <v>0</v>
          </cell>
        </row>
        <row r="3570">
          <cell r="A3570">
            <v>1813610761</v>
          </cell>
          <cell r="B3570" t="str">
            <v>גביה מהורים-ניצנים קיץ</v>
          </cell>
          <cell r="C3570">
            <v>0</v>
          </cell>
          <cell r="D3570">
            <v>0</v>
          </cell>
          <cell r="E3570">
            <v>0</v>
          </cell>
          <cell r="F3570">
            <v>0</v>
          </cell>
          <cell r="G3570">
            <v>0</v>
          </cell>
          <cell r="H3570">
            <v>0</v>
          </cell>
          <cell r="I3570">
            <v>0</v>
          </cell>
          <cell r="J3570">
            <v>0</v>
          </cell>
        </row>
        <row r="3571">
          <cell r="A3571">
            <v>1813700110</v>
          </cell>
          <cell r="B3571" t="str">
            <v>השכר הקובע-תקציבית</v>
          </cell>
          <cell r="C3571">
            <v>137700</v>
          </cell>
          <cell r="D3571">
            <v>0</v>
          </cell>
          <cell r="E3571">
            <v>0</v>
          </cell>
          <cell r="F3571">
            <v>0</v>
          </cell>
          <cell r="G3571">
            <v>137700</v>
          </cell>
          <cell r="H3571">
            <v>0</v>
          </cell>
          <cell r="I3571">
            <v>137700</v>
          </cell>
          <cell r="J3571">
            <v>0</v>
          </cell>
        </row>
        <row r="3572">
          <cell r="A3572">
            <v>1813700119</v>
          </cell>
          <cell r="B3572" t="str">
            <v>השכר הקובע-צוברת</v>
          </cell>
          <cell r="C3572">
            <v>213700</v>
          </cell>
          <cell r="D3572">
            <v>193504.74</v>
          </cell>
          <cell r="E3572">
            <v>0</v>
          </cell>
          <cell r="F3572">
            <v>193504.74</v>
          </cell>
          <cell r="G3572">
            <v>20195.259999999998</v>
          </cell>
          <cell r="H3572">
            <v>90.54</v>
          </cell>
          <cell r="I3572">
            <v>213700</v>
          </cell>
          <cell r="J3572">
            <v>193504.74</v>
          </cell>
        </row>
        <row r="3573">
          <cell r="A3573">
            <v>1813700122</v>
          </cell>
          <cell r="B3573" t="str">
            <v>ביגוד</v>
          </cell>
          <cell r="C3573">
            <v>6000</v>
          </cell>
          <cell r="D3573">
            <v>3770.8</v>
          </cell>
          <cell r="E3573">
            <v>0</v>
          </cell>
          <cell r="F3573">
            <v>3770.8</v>
          </cell>
          <cell r="G3573">
            <v>2229.1999999999998</v>
          </cell>
          <cell r="H3573">
            <v>62.84</v>
          </cell>
          <cell r="I3573">
            <v>6000</v>
          </cell>
          <cell r="J3573">
            <v>3770.8</v>
          </cell>
        </row>
        <row r="3574">
          <cell r="A3574">
            <v>1813700126</v>
          </cell>
          <cell r="B3574" t="str">
            <v>דמי הבראה</v>
          </cell>
          <cell r="C3574">
            <v>13200</v>
          </cell>
          <cell r="D3574">
            <v>8708.4699999999993</v>
          </cell>
          <cell r="E3574">
            <v>0</v>
          </cell>
          <cell r="F3574">
            <v>8708.4699999999993</v>
          </cell>
          <cell r="G3574">
            <v>4491.53</v>
          </cell>
          <cell r="H3574">
            <v>65.97</v>
          </cell>
          <cell r="I3574">
            <v>13200</v>
          </cell>
          <cell r="J3574">
            <v>8708.4699999999993</v>
          </cell>
        </row>
        <row r="3575">
          <cell r="A3575">
            <v>1813700130</v>
          </cell>
          <cell r="B3575" t="str">
            <v>שעות נוספות</v>
          </cell>
          <cell r="C3575">
            <v>5000</v>
          </cell>
          <cell r="D3575">
            <v>4578.43</v>
          </cell>
          <cell r="E3575">
            <v>0</v>
          </cell>
          <cell r="F3575">
            <v>4578.43</v>
          </cell>
          <cell r="G3575">
            <v>421.57</v>
          </cell>
          <cell r="H3575">
            <v>91.56</v>
          </cell>
          <cell r="I3575">
            <v>5000</v>
          </cell>
          <cell r="J3575">
            <v>4578.43</v>
          </cell>
        </row>
        <row r="3576">
          <cell r="A3576">
            <v>1813700140</v>
          </cell>
          <cell r="B3576" t="str">
            <v>השתתפות באחזקת רכב</v>
          </cell>
          <cell r="C3576">
            <v>1500</v>
          </cell>
          <cell r="D3576">
            <v>0</v>
          </cell>
          <cell r="E3576">
            <v>0</v>
          </cell>
          <cell r="F3576">
            <v>0</v>
          </cell>
          <cell r="G3576">
            <v>1500</v>
          </cell>
          <cell r="H3576">
            <v>0</v>
          </cell>
          <cell r="I3576">
            <v>1500</v>
          </cell>
          <cell r="J3576">
            <v>0</v>
          </cell>
        </row>
        <row r="3577">
          <cell r="A3577">
            <v>1813700210</v>
          </cell>
          <cell r="B3577" t="str">
            <v>השכר הקובע</v>
          </cell>
          <cell r="C3577">
            <v>15000</v>
          </cell>
          <cell r="D3577">
            <v>5397.52</v>
          </cell>
          <cell r="E3577">
            <v>0</v>
          </cell>
          <cell r="F3577">
            <v>5397.52</v>
          </cell>
          <cell r="G3577">
            <v>9602.48</v>
          </cell>
          <cell r="H3577">
            <v>35.979999999999997</v>
          </cell>
          <cell r="I3577">
            <v>15000</v>
          </cell>
          <cell r="J3577">
            <v>5397.52</v>
          </cell>
        </row>
        <row r="3578">
          <cell r="A3578">
            <v>1813700263</v>
          </cell>
          <cell r="B3578" t="str">
            <v>עובדי חברת מוסדות</v>
          </cell>
          <cell r="C3578">
            <v>0</v>
          </cell>
          <cell r="D3578">
            <v>0</v>
          </cell>
          <cell r="E3578">
            <v>0</v>
          </cell>
          <cell r="F3578">
            <v>0</v>
          </cell>
          <cell r="G3578">
            <v>0</v>
          </cell>
          <cell r="H3578">
            <v>0</v>
          </cell>
          <cell r="I3578">
            <v>0</v>
          </cell>
          <cell r="J3578">
            <v>0</v>
          </cell>
        </row>
        <row r="3579">
          <cell r="A3579">
            <v>1813700391</v>
          </cell>
          <cell r="B3579" t="str">
            <v>הפרשה לפנסיה</v>
          </cell>
          <cell r="C3579">
            <v>0</v>
          </cell>
          <cell r="D3579">
            <v>0</v>
          </cell>
          <cell r="E3579">
            <v>0</v>
          </cell>
          <cell r="F3579">
            <v>0</v>
          </cell>
          <cell r="G3579">
            <v>0</v>
          </cell>
          <cell r="H3579">
            <v>0</v>
          </cell>
          <cell r="I3579">
            <v>0</v>
          </cell>
          <cell r="J3579">
            <v>0</v>
          </cell>
        </row>
        <row r="3580">
          <cell r="A3580">
            <v>1813700420</v>
          </cell>
          <cell r="B3580" t="str">
            <v>כיבוי אש</v>
          </cell>
          <cell r="C3580">
            <v>1800</v>
          </cell>
          <cell r="D3580">
            <v>1515.62</v>
          </cell>
          <cell r="E3580">
            <v>0</v>
          </cell>
          <cell r="F3580">
            <v>1515.62</v>
          </cell>
          <cell r="G3580">
            <v>284.38</v>
          </cell>
          <cell r="H3580">
            <v>84.2</v>
          </cell>
          <cell r="I3580">
            <v>2000</v>
          </cell>
          <cell r="J3580">
            <v>1515.62</v>
          </cell>
        </row>
        <row r="3581">
          <cell r="A3581">
            <v>1813700423</v>
          </cell>
          <cell r="B3581" t="str">
            <v>תחזוקת מבנה</v>
          </cell>
          <cell r="C3581">
            <v>4800</v>
          </cell>
          <cell r="D3581">
            <v>4800</v>
          </cell>
          <cell r="E3581">
            <v>0</v>
          </cell>
          <cell r="F3581">
            <v>4800</v>
          </cell>
          <cell r="G3581">
            <v>0</v>
          </cell>
          <cell r="H3581">
            <v>100</v>
          </cell>
          <cell r="I3581">
            <v>4800</v>
          </cell>
          <cell r="J3581">
            <v>4800</v>
          </cell>
        </row>
        <row r="3582">
          <cell r="A3582">
            <v>1813700431</v>
          </cell>
          <cell r="B3582" t="str">
            <v>חשמל</v>
          </cell>
          <cell r="C3582">
            <v>13500</v>
          </cell>
          <cell r="D3582">
            <v>0</v>
          </cell>
          <cell r="E3582">
            <v>0</v>
          </cell>
          <cell r="F3582">
            <v>0</v>
          </cell>
          <cell r="G3582">
            <v>13500</v>
          </cell>
          <cell r="H3582">
            <v>0</v>
          </cell>
          <cell r="I3582">
            <v>15000</v>
          </cell>
          <cell r="J3582">
            <v>0</v>
          </cell>
        </row>
        <row r="3583">
          <cell r="A3583">
            <v>1813700432</v>
          </cell>
          <cell r="B3583" t="str">
            <v>מים</v>
          </cell>
          <cell r="C3583">
            <v>0</v>
          </cell>
          <cell r="D3583">
            <v>0</v>
          </cell>
          <cell r="E3583">
            <v>0</v>
          </cell>
          <cell r="F3583">
            <v>0</v>
          </cell>
          <cell r="G3583">
            <v>0</v>
          </cell>
          <cell r="H3583">
            <v>0</v>
          </cell>
          <cell r="I3583">
            <v>0</v>
          </cell>
          <cell r="J3583">
            <v>0</v>
          </cell>
        </row>
        <row r="3584">
          <cell r="A3584">
            <v>1813700433</v>
          </cell>
          <cell r="B3584" t="str">
            <v>חומרי נקיון</v>
          </cell>
          <cell r="C3584">
            <v>0</v>
          </cell>
          <cell r="D3584">
            <v>0</v>
          </cell>
          <cell r="E3584">
            <v>0</v>
          </cell>
          <cell r="F3584">
            <v>0</v>
          </cell>
          <cell r="G3584">
            <v>0</v>
          </cell>
          <cell r="H3584">
            <v>0</v>
          </cell>
          <cell r="I3584">
            <v>0</v>
          </cell>
          <cell r="J3584">
            <v>0</v>
          </cell>
        </row>
        <row r="3585">
          <cell r="A3585">
            <v>1813700434</v>
          </cell>
          <cell r="B3585" t="str">
            <v>חיטוי והדברה</v>
          </cell>
          <cell r="C3585">
            <v>720</v>
          </cell>
          <cell r="D3585">
            <v>0</v>
          </cell>
          <cell r="E3585">
            <v>0</v>
          </cell>
          <cell r="F3585">
            <v>0</v>
          </cell>
          <cell r="G3585">
            <v>720</v>
          </cell>
          <cell r="H3585">
            <v>0</v>
          </cell>
          <cell r="I3585">
            <v>800</v>
          </cell>
          <cell r="J3585">
            <v>0</v>
          </cell>
        </row>
        <row r="3586">
          <cell r="A3586">
            <v>1813700437</v>
          </cell>
          <cell r="B3586" t="str">
            <v>אחזקת אזעקה</v>
          </cell>
          <cell r="C3586">
            <v>1170</v>
          </cell>
          <cell r="D3586">
            <v>1221.48</v>
          </cell>
          <cell r="E3586">
            <v>0</v>
          </cell>
          <cell r="F3586">
            <v>1221.48</v>
          </cell>
          <cell r="G3586">
            <v>-51.48</v>
          </cell>
          <cell r="H3586">
            <v>104.4</v>
          </cell>
          <cell r="I3586">
            <v>1300</v>
          </cell>
          <cell r="J3586">
            <v>1221.48</v>
          </cell>
        </row>
        <row r="3587">
          <cell r="A3587">
            <v>1813700441</v>
          </cell>
          <cell r="B3587" t="str">
            <v>ביטוח</v>
          </cell>
          <cell r="C3587">
            <v>0</v>
          </cell>
          <cell r="D3587">
            <v>0</v>
          </cell>
          <cell r="E3587">
            <v>0</v>
          </cell>
          <cell r="F3587">
            <v>0</v>
          </cell>
          <cell r="G3587">
            <v>0</v>
          </cell>
          <cell r="H3587">
            <v>0</v>
          </cell>
          <cell r="I3587">
            <v>0</v>
          </cell>
          <cell r="J3587">
            <v>0</v>
          </cell>
        </row>
        <row r="3588">
          <cell r="A3588">
            <v>1813700471</v>
          </cell>
          <cell r="B3588" t="str">
            <v>מכשירי כתיבה</v>
          </cell>
          <cell r="C3588">
            <v>0</v>
          </cell>
          <cell r="D3588">
            <v>0</v>
          </cell>
          <cell r="E3588">
            <v>0</v>
          </cell>
          <cell r="F3588">
            <v>0</v>
          </cell>
          <cell r="G3588">
            <v>0</v>
          </cell>
          <cell r="H3588">
            <v>0</v>
          </cell>
          <cell r="I3588">
            <v>0</v>
          </cell>
          <cell r="J3588">
            <v>0</v>
          </cell>
        </row>
        <row r="3589">
          <cell r="A3589">
            <v>1813700511</v>
          </cell>
          <cell r="B3589" t="str">
            <v>אירוח וכיבוד</v>
          </cell>
          <cell r="C3589">
            <v>810</v>
          </cell>
          <cell r="D3589">
            <v>528</v>
          </cell>
          <cell r="E3589">
            <v>0</v>
          </cell>
          <cell r="F3589">
            <v>528</v>
          </cell>
          <cell r="G3589">
            <v>282</v>
          </cell>
          <cell r="H3589">
            <v>65.180000000000007</v>
          </cell>
          <cell r="I3589">
            <v>900</v>
          </cell>
          <cell r="J3589">
            <v>528</v>
          </cell>
        </row>
        <row r="3590">
          <cell r="A3590">
            <v>1813700512</v>
          </cell>
          <cell r="B3590" t="str">
            <v>נסיעות ואש"ל</v>
          </cell>
          <cell r="C3590">
            <v>0</v>
          </cell>
          <cell r="D3590">
            <v>0</v>
          </cell>
          <cell r="E3590">
            <v>0</v>
          </cell>
          <cell r="F3590">
            <v>0</v>
          </cell>
          <cell r="G3590">
            <v>0</v>
          </cell>
          <cell r="H3590">
            <v>0</v>
          </cell>
          <cell r="I3590">
            <v>0</v>
          </cell>
          <cell r="J3590">
            <v>0</v>
          </cell>
        </row>
        <row r="3591">
          <cell r="A3591">
            <v>1813700540</v>
          </cell>
          <cell r="B3591" t="str">
            <v>הוצאות טלפון</v>
          </cell>
          <cell r="C3591">
            <v>0</v>
          </cell>
          <cell r="D3591">
            <v>0</v>
          </cell>
          <cell r="E3591">
            <v>0</v>
          </cell>
          <cell r="F3591">
            <v>0</v>
          </cell>
          <cell r="G3591">
            <v>0</v>
          </cell>
          <cell r="H3591">
            <v>0</v>
          </cell>
          <cell r="I3591">
            <v>0</v>
          </cell>
          <cell r="J3591">
            <v>0</v>
          </cell>
        </row>
        <row r="3592">
          <cell r="A3592">
            <v>1813700544</v>
          </cell>
          <cell r="B3592" t="str">
            <v>הוצאות דאר</v>
          </cell>
          <cell r="C3592">
            <v>0</v>
          </cell>
          <cell r="D3592">
            <v>0</v>
          </cell>
          <cell r="E3592">
            <v>0</v>
          </cell>
          <cell r="F3592">
            <v>0</v>
          </cell>
          <cell r="G3592">
            <v>0</v>
          </cell>
          <cell r="H3592">
            <v>0</v>
          </cell>
          <cell r="I3592">
            <v>0</v>
          </cell>
          <cell r="J3592">
            <v>0</v>
          </cell>
        </row>
        <row r="3593">
          <cell r="A3593">
            <v>1813700596</v>
          </cell>
          <cell r="B3593" t="str">
            <v>השתתפות בעזר 096</v>
          </cell>
          <cell r="C3593">
            <v>66600</v>
          </cell>
          <cell r="D3593">
            <v>77579</v>
          </cell>
          <cell r="E3593">
            <v>0</v>
          </cell>
          <cell r="F3593">
            <v>77579</v>
          </cell>
          <cell r="G3593">
            <v>-10979</v>
          </cell>
          <cell r="H3593">
            <v>116.48</v>
          </cell>
          <cell r="I3593">
            <v>74000</v>
          </cell>
          <cell r="J3593">
            <v>77579</v>
          </cell>
        </row>
        <row r="3594">
          <cell r="A3594">
            <v>1813700710</v>
          </cell>
          <cell r="B3594" t="str">
            <v>הסעת ילדים</v>
          </cell>
          <cell r="C3594">
            <v>450000</v>
          </cell>
          <cell r="D3594">
            <v>504542</v>
          </cell>
          <cell r="E3594">
            <v>0</v>
          </cell>
          <cell r="F3594">
            <v>504542</v>
          </cell>
          <cell r="G3594">
            <v>-54542</v>
          </cell>
          <cell r="H3594">
            <v>112.12</v>
          </cell>
          <cell r="I3594">
            <v>450000</v>
          </cell>
          <cell r="J3594">
            <v>504542</v>
          </cell>
        </row>
        <row r="3595">
          <cell r="A3595">
            <v>1813700721</v>
          </cell>
          <cell r="B3595" t="str">
            <v>חמרים-תחזוקת מבנים</v>
          </cell>
          <cell r="C3595">
            <v>0</v>
          </cell>
          <cell r="D3595">
            <v>0</v>
          </cell>
          <cell r="E3595">
            <v>0</v>
          </cell>
          <cell r="F3595">
            <v>0</v>
          </cell>
          <cell r="G3595">
            <v>0</v>
          </cell>
          <cell r="H3595">
            <v>0</v>
          </cell>
          <cell r="I3595">
            <v>0</v>
          </cell>
          <cell r="J3595">
            <v>0</v>
          </cell>
        </row>
        <row r="3596">
          <cell r="A3596">
            <v>1813700722</v>
          </cell>
          <cell r="B3596" t="str">
            <v>חמרים-תחזוקה עצמית</v>
          </cell>
          <cell r="C3596">
            <v>0</v>
          </cell>
          <cell r="D3596">
            <v>0</v>
          </cell>
          <cell r="E3596">
            <v>0</v>
          </cell>
          <cell r="F3596">
            <v>0</v>
          </cell>
          <cell r="G3596">
            <v>0</v>
          </cell>
          <cell r="H3596">
            <v>0</v>
          </cell>
          <cell r="I3596">
            <v>0</v>
          </cell>
          <cell r="J3596">
            <v>0</v>
          </cell>
        </row>
        <row r="3597">
          <cell r="A3597">
            <v>1813700723</v>
          </cell>
          <cell r="B3597" t="str">
            <v>חומרים חקלאיים</v>
          </cell>
          <cell r="C3597">
            <v>0</v>
          </cell>
          <cell r="D3597">
            <v>0</v>
          </cell>
          <cell r="E3597">
            <v>0</v>
          </cell>
          <cell r="F3597">
            <v>0</v>
          </cell>
          <cell r="G3597">
            <v>0</v>
          </cell>
          <cell r="H3597">
            <v>0</v>
          </cell>
          <cell r="I3597">
            <v>0</v>
          </cell>
          <cell r="J3597">
            <v>0</v>
          </cell>
        </row>
        <row r="3598">
          <cell r="A3598">
            <v>1813700728</v>
          </cell>
          <cell r="B3598" t="str">
            <v>כלכלת בית</v>
          </cell>
          <cell r="C3598">
            <v>0</v>
          </cell>
          <cell r="D3598">
            <v>0</v>
          </cell>
          <cell r="E3598">
            <v>0</v>
          </cell>
          <cell r="F3598">
            <v>0</v>
          </cell>
          <cell r="G3598">
            <v>0</v>
          </cell>
          <cell r="H3598">
            <v>0</v>
          </cell>
          <cell r="I3598">
            <v>0</v>
          </cell>
          <cell r="J3598">
            <v>0</v>
          </cell>
        </row>
        <row r="3599">
          <cell r="A3599">
            <v>1813700742</v>
          </cell>
          <cell r="B3599" t="str">
            <v>כלים וציוד</v>
          </cell>
          <cell r="C3599">
            <v>900</v>
          </cell>
          <cell r="D3599">
            <v>-500</v>
          </cell>
          <cell r="E3599">
            <v>0</v>
          </cell>
          <cell r="F3599">
            <v>-500</v>
          </cell>
          <cell r="G3599">
            <v>1400</v>
          </cell>
          <cell r="H3599">
            <v>-55.55</v>
          </cell>
          <cell r="I3599">
            <v>1000</v>
          </cell>
          <cell r="J3599">
            <v>-500</v>
          </cell>
        </row>
        <row r="3600">
          <cell r="A3600">
            <v>1813700743</v>
          </cell>
          <cell r="B3600" t="str">
            <v>תחזוקת בועה</v>
          </cell>
          <cell r="C3600">
            <v>0</v>
          </cell>
          <cell r="D3600">
            <v>0</v>
          </cell>
          <cell r="E3600">
            <v>0</v>
          </cell>
          <cell r="F3600">
            <v>0</v>
          </cell>
          <cell r="G3600">
            <v>0</v>
          </cell>
          <cell r="H3600">
            <v>0</v>
          </cell>
          <cell r="I3600">
            <v>0</v>
          </cell>
          <cell r="J3600">
            <v>0</v>
          </cell>
        </row>
        <row r="3601">
          <cell r="A3601">
            <v>1813700750</v>
          </cell>
          <cell r="B3601" t="str">
            <v>אחזקת מוסדות</v>
          </cell>
          <cell r="C3601">
            <v>199500</v>
          </cell>
          <cell r="D3601">
            <v>195915.74</v>
          </cell>
          <cell r="E3601">
            <v>0</v>
          </cell>
          <cell r="F3601">
            <v>195915.74</v>
          </cell>
          <cell r="G3601">
            <v>3584.26</v>
          </cell>
          <cell r="H3601">
            <v>98.2</v>
          </cell>
          <cell r="I3601">
            <v>199500</v>
          </cell>
          <cell r="J3601">
            <v>195915.74</v>
          </cell>
        </row>
        <row r="3602">
          <cell r="A3602">
            <v>1813700751</v>
          </cell>
          <cell r="B3602" t="str">
            <v>עבודות קבלניות</v>
          </cell>
          <cell r="C3602">
            <v>0</v>
          </cell>
          <cell r="D3602">
            <v>0</v>
          </cell>
          <cell r="E3602">
            <v>0</v>
          </cell>
          <cell r="F3602">
            <v>0</v>
          </cell>
          <cell r="G3602">
            <v>0</v>
          </cell>
          <cell r="H3602">
            <v>0</v>
          </cell>
          <cell r="I3602">
            <v>0</v>
          </cell>
          <cell r="J3602">
            <v>0</v>
          </cell>
        </row>
        <row r="3603">
          <cell r="A3603">
            <v>1813700752</v>
          </cell>
          <cell r="B3603" t="str">
            <v>נקיון בקבלנות</v>
          </cell>
          <cell r="C3603">
            <v>37600</v>
          </cell>
          <cell r="D3603">
            <v>34241.629999999997</v>
          </cell>
          <cell r="E3603">
            <v>0</v>
          </cell>
          <cell r="F3603">
            <v>34241.629999999997</v>
          </cell>
          <cell r="G3603">
            <v>3358.37</v>
          </cell>
          <cell r="H3603">
            <v>91.06</v>
          </cell>
          <cell r="I3603">
            <v>37600</v>
          </cell>
          <cell r="J3603">
            <v>34241.629999999997</v>
          </cell>
        </row>
        <row r="3604">
          <cell r="A3604">
            <v>1813700753</v>
          </cell>
          <cell r="B3604" t="str">
            <v>עובדים חיצוניים</v>
          </cell>
          <cell r="C3604">
            <v>0</v>
          </cell>
          <cell r="D3604">
            <v>0</v>
          </cell>
          <cell r="E3604">
            <v>0</v>
          </cell>
          <cell r="F3604">
            <v>0</v>
          </cell>
          <cell r="G3604">
            <v>0</v>
          </cell>
          <cell r="H3604">
            <v>0</v>
          </cell>
          <cell r="I3604">
            <v>0</v>
          </cell>
          <cell r="J3604">
            <v>0</v>
          </cell>
        </row>
        <row r="3605">
          <cell r="A3605">
            <v>1813700763</v>
          </cell>
          <cell r="B3605" t="str">
            <v>עובדי חברת מוסדות</v>
          </cell>
          <cell r="C3605">
            <v>0</v>
          </cell>
          <cell r="D3605">
            <v>0</v>
          </cell>
          <cell r="E3605">
            <v>0</v>
          </cell>
          <cell r="F3605">
            <v>0</v>
          </cell>
          <cell r="G3605">
            <v>0</v>
          </cell>
          <cell r="H3605">
            <v>0</v>
          </cell>
          <cell r="I3605">
            <v>0</v>
          </cell>
          <cell r="J3605">
            <v>0</v>
          </cell>
        </row>
        <row r="3606">
          <cell r="A3606">
            <v>1813700794</v>
          </cell>
          <cell r="B3606" t="str">
            <v>השתתפות בעזר 094</v>
          </cell>
          <cell r="C3606">
            <v>9900</v>
          </cell>
          <cell r="D3606">
            <v>12229</v>
          </cell>
          <cell r="E3606">
            <v>0</v>
          </cell>
          <cell r="F3606">
            <v>12229</v>
          </cell>
          <cell r="G3606">
            <v>-2329</v>
          </cell>
          <cell r="H3606">
            <v>123.52</v>
          </cell>
          <cell r="I3606">
            <v>11000</v>
          </cell>
          <cell r="J3606">
            <v>12229</v>
          </cell>
        </row>
        <row r="3607">
          <cell r="A3607">
            <v>1813700810</v>
          </cell>
          <cell r="B3607" t="str">
            <v>הקצבה שוטפת</v>
          </cell>
          <cell r="C3607">
            <v>57000</v>
          </cell>
          <cell r="D3607">
            <v>56545.31</v>
          </cell>
          <cell r="E3607">
            <v>0</v>
          </cell>
          <cell r="F3607">
            <v>56545.31</v>
          </cell>
          <cell r="G3607">
            <v>454.69</v>
          </cell>
          <cell r="H3607">
            <v>99.2</v>
          </cell>
          <cell r="I3607">
            <v>57000</v>
          </cell>
          <cell r="J3607">
            <v>56545.31</v>
          </cell>
        </row>
        <row r="3608">
          <cell r="A3608">
            <v>1813700931</v>
          </cell>
          <cell r="B3608" t="str">
            <v>הצטיידות הכנסה משה"ח</v>
          </cell>
          <cell r="C3608">
            <v>135000</v>
          </cell>
          <cell r="D3608">
            <v>68521</v>
          </cell>
          <cell r="E3608">
            <v>0</v>
          </cell>
          <cell r="F3608">
            <v>68521</v>
          </cell>
          <cell r="G3608">
            <v>66479</v>
          </cell>
          <cell r="H3608">
            <v>50.75</v>
          </cell>
          <cell r="I3608">
            <v>150000</v>
          </cell>
          <cell r="J3608">
            <v>68521</v>
          </cell>
        </row>
        <row r="3609">
          <cell r="A3609">
            <v>1813800210</v>
          </cell>
          <cell r="B3609" t="str">
            <v>השכר הקובע</v>
          </cell>
          <cell r="C3609">
            <v>0</v>
          </cell>
          <cell r="D3609">
            <v>0</v>
          </cell>
          <cell r="E3609">
            <v>0</v>
          </cell>
          <cell r="F3609">
            <v>0</v>
          </cell>
          <cell r="G3609">
            <v>0</v>
          </cell>
          <cell r="H3609">
            <v>0</v>
          </cell>
          <cell r="I3609">
            <v>0</v>
          </cell>
          <cell r="J3609">
            <v>0</v>
          </cell>
        </row>
        <row r="3610">
          <cell r="A3610">
            <v>1813800710</v>
          </cell>
          <cell r="B3610" t="str">
            <v>הסעות לאולפן קייץ</v>
          </cell>
          <cell r="C3610">
            <v>0</v>
          </cell>
          <cell r="D3610">
            <v>0</v>
          </cell>
          <cell r="E3610">
            <v>0</v>
          </cell>
          <cell r="F3610">
            <v>0</v>
          </cell>
          <cell r="G3610">
            <v>0</v>
          </cell>
          <cell r="H3610">
            <v>0</v>
          </cell>
          <cell r="I3610">
            <v>0</v>
          </cell>
          <cell r="J3610">
            <v>0</v>
          </cell>
        </row>
        <row r="3611">
          <cell r="A3611">
            <v>1813800723</v>
          </cell>
          <cell r="B3611" t="str">
            <v>חומרים וספרים</v>
          </cell>
          <cell r="C3611">
            <v>0</v>
          </cell>
          <cell r="D3611">
            <v>0</v>
          </cell>
          <cell r="E3611">
            <v>0</v>
          </cell>
          <cell r="F3611">
            <v>0</v>
          </cell>
          <cell r="G3611">
            <v>0</v>
          </cell>
          <cell r="H3611">
            <v>0</v>
          </cell>
          <cell r="I3611">
            <v>0</v>
          </cell>
          <cell r="J3611">
            <v>0</v>
          </cell>
        </row>
        <row r="3612">
          <cell r="A3612">
            <v>1813800752</v>
          </cell>
          <cell r="B3612" t="str">
            <v>נקיון בתי ספר</v>
          </cell>
          <cell r="C3612">
            <v>0</v>
          </cell>
          <cell r="D3612">
            <v>0</v>
          </cell>
          <cell r="E3612">
            <v>0</v>
          </cell>
          <cell r="F3612">
            <v>0</v>
          </cell>
          <cell r="G3612">
            <v>0</v>
          </cell>
          <cell r="H3612">
            <v>0</v>
          </cell>
          <cell r="I3612">
            <v>0</v>
          </cell>
          <cell r="J3612">
            <v>0</v>
          </cell>
        </row>
        <row r="3613">
          <cell r="A3613">
            <v>1813800756</v>
          </cell>
          <cell r="B3613" t="str">
            <v>שמירה בקבלנות</v>
          </cell>
          <cell r="C3613">
            <v>0</v>
          </cell>
          <cell r="D3613">
            <v>0</v>
          </cell>
          <cell r="E3613">
            <v>0</v>
          </cell>
          <cell r="F3613">
            <v>0</v>
          </cell>
          <cell r="G3613">
            <v>0</v>
          </cell>
          <cell r="H3613">
            <v>0</v>
          </cell>
          <cell r="I3613">
            <v>0</v>
          </cell>
          <cell r="J3613">
            <v>0</v>
          </cell>
        </row>
        <row r="3614">
          <cell r="A3614">
            <v>1813800781</v>
          </cell>
          <cell r="B3614" t="str">
            <v>פע' חברה אירועים</v>
          </cell>
          <cell r="C3614">
            <v>0</v>
          </cell>
          <cell r="D3614">
            <v>0</v>
          </cell>
          <cell r="E3614">
            <v>0</v>
          </cell>
          <cell r="F3614">
            <v>0</v>
          </cell>
          <cell r="G3614">
            <v>0</v>
          </cell>
          <cell r="H3614">
            <v>0</v>
          </cell>
          <cell r="I3614">
            <v>0</v>
          </cell>
          <cell r="J3614">
            <v>0</v>
          </cell>
        </row>
        <row r="3615">
          <cell r="A3615">
            <v>1813900810</v>
          </cell>
          <cell r="B3615" t="str">
            <v>הש' לימודי חוץ-רגיל</v>
          </cell>
          <cell r="C3615">
            <v>495000</v>
          </cell>
          <cell r="D3615">
            <v>427105</v>
          </cell>
          <cell r="E3615">
            <v>0</v>
          </cell>
          <cell r="F3615">
            <v>427105</v>
          </cell>
          <cell r="G3615">
            <v>67895</v>
          </cell>
          <cell r="H3615">
            <v>86.28</v>
          </cell>
          <cell r="I3615">
            <v>550000</v>
          </cell>
          <cell r="J3615">
            <v>427105</v>
          </cell>
        </row>
        <row r="3616">
          <cell r="A3616">
            <v>1813900811</v>
          </cell>
          <cell r="B3616" t="str">
            <v>השת' בלימודי חוץ</v>
          </cell>
          <cell r="C3616">
            <v>4950000</v>
          </cell>
          <cell r="D3616">
            <v>5309214</v>
          </cell>
          <cell r="E3616">
            <v>0</v>
          </cell>
          <cell r="F3616">
            <v>5309214</v>
          </cell>
          <cell r="G3616">
            <v>-359214</v>
          </cell>
          <cell r="H3616">
            <v>107.25</v>
          </cell>
          <cell r="I3616">
            <v>5500000</v>
          </cell>
          <cell r="J3616">
            <v>5309214</v>
          </cell>
        </row>
        <row r="3617">
          <cell r="A3617">
            <v>1814100110</v>
          </cell>
          <cell r="B3617" t="str">
            <v>השכר הקובע-תקציבית</v>
          </cell>
          <cell r="C3617">
            <v>0</v>
          </cell>
          <cell r="D3617">
            <v>0</v>
          </cell>
          <cell r="E3617">
            <v>0</v>
          </cell>
          <cell r="F3617">
            <v>0</v>
          </cell>
          <cell r="G3617">
            <v>0</v>
          </cell>
          <cell r="H3617">
            <v>0</v>
          </cell>
          <cell r="I3617">
            <v>0</v>
          </cell>
          <cell r="J3617">
            <v>0</v>
          </cell>
        </row>
        <row r="3618">
          <cell r="A3618">
            <v>1814100119</v>
          </cell>
          <cell r="B3618" t="str">
            <v>השכר הקובע-צוברת</v>
          </cell>
          <cell r="C3618">
            <v>0</v>
          </cell>
          <cell r="D3618">
            <v>0</v>
          </cell>
          <cell r="E3618">
            <v>0</v>
          </cell>
          <cell r="F3618">
            <v>0</v>
          </cell>
          <cell r="G3618">
            <v>0</v>
          </cell>
          <cell r="H3618">
            <v>0</v>
          </cell>
          <cell r="I3618">
            <v>0</v>
          </cell>
          <cell r="J3618">
            <v>0</v>
          </cell>
        </row>
        <row r="3619">
          <cell r="A3619">
            <v>1814100122</v>
          </cell>
          <cell r="B3619" t="str">
            <v>ביגוד</v>
          </cell>
          <cell r="C3619">
            <v>0</v>
          </cell>
          <cell r="D3619">
            <v>0</v>
          </cell>
          <cell r="E3619">
            <v>0</v>
          </cell>
          <cell r="F3619">
            <v>0</v>
          </cell>
          <cell r="G3619">
            <v>0</v>
          </cell>
          <cell r="H3619">
            <v>0</v>
          </cell>
          <cell r="I3619">
            <v>0</v>
          </cell>
          <cell r="J3619">
            <v>0</v>
          </cell>
        </row>
        <row r="3620">
          <cell r="A3620">
            <v>1814100126</v>
          </cell>
          <cell r="B3620" t="str">
            <v>דמי הבראה</v>
          </cell>
          <cell r="C3620">
            <v>0</v>
          </cell>
          <cell r="D3620">
            <v>0</v>
          </cell>
          <cell r="E3620">
            <v>0</v>
          </cell>
          <cell r="F3620">
            <v>0</v>
          </cell>
          <cell r="G3620">
            <v>0</v>
          </cell>
          <cell r="H3620">
            <v>0</v>
          </cell>
          <cell r="I3620">
            <v>0</v>
          </cell>
          <cell r="J3620">
            <v>0</v>
          </cell>
        </row>
        <row r="3621">
          <cell r="A3621">
            <v>1814100130</v>
          </cell>
          <cell r="B3621" t="str">
            <v>שעות נוספות</v>
          </cell>
          <cell r="C3621">
            <v>0</v>
          </cell>
          <cell r="D3621">
            <v>0</v>
          </cell>
          <cell r="E3621">
            <v>0</v>
          </cell>
          <cell r="F3621">
            <v>0</v>
          </cell>
          <cell r="G3621">
            <v>0</v>
          </cell>
          <cell r="H3621">
            <v>0</v>
          </cell>
          <cell r="I3621">
            <v>0</v>
          </cell>
          <cell r="J3621">
            <v>0</v>
          </cell>
        </row>
        <row r="3622">
          <cell r="A3622">
            <v>1814100140</v>
          </cell>
          <cell r="B3622" t="str">
            <v>השתתפות באחזקת רכב</v>
          </cell>
          <cell r="C3622">
            <v>0</v>
          </cell>
          <cell r="D3622">
            <v>0</v>
          </cell>
          <cell r="E3622">
            <v>0</v>
          </cell>
          <cell r="F3622">
            <v>0</v>
          </cell>
          <cell r="G3622">
            <v>0</v>
          </cell>
          <cell r="H3622">
            <v>0</v>
          </cell>
          <cell r="I3622">
            <v>0</v>
          </cell>
          <cell r="J3622">
            <v>0</v>
          </cell>
        </row>
        <row r="3623">
          <cell r="A3623">
            <v>1814100210</v>
          </cell>
          <cell r="B3623" t="str">
            <v>השכר הקובע</v>
          </cell>
          <cell r="C3623">
            <v>0</v>
          </cell>
          <cell r="D3623">
            <v>0</v>
          </cell>
          <cell r="E3623">
            <v>0</v>
          </cell>
          <cell r="F3623">
            <v>0</v>
          </cell>
          <cell r="G3623">
            <v>0</v>
          </cell>
          <cell r="H3623">
            <v>0</v>
          </cell>
          <cell r="I3623">
            <v>0</v>
          </cell>
          <cell r="J3623">
            <v>0</v>
          </cell>
        </row>
        <row r="3624">
          <cell r="A3624">
            <v>1814100263</v>
          </cell>
          <cell r="B3624" t="str">
            <v>עובדי מינהלה</v>
          </cell>
          <cell r="C3624">
            <v>0</v>
          </cell>
          <cell r="D3624">
            <v>0</v>
          </cell>
          <cell r="E3624">
            <v>0</v>
          </cell>
          <cell r="F3624">
            <v>0</v>
          </cell>
          <cell r="G3624">
            <v>0</v>
          </cell>
          <cell r="H3624">
            <v>0</v>
          </cell>
          <cell r="I3624">
            <v>0</v>
          </cell>
          <cell r="J3624">
            <v>0</v>
          </cell>
        </row>
        <row r="3625">
          <cell r="A3625">
            <v>1814100391</v>
          </cell>
          <cell r="B3625" t="str">
            <v>הפרשה לפנסיה</v>
          </cell>
          <cell r="C3625">
            <v>0</v>
          </cell>
          <cell r="D3625">
            <v>0</v>
          </cell>
          <cell r="E3625">
            <v>0</v>
          </cell>
          <cell r="F3625">
            <v>0</v>
          </cell>
          <cell r="G3625">
            <v>0</v>
          </cell>
          <cell r="H3625">
            <v>0</v>
          </cell>
          <cell r="I3625">
            <v>0</v>
          </cell>
          <cell r="J3625">
            <v>0</v>
          </cell>
        </row>
        <row r="3626">
          <cell r="A3626">
            <v>1814100411</v>
          </cell>
          <cell r="B3626" t="str">
            <v>שכירת אולמות</v>
          </cell>
          <cell r="C3626">
            <v>0</v>
          </cell>
          <cell r="D3626">
            <v>0</v>
          </cell>
          <cell r="E3626">
            <v>0</v>
          </cell>
          <cell r="F3626">
            <v>0</v>
          </cell>
          <cell r="G3626">
            <v>0</v>
          </cell>
          <cell r="H3626">
            <v>0</v>
          </cell>
          <cell r="I3626">
            <v>0</v>
          </cell>
          <cell r="J3626">
            <v>0</v>
          </cell>
        </row>
        <row r="3627">
          <cell r="A3627">
            <v>1814100413</v>
          </cell>
          <cell r="B3627" t="str">
            <v>דמי שימוש באולם</v>
          </cell>
          <cell r="C3627">
            <v>0</v>
          </cell>
          <cell r="D3627">
            <v>0</v>
          </cell>
          <cell r="E3627">
            <v>0</v>
          </cell>
          <cell r="F3627">
            <v>0</v>
          </cell>
          <cell r="G3627">
            <v>0</v>
          </cell>
          <cell r="H3627">
            <v>0</v>
          </cell>
          <cell r="I3627">
            <v>0</v>
          </cell>
          <cell r="J3627">
            <v>0</v>
          </cell>
        </row>
        <row r="3628">
          <cell r="A3628">
            <v>1814100420</v>
          </cell>
          <cell r="B3628" t="str">
            <v>כיבוי אש</v>
          </cell>
          <cell r="C3628">
            <v>0</v>
          </cell>
          <cell r="D3628">
            <v>0</v>
          </cell>
          <cell r="E3628">
            <v>0</v>
          </cell>
          <cell r="F3628">
            <v>0</v>
          </cell>
          <cell r="G3628">
            <v>0</v>
          </cell>
          <cell r="H3628">
            <v>0</v>
          </cell>
          <cell r="I3628">
            <v>0</v>
          </cell>
          <cell r="J3628">
            <v>0</v>
          </cell>
        </row>
        <row r="3629">
          <cell r="A3629">
            <v>1814100431</v>
          </cell>
          <cell r="B3629" t="str">
            <v>חשמל</v>
          </cell>
          <cell r="C3629">
            <v>0</v>
          </cell>
          <cell r="D3629">
            <v>0</v>
          </cell>
          <cell r="E3629">
            <v>0</v>
          </cell>
          <cell r="F3629">
            <v>0</v>
          </cell>
          <cell r="G3629">
            <v>0</v>
          </cell>
          <cell r="H3629">
            <v>0</v>
          </cell>
          <cell r="I3629">
            <v>0</v>
          </cell>
          <cell r="J3629">
            <v>0</v>
          </cell>
        </row>
        <row r="3630">
          <cell r="A3630">
            <v>1814100432</v>
          </cell>
          <cell r="B3630" t="str">
            <v>מים</v>
          </cell>
          <cell r="C3630">
            <v>0</v>
          </cell>
          <cell r="D3630">
            <v>0</v>
          </cell>
          <cell r="E3630">
            <v>0</v>
          </cell>
          <cell r="F3630">
            <v>0</v>
          </cell>
          <cell r="G3630">
            <v>0</v>
          </cell>
          <cell r="H3630">
            <v>0</v>
          </cell>
          <cell r="I3630">
            <v>0</v>
          </cell>
          <cell r="J3630">
            <v>0</v>
          </cell>
        </row>
        <row r="3631">
          <cell r="A3631">
            <v>1814100433</v>
          </cell>
          <cell r="B3631" t="str">
            <v>חומרי נקיון</v>
          </cell>
          <cell r="C3631">
            <v>0</v>
          </cell>
          <cell r="D3631">
            <v>0</v>
          </cell>
          <cell r="E3631">
            <v>0</v>
          </cell>
          <cell r="F3631">
            <v>0</v>
          </cell>
          <cell r="G3631">
            <v>0</v>
          </cell>
          <cell r="H3631">
            <v>0</v>
          </cell>
          <cell r="I3631">
            <v>0</v>
          </cell>
          <cell r="J3631">
            <v>0</v>
          </cell>
        </row>
        <row r="3632">
          <cell r="A3632">
            <v>1814100434</v>
          </cell>
          <cell r="B3632" t="str">
            <v>חיטוי והדברה</v>
          </cell>
          <cell r="C3632">
            <v>0</v>
          </cell>
          <cell r="D3632">
            <v>0</v>
          </cell>
          <cell r="E3632">
            <v>0</v>
          </cell>
          <cell r="F3632">
            <v>0</v>
          </cell>
          <cell r="G3632">
            <v>0</v>
          </cell>
          <cell r="H3632">
            <v>0</v>
          </cell>
          <cell r="I3632">
            <v>0</v>
          </cell>
          <cell r="J3632">
            <v>0</v>
          </cell>
        </row>
        <row r="3633">
          <cell r="A3633">
            <v>1814100437</v>
          </cell>
          <cell r="B3633" t="str">
            <v>אחזקת אזעקה</v>
          </cell>
          <cell r="C3633">
            <v>0</v>
          </cell>
          <cell r="D3633">
            <v>0</v>
          </cell>
          <cell r="E3633">
            <v>0</v>
          </cell>
          <cell r="F3633">
            <v>0</v>
          </cell>
          <cell r="G3633">
            <v>0</v>
          </cell>
          <cell r="H3633">
            <v>0</v>
          </cell>
          <cell r="I3633">
            <v>0</v>
          </cell>
          <cell r="J3633">
            <v>0</v>
          </cell>
        </row>
        <row r="3634">
          <cell r="A3634">
            <v>1814100450</v>
          </cell>
          <cell r="B3634" t="str">
            <v>ריהוט ואחזקתו</v>
          </cell>
          <cell r="C3634">
            <v>0</v>
          </cell>
          <cell r="D3634">
            <v>0</v>
          </cell>
          <cell r="E3634">
            <v>0</v>
          </cell>
          <cell r="F3634">
            <v>0</v>
          </cell>
          <cell r="G3634">
            <v>0</v>
          </cell>
          <cell r="H3634">
            <v>0</v>
          </cell>
          <cell r="I3634">
            <v>0</v>
          </cell>
          <cell r="J3634">
            <v>0</v>
          </cell>
        </row>
        <row r="3635">
          <cell r="A3635">
            <v>1814100470</v>
          </cell>
          <cell r="B3635" t="str">
            <v>אחזקת מכונות משרד</v>
          </cell>
          <cell r="C3635">
            <v>0</v>
          </cell>
          <cell r="D3635">
            <v>0</v>
          </cell>
          <cell r="E3635">
            <v>0</v>
          </cell>
          <cell r="F3635">
            <v>0</v>
          </cell>
          <cell r="G3635">
            <v>0</v>
          </cell>
          <cell r="H3635">
            <v>0</v>
          </cell>
          <cell r="I3635">
            <v>0</v>
          </cell>
          <cell r="J3635">
            <v>0</v>
          </cell>
        </row>
        <row r="3636">
          <cell r="A3636">
            <v>1814100471</v>
          </cell>
          <cell r="B3636" t="str">
            <v>מכשירי כתיבה</v>
          </cell>
          <cell r="C3636">
            <v>0</v>
          </cell>
          <cell r="D3636">
            <v>0</v>
          </cell>
          <cell r="E3636">
            <v>0</v>
          </cell>
          <cell r="F3636">
            <v>0</v>
          </cell>
          <cell r="G3636">
            <v>0</v>
          </cell>
          <cell r="H3636">
            <v>0</v>
          </cell>
          <cell r="I3636">
            <v>0</v>
          </cell>
          <cell r="J3636">
            <v>0</v>
          </cell>
        </row>
        <row r="3637">
          <cell r="A3637">
            <v>1814100511</v>
          </cell>
          <cell r="B3637" t="str">
            <v>אירוח וכיבוד</v>
          </cell>
          <cell r="C3637">
            <v>0</v>
          </cell>
          <cell r="D3637">
            <v>0</v>
          </cell>
          <cell r="E3637">
            <v>0</v>
          </cell>
          <cell r="F3637">
            <v>0</v>
          </cell>
          <cell r="G3637">
            <v>0</v>
          </cell>
          <cell r="H3637">
            <v>0</v>
          </cell>
          <cell r="I3637">
            <v>0</v>
          </cell>
          <cell r="J3637">
            <v>0</v>
          </cell>
        </row>
        <row r="3638">
          <cell r="A3638">
            <v>1814100512</v>
          </cell>
          <cell r="B3638" t="str">
            <v>נסיעות ואש"ל</v>
          </cell>
          <cell r="C3638">
            <v>0</v>
          </cell>
          <cell r="D3638">
            <v>0</v>
          </cell>
          <cell r="E3638">
            <v>0</v>
          </cell>
          <cell r="F3638">
            <v>0</v>
          </cell>
          <cell r="G3638">
            <v>0</v>
          </cell>
          <cell r="H3638">
            <v>0</v>
          </cell>
          <cell r="I3638">
            <v>0</v>
          </cell>
          <cell r="J3638">
            <v>0</v>
          </cell>
        </row>
        <row r="3639">
          <cell r="A3639">
            <v>1814100517</v>
          </cell>
          <cell r="B3639" t="str">
            <v>מסיבות מפקדים ושי</v>
          </cell>
          <cell r="C3639">
            <v>0</v>
          </cell>
          <cell r="D3639">
            <v>0</v>
          </cell>
          <cell r="E3639">
            <v>0</v>
          </cell>
          <cell r="F3639">
            <v>0</v>
          </cell>
          <cell r="G3639">
            <v>0</v>
          </cell>
          <cell r="H3639">
            <v>0</v>
          </cell>
          <cell r="I3639">
            <v>0</v>
          </cell>
          <cell r="J3639">
            <v>0</v>
          </cell>
        </row>
        <row r="3640">
          <cell r="A3640">
            <v>1814100522</v>
          </cell>
          <cell r="B3640" t="str">
            <v>ספרים</v>
          </cell>
          <cell r="C3640">
            <v>0</v>
          </cell>
          <cell r="D3640">
            <v>0</v>
          </cell>
          <cell r="E3640">
            <v>0</v>
          </cell>
          <cell r="F3640">
            <v>0</v>
          </cell>
          <cell r="G3640">
            <v>0</v>
          </cell>
          <cell r="H3640">
            <v>0</v>
          </cell>
          <cell r="I3640">
            <v>0</v>
          </cell>
          <cell r="J3640">
            <v>0</v>
          </cell>
        </row>
        <row r="3641">
          <cell r="A3641">
            <v>1814100530</v>
          </cell>
          <cell r="B3641" t="str">
            <v>אופניים לעובדים</v>
          </cell>
          <cell r="C3641">
            <v>0</v>
          </cell>
          <cell r="D3641">
            <v>0</v>
          </cell>
          <cell r="E3641">
            <v>0</v>
          </cell>
          <cell r="F3641">
            <v>0</v>
          </cell>
          <cell r="G3641">
            <v>0</v>
          </cell>
          <cell r="H3641">
            <v>0</v>
          </cell>
          <cell r="I3641">
            <v>0</v>
          </cell>
          <cell r="J3641">
            <v>0</v>
          </cell>
        </row>
        <row r="3642">
          <cell r="A3642">
            <v>1814100540</v>
          </cell>
          <cell r="B3642" t="str">
            <v>הוצאות טלפון</v>
          </cell>
          <cell r="C3642">
            <v>0</v>
          </cell>
          <cell r="D3642">
            <v>0</v>
          </cell>
          <cell r="E3642">
            <v>0</v>
          </cell>
          <cell r="F3642">
            <v>0</v>
          </cell>
          <cell r="G3642">
            <v>0</v>
          </cell>
          <cell r="H3642">
            <v>0</v>
          </cell>
          <cell r="I3642">
            <v>0</v>
          </cell>
          <cell r="J3642">
            <v>0</v>
          </cell>
        </row>
        <row r="3643">
          <cell r="A3643">
            <v>1814100544</v>
          </cell>
          <cell r="B3643" t="str">
            <v>הוצאות דאר</v>
          </cell>
          <cell r="C3643">
            <v>0</v>
          </cell>
          <cell r="D3643">
            <v>0</v>
          </cell>
          <cell r="E3643">
            <v>0</v>
          </cell>
          <cell r="F3643">
            <v>0</v>
          </cell>
          <cell r="G3643">
            <v>0</v>
          </cell>
          <cell r="H3643">
            <v>0</v>
          </cell>
          <cell r="I3643">
            <v>0</v>
          </cell>
          <cell r="J3643">
            <v>0</v>
          </cell>
        </row>
        <row r="3644">
          <cell r="A3644">
            <v>1814100562</v>
          </cell>
          <cell r="B3644" t="str">
            <v>הדפסות</v>
          </cell>
          <cell r="C3644">
            <v>0</v>
          </cell>
          <cell r="D3644">
            <v>0</v>
          </cell>
          <cell r="E3644">
            <v>0</v>
          </cell>
          <cell r="F3644">
            <v>0</v>
          </cell>
          <cell r="G3644">
            <v>0</v>
          </cell>
          <cell r="H3644">
            <v>0</v>
          </cell>
          <cell r="I3644">
            <v>0</v>
          </cell>
          <cell r="J3644">
            <v>0</v>
          </cell>
        </row>
        <row r="3645">
          <cell r="A3645">
            <v>1814100721</v>
          </cell>
          <cell r="B3645" t="str">
            <v>חמרים-תחזוקת מבנים</v>
          </cell>
          <cell r="C3645">
            <v>0</v>
          </cell>
          <cell r="D3645">
            <v>0</v>
          </cell>
          <cell r="E3645">
            <v>0</v>
          </cell>
          <cell r="F3645">
            <v>0</v>
          </cell>
          <cell r="G3645">
            <v>0</v>
          </cell>
          <cell r="H3645">
            <v>0</v>
          </cell>
          <cell r="I3645">
            <v>0</v>
          </cell>
          <cell r="J3645">
            <v>0</v>
          </cell>
        </row>
        <row r="3646">
          <cell r="A3646">
            <v>1814100722</v>
          </cell>
          <cell r="B3646" t="str">
            <v>חמרים-תחזוקה עצמית</v>
          </cell>
          <cell r="C3646">
            <v>0</v>
          </cell>
          <cell r="D3646">
            <v>0</v>
          </cell>
          <cell r="E3646">
            <v>0</v>
          </cell>
          <cell r="F3646">
            <v>0</v>
          </cell>
          <cell r="G3646">
            <v>0</v>
          </cell>
          <cell r="H3646">
            <v>0</v>
          </cell>
          <cell r="I3646">
            <v>0</v>
          </cell>
          <cell r="J3646">
            <v>0</v>
          </cell>
        </row>
        <row r="3647">
          <cell r="A3647">
            <v>1814100724</v>
          </cell>
          <cell r="B3647" t="str">
            <v>עזרי לימוד</v>
          </cell>
          <cell r="C3647">
            <v>0</v>
          </cell>
          <cell r="D3647">
            <v>0</v>
          </cell>
          <cell r="E3647">
            <v>0</v>
          </cell>
          <cell r="F3647">
            <v>0</v>
          </cell>
          <cell r="G3647">
            <v>0</v>
          </cell>
          <cell r="H3647">
            <v>0</v>
          </cell>
          <cell r="I3647">
            <v>0</v>
          </cell>
          <cell r="J3647">
            <v>0</v>
          </cell>
        </row>
        <row r="3648">
          <cell r="A3648">
            <v>1814100742</v>
          </cell>
          <cell r="B3648" t="str">
            <v>כלים וציוד</v>
          </cell>
          <cell r="C3648">
            <v>0</v>
          </cell>
          <cell r="D3648">
            <v>0</v>
          </cell>
          <cell r="E3648">
            <v>0</v>
          </cell>
          <cell r="F3648">
            <v>0</v>
          </cell>
          <cell r="G3648">
            <v>0</v>
          </cell>
          <cell r="H3648">
            <v>0</v>
          </cell>
          <cell r="I3648">
            <v>0</v>
          </cell>
          <cell r="J3648">
            <v>0</v>
          </cell>
        </row>
        <row r="3649">
          <cell r="A3649">
            <v>1814100745</v>
          </cell>
          <cell r="B3649" t="str">
            <v>דמי פריצה - תכולה</v>
          </cell>
          <cell r="C3649">
            <v>0</v>
          </cell>
          <cell r="D3649">
            <v>0</v>
          </cell>
          <cell r="E3649">
            <v>0</v>
          </cell>
          <cell r="F3649">
            <v>0</v>
          </cell>
          <cell r="G3649">
            <v>0</v>
          </cell>
          <cell r="H3649">
            <v>0</v>
          </cell>
          <cell r="I3649">
            <v>0</v>
          </cell>
          <cell r="J3649">
            <v>0</v>
          </cell>
        </row>
        <row r="3650">
          <cell r="A3650">
            <v>1814100746</v>
          </cell>
          <cell r="B3650" t="str">
            <v>דמי פריצה - מבנה</v>
          </cell>
          <cell r="C3650">
            <v>0</v>
          </cell>
          <cell r="D3650">
            <v>0</v>
          </cell>
          <cell r="E3650">
            <v>0</v>
          </cell>
          <cell r="F3650">
            <v>0</v>
          </cell>
          <cell r="G3650">
            <v>0</v>
          </cell>
          <cell r="H3650">
            <v>0</v>
          </cell>
          <cell r="I3650">
            <v>0</v>
          </cell>
          <cell r="J3650">
            <v>0</v>
          </cell>
        </row>
        <row r="3651">
          <cell r="A3651">
            <v>1814100751</v>
          </cell>
          <cell r="B3651" t="str">
            <v>עבודות קבלניות</v>
          </cell>
          <cell r="C3651">
            <v>0</v>
          </cell>
          <cell r="D3651">
            <v>0</v>
          </cell>
          <cell r="E3651">
            <v>0</v>
          </cell>
          <cell r="F3651">
            <v>0</v>
          </cell>
          <cell r="G3651">
            <v>0</v>
          </cell>
          <cell r="H3651">
            <v>0</v>
          </cell>
          <cell r="I3651">
            <v>0</v>
          </cell>
          <cell r="J3651">
            <v>0</v>
          </cell>
        </row>
        <row r="3652">
          <cell r="A3652">
            <v>1814100752</v>
          </cell>
          <cell r="B3652" t="str">
            <v>נקיון בקבלנות</v>
          </cell>
          <cell r="C3652">
            <v>0</v>
          </cell>
          <cell r="D3652">
            <v>0</v>
          </cell>
          <cell r="E3652">
            <v>0</v>
          </cell>
          <cell r="F3652">
            <v>0</v>
          </cell>
          <cell r="G3652">
            <v>0</v>
          </cell>
          <cell r="H3652">
            <v>0</v>
          </cell>
          <cell r="I3652">
            <v>0</v>
          </cell>
          <cell r="J3652">
            <v>0</v>
          </cell>
        </row>
        <row r="3653">
          <cell r="A3653">
            <v>1814100753</v>
          </cell>
          <cell r="B3653" t="str">
            <v>עובדים חיצוניים</v>
          </cell>
          <cell r="C3653">
            <v>0</v>
          </cell>
          <cell r="D3653">
            <v>0</v>
          </cell>
          <cell r="E3653">
            <v>0</v>
          </cell>
          <cell r="F3653">
            <v>0</v>
          </cell>
          <cell r="G3653">
            <v>0</v>
          </cell>
          <cell r="H3653">
            <v>0</v>
          </cell>
          <cell r="I3653">
            <v>0</v>
          </cell>
          <cell r="J3653">
            <v>0</v>
          </cell>
        </row>
        <row r="3654">
          <cell r="A3654">
            <v>1814100759</v>
          </cell>
          <cell r="B3654" t="str">
            <v>שרותי סייעות</v>
          </cell>
          <cell r="C3654">
            <v>0</v>
          </cell>
          <cell r="D3654">
            <v>0</v>
          </cell>
          <cell r="E3654">
            <v>0</v>
          </cell>
          <cell r="F3654">
            <v>0</v>
          </cell>
          <cell r="G3654">
            <v>0</v>
          </cell>
          <cell r="H3654">
            <v>0</v>
          </cell>
          <cell r="I3654">
            <v>0</v>
          </cell>
          <cell r="J3654">
            <v>0</v>
          </cell>
        </row>
        <row r="3655">
          <cell r="A3655">
            <v>1814100763</v>
          </cell>
          <cell r="B3655" t="str">
            <v>עובדי מינהלה</v>
          </cell>
          <cell r="C3655">
            <v>0</v>
          </cell>
          <cell r="D3655">
            <v>0</v>
          </cell>
          <cell r="E3655">
            <v>0</v>
          </cell>
          <cell r="F3655">
            <v>0</v>
          </cell>
          <cell r="G3655">
            <v>0</v>
          </cell>
          <cell r="H3655">
            <v>0</v>
          </cell>
          <cell r="I3655">
            <v>0</v>
          </cell>
          <cell r="J3655">
            <v>0</v>
          </cell>
        </row>
        <row r="3656">
          <cell r="A3656">
            <v>1814100764</v>
          </cell>
          <cell r="B3656" t="str">
            <v>סייעות-מוסדות+חברה</v>
          </cell>
          <cell r="C3656">
            <v>0</v>
          </cell>
          <cell r="D3656">
            <v>0</v>
          </cell>
          <cell r="E3656">
            <v>0</v>
          </cell>
          <cell r="F3656">
            <v>0</v>
          </cell>
          <cell r="G3656">
            <v>0</v>
          </cell>
          <cell r="H3656">
            <v>0</v>
          </cell>
          <cell r="I3656">
            <v>0</v>
          </cell>
          <cell r="J3656">
            <v>0</v>
          </cell>
        </row>
        <row r="3657">
          <cell r="A3657">
            <v>1814100765</v>
          </cell>
          <cell r="B3657" t="str">
            <v>רכז חברתי - חט"ב</v>
          </cell>
          <cell r="C3657">
            <v>0</v>
          </cell>
          <cell r="D3657">
            <v>0</v>
          </cell>
          <cell r="E3657">
            <v>0</v>
          </cell>
          <cell r="F3657">
            <v>0</v>
          </cell>
          <cell r="G3657">
            <v>0</v>
          </cell>
          <cell r="H3657">
            <v>0</v>
          </cell>
          <cell r="I3657">
            <v>0</v>
          </cell>
          <cell r="J3657">
            <v>0</v>
          </cell>
        </row>
        <row r="3658">
          <cell r="A3658">
            <v>1814100780</v>
          </cell>
          <cell r="B3658" t="str">
            <v>רכזי מהו"ת - ק"ופ</v>
          </cell>
          <cell r="C3658">
            <v>1407900</v>
          </cell>
          <cell r="D3658">
            <v>1256362</v>
          </cell>
          <cell r="E3658">
            <v>0</v>
          </cell>
          <cell r="F3658">
            <v>1256362</v>
          </cell>
          <cell r="G3658">
            <v>151538</v>
          </cell>
          <cell r="H3658">
            <v>89.23</v>
          </cell>
          <cell r="I3658">
            <v>1407900</v>
          </cell>
          <cell r="J3658">
            <v>1256362</v>
          </cell>
        </row>
        <row r="3659">
          <cell r="A3659">
            <v>1814100781</v>
          </cell>
          <cell r="B3659" t="str">
            <v>מהו"ת סמינר הקיבוצים</v>
          </cell>
          <cell r="C3659">
            <v>0</v>
          </cell>
          <cell r="D3659">
            <v>0</v>
          </cell>
          <cell r="E3659">
            <v>0</v>
          </cell>
          <cell r="F3659">
            <v>0</v>
          </cell>
          <cell r="G3659">
            <v>0</v>
          </cell>
          <cell r="H3659">
            <v>0</v>
          </cell>
          <cell r="I3659">
            <v>0</v>
          </cell>
          <cell r="J3659">
            <v>0</v>
          </cell>
        </row>
        <row r="3660">
          <cell r="A3660">
            <v>1815100110</v>
          </cell>
          <cell r="B3660" t="str">
            <v>השכר הקובע-תקציבית</v>
          </cell>
          <cell r="C3660">
            <v>0</v>
          </cell>
          <cell r="D3660">
            <v>0</v>
          </cell>
          <cell r="E3660">
            <v>0</v>
          </cell>
          <cell r="F3660">
            <v>0</v>
          </cell>
          <cell r="G3660">
            <v>0</v>
          </cell>
          <cell r="H3660">
            <v>0</v>
          </cell>
          <cell r="I3660">
            <v>0</v>
          </cell>
          <cell r="J3660">
            <v>0</v>
          </cell>
        </row>
        <row r="3661">
          <cell r="A3661">
            <v>1815100111</v>
          </cell>
          <cell r="B3661" t="str">
            <v>שעות תיגבור-נבון</v>
          </cell>
          <cell r="C3661">
            <v>0</v>
          </cell>
          <cell r="D3661">
            <v>88736.5</v>
          </cell>
          <cell r="E3661">
            <v>0</v>
          </cell>
          <cell r="F3661">
            <v>88736.5</v>
          </cell>
          <cell r="G3661">
            <v>-88736.5</v>
          </cell>
          <cell r="H3661">
            <v>0</v>
          </cell>
          <cell r="I3661">
            <v>0</v>
          </cell>
          <cell r="J3661">
            <v>88736.5</v>
          </cell>
        </row>
        <row r="3662">
          <cell r="A3662">
            <v>1815100112</v>
          </cell>
          <cell r="B3662" t="str">
            <v>שעות תיגבור-בגין</v>
          </cell>
          <cell r="C3662">
            <v>0</v>
          </cell>
          <cell r="D3662">
            <v>96978.76</v>
          </cell>
          <cell r="E3662">
            <v>0</v>
          </cell>
          <cell r="F3662">
            <v>96978.76</v>
          </cell>
          <cell r="G3662">
            <v>-96978.76</v>
          </cell>
          <cell r="H3662">
            <v>0</v>
          </cell>
          <cell r="I3662">
            <v>0</v>
          </cell>
          <cell r="J3662">
            <v>96978.76</v>
          </cell>
        </row>
        <row r="3663">
          <cell r="A3663">
            <v>1815100113</v>
          </cell>
          <cell r="B3663" t="str">
            <v>שעות תיגבור-הרצוג</v>
          </cell>
          <cell r="C3663">
            <v>0</v>
          </cell>
          <cell r="D3663">
            <v>71792.61</v>
          </cell>
          <cell r="E3663">
            <v>0</v>
          </cell>
          <cell r="F3663">
            <v>71792.61</v>
          </cell>
          <cell r="G3663">
            <v>-71792.61</v>
          </cell>
          <cell r="H3663">
            <v>0</v>
          </cell>
          <cell r="I3663">
            <v>0</v>
          </cell>
          <cell r="J3663">
            <v>71792.61</v>
          </cell>
        </row>
        <row r="3664">
          <cell r="A3664">
            <v>1815100114</v>
          </cell>
          <cell r="B3664" t="str">
            <v>שעות תיגבור-ק"ש</v>
          </cell>
          <cell r="C3664">
            <v>0</v>
          </cell>
          <cell r="D3664">
            <v>52397.94</v>
          </cell>
          <cell r="E3664">
            <v>0</v>
          </cell>
          <cell r="F3664">
            <v>52397.94</v>
          </cell>
          <cell r="G3664">
            <v>-52397.94</v>
          </cell>
          <cell r="H3664">
            <v>0</v>
          </cell>
          <cell r="I3664">
            <v>0</v>
          </cell>
          <cell r="J3664">
            <v>52397.94</v>
          </cell>
        </row>
        <row r="3665">
          <cell r="A3665">
            <v>1815100115</v>
          </cell>
          <cell r="B3665" t="str">
            <v>שעות תיגבור-אילון</v>
          </cell>
          <cell r="C3665">
            <v>0</v>
          </cell>
          <cell r="D3665">
            <v>58479.98</v>
          </cell>
          <cell r="E3665">
            <v>0</v>
          </cell>
          <cell r="F3665">
            <v>58479.98</v>
          </cell>
          <cell r="G3665">
            <v>-58479.98</v>
          </cell>
          <cell r="H3665">
            <v>0</v>
          </cell>
          <cell r="I3665">
            <v>0</v>
          </cell>
          <cell r="J3665">
            <v>58479.98</v>
          </cell>
        </row>
        <row r="3666">
          <cell r="A3666">
            <v>1815100116</v>
          </cell>
          <cell r="B3666" t="str">
            <v>שעות תיגבור-יבנה</v>
          </cell>
          <cell r="C3666">
            <v>0</v>
          </cell>
          <cell r="D3666">
            <v>10939.35</v>
          </cell>
          <cell r="E3666">
            <v>0</v>
          </cell>
          <cell r="F3666">
            <v>10939.35</v>
          </cell>
          <cell r="G3666">
            <v>-10939.35</v>
          </cell>
          <cell r="H3666">
            <v>0</v>
          </cell>
          <cell r="I3666">
            <v>0</v>
          </cell>
          <cell r="J3666">
            <v>10939.35</v>
          </cell>
        </row>
        <row r="3667">
          <cell r="A3667">
            <v>1815100117</v>
          </cell>
          <cell r="B3667" t="str">
            <v>שעות תיגבור-קציר</v>
          </cell>
          <cell r="C3667">
            <v>0</v>
          </cell>
          <cell r="D3667">
            <v>107996.84</v>
          </cell>
          <cell r="E3667">
            <v>0</v>
          </cell>
          <cell r="F3667">
            <v>107996.84</v>
          </cell>
          <cell r="G3667">
            <v>-107996.84</v>
          </cell>
          <cell r="H3667">
            <v>0</v>
          </cell>
          <cell r="I3667">
            <v>0</v>
          </cell>
          <cell r="J3667">
            <v>107996.84</v>
          </cell>
        </row>
        <row r="3668">
          <cell r="A3668">
            <v>1815100118</v>
          </cell>
          <cell r="B3668" t="str">
            <v>שע'תיגבור הייטק היי</v>
          </cell>
          <cell r="C3668">
            <v>0</v>
          </cell>
          <cell r="D3668">
            <v>29541.82</v>
          </cell>
          <cell r="E3668">
            <v>0</v>
          </cell>
          <cell r="F3668">
            <v>29541.82</v>
          </cell>
          <cell r="G3668">
            <v>-29541.82</v>
          </cell>
          <cell r="H3668">
            <v>0</v>
          </cell>
          <cell r="I3668">
            <v>0</v>
          </cell>
          <cell r="J3668">
            <v>29541.82</v>
          </cell>
        </row>
        <row r="3669">
          <cell r="A3669">
            <v>1815100119</v>
          </cell>
          <cell r="B3669" t="str">
            <v>שעות תיגבור-עתידים</v>
          </cell>
          <cell r="C3669">
            <v>0</v>
          </cell>
          <cell r="D3669">
            <v>66535.33</v>
          </cell>
          <cell r="E3669">
            <v>0</v>
          </cell>
          <cell r="F3669">
            <v>66535.33</v>
          </cell>
          <cell r="G3669">
            <v>-66535.33</v>
          </cell>
          <cell r="H3669">
            <v>0</v>
          </cell>
          <cell r="I3669">
            <v>0</v>
          </cell>
          <cell r="J3669">
            <v>66535.33</v>
          </cell>
        </row>
        <row r="3670">
          <cell r="A3670">
            <v>1815100120</v>
          </cell>
          <cell r="B3670" t="str">
            <v>שעות תיגבור - ליווית חן</v>
          </cell>
          <cell r="C3670">
            <v>0</v>
          </cell>
          <cell r="D3670">
            <v>20845.27</v>
          </cell>
          <cell r="E3670">
            <v>0</v>
          </cell>
          <cell r="F3670">
            <v>20845.27</v>
          </cell>
          <cell r="G3670">
            <v>-20845.27</v>
          </cell>
          <cell r="H3670">
            <v>0</v>
          </cell>
          <cell r="I3670">
            <v>0</v>
          </cell>
          <cell r="J3670">
            <v>20845.27</v>
          </cell>
        </row>
        <row r="3671">
          <cell r="A3671">
            <v>1815100122</v>
          </cell>
          <cell r="B3671" t="str">
            <v>ביגוד</v>
          </cell>
          <cell r="C3671">
            <v>0</v>
          </cell>
          <cell r="D3671">
            <v>0</v>
          </cell>
          <cell r="E3671">
            <v>0</v>
          </cell>
          <cell r="F3671">
            <v>0</v>
          </cell>
          <cell r="G3671">
            <v>0</v>
          </cell>
          <cell r="H3671">
            <v>0</v>
          </cell>
          <cell r="I3671">
            <v>0</v>
          </cell>
          <cell r="J3671">
            <v>0</v>
          </cell>
        </row>
        <row r="3672">
          <cell r="A3672">
            <v>1815100126</v>
          </cell>
          <cell r="B3672" t="str">
            <v>דמי הבראה</v>
          </cell>
          <cell r="C3672">
            <v>0</v>
          </cell>
          <cell r="D3672">
            <v>0</v>
          </cell>
          <cell r="E3672">
            <v>0</v>
          </cell>
          <cell r="F3672">
            <v>0</v>
          </cell>
          <cell r="G3672">
            <v>0</v>
          </cell>
          <cell r="H3672">
            <v>0</v>
          </cell>
          <cell r="I3672">
            <v>0</v>
          </cell>
          <cell r="J3672">
            <v>0</v>
          </cell>
        </row>
        <row r="3673">
          <cell r="A3673">
            <v>1815100210</v>
          </cell>
          <cell r="B3673" t="str">
            <v>שעות תגבור בגרויות</v>
          </cell>
          <cell r="C3673">
            <v>733500</v>
          </cell>
          <cell r="D3673">
            <v>0</v>
          </cell>
          <cell r="E3673">
            <v>0</v>
          </cell>
          <cell r="F3673">
            <v>0</v>
          </cell>
          <cell r="G3673">
            <v>733500</v>
          </cell>
          <cell r="H3673">
            <v>0</v>
          </cell>
          <cell r="I3673">
            <v>733500</v>
          </cell>
          <cell r="J3673">
            <v>0</v>
          </cell>
        </row>
        <row r="3674">
          <cell r="A3674">
            <v>1815100211</v>
          </cell>
          <cell r="B3674" t="str">
            <v>יוזמות על יסודי</v>
          </cell>
          <cell r="C3674">
            <v>0</v>
          </cell>
          <cell r="D3674">
            <v>0</v>
          </cell>
          <cell r="E3674">
            <v>0</v>
          </cell>
          <cell r="F3674">
            <v>0</v>
          </cell>
          <cell r="G3674">
            <v>0</v>
          </cell>
          <cell r="H3674">
            <v>0</v>
          </cell>
          <cell r="I3674">
            <v>0</v>
          </cell>
          <cell r="J3674">
            <v>0</v>
          </cell>
        </row>
        <row r="3675">
          <cell r="A3675">
            <v>1815100213</v>
          </cell>
          <cell r="B3675" t="str">
            <v>השאלת ספרים חט"ב</v>
          </cell>
          <cell r="C3675">
            <v>60000</v>
          </cell>
          <cell r="D3675">
            <v>38479.440000000002</v>
          </cell>
          <cell r="E3675">
            <v>0</v>
          </cell>
          <cell r="F3675">
            <v>38479.440000000002</v>
          </cell>
          <cell r="G3675">
            <v>21520.560000000001</v>
          </cell>
          <cell r="H3675">
            <v>64.13</v>
          </cell>
          <cell r="I3675">
            <v>60000</v>
          </cell>
          <cell r="J3675">
            <v>38479.440000000002</v>
          </cell>
        </row>
        <row r="3676">
          <cell r="A3676">
            <v>1815100220</v>
          </cell>
          <cell r="B3676" t="str">
            <v>מורות חיילות</v>
          </cell>
          <cell r="C3676">
            <v>0</v>
          </cell>
          <cell r="D3676">
            <v>1.01</v>
          </cell>
          <cell r="E3676">
            <v>0</v>
          </cell>
          <cell r="F3676">
            <v>1.01</v>
          </cell>
          <cell r="G3676">
            <v>-1.01</v>
          </cell>
          <cell r="H3676">
            <v>0</v>
          </cell>
          <cell r="I3676">
            <v>0</v>
          </cell>
          <cell r="J3676">
            <v>1.01</v>
          </cell>
        </row>
        <row r="3677">
          <cell r="A3677">
            <v>1815100253</v>
          </cell>
          <cell r="B3677" t="str">
            <v>מ"מ תיכוניים</v>
          </cell>
          <cell r="C3677">
            <v>100000</v>
          </cell>
          <cell r="D3677">
            <v>29114.31</v>
          </cell>
          <cell r="E3677">
            <v>0</v>
          </cell>
          <cell r="F3677">
            <v>29114.31</v>
          </cell>
          <cell r="G3677">
            <v>70885.69</v>
          </cell>
          <cell r="H3677">
            <v>29.11</v>
          </cell>
          <cell r="I3677">
            <v>100000</v>
          </cell>
          <cell r="J3677">
            <v>29114.31</v>
          </cell>
        </row>
        <row r="3678">
          <cell r="A3678">
            <v>1815100263</v>
          </cell>
          <cell r="B3678" t="str">
            <v>אומ"ץ-מרכז</v>
          </cell>
          <cell r="C3678">
            <v>0</v>
          </cell>
          <cell r="D3678">
            <v>0</v>
          </cell>
          <cell r="E3678">
            <v>0</v>
          </cell>
          <cell r="F3678">
            <v>0</v>
          </cell>
          <cell r="G3678">
            <v>0</v>
          </cell>
          <cell r="H3678">
            <v>0</v>
          </cell>
          <cell r="I3678">
            <v>0</v>
          </cell>
          <cell r="J3678">
            <v>0</v>
          </cell>
        </row>
        <row r="3679">
          <cell r="A3679">
            <v>1815100410</v>
          </cell>
          <cell r="B3679" t="str">
            <v>שכירת אולם</v>
          </cell>
          <cell r="C3679">
            <v>4320</v>
          </cell>
          <cell r="D3679">
            <v>0</v>
          </cell>
          <cell r="E3679">
            <v>0</v>
          </cell>
          <cell r="F3679">
            <v>0</v>
          </cell>
          <cell r="G3679">
            <v>4320</v>
          </cell>
          <cell r="H3679">
            <v>0</v>
          </cell>
          <cell r="I3679">
            <v>4800</v>
          </cell>
          <cell r="J3679">
            <v>0</v>
          </cell>
        </row>
        <row r="3680">
          <cell r="A3680">
            <v>1815100411</v>
          </cell>
          <cell r="B3680" t="str">
            <v>שכירת אולם קוגל</v>
          </cell>
          <cell r="C3680">
            <v>0</v>
          </cell>
          <cell r="D3680">
            <v>0</v>
          </cell>
          <cell r="E3680">
            <v>0</v>
          </cell>
          <cell r="F3680">
            <v>0</v>
          </cell>
          <cell r="G3680">
            <v>0</v>
          </cell>
          <cell r="H3680">
            <v>0</v>
          </cell>
          <cell r="I3680">
            <v>0</v>
          </cell>
          <cell r="J3680">
            <v>0</v>
          </cell>
        </row>
        <row r="3681">
          <cell r="A3681">
            <v>1815100420</v>
          </cell>
          <cell r="B3681" t="str">
            <v>כיבוי אש</v>
          </cell>
          <cell r="C3681">
            <v>4500</v>
          </cell>
          <cell r="D3681">
            <v>0</v>
          </cell>
          <cell r="E3681">
            <v>0</v>
          </cell>
          <cell r="F3681">
            <v>0</v>
          </cell>
          <cell r="G3681">
            <v>4500</v>
          </cell>
          <cell r="H3681">
            <v>0</v>
          </cell>
          <cell r="I3681">
            <v>5000</v>
          </cell>
          <cell r="J3681">
            <v>0</v>
          </cell>
        </row>
        <row r="3682">
          <cell r="A3682">
            <v>1815100431</v>
          </cell>
          <cell r="B3682" t="str">
            <v>רזרבה לחשמל-חט"ע</v>
          </cell>
          <cell r="C3682">
            <v>45000</v>
          </cell>
          <cell r="D3682">
            <v>117970.22</v>
          </cell>
          <cell r="E3682">
            <v>0</v>
          </cell>
          <cell r="F3682">
            <v>117970.22</v>
          </cell>
          <cell r="G3682">
            <v>-72970.22</v>
          </cell>
          <cell r="H3682">
            <v>262.14999999999998</v>
          </cell>
          <cell r="I3682">
            <v>50000</v>
          </cell>
          <cell r="J3682">
            <v>117970.22</v>
          </cell>
        </row>
        <row r="3683">
          <cell r="A3683">
            <v>1815100432</v>
          </cell>
          <cell r="B3683" t="str">
            <v>רזרבה למים-חט"ע</v>
          </cell>
          <cell r="C3683">
            <v>45000</v>
          </cell>
          <cell r="D3683">
            <v>15795.15</v>
          </cell>
          <cell r="E3683">
            <v>0</v>
          </cell>
          <cell r="F3683">
            <v>15795.15</v>
          </cell>
          <cell r="G3683">
            <v>29204.85</v>
          </cell>
          <cell r="H3683">
            <v>35.1</v>
          </cell>
          <cell r="I3683">
            <v>50000</v>
          </cell>
          <cell r="J3683">
            <v>15795.15</v>
          </cell>
        </row>
        <row r="3684">
          <cell r="A3684">
            <v>1815100438</v>
          </cell>
          <cell r="B3684" t="str">
            <v>אחזקת  מעבדות</v>
          </cell>
          <cell r="C3684">
            <v>0</v>
          </cell>
          <cell r="D3684">
            <v>0</v>
          </cell>
          <cell r="E3684">
            <v>0</v>
          </cell>
          <cell r="F3684">
            <v>0</v>
          </cell>
          <cell r="G3684">
            <v>0</v>
          </cell>
          <cell r="H3684">
            <v>0</v>
          </cell>
          <cell r="I3684">
            <v>0</v>
          </cell>
          <cell r="J3684">
            <v>0</v>
          </cell>
        </row>
        <row r="3685">
          <cell r="A3685">
            <v>1815100441</v>
          </cell>
          <cell r="B3685" t="str">
            <v>ביטוח אורט</v>
          </cell>
          <cell r="C3685">
            <v>0</v>
          </cell>
          <cell r="D3685">
            <v>0</v>
          </cell>
          <cell r="E3685">
            <v>0</v>
          </cell>
          <cell r="F3685">
            <v>0</v>
          </cell>
          <cell r="G3685">
            <v>0</v>
          </cell>
          <cell r="H3685">
            <v>0</v>
          </cell>
          <cell r="I3685">
            <v>0</v>
          </cell>
          <cell r="J3685">
            <v>0</v>
          </cell>
        </row>
        <row r="3686">
          <cell r="A3686">
            <v>1815100471</v>
          </cell>
          <cell r="B3686" t="str">
            <v>מכשירי כתיבה</v>
          </cell>
          <cell r="C3686">
            <v>0</v>
          </cell>
          <cell r="D3686">
            <v>0</v>
          </cell>
          <cell r="E3686">
            <v>0</v>
          </cell>
          <cell r="F3686">
            <v>0</v>
          </cell>
          <cell r="G3686">
            <v>0</v>
          </cell>
          <cell r="H3686">
            <v>0</v>
          </cell>
          <cell r="I3686">
            <v>0</v>
          </cell>
          <cell r="J3686">
            <v>0</v>
          </cell>
        </row>
        <row r="3687">
          <cell r="A3687">
            <v>1815100521</v>
          </cell>
          <cell r="B3687" t="str">
            <v>השתלמויות</v>
          </cell>
          <cell r="C3687">
            <v>8100</v>
          </cell>
          <cell r="D3687">
            <v>0</v>
          </cell>
          <cell r="E3687">
            <v>0</v>
          </cell>
          <cell r="F3687">
            <v>0</v>
          </cell>
          <cell r="G3687">
            <v>8100</v>
          </cell>
          <cell r="H3687">
            <v>0</v>
          </cell>
          <cell r="I3687">
            <v>9000</v>
          </cell>
          <cell r="J3687">
            <v>0</v>
          </cell>
        </row>
        <row r="3688">
          <cell r="A3688">
            <v>1815100550</v>
          </cell>
          <cell r="B3688" t="str">
            <v>פירסומים</v>
          </cell>
          <cell r="C3688">
            <v>17100</v>
          </cell>
          <cell r="D3688">
            <v>1234</v>
          </cell>
          <cell r="E3688">
            <v>1235</v>
          </cell>
          <cell r="F3688">
            <v>2469</v>
          </cell>
          <cell r="G3688">
            <v>14631</v>
          </cell>
          <cell r="H3688">
            <v>14.43</v>
          </cell>
          <cell r="I3688">
            <v>19000</v>
          </cell>
          <cell r="J3688">
            <v>1234</v>
          </cell>
        </row>
        <row r="3689">
          <cell r="A3689">
            <v>1815100562</v>
          </cell>
          <cell r="B3689" t="str">
            <v>הדפסות</v>
          </cell>
          <cell r="C3689">
            <v>21420</v>
          </cell>
          <cell r="D3689">
            <v>0</v>
          </cell>
          <cell r="E3689">
            <v>0</v>
          </cell>
          <cell r="F3689">
            <v>0</v>
          </cell>
          <cell r="G3689">
            <v>21420</v>
          </cell>
          <cell r="H3689">
            <v>0</v>
          </cell>
          <cell r="I3689">
            <v>23800</v>
          </cell>
          <cell r="J3689">
            <v>0</v>
          </cell>
        </row>
        <row r="3690">
          <cell r="A3690">
            <v>1815100710</v>
          </cell>
          <cell r="B3690" t="str">
            <v>הובלות והסעות</v>
          </cell>
          <cell r="C3690">
            <v>0</v>
          </cell>
          <cell r="D3690">
            <v>0</v>
          </cell>
          <cell r="E3690">
            <v>0</v>
          </cell>
          <cell r="F3690">
            <v>0</v>
          </cell>
          <cell r="G3690">
            <v>0</v>
          </cell>
          <cell r="H3690">
            <v>0</v>
          </cell>
          <cell r="I3690">
            <v>0</v>
          </cell>
          <cell r="J3690">
            <v>0</v>
          </cell>
        </row>
        <row r="3691">
          <cell r="A3691">
            <v>1815100711</v>
          </cell>
          <cell r="B3691" t="str">
            <v>הסעת מחויבות אישית</v>
          </cell>
          <cell r="C3691">
            <v>0</v>
          </cell>
          <cell r="D3691">
            <v>0</v>
          </cell>
          <cell r="E3691">
            <v>0</v>
          </cell>
          <cell r="F3691">
            <v>0</v>
          </cell>
          <cell r="G3691">
            <v>0</v>
          </cell>
          <cell r="H3691">
            <v>0</v>
          </cell>
          <cell r="I3691">
            <v>0</v>
          </cell>
          <cell r="J3691">
            <v>0</v>
          </cell>
        </row>
        <row r="3692">
          <cell r="A3692">
            <v>1815100723</v>
          </cell>
          <cell r="B3692" t="str">
            <v>הוצאות מיוחדות</v>
          </cell>
          <cell r="C3692">
            <v>9000</v>
          </cell>
          <cell r="D3692">
            <v>0</v>
          </cell>
          <cell r="E3692">
            <v>0</v>
          </cell>
          <cell r="F3692">
            <v>0</v>
          </cell>
          <cell r="G3692">
            <v>9000</v>
          </cell>
          <cell r="H3692">
            <v>0</v>
          </cell>
          <cell r="I3692">
            <v>10000</v>
          </cell>
          <cell r="J3692">
            <v>0</v>
          </cell>
        </row>
        <row r="3693">
          <cell r="A3693">
            <v>1815100751</v>
          </cell>
          <cell r="B3693" t="str">
            <v>עב' קבלניות מענה</v>
          </cell>
          <cell r="C3693">
            <v>0</v>
          </cell>
          <cell r="D3693">
            <v>0</v>
          </cell>
          <cell r="E3693">
            <v>0</v>
          </cell>
          <cell r="F3693">
            <v>0</v>
          </cell>
          <cell r="G3693">
            <v>0</v>
          </cell>
          <cell r="H3693">
            <v>0</v>
          </cell>
          <cell r="I3693">
            <v>0</v>
          </cell>
          <cell r="J3693">
            <v>0</v>
          </cell>
        </row>
        <row r="3694">
          <cell r="A3694">
            <v>1815100753</v>
          </cell>
          <cell r="B3694" t="str">
            <v>מ"מ תיכוניים</v>
          </cell>
          <cell r="C3694">
            <v>28500</v>
          </cell>
          <cell r="D3694">
            <v>75255</v>
          </cell>
          <cell r="E3694">
            <v>0</v>
          </cell>
          <cell r="F3694">
            <v>75255</v>
          </cell>
          <cell r="G3694">
            <v>-46755</v>
          </cell>
          <cell r="H3694">
            <v>264.05</v>
          </cell>
          <cell r="I3694">
            <v>28500</v>
          </cell>
          <cell r="J3694">
            <v>75255</v>
          </cell>
        </row>
        <row r="3695">
          <cell r="A3695">
            <v>1815100759</v>
          </cell>
          <cell r="B3695" t="str">
            <v>מ"מ סייעות</v>
          </cell>
          <cell r="C3695">
            <v>0</v>
          </cell>
          <cell r="D3695">
            <v>0</v>
          </cell>
          <cell r="E3695">
            <v>0</v>
          </cell>
          <cell r="F3695">
            <v>0</v>
          </cell>
          <cell r="G3695">
            <v>0</v>
          </cell>
          <cell r="H3695">
            <v>0</v>
          </cell>
          <cell r="I3695">
            <v>0</v>
          </cell>
          <cell r="J3695">
            <v>0</v>
          </cell>
        </row>
        <row r="3696">
          <cell r="A3696">
            <v>1815100763</v>
          </cell>
          <cell r="B3696" t="str">
            <v>שכר על-יסודי מרפ"ד</v>
          </cell>
          <cell r="C3696">
            <v>0</v>
          </cell>
          <cell r="D3696">
            <v>0</v>
          </cell>
          <cell r="E3696">
            <v>0</v>
          </cell>
          <cell r="F3696">
            <v>0</v>
          </cell>
          <cell r="G3696">
            <v>0</v>
          </cell>
          <cell r="H3696">
            <v>0</v>
          </cell>
          <cell r="I3696">
            <v>0</v>
          </cell>
          <cell r="J3696">
            <v>0</v>
          </cell>
        </row>
        <row r="3697">
          <cell r="A3697">
            <v>1815100764</v>
          </cell>
          <cell r="B3697" t="str">
            <v>פרוייקט בגרות 2001</v>
          </cell>
          <cell r="C3697">
            <v>0</v>
          </cell>
          <cell r="D3697">
            <v>0</v>
          </cell>
          <cell r="E3697">
            <v>0</v>
          </cell>
          <cell r="F3697">
            <v>0</v>
          </cell>
          <cell r="G3697">
            <v>0</v>
          </cell>
          <cell r="H3697">
            <v>0</v>
          </cell>
          <cell r="I3697">
            <v>0</v>
          </cell>
          <cell r="J3697">
            <v>0</v>
          </cell>
        </row>
        <row r="3698">
          <cell r="A3698">
            <v>1815100780</v>
          </cell>
          <cell r="B3698" t="str">
            <v>חוגי טכנולוגיה-משרד המדע</v>
          </cell>
          <cell r="C3698">
            <v>0</v>
          </cell>
          <cell r="D3698">
            <v>0</v>
          </cell>
          <cell r="E3698">
            <v>0</v>
          </cell>
          <cell r="F3698">
            <v>0</v>
          </cell>
          <cell r="G3698">
            <v>0</v>
          </cell>
          <cell r="H3698">
            <v>0</v>
          </cell>
          <cell r="I3698">
            <v>0</v>
          </cell>
          <cell r="J3698">
            <v>0</v>
          </cell>
        </row>
        <row r="3699">
          <cell r="A3699">
            <v>1815100781</v>
          </cell>
          <cell r="B3699" t="str">
            <v>שביתה-הכנ' משה"ח</v>
          </cell>
          <cell r="C3699">
            <v>0</v>
          </cell>
          <cell r="D3699">
            <v>0</v>
          </cell>
          <cell r="E3699">
            <v>0</v>
          </cell>
          <cell r="F3699">
            <v>0</v>
          </cell>
          <cell r="G3699">
            <v>0</v>
          </cell>
          <cell r="H3699">
            <v>0</v>
          </cell>
          <cell r="I3699">
            <v>0</v>
          </cell>
          <cell r="J3699">
            <v>0</v>
          </cell>
        </row>
        <row r="3700">
          <cell r="A3700">
            <v>1815100782</v>
          </cell>
          <cell r="B3700" t="str">
            <v>השת'בג'מוס' חוץ</v>
          </cell>
          <cell r="C3700">
            <v>550000</v>
          </cell>
          <cell r="D3700">
            <v>552020.94999999995</v>
          </cell>
          <cell r="E3700">
            <v>0</v>
          </cell>
          <cell r="F3700">
            <v>552020.94999999995</v>
          </cell>
          <cell r="G3700">
            <v>-2020.95</v>
          </cell>
          <cell r="H3700">
            <v>100.36</v>
          </cell>
          <cell r="I3700">
            <v>550000</v>
          </cell>
          <cell r="J3700">
            <v>552020.94999999995</v>
          </cell>
        </row>
        <row r="3701">
          <cell r="A3701">
            <v>1815100783</v>
          </cell>
          <cell r="B3701" t="str">
            <v>מהות תשע"ב</v>
          </cell>
          <cell r="C3701">
            <v>0</v>
          </cell>
          <cell r="D3701">
            <v>0</v>
          </cell>
          <cell r="E3701">
            <v>0</v>
          </cell>
          <cell r="F3701">
            <v>0</v>
          </cell>
          <cell r="G3701">
            <v>0</v>
          </cell>
          <cell r="H3701">
            <v>0</v>
          </cell>
          <cell r="I3701">
            <v>0</v>
          </cell>
          <cell r="J3701">
            <v>0</v>
          </cell>
        </row>
        <row r="3702">
          <cell r="A3702">
            <v>1815100784</v>
          </cell>
          <cell r="B3702" t="str">
            <v>השתלמויות מורים</v>
          </cell>
          <cell r="C3702">
            <v>0</v>
          </cell>
          <cell r="D3702">
            <v>0</v>
          </cell>
          <cell r="E3702">
            <v>0</v>
          </cell>
          <cell r="F3702">
            <v>0</v>
          </cell>
          <cell r="G3702">
            <v>0</v>
          </cell>
          <cell r="H3702">
            <v>0</v>
          </cell>
          <cell r="I3702">
            <v>0</v>
          </cell>
          <cell r="J3702">
            <v>0</v>
          </cell>
        </row>
        <row r="3703">
          <cell r="A3703">
            <v>1815100785</v>
          </cell>
          <cell r="B3703" t="str">
            <v>דירת חיילים</v>
          </cell>
          <cell r="C3703">
            <v>0</v>
          </cell>
          <cell r="D3703">
            <v>0</v>
          </cell>
          <cell r="E3703">
            <v>0</v>
          </cell>
          <cell r="F3703">
            <v>0</v>
          </cell>
          <cell r="G3703">
            <v>0</v>
          </cell>
          <cell r="H3703">
            <v>0</v>
          </cell>
          <cell r="I3703">
            <v>0</v>
          </cell>
          <cell r="J3703">
            <v>0</v>
          </cell>
        </row>
        <row r="3704">
          <cell r="A3704">
            <v>1815100786</v>
          </cell>
          <cell r="B3704" t="str">
            <v>מענק רה"ע לבגרויות</v>
          </cell>
          <cell r="C3704">
            <v>102600</v>
          </cell>
          <cell r="D3704">
            <v>135000</v>
          </cell>
          <cell r="E3704">
            <v>0</v>
          </cell>
          <cell r="F3704">
            <v>135000</v>
          </cell>
          <cell r="G3704">
            <v>-32400</v>
          </cell>
          <cell r="H3704">
            <v>131.57</v>
          </cell>
          <cell r="I3704">
            <v>114000</v>
          </cell>
          <cell r="J3704">
            <v>135000</v>
          </cell>
        </row>
        <row r="3705">
          <cell r="A3705">
            <v>1815100787</v>
          </cell>
          <cell r="B3705" t="str">
            <v>פרוייקטים עי"ס</v>
          </cell>
          <cell r="C3705">
            <v>0</v>
          </cell>
          <cell r="D3705">
            <v>0</v>
          </cell>
          <cell r="E3705">
            <v>0</v>
          </cell>
          <cell r="F3705">
            <v>0</v>
          </cell>
          <cell r="G3705">
            <v>0</v>
          </cell>
          <cell r="H3705">
            <v>0</v>
          </cell>
          <cell r="I3705">
            <v>0</v>
          </cell>
          <cell r="J3705">
            <v>0</v>
          </cell>
        </row>
        <row r="3706">
          <cell r="A3706">
            <v>1815100788</v>
          </cell>
          <cell r="B3706" t="str">
            <v>פרוייקטים מערכתיים</v>
          </cell>
          <cell r="C3706">
            <v>651700</v>
          </cell>
          <cell r="D3706">
            <v>551442.07999999996</v>
          </cell>
          <cell r="E3706">
            <v>0</v>
          </cell>
          <cell r="F3706">
            <v>551442.07999999996</v>
          </cell>
          <cell r="G3706">
            <v>100257.92</v>
          </cell>
          <cell r="H3706">
            <v>84.61</v>
          </cell>
          <cell r="I3706">
            <v>651700</v>
          </cell>
          <cell r="J3706">
            <v>551442.07999999996</v>
          </cell>
        </row>
        <row r="3707">
          <cell r="A3707">
            <v>1815100789</v>
          </cell>
          <cell r="B3707" t="str">
            <v>פרוייקט החלל - עתידים</v>
          </cell>
          <cell r="C3707">
            <v>0</v>
          </cell>
          <cell r="D3707">
            <v>0</v>
          </cell>
          <cell r="E3707">
            <v>0</v>
          </cell>
          <cell r="F3707">
            <v>0</v>
          </cell>
          <cell r="G3707">
            <v>0</v>
          </cell>
          <cell r="H3707">
            <v>0</v>
          </cell>
          <cell r="I3707">
            <v>0</v>
          </cell>
          <cell r="J3707">
            <v>0</v>
          </cell>
        </row>
        <row r="3708">
          <cell r="A3708">
            <v>1815100790</v>
          </cell>
          <cell r="B3708" t="str">
            <v>השתת' ע"ח בגרויות</v>
          </cell>
          <cell r="C3708">
            <v>0</v>
          </cell>
          <cell r="D3708">
            <v>0</v>
          </cell>
          <cell r="E3708">
            <v>0</v>
          </cell>
          <cell r="F3708">
            <v>0</v>
          </cell>
          <cell r="G3708">
            <v>0</v>
          </cell>
          <cell r="H3708">
            <v>0</v>
          </cell>
          <cell r="I3708">
            <v>0</v>
          </cell>
          <cell r="J3708">
            <v>0</v>
          </cell>
        </row>
        <row r="3709">
          <cell r="A3709">
            <v>1815100791</v>
          </cell>
          <cell r="B3709" t="str">
            <v>קשישים-שוויון חברתי</v>
          </cell>
          <cell r="C3709">
            <v>0</v>
          </cell>
          <cell r="D3709">
            <v>0</v>
          </cell>
          <cell r="E3709">
            <v>0</v>
          </cell>
          <cell r="F3709">
            <v>0</v>
          </cell>
          <cell r="G3709">
            <v>0</v>
          </cell>
          <cell r="H3709">
            <v>0</v>
          </cell>
          <cell r="I3709">
            <v>0</v>
          </cell>
          <cell r="J3709">
            <v>0</v>
          </cell>
        </row>
        <row r="3710">
          <cell r="A3710">
            <v>1815100812</v>
          </cell>
          <cell r="B3710" t="str">
            <v>השתת' לבי"ס אורט</v>
          </cell>
          <cell r="C3710">
            <v>0</v>
          </cell>
          <cell r="D3710">
            <v>0</v>
          </cell>
          <cell r="E3710">
            <v>0</v>
          </cell>
          <cell r="F3710">
            <v>0</v>
          </cell>
          <cell r="G3710">
            <v>0</v>
          </cell>
          <cell r="H3710">
            <v>0</v>
          </cell>
          <cell r="I3710">
            <v>0</v>
          </cell>
          <cell r="J3710">
            <v>0</v>
          </cell>
        </row>
        <row r="3711">
          <cell r="A3711">
            <v>1815100813</v>
          </cell>
          <cell r="B3711" t="str">
            <v>אחז' מע' טכנולוגיה</v>
          </cell>
          <cell r="C3711">
            <v>0</v>
          </cell>
          <cell r="D3711">
            <v>0</v>
          </cell>
          <cell r="E3711">
            <v>0</v>
          </cell>
          <cell r="F3711">
            <v>0</v>
          </cell>
          <cell r="G3711">
            <v>0</v>
          </cell>
          <cell r="H3711">
            <v>0</v>
          </cell>
          <cell r="I3711">
            <v>0</v>
          </cell>
          <cell r="J3711">
            <v>0</v>
          </cell>
        </row>
        <row r="3712">
          <cell r="A3712">
            <v>1815100814</v>
          </cell>
          <cell r="B3712" t="str">
            <v>השת' המכללה למינהל</v>
          </cell>
          <cell r="C3712">
            <v>0</v>
          </cell>
          <cell r="D3712">
            <v>0</v>
          </cell>
          <cell r="E3712">
            <v>0</v>
          </cell>
          <cell r="F3712">
            <v>0</v>
          </cell>
          <cell r="G3712">
            <v>0</v>
          </cell>
          <cell r="H3712">
            <v>0</v>
          </cell>
          <cell r="I3712">
            <v>0</v>
          </cell>
          <cell r="J3712">
            <v>0</v>
          </cell>
        </row>
        <row r="3713">
          <cell r="A3713">
            <v>1815100815</v>
          </cell>
          <cell r="B3713" t="str">
            <v>השתת' שעות  נעמ"ת</v>
          </cell>
          <cell r="C3713">
            <v>0</v>
          </cell>
          <cell r="D3713">
            <v>0</v>
          </cell>
          <cell r="E3713">
            <v>0</v>
          </cell>
          <cell r="F3713">
            <v>0</v>
          </cell>
          <cell r="G3713">
            <v>0</v>
          </cell>
          <cell r="H3713">
            <v>0</v>
          </cell>
          <cell r="I3713">
            <v>0</v>
          </cell>
          <cell r="J3713">
            <v>0</v>
          </cell>
        </row>
        <row r="3714">
          <cell r="A3714">
            <v>1815100817</v>
          </cell>
          <cell r="B3714" t="str">
            <v>השתת' שעות  מלט"ב</v>
          </cell>
          <cell r="C3714">
            <v>0</v>
          </cell>
          <cell r="D3714">
            <v>0</v>
          </cell>
          <cell r="E3714">
            <v>0</v>
          </cell>
          <cell r="F3714">
            <v>0</v>
          </cell>
          <cell r="G3714">
            <v>0</v>
          </cell>
          <cell r="H3714">
            <v>0</v>
          </cell>
          <cell r="I3714">
            <v>0</v>
          </cell>
          <cell r="J3714">
            <v>0</v>
          </cell>
        </row>
        <row r="3715">
          <cell r="A3715">
            <v>1815100818</v>
          </cell>
          <cell r="B3715" t="str">
            <v>השת' שעות מקוה-ישר</v>
          </cell>
          <cell r="C3715">
            <v>0</v>
          </cell>
          <cell r="D3715">
            <v>0</v>
          </cell>
          <cell r="E3715">
            <v>0</v>
          </cell>
          <cell r="F3715">
            <v>0</v>
          </cell>
          <cell r="G3715">
            <v>0</v>
          </cell>
          <cell r="H3715">
            <v>0</v>
          </cell>
          <cell r="I3715">
            <v>0</v>
          </cell>
          <cell r="J3715">
            <v>0</v>
          </cell>
        </row>
        <row r="3716">
          <cell r="A3716">
            <v>1815100930</v>
          </cell>
          <cell r="B3716" t="str">
            <v>צ' חד-פעמי(מזוזות)</v>
          </cell>
          <cell r="C3716">
            <v>0</v>
          </cell>
          <cell r="D3716">
            <v>0</v>
          </cell>
          <cell r="E3716">
            <v>0</v>
          </cell>
          <cell r="F3716">
            <v>0</v>
          </cell>
          <cell r="G3716">
            <v>0</v>
          </cell>
          <cell r="H3716">
            <v>0</v>
          </cell>
          <cell r="I3716">
            <v>0</v>
          </cell>
          <cell r="J3716">
            <v>0</v>
          </cell>
        </row>
        <row r="3717">
          <cell r="A3717">
            <v>1815100960</v>
          </cell>
          <cell r="B3717" t="str">
            <v>פרויקטים בהשתתפות משרד החינוך</v>
          </cell>
          <cell r="C3717">
            <v>342000</v>
          </cell>
          <cell r="D3717">
            <v>57677</v>
          </cell>
          <cell r="E3717">
            <v>0</v>
          </cell>
          <cell r="F3717">
            <v>57677</v>
          </cell>
          <cell r="G3717">
            <v>284323</v>
          </cell>
          <cell r="H3717">
            <v>16.86</v>
          </cell>
          <cell r="I3717">
            <v>380000</v>
          </cell>
          <cell r="J3717">
            <v>57677</v>
          </cell>
        </row>
        <row r="3718">
          <cell r="A3718">
            <v>1815100961</v>
          </cell>
          <cell r="B3718" t="str">
            <v>רז' לשעות תיגבור</v>
          </cell>
          <cell r="C3718">
            <v>1170000</v>
          </cell>
          <cell r="D3718">
            <v>0</v>
          </cell>
          <cell r="E3718">
            <v>0</v>
          </cell>
          <cell r="F3718">
            <v>0</v>
          </cell>
          <cell r="G3718">
            <v>1170000</v>
          </cell>
          <cell r="H3718">
            <v>0</v>
          </cell>
          <cell r="I3718">
            <v>1300000</v>
          </cell>
          <cell r="J3718">
            <v>0</v>
          </cell>
        </row>
        <row r="3719">
          <cell r="A3719">
            <v>1815100962</v>
          </cell>
          <cell r="B3719" t="str">
            <v>רזרבה לפעולות ולרכישות</v>
          </cell>
          <cell r="C3719">
            <v>0</v>
          </cell>
          <cell r="D3719">
            <v>0</v>
          </cell>
          <cell r="E3719">
            <v>0</v>
          </cell>
          <cell r="F3719">
            <v>0</v>
          </cell>
          <cell r="G3719">
            <v>0</v>
          </cell>
          <cell r="H3719">
            <v>0</v>
          </cell>
          <cell r="I3719">
            <v>0</v>
          </cell>
          <cell r="J3719">
            <v>0</v>
          </cell>
        </row>
        <row r="3720">
          <cell r="A3720">
            <v>1815100980</v>
          </cell>
          <cell r="B3720" t="str">
            <v>בית להיות - מרכז השואה</v>
          </cell>
          <cell r="C3720">
            <v>293400</v>
          </cell>
          <cell r="D3720">
            <v>293400</v>
          </cell>
          <cell r="E3720">
            <v>0</v>
          </cell>
          <cell r="F3720">
            <v>293400</v>
          </cell>
          <cell r="G3720">
            <v>0</v>
          </cell>
          <cell r="H3720">
            <v>100</v>
          </cell>
          <cell r="I3720">
            <v>293400</v>
          </cell>
          <cell r="J3720">
            <v>293400</v>
          </cell>
        </row>
        <row r="3721">
          <cell r="A3721">
            <v>1815100981</v>
          </cell>
          <cell r="B3721" t="str">
            <v>פעילות לחיילים</v>
          </cell>
          <cell r="C3721">
            <v>90300</v>
          </cell>
          <cell r="D3721">
            <v>87121</v>
          </cell>
          <cell r="E3721">
            <v>2223</v>
          </cell>
          <cell r="F3721">
            <v>89344</v>
          </cell>
          <cell r="G3721">
            <v>956</v>
          </cell>
          <cell r="H3721">
            <v>98.94</v>
          </cell>
          <cell r="I3721">
            <v>90300</v>
          </cell>
          <cell r="J3721">
            <v>87121</v>
          </cell>
        </row>
        <row r="3722">
          <cell r="A3722">
            <v>1815100982</v>
          </cell>
          <cell r="B3722" t="str">
            <v>משלחות בתי - ספר</v>
          </cell>
          <cell r="C3722">
            <v>107190</v>
          </cell>
          <cell r="D3722">
            <v>50000</v>
          </cell>
          <cell r="E3722">
            <v>0</v>
          </cell>
          <cell r="F3722">
            <v>50000</v>
          </cell>
          <cell r="G3722">
            <v>57190</v>
          </cell>
          <cell r="H3722">
            <v>46.64</v>
          </cell>
          <cell r="I3722">
            <v>119100</v>
          </cell>
          <cell r="J3722">
            <v>50000</v>
          </cell>
        </row>
        <row r="3723">
          <cell r="A3723">
            <v>1815100983</v>
          </cell>
          <cell r="B3723" t="str">
            <v>הכשרת מזכירות</v>
          </cell>
          <cell r="C3723">
            <v>9720</v>
          </cell>
          <cell r="D3723">
            <v>0</v>
          </cell>
          <cell r="E3723">
            <v>0</v>
          </cell>
          <cell r="F3723">
            <v>0</v>
          </cell>
          <cell r="G3723">
            <v>9720</v>
          </cell>
          <cell r="H3723">
            <v>0</v>
          </cell>
          <cell r="I3723">
            <v>10800</v>
          </cell>
          <cell r="J3723">
            <v>0</v>
          </cell>
        </row>
        <row r="3724">
          <cell r="A3724">
            <v>1815100988</v>
          </cell>
          <cell r="B3724" t="str">
            <v>הכנה  לצה"ל</v>
          </cell>
          <cell r="C3724">
            <v>0</v>
          </cell>
          <cell r="D3724">
            <v>0</v>
          </cell>
          <cell r="E3724">
            <v>0</v>
          </cell>
          <cell r="F3724">
            <v>0</v>
          </cell>
          <cell r="G3724">
            <v>0</v>
          </cell>
          <cell r="H3724">
            <v>0</v>
          </cell>
          <cell r="I3724">
            <v>0</v>
          </cell>
          <cell r="J3724">
            <v>0</v>
          </cell>
        </row>
        <row r="3725">
          <cell r="A3725">
            <v>1815110118</v>
          </cell>
          <cell r="B3725" t="str">
            <v>אומ"ץ - מורים</v>
          </cell>
          <cell r="C3725">
            <v>0</v>
          </cell>
          <cell r="D3725">
            <v>0</v>
          </cell>
          <cell r="E3725">
            <v>0</v>
          </cell>
          <cell r="F3725">
            <v>0</v>
          </cell>
          <cell r="G3725">
            <v>0</v>
          </cell>
          <cell r="H3725">
            <v>0</v>
          </cell>
          <cell r="I3725">
            <v>0</v>
          </cell>
          <cell r="J3725">
            <v>0</v>
          </cell>
        </row>
        <row r="3726">
          <cell r="A3726">
            <v>1815110211</v>
          </cell>
          <cell r="B3726" t="str">
            <v>מענה</v>
          </cell>
          <cell r="C3726">
            <v>0</v>
          </cell>
          <cell r="D3726">
            <v>60.61</v>
          </cell>
          <cell r="E3726">
            <v>0</v>
          </cell>
          <cell r="F3726">
            <v>60.61</v>
          </cell>
          <cell r="G3726">
            <v>-60.61</v>
          </cell>
          <cell r="H3726">
            <v>0</v>
          </cell>
          <cell r="I3726">
            <v>0</v>
          </cell>
          <cell r="J3726">
            <v>60.61</v>
          </cell>
        </row>
        <row r="3727">
          <cell r="A3727">
            <v>1815110212</v>
          </cell>
          <cell r="B3727" t="str">
            <v>יזמים צעירים</v>
          </cell>
          <cell r="C3727">
            <v>0</v>
          </cell>
          <cell r="D3727">
            <v>0</v>
          </cell>
          <cell r="E3727">
            <v>0</v>
          </cell>
          <cell r="F3727">
            <v>0</v>
          </cell>
          <cell r="G3727">
            <v>0</v>
          </cell>
          <cell r="H3727">
            <v>0</v>
          </cell>
          <cell r="I3727">
            <v>0</v>
          </cell>
          <cell r="J3727">
            <v>0</v>
          </cell>
        </row>
        <row r="3728">
          <cell r="A3728">
            <v>1815110213</v>
          </cell>
          <cell r="B3728" t="str">
            <v>אומ"ץ - מדריכים</v>
          </cell>
          <cell r="C3728">
            <v>100000</v>
          </cell>
          <cell r="D3728">
            <v>31629.439999999999</v>
          </cell>
          <cell r="E3728">
            <v>0</v>
          </cell>
          <cell r="F3728">
            <v>31629.439999999999</v>
          </cell>
          <cell r="G3728">
            <v>68370.559999999998</v>
          </cell>
          <cell r="H3728">
            <v>31.62</v>
          </cell>
          <cell r="I3728">
            <v>100000</v>
          </cell>
          <cell r="J3728">
            <v>31629.439999999999</v>
          </cell>
        </row>
        <row r="3729">
          <cell r="A3729">
            <v>1815110214</v>
          </cell>
          <cell r="B3729" t="str">
            <v>מהות</v>
          </cell>
          <cell r="C3729">
            <v>0</v>
          </cell>
          <cell r="D3729">
            <v>0</v>
          </cell>
          <cell r="E3729">
            <v>0</v>
          </cell>
          <cell r="F3729">
            <v>0</v>
          </cell>
          <cell r="G3729">
            <v>0</v>
          </cell>
          <cell r="H3729">
            <v>0</v>
          </cell>
          <cell r="I3729">
            <v>0</v>
          </cell>
          <cell r="J3729">
            <v>0</v>
          </cell>
        </row>
        <row r="3730">
          <cell r="A3730">
            <v>1815110215</v>
          </cell>
          <cell r="B3730" t="str">
            <v>יעד</v>
          </cell>
          <cell r="C3730">
            <v>0</v>
          </cell>
          <cell r="D3730">
            <v>0</v>
          </cell>
          <cell r="E3730">
            <v>0</v>
          </cell>
          <cell r="F3730">
            <v>0</v>
          </cell>
          <cell r="G3730">
            <v>0</v>
          </cell>
          <cell r="H3730">
            <v>0</v>
          </cell>
          <cell r="I3730">
            <v>0</v>
          </cell>
          <cell r="J3730">
            <v>0</v>
          </cell>
        </row>
        <row r="3731">
          <cell r="A3731">
            <v>1815110216</v>
          </cell>
          <cell r="B3731" t="str">
            <v>תפ"ן</v>
          </cell>
          <cell r="C3731">
            <v>0</v>
          </cell>
          <cell r="D3731">
            <v>0</v>
          </cell>
          <cell r="E3731">
            <v>0</v>
          </cell>
          <cell r="F3731">
            <v>0</v>
          </cell>
          <cell r="G3731">
            <v>0</v>
          </cell>
          <cell r="H3731">
            <v>0</v>
          </cell>
          <cell r="I3731">
            <v>0</v>
          </cell>
          <cell r="J3731">
            <v>0</v>
          </cell>
        </row>
        <row r="3732">
          <cell r="A3732">
            <v>1815110780</v>
          </cell>
          <cell r="B3732" t="str">
            <v>פעולות - אומ"ץ</v>
          </cell>
          <cell r="C3732">
            <v>20000</v>
          </cell>
          <cell r="D3732">
            <v>0</v>
          </cell>
          <cell r="E3732">
            <v>20000</v>
          </cell>
          <cell r="F3732">
            <v>20000</v>
          </cell>
          <cell r="G3732">
            <v>0</v>
          </cell>
          <cell r="H3732">
            <v>100</v>
          </cell>
          <cell r="I3732">
            <v>20000</v>
          </cell>
          <cell r="J3732">
            <v>0</v>
          </cell>
        </row>
        <row r="3733">
          <cell r="A3733">
            <v>1815110788</v>
          </cell>
          <cell r="B3733" t="str">
            <v>פרוייקטים</v>
          </cell>
          <cell r="C3733">
            <v>0</v>
          </cell>
          <cell r="D3733">
            <v>0</v>
          </cell>
          <cell r="E3733">
            <v>0</v>
          </cell>
          <cell r="F3733">
            <v>0</v>
          </cell>
          <cell r="G3733">
            <v>0</v>
          </cell>
          <cell r="H3733">
            <v>0</v>
          </cell>
          <cell r="I3733">
            <v>0</v>
          </cell>
          <cell r="J3733">
            <v>0</v>
          </cell>
        </row>
        <row r="3734">
          <cell r="A3734">
            <v>1815120118</v>
          </cell>
          <cell r="B3734" t="str">
            <v>אומ"ץ - מורים</v>
          </cell>
          <cell r="C3734">
            <v>0</v>
          </cell>
          <cell r="D3734">
            <v>0</v>
          </cell>
          <cell r="E3734">
            <v>0</v>
          </cell>
          <cell r="F3734">
            <v>0</v>
          </cell>
          <cell r="G3734">
            <v>0</v>
          </cell>
          <cell r="H3734">
            <v>0</v>
          </cell>
          <cell r="I3734">
            <v>0</v>
          </cell>
          <cell r="J3734">
            <v>0</v>
          </cell>
        </row>
        <row r="3735">
          <cell r="A3735">
            <v>1815120211</v>
          </cell>
          <cell r="B3735" t="str">
            <v>מענה</v>
          </cell>
          <cell r="C3735">
            <v>0</v>
          </cell>
          <cell r="D3735">
            <v>76520.72</v>
          </cell>
          <cell r="E3735">
            <v>0</v>
          </cell>
          <cell r="F3735">
            <v>76520.72</v>
          </cell>
          <cell r="G3735">
            <v>-76520.72</v>
          </cell>
          <cell r="H3735">
            <v>0</v>
          </cell>
          <cell r="I3735">
            <v>0</v>
          </cell>
          <cell r="J3735">
            <v>76520.72</v>
          </cell>
        </row>
        <row r="3736">
          <cell r="A3736">
            <v>1815120212</v>
          </cell>
          <cell r="B3736" t="str">
            <v>יזמים צעירים</v>
          </cell>
          <cell r="C3736">
            <v>0</v>
          </cell>
          <cell r="D3736">
            <v>6492.61</v>
          </cell>
          <cell r="E3736">
            <v>0</v>
          </cell>
          <cell r="F3736">
            <v>6492.61</v>
          </cell>
          <cell r="G3736">
            <v>-6492.61</v>
          </cell>
          <cell r="H3736">
            <v>0</v>
          </cell>
          <cell r="I3736">
            <v>0</v>
          </cell>
          <cell r="J3736">
            <v>6492.61</v>
          </cell>
        </row>
        <row r="3737">
          <cell r="A3737">
            <v>1815120213</v>
          </cell>
          <cell r="B3737" t="str">
            <v>אומ"ץ - מדריכים</v>
          </cell>
          <cell r="C3737">
            <v>110000</v>
          </cell>
          <cell r="D3737">
            <v>0</v>
          </cell>
          <cell r="E3737">
            <v>0</v>
          </cell>
          <cell r="F3737">
            <v>0</v>
          </cell>
          <cell r="G3737">
            <v>110000</v>
          </cell>
          <cell r="H3737">
            <v>0</v>
          </cell>
          <cell r="I3737">
            <v>110000</v>
          </cell>
          <cell r="J3737">
            <v>0</v>
          </cell>
        </row>
        <row r="3738">
          <cell r="A3738">
            <v>1815120214</v>
          </cell>
          <cell r="B3738" t="str">
            <v>מהות</v>
          </cell>
          <cell r="C3738">
            <v>0</v>
          </cell>
          <cell r="D3738">
            <v>0</v>
          </cell>
          <cell r="E3738">
            <v>0</v>
          </cell>
          <cell r="F3738">
            <v>0</v>
          </cell>
          <cell r="G3738">
            <v>0</v>
          </cell>
          <cell r="H3738">
            <v>0</v>
          </cell>
          <cell r="I3738">
            <v>0</v>
          </cell>
          <cell r="J3738">
            <v>0</v>
          </cell>
        </row>
        <row r="3739">
          <cell r="A3739">
            <v>1815120215</v>
          </cell>
          <cell r="B3739" t="str">
            <v>יעד</v>
          </cell>
          <cell r="C3739">
            <v>0</v>
          </cell>
          <cell r="D3739">
            <v>0</v>
          </cell>
          <cell r="E3739">
            <v>0</v>
          </cell>
          <cell r="F3739">
            <v>0</v>
          </cell>
          <cell r="G3739">
            <v>0</v>
          </cell>
          <cell r="H3739">
            <v>0</v>
          </cell>
          <cell r="I3739">
            <v>0</v>
          </cell>
          <cell r="J3739">
            <v>0</v>
          </cell>
        </row>
        <row r="3740">
          <cell r="A3740">
            <v>1815120216</v>
          </cell>
          <cell r="B3740" t="str">
            <v>תפ"ן</v>
          </cell>
          <cell r="C3740">
            <v>0</v>
          </cell>
          <cell r="D3740">
            <v>0</v>
          </cell>
          <cell r="E3740">
            <v>0</v>
          </cell>
          <cell r="F3740">
            <v>0</v>
          </cell>
          <cell r="G3740">
            <v>0</v>
          </cell>
          <cell r="H3740">
            <v>0</v>
          </cell>
          <cell r="I3740">
            <v>0</v>
          </cell>
          <cell r="J3740">
            <v>0</v>
          </cell>
        </row>
        <row r="3741">
          <cell r="A3741">
            <v>1815120780</v>
          </cell>
          <cell r="B3741" t="str">
            <v>פעולות - אומ"ץ</v>
          </cell>
          <cell r="C3741">
            <v>18000</v>
          </cell>
          <cell r="D3741">
            <v>0</v>
          </cell>
          <cell r="E3741">
            <v>0</v>
          </cell>
          <cell r="F3741">
            <v>0</v>
          </cell>
          <cell r="G3741">
            <v>18000</v>
          </cell>
          <cell r="H3741">
            <v>0</v>
          </cell>
          <cell r="I3741">
            <v>20000</v>
          </cell>
          <cell r="J3741">
            <v>0</v>
          </cell>
        </row>
        <row r="3742">
          <cell r="A3742">
            <v>1815120788</v>
          </cell>
          <cell r="B3742" t="str">
            <v>פרוייקטים</v>
          </cell>
          <cell r="C3742">
            <v>0</v>
          </cell>
          <cell r="D3742">
            <v>0</v>
          </cell>
          <cell r="E3742">
            <v>0</v>
          </cell>
          <cell r="F3742">
            <v>0</v>
          </cell>
          <cell r="G3742">
            <v>0</v>
          </cell>
          <cell r="H3742">
            <v>0</v>
          </cell>
          <cell r="I3742">
            <v>0</v>
          </cell>
          <cell r="J3742">
            <v>0</v>
          </cell>
        </row>
        <row r="3743">
          <cell r="A3743">
            <v>1815130118</v>
          </cell>
          <cell r="B3743" t="str">
            <v>אומ"ץ - מורים</v>
          </cell>
          <cell r="C3743">
            <v>0</v>
          </cell>
          <cell r="D3743">
            <v>0</v>
          </cell>
          <cell r="E3743">
            <v>0</v>
          </cell>
          <cell r="F3743">
            <v>0</v>
          </cell>
          <cell r="G3743">
            <v>0</v>
          </cell>
          <cell r="H3743">
            <v>0</v>
          </cell>
          <cell r="I3743">
            <v>0</v>
          </cell>
          <cell r="J3743">
            <v>0</v>
          </cell>
        </row>
        <row r="3744">
          <cell r="A3744">
            <v>1815130211</v>
          </cell>
          <cell r="B3744" t="str">
            <v>מענה</v>
          </cell>
          <cell r="C3744">
            <v>0</v>
          </cell>
          <cell r="D3744">
            <v>0</v>
          </cell>
          <cell r="E3744">
            <v>0</v>
          </cell>
          <cell r="F3744">
            <v>0</v>
          </cell>
          <cell r="G3744">
            <v>0</v>
          </cell>
          <cell r="H3744">
            <v>0</v>
          </cell>
          <cell r="I3744">
            <v>0</v>
          </cell>
          <cell r="J3744">
            <v>0</v>
          </cell>
        </row>
        <row r="3745">
          <cell r="A3745">
            <v>1815130212</v>
          </cell>
          <cell r="B3745" t="str">
            <v>יזמים צעירים</v>
          </cell>
          <cell r="C3745">
            <v>0</v>
          </cell>
          <cell r="D3745">
            <v>0</v>
          </cell>
          <cell r="E3745">
            <v>0</v>
          </cell>
          <cell r="F3745">
            <v>0</v>
          </cell>
          <cell r="G3745">
            <v>0</v>
          </cell>
          <cell r="H3745">
            <v>0</v>
          </cell>
          <cell r="I3745">
            <v>0</v>
          </cell>
          <cell r="J3745">
            <v>0</v>
          </cell>
        </row>
        <row r="3746">
          <cell r="A3746">
            <v>1815130213</v>
          </cell>
          <cell r="B3746" t="str">
            <v>אומ"ץ - מדריכים</v>
          </cell>
          <cell r="C3746">
            <v>370000</v>
          </cell>
          <cell r="D3746">
            <v>223295.15</v>
          </cell>
          <cell r="E3746">
            <v>0</v>
          </cell>
          <cell r="F3746">
            <v>223295.15</v>
          </cell>
          <cell r="G3746">
            <v>146704.85</v>
          </cell>
          <cell r="H3746">
            <v>60.35</v>
          </cell>
          <cell r="I3746">
            <v>370000</v>
          </cell>
          <cell r="J3746">
            <v>223295.15</v>
          </cell>
        </row>
        <row r="3747">
          <cell r="A3747">
            <v>1815130214</v>
          </cell>
          <cell r="B3747" t="str">
            <v>מהות</v>
          </cell>
          <cell r="C3747">
            <v>0</v>
          </cell>
          <cell r="D3747">
            <v>0</v>
          </cell>
          <cell r="E3747">
            <v>0</v>
          </cell>
          <cell r="F3747">
            <v>0</v>
          </cell>
          <cell r="G3747">
            <v>0</v>
          </cell>
          <cell r="H3747">
            <v>0</v>
          </cell>
          <cell r="I3747">
            <v>0</v>
          </cell>
          <cell r="J3747">
            <v>0</v>
          </cell>
        </row>
        <row r="3748">
          <cell r="A3748">
            <v>1815130215</v>
          </cell>
          <cell r="B3748" t="str">
            <v>יעד</v>
          </cell>
          <cell r="C3748">
            <v>0</v>
          </cell>
          <cell r="D3748">
            <v>0</v>
          </cell>
          <cell r="E3748">
            <v>0</v>
          </cell>
          <cell r="F3748">
            <v>0</v>
          </cell>
          <cell r="G3748">
            <v>0</v>
          </cell>
          <cell r="H3748">
            <v>0</v>
          </cell>
          <cell r="I3748">
            <v>0</v>
          </cell>
          <cell r="J3748">
            <v>0</v>
          </cell>
        </row>
        <row r="3749">
          <cell r="A3749">
            <v>1815130216</v>
          </cell>
          <cell r="B3749" t="str">
            <v>תפ"ן</v>
          </cell>
          <cell r="C3749">
            <v>0</v>
          </cell>
          <cell r="D3749">
            <v>0</v>
          </cell>
          <cell r="E3749">
            <v>0</v>
          </cell>
          <cell r="F3749">
            <v>0</v>
          </cell>
          <cell r="G3749">
            <v>0</v>
          </cell>
          <cell r="H3749">
            <v>0</v>
          </cell>
          <cell r="I3749">
            <v>0</v>
          </cell>
          <cell r="J3749">
            <v>0</v>
          </cell>
        </row>
        <row r="3750">
          <cell r="A3750">
            <v>1815130780</v>
          </cell>
          <cell r="B3750" t="str">
            <v>פעולות - אומ"ץ</v>
          </cell>
          <cell r="C3750">
            <v>18000</v>
          </cell>
          <cell r="D3750">
            <v>0</v>
          </cell>
          <cell r="E3750">
            <v>0</v>
          </cell>
          <cell r="F3750">
            <v>0</v>
          </cell>
          <cell r="G3750">
            <v>18000</v>
          </cell>
          <cell r="H3750">
            <v>0</v>
          </cell>
          <cell r="I3750">
            <v>20000</v>
          </cell>
          <cell r="J3750">
            <v>0</v>
          </cell>
        </row>
        <row r="3751">
          <cell r="A3751">
            <v>1815130788</v>
          </cell>
          <cell r="B3751" t="str">
            <v>פרוייקטים</v>
          </cell>
          <cell r="C3751">
            <v>0</v>
          </cell>
          <cell r="D3751">
            <v>0</v>
          </cell>
          <cell r="E3751">
            <v>0</v>
          </cell>
          <cell r="F3751">
            <v>0</v>
          </cell>
          <cell r="G3751">
            <v>0</v>
          </cell>
          <cell r="H3751">
            <v>0</v>
          </cell>
          <cell r="I3751">
            <v>0</v>
          </cell>
          <cell r="J3751">
            <v>0</v>
          </cell>
        </row>
        <row r="3752">
          <cell r="A3752">
            <v>1815140118</v>
          </cell>
          <cell r="B3752" t="str">
            <v>אומ"ץ - מורים</v>
          </cell>
          <cell r="C3752">
            <v>0</v>
          </cell>
          <cell r="D3752">
            <v>0</v>
          </cell>
          <cell r="E3752">
            <v>0</v>
          </cell>
          <cell r="F3752">
            <v>0</v>
          </cell>
          <cell r="G3752">
            <v>0</v>
          </cell>
          <cell r="H3752">
            <v>0</v>
          </cell>
          <cell r="I3752">
            <v>0</v>
          </cell>
          <cell r="J3752">
            <v>0</v>
          </cell>
        </row>
        <row r="3753">
          <cell r="A3753">
            <v>1815140211</v>
          </cell>
          <cell r="B3753" t="str">
            <v>מענה</v>
          </cell>
          <cell r="C3753">
            <v>0</v>
          </cell>
          <cell r="D3753">
            <v>0</v>
          </cell>
          <cell r="E3753">
            <v>0</v>
          </cell>
          <cell r="F3753">
            <v>0</v>
          </cell>
          <cell r="G3753">
            <v>0</v>
          </cell>
          <cell r="H3753">
            <v>0</v>
          </cell>
          <cell r="I3753">
            <v>0</v>
          </cell>
          <cell r="J3753">
            <v>0</v>
          </cell>
        </row>
        <row r="3754">
          <cell r="A3754">
            <v>1815140212</v>
          </cell>
          <cell r="B3754" t="str">
            <v>יזמים צעירים</v>
          </cell>
          <cell r="C3754">
            <v>0</v>
          </cell>
          <cell r="D3754">
            <v>0</v>
          </cell>
          <cell r="E3754">
            <v>0</v>
          </cell>
          <cell r="F3754">
            <v>0</v>
          </cell>
          <cell r="G3754">
            <v>0</v>
          </cell>
          <cell r="H3754">
            <v>0</v>
          </cell>
          <cell r="I3754">
            <v>0</v>
          </cell>
          <cell r="J3754">
            <v>0</v>
          </cell>
        </row>
        <row r="3755">
          <cell r="A3755">
            <v>1815140213</v>
          </cell>
          <cell r="B3755" t="str">
            <v>אומ"ץ - מדריכים</v>
          </cell>
          <cell r="C3755">
            <v>280000</v>
          </cell>
          <cell r="D3755">
            <v>95959.67</v>
          </cell>
          <cell r="E3755">
            <v>0</v>
          </cell>
          <cell r="F3755">
            <v>95959.67</v>
          </cell>
          <cell r="G3755">
            <v>184040.33</v>
          </cell>
          <cell r="H3755">
            <v>34.270000000000003</v>
          </cell>
          <cell r="I3755">
            <v>280000</v>
          </cell>
          <cell r="J3755">
            <v>95959.67</v>
          </cell>
        </row>
        <row r="3756">
          <cell r="A3756">
            <v>1815140214</v>
          </cell>
          <cell r="B3756" t="str">
            <v>מהות</v>
          </cell>
          <cell r="C3756">
            <v>0</v>
          </cell>
          <cell r="D3756">
            <v>0</v>
          </cell>
          <cell r="E3756">
            <v>0</v>
          </cell>
          <cell r="F3756">
            <v>0</v>
          </cell>
          <cell r="G3756">
            <v>0</v>
          </cell>
          <cell r="H3756">
            <v>0</v>
          </cell>
          <cell r="I3756">
            <v>0</v>
          </cell>
          <cell r="J3756">
            <v>0</v>
          </cell>
        </row>
        <row r="3757">
          <cell r="A3757">
            <v>1815140215</v>
          </cell>
          <cell r="B3757" t="str">
            <v>יעד</v>
          </cell>
          <cell r="C3757">
            <v>0</v>
          </cell>
          <cell r="D3757">
            <v>0</v>
          </cell>
          <cell r="E3757">
            <v>0</v>
          </cell>
          <cell r="F3757">
            <v>0</v>
          </cell>
          <cell r="G3757">
            <v>0</v>
          </cell>
          <cell r="H3757">
            <v>0</v>
          </cell>
          <cell r="I3757">
            <v>0</v>
          </cell>
          <cell r="J3757">
            <v>0</v>
          </cell>
        </row>
        <row r="3758">
          <cell r="A3758">
            <v>1815140216</v>
          </cell>
          <cell r="B3758" t="str">
            <v>תפ"ן</v>
          </cell>
          <cell r="C3758">
            <v>0</v>
          </cell>
          <cell r="D3758">
            <v>0</v>
          </cell>
          <cell r="E3758">
            <v>0</v>
          </cell>
          <cell r="F3758">
            <v>0</v>
          </cell>
          <cell r="G3758">
            <v>0</v>
          </cell>
          <cell r="H3758">
            <v>0</v>
          </cell>
          <cell r="I3758">
            <v>0</v>
          </cell>
          <cell r="J3758">
            <v>0</v>
          </cell>
        </row>
        <row r="3759">
          <cell r="A3759">
            <v>1815140780</v>
          </cell>
          <cell r="B3759" t="str">
            <v>פעולות - אומ"ץ</v>
          </cell>
          <cell r="C3759">
            <v>18000</v>
          </cell>
          <cell r="D3759">
            <v>0</v>
          </cell>
          <cell r="E3759">
            <v>3973</v>
          </cell>
          <cell r="F3759">
            <v>3973</v>
          </cell>
          <cell r="G3759">
            <v>14027</v>
          </cell>
          <cell r="H3759">
            <v>22.07</v>
          </cell>
          <cell r="I3759">
            <v>20000</v>
          </cell>
          <cell r="J3759">
            <v>0</v>
          </cell>
        </row>
        <row r="3760">
          <cell r="A3760">
            <v>1815140788</v>
          </cell>
          <cell r="B3760" t="str">
            <v>פרוייקטים</v>
          </cell>
          <cell r="C3760">
            <v>0</v>
          </cell>
          <cell r="D3760">
            <v>0</v>
          </cell>
          <cell r="E3760">
            <v>0</v>
          </cell>
          <cell r="F3760">
            <v>0</v>
          </cell>
          <cell r="G3760">
            <v>0</v>
          </cell>
          <cell r="H3760">
            <v>0</v>
          </cell>
          <cell r="I3760">
            <v>0</v>
          </cell>
          <cell r="J3760">
            <v>0</v>
          </cell>
        </row>
        <row r="3761">
          <cell r="A3761">
            <v>1815150118</v>
          </cell>
          <cell r="B3761" t="str">
            <v>אומ"ץ - מורים</v>
          </cell>
          <cell r="C3761">
            <v>0</v>
          </cell>
          <cell r="D3761">
            <v>0</v>
          </cell>
          <cell r="E3761">
            <v>0</v>
          </cell>
          <cell r="F3761">
            <v>0</v>
          </cell>
          <cell r="G3761">
            <v>0</v>
          </cell>
          <cell r="H3761">
            <v>0</v>
          </cell>
          <cell r="I3761">
            <v>0</v>
          </cell>
          <cell r="J3761">
            <v>0</v>
          </cell>
        </row>
        <row r="3762">
          <cell r="A3762">
            <v>1815150211</v>
          </cell>
          <cell r="B3762" t="str">
            <v>מענה</v>
          </cell>
          <cell r="C3762">
            <v>0</v>
          </cell>
          <cell r="D3762">
            <v>0</v>
          </cell>
          <cell r="E3762">
            <v>0</v>
          </cell>
          <cell r="F3762">
            <v>0</v>
          </cell>
          <cell r="G3762">
            <v>0</v>
          </cell>
          <cell r="H3762">
            <v>0</v>
          </cell>
          <cell r="I3762">
            <v>0</v>
          </cell>
          <cell r="J3762">
            <v>0</v>
          </cell>
        </row>
        <row r="3763">
          <cell r="A3763">
            <v>1815150212</v>
          </cell>
          <cell r="B3763" t="str">
            <v>יזמים צעירים</v>
          </cell>
          <cell r="C3763">
            <v>0</v>
          </cell>
          <cell r="D3763">
            <v>0</v>
          </cell>
          <cell r="E3763">
            <v>0</v>
          </cell>
          <cell r="F3763">
            <v>0</v>
          </cell>
          <cell r="G3763">
            <v>0</v>
          </cell>
          <cell r="H3763">
            <v>0</v>
          </cell>
          <cell r="I3763">
            <v>0</v>
          </cell>
          <cell r="J3763">
            <v>0</v>
          </cell>
        </row>
        <row r="3764">
          <cell r="A3764">
            <v>1815150213</v>
          </cell>
          <cell r="B3764" t="str">
            <v>אומ"ץ - מדריכים</v>
          </cell>
          <cell r="C3764">
            <v>235000</v>
          </cell>
          <cell r="D3764">
            <v>148329.72</v>
          </cell>
          <cell r="E3764">
            <v>0</v>
          </cell>
          <cell r="F3764">
            <v>148329.72</v>
          </cell>
          <cell r="G3764">
            <v>86670.28</v>
          </cell>
          <cell r="H3764">
            <v>63.11</v>
          </cell>
          <cell r="I3764">
            <v>235000</v>
          </cell>
          <cell r="J3764">
            <v>148329.72</v>
          </cell>
        </row>
        <row r="3765">
          <cell r="A3765">
            <v>1815150214</v>
          </cell>
          <cell r="B3765" t="str">
            <v>מהות</v>
          </cell>
          <cell r="C3765">
            <v>0</v>
          </cell>
          <cell r="D3765">
            <v>0</v>
          </cell>
          <cell r="E3765">
            <v>0</v>
          </cell>
          <cell r="F3765">
            <v>0</v>
          </cell>
          <cell r="G3765">
            <v>0</v>
          </cell>
          <cell r="H3765">
            <v>0</v>
          </cell>
          <cell r="I3765">
            <v>0</v>
          </cell>
          <cell r="J3765">
            <v>0</v>
          </cell>
        </row>
        <row r="3766">
          <cell r="A3766">
            <v>1815150215</v>
          </cell>
          <cell r="B3766" t="str">
            <v>יעד</v>
          </cell>
          <cell r="C3766">
            <v>0</v>
          </cell>
          <cell r="D3766">
            <v>0</v>
          </cell>
          <cell r="E3766">
            <v>0</v>
          </cell>
          <cell r="F3766">
            <v>0</v>
          </cell>
          <cell r="G3766">
            <v>0</v>
          </cell>
          <cell r="H3766">
            <v>0</v>
          </cell>
          <cell r="I3766">
            <v>0</v>
          </cell>
          <cell r="J3766">
            <v>0</v>
          </cell>
        </row>
        <row r="3767">
          <cell r="A3767">
            <v>1815150216</v>
          </cell>
          <cell r="B3767" t="str">
            <v>תפ"ן</v>
          </cell>
          <cell r="C3767">
            <v>0</v>
          </cell>
          <cell r="D3767">
            <v>0</v>
          </cell>
          <cell r="E3767">
            <v>0</v>
          </cell>
          <cell r="F3767">
            <v>0</v>
          </cell>
          <cell r="G3767">
            <v>0</v>
          </cell>
          <cell r="H3767">
            <v>0</v>
          </cell>
          <cell r="I3767">
            <v>0</v>
          </cell>
          <cell r="J3767">
            <v>0</v>
          </cell>
        </row>
        <row r="3768">
          <cell r="A3768">
            <v>1815150780</v>
          </cell>
          <cell r="B3768" t="str">
            <v>פעולות - אומ"ץ</v>
          </cell>
          <cell r="C3768">
            <v>18000</v>
          </cell>
          <cell r="D3768">
            <v>0</v>
          </cell>
          <cell r="E3768">
            <v>0</v>
          </cell>
          <cell r="F3768">
            <v>0</v>
          </cell>
          <cell r="G3768">
            <v>18000</v>
          </cell>
          <cell r="H3768">
            <v>0</v>
          </cell>
          <cell r="I3768">
            <v>20000</v>
          </cell>
          <cell r="J3768">
            <v>0</v>
          </cell>
        </row>
        <row r="3769">
          <cell r="A3769">
            <v>1815150788</v>
          </cell>
          <cell r="B3769" t="str">
            <v>פרוייקטים</v>
          </cell>
          <cell r="C3769">
            <v>0</v>
          </cell>
          <cell r="D3769">
            <v>0</v>
          </cell>
          <cell r="E3769">
            <v>0</v>
          </cell>
          <cell r="F3769">
            <v>0</v>
          </cell>
          <cell r="G3769">
            <v>0</v>
          </cell>
          <cell r="H3769">
            <v>0</v>
          </cell>
          <cell r="I3769">
            <v>0</v>
          </cell>
          <cell r="J3769">
            <v>0</v>
          </cell>
        </row>
        <row r="3770">
          <cell r="A3770">
            <v>1815160118</v>
          </cell>
          <cell r="B3770" t="str">
            <v>אומ"ץ - מורים</v>
          </cell>
          <cell r="C3770">
            <v>0</v>
          </cell>
          <cell r="D3770">
            <v>0</v>
          </cell>
          <cell r="E3770">
            <v>0</v>
          </cell>
          <cell r="F3770">
            <v>0</v>
          </cell>
          <cell r="G3770">
            <v>0</v>
          </cell>
          <cell r="H3770">
            <v>0</v>
          </cell>
          <cell r="I3770">
            <v>0</v>
          </cell>
          <cell r="J3770">
            <v>0</v>
          </cell>
        </row>
        <row r="3771">
          <cell r="A3771">
            <v>1815160211</v>
          </cell>
          <cell r="B3771" t="str">
            <v>מענה</v>
          </cell>
          <cell r="C3771">
            <v>0</v>
          </cell>
          <cell r="D3771">
            <v>0</v>
          </cell>
          <cell r="E3771">
            <v>0</v>
          </cell>
          <cell r="F3771">
            <v>0</v>
          </cell>
          <cell r="G3771">
            <v>0</v>
          </cell>
          <cell r="H3771">
            <v>0</v>
          </cell>
          <cell r="I3771">
            <v>0</v>
          </cell>
          <cell r="J3771">
            <v>0</v>
          </cell>
        </row>
        <row r="3772">
          <cell r="A3772">
            <v>1815160212</v>
          </cell>
          <cell r="B3772" t="str">
            <v>יזמים צעירים</v>
          </cell>
          <cell r="C3772">
            <v>0</v>
          </cell>
          <cell r="D3772">
            <v>0</v>
          </cell>
          <cell r="E3772">
            <v>0</v>
          </cell>
          <cell r="F3772">
            <v>0</v>
          </cell>
          <cell r="G3772">
            <v>0</v>
          </cell>
          <cell r="H3772">
            <v>0</v>
          </cell>
          <cell r="I3772">
            <v>0</v>
          </cell>
          <cell r="J3772">
            <v>0</v>
          </cell>
        </row>
        <row r="3773">
          <cell r="A3773">
            <v>1815160213</v>
          </cell>
          <cell r="B3773" t="str">
            <v>אומ"ץ - מדריכים</v>
          </cell>
          <cell r="C3773">
            <v>190000</v>
          </cell>
          <cell r="D3773">
            <v>12027.18</v>
          </cell>
          <cell r="E3773">
            <v>0</v>
          </cell>
          <cell r="F3773">
            <v>12027.18</v>
          </cell>
          <cell r="G3773">
            <v>177972.82</v>
          </cell>
          <cell r="H3773">
            <v>6.33</v>
          </cell>
          <cell r="I3773">
            <v>190000</v>
          </cell>
          <cell r="J3773">
            <v>12027.18</v>
          </cell>
        </row>
        <row r="3774">
          <cell r="A3774">
            <v>1815160214</v>
          </cell>
          <cell r="B3774" t="str">
            <v>מהות</v>
          </cell>
          <cell r="C3774">
            <v>0</v>
          </cell>
          <cell r="D3774">
            <v>0</v>
          </cell>
          <cell r="E3774">
            <v>0</v>
          </cell>
          <cell r="F3774">
            <v>0</v>
          </cell>
          <cell r="G3774">
            <v>0</v>
          </cell>
          <cell r="H3774">
            <v>0</v>
          </cell>
          <cell r="I3774">
            <v>0</v>
          </cell>
          <cell r="J3774">
            <v>0</v>
          </cell>
        </row>
        <row r="3775">
          <cell r="A3775">
            <v>1815160215</v>
          </cell>
          <cell r="B3775" t="str">
            <v>יעד</v>
          </cell>
          <cell r="C3775">
            <v>0</v>
          </cell>
          <cell r="D3775">
            <v>0</v>
          </cell>
          <cell r="E3775">
            <v>0</v>
          </cell>
          <cell r="F3775">
            <v>0</v>
          </cell>
          <cell r="G3775">
            <v>0</v>
          </cell>
          <cell r="H3775">
            <v>0</v>
          </cell>
          <cell r="I3775">
            <v>0</v>
          </cell>
          <cell r="J3775">
            <v>0</v>
          </cell>
        </row>
        <row r="3776">
          <cell r="A3776">
            <v>1815160216</v>
          </cell>
          <cell r="B3776" t="str">
            <v>תפ"ן</v>
          </cell>
          <cell r="C3776">
            <v>0</v>
          </cell>
          <cell r="D3776">
            <v>0</v>
          </cell>
          <cell r="E3776">
            <v>0</v>
          </cell>
          <cell r="F3776">
            <v>0</v>
          </cell>
          <cell r="G3776">
            <v>0</v>
          </cell>
          <cell r="H3776">
            <v>0</v>
          </cell>
          <cell r="I3776">
            <v>0</v>
          </cell>
          <cell r="J3776">
            <v>0</v>
          </cell>
        </row>
        <row r="3777">
          <cell r="A3777">
            <v>1815160780</v>
          </cell>
          <cell r="B3777" t="str">
            <v>פעולות - אומ"ץ</v>
          </cell>
          <cell r="C3777">
            <v>20000</v>
          </cell>
          <cell r="D3777">
            <v>0</v>
          </cell>
          <cell r="E3777">
            <v>0</v>
          </cell>
          <cell r="F3777">
            <v>0</v>
          </cell>
          <cell r="G3777">
            <v>20000</v>
          </cell>
          <cell r="H3777">
            <v>0</v>
          </cell>
          <cell r="I3777">
            <v>20000</v>
          </cell>
          <cell r="J3777">
            <v>0</v>
          </cell>
        </row>
        <row r="3778">
          <cell r="A3778">
            <v>1815160788</v>
          </cell>
          <cell r="B3778" t="str">
            <v>פרוייקטים</v>
          </cell>
          <cell r="C3778">
            <v>0</v>
          </cell>
          <cell r="D3778">
            <v>0</v>
          </cell>
          <cell r="E3778">
            <v>0</v>
          </cell>
          <cell r="F3778">
            <v>0</v>
          </cell>
          <cell r="G3778">
            <v>0</v>
          </cell>
          <cell r="H3778">
            <v>0</v>
          </cell>
          <cell r="I3778">
            <v>0</v>
          </cell>
          <cell r="J3778">
            <v>0</v>
          </cell>
        </row>
        <row r="3779">
          <cell r="A3779">
            <v>1815170118</v>
          </cell>
          <cell r="B3779" t="str">
            <v>אומ"ץ - מורים</v>
          </cell>
          <cell r="C3779">
            <v>0</v>
          </cell>
          <cell r="D3779">
            <v>0</v>
          </cell>
          <cell r="E3779">
            <v>0</v>
          </cell>
          <cell r="F3779">
            <v>0</v>
          </cell>
          <cell r="G3779">
            <v>0</v>
          </cell>
          <cell r="H3779">
            <v>0</v>
          </cell>
          <cell r="I3779">
            <v>0</v>
          </cell>
          <cell r="J3779">
            <v>0</v>
          </cell>
        </row>
        <row r="3780">
          <cell r="A3780">
            <v>1815170211</v>
          </cell>
          <cell r="B3780" t="str">
            <v>מענה</v>
          </cell>
          <cell r="C3780">
            <v>0</v>
          </cell>
          <cell r="D3780">
            <v>0</v>
          </cell>
          <cell r="E3780">
            <v>0</v>
          </cell>
          <cell r="F3780">
            <v>0</v>
          </cell>
          <cell r="G3780">
            <v>0</v>
          </cell>
          <cell r="H3780">
            <v>0</v>
          </cell>
          <cell r="I3780">
            <v>0</v>
          </cell>
          <cell r="J3780">
            <v>0</v>
          </cell>
        </row>
        <row r="3781">
          <cell r="A3781">
            <v>1815170212</v>
          </cell>
          <cell r="B3781" t="str">
            <v>יזמים צעירים</v>
          </cell>
          <cell r="C3781">
            <v>0</v>
          </cell>
          <cell r="D3781">
            <v>0</v>
          </cell>
          <cell r="E3781">
            <v>0</v>
          </cell>
          <cell r="F3781">
            <v>0</v>
          </cell>
          <cell r="G3781">
            <v>0</v>
          </cell>
          <cell r="H3781">
            <v>0</v>
          </cell>
          <cell r="I3781">
            <v>0</v>
          </cell>
          <cell r="J3781">
            <v>0</v>
          </cell>
        </row>
        <row r="3782">
          <cell r="A3782">
            <v>1815170213</v>
          </cell>
          <cell r="B3782" t="str">
            <v>אומ"ץ - מדריכים</v>
          </cell>
          <cell r="C3782">
            <v>250000</v>
          </cell>
          <cell r="D3782">
            <v>183558.98</v>
          </cell>
          <cell r="E3782">
            <v>0</v>
          </cell>
          <cell r="F3782">
            <v>183558.98</v>
          </cell>
          <cell r="G3782">
            <v>66441.02</v>
          </cell>
          <cell r="H3782">
            <v>73.42</v>
          </cell>
          <cell r="I3782">
            <v>250000</v>
          </cell>
          <cell r="J3782">
            <v>183558.98</v>
          </cell>
        </row>
        <row r="3783">
          <cell r="A3783">
            <v>1815170214</v>
          </cell>
          <cell r="B3783" t="str">
            <v>מהות</v>
          </cell>
          <cell r="C3783">
            <v>0</v>
          </cell>
          <cell r="D3783">
            <v>0</v>
          </cell>
          <cell r="E3783">
            <v>0</v>
          </cell>
          <cell r="F3783">
            <v>0</v>
          </cell>
          <cell r="G3783">
            <v>0</v>
          </cell>
          <cell r="H3783">
            <v>0</v>
          </cell>
          <cell r="I3783">
            <v>0</v>
          </cell>
          <cell r="J3783">
            <v>0</v>
          </cell>
        </row>
        <row r="3784">
          <cell r="A3784">
            <v>1815170215</v>
          </cell>
          <cell r="B3784" t="str">
            <v>יעד</v>
          </cell>
          <cell r="C3784">
            <v>0</v>
          </cell>
          <cell r="D3784">
            <v>0</v>
          </cell>
          <cell r="E3784">
            <v>0</v>
          </cell>
          <cell r="F3784">
            <v>0</v>
          </cell>
          <cell r="G3784">
            <v>0</v>
          </cell>
          <cell r="H3784">
            <v>0</v>
          </cell>
          <cell r="I3784">
            <v>0</v>
          </cell>
          <cell r="J3784">
            <v>0</v>
          </cell>
        </row>
        <row r="3785">
          <cell r="A3785">
            <v>1815170216</v>
          </cell>
          <cell r="B3785" t="str">
            <v>תפ"ן</v>
          </cell>
          <cell r="C3785">
            <v>0</v>
          </cell>
          <cell r="D3785">
            <v>0</v>
          </cell>
          <cell r="E3785">
            <v>0</v>
          </cell>
          <cell r="F3785">
            <v>0</v>
          </cell>
          <cell r="G3785">
            <v>0</v>
          </cell>
          <cell r="H3785">
            <v>0</v>
          </cell>
          <cell r="I3785">
            <v>0</v>
          </cell>
          <cell r="J3785">
            <v>0</v>
          </cell>
        </row>
        <row r="3786">
          <cell r="A3786">
            <v>1815170780</v>
          </cell>
          <cell r="B3786" t="str">
            <v>פעולות - אומ"ץ</v>
          </cell>
          <cell r="C3786">
            <v>18000</v>
          </cell>
          <cell r="D3786">
            <v>0</v>
          </cell>
          <cell r="E3786">
            <v>0</v>
          </cell>
          <cell r="F3786">
            <v>0</v>
          </cell>
          <cell r="G3786">
            <v>18000</v>
          </cell>
          <cell r="H3786">
            <v>0</v>
          </cell>
          <cell r="I3786">
            <v>20000</v>
          </cell>
          <cell r="J3786">
            <v>0</v>
          </cell>
        </row>
        <row r="3787">
          <cell r="A3787">
            <v>1815170788</v>
          </cell>
          <cell r="B3787" t="str">
            <v>פרוייקטים</v>
          </cell>
          <cell r="C3787">
            <v>0</v>
          </cell>
          <cell r="D3787">
            <v>0</v>
          </cell>
          <cell r="E3787">
            <v>0</v>
          </cell>
          <cell r="F3787">
            <v>0</v>
          </cell>
          <cell r="G3787">
            <v>0</v>
          </cell>
          <cell r="H3787">
            <v>0</v>
          </cell>
          <cell r="I3787">
            <v>0</v>
          </cell>
          <cell r="J3787">
            <v>0</v>
          </cell>
        </row>
        <row r="3788">
          <cell r="A3788">
            <v>1815180118</v>
          </cell>
          <cell r="B3788" t="str">
            <v>אומ"ץ - מורים</v>
          </cell>
          <cell r="C3788">
            <v>0</v>
          </cell>
          <cell r="D3788">
            <v>0</v>
          </cell>
          <cell r="E3788">
            <v>0</v>
          </cell>
          <cell r="F3788">
            <v>0</v>
          </cell>
          <cell r="G3788">
            <v>0</v>
          </cell>
          <cell r="H3788">
            <v>0</v>
          </cell>
          <cell r="I3788">
            <v>0</v>
          </cell>
          <cell r="J3788">
            <v>0</v>
          </cell>
        </row>
        <row r="3789">
          <cell r="A3789">
            <v>1815180211</v>
          </cell>
          <cell r="B3789" t="str">
            <v>מענה</v>
          </cell>
          <cell r="C3789">
            <v>0</v>
          </cell>
          <cell r="D3789">
            <v>0</v>
          </cell>
          <cell r="E3789">
            <v>0</v>
          </cell>
          <cell r="F3789">
            <v>0</v>
          </cell>
          <cell r="G3789">
            <v>0</v>
          </cell>
          <cell r="H3789">
            <v>0</v>
          </cell>
          <cell r="I3789">
            <v>0</v>
          </cell>
          <cell r="J3789">
            <v>0</v>
          </cell>
        </row>
        <row r="3790">
          <cell r="A3790">
            <v>1815180212</v>
          </cell>
          <cell r="B3790" t="str">
            <v>יזמים צעירים</v>
          </cell>
          <cell r="C3790">
            <v>0</v>
          </cell>
          <cell r="D3790">
            <v>0</v>
          </cell>
          <cell r="E3790">
            <v>0</v>
          </cell>
          <cell r="F3790">
            <v>0</v>
          </cell>
          <cell r="G3790">
            <v>0</v>
          </cell>
          <cell r="H3790">
            <v>0</v>
          </cell>
          <cell r="I3790">
            <v>0</v>
          </cell>
          <cell r="J3790">
            <v>0</v>
          </cell>
        </row>
        <row r="3791">
          <cell r="A3791">
            <v>1815180213</v>
          </cell>
          <cell r="B3791" t="str">
            <v>אומ"ץ - מדריכים</v>
          </cell>
          <cell r="C3791">
            <v>0</v>
          </cell>
          <cell r="D3791">
            <v>0</v>
          </cell>
          <cell r="E3791">
            <v>0</v>
          </cell>
          <cell r="F3791">
            <v>0</v>
          </cell>
          <cell r="G3791">
            <v>0</v>
          </cell>
          <cell r="H3791">
            <v>0</v>
          </cell>
          <cell r="I3791">
            <v>0</v>
          </cell>
          <cell r="J3791">
            <v>0</v>
          </cell>
        </row>
        <row r="3792">
          <cell r="A3792">
            <v>1815180214</v>
          </cell>
          <cell r="B3792" t="str">
            <v>מהות</v>
          </cell>
          <cell r="C3792">
            <v>0</v>
          </cell>
          <cell r="D3792">
            <v>0</v>
          </cell>
          <cell r="E3792">
            <v>0</v>
          </cell>
          <cell r="F3792">
            <v>0</v>
          </cell>
          <cell r="G3792">
            <v>0</v>
          </cell>
          <cell r="H3792">
            <v>0</v>
          </cell>
          <cell r="I3792">
            <v>0</v>
          </cell>
          <cell r="J3792">
            <v>0</v>
          </cell>
        </row>
        <row r="3793">
          <cell r="A3793">
            <v>1815180215</v>
          </cell>
          <cell r="B3793" t="str">
            <v>יעד</v>
          </cell>
          <cell r="C3793">
            <v>0</v>
          </cell>
          <cell r="D3793">
            <v>0</v>
          </cell>
          <cell r="E3793">
            <v>0</v>
          </cell>
          <cell r="F3793">
            <v>0</v>
          </cell>
          <cell r="G3793">
            <v>0</v>
          </cell>
          <cell r="H3793">
            <v>0</v>
          </cell>
          <cell r="I3793">
            <v>0</v>
          </cell>
          <cell r="J3793">
            <v>0</v>
          </cell>
        </row>
        <row r="3794">
          <cell r="A3794">
            <v>1815180216</v>
          </cell>
          <cell r="B3794" t="str">
            <v>תפ"ן</v>
          </cell>
          <cell r="C3794">
            <v>0</v>
          </cell>
          <cell r="D3794">
            <v>0</v>
          </cell>
          <cell r="E3794">
            <v>0</v>
          </cell>
          <cell r="F3794">
            <v>0</v>
          </cell>
          <cell r="G3794">
            <v>0</v>
          </cell>
          <cell r="H3794">
            <v>0</v>
          </cell>
          <cell r="I3794">
            <v>0</v>
          </cell>
          <cell r="J3794">
            <v>0</v>
          </cell>
        </row>
        <row r="3795">
          <cell r="A3795">
            <v>1815180780</v>
          </cell>
          <cell r="B3795" t="str">
            <v>פעולות - אומ"ץ</v>
          </cell>
          <cell r="C3795">
            <v>0</v>
          </cell>
          <cell r="D3795">
            <v>0</v>
          </cell>
          <cell r="E3795">
            <v>0</v>
          </cell>
          <cell r="F3795">
            <v>0</v>
          </cell>
          <cell r="G3795">
            <v>0</v>
          </cell>
          <cell r="H3795">
            <v>0</v>
          </cell>
          <cell r="I3795">
            <v>0</v>
          </cell>
          <cell r="J3795">
            <v>0</v>
          </cell>
        </row>
        <row r="3796">
          <cell r="A3796">
            <v>1815180788</v>
          </cell>
          <cell r="B3796" t="str">
            <v>פרוייקטים</v>
          </cell>
          <cell r="C3796">
            <v>0</v>
          </cell>
          <cell r="D3796">
            <v>0</v>
          </cell>
          <cell r="E3796">
            <v>0</v>
          </cell>
          <cell r="F3796">
            <v>0</v>
          </cell>
          <cell r="G3796">
            <v>0</v>
          </cell>
          <cell r="H3796">
            <v>0</v>
          </cell>
          <cell r="I3796">
            <v>0</v>
          </cell>
          <cell r="J3796">
            <v>0</v>
          </cell>
        </row>
        <row r="3797">
          <cell r="A3797">
            <v>1815190118</v>
          </cell>
          <cell r="B3797" t="str">
            <v>אומ"ץ - מורים</v>
          </cell>
          <cell r="C3797">
            <v>0</v>
          </cell>
          <cell r="D3797">
            <v>0</v>
          </cell>
          <cell r="E3797">
            <v>0</v>
          </cell>
          <cell r="F3797">
            <v>0</v>
          </cell>
          <cell r="G3797">
            <v>0</v>
          </cell>
          <cell r="H3797">
            <v>0</v>
          </cell>
          <cell r="I3797">
            <v>0</v>
          </cell>
          <cell r="J3797">
            <v>0</v>
          </cell>
        </row>
        <row r="3798">
          <cell r="A3798">
            <v>1815190211</v>
          </cell>
          <cell r="B3798" t="str">
            <v>מענה</v>
          </cell>
          <cell r="C3798">
            <v>0</v>
          </cell>
          <cell r="D3798">
            <v>0</v>
          </cell>
          <cell r="E3798">
            <v>0</v>
          </cell>
          <cell r="F3798">
            <v>0</v>
          </cell>
          <cell r="G3798">
            <v>0</v>
          </cell>
          <cell r="H3798">
            <v>0</v>
          </cell>
          <cell r="I3798">
            <v>0</v>
          </cell>
          <cell r="J3798">
            <v>0</v>
          </cell>
        </row>
        <row r="3799">
          <cell r="A3799">
            <v>1815190212</v>
          </cell>
          <cell r="B3799" t="str">
            <v>יזמים צעירים</v>
          </cell>
          <cell r="C3799">
            <v>0</v>
          </cell>
          <cell r="D3799">
            <v>0</v>
          </cell>
          <cell r="E3799">
            <v>0</v>
          </cell>
          <cell r="F3799">
            <v>0</v>
          </cell>
          <cell r="G3799">
            <v>0</v>
          </cell>
          <cell r="H3799">
            <v>0</v>
          </cell>
          <cell r="I3799">
            <v>0</v>
          </cell>
          <cell r="J3799">
            <v>0</v>
          </cell>
        </row>
        <row r="3800">
          <cell r="A3800">
            <v>1815190213</v>
          </cell>
          <cell r="B3800" t="str">
            <v>אומ"ץ - מדריכים</v>
          </cell>
          <cell r="C3800">
            <v>190000</v>
          </cell>
          <cell r="D3800">
            <v>153068.17000000001</v>
          </cell>
          <cell r="E3800">
            <v>0</v>
          </cell>
          <cell r="F3800">
            <v>153068.17000000001</v>
          </cell>
          <cell r="G3800">
            <v>36931.83</v>
          </cell>
          <cell r="H3800">
            <v>80.56</v>
          </cell>
          <cell r="I3800">
            <v>190000</v>
          </cell>
          <cell r="J3800">
            <v>153068.17000000001</v>
          </cell>
        </row>
        <row r="3801">
          <cell r="A3801">
            <v>1815190214</v>
          </cell>
          <cell r="B3801" t="str">
            <v>מהות</v>
          </cell>
          <cell r="C3801">
            <v>0</v>
          </cell>
          <cell r="D3801">
            <v>0</v>
          </cell>
          <cell r="E3801">
            <v>0</v>
          </cell>
          <cell r="F3801">
            <v>0</v>
          </cell>
          <cell r="G3801">
            <v>0</v>
          </cell>
          <cell r="H3801">
            <v>0</v>
          </cell>
          <cell r="I3801">
            <v>0</v>
          </cell>
          <cell r="J3801">
            <v>0</v>
          </cell>
        </row>
        <row r="3802">
          <cell r="A3802">
            <v>1815190215</v>
          </cell>
          <cell r="B3802" t="str">
            <v>יעד</v>
          </cell>
          <cell r="C3802">
            <v>0</v>
          </cell>
          <cell r="D3802">
            <v>0</v>
          </cell>
          <cell r="E3802">
            <v>0</v>
          </cell>
          <cell r="F3802">
            <v>0</v>
          </cell>
          <cell r="G3802">
            <v>0</v>
          </cell>
          <cell r="H3802">
            <v>0</v>
          </cell>
          <cell r="I3802">
            <v>0</v>
          </cell>
          <cell r="J3802">
            <v>0</v>
          </cell>
        </row>
        <row r="3803">
          <cell r="A3803">
            <v>1815190216</v>
          </cell>
          <cell r="B3803" t="str">
            <v>תפ"ן</v>
          </cell>
          <cell r="C3803">
            <v>0</v>
          </cell>
          <cell r="D3803">
            <v>0</v>
          </cell>
          <cell r="E3803">
            <v>0</v>
          </cell>
          <cell r="F3803">
            <v>0</v>
          </cell>
          <cell r="G3803">
            <v>0</v>
          </cell>
          <cell r="H3803">
            <v>0</v>
          </cell>
          <cell r="I3803">
            <v>0</v>
          </cell>
          <cell r="J3803">
            <v>0</v>
          </cell>
        </row>
        <row r="3804">
          <cell r="A3804">
            <v>1815190780</v>
          </cell>
          <cell r="B3804" t="str">
            <v>פעולות אומ"ץ</v>
          </cell>
          <cell r="C3804">
            <v>18000</v>
          </cell>
          <cell r="D3804">
            <v>43973</v>
          </cell>
          <cell r="E3804">
            <v>0</v>
          </cell>
          <cell r="F3804">
            <v>43973</v>
          </cell>
          <cell r="G3804">
            <v>-25973</v>
          </cell>
          <cell r="H3804">
            <v>244.29</v>
          </cell>
          <cell r="I3804">
            <v>20000</v>
          </cell>
          <cell r="J3804">
            <v>43973</v>
          </cell>
        </row>
        <row r="3805">
          <cell r="A3805">
            <v>1815190788</v>
          </cell>
          <cell r="B3805" t="str">
            <v>פרוייקטים</v>
          </cell>
          <cell r="C3805">
            <v>0</v>
          </cell>
          <cell r="D3805">
            <v>0</v>
          </cell>
          <cell r="E3805">
            <v>0</v>
          </cell>
          <cell r="F3805">
            <v>0</v>
          </cell>
          <cell r="G3805">
            <v>0</v>
          </cell>
          <cell r="H3805">
            <v>0</v>
          </cell>
          <cell r="I3805">
            <v>0</v>
          </cell>
          <cell r="J3805">
            <v>0</v>
          </cell>
        </row>
        <row r="3806">
          <cell r="A3806">
            <v>1815710110</v>
          </cell>
          <cell r="B3806" t="str">
            <v>השכר הקובע-תקציבית</v>
          </cell>
          <cell r="C3806">
            <v>0</v>
          </cell>
          <cell r="D3806">
            <v>0</v>
          </cell>
          <cell r="E3806">
            <v>0</v>
          </cell>
          <cell r="F3806">
            <v>0</v>
          </cell>
          <cell r="G3806">
            <v>0</v>
          </cell>
          <cell r="H3806">
            <v>0</v>
          </cell>
          <cell r="I3806">
            <v>0</v>
          </cell>
          <cell r="J3806">
            <v>0</v>
          </cell>
        </row>
        <row r="3807">
          <cell r="A3807">
            <v>1815710118</v>
          </cell>
          <cell r="B3807" t="str">
            <v>שכר עובדי הוראה</v>
          </cell>
          <cell r="C3807">
            <v>10678300</v>
          </cell>
          <cell r="D3807">
            <v>11493178.26</v>
          </cell>
          <cell r="E3807">
            <v>0</v>
          </cell>
          <cell r="F3807">
            <v>11493178.26</v>
          </cell>
          <cell r="G3807">
            <v>-814878.26</v>
          </cell>
          <cell r="H3807">
            <v>107.63</v>
          </cell>
          <cell r="I3807">
            <v>10678300</v>
          </cell>
          <cell r="J3807">
            <v>11493178.26</v>
          </cell>
        </row>
        <row r="3808">
          <cell r="A3808">
            <v>1815710119</v>
          </cell>
          <cell r="B3808" t="str">
            <v>השכר הקובע-צוברת</v>
          </cell>
          <cell r="C3808">
            <v>1215300</v>
          </cell>
          <cell r="D3808">
            <v>1297916.92</v>
          </cell>
          <cell r="E3808">
            <v>0</v>
          </cell>
          <cell r="F3808">
            <v>1297916.92</v>
          </cell>
          <cell r="G3808">
            <v>-82616.92</v>
          </cell>
          <cell r="H3808">
            <v>106.79</v>
          </cell>
          <cell r="I3808">
            <v>1215300</v>
          </cell>
          <cell r="J3808">
            <v>1297916.92</v>
          </cell>
        </row>
        <row r="3809">
          <cell r="A3809">
            <v>1815710122</v>
          </cell>
          <cell r="B3809" t="str">
            <v>ביגוד</v>
          </cell>
          <cell r="C3809">
            <v>119700</v>
          </cell>
          <cell r="D3809">
            <v>116755.52</v>
          </cell>
          <cell r="E3809">
            <v>0</v>
          </cell>
          <cell r="F3809">
            <v>116755.52</v>
          </cell>
          <cell r="G3809">
            <v>2944.48</v>
          </cell>
          <cell r="H3809">
            <v>97.54</v>
          </cell>
          <cell r="I3809">
            <v>119700</v>
          </cell>
          <cell r="J3809">
            <v>116755.52</v>
          </cell>
        </row>
        <row r="3810">
          <cell r="A3810">
            <v>1815710126</v>
          </cell>
          <cell r="B3810" t="str">
            <v>דמי הבראה</v>
          </cell>
          <cell r="C3810">
            <v>214900</v>
          </cell>
          <cell r="D3810">
            <v>247608.04</v>
          </cell>
          <cell r="E3810">
            <v>0</v>
          </cell>
          <cell r="F3810">
            <v>247608.04</v>
          </cell>
          <cell r="G3810">
            <v>-32708.04</v>
          </cell>
          <cell r="H3810">
            <v>115.22</v>
          </cell>
          <cell r="I3810">
            <v>214900</v>
          </cell>
          <cell r="J3810">
            <v>247608.04</v>
          </cell>
        </row>
        <row r="3811">
          <cell r="A3811">
            <v>1815710130</v>
          </cell>
          <cell r="B3811" t="str">
            <v>שעות נוספות</v>
          </cell>
          <cell r="C3811">
            <v>13000</v>
          </cell>
          <cell r="D3811">
            <v>19012.650000000001</v>
          </cell>
          <cell r="E3811">
            <v>0</v>
          </cell>
          <cell r="F3811">
            <v>19012.650000000001</v>
          </cell>
          <cell r="G3811">
            <v>-6012.65</v>
          </cell>
          <cell r="H3811">
            <v>146.25</v>
          </cell>
          <cell r="I3811">
            <v>13000</v>
          </cell>
          <cell r="J3811">
            <v>19012.650000000001</v>
          </cell>
        </row>
        <row r="3812">
          <cell r="A3812">
            <v>1815710140</v>
          </cell>
          <cell r="B3812" t="str">
            <v>השתתפות באחזקת רכב</v>
          </cell>
          <cell r="C3812">
            <v>93700</v>
          </cell>
          <cell r="D3812">
            <v>123981.89</v>
          </cell>
          <cell r="E3812">
            <v>0</v>
          </cell>
          <cell r="F3812">
            <v>123981.89</v>
          </cell>
          <cell r="G3812">
            <v>-30281.89</v>
          </cell>
          <cell r="H3812">
            <v>132.31</v>
          </cell>
          <cell r="I3812">
            <v>93700</v>
          </cell>
          <cell r="J3812">
            <v>123981.89</v>
          </cell>
        </row>
        <row r="3813">
          <cell r="A3813">
            <v>1815710181</v>
          </cell>
          <cell r="B3813" t="str">
            <v>ק'השתל'מורים-מעביד</v>
          </cell>
          <cell r="C3813">
            <v>0</v>
          </cell>
          <cell r="D3813">
            <v>0</v>
          </cell>
          <cell r="E3813">
            <v>0</v>
          </cell>
          <cell r="F3813">
            <v>0</v>
          </cell>
          <cell r="G3813">
            <v>0</v>
          </cell>
          <cell r="H3813">
            <v>0</v>
          </cell>
          <cell r="I3813">
            <v>0</v>
          </cell>
          <cell r="J3813">
            <v>0</v>
          </cell>
        </row>
        <row r="3814">
          <cell r="A3814">
            <v>1815710210</v>
          </cell>
          <cell r="B3814" t="str">
            <v>השכר הקובע</v>
          </cell>
          <cell r="C3814">
            <v>0</v>
          </cell>
          <cell r="D3814">
            <v>3902.08</v>
          </cell>
          <cell r="E3814">
            <v>0</v>
          </cell>
          <cell r="F3814">
            <v>3902.08</v>
          </cell>
          <cell r="G3814">
            <v>-3902.08</v>
          </cell>
          <cell r="H3814">
            <v>0</v>
          </cell>
          <cell r="I3814">
            <v>0</v>
          </cell>
          <cell r="J3814">
            <v>3902.08</v>
          </cell>
        </row>
        <row r="3815">
          <cell r="A3815">
            <v>1815710212</v>
          </cell>
          <cell r="B3815" t="str">
            <v>שעורי עזר לעולים</v>
          </cell>
          <cell r="C3815">
            <v>0</v>
          </cell>
          <cell r="D3815">
            <v>2956.21</v>
          </cell>
          <cell r="E3815">
            <v>0</v>
          </cell>
          <cell r="F3815">
            <v>2956.21</v>
          </cell>
          <cell r="G3815">
            <v>-2956.21</v>
          </cell>
          <cell r="H3815">
            <v>0</v>
          </cell>
          <cell r="I3815">
            <v>0</v>
          </cell>
          <cell r="J3815">
            <v>2956.21</v>
          </cell>
        </row>
        <row r="3816">
          <cell r="A3816">
            <v>1815710213</v>
          </cell>
          <cell r="B3816" t="str">
            <v>שעורי עזר לנכים</v>
          </cell>
          <cell r="C3816">
            <v>0</v>
          </cell>
          <cell r="D3816">
            <v>0</v>
          </cell>
          <cell r="E3816">
            <v>0</v>
          </cell>
          <cell r="F3816">
            <v>0</v>
          </cell>
          <cell r="G3816">
            <v>0</v>
          </cell>
          <cell r="H3816">
            <v>0</v>
          </cell>
          <cell r="I3816">
            <v>0</v>
          </cell>
          <cell r="J3816">
            <v>0</v>
          </cell>
        </row>
        <row r="3817">
          <cell r="A3817">
            <v>1815710214</v>
          </cell>
          <cell r="B3817" t="str">
            <v>שעורי עזר לתלמידים</v>
          </cell>
          <cell r="C3817">
            <v>0</v>
          </cell>
          <cell r="D3817">
            <v>19042.53</v>
          </cell>
          <cell r="E3817">
            <v>0</v>
          </cell>
          <cell r="F3817">
            <v>19042.53</v>
          </cell>
          <cell r="G3817">
            <v>-19042.53</v>
          </cell>
          <cell r="H3817">
            <v>0</v>
          </cell>
          <cell r="I3817">
            <v>0</v>
          </cell>
          <cell r="J3817">
            <v>19042.53</v>
          </cell>
        </row>
        <row r="3818">
          <cell r="A3818">
            <v>1815710215</v>
          </cell>
          <cell r="B3818" t="str">
            <v>קייטנת קיץ בחטיבות ותיכוניים</v>
          </cell>
          <cell r="C3818">
            <v>0</v>
          </cell>
          <cell r="D3818">
            <v>0</v>
          </cell>
          <cell r="E3818">
            <v>0</v>
          </cell>
          <cell r="F3818">
            <v>0</v>
          </cell>
          <cell r="G3818">
            <v>0</v>
          </cell>
          <cell r="H3818">
            <v>0</v>
          </cell>
          <cell r="I3818">
            <v>0</v>
          </cell>
          <cell r="J3818">
            <v>0</v>
          </cell>
        </row>
        <row r="3819">
          <cell r="A3819">
            <v>1815710216</v>
          </cell>
          <cell r="B3819" t="str">
            <v>פרוייקט קשישים</v>
          </cell>
          <cell r="C3819">
            <v>0</v>
          </cell>
          <cell r="D3819">
            <v>13386.22</v>
          </cell>
          <cell r="E3819">
            <v>0</v>
          </cell>
          <cell r="F3819">
            <v>13386.22</v>
          </cell>
          <cell r="G3819">
            <v>-13386.22</v>
          </cell>
          <cell r="H3819">
            <v>0</v>
          </cell>
          <cell r="I3819">
            <v>0</v>
          </cell>
          <cell r="J3819">
            <v>13386.22</v>
          </cell>
        </row>
        <row r="3820">
          <cell r="A3820">
            <v>1815710250</v>
          </cell>
          <cell r="B3820" t="str">
            <v>שעות השאלה</v>
          </cell>
          <cell r="C3820">
            <v>152100</v>
          </cell>
          <cell r="D3820">
            <v>74041.72</v>
          </cell>
          <cell r="E3820">
            <v>0</v>
          </cell>
          <cell r="F3820">
            <v>74041.72</v>
          </cell>
          <cell r="G3820">
            <v>78058.28</v>
          </cell>
          <cell r="H3820">
            <v>48.67</v>
          </cell>
          <cell r="I3820">
            <v>152100</v>
          </cell>
          <cell r="J3820">
            <v>74041.72</v>
          </cell>
        </row>
        <row r="3821">
          <cell r="A3821">
            <v>1815710261</v>
          </cell>
          <cell r="B3821" t="str">
            <v>תכנית גי"א / מש"ב</v>
          </cell>
          <cell r="C3821">
            <v>0</v>
          </cell>
          <cell r="D3821">
            <v>0</v>
          </cell>
          <cell r="E3821">
            <v>0</v>
          </cell>
          <cell r="F3821">
            <v>0</v>
          </cell>
          <cell r="G3821">
            <v>0</v>
          </cell>
          <cell r="H3821">
            <v>0</v>
          </cell>
          <cell r="I3821">
            <v>0</v>
          </cell>
          <cell r="J3821">
            <v>0</v>
          </cell>
        </row>
        <row r="3822">
          <cell r="A3822">
            <v>1815710262</v>
          </cell>
          <cell r="B3822" t="str">
            <v>שעות שאילה - משה"ח</v>
          </cell>
          <cell r="C3822">
            <v>0</v>
          </cell>
          <cell r="D3822">
            <v>0</v>
          </cell>
          <cell r="E3822">
            <v>0</v>
          </cell>
          <cell r="F3822">
            <v>0</v>
          </cell>
          <cell r="G3822">
            <v>0</v>
          </cell>
          <cell r="H3822">
            <v>0</v>
          </cell>
          <cell r="I3822">
            <v>0</v>
          </cell>
          <cell r="J3822">
            <v>0</v>
          </cell>
        </row>
        <row r="3823">
          <cell r="A3823">
            <v>1815710263</v>
          </cell>
          <cell r="B3823" t="str">
            <v>עובדי מינהלה</v>
          </cell>
          <cell r="C3823">
            <v>0</v>
          </cell>
          <cell r="D3823">
            <v>0</v>
          </cell>
          <cell r="E3823">
            <v>0</v>
          </cell>
          <cell r="F3823">
            <v>0</v>
          </cell>
          <cell r="G3823">
            <v>0</v>
          </cell>
          <cell r="H3823">
            <v>0</v>
          </cell>
          <cell r="I3823">
            <v>0</v>
          </cell>
          <cell r="J3823">
            <v>0</v>
          </cell>
        </row>
        <row r="3824">
          <cell r="A3824">
            <v>1815710264</v>
          </cell>
          <cell r="B3824" t="str">
            <v>סייעות-מוסדות+חברה</v>
          </cell>
          <cell r="C3824">
            <v>0</v>
          </cell>
          <cell r="D3824">
            <v>0</v>
          </cell>
          <cell r="E3824">
            <v>0</v>
          </cell>
          <cell r="F3824">
            <v>0</v>
          </cell>
          <cell r="G3824">
            <v>0</v>
          </cell>
          <cell r="H3824">
            <v>0</v>
          </cell>
          <cell r="I3824">
            <v>0</v>
          </cell>
          <cell r="J3824">
            <v>0</v>
          </cell>
        </row>
        <row r="3825">
          <cell r="A3825">
            <v>1815710391</v>
          </cell>
          <cell r="B3825" t="str">
            <v>הפרשה לפנסיה</v>
          </cell>
          <cell r="C3825">
            <v>0</v>
          </cell>
          <cell r="D3825">
            <v>0</v>
          </cell>
          <cell r="E3825">
            <v>0</v>
          </cell>
          <cell r="F3825">
            <v>0</v>
          </cell>
          <cell r="G3825">
            <v>0</v>
          </cell>
          <cell r="H3825">
            <v>0</v>
          </cell>
          <cell r="I3825">
            <v>0</v>
          </cell>
          <cell r="J3825">
            <v>0</v>
          </cell>
        </row>
        <row r="3826">
          <cell r="A3826">
            <v>1815710420</v>
          </cell>
          <cell r="B3826" t="str">
            <v>כיבוי אש</v>
          </cell>
          <cell r="C3826">
            <v>11000</v>
          </cell>
          <cell r="D3826">
            <v>10727.97</v>
          </cell>
          <cell r="E3826">
            <v>0</v>
          </cell>
          <cell r="F3826">
            <v>10727.97</v>
          </cell>
          <cell r="G3826">
            <v>272.02999999999997</v>
          </cell>
          <cell r="H3826">
            <v>97.52</v>
          </cell>
          <cell r="I3826">
            <v>11000</v>
          </cell>
          <cell r="J3826">
            <v>10727.97</v>
          </cell>
        </row>
        <row r="3827">
          <cell r="A3827">
            <v>1815710423</v>
          </cell>
          <cell r="B3827" t="str">
            <v>תחזוקת מבנה</v>
          </cell>
          <cell r="C3827">
            <v>0</v>
          </cell>
          <cell r="D3827">
            <v>0</v>
          </cell>
          <cell r="E3827">
            <v>0</v>
          </cell>
          <cell r="F3827">
            <v>0</v>
          </cell>
          <cell r="G3827">
            <v>0</v>
          </cell>
          <cell r="H3827">
            <v>0</v>
          </cell>
          <cell r="I3827">
            <v>0</v>
          </cell>
          <cell r="J3827">
            <v>0</v>
          </cell>
        </row>
        <row r="3828">
          <cell r="A3828">
            <v>1815710431</v>
          </cell>
          <cell r="B3828" t="str">
            <v>חשמל</v>
          </cell>
          <cell r="C3828">
            <v>138500</v>
          </cell>
          <cell r="D3828">
            <v>138843</v>
          </cell>
          <cell r="E3828">
            <v>0</v>
          </cell>
          <cell r="F3828">
            <v>138843</v>
          </cell>
          <cell r="G3828">
            <v>-343</v>
          </cell>
          <cell r="H3828">
            <v>100.24</v>
          </cell>
          <cell r="I3828">
            <v>138500</v>
          </cell>
          <cell r="J3828">
            <v>138843</v>
          </cell>
        </row>
        <row r="3829">
          <cell r="A3829">
            <v>1815710432</v>
          </cell>
          <cell r="B3829" t="str">
            <v>מים</v>
          </cell>
          <cell r="C3829">
            <v>71910</v>
          </cell>
          <cell r="D3829">
            <v>80064</v>
          </cell>
          <cell r="E3829">
            <v>0</v>
          </cell>
          <cell r="F3829">
            <v>80064</v>
          </cell>
          <cell r="G3829">
            <v>-8154</v>
          </cell>
          <cell r="H3829">
            <v>111.33</v>
          </cell>
          <cell r="I3829">
            <v>79900</v>
          </cell>
          <cell r="J3829">
            <v>80064</v>
          </cell>
        </row>
        <row r="3830">
          <cell r="A3830">
            <v>1815710433</v>
          </cell>
          <cell r="B3830" t="str">
            <v>חומרי נקיון</v>
          </cell>
          <cell r="C3830">
            <v>0</v>
          </cell>
          <cell r="D3830">
            <v>0</v>
          </cell>
          <cell r="E3830">
            <v>0</v>
          </cell>
          <cell r="F3830">
            <v>0</v>
          </cell>
          <cell r="G3830">
            <v>0</v>
          </cell>
          <cell r="H3830">
            <v>0</v>
          </cell>
          <cell r="I3830">
            <v>0</v>
          </cell>
          <cell r="J3830">
            <v>0</v>
          </cell>
        </row>
        <row r="3831">
          <cell r="A3831">
            <v>1815710434</v>
          </cell>
          <cell r="B3831" t="str">
            <v>חיטוי והדברה</v>
          </cell>
          <cell r="C3831">
            <v>0</v>
          </cell>
          <cell r="D3831">
            <v>0</v>
          </cell>
          <cell r="E3831">
            <v>0</v>
          </cell>
          <cell r="F3831">
            <v>0</v>
          </cell>
          <cell r="G3831">
            <v>0</v>
          </cell>
          <cell r="H3831">
            <v>0</v>
          </cell>
          <cell r="I3831">
            <v>0</v>
          </cell>
          <cell r="J3831">
            <v>0</v>
          </cell>
        </row>
        <row r="3832">
          <cell r="A3832">
            <v>1815710437</v>
          </cell>
          <cell r="B3832" t="str">
            <v>אחזקת אזעקה</v>
          </cell>
          <cell r="C3832">
            <v>2430</v>
          </cell>
          <cell r="D3832">
            <v>2442.96</v>
          </cell>
          <cell r="E3832">
            <v>0</v>
          </cell>
          <cell r="F3832">
            <v>2442.96</v>
          </cell>
          <cell r="G3832">
            <v>-12.96</v>
          </cell>
          <cell r="H3832">
            <v>100.53</v>
          </cell>
          <cell r="I3832">
            <v>2700</v>
          </cell>
          <cell r="J3832">
            <v>2442.96</v>
          </cell>
        </row>
        <row r="3833">
          <cell r="A3833">
            <v>1815710441</v>
          </cell>
          <cell r="B3833" t="str">
            <v>ביטוח</v>
          </cell>
          <cell r="C3833">
            <v>0</v>
          </cell>
          <cell r="D3833">
            <v>0</v>
          </cell>
          <cell r="E3833">
            <v>0</v>
          </cell>
          <cell r="F3833">
            <v>0</v>
          </cell>
          <cell r="G3833">
            <v>0</v>
          </cell>
          <cell r="H3833">
            <v>0</v>
          </cell>
          <cell r="I3833">
            <v>0</v>
          </cell>
          <cell r="J3833">
            <v>0</v>
          </cell>
        </row>
        <row r="3834">
          <cell r="A3834">
            <v>1815710450</v>
          </cell>
          <cell r="B3834" t="str">
            <v>ריהוט ואחזקתו</v>
          </cell>
          <cell r="C3834">
            <v>12330</v>
          </cell>
          <cell r="D3834">
            <v>13707</v>
          </cell>
          <cell r="E3834">
            <v>0</v>
          </cell>
          <cell r="F3834">
            <v>13707</v>
          </cell>
          <cell r="G3834">
            <v>-1377</v>
          </cell>
          <cell r="H3834">
            <v>111.16</v>
          </cell>
          <cell r="I3834">
            <v>13700</v>
          </cell>
          <cell r="J3834">
            <v>13707</v>
          </cell>
        </row>
        <row r="3835">
          <cell r="A3835">
            <v>1815710470</v>
          </cell>
          <cell r="B3835" t="str">
            <v>אחזקת מכונות משרד</v>
          </cell>
          <cell r="C3835">
            <v>0</v>
          </cell>
          <cell r="D3835">
            <v>0</v>
          </cell>
          <cell r="E3835">
            <v>0</v>
          </cell>
          <cell r="F3835">
            <v>0</v>
          </cell>
          <cell r="G3835">
            <v>0</v>
          </cell>
          <cell r="H3835">
            <v>0</v>
          </cell>
          <cell r="I3835">
            <v>0</v>
          </cell>
          <cell r="J3835">
            <v>0</v>
          </cell>
        </row>
        <row r="3836">
          <cell r="A3836">
            <v>1815710471</v>
          </cell>
          <cell r="B3836" t="str">
            <v>מכשירי כתיבה</v>
          </cell>
          <cell r="C3836">
            <v>0</v>
          </cell>
          <cell r="D3836">
            <v>0</v>
          </cell>
          <cell r="E3836">
            <v>0</v>
          </cell>
          <cell r="F3836">
            <v>0</v>
          </cell>
          <cell r="G3836">
            <v>0</v>
          </cell>
          <cell r="H3836">
            <v>0</v>
          </cell>
          <cell r="I3836">
            <v>0</v>
          </cell>
          <cell r="J3836">
            <v>0</v>
          </cell>
        </row>
        <row r="3837">
          <cell r="A3837">
            <v>1815710511</v>
          </cell>
          <cell r="B3837" t="str">
            <v>אירוח וכיבוד</v>
          </cell>
          <cell r="C3837">
            <v>11700</v>
          </cell>
          <cell r="D3837">
            <v>12089.68</v>
          </cell>
          <cell r="E3837">
            <v>0</v>
          </cell>
          <cell r="F3837">
            <v>12089.68</v>
          </cell>
          <cell r="G3837">
            <v>-389.68</v>
          </cell>
          <cell r="H3837">
            <v>103.33</v>
          </cell>
          <cell r="I3837">
            <v>13000</v>
          </cell>
          <cell r="J3837">
            <v>12089.68</v>
          </cell>
        </row>
        <row r="3838">
          <cell r="A3838">
            <v>1815710512</v>
          </cell>
          <cell r="B3838" t="str">
            <v>נסיעות ואש"ל</v>
          </cell>
          <cell r="C3838">
            <v>0</v>
          </cell>
          <cell r="D3838">
            <v>0</v>
          </cell>
          <cell r="E3838">
            <v>0</v>
          </cell>
          <cell r="F3838">
            <v>0</v>
          </cell>
          <cell r="G3838">
            <v>0</v>
          </cell>
          <cell r="H3838">
            <v>0</v>
          </cell>
          <cell r="I3838">
            <v>0</v>
          </cell>
          <cell r="J3838">
            <v>0</v>
          </cell>
        </row>
        <row r="3839">
          <cell r="A3839">
            <v>1815710517</v>
          </cell>
          <cell r="B3839" t="str">
            <v>מסיבות מפקדים ושי</v>
          </cell>
          <cell r="C3839">
            <v>0</v>
          </cell>
          <cell r="D3839">
            <v>0</v>
          </cell>
          <cell r="E3839">
            <v>0</v>
          </cell>
          <cell r="F3839">
            <v>0</v>
          </cell>
          <cell r="G3839">
            <v>0</v>
          </cell>
          <cell r="H3839">
            <v>0</v>
          </cell>
          <cell r="I3839">
            <v>0</v>
          </cell>
          <cell r="J3839">
            <v>0</v>
          </cell>
        </row>
        <row r="3840">
          <cell r="A3840">
            <v>1815710522</v>
          </cell>
          <cell r="B3840" t="str">
            <v>ספרים ועיתונים</v>
          </cell>
          <cell r="C3840">
            <v>0</v>
          </cell>
          <cell r="D3840">
            <v>0</v>
          </cell>
          <cell r="E3840">
            <v>0</v>
          </cell>
          <cell r="F3840">
            <v>0</v>
          </cell>
          <cell r="G3840">
            <v>0</v>
          </cell>
          <cell r="H3840">
            <v>0</v>
          </cell>
          <cell r="I3840">
            <v>0</v>
          </cell>
          <cell r="J3840">
            <v>0</v>
          </cell>
        </row>
        <row r="3841">
          <cell r="A3841">
            <v>1815710530</v>
          </cell>
          <cell r="B3841" t="str">
            <v>אופניים לעובדים</v>
          </cell>
          <cell r="C3841">
            <v>0</v>
          </cell>
          <cell r="D3841">
            <v>0</v>
          </cell>
          <cell r="E3841">
            <v>0</v>
          </cell>
          <cell r="F3841">
            <v>0</v>
          </cell>
          <cell r="G3841">
            <v>0</v>
          </cell>
          <cell r="H3841">
            <v>0</v>
          </cell>
          <cell r="I3841">
            <v>0</v>
          </cell>
          <cell r="J3841">
            <v>0</v>
          </cell>
        </row>
        <row r="3842">
          <cell r="A3842">
            <v>1815710540</v>
          </cell>
          <cell r="B3842" t="str">
            <v>הוצאות טלפון</v>
          </cell>
          <cell r="C3842">
            <v>0</v>
          </cell>
          <cell r="D3842">
            <v>0</v>
          </cell>
          <cell r="E3842">
            <v>0</v>
          </cell>
          <cell r="F3842">
            <v>0</v>
          </cell>
          <cell r="G3842">
            <v>0</v>
          </cell>
          <cell r="H3842">
            <v>0</v>
          </cell>
          <cell r="I3842">
            <v>0</v>
          </cell>
          <cell r="J3842">
            <v>0</v>
          </cell>
        </row>
        <row r="3843">
          <cell r="A3843">
            <v>1815710544</v>
          </cell>
          <cell r="B3843" t="str">
            <v>הוצאות דאר</v>
          </cell>
          <cell r="C3843">
            <v>0</v>
          </cell>
          <cell r="D3843">
            <v>0</v>
          </cell>
          <cell r="E3843">
            <v>0</v>
          </cell>
          <cell r="F3843">
            <v>0</v>
          </cell>
          <cell r="G3843">
            <v>0</v>
          </cell>
          <cell r="H3843">
            <v>0</v>
          </cell>
          <cell r="I3843">
            <v>0</v>
          </cell>
          <cell r="J3843">
            <v>0</v>
          </cell>
        </row>
        <row r="3844">
          <cell r="A3844">
            <v>1815710562</v>
          </cell>
          <cell r="B3844" t="str">
            <v>הדפסות</v>
          </cell>
          <cell r="C3844">
            <v>0</v>
          </cell>
          <cell r="D3844">
            <v>0</v>
          </cell>
          <cell r="E3844">
            <v>0</v>
          </cell>
          <cell r="F3844">
            <v>0</v>
          </cell>
          <cell r="G3844">
            <v>0</v>
          </cell>
          <cell r="H3844">
            <v>0</v>
          </cell>
          <cell r="I3844">
            <v>0</v>
          </cell>
          <cell r="J3844">
            <v>0</v>
          </cell>
        </row>
        <row r="3845">
          <cell r="A3845">
            <v>1815710583</v>
          </cell>
          <cell r="B3845" t="str">
            <v>שרות רפואי</v>
          </cell>
          <cell r="C3845">
            <v>0</v>
          </cell>
          <cell r="D3845">
            <v>0</v>
          </cell>
          <cell r="E3845">
            <v>0</v>
          </cell>
          <cell r="F3845">
            <v>0</v>
          </cell>
          <cell r="G3845">
            <v>0</v>
          </cell>
          <cell r="H3845">
            <v>0</v>
          </cell>
          <cell r="I3845">
            <v>0</v>
          </cell>
          <cell r="J3845">
            <v>0</v>
          </cell>
        </row>
        <row r="3846">
          <cell r="A3846">
            <v>1815710585</v>
          </cell>
          <cell r="B3846" t="str">
            <v>שרות אחות</v>
          </cell>
          <cell r="C3846">
            <v>0</v>
          </cell>
          <cell r="D3846">
            <v>0</v>
          </cell>
          <cell r="E3846">
            <v>0</v>
          </cell>
          <cell r="F3846">
            <v>0</v>
          </cell>
          <cell r="G3846">
            <v>0</v>
          </cell>
          <cell r="H3846">
            <v>0</v>
          </cell>
          <cell r="I3846">
            <v>0</v>
          </cell>
          <cell r="J3846">
            <v>0</v>
          </cell>
        </row>
        <row r="3847">
          <cell r="A3847">
            <v>1815710721</v>
          </cell>
          <cell r="B3847" t="str">
            <v>חמרים-תחזוקת מבנים</v>
          </cell>
          <cell r="C3847">
            <v>0</v>
          </cell>
          <cell r="D3847">
            <v>0</v>
          </cell>
          <cell r="E3847">
            <v>0</v>
          </cell>
          <cell r="F3847">
            <v>0</v>
          </cell>
          <cell r="G3847">
            <v>0</v>
          </cell>
          <cell r="H3847">
            <v>0</v>
          </cell>
          <cell r="I3847">
            <v>0</v>
          </cell>
          <cell r="J3847">
            <v>0</v>
          </cell>
        </row>
        <row r="3848">
          <cell r="A3848">
            <v>1815710722</v>
          </cell>
          <cell r="B3848" t="str">
            <v>חמרים-תחזוקה עצמית</v>
          </cell>
          <cell r="C3848">
            <v>0</v>
          </cell>
          <cell r="D3848">
            <v>0</v>
          </cell>
          <cell r="E3848">
            <v>0</v>
          </cell>
          <cell r="F3848">
            <v>0</v>
          </cell>
          <cell r="G3848">
            <v>0</v>
          </cell>
          <cell r="H3848">
            <v>0</v>
          </cell>
          <cell r="I3848">
            <v>0</v>
          </cell>
          <cell r="J3848">
            <v>0</v>
          </cell>
        </row>
        <row r="3849">
          <cell r="A3849">
            <v>1815710724</v>
          </cell>
          <cell r="B3849" t="str">
            <v>ציוד למגמות</v>
          </cell>
          <cell r="C3849">
            <v>0</v>
          </cell>
          <cell r="D3849">
            <v>0</v>
          </cell>
          <cell r="E3849">
            <v>0</v>
          </cell>
          <cell r="F3849">
            <v>0</v>
          </cell>
          <cell r="G3849">
            <v>0</v>
          </cell>
          <cell r="H3849">
            <v>0</v>
          </cell>
          <cell r="I3849">
            <v>0</v>
          </cell>
          <cell r="J3849">
            <v>0</v>
          </cell>
        </row>
        <row r="3850">
          <cell r="A3850">
            <v>1815710742</v>
          </cell>
          <cell r="B3850" t="str">
            <v>כלים וציוד</v>
          </cell>
          <cell r="C3850">
            <v>39240</v>
          </cell>
          <cell r="D3850">
            <v>48118</v>
          </cell>
          <cell r="E3850">
            <v>0</v>
          </cell>
          <cell r="F3850">
            <v>48118</v>
          </cell>
          <cell r="G3850">
            <v>-8878</v>
          </cell>
          <cell r="H3850">
            <v>122.62</v>
          </cell>
          <cell r="I3850">
            <v>43600</v>
          </cell>
          <cell r="J3850">
            <v>48118</v>
          </cell>
        </row>
        <row r="3851">
          <cell r="A3851">
            <v>1815710745</v>
          </cell>
          <cell r="B3851" t="str">
            <v>דמי פריצה - תכולה</v>
          </cell>
          <cell r="C3851">
            <v>0</v>
          </cell>
          <cell r="D3851">
            <v>0</v>
          </cell>
          <cell r="E3851">
            <v>0</v>
          </cell>
          <cell r="F3851">
            <v>0</v>
          </cell>
          <cell r="G3851">
            <v>0</v>
          </cell>
          <cell r="H3851">
            <v>0</v>
          </cell>
          <cell r="I3851">
            <v>0</v>
          </cell>
          <cell r="J3851">
            <v>0</v>
          </cell>
        </row>
        <row r="3852">
          <cell r="A3852">
            <v>1815710746</v>
          </cell>
          <cell r="B3852" t="str">
            <v>דמי פריצה - מבנה</v>
          </cell>
          <cell r="C3852">
            <v>0</v>
          </cell>
          <cell r="D3852">
            <v>0</v>
          </cell>
          <cell r="E3852">
            <v>0</v>
          </cell>
          <cell r="F3852">
            <v>0</v>
          </cell>
          <cell r="G3852">
            <v>0</v>
          </cell>
          <cell r="H3852">
            <v>0</v>
          </cell>
          <cell r="I3852">
            <v>0</v>
          </cell>
          <cell r="J3852">
            <v>0</v>
          </cell>
        </row>
        <row r="3853">
          <cell r="A3853">
            <v>1815710750</v>
          </cell>
          <cell r="B3853" t="str">
            <v>אחזקת מוסדות</v>
          </cell>
          <cell r="C3853">
            <v>392200</v>
          </cell>
          <cell r="D3853">
            <v>381866.62</v>
          </cell>
          <cell r="E3853">
            <v>0</v>
          </cell>
          <cell r="F3853">
            <v>381866.62</v>
          </cell>
          <cell r="G3853">
            <v>10333.379999999999</v>
          </cell>
          <cell r="H3853">
            <v>97.36</v>
          </cell>
          <cell r="I3853">
            <v>392200</v>
          </cell>
          <cell r="J3853">
            <v>381866.62</v>
          </cell>
        </row>
        <row r="3854">
          <cell r="A3854">
            <v>1815710751</v>
          </cell>
          <cell r="B3854" t="str">
            <v>עבודות קבלניות</v>
          </cell>
          <cell r="C3854">
            <v>0</v>
          </cell>
          <cell r="D3854">
            <v>0</v>
          </cell>
          <cell r="E3854">
            <v>0</v>
          </cell>
          <cell r="F3854">
            <v>0</v>
          </cell>
          <cell r="G3854">
            <v>0</v>
          </cell>
          <cell r="H3854">
            <v>0</v>
          </cell>
          <cell r="I3854">
            <v>0</v>
          </cell>
          <cell r="J3854">
            <v>0</v>
          </cell>
        </row>
        <row r="3855">
          <cell r="A3855">
            <v>1815710752</v>
          </cell>
          <cell r="B3855" t="str">
            <v>נקיון בקבלנות</v>
          </cell>
          <cell r="C3855">
            <v>493400</v>
          </cell>
          <cell r="D3855">
            <v>447918.14</v>
          </cell>
          <cell r="E3855">
            <v>0</v>
          </cell>
          <cell r="F3855">
            <v>447918.14</v>
          </cell>
          <cell r="G3855">
            <v>45481.86</v>
          </cell>
          <cell r="H3855">
            <v>90.78</v>
          </cell>
          <cell r="I3855">
            <v>493400</v>
          </cell>
          <cell r="J3855">
            <v>447918.14</v>
          </cell>
        </row>
        <row r="3856">
          <cell r="A3856">
            <v>1815710753</v>
          </cell>
          <cell r="B3856" t="str">
            <v>עובדים חיצוניים</v>
          </cell>
          <cell r="C3856">
            <v>0</v>
          </cell>
          <cell r="D3856">
            <v>0</v>
          </cell>
          <cell r="E3856">
            <v>0</v>
          </cell>
          <cell r="F3856">
            <v>0</v>
          </cell>
          <cell r="G3856">
            <v>0</v>
          </cell>
          <cell r="H3856">
            <v>0</v>
          </cell>
          <cell r="I3856">
            <v>0</v>
          </cell>
          <cell r="J3856">
            <v>0</v>
          </cell>
        </row>
        <row r="3857">
          <cell r="A3857">
            <v>1815710755</v>
          </cell>
          <cell r="B3857" t="str">
            <v>אחות</v>
          </cell>
          <cell r="C3857">
            <v>0</v>
          </cell>
          <cell r="D3857">
            <v>0</v>
          </cell>
          <cell r="E3857">
            <v>0</v>
          </cell>
          <cell r="F3857">
            <v>0</v>
          </cell>
          <cell r="G3857">
            <v>0</v>
          </cell>
          <cell r="H3857">
            <v>0</v>
          </cell>
          <cell r="I3857">
            <v>0</v>
          </cell>
          <cell r="J3857">
            <v>0</v>
          </cell>
        </row>
        <row r="3858">
          <cell r="A3858">
            <v>1815710759</v>
          </cell>
          <cell r="B3858" t="str">
            <v>שרותי סייעות</v>
          </cell>
          <cell r="C3858">
            <v>151600</v>
          </cell>
          <cell r="D3858">
            <v>177194.75</v>
          </cell>
          <cell r="E3858">
            <v>0</v>
          </cell>
          <cell r="F3858">
            <v>177194.75</v>
          </cell>
          <cell r="G3858">
            <v>-25594.75</v>
          </cell>
          <cell r="H3858">
            <v>116.88</v>
          </cell>
          <cell r="I3858">
            <v>151600</v>
          </cell>
          <cell r="J3858">
            <v>177194.75</v>
          </cell>
        </row>
        <row r="3859">
          <cell r="A3859">
            <v>1815710761</v>
          </cell>
          <cell r="B3859" t="str">
            <v>שע' השאלה-מ' חינוך</v>
          </cell>
          <cell r="C3859">
            <v>0</v>
          </cell>
          <cell r="D3859">
            <v>0</v>
          </cell>
          <cell r="E3859">
            <v>0</v>
          </cell>
          <cell r="F3859">
            <v>0</v>
          </cell>
          <cell r="G3859">
            <v>0</v>
          </cell>
          <cell r="H3859">
            <v>0</v>
          </cell>
          <cell r="I3859">
            <v>0</v>
          </cell>
          <cell r="J3859">
            <v>0</v>
          </cell>
        </row>
        <row r="3860">
          <cell r="A3860">
            <v>1815710762</v>
          </cell>
          <cell r="B3860" t="str">
            <v>שע' שאילה-מ' חינוך</v>
          </cell>
          <cell r="C3860">
            <v>1608930</v>
          </cell>
          <cell r="D3860">
            <v>1823074.03</v>
          </cell>
          <cell r="E3860">
            <v>0</v>
          </cell>
          <cell r="F3860">
            <v>1823074.03</v>
          </cell>
          <cell r="G3860">
            <v>-214144.03</v>
          </cell>
          <cell r="H3860">
            <v>113.3</v>
          </cell>
          <cell r="I3860">
            <v>1787700</v>
          </cell>
          <cell r="J3860">
            <v>1823074.03</v>
          </cell>
        </row>
        <row r="3861">
          <cell r="A3861">
            <v>1815710763</v>
          </cell>
          <cell r="B3861" t="str">
            <v>עובדי מינהלה</v>
          </cell>
          <cell r="C3861">
            <v>0</v>
          </cell>
          <cell r="D3861">
            <v>0</v>
          </cell>
          <cell r="E3861">
            <v>0</v>
          </cell>
          <cell r="F3861">
            <v>0</v>
          </cell>
          <cell r="G3861">
            <v>0</v>
          </cell>
          <cell r="H3861">
            <v>0</v>
          </cell>
          <cell r="I3861">
            <v>0</v>
          </cell>
          <cell r="J3861">
            <v>0</v>
          </cell>
        </row>
        <row r="3862">
          <cell r="A3862">
            <v>1815710764</v>
          </cell>
          <cell r="B3862" t="str">
            <v>סייעות-מוסדות+חברה</v>
          </cell>
          <cell r="C3862">
            <v>0</v>
          </cell>
          <cell r="D3862">
            <v>0</v>
          </cell>
          <cell r="E3862">
            <v>0</v>
          </cell>
          <cell r="F3862">
            <v>0</v>
          </cell>
          <cell r="G3862">
            <v>0</v>
          </cell>
          <cell r="H3862">
            <v>0</v>
          </cell>
          <cell r="I3862">
            <v>0</v>
          </cell>
          <cell r="J3862">
            <v>0</v>
          </cell>
        </row>
        <row r="3863">
          <cell r="A3863">
            <v>1815710765</v>
          </cell>
          <cell r="B3863" t="str">
            <v>רכז חברתי - חט"ב</v>
          </cell>
          <cell r="C3863">
            <v>0</v>
          </cell>
          <cell r="D3863">
            <v>0</v>
          </cell>
          <cell r="E3863">
            <v>0</v>
          </cell>
          <cell r="F3863">
            <v>0</v>
          </cell>
          <cell r="G3863">
            <v>0</v>
          </cell>
          <cell r="H3863">
            <v>0</v>
          </cell>
          <cell r="I3863">
            <v>0</v>
          </cell>
          <cell r="J3863">
            <v>0</v>
          </cell>
        </row>
        <row r="3864">
          <cell r="A3864">
            <v>1815710780</v>
          </cell>
          <cell r="B3864" t="str">
            <v>חינוך חברתי</v>
          </cell>
          <cell r="C3864">
            <v>14310</v>
          </cell>
          <cell r="D3864">
            <v>16770</v>
          </cell>
          <cell r="E3864">
            <v>0</v>
          </cell>
          <cell r="F3864">
            <v>16770</v>
          </cell>
          <cell r="G3864">
            <v>-2460</v>
          </cell>
          <cell r="H3864">
            <v>117.19</v>
          </cell>
          <cell r="I3864">
            <v>15900</v>
          </cell>
          <cell r="J3864">
            <v>16770</v>
          </cell>
        </row>
        <row r="3865">
          <cell r="A3865">
            <v>1815710781</v>
          </cell>
          <cell r="B3865" t="str">
            <v>אחזקת מכשירים</v>
          </cell>
          <cell r="C3865">
            <v>0</v>
          </cell>
          <cell r="D3865">
            <v>0</v>
          </cell>
          <cell r="E3865">
            <v>0</v>
          </cell>
          <cell r="F3865">
            <v>0</v>
          </cell>
          <cell r="G3865">
            <v>0</v>
          </cell>
          <cell r="H3865">
            <v>0</v>
          </cell>
          <cell r="I3865">
            <v>0</v>
          </cell>
          <cell r="J3865">
            <v>0</v>
          </cell>
        </row>
        <row r="3866">
          <cell r="A3866">
            <v>1815710794</v>
          </cell>
          <cell r="B3866" t="str">
            <v>השתתפות בעזר 094</v>
          </cell>
          <cell r="C3866">
            <v>13500</v>
          </cell>
          <cell r="D3866">
            <v>16675</v>
          </cell>
          <cell r="E3866">
            <v>0</v>
          </cell>
          <cell r="F3866">
            <v>16675</v>
          </cell>
          <cell r="G3866">
            <v>-3175</v>
          </cell>
          <cell r="H3866">
            <v>123.51</v>
          </cell>
          <cell r="I3866">
            <v>15000</v>
          </cell>
          <cell r="J3866">
            <v>16675</v>
          </cell>
        </row>
        <row r="3867">
          <cell r="A3867">
            <v>1815710810</v>
          </cell>
          <cell r="B3867" t="str">
            <v>הקצבה לניהול עצמי</v>
          </cell>
          <cell r="C3867">
            <v>154400</v>
          </cell>
          <cell r="D3867">
            <v>154400</v>
          </cell>
          <cell r="E3867">
            <v>0</v>
          </cell>
          <cell r="F3867">
            <v>154400</v>
          </cell>
          <cell r="G3867">
            <v>0</v>
          </cell>
          <cell r="H3867">
            <v>100</v>
          </cell>
          <cell r="I3867">
            <v>154400</v>
          </cell>
          <cell r="J3867">
            <v>154400</v>
          </cell>
        </row>
        <row r="3868">
          <cell r="A3868">
            <v>1815710812</v>
          </cell>
          <cell r="B3868" t="str">
            <v>מסיבות כיתתיות</v>
          </cell>
          <cell r="C3868">
            <v>0</v>
          </cell>
          <cell r="D3868">
            <v>22500</v>
          </cell>
          <cell r="E3868">
            <v>0</v>
          </cell>
          <cell r="F3868">
            <v>22500</v>
          </cell>
          <cell r="G3868">
            <v>-22500</v>
          </cell>
          <cell r="H3868">
            <v>0</v>
          </cell>
          <cell r="I3868">
            <v>0</v>
          </cell>
          <cell r="J3868">
            <v>22500</v>
          </cell>
        </row>
        <row r="3869">
          <cell r="A3869">
            <v>1815710816</v>
          </cell>
          <cell r="B3869" t="str">
            <v>חט"ב-הכלה והשתלבות</v>
          </cell>
          <cell r="C3869">
            <v>59310</v>
          </cell>
          <cell r="D3869">
            <v>-25621.4</v>
          </cell>
          <cell r="E3869">
            <v>0</v>
          </cell>
          <cell r="F3869">
            <v>-25621.4</v>
          </cell>
          <cell r="G3869">
            <v>84931.4</v>
          </cell>
          <cell r="H3869">
            <v>-43.19</v>
          </cell>
          <cell r="I3869">
            <v>65900</v>
          </cell>
          <cell r="J3869">
            <v>-25621.4</v>
          </cell>
        </row>
        <row r="3870">
          <cell r="A3870">
            <v>1815710838</v>
          </cell>
          <cell r="B3870" t="str">
            <v>העברה כנגד הכנסות מש' החינוך</v>
          </cell>
          <cell r="C3870">
            <v>0</v>
          </cell>
          <cell r="D3870">
            <v>0</v>
          </cell>
          <cell r="E3870">
            <v>0</v>
          </cell>
          <cell r="F3870">
            <v>0</v>
          </cell>
          <cell r="G3870">
            <v>0</v>
          </cell>
          <cell r="H3870">
            <v>0</v>
          </cell>
          <cell r="I3870">
            <v>0</v>
          </cell>
          <cell r="J3870">
            <v>0</v>
          </cell>
        </row>
        <row r="3871">
          <cell r="A3871">
            <v>1815710953</v>
          </cell>
          <cell r="B3871" t="str">
            <v>מערכת גפ"ן</v>
          </cell>
          <cell r="C3871">
            <v>315400</v>
          </cell>
          <cell r="D3871">
            <v>324686.36</v>
          </cell>
          <cell r="E3871">
            <v>0</v>
          </cell>
          <cell r="F3871">
            <v>324686.36</v>
          </cell>
          <cell r="G3871">
            <v>-9286.36</v>
          </cell>
          <cell r="H3871">
            <v>102.94</v>
          </cell>
          <cell r="I3871">
            <v>315400</v>
          </cell>
          <cell r="J3871">
            <v>324686.36</v>
          </cell>
        </row>
        <row r="3872">
          <cell r="A3872">
            <v>1815710989</v>
          </cell>
          <cell r="B3872" t="str">
            <v>תקורה</v>
          </cell>
          <cell r="C3872">
            <v>852120</v>
          </cell>
          <cell r="D3872">
            <v>1023106.45</v>
          </cell>
          <cell r="E3872">
            <v>0</v>
          </cell>
          <cell r="F3872">
            <v>1023106.45</v>
          </cell>
          <cell r="G3872">
            <v>-170986.45</v>
          </cell>
          <cell r="H3872">
            <v>120.06</v>
          </cell>
          <cell r="I3872">
            <v>946800</v>
          </cell>
          <cell r="J3872">
            <v>1023106.45</v>
          </cell>
        </row>
        <row r="3873">
          <cell r="A3873">
            <v>1815720110</v>
          </cell>
          <cell r="B3873" t="str">
            <v>השכר הקובע-תקציבית</v>
          </cell>
          <cell r="C3873">
            <v>222300</v>
          </cell>
          <cell r="D3873">
            <v>216043.4</v>
          </cell>
          <cell r="E3873">
            <v>0</v>
          </cell>
          <cell r="F3873">
            <v>216043.4</v>
          </cell>
          <cell r="G3873">
            <v>6256.6</v>
          </cell>
          <cell r="H3873">
            <v>97.18</v>
          </cell>
          <cell r="I3873">
            <v>222300</v>
          </cell>
          <cell r="J3873">
            <v>216043.4</v>
          </cell>
        </row>
        <row r="3874">
          <cell r="A3874">
            <v>1815720118</v>
          </cell>
          <cell r="B3874" t="str">
            <v>שכר עובדי הוראה</v>
          </cell>
          <cell r="C3874">
            <v>14741000</v>
          </cell>
          <cell r="D3874">
            <v>15744236.140000001</v>
          </cell>
          <cell r="E3874">
            <v>0</v>
          </cell>
          <cell r="F3874">
            <v>15744236.140000001</v>
          </cell>
          <cell r="G3874">
            <v>-1003236.14</v>
          </cell>
          <cell r="H3874">
            <v>106.8</v>
          </cell>
          <cell r="I3874">
            <v>14741000</v>
          </cell>
          <cell r="J3874">
            <v>15744236.140000001</v>
          </cell>
        </row>
        <row r="3875">
          <cell r="A3875">
            <v>1815720119</v>
          </cell>
          <cell r="B3875" t="str">
            <v>השכר הקובע-צוברת</v>
          </cell>
          <cell r="C3875">
            <v>1433800</v>
          </cell>
          <cell r="D3875">
            <v>1355759.72</v>
          </cell>
          <cell r="E3875">
            <v>0</v>
          </cell>
          <cell r="F3875">
            <v>1355759.72</v>
          </cell>
          <cell r="G3875">
            <v>78040.28</v>
          </cell>
          <cell r="H3875">
            <v>94.55</v>
          </cell>
          <cell r="I3875">
            <v>1433800</v>
          </cell>
          <cell r="J3875">
            <v>1355759.72</v>
          </cell>
        </row>
        <row r="3876">
          <cell r="A3876">
            <v>1815720122</v>
          </cell>
          <cell r="B3876" t="str">
            <v>ביגוד</v>
          </cell>
          <cell r="C3876">
            <v>171600</v>
          </cell>
          <cell r="D3876">
            <v>150174.89000000001</v>
          </cell>
          <cell r="E3876">
            <v>0</v>
          </cell>
          <cell r="F3876">
            <v>150174.89000000001</v>
          </cell>
          <cell r="G3876">
            <v>21425.11</v>
          </cell>
          <cell r="H3876">
            <v>87.51</v>
          </cell>
          <cell r="I3876">
            <v>171600</v>
          </cell>
          <cell r="J3876">
            <v>150174.89000000001</v>
          </cell>
        </row>
        <row r="3877">
          <cell r="A3877">
            <v>1815720126</v>
          </cell>
          <cell r="B3877" t="str">
            <v>דמי הבראה</v>
          </cell>
          <cell r="C3877">
            <v>331200</v>
          </cell>
          <cell r="D3877">
            <v>345416.7</v>
          </cell>
          <cell r="E3877">
            <v>0</v>
          </cell>
          <cell r="F3877">
            <v>345416.7</v>
          </cell>
          <cell r="G3877">
            <v>-14216.7</v>
          </cell>
          <cell r="H3877">
            <v>104.29</v>
          </cell>
          <cell r="I3877">
            <v>331200</v>
          </cell>
          <cell r="J3877">
            <v>345416.7</v>
          </cell>
        </row>
        <row r="3878">
          <cell r="A3878">
            <v>1815720130</v>
          </cell>
          <cell r="B3878" t="str">
            <v>שעות נוספות</v>
          </cell>
          <cell r="C3878">
            <v>11000</v>
          </cell>
          <cell r="D3878">
            <v>5611.44</v>
          </cell>
          <cell r="E3878">
            <v>0</v>
          </cell>
          <cell r="F3878">
            <v>5611.44</v>
          </cell>
          <cell r="G3878">
            <v>5388.56</v>
          </cell>
          <cell r="H3878">
            <v>51.01</v>
          </cell>
          <cell r="I3878">
            <v>11000</v>
          </cell>
          <cell r="J3878">
            <v>5611.44</v>
          </cell>
        </row>
        <row r="3879">
          <cell r="A3879">
            <v>1815720140</v>
          </cell>
          <cell r="B3879" t="str">
            <v>השתתפות באחזקת רכב</v>
          </cell>
          <cell r="C3879">
            <v>144400</v>
          </cell>
          <cell r="D3879">
            <v>122217.56</v>
          </cell>
          <cell r="E3879">
            <v>0</v>
          </cell>
          <cell r="F3879">
            <v>122217.56</v>
          </cell>
          <cell r="G3879">
            <v>22182.44</v>
          </cell>
          <cell r="H3879">
            <v>84.63</v>
          </cell>
          <cell r="I3879">
            <v>144400</v>
          </cell>
          <cell r="J3879">
            <v>122217.56</v>
          </cell>
        </row>
        <row r="3880">
          <cell r="A3880">
            <v>1815720181</v>
          </cell>
          <cell r="B3880" t="str">
            <v>ק'השתל'מורים-מעביד</v>
          </cell>
          <cell r="C3880">
            <v>0</v>
          </cell>
          <cell r="D3880">
            <v>0</v>
          </cell>
          <cell r="E3880">
            <v>0</v>
          </cell>
          <cell r="F3880">
            <v>0</v>
          </cell>
          <cell r="G3880">
            <v>0</v>
          </cell>
          <cell r="H3880">
            <v>0</v>
          </cell>
          <cell r="I3880">
            <v>0</v>
          </cell>
          <cell r="J3880">
            <v>0</v>
          </cell>
        </row>
        <row r="3881">
          <cell r="A3881">
            <v>1815720210</v>
          </cell>
          <cell r="B3881" t="str">
            <v>תכנית גי"א / מש"ב</v>
          </cell>
          <cell r="C3881">
            <v>0</v>
          </cell>
          <cell r="D3881">
            <v>0</v>
          </cell>
          <cell r="E3881">
            <v>0</v>
          </cell>
          <cell r="F3881">
            <v>0</v>
          </cell>
          <cell r="G3881">
            <v>0</v>
          </cell>
          <cell r="H3881">
            <v>0</v>
          </cell>
          <cell r="I3881">
            <v>0</v>
          </cell>
          <cell r="J3881">
            <v>0</v>
          </cell>
        </row>
        <row r="3882">
          <cell r="A3882">
            <v>1815720212</v>
          </cell>
          <cell r="B3882" t="str">
            <v>שעורי עזר לעולים</v>
          </cell>
          <cell r="C3882">
            <v>0</v>
          </cell>
          <cell r="D3882">
            <v>0</v>
          </cell>
          <cell r="E3882">
            <v>0</v>
          </cell>
          <cell r="F3882">
            <v>0</v>
          </cell>
          <cell r="G3882">
            <v>0</v>
          </cell>
          <cell r="H3882">
            <v>0</v>
          </cell>
          <cell r="I3882">
            <v>0</v>
          </cell>
          <cell r="J3882">
            <v>0</v>
          </cell>
        </row>
        <row r="3883">
          <cell r="A3883">
            <v>1815720213</v>
          </cell>
          <cell r="B3883" t="str">
            <v>שעורי עזר לנכים</v>
          </cell>
          <cell r="C3883">
            <v>0</v>
          </cell>
          <cell r="D3883">
            <v>0</v>
          </cell>
          <cell r="E3883">
            <v>0</v>
          </cell>
          <cell r="F3883">
            <v>0</v>
          </cell>
          <cell r="G3883">
            <v>0</v>
          </cell>
          <cell r="H3883">
            <v>0</v>
          </cell>
          <cell r="I3883">
            <v>0</v>
          </cell>
          <cell r="J3883">
            <v>0</v>
          </cell>
        </row>
        <row r="3884">
          <cell r="A3884">
            <v>1815720214</v>
          </cell>
          <cell r="B3884" t="str">
            <v>שעורי עזר לתלמידים</v>
          </cell>
          <cell r="C3884">
            <v>0</v>
          </cell>
          <cell r="D3884">
            <v>3.55</v>
          </cell>
          <cell r="E3884">
            <v>0</v>
          </cell>
          <cell r="F3884">
            <v>3.55</v>
          </cell>
          <cell r="G3884">
            <v>-3.55</v>
          </cell>
          <cell r="H3884">
            <v>0</v>
          </cell>
          <cell r="I3884">
            <v>0</v>
          </cell>
          <cell r="J3884">
            <v>3.55</v>
          </cell>
        </row>
        <row r="3885">
          <cell r="A3885">
            <v>1815720215</v>
          </cell>
          <cell r="B3885" t="str">
            <v>קייטנת קיץ בחטיבות ותיכוניים</v>
          </cell>
          <cell r="C3885">
            <v>0</v>
          </cell>
          <cell r="D3885">
            <v>0</v>
          </cell>
          <cell r="E3885">
            <v>0</v>
          </cell>
          <cell r="F3885">
            <v>0</v>
          </cell>
          <cell r="G3885">
            <v>0</v>
          </cell>
          <cell r="H3885">
            <v>0</v>
          </cell>
          <cell r="I3885">
            <v>0</v>
          </cell>
          <cell r="J3885">
            <v>0</v>
          </cell>
        </row>
        <row r="3886">
          <cell r="A3886">
            <v>1815720216</v>
          </cell>
          <cell r="B3886" t="str">
            <v>פרוייקט לקשיש-קוגל</v>
          </cell>
          <cell r="C3886">
            <v>30000</v>
          </cell>
          <cell r="D3886">
            <v>36766.239999999998</v>
          </cell>
          <cell r="E3886">
            <v>0</v>
          </cell>
          <cell r="F3886">
            <v>36766.239999999998</v>
          </cell>
          <cell r="G3886">
            <v>-6766.24</v>
          </cell>
          <cell r="H3886">
            <v>122.55</v>
          </cell>
          <cell r="I3886">
            <v>30000</v>
          </cell>
          <cell r="J3886">
            <v>36766.239999999998</v>
          </cell>
        </row>
        <row r="3887">
          <cell r="A3887">
            <v>1815720250</v>
          </cell>
          <cell r="B3887" t="str">
            <v>שעות השאלה</v>
          </cell>
          <cell r="C3887">
            <v>35100</v>
          </cell>
          <cell r="D3887">
            <v>0</v>
          </cell>
          <cell r="E3887">
            <v>0</v>
          </cell>
          <cell r="F3887">
            <v>0</v>
          </cell>
          <cell r="G3887">
            <v>35100</v>
          </cell>
          <cell r="H3887">
            <v>0</v>
          </cell>
          <cell r="I3887">
            <v>35100</v>
          </cell>
          <cell r="J3887">
            <v>0</v>
          </cell>
        </row>
        <row r="3888">
          <cell r="A3888">
            <v>1815720261</v>
          </cell>
          <cell r="B3888" t="str">
            <v>תכנית גי"א / מש"ב</v>
          </cell>
          <cell r="C3888">
            <v>0</v>
          </cell>
          <cell r="D3888">
            <v>0</v>
          </cell>
          <cell r="E3888">
            <v>0</v>
          </cell>
          <cell r="F3888">
            <v>0</v>
          </cell>
          <cell r="G3888">
            <v>0</v>
          </cell>
          <cell r="H3888">
            <v>0</v>
          </cell>
          <cell r="I3888">
            <v>0</v>
          </cell>
          <cell r="J3888">
            <v>0</v>
          </cell>
        </row>
        <row r="3889">
          <cell r="A3889">
            <v>1815720262</v>
          </cell>
          <cell r="B3889" t="str">
            <v>שעות שאילה - משה"ח</v>
          </cell>
          <cell r="C3889">
            <v>0</v>
          </cell>
          <cell r="D3889">
            <v>0</v>
          </cell>
          <cell r="E3889">
            <v>0</v>
          </cell>
          <cell r="F3889">
            <v>0</v>
          </cell>
          <cell r="G3889">
            <v>0</v>
          </cell>
          <cell r="H3889">
            <v>0</v>
          </cell>
          <cell r="I3889">
            <v>0</v>
          </cell>
          <cell r="J3889">
            <v>0</v>
          </cell>
        </row>
        <row r="3890">
          <cell r="A3890">
            <v>1815720263</v>
          </cell>
          <cell r="B3890" t="str">
            <v>עובדי חברת מוסדות</v>
          </cell>
          <cell r="C3890">
            <v>0</v>
          </cell>
          <cell r="D3890">
            <v>0</v>
          </cell>
          <cell r="E3890">
            <v>0</v>
          </cell>
          <cell r="F3890">
            <v>0</v>
          </cell>
          <cell r="G3890">
            <v>0</v>
          </cell>
          <cell r="H3890">
            <v>0</v>
          </cell>
          <cell r="I3890">
            <v>0</v>
          </cell>
          <cell r="J3890">
            <v>0</v>
          </cell>
        </row>
        <row r="3891">
          <cell r="A3891">
            <v>1815720391</v>
          </cell>
          <cell r="B3891" t="str">
            <v>הפרשה לפנסיה</v>
          </cell>
          <cell r="C3891">
            <v>0</v>
          </cell>
          <cell r="D3891">
            <v>0</v>
          </cell>
          <cell r="E3891">
            <v>0</v>
          </cell>
          <cell r="F3891">
            <v>0</v>
          </cell>
          <cell r="G3891">
            <v>0</v>
          </cell>
          <cell r="H3891">
            <v>0</v>
          </cell>
          <cell r="I3891">
            <v>0</v>
          </cell>
          <cell r="J3891">
            <v>0</v>
          </cell>
        </row>
        <row r="3892">
          <cell r="A3892">
            <v>1815720410</v>
          </cell>
          <cell r="B3892" t="str">
            <v>שכ"ד להפועל חולון</v>
          </cell>
          <cell r="C3892">
            <v>0</v>
          </cell>
          <cell r="D3892">
            <v>0</v>
          </cell>
          <cell r="E3892">
            <v>0</v>
          </cell>
          <cell r="F3892">
            <v>0</v>
          </cell>
          <cell r="G3892">
            <v>0</v>
          </cell>
          <cell r="H3892">
            <v>0</v>
          </cell>
          <cell r="I3892">
            <v>0</v>
          </cell>
          <cell r="J3892">
            <v>0</v>
          </cell>
        </row>
        <row r="3893">
          <cell r="A3893">
            <v>1815720411</v>
          </cell>
          <cell r="B3893" t="str">
            <v>שכירת אולמות</v>
          </cell>
          <cell r="C3893">
            <v>0</v>
          </cell>
          <cell r="D3893">
            <v>0</v>
          </cell>
          <cell r="E3893">
            <v>0</v>
          </cell>
          <cell r="F3893">
            <v>0</v>
          </cell>
          <cell r="G3893">
            <v>0</v>
          </cell>
          <cell r="H3893">
            <v>0</v>
          </cell>
          <cell r="I3893">
            <v>0</v>
          </cell>
          <cell r="J3893">
            <v>0</v>
          </cell>
        </row>
        <row r="3894">
          <cell r="A3894">
            <v>1815720413</v>
          </cell>
          <cell r="B3894" t="str">
            <v>דמי שימוש באולם</v>
          </cell>
          <cell r="C3894">
            <v>225000</v>
          </cell>
          <cell r="D3894">
            <v>0</v>
          </cell>
          <cell r="E3894">
            <v>0</v>
          </cell>
          <cell r="F3894">
            <v>0</v>
          </cell>
          <cell r="G3894">
            <v>225000</v>
          </cell>
          <cell r="H3894">
            <v>0</v>
          </cell>
          <cell r="I3894">
            <v>250000</v>
          </cell>
          <cell r="J3894">
            <v>0</v>
          </cell>
        </row>
        <row r="3895">
          <cell r="A3895">
            <v>1815720420</v>
          </cell>
          <cell r="B3895" t="str">
            <v>כיבוי אש</v>
          </cell>
          <cell r="C3895">
            <v>10800</v>
          </cell>
          <cell r="D3895">
            <v>8070.37</v>
          </cell>
          <cell r="E3895">
            <v>0</v>
          </cell>
          <cell r="F3895">
            <v>8070.37</v>
          </cell>
          <cell r="G3895">
            <v>2729.63</v>
          </cell>
          <cell r="H3895">
            <v>74.72</v>
          </cell>
          <cell r="I3895">
            <v>12000</v>
          </cell>
          <cell r="J3895">
            <v>8070.37</v>
          </cell>
        </row>
        <row r="3896">
          <cell r="A3896">
            <v>1815720423</v>
          </cell>
          <cell r="B3896" t="str">
            <v>תחזוקת מבנה</v>
          </cell>
          <cell r="C3896">
            <v>0</v>
          </cell>
          <cell r="D3896">
            <v>0</v>
          </cell>
          <cell r="E3896">
            <v>0</v>
          </cell>
          <cell r="F3896">
            <v>0</v>
          </cell>
          <cell r="G3896">
            <v>0</v>
          </cell>
          <cell r="H3896">
            <v>0</v>
          </cell>
          <cell r="I3896">
            <v>0</v>
          </cell>
          <cell r="J3896">
            <v>0</v>
          </cell>
        </row>
        <row r="3897">
          <cell r="A3897">
            <v>1815720431</v>
          </cell>
          <cell r="B3897" t="str">
            <v>חשמל</v>
          </cell>
          <cell r="C3897">
            <v>261700</v>
          </cell>
          <cell r="D3897">
            <v>261156</v>
          </cell>
          <cell r="E3897">
            <v>0</v>
          </cell>
          <cell r="F3897">
            <v>261156</v>
          </cell>
          <cell r="G3897">
            <v>544</v>
          </cell>
          <cell r="H3897">
            <v>99.79</v>
          </cell>
          <cell r="I3897">
            <v>261700</v>
          </cell>
          <cell r="J3897">
            <v>261156</v>
          </cell>
        </row>
        <row r="3898">
          <cell r="A3898">
            <v>1815720432</v>
          </cell>
          <cell r="B3898" t="str">
            <v>מים</v>
          </cell>
          <cell r="C3898">
            <v>129200</v>
          </cell>
          <cell r="D3898">
            <v>128912</v>
          </cell>
          <cell r="E3898">
            <v>0</v>
          </cell>
          <cell r="F3898">
            <v>128912</v>
          </cell>
          <cell r="G3898">
            <v>288</v>
          </cell>
          <cell r="H3898">
            <v>99.77</v>
          </cell>
          <cell r="I3898">
            <v>129200</v>
          </cell>
          <cell r="J3898">
            <v>128912</v>
          </cell>
        </row>
        <row r="3899">
          <cell r="A3899">
            <v>1815720433</v>
          </cell>
          <cell r="B3899" t="str">
            <v>חומרי נקיון</v>
          </cell>
          <cell r="C3899">
            <v>0</v>
          </cell>
          <cell r="D3899">
            <v>0</v>
          </cell>
          <cell r="E3899">
            <v>0</v>
          </cell>
          <cell r="F3899">
            <v>0</v>
          </cell>
          <cell r="G3899">
            <v>0</v>
          </cell>
          <cell r="H3899">
            <v>0</v>
          </cell>
          <cell r="I3899">
            <v>0</v>
          </cell>
          <cell r="J3899">
            <v>0</v>
          </cell>
        </row>
        <row r="3900">
          <cell r="A3900">
            <v>1815720434</v>
          </cell>
          <cell r="B3900" t="str">
            <v>חיטוי והדברה</v>
          </cell>
          <cell r="C3900">
            <v>0</v>
          </cell>
          <cell r="D3900">
            <v>0</v>
          </cell>
          <cell r="E3900">
            <v>0</v>
          </cell>
          <cell r="F3900">
            <v>0</v>
          </cell>
          <cell r="G3900">
            <v>0</v>
          </cell>
          <cell r="H3900">
            <v>0</v>
          </cell>
          <cell r="I3900">
            <v>0</v>
          </cell>
          <cell r="J3900">
            <v>0</v>
          </cell>
        </row>
        <row r="3901">
          <cell r="A3901">
            <v>1815720437</v>
          </cell>
          <cell r="B3901" t="str">
            <v>אחזקת אזעקה</v>
          </cell>
          <cell r="C3901">
            <v>2430</v>
          </cell>
          <cell r="D3901">
            <v>2442.96</v>
          </cell>
          <cell r="E3901">
            <v>0</v>
          </cell>
          <cell r="F3901">
            <v>2442.96</v>
          </cell>
          <cell r="G3901">
            <v>-12.96</v>
          </cell>
          <cell r="H3901">
            <v>100.53</v>
          </cell>
          <cell r="I3901">
            <v>2700</v>
          </cell>
          <cell r="J3901">
            <v>2442.96</v>
          </cell>
        </row>
        <row r="3902">
          <cell r="A3902">
            <v>1815720441</v>
          </cell>
          <cell r="B3902" t="str">
            <v>ביטוח</v>
          </cell>
          <cell r="C3902">
            <v>0</v>
          </cell>
          <cell r="D3902">
            <v>0</v>
          </cell>
          <cell r="E3902">
            <v>0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</row>
        <row r="3903">
          <cell r="A3903">
            <v>1815720450</v>
          </cell>
          <cell r="B3903" t="str">
            <v>ריהוט ואחזקתו</v>
          </cell>
          <cell r="C3903">
            <v>10500</v>
          </cell>
          <cell r="D3903">
            <v>10524</v>
          </cell>
          <cell r="E3903">
            <v>0</v>
          </cell>
          <cell r="F3903">
            <v>10524</v>
          </cell>
          <cell r="G3903">
            <v>-24</v>
          </cell>
          <cell r="H3903">
            <v>100.22</v>
          </cell>
          <cell r="I3903">
            <v>10500</v>
          </cell>
          <cell r="J3903">
            <v>10524</v>
          </cell>
        </row>
        <row r="3904">
          <cell r="A3904">
            <v>1815720470</v>
          </cell>
          <cell r="B3904" t="str">
            <v>אחזקת מכונות משרד</v>
          </cell>
          <cell r="C3904">
            <v>0</v>
          </cell>
          <cell r="D3904">
            <v>0</v>
          </cell>
          <cell r="E3904">
            <v>0</v>
          </cell>
          <cell r="F3904">
            <v>0</v>
          </cell>
          <cell r="G3904">
            <v>0</v>
          </cell>
          <cell r="H3904">
            <v>0</v>
          </cell>
          <cell r="I3904">
            <v>0</v>
          </cell>
          <cell r="J3904">
            <v>0</v>
          </cell>
        </row>
        <row r="3905">
          <cell r="A3905">
            <v>1815720471</v>
          </cell>
          <cell r="B3905" t="str">
            <v>מכשירי כתיבה</v>
          </cell>
          <cell r="C3905">
            <v>0</v>
          </cell>
          <cell r="D3905">
            <v>0</v>
          </cell>
          <cell r="E3905">
            <v>0</v>
          </cell>
          <cell r="F3905">
            <v>0</v>
          </cell>
          <cell r="G3905">
            <v>0</v>
          </cell>
          <cell r="H3905">
            <v>0</v>
          </cell>
          <cell r="I3905">
            <v>0</v>
          </cell>
          <cell r="J3905">
            <v>0</v>
          </cell>
        </row>
        <row r="3906">
          <cell r="A3906">
            <v>1815720511</v>
          </cell>
          <cell r="B3906" t="str">
            <v>אירוח וכיבוד</v>
          </cell>
          <cell r="C3906">
            <v>12600</v>
          </cell>
          <cell r="D3906">
            <v>12319.39</v>
          </cell>
          <cell r="E3906">
            <v>0</v>
          </cell>
          <cell r="F3906">
            <v>12319.39</v>
          </cell>
          <cell r="G3906">
            <v>280.61</v>
          </cell>
          <cell r="H3906">
            <v>97.77</v>
          </cell>
          <cell r="I3906">
            <v>14000</v>
          </cell>
          <cell r="J3906">
            <v>12319.39</v>
          </cell>
        </row>
        <row r="3907">
          <cell r="A3907">
            <v>1815720512</v>
          </cell>
          <cell r="B3907" t="str">
            <v>נסיעות ואש"ל</v>
          </cell>
          <cell r="C3907">
            <v>0</v>
          </cell>
          <cell r="D3907">
            <v>0</v>
          </cell>
          <cell r="E3907">
            <v>0</v>
          </cell>
          <cell r="F3907">
            <v>0</v>
          </cell>
          <cell r="G3907">
            <v>0</v>
          </cell>
          <cell r="H3907">
            <v>0</v>
          </cell>
          <cell r="I3907">
            <v>0</v>
          </cell>
          <cell r="J3907">
            <v>0</v>
          </cell>
        </row>
        <row r="3908">
          <cell r="A3908">
            <v>1815720517</v>
          </cell>
          <cell r="B3908" t="str">
            <v>מסיבות מפקדים ושי</v>
          </cell>
          <cell r="C3908">
            <v>0</v>
          </cell>
          <cell r="D3908">
            <v>0</v>
          </cell>
          <cell r="E3908">
            <v>0</v>
          </cell>
          <cell r="F3908">
            <v>0</v>
          </cell>
          <cell r="G3908">
            <v>0</v>
          </cell>
          <cell r="H3908">
            <v>0</v>
          </cell>
          <cell r="I3908">
            <v>0</v>
          </cell>
          <cell r="J3908">
            <v>0</v>
          </cell>
        </row>
        <row r="3909">
          <cell r="A3909">
            <v>1815720522</v>
          </cell>
          <cell r="B3909" t="str">
            <v>ספרים</v>
          </cell>
          <cell r="C3909">
            <v>0</v>
          </cell>
          <cell r="D3909">
            <v>0</v>
          </cell>
          <cell r="E3909">
            <v>0</v>
          </cell>
          <cell r="F3909">
            <v>0</v>
          </cell>
          <cell r="G3909">
            <v>0</v>
          </cell>
          <cell r="H3909">
            <v>0</v>
          </cell>
          <cell r="I3909">
            <v>0</v>
          </cell>
          <cell r="J3909">
            <v>0</v>
          </cell>
        </row>
        <row r="3910">
          <cell r="A3910">
            <v>1815720530</v>
          </cell>
          <cell r="B3910" t="str">
            <v>אופניים לעובדים</v>
          </cell>
          <cell r="C3910">
            <v>0</v>
          </cell>
          <cell r="D3910">
            <v>0</v>
          </cell>
          <cell r="E3910">
            <v>0</v>
          </cell>
          <cell r="F3910">
            <v>0</v>
          </cell>
          <cell r="G3910">
            <v>0</v>
          </cell>
          <cell r="H3910">
            <v>0</v>
          </cell>
          <cell r="I3910">
            <v>0</v>
          </cell>
          <cell r="J3910">
            <v>0</v>
          </cell>
        </row>
        <row r="3911">
          <cell r="A3911">
            <v>1815720540</v>
          </cell>
          <cell r="B3911" t="str">
            <v>הוצאות טלפון</v>
          </cell>
          <cell r="C3911">
            <v>0</v>
          </cell>
          <cell r="D3911">
            <v>0</v>
          </cell>
          <cell r="E3911">
            <v>0</v>
          </cell>
          <cell r="F3911">
            <v>0</v>
          </cell>
          <cell r="G3911">
            <v>0</v>
          </cell>
          <cell r="H3911">
            <v>0</v>
          </cell>
          <cell r="I3911">
            <v>0</v>
          </cell>
          <cell r="J3911">
            <v>0</v>
          </cell>
        </row>
        <row r="3912">
          <cell r="A3912">
            <v>1815720544</v>
          </cell>
          <cell r="B3912" t="str">
            <v>הוצאות דאר</v>
          </cell>
          <cell r="C3912">
            <v>0</v>
          </cell>
          <cell r="D3912">
            <v>0</v>
          </cell>
          <cell r="E3912">
            <v>0</v>
          </cell>
          <cell r="F3912">
            <v>0</v>
          </cell>
          <cell r="G3912">
            <v>0</v>
          </cell>
          <cell r="H3912">
            <v>0</v>
          </cell>
          <cell r="I3912">
            <v>0</v>
          </cell>
          <cell r="J3912">
            <v>0</v>
          </cell>
        </row>
        <row r="3913">
          <cell r="A3913">
            <v>1815720562</v>
          </cell>
          <cell r="B3913" t="str">
            <v>הדפסות</v>
          </cell>
          <cell r="C3913">
            <v>0</v>
          </cell>
          <cell r="D3913">
            <v>0</v>
          </cell>
          <cell r="E3913">
            <v>0</v>
          </cell>
          <cell r="F3913">
            <v>0</v>
          </cell>
          <cell r="G3913">
            <v>0</v>
          </cell>
          <cell r="H3913">
            <v>0</v>
          </cell>
          <cell r="I3913">
            <v>0</v>
          </cell>
          <cell r="J3913">
            <v>0</v>
          </cell>
        </row>
        <row r="3914">
          <cell r="A3914">
            <v>1815720583</v>
          </cell>
          <cell r="B3914" t="str">
            <v>שרות רפואי</v>
          </cell>
          <cell r="C3914">
            <v>0</v>
          </cell>
          <cell r="D3914">
            <v>0</v>
          </cell>
          <cell r="E3914">
            <v>0</v>
          </cell>
          <cell r="F3914">
            <v>0</v>
          </cell>
          <cell r="G3914">
            <v>0</v>
          </cell>
          <cell r="H3914">
            <v>0</v>
          </cell>
          <cell r="I3914">
            <v>0</v>
          </cell>
          <cell r="J3914">
            <v>0</v>
          </cell>
        </row>
        <row r="3915">
          <cell r="A3915">
            <v>1815720584</v>
          </cell>
          <cell r="B3915" t="str">
            <v>שרות פסיכולוגי</v>
          </cell>
          <cell r="C3915">
            <v>0</v>
          </cell>
          <cell r="D3915">
            <v>0</v>
          </cell>
          <cell r="E3915">
            <v>0</v>
          </cell>
          <cell r="F3915">
            <v>0</v>
          </cell>
          <cell r="G3915">
            <v>0</v>
          </cell>
          <cell r="H3915">
            <v>0</v>
          </cell>
          <cell r="I3915">
            <v>0</v>
          </cell>
          <cell r="J3915">
            <v>0</v>
          </cell>
        </row>
        <row r="3916">
          <cell r="A3916">
            <v>1815720585</v>
          </cell>
          <cell r="B3916" t="str">
            <v>שרות אחות</v>
          </cell>
          <cell r="C3916">
            <v>0</v>
          </cell>
          <cell r="D3916">
            <v>0</v>
          </cell>
          <cell r="E3916">
            <v>0</v>
          </cell>
          <cell r="F3916">
            <v>0</v>
          </cell>
          <cell r="G3916">
            <v>0</v>
          </cell>
          <cell r="H3916">
            <v>0</v>
          </cell>
          <cell r="I3916">
            <v>0</v>
          </cell>
          <cell r="J3916">
            <v>0</v>
          </cell>
        </row>
        <row r="3917">
          <cell r="A3917">
            <v>1815720721</v>
          </cell>
          <cell r="B3917" t="str">
            <v>חמרים-תחזוקת מבנים</v>
          </cell>
          <cell r="C3917">
            <v>0</v>
          </cell>
          <cell r="D3917">
            <v>0</v>
          </cell>
          <cell r="E3917">
            <v>0</v>
          </cell>
          <cell r="F3917">
            <v>0</v>
          </cell>
          <cell r="G3917">
            <v>0</v>
          </cell>
          <cell r="H3917">
            <v>0</v>
          </cell>
          <cell r="I3917">
            <v>0</v>
          </cell>
          <cell r="J3917">
            <v>0</v>
          </cell>
        </row>
        <row r="3918">
          <cell r="A3918">
            <v>1815720722</v>
          </cell>
          <cell r="B3918" t="str">
            <v>חמרים-תחזוקה עצמית</v>
          </cell>
          <cell r="C3918">
            <v>0</v>
          </cell>
          <cell r="D3918">
            <v>0</v>
          </cell>
          <cell r="E3918">
            <v>0</v>
          </cell>
          <cell r="F3918">
            <v>0</v>
          </cell>
          <cell r="G3918">
            <v>0</v>
          </cell>
          <cell r="H3918">
            <v>0</v>
          </cell>
          <cell r="I3918">
            <v>0</v>
          </cell>
          <cell r="J3918">
            <v>0</v>
          </cell>
        </row>
        <row r="3919">
          <cell r="A3919">
            <v>1815720724</v>
          </cell>
          <cell r="B3919" t="str">
            <v>ציוד למגמות</v>
          </cell>
          <cell r="C3919">
            <v>0</v>
          </cell>
          <cell r="D3919">
            <v>0</v>
          </cell>
          <cell r="E3919">
            <v>0</v>
          </cell>
          <cell r="F3919">
            <v>0</v>
          </cell>
          <cell r="G3919">
            <v>0</v>
          </cell>
          <cell r="H3919">
            <v>0</v>
          </cell>
          <cell r="I3919">
            <v>0</v>
          </cell>
          <cell r="J3919">
            <v>0</v>
          </cell>
        </row>
        <row r="3920">
          <cell r="A3920">
            <v>1815720742</v>
          </cell>
          <cell r="B3920" t="str">
            <v>כלים וציוד</v>
          </cell>
          <cell r="C3920">
            <v>57000</v>
          </cell>
          <cell r="D3920">
            <v>56349</v>
          </cell>
          <cell r="E3920">
            <v>0</v>
          </cell>
          <cell r="F3920">
            <v>56349</v>
          </cell>
          <cell r="G3920">
            <v>651</v>
          </cell>
          <cell r="H3920">
            <v>98.85</v>
          </cell>
          <cell r="I3920">
            <v>57000</v>
          </cell>
          <cell r="J3920">
            <v>56349</v>
          </cell>
        </row>
        <row r="3921">
          <cell r="A3921">
            <v>1815720745</v>
          </cell>
          <cell r="B3921" t="str">
            <v>דמי פריצה - תכולה</v>
          </cell>
          <cell r="C3921">
            <v>0</v>
          </cell>
          <cell r="D3921">
            <v>0</v>
          </cell>
          <cell r="E3921">
            <v>0</v>
          </cell>
          <cell r="F3921">
            <v>0</v>
          </cell>
          <cell r="G3921">
            <v>0</v>
          </cell>
          <cell r="H3921">
            <v>0</v>
          </cell>
          <cell r="I3921">
            <v>0</v>
          </cell>
          <cell r="J3921">
            <v>0</v>
          </cell>
        </row>
        <row r="3922">
          <cell r="A3922">
            <v>1815720746</v>
          </cell>
          <cell r="B3922" t="str">
            <v>דמי פריצה - מבנה</v>
          </cell>
          <cell r="C3922">
            <v>0</v>
          </cell>
          <cell r="D3922">
            <v>0</v>
          </cell>
          <cell r="E3922">
            <v>0</v>
          </cell>
          <cell r="F3922">
            <v>0</v>
          </cell>
          <cell r="G3922">
            <v>0</v>
          </cell>
          <cell r="H3922">
            <v>0</v>
          </cell>
          <cell r="I3922">
            <v>0</v>
          </cell>
          <cell r="J3922">
            <v>0</v>
          </cell>
        </row>
        <row r="3923">
          <cell r="A3923">
            <v>1815720750</v>
          </cell>
          <cell r="B3923" t="str">
            <v>אחזקת מוסדות</v>
          </cell>
          <cell r="C3923">
            <v>450100</v>
          </cell>
          <cell r="D3923">
            <v>438883.7</v>
          </cell>
          <cell r="E3923">
            <v>0</v>
          </cell>
          <cell r="F3923">
            <v>438883.7</v>
          </cell>
          <cell r="G3923">
            <v>11216.3</v>
          </cell>
          <cell r="H3923">
            <v>97.5</v>
          </cell>
          <cell r="I3923">
            <v>450100</v>
          </cell>
          <cell r="J3923">
            <v>438883.7</v>
          </cell>
        </row>
        <row r="3924">
          <cell r="A3924">
            <v>1815720751</v>
          </cell>
          <cell r="B3924" t="str">
            <v>עבודות קבלניות</v>
          </cell>
          <cell r="C3924">
            <v>0</v>
          </cell>
          <cell r="D3924">
            <v>0</v>
          </cell>
          <cell r="E3924">
            <v>0</v>
          </cell>
          <cell r="F3924">
            <v>0</v>
          </cell>
          <cell r="G3924">
            <v>0</v>
          </cell>
          <cell r="H3924">
            <v>0</v>
          </cell>
          <cell r="I3924">
            <v>0</v>
          </cell>
          <cell r="J3924">
            <v>0</v>
          </cell>
        </row>
        <row r="3925">
          <cell r="A3925">
            <v>1815720752</v>
          </cell>
          <cell r="B3925" t="str">
            <v>נקיון בקבלנות</v>
          </cell>
          <cell r="C3925">
            <v>894700</v>
          </cell>
          <cell r="D3925">
            <v>836514.75</v>
          </cell>
          <cell r="E3925">
            <v>0</v>
          </cell>
          <cell r="F3925">
            <v>836514.75</v>
          </cell>
          <cell r="G3925">
            <v>58185.25</v>
          </cell>
          <cell r="H3925">
            <v>93.49</v>
          </cell>
          <cell r="I3925">
            <v>894700</v>
          </cell>
          <cell r="J3925">
            <v>836514.75</v>
          </cell>
        </row>
        <row r="3926">
          <cell r="A3926">
            <v>1815720753</v>
          </cell>
          <cell r="B3926" t="str">
            <v>עובדים חיצוניים</v>
          </cell>
          <cell r="C3926">
            <v>0</v>
          </cell>
          <cell r="D3926">
            <v>0</v>
          </cell>
          <cell r="E3926">
            <v>0</v>
          </cell>
          <cell r="F3926">
            <v>0</v>
          </cell>
          <cell r="G3926">
            <v>0</v>
          </cell>
          <cell r="H3926">
            <v>0</v>
          </cell>
          <cell r="I3926">
            <v>0</v>
          </cell>
          <cell r="J3926">
            <v>0</v>
          </cell>
        </row>
        <row r="3927">
          <cell r="A3927">
            <v>1815720755</v>
          </cell>
          <cell r="B3927" t="str">
            <v>אחות</v>
          </cell>
          <cell r="C3927">
            <v>0</v>
          </cell>
          <cell r="D3927">
            <v>0</v>
          </cell>
          <cell r="E3927">
            <v>0</v>
          </cell>
          <cell r="F3927">
            <v>0</v>
          </cell>
          <cell r="G3927">
            <v>0</v>
          </cell>
          <cell r="H3927">
            <v>0</v>
          </cell>
          <cell r="I3927">
            <v>0</v>
          </cell>
          <cell r="J3927">
            <v>0</v>
          </cell>
        </row>
        <row r="3928">
          <cell r="A3928">
            <v>1815720759</v>
          </cell>
          <cell r="B3928" t="str">
            <v>שרותי סייעות</v>
          </cell>
          <cell r="C3928">
            <v>388400</v>
          </cell>
          <cell r="D3928">
            <v>421317.15</v>
          </cell>
          <cell r="E3928">
            <v>0</v>
          </cell>
          <cell r="F3928">
            <v>421317.15</v>
          </cell>
          <cell r="G3928">
            <v>-32917.15</v>
          </cell>
          <cell r="H3928">
            <v>108.47</v>
          </cell>
          <cell r="I3928">
            <v>388400</v>
          </cell>
          <cell r="J3928">
            <v>421317.15</v>
          </cell>
        </row>
        <row r="3929">
          <cell r="A3929">
            <v>1815720761</v>
          </cell>
          <cell r="B3929" t="str">
            <v>השאלת מורים</v>
          </cell>
          <cell r="C3929">
            <v>0</v>
          </cell>
          <cell r="D3929">
            <v>0</v>
          </cell>
          <cell r="E3929">
            <v>0</v>
          </cell>
          <cell r="F3929">
            <v>0</v>
          </cell>
          <cell r="G3929">
            <v>0</v>
          </cell>
          <cell r="H3929">
            <v>0</v>
          </cell>
          <cell r="I3929">
            <v>0</v>
          </cell>
          <cell r="J3929">
            <v>0</v>
          </cell>
        </row>
        <row r="3930">
          <cell r="A3930">
            <v>1815720762</v>
          </cell>
          <cell r="B3930" t="str">
            <v>שאילת מורים</v>
          </cell>
          <cell r="C3930">
            <v>986940</v>
          </cell>
          <cell r="D3930">
            <v>977519.32</v>
          </cell>
          <cell r="E3930">
            <v>0</v>
          </cell>
          <cell r="F3930">
            <v>977519.32</v>
          </cell>
          <cell r="G3930">
            <v>9420.68</v>
          </cell>
          <cell r="H3930">
            <v>99.04</v>
          </cell>
          <cell r="I3930">
            <v>1096600</v>
          </cell>
          <cell r="J3930">
            <v>977519.32</v>
          </cell>
        </row>
        <row r="3931">
          <cell r="A3931">
            <v>1815720763</v>
          </cell>
          <cell r="B3931" t="str">
            <v>עובדי חברת מוסדות</v>
          </cell>
          <cell r="C3931">
            <v>0</v>
          </cell>
          <cell r="D3931">
            <v>0</v>
          </cell>
          <cell r="E3931">
            <v>0</v>
          </cell>
          <cell r="F3931">
            <v>0</v>
          </cell>
          <cell r="G3931">
            <v>0</v>
          </cell>
          <cell r="H3931">
            <v>0</v>
          </cell>
          <cell r="I3931">
            <v>0</v>
          </cell>
          <cell r="J3931">
            <v>0</v>
          </cell>
        </row>
        <row r="3932">
          <cell r="A3932">
            <v>1815720765</v>
          </cell>
          <cell r="B3932" t="str">
            <v>רכז חברתי - חט"ב</v>
          </cell>
          <cell r="C3932">
            <v>0</v>
          </cell>
          <cell r="D3932">
            <v>0</v>
          </cell>
          <cell r="E3932">
            <v>0</v>
          </cell>
          <cell r="F3932">
            <v>0</v>
          </cell>
          <cell r="G3932">
            <v>0</v>
          </cell>
          <cell r="H3932">
            <v>0</v>
          </cell>
          <cell r="I3932">
            <v>0</v>
          </cell>
          <cell r="J3932">
            <v>0</v>
          </cell>
        </row>
        <row r="3933">
          <cell r="A3933">
            <v>1815720780</v>
          </cell>
          <cell r="B3933" t="str">
            <v>חינוך חברתי</v>
          </cell>
          <cell r="C3933">
            <v>18600</v>
          </cell>
          <cell r="D3933">
            <v>18522</v>
          </cell>
          <cell r="E3933">
            <v>0</v>
          </cell>
          <cell r="F3933">
            <v>18522</v>
          </cell>
          <cell r="G3933">
            <v>78</v>
          </cell>
          <cell r="H3933">
            <v>99.58</v>
          </cell>
          <cell r="I3933">
            <v>18600</v>
          </cell>
          <cell r="J3933">
            <v>18522</v>
          </cell>
        </row>
        <row r="3934">
          <cell r="A3934">
            <v>1815720782</v>
          </cell>
          <cell r="B3934" t="str">
            <v>המרת שעות</v>
          </cell>
          <cell r="C3934">
            <v>0</v>
          </cell>
          <cell r="D3934">
            <v>0</v>
          </cell>
          <cell r="E3934">
            <v>0</v>
          </cell>
          <cell r="F3934">
            <v>0</v>
          </cell>
          <cell r="G3934">
            <v>0</v>
          </cell>
          <cell r="H3934">
            <v>0</v>
          </cell>
          <cell r="I3934">
            <v>0</v>
          </cell>
          <cell r="J3934">
            <v>0</v>
          </cell>
        </row>
        <row r="3935">
          <cell r="A3935">
            <v>1815720786</v>
          </cell>
          <cell r="B3935" t="str">
            <v>העברה מקפה גן סיפור</v>
          </cell>
          <cell r="C3935">
            <v>35000</v>
          </cell>
          <cell r="D3935">
            <v>35000</v>
          </cell>
          <cell r="E3935">
            <v>0</v>
          </cell>
          <cell r="F3935">
            <v>35000</v>
          </cell>
          <cell r="G3935">
            <v>0</v>
          </cell>
          <cell r="H3935">
            <v>100</v>
          </cell>
          <cell r="I3935">
            <v>35000</v>
          </cell>
          <cell r="J3935">
            <v>35000</v>
          </cell>
        </row>
        <row r="3936">
          <cell r="A3936">
            <v>1815720794</v>
          </cell>
          <cell r="B3936" t="str">
            <v>השתתפות בעזר 094</v>
          </cell>
          <cell r="C3936">
            <v>13500</v>
          </cell>
          <cell r="D3936">
            <v>16675</v>
          </cell>
          <cell r="E3936">
            <v>0</v>
          </cell>
          <cell r="F3936">
            <v>16675</v>
          </cell>
          <cell r="G3936">
            <v>-3175</v>
          </cell>
          <cell r="H3936">
            <v>123.51</v>
          </cell>
          <cell r="I3936">
            <v>15000</v>
          </cell>
          <cell r="J3936">
            <v>16675</v>
          </cell>
        </row>
        <row r="3937">
          <cell r="A3937">
            <v>1815720810</v>
          </cell>
          <cell r="B3937" t="str">
            <v>הקצבה לניהול עצמי</v>
          </cell>
          <cell r="C3937">
            <v>84400</v>
          </cell>
          <cell r="D3937">
            <v>84187</v>
          </cell>
          <cell r="E3937">
            <v>0</v>
          </cell>
          <cell r="F3937">
            <v>84187</v>
          </cell>
          <cell r="G3937">
            <v>213</v>
          </cell>
          <cell r="H3937">
            <v>99.74</v>
          </cell>
          <cell r="I3937">
            <v>84400</v>
          </cell>
          <cell r="J3937">
            <v>84187</v>
          </cell>
        </row>
        <row r="3938">
          <cell r="A3938">
            <v>1815720812</v>
          </cell>
          <cell r="B3938" t="str">
            <v>מסיבות כיתתיות</v>
          </cell>
          <cell r="C3938">
            <v>0</v>
          </cell>
          <cell r="D3938">
            <v>28040</v>
          </cell>
          <cell r="E3938">
            <v>0</v>
          </cell>
          <cell r="F3938">
            <v>28040</v>
          </cell>
          <cell r="G3938">
            <v>-28040</v>
          </cell>
          <cell r="H3938">
            <v>0</v>
          </cell>
          <cell r="I3938">
            <v>0</v>
          </cell>
          <cell r="J3938">
            <v>28040</v>
          </cell>
        </row>
        <row r="3939">
          <cell r="A3939">
            <v>1815720816</v>
          </cell>
          <cell r="B3939" t="str">
            <v>חט"ב-הכלה והשתלבות</v>
          </cell>
          <cell r="C3939">
            <v>31230</v>
          </cell>
          <cell r="D3939">
            <v>-5050</v>
          </cell>
          <cell r="E3939">
            <v>0</v>
          </cell>
          <cell r="F3939">
            <v>-5050</v>
          </cell>
          <cell r="G3939">
            <v>36280</v>
          </cell>
          <cell r="H3939">
            <v>-16.170000000000002</v>
          </cell>
          <cell r="I3939">
            <v>34700</v>
          </cell>
          <cell r="J3939">
            <v>-5050</v>
          </cell>
        </row>
        <row r="3940">
          <cell r="A3940">
            <v>1815720838</v>
          </cell>
          <cell r="B3940" t="str">
            <v>העברה כנגד הכנסות מש' החינוך</v>
          </cell>
          <cell r="C3940">
            <v>0</v>
          </cell>
          <cell r="D3940">
            <v>0</v>
          </cell>
          <cell r="E3940">
            <v>0</v>
          </cell>
          <cell r="F3940">
            <v>0</v>
          </cell>
          <cell r="G3940">
            <v>0</v>
          </cell>
          <cell r="H3940">
            <v>0</v>
          </cell>
          <cell r="I3940">
            <v>0</v>
          </cell>
          <cell r="J3940">
            <v>0</v>
          </cell>
        </row>
        <row r="3941">
          <cell r="A3941">
            <v>1815720953</v>
          </cell>
          <cell r="B3941" t="str">
            <v>מערכת גפ"ן</v>
          </cell>
          <cell r="C3941">
            <v>352900</v>
          </cell>
          <cell r="D3941">
            <v>340847.9</v>
          </cell>
          <cell r="E3941">
            <v>0</v>
          </cell>
          <cell r="F3941">
            <v>340847.9</v>
          </cell>
          <cell r="G3941">
            <v>12052.1</v>
          </cell>
          <cell r="H3941">
            <v>96.58</v>
          </cell>
          <cell r="I3941">
            <v>352900</v>
          </cell>
          <cell r="J3941">
            <v>340847.9</v>
          </cell>
        </row>
        <row r="3942">
          <cell r="A3942">
            <v>1815720989</v>
          </cell>
          <cell r="B3942" t="str">
            <v>תקורה</v>
          </cell>
          <cell r="C3942">
            <v>1114290</v>
          </cell>
          <cell r="D3942">
            <v>1298321.22</v>
          </cell>
          <cell r="E3942">
            <v>0</v>
          </cell>
          <cell r="F3942">
            <v>1298321.22</v>
          </cell>
          <cell r="G3942">
            <v>-184031.22</v>
          </cell>
          <cell r="H3942">
            <v>116.51</v>
          </cell>
          <cell r="I3942">
            <v>1238100</v>
          </cell>
          <cell r="J3942">
            <v>1298321.22</v>
          </cell>
        </row>
        <row r="3943">
          <cell r="A3943">
            <v>1815730110</v>
          </cell>
          <cell r="B3943" t="str">
            <v>השכר הקובע-תקציבית</v>
          </cell>
          <cell r="C3943">
            <v>431800</v>
          </cell>
          <cell r="D3943">
            <v>414527.56</v>
          </cell>
          <cell r="E3943">
            <v>0</v>
          </cell>
          <cell r="F3943">
            <v>414527.56</v>
          </cell>
          <cell r="G3943">
            <v>17272.439999999999</v>
          </cell>
          <cell r="H3943">
            <v>95.99</v>
          </cell>
          <cell r="I3943">
            <v>431800</v>
          </cell>
          <cell r="J3943">
            <v>414527.56</v>
          </cell>
        </row>
        <row r="3944">
          <cell r="A3944">
            <v>1815730118</v>
          </cell>
          <cell r="B3944" t="str">
            <v>שכר עובדי הוראה</v>
          </cell>
          <cell r="C3944">
            <v>11754100</v>
          </cell>
          <cell r="D3944">
            <v>12276295.07</v>
          </cell>
          <cell r="E3944">
            <v>0</v>
          </cell>
          <cell r="F3944">
            <v>12276295.07</v>
          </cell>
          <cell r="G3944">
            <v>-522195.07</v>
          </cell>
          <cell r="H3944">
            <v>104.44</v>
          </cell>
          <cell r="I3944">
            <v>11754100</v>
          </cell>
          <cell r="J3944">
            <v>12276295.07</v>
          </cell>
        </row>
        <row r="3945">
          <cell r="A3945">
            <v>1815730119</v>
          </cell>
          <cell r="B3945" t="str">
            <v>השכר הקובע-צוברת</v>
          </cell>
          <cell r="C3945">
            <v>1314600</v>
          </cell>
          <cell r="D3945">
            <v>1300851.92</v>
          </cell>
          <cell r="E3945">
            <v>4117.2700000000004</v>
          </cell>
          <cell r="F3945">
            <v>1304969.19</v>
          </cell>
          <cell r="G3945">
            <v>9630.81</v>
          </cell>
          <cell r="H3945">
            <v>99.26</v>
          </cell>
          <cell r="I3945">
            <v>1314600</v>
          </cell>
          <cell r="J3945">
            <v>1300851.92</v>
          </cell>
        </row>
        <row r="3946">
          <cell r="A3946">
            <v>1815730122</v>
          </cell>
          <cell r="B3946" t="str">
            <v>ביגוד</v>
          </cell>
          <cell r="C3946">
            <v>154400</v>
          </cell>
          <cell r="D3946">
            <v>130907.52</v>
          </cell>
          <cell r="E3946">
            <v>0</v>
          </cell>
          <cell r="F3946">
            <v>130907.52</v>
          </cell>
          <cell r="G3946">
            <v>23492.48</v>
          </cell>
          <cell r="H3946">
            <v>84.78</v>
          </cell>
          <cell r="I3946">
            <v>154400</v>
          </cell>
          <cell r="J3946">
            <v>130907.52</v>
          </cell>
        </row>
        <row r="3947">
          <cell r="A3947">
            <v>1815730126</v>
          </cell>
          <cell r="B3947" t="str">
            <v>דמי הבראה</v>
          </cell>
          <cell r="C3947">
            <v>290600</v>
          </cell>
          <cell r="D3947">
            <v>304410.68</v>
          </cell>
          <cell r="E3947">
            <v>0</v>
          </cell>
          <cell r="F3947">
            <v>304410.68</v>
          </cell>
          <cell r="G3947">
            <v>-13810.68</v>
          </cell>
          <cell r="H3947">
            <v>104.75</v>
          </cell>
          <cell r="I3947">
            <v>290600</v>
          </cell>
          <cell r="J3947">
            <v>304410.68</v>
          </cell>
        </row>
        <row r="3948">
          <cell r="A3948">
            <v>1815730130</v>
          </cell>
          <cell r="B3948" t="str">
            <v>שעות נוספות</v>
          </cell>
          <cell r="C3948">
            <v>50000</v>
          </cell>
          <cell r="D3948">
            <v>60049.33</v>
          </cell>
          <cell r="E3948">
            <v>0</v>
          </cell>
          <cell r="F3948">
            <v>60049.33</v>
          </cell>
          <cell r="G3948">
            <v>-10049.33</v>
          </cell>
          <cell r="H3948">
            <v>120.09</v>
          </cell>
          <cell r="I3948">
            <v>50000</v>
          </cell>
          <cell r="J3948">
            <v>60049.33</v>
          </cell>
        </row>
        <row r="3949">
          <cell r="A3949">
            <v>1815730140</v>
          </cell>
          <cell r="B3949" t="str">
            <v>השתתפות באחזקת רכב</v>
          </cell>
          <cell r="C3949">
            <v>100100</v>
          </cell>
          <cell r="D3949">
            <v>116837.19</v>
          </cell>
          <cell r="E3949">
            <v>0</v>
          </cell>
          <cell r="F3949">
            <v>116837.19</v>
          </cell>
          <cell r="G3949">
            <v>-16737.189999999999</v>
          </cell>
          <cell r="H3949">
            <v>116.72</v>
          </cell>
          <cell r="I3949">
            <v>100100</v>
          </cell>
          <cell r="J3949">
            <v>116837.19</v>
          </cell>
        </row>
        <row r="3950">
          <cell r="A3950">
            <v>1815730181</v>
          </cell>
          <cell r="B3950" t="str">
            <v>ק'השתל'מורים-מעביד</v>
          </cell>
          <cell r="C3950">
            <v>0</v>
          </cell>
          <cell r="D3950">
            <v>0</v>
          </cell>
          <cell r="E3950">
            <v>0</v>
          </cell>
          <cell r="F3950">
            <v>0</v>
          </cell>
          <cell r="G3950">
            <v>0</v>
          </cell>
          <cell r="H3950">
            <v>0</v>
          </cell>
          <cell r="I3950">
            <v>0</v>
          </cell>
          <cell r="J3950">
            <v>0</v>
          </cell>
        </row>
        <row r="3951">
          <cell r="A3951">
            <v>1815730210</v>
          </cell>
          <cell r="B3951" t="str">
            <v>השכר הקובע</v>
          </cell>
          <cell r="C3951">
            <v>0</v>
          </cell>
          <cell r="D3951">
            <v>0</v>
          </cell>
          <cell r="E3951">
            <v>0</v>
          </cell>
          <cell r="F3951">
            <v>0</v>
          </cell>
          <cell r="G3951">
            <v>0</v>
          </cell>
          <cell r="H3951">
            <v>0</v>
          </cell>
          <cell r="I3951">
            <v>0</v>
          </cell>
          <cell r="J3951">
            <v>0</v>
          </cell>
        </row>
        <row r="3952">
          <cell r="A3952">
            <v>1815730211</v>
          </cell>
          <cell r="B3952" t="str">
            <v>הזדמנות ראשונה</v>
          </cell>
          <cell r="C3952">
            <v>0</v>
          </cell>
          <cell r="D3952">
            <v>0</v>
          </cell>
          <cell r="E3952">
            <v>0</v>
          </cell>
          <cell r="F3952">
            <v>0</v>
          </cell>
          <cell r="G3952">
            <v>0</v>
          </cell>
          <cell r="H3952">
            <v>0</v>
          </cell>
          <cell r="I3952">
            <v>0</v>
          </cell>
          <cell r="J3952">
            <v>0</v>
          </cell>
        </row>
        <row r="3953">
          <cell r="A3953">
            <v>1815730212</v>
          </cell>
          <cell r="B3953" t="str">
            <v>שעורי עזר לעולים</v>
          </cell>
          <cell r="C3953">
            <v>0</v>
          </cell>
          <cell r="D3953">
            <v>0</v>
          </cell>
          <cell r="E3953">
            <v>0</v>
          </cell>
          <cell r="F3953">
            <v>0</v>
          </cell>
          <cell r="G3953">
            <v>0</v>
          </cell>
          <cell r="H3953">
            <v>0</v>
          </cell>
          <cell r="I3953">
            <v>0</v>
          </cell>
          <cell r="J3953">
            <v>0</v>
          </cell>
        </row>
        <row r="3954">
          <cell r="A3954">
            <v>1815730213</v>
          </cell>
          <cell r="B3954" t="str">
            <v>שעורי עזר לנכים</v>
          </cell>
          <cell r="C3954">
            <v>0</v>
          </cell>
          <cell r="D3954">
            <v>0</v>
          </cell>
          <cell r="E3954">
            <v>0</v>
          </cell>
          <cell r="F3954">
            <v>0</v>
          </cell>
          <cell r="G3954">
            <v>0</v>
          </cell>
          <cell r="H3954">
            <v>0</v>
          </cell>
          <cell r="I3954">
            <v>0</v>
          </cell>
          <cell r="J3954">
            <v>0</v>
          </cell>
        </row>
        <row r="3955">
          <cell r="A3955">
            <v>1815730214</v>
          </cell>
          <cell r="B3955" t="str">
            <v>שעורי עזר לתלמידים</v>
          </cell>
          <cell r="C3955">
            <v>0</v>
          </cell>
          <cell r="D3955">
            <v>0</v>
          </cell>
          <cell r="E3955">
            <v>0</v>
          </cell>
          <cell r="F3955">
            <v>0</v>
          </cell>
          <cell r="G3955">
            <v>0</v>
          </cell>
          <cell r="H3955">
            <v>0</v>
          </cell>
          <cell r="I3955">
            <v>0</v>
          </cell>
          <cell r="J3955">
            <v>0</v>
          </cell>
        </row>
        <row r="3956">
          <cell r="A3956">
            <v>1815730215</v>
          </cell>
          <cell r="B3956" t="str">
            <v>קייטנת קיץ בחטיבות ותיכוניים</v>
          </cell>
          <cell r="C3956">
            <v>0</v>
          </cell>
          <cell r="D3956">
            <v>0</v>
          </cell>
          <cell r="E3956">
            <v>0</v>
          </cell>
          <cell r="F3956">
            <v>0</v>
          </cell>
          <cell r="G3956">
            <v>0</v>
          </cell>
          <cell r="H3956">
            <v>0</v>
          </cell>
          <cell r="I3956">
            <v>0</v>
          </cell>
          <cell r="J3956">
            <v>0</v>
          </cell>
        </row>
        <row r="3957">
          <cell r="A3957">
            <v>1815730216</v>
          </cell>
          <cell r="B3957" t="str">
            <v>פרויקט גימלאים</v>
          </cell>
          <cell r="C3957">
            <v>20000</v>
          </cell>
          <cell r="D3957">
            <v>0</v>
          </cell>
          <cell r="E3957">
            <v>0</v>
          </cell>
          <cell r="F3957">
            <v>0</v>
          </cell>
          <cell r="G3957">
            <v>20000</v>
          </cell>
          <cell r="H3957">
            <v>0</v>
          </cell>
          <cell r="I3957">
            <v>20000</v>
          </cell>
          <cell r="J3957">
            <v>0</v>
          </cell>
        </row>
        <row r="3958">
          <cell r="A3958">
            <v>1815730250</v>
          </cell>
          <cell r="B3958" t="str">
            <v>שעות השאלה</v>
          </cell>
          <cell r="C3958">
            <v>35100</v>
          </cell>
          <cell r="D3958">
            <v>319607.92</v>
          </cell>
          <cell r="E3958">
            <v>0</v>
          </cell>
          <cell r="F3958">
            <v>319607.92</v>
          </cell>
          <cell r="G3958">
            <v>-284507.92</v>
          </cell>
          <cell r="H3958">
            <v>910.56</v>
          </cell>
          <cell r="I3958">
            <v>35100</v>
          </cell>
          <cell r="J3958">
            <v>319607.92</v>
          </cell>
        </row>
        <row r="3959">
          <cell r="A3959">
            <v>1815730261</v>
          </cell>
          <cell r="B3959" t="str">
            <v>תכנית גי"א / מש"ב</v>
          </cell>
          <cell r="C3959">
            <v>0</v>
          </cell>
          <cell r="D3959">
            <v>0</v>
          </cell>
          <cell r="E3959">
            <v>0</v>
          </cell>
          <cell r="F3959">
            <v>0</v>
          </cell>
          <cell r="G3959">
            <v>0</v>
          </cell>
          <cell r="H3959">
            <v>0</v>
          </cell>
          <cell r="I3959">
            <v>0</v>
          </cell>
          <cell r="J3959">
            <v>0</v>
          </cell>
        </row>
        <row r="3960">
          <cell r="A3960">
            <v>1815730262</v>
          </cell>
          <cell r="B3960" t="str">
            <v>שעות שאילה - משה"ח</v>
          </cell>
          <cell r="C3960">
            <v>0</v>
          </cell>
          <cell r="D3960">
            <v>0</v>
          </cell>
          <cell r="E3960">
            <v>0</v>
          </cell>
          <cell r="F3960">
            <v>0</v>
          </cell>
          <cell r="G3960">
            <v>0</v>
          </cell>
          <cell r="H3960">
            <v>0</v>
          </cell>
          <cell r="I3960">
            <v>0</v>
          </cell>
          <cell r="J3960">
            <v>0</v>
          </cell>
        </row>
        <row r="3961">
          <cell r="A3961">
            <v>1815730263</v>
          </cell>
          <cell r="B3961" t="str">
            <v>עובדי מינהלה</v>
          </cell>
          <cell r="C3961">
            <v>0</v>
          </cell>
          <cell r="D3961">
            <v>5803</v>
          </cell>
          <cell r="E3961">
            <v>0</v>
          </cell>
          <cell r="F3961">
            <v>5803</v>
          </cell>
          <cell r="G3961">
            <v>-5803</v>
          </cell>
          <cell r="H3961">
            <v>0</v>
          </cell>
          <cell r="I3961">
            <v>0</v>
          </cell>
          <cell r="J3961">
            <v>5803</v>
          </cell>
        </row>
        <row r="3962">
          <cell r="A3962">
            <v>1815730391</v>
          </cell>
          <cell r="B3962" t="str">
            <v>הפרשה לפנסיה</v>
          </cell>
          <cell r="C3962">
            <v>0</v>
          </cell>
          <cell r="D3962">
            <v>0</v>
          </cell>
          <cell r="E3962">
            <v>0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</row>
        <row r="3963">
          <cell r="A3963">
            <v>1815730411</v>
          </cell>
          <cell r="B3963" t="str">
            <v>שכירת אולמות</v>
          </cell>
          <cell r="C3963">
            <v>0</v>
          </cell>
          <cell r="D3963">
            <v>0</v>
          </cell>
          <cell r="E3963">
            <v>0</v>
          </cell>
          <cell r="F3963">
            <v>0</v>
          </cell>
          <cell r="G3963">
            <v>0</v>
          </cell>
          <cell r="H3963">
            <v>0</v>
          </cell>
          <cell r="I3963">
            <v>0</v>
          </cell>
          <cell r="J3963">
            <v>0</v>
          </cell>
        </row>
        <row r="3964">
          <cell r="A3964">
            <v>1815730420</v>
          </cell>
          <cell r="B3964" t="str">
            <v>כיבוי אש</v>
          </cell>
          <cell r="C3964">
            <v>15000</v>
          </cell>
          <cell r="D3964">
            <v>13169.47</v>
          </cell>
          <cell r="E3964">
            <v>0</v>
          </cell>
          <cell r="F3964">
            <v>13169.47</v>
          </cell>
          <cell r="G3964">
            <v>1830.53</v>
          </cell>
          <cell r="H3964">
            <v>87.79</v>
          </cell>
          <cell r="I3964">
            <v>15000</v>
          </cell>
          <cell r="J3964">
            <v>13169.47</v>
          </cell>
        </row>
        <row r="3965">
          <cell r="A3965">
            <v>1815730423</v>
          </cell>
          <cell r="B3965" t="str">
            <v>תחזוקת מבנה</v>
          </cell>
          <cell r="C3965">
            <v>48000</v>
          </cell>
          <cell r="D3965">
            <v>48000</v>
          </cell>
          <cell r="E3965">
            <v>0</v>
          </cell>
          <cell r="F3965">
            <v>48000</v>
          </cell>
          <cell r="G3965">
            <v>0</v>
          </cell>
          <cell r="H3965">
            <v>100</v>
          </cell>
          <cell r="I3965">
            <v>48000</v>
          </cell>
          <cell r="J3965">
            <v>48000</v>
          </cell>
        </row>
        <row r="3966">
          <cell r="A3966">
            <v>1815730431</v>
          </cell>
          <cell r="B3966" t="str">
            <v>חשמל</v>
          </cell>
          <cell r="C3966">
            <v>146600</v>
          </cell>
          <cell r="D3966">
            <v>145213</v>
          </cell>
          <cell r="E3966">
            <v>0</v>
          </cell>
          <cell r="F3966">
            <v>145213</v>
          </cell>
          <cell r="G3966">
            <v>1387</v>
          </cell>
          <cell r="H3966">
            <v>99.05</v>
          </cell>
          <cell r="I3966">
            <v>146600</v>
          </cell>
          <cell r="J3966">
            <v>145213</v>
          </cell>
        </row>
        <row r="3967">
          <cell r="A3967">
            <v>1815730432</v>
          </cell>
          <cell r="B3967" t="str">
            <v>מים</v>
          </cell>
          <cell r="C3967">
            <v>36300</v>
          </cell>
          <cell r="D3967">
            <v>35976</v>
          </cell>
          <cell r="E3967">
            <v>0</v>
          </cell>
          <cell r="F3967">
            <v>35976</v>
          </cell>
          <cell r="G3967">
            <v>324</v>
          </cell>
          <cell r="H3967">
            <v>99.1</v>
          </cell>
          <cell r="I3967">
            <v>36300</v>
          </cell>
          <cell r="J3967">
            <v>35976</v>
          </cell>
        </row>
        <row r="3968">
          <cell r="A3968">
            <v>1815730433</v>
          </cell>
          <cell r="B3968" t="str">
            <v>חומרי נקיון</v>
          </cell>
          <cell r="C3968">
            <v>0</v>
          </cell>
          <cell r="D3968">
            <v>0</v>
          </cell>
          <cell r="E3968">
            <v>0</v>
          </cell>
          <cell r="F3968">
            <v>0</v>
          </cell>
          <cell r="G3968">
            <v>0</v>
          </cell>
          <cell r="H3968">
            <v>0</v>
          </cell>
          <cell r="I3968">
            <v>0</v>
          </cell>
          <cell r="J3968">
            <v>0</v>
          </cell>
        </row>
        <row r="3969">
          <cell r="A3969">
            <v>1815730434</v>
          </cell>
          <cell r="B3969" t="str">
            <v>חיטוי והדברה</v>
          </cell>
          <cell r="C3969">
            <v>0</v>
          </cell>
          <cell r="D3969">
            <v>0</v>
          </cell>
          <cell r="E3969">
            <v>0</v>
          </cell>
          <cell r="F3969">
            <v>0</v>
          </cell>
          <cell r="G3969">
            <v>0</v>
          </cell>
          <cell r="H3969">
            <v>0</v>
          </cell>
          <cell r="I3969">
            <v>0</v>
          </cell>
          <cell r="J3969">
            <v>0</v>
          </cell>
        </row>
        <row r="3970">
          <cell r="A3970">
            <v>1815730437</v>
          </cell>
          <cell r="B3970" t="str">
            <v>אחזקת אזעקה</v>
          </cell>
          <cell r="C3970">
            <v>2430</v>
          </cell>
          <cell r="D3970">
            <v>2442.96</v>
          </cell>
          <cell r="E3970">
            <v>0</v>
          </cell>
          <cell r="F3970">
            <v>2442.96</v>
          </cell>
          <cell r="G3970">
            <v>-12.96</v>
          </cell>
          <cell r="H3970">
            <v>100.53</v>
          </cell>
          <cell r="I3970">
            <v>2700</v>
          </cell>
          <cell r="J3970">
            <v>2442.96</v>
          </cell>
        </row>
        <row r="3971">
          <cell r="A3971">
            <v>1815730441</v>
          </cell>
          <cell r="B3971" t="str">
            <v>ביטוח</v>
          </cell>
          <cell r="C3971">
            <v>0</v>
          </cell>
          <cell r="D3971">
            <v>0</v>
          </cell>
          <cell r="E3971">
            <v>0</v>
          </cell>
          <cell r="F3971">
            <v>0</v>
          </cell>
          <cell r="G3971">
            <v>0</v>
          </cell>
          <cell r="H3971">
            <v>0</v>
          </cell>
          <cell r="I3971">
            <v>0</v>
          </cell>
          <cell r="J3971">
            <v>0</v>
          </cell>
        </row>
        <row r="3972">
          <cell r="A3972">
            <v>1815730450</v>
          </cell>
          <cell r="B3972" t="str">
            <v>ריהוט ואחזקתו</v>
          </cell>
          <cell r="C3972">
            <v>13200</v>
          </cell>
          <cell r="D3972">
            <v>13083</v>
          </cell>
          <cell r="E3972">
            <v>0</v>
          </cell>
          <cell r="F3972">
            <v>13083</v>
          </cell>
          <cell r="G3972">
            <v>117</v>
          </cell>
          <cell r="H3972">
            <v>99.11</v>
          </cell>
          <cell r="I3972">
            <v>13200</v>
          </cell>
          <cell r="J3972">
            <v>13083</v>
          </cell>
        </row>
        <row r="3973">
          <cell r="A3973">
            <v>1815730470</v>
          </cell>
          <cell r="B3973" t="str">
            <v>אחזקת מכונות משרד</v>
          </cell>
          <cell r="C3973">
            <v>0</v>
          </cell>
          <cell r="D3973">
            <v>0</v>
          </cell>
          <cell r="E3973">
            <v>0</v>
          </cell>
          <cell r="F3973">
            <v>0</v>
          </cell>
          <cell r="G3973">
            <v>0</v>
          </cell>
          <cell r="H3973">
            <v>0</v>
          </cell>
          <cell r="I3973">
            <v>0</v>
          </cell>
          <cell r="J3973">
            <v>0</v>
          </cell>
        </row>
        <row r="3974">
          <cell r="A3974">
            <v>1815730471</v>
          </cell>
          <cell r="B3974" t="str">
            <v>מכשירי כתיבה</v>
          </cell>
          <cell r="C3974">
            <v>0</v>
          </cell>
          <cell r="D3974">
            <v>0</v>
          </cell>
          <cell r="E3974">
            <v>0</v>
          </cell>
          <cell r="F3974">
            <v>0</v>
          </cell>
          <cell r="G3974">
            <v>0</v>
          </cell>
          <cell r="H3974">
            <v>0</v>
          </cell>
          <cell r="I3974">
            <v>0</v>
          </cell>
          <cell r="J3974">
            <v>0</v>
          </cell>
        </row>
        <row r="3975">
          <cell r="A3975">
            <v>1815730511</v>
          </cell>
          <cell r="B3975" t="str">
            <v>אירוח וכיבוד</v>
          </cell>
          <cell r="C3975">
            <v>11700</v>
          </cell>
          <cell r="D3975">
            <v>11006.07</v>
          </cell>
          <cell r="E3975">
            <v>0</v>
          </cell>
          <cell r="F3975">
            <v>11006.07</v>
          </cell>
          <cell r="G3975">
            <v>693.93</v>
          </cell>
          <cell r="H3975">
            <v>94.06</v>
          </cell>
          <cell r="I3975">
            <v>13000</v>
          </cell>
          <cell r="J3975">
            <v>11006.07</v>
          </cell>
        </row>
        <row r="3976">
          <cell r="A3976">
            <v>1815730512</v>
          </cell>
          <cell r="B3976" t="str">
            <v>נסיעות ואש"ל</v>
          </cell>
          <cell r="C3976">
            <v>0</v>
          </cell>
          <cell r="D3976">
            <v>0</v>
          </cell>
          <cell r="E3976">
            <v>0</v>
          </cell>
          <cell r="F3976">
            <v>0</v>
          </cell>
          <cell r="G3976">
            <v>0</v>
          </cell>
          <cell r="H3976">
            <v>0</v>
          </cell>
          <cell r="I3976">
            <v>0</v>
          </cell>
          <cell r="J3976">
            <v>0</v>
          </cell>
        </row>
        <row r="3977">
          <cell r="A3977">
            <v>1815730517</v>
          </cell>
          <cell r="B3977" t="str">
            <v>מסיבות מפקדים ושי</v>
          </cell>
          <cell r="C3977">
            <v>0</v>
          </cell>
          <cell r="D3977">
            <v>0</v>
          </cell>
          <cell r="E3977">
            <v>0</v>
          </cell>
          <cell r="F3977">
            <v>0</v>
          </cell>
          <cell r="G3977">
            <v>0</v>
          </cell>
          <cell r="H3977">
            <v>0</v>
          </cell>
          <cell r="I3977">
            <v>0</v>
          </cell>
          <cell r="J3977">
            <v>0</v>
          </cell>
        </row>
        <row r="3978">
          <cell r="A3978">
            <v>1815730522</v>
          </cell>
          <cell r="B3978" t="str">
            <v>ספריות</v>
          </cell>
          <cell r="C3978">
            <v>0</v>
          </cell>
          <cell r="D3978">
            <v>0</v>
          </cell>
          <cell r="E3978">
            <v>0</v>
          </cell>
          <cell r="F3978">
            <v>0</v>
          </cell>
          <cell r="G3978">
            <v>0</v>
          </cell>
          <cell r="H3978">
            <v>0</v>
          </cell>
          <cell r="I3978">
            <v>0</v>
          </cell>
          <cell r="J3978">
            <v>0</v>
          </cell>
        </row>
        <row r="3979">
          <cell r="A3979">
            <v>1815730530</v>
          </cell>
          <cell r="B3979" t="str">
            <v>אופניים לעובדים</v>
          </cell>
          <cell r="C3979">
            <v>0</v>
          </cell>
          <cell r="D3979">
            <v>0</v>
          </cell>
          <cell r="E3979">
            <v>0</v>
          </cell>
          <cell r="F3979">
            <v>0</v>
          </cell>
          <cell r="G3979">
            <v>0</v>
          </cell>
          <cell r="H3979">
            <v>0</v>
          </cell>
          <cell r="I3979">
            <v>0</v>
          </cell>
          <cell r="J3979">
            <v>0</v>
          </cell>
        </row>
        <row r="3980">
          <cell r="A3980">
            <v>1815730540</v>
          </cell>
          <cell r="B3980" t="str">
            <v>הוצאות טלפון</v>
          </cell>
          <cell r="C3980">
            <v>0</v>
          </cell>
          <cell r="D3980">
            <v>0</v>
          </cell>
          <cell r="E3980">
            <v>0</v>
          </cell>
          <cell r="F3980">
            <v>0</v>
          </cell>
          <cell r="G3980">
            <v>0</v>
          </cell>
          <cell r="H3980">
            <v>0</v>
          </cell>
          <cell r="I3980">
            <v>0</v>
          </cell>
          <cell r="J3980">
            <v>0</v>
          </cell>
        </row>
        <row r="3981">
          <cell r="A3981">
            <v>1815730544</v>
          </cell>
          <cell r="B3981" t="str">
            <v>הוצאות דאר</v>
          </cell>
          <cell r="C3981">
            <v>0</v>
          </cell>
          <cell r="D3981">
            <v>0</v>
          </cell>
          <cell r="E3981">
            <v>0</v>
          </cell>
          <cell r="F3981">
            <v>0</v>
          </cell>
          <cell r="G3981">
            <v>0</v>
          </cell>
          <cell r="H3981">
            <v>0</v>
          </cell>
          <cell r="I3981">
            <v>0</v>
          </cell>
          <cell r="J3981">
            <v>0</v>
          </cell>
        </row>
        <row r="3982">
          <cell r="A3982">
            <v>1815730562</v>
          </cell>
          <cell r="B3982" t="str">
            <v>הדפסות</v>
          </cell>
          <cell r="C3982">
            <v>0</v>
          </cell>
          <cell r="D3982">
            <v>0</v>
          </cell>
          <cell r="E3982">
            <v>0</v>
          </cell>
          <cell r="F3982">
            <v>0</v>
          </cell>
          <cell r="G3982">
            <v>0</v>
          </cell>
          <cell r="H3982">
            <v>0</v>
          </cell>
          <cell r="I3982">
            <v>0</v>
          </cell>
          <cell r="J3982">
            <v>0</v>
          </cell>
        </row>
        <row r="3983">
          <cell r="A3983">
            <v>1815730583</v>
          </cell>
          <cell r="B3983" t="str">
            <v>שרות רפואי</v>
          </cell>
          <cell r="C3983">
            <v>0</v>
          </cell>
          <cell r="D3983">
            <v>0</v>
          </cell>
          <cell r="E3983">
            <v>0</v>
          </cell>
          <cell r="F3983">
            <v>0</v>
          </cell>
          <cell r="G3983">
            <v>0</v>
          </cell>
          <cell r="H3983">
            <v>0</v>
          </cell>
          <cell r="I3983">
            <v>0</v>
          </cell>
          <cell r="J3983">
            <v>0</v>
          </cell>
        </row>
        <row r="3984">
          <cell r="A3984">
            <v>1815730584</v>
          </cell>
          <cell r="B3984" t="str">
            <v>שרות פסיכולוגי</v>
          </cell>
          <cell r="C3984">
            <v>0</v>
          </cell>
          <cell r="D3984">
            <v>0</v>
          </cell>
          <cell r="E3984">
            <v>0</v>
          </cell>
          <cell r="F3984">
            <v>0</v>
          </cell>
          <cell r="G3984">
            <v>0</v>
          </cell>
          <cell r="H3984">
            <v>0</v>
          </cell>
          <cell r="I3984">
            <v>0</v>
          </cell>
          <cell r="J3984">
            <v>0</v>
          </cell>
        </row>
        <row r="3985">
          <cell r="A3985">
            <v>1815730585</v>
          </cell>
          <cell r="B3985" t="str">
            <v>שרות אחות</v>
          </cell>
          <cell r="C3985">
            <v>0</v>
          </cell>
          <cell r="D3985">
            <v>0</v>
          </cell>
          <cell r="E3985">
            <v>0</v>
          </cell>
          <cell r="F3985">
            <v>0</v>
          </cell>
          <cell r="G3985">
            <v>0</v>
          </cell>
          <cell r="H3985">
            <v>0</v>
          </cell>
          <cell r="I3985">
            <v>0</v>
          </cell>
          <cell r="J3985">
            <v>0</v>
          </cell>
        </row>
        <row r="3986">
          <cell r="A3986">
            <v>1815730721</v>
          </cell>
          <cell r="B3986" t="str">
            <v>חמרים-תחזוקת מבנים</v>
          </cell>
          <cell r="C3986">
            <v>5800</v>
          </cell>
          <cell r="D3986">
            <v>5501.61</v>
          </cell>
          <cell r="E3986">
            <v>0</v>
          </cell>
          <cell r="F3986">
            <v>5501.61</v>
          </cell>
          <cell r="G3986">
            <v>298.39</v>
          </cell>
          <cell r="H3986">
            <v>94.85</v>
          </cell>
          <cell r="I3986">
            <v>5800</v>
          </cell>
          <cell r="J3986">
            <v>5501.61</v>
          </cell>
        </row>
        <row r="3987">
          <cell r="A3987">
            <v>1815730722</v>
          </cell>
          <cell r="B3987" t="str">
            <v>חמרים-תחזוקה עצמית</v>
          </cell>
          <cell r="C3987">
            <v>0</v>
          </cell>
          <cell r="D3987">
            <v>0</v>
          </cell>
          <cell r="E3987">
            <v>0</v>
          </cell>
          <cell r="F3987">
            <v>0</v>
          </cell>
          <cell r="G3987">
            <v>0</v>
          </cell>
          <cell r="H3987">
            <v>0</v>
          </cell>
          <cell r="I3987">
            <v>0</v>
          </cell>
          <cell r="J3987">
            <v>0</v>
          </cell>
        </row>
        <row r="3988">
          <cell r="A3988">
            <v>1815730723</v>
          </cell>
          <cell r="B3988" t="str">
            <v>חומרים אוזלים</v>
          </cell>
          <cell r="C3988">
            <v>0</v>
          </cell>
          <cell r="D3988">
            <v>0</v>
          </cell>
          <cell r="E3988">
            <v>0</v>
          </cell>
          <cell r="F3988">
            <v>0</v>
          </cell>
          <cell r="G3988">
            <v>0</v>
          </cell>
          <cell r="H3988">
            <v>0</v>
          </cell>
          <cell r="I3988">
            <v>0</v>
          </cell>
          <cell r="J3988">
            <v>0</v>
          </cell>
        </row>
        <row r="3989">
          <cell r="A3989">
            <v>1815730724</v>
          </cell>
          <cell r="B3989" t="str">
            <v>ציוד למגמות</v>
          </cell>
          <cell r="C3989">
            <v>0</v>
          </cell>
          <cell r="D3989">
            <v>0</v>
          </cell>
          <cell r="E3989">
            <v>0</v>
          </cell>
          <cell r="F3989">
            <v>0</v>
          </cell>
          <cell r="G3989">
            <v>0</v>
          </cell>
          <cell r="H3989">
            <v>0</v>
          </cell>
          <cell r="I3989">
            <v>0</v>
          </cell>
          <cell r="J3989">
            <v>0</v>
          </cell>
        </row>
        <row r="3990">
          <cell r="A3990">
            <v>1815730742</v>
          </cell>
          <cell r="B3990" t="str">
            <v>כלים וציוד</v>
          </cell>
          <cell r="C3990">
            <v>66200</v>
          </cell>
          <cell r="D3990">
            <v>64644</v>
          </cell>
          <cell r="E3990">
            <v>0</v>
          </cell>
          <cell r="F3990">
            <v>64644</v>
          </cell>
          <cell r="G3990">
            <v>1556</v>
          </cell>
          <cell r="H3990">
            <v>97.64</v>
          </cell>
          <cell r="I3990">
            <v>66200</v>
          </cell>
          <cell r="J3990">
            <v>64644</v>
          </cell>
        </row>
        <row r="3991">
          <cell r="A3991">
            <v>1815730743</v>
          </cell>
          <cell r="B3991" t="str">
            <v>תחז' ציוד אלקטרוני</v>
          </cell>
          <cell r="C3991">
            <v>0</v>
          </cell>
          <cell r="D3991">
            <v>0</v>
          </cell>
          <cell r="E3991">
            <v>0</v>
          </cell>
          <cell r="F3991">
            <v>0</v>
          </cell>
          <cell r="G3991">
            <v>0</v>
          </cell>
          <cell r="H3991">
            <v>0</v>
          </cell>
          <cell r="I3991">
            <v>0</v>
          </cell>
          <cell r="J3991">
            <v>0</v>
          </cell>
        </row>
        <row r="3992">
          <cell r="A3992">
            <v>1815730744</v>
          </cell>
          <cell r="B3992" t="str">
            <v>ציוד מגמה טכנולוגי</v>
          </cell>
          <cell r="C3992">
            <v>0</v>
          </cell>
          <cell r="D3992">
            <v>0</v>
          </cell>
          <cell r="E3992">
            <v>0</v>
          </cell>
          <cell r="F3992">
            <v>0</v>
          </cell>
          <cell r="G3992">
            <v>0</v>
          </cell>
          <cell r="H3992">
            <v>0</v>
          </cell>
          <cell r="I3992">
            <v>0</v>
          </cell>
          <cell r="J3992">
            <v>0</v>
          </cell>
        </row>
        <row r="3993">
          <cell r="A3993">
            <v>1815730745</v>
          </cell>
          <cell r="B3993" t="str">
            <v>דמי פריצה - תכולה</v>
          </cell>
          <cell r="C3993">
            <v>0</v>
          </cell>
          <cell r="D3993">
            <v>0</v>
          </cell>
          <cell r="E3993">
            <v>0</v>
          </cell>
          <cell r="F3993">
            <v>0</v>
          </cell>
          <cell r="G3993">
            <v>0</v>
          </cell>
          <cell r="H3993">
            <v>0</v>
          </cell>
          <cell r="I3993">
            <v>0</v>
          </cell>
          <cell r="J3993">
            <v>0</v>
          </cell>
        </row>
        <row r="3994">
          <cell r="A3994">
            <v>1815730746</v>
          </cell>
          <cell r="B3994" t="str">
            <v>דמי פריצה - מבנה</v>
          </cell>
          <cell r="C3994">
            <v>0</v>
          </cell>
          <cell r="D3994">
            <v>0</v>
          </cell>
          <cell r="E3994">
            <v>0</v>
          </cell>
          <cell r="F3994">
            <v>0</v>
          </cell>
          <cell r="G3994">
            <v>0</v>
          </cell>
          <cell r="H3994">
            <v>0</v>
          </cell>
          <cell r="I3994">
            <v>0</v>
          </cell>
          <cell r="J3994">
            <v>0</v>
          </cell>
        </row>
        <row r="3995">
          <cell r="A3995">
            <v>1815730750</v>
          </cell>
          <cell r="B3995" t="str">
            <v>אחזקת מוסדות</v>
          </cell>
          <cell r="C3995">
            <v>334400</v>
          </cell>
          <cell r="D3995">
            <v>326135.26</v>
          </cell>
          <cell r="E3995">
            <v>0</v>
          </cell>
          <cell r="F3995">
            <v>326135.26</v>
          </cell>
          <cell r="G3995">
            <v>8264.74</v>
          </cell>
          <cell r="H3995">
            <v>97.52</v>
          </cell>
          <cell r="I3995">
            <v>334400</v>
          </cell>
          <cell r="J3995">
            <v>326135.26</v>
          </cell>
        </row>
        <row r="3996">
          <cell r="A3996">
            <v>1815730751</v>
          </cell>
          <cell r="B3996" t="str">
            <v>עבודות קבלניות</v>
          </cell>
          <cell r="C3996">
            <v>6030</v>
          </cell>
          <cell r="D3996">
            <v>0</v>
          </cell>
          <cell r="E3996">
            <v>0</v>
          </cell>
          <cell r="F3996">
            <v>0</v>
          </cell>
          <cell r="G3996">
            <v>6030</v>
          </cell>
          <cell r="H3996">
            <v>0</v>
          </cell>
          <cell r="I3996">
            <v>6700</v>
          </cell>
          <cell r="J3996">
            <v>0</v>
          </cell>
        </row>
        <row r="3997">
          <cell r="A3997">
            <v>1815730752</v>
          </cell>
          <cell r="B3997" t="str">
            <v>נקיון בקבלנות</v>
          </cell>
          <cell r="C3997">
            <v>793200</v>
          </cell>
          <cell r="D3997">
            <v>718866.56</v>
          </cell>
          <cell r="E3997">
            <v>0</v>
          </cell>
          <cell r="F3997">
            <v>718866.56</v>
          </cell>
          <cell r="G3997">
            <v>74333.440000000002</v>
          </cell>
          <cell r="H3997">
            <v>90.62</v>
          </cell>
          <cell r="I3997">
            <v>793200</v>
          </cell>
          <cell r="J3997">
            <v>718866.56</v>
          </cell>
        </row>
        <row r="3998">
          <cell r="A3998">
            <v>1815730753</v>
          </cell>
          <cell r="B3998" t="str">
            <v>עובדים חיצוניים</v>
          </cell>
          <cell r="C3998">
            <v>0</v>
          </cell>
          <cell r="D3998">
            <v>0</v>
          </cell>
          <cell r="E3998">
            <v>0</v>
          </cell>
          <cell r="F3998">
            <v>0</v>
          </cell>
          <cell r="G3998">
            <v>0</v>
          </cell>
          <cell r="H3998">
            <v>0</v>
          </cell>
          <cell r="I3998">
            <v>0</v>
          </cell>
          <cell r="J3998">
            <v>0</v>
          </cell>
        </row>
        <row r="3999">
          <cell r="A3999">
            <v>1815730755</v>
          </cell>
          <cell r="B3999" t="str">
            <v>אחות-חברת כ"א</v>
          </cell>
          <cell r="C3999">
            <v>0</v>
          </cell>
          <cell r="D3999">
            <v>0</v>
          </cell>
          <cell r="E3999">
            <v>0</v>
          </cell>
          <cell r="F3999">
            <v>0</v>
          </cell>
          <cell r="G3999">
            <v>0</v>
          </cell>
          <cell r="H3999">
            <v>0</v>
          </cell>
          <cell r="I3999">
            <v>0</v>
          </cell>
          <cell r="J3999">
            <v>0</v>
          </cell>
        </row>
        <row r="4000">
          <cell r="A4000">
            <v>1815730757</v>
          </cell>
          <cell r="B4000" t="str">
            <v>פעילות מנ"ע</v>
          </cell>
          <cell r="C4000">
            <v>0</v>
          </cell>
          <cell r="D4000">
            <v>0</v>
          </cell>
          <cell r="E4000">
            <v>0</v>
          </cell>
          <cell r="F4000">
            <v>0</v>
          </cell>
          <cell r="G4000">
            <v>0</v>
          </cell>
          <cell r="H4000">
            <v>0</v>
          </cell>
          <cell r="I4000">
            <v>0</v>
          </cell>
          <cell r="J4000">
            <v>0</v>
          </cell>
        </row>
        <row r="4001">
          <cell r="A4001">
            <v>1815730759</v>
          </cell>
          <cell r="B4001" t="str">
            <v>שרותי סייעות</v>
          </cell>
          <cell r="C4001">
            <v>137880</v>
          </cell>
          <cell r="D4001">
            <v>67662.58</v>
          </cell>
          <cell r="E4001">
            <v>0</v>
          </cell>
          <cell r="F4001">
            <v>67662.58</v>
          </cell>
          <cell r="G4001">
            <v>70217.42</v>
          </cell>
          <cell r="H4001">
            <v>49.07</v>
          </cell>
          <cell r="I4001">
            <v>153200</v>
          </cell>
          <cell r="J4001">
            <v>67662.58</v>
          </cell>
        </row>
        <row r="4002">
          <cell r="A4002">
            <v>1815730761</v>
          </cell>
          <cell r="B4002" t="str">
            <v>השאלת מורים</v>
          </cell>
          <cell r="C4002">
            <v>0</v>
          </cell>
          <cell r="D4002">
            <v>0</v>
          </cell>
          <cell r="E4002">
            <v>0</v>
          </cell>
          <cell r="F4002">
            <v>0</v>
          </cell>
          <cell r="G4002">
            <v>0</v>
          </cell>
          <cell r="H4002">
            <v>0</v>
          </cell>
          <cell r="I4002">
            <v>0</v>
          </cell>
          <cell r="J4002">
            <v>0</v>
          </cell>
        </row>
        <row r="4003">
          <cell r="A4003">
            <v>1815730762</v>
          </cell>
          <cell r="B4003" t="str">
            <v>שאילת מורים</v>
          </cell>
          <cell r="C4003">
            <v>666630</v>
          </cell>
          <cell r="D4003">
            <v>673801.25</v>
          </cell>
          <cell r="E4003">
            <v>0</v>
          </cell>
          <cell r="F4003">
            <v>673801.25</v>
          </cell>
          <cell r="G4003">
            <v>-7171.25</v>
          </cell>
          <cell r="H4003">
            <v>101.07</v>
          </cell>
          <cell r="I4003">
            <v>740700</v>
          </cell>
          <cell r="J4003">
            <v>673801.25</v>
          </cell>
        </row>
        <row r="4004">
          <cell r="A4004">
            <v>1815730763</v>
          </cell>
          <cell r="B4004" t="str">
            <v>עובדי מינהלה</v>
          </cell>
          <cell r="C4004">
            <v>0</v>
          </cell>
          <cell r="D4004">
            <v>0</v>
          </cell>
          <cell r="E4004">
            <v>0</v>
          </cell>
          <cell r="F4004">
            <v>0</v>
          </cell>
          <cell r="G4004">
            <v>0</v>
          </cell>
          <cell r="H4004">
            <v>0</v>
          </cell>
          <cell r="I4004">
            <v>0</v>
          </cell>
          <cell r="J4004">
            <v>0</v>
          </cell>
        </row>
        <row r="4005">
          <cell r="A4005">
            <v>1815730764</v>
          </cell>
          <cell r="B4005" t="str">
            <v>מוסדות מנ"ע</v>
          </cell>
          <cell r="C4005">
            <v>0</v>
          </cell>
          <cell r="D4005">
            <v>0</v>
          </cell>
          <cell r="E4005">
            <v>0</v>
          </cell>
          <cell r="F4005">
            <v>0</v>
          </cell>
          <cell r="G4005">
            <v>0</v>
          </cell>
          <cell r="H4005">
            <v>0</v>
          </cell>
          <cell r="I4005">
            <v>0</v>
          </cell>
          <cell r="J4005">
            <v>0</v>
          </cell>
        </row>
        <row r="4006">
          <cell r="A4006">
            <v>1815730765</v>
          </cell>
          <cell r="B4006" t="str">
            <v>רכז חברתי - חט"ב</v>
          </cell>
          <cell r="C4006">
            <v>0</v>
          </cell>
          <cell r="D4006">
            <v>0</v>
          </cell>
          <cell r="E4006">
            <v>0</v>
          </cell>
          <cell r="F4006">
            <v>0</v>
          </cell>
          <cell r="G4006">
            <v>0</v>
          </cell>
          <cell r="H4006">
            <v>0</v>
          </cell>
          <cell r="I4006">
            <v>0</v>
          </cell>
          <cell r="J4006">
            <v>0</v>
          </cell>
        </row>
        <row r="4007">
          <cell r="A4007">
            <v>1815730780</v>
          </cell>
          <cell r="B4007" t="str">
            <v>חינוך חברתי</v>
          </cell>
          <cell r="C4007">
            <v>12500</v>
          </cell>
          <cell r="D4007">
            <v>12540</v>
          </cell>
          <cell r="E4007">
            <v>0</v>
          </cell>
          <cell r="F4007">
            <v>12540</v>
          </cell>
          <cell r="G4007">
            <v>-40</v>
          </cell>
          <cell r="H4007">
            <v>100.32</v>
          </cell>
          <cell r="I4007">
            <v>12500</v>
          </cell>
          <cell r="J4007">
            <v>12540</v>
          </cell>
        </row>
        <row r="4008">
          <cell r="A4008">
            <v>1815730781</v>
          </cell>
          <cell r="B4008" t="str">
            <v>סיון מחשבים</v>
          </cell>
          <cell r="C4008">
            <v>0</v>
          </cell>
          <cell r="D4008">
            <v>0</v>
          </cell>
          <cell r="E4008">
            <v>0</v>
          </cell>
          <cell r="F4008">
            <v>0</v>
          </cell>
          <cell r="G4008">
            <v>0</v>
          </cell>
          <cell r="H4008">
            <v>0</v>
          </cell>
          <cell r="I4008">
            <v>0</v>
          </cell>
          <cell r="J4008">
            <v>0</v>
          </cell>
        </row>
        <row r="4009">
          <cell r="A4009">
            <v>1815730794</v>
          </cell>
          <cell r="B4009" t="str">
            <v>השתתפות בעזר 094</v>
          </cell>
          <cell r="C4009">
            <v>13500</v>
          </cell>
          <cell r="D4009">
            <v>16675</v>
          </cell>
          <cell r="E4009">
            <v>0</v>
          </cell>
          <cell r="F4009">
            <v>16675</v>
          </cell>
          <cell r="G4009">
            <v>-3175</v>
          </cell>
          <cell r="H4009">
            <v>123.51</v>
          </cell>
          <cell r="I4009">
            <v>15000</v>
          </cell>
          <cell r="J4009">
            <v>16675</v>
          </cell>
        </row>
        <row r="4010">
          <cell r="A4010">
            <v>1815730810</v>
          </cell>
          <cell r="B4010" t="str">
            <v>הקצבה לניהול עצמי</v>
          </cell>
          <cell r="C4010">
            <v>123800</v>
          </cell>
          <cell r="D4010">
            <v>122711</v>
          </cell>
          <cell r="E4010">
            <v>0</v>
          </cell>
          <cell r="F4010">
            <v>122711</v>
          </cell>
          <cell r="G4010">
            <v>1089</v>
          </cell>
          <cell r="H4010">
            <v>99.12</v>
          </cell>
          <cell r="I4010">
            <v>123800</v>
          </cell>
          <cell r="J4010">
            <v>122711</v>
          </cell>
        </row>
        <row r="4011">
          <cell r="A4011">
            <v>1815730812</v>
          </cell>
          <cell r="B4011" t="str">
            <v>מסיבות כיתתיות</v>
          </cell>
          <cell r="C4011">
            <v>0</v>
          </cell>
          <cell r="D4011">
            <v>18300</v>
          </cell>
          <cell r="E4011">
            <v>0</v>
          </cell>
          <cell r="F4011">
            <v>18300</v>
          </cell>
          <cell r="G4011">
            <v>-18300</v>
          </cell>
          <cell r="H4011">
            <v>0</v>
          </cell>
          <cell r="I4011">
            <v>0</v>
          </cell>
          <cell r="J4011">
            <v>18300</v>
          </cell>
        </row>
        <row r="4012">
          <cell r="A4012">
            <v>1815730816</v>
          </cell>
          <cell r="B4012" t="str">
            <v>חט"ב-הכלה והשתלבות</v>
          </cell>
          <cell r="C4012">
            <v>54270</v>
          </cell>
          <cell r="D4012">
            <v>39252.14</v>
          </cell>
          <cell r="E4012">
            <v>0</v>
          </cell>
          <cell r="F4012">
            <v>39252.14</v>
          </cell>
          <cell r="G4012">
            <v>15017.86</v>
          </cell>
          <cell r="H4012">
            <v>72.319999999999993</v>
          </cell>
          <cell r="I4012">
            <v>60300</v>
          </cell>
          <cell r="J4012">
            <v>39252.14</v>
          </cell>
        </row>
        <row r="4013">
          <cell r="A4013">
            <v>1815730838</v>
          </cell>
          <cell r="B4013" t="str">
            <v>העברה כנגד הכנסות מש' החינוך</v>
          </cell>
          <cell r="C4013">
            <v>0</v>
          </cell>
          <cell r="D4013">
            <v>0</v>
          </cell>
          <cell r="E4013">
            <v>0</v>
          </cell>
          <cell r="F4013">
            <v>0</v>
          </cell>
          <cell r="G4013">
            <v>0</v>
          </cell>
          <cell r="H4013">
            <v>0</v>
          </cell>
          <cell r="I4013">
            <v>0</v>
          </cell>
          <cell r="J4013">
            <v>0</v>
          </cell>
        </row>
        <row r="4014">
          <cell r="A4014">
            <v>1815730839</v>
          </cell>
          <cell r="B4014" t="str">
            <v>פרוייקט "מניפה"</v>
          </cell>
          <cell r="C4014">
            <v>0</v>
          </cell>
          <cell r="D4014">
            <v>0</v>
          </cell>
          <cell r="E4014">
            <v>0</v>
          </cell>
          <cell r="F4014">
            <v>0</v>
          </cell>
          <cell r="G4014">
            <v>0</v>
          </cell>
          <cell r="H4014">
            <v>0</v>
          </cell>
          <cell r="I4014">
            <v>0</v>
          </cell>
          <cell r="J4014">
            <v>0</v>
          </cell>
        </row>
        <row r="4015">
          <cell r="A4015">
            <v>1815730933</v>
          </cell>
          <cell r="B4015" t="str">
            <v>מזכירות פדגוגית</v>
          </cell>
          <cell r="C4015">
            <v>0</v>
          </cell>
          <cell r="D4015">
            <v>0</v>
          </cell>
          <cell r="E4015">
            <v>0</v>
          </cell>
          <cell r="F4015">
            <v>0</v>
          </cell>
          <cell r="G4015">
            <v>0</v>
          </cell>
          <cell r="H4015">
            <v>0</v>
          </cell>
          <cell r="I4015">
            <v>0</v>
          </cell>
          <cell r="J4015">
            <v>0</v>
          </cell>
        </row>
        <row r="4016">
          <cell r="A4016">
            <v>1815730953</v>
          </cell>
          <cell r="B4016" t="str">
            <v>מערכת גפ"ן</v>
          </cell>
          <cell r="C4016">
            <v>279600</v>
          </cell>
          <cell r="D4016">
            <v>340229.55</v>
          </cell>
          <cell r="E4016">
            <v>0</v>
          </cell>
          <cell r="F4016">
            <v>340229.55</v>
          </cell>
          <cell r="G4016">
            <v>-60629.55</v>
          </cell>
          <cell r="H4016">
            <v>121.68</v>
          </cell>
          <cell r="I4016">
            <v>279600</v>
          </cell>
          <cell r="J4016">
            <v>340229.55</v>
          </cell>
        </row>
        <row r="4017">
          <cell r="A4017">
            <v>1815730989</v>
          </cell>
          <cell r="B4017" t="str">
            <v>תקורה</v>
          </cell>
          <cell r="C4017">
            <v>899280</v>
          </cell>
          <cell r="D4017">
            <v>1056189.17</v>
          </cell>
          <cell r="E4017">
            <v>0</v>
          </cell>
          <cell r="F4017">
            <v>1056189.17</v>
          </cell>
          <cell r="G4017">
            <v>-156909.17000000001</v>
          </cell>
          <cell r="H4017">
            <v>117.44</v>
          </cell>
          <cell r="I4017">
            <v>999200</v>
          </cell>
          <cell r="J4017">
            <v>1056189.17</v>
          </cell>
        </row>
        <row r="4018">
          <cell r="A4018">
            <v>1815740110</v>
          </cell>
          <cell r="B4018" t="str">
            <v>השכר הקובע-תקציבית</v>
          </cell>
          <cell r="C4018">
            <v>393600</v>
          </cell>
          <cell r="D4018">
            <v>182351.5</v>
          </cell>
          <cell r="E4018">
            <v>8099.68</v>
          </cell>
          <cell r="F4018">
            <v>190451.18</v>
          </cell>
          <cell r="G4018">
            <v>203148.82</v>
          </cell>
          <cell r="H4018">
            <v>48.38</v>
          </cell>
          <cell r="I4018">
            <v>393600</v>
          </cell>
          <cell r="J4018">
            <v>182351.5</v>
          </cell>
        </row>
        <row r="4019">
          <cell r="A4019">
            <v>1815740118</v>
          </cell>
          <cell r="B4019" t="str">
            <v>שכר עובדי הוראה</v>
          </cell>
          <cell r="C4019">
            <v>31799200</v>
          </cell>
          <cell r="D4019">
            <v>25586593.609999999</v>
          </cell>
          <cell r="E4019">
            <v>0</v>
          </cell>
          <cell r="F4019">
            <v>25586593.609999999</v>
          </cell>
          <cell r="G4019">
            <v>6212606.3899999997</v>
          </cell>
          <cell r="H4019">
            <v>80.459999999999994</v>
          </cell>
          <cell r="I4019">
            <v>31799200</v>
          </cell>
          <cell r="J4019">
            <v>25586593.609999999</v>
          </cell>
        </row>
        <row r="4020">
          <cell r="A4020">
            <v>1815740119</v>
          </cell>
          <cell r="B4020" t="str">
            <v>השכר הקובע-צוברת</v>
          </cell>
          <cell r="C4020">
            <v>2503100</v>
          </cell>
          <cell r="D4020">
            <v>2486091.09</v>
          </cell>
          <cell r="E4020">
            <v>8167.76</v>
          </cell>
          <cell r="F4020">
            <v>2494258.85</v>
          </cell>
          <cell r="G4020">
            <v>8841.15</v>
          </cell>
          <cell r="H4020">
            <v>99.64</v>
          </cell>
          <cell r="I4020">
            <v>2503100</v>
          </cell>
          <cell r="J4020">
            <v>2486091.09</v>
          </cell>
        </row>
        <row r="4021">
          <cell r="A4021">
            <v>1815740122</v>
          </cell>
          <cell r="B4021" t="str">
            <v>ביגוד</v>
          </cell>
          <cell r="C4021">
            <v>300300</v>
          </cell>
          <cell r="D4021">
            <v>267133.24</v>
          </cell>
          <cell r="E4021">
            <v>0</v>
          </cell>
          <cell r="F4021">
            <v>267133.24</v>
          </cell>
          <cell r="G4021">
            <v>33166.76</v>
          </cell>
          <cell r="H4021">
            <v>88.95</v>
          </cell>
          <cell r="I4021">
            <v>300300</v>
          </cell>
          <cell r="J4021">
            <v>267133.24</v>
          </cell>
        </row>
        <row r="4022">
          <cell r="A4022">
            <v>1815740126</v>
          </cell>
          <cell r="B4022" t="str">
            <v>דמי הבראה</v>
          </cell>
          <cell r="C4022">
            <v>667500</v>
          </cell>
          <cell r="D4022">
            <v>605356.02</v>
          </cell>
          <cell r="E4022">
            <v>0</v>
          </cell>
          <cell r="F4022">
            <v>605356.02</v>
          </cell>
          <cell r="G4022">
            <v>62143.98</v>
          </cell>
          <cell r="H4022">
            <v>90.69</v>
          </cell>
          <cell r="I4022">
            <v>667500</v>
          </cell>
          <cell r="J4022">
            <v>605356.02</v>
          </cell>
        </row>
        <row r="4023">
          <cell r="A4023">
            <v>1815740130</v>
          </cell>
          <cell r="B4023" t="str">
            <v>שעות נוספות</v>
          </cell>
          <cell r="C4023">
            <v>12400</v>
          </cell>
          <cell r="D4023">
            <v>1088.94</v>
          </cell>
          <cell r="E4023">
            <v>0</v>
          </cell>
          <cell r="F4023">
            <v>1088.94</v>
          </cell>
          <cell r="G4023">
            <v>11311.06</v>
          </cell>
          <cell r="H4023">
            <v>8.7799999999999994</v>
          </cell>
          <cell r="I4023">
            <v>12400</v>
          </cell>
          <cell r="J4023">
            <v>1088.94</v>
          </cell>
        </row>
        <row r="4024">
          <cell r="A4024">
            <v>1815740140</v>
          </cell>
          <cell r="B4024" t="str">
            <v>השתתפות באחזקת רכב</v>
          </cell>
          <cell r="C4024">
            <v>102300</v>
          </cell>
          <cell r="D4024">
            <v>130876.73</v>
          </cell>
          <cell r="E4024">
            <v>0</v>
          </cell>
          <cell r="F4024">
            <v>130876.73</v>
          </cell>
          <cell r="G4024">
            <v>-28576.73</v>
          </cell>
          <cell r="H4024">
            <v>127.93</v>
          </cell>
          <cell r="I4024">
            <v>102300</v>
          </cell>
          <cell r="J4024">
            <v>130876.73</v>
          </cell>
        </row>
        <row r="4025">
          <cell r="A4025">
            <v>1815740181</v>
          </cell>
          <cell r="B4025" t="str">
            <v>ק'השתל'מורים-מעביד</v>
          </cell>
          <cell r="C4025">
            <v>0</v>
          </cell>
          <cell r="D4025">
            <v>0</v>
          </cell>
          <cell r="E4025">
            <v>0</v>
          </cell>
          <cell r="F4025">
            <v>0</v>
          </cell>
          <cell r="G4025">
            <v>0</v>
          </cell>
          <cell r="H4025">
            <v>0</v>
          </cell>
          <cell r="I4025">
            <v>0</v>
          </cell>
          <cell r="J4025">
            <v>0</v>
          </cell>
        </row>
        <row r="4026">
          <cell r="A4026">
            <v>1815740210</v>
          </cell>
          <cell r="B4026" t="str">
            <v>השכר הקובע</v>
          </cell>
          <cell r="C4026">
            <v>0</v>
          </cell>
          <cell r="D4026">
            <v>141281.81</v>
          </cell>
          <cell r="E4026">
            <v>0</v>
          </cell>
          <cell r="F4026">
            <v>141281.81</v>
          </cell>
          <cell r="G4026">
            <v>-141281.81</v>
          </cell>
          <cell r="H4026">
            <v>0</v>
          </cell>
          <cell r="I4026">
            <v>0</v>
          </cell>
          <cell r="J4026">
            <v>141281.81</v>
          </cell>
        </row>
        <row r="4027">
          <cell r="A4027">
            <v>1815740212</v>
          </cell>
          <cell r="B4027" t="str">
            <v>שעורי עזר לעולים</v>
          </cell>
          <cell r="C4027">
            <v>0</v>
          </cell>
          <cell r="D4027">
            <v>4004.31</v>
          </cell>
          <cell r="E4027">
            <v>0</v>
          </cell>
          <cell r="F4027">
            <v>4004.31</v>
          </cell>
          <cell r="G4027">
            <v>-4004.31</v>
          </cell>
          <cell r="H4027">
            <v>0</v>
          </cell>
          <cell r="I4027">
            <v>0</v>
          </cell>
          <cell r="J4027">
            <v>4004.31</v>
          </cell>
        </row>
        <row r="4028">
          <cell r="A4028">
            <v>1815740213</v>
          </cell>
          <cell r="B4028" t="str">
            <v>שעורי עזר לנכים</v>
          </cell>
          <cell r="C4028">
            <v>0</v>
          </cell>
          <cell r="D4028">
            <v>284.41000000000003</v>
          </cell>
          <cell r="E4028">
            <v>0</v>
          </cell>
          <cell r="F4028">
            <v>284.41000000000003</v>
          </cell>
          <cell r="G4028">
            <v>-284.41000000000003</v>
          </cell>
          <cell r="H4028">
            <v>0</v>
          </cell>
          <cell r="I4028">
            <v>0</v>
          </cell>
          <cell r="J4028">
            <v>284.41000000000003</v>
          </cell>
        </row>
        <row r="4029">
          <cell r="A4029">
            <v>1815740214</v>
          </cell>
          <cell r="B4029" t="str">
            <v>שעורי עזר לתלמידים</v>
          </cell>
          <cell r="C4029">
            <v>0</v>
          </cell>
          <cell r="D4029">
            <v>1467.7</v>
          </cell>
          <cell r="E4029">
            <v>0</v>
          </cell>
          <cell r="F4029">
            <v>1467.7</v>
          </cell>
          <cell r="G4029">
            <v>-1467.7</v>
          </cell>
          <cell r="H4029">
            <v>0</v>
          </cell>
          <cell r="I4029">
            <v>0</v>
          </cell>
          <cell r="J4029">
            <v>1467.7</v>
          </cell>
        </row>
        <row r="4030">
          <cell r="A4030">
            <v>1815740215</v>
          </cell>
          <cell r="B4030" t="str">
            <v>קייטנת קיץ בחטיבות ותיכוניים</v>
          </cell>
          <cell r="C4030">
            <v>0</v>
          </cell>
          <cell r="D4030">
            <v>0</v>
          </cell>
          <cell r="E4030">
            <v>0</v>
          </cell>
          <cell r="F4030">
            <v>0</v>
          </cell>
          <cell r="G4030">
            <v>0</v>
          </cell>
          <cell r="H4030">
            <v>0</v>
          </cell>
          <cell r="I4030">
            <v>0</v>
          </cell>
          <cell r="J4030">
            <v>0</v>
          </cell>
        </row>
        <row r="4031">
          <cell r="A4031">
            <v>1815740216</v>
          </cell>
          <cell r="B4031" t="str">
            <v>פרוייקט קשישים-ק"ש</v>
          </cell>
          <cell r="C4031">
            <v>70000</v>
          </cell>
          <cell r="D4031">
            <v>44001.71</v>
          </cell>
          <cell r="E4031">
            <v>0</v>
          </cell>
          <cell r="F4031">
            <v>44001.71</v>
          </cell>
          <cell r="G4031">
            <v>25998.29</v>
          </cell>
          <cell r="H4031">
            <v>62.85</v>
          </cell>
          <cell r="I4031">
            <v>70000</v>
          </cell>
          <cell r="J4031">
            <v>44001.71</v>
          </cell>
        </row>
        <row r="4032">
          <cell r="A4032">
            <v>1815740250</v>
          </cell>
          <cell r="B4032" t="str">
            <v>שעות השאלה</v>
          </cell>
          <cell r="C4032">
            <v>67500</v>
          </cell>
          <cell r="D4032">
            <v>196854.5</v>
          </cell>
          <cell r="E4032">
            <v>0</v>
          </cell>
          <cell r="F4032">
            <v>196854.5</v>
          </cell>
          <cell r="G4032">
            <v>-129354.5</v>
          </cell>
          <cell r="H4032">
            <v>291.63</v>
          </cell>
          <cell r="I4032">
            <v>67500</v>
          </cell>
          <cell r="J4032">
            <v>196854.5</v>
          </cell>
        </row>
        <row r="4033">
          <cell r="A4033">
            <v>1815740261</v>
          </cell>
          <cell r="B4033" t="str">
            <v>תכנית גי"א / מש"ב</v>
          </cell>
          <cell r="C4033">
            <v>0</v>
          </cell>
          <cell r="D4033">
            <v>0</v>
          </cell>
          <cell r="E4033">
            <v>0</v>
          </cell>
          <cell r="F4033">
            <v>0</v>
          </cell>
          <cell r="G4033">
            <v>0</v>
          </cell>
          <cell r="H4033">
            <v>0</v>
          </cell>
          <cell r="I4033">
            <v>0</v>
          </cell>
          <cell r="J4033">
            <v>0</v>
          </cell>
        </row>
        <row r="4034">
          <cell r="A4034">
            <v>1815740262</v>
          </cell>
          <cell r="B4034" t="str">
            <v>שעות שאילה - משה"ח</v>
          </cell>
          <cell r="C4034">
            <v>0</v>
          </cell>
          <cell r="D4034">
            <v>0</v>
          </cell>
          <cell r="E4034">
            <v>0</v>
          </cell>
          <cell r="F4034">
            <v>0</v>
          </cell>
          <cell r="G4034">
            <v>0</v>
          </cell>
          <cell r="H4034">
            <v>0</v>
          </cell>
          <cell r="I4034">
            <v>0</v>
          </cell>
          <cell r="J4034">
            <v>0</v>
          </cell>
        </row>
        <row r="4035">
          <cell r="A4035">
            <v>1815740263</v>
          </cell>
          <cell r="B4035" t="str">
            <v>עובדי חברת מוסדות</v>
          </cell>
          <cell r="C4035">
            <v>0</v>
          </cell>
          <cell r="D4035">
            <v>16266.83</v>
          </cell>
          <cell r="E4035">
            <v>0</v>
          </cell>
          <cell r="F4035">
            <v>16266.83</v>
          </cell>
          <cell r="G4035">
            <v>-16266.83</v>
          </cell>
          <cell r="H4035">
            <v>0</v>
          </cell>
          <cell r="I4035">
            <v>0</v>
          </cell>
          <cell r="J4035">
            <v>16266.83</v>
          </cell>
        </row>
        <row r="4036">
          <cell r="A4036">
            <v>1815740264</v>
          </cell>
          <cell r="B4036" t="str">
            <v>ימי מחלה לא מנוצלים-מורים</v>
          </cell>
          <cell r="C4036">
            <v>0</v>
          </cell>
          <cell r="D4036">
            <v>25033</v>
          </cell>
          <cell r="E4036">
            <v>0</v>
          </cell>
          <cell r="F4036">
            <v>25033</v>
          </cell>
          <cell r="G4036">
            <v>-25033</v>
          </cell>
          <cell r="H4036">
            <v>0</v>
          </cell>
          <cell r="I4036">
            <v>0</v>
          </cell>
          <cell r="J4036">
            <v>25033</v>
          </cell>
        </row>
        <row r="4037">
          <cell r="A4037">
            <v>1815740391</v>
          </cell>
          <cell r="B4037" t="str">
            <v>הפרשה לפנסיה</v>
          </cell>
          <cell r="C4037">
            <v>0</v>
          </cell>
          <cell r="D4037">
            <v>0</v>
          </cell>
          <cell r="E4037">
            <v>0</v>
          </cell>
          <cell r="F4037">
            <v>0</v>
          </cell>
          <cell r="G4037">
            <v>0</v>
          </cell>
          <cell r="H4037">
            <v>0</v>
          </cell>
          <cell r="I4037">
            <v>0</v>
          </cell>
          <cell r="J4037">
            <v>0</v>
          </cell>
        </row>
        <row r="4038">
          <cell r="A4038">
            <v>1815740411</v>
          </cell>
          <cell r="B4038" t="str">
            <v>שכירת אולמות</v>
          </cell>
          <cell r="C4038">
            <v>0</v>
          </cell>
          <cell r="D4038">
            <v>0</v>
          </cell>
          <cell r="E4038">
            <v>0</v>
          </cell>
          <cell r="F4038">
            <v>0</v>
          </cell>
          <cell r="G4038">
            <v>0</v>
          </cell>
          <cell r="H4038">
            <v>0</v>
          </cell>
          <cell r="I4038">
            <v>0</v>
          </cell>
          <cell r="J4038">
            <v>0</v>
          </cell>
        </row>
        <row r="4039">
          <cell r="A4039">
            <v>1815740413</v>
          </cell>
          <cell r="B4039" t="str">
            <v>דמי שימוש באולם</v>
          </cell>
          <cell r="C4039">
            <v>189000</v>
          </cell>
          <cell r="D4039">
            <v>0</v>
          </cell>
          <cell r="E4039">
            <v>0</v>
          </cell>
          <cell r="F4039">
            <v>0</v>
          </cell>
          <cell r="G4039">
            <v>189000</v>
          </cell>
          <cell r="H4039">
            <v>0</v>
          </cell>
          <cell r="I4039">
            <v>210000</v>
          </cell>
          <cell r="J4039">
            <v>0</v>
          </cell>
        </row>
        <row r="4040">
          <cell r="A4040">
            <v>1815740420</v>
          </cell>
          <cell r="B4040" t="str">
            <v>כיבוי אש</v>
          </cell>
          <cell r="C4040">
            <v>20000</v>
          </cell>
          <cell r="D4040">
            <v>17171.509999999998</v>
          </cell>
          <cell r="E4040">
            <v>0</v>
          </cell>
          <cell r="F4040">
            <v>17171.509999999998</v>
          </cell>
          <cell r="G4040">
            <v>2828.49</v>
          </cell>
          <cell r="H4040">
            <v>85.85</v>
          </cell>
          <cell r="I4040">
            <v>20000</v>
          </cell>
          <cell r="J4040">
            <v>17171.509999999998</v>
          </cell>
        </row>
        <row r="4041">
          <cell r="A4041">
            <v>1815740423</v>
          </cell>
          <cell r="B4041" t="str">
            <v>תחזוקת מבנה</v>
          </cell>
          <cell r="C4041">
            <v>0</v>
          </cell>
          <cell r="D4041">
            <v>0</v>
          </cell>
          <cell r="E4041">
            <v>0</v>
          </cell>
          <cell r="F4041">
            <v>0</v>
          </cell>
          <cell r="G4041">
            <v>0</v>
          </cell>
          <cell r="H4041">
            <v>0</v>
          </cell>
          <cell r="I4041">
            <v>0</v>
          </cell>
          <cell r="J4041">
            <v>0</v>
          </cell>
        </row>
        <row r="4042">
          <cell r="A4042">
            <v>1815740431</v>
          </cell>
          <cell r="B4042" t="str">
            <v>חשמל</v>
          </cell>
          <cell r="C4042">
            <v>417800</v>
          </cell>
          <cell r="D4042">
            <v>418179</v>
          </cell>
          <cell r="E4042">
            <v>0</v>
          </cell>
          <cell r="F4042">
            <v>418179</v>
          </cell>
          <cell r="G4042">
            <v>-379</v>
          </cell>
          <cell r="H4042">
            <v>100.09</v>
          </cell>
          <cell r="I4042">
            <v>417800</v>
          </cell>
          <cell r="J4042">
            <v>418179</v>
          </cell>
        </row>
        <row r="4043">
          <cell r="A4043">
            <v>1815740432</v>
          </cell>
          <cell r="B4043" t="str">
            <v>מים</v>
          </cell>
          <cell r="C4043">
            <v>103000</v>
          </cell>
          <cell r="D4043">
            <v>103081</v>
          </cell>
          <cell r="E4043">
            <v>0</v>
          </cell>
          <cell r="F4043">
            <v>103081</v>
          </cell>
          <cell r="G4043">
            <v>-81</v>
          </cell>
          <cell r="H4043">
            <v>100.07</v>
          </cell>
          <cell r="I4043">
            <v>103000</v>
          </cell>
          <cell r="J4043">
            <v>103081</v>
          </cell>
        </row>
        <row r="4044">
          <cell r="A4044">
            <v>1815740433</v>
          </cell>
          <cell r="B4044" t="str">
            <v>חומרי נקיון</v>
          </cell>
          <cell r="C4044">
            <v>0</v>
          </cell>
          <cell r="D4044">
            <v>0</v>
          </cell>
          <cell r="E4044">
            <v>0</v>
          </cell>
          <cell r="F4044">
            <v>0</v>
          </cell>
          <cell r="G4044">
            <v>0</v>
          </cell>
          <cell r="H4044">
            <v>0</v>
          </cell>
          <cell r="I4044">
            <v>0</v>
          </cell>
          <cell r="J4044">
            <v>0</v>
          </cell>
        </row>
        <row r="4045">
          <cell r="A4045">
            <v>1815740434</v>
          </cell>
          <cell r="B4045" t="str">
            <v>חיטוי והדברה</v>
          </cell>
          <cell r="C4045">
            <v>0</v>
          </cell>
          <cell r="D4045">
            <v>0</v>
          </cell>
          <cell r="E4045">
            <v>0</v>
          </cell>
          <cell r="F4045">
            <v>0</v>
          </cell>
          <cell r="G4045">
            <v>0</v>
          </cell>
          <cell r="H4045">
            <v>0</v>
          </cell>
          <cell r="I4045">
            <v>0</v>
          </cell>
          <cell r="J4045">
            <v>0</v>
          </cell>
        </row>
        <row r="4046">
          <cell r="A4046">
            <v>1815740437</v>
          </cell>
          <cell r="B4046" t="str">
            <v>אחזקת אזעקה</v>
          </cell>
          <cell r="C4046">
            <v>3600</v>
          </cell>
          <cell r="D4046">
            <v>1832.22</v>
          </cell>
          <cell r="E4046">
            <v>0</v>
          </cell>
          <cell r="F4046">
            <v>1832.22</v>
          </cell>
          <cell r="G4046">
            <v>1767.78</v>
          </cell>
          <cell r="H4046">
            <v>50.89</v>
          </cell>
          <cell r="I4046">
            <v>4000</v>
          </cell>
          <cell r="J4046">
            <v>1832.22</v>
          </cell>
        </row>
        <row r="4047">
          <cell r="A4047">
            <v>1815740441</v>
          </cell>
          <cell r="B4047" t="str">
            <v>ביטוח</v>
          </cell>
          <cell r="C4047">
            <v>0</v>
          </cell>
          <cell r="D4047">
            <v>0</v>
          </cell>
          <cell r="E4047">
            <v>0</v>
          </cell>
          <cell r="F4047">
            <v>0</v>
          </cell>
          <cell r="G4047">
            <v>0</v>
          </cell>
          <cell r="H4047">
            <v>0</v>
          </cell>
          <cell r="I4047">
            <v>0</v>
          </cell>
          <cell r="J4047">
            <v>0</v>
          </cell>
        </row>
        <row r="4048">
          <cell r="A4048">
            <v>1815740450</v>
          </cell>
          <cell r="B4048" t="str">
            <v>ריהוט ואחזקתו</v>
          </cell>
          <cell r="C4048">
            <v>22500</v>
          </cell>
          <cell r="D4048">
            <v>22506</v>
          </cell>
          <cell r="E4048">
            <v>0</v>
          </cell>
          <cell r="F4048">
            <v>22506</v>
          </cell>
          <cell r="G4048">
            <v>-6</v>
          </cell>
          <cell r="H4048">
            <v>100.02</v>
          </cell>
          <cell r="I4048">
            <v>22500</v>
          </cell>
          <cell r="J4048">
            <v>22506</v>
          </cell>
        </row>
        <row r="4049">
          <cell r="A4049">
            <v>1815740470</v>
          </cell>
          <cell r="B4049" t="str">
            <v>אחזקת מכונות משרד</v>
          </cell>
          <cell r="C4049">
            <v>0</v>
          </cell>
          <cell r="D4049">
            <v>0</v>
          </cell>
          <cell r="E4049">
            <v>0</v>
          </cell>
          <cell r="F4049">
            <v>0</v>
          </cell>
          <cell r="G4049">
            <v>0</v>
          </cell>
          <cell r="H4049">
            <v>0</v>
          </cell>
          <cell r="I4049">
            <v>0</v>
          </cell>
          <cell r="J4049">
            <v>0</v>
          </cell>
        </row>
        <row r="4050">
          <cell r="A4050">
            <v>1815740471</v>
          </cell>
          <cell r="B4050" t="str">
            <v>מכשירי כתיבה</v>
          </cell>
          <cell r="C4050">
            <v>0</v>
          </cell>
          <cell r="D4050">
            <v>0</v>
          </cell>
          <cell r="E4050">
            <v>0</v>
          </cell>
          <cell r="F4050">
            <v>0</v>
          </cell>
          <cell r="G4050">
            <v>0</v>
          </cell>
          <cell r="H4050">
            <v>0</v>
          </cell>
          <cell r="I4050">
            <v>0</v>
          </cell>
          <cell r="J4050">
            <v>0</v>
          </cell>
        </row>
        <row r="4051">
          <cell r="A4051">
            <v>1815740511</v>
          </cell>
          <cell r="B4051" t="str">
            <v>אירוח וכיבוד</v>
          </cell>
          <cell r="C4051">
            <v>23400</v>
          </cell>
          <cell r="D4051">
            <v>23287.25</v>
          </cell>
          <cell r="E4051">
            <v>0</v>
          </cell>
          <cell r="F4051">
            <v>23287.25</v>
          </cell>
          <cell r="G4051">
            <v>112.75</v>
          </cell>
          <cell r="H4051">
            <v>99.51</v>
          </cell>
          <cell r="I4051">
            <v>26000</v>
          </cell>
          <cell r="J4051">
            <v>23287.25</v>
          </cell>
        </row>
        <row r="4052">
          <cell r="A4052">
            <v>1815740512</v>
          </cell>
          <cell r="B4052" t="str">
            <v>נסיעות ואש"ל</v>
          </cell>
          <cell r="C4052">
            <v>0</v>
          </cell>
          <cell r="D4052">
            <v>0</v>
          </cell>
          <cell r="E4052">
            <v>0</v>
          </cell>
          <cell r="F4052">
            <v>0</v>
          </cell>
          <cell r="G4052">
            <v>0</v>
          </cell>
          <cell r="H4052">
            <v>0</v>
          </cell>
          <cell r="I4052">
            <v>0</v>
          </cell>
          <cell r="J4052">
            <v>0</v>
          </cell>
        </row>
        <row r="4053">
          <cell r="A4053">
            <v>1815740517</v>
          </cell>
          <cell r="B4053" t="str">
            <v>מסיבות מפקדים ושי</v>
          </cell>
          <cell r="C4053">
            <v>0</v>
          </cell>
          <cell r="D4053">
            <v>0</v>
          </cell>
          <cell r="E4053">
            <v>0</v>
          </cell>
          <cell r="F4053">
            <v>0</v>
          </cell>
          <cell r="G4053">
            <v>0</v>
          </cell>
          <cell r="H4053">
            <v>0</v>
          </cell>
          <cell r="I4053">
            <v>0</v>
          </cell>
          <cell r="J4053">
            <v>0</v>
          </cell>
        </row>
        <row r="4054">
          <cell r="A4054">
            <v>1815740522</v>
          </cell>
          <cell r="B4054" t="str">
            <v>ספריות</v>
          </cell>
          <cell r="C4054">
            <v>0</v>
          </cell>
          <cell r="D4054">
            <v>0</v>
          </cell>
          <cell r="E4054">
            <v>0</v>
          </cell>
          <cell r="F4054">
            <v>0</v>
          </cell>
          <cell r="G4054">
            <v>0</v>
          </cell>
          <cell r="H4054">
            <v>0</v>
          </cell>
          <cell r="I4054">
            <v>0</v>
          </cell>
          <cell r="J4054">
            <v>0</v>
          </cell>
        </row>
        <row r="4055">
          <cell r="A4055">
            <v>1815740530</v>
          </cell>
          <cell r="B4055" t="str">
            <v>אופניים לעובדים</v>
          </cell>
          <cell r="C4055">
            <v>0</v>
          </cell>
          <cell r="D4055">
            <v>0</v>
          </cell>
          <cell r="E4055">
            <v>0</v>
          </cell>
          <cell r="F4055">
            <v>0</v>
          </cell>
          <cell r="G4055">
            <v>0</v>
          </cell>
          <cell r="H4055">
            <v>0</v>
          </cell>
          <cell r="I4055">
            <v>0</v>
          </cell>
          <cell r="J4055">
            <v>0</v>
          </cell>
        </row>
        <row r="4056">
          <cell r="A4056">
            <v>1815740540</v>
          </cell>
          <cell r="B4056" t="str">
            <v>הוצאות טלפון</v>
          </cell>
          <cell r="C4056">
            <v>0</v>
          </cell>
          <cell r="D4056">
            <v>0</v>
          </cell>
          <cell r="E4056">
            <v>0</v>
          </cell>
          <cell r="F4056">
            <v>0</v>
          </cell>
          <cell r="G4056">
            <v>0</v>
          </cell>
          <cell r="H4056">
            <v>0</v>
          </cell>
          <cell r="I4056">
            <v>0</v>
          </cell>
          <cell r="J4056">
            <v>0</v>
          </cell>
        </row>
        <row r="4057">
          <cell r="A4057">
            <v>1815740544</v>
          </cell>
          <cell r="B4057" t="str">
            <v>הוצאות דאר</v>
          </cell>
          <cell r="C4057">
            <v>0</v>
          </cell>
          <cell r="D4057">
            <v>0</v>
          </cell>
          <cell r="E4057">
            <v>0</v>
          </cell>
          <cell r="F4057">
            <v>0</v>
          </cell>
          <cell r="G4057">
            <v>0</v>
          </cell>
          <cell r="H4057">
            <v>0</v>
          </cell>
          <cell r="I4057">
            <v>0</v>
          </cell>
          <cell r="J4057">
            <v>0</v>
          </cell>
        </row>
        <row r="4058">
          <cell r="A4058">
            <v>1815740562</v>
          </cell>
          <cell r="B4058" t="str">
            <v>הדפסות</v>
          </cell>
          <cell r="C4058">
            <v>0</v>
          </cell>
          <cell r="D4058">
            <v>0</v>
          </cell>
          <cell r="E4058">
            <v>0</v>
          </cell>
          <cell r="F4058">
            <v>0</v>
          </cell>
          <cell r="G4058">
            <v>0</v>
          </cell>
          <cell r="H4058">
            <v>0</v>
          </cell>
          <cell r="I4058">
            <v>0</v>
          </cell>
          <cell r="J4058">
            <v>0</v>
          </cell>
        </row>
        <row r="4059">
          <cell r="A4059">
            <v>1815740580</v>
          </cell>
          <cell r="B4059" t="str">
            <v>ניהול חשבונאי</v>
          </cell>
          <cell r="C4059">
            <v>60000</v>
          </cell>
          <cell r="D4059">
            <v>60000</v>
          </cell>
          <cell r="E4059">
            <v>0</v>
          </cell>
          <cell r="F4059">
            <v>60000</v>
          </cell>
          <cell r="G4059">
            <v>0</v>
          </cell>
          <cell r="H4059">
            <v>100</v>
          </cell>
          <cell r="I4059">
            <v>60000</v>
          </cell>
          <cell r="J4059">
            <v>60000</v>
          </cell>
        </row>
        <row r="4060">
          <cell r="A4060">
            <v>1815740583</v>
          </cell>
          <cell r="B4060" t="str">
            <v>שרות רפואי</v>
          </cell>
          <cell r="C4060">
            <v>0</v>
          </cell>
          <cell r="D4060">
            <v>0</v>
          </cell>
          <cell r="E4060">
            <v>0</v>
          </cell>
          <cell r="F4060">
            <v>0</v>
          </cell>
          <cell r="G4060">
            <v>0</v>
          </cell>
          <cell r="H4060">
            <v>0</v>
          </cell>
          <cell r="I4060">
            <v>0</v>
          </cell>
          <cell r="J4060">
            <v>0</v>
          </cell>
        </row>
        <row r="4061">
          <cell r="A4061">
            <v>1815740585</v>
          </cell>
          <cell r="B4061" t="str">
            <v>שרות אחות</v>
          </cell>
          <cell r="C4061">
            <v>0</v>
          </cell>
          <cell r="D4061">
            <v>0</v>
          </cell>
          <cell r="E4061">
            <v>0</v>
          </cell>
          <cell r="F4061">
            <v>0</v>
          </cell>
          <cell r="G4061">
            <v>0</v>
          </cell>
          <cell r="H4061">
            <v>0</v>
          </cell>
          <cell r="I4061">
            <v>0</v>
          </cell>
          <cell r="J4061">
            <v>0</v>
          </cell>
        </row>
        <row r="4062">
          <cell r="A4062">
            <v>1815740721</v>
          </cell>
          <cell r="B4062" t="str">
            <v>חמרים-תחזוקת מבנים</v>
          </cell>
          <cell r="C4062">
            <v>0</v>
          </cell>
          <cell r="D4062">
            <v>0</v>
          </cell>
          <cell r="E4062">
            <v>0</v>
          </cell>
          <cell r="F4062">
            <v>0</v>
          </cell>
          <cell r="G4062">
            <v>0</v>
          </cell>
          <cell r="H4062">
            <v>0</v>
          </cell>
          <cell r="I4062">
            <v>0</v>
          </cell>
          <cell r="J4062">
            <v>0</v>
          </cell>
        </row>
        <row r="4063">
          <cell r="A4063">
            <v>1815740722</v>
          </cell>
          <cell r="B4063" t="str">
            <v>חמרים-תחזוקה עצמית</v>
          </cell>
          <cell r="C4063">
            <v>0</v>
          </cell>
          <cell r="D4063">
            <v>0</v>
          </cell>
          <cell r="E4063">
            <v>0</v>
          </cell>
          <cell r="F4063">
            <v>0</v>
          </cell>
          <cell r="G4063">
            <v>0</v>
          </cell>
          <cell r="H4063">
            <v>0</v>
          </cell>
          <cell r="I4063">
            <v>0</v>
          </cell>
          <cell r="J4063">
            <v>0</v>
          </cell>
        </row>
        <row r="4064">
          <cell r="A4064">
            <v>1815740724</v>
          </cell>
          <cell r="B4064" t="str">
            <v>ציוד למגמות</v>
          </cell>
          <cell r="C4064">
            <v>0</v>
          </cell>
          <cell r="D4064">
            <v>0</v>
          </cell>
          <cell r="E4064">
            <v>0</v>
          </cell>
          <cell r="F4064">
            <v>0</v>
          </cell>
          <cell r="G4064">
            <v>0</v>
          </cell>
          <cell r="H4064">
            <v>0</v>
          </cell>
          <cell r="I4064">
            <v>0</v>
          </cell>
          <cell r="J4064">
            <v>0</v>
          </cell>
        </row>
        <row r="4065">
          <cell r="A4065">
            <v>1815740742</v>
          </cell>
          <cell r="B4065" t="str">
            <v>כלים וציוד</v>
          </cell>
          <cell r="C4065">
            <v>99900</v>
          </cell>
          <cell r="D4065">
            <v>97519</v>
          </cell>
          <cell r="E4065">
            <v>0</v>
          </cell>
          <cell r="F4065">
            <v>97519</v>
          </cell>
          <cell r="G4065">
            <v>2381</v>
          </cell>
          <cell r="H4065">
            <v>97.61</v>
          </cell>
          <cell r="I4065">
            <v>99900</v>
          </cell>
          <cell r="J4065">
            <v>97519</v>
          </cell>
        </row>
        <row r="4066">
          <cell r="A4066">
            <v>1815740744</v>
          </cell>
          <cell r="B4066" t="str">
            <v>ציוד מגמות</v>
          </cell>
          <cell r="C4066">
            <v>0</v>
          </cell>
          <cell r="D4066">
            <v>0</v>
          </cell>
          <cell r="E4066">
            <v>0</v>
          </cell>
          <cell r="F4066">
            <v>0</v>
          </cell>
          <cell r="G4066">
            <v>0</v>
          </cell>
          <cell r="H4066">
            <v>0</v>
          </cell>
          <cell r="I4066">
            <v>0</v>
          </cell>
          <cell r="J4066">
            <v>0</v>
          </cell>
        </row>
        <row r="4067">
          <cell r="A4067">
            <v>1815740745</v>
          </cell>
          <cell r="B4067" t="str">
            <v>דמי פריצה - תכולה</v>
          </cell>
          <cell r="C4067">
            <v>0</v>
          </cell>
          <cell r="D4067">
            <v>0</v>
          </cell>
          <cell r="E4067">
            <v>0</v>
          </cell>
          <cell r="F4067">
            <v>0</v>
          </cell>
          <cell r="G4067">
            <v>0</v>
          </cell>
          <cell r="H4067">
            <v>0</v>
          </cell>
          <cell r="I4067">
            <v>0</v>
          </cell>
          <cell r="J4067">
            <v>0</v>
          </cell>
        </row>
        <row r="4068">
          <cell r="A4068">
            <v>1815740746</v>
          </cell>
          <cell r="B4068" t="str">
            <v>דמי פריצה - מבנה</v>
          </cell>
          <cell r="C4068">
            <v>0</v>
          </cell>
          <cell r="D4068">
            <v>0</v>
          </cell>
          <cell r="E4068">
            <v>0</v>
          </cell>
          <cell r="F4068">
            <v>0</v>
          </cell>
          <cell r="G4068">
            <v>0</v>
          </cell>
          <cell r="H4068">
            <v>0</v>
          </cell>
          <cell r="I4068">
            <v>0</v>
          </cell>
          <cell r="J4068">
            <v>0</v>
          </cell>
        </row>
        <row r="4069">
          <cell r="A4069">
            <v>1815740750</v>
          </cell>
          <cell r="B4069" t="str">
            <v>אחזקת מוסדות</v>
          </cell>
          <cell r="C4069">
            <v>964600</v>
          </cell>
          <cell r="D4069">
            <v>930758.62</v>
          </cell>
          <cell r="E4069">
            <v>0</v>
          </cell>
          <cell r="F4069">
            <v>930758.62</v>
          </cell>
          <cell r="G4069">
            <v>33841.379999999997</v>
          </cell>
          <cell r="H4069">
            <v>96.49</v>
          </cell>
          <cell r="I4069">
            <v>964600</v>
          </cell>
          <cell r="J4069">
            <v>930758.62</v>
          </cell>
        </row>
        <row r="4070">
          <cell r="A4070">
            <v>1815740751</v>
          </cell>
          <cell r="B4070" t="str">
            <v>עבודות קבלניות</v>
          </cell>
          <cell r="C4070">
            <v>0</v>
          </cell>
          <cell r="D4070">
            <v>0</v>
          </cell>
          <cell r="E4070">
            <v>0</v>
          </cell>
          <cell r="F4070">
            <v>0</v>
          </cell>
          <cell r="G4070">
            <v>0</v>
          </cell>
          <cell r="H4070">
            <v>0</v>
          </cell>
          <cell r="I4070">
            <v>0</v>
          </cell>
          <cell r="J4070">
            <v>0</v>
          </cell>
        </row>
        <row r="4071">
          <cell r="A4071">
            <v>1815740752</v>
          </cell>
          <cell r="B4071" t="str">
            <v>נקיון בקבלנות</v>
          </cell>
          <cell r="C4071">
            <v>1429500</v>
          </cell>
          <cell r="D4071">
            <v>1299112.24</v>
          </cell>
          <cell r="E4071">
            <v>0</v>
          </cell>
          <cell r="F4071">
            <v>1299112.24</v>
          </cell>
          <cell r="G4071">
            <v>130387.76</v>
          </cell>
          <cell r="H4071">
            <v>90.87</v>
          </cell>
          <cell r="I4071">
            <v>1429500</v>
          </cell>
          <cell r="J4071">
            <v>1299112.24</v>
          </cell>
        </row>
        <row r="4072">
          <cell r="A4072">
            <v>1815740753</v>
          </cell>
          <cell r="B4072" t="str">
            <v>עובדים חיצוניים</v>
          </cell>
          <cell r="C4072">
            <v>0</v>
          </cell>
          <cell r="D4072">
            <v>0</v>
          </cell>
          <cell r="E4072">
            <v>0</v>
          </cell>
          <cell r="F4072">
            <v>0</v>
          </cell>
          <cell r="G4072">
            <v>0</v>
          </cell>
          <cell r="H4072">
            <v>0</v>
          </cell>
          <cell r="I4072">
            <v>0</v>
          </cell>
          <cell r="J4072">
            <v>0</v>
          </cell>
        </row>
        <row r="4073">
          <cell r="A4073">
            <v>1815740755</v>
          </cell>
          <cell r="B4073" t="str">
            <v>אחות-חברת כ"א</v>
          </cell>
          <cell r="C4073">
            <v>0</v>
          </cell>
          <cell r="D4073">
            <v>0</v>
          </cell>
          <cell r="E4073">
            <v>0</v>
          </cell>
          <cell r="F4073">
            <v>0</v>
          </cell>
          <cell r="G4073">
            <v>0</v>
          </cell>
          <cell r="H4073">
            <v>0</v>
          </cell>
          <cell r="I4073">
            <v>0</v>
          </cell>
          <cell r="J4073">
            <v>0</v>
          </cell>
        </row>
        <row r="4074">
          <cell r="A4074">
            <v>1815740758</v>
          </cell>
          <cell r="B4074" t="str">
            <v>אב בית-מועדונית נחשונים</v>
          </cell>
          <cell r="C4074">
            <v>0</v>
          </cell>
          <cell r="D4074">
            <v>0</v>
          </cell>
          <cell r="E4074">
            <v>0</v>
          </cell>
          <cell r="F4074">
            <v>0</v>
          </cell>
          <cell r="G4074">
            <v>0</v>
          </cell>
          <cell r="H4074">
            <v>0</v>
          </cell>
          <cell r="I4074">
            <v>0</v>
          </cell>
          <cell r="J4074">
            <v>0</v>
          </cell>
        </row>
        <row r="4075">
          <cell r="A4075">
            <v>1815740759</v>
          </cell>
          <cell r="B4075" t="str">
            <v>שרותי סייעות</v>
          </cell>
          <cell r="C4075">
            <v>1457400</v>
          </cell>
          <cell r="D4075">
            <v>1343941.87</v>
          </cell>
          <cell r="E4075">
            <v>0</v>
          </cell>
          <cell r="F4075">
            <v>1343941.87</v>
          </cell>
          <cell r="G4075">
            <v>113458.13</v>
          </cell>
          <cell r="H4075">
            <v>92.21</v>
          </cell>
          <cell r="I4075">
            <v>1457400</v>
          </cell>
          <cell r="J4075">
            <v>1343941.87</v>
          </cell>
        </row>
        <row r="4076">
          <cell r="A4076">
            <v>1815740761</v>
          </cell>
          <cell r="B4076" t="str">
            <v>השאלת מורים חט"ב</v>
          </cell>
          <cell r="C4076">
            <v>0</v>
          </cell>
          <cell r="D4076">
            <v>0</v>
          </cell>
          <cell r="E4076">
            <v>0</v>
          </cell>
          <cell r="F4076">
            <v>0</v>
          </cell>
          <cell r="G4076">
            <v>0</v>
          </cell>
          <cell r="H4076">
            <v>0</v>
          </cell>
          <cell r="I4076">
            <v>0</v>
          </cell>
          <cell r="J4076">
            <v>0</v>
          </cell>
        </row>
        <row r="4077">
          <cell r="A4077">
            <v>1815740762</v>
          </cell>
          <cell r="B4077" t="str">
            <v>שאילת מורים</v>
          </cell>
          <cell r="C4077">
            <v>160200</v>
          </cell>
          <cell r="D4077">
            <v>265961.09000000003</v>
          </cell>
          <cell r="E4077">
            <v>0</v>
          </cell>
          <cell r="F4077">
            <v>265961.09000000003</v>
          </cell>
          <cell r="G4077">
            <v>-105761.09</v>
          </cell>
          <cell r="H4077">
            <v>166.01</v>
          </cell>
          <cell r="I4077">
            <v>178000</v>
          </cell>
          <cell r="J4077">
            <v>265961.09000000003</v>
          </cell>
        </row>
        <row r="4078">
          <cell r="A4078">
            <v>1815740763</v>
          </cell>
          <cell r="B4078" t="str">
            <v>עובדי חברת מוסדות</v>
          </cell>
          <cell r="C4078">
            <v>0</v>
          </cell>
          <cell r="D4078">
            <v>0</v>
          </cell>
          <cell r="E4078">
            <v>0</v>
          </cell>
          <cell r="F4078">
            <v>0</v>
          </cell>
          <cell r="G4078">
            <v>0</v>
          </cell>
          <cell r="H4078">
            <v>0</v>
          </cell>
          <cell r="I4078">
            <v>0</v>
          </cell>
          <cell r="J4078">
            <v>0</v>
          </cell>
        </row>
        <row r="4079">
          <cell r="A4079">
            <v>1815740764</v>
          </cell>
          <cell r="B4079" t="str">
            <v>סייעות</v>
          </cell>
          <cell r="C4079">
            <v>0</v>
          </cell>
          <cell r="D4079">
            <v>0</v>
          </cell>
          <cell r="E4079">
            <v>0</v>
          </cell>
          <cell r="F4079">
            <v>0</v>
          </cell>
          <cell r="G4079">
            <v>0</v>
          </cell>
          <cell r="H4079">
            <v>0</v>
          </cell>
          <cell r="I4079">
            <v>0</v>
          </cell>
          <cell r="J4079">
            <v>0</v>
          </cell>
        </row>
        <row r="4080">
          <cell r="A4080">
            <v>1815740765</v>
          </cell>
          <cell r="B4080" t="str">
            <v>רכז חברתי - חט"ב</v>
          </cell>
          <cell r="C4080">
            <v>0</v>
          </cell>
          <cell r="D4080">
            <v>0</v>
          </cell>
          <cell r="E4080">
            <v>0</v>
          </cell>
          <cell r="F4080">
            <v>0</v>
          </cell>
          <cell r="G4080">
            <v>0</v>
          </cell>
          <cell r="H4080">
            <v>0</v>
          </cell>
          <cell r="I4080">
            <v>0</v>
          </cell>
          <cell r="J4080">
            <v>0</v>
          </cell>
        </row>
        <row r="4081">
          <cell r="A4081">
            <v>1815740780</v>
          </cell>
          <cell r="B4081" t="str">
            <v>חינוך חברתי</v>
          </cell>
          <cell r="C4081">
            <v>33500</v>
          </cell>
          <cell r="D4081">
            <v>32991</v>
          </cell>
          <cell r="E4081">
            <v>0</v>
          </cell>
          <cell r="F4081">
            <v>32991</v>
          </cell>
          <cell r="G4081">
            <v>509</v>
          </cell>
          <cell r="H4081">
            <v>98.48</v>
          </cell>
          <cell r="I4081">
            <v>33500</v>
          </cell>
          <cell r="J4081">
            <v>32991</v>
          </cell>
        </row>
        <row r="4082">
          <cell r="A4082">
            <v>1815740781</v>
          </cell>
          <cell r="B4082" t="str">
            <v>השת' בהוצאות נבחרת</v>
          </cell>
          <cell r="C4082">
            <v>0</v>
          </cell>
          <cell r="D4082">
            <v>0</v>
          </cell>
          <cell r="E4082">
            <v>0</v>
          </cell>
          <cell r="F4082">
            <v>0</v>
          </cell>
          <cell r="G4082">
            <v>0</v>
          </cell>
          <cell r="H4082">
            <v>0</v>
          </cell>
          <cell r="I4082">
            <v>0</v>
          </cell>
          <cell r="J4082">
            <v>0</v>
          </cell>
        </row>
        <row r="4083">
          <cell r="A4083">
            <v>1815740782</v>
          </cell>
          <cell r="B4083" t="str">
            <v>השת' בהעסקת מאמנים</v>
          </cell>
          <cell r="C4083">
            <v>0</v>
          </cell>
          <cell r="D4083">
            <v>0</v>
          </cell>
          <cell r="E4083">
            <v>0</v>
          </cell>
          <cell r="F4083">
            <v>0</v>
          </cell>
          <cell r="G4083">
            <v>0</v>
          </cell>
          <cell r="H4083">
            <v>0</v>
          </cell>
          <cell r="I4083">
            <v>0</v>
          </cell>
          <cell r="J4083">
            <v>0</v>
          </cell>
        </row>
        <row r="4084">
          <cell r="A4084">
            <v>1815740783</v>
          </cell>
          <cell r="B4084" t="str">
            <v>תיגבור יהדות</v>
          </cell>
          <cell r="C4084">
            <v>0</v>
          </cell>
          <cell r="D4084">
            <v>0</v>
          </cell>
          <cell r="E4084">
            <v>0</v>
          </cell>
          <cell r="F4084">
            <v>0</v>
          </cell>
          <cell r="G4084">
            <v>0</v>
          </cell>
          <cell r="H4084">
            <v>0</v>
          </cell>
          <cell r="I4084">
            <v>0</v>
          </cell>
          <cell r="J4084">
            <v>0</v>
          </cell>
        </row>
        <row r="4085">
          <cell r="A4085">
            <v>1815740794</v>
          </cell>
          <cell r="B4085" t="str">
            <v>השתתפות בעזר 094</v>
          </cell>
          <cell r="C4085">
            <v>13500</v>
          </cell>
          <cell r="D4085">
            <v>16675</v>
          </cell>
          <cell r="E4085">
            <v>0</v>
          </cell>
          <cell r="F4085">
            <v>16675</v>
          </cell>
          <cell r="G4085">
            <v>-3175</v>
          </cell>
          <cell r="H4085">
            <v>123.51</v>
          </cell>
          <cell r="I4085">
            <v>15000</v>
          </cell>
          <cell r="J4085">
            <v>16675</v>
          </cell>
        </row>
        <row r="4086">
          <cell r="A4086">
            <v>1815740810</v>
          </cell>
          <cell r="B4086" t="str">
            <v>הקצבה לניהול עצמי</v>
          </cell>
          <cell r="C4086">
            <v>264200</v>
          </cell>
          <cell r="D4086">
            <v>264200</v>
          </cell>
          <cell r="E4086">
            <v>0</v>
          </cell>
          <cell r="F4086">
            <v>264200</v>
          </cell>
          <cell r="G4086">
            <v>0</v>
          </cell>
          <cell r="H4086">
            <v>100</v>
          </cell>
          <cell r="I4086">
            <v>264200</v>
          </cell>
          <cell r="J4086">
            <v>264200</v>
          </cell>
        </row>
        <row r="4087">
          <cell r="A4087">
            <v>1815740812</v>
          </cell>
          <cell r="B4087" t="str">
            <v>מסיבות כיתתיות</v>
          </cell>
          <cell r="C4087">
            <v>0</v>
          </cell>
          <cell r="D4087">
            <v>44840</v>
          </cell>
          <cell r="E4087">
            <v>0</v>
          </cell>
          <cell r="F4087">
            <v>44840</v>
          </cell>
          <cell r="G4087">
            <v>-44840</v>
          </cell>
          <cell r="H4087">
            <v>0</v>
          </cell>
          <cell r="I4087">
            <v>0</v>
          </cell>
          <cell r="J4087">
            <v>44840</v>
          </cell>
        </row>
        <row r="4088">
          <cell r="A4088">
            <v>1815740816</v>
          </cell>
          <cell r="B4088" t="str">
            <v>חט"ב-הכלה והשתלבות</v>
          </cell>
          <cell r="C4088">
            <v>104400</v>
          </cell>
          <cell r="D4088">
            <v>43011.23</v>
          </cell>
          <cell r="E4088">
            <v>0</v>
          </cell>
          <cell r="F4088">
            <v>43011.23</v>
          </cell>
          <cell r="G4088">
            <v>61388.77</v>
          </cell>
          <cell r="H4088">
            <v>41.19</v>
          </cell>
          <cell r="I4088">
            <v>116000</v>
          </cell>
          <cell r="J4088">
            <v>43011.23</v>
          </cell>
        </row>
        <row r="4089">
          <cell r="A4089">
            <v>1815740838</v>
          </cell>
          <cell r="B4089" t="str">
            <v>העברה כנגד הכנסות מש' החינוך</v>
          </cell>
          <cell r="C4089">
            <v>0</v>
          </cell>
          <cell r="D4089">
            <v>0</v>
          </cell>
          <cell r="E4089">
            <v>0</v>
          </cell>
          <cell r="F4089">
            <v>0</v>
          </cell>
          <cell r="G4089">
            <v>0</v>
          </cell>
          <cell r="H4089">
            <v>0</v>
          </cell>
          <cell r="I4089">
            <v>0</v>
          </cell>
          <cell r="J4089">
            <v>0</v>
          </cell>
        </row>
        <row r="4090">
          <cell r="A4090">
            <v>1815740930</v>
          </cell>
          <cell r="B4090" t="str">
            <v>רכ' כלי נגינה-מוז'</v>
          </cell>
          <cell r="C4090">
            <v>0</v>
          </cell>
          <cell r="D4090">
            <v>0</v>
          </cell>
          <cell r="E4090">
            <v>0</v>
          </cell>
          <cell r="F4090">
            <v>0</v>
          </cell>
          <cell r="G4090">
            <v>0</v>
          </cell>
          <cell r="H4090">
            <v>0</v>
          </cell>
          <cell r="I4090">
            <v>0</v>
          </cell>
          <cell r="J4090">
            <v>0</v>
          </cell>
        </row>
        <row r="4091">
          <cell r="A4091">
            <v>1815740931</v>
          </cell>
          <cell r="B4091" t="str">
            <v>הפרשים</v>
          </cell>
          <cell r="C4091">
            <v>0</v>
          </cell>
          <cell r="D4091">
            <v>0</v>
          </cell>
          <cell r="E4091">
            <v>0</v>
          </cell>
          <cell r="F4091">
            <v>0</v>
          </cell>
          <cell r="G4091">
            <v>0</v>
          </cell>
          <cell r="H4091">
            <v>0</v>
          </cell>
          <cell r="I4091">
            <v>0</v>
          </cell>
          <cell r="J4091">
            <v>0</v>
          </cell>
        </row>
        <row r="4092">
          <cell r="A4092">
            <v>1815740953</v>
          </cell>
          <cell r="B4092" t="str">
            <v>מערכת גפ"ן</v>
          </cell>
          <cell r="C4092">
            <v>340700</v>
          </cell>
          <cell r="D4092">
            <v>418997.45</v>
          </cell>
          <cell r="E4092">
            <v>0</v>
          </cell>
          <cell r="F4092">
            <v>418997.45</v>
          </cell>
          <cell r="G4092">
            <v>-78297.45</v>
          </cell>
          <cell r="H4092">
            <v>122.98</v>
          </cell>
          <cell r="I4092">
            <v>340700</v>
          </cell>
          <cell r="J4092">
            <v>418997.45</v>
          </cell>
        </row>
        <row r="4093">
          <cell r="A4093">
            <v>1815740989</v>
          </cell>
          <cell r="B4093" t="str">
            <v>תקורה</v>
          </cell>
          <cell r="C4093">
            <v>2224260</v>
          </cell>
          <cell r="D4093">
            <v>2106207.2000000002</v>
          </cell>
          <cell r="E4093">
            <v>0</v>
          </cell>
          <cell r="F4093">
            <v>2106207.2000000002</v>
          </cell>
          <cell r="G4093">
            <v>118052.8</v>
          </cell>
          <cell r="H4093">
            <v>94.69</v>
          </cell>
          <cell r="I4093">
            <v>2471400</v>
          </cell>
          <cell r="J4093">
            <v>2106207.2000000002</v>
          </cell>
        </row>
        <row r="4094">
          <cell r="A4094">
            <v>1815750110</v>
          </cell>
          <cell r="B4094" t="str">
            <v>השכר הקובע-תקציבית</v>
          </cell>
          <cell r="C4094">
            <v>241200</v>
          </cell>
          <cell r="D4094">
            <v>230535.84</v>
          </cell>
          <cell r="E4094">
            <v>0</v>
          </cell>
          <cell r="F4094">
            <v>230535.84</v>
          </cell>
          <cell r="G4094">
            <v>10664.16</v>
          </cell>
          <cell r="H4094">
            <v>95.57</v>
          </cell>
          <cell r="I4094">
            <v>241200</v>
          </cell>
          <cell r="J4094">
            <v>230535.84</v>
          </cell>
        </row>
        <row r="4095">
          <cell r="A4095">
            <v>1815750118</v>
          </cell>
          <cell r="B4095" t="str">
            <v>שכר עובדי הוראה</v>
          </cell>
          <cell r="C4095">
            <v>19440800</v>
          </cell>
          <cell r="D4095">
            <v>19260091.719999999</v>
          </cell>
          <cell r="E4095">
            <v>0</v>
          </cell>
          <cell r="F4095">
            <v>19260091.719999999</v>
          </cell>
          <cell r="G4095">
            <v>180708.28</v>
          </cell>
          <cell r="H4095">
            <v>99.07</v>
          </cell>
          <cell r="I4095">
            <v>19440800</v>
          </cell>
          <cell r="J4095">
            <v>19260091.719999999</v>
          </cell>
        </row>
        <row r="4096">
          <cell r="A4096">
            <v>1815750119</v>
          </cell>
          <cell r="B4096" t="str">
            <v>השכר הקובע-צוברת</v>
          </cell>
          <cell r="C4096">
            <v>1448300</v>
          </cell>
          <cell r="D4096">
            <v>1512849.95</v>
          </cell>
          <cell r="E4096">
            <v>121187.6</v>
          </cell>
          <cell r="F4096">
            <v>1634037.55</v>
          </cell>
          <cell r="G4096">
            <v>-185737.55</v>
          </cell>
          <cell r="H4096">
            <v>112.82</v>
          </cell>
          <cell r="I4096">
            <v>1448300</v>
          </cell>
          <cell r="J4096">
            <v>1512849.95</v>
          </cell>
        </row>
        <row r="4097">
          <cell r="A4097">
            <v>1815750122</v>
          </cell>
          <cell r="B4097" t="str">
            <v>ביגוד</v>
          </cell>
          <cell r="C4097">
            <v>184200</v>
          </cell>
          <cell r="D4097">
            <v>188622.22</v>
          </cell>
          <cell r="E4097">
            <v>0</v>
          </cell>
          <cell r="F4097">
            <v>188622.22</v>
          </cell>
          <cell r="G4097">
            <v>-4422.22</v>
          </cell>
          <cell r="H4097">
            <v>102.4</v>
          </cell>
          <cell r="I4097">
            <v>184200</v>
          </cell>
          <cell r="J4097">
            <v>188622.22</v>
          </cell>
        </row>
        <row r="4098">
          <cell r="A4098">
            <v>1815750126</v>
          </cell>
          <cell r="B4098" t="str">
            <v>דמי הבראה</v>
          </cell>
          <cell r="C4098">
            <v>373000</v>
          </cell>
          <cell r="D4098">
            <v>423277.21</v>
          </cell>
          <cell r="E4098">
            <v>0</v>
          </cell>
          <cell r="F4098">
            <v>423277.21</v>
          </cell>
          <cell r="G4098">
            <v>-50277.21</v>
          </cell>
          <cell r="H4098">
            <v>113.47</v>
          </cell>
          <cell r="I4098">
            <v>373000</v>
          </cell>
          <cell r="J4098">
            <v>423277.21</v>
          </cell>
        </row>
        <row r="4099">
          <cell r="A4099">
            <v>1815750130</v>
          </cell>
          <cell r="B4099" t="str">
            <v>שעות נוספות</v>
          </cell>
          <cell r="C4099">
            <v>15300</v>
          </cell>
          <cell r="D4099">
            <v>4272.24</v>
          </cell>
          <cell r="E4099">
            <v>0</v>
          </cell>
          <cell r="F4099">
            <v>4272.24</v>
          </cell>
          <cell r="G4099">
            <v>11027.76</v>
          </cell>
          <cell r="H4099">
            <v>27.92</v>
          </cell>
          <cell r="I4099">
            <v>15300</v>
          </cell>
          <cell r="J4099">
            <v>4272.24</v>
          </cell>
        </row>
        <row r="4100">
          <cell r="A4100">
            <v>1815750140</v>
          </cell>
          <cell r="B4100" t="str">
            <v>השתתפות באחזקת רכב</v>
          </cell>
          <cell r="C4100">
            <v>96200</v>
          </cell>
          <cell r="D4100">
            <v>127696.84</v>
          </cell>
          <cell r="E4100">
            <v>0</v>
          </cell>
          <cell r="F4100">
            <v>127696.84</v>
          </cell>
          <cell r="G4100">
            <v>-31496.84</v>
          </cell>
          <cell r="H4100">
            <v>132.74</v>
          </cell>
          <cell r="I4100">
            <v>96200</v>
          </cell>
          <cell r="J4100">
            <v>127696.84</v>
          </cell>
        </row>
        <row r="4101">
          <cell r="A4101">
            <v>1815750181</v>
          </cell>
          <cell r="B4101" t="str">
            <v>ק'השתל'מורים-מעביד</v>
          </cell>
          <cell r="C4101">
            <v>0</v>
          </cell>
          <cell r="D4101">
            <v>0</v>
          </cell>
          <cell r="E4101">
            <v>0</v>
          </cell>
          <cell r="F4101">
            <v>0</v>
          </cell>
          <cell r="G4101">
            <v>0</v>
          </cell>
          <cell r="H4101">
            <v>0</v>
          </cell>
          <cell r="I4101">
            <v>0</v>
          </cell>
          <cell r="J4101">
            <v>0</v>
          </cell>
        </row>
        <row r="4102">
          <cell r="A4102">
            <v>1815750210</v>
          </cell>
          <cell r="B4102" t="str">
            <v>תכנית גי"א / מש"ב</v>
          </cell>
          <cell r="C4102">
            <v>0</v>
          </cell>
          <cell r="D4102">
            <v>382.73</v>
          </cell>
          <cell r="E4102">
            <v>0</v>
          </cell>
          <cell r="F4102">
            <v>382.73</v>
          </cell>
          <cell r="G4102">
            <v>-382.73</v>
          </cell>
          <cell r="H4102">
            <v>0</v>
          </cell>
          <cell r="I4102">
            <v>0</v>
          </cell>
          <cell r="J4102">
            <v>382.73</v>
          </cell>
        </row>
        <row r="4103">
          <cell r="A4103">
            <v>1815750212</v>
          </cell>
          <cell r="B4103" t="str">
            <v>שעורי עזר לעולים</v>
          </cell>
          <cell r="C4103">
            <v>0</v>
          </cell>
          <cell r="D4103">
            <v>0</v>
          </cell>
          <cell r="E4103">
            <v>0</v>
          </cell>
          <cell r="F4103">
            <v>0</v>
          </cell>
          <cell r="G4103">
            <v>0</v>
          </cell>
          <cell r="H4103">
            <v>0</v>
          </cell>
          <cell r="I4103">
            <v>0</v>
          </cell>
          <cell r="J4103">
            <v>0</v>
          </cell>
        </row>
        <row r="4104">
          <cell r="A4104">
            <v>1815750213</v>
          </cell>
          <cell r="B4104" t="str">
            <v>שעורי עזר לנכים</v>
          </cell>
          <cell r="C4104">
            <v>0</v>
          </cell>
          <cell r="D4104">
            <v>101364.01</v>
          </cell>
          <cell r="E4104">
            <v>0</v>
          </cell>
          <cell r="F4104">
            <v>101364.01</v>
          </cell>
          <cell r="G4104">
            <v>-101364.01</v>
          </cell>
          <cell r="H4104">
            <v>0</v>
          </cell>
          <cell r="I4104">
            <v>0</v>
          </cell>
          <cell r="J4104">
            <v>101364.01</v>
          </cell>
        </row>
        <row r="4105">
          <cell r="A4105">
            <v>1815750214</v>
          </cell>
          <cell r="B4105" t="str">
            <v>שעורי עזר לתלמידים</v>
          </cell>
          <cell r="C4105">
            <v>0</v>
          </cell>
          <cell r="D4105">
            <v>5986.16</v>
          </cell>
          <cell r="E4105">
            <v>0</v>
          </cell>
          <cell r="F4105">
            <v>5986.16</v>
          </cell>
          <cell r="G4105">
            <v>-5986.16</v>
          </cell>
          <cell r="H4105">
            <v>0</v>
          </cell>
          <cell r="I4105">
            <v>0</v>
          </cell>
          <cell r="J4105">
            <v>5986.16</v>
          </cell>
        </row>
        <row r="4106">
          <cell r="A4106">
            <v>1815750215</v>
          </cell>
          <cell r="B4106" t="str">
            <v>קייטנת קיץ בחטיבות ותיכוניים</v>
          </cell>
          <cell r="C4106">
            <v>0</v>
          </cell>
          <cell r="D4106">
            <v>0</v>
          </cell>
          <cell r="E4106">
            <v>0</v>
          </cell>
          <cell r="F4106">
            <v>0</v>
          </cell>
          <cell r="G4106">
            <v>0</v>
          </cell>
          <cell r="H4106">
            <v>0</v>
          </cell>
          <cell r="I4106">
            <v>0</v>
          </cell>
          <cell r="J4106">
            <v>0</v>
          </cell>
        </row>
        <row r="4107">
          <cell r="A4107">
            <v>1815750216</v>
          </cell>
          <cell r="B4107" t="str">
            <v>קשישים - שוויון  חברתי</v>
          </cell>
          <cell r="C4107">
            <v>30000</v>
          </cell>
          <cell r="D4107">
            <v>0</v>
          </cell>
          <cell r="E4107">
            <v>0</v>
          </cell>
          <cell r="F4107">
            <v>0</v>
          </cell>
          <cell r="G4107">
            <v>30000</v>
          </cell>
          <cell r="H4107">
            <v>0</v>
          </cell>
          <cell r="I4107">
            <v>30000</v>
          </cell>
          <cell r="J4107">
            <v>0</v>
          </cell>
        </row>
        <row r="4108">
          <cell r="A4108">
            <v>1815750250</v>
          </cell>
          <cell r="B4108" t="str">
            <v>שעות השאלה למשה"ח</v>
          </cell>
          <cell r="C4108">
            <v>35100</v>
          </cell>
          <cell r="D4108">
            <v>109218.17</v>
          </cell>
          <cell r="E4108">
            <v>0</v>
          </cell>
          <cell r="F4108">
            <v>109218.17</v>
          </cell>
          <cell r="G4108">
            <v>-74118.17</v>
          </cell>
          <cell r="H4108">
            <v>311.16000000000003</v>
          </cell>
          <cell r="I4108">
            <v>35100</v>
          </cell>
          <cell r="J4108">
            <v>109218.17</v>
          </cell>
        </row>
        <row r="4109">
          <cell r="A4109">
            <v>1815750261</v>
          </cell>
          <cell r="B4109" t="str">
            <v>תכנית גי"א / מש"ב</v>
          </cell>
          <cell r="C4109">
            <v>0</v>
          </cell>
          <cell r="D4109">
            <v>0</v>
          </cell>
          <cell r="E4109">
            <v>0</v>
          </cell>
          <cell r="F4109">
            <v>0</v>
          </cell>
          <cell r="G4109">
            <v>0</v>
          </cell>
          <cell r="H4109">
            <v>0</v>
          </cell>
          <cell r="I4109">
            <v>0</v>
          </cell>
          <cell r="J4109">
            <v>0</v>
          </cell>
        </row>
        <row r="4110">
          <cell r="A4110">
            <v>1815750262</v>
          </cell>
          <cell r="B4110" t="str">
            <v>שעות שאילה - משה"ח</v>
          </cell>
          <cell r="C4110">
            <v>0</v>
          </cell>
          <cell r="D4110">
            <v>0</v>
          </cell>
          <cell r="E4110">
            <v>0</v>
          </cell>
          <cell r="F4110">
            <v>0</v>
          </cell>
          <cell r="G4110">
            <v>0</v>
          </cell>
          <cell r="H4110">
            <v>0</v>
          </cell>
          <cell r="I4110">
            <v>0</v>
          </cell>
          <cell r="J4110">
            <v>0</v>
          </cell>
        </row>
        <row r="4111">
          <cell r="A4111">
            <v>1815750263</v>
          </cell>
          <cell r="B4111" t="str">
            <v>עובדי חברת מוסדות</v>
          </cell>
          <cell r="C4111">
            <v>0</v>
          </cell>
          <cell r="D4111">
            <v>115718.01</v>
          </cell>
          <cell r="E4111">
            <v>0</v>
          </cell>
          <cell r="F4111">
            <v>115718.01</v>
          </cell>
          <cell r="G4111">
            <v>-115718.01</v>
          </cell>
          <cell r="H4111">
            <v>0</v>
          </cell>
          <cell r="I4111">
            <v>0</v>
          </cell>
          <cell r="J4111">
            <v>115718.01</v>
          </cell>
        </row>
        <row r="4112">
          <cell r="A4112">
            <v>1815750264</v>
          </cell>
          <cell r="B4112" t="str">
            <v>עובדי חברת מוסדות</v>
          </cell>
          <cell r="C4112">
            <v>0</v>
          </cell>
          <cell r="D4112">
            <v>0</v>
          </cell>
          <cell r="E4112">
            <v>0</v>
          </cell>
          <cell r="F4112">
            <v>0</v>
          </cell>
          <cell r="G4112">
            <v>0</v>
          </cell>
          <cell r="H4112">
            <v>0</v>
          </cell>
          <cell r="I4112">
            <v>0</v>
          </cell>
          <cell r="J4112">
            <v>0</v>
          </cell>
        </row>
        <row r="4113">
          <cell r="A4113">
            <v>1815750391</v>
          </cell>
          <cell r="B4113" t="str">
            <v>הפרשה לפנסיה</v>
          </cell>
          <cell r="C4113">
            <v>0</v>
          </cell>
          <cell r="D4113">
            <v>0</v>
          </cell>
          <cell r="E4113">
            <v>0</v>
          </cell>
          <cell r="F4113">
            <v>0</v>
          </cell>
          <cell r="G4113">
            <v>0</v>
          </cell>
          <cell r="H4113">
            <v>0</v>
          </cell>
          <cell r="I4113">
            <v>0</v>
          </cell>
          <cell r="J4113">
            <v>0</v>
          </cell>
        </row>
        <row r="4114">
          <cell r="A4114">
            <v>1815750411</v>
          </cell>
          <cell r="B4114" t="str">
            <v>שכירת אולמות</v>
          </cell>
          <cell r="C4114">
            <v>0</v>
          </cell>
          <cell r="D4114">
            <v>0</v>
          </cell>
          <cell r="E4114">
            <v>0</v>
          </cell>
          <cell r="F4114">
            <v>0</v>
          </cell>
          <cell r="G4114">
            <v>0</v>
          </cell>
          <cell r="H4114">
            <v>0</v>
          </cell>
          <cell r="I4114">
            <v>0</v>
          </cell>
          <cell r="J4114">
            <v>0</v>
          </cell>
        </row>
        <row r="4115">
          <cell r="A4115">
            <v>1815750420</v>
          </cell>
          <cell r="B4115" t="str">
            <v>כיבוי אש</v>
          </cell>
          <cell r="C4115">
            <v>8100</v>
          </cell>
          <cell r="D4115">
            <v>7002.28</v>
          </cell>
          <cell r="E4115">
            <v>0</v>
          </cell>
          <cell r="F4115">
            <v>7002.28</v>
          </cell>
          <cell r="G4115">
            <v>1097.72</v>
          </cell>
          <cell r="H4115">
            <v>86.44</v>
          </cell>
          <cell r="I4115">
            <v>9000</v>
          </cell>
          <cell r="J4115">
            <v>7002.28</v>
          </cell>
        </row>
        <row r="4116">
          <cell r="A4116">
            <v>1815750423</v>
          </cell>
          <cell r="B4116" t="str">
            <v>תחזוקת מבנה</v>
          </cell>
          <cell r="C4116">
            <v>32300</v>
          </cell>
          <cell r="D4116">
            <v>32300</v>
          </cell>
          <cell r="E4116">
            <v>0</v>
          </cell>
          <cell r="F4116">
            <v>32300</v>
          </cell>
          <cell r="G4116">
            <v>0</v>
          </cell>
          <cell r="H4116">
            <v>100</v>
          </cell>
          <cell r="I4116">
            <v>32300</v>
          </cell>
          <cell r="J4116">
            <v>32300</v>
          </cell>
        </row>
        <row r="4117">
          <cell r="A4117">
            <v>1815750431</v>
          </cell>
          <cell r="B4117" t="str">
            <v>חשמל</v>
          </cell>
          <cell r="C4117">
            <v>266000</v>
          </cell>
          <cell r="D4117">
            <v>266263</v>
          </cell>
          <cell r="E4117">
            <v>0</v>
          </cell>
          <cell r="F4117">
            <v>266263</v>
          </cell>
          <cell r="G4117">
            <v>-263</v>
          </cell>
          <cell r="H4117">
            <v>100.09</v>
          </cell>
          <cell r="I4117">
            <v>266000</v>
          </cell>
          <cell r="J4117">
            <v>266263</v>
          </cell>
        </row>
        <row r="4118">
          <cell r="A4118">
            <v>1815750432</v>
          </cell>
          <cell r="B4118" t="str">
            <v>מים</v>
          </cell>
          <cell r="C4118">
            <v>42400</v>
          </cell>
          <cell r="D4118">
            <v>42458</v>
          </cell>
          <cell r="E4118">
            <v>0</v>
          </cell>
          <cell r="F4118">
            <v>42458</v>
          </cell>
          <cell r="G4118">
            <v>-58</v>
          </cell>
          <cell r="H4118">
            <v>100.13</v>
          </cell>
          <cell r="I4118">
            <v>42400</v>
          </cell>
          <cell r="J4118">
            <v>42458</v>
          </cell>
        </row>
        <row r="4119">
          <cell r="A4119">
            <v>1815750433</v>
          </cell>
          <cell r="B4119" t="str">
            <v>חומרי נקיון</v>
          </cell>
          <cell r="C4119">
            <v>0</v>
          </cell>
          <cell r="D4119">
            <v>0</v>
          </cell>
          <cell r="E4119">
            <v>0</v>
          </cell>
          <cell r="F4119">
            <v>0</v>
          </cell>
          <cell r="G4119">
            <v>0</v>
          </cell>
          <cell r="H4119">
            <v>0</v>
          </cell>
          <cell r="I4119">
            <v>0</v>
          </cell>
          <cell r="J4119">
            <v>0</v>
          </cell>
        </row>
        <row r="4120">
          <cell r="A4120">
            <v>1815750434</v>
          </cell>
          <cell r="B4120" t="str">
            <v>חיטוי והדברה</v>
          </cell>
          <cell r="C4120">
            <v>0</v>
          </cell>
          <cell r="D4120">
            <v>0</v>
          </cell>
          <cell r="E4120">
            <v>0</v>
          </cell>
          <cell r="F4120">
            <v>0</v>
          </cell>
          <cell r="G4120">
            <v>0</v>
          </cell>
          <cell r="H4120">
            <v>0</v>
          </cell>
          <cell r="I4120">
            <v>0</v>
          </cell>
          <cell r="J4120">
            <v>0</v>
          </cell>
        </row>
        <row r="4121">
          <cell r="A4121">
            <v>1815750437</v>
          </cell>
          <cell r="B4121" t="str">
            <v>אחזקת אזעקה</v>
          </cell>
          <cell r="C4121">
            <v>3600</v>
          </cell>
          <cell r="D4121">
            <v>3664.44</v>
          </cell>
          <cell r="E4121">
            <v>0</v>
          </cell>
          <cell r="F4121">
            <v>3664.44</v>
          </cell>
          <cell r="G4121">
            <v>-64.44</v>
          </cell>
          <cell r="H4121">
            <v>101.79</v>
          </cell>
          <cell r="I4121">
            <v>4000</v>
          </cell>
          <cell r="J4121">
            <v>3664.44</v>
          </cell>
        </row>
        <row r="4122">
          <cell r="A4122">
            <v>1815750441</v>
          </cell>
          <cell r="B4122" t="str">
            <v>ביטוח</v>
          </cell>
          <cell r="C4122">
            <v>0</v>
          </cell>
          <cell r="D4122">
            <v>0</v>
          </cell>
          <cell r="E4122">
            <v>0</v>
          </cell>
          <cell r="F4122">
            <v>0</v>
          </cell>
          <cell r="G4122">
            <v>0</v>
          </cell>
          <cell r="H4122">
            <v>0</v>
          </cell>
          <cell r="I4122">
            <v>0</v>
          </cell>
          <cell r="J4122">
            <v>0</v>
          </cell>
        </row>
        <row r="4123">
          <cell r="A4123">
            <v>1815750450</v>
          </cell>
          <cell r="B4123" t="str">
            <v>ריהוט ואחזקתו</v>
          </cell>
          <cell r="C4123">
            <v>22800</v>
          </cell>
          <cell r="D4123">
            <v>22788</v>
          </cell>
          <cell r="E4123">
            <v>0</v>
          </cell>
          <cell r="F4123">
            <v>22788</v>
          </cell>
          <cell r="G4123">
            <v>12</v>
          </cell>
          <cell r="H4123">
            <v>99.94</v>
          </cell>
          <cell r="I4123">
            <v>22800</v>
          </cell>
          <cell r="J4123">
            <v>22788</v>
          </cell>
        </row>
        <row r="4124">
          <cell r="A4124">
            <v>1815750470</v>
          </cell>
          <cell r="B4124" t="str">
            <v>אחזקת מכונות משרד</v>
          </cell>
          <cell r="C4124">
            <v>0</v>
          </cell>
          <cell r="D4124">
            <v>0</v>
          </cell>
          <cell r="E4124">
            <v>0</v>
          </cell>
          <cell r="F4124">
            <v>0</v>
          </cell>
          <cell r="G4124">
            <v>0</v>
          </cell>
          <cell r="H4124">
            <v>0</v>
          </cell>
          <cell r="I4124">
            <v>0</v>
          </cell>
          <cell r="J4124">
            <v>0</v>
          </cell>
        </row>
        <row r="4125">
          <cell r="A4125">
            <v>1815750471</v>
          </cell>
          <cell r="B4125" t="str">
            <v>מכשירי כתיבה</v>
          </cell>
          <cell r="C4125">
            <v>0</v>
          </cell>
          <cell r="D4125">
            <v>0</v>
          </cell>
          <cell r="E4125">
            <v>0</v>
          </cell>
          <cell r="F4125">
            <v>0</v>
          </cell>
          <cell r="G4125">
            <v>0</v>
          </cell>
          <cell r="H4125">
            <v>0</v>
          </cell>
          <cell r="I4125">
            <v>0</v>
          </cell>
          <cell r="J4125">
            <v>0</v>
          </cell>
        </row>
        <row r="4126">
          <cell r="A4126">
            <v>1815750511</v>
          </cell>
          <cell r="B4126" t="str">
            <v>אירוח וכיבוד</v>
          </cell>
          <cell r="C4126">
            <v>19800</v>
          </cell>
          <cell r="D4126">
            <v>20263.05</v>
          </cell>
          <cell r="E4126">
            <v>0</v>
          </cell>
          <cell r="F4126">
            <v>20263.05</v>
          </cell>
          <cell r="G4126">
            <v>-463.05</v>
          </cell>
          <cell r="H4126">
            <v>102.33</v>
          </cell>
          <cell r="I4126">
            <v>22000</v>
          </cell>
          <cell r="J4126">
            <v>20263.05</v>
          </cell>
        </row>
        <row r="4127">
          <cell r="A4127">
            <v>1815750512</v>
          </cell>
          <cell r="B4127" t="str">
            <v>נסיעות ואש"ל</v>
          </cell>
          <cell r="C4127">
            <v>0</v>
          </cell>
          <cell r="D4127">
            <v>0</v>
          </cell>
          <cell r="E4127">
            <v>0</v>
          </cell>
          <cell r="F4127">
            <v>0</v>
          </cell>
          <cell r="G4127">
            <v>0</v>
          </cell>
          <cell r="H4127">
            <v>0</v>
          </cell>
          <cell r="I4127">
            <v>0</v>
          </cell>
          <cell r="J4127">
            <v>0</v>
          </cell>
        </row>
        <row r="4128">
          <cell r="A4128">
            <v>1815750517</v>
          </cell>
          <cell r="B4128" t="str">
            <v>מסיבות מפקדים ושי</v>
          </cell>
          <cell r="C4128">
            <v>0</v>
          </cell>
          <cell r="D4128">
            <v>0</v>
          </cell>
          <cell r="E4128">
            <v>0</v>
          </cell>
          <cell r="F4128">
            <v>0</v>
          </cell>
          <cell r="G4128">
            <v>0</v>
          </cell>
          <cell r="H4128">
            <v>0</v>
          </cell>
          <cell r="I4128">
            <v>0</v>
          </cell>
          <cell r="J4128">
            <v>0</v>
          </cell>
        </row>
        <row r="4129">
          <cell r="A4129">
            <v>1815750522</v>
          </cell>
          <cell r="B4129" t="str">
            <v>ספריות</v>
          </cell>
          <cell r="C4129">
            <v>0</v>
          </cell>
          <cell r="D4129">
            <v>0</v>
          </cell>
          <cell r="E4129">
            <v>0</v>
          </cell>
          <cell r="F4129">
            <v>0</v>
          </cell>
          <cell r="G4129">
            <v>0</v>
          </cell>
          <cell r="H4129">
            <v>0</v>
          </cell>
          <cell r="I4129">
            <v>0</v>
          </cell>
          <cell r="J4129">
            <v>0</v>
          </cell>
        </row>
        <row r="4130">
          <cell r="A4130">
            <v>1815750530</v>
          </cell>
          <cell r="B4130" t="str">
            <v>אופניים לעובדים</v>
          </cell>
          <cell r="C4130">
            <v>0</v>
          </cell>
          <cell r="D4130">
            <v>0</v>
          </cell>
          <cell r="E4130">
            <v>0</v>
          </cell>
          <cell r="F4130">
            <v>0</v>
          </cell>
          <cell r="G4130">
            <v>0</v>
          </cell>
          <cell r="H4130">
            <v>0</v>
          </cell>
          <cell r="I4130">
            <v>0</v>
          </cell>
          <cell r="J4130">
            <v>0</v>
          </cell>
        </row>
        <row r="4131">
          <cell r="A4131">
            <v>1815750540</v>
          </cell>
          <cell r="B4131" t="str">
            <v>הוצאות טלפון</v>
          </cell>
          <cell r="C4131">
            <v>0</v>
          </cell>
          <cell r="D4131">
            <v>0</v>
          </cell>
          <cell r="E4131">
            <v>0</v>
          </cell>
          <cell r="F4131">
            <v>0</v>
          </cell>
          <cell r="G4131">
            <v>0</v>
          </cell>
          <cell r="H4131">
            <v>0</v>
          </cell>
          <cell r="I4131">
            <v>0</v>
          </cell>
          <cell r="J4131">
            <v>0</v>
          </cell>
        </row>
        <row r="4132">
          <cell r="A4132">
            <v>1815750544</v>
          </cell>
          <cell r="B4132" t="str">
            <v>הוצאות דאר</v>
          </cell>
          <cell r="C4132">
            <v>0</v>
          </cell>
          <cell r="D4132">
            <v>0</v>
          </cell>
          <cell r="E4132">
            <v>0</v>
          </cell>
          <cell r="F4132">
            <v>0</v>
          </cell>
          <cell r="G4132">
            <v>0</v>
          </cell>
          <cell r="H4132">
            <v>0</v>
          </cell>
          <cell r="I4132">
            <v>0</v>
          </cell>
          <cell r="J4132">
            <v>0</v>
          </cell>
        </row>
        <row r="4133">
          <cell r="A4133">
            <v>1815750562</v>
          </cell>
          <cell r="B4133" t="str">
            <v>הדפסות</v>
          </cell>
          <cell r="C4133">
            <v>0</v>
          </cell>
          <cell r="D4133">
            <v>0</v>
          </cell>
          <cell r="E4133">
            <v>0</v>
          </cell>
          <cell r="F4133">
            <v>0</v>
          </cell>
          <cell r="G4133">
            <v>0</v>
          </cell>
          <cell r="H4133">
            <v>0</v>
          </cell>
          <cell r="I4133">
            <v>0</v>
          </cell>
          <cell r="J4133">
            <v>0</v>
          </cell>
        </row>
        <row r="4134">
          <cell r="A4134">
            <v>1815750583</v>
          </cell>
          <cell r="B4134" t="str">
            <v>שרות רפואי</v>
          </cell>
          <cell r="C4134">
            <v>0</v>
          </cell>
          <cell r="D4134">
            <v>0</v>
          </cell>
          <cell r="E4134">
            <v>0</v>
          </cell>
          <cell r="F4134">
            <v>0</v>
          </cell>
          <cell r="G4134">
            <v>0</v>
          </cell>
          <cell r="H4134">
            <v>0</v>
          </cell>
          <cell r="I4134">
            <v>0</v>
          </cell>
          <cell r="J4134">
            <v>0</v>
          </cell>
        </row>
        <row r="4135">
          <cell r="A4135">
            <v>1815750585</v>
          </cell>
          <cell r="B4135" t="str">
            <v>שרות אחות</v>
          </cell>
          <cell r="C4135">
            <v>0</v>
          </cell>
          <cell r="D4135">
            <v>0</v>
          </cell>
          <cell r="E4135">
            <v>0</v>
          </cell>
          <cell r="F4135">
            <v>0</v>
          </cell>
          <cell r="G4135">
            <v>0</v>
          </cell>
          <cell r="H4135">
            <v>0</v>
          </cell>
          <cell r="I4135">
            <v>0</v>
          </cell>
          <cell r="J4135">
            <v>0</v>
          </cell>
        </row>
        <row r="4136">
          <cell r="A4136">
            <v>1815750721</v>
          </cell>
          <cell r="B4136" t="str">
            <v>חמרים-תחזוקת מבנים</v>
          </cell>
          <cell r="C4136">
            <v>4140</v>
          </cell>
          <cell r="D4136">
            <v>3354.2</v>
          </cell>
          <cell r="E4136">
            <v>0</v>
          </cell>
          <cell r="F4136">
            <v>3354.2</v>
          </cell>
          <cell r="G4136">
            <v>785.8</v>
          </cell>
          <cell r="H4136">
            <v>81.010000000000005</v>
          </cell>
          <cell r="I4136">
            <v>4600</v>
          </cell>
          <cell r="J4136">
            <v>3354.2</v>
          </cell>
        </row>
        <row r="4137">
          <cell r="A4137">
            <v>1815750722</v>
          </cell>
          <cell r="B4137" t="str">
            <v>חמרים-תחזוקה עצמית</v>
          </cell>
          <cell r="C4137">
            <v>0</v>
          </cell>
          <cell r="D4137">
            <v>0</v>
          </cell>
          <cell r="E4137">
            <v>0</v>
          </cell>
          <cell r="F4137">
            <v>0</v>
          </cell>
          <cell r="G4137">
            <v>0</v>
          </cell>
          <cell r="H4137">
            <v>0</v>
          </cell>
          <cell r="I4137">
            <v>0</v>
          </cell>
          <cell r="J4137">
            <v>0</v>
          </cell>
        </row>
        <row r="4138">
          <cell r="A4138">
            <v>1815750724</v>
          </cell>
          <cell r="B4138" t="str">
            <v>ציוד למגמות</v>
          </cell>
          <cell r="C4138">
            <v>0</v>
          </cell>
          <cell r="D4138">
            <v>0</v>
          </cell>
          <cell r="E4138">
            <v>0</v>
          </cell>
          <cell r="F4138">
            <v>0</v>
          </cell>
          <cell r="G4138">
            <v>0</v>
          </cell>
          <cell r="H4138">
            <v>0</v>
          </cell>
          <cell r="I4138">
            <v>0</v>
          </cell>
          <cell r="J4138">
            <v>0</v>
          </cell>
        </row>
        <row r="4139">
          <cell r="A4139">
            <v>1815750742</v>
          </cell>
          <cell r="B4139" t="str">
            <v>כלים וציוד</v>
          </cell>
          <cell r="C4139">
            <v>55900</v>
          </cell>
          <cell r="D4139">
            <v>55520</v>
          </cell>
          <cell r="E4139">
            <v>0</v>
          </cell>
          <cell r="F4139">
            <v>55520</v>
          </cell>
          <cell r="G4139">
            <v>380</v>
          </cell>
          <cell r="H4139">
            <v>99.32</v>
          </cell>
          <cell r="I4139">
            <v>55900</v>
          </cell>
          <cell r="J4139">
            <v>55520</v>
          </cell>
        </row>
        <row r="4140">
          <cell r="A4140">
            <v>1815750744</v>
          </cell>
          <cell r="B4140" t="str">
            <v>ציוד מגמת  טלויזיה</v>
          </cell>
          <cell r="C4140">
            <v>0</v>
          </cell>
          <cell r="D4140">
            <v>0</v>
          </cell>
          <cell r="E4140">
            <v>0</v>
          </cell>
          <cell r="F4140">
            <v>0</v>
          </cell>
          <cell r="G4140">
            <v>0</v>
          </cell>
          <cell r="H4140">
            <v>0</v>
          </cell>
          <cell r="I4140">
            <v>0</v>
          </cell>
          <cell r="J4140">
            <v>0</v>
          </cell>
        </row>
        <row r="4141">
          <cell r="A4141">
            <v>1815750745</v>
          </cell>
          <cell r="B4141" t="str">
            <v>דמי פריצה - תכולה</v>
          </cell>
          <cell r="C4141">
            <v>0</v>
          </cell>
          <cell r="D4141">
            <v>0</v>
          </cell>
          <cell r="E4141">
            <v>0</v>
          </cell>
          <cell r="F4141">
            <v>0</v>
          </cell>
          <cell r="G4141">
            <v>0</v>
          </cell>
          <cell r="H4141">
            <v>0</v>
          </cell>
          <cell r="I4141">
            <v>0</v>
          </cell>
          <cell r="J4141">
            <v>0</v>
          </cell>
        </row>
        <row r="4142">
          <cell r="A4142">
            <v>1815750746</v>
          </cell>
          <cell r="B4142" t="str">
            <v>דמי פריצה - מבנה</v>
          </cell>
          <cell r="C4142">
            <v>0</v>
          </cell>
          <cell r="D4142">
            <v>0</v>
          </cell>
          <cell r="E4142">
            <v>0</v>
          </cell>
          <cell r="F4142">
            <v>0</v>
          </cell>
          <cell r="G4142">
            <v>0</v>
          </cell>
          <cell r="H4142">
            <v>0</v>
          </cell>
          <cell r="I4142">
            <v>0</v>
          </cell>
          <cell r="J4142">
            <v>0</v>
          </cell>
        </row>
        <row r="4143">
          <cell r="A4143">
            <v>1815750750</v>
          </cell>
          <cell r="B4143" t="str">
            <v>אחזקת מוסדות</v>
          </cell>
          <cell r="C4143">
            <v>450000</v>
          </cell>
          <cell r="D4143">
            <v>439741.9</v>
          </cell>
          <cell r="E4143">
            <v>0</v>
          </cell>
          <cell r="F4143">
            <v>439741.9</v>
          </cell>
          <cell r="G4143">
            <v>10258.1</v>
          </cell>
          <cell r="H4143">
            <v>97.72</v>
          </cell>
          <cell r="I4143">
            <v>450000</v>
          </cell>
          <cell r="J4143">
            <v>439741.9</v>
          </cell>
        </row>
        <row r="4144">
          <cell r="A4144">
            <v>1815750751</v>
          </cell>
          <cell r="B4144" t="str">
            <v>עבודות קבלניות</v>
          </cell>
          <cell r="C4144">
            <v>22500</v>
          </cell>
          <cell r="D4144">
            <v>0</v>
          </cell>
          <cell r="E4144">
            <v>0</v>
          </cell>
          <cell r="F4144">
            <v>0</v>
          </cell>
          <cell r="G4144">
            <v>22500</v>
          </cell>
          <cell r="H4144">
            <v>0</v>
          </cell>
          <cell r="I4144">
            <v>25000</v>
          </cell>
          <cell r="J4144">
            <v>0</v>
          </cell>
        </row>
        <row r="4145">
          <cell r="A4145">
            <v>1815750752</v>
          </cell>
          <cell r="B4145" t="str">
            <v>נקיון בקבלנות</v>
          </cell>
          <cell r="C4145">
            <v>833800</v>
          </cell>
          <cell r="D4145">
            <v>817797.65</v>
          </cell>
          <cell r="E4145">
            <v>0</v>
          </cell>
          <cell r="F4145">
            <v>817797.65</v>
          </cell>
          <cell r="G4145">
            <v>16002.35</v>
          </cell>
          <cell r="H4145">
            <v>98.08</v>
          </cell>
          <cell r="I4145">
            <v>833800</v>
          </cell>
          <cell r="J4145">
            <v>817797.65</v>
          </cell>
        </row>
        <row r="4146">
          <cell r="A4146">
            <v>1815750753</v>
          </cell>
          <cell r="B4146" t="str">
            <v>עובדים חיצוניים</v>
          </cell>
          <cell r="C4146">
            <v>0</v>
          </cell>
          <cell r="D4146">
            <v>0</v>
          </cell>
          <cell r="E4146">
            <v>0</v>
          </cell>
          <cell r="F4146">
            <v>0</v>
          </cell>
          <cell r="G4146">
            <v>0</v>
          </cell>
          <cell r="H4146">
            <v>0</v>
          </cell>
          <cell r="I4146">
            <v>0</v>
          </cell>
          <cell r="J4146">
            <v>0</v>
          </cell>
        </row>
        <row r="4147">
          <cell r="A4147">
            <v>1815750755</v>
          </cell>
          <cell r="B4147" t="str">
            <v>אחות</v>
          </cell>
          <cell r="C4147">
            <v>0</v>
          </cell>
          <cell r="D4147">
            <v>0</v>
          </cell>
          <cell r="E4147">
            <v>0</v>
          </cell>
          <cell r="F4147">
            <v>0</v>
          </cell>
          <cell r="G4147">
            <v>0</v>
          </cell>
          <cell r="H4147">
            <v>0</v>
          </cell>
          <cell r="I4147">
            <v>0</v>
          </cell>
          <cell r="J4147">
            <v>0</v>
          </cell>
        </row>
        <row r="4148">
          <cell r="A4148">
            <v>1815750759</v>
          </cell>
          <cell r="B4148" t="str">
            <v>שרותי סייעות</v>
          </cell>
          <cell r="C4148">
            <v>2724000</v>
          </cell>
          <cell r="D4148">
            <v>2368345.29</v>
          </cell>
          <cell r="E4148">
            <v>0</v>
          </cell>
          <cell r="F4148">
            <v>2368345.29</v>
          </cell>
          <cell r="G4148">
            <v>355654.71</v>
          </cell>
          <cell r="H4148">
            <v>86.94</v>
          </cell>
          <cell r="I4148">
            <v>2724000</v>
          </cell>
          <cell r="J4148">
            <v>2368345.29</v>
          </cell>
        </row>
        <row r="4149">
          <cell r="A4149">
            <v>1815750761</v>
          </cell>
          <cell r="B4149" t="str">
            <v>השאלת מורים חט"ב</v>
          </cell>
          <cell r="C4149">
            <v>0</v>
          </cell>
          <cell r="D4149">
            <v>0</v>
          </cell>
          <cell r="E4149">
            <v>0</v>
          </cell>
          <cell r="F4149">
            <v>0</v>
          </cell>
          <cell r="G4149">
            <v>0</v>
          </cell>
          <cell r="H4149">
            <v>0</v>
          </cell>
          <cell r="I4149">
            <v>0</v>
          </cell>
          <cell r="J4149">
            <v>0</v>
          </cell>
        </row>
        <row r="4150">
          <cell r="A4150">
            <v>1815750762</v>
          </cell>
          <cell r="B4150" t="str">
            <v>שאילת מורים</v>
          </cell>
          <cell r="C4150">
            <v>479520</v>
          </cell>
          <cell r="D4150">
            <v>264299.39</v>
          </cell>
          <cell r="E4150">
            <v>0</v>
          </cell>
          <cell r="F4150">
            <v>264299.39</v>
          </cell>
          <cell r="G4150">
            <v>215220.61</v>
          </cell>
          <cell r="H4150">
            <v>55.11</v>
          </cell>
          <cell r="I4150">
            <v>532800</v>
          </cell>
          <cell r="J4150">
            <v>264299.39</v>
          </cell>
        </row>
        <row r="4151">
          <cell r="A4151">
            <v>1815750763</v>
          </cell>
          <cell r="B4151" t="str">
            <v>עובדי חברת מוסדות</v>
          </cell>
          <cell r="C4151">
            <v>0</v>
          </cell>
          <cell r="D4151">
            <v>0</v>
          </cell>
          <cell r="E4151">
            <v>0</v>
          </cell>
          <cell r="F4151">
            <v>0</v>
          </cell>
          <cell r="G4151">
            <v>0</v>
          </cell>
          <cell r="H4151">
            <v>0</v>
          </cell>
          <cell r="I4151">
            <v>0</v>
          </cell>
          <cell r="J4151">
            <v>0</v>
          </cell>
        </row>
        <row r="4152">
          <cell r="A4152">
            <v>1815750765</v>
          </cell>
          <cell r="B4152" t="str">
            <v>רכז חברתי - חט"ב</v>
          </cell>
          <cell r="C4152">
            <v>0</v>
          </cell>
          <cell r="D4152">
            <v>0</v>
          </cell>
          <cell r="E4152">
            <v>0</v>
          </cell>
          <cell r="F4152">
            <v>0</v>
          </cell>
          <cell r="G4152">
            <v>0</v>
          </cell>
          <cell r="H4152">
            <v>0</v>
          </cell>
          <cell r="I4152">
            <v>0</v>
          </cell>
          <cell r="J4152">
            <v>0</v>
          </cell>
        </row>
        <row r="4153">
          <cell r="A4153">
            <v>1815750780</v>
          </cell>
          <cell r="B4153" t="str">
            <v>חינוך חברתי</v>
          </cell>
          <cell r="C4153">
            <v>22200</v>
          </cell>
          <cell r="D4153">
            <v>22012</v>
          </cell>
          <cell r="E4153">
            <v>0</v>
          </cell>
          <cell r="F4153">
            <v>22012</v>
          </cell>
          <cell r="G4153">
            <v>188</v>
          </cell>
          <cell r="H4153">
            <v>99.15</v>
          </cell>
          <cell r="I4153">
            <v>22200</v>
          </cell>
          <cell r="J4153">
            <v>22012</v>
          </cell>
        </row>
        <row r="4154">
          <cell r="A4154">
            <v>1815750794</v>
          </cell>
          <cell r="B4154" t="str">
            <v>השתתפות בעזר 094</v>
          </cell>
          <cell r="C4154">
            <v>13500</v>
          </cell>
          <cell r="D4154">
            <v>16675</v>
          </cell>
          <cell r="E4154">
            <v>0</v>
          </cell>
          <cell r="F4154">
            <v>16675</v>
          </cell>
          <cell r="G4154">
            <v>-3175</v>
          </cell>
          <cell r="H4154">
            <v>123.51</v>
          </cell>
          <cell r="I4154">
            <v>15000</v>
          </cell>
          <cell r="J4154">
            <v>16675</v>
          </cell>
        </row>
        <row r="4155">
          <cell r="A4155">
            <v>1815750810</v>
          </cell>
          <cell r="B4155" t="str">
            <v>הקצבה לניהול עצמי</v>
          </cell>
          <cell r="C4155">
            <v>111000</v>
          </cell>
          <cell r="D4155">
            <v>111000</v>
          </cell>
          <cell r="E4155">
            <v>0</v>
          </cell>
          <cell r="F4155">
            <v>111000</v>
          </cell>
          <cell r="G4155">
            <v>0</v>
          </cell>
          <cell r="H4155">
            <v>100</v>
          </cell>
          <cell r="I4155">
            <v>111000</v>
          </cell>
          <cell r="J4155">
            <v>111000</v>
          </cell>
        </row>
        <row r="4156">
          <cell r="A4156">
            <v>1815750811</v>
          </cell>
          <cell r="B4156" t="str">
            <v>העשרה למחוננים</v>
          </cell>
          <cell r="C4156">
            <v>80000</v>
          </cell>
          <cell r="D4156">
            <v>164482.37</v>
          </cell>
          <cell r="E4156">
            <v>0</v>
          </cell>
          <cell r="F4156">
            <v>164482.37</v>
          </cell>
          <cell r="G4156">
            <v>-84482.37</v>
          </cell>
          <cell r="H4156">
            <v>205.6</v>
          </cell>
          <cell r="I4156">
            <v>80000</v>
          </cell>
          <cell r="J4156">
            <v>164482.37</v>
          </cell>
        </row>
        <row r="4157">
          <cell r="A4157">
            <v>1815750812</v>
          </cell>
          <cell r="B4157" t="str">
            <v>מסיבות כיתתיות</v>
          </cell>
          <cell r="C4157">
            <v>0</v>
          </cell>
          <cell r="D4157">
            <v>24540</v>
          </cell>
          <cell r="E4157">
            <v>0</v>
          </cell>
          <cell r="F4157">
            <v>24540</v>
          </cell>
          <cell r="G4157">
            <v>-24540</v>
          </cell>
          <cell r="H4157">
            <v>0</v>
          </cell>
          <cell r="I4157">
            <v>0</v>
          </cell>
          <cell r="J4157">
            <v>24540</v>
          </cell>
        </row>
        <row r="4158">
          <cell r="A4158">
            <v>1815750816</v>
          </cell>
          <cell r="B4158" t="str">
            <v>חט"ב-הכלה והשתלבות</v>
          </cell>
          <cell r="C4158">
            <v>26820</v>
          </cell>
          <cell r="D4158">
            <v>11085</v>
          </cell>
          <cell r="E4158">
            <v>0</v>
          </cell>
          <cell r="F4158">
            <v>11085</v>
          </cell>
          <cell r="G4158">
            <v>15735</v>
          </cell>
          <cell r="H4158">
            <v>41.33</v>
          </cell>
          <cell r="I4158">
            <v>29800</v>
          </cell>
          <cell r="J4158">
            <v>11085</v>
          </cell>
        </row>
        <row r="4159">
          <cell r="A4159">
            <v>1815750838</v>
          </cell>
          <cell r="B4159" t="str">
            <v>העברה כנגד הכנסות מש' החינוך</v>
          </cell>
          <cell r="C4159">
            <v>0</v>
          </cell>
          <cell r="D4159">
            <v>0</v>
          </cell>
          <cell r="E4159">
            <v>0</v>
          </cell>
          <cell r="F4159">
            <v>0</v>
          </cell>
          <cell r="G4159">
            <v>0</v>
          </cell>
          <cell r="H4159">
            <v>0</v>
          </cell>
          <cell r="I4159">
            <v>0</v>
          </cell>
          <cell r="J4159">
            <v>0</v>
          </cell>
        </row>
        <row r="4160">
          <cell r="A4160">
            <v>1815750953</v>
          </cell>
          <cell r="B4160" t="str">
            <v>מערכת גפ"ן</v>
          </cell>
          <cell r="C4160">
            <v>306900</v>
          </cell>
          <cell r="D4160">
            <v>298227.03999999998</v>
          </cell>
          <cell r="E4160">
            <v>0</v>
          </cell>
          <cell r="F4160">
            <v>298227.03999999998</v>
          </cell>
          <cell r="G4160">
            <v>8672.9599999999991</v>
          </cell>
          <cell r="H4160">
            <v>97.17</v>
          </cell>
          <cell r="I4160">
            <v>306900</v>
          </cell>
          <cell r="J4160">
            <v>298227.03999999998</v>
          </cell>
        </row>
        <row r="4161">
          <cell r="A4161">
            <v>1815750989</v>
          </cell>
          <cell r="B4161" t="str">
            <v>תקורה</v>
          </cell>
          <cell r="C4161">
            <v>1446120</v>
          </cell>
          <cell r="D4161">
            <v>1631273.68</v>
          </cell>
          <cell r="E4161">
            <v>0</v>
          </cell>
          <cell r="F4161">
            <v>1631273.68</v>
          </cell>
          <cell r="G4161">
            <v>-185153.68</v>
          </cell>
          <cell r="H4161">
            <v>112.8</v>
          </cell>
          <cell r="I4161">
            <v>1606800</v>
          </cell>
          <cell r="J4161">
            <v>1631273.68</v>
          </cell>
        </row>
        <row r="4162">
          <cell r="A4162">
            <v>1815760110</v>
          </cell>
          <cell r="B4162" t="str">
            <v>השכר הקובע-תקציבית</v>
          </cell>
          <cell r="C4162">
            <v>420200</v>
          </cell>
          <cell r="D4162">
            <v>378351.65</v>
          </cell>
          <cell r="E4162">
            <v>0</v>
          </cell>
          <cell r="F4162">
            <v>378351.65</v>
          </cell>
          <cell r="G4162">
            <v>41848.35</v>
          </cell>
          <cell r="H4162">
            <v>90.04</v>
          </cell>
          <cell r="I4162">
            <v>420200</v>
          </cell>
          <cell r="J4162">
            <v>378351.65</v>
          </cell>
        </row>
        <row r="4163">
          <cell r="A4163">
            <v>1815760118</v>
          </cell>
          <cell r="B4163" t="str">
            <v>שכר עובדי הוראה</v>
          </cell>
          <cell r="C4163">
            <v>3224800</v>
          </cell>
          <cell r="D4163">
            <v>4069060.89</v>
          </cell>
          <cell r="E4163">
            <v>0</v>
          </cell>
          <cell r="F4163">
            <v>4069060.89</v>
          </cell>
          <cell r="G4163">
            <v>-844260.89</v>
          </cell>
          <cell r="H4163">
            <v>126.18</v>
          </cell>
          <cell r="I4163">
            <v>3224800</v>
          </cell>
          <cell r="J4163">
            <v>4069060.89</v>
          </cell>
        </row>
        <row r="4164">
          <cell r="A4164">
            <v>1815760119</v>
          </cell>
          <cell r="B4164" t="str">
            <v>השכר הקובע-צוברת</v>
          </cell>
          <cell r="C4164">
            <v>621800</v>
          </cell>
          <cell r="D4164">
            <v>574339.19999999995</v>
          </cell>
          <cell r="E4164">
            <v>0</v>
          </cell>
          <cell r="F4164">
            <v>574339.19999999995</v>
          </cell>
          <cell r="G4164">
            <v>47460.800000000003</v>
          </cell>
          <cell r="H4164">
            <v>92.36</v>
          </cell>
          <cell r="I4164">
            <v>621800</v>
          </cell>
          <cell r="J4164">
            <v>574339.19999999995</v>
          </cell>
        </row>
        <row r="4165">
          <cell r="A4165">
            <v>1815760122</v>
          </cell>
          <cell r="B4165" t="str">
            <v>ביגוד</v>
          </cell>
          <cell r="C4165">
            <v>68700</v>
          </cell>
          <cell r="D4165">
            <v>53147.09</v>
          </cell>
          <cell r="E4165">
            <v>0</v>
          </cell>
          <cell r="F4165">
            <v>53147.09</v>
          </cell>
          <cell r="G4165">
            <v>15552.91</v>
          </cell>
          <cell r="H4165">
            <v>77.36</v>
          </cell>
          <cell r="I4165">
            <v>68700</v>
          </cell>
          <cell r="J4165">
            <v>53147.09</v>
          </cell>
        </row>
        <row r="4166">
          <cell r="A4166">
            <v>1815760126</v>
          </cell>
          <cell r="B4166" t="str">
            <v>דמי הבראה</v>
          </cell>
          <cell r="C4166">
            <v>118100</v>
          </cell>
          <cell r="D4166">
            <v>119313.57</v>
          </cell>
          <cell r="E4166">
            <v>0</v>
          </cell>
          <cell r="F4166">
            <v>119313.57</v>
          </cell>
          <cell r="G4166">
            <v>-1213.57</v>
          </cell>
          <cell r="H4166">
            <v>101.02</v>
          </cell>
          <cell r="I4166">
            <v>118100</v>
          </cell>
          <cell r="J4166">
            <v>119313.57</v>
          </cell>
        </row>
        <row r="4167">
          <cell r="A4167">
            <v>1815760130</v>
          </cell>
          <cell r="B4167" t="str">
            <v>שעות נוספות</v>
          </cell>
          <cell r="C4167">
            <v>27800</v>
          </cell>
          <cell r="D4167">
            <v>52195.37</v>
          </cell>
          <cell r="E4167">
            <v>0</v>
          </cell>
          <cell r="F4167">
            <v>52195.37</v>
          </cell>
          <cell r="G4167">
            <v>-24395.37</v>
          </cell>
          <cell r="H4167">
            <v>187.75</v>
          </cell>
          <cell r="I4167">
            <v>27800</v>
          </cell>
          <cell r="J4167">
            <v>52195.37</v>
          </cell>
        </row>
        <row r="4168">
          <cell r="A4168">
            <v>1815760140</v>
          </cell>
          <cell r="B4168" t="str">
            <v>השתתפות באחזקת רכב</v>
          </cell>
          <cell r="C4168">
            <v>68400</v>
          </cell>
          <cell r="D4168">
            <v>92859.86</v>
          </cell>
          <cell r="E4168">
            <v>0</v>
          </cell>
          <cell r="F4168">
            <v>92859.86</v>
          </cell>
          <cell r="G4168">
            <v>-24459.86</v>
          </cell>
          <cell r="H4168">
            <v>135.76</v>
          </cell>
          <cell r="I4168">
            <v>68400</v>
          </cell>
          <cell r="J4168">
            <v>92859.86</v>
          </cell>
        </row>
        <row r="4169">
          <cell r="A4169">
            <v>1815760181</v>
          </cell>
          <cell r="B4169" t="str">
            <v>ק'השתל'מורים-מעביד</v>
          </cell>
          <cell r="C4169">
            <v>0</v>
          </cell>
          <cell r="D4169">
            <v>0</v>
          </cell>
          <cell r="E4169">
            <v>0</v>
          </cell>
          <cell r="F4169">
            <v>0</v>
          </cell>
          <cell r="G4169">
            <v>0</v>
          </cell>
          <cell r="H4169">
            <v>0</v>
          </cell>
          <cell r="I4169">
            <v>0</v>
          </cell>
          <cell r="J4169">
            <v>0</v>
          </cell>
        </row>
        <row r="4170">
          <cell r="A4170">
            <v>1815760210</v>
          </cell>
          <cell r="B4170" t="str">
            <v>השכר הקובע</v>
          </cell>
          <cell r="C4170">
            <v>0</v>
          </cell>
          <cell r="D4170">
            <v>0</v>
          </cell>
          <cell r="E4170">
            <v>0</v>
          </cell>
          <cell r="F4170">
            <v>0</v>
          </cell>
          <cell r="G4170">
            <v>0</v>
          </cell>
          <cell r="H4170">
            <v>0</v>
          </cell>
          <cell r="I4170">
            <v>0</v>
          </cell>
          <cell r="J4170">
            <v>0</v>
          </cell>
        </row>
        <row r="4171">
          <cell r="A4171">
            <v>1815760212</v>
          </cell>
          <cell r="B4171" t="str">
            <v>שעורי עזר לעולים</v>
          </cell>
          <cell r="C4171">
            <v>0</v>
          </cell>
          <cell r="D4171">
            <v>3504.33</v>
          </cell>
          <cell r="E4171">
            <v>0</v>
          </cell>
          <cell r="F4171">
            <v>3504.33</v>
          </cell>
          <cell r="G4171">
            <v>-3504.33</v>
          </cell>
          <cell r="H4171">
            <v>0</v>
          </cell>
          <cell r="I4171">
            <v>0</v>
          </cell>
          <cell r="J4171">
            <v>3504.33</v>
          </cell>
        </row>
        <row r="4172">
          <cell r="A4172">
            <v>1815760213</v>
          </cell>
          <cell r="B4172" t="str">
            <v>שעורי עזר לנכים</v>
          </cell>
          <cell r="C4172">
            <v>0</v>
          </cell>
          <cell r="D4172">
            <v>6183.82</v>
          </cell>
          <cell r="E4172">
            <v>0</v>
          </cell>
          <cell r="F4172">
            <v>6183.82</v>
          </cell>
          <cell r="G4172">
            <v>-6183.82</v>
          </cell>
          <cell r="H4172">
            <v>0</v>
          </cell>
          <cell r="I4172">
            <v>0</v>
          </cell>
          <cell r="J4172">
            <v>6183.82</v>
          </cell>
        </row>
        <row r="4173">
          <cell r="A4173">
            <v>1815760214</v>
          </cell>
          <cell r="B4173" t="str">
            <v>שעורי עזר-אולפנא</v>
          </cell>
          <cell r="C4173">
            <v>0</v>
          </cell>
          <cell r="D4173">
            <v>0</v>
          </cell>
          <cell r="E4173">
            <v>0</v>
          </cell>
          <cell r="F4173">
            <v>0</v>
          </cell>
          <cell r="G4173">
            <v>0</v>
          </cell>
          <cell r="H4173">
            <v>0</v>
          </cell>
          <cell r="I4173">
            <v>0</v>
          </cell>
          <cell r="J4173">
            <v>0</v>
          </cell>
        </row>
        <row r="4174">
          <cell r="A4174">
            <v>1815760215</v>
          </cell>
          <cell r="B4174" t="str">
            <v>קייטנת קיץ בחטיבות ותיכוניים</v>
          </cell>
          <cell r="C4174">
            <v>0</v>
          </cell>
          <cell r="D4174">
            <v>0</v>
          </cell>
          <cell r="E4174">
            <v>0</v>
          </cell>
          <cell r="F4174">
            <v>0</v>
          </cell>
          <cell r="G4174">
            <v>0</v>
          </cell>
          <cell r="H4174">
            <v>0</v>
          </cell>
          <cell r="I4174">
            <v>0</v>
          </cell>
          <cell r="J4174">
            <v>0</v>
          </cell>
        </row>
        <row r="4175">
          <cell r="A4175">
            <v>1815760216</v>
          </cell>
          <cell r="B4175" t="str">
            <v>פרויקט גימלאים</v>
          </cell>
          <cell r="C4175">
            <v>20000</v>
          </cell>
          <cell r="D4175">
            <v>0</v>
          </cell>
          <cell r="E4175">
            <v>0</v>
          </cell>
          <cell r="F4175">
            <v>0</v>
          </cell>
          <cell r="G4175">
            <v>20000</v>
          </cell>
          <cell r="H4175">
            <v>0</v>
          </cell>
          <cell r="I4175">
            <v>20000</v>
          </cell>
          <cell r="J4175">
            <v>0</v>
          </cell>
        </row>
        <row r="4176">
          <cell r="A4176">
            <v>1815760250</v>
          </cell>
          <cell r="B4176" t="str">
            <v>שעות השאלה</v>
          </cell>
          <cell r="C4176">
            <v>0</v>
          </cell>
          <cell r="D4176">
            <v>103690.32</v>
          </cell>
          <cell r="E4176">
            <v>0</v>
          </cell>
          <cell r="F4176">
            <v>103690.32</v>
          </cell>
          <cell r="G4176">
            <v>-103690.32</v>
          </cell>
          <cell r="H4176">
            <v>0</v>
          </cell>
          <cell r="I4176">
            <v>0</v>
          </cell>
          <cell r="J4176">
            <v>103690.32</v>
          </cell>
        </row>
        <row r="4177">
          <cell r="A4177">
            <v>1815760261</v>
          </cell>
          <cell r="B4177" t="str">
            <v>תכנית גי"א / מש"ב</v>
          </cell>
          <cell r="C4177">
            <v>0</v>
          </cell>
          <cell r="D4177">
            <v>0</v>
          </cell>
          <cell r="E4177">
            <v>0</v>
          </cell>
          <cell r="F4177">
            <v>0</v>
          </cell>
          <cell r="G4177">
            <v>0</v>
          </cell>
          <cell r="H4177">
            <v>0</v>
          </cell>
          <cell r="I4177">
            <v>0</v>
          </cell>
          <cell r="J4177">
            <v>0</v>
          </cell>
        </row>
        <row r="4178">
          <cell r="A4178">
            <v>1815760262</v>
          </cell>
          <cell r="B4178" t="str">
            <v>שעות שאילה - משה"ח</v>
          </cell>
          <cell r="C4178">
            <v>0</v>
          </cell>
          <cell r="D4178">
            <v>0</v>
          </cell>
          <cell r="E4178">
            <v>0</v>
          </cell>
          <cell r="F4178">
            <v>0</v>
          </cell>
          <cell r="G4178">
            <v>0</v>
          </cell>
          <cell r="H4178">
            <v>0</v>
          </cell>
          <cell r="I4178">
            <v>0</v>
          </cell>
          <cell r="J4178">
            <v>0</v>
          </cell>
        </row>
        <row r="4179">
          <cell r="A4179">
            <v>1815760263</v>
          </cell>
          <cell r="B4179" t="str">
            <v>עובדי חברת מוסדות</v>
          </cell>
          <cell r="C4179">
            <v>0</v>
          </cell>
          <cell r="D4179">
            <v>1765.09</v>
          </cell>
          <cell r="E4179">
            <v>0</v>
          </cell>
          <cell r="F4179">
            <v>1765.09</v>
          </cell>
          <cell r="G4179">
            <v>-1765.09</v>
          </cell>
          <cell r="H4179">
            <v>0</v>
          </cell>
          <cell r="I4179">
            <v>0</v>
          </cell>
          <cell r="J4179">
            <v>1765.09</v>
          </cell>
        </row>
        <row r="4180">
          <cell r="A4180">
            <v>1815760391</v>
          </cell>
          <cell r="B4180" t="str">
            <v>הפרשה לפנסיה</v>
          </cell>
          <cell r="C4180">
            <v>0</v>
          </cell>
          <cell r="D4180">
            <v>0</v>
          </cell>
          <cell r="E4180">
            <v>0</v>
          </cell>
          <cell r="F4180">
            <v>0</v>
          </cell>
          <cell r="G4180">
            <v>0</v>
          </cell>
          <cell r="H4180">
            <v>0</v>
          </cell>
          <cell r="I4180">
            <v>0</v>
          </cell>
          <cell r="J4180">
            <v>0</v>
          </cell>
        </row>
        <row r="4181">
          <cell r="A4181">
            <v>1815760411</v>
          </cell>
          <cell r="B4181" t="str">
            <v>שכירת אולמות</v>
          </cell>
          <cell r="C4181">
            <v>0</v>
          </cell>
          <cell r="D4181">
            <v>0</v>
          </cell>
          <cell r="E4181">
            <v>0</v>
          </cell>
          <cell r="F4181">
            <v>0</v>
          </cell>
          <cell r="G4181">
            <v>0</v>
          </cell>
          <cell r="H4181">
            <v>0</v>
          </cell>
          <cell r="I4181">
            <v>0</v>
          </cell>
          <cell r="J4181">
            <v>0</v>
          </cell>
        </row>
        <row r="4182">
          <cell r="A4182">
            <v>1815760420</v>
          </cell>
          <cell r="B4182" t="str">
            <v>כיבוי אש</v>
          </cell>
          <cell r="C4182">
            <v>2700</v>
          </cell>
          <cell r="D4182">
            <v>6953.55</v>
          </cell>
          <cell r="E4182">
            <v>0</v>
          </cell>
          <cell r="F4182">
            <v>6953.55</v>
          </cell>
          <cell r="G4182">
            <v>-4253.55</v>
          </cell>
          <cell r="H4182">
            <v>257.52999999999997</v>
          </cell>
          <cell r="I4182">
            <v>3000</v>
          </cell>
          <cell r="J4182">
            <v>6953.55</v>
          </cell>
        </row>
        <row r="4183">
          <cell r="A4183">
            <v>1815760423</v>
          </cell>
          <cell r="B4183" t="str">
            <v>תחזוקת מבנה</v>
          </cell>
          <cell r="C4183">
            <v>30400</v>
          </cell>
          <cell r="D4183">
            <v>30400</v>
          </cell>
          <cell r="E4183">
            <v>0</v>
          </cell>
          <cell r="F4183">
            <v>30400</v>
          </cell>
          <cell r="G4183">
            <v>0</v>
          </cell>
          <cell r="H4183">
            <v>100</v>
          </cell>
          <cell r="I4183">
            <v>30400</v>
          </cell>
          <cell r="J4183">
            <v>30400</v>
          </cell>
        </row>
        <row r="4184">
          <cell r="A4184">
            <v>1815760431</v>
          </cell>
          <cell r="B4184" t="str">
            <v>חשמל</v>
          </cell>
          <cell r="C4184">
            <v>41100</v>
          </cell>
          <cell r="D4184">
            <v>40699</v>
          </cell>
          <cell r="E4184">
            <v>0</v>
          </cell>
          <cell r="F4184">
            <v>40699</v>
          </cell>
          <cell r="G4184">
            <v>401</v>
          </cell>
          <cell r="H4184">
            <v>99.02</v>
          </cell>
          <cell r="I4184">
            <v>41100</v>
          </cell>
          <cell r="J4184">
            <v>40699</v>
          </cell>
        </row>
        <row r="4185">
          <cell r="A4185">
            <v>1815760432</v>
          </cell>
          <cell r="B4185" t="str">
            <v>מים</v>
          </cell>
          <cell r="C4185">
            <v>18200</v>
          </cell>
          <cell r="D4185">
            <v>18024</v>
          </cell>
          <cell r="E4185">
            <v>0</v>
          </cell>
          <cell r="F4185">
            <v>18024</v>
          </cell>
          <cell r="G4185">
            <v>176</v>
          </cell>
          <cell r="H4185">
            <v>99.03</v>
          </cell>
          <cell r="I4185">
            <v>18200</v>
          </cell>
          <cell r="J4185">
            <v>18024</v>
          </cell>
        </row>
        <row r="4186">
          <cell r="A4186">
            <v>1815760433</v>
          </cell>
          <cell r="B4186" t="str">
            <v>חומרי נקיון</v>
          </cell>
          <cell r="C4186">
            <v>0</v>
          </cell>
          <cell r="D4186">
            <v>0</v>
          </cell>
          <cell r="E4186">
            <v>0</v>
          </cell>
          <cell r="F4186">
            <v>0</v>
          </cell>
          <cell r="G4186">
            <v>0</v>
          </cell>
          <cell r="H4186">
            <v>0</v>
          </cell>
          <cell r="I4186">
            <v>0</v>
          </cell>
          <cell r="J4186">
            <v>0</v>
          </cell>
        </row>
        <row r="4187">
          <cell r="A4187">
            <v>1815760434</v>
          </cell>
          <cell r="B4187" t="str">
            <v>חיטוי והדברה</v>
          </cell>
          <cell r="C4187">
            <v>0</v>
          </cell>
          <cell r="D4187">
            <v>0</v>
          </cell>
          <cell r="E4187">
            <v>0</v>
          </cell>
          <cell r="F4187">
            <v>0</v>
          </cell>
          <cell r="G4187">
            <v>0</v>
          </cell>
          <cell r="H4187">
            <v>0</v>
          </cell>
          <cell r="I4187">
            <v>0</v>
          </cell>
          <cell r="J4187">
            <v>0</v>
          </cell>
        </row>
        <row r="4188">
          <cell r="A4188">
            <v>1815760437</v>
          </cell>
          <cell r="B4188" t="str">
            <v>אחזקת אזעקה</v>
          </cell>
          <cell r="C4188">
            <v>1170</v>
          </cell>
          <cell r="D4188">
            <v>1221.48</v>
          </cell>
          <cell r="E4188">
            <v>0</v>
          </cell>
          <cell r="F4188">
            <v>1221.48</v>
          </cell>
          <cell r="G4188">
            <v>-51.48</v>
          </cell>
          <cell r="H4188">
            <v>104.4</v>
          </cell>
          <cell r="I4188">
            <v>1300</v>
          </cell>
          <cell r="J4188">
            <v>1221.48</v>
          </cell>
        </row>
        <row r="4189">
          <cell r="A4189">
            <v>1815760441</v>
          </cell>
          <cell r="B4189" t="str">
            <v>ביטוח</v>
          </cell>
          <cell r="C4189">
            <v>0</v>
          </cell>
          <cell r="D4189">
            <v>0</v>
          </cell>
          <cell r="E4189">
            <v>0</v>
          </cell>
          <cell r="F4189">
            <v>0</v>
          </cell>
          <cell r="G4189">
            <v>0</v>
          </cell>
          <cell r="H4189">
            <v>0</v>
          </cell>
          <cell r="I4189">
            <v>0</v>
          </cell>
          <cell r="J4189">
            <v>0</v>
          </cell>
        </row>
        <row r="4190">
          <cell r="A4190">
            <v>1815760450</v>
          </cell>
          <cell r="B4190" t="str">
            <v>ריהוט ואחזקתו</v>
          </cell>
          <cell r="C4190">
            <v>8200</v>
          </cell>
          <cell r="D4190">
            <v>8150</v>
          </cell>
          <cell r="E4190">
            <v>0</v>
          </cell>
          <cell r="F4190">
            <v>8150</v>
          </cell>
          <cell r="G4190">
            <v>50</v>
          </cell>
          <cell r="H4190">
            <v>99.39</v>
          </cell>
          <cell r="I4190">
            <v>8200</v>
          </cell>
          <cell r="J4190">
            <v>8150</v>
          </cell>
        </row>
        <row r="4191">
          <cell r="A4191">
            <v>1815760470</v>
          </cell>
          <cell r="B4191" t="str">
            <v>אחזקת מכונות משרד</v>
          </cell>
          <cell r="C4191">
            <v>0</v>
          </cell>
          <cell r="D4191">
            <v>0</v>
          </cell>
          <cell r="E4191">
            <v>0</v>
          </cell>
          <cell r="F4191">
            <v>0</v>
          </cell>
          <cell r="G4191">
            <v>0</v>
          </cell>
          <cell r="H4191">
            <v>0</v>
          </cell>
          <cell r="I4191">
            <v>0</v>
          </cell>
          <cell r="J4191">
            <v>0</v>
          </cell>
        </row>
        <row r="4192">
          <cell r="A4192">
            <v>1815760471</v>
          </cell>
          <cell r="B4192" t="str">
            <v>מכשירי כתיבה</v>
          </cell>
          <cell r="C4192">
            <v>0</v>
          </cell>
          <cell r="D4192">
            <v>0</v>
          </cell>
          <cell r="E4192">
            <v>0</v>
          </cell>
          <cell r="F4192">
            <v>0</v>
          </cell>
          <cell r="G4192">
            <v>0</v>
          </cell>
          <cell r="H4192">
            <v>0</v>
          </cell>
          <cell r="I4192">
            <v>0</v>
          </cell>
          <cell r="J4192">
            <v>0</v>
          </cell>
        </row>
        <row r="4193">
          <cell r="A4193">
            <v>1815760511</v>
          </cell>
          <cell r="B4193" t="str">
            <v>אירוח וכיבוד</v>
          </cell>
          <cell r="C4193">
            <v>7650</v>
          </cell>
          <cell r="D4193">
            <v>5593.52</v>
          </cell>
          <cell r="E4193">
            <v>0</v>
          </cell>
          <cell r="F4193">
            <v>5593.52</v>
          </cell>
          <cell r="G4193">
            <v>2056.48</v>
          </cell>
          <cell r="H4193">
            <v>73.11</v>
          </cell>
          <cell r="I4193">
            <v>8500</v>
          </cell>
          <cell r="J4193">
            <v>5593.52</v>
          </cell>
        </row>
        <row r="4194">
          <cell r="A4194">
            <v>1815760512</v>
          </cell>
          <cell r="B4194" t="str">
            <v>נסיעות ואש"ל</v>
          </cell>
          <cell r="C4194">
            <v>0</v>
          </cell>
          <cell r="D4194">
            <v>0</v>
          </cell>
          <cell r="E4194">
            <v>0</v>
          </cell>
          <cell r="F4194">
            <v>0</v>
          </cell>
          <cell r="G4194">
            <v>0</v>
          </cell>
          <cell r="H4194">
            <v>0</v>
          </cell>
          <cell r="I4194">
            <v>0</v>
          </cell>
          <cell r="J4194">
            <v>0</v>
          </cell>
        </row>
        <row r="4195">
          <cell r="A4195">
            <v>1815760517</v>
          </cell>
          <cell r="B4195" t="str">
            <v>מסיבות מפקדים ושי</v>
          </cell>
          <cell r="C4195">
            <v>0</v>
          </cell>
          <cell r="D4195">
            <v>0</v>
          </cell>
          <cell r="E4195">
            <v>0</v>
          </cell>
          <cell r="F4195">
            <v>0</v>
          </cell>
          <cell r="G4195">
            <v>0</v>
          </cell>
          <cell r="H4195">
            <v>0</v>
          </cell>
          <cell r="I4195">
            <v>0</v>
          </cell>
          <cell r="J4195">
            <v>0</v>
          </cell>
        </row>
        <row r="4196">
          <cell r="A4196">
            <v>1815760522</v>
          </cell>
          <cell r="B4196" t="str">
            <v>ספריות</v>
          </cell>
          <cell r="C4196">
            <v>0</v>
          </cell>
          <cell r="D4196">
            <v>0</v>
          </cell>
          <cell r="E4196">
            <v>0</v>
          </cell>
          <cell r="F4196">
            <v>0</v>
          </cell>
          <cell r="G4196">
            <v>0</v>
          </cell>
          <cell r="H4196">
            <v>0</v>
          </cell>
          <cell r="I4196">
            <v>0</v>
          </cell>
          <cell r="J4196">
            <v>0</v>
          </cell>
        </row>
        <row r="4197">
          <cell r="A4197">
            <v>1815760530</v>
          </cell>
          <cell r="B4197" t="str">
            <v>אופניים לעובדים</v>
          </cell>
          <cell r="C4197">
            <v>0</v>
          </cell>
          <cell r="D4197">
            <v>0</v>
          </cell>
          <cell r="E4197">
            <v>0</v>
          </cell>
          <cell r="F4197">
            <v>0</v>
          </cell>
          <cell r="G4197">
            <v>0</v>
          </cell>
          <cell r="H4197">
            <v>0</v>
          </cell>
          <cell r="I4197">
            <v>0</v>
          </cell>
          <cell r="J4197">
            <v>0</v>
          </cell>
        </row>
        <row r="4198">
          <cell r="A4198">
            <v>1815760540</v>
          </cell>
          <cell r="B4198" t="str">
            <v>הוצאות טלפון</v>
          </cell>
          <cell r="C4198">
            <v>0</v>
          </cell>
          <cell r="D4198">
            <v>0</v>
          </cell>
          <cell r="E4198">
            <v>0</v>
          </cell>
          <cell r="F4198">
            <v>0</v>
          </cell>
          <cell r="G4198">
            <v>0</v>
          </cell>
          <cell r="H4198">
            <v>0</v>
          </cell>
          <cell r="I4198">
            <v>0</v>
          </cell>
          <cell r="J4198">
            <v>0</v>
          </cell>
        </row>
        <row r="4199">
          <cell r="A4199">
            <v>1815760544</v>
          </cell>
          <cell r="B4199" t="str">
            <v>הוצאות דאר</v>
          </cell>
          <cell r="C4199">
            <v>0</v>
          </cell>
          <cell r="D4199">
            <v>0</v>
          </cell>
          <cell r="E4199">
            <v>0</v>
          </cell>
          <cell r="F4199">
            <v>0</v>
          </cell>
          <cell r="G4199">
            <v>0</v>
          </cell>
          <cell r="H4199">
            <v>0</v>
          </cell>
          <cell r="I4199">
            <v>0</v>
          </cell>
          <cell r="J4199">
            <v>0</v>
          </cell>
        </row>
        <row r="4200">
          <cell r="A4200">
            <v>1815760562</v>
          </cell>
          <cell r="B4200" t="str">
            <v>הדפסות</v>
          </cell>
          <cell r="C4200">
            <v>0</v>
          </cell>
          <cell r="D4200">
            <v>0</v>
          </cell>
          <cell r="E4200">
            <v>0</v>
          </cell>
          <cell r="F4200">
            <v>0</v>
          </cell>
          <cell r="G4200">
            <v>0</v>
          </cell>
          <cell r="H4200">
            <v>0</v>
          </cell>
          <cell r="I4200">
            <v>0</v>
          </cell>
          <cell r="J4200">
            <v>0</v>
          </cell>
        </row>
        <row r="4201">
          <cell r="A4201">
            <v>1815760583</v>
          </cell>
          <cell r="B4201" t="str">
            <v>שרות רפואי</v>
          </cell>
          <cell r="C4201">
            <v>0</v>
          </cell>
          <cell r="D4201">
            <v>0</v>
          </cell>
          <cell r="E4201">
            <v>0</v>
          </cell>
          <cell r="F4201">
            <v>0</v>
          </cell>
          <cell r="G4201">
            <v>0</v>
          </cell>
          <cell r="H4201">
            <v>0</v>
          </cell>
          <cell r="I4201">
            <v>0</v>
          </cell>
          <cell r="J4201">
            <v>0</v>
          </cell>
        </row>
        <row r="4202">
          <cell r="A4202">
            <v>1815760585</v>
          </cell>
          <cell r="B4202" t="str">
            <v>שרות אחות</v>
          </cell>
          <cell r="C4202">
            <v>0</v>
          </cell>
          <cell r="D4202">
            <v>0</v>
          </cell>
          <cell r="E4202">
            <v>0</v>
          </cell>
          <cell r="F4202">
            <v>0</v>
          </cell>
          <cell r="G4202">
            <v>0</v>
          </cell>
          <cell r="H4202">
            <v>0</v>
          </cell>
          <cell r="I4202">
            <v>0</v>
          </cell>
          <cell r="J4202">
            <v>0</v>
          </cell>
        </row>
        <row r="4203">
          <cell r="A4203">
            <v>1815760721</v>
          </cell>
          <cell r="B4203" t="str">
            <v>חמרים-תחזוקת מבנים</v>
          </cell>
          <cell r="C4203">
            <v>4140</v>
          </cell>
          <cell r="D4203">
            <v>0</v>
          </cell>
          <cell r="E4203">
            <v>0</v>
          </cell>
          <cell r="F4203">
            <v>0</v>
          </cell>
          <cell r="G4203">
            <v>4140</v>
          </cell>
          <cell r="H4203">
            <v>0</v>
          </cell>
          <cell r="I4203">
            <v>4600</v>
          </cell>
          <cell r="J4203">
            <v>0</v>
          </cell>
        </row>
        <row r="4204">
          <cell r="A4204">
            <v>1815760722</v>
          </cell>
          <cell r="B4204" t="str">
            <v>חמרים-תחזוקה עצמית</v>
          </cell>
          <cell r="C4204">
            <v>0</v>
          </cell>
          <cell r="D4204">
            <v>0</v>
          </cell>
          <cell r="E4204">
            <v>0</v>
          </cell>
          <cell r="F4204">
            <v>0</v>
          </cell>
          <cell r="G4204">
            <v>0</v>
          </cell>
          <cell r="H4204">
            <v>0</v>
          </cell>
          <cell r="I4204">
            <v>0</v>
          </cell>
          <cell r="J4204">
            <v>0</v>
          </cell>
        </row>
        <row r="4205">
          <cell r="A4205">
            <v>1815760724</v>
          </cell>
          <cell r="B4205" t="str">
            <v>ציוד למגמות</v>
          </cell>
          <cell r="C4205">
            <v>0</v>
          </cell>
          <cell r="D4205">
            <v>0</v>
          </cell>
          <cell r="E4205">
            <v>0</v>
          </cell>
          <cell r="F4205">
            <v>0</v>
          </cell>
          <cell r="G4205">
            <v>0</v>
          </cell>
          <cell r="H4205">
            <v>0</v>
          </cell>
          <cell r="I4205">
            <v>0</v>
          </cell>
          <cell r="J4205">
            <v>0</v>
          </cell>
        </row>
        <row r="4206">
          <cell r="A4206">
            <v>1815760742</v>
          </cell>
          <cell r="B4206" t="str">
            <v>כלים וציוד</v>
          </cell>
          <cell r="C4206">
            <v>12800</v>
          </cell>
          <cell r="D4206">
            <v>8123</v>
          </cell>
          <cell r="E4206">
            <v>0</v>
          </cell>
          <cell r="F4206">
            <v>8123</v>
          </cell>
          <cell r="G4206">
            <v>4677</v>
          </cell>
          <cell r="H4206">
            <v>63.46</v>
          </cell>
          <cell r="I4206">
            <v>12800</v>
          </cell>
          <cell r="J4206">
            <v>8123</v>
          </cell>
        </row>
        <row r="4207">
          <cell r="A4207">
            <v>1815760745</v>
          </cell>
          <cell r="B4207" t="str">
            <v>דמי פריצה - תכולה</v>
          </cell>
          <cell r="C4207">
            <v>0</v>
          </cell>
          <cell r="D4207">
            <v>0</v>
          </cell>
          <cell r="E4207">
            <v>0</v>
          </cell>
          <cell r="F4207">
            <v>0</v>
          </cell>
          <cell r="G4207">
            <v>0</v>
          </cell>
          <cell r="H4207">
            <v>0</v>
          </cell>
          <cell r="I4207">
            <v>0</v>
          </cell>
          <cell r="J4207">
            <v>0</v>
          </cell>
        </row>
        <row r="4208">
          <cell r="A4208">
            <v>1815760746</v>
          </cell>
          <cell r="B4208" t="str">
            <v>דמי פריצה - מבנה</v>
          </cell>
          <cell r="C4208">
            <v>0</v>
          </cell>
          <cell r="D4208">
            <v>0</v>
          </cell>
          <cell r="E4208">
            <v>0</v>
          </cell>
          <cell r="F4208">
            <v>0</v>
          </cell>
          <cell r="G4208">
            <v>0</v>
          </cell>
          <cell r="H4208">
            <v>0</v>
          </cell>
          <cell r="I4208">
            <v>0</v>
          </cell>
          <cell r="J4208">
            <v>0</v>
          </cell>
        </row>
        <row r="4209">
          <cell r="A4209">
            <v>1815760750</v>
          </cell>
          <cell r="B4209" t="str">
            <v>אחזקת מוסדות</v>
          </cell>
          <cell r="C4209">
            <v>126100</v>
          </cell>
          <cell r="D4209">
            <v>135541.70000000001</v>
          </cell>
          <cell r="E4209">
            <v>0</v>
          </cell>
          <cell r="F4209">
            <v>135541.70000000001</v>
          </cell>
          <cell r="G4209">
            <v>-9441.7000000000007</v>
          </cell>
          <cell r="H4209">
            <v>107.48</v>
          </cell>
          <cell r="I4209">
            <v>126100</v>
          </cell>
          <cell r="J4209">
            <v>135541.70000000001</v>
          </cell>
        </row>
        <row r="4210">
          <cell r="A4210">
            <v>1815760751</v>
          </cell>
          <cell r="B4210" t="str">
            <v>עבודות קבלניות</v>
          </cell>
          <cell r="C4210">
            <v>20700</v>
          </cell>
          <cell r="D4210">
            <v>0</v>
          </cell>
          <cell r="E4210">
            <v>0</v>
          </cell>
          <cell r="F4210">
            <v>0</v>
          </cell>
          <cell r="G4210">
            <v>20700</v>
          </cell>
          <cell r="H4210">
            <v>0</v>
          </cell>
          <cell r="I4210">
            <v>23000</v>
          </cell>
          <cell r="J4210">
            <v>0</v>
          </cell>
        </row>
        <row r="4211">
          <cell r="A4211">
            <v>1815760752</v>
          </cell>
          <cell r="B4211" t="str">
            <v>נקיון בקבלנות</v>
          </cell>
          <cell r="C4211">
            <v>317800</v>
          </cell>
          <cell r="D4211">
            <v>276323.98</v>
          </cell>
          <cell r="E4211">
            <v>0</v>
          </cell>
          <cell r="F4211">
            <v>276323.98</v>
          </cell>
          <cell r="G4211">
            <v>41476.019999999997</v>
          </cell>
          <cell r="H4211">
            <v>86.94</v>
          </cell>
          <cell r="I4211">
            <v>317800</v>
          </cell>
          <cell r="J4211">
            <v>276323.98</v>
          </cell>
        </row>
        <row r="4212">
          <cell r="A4212">
            <v>1815760753</v>
          </cell>
          <cell r="B4212" t="str">
            <v>עובדים חיצוניים</v>
          </cell>
          <cell r="C4212">
            <v>0</v>
          </cell>
          <cell r="D4212">
            <v>0</v>
          </cell>
          <cell r="E4212">
            <v>0</v>
          </cell>
          <cell r="F4212">
            <v>0</v>
          </cell>
          <cell r="G4212">
            <v>0</v>
          </cell>
          <cell r="H4212">
            <v>0</v>
          </cell>
          <cell r="I4212">
            <v>0</v>
          </cell>
          <cell r="J4212">
            <v>0</v>
          </cell>
        </row>
        <row r="4213">
          <cell r="A4213">
            <v>1815760755</v>
          </cell>
          <cell r="B4213" t="str">
            <v>אחות-חברת כ"א</v>
          </cell>
          <cell r="C4213">
            <v>0</v>
          </cell>
          <cell r="D4213">
            <v>0</v>
          </cell>
          <cell r="E4213">
            <v>0</v>
          </cell>
          <cell r="F4213">
            <v>0</v>
          </cell>
          <cell r="G4213">
            <v>0</v>
          </cell>
          <cell r="H4213">
            <v>0</v>
          </cell>
          <cell r="I4213">
            <v>0</v>
          </cell>
          <cell r="J4213">
            <v>0</v>
          </cell>
        </row>
        <row r="4214">
          <cell r="A4214">
            <v>1815760759</v>
          </cell>
          <cell r="B4214" t="str">
            <v>שרותי סייעות</v>
          </cell>
          <cell r="C4214">
            <v>36000</v>
          </cell>
          <cell r="D4214">
            <v>33443.57</v>
          </cell>
          <cell r="E4214">
            <v>0</v>
          </cell>
          <cell r="F4214">
            <v>33443.57</v>
          </cell>
          <cell r="G4214">
            <v>2556.4299999999998</v>
          </cell>
          <cell r="H4214">
            <v>92.89</v>
          </cell>
          <cell r="I4214">
            <v>36000</v>
          </cell>
          <cell r="J4214">
            <v>33443.57</v>
          </cell>
        </row>
        <row r="4215">
          <cell r="A4215">
            <v>1815760761</v>
          </cell>
          <cell r="B4215" t="str">
            <v>השאלת מורים חט"ב</v>
          </cell>
          <cell r="C4215">
            <v>0</v>
          </cell>
          <cell r="D4215">
            <v>0</v>
          </cell>
          <cell r="E4215">
            <v>0</v>
          </cell>
          <cell r="F4215">
            <v>0</v>
          </cell>
          <cell r="G4215">
            <v>0</v>
          </cell>
          <cell r="H4215">
            <v>0</v>
          </cell>
          <cell r="I4215">
            <v>0</v>
          </cell>
          <cell r="J4215">
            <v>0</v>
          </cell>
        </row>
        <row r="4216">
          <cell r="A4216">
            <v>1815760762</v>
          </cell>
          <cell r="B4216" t="str">
            <v>שאילת מורים</v>
          </cell>
          <cell r="C4216">
            <v>1693980</v>
          </cell>
          <cell r="D4216">
            <v>1602081.06</v>
          </cell>
          <cell r="E4216">
            <v>0</v>
          </cell>
          <cell r="F4216">
            <v>1602081.06</v>
          </cell>
          <cell r="G4216">
            <v>91898.94</v>
          </cell>
          <cell r="H4216">
            <v>94.57</v>
          </cell>
          <cell r="I4216">
            <v>1882200</v>
          </cell>
          <cell r="J4216">
            <v>1602081.06</v>
          </cell>
        </row>
        <row r="4217">
          <cell r="A4217">
            <v>1815760763</v>
          </cell>
          <cell r="B4217" t="str">
            <v>עובדי חברת מוסדות</v>
          </cell>
          <cell r="C4217">
            <v>0</v>
          </cell>
          <cell r="D4217">
            <v>0</v>
          </cell>
          <cell r="E4217">
            <v>0</v>
          </cell>
          <cell r="F4217">
            <v>0</v>
          </cell>
          <cell r="G4217">
            <v>0</v>
          </cell>
          <cell r="H4217">
            <v>0</v>
          </cell>
          <cell r="I4217">
            <v>0</v>
          </cell>
          <cell r="J4217">
            <v>0</v>
          </cell>
        </row>
        <row r="4218">
          <cell r="A4218">
            <v>1815760765</v>
          </cell>
          <cell r="B4218" t="str">
            <v>רכז חברתי - חט"ב</v>
          </cell>
          <cell r="C4218">
            <v>0</v>
          </cell>
          <cell r="D4218">
            <v>0</v>
          </cell>
          <cell r="E4218">
            <v>0</v>
          </cell>
          <cell r="F4218">
            <v>0</v>
          </cell>
          <cell r="G4218">
            <v>0</v>
          </cell>
          <cell r="H4218">
            <v>0</v>
          </cell>
          <cell r="I4218">
            <v>0</v>
          </cell>
          <cell r="J4218">
            <v>0</v>
          </cell>
        </row>
        <row r="4219">
          <cell r="A4219">
            <v>1815760780</v>
          </cell>
          <cell r="B4219" t="str">
            <v>חינוך חברתי</v>
          </cell>
          <cell r="C4219">
            <v>5200</v>
          </cell>
          <cell r="D4219">
            <v>5043</v>
          </cell>
          <cell r="E4219">
            <v>0</v>
          </cell>
          <cell r="F4219">
            <v>5043</v>
          </cell>
          <cell r="G4219">
            <v>157</v>
          </cell>
          <cell r="H4219">
            <v>96.98</v>
          </cell>
          <cell r="I4219">
            <v>5200</v>
          </cell>
          <cell r="J4219">
            <v>5043</v>
          </cell>
        </row>
        <row r="4220">
          <cell r="A4220">
            <v>1815760781</v>
          </cell>
          <cell r="B4220" t="str">
            <v>יהדות המזרח</v>
          </cell>
          <cell r="C4220">
            <v>0</v>
          </cell>
          <cell r="D4220">
            <v>0</v>
          </cell>
          <cell r="E4220">
            <v>0</v>
          </cell>
          <cell r="F4220">
            <v>0</v>
          </cell>
          <cell r="G4220">
            <v>0</v>
          </cell>
          <cell r="H4220">
            <v>0</v>
          </cell>
          <cell r="I4220">
            <v>0</v>
          </cell>
          <cell r="J4220">
            <v>0</v>
          </cell>
        </row>
        <row r="4221">
          <cell r="A4221">
            <v>1815760794</v>
          </cell>
          <cell r="B4221" t="str">
            <v>השתתפות בעזר 094</v>
          </cell>
          <cell r="C4221">
            <v>13500</v>
          </cell>
          <cell r="D4221">
            <v>16675</v>
          </cell>
          <cell r="E4221">
            <v>0</v>
          </cell>
          <cell r="F4221">
            <v>16675</v>
          </cell>
          <cell r="G4221">
            <v>-3175</v>
          </cell>
          <cell r="H4221">
            <v>123.51</v>
          </cell>
          <cell r="I4221">
            <v>15000</v>
          </cell>
          <cell r="J4221">
            <v>16675</v>
          </cell>
        </row>
        <row r="4222">
          <cell r="A4222">
            <v>1815760810</v>
          </cell>
          <cell r="B4222" t="str">
            <v>הקצבה לניהול עצמי</v>
          </cell>
          <cell r="C4222">
            <v>79200</v>
          </cell>
          <cell r="D4222">
            <v>78377</v>
          </cell>
          <cell r="E4222">
            <v>0</v>
          </cell>
          <cell r="F4222">
            <v>78377</v>
          </cell>
          <cell r="G4222">
            <v>823</v>
          </cell>
          <cell r="H4222">
            <v>98.96</v>
          </cell>
          <cell r="I4222">
            <v>79200</v>
          </cell>
          <cell r="J4222">
            <v>78377</v>
          </cell>
        </row>
        <row r="4223">
          <cell r="A4223">
            <v>1815760812</v>
          </cell>
          <cell r="B4223" t="str">
            <v>מסיבות כיתתיות</v>
          </cell>
          <cell r="C4223">
            <v>0</v>
          </cell>
          <cell r="D4223">
            <v>8560</v>
          </cell>
          <cell r="E4223">
            <v>0</v>
          </cell>
          <cell r="F4223">
            <v>8560</v>
          </cell>
          <cell r="G4223">
            <v>-8560</v>
          </cell>
          <cell r="H4223">
            <v>0</v>
          </cell>
          <cell r="I4223">
            <v>0</v>
          </cell>
          <cell r="J4223">
            <v>8560</v>
          </cell>
        </row>
        <row r="4224">
          <cell r="A4224">
            <v>1815760816</v>
          </cell>
          <cell r="B4224" t="str">
            <v>חט"ב-הכלה והשתלבות</v>
          </cell>
          <cell r="C4224">
            <v>25020</v>
          </cell>
          <cell r="D4224">
            <v>2678.4</v>
          </cell>
          <cell r="E4224">
            <v>0</v>
          </cell>
          <cell r="F4224">
            <v>2678.4</v>
          </cell>
          <cell r="G4224">
            <v>22341.599999999999</v>
          </cell>
          <cell r="H4224">
            <v>10.7</v>
          </cell>
          <cell r="I4224">
            <v>27800</v>
          </cell>
          <cell r="J4224">
            <v>2678.4</v>
          </cell>
        </row>
        <row r="4225">
          <cell r="A4225">
            <v>1815760838</v>
          </cell>
          <cell r="B4225" t="str">
            <v>העברה כנגד הכנסות מש' החינוך</v>
          </cell>
          <cell r="C4225">
            <v>0</v>
          </cell>
          <cell r="D4225">
            <v>0</v>
          </cell>
          <cell r="E4225">
            <v>0</v>
          </cell>
          <cell r="F4225">
            <v>0</v>
          </cell>
          <cell r="G4225">
            <v>0</v>
          </cell>
          <cell r="H4225">
            <v>0</v>
          </cell>
          <cell r="I4225">
            <v>0</v>
          </cell>
          <cell r="J4225">
            <v>0</v>
          </cell>
        </row>
        <row r="4226">
          <cell r="A4226">
            <v>1815760953</v>
          </cell>
          <cell r="B4226" t="str">
            <v>מערכת גפ"ן</v>
          </cell>
          <cell r="C4226">
            <v>162600</v>
          </cell>
          <cell r="D4226">
            <v>153052.82999999999</v>
          </cell>
          <cell r="E4226">
            <v>0</v>
          </cell>
          <cell r="F4226">
            <v>153052.82999999999</v>
          </cell>
          <cell r="G4226">
            <v>9547.17</v>
          </cell>
          <cell r="H4226">
            <v>94.12</v>
          </cell>
          <cell r="I4226">
            <v>162600</v>
          </cell>
          <cell r="J4226">
            <v>153052.82999999999</v>
          </cell>
        </row>
        <row r="4227">
          <cell r="A4227">
            <v>1815760989</v>
          </cell>
          <cell r="B4227" t="str">
            <v>תקורה</v>
          </cell>
          <cell r="C4227">
            <v>385920</v>
          </cell>
          <cell r="D4227">
            <v>472793.3</v>
          </cell>
          <cell r="E4227">
            <v>0</v>
          </cell>
          <cell r="F4227">
            <v>472793.3</v>
          </cell>
          <cell r="G4227">
            <v>-86873.3</v>
          </cell>
          <cell r="H4227">
            <v>122.51</v>
          </cell>
          <cell r="I4227">
            <v>428800</v>
          </cell>
          <cell r="J4227">
            <v>472793.3</v>
          </cell>
        </row>
        <row r="4228">
          <cell r="A4228">
            <v>1815770110</v>
          </cell>
          <cell r="B4228" t="str">
            <v>השכר הקובע-תקציבית</v>
          </cell>
          <cell r="C4228">
            <v>309800</v>
          </cell>
          <cell r="D4228">
            <v>140377.54</v>
          </cell>
          <cell r="E4228">
            <v>0</v>
          </cell>
          <cell r="F4228">
            <v>140377.54</v>
          </cell>
          <cell r="G4228">
            <v>169422.46</v>
          </cell>
          <cell r="H4228">
            <v>45.31</v>
          </cell>
          <cell r="I4228">
            <v>309800</v>
          </cell>
          <cell r="J4228">
            <v>140377.54</v>
          </cell>
        </row>
        <row r="4229">
          <cell r="A4229">
            <v>1815770118</v>
          </cell>
          <cell r="B4229" t="str">
            <v>שכר עובדי הוראה</v>
          </cell>
          <cell r="C4229">
            <v>14737300</v>
          </cell>
          <cell r="D4229">
            <v>14884552.630000001</v>
          </cell>
          <cell r="E4229">
            <v>0</v>
          </cell>
          <cell r="F4229">
            <v>14884552.630000001</v>
          </cell>
          <cell r="G4229">
            <v>-147252.63</v>
          </cell>
          <cell r="H4229">
            <v>100.99</v>
          </cell>
          <cell r="I4229">
            <v>14737300</v>
          </cell>
          <cell r="J4229">
            <v>14884552.630000001</v>
          </cell>
        </row>
        <row r="4230">
          <cell r="A4230">
            <v>1815770119</v>
          </cell>
          <cell r="B4230" t="str">
            <v>השכר הקובע-צוברת</v>
          </cell>
          <cell r="C4230">
            <v>1396900</v>
          </cell>
          <cell r="D4230">
            <v>1343535.46</v>
          </cell>
          <cell r="E4230">
            <v>0</v>
          </cell>
          <cell r="F4230">
            <v>1343535.46</v>
          </cell>
          <cell r="G4230">
            <v>53364.54</v>
          </cell>
          <cell r="H4230">
            <v>96.17</v>
          </cell>
          <cell r="I4230">
            <v>1396900</v>
          </cell>
          <cell r="J4230">
            <v>1343535.46</v>
          </cell>
        </row>
        <row r="4231">
          <cell r="A4231">
            <v>1815770122</v>
          </cell>
          <cell r="B4231" t="str">
            <v>ביגוד</v>
          </cell>
          <cell r="C4231">
            <v>189300</v>
          </cell>
          <cell r="D4231">
            <v>161472.07</v>
          </cell>
          <cell r="E4231">
            <v>0</v>
          </cell>
          <cell r="F4231">
            <v>161472.07</v>
          </cell>
          <cell r="G4231">
            <v>27827.93</v>
          </cell>
          <cell r="H4231">
            <v>85.29</v>
          </cell>
          <cell r="I4231">
            <v>189300</v>
          </cell>
          <cell r="J4231">
            <v>161472.07</v>
          </cell>
        </row>
        <row r="4232">
          <cell r="A4232">
            <v>1815770126</v>
          </cell>
          <cell r="B4232" t="str">
            <v>דמי הבראה</v>
          </cell>
          <cell r="C4232">
            <v>345000</v>
          </cell>
          <cell r="D4232">
            <v>349313.96</v>
          </cell>
          <cell r="E4232">
            <v>0</v>
          </cell>
          <cell r="F4232">
            <v>349313.96</v>
          </cell>
          <cell r="G4232">
            <v>-4313.96</v>
          </cell>
          <cell r="H4232">
            <v>101.25</v>
          </cell>
          <cell r="I4232">
            <v>345000</v>
          </cell>
          <cell r="J4232">
            <v>349313.96</v>
          </cell>
        </row>
        <row r="4233">
          <cell r="A4233">
            <v>1815770130</v>
          </cell>
          <cell r="B4233" t="str">
            <v>שעות נוספות</v>
          </cell>
          <cell r="C4233">
            <v>9900</v>
          </cell>
          <cell r="D4233">
            <v>4844.12</v>
          </cell>
          <cell r="E4233">
            <v>0</v>
          </cell>
          <cell r="F4233">
            <v>4844.12</v>
          </cell>
          <cell r="G4233">
            <v>5055.88</v>
          </cell>
          <cell r="H4233">
            <v>48.93</v>
          </cell>
          <cell r="I4233">
            <v>9900</v>
          </cell>
          <cell r="J4233">
            <v>4844.12</v>
          </cell>
        </row>
        <row r="4234">
          <cell r="A4234">
            <v>1815770140</v>
          </cell>
          <cell r="B4234" t="str">
            <v>השתתפות באחזקת רכב</v>
          </cell>
          <cell r="C4234">
            <v>71600</v>
          </cell>
          <cell r="D4234">
            <v>101987.6</v>
          </cell>
          <cell r="E4234">
            <v>0</v>
          </cell>
          <cell r="F4234">
            <v>101987.6</v>
          </cell>
          <cell r="G4234">
            <v>-30387.599999999999</v>
          </cell>
          <cell r="H4234">
            <v>142.44</v>
          </cell>
          <cell r="I4234">
            <v>71600</v>
          </cell>
          <cell r="J4234">
            <v>101987.6</v>
          </cell>
        </row>
        <row r="4235">
          <cell r="A4235">
            <v>1815770181</v>
          </cell>
          <cell r="B4235" t="str">
            <v>ק'השתל'מורים-מעביד</v>
          </cell>
          <cell r="C4235">
            <v>0</v>
          </cell>
          <cell r="D4235">
            <v>0</v>
          </cell>
          <cell r="E4235">
            <v>0</v>
          </cell>
          <cell r="F4235">
            <v>0</v>
          </cell>
          <cell r="G4235">
            <v>0</v>
          </cell>
          <cell r="H4235">
            <v>0</v>
          </cell>
          <cell r="I4235">
            <v>0</v>
          </cell>
          <cell r="J4235">
            <v>0</v>
          </cell>
        </row>
        <row r="4236">
          <cell r="A4236">
            <v>1815770210</v>
          </cell>
          <cell r="B4236" t="str">
            <v>השכר הקובע</v>
          </cell>
          <cell r="C4236">
            <v>0</v>
          </cell>
          <cell r="D4236">
            <v>0</v>
          </cell>
          <cell r="E4236">
            <v>0</v>
          </cell>
          <cell r="F4236">
            <v>0</v>
          </cell>
          <cell r="G4236">
            <v>0</v>
          </cell>
          <cell r="H4236">
            <v>0</v>
          </cell>
          <cell r="I4236">
            <v>0</v>
          </cell>
          <cell r="J4236">
            <v>0</v>
          </cell>
        </row>
        <row r="4237">
          <cell r="A4237">
            <v>1815770211</v>
          </cell>
          <cell r="B4237" t="str">
            <v>הזדמנות ראשונה</v>
          </cell>
          <cell r="C4237">
            <v>0</v>
          </cell>
          <cell r="D4237">
            <v>0</v>
          </cell>
          <cell r="E4237">
            <v>0</v>
          </cell>
          <cell r="F4237">
            <v>0</v>
          </cell>
          <cell r="G4237">
            <v>0</v>
          </cell>
          <cell r="H4237">
            <v>0</v>
          </cell>
          <cell r="I4237">
            <v>0</v>
          </cell>
          <cell r="J4237">
            <v>0</v>
          </cell>
        </row>
        <row r="4238">
          <cell r="A4238">
            <v>1815770212</v>
          </cell>
          <cell r="B4238" t="str">
            <v>שעורי עזר לעולים</v>
          </cell>
          <cell r="C4238">
            <v>0</v>
          </cell>
          <cell r="D4238">
            <v>0</v>
          </cell>
          <cell r="E4238">
            <v>0</v>
          </cell>
          <cell r="F4238">
            <v>0</v>
          </cell>
          <cell r="G4238">
            <v>0</v>
          </cell>
          <cell r="H4238">
            <v>0</v>
          </cell>
          <cell r="I4238">
            <v>0</v>
          </cell>
          <cell r="J4238">
            <v>0</v>
          </cell>
        </row>
        <row r="4239">
          <cell r="A4239">
            <v>1815770213</v>
          </cell>
          <cell r="B4239" t="str">
            <v>שעורי עזר לנכים</v>
          </cell>
          <cell r="C4239">
            <v>0</v>
          </cell>
          <cell r="D4239">
            <v>0</v>
          </cell>
          <cell r="E4239">
            <v>0</v>
          </cell>
          <cell r="F4239">
            <v>0</v>
          </cell>
          <cell r="G4239">
            <v>0</v>
          </cell>
          <cell r="H4239">
            <v>0</v>
          </cell>
          <cell r="I4239">
            <v>0</v>
          </cell>
          <cell r="J4239">
            <v>0</v>
          </cell>
        </row>
        <row r="4240">
          <cell r="A4240">
            <v>1815770214</v>
          </cell>
          <cell r="B4240" t="str">
            <v>שעורי עזר לתלמידים</v>
          </cell>
          <cell r="C4240">
            <v>0</v>
          </cell>
          <cell r="D4240">
            <v>0</v>
          </cell>
          <cell r="E4240">
            <v>0</v>
          </cell>
          <cell r="F4240">
            <v>0</v>
          </cell>
          <cell r="G4240">
            <v>0</v>
          </cell>
          <cell r="H4240">
            <v>0</v>
          </cell>
          <cell r="I4240">
            <v>0</v>
          </cell>
          <cell r="J4240">
            <v>0</v>
          </cell>
        </row>
        <row r="4241">
          <cell r="A4241">
            <v>1815770215</v>
          </cell>
          <cell r="B4241" t="str">
            <v>קייטנת קיץ בחטיבות ותיכוניים</v>
          </cell>
          <cell r="C4241">
            <v>0</v>
          </cell>
          <cell r="D4241">
            <v>0</v>
          </cell>
          <cell r="E4241">
            <v>0</v>
          </cell>
          <cell r="F4241">
            <v>0</v>
          </cell>
          <cell r="G4241">
            <v>0</v>
          </cell>
          <cell r="H4241">
            <v>0</v>
          </cell>
          <cell r="I4241">
            <v>0</v>
          </cell>
          <cell r="J4241">
            <v>0</v>
          </cell>
        </row>
        <row r="4242">
          <cell r="A4242">
            <v>1815770216</v>
          </cell>
          <cell r="B4242" t="str">
            <v>פרויקט גימלאים</v>
          </cell>
          <cell r="C4242">
            <v>0</v>
          </cell>
          <cell r="D4242">
            <v>0</v>
          </cell>
          <cell r="E4242">
            <v>0</v>
          </cell>
          <cell r="F4242">
            <v>0</v>
          </cell>
          <cell r="G4242">
            <v>0</v>
          </cell>
          <cell r="H4242">
            <v>0</v>
          </cell>
          <cell r="I4242">
            <v>0</v>
          </cell>
          <cell r="J4242">
            <v>0</v>
          </cell>
        </row>
        <row r="4243">
          <cell r="A4243">
            <v>1815770250</v>
          </cell>
          <cell r="B4243" t="str">
            <v>שעות השאלה</v>
          </cell>
          <cell r="C4243">
            <v>35100</v>
          </cell>
          <cell r="D4243">
            <v>26691.15</v>
          </cell>
          <cell r="E4243">
            <v>0</v>
          </cell>
          <cell r="F4243">
            <v>26691.15</v>
          </cell>
          <cell r="G4243">
            <v>8408.85</v>
          </cell>
          <cell r="H4243">
            <v>76.040000000000006</v>
          </cell>
          <cell r="I4243">
            <v>35100</v>
          </cell>
          <cell r="J4243">
            <v>26691.15</v>
          </cell>
        </row>
        <row r="4244">
          <cell r="A4244">
            <v>1815770261</v>
          </cell>
          <cell r="B4244" t="str">
            <v>תכנית גי"א / מש"ב</v>
          </cell>
          <cell r="C4244">
            <v>0</v>
          </cell>
          <cell r="D4244">
            <v>0</v>
          </cell>
          <cell r="E4244">
            <v>0</v>
          </cell>
          <cell r="F4244">
            <v>0</v>
          </cell>
          <cell r="G4244">
            <v>0</v>
          </cell>
          <cell r="H4244">
            <v>0</v>
          </cell>
          <cell r="I4244">
            <v>0</v>
          </cell>
          <cell r="J4244">
            <v>0</v>
          </cell>
        </row>
        <row r="4245">
          <cell r="A4245">
            <v>1815770262</v>
          </cell>
          <cell r="B4245" t="str">
            <v>שעות שאילה - משה"ח</v>
          </cell>
          <cell r="C4245">
            <v>0</v>
          </cell>
          <cell r="D4245">
            <v>0</v>
          </cell>
          <cell r="E4245">
            <v>0</v>
          </cell>
          <cell r="F4245">
            <v>0</v>
          </cell>
          <cell r="G4245">
            <v>0</v>
          </cell>
          <cell r="H4245">
            <v>0</v>
          </cell>
          <cell r="I4245">
            <v>0</v>
          </cell>
          <cell r="J4245">
            <v>0</v>
          </cell>
        </row>
        <row r="4246">
          <cell r="A4246">
            <v>1815770263</v>
          </cell>
          <cell r="B4246" t="str">
            <v>עובדי חברת מוסדות</v>
          </cell>
          <cell r="C4246">
            <v>0</v>
          </cell>
          <cell r="D4246">
            <v>0</v>
          </cell>
          <cell r="E4246">
            <v>0</v>
          </cell>
          <cell r="F4246">
            <v>0</v>
          </cell>
          <cell r="G4246">
            <v>0</v>
          </cell>
          <cell r="H4246">
            <v>0</v>
          </cell>
          <cell r="I4246">
            <v>0</v>
          </cell>
          <cell r="J4246">
            <v>0</v>
          </cell>
        </row>
        <row r="4247">
          <cell r="A4247">
            <v>1815770264</v>
          </cell>
          <cell r="B4247" t="str">
            <v>מוסדות מנ"ע</v>
          </cell>
          <cell r="C4247">
            <v>0</v>
          </cell>
          <cell r="D4247">
            <v>0</v>
          </cell>
          <cell r="E4247">
            <v>0</v>
          </cell>
          <cell r="F4247">
            <v>0</v>
          </cell>
          <cell r="G4247">
            <v>0</v>
          </cell>
          <cell r="H4247">
            <v>0</v>
          </cell>
          <cell r="I4247">
            <v>0</v>
          </cell>
          <cell r="J4247">
            <v>0</v>
          </cell>
        </row>
        <row r="4248">
          <cell r="A4248">
            <v>1815770391</v>
          </cell>
          <cell r="B4248" t="str">
            <v>הפרשה לפנסיה</v>
          </cell>
          <cell r="C4248">
            <v>0</v>
          </cell>
          <cell r="D4248">
            <v>0</v>
          </cell>
          <cell r="E4248">
            <v>0</v>
          </cell>
          <cell r="F4248">
            <v>0</v>
          </cell>
          <cell r="G4248">
            <v>0</v>
          </cell>
          <cell r="H4248">
            <v>0</v>
          </cell>
          <cell r="I4248">
            <v>0</v>
          </cell>
          <cell r="J4248">
            <v>0</v>
          </cell>
        </row>
        <row r="4249">
          <cell r="A4249">
            <v>1815770411</v>
          </cell>
          <cell r="B4249" t="str">
            <v>שכירת אולמות</v>
          </cell>
          <cell r="C4249">
            <v>0</v>
          </cell>
          <cell r="D4249">
            <v>0</v>
          </cell>
          <cell r="E4249">
            <v>0</v>
          </cell>
          <cell r="F4249">
            <v>0</v>
          </cell>
          <cell r="G4249">
            <v>0</v>
          </cell>
          <cell r="H4249">
            <v>0</v>
          </cell>
          <cell r="I4249">
            <v>0</v>
          </cell>
          <cell r="J4249">
            <v>0</v>
          </cell>
        </row>
        <row r="4250">
          <cell r="A4250">
            <v>1815770413</v>
          </cell>
          <cell r="B4250" t="str">
            <v>דמי שימוש באולם</v>
          </cell>
          <cell r="C4250">
            <v>189000</v>
          </cell>
          <cell r="D4250">
            <v>0</v>
          </cell>
          <cell r="E4250">
            <v>0</v>
          </cell>
          <cell r="F4250">
            <v>0</v>
          </cell>
          <cell r="G4250">
            <v>189000</v>
          </cell>
          <cell r="H4250">
            <v>0</v>
          </cell>
          <cell r="I4250">
            <v>210000</v>
          </cell>
          <cell r="J4250">
            <v>0</v>
          </cell>
        </row>
        <row r="4251">
          <cell r="A4251">
            <v>1815770420</v>
          </cell>
          <cell r="B4251" t="str">
            <v>כיבוי אש</v>
          </cell>
          <cell r="C4251">
            <v>8100</v>
          </cell>
          <cell r="D4251">
            <v>6964.78</v>
          </cell>
          <cell r="E4251">
            <v>0</v>
          </cell>
          <cell r="F4251">
            <v>6964.78</v>
          </cell>
          <cell r="G4251">
            <v>1135.22</v>
          </cell>
          <cell r="H4251">
            <v>85.98</v>
          </cell>
          <cell r="I4251">
            <v>9000</v>
          </cell>
          <cell r="J4251">
            <v>6964.78</v>
          </cell>
        </row>
        <row r="4252">
          <cell r="A4252">
            <v>1815770423</v>
          </cell>
          <cell r="B4252" t="str">
            <v>תחזוקת מבנה</v>
          </cell>
          <cell r="C4252">
            <v>42800</v>
          </cell>
          <cell r="D4252">
            <v>42800</v>
          </cell>
          <cell r="E4252">
            <v>0</v>
          </cell>
          <cell r="F4252">
            <v>42800</v>
          </cell>
          <cell r="G4252">
            <v>0</v>
          </cell>
          <cell r="H4252">
            <v>100</v>
          </cell>
          <cell r="I4252">
            <v>42800</v>
          </cell>
          <cell r="J4252">
            <v>42800</v>
          </cell>
        </row>
        <row r="4253">
          <cell r="A4253">
            <v>1815770431</v>
          </cell>
          <cell r="B4253" t="str">
            <v>חשמל</v>
          </cell>
          <cell r="C4253">
            <v>273200</v>
          </cell>
          <cell r="D4253">
            <v>269343</v>
          </cell>
          <cell r="E4253">
            <v>0</v>
          </cell>
          <cell r="F4253">
            <v>269343</v>
          </cell>
          <cell r="G4253">
            <v>3857</v>
          </cell>
          <cell r="H4253">
            <v>98.58</v>
          </cell>
          <cell r="I4253">
            <v>273200</v>
          </cell>
          <cell r="J4253">
            <v>269343</v>
          </cell>
        </row>
        <row r="4254">
          <cell r="A4254">
            <v>1815770432</v>
          </cell>
          <cell r="B4254" t="str">
            <v>מים</v>
          </cell>
          <cell r="C4254">
            <v>74000</v>
          </cell>
          <cell r="D4254">
            <v>72906</v>
          </cell>
          <cell r="E4254">
            <v>0</v>
          </cell>
          <cell r="F4254">
            <v>72906</v>
          </cell>
          <cell r="G4254">
            <v>1094</v>
          </cell>
          <cell r="H4254">
            <v>98.52</v>
          </cell>
          <cell r="I4254">
            <v>74000</v>
          </cell>
          <cell r="J4254">
            <v>72906</v>
          </cell>
        </row>
        <row r="4255">
          <cell r="A4255">
            <v>1815770433</v>
          </cell>
          <cell r="B4255" t="str">
            <v>חומרי נקיון</v>
          </cell>
          <cell r="C4255">
            <v>0</v>
          </cell>
          <cell r="D4255">
            <v>0</v>
          </cell>
          <cell r="E4255">
            <v>0</v>
          </cell>
          <cell r="F4255">
            <v>0</v>
          </cell>
          <cell r="G4255">
            <v>0</v>
          </cell>
          <cell r="H4255">
            <v>0</v>
          </cell>
          <cell r="I4255">
            <v>0</v>
          </cell>
          <cell r="J4255">
            <v>0</v>
          </cell>
        </row>
        <row r="4256">
          <cell r="A4256">
            <v>1815770434</v>
          </cell>
          <cell r="B4256" t="str">
            <v>חיטוי והדברה</v>
          </cell>
          <cell r="C4256">
            <v>0</v>
          </cell>
          <cell r="D4256">
            <v>0</v>
          </cell>
          <cell r="E4256">
            <v>0</v>
          </cell>
          <cell r="F4256">
            <v>0</v>
          </cell>
          <cell r="G4256">
            <v>0</v>
          </cell>
          <cell r="H4256">
            <v>0</v>
          </cell>
          <cell r="I4256">
            <v>0</v>
          </cell>
          <cell r="J4256">
            <v>0</v>
          </cell>
        </row>
        <row r="4257">
          <cell r="A4257">
            <v>1815770435</v>
          </cell>
          <cell r="B4257" t="str">
            <v>השת' באחזקת מחשבים</v>
          </cell>
          <cell r="C4257">
            <v>0</v>
          </cell>
          <cell r="D4257">
            <v>0</v>
          </cell>
          <cell r="E4257">
            <v>0</v>
          </cell>
          <cell r="F4257">
            <v>0</v>
          </cell>
          <cell r="G4257">
            <v>0</v>
          </cell>
          <cell r="H4257">
            <v>0</v>
          </cell>
          <cell r="I4257">
            <v>0</v>
          </cell>
          <cell r="J4257">
            <v>0</v>
          </cell>
        </row>
        <row r="4258">
          <cell r="A4258">
            <v>1815770437</v>
          </cell>
          <cell r="B4258" t="str">
            <v>אחזקת אזעקה</v>
          </cell>
          <cell r="C4258">
            <v>4770</v>
          </cell>
          <cell r="D4258">
            <v>4885.92</v>
          </cell>
          <cell r="E4258">
            <v>0</v>
          </cell>
          <cell r="F4258">
            <v>4885.92</v>
          </cell>
          <cell r="G4258">
            <v>-115.92</v>
          </cell>
          <cell r="H4258">
            <v>102.43</v>
          </cell>
          <cell r="I4258">
            <v>5300</v>
          </cell>
          <cell r="J4258">
            <v>4885.92</v>
          </cell>
        </row>
        <row r="4259">
          <cell r="A4259">
            <v>1815770441</v>
          </cell>
          <cell r="B4259" t="str">
            <v>ביטוח</v>
          </cell>
          <cell r="C4259">
            <v>0</v>
          </cell>
          <cell r="D4259">
            <v>0</v>
          </cell>
          <cell r="E4259">
            <v>0</v>
          </cell>
          <cell r="F4259">
            <v>0</v>
          </cell>
          <cell r="G4259">
            <v>0</v>
          </cell>
          <cell r="H4259">
            <v>0</v>
          </cell>
          <cell r="I4259">
            <v>0</v>
          </cell>
          <cell r="J4259">
            <v>0</v>
          </cell>
        </row>
        <row r="4260">
          <cell r="A4260">
            <v>1815770450</v>
          </cell>
          <cell r="B4260" t="str">
            <v>ריהוט ואחזקתו</v>
          </cell>
          <cell r="C4260">
            <v>33100</v>
          </cell>
          <cell r="D4260">
            <v>32604</v>
          </cell>
          <cell r="E4260">
            <v>0</v>
          </cell>
          <cell r="F4260">
            <v>32604</v>
          </cell>
          <cell r="G4260">
            <v>496</v>
          </cell>
          <cell r="H4260">
            <v>98.5</v>
          </cell>
          <cell r="I4260">
            <v>33100</v>
          </cell>
          <cell r="J4260">
            <v>32604</v>
          </cell>
        </row>
        <row r="4261">
          <cell r="A4261">
            <v>1815770470</v>
          </cell>
          <cell r="B4261" t="str">
            <v>אחזקת מכונות משרד</v>
          </cell>
          <cell r="C4261">
            <v>0</v>
          </cell>
          <cell r="D4261">
            <v>0</v>
          </cell>
          <cell r="E4261">
            <v>0</v>
          </cell>
          <cell r="F4261">
            <v>0</v>
          </cell>
          <cell r="G4261">
            <v>0</v>
          </cell>
          <cell r="H4261">
            <v>0</v>
          </cell>
          <cell r="I4261">
            <v>0</v>
          </cell>
          <cell r="J4261">
            <v>0</v>
          </cell>
        </row>
        <row r="4262">
          <cell r="A4262">
            <v>1815770471</v>
          </cell>
          <cell r="B4262" t="str">
            <v>מכשירי כתיבה</v>
          </cell>
          <cell r="C4262">
            <v>0</v>
          </cell>
          <cell r="D4262">
            <v>0</v>
          </cell>
          <cell r="E4262">
            <v>0</v>
          </cell>
          <cell r="F4262">
            <v>0</v>
          </cell>
          <cell r="G4262">
            <v>0</v>
          </cell>
          <cell r="H4262">
            <v>0</v>
          </cell>
          <cell r="I4262">
            <v>0</v>
          </cell>
          <cell r="J4262">
            <v>0</v>
          </cell>
        </row>
        <row r="4263">
          <cell r="A4263">
            <v>1815770511</v>
          </cell>
          <cell r="B4263" t="str">
            <v>אירוח וכיבוד</v>
          </cell>
          <cell r="C4263">
            <v>12600</v>
          </cell>
          <cell r="D4263">
            <v>12155.45</v>
          </cell>
          <cell r="E4263">
            <v>0</v>
          </cell>
          <cell r="F4263">
            <v>12155.45</v>
          </cell>
          <cell r="G4263">
            <v>444.55</v>
          </cell>
          <cell r="H4263">
            <v>96.47</v>
          </cell>
          <cell r="I4263">
            <v>14000</v>
          </cell>
          <cell r="J4263">
            <v>12155.45</v>
          </cell>
        </row>
        <row r="4264">
          <cell r="A4264">
            <v>1815770512</v>
          </cell>
          <cell r="B4264" t="str">
            <v>נסיעות ואש"ל</v>
          </cell>
          <cell r="C4264">
            <v>0</v>
          </cell>
          <cell r="D4264">
            <v>0</v>
          </cell>
          <cell r="E4264">
            <v>0</v>
          </cell>
          <cell r="F4264">
            <v>0</v>
          </cell>
          <cell r="G4264">
            <v>0</v>
          </cell>
          <cell r="H4264">
            <v>0</v>
          </cell>
          <cell r="I4264">
            <v>0</v>
          </cell>
          <cell r="J4264">
            <v>0</v>
          </cell>
        </row>
        <row r="4265">
          <cell r="A4265">
            <v>1815770517</v>
          </cell>
          <cell r="B4265" t="str">
            <v>מסיבות מפקדים ושי</v>
          </cell>
          <cell r="C4265">
            <v>0</v>
          </cell>
          <cell r="D4265">
            <v>0</v>
          </cell>
          <cell r="E4265">
            <v>0</v>
          </cell>
          <cell r="F4265">
            <v>0</v>
          </cell>
          <cell r="G4265">
            <v>0</v>
          </cell>
          <cell r="H4265">
            <v>0</v>
          </cell>
          <cell r="I4265">
            <v>0</v>
          </cell>
          <cell r="J4265">
            <v>0</v>
          </cell>
        </row>
        <row r="4266">
          <cell r="A4266">
            <v>1815770522</v>
          </cell>
          <cell r="B4266" t="str">
            <v>ספריות</v>
          </cell>
          <cell r="C4266">
            <v>0</v>
          </cell>
          <cell r="D4266">
            <v>0</v>
          </cell>
          <cell r="E4266">
            <v>0</v>
          </cell>
          <cell r="F4266">
            <v>0</v>
          </cell>
          <cell r="G4266">
            <v>0</v>
          </cell>
          <cell r="H4266">
            <v>0</v>
          </cell>
          <cell r="I4266">
            <v>0</v>
          </cell>
          <cell r="J4266">
            <v>0</v>
          </cell>
        </row>
        <row r="4267">
          <cell r="A4267">
            <v>1815770530</v>
          </cell>
          <cell r="B4267" t="str">
            <v>אופניים לעובדים</v>
          </cell>
          <cell r="C4267">
            <v>0</v>
          </cell>
          <cell r="D4267">
            <v>0</v>
          </cell>
          <cell r="E4267">
            <v>0</v>
          </cell>
          <cell r="F4267">
            <v>0</v>
          </cell>
          <cell r="G4267">
            <v>0</v>
          </cell>
          <cell r="H4267">
            <v>0</v>
          </cell>
          <cell r="I4267">
            <v>0</v>
          </cell>
          <cell r="J4267">
            <v>0</v>
          </cell>
        </row>
        <row r="4268">
          <cell r="A4268">
            <v>1815770540</v>
          </cell>
          <cell r="B4268" t="str">
            <v>הוצאות טלפון</v>
          </cell>
          <cell r="C4268">
            <v>0</v>
          </cell>
          <cell r="D4268">
            <v>0</v>
          </cell>
          <cell r="E4268">
            <v>0</v>
          </cell>
          <cell r="F4268">
            <v>0</v>
          </cell>
          <cell r="G4268">
            <v>0</v>
          </cell>
          <cell r="H4268">
            <v>0</v>
          </cell>
          <cell r="I4268">
            <v>0</v>
          </cell>
          <cell r="J4268">
            <v>0</v>
          </cell>
        </row>
        <row r="4269">
          <cell r="A4269">
            <v>1815770544</v>
          </cell>
          <cell r="B4269" t="str">
            <v>הוצאות דאר</v>
          </cell>
          <cell r="C4269">
            <v>0</v>
          </cell>
          <cell r="D4269">
            <v>0</v>
          </cell>
          <cell r="E4269">
            <v>0</v>
          </cell>
          <cell r="F4269">
            <v>0</v>
          </cell>
          <cell r="G4269">
            <v>0</v>
          </cell>
          <cell r="H4269">
            <v>0</v>
          </cell>
          <cell r="I4269">
            <v>0</v>
          </cell>
          <cell r="J4269">
            <v>0</v>
          </cell>
        </row>
        <row r="4270">
          <cell r="A4270">
            <v>1815770562</v>
          </cell>
          <cell r="B4270" t="str">
            <v>הדפסות</v>
          </cell>
          <cell r="C4270">
            <v>0</v>
          </cell>
          <cell r="D4270">
            <v>0</v>
          </cell>
          <cell r="E4270">
            <v>0</v>
          </cell>
          <cell r="F4270">
            <v>0</v>
          </cell>
          <cell r="G4270">
            <v>0</v>
          </cell>
          <cell r="H4270">
            <v>0</v>
          </cell>
          <cell r="I4270">
            <v>0</v>
          </cell>
          <cell r="J4270">
            <v>0</v>
          </cell>
        </row>
        <row r="4271">
          <cell r="A4271">
            <v>1815770583</v>
          </cell>
          <cell r="B4271" t="str">
            <v>שרות רפואי</v>
          </cell>
          <cell r="C4271">
            <v>0</v>
          </cell>
          <cell r="D4271">
            <v>0</v>
          </cell>
          <cell r="E4271">
            <v>0</v>
          </cell>
          <cell r="F4271">
            <v>0</v>
          </cell>
          <cell r="G4271">
            <v>0</v>
          </cell>
          <cell r="H4271">
            <v>0</v>
          </cell>
          <cell r="I4271">
            <v>0</v>
          </cell>
          <cell r="J4271">
            <v>0</v>
          </cell>
        </row>
        <row r="4272">
          <cell r="A4272">
            <v>1815770585</v>
          </cell>
          <cell r="B4272" t="str">
            <v>שרות אחות</v>
          </cell>
          <cell r="C4272">
            <v>0</v>
          </cell>
          <cell r="D4272">
            <v>0</v>
          </cell>
          <cell r="E4272">
            <v>0</v>
          </cell>
          <cell r="F4272">
            <v>0</v>
          </cell>
          <cell r="G4272">
            <v>0</v>
          </cell>
          <cell r="H4272">
            <v>0</v>
          </cell>
          <cell r="I4272">
            <v>0</v>
          </cell>
          <cell r="J4272">
            <v>0</v>
          </cell>
        </row>
        <row r="4273">
          <cell r="A4273">
            <v>1815770721</v>
          </cell>
          <cell r="B4273" t="str">
            <v>חמרים-תחזוקת מבנים</v>
          </cell>
          <cell r="C4273">
            <v>0</v>
          </cell>
          <cell r="D4273">
            <v>0</v>
          </cell>
          <cell r="E4273">
            <v>0</v>
          </cell>
          <cell r="F4273">
            <v>0</v>
          </cell>
          <cell r="G4273">
            <v>0</v>
          </cell>
          <cell r="H4273">
            <v>0</v>
          </cell>
          <cell r="I4273">
            <v>0</v>
          </cell>
          <cell r="J4273">
            <v>0</v>
          </cell>
        </row>
        <row r="4274">
          <cell r="A4274">
            <v>1815770722</v>
          </cell>
          <cell r="B4274" t="str">
            <v>חמרים-תחזוקה עצמית</v>
          </cell>
          <cell r="C4274">
            <v>0</v>
          </cell>
          <cell r="D4274">
            <v>0</v>
          </cell>
          <cell r="E4274">
            <v>0</v>
          </cell>
          <cell r="F4274">
            <v>0</v>
          </cell>
          <cell r="G4274">
            <v>0</v>
          </cell>
          <cell r="H4274">
            <v>0</v>
          </cell>
          <cell r="I4274">
            <v>0</v>
          </cell>
          <cell r="J4274">
            <v>0</v>
          </cell>
        </row>
        <row r="4275">
          <cell r="A4275">
            <v>1815770723</v>
          </cell>
          <cell r="B4275" t="str">
            <v>חומרי לימוד</v>
          </cell>
          <cell r="C4275">
            <v>0</v>
          </cell>
          <cell r="D4275">
            <v>0</v>
          </cell>
          <cell r="E4275">
            <v>0</v>
          </cell>
          <cell r="F4275">
            <v>0</v>
          </cell>
          <cell r="G4275">
            <v>0</v>
          </cell>
          <cell r="H4275">
            <v>0</v>
          </cell>
          <cell r="I4275">
            <v>0</v>
          </cell>
          <cell r="J4275">
            <v>0</v>
          </cell>
        </row>
        <row r="4276">
          <cell r="A4276">
            <v>1815770724</v>
          </cell>
          <cell r="B4276" t="str">
            <v>ציוד למגמות</v>
          </cell>
          <cell r="C4276">
            <v>0</v>
          </cell>
          <cell r="D4276">
            <v>0</v>
          </cell>
          <cell r="E4276">
            <v>0</v>
          </cell>
          <cell r="F4276">
            <v>0</v>
          </cell>
          <cell r="G4276">
            <v>0</v>
          </cell>
          <cell r="H4276">
            <v>0</v>
          </cell>
          <cell r="I4276">
            <v>0</v>
          </cell>
          <cell r="J4276">
            <v>0</v>
          </cell>
        </row>
        <row r="4277">
          <cell r="A4277">
            <v>1815770742</v>
          </cell>
          <cell r="B4277" t="str">
            <v>כלים וציוד</v>
          </cell>
          <cell r="C4277">
            <v>80000</v>
          </cell>
          <cell r="D4277">
            <v>90257</v>
          </cell>
          <cell r="E4277">
            <v>0</v>
          </cell>
          <cell r="F4277">
            <v>90257</v>
          </cell>
          <cell r="G4277">
            <v>-10257</v>
          </cell>
          <cell r="H4277">
            <v>112.82</v>
          </cell>
          <cell r="I4277">
            <v>80000</v>
          </cell>
          <cell r="J4277">
            <v>90257</v>
          </cell>
        </row>
        <row r="4278">
          <cell r="A4278">
            <v>1815770743</v>
          </cell>
          <cell r="B4278" t="str">
            <v>תחז' ציוד אלקטרוני</v>
          </cell>
          <cell r="C4278">
            <v>0</v>
          </cell>
          <cell r="D4278">
            <v>0</v>
          </cell>
          <cell r="E4278">
            <v>0</v>
          </cell>
          <cell r="F4278">
            <v>0</v>
          </cell>
          <cell r="G4278">
            <v>0</v>
          </cell>
          <cell r="H4278">
            <v>0</v>
          </cell>
          <cell r="I4278">
            <v>0</v>
          </cell>
          <cell r="J4278">
            <v>0</v>
          </cell>
        </row>
        <row r="4279">
          <cell r="A4279">
            <v>1815770744</v>
          </cell>
          <cell r="B4279" t="str">
            <v>ציוד מגמה טכנולוגי</v>
          </cell>
          <cell r="C4279">
            <v>0</v>
          </cell>
          <cell r="D4279">
            <v>0</v>
          </cell>
          <cell r="E4279">
            <v>0</v>
          </cell>
          <cell r="F4279">
            <v>0</v>
          </cell>
          <cell r="G4279">
            <v>0</v>
          </cell>
          <cell r="H4279">
            <v>0</v>
          </cell>
          <cell r="I4279">
            <v>0</v>
          </cell>
          <cell r="J4279">
            <v>0</v>
          </cell>
        </row>
        <row r="4280">
          <cell r="A4280">
            <v>1815770745</v>
          </cell>
          <cell r="B4280" t="str">
            <v>דמי פריצה - תכולה</v>
          </cell>
          <cell r="C4280">
            <v>0</v>
          </cell>
          <cell r="D4280">
            <v>0</v>
          </cell>
          <cell r="E4280">
            <v>0</v>
          </cell>
          <cell r="F4280">
            <v>0</v>
          </cell>
          <cell r="G4280">
            <v>0</v>
          </cell>
          <cell r="H4280">
            <v>0</v>
          </cell>
          <cell r="I4280">
            <v>0</v>
          </cell>
          <cell r="J4280">
            <v>0</v>
          </cell>
        </row>
        <row r="4281">
          <cell r="A4281">
            <v>1815770746</v>
          </cell>
          <cell r="B4281" t="str">
            <v>דמי פריצה - מבנה</v>
          </cell>
          <cell r="C4281">
            <v>0</v>
          </cell>
          <cell r="D4281">
            <v>0</v>
          </cell>
          <cell r="E4281">
            <v>0</v>
          </cell>
          <cell r="F4281">
            <v>0</v>
          </cell>
          <cell r="G4281">
            <v>0</v>
          </cell>
          <cell r="H4281">
            <v>0</v>
          </cell>
          <cell r="I4281">
            <v>0</v>
          </cell>
          <cell r="J4281">
            <v>0</v>
          </cell>
        </row>
        <row r="4282">
          <cell r="A4282">
            <v>1815770750</v>
          </cell>
          <cell r="B4282" t="str">
            <v>אחזקת מוסדות</v>
          </cell>
          <cell r="C4282">
            <v>450100</v>
          </cell>
          <cell r="D4282">
            <v>552061.9</v>
          </cell>
          <cell r="E4282">
            <v>0</v>
          </cell>
          <cell r="F4282">
            <v>552061.9</v>
          </cell>
          <cell r="G4282">
            <v>-101961.9</v>
          </cell>
          <cell r="H4282">
            <v>122.65</v>
          </cell>
          <cell r="I4282">
            <v>450100</v>
          </cell>
          <cell r="J4282">
            <v>552061.9</v>
          </cell>
        </row>
        <row r="4283">
          <cell r="A4283">
            <v>1815770751</v>
          </cell>
          <cell r="B4283" t="str">
            <v>עבודות קבלניות</v>
          </cell>
          <cell r="C4283">
            <v>0</v>
          </cell>
          <cell r="D4283">
            <v>0</v>
          </cell>
          <cell r="E4283">
            <v>0</v>
          </cell>
          <cell r="F4283">
            <v>0</v>
          </cell>
          <cell r="G4283">
            <v>0</v>
          </cell>
          <cell r="H4283">
            <v>0</v>
          </cell>
          <cell r="I4283">
            <v>0</v>
          </cell>
          <cell r="J4283">
            <v>0</v>
          </cell>
        </row>
        <row r="4284">
          <cell r="A4284">
            <v>1815770752</v>
          </cell>
          <cell r="B4284" t="str">
            <v>נקיון בקבלנות</v>
          </cell>
          <cell r="C4284">
            <v>664400</v>
          </cell>
          <cell r="D4284">
            <v>622562.84</v>
          </cell>
          <cell r="E4284">
            <v>0</v>
          </cell>
          <cell r="F4284">
            <v>622562.84</v>
          </cell>
          <cell r="G4284">
            <v>41837.160000000003</v>
          </cell>
          <cell r="H4284">
            <v>93.7</v>
          </cell>
          <cell r="I4284">
            <v>664400</v>
          </cell>
          <cell r="J4284">
            <v>622562.84</v>
          </cell>
        </row>
        <row r="4285">
          <cell r="A4285">
            <v>1815770753</v>
          </cell>
          <cell r="B4285" t="str">
            <v>עובדים חיצוניים</v>
          </cell>
          <cell r="C4285">
            <v>0</v>
          </cell>
          <cell r="D4285">
            <v>0</v>
          </cell>
          <cell r="E4285">
            <v>0</v>
          </cell>
          <cell r="F4285">
            <v>0</v>
          </cell>
          <cell r="G4285">
            <v>0</v>
          </cell>
          <cell r="H4285">
            <v>0</v>
          </cell>
          <cell r="I4285">
            <v>0</v>
          </cell>
          <cell r="J4285">
            <v>0</v>
          </cell>
        </row>
        <row r="4286">
          <cell r="A4286">
            <v>1815770755</v>
          </cell>
          <cell r="B4286" t="str">
            <v>אחות-חברת כ"א</v>
          </cell>
          <cell r="C4286">
            <v>0</v>
          </cell>
          <cell r="D4286">
            <v>0</v>
          </cell>
          <cell r="E4286">
            <v>0</v>
          </cell>
          <cell r="F4286">
            <v>0</v>
          </cell>
          <cell r="G4286">
            <v>0</v>
          </cell>
          <cell r="H4286">
            <v>0</v>
          </cell>
          <cell r="I4286">
            <v>0</v>
          </cell>
          <cell r="J4286">
            <v>0</v>
          </cell>
        </row>
        <row r="4287">
          <cell r="A4287">
            <v>1815770757</v>
          </cell>
          <cell r="B4287" t="str">
            <v>פעילות מנ"ע</v>
          </cell>
          <cell r="C4287">
            <v>0</v>
          </cell>
          <cell r="D4287">
            <v>0</v>
          </cell>
          <cell r="E4287">
            <v>0</v>
          </cell>
          <cell r="F4287">
            <v>0</v>
          </cell>
          <cell r="G4287">
            <v>0</v>
          </cell>
          <cell r="H4287">
            <v>0</v>
          </cell>
          <cell r="I4287">
            <v>0</v>
          </cell>
          <cell r="J4287">
            <v>0</v>
          </cell>
        </row>
        <row r="4288">
          <cell r="A4288">
            <v>1815770759</v>
          </cell>
          <cell r="B4288" t="str">
            <v>שרותי סייעות</v>
          </cell>
          <cell r="C4288">
            <v>340400</v>
          </cell>
          <cell r="D4288">
            <v>493636.57</v>
          </cell>
          <cell r="E4288">
            <v>0</v>
          </cell>
          <cell r="F4288">
            <v>493636.57</v>
          </cell>
          <cell r="G4288">
            <v>-153236.57</v>
          </cell>
          <cell r="H4288">
            <v>145.01</v>
          </cell>
          <cell r="I4288">
            <v>340400</v>
          </cell>
          <cell r="J4288">
            <v>493636.57</v>
          </cell>
        </row>
        <row r="4289">
          <cell r="A4289">
            <v>1815770761</v>
          </cell>
          <cell r="B4289" t="str">
            <v>השאלת מורים חט"ב</v>
          </cell>
          <cell r="C4289">
            <v>0</v>
          </cell>
          <cell r="D4289">
            <v>0</v>
          </cell>
          <cell r="E4289">
            <v>0</v>
          </cell>
          <cell r="F4289">
            <v>0</v>
          </cell>
          <cell r="G4289">
            <v>0</v>
          </cell>
          <cell r="H4289">
            <v>0</v>
          </cell>
          <cell r="I4289">
            <v>0</v>
          </cell>
          <cell r="J4289">
            <v>0</v>
          </cell>
        </row>
        <row r="4290">
          <cell r="A4290">
            <v>1815770762</v>
          </cell>
          <cell r="B4290" t="str">
            <v>שאילת מורים</v>
          </cell>
          <cell r="C4290">
            <v>689940</v>
          </cell>
          <cell r="D4290">
            <v>591257.22</v>
          </cell>
          <cell r="E4290">
            <v>0</v>
          </cell>
          <cell r="F4290">
            <v>591257.22</v>
          </cell>
          <cell r="G4290">
            <v>98682.78</v>
          </cell>
          <cell r="H4290">
            <v>85.69</v>
          </cell>
          <cell r="I4290">
            <v>766600</v>
          </cell>
          <cell r="J4290">
            <v>591257.22</v>
          </cell>
        </row>
        <row r="4291">
          <cell r="A4291">
            <v>1815770763</v>
          </cell>
          <cell r="B4291" t="str">
            <v>עובדי חברת מוסדות</v>
          </cell>
          <cell r="C4291">
            <v>0</v>
          </cell>
          <cell r="D4291">
            <v>0</v>
          </cell>
          <cell r="E4291">
            <v>0</v>
          </cell>
          <cell r="F4291">
            <v>0</v>
          </cell>
          <cell r="G4291">
            <v>0</v>
          </cell>
          <cell r="H4291">
            <v>0</v>
          </cell>
          <cell r="I4291">
            <v>0</v>
          </cell>
          <cell r="J4291">
            <v>0</v>
          </cell>
        </row>
        <row r="4292">
          <cell r="A4292">
            <v>1815770764</v>
          </cell>
          <cell r="B4292" t="str">
            <v>מוסדות מנ"ע</v>
          </cell>
          <cell r="C4292">
            <v>0</v>
          </cell>
          <cell r="D4292">
            <v>0</v>
          </cell>
          <cell r="E4292">
            <v>0</v>
          </cell>
          <cell r="F4292">
            <v>0</v>
          </cell>
          <cell r="G4292">
            <v>0</v>
          </cell>
          <cell r="H4292">
            <v>0</v>
          </cell>
          <cell r="I4292">
            <v>0</v>
          </cell>
          <cell r="J4292">
            <v>0</v>
          </cell>
        </row>
        <row r="4293">
          <cell r="A4293">
            <v>1815770765</v>
          </cell>
          <cell r="B4293" t="str">
            <v>רכז חברתי - חט"ב</v>
          </cell>
          <cell r="C4293">
            <v>0</v>
          </cell>
          <cell r="D4293">
            <v>0</v>
          </cell>
          <cell r="E4293">
            <v>0</v>
          </cell>
          <cell r="F4293">
            <v>0</v>
          </cell>
          <cell r="G4293">
            <v>0</v>
          </cell>
          <cell r="H4293">
            <v>0</v>
          </cell>
          <cell r="I4293">
            <v>0</v>
          </cell>
          <cell r="J4293">
            <v>0</v>
          </cell>
        </row>
        <row r="4294">
          <cell r="A4294">
            <v>1815770780</v>
          </cell>
          <cell r="B4294" t="str">
            <v>חינוך חברתי</v>
          </cell>
          <cell r="C4294">
            <v>16700</v>
          </cell>
          <cell r="D4294">
            <v>17918</v>
          </cell>
          <cell r="E4294">
            <v>0</v>
          </cell>
          <cell r="F4294">
            <v>17918</v>
          </cell>
          <cell r="G4294">
            <v>-1218</v>
          </cell>
          <cell r="H4294">
            <v>107.29</v>
          </cell>
          <cell r="I4294">
            <v>16700</v>
          </cell>
          <cell r="J4294">
            <v>17918</v>
          </cell>
        </row>
        <row r="4295">
          <cell r="A4295">
            <v>1815770781</v>
          </cell>
          <cell r="B4295" t="str">
            <v>הפעלת אשכולות פיס</v>
          </cell>
          <cell r="C4295">
            <v>150000</v>
          </cell>
          <cell r="D4295">
            <v>150000</v>
          </cell>
          <cell r="E4295">
            <v>0</v>
          </cell>
          <cell r="F4295">
            <v>150000</v>
          </cell>
          <cell r="G4295">
            <v>0</v>
          </cell>
          <cell r="H4295">
            <v>100</v>
          </cell>
          <cell r="I4295">
            <v>150000</v>
          </cell>
          <cell r="J4295">
            <v>150000</v>
          </cell>
        </row>
        <row r="4296">
          <cell r="A4296">
            <v>1815770782</v>
          </cell>
          <cell r="B4296" t="str">
            <v>אחזקת אשכול פיס</v>
          </cell>
          <cell r="C4296">
            <v>36000</v>
          </cell>
          <cell r="D4296">
            <v>6845</v>
          </cell>
          <cell r="E4296">
            <v>0</v>
          </cell>
          <cell r="F4296">
            <v>6845</v>
          </cell>
          <cell r="G4296">
            <v>29155</v>
          </cell>
          <cell r="H4296">
            <v>19.010000000000002</v>
          </cell>
          <cell r="I4296">
            <v>40000</v>
          </cell>
          <cell r="J4296">
            <v>6845</v>
          </cell>
        </row>
        <row r="4297">
          <cell r="A4297">
            <v>1815770783</v>
          </cell>
          <cell r="B4297" t="str">
            <v>תגבור יהדות(משה"ח)</v>
          </cell>
          <cell r="C4297">
            <v>0</v>
          </cell>
          <cell r="D4297">
            <v>0</v>
          </cell>
          <cell r="E4297">
            <v>0</v>
          </cell>
          <cell r="F4297">
            <v>0</v>
          </cell>
          <cell r="G4297">
            <v>0</v>
          </cell>
          <cell r="H4297">
            <v>0</v>
          </cell>
          <cell r="I4297">
            <v>0</v>
          </cell>
          <cell r="J4297">
            <v>0</v>
          </cell>
        </row>
        <row r="4298">
          <cell r="A4298">
            <v>1815770794</v>
          </cell>
          <cell r="B4298" t="str">
            <v>השתתפות בעזר 094</v>
          </cell>
          <cell r="C4298">
            <v>13500</v>
          </cell>
          <cell r="D4298">
            <v>16675</v>
          </cell>
          <cell r="E4298">
            <v>0</v>
          </cell>
          <cell r="F4298">
            <v>16675</v>
          </cell>
          <cell r="G4298">
            <v>-3175</v>
          </cell>
          <cell r="H4298">
            <v>123.51</v>
          </cell>
          <cell r="I4298">
            <v>15000</v>
          </cell>
          <cell r="J4298">
            <v>16675</v>
          </cell>
        </row>
        <row r="4299">
          <cell r="A4299">
            <v>1815770810</v>
          </cell>
          <cell r="B4299" t="str">
            <v>הקצבה לניהול עצמי</v>
          </cell>
          <cell r="C4299">
            <v>133700</v>
          </cell>
          <cell r="D4299">
            <v>131773</v>
          </cell>
          <cell r="E4299">
            <v>0</v>
          </cell>
          <cell r="F4299">
            <v>131773</v>
          </cell>
          <cell r="G4299">
            <v>1927</v>
          </cell>
          <cell r="H4299">
            <v>98.55</v>
          </cell>
          <cell r="I4299">
            <v>133700</v>
          </cell>
          <cell r="J4299">
            <v>131773</v>
          </cell>
        </row>
        <row r="4300">
          <cell r="A4300">
            <v>1815770812</v>
          </cell>
          <cell r="B4300" t="str">
            <v>מסיבות כיתתיות</v>
          </cell>
          <cell r="C4300">
            <v>0</v>
          </cell>
          <cell r="D4300">
            <v>29540</v>
          </cell>
          <cell r="E4300">
            <v>0</v>
          </cell>
          <cell r="F4300">
            <v>29540</v>
          </cell>
          <cell r="G4300">
            <v>-29540</v>
          </cell>
          <cell r="H4300">
            <v>0</v>
          </cell>
          <cell r="I4300">
            <v>0</v>
          </cell>
          <cell r="J4300">
            <v>29540</v>
          </cell>
        </row>
        <row r="4301">
          <cell r="A4301">
            <v>1815770816</v>
          </cell>
          <cell r="B4301" t="str">
            <v>חט"ב-הכלה והשתלבות</v>
          </cell>
          <cell r="C4301">
            <v>33030</v>
          </cell>
          <cell r="D4301">
            <v>-9375</v>
          </cell>
          <cell r="E4301">
            <v>0</v>
          </cell>
          <cell r="F4301">
            <v>-9375</v>
          </cell>
          <cell r="G4301">
            <v>42405</v>
          </cell>
          <cell r="H4301">
            <v>-28.38</v>
          </cell>
          <cell r="I4301">
            <v>36700</v>
          </cell>
          <cell r="J4301">
            <v>-9375</v>
          </cell>
        </row>
        <row r="4302">
          <cell r="A4302">
            <v>1815770838</v>
          </cell>
          <cell r="B4302" t="str">
            <v>העברה כנגד הכנסות מש' החינוך</v>
          </cell>
          <cell r="C4302">
            <v>0</v>
          </cell>
          <cell r="D4302">
            <v>0</v>
          </cell>
          <cell r="E4302">
            <v>0</v>
          </cell>
          <cell r="F4302">
            <v>0</v>
          </cell>
          <cell r="G4302">
            <v>0</v>
          </cell>
          <cell r="H4302">
            <v>0</v>
          </cell>
          <cell r="I4302">
            <v>0</v>
          </cell>
          <cell r="J4302">
            <v>0</v>
          </cell>
        </row>
        <row r="4303">
          <cell r="A4303">
            <v>1815770927</v>
          </cell>
          <cell r="B4303" t="str">
            <v>מנ"ע-קב' טיפוליות</v>
          </cell>
          <cell r="C4303">
            <v>0</v>
          </cell>
          <cell r="D4303">
            <v>0</v>
          </cell>
          <cell r="E4303">
            <v>0</v>
          </cell>
          <cell r="F4303">
            <v>0</v>
          </cell>
          <cell r="G4303">
            <v>0</v>
          </cell>
          <cell r="H4303">
            <v>0</v>
          </cell>
          <cell r="I4303">
            <v>0</v>
          </cell>
          <cell r="J4303">
            <v>0</v>
          </cell>
        </row>
        <row r="4304">
          <cell r="A4304">
            <v>1815770953</v>
          </cell>
          <cell r="B4304" t="str">
            <v>מערכת גפ"ן</v>
          </cell>
          <cell r="C4304">
            <v>518400</v>
          </cell>
          <cell r="D4304">
            <v>379234.54</v>
          </cell>
          <cell r="E4304">
            <v>0</v>
          </cell>
          <cell r="F4304">
            <v>379234.54</v>
          </cell>
          <cell r="G4304">
            <v>139165.46</v>
          </cell>
          <cell r="H4304">
            <v>73.150000000000006</v>
          </cell>
          <cell r="I4304">
            <v>518400</v>
          </cell>
          <cell r="J4304">
            <v>379234.54</v>
          </cell>
        </row>
        <row r="4305">
          <cell r="A4305">
            <v>1815770989</v>
          </cell>
          <cell r="B4305" t="str">
            <v>תקורה</v>
          </cell>
          <cell r="C4305">
            <v>1100070</v>
          </cell>
          <cell r="D4305">
            <v>1231281.3500000001</v>
          </cell>
          <cell r="E4305">
            <v>0</v>
          </cell>
          <cell r="F4305">
            <v>1231281.3500000001</v>
          </cell>
          <cell r="G4305">
            <v>-131211.35</v>
          </cell>
          <cell r="H4305">
            <v>111.92</v>
          </cell>
          <cell r="I4305">
            <v>1222300</v>
          </cell>
          <cell r="J4305">
            <v>1231281.3500000001</v>
          </cell>
        </row>
        <row r="4306">
          <cell r="A4306">
            <v>1815780110</v>
          </cell>
          <cell r="B4306" t="str">
            <v>השכר הקובע-תקציבית</v>
          </cell>
          <cell r="C4306">
            <v>0</v>
          </cell>
          <cell r="D4306">
            <v>0</v>
          </cell>
          <cell r="E4306">
            <v>0</v>
          </cell>
          <cell r="F4306">
            <v>0</v>
          </cell>
          <cell r="G4306">
            <v>0</v>
          </cell>
          <cell r="H4306">
            <v>0</v>
          </cell>
          <cell r="I4306">
            <v>0</v>
          </cell>
          <cell r="J4306">
            <v>0</v>
          </cell>
        </row>
        <row r="4307">
          <cell r="A4307">
            <v>1815780118</v>
          </cell>
          <cell r="B4307" t="str">
            <v>שכר עובדי הוראה</v>
          </cell>
          <cell r="C4307">
            <v>0</v>
          </cell>
          <cell r="D4307">
            <v>0</v>
          </cell>
          <cell r="E4307">
            <v>0</v>
          </cell>
          <cell r="F4307">
            <v>0</v>
          </cell>
          <cell r="G4307">
            <v>0</v>
          </cell>
          <cell r="H4307">
            <v>0</v>
          </cell>
          <cell r="I4307">
            <v>0</v>
          </cell>
          <cell r="J4307">
            <v>0</v>
          </cell>
        </row>
        <row r="4308">
          <cell r="A4308">
            <v>1815780119</v>
          </cell>
          <cell r="B4308" t="str">
            <v>הכר  הקובע-צוברת</v>
          </cell>
          <cell r="C4308">
            <v>0</v>
          </cell>
          <cell r="D4308">
            <v>0</v>
          </cell>
          <cell r="E4308">
            <v>0</v>
          </cell>
          <cell r="F4308">
            <v>0</v>
          </cell>
          <cell r="G4308">
            <v>0</v>
          </cell>
          <cell r="H4308">
            <v>0</v>
          </cell>
          <cell r="I4308">
            <v>0</v>
          </cell>
          <cell r="J4308">
            <v>0</v>
          </cell>
        </row>
        <row r="4309">
          <cell r="A4309">
            <v>1815780122</v>
          </cell>
          <cell r="B4309" t="str">
            <v>ביגוד</v>
          </cell>
          <cell r="C4309">
            <v>0</v>
          </cell>
          <cell r="D4309">
            <v>0</v>
          </cell>
          <cell r="E4309">
            <v>0</v>
          </cell>
          <cell r="F4309">
            <v>0</v>
          </cell>
          <cell r="G4309">
            <v>0</v>
          </cell>
          <cell r="H4309">
            <v>0</v>
          </cell>
          <cell r="I4309">
            <v>0</v>
          </cell>
          <cell r="J4309">
            <v>0</v>
          </cell>
        </row>
        <row r="4310">
          <cell r="A4310">
            <v>1815780126</v>
          </cell>
          <cell r="B4310" t="str">
            <v>דמי הבראה</v>
          </cell>
          <cell r="C4310">
            <v>0</v>
          </cell>
          <cell r="D4310">
            <v>0</v>
          </cell>
          <cell r="E4310">
            <v>0</v>
          </cell>
          <cell r="F4310">
            <v>0</v>
          </cell>
          <cell r="G4310">
            <v>0</v>
          </cell>
          <cell r="H4310">
            <v>0</v>
          </cell>
          <cell r="I4310">
            <v>0</v>
          </cell>
          <cell r="J4310">
            <v>0</v>
          </cell>
        </row>
        <row r="4311">
          <cell r="A4311">
            <v>1815780130</v>
          </cell>
          <cell r="B4311" t="str">
            <v>שעות נוספות</v>
          </cell>
          <cell r="C4311">
            <v>0</v>
          </cell>
          <cell r="D4311">
            <v>0</v>
          </cell>
          <cell r="E4311">
            <v>0</v>
          </cell>
          <cell r="F4311">
            <v>0</v>
          </cell>
          <cell r="G4311">
            <v>0</v>
          </cell>
          <cell r="H4311">
            <v>0</v>
          </cell>
          <cell r="I4311">
            <v>0</v>
          </cell>
          <cell r="J4311">
            <v>0</v>
          </cell>
        </row>
        <row r="4312">
          <cell r="A4312">
            <v>1815780140</v>
          </cell>
          <cell r="B4312" t="str">
            <v>השתתפות באחזקת רכב</v>
          </cell>
          <cell r="C4312">
            <v>0</v>
          </cell>
          <cell r="D4312">
            <v>0</v>
          </cell>
          <cell r="E4312">
            <v>0</v>
          </cell>
          <cell r="F4312">
            <v>0</v>
          </cell>
          <cell r="G4312">
            <v>0</v>
          </cell>
          <cell r="H4312">
            <v>0</v>
          </cell>
          <cell r="I4312">
            <v>0</v>
          </cell>
          <cell r="J4312">
            <v>0</v>
          </cell>
        </row>
        <row r="4313">
          <cell r="A4313">
            <v>1815780212</v>
          </cell>
          <cell r="B4313" t="str">
            <v>שעורי עזר לעולים</v>
          </cell>
          <cell r="C4313">
            <v>0</v>
          </cell>
          <cell r="D4313">
            <v>0</v>
          </cell>
          <cell r="E4313">
            <v>0</v>
          </cell>
          <cell r="F4313">
            <v>0</v>
          </cell>
          <cell r="G4313">
            <v>0</v>
          </cell>
          <cell r="H4313">
            <v>0</v>
          </cell>
          <cell r="I4313">
            <v>0</v>
          </cell>
          <cell r="J4313">
            <v>0</v>
          </cell>
        </row>
        <row r="4314">
          <cell r="A4314">
            <v>1815780213</v>
          </cell>
          <cell r="B4314" t="str">
            <v>שעורי עזר לנכים</v>
          </cell>
          <cell r="C4314">
            <v>0</v>
          </cell>
          <cell r="D4314">
            <v>0</v>
          </cell>
          <cell r="E4314">
            <v>0</v>
          </cell>
          <cell r="F4314">
            <v>0</v>
          </cell>
          <cell r="G4314">
            <v>0</v>
          </cell>
          <cell r="H4314">
            <v>0</v>
          </cell>
          <cell r="I4314">
            <v>0</v>
          </cell>
          <cell r="J4314">
            <v>0</v>
          </cell>
        </row>
        <row r="4315">
          <cell r="A4315">
            <v>1815780215</v>
          </cell>
          <cell r="B4315" t="str">
            <v>קייטנת קיץ בחטיבות ותיכוניים</v>
          </cell>
          <cell r="C4315">
            <v>0</v>
          </cell>
          <cell r="D4315">
            <v>0</v>
          </cell>
          <cell r="E4315">
            <v>0</v>
          </cell>
          <cell r="F4315">
            <v>0</v>
          </cell>
          <cell r="G4315">
            <v>0</v>
          </cell>
          <cell r="H4315">
            <v>0</v>
          </cell>
          <cell r="I4315">
            <v>0</v>
          </cell>
          <cell r="J4315">
            <v>0</v>
          </cell>
        </row>
        <row r="4316">
          <cell r="A4316">
            <v>1815780217</v>
          </cell>
          <cell r="B4316" t="str">
            <v>תגבור יהדות</v>
          </cell>
          <cell r="C4316">
            <v>0</v>
          </cell>
          <cell r="D4316">
            <v>0</v>
          </cell>
          <cell r="E4316">
            <v>0</v>
          </cell>
          <cell r="F4316">
            <v>0</v>
          </cell>
          <cell r="G4316">
            <v>0</v>
          </cell>
          <cell r="H4316">
            <v>0</v>
          </cell>
          <cell r="I4316">
            <v>0</v>
          </cell>
          <cell r="J4316">
            <v>0</v>
          </cell>
        </row>
        <row r="4317">
          <cell r="A4317">
            <v>1815780250</v>
          </cell>
          <cell r="B4317" t="str">
            <v>שעות השאלה</v>
          </cell>
          <cell r="C4317">
            <v>0</v>
          </cell>
          <cell r="D4317">
            <v>0</v>
          </cell>
          <cell r="E4317">
            <v>0</v>
          </cell>
          <cell r="F4317">
            <v>0</v>
          </cell>
          <cell r="G4317">
            <v>0</v>
          </cell>
          <cell r="H4317">
            <v>0</v>
          </cell>
          <cell r="I4317">
            <v>0</v>
          </cell>
          <cell r="J4317">
            <v>0</v>
          </cell>
        </row>
        <row r="4318">
          <cell r="A4318">
            <v>1815780261</v>
          </cell>
          <cell r="B4318" t="str">
            <v>שעות השאלה_למשה"ח</v>
          </cell>
          <cell r="C4318">
            <v>0</v>
          </cell>
          <cell r="D4318">
            <v>0</v>
          </cell>
          <cell r="E4318">
            <v>0</v>
          </cell>
          <cell r="F4318">
            <v>0</v>
          </cell>
          <cell r="G4318">
            <v>0</v>
          </cell>
          <cell r="H4318">
            <v>0</v>
          </cell>
          <cell r="I4318">
            <v>0</v>
          </cell>
          <cell r="J4318">
            <v>0</v>
          </cell>
        </row>
        <row r="4319">
          <cell r="A4319">
            <v>1815780262</v>
          </cell>
          <cell r="B4319" t="str">
            <v>שעות שאילה - משה"ח</v>
          </cell>
          <cell r="C4319">
            <v>0</v>
          </cell>
          <cell r="D4319">
            <v>0</v>
          </cell>
          <cell r="E4319">
            <v>0</v>
          </cell>
          <cell r="F4319">
            <v>0</v>
          </cell>
          <cell r="G4319">
            <v>0</v>
          </cell>
          <cell r="H4319">
            <v>0</v>
          </cell>
          <cell r="I4319">
            <v>0</v>
          </cell>
          <cell r="J4319">
            <v>0</v>
          </cell>
        </row>
        <row r="4320">
          <cell r="A4320">
            <v>1815780263</v>
          </cell>
          <cell r="B4320" t="str">
            <v>עובדי חברת מוסדות</v>
          </cell>
          <cell r="C4320">
            <v>0</v>
          </cell>
          <cell r="D4320">
            <v>0</v>
          </cell>
          <cell r="E4320">
            <v>0</v>
          </cell>
          <cell r="F4320">
            <v>0</v>
          </cell>
          <cell r="G4320">
            <v>0</v>
          </cell>
          <cell r="H4320">
            <v>0</v>
          </cell>
          <cell r="I4320">
            <v>0</v>
          </cell>
          <cell r="J4320">
            <v>0</v>
          </cell>
        </row>
        <row r="4321">
          <cell r="A4321">
            <v>1815780420</v>
          </cell>
          <cell r="B4321" t="str">
            <v>כיבוי אש</v>
          </cell>
          <cell r="C4321">
            <v>0</v>
          </cell>
          <cell r="D4321">
            <v>0</v>
          </cell>
          <cell r="E4321">
            <v>0</v>
          </cell>
          <cell r="F4321">
            <v>0</v>
          </cell>
          <cell r="G4321">
            <v>0</v>
          </cell>
          <cell r="H4321">
            <v>0</v>
          </cell>
          <cell r="I4321">
            <v>0</v>
          </cell>
          <cell r="J4321">
            <v>0</v>
          </cell>
        </row>
        <row r="4322">
          <cell r="A4322">
            <v>1815780431</v>
          </cell>
          <cell r="B4322" t="str">
            <v>חשמל</v>
          </cell>
          <cell r="C4322">
            <v>0</v>
          </cell>
          <cell r="D4322">
            <v>0</v>
          </cell>
          <cell r="E4322">
            <v>0</v>
          </cell>
          <cell r="F4322">
            <v>0</v>
          </cell>
          <cell r="G4322">
            <v>0</v>
          </cell>
          <cell r="H4322">
            <v>0</v>
          </cell>
          <cell r="I4322">
            <v>0</v>
          </cell>
          <cell r="J4322">
            <v>0</v>
          </cell>
        </row>
        <row r="4323">
          <cell r="A4323">
            <v>1815780432</v>
          </cell>
          <cell r="B4323" t="str">
            <v>מים</v>
          </cell>
          <cell r="C4323">
            <v>0</v>
          </cell>
          <cell r="D4323">
            <v>0</v>
          </cell>
          <cell r="E4323">
            <v>0</v>
          </cell>
          <cell r="F4323">
            <v>0</v>
          </cell>
          <cell r="G4323">
            <v>0</v>
          </cell>
          <cell r="H4323">
            <v>0</v>
          </cell>
          <cell r="I4323">
            <v>0</v>
          </cell>
          <cell r="J4323">
            <v>0</v>
          </cell>
        </row>
        <row r="4324">
          <cell r="A4324">
            <v>1815780437</v>
          </cell>
          <cell r="B4324" t="str">
            <v>אחזקת אזעקה</v>
          </cell>
          <cell r="C4324">
            <v>0</v>
          </cell>
          <cell r="D4324">
            <v>0</v>
          </cell>
          <cell r="E4324">
            <v>0</v>
          </cell>
          <cell r="F4324">
            <v>0</v>
          </cell>
          <cell r="G4324">
            <v>0</v>
          </cell>
          <cell r="H4324">
            <v>0</v>
          </cell>
          <cell r="I4324">
            <v>0</v>
          </cell>
          <cell r="J4324">
            <v>0</v>
          </cell>
        </row>
        <row r="4325">
          <cell r="A4325">
            <v>1815780441</v>
          </cell>
          <cell r="B4325" t="str">
            <v>ביטוח</v>
          </cell>
          <cell r="C4325">
            <v>0</v>
          </cell>
          <cell r="D4325">
            <v>0</v>
          </cell>
          <cell r="E4325">
            <v>0</v>
          </cell>
          <cell r="F4325">
            <v>0</v>
          </cell>
          <cell r="G4325">
            <v>0</v>
          </cell>
          <cell r="H4325">
            <v>0</v>
          </cell>
          <cell r="I4325">
            <v>0</v>
          </cell>
          <cell r="J4325">
            <v>0</v>
          </cell>
        </row>
        <row r="4326">
          <cell r="A4326">
            <v>1815780450</v>
          </cell>
          <cell r="B4326" t="str">
            <v>ריהוט ואחזקתו</v>
          </cell>
          <cell r="C4326">
            <v>0</v>
          </cell>
          <cell r="D4326">
            <v>0</v>
          </cell>
          <cell r="E4326">
            <v>0</v>
          </cell>
          <cell r="F4326">
            <v>0</v>
          </cell>
          <cell r="G4326">
            <v>0</v>
          </cell>
          <cell r="H4326">
            <v>0</v>
          </cell>
          <cell r="I4326">
            <v>0</v>
          </cell>
          <cell r="J4326">
            <v>0</v>
          </cell>
        </row>
        <row r="4327">
          <cell r="A4327">
            <v>1815780471</v>
          </cell>
          <cell r="B4327" t="str">
            <v>מכשירי כתיבה</v>
          </cell>
          <cell r="C4327">
            <v>0</v>
          </cell>
          <cell r="D4327">
            <v>0</v>
          </cell>
          <cell r="E4327">
            <v>0</v>
          </cell>
          <cell r="F4327">
            <v>0</v>
          </cell>
          <cell r="G4327">
            <v>0</v>
          </cell>
          <cell r="H4327">
            <v>0</v>
          </cell>
          <cell r="I4327">
            <v>0</v>
          </cell>
          <cell r="J4327">
            <v>0</v>
          </cell>
        </row>
        <row r="4328">
          <cell r="A4328">
            <v>1815780511</v>
          </cell>
          <cell r="B4328" t="str">
            <v>אירוח וכיבוד</v>
          </cell>
          <cell r="C4328">
            <v>0</v>
          </cell>
          <cell r="D4328">
            <v>0</v>
          </cell>
          <cell r="E4328">
            <v>0</v>
          </cell>
          <cell r="F4328">
            <v>0</v>
          </cell>
          <cell r="G4328">
            <v>0</v>
          </cell>
          <cell r="H4328">
            <v>0</v>
          </cell>
          <cell r="I4328">
            <v>0</v>
          </cell>
          <cell r="J4328">
            <v>0</v>
          </cell>
        </row>
        <row r="4329">
          <cell r="A4329">
            <v>1815780512</v>
          </cell>
          <cell r="B4329" t="str">
            <v>נסיעות ואש"ל</v>
          </cell>
          <cell r="C4329">
            <v>0</v>
          </cell>
          <cell r="D4329">
            <v>0</v>
          </cell>
          <cell r="E4329">
            <v>0</v>
          </cell>
          <cell r="F4329">
            <v>0</v>
          </cell>
          <cell r="G4329">
            <v>0</v>
          </cell>
          <cell r="H4329">
            <v>0</v>
          </cell>
          <cell r="I4329">
            <v>0</v>
          </cell>
          <cell r="J4329">
            <v>0</v>
          </cell>
        </row>
        <row r="4330">
          <cell r="A4330">
            <v>1815780517</v>
          </cell>
          <cell r="B4330" t="str">
            <v>מסיבות מפקדים ושי</v>
          </cell>
          <cell r="C4330">
            <v>0</v>
          </cell>
          <cell r="D4330">
            <v>0</v>
          </cell>
          <cell r="E4330">
            <v>0</v>
          </cell>
          <cell r="F4330">
            <v>0</v>
          </cell>
          <cell r="G4330">
            <v>0</v>
          </cell>
          <cell r="H4330">
            <v>0</v>
          </cell>
          <cell r="I4330">
            <v>0</v>
          </cell>
          <cell r="J4330">
            <v>0</v>
          </cell>
        </row>
        <row r="4331">
          <cell r="A4331">
            <v>1815780522</v>
          </cell>
          <cell r="B4331" t="str">
            <v>ספריות</v>
          </cell>
          <cell r="C4331">
            <v>0</v>
          </cell>
          <cell r="D4331">
            <v>0</v>
          </cell>
          <cell r="E4331">
            <v>0</v>
          </cell>
          <cell r="F4331">
            <v>0</v>
          </cell>
          <cell r="G4331">
            <v>0</v>
          </cell>
          <cell r="H4331">
            <v>0</v>
          </cell>
          <cell r="I4331">
            <v>0</v>
          </cell>
          <cell r="J4331">
            <v>0</v>
          </cell>
        </row>
        <row r="4332">
          <cell r="A4332">
            <v>1815780530</v>
          </cell>
          <cell r="B4332" t="str">
            <v>אופניים לעובדים</v>
          </cell>
          <cell r="C4332">
            <v>0</v>
          </cell>
          <cell r="D4332">
            <v>0</v>
          </cell>
          <cell r="E4332">
            <v>0</v>
          </cell>
          <cell r="F4332">
            <v>0</v>
          </cell>
          <cell r="G4332">
            <v>0</v>
          </cell>
          <cell r="H4332">
            <v>0</v>
          </cell>
          <cell r="I4332">
            <v>0</v>
          </cell>
          <cell r="J4332">
            <v>0</v>
          </cell>
        </row>
        <row r="4333">
          <cell r="A4333">
            <v>1815780540</v>
          </cell>
          <cell r="B4333" t="str">
            <v>הוצאות טלפון</v>
          </cell>
          <cell r="C4333">
            <v>0</v>
          </cell>
          <cell r="D4333">
            <v>0</v>
          </cell>
          <cell r="E4333">
            <v>0</v>
          </cell>
          <cell r="F4333">
            <v>0</v>
          </cell>
          <cell r="G4333">
            <v>0</v>
          </cell>
          <cell r="H4333">
            <v>0</v>
          </cell>
          <cell r="I4333">
            <v>0</v>
          </cell>
          <cell r="J4333">
            <v>0</v>
          </cell>
        </row>
        <row r="4334">
          <cell r="A4334">
            <v>1815780583</v>
          </cell>
          <cell r="B4334" t="str">
            <v>שרות רפואי</v>
          </cell>
          <cell r="C4334">
            <v>0</v>
          </cell>
          <cell r="D4334">
            <v>0</v>
          </cell>
          <cell r="E4334">
            <v>0</v>
          </cell>
          <cell r="F4334">
            <v>0</v>
          </cell>
          <cell r="G4334">
            <v>0</v>
          </cell>
          <cell r="H4334">
            <v>0</v>
          </cell>
          <cell r="I4334">
            <v>0</v>
          </cell>
          <cell r="J4334">
            <v>0</v>
          </cell>
        </row>
        <row r="4335">
          <cell r="A4335">
            <v>1815780585</v>
          </cell>
          <cell r="B4335" t="str">
            <v>שרות אחות</v>
          </cell>
          <cell r="C4335">
            <v>0</v>
          </cell>
          <cell r="D4335">
            <v>0</v>
          </cell>
          <cell r="E4335">
            <v>0</v>
          </cell>
          <cell r="F4335">
            <v>0</v>
          </cell>
          <cell r="G4335">
            <v>0</v>
          </cell>
          <cell r="H4335">
            <v>0</v>
          </cell>
          <cell r="I4335">
            <v>0</v>
          </cell>
          <cell r="J4335">
            <v>0</v>
          </cell>
        </row>
        <row r="4336">
          <cell r="A4336">
            <v>1815780721</v>
          </cell>
          <cell r="B4336" t="str">
            <v>חמרים-תחזוקת מבנים</v>
          </cell>
          <cell r="C4336">
            <v>0</v>
          </cell>
          <cell r="D4336">
            <v>0</v>
          </cell>
          <cell r="E4336">
            <v>0</v>
          </cell>
          <cell r="F4336">
            <v>0</v>
          </cell>
          <cell r="G4336">
            <v>0</v>
          </cell>
          <cell r="H4336">
            <v>0</v>
          </cell>
          <cell r="I4336">
            <v>0</v>
          </cell>
          <cell r="J4336">
            <v>0</v>
          </cell>
        </row>
        <row r="4337">
          <cell r="A4337">
            <v>1815780722</v>
          </cell>
          <cell r="B4337" t="str">
            <v>חמרים-לתחזוקה עצמית</v>
          </cell>
          <cell r="C4337">
            <v>0</v>
          </cell>
          <cell r="D4337">
            <v>0</v>
          </cell>
          <cell r="E4337">
            <v>0</v>
          </cell>
          <cell r="F4337">
            <v>0</v>
          </cell>
          <cell r="G4337">
            <v>0</v>
          </cell>
          <cell r="H4337">
            <v>0</v>
          </cell>
          <cell r="I4337">
            <v>0</v>
          </cell>
          <cell r="J4337">
            <v>0</v>
          </cell>
        </row>
        <row r="4338">
          <cell r="A4338">
            <v>1815780742</v>
          </cell>
          <cell r="B4338" t="str">
            <v>כלים וציוד</v>
          </cell>
          <cell r="C4338">
            <v>0</v>
          </cell>
          <cell r="D4338">
            <v>0</v>
          </cell>
          <cell r="E4338">
            <v>0</v>
          </cell>
          <cell r="F4338">
            <v>0</v>
          </cell>
          <cell r="G4338">
            <v>0</v>
          </cell>
          <cell r="H4338">
            <v>0</v>
          </cell>
          <cell r="I4338">
            <v>0</v>
          </cell>
          <cell r="J4338">
            <v>0</v>
          </cell>
        </row>
        <row r="4339">
          <cell r="A4339">
            <v>1815780751</v>
          </cell>
          <cell r="B4339" t="str">
            <v>עבודות קבלניות</v>
          </cell>
          <cell r="C4339">
            <v>0</v>
          </cell>
          <cell r="D4339">
            <v>0</v>
          </cell>
          <cell r="E4339">
            <v>0</v>
          </cell>
          <cell r="F4339">
            <v>0</v>
          </cell>
          <cell r="G4339">
            <v>0</v>
          </cell>
          <cell r="H4339">
            <v>0</v>
          </cell>
          <cell r="I4339">
            <v>0</v>
          </cell>
          <cell r="J4339">
            <v>0</v>
          </cell>
        </row>
        <row r="4340">
          <cell r="A4340">
            <v>1815780752</v>
          </cell>
          <cell r="B4340" t="str">
            <v>נקיון בקבלנות</v>
          </cell>
          <cell r="C4340">
            <v>0</v>
          </cell>
          <cell r="D4340">
            <v>0</v>
          </cell>
          <cell r="E4340">
            <v>0</v>
          </cell>
          <cell r="F4340">
            <v>0</v>
          </cell>
          <cell r="G4340">
            <v>0</v>
          </cell>
          <cell r="H4340">
            <v>0</v>
          </cell>
          <cell r="I4340">
            <v>0</v>
          </cell>
          <cell r="J4340">
            <v>0</v>
          </cell>
        </row>
        <row r="4341">
          <cell r="A4341">
            <v>1815780759</v>
          </cell>
          <cell r="B4341" t="str">
            <v>שרותי סייעות</v>
          </cell>
          <cell r="C4341">
            <v>0</v>
          </cell>
          <cell r="D4341">
            <v>0</v>
          </cell>
          <cell r="E4341">
            <v>0</v>
          </cell>
          <cell r="F4341">
            <v>0</v>
          </cell>
          <cell r="G4341">
            <v>0</v>
          </cell>
          <cell r="H4341">
            <v>0</v>
          </cell>
          <cell r="I4341">
            <v>0</v>
          </cell>
          <cell r="J4341">
            <v>0</v>
          </cell>
        </row>
        <row r="4342">
          <cell r="A4342">
            <v>1815780762</v>
          </cell>
          <cell r="B4342" t="str">
            <v>שאילת מורים</v>
          </cell>
          <cell r="C4342">
            <v>0</v>
          </cell>
          <cell r="D4342">
            <v>0</v>
          </cell>
          <cell r="E4342">
            <v>0</v>
          </cell>
          <cell r="F4342">
            <v>0</v>
          </cell>
          <cell r="G4342">
            <v>0</v>
          </cell>
          <cell r="H4342">
            <v>0</v>
          </cell>
          <cell r="I4342">
            <v>0</v>
          </cell>
          <cell r="J4342">
            <v>0</v>
          </cell>
        </row>
        <row r="4343">
          <cell r="A4343">
            <v>1815780763</v>
          </cell>
          <cell r="B4343" t="str">
            <v>עובדי חברת מוסדות</v>
          </cell>
          <cell r="C4343">
            <v>0</v>
          </cell>
          <cell r="D4343">
            <v>0</v>
          </cell>
          <cell r="E4343">
            <v>0</v>
          </cell>
          <cell r="F4343">
            <v>0</v>
          </cell>
          <cell r="G4343">
            <v>0</v>
          </cell>
          <cell r="H4343">
            <v>0</v>
          </cell>
          <cell r="I4343">
            <v>0</v>
          </cell>
          <cell r="J4343">
            <v>0</v>
          </cell>
        </row>
        <row r="4344">
          <cell r="A4344">
            <v>1815780780</v>
          </cell>
          <cell r="B4344" t="str">
            <v>חינוך חברתי</v>
          </cell>
          <cell r="C4344">
            <v>0</v>
          </cell>
          <cell r="D4344">
            <v>0</v>
          </cell>
          <cell r="E4344">
            <v>0</v>
          </cell>
          <cell r="F4344">
            <v>0</v>
          </cell>
          <cell r="G4344">
            <v>0</v>
          </cell>
          <cell r="H4344">
            <v>0</v>
          </cell>
          <cell r="I4344">
            <v>0</v>
          </cell>
          <cell r="J4344">
            <v>0</v>
          </cell>
        </row>
        <row r="4345">
          <cell r="A4345">
            <v>1815780781</v>
          </cell>
          <cell r="B4345" t="str">
            <v>ישיבת בני עקיבא</v>
          </cell>
          <cell r="C4345">
            <v>450000</v>
          </cell>
          <cell r="D4345">
            <v>500300.01</v>
          </cell>
          <cell r="E4345">
            <v>0</v>
          </cell>
          <cell r="F4345">
            <v>500300.01</v>
          </cell>
          <cell r="G4345">
            <v>-50300.01</v>
          </cell>
          <cell r="H4345">
            <v>111.17</v>
          </cell>
          <cell r="I4345">
            <v>500000</v>
          </cell>
          <cell r="J4345">
            <v>500300.01</v>
          </cell>
        </row>
        <row r="4346">
          <cell r="A4346">
            <v>1815780783</v>
          </cell>
          <cell r="B4346" t="str">
            <v>תיגבור יהדות-מהכנ'</v>
          </cell>
          <cell r="C4346">
            <v>0</v>
          </cell>
          <cell r="D4346">
            <v>0</v>
          </cell>
          <cell r="E4346">
            <v>0</v>
          </cell>
          <cell r="F4346">
            <v>0</v>
          </cell>
          <cell r="G4346">
            <v>0</v>
          </cell>
          <cell r="H4346">
            <v>0</v>
          </cell>
          <cell r="I4346">
            <v>0</v>
          </cell>
          <cell r="J4346">
            <v>0</v>
          </cell>
        </row>
        <row r="4347">
          <cell r="A4347">
            <v>1815780784</v>
          </cell>
          <cell r="B4347" t="str">
            <v>חוגים תורניים</v>
          </cell>
          <cell r="C4347">
            <v>0</v>
          </cell>
          <cell r="D4347">
            <v>0</v>
          </cell>
          <cell r="E4347">
            <v>0</v>
          </cell>
          <cell r="F4347">
            <v>0</v>
          </cell>
          <cell r="G4347">
            <v>0</v>
          </cell>
          <cell r="H4347">
            <v>0</v>
          </cell>
          <cell r="I4347">
            <v>0</v>
          </cell>
          <cell r="J4347">
            <v>0</v>
          </cell>
        </row>
        <row r="4348">
          <cell r="A4348">
            <v>1815780810</v>
          </cell>
          <cell r="B4348" t="str">
            <v>הקצבה לניהול עצמי</v>
          </cell>
          <cell r="C4348">
            <v>0</v>
          </cell>
          <cell r="D4348">
            <v>0</v>
          </cell>
          <cell r="E4348">
            <v>0</v>
          </cell>
          <cell r="F4348">
            <v>0</v>
          </cell>
          <cell r="G4348">
            <v>0</v>
          </cell>
          <cell r="H4348">
            <v>0</v>
          </cell>
          <cell r="I4348">
            <v>0</v>
          </cell>
          <cell r="J4348">
            <v>0</v>
          </cell>
        </row>
        <row r="4349">
          <cell r="A4349">
            <v>1815780811</v>
          </cell>
          <cell r="B4349" t="str">
            <v>הפעלת ביה"ס</v>
          </cell>
          <cell r="C4349">
            <v>0</v>
          </cell>
          <cell r="D4349">
            <v>0</v>
          </cell>
          <cell r="E4349">
            <v>0</v>
          </cell>
          <cell r="F4349">
            <v>0</v>
          </cell>
          <cell r="G4349">
            <v>0</v>
          </cell>
          <cell r="H4349">
            <v>0</v>
          </cell>
          <cell r="I4349">
            <v>0</v>
          </cell>
          <cell r="J4349">
            <v>0</v>
          </cell>
        </row>
        <row r="4350">
          <cell r="A4350">
            <v>1815780816</v>
          </cell>
          <cell r="B4350" t="str">
            <v>חט"ב-הכלה והשתלבות</v>
          </cell>
          <cell r="C4350">
            <v>0</v>
          </cell>
          <cell r="D4350">
            <v>0</v>
          </cell>
          <cell r="E4350">
            <v>0</v>
          </cell>
          <cell r="F4350">
            <v>0</v>
          </cell>
          <cell r="G4350">
            <v>0</v>
          </cell>
          <cell r="H4350">
            <v>0</v>
          </cell>
          <cell r="I4350">
            <v>0</v>
          </cell>
          <cell r="J4350">
            <v>0</v>
          </cell>
        </row>
        <row r="4351">
          <cell r="A4351">
            <v>1815780838</v>
          </cell>
          <cell r="B4351" t="str">
            <v>העברה כנגד הכנסות מש' החינוך</v>
          </cell>
          <cell r="C4351">
            <v>0</v>
          </cell>
          <cell r="D4351">
            <v>0</v>
          </cell>
          <cell r="E4351">
            <v>0</v>
          </cell>
          <cell r="F4351">
            <v>0</v>
          </cell>
          <cell r="G4351">
            <v>0</v>
          </cell>
          <cell r="H4351">
            <v>0</v>
          </cell>
          <cell r="I4351">
            <v>0</v>
          </cell>
          <cell r="J4351">
            <v>0</v>
          </cell>
        </row>
        <row r="4352">
          <cell r="A4352">
            <v>1815780953</v>
          </cell>
          <cell r="B4352" t="str">
            <v>מערכת גפ"ן</v>
          </cell>
          <cell r="C4352">
            <v>0</v>
          </cell>
          <cell r="D4352">
            <v>0</v>
          </cell>
          <cell r="E4352">
            <v>0</v>
          </cell>
          <cell r="F4352">
            <v>0</v>
          </cell>
          <cell r="G4352">
            <v>0</v>
          </cell>
          <cell r="H4352">
            <v>0</v>
          </cell>
          <cell r="I4352">
            <v>0</v>
          </cell>
          <cell r="J4352">
            <v>0</v>
          </cell>
        </row>
        <row r="4353">
          <cell r="A4353">
            <v>1815781816</v>
          </cell>
          <cell r="B4353" t="str">
            <v>חט"ב-הכלה והשתלבות</v>
          </cell>
          <cell r="C4353">
            <v>0</v>
          </cell>
          <cell r="D4353">
            <v>0</v>
          </cell>
          <cell r="E4353">
            <v>0</v>
          </cell>
          <cell r="F4353">
            <v>0</v>
          </cell>
          <cell r="G4353">
            <v>0</v>
          </cell>
          <cell r="H4353">
            <v>0</v>
          </cell>
          <cell r="I4353">
            <v>0</v>
          </cell>
          <cell r="J4353">
            <v>0</v>
          </cell>
        </row>
        <row r="4354">
          <cell r="A4354">
            <v>1815782816</v>
          </cell>
          <cell r="B4354" t="str">
            <v>חט"ב-הכלה והשתלבות</v>
          </cell>
          <cell r="C4354">
            <v>0</v>
          </cell>
          <cell r="D4354">
            <v>0</v>
          </cell>
          <cell r="E4354">
            <v>0</v>
          </cell>
          <cell r="F4354">
            <v>0</v>
          </cell>
          <cell r="G4354">
            <v>0</v>
          </cell>
          <cell r="H4354">
            <v>0</v>
          </cell>
          <cell r="I4354">
            <v>0</v>
          </cell>
          <cell r="J4354">
            <v>0</v>
          </cell>
        </row>
        <row r="4355">
          <cell r="A4355">
            <v>1815790110</v>
          </cell>
          <cell r="B4355" t="str">
            <v>השכר הקובע-תקציבית</v>
          </cell>
          <cell r="C4355">
            <v>0</v>
          </cell>
          <cell r="D4355">
            <v>0</v>
          </cell>
          <cell r="E4355">
            <v>0</v>
          </cell>
          <cell r="F4355">
            <v>0</v>
          </cell>
          <cell r="G4355">
            <v>0</v>
          </cell>
          <cell r="H4355">
            <v>0</v>
          </cell>
          <cell r="I4355">
            <v>0</v>
          </cell>
          <cell r="J4355">
            <v>0</v>
          </cell>
        </row>
        <row r="4356">
          <cell r="A4356">
            <v>1815790118</v>
          </cell>
          <cell r="B4356" t="str">
            <v>שכר עובדי הוראה</v>
          </cell>
          <cell r="C4356">
            <v>0</v>
          </cell>
          <cell r="D4356">
            <v>0</v>
          </cell>
          <cell r="E4356">
            <v>0</v>
          </cell>
          <cell r="F4356">
            <v>0</v>
          </cell>
          <cell r="G4356">
            <v>0</v>
          </cell>
          <cell r="H4356">
            <v>0</v>
          </cell>
          <cell r="I4356">
            <v>0</v>
          </cell>
          <cell r="J4356">
            <v>0</v>
          </cell>
        </row>
        <row r="4357">
          <cell r="A4357">
            <v>1815790119</v>
          </cell>
          <cell r="B4357" t="str">
            <v>השכר הקובע-צוברת</v>
          </cell>
          <cell r="C4357">
            <v>133700</v>
          </cell>
          <cell r="D4357">
            <v>55654.96</v>
          </cell>
          <cell r="E4357">
            <v>0</v>
          </cell>
          <cell r="F4357">
            <v>55654.96</v>
          </cell>
          <cell r="G4357">
            <v>78045.039999999994</v>
          </cell>
          <cell r="H4357">
            <v>41.62</v>
          </cell>
          <cell r="I4357">
            <v>133700</v>
          </cell>
          <cell r="J4357">
            <v>55654.96</v>
          </cell>
        </row>
        <row r="4358">
          <cell r="A4358">
            <v>1815790122</v>
          </cell>
          <cell r="B4358" t="str">
            <v>ביגוד</v>
          </cell>
          <cell r="C4358">
            <v>2000</v>
          </cell>
          <cell r="D4358">
            <v>894.8</v>
          </cell>
          <cell r="E4358">
            <v>0</v>
          </cell>
          <cell r="F4358">
            <v>894.8</v>
          </cell>
          <cell r="G4358">
            <v>1105.2</v>
          </cell>
          <cell r="H4358">
            <v>44.74</v>
          </cell>
          <cell r="I4358">
            <v>2000</v>
          </cell>
          <cell r="J4358">
            <v>894.8</v>
          </cell>
        </row>
        <row r="4359">
          <cell r="A4359">
            <v>1815790126</v>
          </cell>
          <cell r="B4359" t="str">
            <v>דמי הבראה</v>
          </cell>
          <cell r="C4359">
            <v>4400</v>
          </cell>
          <cell r="D4359">
            <v>2155.1999999999998</v>
          </cell>
          <cell r="E4359">
            <v>0</v>
          </cell>
          <cell r="F4359">
            <v>2155.1999999999998</v>
          </cell>
          <cell r="G4359">
            <v>2244.8000000000002</v>
          </cell>
          <cell r="H4359">
            <v>48.98</v>
          </cell>
          <cell r="I4359">
            <v>4400</v>
          </cell>
          <cell r="J4359">
            <v>2155.1999999999998</v>
          </cell>
        </row>
        <row r="4360">
          <cell r="A4360">
            <v>1815790130</v>
          </cell>
          <cell r="B4360" t="str">
            <v>שעות נוספות</v>
          </cell>
          <cell r="C4360">
            <v>0</v>
          </cell>
          <cell r="D4360">
            <v>0</v>
          </cell>
          <cell r="E4360">
            <v>0</v>
          </cell>
          <cell r="F4360">
            <v>0</v>
          </cell>
          <cell r="G4360">
            <v>0</v>
          </cell>
          <cell r="H4360">
            <v>0</v>
          </cell>
          <cell r="I4360">
            <v>0</v>
          </cell>
          <cell r="J4360">
            <v>0</v>
          </cell>
        </row>
        <row r="4361">
          <cell r="A4361">
            <v>1815790140</v>
          </cell>
          <cell r="B4361" t="str">
            <v>השתתפות באחזקת רכב</v>
          </cell>
          <cell r="C4361">
            <v>0</v>
          </cell>
          <cell r="D4361">
            <v>0</v>
          </cell>
          <cell r="E4361">
            <v>0</v>
          </cell>
          <cell r="F4361">
            <v>0</v>
          </cell>
          <cell r="G4361">
            <v>0</v>
          </cell>
          <cell r="H4361">
            <v>0</v>
          </cell>
          <cell r="I4361">
            <v>0</v>
          </cell>
          <cell r="J4361">
            <v>0</v>
          </cell>
        </row>
        <row r="4362">
          <cell r="A4362">
            <v>1815790250</v>
          </cell>
          <cell r="B4362" t="str">
            <v>שעות השאלה</v>
          </cell>
          <cell r="C4362">
            <v>0</v>
          </cell>
          <cell r="D4362">
            <v>0</v>
          </cell>
          <cell r="E4362">
            <v>0</v>
          </cell>
          <cell r="F4362">
            <v>0</v>
          </cell>
          <cell r="G4362">
            <v>0</v>
          </cell>
          <cell r="H4362">
            <v>0</v>
          </cell>
          <cell r="I4362">
            <v>0</v>
          </cell>
          <cell r="J4362">
            <v>0</v>
          </cell>
        </row>
        <row r="4363">
          <cell r="A4363">
            <v>1815790261</v>
          </cell>
          <cell r="B4363" t="str">
            <v>שעות השאלה_למשה"ח</v>
          </cell>
          <cell r="C4363">
            <v>0</v>
          </cell>
          <cell r="D4363">
            <v>0</v>
          </cell>
          <cell r="E4363">
            <v>0</v>
          </cell>
          <cell r="F4363">
            <v>0</v>
          </cell>
          <cell r="G4363">
            <v>0</v>
          </cell>
          <cell r="H4363">
            <v>0</v>
          </cell>
          <cell r="I4363">
            <v>0</v>
          </cell>
          <cell r="J4363">
            <v>0</v>
          </cell>
        </row>
        <row r="4364">
          <cell r="A4364">
            <v>1815790262</v>
          </cell>
          <cell r="B4364" t="str">
            <v>שעות שאילה - משה"ח</v>
          </cell>
          <cell r="C4364">
            <v>0</v>
          </cell>
          <cell r="D4364">
            <v>0</v>
          </cell>
          <cell r="E4364">
            <v>0</v>
          </cell>
          <cell r="F4364">
            <v>0</v>
          </cell>
          <cell r="G4364">
            <v>0</v>
          </cell>
          <cell r="H4364">
            <v>0</v>
          </cell>
          <cell r="I4364">
            <v>0</v>
          </cell>
          <cell r="J4364">
            <v>0</v>
          </cell>
        </row>
        <row r="4365">
          <cell r="A4365">
            <v>1815790263</v>
          </cell>
          <cell r="B4365" t="str">
            <v>עובדי חברת מוסדות</v>
          </cell>
          <cell r="C4365">
            <v>0</v>
          </cell>
          <cell r="D4365">
            <v>0</v>
          </cell>
          <cell r="E4365">
            <v>0</v>
          </cell>
          <cell r="F4365">
            <v>0</v>
          </cell>
          <cell r="G4365">
            <v>0</v>
          </cell>
          <cell r="H4365">
            <v>0</v>
          </cell>
          <cell r="I4365">
            <v>0</v>
          </cell>
          <cell r="J4365">
            <v>0</v>
          </cell>
        </row>
        <row r="4366">
          <cell r="A4366">
            <v>1815790391</v>
          </cell>
          <cell r="B4366" t="str">
            <v>הפרשה לפנסיה</v>
          </cell>
          <cell r="C4366">
            <v>0</v>
          </cell>
          <cell r="D4366">
            <v>0</v>
          </cell>
          <cell r="E4366">
            <v>0</v>
          </cell>
          <cell r="F4366">
            <v>0</v>
          </cell>
          <cell r="G4366">
            <v>0</v>
          </cell>
          <cell r="H4366">
            <v>0</v>
          </cell>
          <cell r="I4366">
            <v>0</v>
          </cell>
          <cell r="J4366">
            <v>0</v>
          </cell>
        </row>
        <row r="4367">
          <cell r="A4367">
            <v>1815790431</v>
          </cell>
          <cell r="B4367" t="str">
            <v>חשמל</v>
          </cell>
          <cell r="C4367">
            <v>0</v>
          </cell>
          <cell r="D4367">
            <v>0</v>
          </cell>
          <cell r="E4367">
            <v>0</v>
          </cell>
          <cell r="F4367">
            <v>0</v>
          </cell>
          <cell r="G4367">
            <v>0</v>
          </cell>
          <cell r="H4367">
            <v>0</v>
          </cell>
          <cell r="I4367">
            <v>0</v>
          </cell>
          <cell r="J4367">
            <v>0</v>
          </cell>
        </row>
        <row r="4368">
          <cell r="A4368">
            <v>1815790437</v>
          </cell>
          <cell r="B4368" t="str">
            <v>אחזקת הזעקה</v>
          </cell>
          <cell r="C4368">
            <v>0</v>
          </cell>
          <cell r="D4368">
            <v>0</v>
          </cell>
          <cell r="E4368">
            <v>0</v>
          </cell>
          <cell r="F4368">
            <v>0</v>
          </cell>
          <cell r="G4368">
            <v>0</v>
          </cell>
          <cell r="H4368">
            <v>0</v>
          </cell>
          <cell r="I4368">
            <v>0</v>
          </cell>
          <cell r="J4368">
            <v>0</v>
          </cell>
        </row>
        <row r="4369">
          <cell r="A4369">
            <v>1815790441</v>
          </cell>
          <cell r="B4369" t="str">
            <v>ביטוח</v>
          </cell>
          <cell r="C4369">
            <v>0</v>
          </cell>
          <cell r="D4369">
            <v>0</v>
          </cell>
          <cell r="E4369">
            <v>0</v>
          </cell>
          <cell r="F4369">
            <v>0</v>
          </cell>
          <cell r="G4369">
            <v>0</v>
          </cell>
          <cell r="H4369">
            <v>0</v>
          </cell>
          <cell r="I4369">
            <v>0</v>
          </cell>
          <cell r="J4369">
            <v>0</v>
          </cell>
        </row>
        <row r="4370">
          <cell r="A4370">
            <v>1815790583</v>
          </cell>
          <cell r="B4370" t="str">
            <v>שרות רפואי</v>
          </cell>
          <cell r="C4370">
            <v>0</v>
          </cell>
          <cell r="D4370">
            <v>0</v>
          </cell>
          <cell r="E4370">
            <v>0</v>
          </cell>
          <cell r="F4370">
            <v>0</v>
          </cell>
          <cell r="G4370">
            <v>0</v>
          </cell>
          <cell r="H4370">
            <v>0</v>
          </cell>
          <cell r="I4370">
            <v>0</v>
          </cell>
          <cell r="J4370">
            <v>0</v>
          </cell>
        </row>
        <row r="4371">
          <cell r="A4371">
            <v>1815790585</v>
          </cell>
          <cell r="B4371" t="str">
            <v>שרות אחות</v>
          </cell>
          <cell r="C4371">
            <v>0</v>
          </cell>
          <cell r="D4371">
            <v>0</v>
          </cell>
          <cell r="E4371">
            <v>0</v>
          </cell>
          <cell r="F4371">
            <v>0</v>
          </cell>
          <cell r="G4371">
            <v>0</v>
          </cell>
          <cell r="H4371">
            <v>0</v>
          </cell>
          <cell r="I4371">
            <v>0</v>
          </cell>
          <cell r="J4371">
            <v>0</v>
          </cell>
        </row>
        <row r="4372">
          <cell r="A4372">
            <v>1815790721</v>
          </cell>
          <cell r="B4372" t="str">
            <v>חמרים-תחזוקת מבנים</v>
          </cell>
          <cell r="C4372">
            <v>0</v>
          </cell>
          <cell r="D4372">
            <v>0</v>
          </cell>
          <cell r="E4372">
            <v>0</v>
          </cell>
          <cell r="F4372">
            <v>0</v>
          </cell>
          <cell r="G4372">
            <v>0</v>
          </cell>
          <cell r="H4372">
            <v>0</v>
          </cell>
          <cell r="I4372">
            <v>0</v>
          </cell>
          <cell r="J4372">
            <v>0</v>
          </cell>
        </row>
        <row r="4373">
          <cell r="A4373">
            <v>1815790751</v>
          </cell>
          <cell r="B4373" t="str">
            <v>עבודות קבלניות</v>
          </cell>
          <cell r="C4373">
            <v>0</v>
          </cell>
          <cell r="D4373">
            <v>0</v>
          </cell>
          <cell r="E4373">
            <v>0</v>
          </cell>
          <cell r="F4373">
            <v>0</v>
          </cell>
          <cell r="G4373">
            <v>0</v>
          </cell>
          <cell r="H4373">
            <v>0</v>
          </cell>
          <cell r="I4373">
            <v>0</v>
          </cell>
          <cell r="J4373">
            <v>0</v>
          </cell>
        </row>
        <row r="4374">
          <cell r="A4374">
            <v>1815790752</v>
          </cell>
          <cell r="B4374" t="str">
            <v>נקיון בקבלנות</v>
          </cell>
          <cell r="C4374">
            <v>0</v>
          </cell>
          <cell r="D4374">
            <v>0</v>
          </cell>
          <cell r="E4374">
            <v>0</v>
          </cell>
          <cell r="F4374">
            <v>0</v>
          </cell>
          <cell r="G4374">
            <v>0</v>
          </cell>
          <cell r="H4374">
            <v>0</v>
          </cell>
          <cell r="I4374">
            <v>0</v>
          </cell>
          <cell r="J4374">
            <v>0</v>
          </cell>
        </row>
        <row r="4375">
          <cell r="A4375">
            <v>1815790759</v>
          </cell>
          <cell r="B4375" t="str">
            <v>מ"מ תיכוניים</v>
          </cell>
          <cell r="C4375">
            <v>0</v>
          </cell>
          <cell r="D4375">
            <v>0</v>
          </cell>
          <cell r="E4375">
            <v>0</v>
          </cell>
          <cell r="F4375">
            <v>0</v>
          </cell>
          <cell r="G4375">
            <v>0</v>
          </cell>
          <cell r="H4375">
            <v>0</v>
          </cell>
          <cell r="I4375">
            <v>0</v>
          </cell>
          <cell r="J4375">
            <v>0</v>
          </cell>
        </row>
        <row r="4376">
          <cell r="A4376">
            <v>1815790762</v>
          </cell>
          <cell r="B4376" t="str">
            <v>שאילת מורים</v>
          </cell>
          <cell r="C4376">
            <v>0</v>
          </cell>
          <cell r="D4376">
            <v>0</v>
          </cell>
          <cell r="E4376">
            <v>0</v>
          </cell>
          <cell r="F4376">
            <v>0</v>
          </cell>
          <cell r="G4376">
            <v>0</v>
          </cell>
          <cell r="H4376">
            <v>0</v>
          </cell>
          <cell r="I4376">
            <v>0</v>
          </cell>
          <cell r="J4376">
            <v>0</v>
          </cell>
        </row>
        <row r="4377">
          <cell r="A4377">
            <v>1815790763</v>
          </cell>
          <cell r="B4377" t="str">
            <v>עובדי חברת מוסדות</v>
          </cell>
          <cell r="C4377">
            <v>0</v>
          </cell>
          <cell r="D4377">
            <v>0</v>
          </cell>
          <cell r="E4377">
            <v>0</v>
          </cell>
          <cell r="F4377">
            <v>0</v>
          </cell>
          <cell r="G4377">
            <v>0</v>
          </cell>
          <cell r="H4377">
            <v>0</v>
          </cell>
          <cell r="I4377">
            <v>0</v>
          </cell>
          <cell r="J4377">
            <v>0</v>
          </cell>
        </row>
        <row r="4378">
          <cell r="A4378">
            <v>1815790780</v>
          </cell>
          <cell r="B4378" t="str">
            <v>חינוך חברתי</v>
          </cell>
          <cell r="C4378">
            <v>0</v>
          </cell>
          <cell r="D4378">
            <v>0</v>
          </cell>
          <cell r="E4378">
            <v>0</v>
          </cell>
          <cell r="F4378">
            <v>0</v>
          </cell>
          <cell r="G4378">
            <v>0</v>
          </cell>
          <cell r="H4378">
            <v>0</v>
          </cell>
          <cell r="I4378">
            <v>0</v>
          </cell>
          <cell r="J4378">
            <v>0</v>
          </cell>
        </row>
        <row r="4379">
          <cell r="A4379">
            <v>1815790810</v>
          </cell>
          <cell r="B4379" t="str">
            <v>השתת' בהפעלת ביה"ס</v>
          </cell>
          <cell r="C4379">
            <v>0</v>
          </cell>
          <cell r="D4379">
            <v>0</v>
          </cell>
          <cell r="E4379">
            <v>0</v>
          </cell>
          <cell r="F4379">
            <v>0</v>
          </cell>
          <cell r="G4379">
            <v>0</v>
          </cell>
          <cell r="H4379">
            <v>0</v>
          </cell>
          <cell r="I4379">
            <v>0</v>
          </cell>
          <cell r="J4379">
            <v>0</v>
          </cell>
        </row>
        <row r="4380">
          <cell r="A4380">
            <v>1815790811</v>
          </cell>
          <cell r="B4380" t="str">
            <v>הפעלת ביה"ס</v>
          </cell>
          <cell r="C4380">
            <v>0</v>
          </cell>
          <cell r="D4380">
            <v>0</v>
          </cell>
          <cell r="E4380">
            <v>0</v>
          </cell>
          <cell r="F4380">
            <v>0</v>
          </cell>
          <cell r="G4380">
            <v>0</v>
          </cell>
          <cell r="H4380">
            <v>0</v>
          </cell>
          <cell r="I4380">
            <v>0</v>
          </cell>
          <cell r="J4380">
            <v>0</v>
          </cell>
        </row>
        <row r="4381">
          <cell r="A4381">
            <v>1815790812</v>
          </cell>
          <cell r="B4381" t="str">
            <v>מסיבות כיתתיות</v>
          </cell>
          <cell r="C4381">
            <v>0</v>
          </cell>
          <cell r="D4381">
            <v>0</v>
          </cell>
          <cell r="E4381">
            <v>0</v>
          </cell>
          <cell r="F4381">
            <v>0</v>
          </cell>
          <cell r="G4381">
            <v>0</v>
          </cell>
          <cell r="H4381">
            <v>0</v>
          </cell>
          <cell r="I4381">
            <v>0</v>
          </cell>
          <cell r="J4381">
            <v>0</v>
          </cell>
        </row>
        <row r="4382">
          <cell r="A4382">
            <v>1815790838</v>
          </cell>
          <cell r="B4382" t="str">
            <v>העברה כנגד הכנסות מש' החינוך</v>
          </cell>
          <cell r="C4382">
            <v>0</v>
          </cell>
          <cell r="D4382">
            <v>0</v>
          </cell>
          <cell r="E4382">
            <v>0</v>
          </cell>
          <cell r="F4382">
            <v>0</v>
          </cell>
          <cell r="G4382">
            <v>0</v>
          </cell>
          <cell r="H4382">
            <v>0</v>
          </cell>
          <cell r="I4382">
            <v>0</v>
          </cell>
          <cell r="J4382">
            <v>0</v>
          </cell>
        </row>
        <row r="4383">
          <cell r="A4383">
            <v>1815790961</v>
          </cell>
          <cell r="B4383" t="str">
            <v>רז' פעולות ורכישות</v>
          </cell>
          <cell r="C4383">
            <v>0</v>
          </cell>
          <cell r="D4383">
            <v>0</v>
          </cell>
          <cell r="E4383">
            <v>0</v>
          </cell>
          <cell r="F4383">
            <v>0</v>
          </cell>
          <cell r="G4383">
            <v>0</v>
          </cell>
          <cell r="H4383">
            <v>0</v>
          </cell>
          <cell r="I4383">
            <v>0</v>
          </cell>
          <cell r="J4383">
            <v>0</v>
          </cell>
        </row>
        <row r="4384">
          <cell r="A4384">
            <v>1815800000</v>
          </cell>
          <cell r="B4384" t="str">
            <v>בי"ס תיכון עתידים</v>
          </cell>
          <cell r="C4384">
            <v>0</v>
          </cell>
          <cell r="D4384">
            <v>0</v>
          </cell>
          <cell r="E4384">
            <v>0</v>
          </cell>
          <cell r="F4384">
            <v>0</v>
          </cell>
          <cell r="G4384">
            <v>0</v>
          </cell>
          <cell r="H4384">
            <v>0</v>
          </cell>
          <cell r="I4384">
            <v>0</v>
          </cell>
          <cell r="J4384">
            <v>0</v>
          </cell>
        </row>
        <row r="4385">
          <cell r="A4385">
            <v>1815800110</v>
          </cell>
          <cell r="B4385" t="str">
            <v>השכר הקובע-תקציבית</v>
          </cell>
          <cell r="C4385">
            <v>148200</v>
          </cell>
          <cell r="D4385">
            <v>142161.01999999999</v>
          </cell>
          <cell r="E4385">
            <v>0</v>
          </cell>
          <cell r="F4385">
            <v>142161.01999999999</v>
          </cell>
          <cell r="G4385">
            <v>6038.98</v>
          </cell>
          <cell r="H4385">
            <v>95.92</v>
          </cell>
          <cell r="I4385">
            <v>148200</v>
          </cell>
          <cell r="J4385">
            <v>142161.01999999999</v>
          </cell>
        </row>
        <row r="4386">
          <cell r="A4386">
            <v>1815800118</v>
          </cell>
          <cell r="B4386" t="str">
            <v>שכר עובדי הוראה</v>
          </cell>
          <cell r="C4386">
            <v>10445900</v>
          </cell>
          <cell r="D4386">
            <v>11751079.76</v>
          </cell>
          <cell r="E4386">
            <v>0</v>
          </cell>
          <cell r="F4386">
            <v>11751079.76</v>
          </cell>
          <cell r="G4386">
            <v>-1305179.76</v>
          </cell>
          <cell r="H4386">
            <v>112.49</v>
          </cell>
          <cell r="I4386">
            <v>10445900</v>
          </cell>
          <cell r="J4386">
            <v>11751079.76</v>
          </cell>
        </row>
        <row r="4387">
          <cell r="A4387">
            <v>1815800119</v>
          </cell>
          <cell r="B4387" t="str">
            <v>השכר הקובע-צוברת</v>
          </cell>
          <cell r="C4387">
            <v>1149300</v>
          </cell>
          <cell r="D4387">
            <v>871728.58</v>
          </cell>
          <cell r="E4387">
            <v>0</v>
          </cell>
          <cell r="F4387">
            <v>871728.58</v>
          </cell>
          <cell r="G4387">
            <v>277571.42</v>
          </cell>
          <cell r="H4387">
            <v>75.84</v>
          </cell>
          <cell r="I4387">
            <v>1149300</v>
          </cell>
          <cell r="J4387">
            <v>871728.58</v>
          </cell>
        </row>
        <row r="4388">
          <cell r="A4388">
            <v>1815800122</v>
          </cell>
          <cell r="B4388" t="str">
            <v>ביגוד</v>
          </cell>
          <cell r="C4388">
            <v>140700</v>
          </cell>
          <cell r="D4388">
            <v>121183.17</v>
          </cell>
          <cell r="E4388">
            <v>0</v>
          </cell>
          <cell r="F4388">
            <v>121183.17</v>
          </cell>
          <cell r="G4388">
            <v>19516.830000000002</v>
          </cell>
          <cell r="H4388">
            <v>86.12</v>
          </cell>
          <cell r="I4388">
            <v>140700</v>
          </cell>
          <cell r="J4388">
            <v>121183.17</v>
          </cell>
        </row>
        <row r="4389">
          <cell r="A4389">
            <v>1815800126</v>
          </cell>
          <cell r="B4389" t="str">
            <v>דמי הבראה</v>
          </cell>
          <cell r="C4389">
            <v>249000</v>
          </cell>
          <cell r="D4389">
            <v>261550.34</v>
          </cell>
          <cell r="E4389">
            <v>0</v>
          </cell>
          <cell r="F4389">
            <v>261550.34</v>
          </cell>
          <cell r="G4389">
            <v>-12550.34</v>
          </cell>
          <cell r="H4389">
            <v>105.04</v>
          </cell>
          <cell r="I4389">
            <v>249000</v>
          </cell>
          <cell r="J4389">
            <v>261550.34</v>
          </cell>
        </row>
        <row r="4390">
          <cell r="A4390">
            <v>1815800130</v>
          </cell>
          <cell r="B4390" t="str">
            <v>שעות נוספות</v>
          </cell>
          <cell r="C4390">
            <v>12000</v>
          </cell>
          <cell r="D4390">
            <v>6342.73</v>
          </cell>
          <cell r="E4390">
            <v>0</v>
          </cell>
          <cell r="F4390">
            <v>6342.73</v>
          </cell>
          <cell r="G4390">
            <v>5657.27</v>
          </cell>
          <cell r="H4390">
            <v>52.85</v>
          </cell>
          <cell r="I4390">
            <v>12000</v>
          </cell>
          <cell r="J4390">
            <v>6342.73</v>
          </cell>
        </row>
        <row r="4391">
          <cell r="A4391">
            <v>1815800140</v>
          </cell>
          <cell r="B4391" t="str">
            <v>השתתפות באחזקת רכב</v>
          </cell>
          <cell r="C4391">
            <v>35000</v>
          </cell>
          <cell r="D4391">
            <v>31912.080000000002</v>
          </cell>
          <cell r="E4391">
            <v>0</v>
          </cell>
          <cell r="F4391">
            <v>31912.080000000002</v>
          </cell>
          <cell r="G4391">
            <v>3087.92</v>
          </cell>
          <cell r="H4391">
            <v>91.17</v>
          </cell>
          <cell r="I4391">
            <v>35000</v>
          </cell>
          <cell r="J4391">
            <v>31912.080000000002</v>
          </cell>
        </row>
        <row r="4392">
          <cell r="A4392">
            <v>1815800210</v>
          </cell>
          <cell r="B4392" t="str">
            <v>תכנית גי"א / מש"ב</v>
          </cell>
          <cell r="C4392">
            <v>0</v>
          </cell>
          <cell r="D4392">
            <v>0</v>
          </cell>
          <cell r="E4392">
            <v>0</v>
          </cell>
          <cell r="F4392">
            <v>0</v>
          </cell>
          <cell r="G4392">
            <v>0</v>
          </cell>
          <cell r="H4392">
            <v>0</v>
          </cell>
          <cell r="I4392">
            <v>0</v>
          </cell>
          <cell r="J4392">
            <v>0</v>
          </cell>
        </row>
        <row r="4393">
          <cell r="A4393">
            <v>1815800212</v>
          </cell>
          <cell r="B4393" t="str">
            <v>שעורי עזר לעולים</v>
          </cell>
          <cell r="C4393">
            <v>0</v>
          </cell>
          <cell r="D4393">
            <v>0</v>
          </cell>
          <cell r="E4393">
            <v>0</v>
          </cell>
          <cell r="F4393">
            <v>0</v>
          </cell>
          <cell r="G4393">
            <v>0</v>
          </cell>
          <cell r="H4393">
            <v>0</v>
          </cell>
          <cell r="I4393">
            <v>0</v>
          </cell>
          <cell r="J4393">
            <v>0</v>
          </cell>
        </row>
        <row r="4394">
          <cell r="A4394">
            <v>1815800213</v>
          </cell>
          <cell r="B4394" t="str">
            <v>שעורי עזר לנכים</v>
          </cell>
          <cell r="C4394">
            <v>0</v>
          </cell>
          <cell r="D4394">
            <v>0.28000000000000003</v>
          </cell>
          <cell r="E4394">
            <v>0</v>
          </cell>
          <cell r="F4394">
            <v>0.28000000000000003</v>
          </cell>
          <cell r="G4394">
            <v>-0.28000000000000003</v>
          </cell>
          <cell r="H4394">
            <v>0</v>
          </cell>
          <cell r="I4394">
            <v>0</v>
          </cell>
          <cell r="J4394">
            <v>0.28000000000000003</v>
          </cell>
        </row>
        <row r="4395">
          <cell r="A4395">
            <v>1815800214</v>
          </cell>
          <cell r="B4395" t="str">
            <v>שעורי עזר לתלמידים</v>
          </cell>
          <cell r="C4395">
            <v>0</v>
          </cell>
          <cell r="D4395">
            <v>2924.85</v>
          </cell>
          <cell r="E4395">
            <v>0</v>
          </cell>
          <cell r="F4395">
            <v>2924.85</v>
          </cell>
          <cell r="G4395">
            <v>-2924.85</v>
          </cell>
          <cell r="H4395">
            <v>0</v>
          </cell>
          <cell r="I4395">
            <v>0</v>
          </cell>
          <cell r="J4395">
            <v>2924.85</v>
          </cell>
        </row>
        <row r="4396">
          <cell r="A4396">
            <v>1815800215</v>
          </cell>
          <cell r="B4396" t="str">
            <v>קייטנת קיץ בחטיבות ותיכוניים</v>
          </cell>
          <cell r="C4396">
            <v>0</v>
          </cell>
          <cell r="D4396">
            <v>0</v>
          </cell>
          <cell r="E4396">
            <v>0</v>
          </cell>
          <cell r="F4396">
            <v>0</v>
          </cell>
          <cell r="G4396">
            <v>0</v>
          </cell>
          <cell r="H4396">
            <v>0</v>
          </cell>
          <cell r="I4396">
            <v>0</v>
          </cell>
          <cell r="J4396">
            <v>0</v>
          </cell>
        </row>
        <row r="4397">
          <cell r="A4397">
            <v>1815800216</v>
          </cell>
          <cell r="B4397" t="str">
            <v>פרויקט גימלאים</v>
          </cell>
          <cell r="C4397">
            <v>30000</v>
          </cell>
          <cell r="D4397">
            <v>16066.58</v>
          </cell>
          <cell r="E4397">
            <v>0</v>
          </cell>
          <cell r="F4397">
            <v>16066.58</v>
          </cell>
          <cell r="G4397">
            <v>13933.42</v>
          </cell>
          <cell r="H4397">
            <v>53.55</v>
          </cell>
          <cell r="I4397">
            <v>30000</v>
          </cell>
          <cell r="J4397">
            <v>16066.58</v>
          </cell>
        </row>
        <row r="4398">
          <cell r="A4398">
            <v>1815800250</v>
          </cell>
          <cell r="B4398" t="str">
            <v>שעות השאלה למשה"ח</v>
          </cell>
          <cell r="C4398">
            <v>35100</v>
          </cell>
          <cell r="D4398">
            <v>178947.59</v>
          </cell>
          <cell r="E4398">
            <v>0</v>
          </cell>
          <cell r="F4398">
            <v>178947.59</v>
          </cell>
          <cell r="G4398">
            <v>-143847.59</v>
          </cell>
          <cell r="H4398">
            <v>509.82</v>
          </cell>
          <cell r="I4398">
            <v>35100</v>
          </cell>
          <cell r="J4398">
            <v>178947.59</v>
          </cell>
        </row>
        <row r="4399">
          <cell r="A4399">
            <v>1815800261</v>
          </cell>
          <cell r="B4399" t="str">
            <v>תכנית גי"א / מש"ב</v>
          </cell>
          <cell r="C4399">
            <v>0</v>
          </cell>
          <cell r="D4399">
            <v>0</v>
          </cell>
          <cell r="E4399">
            <v>0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</row>
        <row r="4400">
          <cell r="A4400">
            <v>1815800263</v>
          </cell>
          <cell r="B4400" t="str">
            <v>עובדי מינהלה</v>
          </cell>
          <cell r="C4400">
            <v>0</v>
          </cell>
          <cell r="D4400">
            <v>0</v>
          </cell>
          <cell r="E4400">
            <v>0</v>
          </cell>
          <cell r="F4400">
            <v>0</v>
          </cell>
          <cell r="G4400">
            <v>0</v>
          </cell>
          <cell r="H4400">
            <v>0</v>
          </cell>
          <cell r="I4400">
            <v>0</v>
          </cell>
          <cell r="J4400">
            <v>0</v>
          </cell>
        </row>
        <row r="4401">
          <cell r="A4401">
            <v>1815800264</v>
          </cell>
          <cell r="B4401" t="str">
            <v>סייעות-מוסדות+חברה</v>
          </cell>
          <cell r="C4401">
            <v>0</v>
          </cell>
          <cell r="D4401">
            <v>0</v>
          </cell>
          <cell r="E4401">
            <v>0</v>
          </cell>
          <cell r="F4401">
            <v>0</v>
          </cell>
          <cell r="G4401">
            <v>0</v>
          </cell>
          <cell r="H4401">
            <v>0</v>
          </cell>
          <cell r="I4401">
            <v>0</v>
          </cell>
          <cell r="J4401">
            <v>0</v>
          </cell>
        </row>
        <row r="4402">
          <cell r="A4402">
            <v>1815800350</v>
          </cell>
          <cell r="B4402" t="str">
            <v>ליסינג - 513-21-901</v>
          </cell>
          <cell r="C4402">
            <v>42000</v>
          </cell>
          <cell r="D4402">
            <v>44793.78</v>
          </cell>
          <cell r="E4402">
            <v>0</v>
          </cell>
          <cell r="F4402">
            <v>44793.78</v>
          </cell>
          <cell r="G4402">
            <v>-2793.78</v>
          </cell>
          <cell r="H4402">
            <v>106.65</v>
          </cell>
          <cell r="I4402">
            <v>42000</v>
          </cell>
          <cell r="J4402">
            <v>44793.78</v>
          </cell>
        </row>
        <row r="4403">
          <cell r="A4403">
            <v>1815800351</v>
          </cell>
          <cell r="B4403" t="str">
            <v>הוצאות - 513-21-901</v>
          </cell>
          <cell r="C4403">
            <v>21000</v>
          </cell>
          <cell r="D4403">
            <v>21104.83</v>
          </cell>
          <cell r="E4403">
            <v>0</v>
          </cell>
          <cell r="F4403">
            <v>21104.83</v>
          </cell>
          <cell r="G4403">
            <v>-104.83</v>
          </cell>
          <cell r="H4403">
            <v>100.49</v>
          </cell>
          <cell r="I4403">
            <v>21000</v>
          </cell>
          <cell r="J4403">
            <v>21104.83</v>
          </cell>
        </row>
        <row r="4404">
          <cell r="A4404">
            <v>1815800410</v>
          </cell>
          <cell r="B4404" t="str">
            <v>השכרת אולם הפועל חולון</v>
          </cell>
          <cell r="C4404">
            <v>0</v>
          </cell>
          <cell r="D4404">
            <v>0</v>
          </cell>
          <cell r="E4404">
            <v>0</v>
          </cell>
          <cell r="F4404">
            <v>0</v>
          </cell>
          <cell r="G4404">
            <v>0</v>
          </cell>
          <cell r="H4404">
            <v>0</v>
          </cell>
          <cell r="I4404">
            <v>0</v>
          </cell>
          <cell r="J4404">
            <v>0</v>
          </cell>
        </row>
        <row r="4405">
          <cell r="A4405">
            <v>1815800420</v>
          </cell>
          <cell r="B4405" t="str">
            <v>כיבוי אש</v>
          </cell>
          <cell r="C4405">
            <v>7200</v>
          </cell>
          <cell r="D4405">
            <v>7767.04</v>
          </cell>
          <cell r="E4405">
            <v>0</v>
          </cell>
          <cell r="F4405">
            <v>7767.04</v>
          </cell>
          <cell r="G4405">
            <v>-567.04</v>
          </cell>
          <cell r="H4405">
            <v>107.87</v>
          </cell>
          <cell r="I4405">
            <v>8000</v>
          </cell>
          <cell r="J4405">
            <v>7767.04</v>
          </cell>
        </row>
        <row r="4406">
          <cell r="A4406">
            <v>1815800423</v>
          </cell>
          <cell r="B4406" t="str">
            <v>תחזוקת מבנה</v>
          </cell>
          <cell r="C4406">
            <v>0</v>
          </cell>
          <cell r="D4406">
            <v>0</v>
          </cell>
          <cell r="E4406">
            <v>0</v>
          </cell>
          <cell r="F4406">
            <v>0</v>
          </cell>
          <cell r="G4406">
            <v>0</v>
          </cell>
          <cell r="H4406">
            <v>0</v>
          </cell>
          <cell r="I4406">
            <v>0</v>
          </cell>
          <cell r="J4406">
            <v>0</v>
          </cell>
        </row>
        <row r="4407">
          <cell r="A4407">
            <v>1815800431</v>
          </cell>
          <cell r="B4407" t="str">
            <v>חשמל</v>
          </cell>
          <cell r="C4407">
            <v>133000</v>
          </cell>
          <cell r="D4407">
            <v>132757</v>
          </cell>
          <cell r="E4407">
            <v>0</v>
          </cell>
          <cell r="F4407">
            <v>132757</v>
          </cell>
          <cell r="G4407">
            <v>243</v>
          </cell>
          <cell r="H4407">
            <v>99.81</v>
          </cell>
          <cell r="I4407">
            <v>133000</v>
          </cell>
          <cell r="J4407">
            <v>132757</v>
          </cell>
        </row>
        <row r="4408">
          <cell r="A4408">
            <v>1815800432</v>
          </cell>
          <cell r="B4408" t="str">
            <v>מים</v>
          </cell>
          <cell r="C4408">
            <v>78400</v>
          </cell>
          <cell r="D4408">
            <v>78265</v>
          </cell>
          <cell r="E4408">
            <v>0</v>
          </cell>
          <cell r="F4408">
            <v>78265</v>
          </cell>
          <cell r="G4408">
            <v>135</v>
          </cell>
          <cell r="H4408">
            <v>99.82</v>
          </cell>
          <cell r="I4408">
            <v>78400</v>
          </cell>
          <cell r="J4408">
            <v>78265</v>
          </cell>
        </row>
        <row r="4409">
          <cell r="A4409">
            <v>1815800433</v>
          </cell>
          <cell r="B4409" t="str">
            <v>חומרי נקיון</v>
          </cell>
          <cell r="C4409">
            <v>0</v>
          </cell>
          <cell r="D4409">
            <v>0</v>
          </cell>
          <cell r="E4409">
            <v>0</v>
          </cell>
          <cell r="F4409">
            <v>0</v>
          </cell>
          <cell r="G4409">
            <v>0</v>
          </cell>
          <cell r="H4409">
            <v>0</v>
          </cell>
          <cell r="I4409">
            <v>0</v>
          </cell>
          <cell r="J4409">
            <v>0</v>
          </cell>
        </row>
        <row r="4410">
          <cell r="A4410">
            <v>1815800434</v>
          </cell>
          <cell r="B4410" t="str">
            <v>חיטוי והדברה</v>
          </cell>
          <cell r="C4410">
            <v>0</v>
          </cell>
          <cell r="D4410">
            <v>0</v>
          </cell>
          <cell r="E4410">
            <v>0</v>
          </cell>
          <cell r="F4410">
            <v>0</v>
          </cell>
          <cell r="G4410">
            <v>0</v>
          </cell>
          <cell r="H4410">
            <v>0</v>
          </cell>
          <cell r="I4410">
            <v>0</v>
          </cell>
          <cell r="J4410">
            <v>0</v>
          </cell>
        </row>
        <row r="4411">
          <cell r="A4411">
            <v>1815800437</v>
          </cell>
          <cell r="B4411" t="str">
            <v>אחזקת אזעקה</v>
          </cell>
          <cell r="C4411">
            <v>1170</v>
          </cell>
          <cell r="D4411">
            <v>1221.48</v>
          </cell>
          <cell r="E4411">
            <v>0</v>
          </cell>
          <cell r="F4411">
            <v>1221.48</v>
          </cell>
          <cell r="G4411">
            <v>-51.48</v>
          </cell>
          <cell r="H4411">
            <v>104.4</v>
          </cell>
          <cell r="I4411">
            <v>1300</v>
          </cell>
          <cell r="J4411">
            <v>1221.48</v>
          </cell>
        </row>
        <row r="4412">
          <cell r="A4412">
            <v>1815800441</v>
          </cell>
          <cell r="B4412" t="str">
            <v>ביטוח</v>
          </cell>
          <cell r="C4412">
            <v>0</v>
          </cell>
          <cell r="D4412">
            <v>0</v>
          </cell>
          <cell r="E4412">
            <v>0</v>
          </cell>
          <cell r="F4412">
            <v>0</v>
          </cell>
          <cell r="G4412">
            <v>0</v>
          </cell>
          <cell r="H4412">
            <v>0</v>
          </cell>
          <cell r="I4412">
            <v>0</v>
          </cell>
          <cell r="J4412">
            <v>0</v>
          </cell>
        </row>
        <row r="4413">
          <cell r="A4413">
            <v>1815800450</v>
          </cell>
          <cell r="B4413" t="str">
            <v>ריהוט ואחזקתו</v>
          </cell>
          <cell r="C4413">
            <v>16700</v>
          </cell>
          <cell r="D4413">
            <v>16604</v>
          </cell>
          <cell r="E4413">
            <v>0</v>
          </cell>
          <cell r="F4413">
            <v>16604</v>
          </cell>
          <cell r="G4413">
            <v>96</v>
          </cell>
          <cell r="H4413">
            <v>99.42</v>
          </cell>
          <cell r="I4413">
            <v>16700</v>
          </cell>
          <cell r="J4413">
            <v>16604</v>
          </cell>
        </row>
        <row r="4414">
          <cell r="A4414">
            <v>1815800470</v>
          </cell>
          <cell r="B4414" t="str">
            <v>אחזקת מכונות משרד</v>
          </cell>
          <cell r="C4414">
            <v>0</v>
          </cell>
          <cell r="D4414">
            <v>0</v>
          </cell>
          <cell r="E4414">
            <v>0</v>
          </cell>
          <cell r="F4414">
            <v>0</v>
          </cell>
          <cell r="G4414">
            <v>0</v>
          </cell>
          <cell r="H4414">
            <v>0</v>
          </cell>
          <cell r="I4414">
            <v>0</v>
          </cell>
          <cell r="J4414">
            <v>0</v>
          </cell>
        </row>
        <row r="4415">
          <cell r="A4415">
            <v>1815800471</v>
          </cell>
          <cell r="B4415" t="str">
            <v>מכשירי כתיבה</v>
          </cell>
          <cell r="C4415">
            <v>0</v>
          </cell>
          <cell r="D4415">
            <v>0</v>
          </cell>
          <cell r="E4415">
            <v>0</v>
          </cell>
          <cell r="F4415">
            <v>0</v>
          </cell>
          <cell r="G4415">
            <v>0</v>
          </cell>
          <cell r="H4415">
            <v>0</v>
          </cell>
          <cell r="I4415">
            <v>0</v>
          </cell>
          <cell r="J4415">
            <v>0</v>
          </cell>
        </row>
        <row r="4416">
          <cell r="A4416">
            <v>1815800511</v>
          </cell>
          <cell r="B4416" t="str">
            <v>אירוח וכיבוד</v>
          </cell>
          <cell r="C4416">
            <v>9900</v>
          </cell>
          <cell r="D4416">
            <v>9125.67</v>
          </cell>
          <cell r="E4416">
            <v>0</v>
          </cell>
          <cell r="F4416">
            <v>9125.67</v>
          </cell>
          <cell r="G4416">
            <v>774.33</v>
          </cell>
          <cell r="H4416">
            <v>92.17</v>
          </cell>
          <cell r="I4416">
            <v>11000</v>
          </cell>
          <cell r="J4416">
            <v>9125.67</v>
          </cell>
        </row>
        <row r="4417">
          <cell r="A4417">
            <v>1815800512</v>
          </cell>
          <cell r="B4417" t="str">
            <v>נסיעות ואש"ל</v>
          </cell>
          <cell r="C4417">
            <v>0</v>
          </cell>
          <cell r="D4417">
            <v>0</v>
          </cell>
          <cell r="E4417">
            <v>0</v>
          </cell>
          <cell r="F4417">
            <v>0</v>
          </cell>
          <cell r="G4417">
            <v>0</v>
          </cell>
          <cell r="H4417">
            <v>0</v>
          </cell>
          <cell r="I4417">
            <v>0</v>
          </cell>
          <cell r="J4417">
            <v>0</v>
          </cell>
        </row>
        <row r="4418">
          <cell r="A4418">
            <v>1815800517</v>
          </cell>
          <cell r="B4418" t="str">
            <v>מסיבות מפקדים ושי</v>
          </cell>
          <cell r="C4418">
            <v>0</v>
          </cell>
          <cell r="D4418">
            <v>0</v>
          </cell>
          <cell r="E4418">
            <v>0</v>
          </cell>
          <cell r="F4418">
            <v>0</v>
          </cell>
          <cell r="G4418">
            <v>0</v>
          </cell>
          <cell r="H4418">
            <v>0</v>
          </cell>
          <cell r="I4418">
            <v>0</v>
          </cell>
          <cell r="J4418">
            <v>0</v>
          </cell>
        </row>
        <row r="4419">
          <cell r="A4419">
            <v>1815800522</v>
          </cell>
          <cell r="B4419" t="str">
            <v>ספרים ועיתונים</v>
          </cell>
          <cell r="C4419">
            <v>0</v>
          </cell>
          <cell r="D4419">
            <v>0</v>
          </cell>
          <cell r="E4419">
            <v>0</v>
          </cell>
          <cell r="F4419">
            <v>0</v>
          </cell>
          <cell r="G4419">
            <v>0</v>
          </cell>
          <cell r="H4419">
            <v>0</v>
          </cell>
          <cell r="I4419">
            <v>0</v>
          </cell>
          <cell r="J4419">
            <v>0</v>
          </cell>
        </row>
        <row r="4420">
          <cell r="A4420">
            <v>1815800530</v>
          </cell>
          <cell r="B4420" t="str">
            <v>אופניים לעובדים</v>
          </cell>
          <cell r="C4420">
            <v>0</v>
          </cell>
          <cell r="D4420">
            <v>0</v>
          </cell>
          <cell r="E4420">
            <v>0</v>
          </cell>
          <cell r="F4420">
            <v>0</v>
          </cell>
          <cell r="G4420">
            <v>0</v>
          </cell>
          <cell r="H4420">
            <v>0</v>
          </cell>
          <cell r="I4420">
            <v>0</v>
          </cell>
          <cell r="J4420">
            <v>0</v>
          </cell>
        </row>
        <row r="4421">
          <cell r="A4421">
            <v>1815800540</v>
          </cell>
          <cell r="B4421" t="str">
            <v>הוצאות טלפון</v>
          </cell>
          <cell r="C4421">
            <v>0</v>
          </cell>
          <cell r="D4421">
            <v>0</v>
          </cell>
          <cell r="E4421">
            <v>0</v>
          </cell>
          <cell r="F4421">
            <v>0</v>
          </cell>
          <cell r="G4421">
            <v>0</v>
          </cell>
          <cell r="H4421">
            <v>0</v>
          </cell>
          <cell r="I4421">
            <v>0</v>
          </cell>
          <cell r="J4421">
            <v>0</v>
          </cell>
        </row>
        <row r="4422">
          <cell r="A4422">
            <v>1815800544</v>
          </cell>
          <cell r="B4422" t="str">
            <v>הוצאות דאר</v>
          </cell>
          <cell r="C4422">
            <v>0</v>
          </cell>
          <cell r="D4422">
            <v>0</v>
          </cell>
          <cell r="E4422">
            <v>0</v>
          </cell>
          <cell r="F4422">
            <v>0</v>
          </cell>
          <cell r="G4422">
            <v>0</v>
          </cell>
          <cell r="H4422">
            <v>0</v>
          </cell>
          <cell r="I4422">
            <v>0</v>
          </cell>
          <cell r="J4422">
            <v>0</v>
          </cell>
        </row>
        <row r="4423">
          <cell r="A4423">
            <v>1815800562</v>
          </cell>
          <cell r="B4423" t="str">
            <v>הדפסות</v>
          </cell>
          <cell r="C4423">
            <v>0</v>
          </cell>
          <cell r="D4423">
            <v>0</v>
          </cell>
          <cell r="E4423">
            <v>0</v>
          </cell>
          <cell r="F4423">
            <v>0</v>
          </cell>
          <cell r="G4423">
            <v>0</v>
          </cell>
          <cell r="H4423">
            <v>0</v>
          </cell>
          <cell r="I4423">
            <v>0</v>
          </cell>
          <cell r="J4423">
            <v>0</v>
          </cell>
        </row>
        <row r="4424">
          <cell r="A4424">
            <v>1815800583</v>
          </cell>
          <cell r="B4424" t="str">
            <v>שרות רפואי</v>
          </cell>
          <cell r="C4424">
            <v>0</v>
          </cell>
          <cell r="D4424">
            <v>0</v>
          </cell>
          <cell r="E4424">
            <v>0</v>
          </cell>
          <cell r="F4424">
            <v>0</v>
          </cell>
          <cell r="G4424">
            <v>0</v>
          </cell>
          <cell r="H4424">
            <v>0</v>
          </cell>
          <cell r="I4424">
            <v>0</v>
          </cell>
          <cell r="J4424">
            <v>0</v>
          </cell>
        </row>
        <row r="4425">
          <cell r="A4425">
            <v>1815800585</v>
          </cell>
          <cell r="B4425" t="str">
            <v>שרות אחות</v>
          </cell>
          <cell r="C4425">
            <v>0</v>
          </cell>
          <cell r="D4425">
            <v>0</v>
          </cell>
          <cell r="E4425">
            <v>0</v>
          </cell>
          <cell r="F4425">
            <v>0</v>
          </cell>
          <cell r="G4425">
            <v>0</v>
          </cell>
          <cell r="H4425">
            <v>0</v>
          </cell>
          <cell r="I4425">
            <v>0</v>
          </cell>
          <cell r="J4425">
            <v>0</v>
          </cell>
        </row>
        <row r="4426">
          <cell r="A4426">
            <v>1815800721</v>
          </cell>
          <cell r="B4426" t="str">
            <v>חמרים-תחזוקת מבנים</v>
          </cell>
          <cell r="C4426">
            <v>2610</v>
          </cell>
          <cell r="D4426">
            <v>0</v>
          </cell>
          <cell r="E4426">
            <v>0</v>
          </cell>
          <cell r="F4426">
            <v>0</v>
          </cell>
          <cell r="G4426">
            <v>2610</v>
          </cell>
          <cell r="H4426">
            <v>0</v>
          </cell>
          <cell r="I4426">
            <v>2900</v>
          </cell>
          <cell r="J4426">
            <v>0</v>
          </cell>
        </row>
        <row r="4427">
          <cell r="A4427">
            <v>1815800722</v>
          </cell>
          <cell r="B4427" t="str">
            <v>חמרים-תחזוקה עצמית</v>
          </cell>
          <cell r="C4427">
            <v>0</v>
          </cell>
          <cell r="D4427">
            <v>0</v>
          </cell>
          <cell r="E4427">
            <v>0</v>
          </cell>
          <cell r="F4427">
            <v>0</v>
          </cell>
          <cell r="G4427">
            <v>0</v>
          </cell>
          <cell r="H4427">
            <v>0</v>
          </cell>
          <cell r="I4427">
            <v>0</v>
          </cell>
          <cell r="J4427">
            <v>0</v>
          </cell>
        </row>
        <row r="4428">
          <cell r="A4428">
            <v>1815800724</v>
          </cell>
          <cell r="B4428" t="str">
            <v>ציוד למגמות</v>
          </cell>
          <cell r="C4428">
            <v>0</v>
          </cell>
          <cell r="D4428">
            <v>0</v>
          </cell>
          <cell r="E4428">
            <v>0</v>
          </cell>
          <cell r="F4428">
            <v>0</v>
          </cell>
          <cell r="G4428">
            <v>0</v>
          </cell>
          <cell r="H4428">
            <v>0</v>
          </cell>
          <cell r="I4428">
            <v>0</v>
          </cell>
          <cell r="J4428">
            <v>0</v>
          </cell>
        </row>
        <row r="4429">
          <cell r="A4429">
            <v>1815800742</v>
          </cell>
          <cell r="B4429" t="str">
            <v>כלים וציוד</v>
          </cell>
          <cell r="C4429">
            <v>44100</v>
          </cell>
          <cell r="D4429">
            <v>44878</v>
          </cell>
          <cell r="E4429">
            <v>0</v>
          </cell>
          <cell r="F4429">
            <v>44878</v>
          </cell>
          <cell r="G4429">
            <v>-778</v>
          </cell>
          <cell r="H4429">
            <v>101.76</v>
          </cell>
          <cell r="I4429">
            <v>44100</v>
          </cell>
          <cell r="J4429">
            <v>44878</v>
          </cell>
        </row>
        <row r="4430">
          <cell r="A4430">
            <v>1815800745</v>
          </cell>
          <cell r="B4430" t="str">
            <v>דמי פריצה - ציוד</v>
          </cell>
          <cell r="C4430">
            <v>0</v>
          </cell>
          <cell r="D4430">
            <v>0</v>
          </cell>
          <cell r="E4430">
            <v>0</v>
          </cell>
          <cell r="F4430">
            <v>0</v>
          </cell>
          <cell r="G4430">
            <v>0</v>
          </cell>
          <cell r="H4430">
            <v>0</v>
          </cell>
          <cell r="I4430">
            <v>0</v>
          </cell>
          <cell r="J4430">
            <v>0</v>
          </cell>
        </row>
        <row r="4431">
          <cell r="A4431">
            <v>1815800746</v>
          </cell>
          <cell r="B4431" t="str">
            <v>דמי פריצה - מבנה</v>
          </cell>
          <cell r="C4431">
            <v>0</v>
          </cell>
          <cell r="D4431">
            <v>0</v>
          </cell>
          <cell r="E4431">
            <v>0</v>
          </cell>
          <cell r="F4431">
            <v>0</v>
          </cell>
          <cell r="G4431">
            <v>0</v>
          </cell>
          <cell r="H4431">
            <v>0</v>
          </cell>
          <cell r="I4431">
            <v>0</v>
          </cell>
          <cell r="J4431">
            <v>0</v>
          </cell>
        </row>
        <row r="4432">
          <cell r="A4432">
            <v>1815800750</v>
          </cell>
          <cell r="B4432" t="str">
            <v>אחזקת מוסדות</v>
          </cell>
          <cell r="C4432">
            <v>334400</v>
          </cell>
          <cell r="D4432">
            <v>327421.59999999998</v>
          </cell>
          <cell r="E4432">
            <v>0</v>
          </cell>
          <cell r="F4432">
            <v>327421.59999999998</v>
          </cell>
          <cell r="G4432">
            <v>6978.4</v>
          </cell>
          <cell r="H4432">
            <v>97.91</v>
          </cell>
          <cell r="I4432">
            <v>334400</v>
          </cell>
          <cell r="J4432">
            <v>327421.59999999998</v>
          </cell>
        </row>
        <row r="4433">
          <cell r="A4433">
            <v>1815800751</v>
          </cell>
          <cell r="B4433" t="str">
            <v>עבודות קבלניות</v>
          </cell>
          <cell r="C4433">
            <v>7200</v>
          </cell>
          <cell r="D4433">
            <v>0</v>
          </cell>
          <cell r="E4433">
            <v>0</v>
          </cell>
          <cell r="F4433">
            <v>0</v>
          </cell>
          <cell r="G4433">
            <v>7200</v>
          </cell>
          <cell r="H4433">
            <v>0</v>
          </cell>
          <cell r="I4433">
            <v>8000</v>
          </cell>
          <cell r="J4433">
            <v>0</v>
          </cell>
        </row>
        <row r="4434">
          <cell r="A4434">
            <v>1815800752</v>
          </cell>
          <cell r="B4434" t="str">
            <v>נקיון בקבלנות</v>
          </cell>
          <cell r="C4434">
            <v>391800</v>
          </cell>
          <cell r="D4434">
            <v>364771.35</v>
          </cell>
          <cell r="E4434">
            <v>0</v>
          </cell>
          <cell r="F4434">
            <v>364771.35</v>
          </cell>
          <cell r="G4434">
            <v>27028.65</v>
          </cell>
          <cell r="H4434">
            <v>93.1</v>
          </cell>
          <cell r="I4434">
            <v>391800</v>
          </cell>
          <cell r="J4434">
            <v>364771.35</v>
          </cell>
        </row>
        <row r="4435">
          <cell r="A4435">
            <v>1815800753</v>
          </cell>
          <cell r="B4435" t="str">
            <v>עובדים חיצוניים</v>
          </cell>
          <cell r="C4435">
            <v>0</v>
          </cell>
          <cell r="D4435">
            <v>0</v>
          </cell>
          <cell r="E4435">
            <v>0</v>
          </cell>
          <cell r="F4435">
            <v>0</v>
          </cell>
          <cell r="G4435">
            <v>0</v>
          </cell>
          <cell r="H4435">
            <v>0</v>
          </cell>
          <cell r="I4435">
            <v>0</v>
          </cell>
          <cell r="J4435">
            <v>0</v>
          </cell>
        </row>
        <row r="4436">
          <cell r="A4436">
            <v>1815800755</v>
          </cell>
          <cell r="B4436" t="str">
            <v>אחות</v>
          </cell>
          <cell r="C4436">
            <v>0</v>
          </cell>
          <cell r="D4436">
            <v>0</v>
          </cell>
          <cell r="E4436">
            <v>0</v>
          </cell>
          <cell r="F4436">
            <v>0</v>
          </cell>
          <cell r="G4436">
            <v>0</v>
          </cell>
          <cell r="H4436">
            <v>0</v>
          </cell>
          <cell r="I4436">
            <v>0</v>
          </cell>
          <cell r="J4436">
            <v>0</v>
          </cell>
        </row>
        <row r="4437">
          <cell r="A4437">
            <v>1815800759</v>
          </cell>
          <cell r="B4437" t="str">
            <v>שרותי סייעות</v>
          </cell>
          <cell r="C4437">
            <v>264900</v>
          </cell>
          <cell r="D4437">
            <v>263190.42</v>
          </cell>
          <cell r="E4437">
            <v>0</v>
          </cell>
          <cell r="F4437">
            <v>263190.42</v>
          </cell>
          <cell r="G4437">
            <v>1709.58</v>
          </cell>
          <cell r="H4437">
            <v>99.35</v>
          </cell>
          <cell r="I4437">
            <v>264900</v>
          </cell>
          <cell r="J4437">
            <v>263190.42</v>
          </cell>
        </row>
        <row r="4438">
          <cell r="A4438">
            <v>1815800762</v>
          </cell>
          <cell r="B4438" t="str">
            <v>שעות שאילה - משה"ח</v>
          </cell>
          <cell r="C4438">
            <v>324270</v>
          </cell>
          <cell r="D4438">
            <v>311471.07</v>
          </cell>
          <cell r="E4438">
            <v>0</v>
          </cell>
          <cell r="F4438">
            <v>311471.07</v>
          </cell>
          <cell r="G4438">
            <v>12798.93</v>
          </cell>
          <cell r="H4438">
            <v>96.05</v>
          </cell>
          <cell r="I4438">
            <v>360300</v>
          </cell>
          <cell r="J4438">
            <v>311471.07</v>
          </cell>
        </row>
        <row r="4439">
          <cell r="A4439">
            <v>1815800763</v>
          </cell>
          <cell r="B4439" t="str">
            <v>עובדי מינהלה</v>
          </cell>
          <cell r="C4439">
            <v>0</v>
          </cell>
          <cell r="D4439">
            <v>0</v>
          </cell>
          <cell r="E4439">
            <v>0</v>
          </cell>
          <cell r="F4439">
            <v>0</v>
          </cell>
          <cell r="G4439">
            <v>0</v>
          </cell>
          <cell r="H4439">
            <v>0</v>
          </cell>
          <cell r="I4439">
            <v>0</v>
          </cell>
          <cell r="J4439">
            <v>0</v>
          </cell>
        </row>
        <row r="4440">
          <cell r="A4440">
            <v>1815800764</v>
          </cell>
          <cell r="B4440" t="str">
            <v>סייעות-מוסדות+חברה</v>
          </cell>
          <cell r="C4440">
            <v>0</v>
          </cell>
          <cell r="D4440">
            <v>0</v>
          </cell>
          <cell r="E4440">
            <v>0</v>
          </cell>
          <cell r="F4440">
            <v>0</v>
          </cell>
          <cell r="G4440">
            <v>0</v>
          </cell>
          <cell r="H4440">
            <v>0</v>
          </cell>
          <cell r="I4440">
            <v>0</v>
          </cell>
          <cell r="J4440">
            <v>0</v>
          </cell>
        </row>
        <row r="4441">
          <cell r="A4441">
            <v>1815800765</v>
          </cell>
          <cell r="B4441" t="str">
            <v>רכז חברתי - חט"ב</v>
          </cell>
          <cell r="C4441">
            <v>0</v>
          </cell>
          <cell r="D4441">
            <v>0</v>
          </cell>
          <cell r="E4441">
            <v>0</v>
          </cell>
          <cell r="F4441">
            <v>0</v>
          </cell>
          <cell r="G4441">
            <v>0</v>
          </cell>
          <cell r="H4441">
            <v>0</v>
          </cell>
          <cell r="I4441">
            <v>0</v>
          </cell>
          <cell r="J4441">
            <v>0</v>
          </cell>
        </row>
        <row r="4442">
          <cell r="A4442">
            <v>1815800780</v>
          </cell>
          <cell r="B4442" t="str">
            <v>חינוך חברתי</v>
          </cell>
          <cell r="C4442">
            <v>12150</v>
          </cell>
          <cell r="D4442">
            <v>13770</v>
          </cell>
          <cell r="E4442">
            <v>0</v>
          </cell>
          <cell r="F4442">
            <v>13770</v>
          </cell>
          <cell r="G4442">
            <v>-1620</v>
          </cell>
          <cell r="H4442">
            <v>113.33</v>
          </cell>
          <cell r="I4442">
            <v>13500</v>
          </cell>
          <cell r="J4442">
            <v>13770</v>
          </cell>
        </row>
        <row r="4443">
          <cell r="A4443">
            <v>1815800781</v>
          </cell>
          <cell r="B4443" t="str">
            <v>אחזקת מכשירים</v>
          </cell>
          <cell r="C4443">
            <v>0</v>
          </cell>
          <cell r="D4443">
            <v>0</v>
          </cell>
          <cell r="E4443">
            <v>0</v>
          </cell>
          <cell r="F4443">
            <v>0</v>
          </cell>
          <cell r="G4443">
            <v>0</v>
          </cell>
          <cell r="H4443">
            <v>0</v>
          </cell>
          <cell r="I4443">
            <v>0</v>
          </cell>
          <cell r="J4443">
            <v>0</v>
          </cell>
        </row>
        <row r="4444">
          <cell r="A4444">
            <v>1815800783</v>
          </cell>
          <cell r="B4444" t="str">
            <v>תיגבור לימודי יהדות</v>
          </cell>
          <cell r="C4444">
            <v>0</v>
          </cell>
          <cell r="D4444">
            <v>0</v>
          </cell>
          <cell r="E4444">
            <v>0</v>
          </cell>
          <cell r="F4444">
            <v>0</v>
          </cell>
          <cell r="G4444">
            <v>0</v>
          </cell>
          <cell r="H4444">
            <v>0</v>
          </cell>
          <cell r="I4444">
            <v>0</v>
          </cell>
          <cell r="J4444">
            <v>0</v>
          </cell>
        </row>
        <row r="4445">
          <cell r="A4445">
            <v>1815800794</v>
          </cell>
          <cell r="B4445" t="str">
            <v>השתתפות בעזר 094</v>
          </cell>
          <cell r="C4445">
            <v>13500</v>
          </cell>
          <cell r="D4445">
            <v>16675</v>
          </cell>
          <cell r="E4445">
            <v>0</v>
          </cell>
          <cell r="F4445">
            <v>16675</v>
          </cell>
          <cell r="G4445">
            <v>-3175</v>
          </cell>
          <cell r="H4445">
            <v>123.51</v>
          </cell>
          <cell r="I4445">
            <v>15000</v>
          </cell>
          <cell r="J4445">
            <v>16675</v>
          </cell>
        </row>
        <row r="4446">
          <cell r="A4446">
            <v>1815800810</v>
          </cell>
          <cell r="B4446" t="str">
            <v>הקצבה לניהול עצמי</v>
          </cell>
          <cell r="C4446">
            <v>105900</v>
          </cell>
          <cell r="D4446">
            <v>105662</v>
          </cell>
          <cell r="E4446">
            <v>0</v>
          </cell>
          <cell r="F4446">
            <v>105662</v>
          </cell>
          <cell r="G4446">
            <v>238</v>
          </cell>
          <cell r="H4446">
            <v>99.77</v>
          </cell>
          <cell r="I4446">
            <v>105900</v>
          </cell>
          <cell r="J4446">
            <v>105662</v>
          </cell>
        </row>
        <row r="4447">
          <cell r="A4447">
            <v>1815800812</v>
          </cell>
          <cell r="B4447" t="str">
            <v>מסיבות כיתתיות</v>
          </cell>
          <cell r="C4447">
            <v>0</v>
          </cell>
          <cell r="D4447">
            <v>19860</v>
          </cell>
          <cell r="E4447">
            <v>0</v>
          </cell>
          <cell r="F4447">
            <v>19860</v>
          </cell>
          <cell r="G4447">
            <v>-19860</v>
          </cell>
          <cell r="H4447">
            <v>0</v>
          </cell>
          <cell r="I4447">
            <v>0</v>
          </cell>
          <cell r="J4447">
            <v>19860</v>
          </cell>
        </row>
        <row r="4448">
          <cell r="A4448">
            <v>1815800816</v>
          </cell>
          <cell r="B4448" t="str">
            <v>חט"ב - הכלה והשתלבות</v>
          </cell>
          <cell r="C4448">
            <v>59310</v>
          </cell>
          <cell r="D4448">
            <v>12467.16</v>
          </cell>
          <cell r="E4448">
            <v>0</v>
          </cell>
          <cell r="F4448">
            <v>12467.16</v>
          </cell>
          <cell r="G4448">
            <v>46842.84</v>
          </cell>
          <cell r="H4448">
            <v>21.02</v>
          </cell>
          <cell r="I4448">
            <v>65900</v>
          </cell>
          <cell r="J4448">
            <v>12467.16</v>
          </cell>
        </row>
        <row r="4449">
          <cell r="A4449">
            <v>1815800838</v>
          </cell>
          <cell r="B4449" t="str">
            <v>העברה כנגד הכנסות מש' החינוך</v>
          </cell>
          <cell r="C4449">
            <v>0</v>
          </cell>
          <cell r="D4449">
            <v>0</v>
          </cell>
          <cell r="E4449">
            <v>0</v>
          </cell>
          <cell r="F4449">
            <v>0</v>
          </cell>
          <cell r="G4449">
            <v>0</v>
          </cell>
          <cell r="H4449">
            <v>0</v>
          </cell>
          <cell r="I4449">
            <v>0</v>
          </cell>
          <cell r="J4449">
            <v>0</v>
          </cell>
        </row>
        <row r="4450">
          <cell r="A4450">
            <v>1815800953</v>
          </cell>
          <cell r="B4450" t="str">
            <v>מערכת גפ"ן</v>
          </cell>
          <cell r="C4450">
            <v>353400</v>
          </cell>
          <cell r="D4450">
            <v>284357.44</v>
          </cell>
          <cell r="E4450">
            <v>0</v>
          </cell>
          <cell r="F4450">
            <v>284357.44</v>
          </cell>
          <cell r="G4450">
            <v>69042.559999999998</v>
          </cell>
          <cell r="H4450">
            <v>80.459999999999994</v>
          </cell>
          <cell r="I4450">
            <v>353400</v>
          </cell>
          <cell r="J4450">
            <v>284357.44</v>
          </cell>
        </row>
        <row r="4451">
          <cell r="A4451">
            <v>1815800961</v>
          </cell>
          <cell r="B4451" t="str">
            <v>רז' לפעולות+רכישות</v>
          </cell>
          <cell r="C4451">
            <v>0</v>
          </cell>
          <cell r="D4451">
            <v>0</v>
          </cell>
          <cell r="E4451">
            <v>0</v>
          </cell>
          <cell r="F4451">
            <v>0</v>
          </cell>
          <cell r="G4451">
            <v>0</v>
          </cell>
          <cell r="H4451">
            <v>0</v>
          </cell>
          <cell r="I4451">
            <v>0</v>
          </cell>
          <cell r="J4451">
            <v>0</v>
          </cell>
        </row>
        <row r="4452">
          <cell r="A4452">
            <v>1815800989</v>
          </cell>
          <cell r="B4452" t="str">
            <v>תקורה</v>
          </cell>
          <cell r="C4452">
            <v>759240</v>
          </cell>
          <cell r="D4452">
            <v>927275.75</v>
          </cell>
          <cell r="E4452">
            <v>0</v>
          </cell>
          <cell r="F4452">
            <v>927275.75</v>
          </cell>
          <cell r="G4452">
            <v>-168035.75</v>
          </cell>
          <cell r="H4452">
            <v>122.13</v>
          </cell>
          <cell r="I4452">
            <v>843600</v>
          </cell>
          <cell r="J4452">
            <v>927275.75</v>
          </cell>
        </row>
        <row r="4453">
          <cell r="A4453">
            <v>1815810118</v>
          </cell>
          <cell r="B4453" t="str">
            <v>שכר עובדי הוראה</v>
          </cell>
          <cell r="C4453">
            <v>8302200</v>
          </cell>
          <cell r="D4453">
            <v>8445794.8599999994</v>
          </cell>
          <cell r="E4453">
            <v>0</v>
          </cell>
          <cell r="F4453">
            <v>8445794.8599999994</v>
          </cell>
          <cell r="G4453">
            <v>-143594.85999999999</v>
          </cell>
          <cell r="H4453">
            <v>101.72</v>
          </cell>
          <cell r="I4453">
            <v>8302200</v>
          </cell>
          <cell r="J4453">
            <v>8445794.8599999994</v>
          </cell>
        </row>
        <row r="4454">
          <cell r="A4454">
            <v>1815810119</v>
          </cell>
          <cell r="B4454" t="str">
            <v>השכר הקובע-צוברת</v>
          </cell>
          <cell r="C4454">
            <v>593500</v>
          </cell>
          <cell r="D4454">
            <v>611520.92000000004</v>
          </cell>
          <cell r="E4454">
            <v>0</v>
          </cell>
          <cell r="F4454">
            <v>611520.92000000004</v>
          </cell>
          <cell r="G4454">
            <v>-18020.919999999998</v>
          </cell>
          <cell r="H4454">
            <v>103.03</v>
          </cell>
          <cell r="I4454">
            <v>593500</v>
          </cell>
          <cell r="J4454">
            <v>611520.92000000004</v>
          </cell>
        </row>
        <row r="4455">
          <cell r="A4455">
            <v>1815810122</v>
          </cell>
          <cell r="B4455" t="str">
            <v>ביגוד</v>
          </cell>
          <cell r="C4455">
            <v>70000</v>
          </cell>
          <cell r="D4455">
            <v>95989.18</v>
          </cell>
          <cell r="E4455">
            <v>0</v>
          </cell>
          <cell r="F4455">
            <v>95989.18</v>
          </cell>
          <cell r="G4455">
            <v>-25989.18</v>
          </cell>
          <cell r="H4455">
            <v>137.12</v>
          </cell>
          <cell r="I4455">
            <v>70000</v>
          </cell>
          <cell r="J4455">
            <v>95989.18</v>
          </cell>
        </row>
        <row r="4456">
          <cell r="A4456">
            <v>1815810126</v>
          </cell>
          <cell r="B4456" t="str">
            <v>דמי הבראה</v>
          </cell>
          <cell r="C4456">
            <v>128800</v>
          </cell>
          <cell r="D4456">
            <v>186501.7</v>
          </cell>
          <cell r="E4456">
            <v>0</v>
          </cell>
          <cell r="F4456">
            <v>186501.7</v>
          </cell>
          <cell r="G4456">
            <v>-57701.7</v>
          </cell>
          <cell r="H4456">
            <v>144.79</v>
          </cell>
          <cell r="I4456">
            <v>128800</v>
          </cell>
          <cell r="J4456">
            <v>186501.7</v>
          </cell>
        </row>
        <row r="4457">
          <cell r="A4457">
            <v>1815810140</v>
          </cell>
          <cell r="B4457" t="str">
            <v>השתתפות באחזקת רכב</v>
          </cell>
          <cell r="C4457">
            <v>24300</v>
          </cell>
          <cell r="D4457">
            <v>59372.86</v>
          </cell>
          <cell r="E4457">
            <v>0</v>
          </cell>
          <cell r="F4457">
            <v>59372.86</v>
          </cell>
          <cell r="G4457">
            <v>-35072.86</v>
          </cell>
          <cell r="H4457">
            <v>244.33</v>
          </cell>
          <cell r="I4457">
            <v>24300</v>
          </cell>
          <cell r="J4457">
            <v>59372.86</v>
          </cell>
        </row>
        <row r="4458">
          <cell r="A4458">
            <v>1815810210</v>
          </cell>
          <cell r="B4458" t="str">
            <v>השכר הקובע</v>
          </cell>
          <cell r="C4458">
            <v>0</v>
          </cell>
          <cell r="D4458">
            <v>8858.26</v>
          </cell>
          <cell r="E4458">
            <v>0</v>
          </cell>
          <cell r="F4458">
            <v>8858.26</v>
          </cell>
          <cell r="G4458">
            <v>-8858.26</v>
          </cell>
          <cell r="H4458">
            <v>0</v>
          </cell>
          <cell r="I4458">
            <v>0</v>
          </cell>
          <cell r="J4458">
            <v>8858.26</v>
          </cell>
        </row>
        <row r="4459">
          <cell r="A4459">
            <v>1815810214</v>
          </cell>
          <cell r="B4459" t="str">
            <v>שעורי עזר לתלמידים</v>
          </cell>
          <cell r="C4459">
            <v>0</v>
          </cell>
          <cell r="D4459">
            <v>2.44</v>
          </cell>
          <cell r="E4459">
            <v>0</v>
          </cell>
          <cell r="F4459">
            <v>2.44</v>
          </cell>
          <cell r="G4459">
            <v>-2.44</v>
          </cell>
          <cell r="H4459">
            <v>0</v>
          </cell>
          <cell r="I4459">
            <v>0</v>
          </cell>
          <cell r="J4459">
            <v>2.44</v>
          </cell>
        </row>
        <row r="4460">
          <cell r="A4460">
            <v>1815810215</v>
          </cell>
          <cell r="B4460" t="str">
            <v>קייטנת קיץ בחטיבות ותיכוניים</v>
          </cell>
          <cell r="C4460">
            <v>0</v>
          </cell>
          <cell r="D4460">
            <v>0</v>
          </cell>
          <cell r="E4460">
            <v>0</v>
          </cell>
          <cell r="F4460">
            <v>0</v>
          </cell>
          <cell r="G4460">
            <v>0</v>
          </cell>
          <cell r="H4460">
            <v>0</v>
          </cell>
          <cell r="I4460">
            <v>0</v>
          </cell>
          <cell r="J4460">
            <v>0</v>
          </cell>
        </row>
        <row r="4461">
          <cell r="A4461">
            <v>1815810216</v>
          </cell>
          <cell r="B4461" t="str">
            <v>פרויקט גימלאים</v>
          </cell>
          <cell r="C4461">
            <v>0</v>
          </cell>
          <cell r="D4461">
            <v>0</v>
          </cell>
          <cell r="E4461">
            <v>0</v>
          </cell>
          <cell r="F4461">
            <v>0</v>
          </cell>
          <cell r="G4461">
            <v>0</v>
          </cell>
          <cell r="H4461">
            <v>0</v>
          </cell>
          <cell r="I4461">
            <v>0</v>
          </cell>
          <cell r="J4461">
            <v>0</v>
          </cell>
        </row>
        <row r="4462">
          <cell r="A4462">
            <v>1815810250</v>
          </cell>
          <cell r="B4462" t="str">
            <v>שעות השאלה למשה"ח</v>
          </cell>
          <cell r="C4462">
            <v>0</v>
          </cell>
          <cell r="D4462">
            <v>0.19</v>
          </cell>
          <cell r="E4462">
            <v>0</v>
          </cell>
          <cell r="F4462">
            <v>0.19</v>
          </cell>
          <cell r="G4462">
            <v>-0.19</v>
          </cell>
          <cell r="H4462">
            <v>0</v>
          </cell>
          <cell r="I4462">
            <v>0</v>
          </cell>
          <cell r="J4462">
            <v>0.19</v>
          </cell>
        </row>
        <row r="4463">
          <cell r="A4463">
            <v>1815810261</v>
          </cell>
          <cell r="B4463" t="str">
            <v>תכנית גי"א / מש"ב</v>
          </cell>
          <cell r="C4463">
            <v>0</v>
          </cell>
          <cell r="D4463">
            <v>0</v>
          </cell>
          <cell r="E4463">
            <v>0</v>
          </cell>
          <cell r="F4463">
            <v>0</v>
          </cell>
          <cell r="G4463">
            <v>0</v>
          </cell>
          <cell r="H4463">
            <v>0</v>
          </cell>
          <cell r="I4463">
            <v>0</v>
          </cell>
          <cell r="J4463">
            <v>0</v>
          </cell>
        </row>
        <row r="4464">
          <cell r="A4464">
            <v>1815810263</v>
          </cell>
          <cell r="B4464" t="str">
            <v>עובדי מינהלה</v>
          </cell>
          <cell r="C4464">
            <v>0</v>
          </cell>
          <cell r="D4464">
            <v>0</v>
          </cell>
          <cell r="E4464">
            <v>0</v>
          </cell>
          <cell r="F4464">
            <v>0</v>
          </cell>
          <cell r="G4464">
            <v>0</v>
          </cell>
          <cell r="H4464">
            <v>0</v>
          </cell>
          <cell r="I4464">
            <v>0</v>
          </cell>
          <cell r="J4464">
            <v>0</v>
          </cell>
        </row>
        <row r="4465">
          <cell r="A4465">
            <v>1815810420</v>
          </cell>
          <cell r="B4465" t="str">
            <v>כיבןי אש</v>
          </cell>
          <cell r="C4465">
            <v>6300</v>
          </cell>
          <cell r="D4465">
            <v>5942.32</v>
          </cell>
          <cell r="E4465">
            <v>0</v>
          </cell>
          <cell r="F4465">
            <v>5942.32</v>
          </cell>
          <cell r="G4465">
            <v>357.68</v>
          </cell>
          <cell r="H4465">
            <v>94.32</v>
          </cell>
          <cell r="I4465">
            <v>7000</v>
          </cell>
          <cell r="J4465">
            <v>5942.32</v>
          </cell>
        </row>
        <row r="4466">
          <cell r="A4466">
            <v>1815810431</v>
          </cell>
          <cell r="B4466" t="str">
            <v>חשמל</v>
          </cell>
          <cell r="C4466">
            <v>126300</v>
          </cell>
          <cell r="D4466">
            <v>76135</v>
          </cell>
          <cell r="E4466">
            <v>0</v>
          </cell>
          <cell r="F4466">
            <v>76135</v>
          </cell>
          <cell r="G4466">
            <v>50165</v>
          </cell>
          <cell r="H4466">
            <v>60.28</v>
          </cell>
          <cell r="I4466">
            <v>126300</v>
          </cell>
          <cell r="J4466">
            <v>76135</v>
          </cell>
        </row>
        <row r="4467">
          <cell r="A4467">
            <v>1815810432</v>
          </cell>
          <cell r="B4467" t="str">
            <v>מים</v>
          </cell>
          <cell r="C4467">
            <v>35800</v>
          </cell>
          <cell r="D4467">
            <v>35688</v>
          </cell>
          <cell r="E4467">
            <v>0</v>
          </cell>
          <cell r="F4467">
            <v>35688</v>
          </cell>
          <cell r="G4467">
            <v>112</v>
          </cell>
          <cell r="H4467">
            <v>99.68</v>
          </cell>
          <cell r="I4467">
            <v>35800</v>
          </cell>
          <cell r="J4467">
            <v>35688</v>
          </cell>
        </row>
        <row r="4468">
          <cell r="A4468">
            <v>1815810437</v>
          </cell>
          <cell r="B4468" t="str">
            <v>אחזקת אזעקה</v>
          </cell>
          <cell r="C4468">
            <v>4770</v>
          </cell>
          <cell r="D4468">
            <v>4885.92</v>
          </cell>
          <cell r="E4468">
            <v>0</v>
          </cell>
          <cell r="F4468">
            <v>4885.92</v>
          </cell>
          <cell r="G4468">
            <v>-115.92</v>
          </cell>
          <cell r="H4468">
            <v>102.43</v>
          </cell>
          <cell r="I4468">
            <v>5300</v>
          </cell>
          <cell r="J4468">
            <v>4885.92</v>
          </cell>
        </row>
        <row r="4469">
          <cell r="A4469">
            <v>1815810450</v>
          </cell>
          <cell r="B4469" t="str">
            <v>ריהוט ואחזקתו</v>
          </cell>
          <cell r="C4469">
            <v>14300</v>
          </cell>
          <cell r="D4469">
            <v>14275</v>
          </cell>
          <cell r="E4469">
            <v>0</v>
          </cell>
          <cell r="F4469">
            <v>14275</v>
          </cell>
          <cell r="G4469">
            <v>25</v>
          </cell>
          <cell r="H4469">
            <v>99.82</v>
          </cell>
          <cell r="I4469">
            <v>14300</v>
          </cell>
          <cell r="J4469">
            <v>14275</v>
          </cell>
        </row>
        <row r="4470">
          <cell r="A4470">
            <v>1815810511</v>
          </cell>
          <cell r="B4470" t="str">
            <v>אירוח וכיבוד</v>
          </cell>
          <cell r="C4470">
            <v>9000</v>
          </cell>
          <cell r="D4470">
            <v>9798.41</v>
          </cell>
          <cell r="E4470">
            <v>0</v>
          </cell>
          <cell r="F4470">
            <v>9798.41</v>
          </cell>
          <cell r="G4470">
            <v>-798.41</v>
          </cell>
          <cell r="H4470">
            <v>108.87</v>
          </cell>
          <cell r="I4470">
            <v>10000</v>
          </cell>
          <cell r="J4470">
            <v>9798.41</v>
          </cell>
        </row>
        <row r="4471">
          <cell r="A4471">
            <v>1815810583</v>
          </cell>
          <cell r="B4471" t="str">
            <v>שרות רפואי</v>
          </cell>
          <cell r="C4471">
            <v>0</v>
          </cell>
          <cell r="D4471">
            <v>0</v>
          </cell>
          <cell r="E4471">
            <v>0</v>
          </cell>
          <cell r="F4471">
            <v>0</v>
          </cell>
          <cell r="G4471">
            <v>0</v>
          </cell>
          <cell r="H4471">
            <v>0</v>
          </cell>
          <cell r="I4471">
            <v>0</v>
          </cell>
          <cell r="J4471">
            <v>0</v>
          </cell>
        </row>
        <row r="4472">
          <cell r="A4472">
            <v>1815810585</v>
          </cell>
          <cell r="B4472" t="str">
            <v>שרות אחות</v>
          </cell>
          <cell r="C4472">
            <v>0</v>
          </cell>
          <cell r="D4472">
            <v>0</v>
          </cell>
          <cell r="E4472">
            <v>0</v>
          </cell>
          <cell r="F4472">
            <v>0</v>
          </cell>
          <cell r="G4472">
            <v>0</v>
          </cell>
          <cell r="H4472">
            <v>0</v>
          </cell>
          <cell r="I4472">
            <v>0</v>
          </cell>
          <cell r="J4472">
            <v>0</v>
          </cell>
        </row>
        <row r="4473">
          <cell r="A4473">
            <v>1815810742</v>
          </cell>
          <cell r="B4473" t="str">
            <v>כלים וציוד</v>
          </cell>
          <cell r="C4473">
            <v>39600</v>
          </cell>
          <cell r="D4473">
            <v>39980</v>
          </cell>
          <cell r="E4473">
            <v>0</v>
          </cell>
          <cell r="F4473">
            <v>39980</v>
          </cell>
          <cell r="G4473">
            <v>-380</v>
          </cell>
          <cell r="H4473">
            <v>100.95</v>
          </cell>
          <cell r="I4473">
            <v>39600</v>
          </cell>
          <cell r="J4473">
            <v>39980</v>
          </cell>
        </row>
        <row r="4474">
          <cell r="A4474">
            <v>1815810750</v>
          </cell>
          <cell r="B4474" t="str">
            <v>אחזקת מוסדות</v>
          </cell>
          <cell r="C4474">
            <v>445200</v>
          </cell>
          <cell r="D4474">
            <v>436760.18</v>
          </cell>
          <cell r="E4474">
            <v>0</v>
          </cell>
          <cell r="F4474">
            <v>436760.18</v>
          </cell>
          <cell r="G4474">
            <v>8439.82</v>
          </cell>
          <cell r="H4474">
            <v>98.1</v>
          </cell>
          <cell r="I4474">
            <v>445200</v>
          </cell>
          <cell r="J4474">
            <v>436760.18</v>
          </cell>
        </row>
        <row r="4475">
          <cell r="A4475">
            <v>1815810752</v>
          </cell>
          <cell r="B4475" t="str">
            <v>נקיון בקבלנות</v>
          </cell>
          <cell r="C4475">
            <v>670900</v>
          </cell>
          <cell r="D4475">
            <v>630079.25</v>
          </cell>
          <cell r="E4475">
            <v>0</v>
          </cell>
          <cell r="F4475">
            <v>630079.25</v>
          </cell>
          <cell r="G4475">
            <v>40820.75</v>
          </cell>
          <cell r="H4475">
            <v>93.91</v>
          </cell>
          <cell r="I4475">
            <v>670900</v>
          </cell>
          <cell r="J4475">
            <v>630079.25</v>
          </cell>
        </row>
        <row r="4476">
          <cell r="A4476">
            <v>1815810759</v>
          </cell>
          <cell r="B4476" t="str">
            <v>שרותי סייעות</v>
          </cell>
          <cell r="C4476">
            <v>1248500</v>
          </cell>
          <cell r="D4476">
            <v>1421975.68</v>
          </cell>
          <cell r="E4476">
            <v>0</v>
          </cell>
          <cell r="F4476">
            <v>1421975.68</v>
          </cell>
          <cell r="G4476">
            <v>-173475.68</v>
          </cell>
          <cell r="H4476">
            <v>113.89</v>
          </cell>
          <cell r="I4476">
            <v>1248500</v>
          </cell>
          <cell r="J4476">
            <v>1421975.68</v>
          </cell>
        </row>
        <row r="4477">
          <cell r="A4477">
            <v>1815810762</v>
          </cell>
          <cell r="B4477" t="str">
            <v>שאילת מורים</v>
          </cell>
          <cell r="C4477">
            <v>99540</v>
          </cell>
          <cell r="D4477">
            <v>110405.4</v>
          </cell>
          <cell r="E4477">
            <v>0</v>
          </cell>
          <cell r="F4477">
            <v>110405.4</v>
          </cell>
          <cell r="G4477">
            <v>-10865.4</v>
          </cell>
          <cell r="H4477">
            <v>110.91</v>
          </cell>
          <cell r="I4477">
            <v>110600</v>
          </cell>
          <cell r="J4477">
            <v>110405.4</v>
          </cell>
        </row>
        <row r="4478">
          <cell r="A4478">
            <v>1815810780</v>
          </cell>
          <cell r="B4478" t="str">
            <v>חינוך חברתי</v>
          </cell>
          <cell r="C4478">
            <v>9500</v>
          </cell>
          <cell r="D4478">
            <v>9709</v>
          </cell>
          <cell r="E4478">
            <v>0</v>
          </cell>
          <cell r="F4478">
            <v>9709</v>
          </cell>
          <cell r="G4478">
            <v>-209</v>
          </cell>
          <cell r="H4478">
            <v>102.2</v>
          </cell>
          <cell r="I4478">
            <v>9500</v>
          </cell>
          <cell r="J4478">
            <v>9709</v>
          </cell>
        </row>
        <row r="4479">
          <cell r="A4479">
            <v>1815810781</v>
          </cell>
          <cell r="B4479" t="str">
            <v>הפעלת ביה"ס</v>
          </cell>
          <cell r="C4479">
            <v>0</v>
          </cell>
          <cell r="D4479">
            <v>0</v>
          </cell>
          <cell r="E4479">
            <v>0</v>
          </cell>
          <cell r="F4479">
            <v>0</v>
          </cell>
          <cell r="G4479">
            <v>0</v>
          </cell>
          <cell r="H4479">
            <v>0</v>
          </cell>
          <cell r="I4479">
            <v>0</v>
          </cell>
          <cell r="J4479">
            <v>0</v>
          </cell>
        </row>
        <row r="4480">
          <cell r="A4480">
            <v>1815810810</v>
          </cell>
          <cell r="B4480" t="str">
            <v>הקצבה לניהול עצמי</v>
          </cell>
          <cell r="C4480">
            <v>85800</v>
          </cell>
          <cell r="D4480">
            <v>85376</v>
          </cell>
          <cell r="E4480">
            <v>0</v>
          </cell>
          <cell r="F4480">
            <v>85376</v>
          </cell>
          <cell r="G4480">
            <v>424</v>
          </cell>
          <cell r="H4480">
            <v>99.5</v>
          </cell>
          <cell r="I4480">
            <v>85800</v>
          </cell>
          <cell r="J4480">
            <v>85376</v>
          </cell>
        </row>
        <row r="4481">
          <cell r="A4481">
            <v>1815810812</v>
          </cell>
          <cell r="B4481" t="str">
            <v>מסיבות כיתתיות</v>
          </cell>
          <cell r="C4481">
            <v>0</v>
          </cell>
          <cell r="D4481">
            <v>12300</v>
          </cell>
          <cell r="E4481">
            <v>0</v>
          </cell>
          <cell r="F4481">
            <v>12300</v>
          </cell>
          <cell r="G4481">
            <v>-12300</v>
          </cell>
          <cell r="H4481">
            <v>0</v>
          </cell>
          <cell r="I4481">
            <v>0</v>
          </cell>
          <cell r="J4481">
            <v>12300</v>
          </cell>
        </row>
        <row r="4482">
          <cell r="A4482">
            <v>1815810816</v>
          </cell>
          <cell r="B4482" t="str">
            <v>חט"ב - הכלה והשתלבות</v>
          </cell>
          <cell r="C4482">
            <v>11430</v>
          </cell>
          <cell r="D4482">
            <v>6250</v>
          </cell>
          <cell r="E4482">
            <v>0</v>
          </cell>
          <cell r="F4482">
            <v>6250</v>
          </cell>
          <cell r="G4482">
            <v>5180</v>
          </cell>
          <cell r="H4482">
            <v>54.68</v>
          </cell>
          <cell r="I4482">
            <v>12700</v>
          </cell>
          <cell r="J4482">
            <v>6250</v>
          </cell>
        </row>
        <row r="4483">
          <cell r="A4483">
            <v>1815810838</v>
          </cell>
          <cell r="B4483" t="str">
            <v>העברה כנגד הכנסות מש' החינוך</v>
          </cell>
          <cell r="C4483">
            <v>0</v>
          </cell>
          <cell r="D4483">
            <v>0</v>
          </cell>
          <cell r="E4483">
            <v>0</v>
          </cell>
          <cell r="F4483">
            <v>0</v>
          </cell>
          <cell r="G4483">
            <v>0</v>
          </cell>
          <cell r="H4483">
            <v>0</v>
          </cell>
          <cell r="I4483">
            <v>0</v>
          </cell>
          <cell r="J4483">
            <v>0</v>
          </cell>
        </row>
        <row r="4484">
          <cell r="A4484">
            <v>1815810953</v>
          </cell>
          <cell r="B4484" t="str">
            <v>מערכת גפ"ן</v>
          </cell>
          <cell r="C4484">
            <v>137400</v>
          </cell>
          <cell r="D4484">
            <v>169339.85</v>
          </cell>
          <cell r="E4484">
            <v>0</v>
          </cell>
          <cell r="F4484">
            <v>169339.85</v>
          </cell>
          <cell r="G4484">
            <v>-31939.85</v>
          </cell>
          <cell r="H4484">
            <v>123.24</v>
          </cell>
          <cell r="I4484">
            <v>137400</v>
          </cell>
          <cell r="J4484">
            <v>169339.85</v>
          </cell>
        </row>
        <row r="4485">
          <cell r="A4485">
            <v>1815810989</v>
          </cell>
          <cell r="B4485" t="str">
            <v>תקורה</v>
          </cell>
          <cell r="C4485">
            <v>633060</v>
          </cell>
          <cell r="D4485">
            <v>748616.43</v>
          </cell>
          <cell r="E4485">
            <v>0</v>
          </cell>
          <cell r="F4485">
            <v>748616.43</v>
          </cell>
          <cell r="G4485">
            <v>-115556.43</v>
          </cell>
          <cell r="H4485">
            <v>118.25</v>
          </cell>
          <cell r="I4485">
            <v>703400</v>
          </cell>
          <cell r="J4485">
            <v>748616.43</v>
          </cell>
        </row>
        <row r="4486">
          <cell r="A4486">
            <v>1815820118</v>
          </cell>
          <cell r="B4486" t="str">
            <v>שכר עובדי הוראה</v>
          </cell>
          <cell r="C4486">
            <v>4870100</v>
          </cell>
          <cell r="D4486">
            <v>5743552.2199999997</v>
          </cell>
          <cell r="E4486">
            <v>0</v>
          </cell>
          <cell r="F4486">
            <v>5743552.2199999997</v>
          </cell>
          <cell r="G4486">
            <v>-873452.22</v>
          </cell>
          <cell r="H4486">
            <v>117.93</v>
          </cell>
          <cell r="I4486">
            <v>4870100</v>
          </cell>
          <cell r="J4486">
            <v>5743552.2199999997</v>
          </cell>
        </row>
        <row r="4487">
          <cell r="A4487">
            <v>1815820119</v>
          </cell>
          <cell r="B4487" t="str">
            <v>השכר הקובע-צוברת</v>
          </cell>
          <cell r="C4487">
            <v>200300</v>
          </cell>
          <cell r="D4487">
            <v>179513.53</v>
          </cell>
          <cell r="E4487">
            <v>15237.64</v>
          </cell>
          <cell r="F4487">
            <v>194751.17</v>
          </cell>
          <cell r="G4487">
            <v>5548.83</v>
          </cell>
          <cell r="H4487">
            <v>97.22</v>
          </cell>
          <cell r="I4487">
            <v>200300</v>
          </cell>
          <cell r="J4487">
            <v>179513.53</v>
          </cell>
        </row>
        <row r="4488">
          <cell r="A4488">
            <v>1815820122</v>
          </cell>
          <cell r="B4488" t="str">
            <v>ביגוד</v>
          </cell>
          <cell r="C4488">
            <v>55000</v>
          </cell>
          <cell r="D4488">
            <v>61107.040000000001</v>
          </cell>
          <cell r="E4488">
            <v>0</v>
          </cell>
          <cell r="F4488">
            <v>61107.040000000001</v>
          </cell>
          <cell r="G4488">
            <v>-6107.04</v>
          </cell>
          <cell r="H4488">
            <v>111.1</v>
          </cell>
          <cell r="I4488">
            <v>55000</v>
          </cell>
          <cell r="J4488">
            <v>61107.040000000001</v>
          </cell>
        </row>
        <row r="4489">
          <cell r="A4489">
            <v>1815820126</v>
          </cell>
          <cell r="B4489" t="str">
            <v>דמי הבראה</v>
          </cell>
          <cell r="C4489">
            <v>86700</v>
          </cell>
          <cell r="D4489">
            <v>127603.22</v>
          </cell>
          <cell r="E4489">
            <v>0</v>
          </cell>
          <cell r="F4489">
            <v>127603.22</v>
          </cell>
          <cell r="G4489">
            <v>-40903.22</v>
          </cell>
          <cell r="H4489">
            <v>147.16999999999999</v>
          </cell>
          <cell r="I4489">
            <v>86700</v>
          </cell>
          <cell r="J4489">
            <v>127603.22</v>
          </cell>
        </row>
        <row r="4490">
          <cell r="A4490">
            <v>1815820130</v>
          </cell>
          <cell r="B4490" t="str">
            <v>שעות נוספות</v>
          </cell>
          <cell r="C4490">
            <v>0</v>
          </cell>
          <cell r="D4490">
            <v>1227.22</v>
          </cell>
          <cell r="E4490">
            <v>0</v>
          </cell>
          <cell r="F4490">
            <v>1227.22</v>
          </cell>
          <cell r="G4490">
            <v>-1227.22</v>
          </cell>
          <cell r="H4490">
            <v>0</v>
          </cell>
          <cell r="I4490">
            <v>0</v>
          </cell>
          <cell r="J4490">
            <v>1227.22</v>
          </cell>
        </row>
        <row r="4491">
          <cell r="A4491">
            <v>1815820140</v>
          </cell>
          <cell r="B4491" t="str">
            <v>השתתפות באחזקת רכב</v>
          </cell>
          <cell r="C4491">
            <v>0</v>
          </cell>
          <cell r="D4491">
            <v>0</v>
          </cell>
          <cell r="E4491">
            <v>0</v>
          </cell>
          <cell r="F4491">
            <v>0</v>
          </cell>
          <cell r="G4491">
            <v>0</v>
          </cell>
          <cell r="H4491">
            <v>0</v>
          </cell>
          <cell r="I4491">
            <v>0</v>
          </cell>
          <cell r="J4491">
            <v>0</v>
          </cell>
        </row>
        <row r="4492">
          <cell r="A4492">
            <v>1815820210</v>
          </cell>
          <cell r="B4492" t="str">
            <v>השכר הקובע</v>
          </cell>
          <cell r="C4492">
            <v>0</v>
          </cell>
          <cell r="D4492">
            <v>12056.82</v>
          </cell>
          <cell r="E4492">
            <v>0</v>
          </cell>
          <cell r="F4492">
            <v>12056.82</v>
          </cell>
          <cell r="G4492">
            <v>-12056.82</v>
          </cell>
          <cell r="H4492">
            <v>0</v>
          </cell>
          <cell r="I4492">
            <v>0</v>
          </cell>
          <cell r="J4492">
            <v>12056.82</v>
          </cell>
        </row>
        <row r="4493">
          <cell r="A4493">
            <v>1815820212</v>
          </cell>
          <cell r="B4493" t="str">
            <v>שעורי עזר לעולים</v>
          </cell>
          <cell r="C4493">
            <v>0</v>
          </cell>
          <cell r="D4493">
            <v>0</v>
          </cell>
          <cell r="E4493">
            <v>0</v>
          </cell>
          <cell r="F4493">
            <v>0</v>
          </cell>
          <cell r="G4493">
            <v>0</v>
          </cell>
          <cell r="H4493">
            <v>0</v>
          </cell>
          <cell r="I4493">
            <v>0</v>
          </cell>
          <cell r="J4493">
            <v>0</v>
          </cell>
        </row>
        <row r="4494">
          <cell r="A4494">
            <v>1815820213</v>
          </cell>
          <cell r="B4494" t="str">
            <v>שעורי עזר לנכים</v>
          </cell>
          <cell r="C4494">
            <v>0</v>
          </cell>
          <cell r="D4494">
            <v>49950.75</v>
          </cell>
          <cell r="E4494">
            <v>0</v>
          </cell>
          <cell r="F4494">
            <v>49950.75</v>
          </cell>
          <cell r="G4494">
            <v>-49950.75</v>
          </cell>
          <cell r="H4494">
            <v>0</v>
          </cell>
          <cell r="I4494">
            <v>0</v>
          </cell>
          <cell r="J4494">
            <v>49950.75</v>
          </cell>
        </row>
        <row r="4495">
          <cell r="A4495">
            <v>1815820214</v>
          </cell>
          <cell r="B4495" t="str">
            <v>שעורי עזר לתלמידים</v>
          </cell>
          <cell r="C4495">
            <v>0</v>
          </cell>
          <cell r="D4495">
            <v>6344.67</v>
          </cell>
          <cell r="E4495">
            <v>0</v>
          </cell>
          <cell r="F4495">
            <v>6344.67</v>
          </cell>
          <cell r="G4495">
            <v>-6344.67</v>
          </cell>
          <cell r="H4495">
            <v>0</v>
          </cell>
          <cell r="I4495">
            <v>0</v>
          </cell>
          <cell r="J4495">
            <v>6344.67</v>
          </cell>
        </row>
        <row r="4496">
          <cell r="A4496">
            <v>1815820215</v>
          </cell>
          <cell r="B4496" t="str">
            <v>קייטנת קיץ בחטיבות ותיכוניים</v>
          </cell>
          <cell r="C4496">
            <v>0</v>
          </cell>
          <cell r="D4496">
            <v>0</v>
          </cell>
          <cell r="E4496">
            <v>0</v>
          </cell>
          <cell r="F4496">
            <v>0</v>
          </cell>
          <cell r="G4496">
            <v>0</v>
          </cell>
          <cell r="H4496">
            <v>0</v>
          </cell>
          <cell r="I4496">
            <v>0</v>
          </cell>
          <cell r="J4496">
            <v>0</v>
          </cell>
        </row>
        <row r="4497">
          <cell r="A4497">
            <v>1815820216</v>
          </cell>
          <cell r="B4497" t="str">
            <v>פרויקט גימלאים</v>
          </cell>
          <cell r="C4497">
            <v>0</v>
          </cell>
          <cell r="D4497">
            <v>0</v>
          </cell>
          <cell r="E4497">
            <v>0</v>
          </cell>
          <cell r="F4497">
            <v>0</v>
          </cell>
          <cell r="G4497">
            <v>0</v>
          </cell>
          <cell r="H4497">
            <v>0</v>
          </cell>
          <cell r="I4497">
            <v>0</v>
          </cell>
          <cell r="J4497">
            <v>0</v>
          </cell>
        </row>
        <row r="4498">
          <cell r="A4498">
            <v>1815820261</v>
          </cell>
          <cell r="B4498" t="str">
            <v>תכנית גי"א / מש"ב</v>
          </cell>
          <cell r="C4498">
            <v>0</v>
          </cell>
          <cell r="D4498">
            <v>0</v>
          </cell>
          <cell r="E4498">
            <v>0</v>
          </cell>
          <cell r="F4498">
            <v>0</v>
          </cell>
          <cell r="G4498">
            <v>0</v>
          </cell>
          <cell r="H4498">
            <v>0</v>
          </cell>
          <cell r="I4498">
            <v>0</v>
          </cell>
          <cell r="J4498">
            <v>0</v>
          </cell>
        </row>
        <row r="4499">
          <cell r="A4499">
            <v>1815820263</v>
          </cell>
          <cell r="B4499" t="str">
            <v>עובדי חברה</v>
          </cell>
          <cell r="C4499">
            <v>0</v>
          </cell>
          <cell r="D4499">
            <v>15237.3</v>
          </cell>
          <cell r="E4499">
            <v>0</v>
          </cell>
          <cell r="F4499">
            <v>15237.3</v>
          </cell>
          <cell r="G4499">
            <v>-15237.3</v>
          </cell>
          <cell r="H4499">
            <v>0</v>
          </cell>
          <cell r="I4499">
            <v>0</v>
          </cell>
          <cell r="J4499">
            <v>15237.3</v>
          </cell>
        </row>
        <row r="4500">
          <cell r="A4500">
            <v>1815820420</v>
          </cell>
          <cell r="B4500" t="str">
            <v>כיבוי אש</v>
          </cell>
          <cell r="C4500">
            <v>1800</v>
          </cell>
          <cell r="D4500">
            <v>0</v>
          </cell>
          <cell r="E4500">
            <v>0</v>
          </cell>
          <cell r="F4500">
            <v>0</v>
          </cell>
          <cell r="G4500">
            <v>1800</v>
          </cell>
          <cell r="H4500">
            <v>0</v>
          </cell>
          <cell r="I4500">
            <v>2000</v>
          </cell>
          <cell r="J4500">
            <v>0</v>
          </cell>
        </row>
        <row r="4501">
          <cell r="A4501">
            <v>1815820423</v>
          </cell>
          <cell r="B4501" t="str">
            <v>תחזוקת מבנה</v>
          </cell>
          <cell r="C4501">
            <v>0</v>
          </cell>
          <cell r="D4501">
            <v>0</v>
          </cell>
          <cell r="E4501">
            <v>0</v>
          </cell>
          <cell r="F4501">
            <v>0</v>
          </cell>
          <cell r="G4501">
            <v>0</v>
          </cell>
          <cell r="H4501">
            <v>0</v>
          </cell>
          <cell r="I4501">
            <v>0</v>
          </cell>
          <cell r="J4501">
            <v>0</v>
          </cell>
        </row>
        <row r="4502">
          <cell r="A4502">
            <v>1815820431</v>
          </cell>
          <cell r="B4502" t="str">
            <v>חשמל</v>
          </cell>
          <cell r="C4502">
            <v>0</v>
          </cell>
          <cell r="D4502">
            <v>16667</v>
          </cell>
          <cell r="E4502">
            <v>0</v>
          </cell>
          <cell r="F4502">
            <v>16667</v>
          </cell>
          <cell r="G4502">
            <v>-16667</v>
          </cell>
          <cell r="H4502">
            <v>0</v>
          </cell>
          <cell r="I4502">
            <v>0</v>
          </cell>
          <cell r="J4502">
            <v>16667</v>
          </cell>
        </row>
        <row r="4503">
          <cell r="A4503">
            <v>1815820432</v>
          </cell>
          <cell r="B4503" t="str">
            <v>מים</v>
          </cell>
          <cell r="C4503">
            <v>0</v>
          </cell>
          <cell r="D4503">
            <v>6250</v>
          </cell>
          <cell r="E4503">
            <v>0</v>
          </cell>
          <cell r="F4503">
            <v>6250</v>
          </cell>
          <cell r="G4503">
            <v>-6250</v>
          </cell>
          <cell r="H4503">
            <v>0</v>
          </cell>
          <cell r="I4503">
            <v>0</v>
          </cell>
          <cell r="J4503">
            <v>6250</v>
          </cell>
        </row>
        <row r="4504">
          <cell r="A4504">
            <v>1815820437</v>
          </cell>
          <cell r="B4504" t="str">
            <v>אחזקת אזעקה</v>
          </cell>
          <cell r="C4504">
            <v>1260</v>
          </cell>
          <cell r="D4504">
            <v>0</v>
          </cell>
          <cell r="E4504">
            <v>0</v>
          </cell>
          <cell r="F4504">
            <v>0</v>
          </cell>
          <cell r="G4504">
            <v>1260</v>
          </cell>
          <cell r="H4504">
            <v>0</v>
          </cell>
          <cell r="I4504">
            <v>1400</v>
          </cell>
          <cell r="J4504">
            <v>0</v>
          </cell>
        </row>
        <row r="4505">
          <cell r="A4505">
            <v>1815820450</v>
          </cell>
          <cell r="B4505" t="str">
            <v>ריהוט ואחזקתו</v>
          </cell>
          <cell r="C4505">
            <v>4800</v>
          </cell>
          <cell r="D4505">
            <v>4917</v>
          </cell>
          <cell r="E4505">
            <v>0</v>
          </cell>
          <cell r="F4505">
            <v>4917</v>
          </cell>
          <cell r="G4505">
            <v>-117</v>
          </cell>
          <cell r="H4505">
            <v>102.43</v>
          </cell>
          <cell r="I4505">
            <v>4800</v>
          </cell>
          <cell r="J4505">
            <v>4917</v>
          </cell>
        </row>
        <row r="4506">
          <cell r="A4506">
            <v>1815820511</v>
          </cell>
          <cell r="B4506" t="str">
            <v>אירוח וכיבוד</v>
          </cell>
          <cell r="C4506">
            <v>4050</v>
          </cell>
          <cell r="D4506">
            <v>4351</v>
          </cell>
          <cell r="E4506">
            <v>0</v>
          </cell>
          <cell r="F4506">
            <v>4351</v>
          </cell>
          <cell r="G4506">
            <v>-301</v>
          </cell>
          <cell r="H4506">
            <v>107.43</v>
          </cell>
          <cell r="I4506">
            <v>4500</v>
          </cell>
          <cell r="J4506">
            <v>4351</v>
          </cell>
        </row>
        <row r="4507">
          <cell r="A4507">
            <v>1815820530</v>
          </cell>
          <cell r="B4507" t="str">
            <v>אופניים לעובדים</v>
          </cell>
          <cell r="C4507">
            <v>0</v>
          </cell>
          <cell r="D4507">
            <v>0</v>
          </cell>
          <cell r="E4507">
            <v>0</v>
          </cell>
          <cell r="F4507">
            <v>0</v>
          </cell>
          <cell r="G4507">
            <v>0</v>
          </cell>
          <cell r="H4507">
            <v>0</v>
          </cell>
          <cell r="I4507">
            <v>0</v>
          </cell>
          <cell r="J4507">
            <v>0</v>
          </cell>
        </row>
        <row r="4508">
          <cell r="A4508">
            <v>1815820583</v>
          </cell>
          <cell r="B4508" t="str">
            <v>שרות רפואי</v>
          </cell>
          <cell r="C4508">
            <v>0</v>
          </cell>
          <cell r="D4508">
            <v>0</v>
          </cell>
          <cell r="E4508">
            <v>0</v>
          </cell>
          <cell r="F4508">
            <v>0</v>
          </cell>
          <cell r="G4508">
            <v>0</v>
          </cell>
          <cell r="H4508">
            <v>0</v>
          </cell>
          <cell r="I4508">
            <v>0</v>
          </cell>
          <cell r="J4508">
            <v>0</v>
          </cell>
        </row>
        <row r="4509">
          <cell r="A4509">
            <v>1815820585</v>
          </cell>
          <cell r="B4509" t="str">
            <v>שרות אחות</v>
          </cell>
          <cell r="C4509">
            <v>0</v>
          </cell>
          <cell r="D4509">
            <v>0</v>
          </cell>
          <cell r="E4509">
            <v>0</v>
          </cell>
          <cell r="F4509">
            <v>0</v>
          </cell>
          <cell r="G4509">
            <v>0</v>
          </cell>
          <cell r="H4509">
            <v>0</v>
          </cell>
          <cell r="I4509">
            <v>0</v>
          </cell>
          <cell r="J4509">
            <v>0</v>
          </cell>
        </row>
        <row r="4510">
          <cell r="A4510">
            <v>1815820721</v>
          </cell>
          <cell r="B4510" t="str">
            <v>חמרים-תחזוקת מבנים</v>
          </cell>
          <cell r="C4510">
            <v>0</v>
          </cell>
          <cell r="D4510">
            <v>0</v>
          </cell>
          <cell r="E4510">
            <v>0</v>
          </cell>
          <cell r="F4510">
            <v>0</v>
          </cell>
          <cell r="G4510">
            <v>0</v>
          </cell>
          <cell r="H4510">
            <v>0</v>
          </cell>
          <cell r="I4510">
            <v>0</v>
          </cell>
          <cell r="J4510">
            <v>0</v>
          </cell>
        </row>
        <row r="4511">
          <cell r="A4511">
            <v>1815820742</v>
          </cell>
          <cell r="B4511" t="str">
            <v>כלים וציוד</v>
          </cell>
          <cell r="C4511">
            <v>49200</v>
          </cell>
          <cell r="D4511">
            <v>50157</v>
          </cell>
          <cell r="E4511">
            <v>0</v>
          </cell>
          <cell r="F4511">
            <v>50157</v>
          </cell>
          <cell r="G4511">
            <v>-957</v>
          </cell>
          <cell r="H4511">
            <v>101.94</v>
          </cell>
          <cell r="I4511">
            <v>49200</v>
          </cell>
          <cell r="J4511">
            <v>50157</v>
          </cell>
        </row>
        <row r="4512">
          <cell r="A4512">
            <v>1815820750</v>
          </cell>
          <cell r="B4512" t="str">
            <v>אחזקת מוסדות</v>
          </cell>
          <cell r="C4512">
            <v>190300</v>
          </cell>
          <cell r="D4512">
            <v>173256.63</v>
          </cell>
          <cell r="E4512">
            <v>0</v>
          </cell>
          <cell r="F4512">
            <v>173256.63</v>
          </cell>
          <cell r="G4512">
            <v>17043.37</v>
          </cell>
          <cell r="H4512">
            <v>91.04</v>
          </cell>
          <cell r="I4512">
            <v>190300</v>
          </cell>
          <cell r="J4512">
            <v>173256.63</v>
          </cell>
        </row>
        <row r="4513">
          <cell r="A4513">
            <v>1815820751</v>
          </cell>
          <cell r="B4513" t="str">
            <v>עבודות קבלניות</v>
          </cell>
          <cell r="C4513">
            <v>0</v>
          </cell>
          <cell r="D4513">
            <v>0</v>
          </cell>
          <cell r="E4513">
            <v>0</v>
          </cell>
          <cell r="F4513">
            <v>0</v>
          </cell>
          <cell r="G4513">
            <v>0</v>
          </cell>
          <cell r="H4513">
            <v>0</v>
          </cell>
          <cell r="I4513">
            <v>0</v>
          </cell>
          <cell r="J4513">
            <v>0</v>
          </cell>
        </row>
        <row r="4514">
          <cell r="A4514">
            <v>1815820752</v>
          </cell>
          <cell r="B4514" t="str">
            <v>נקיון בקבלנות</v>
          </cell>
          <cell r="C4514">
            <v>160100</v>
          </cell>
          <cell r="D4514">
            <v>201118.01</v>
          </cell>
          <cell r="E4514">
            <v>0</v>
          </cell>
          <cell r="F4514">
            <v>201118.01</v>
          </cell>
          <cell r="G4514">
            <v>-41018.01</v>
          </cell>
          <cell r="H4514">
            <v>125.62</v>
          </cell>
          <cell r="I4514">
            <v>160100</v>
          </cell>
          <cell r="J4514">
            <v>201118.01</v>
          </cell>
        </row>
        <row r="4515">
          <cell r="A4515">
            <v>1815820780</v>
          </cell>
          <cell r="B4515" t="str">
            <v>חינוך חברתי</v>
          </cell>
          <cell r="C4515">
            <v>7300</v>
          </cell>
          <cell r="D4515">
            <v>7659</v>
          </cell>
          <cell r="E4515">
            <v>0</v>
          </cell>
          <cell r="F4515">
            <v>7659</v>
          </cell>
          <cell r="G4515">
            <v>-359</v>
          </cell>
          <cell r="H4515">
            <v>104.91</v>
          </cell>
          <cell r="I4515">
            <v>7300</v>
          </cell>
          <cell r="J4515">
            <v>7659</v>
          </cell>
        </row>
        <row r="4516">
          <cell r="A4516">
            <v>1815820794</v>
          </cell>
          <cell r="B4516" t="str">
            <v>השתתפות בעזר 094</v>
          </cell>
          <cell r="C4516">
            <v>0</v>
          </cell>
          <cell r="D4516">
            <v>0</v>
          </cell>
          <cell r="E4516">
            <v>0</v>
          </cell>
          <cell r="F4516">
            <v>0</v>
          </cell>
          <cell r="G4516">
            <v>0</v>
          </cell>
          <cell r="H4516">
            <v>0</v>
          </cell>
          <cell r="I4516">
            <v>0</v>
          </cell>
          <cell r="J4516">
            <v>0</v>
          </cell>
        </row>
        <row r="4517">
          <cell r="A4517">
            <v>1815820810</v>
          </cell>
          <cell r="B4517" t="str">
            <v>הקצבה לניהול עצמי</v>
          </cell>
          <cell r="C4517">
            <v>30000</v>
          </cell>
          <cell r="D4517">
            <v>30000</v>
          </cell>
          <cell r="E4517">
            <v>0</v>
          </cell>
          <cell r="F4517">
            <v>30000</v>
          </cell>
          <cell r="G4517">
            <v>0</v>
          </cell>
          <cell r="H4517">
            <v>100</v>
          </cell>
          <cell r="I4517">
            <v>30000</v>
          </cell>
          <cell r="J4517">
            <v>30000</v>
          </cell>
        </row>
        <row r="4518">
          <cell r="A4518">
            <v>1815820812</v>
          </cell>
          <cell r="B4518" t="str">
            <v>מסיבות כיתתיות</v>
          </cell>
          <cell r="C4518">
            <v>0</v>
          </cell>
          <cell r="D4518">
            <v>8600</v>
          </cell>
          <cell r="E4518">
            <v>0</v>
          </cell>
          <cell r="F4518">
            <v>8600</v>
          </cell>
          <cell r="G4518">
            <v>-8600</v>
          </cell>
          <cell r="H4518">
            <v>0</v>
          </cell>
          <cell r="I4518">
            <v>0</v>
          </cell>
          <cell r="J4518">
            <v>8600</v>
          </cell>
        </row>
        <row r="4519">
          <cell r="A4519">
            <v>1815820924</v>
          </cell>
          <cell r="B4519" t="str">
            <v>לימודי יהדות</v>
          </cell>
          <cell r="C4519">
            <v>0</v>
          </cell>
          <cell r="D4519">
            <v>0</v>
          </cell>
          <cell r="E4519">
            <v>0</v>
          </cell>
          <cell r="F4519">
            <v>0</v>
          </cell>
          <cell r="G4519">
            <v>0</v>
          </cell>
          <cell r="H4519">
            <v>0</v>
          </cell>
          <cell r="I4519">
            <v>0</v>
          </cell>
          <cell r="J4519">
            <v>0</v>
          </cell>
        </row>
        <row r="4520">
          <cell r="A4520">
            <v>1815820953</v>
          </cell>
          <cell r="B4520" t="str">
            <v>מערכת גפ"ן</v>
          </cell>
          <cell r="C4520">
            <v>110000</v>
          </cell>
          <cell r="D4520">
            <v>65988.240000000005</v>
          </cell>
          <cell r="E4520">
            <v>0</v>
          </cell>
          <cell r="F4520">
            <v>65988.240000000005</v>
          </cell>
          <cell r="G4520">
            <v>44011.76</v>
          </cell>
          <cell r="H4520">
            <v>59.98</v>
          </cell>
          <cell r="I4520">
            <v>110000</v>
          </cell>
          <cell r="J4520">
            <v>65988.240000000005</v>
          </cell>
        </row>
        <row r="4521">
          <cell r="A4521">
            <v>1815820989</v>
          </cell>
          <cell r="B4521" t="str">
            <v>תקורה</v>
          </cell>
          <cell r="C4521">
            <v>305730</v>
          </cell>
          <cell r="D4521">
            <v>406847.66</v>
          </cell>
          <cell r="E4521">
            <v>0</v>
          </cell>
          <cell r="F4521">
            <v>406847.66</v>
          </cell>
          <cell r="G4521">
            <v>-101117.66</v>
          </cell>
          <cell r="H4521">
            <v>133.07</v>
          </cell>
          <cell r="I4521">
            <v>339700</v>
          </cell>
          <cell r="J4521">
            <v>406847.66</v>
          </cell>
        </row>
        <row r="4522">
          <cell r="A4522">
            <v>1815830000</v>
          </cell>
          <cell r="B4522" t="str">
            <v>תיכון חנקין</v>
          </cell>
          <cell r="C4522">
            <v>0</v>
          </cell>
          <cell r="D4522">
            <v>0</v>
          </cell>
          <cell r="E4522">
            <v>0</v>
          </cell>
          <cell r="F4522">
            <v>0</v>
          </cell>
          <cell r="G4522">
            <v>0</v>
          </cell>
          <cell r="H4522">
            <v>0</v>
          </cell>
          <cell r="I4522">
            <v>0</v>
          </cell>
          <cell r="J4522">
            <v>0</v>
          </cell>
        </row>
        <row r="4523">
          <cell r="A4523">
            <v>1815830118</v>
          </cell>
          <cell r="B4523" t="str">
            <v>שכר עובדי הוראה</v>
          </cell>
          <cell r="C4523">
            <v>0</v>
          </cell>
          <cell r="D4523">
            <v>0</v>
          </cell>
          <cell r="E4523">
            <v>0</v>
          </cell>
          <cell r="F4523">
            <v>0</v>
          </cell>
          <cell r="G4523">
            <v>0</v>
          </cell>
          <cell r="H4523">
            <v>0</v>
          </cell>
          <cell r="I4523">
            <v>0</v>
          </cell>
          <cell r="J4523">
            <v>0</v>
          </cell>
        </row>
        <row r="4524">
          <cell r="A4524">
            <v>1815830119</v>
          </cell>
          <cell r="B4524" t="str">
            <v>השכר הקובע-צוברת</v>
          </cell>
          <cell r="C4524">
            <v>39600</v>
          </cell>
          <cell r="D4524">
            <v>33389.9</v>
          </cell>
          <cell r="E4524">
            <v>0</v>
          </cell>
          <cell r="F4524">
            <v>33389.9</v>
          </cell>
          <cell r="G4524">
            <v>6210.1</v>
          </cell>
          <cell r="H4524">
            <v>84.31</v>
          </cell>
          <cell r="I4524">
            <v>39600</v>
          </cell>
          <cell r="J4524">
            <v>33389.9</v>
          </cell>
        </row>
        <row r="4525">
          <cell r="A4525">
            <v>1815830122</v>
          </cell>
          <cell r="B4525" t="str">
            <v>ביגוד</v>
          </cell>
          <cell r="C4525">
            <v>0</v>
          </cell>
          <cell r="D4525">
            <v>0</v>
          </cell>
          <cell r="E4525">
            <v>0</v>
          </cell>
          <cell r="F4525">
            <v>0</v>
          </cell>
          <cell r="G4525">
            <v>0</v>
          </cell>
          <cell r="H4525">
            <v>0</v>
          </cell>
          <cell r="I4525">
            <v>0</v>
          </cell>
          <cell r="J4525">
            <v>0</v>
          </cell>
        </row>
        <row r="4526">
          <cell r="A4526">
            <v>1815830126</v>
          </cell>
          <cell r="B4526" t="str">
            <v>דמי הבראה</v>
          </cell>
          <cell r="C4526">
            <v>0</v>
          </cell>
          <cell r="D4526">
            <v>0</v>
          </cell>
          <cell r="E4526">
            <v>0</v>
          </cell>
          <cell r="F4526">
            <v>0</v>
          </cell>
          <cell r="G4526">
            <v>0</v>
          </cell>
          <cell r="H4526">
            <v>0</v>
          </cell>
          <cell r="I4526">
            <v>0</v>
          </cell>
          <cell r="J4526">
            <v>0</v>
          </cell>
        </row>
        <row r="4527">
          <cell r="A4527">
            <v>1815830140</v>
          </cell>
          <cell r="B4527" t="str">
            <v>השתתפות באחזקת רכב</v>
          </cell>
          <cell r="C4527">
            <v>0</v>
          </cell>
          <cell r="D4527">
            <v>0</v>
          </cell>
          <cell r="E4527">
            <v>0</v>
          </cell>
          <cell r="F4527">
            <v>0</v>
          </cell>
          <cell r="G4527">
            <v>0</v>
          </cell>
          <cell r="H4527">
            <v>0</v>
          </cell>
          <cell r="I4527">
            <v>0</v>
          </cell>
          <cell r="J4527">
            <v>0</v>
          </cell>
        </row>
        <row r="4528">
          <cell r="A4528">
            <v>1815830210</v>
          </cell>
          <cell r="B4528" t="str">
            <v>השכר הקובע</v>
          </cell>
          <cell r="C4528">
            <v>0</v>
          </cell>
          <cell r="D4528">
            <v>0</v>
          </cell>
          <cell r="E4528">
            <v>0</v>
          </cell>
          <cell r="F4528">
            <v>0</v>
          </cell>
          <cell r="G4528">
            <v>0</v>
          </cell>
          <cell r="H4528">
            <v>0</v>
          </cell>
          <cell r="I4528">
            <v>0</v>
          </cell>
          <cell r="J4528">
            <v>0</v>
          </cell>
        </row>
        <row r="4529">
          <cell r="A4529">
            <v>1815830215</v>
          </cell>
          <cell r="B4529" t="str">
            <v>שעורי עזר לתלמידים</v>
          </cell>
          <cell r="C4529">
            <v>0</v>
          </cell>
          <cell r="D4529">
            <v>0</v>
          </cell>
          <cell r="E4529">
            <v>0</v>
          </cell>
          <cell r="F4529">
            <v>0</v>
          </cell>
          <cell r="G4529">
            <v>0</v>
          </cell>
          <cell r="H4529">
            <v>0</v>
          </cell>
          <cell r="I4529">
            <v>0</v>
          </cell>
          <cell r="J4529">
            <v>0</v>
          </cell>
        </row>
        <row r="4530">
          <cell r="A4530">
            <v>1815830263</v>
          </cell>
          <cell r="B4530" t="str">
            <v>עובדי מינהלה</v>
          </cell>
          <cell r="C4530">
            <v>0</v>
          </cell>
          <cell r="D4530">
            <v>0</v>
          </cell>
          <cell r="E4530">
            <v>0</v>
          </cell>
          <cell r="F4530">
            <v>0</v>
          </cell>
          <cell r="G4530">
            <v>0</v>
          </cell>
          <cell r="H4530">
            <v>0</v>
          </cell>
          <cell r="I4530">
            <v>0</v>
          </cell>
          <cell r="J4530">
            <v>0</v>
          </cell>
        </row>
        <row r="4531">
          <cell r="A4531">
            <v>1815830420</v>
          </cell>
          <cell r="B4531" t="str">
            <v>כיבוי אש</v>
          </cell>
          <cell r="C4531">
            <v>0</v>
          </cell>
          <cell r="D4531">
            <v>0</v>
          </cell>
          <cell r="E4531">
            <v>0</v>
          </cell>
          <cell r="F4531">
            <v>0</v>
          </cell>
          <cell r="G4531">
            <v>0</v>
          </cell>
          <cell r="H4531">
            <v>0</v>
          </cell>
          <cell r="I4531">
            <v>0</v>
          </cell>
          <cell r="J4531">
            <v>0</v>
          </cell>
        </row>
        <row r="4532">
          <cell r="A4532">
            <v>1815830431</v>
          </cell>
          <cell r="B4532" t="str">
            <v>חשמל</v>
          </cell>
          <cell r="C4532">
            <v>0</v>
          </cell>
          <cell r="D4532">
            <v>5721</v>
          </cell>
          <cell r="E4532">
            <v>0</v>
          </cell>
          <cell r="F4532">
            <v>5721</v>
          </cell>
          <cell r="G4532">
            <v>-5721</v>
          </cell>
          <cell r="H4532">
            <v>0</v>
          </cell>
          <cell r="I4532">
            <v>0</v>
          </cell>
          <cell r="J4532">
            <v>5721</v>
          </cell>
        </row>
        <row r="4533">
          <cell r="A4533">
            <v>1815830432</v>
          </cell>
          <cell r="B4533" t="str">
            <v>מים</v>
          </cell>
          <cell r="C4533">
            <v>0</v>
          </cell>
          <cell r="D4533">
            <v>2534</v>
          </cell>
          <cell r="E4533">
            <v>0</v>
          </cell>
          <cell r="F4533">
            <v>2534</v>
          </cell>
          <cell r="G4533">
            <v>-2534</v>
          </cell>
          <cell r="H4533">
            <v>0</v>
          </cell>
          <cell r="I4533">
            <v>0</v>
          </cell>
          <cell r="J4533">
            <v>2534</v>
          </cell>
        </row>
        <row r="4534">
          <cell r="A4534">
            <v>1815830437</v>
          </cell>
          <cell r="B4534" t="str">
            <v>אחזקת אזעקה</v>
          </cell>
          <cell r="C4534">
            <v>0</v>
          </cell>
          <cell r="D4534">
            <v>0</v>
          </cell>
          <cell r="E4534">
            <v>0</v>
          </cell>
          <cell r="F4534">
            <v>0</v>
          </cell>
          <cell r="G4534">
            <v>0</v>
          </cell>
          <cell r="H4534">
            <v>0</v>
          </cell>
          <cell r="I4534">
            <v>0</v>
          </cell>
          <cell r="J4534">
            <v>0</v>
          </cell>
        </row>
        <row r="4535">
          <cell r="A4535">
            <v>1815830450</v>
          </cell>
          <cell r="B4535" t="str">
            <v>ריהוט ואחזקתו</v>
          </cell>
          <cell r="C4535">
            <v>0</v>
          </cell>
          <cell r="D4535">
            <v>1145</v>
          </cell>
          <cell r="E4535">
            <v>0</v>
          </cell>
          <cell r="F4535">
            <v>1145</v>
          </cell>
          <cell r="G4535">
            <v>-1145</v>
          </cell>
          <cell r="H4535">
            <v>0</v>
          </cell>
          <cell r="I4535">
            <v>0</v>
          </cell>
          <cell r="J4535">
            <v>1145</v>
          </cell>
        </row>
        <row r="4536">
          <cell r="A4536">
            <v>1815830511</v>
          </cell>
          <cell r="B4536" t="str">
            <v>אירוח וכיבוד</v>
          </cell>
          <cell r="C4536">
            <v>0</v>
          </cell>
          <cell r="D4536">
            <v>816.64</v>
          </cell>
          <cell r="E4536">
            <v>0</v>
          </cell>
          <cell r="F4536">
            <v>816.64</v>
          </cell>
          <cell r="G4536">
            <v>-816.64</v>
          </cell>
          <cell r="H4536">
            <v>0</v>
          </cell>
          <cell r="I4536">
            <v>0</v>
          </cell>
          <cell r="J4536">
            <v>816.64</v>
          </cell>
        </row>
        <row r="4537">
          <cell r="A4537">
            <v>1815830742</v>
          </cell>
          <cell r="B4537" t="str">
            <v>כלים וציוד</v>
          </cell>
          <cell r="C4537">
            <v>0</v>
          </cell>
          <cell r="D4537">
            <v>0</v>
          </cell>
          <cell r="E4537">
            <v>0</v>
          </cell>
          <cell r="F4537">
            <v>0</v>
          </cell>
          <cell r="G4537">
            <v>0</v>
          </cell>
          <cell r="H4537">
            <v>0</v>
          </cell>
          <cell r="I4537">
            <v>0</v>
          </cell>
          <cell r="J4537">
            <v>0</v>
          </cell>
        </row>
        <row r="4538">
          <cell r="A4538">
            <v>1815830750</v>
          </cell>
          <cell r="B4538" t="str">
            <v>אחזקת מוסדות</v>
          </cell>
          <cell r="C4538">
            <v>0</v>
          </cell>
          <cell r="D4538">
            <v>31634.799999999999</v>
          </cell>
          <cell r="E4538">
            <v>0</v>
          </cell>
          <cell r="F4538">
            <v>31634.799999999999</v>
          </cell>
          <cell r="G4538">
            <v>-31634.799999999999</v>
          </cell>
          <cell r="H4538">
            <v>0</v>
          </cell>
          <cell r="I4538">
            <v>0</v>
          </cell>
          <cell r="J4538">
            <v>31634.799999999999</v>
          </cell>
        </row>
        <row r="4539">
          <cell r="A4539">
            <v>1815830752</v>
          </cell>
          <cell r="B4539" t="str">
            <v>נקיון בקבלנות</v>
          </cell>
          <cell r="C4539">
            <v>80000</v>
          </cell>
          <cell r="D4539">
            <v>72029.759999999995</v>
          </cell>
          <cell r="E4539">
            <v>0</v>
          </cell>
          <cell r="F4539">
            <v>72029.759999999995</v>
          </cell>
          <cell r="G4539">
            <v>7970.24</v>
          </cell>
          <cell r="H4539">
            <v>90.03</v>
          </cell>
          <cell r="I4539">
            <v>80000</v>
          </cell>
          <cell r="J4539">
            <v>72029.759999999995</v>
          </cell>
        </row>
        <row r="4540">
          <cell r="A4540">
            <v>1815830759</v>
          </cell>
          <cell r="B4540" t="str">
            <v>שרותי סייעות</v>
          </cell>
          <cell r="C4540">
            <v>56000</v>
          </cell>
          <cell r="D4540">
            <v>85872.87</v>
          </cell>
          <cell r="E4540">
            <v>0</v>
          </cell>
          <cell r="F4540">
            <v>85872.87</v>
          </cell>
          <cell r="G4540">
            <v>-29872.87</v>
          </cell>
          <cell r="H4540">
            <v>153.34</v>
          </cell>
          <cell r="I4540">
            <v>56000</v>
          </cell>
          <cell r="J4540">
            <v>85872.87</v>
          </cell>
        </row>
        <row r="4541">
          <cell r="A4541">
            <v>1815830762</v>
          </cell>
          <cell r="B4541" t="str">
            <v>שאילת מורים</v>
          </cell>
          <cell r="C4541">
            <v>0</v>
          </cell>
          <cell r="D4541">
            <v>0</v>
          </cell>
          <cell r="E4541">
            <v>0</v>
          </cell>
          <cell r="F4541">
            <v>0</v>
          </cell>
          <cell r="G4541">
            <v>0</v>
          </cell>
          <cell r="H4541">
            <v>0</v>
          </cell>
          <cell r="I4541">
            <v>0</v>
          </cell>
          <cell r="J4541">
            <v>0</v>
          </cell>
        </row>
        <row r="4542">
          <cell r="A4542">
            <v>1815830780</v>
          </cell>
          <cell r="B4542" t="str">
            <v>חינוך חברתי</v>
          </cell>
          <cell r="C4542">
            <v>0</v>
          </cell>
          <cell r="D4542">
            <v>0</v>
          </cell>
          <cell r="E4542">
            <v>0</v>
          </cell>
          <cell r="F4542">
            <v>0</v>
          </cell>
          <cell r="G4542">
            <v>0</v>
          </cell>
          <cell r="H4542">
            <v>0</v>
          </cell>
          <cell r="I4542">
            <v>0</v>
          </cell>
          <cell r="J4542">
            <v>0</v>
          </cell>
        </row>
        <row r="4543">
          <cell r="A4543">
            <v>1815830781</v>
          </cell>
          <cell r="B4543" t="str">
            <v>הפעלת ביה"ס</v>
          </cell>
          <cell r="C4543">
            <v>0</v>
          </cell>
          <cell r="D4543">
            <v>0</v>
          </cell>
          <cell r="E4543">
            <v>0</v>
          </cell>
          <cell r="F4543">
            <v>0</v>
          </cell>
          <cell r="G4543">
            <v>0</v>
          </cell>
          <cell r="H4543">
            <v>0</v>
          </cell>
          <cell r="I4543">
            <v>0</v>
          </cell>
          <cell r="J4543">
            <v>0</v>
          </cell>
        </row>
        <row r="4544">
          <cell r="A4544">
            <v>1815830810</v>
          </cell>
          <cell r="B4544" t="str">
            <v>הקצבה לניהול עצמי</v>
          </cell>
          <cell r="C4544">
            <v>0</v>
          </cell>
          <cell r="D4544">
            <v>0</v>
          </cell>
          <cell r="E4544">
            <v>0</v>
          </cell>
          <cell r="F4544">
            <v>0</v>
          </cell>
          <cell r="G4544">
            <v>0</v>
          </cell>
          <cell r="H4544">
            <v>0</v>
          </cell>
          <cell r="I4544">
            <v>0</v>
          </cell>
          <cell r="J4544">
            <v>0</v>
          </cell>
        </row>
        <row r="4545">
          <cell r="A4545">
            <v>1815830816</v>
          </cell>
          <cell r="B4545" t="str">
            <v>חט"ב - הכלה והשתלבות</v>
          </cell>
          <cell r="C4545">
            <v>0</v>
          </cell>
          <cell r="D4545">
            <v>0</v>
          </cell>
          <cell r="E4545">
            <v>0</v>
          </cell>
          <cell r="F4545">
            <v>0</v>
          </cell>
          <cell r="G4545">
            <v>0</v>
          </cell>
          <cell r="H4545">
            <v>0</v>
          </cell>
          <cell r="I4545">
            <v>0</v>
          </cell>
          <cell r="J4545">
            <v>0</v>
          </cell>
        </row>
        <row r="4546">
          <cell r="A4546">
            <v>1815830953</v>
          </cell>
          <cell r="B4546" t="str">
            <v>מערכת גפ"ן</v>
          </cell>
          <cell r="C4546">
            <v>0</v>
          </cell>
          <cell r="D4546">
            <v>0</v>
          </cell>
          <cell r="E4546">
            <v>0</v>
          </cell>
          <cell r="F4546">
            <v>0</v>
          </cell>
          <cell r="G4546">
            <v>0</v>
          </cell>
          <cell r="H4546">
            <v>0</v>
          </cell>
          <cell r="I4546">
            <v>0</v>
          </cell>
          <cell r="J4546">
            <v>0</v>
          </cell>
        </row>
        <row r="4547">
          <cell r="A4547">
            <v>1815830989</v>
          </cell>
          <cell r="B4547" t="str">
            <v>תקורה</v>
          </cell>
          <cell r="C4547">
            <v>0</v>
          </cell>
          <cell r="D4547">
            <v>0</v>
          </cell>
          <cell r="E4547">
            <v>0</v>
          </cell>
          <cell r="F4547">
            <v>0</v>
          </cell>
          <cell r="G4547">
            <v>0</v>
          </cell>
          <cell r="H4547">
            <v>0</v>
          </cell>
          <cell r="I4547">
            <v>0</v>
          </cell>
          <cell r="J4547">
            <v>0</v>
          </cell>
        </row>
        <row r="4548">
          <cell r="A4548">
            <v>1816300412</v>
          </cell>
          <cell r="B4548" t="str">
            <v>ארנונה</v>
          </cell>
          <cell r="C4548">
            <v>0</v>
          </cell>
          <cell r="D4548">
            <v>0</v>
          </cell>
          <cell r="E4548">
            <v>0</v>
          </cell>
          <cell r="F4548">
            <v>0</v>
          </cell>
          <cell r="G4548">
            <v>0</v>
          </cell>
          <cell r="H4548">
            <v>0</v>
          </cell>
          <cell r="I4548">
            <v>0</v>
          </cell>
          <cell r="J4548">
            <v>0</v>
          </cell>
        </row>
        <row r="4549">
          <cell r="A4549">
            <v>1816300432</v>
          </cell>
          <cell r="B4549" t="str">
            <v>טכניון מים</v>
          </cell>
          <cell r="C4549">
            <v>0</v>
          </cell>
          <cell r="D4549">
            <v>0</v>
          </cell>
          <cell r="E4549">
            <v>0</v>
          </cell>
          <cell r="F4549">
            <v>0</v>
          </cell>
          <cell r="G4549">
            <v>0</v>
          </cell>
          <cell r="H4549">
            <v>0</v>
          </cell>
          <cell r="I4549">
            <v>0</v>
          </cell>
          <cell r="J4549">
            <v>0</v>
          </cell>
        </row>
        <row r="4550">
          <cell r="A4550">
            <v>1816300810</v>
          </cell>
          <cell r="B4550" t="str">
            <v>השת' מכון טכנולוגי</v>
          </cell>
          <cell r="C4550">
            <v>0</v>
          </cell>
          <cell r="D4550">
            <v>0</v>
          </cell>
          <cell r="E4550">
            <v>0</v>
          </cell>
          <cell r="F4550">
            <v>0</v>
          </cell>
          <cell r="G4550">
            <v>0</v>
          </cell>
          <cell r="H4550">
            <v>0</v>
          </cell>
          <cell r="I4550">
            <v>0</v>
          </cell>
          <cell r="J4550">
            <v>0</v>
          </cell>
        </row>
        <row r="4551">
          <cell r="A4551">
            <v>1816300814</v>
          </cell>
          <cell r="B4551" t="str">
            <v>ד'חכירה מ'טכנולוגי</v>
          </cell>
          <cell r="C4551">
            <v>0</v>
          </cell>
          <cell r="D4551">
            <v>0</v>
          </cell>
          <cell r="E4551">
            <v>0</v>
          </cell>
          <cell r="F4551">
            <v>0</v>
          </cell>
          <cell r="G4551">
            <v>0</v>
          </cell>
          <cell r="H4551">
            <v>0</v>
          </cell>
          <cell r="I4551">
            <v>0</v>
          </cell>
          <cell r="J4551">
            <v>0</v>
          </cell>
        </row>
        <row r="4552">
          <cell r="A4552">
            <v>1816300815</v>
          </cell>
          <cell r="B4552" t="str">
            <v>טכניון-אחזקת גינה</v>
          </cell>
          <cell r="C4552">
            <v>0</v>
          </cell>
          <cell r="D4552">
            <v>0</v>
          </cell>
          <cell r="E4552">
            <v>0</v>
          </cell>
          <cell r="F4552">
            <v>0</v>
          </cell>
          <cell r="G4552">
            <v>0</v>
          </cell>
          <cell r="H4552">
            <v>0</v>
          </cell>
          <cell r="I4552">
            <v>0</v>
          </cell>
          <cell r="J4552">
            <v>0</v>
          </cell>
        </row>
        <row r="4553">
          <cell r="A4553">
            <v>1817200110</v>
          </cell>
          <cell r="B4553" t="str">
            <v>השכר הקובע-תקציבית</v>
          </cell>
          <cell r="C4553">
            <v>0</v>
          </cell>
          <cell r="D4553">
            <v>0</v>
          </cell>
          <cell r="E4553">
            <v>0</v>
          </cell>
          <cell r="F4553">
            <v>0</v>
          </cell>
          <cell r="G4553">
            <v>0</v>
          </cell>
          <cell r="H4553">
            <v>0</v>
          </cell>
          <cell r="I4553">
            <v>0</v>
          </cell>
          <cell r="J4553">
            <v>0</v>
          </cell>
        </row>
        <row r="4554">
          <cell r="A4554">
            <v>1817200119</v>
          </cell>
          <cell r="B4554" t="str">
            <v>השכר הקובע-צוברת</v>
          </cell>
          <cell r="C4554">
            <v>0</v>
          </cell>
          <cell r="D4554">
            <v>0</v>
          </cell>
          <cell r="E4554">
            <v>0</v>
          </cell>
          <cell r="F4554">
            <v>0</v>
          </cell>
          <cell r="G4554">
            <v>0</v>
          </cell>
          <cell r="H4554">
            <v>0</v>
          </cell>
          <cell r="I4554">
            <v>0</v>
          </cell>
          <cell r="J4554">
            <v>0</v>
          </cell>
        </row>
        <row r="4555">
          <cell r="A4555">
            <v>1817200122</v>
          </cell>
          <cell r="B4555" t="str">
            <v>ביגוד</v>
          </cell>
          <cell r="C4555">
            <v>0</v>
          </cell>
          <cell r="D4555">
            <v>0</v>
          </cell>
          <cell r="E4555">
            <v>0</v>
          </cell>
          <cell r="F4555">
            <v>0</v>
          </cell>
          <cell r="G4555">
            <v>0</v>
          </cell>
          <cell r="H4555">
            <v>0</v>
          </cell>
          <cell r="I4555">
            <v>0</v>
          </cell>
          <cell r="J4555">
            <v>0</v>
          </cell>
        </row>
        <row r="4556">
          <cell r="A4556">
            <v>1817200126</v>
          </cell>
          <cell r="B4556" t="str">
            <v>דמי הבראה</v>
          </cell>
          <cell r="C4556">
            <v>0</v>
          </cell>
          <cell r="D4556">
            <v>0</v>
          </cell>
          <cell r="E4556">
            <v>0</v>
          </cell>
          <cell r="F4556">
            <v>0</v>
          </cell>
          <cell r="G4556">
            <v>0</v>
          </cell>
          <cell r="H4556">
            <v>0</v>
          </cell>
          <cell r="I4556">
            <v>0</v>
          </cell>
          <cell r="J4556">
            <v>0</v>
          </cell>
        </row>
        <row r="4557">
          <cell r="A4557">
            <v>1817200130</v>
          </cell>
          <cell r="B4557" t="str">
            <v>שעות נוספות</v>
          </cell>
          <cell r="C4557">
            <v>0</v>
          </cell>
          <cell r="D4557">
            <v>0</v>
          </cell>
          <cell r="E4557">
            <v>0</v>
          </cell>
          <cell r="F4557">
            <v>0</v>
          </cell>
          <cell r="G4557">
            <v>0</v>
          </cell>
          <cell r="H4557">
            <v>0</v>
          </cell>
          <cell r="I4557">
            <v>0</v>
          </cell>
          <cell r="J4557">
            <v>0</v>
          </cell>
        </row>
        <row r="4558">
          <cell r="A4558">
            <v>1817200140</v>
          </cell>
          <cell r="B4558" t="str">
            <v>השתתפות באחזקת רכב</v>
          </cell>
          <cell r="C4558">
            <v>0</v>
          </cell>
          <cell r="D4558">
            <v>0</v>
          </cell>
          <cell r="E4558">
            <v>0</v>
          </cell>
          <cell r="F4558">
            <v>0</v>
          </cell>
          <cell r="G4558">
            <v>0</v>
          </cell>
          <cell r="H4558">
            <v>0</v>
          </cell>
          <cell r="I4558">
            <v>0</v>
          </cell>
          <cell r="J4558">
            <v>0</v>
          </cell>
        </row>
        <row r="4559">
          <cell r="A4559">
            <v>1817200210</v>
          </cell>
          <cell r="B4559" t="str">
            <v>השכר הקובע</v>
          </cell>
          <cell r="C4559">
            <v>0</v>
          </cell>
          <cell r="D4559">
            <v>0</v>
          </cell>
          <cell r="E4559">
            <v>0</v>
          </cell>
          <cell r="F4559">
            <v>0</v>
          </cell>
          <cell r="G4559">
            <v>0</v>
          </cell>
          <cell r="H4559">
            <v>0</v>
          </cell>
          <cell r="I4559">
            <v>0</v>
          </cell>
          <cell r="J4559">
            <v>0</v>
          </cell>
        </row>
        <row r="4560">
          <cell r="A4560">
            <v>1817200263</v>
          </cell>
          <cell r="B4560" t="str">
            <v>עובדים חיצוניים</v>
          </cell>
          <cell r="C4560">
            <v>0</v>
          </cell>
          <cell r="D4560">
            <v>0</v>
          </cell>
          <cell r="E4560">
            <v>0</v>
          </cell>
          <cell r="F4560">
            <v>0</v>
          </cell>
          <cell r="G4560">
            <v>0</v>
          </cell>
          <cell r="H4560">
            <v>0</v>
          </cell>
          <cell r="I4560">
            <v>0</v>
          </cell>
          <cell r="J4560">
            <v>0</v>
          </cell>
        </row>
        <row r="4561">
          <cell r="A4561">
            <v>1817200391</v>
          </cell>
          <cell r="B4561" t="str">
            <v>הפרשה לפנסיה</v>
          </cell>
          <cell r="C4561">
            <v>0</v>
          </cell>
          <cell r="D4561">
            <v>0</v>
          </cell>
          <cell r="E4561">
            <v>0</v>
          </cell>
          <cell r="F4561">
            <v>0</v>
          </cell>
          <cell r="G4561">
            <v>0</v>
          </cell>
          <cell r="H4561">
            <v>0</v>
          </cell>
          <cell r="I4561">
            <v>0</v>
          </cell>
          <cell r="J4561">
            <v>0</v>
          </cell>
        </row>
        <row r="4562">
          <cell r="A4562">
            <v>1817200420</v>
          </cell>
          <cell r="B4562" t="str">
            <v>כיבוי אש</v>
          </cell>
          <cell r="C4562">
            <v>0</v>
          </cell>
          <cell r="D4562">
            <v>0</v>
          </cell>
          <cell r="E4562">
            <v>0</v>
          </cell>
          <cell r="F4562">
            <v>0</v>
          </cell>
          <cell r="G4562">
            <v>0</v>
          </cell>
          <cell r="H4562">
            <v>0</v>
          </cell>
          <cell r="I4562">
            <v>0</v>
          </cell>
          <cell r="J4562">
            <v>0</v>
          </cell>
        </row>
        <row r="4563">
          <cell r="A4563">
            <v>1817200423</v>
          </cell>
          <cell r="B4563" t="str">
            <v>תחזוקת מבנה</v>
          </cell>
          <cell r="C4563">
            <v>0</v>
          </cell>
          <cell r="D4563">
            <v>0</v>
          </cell>
          <cell r="E4563">
            <v>0</v>
          </cell>
          <cell r="F4563">
            <v>0</v>
          </cell>
          <cell r="G4563">
            <v>0</v>
          </cell>
          <cell r="H4563">
            <v>0</v>
          </cell>
          <cell r="I4563">
            <v>0</v>
          </cell>
          <cell r="J4563">
            <v>0</v>
          </cell>
        </row>
        <row r="4564">
          <cell r="A4564">
            <v>1817200431</v>
          </cell>
          <cell r="B4564" t="str">
            <v>חשמל</v>
          </cell>
          <cell r="C4564">
            <v>0</v>
          </cell>
          <cell r="D4564">
            <v>0</v>
          </cell>
          <cell r="E4564">
            <v>0</v>
          </cell>
          <cell r="F4564">
            <v>0</v>
          </cell>
          <cell r="G4564">
            <v>0</v>
          </cell>
          <cell r="H4564">
            <v>0</v>
          </cell>
          <cell r="I4564">
            <v>0</v>
          </cell>
          <cell r="J4564">
            <v>0</v>
          </cell>
        </row>
        <row r="4565">
          <cell r="A4565">
            <v>1817200432</v>
          </cell>
          <cell r="B4565" t="str">
            <v>מים</v>
          </cell>
          <cell r="C4565">
            <v>0</v>
          </cell>
          <cell r="D4565">
            <v>0</v>
          </cell>
          <cell r="E4565">
            <v>0</v>
          </cell>
          <cell r="F4565">
            <v>0</v>
          </cell>
          <cell r="G4565">
            <v>0</v>
          </cell>
          <cell r="H4565">
            <v>0</v>
          </cell>
          <cell r="I4565">
            <v>0</v>
          </cell>
          <cell r="J4565">
            <v>0</v>
          </cell>
        </row>
        <row r="4566">
          <cell r="A4566">
            <v>1817200433</v>
          </cell>
          <cell r="B4566" t="str">
            <v>חומרי נקיון</v>
          </cell>
          <cell r="C4566">
            <v>0</v>
          </cell>
          <cell r="D4566">
            <v>0</v>
          </cell>
          <cell r="E4566">
            <v>0</v>
          </cell>
          <cell r="F4566">
            <v>0</v>
          </cell>
          <cell r="G4566">
            <v>0</v>
          </cell>
          <cell r="H4566">
            <v>0</v>
          </cell>
          <cell r="I4566">
            <v>0</v>
          </cell>
          <cell r="J4566">
            <v>0</v>
          </cell>
        </row>
        <row r="4567">
          <cell r="A4567">
            <v>1817200434</v>
          </cell>
          <cell r="B4567" t="str">
            <v>חיטוי והדברה</v>
          </cell>
          <cell r="C4567">
            <v>0</v>
          </cell>
          <cell r="D4567">
            <v>0</v>
          </cell>
          <cell r="E4567">
            <v>0</v>
          </cell>
          <cell r="F4567">
            <v>0</v>
          </cell>
          <cell r="G4567">
            <v>0</v>
          </cell>
          <cell r="H4567">
            <v>0</v>
          </cell>
          <cell r="I4567">
            <v>0</v>
          </cell>
          <cell r="J4567">
            <v>0</v>
          </cell>
        </row>
        <row r="4568">
          <cell r="A4568">
            <v>1817200436</v>
          </cell>
          <cell r="B4568" t="str">
            <v>אחזקת מזגנים</v>
          </cell>
          <cell r="C4568">
            <v>0</v>
          </cell>
          <cell r="D4568">
            <v>0</v>
          </cell>
          <cell r="E4568">
            <v>0</v>
          </cell>
          <cell r="F4568">
            <v>0</v>
          </cell>
          <cell r="G4568">
            <v>0</v>
          </cell>
          <cell r="H4568">
            <v>0</v>
          </cell>
          <cell r="I4568">
            <v>0</v>
          </cell>
          <cell r="J4568">
            <v>0</v>
          </cell>
        </row>
        <row r="4569">
          <cell r="A4569">
            <v>1817200437</v>
          </cell>
          <cell r="B4569" t="str">
            <v>אחזקת אזעקה</v>
          </cell>
          <cell r="C4569">
            <v>0</v>
          </cell>
          <cell r="D4569">
            <v>0</v>
          </cell>
          <cell r="E4569">
            <v>0</v>
          </cell>
          <cell r="F4569">
            <v>0</v>
          </cell>
          <cell r="G4569">
            <v>0</v>
          </cell>
          <cell r="H4569">
            <v>0</v>
          </cell>
          <cell r="I4569">
            <v>0</v>
          </cell>
          <cell r="J4569">
            <v>0</v>
          </cell>
        </row>
        <row r="4570">
          <cell r="A4570">
            <v>1817200438</v>
          </cell>
          <cell r="B4570" t="str">
            <v>תחזוקת אינטרנט</v>
          </cell>
          <cell r="C4570">
            <v>0</v>
          </cell>
          <cell r="D4570">
            <v>0</v>
          </cell>
          <cell r="E4570">
            <v>0</v>
          </cell>
          <cell r="F4570">
            <v>0</v>
          </cell>
          <cell r="G4570">
            <v>0</v>
          </cell>
          <cell r="H4570">
            <v>0</v>
          </cell>
          <cell r="I4570">
            <v>0</v>
          </cell>
          <cell r="J4570">
            <v>0</v>
          </cell>
        </row>
        <row r="4571">
          <cell r="A4571">
            <v>1817200441</v>
          </cell>
          <cell r="B4571" t="str">
            <v>ביטוח</v>
          </cell>
          <cell r="C4571">
            <v>0</v>
          </cell>
          <cell r="D4571">
            <v>0</v>
          </cell>
          <cell r="E4571">
            <v>0</v>
          </cell>
          <cell r="F4571">
            <v>0</v>
          </cell>
          <cell r="G4571">
            <v>0</v>
          </cell>
          <cell r="H4571">
            <v>0</v>
          </cell>
          <cell r="I4571">
            <v>0</v>
          </cell>
          <cell r="J4571">
            <v>0</v>
          </cell>
        </row>
        <row r="4572">
          <cell r="A4572">
            <v>1817200450</v>
          </cell>
          <cell r="B4572" t="str">
            <v>ריהוט ואחזקתו</v>
          </cell>
          <cell r="C4572">
            <v>0</v>
          </cell>
          <cell r="D4572">
            <v>0</v>
          </cell>
          <cell r="E4572">
            <v>0</v>
          </cell>
          <cell r="F4572">
            <v>0</v>
          </cell>
          <cell r="G4572">
            <v>0</v>
          </cell>
          <cell r="H4572">
            <v>0</v>
          </cell>
          <cell r="I4572">
            <v>0</v>
          </cell>
          <cell r="J4572">
            <v>0</v>
          </cell>
        </row>
        <row r="4573">
          <cell r="A4573">
            <v>1817200470</v>
          </cell>
          <cell r="B4573" t="str">
            <v>אחזקת מכונות משרד</v>
          </cell>
          <cell r="C4573">
            <v>0</v>
          </cell>
          <cell r="D4573">
            <v>0</v>
          </cell>
          <cell r="E4573">
            <v>0</v>
          </cell>
          <cell r="F4573">
            <v>0</v>
          </cell>
          <cell r="G4573">
            <v>0</v>
          </cell>
          <cell r="H4573">
            <v>0</v>
          </cell>
          <cell r="I4573">
            <v>0</v>
          </cell>
          <cell r="J4573">
            <v>0</v>
          </cell>
        </row>
        <row r="4574">
          <cell r="A4574">
            <v>1817200471</v>
          </cell>
          <cell r="B4574" t="str">
            <v>מכשירי כתיבה</v>
          </cell>
          <cell r="C4574">
            <v>0</v>
          </cell>
          <cell r="D4574">
            <v>0</v>
          </cell>
          <cell r="E4574">
            <v>0</v>
          </cell>
          <cell r="F4574">
            <v>0</v>
          </cell>
          <cell r="G4574">
            <v>0</v>
          </cell>
          <cell r="H4574">
            <v>0</v>
          </cell>
          <cell r="I4574">
            <v>0</v>
          </cell>
          <cell r="J4574">
            <v>0</v>
          </cell>
        </row>
        <row r="4575">
          <cell r="A4575">
            <v>1817200511</v>
          </cell>
          <cell r="B4575" t="str">
            <v>אירוח וכיבוד</v>
          </cell>
          <cell r="C4575">
            <v>0</v>
          </cell>
          <cell r="D4575">
            <v>0</v>
          </cell>
          <cell r="E4575">
            <v>0</v>
          </cell>
          <cell r="F4575">
            <v>0</v>
          </cell>
          <cell r="G4575">
            <v>0</v>
          </cell>
          <cell r="H4575">
            <v>0</v>
          </cell>
          <cell r="I4575">
            <v>0</v>
          </cell>
          <cell r="J4575">
            <v>0</v>
          </cell>
        </row>
        <row r="4576">
          <cell r="A4576">
            <v>1817200512</v>
          </cell>
          <cell r="B4576" t="str">
            <v>נסיעות ואש"ל</v>
          </cell>
          <cell r="C4576">
            <v>0</v>
          </cell>
          <cell r="D4576">
            <v>0</v>
          </cell>
          <cell r="E4576">
            <v>0</v>
          </cell>
          <cell r="F4576">
            <v>0</v>
          </cell>
          <cell r="G4576">
            <v>0</v>
          </cell>
          <cell r="H4576">
            <v>0</v>
          </cell>
          <cell r="I4576">
            <v>0</v>
          </cell>
          <cell r="J4576">
            <v>0</v>
          </cell>
        </row>
        <row r="4577">
          <cell r="A4577">
            <v>1817200522</v>
          </cell>
          <cell r="B4577" t="str">
            <v>ספרים ועיתונים</v>
          </cell>
          <cell r="C4577">
            <v>0</v>
          </cell>
          <cell r="D4577">
            <v>0</v>
          </cell>
          <cell r="E4577">
            <v>0</v>
          </cell>
          <cell r="F4577">
            <v>0</v>
          </cell>
          <cell r="G4577">
            <v>0</v>
          </cell>
          <cell r="H4577">
            <v>0</v>
          </cell>
          <cell r="I4577">
            <v>0</v>
          </cell>
          <cell r="J4577">
            <v>0</v>
          </cell>
        </row>
        <row r="4578">
          <cell r="A4578">
            <v>1817200540</v>
          </cell>
          <cell r="B4578" t="str">
            <v>הוצאות טלפון</v>
          </cell>
          <cell r="C4578">
            <v>0</v>
          </cell>
          <cell r="D4578">
            <v>0</v>
          </cell>
          <cell r="E4578">
            <v>0</v>
          </cell>
          <cell r="F4578">
            <v>0</v>
          </cell>
          <cell r="G4578">
            <v>0</v>
          </cell>
          <cell r="H4578">
            <v>0</v>
          </cell>
          <cell r="I4578">
            <v>0</v>
          </cell>
          <cell r="J4578">
            <v>0</v>
          </cell>
        </row>
        <row r="4579">
          <cell r="A4579">
            <v>1817200544</v>
          </cell>
          <cell r="B4579" t="str">
            <v>הוצאות דאר</v>
          </cell>
          <cell r="C4579">
            <v>0</v>
          </cell>
          <cell r="D4579">
            <v>0</v>
          </cell>
          <cell r="E4579">
            <v>0</v>
          </cell>
          <cell r="F4579">
            <v>0</v>
          </cell>
          <cell r="G4579">
            <v>0</v>
          </cell>
          <cell r="H4579">
            <v>0</v>
          </cell>
          <cell r="I4579">
            <v>0</v>
          </cell>
          <cell r="J4579">
            <v>0</v>
          </cell>
        </row>
        <row r="4580">
          <cell r="A4580">
            <v>1817200550</v>
          </cell>
          <cell r="B4580" t="str">
            <v>פירסומים</v>
          </cell>
          <cell r="C4580">
            <v>0</v>
          </cell>
          <cell r="D4580">
            <v>0</v>
          </cell>
          <cell r="E4580">
            <v>0</v>
          </cell>
          <cell r="F4580">
            <v>0</v>
          </cell>
          <cell r="G4580">
            <v>0</v>
          </cell>
          <cell r="H4580">
            <v>0</v>
          </cell>
          <cell r="I4580">
            <v>0</v>
          </cell>
          <cell r="J4580">
            <v>0</v>
          </cell>
        </row>
        <row r="4581">
          <cell r="A4581">
            <v>1817200551</v>
          </cell>
          <cell r="B4581" t="str">
            <v>הדבקת מודעות</v>
          </cell>
          <cell r="C4581">
            <v>0</v>
          </cell>
          <cell r="D4581">
            <v>0</v>
          </cell>
          <cell r="E4581">
            <v>0</v>
          </cell>
          <cell r="F4581">
            <v>0</v>
          </cell>
          <cell r="G4581">
            <v>0</v>
          </cell>
          <cell r="H4581">
            <v>0</v>
          </cell>
          <cell r="I4581">
            <v>0</v>
          </cell>
          <cell r="J4581">
            <v>0</v>
          </cell>
        </row>
        <row r="4582">
          <cell r="A4582">
            <v>1817200561</v>
          </cell>
          <cell r="B4582" t="str">
            <v>שיכפולים</v>
          </cell>
          <cell r="C4582">
            <v>0</v>
          </cell>
          <cell r="D4582">
            <v>0</v>
          </cell>
          <cell r="E4582">
            <v>0</v>
          </cell>
          <cell r="F4582">
            <v>0</v>
          </cell>
          <cell r="G4582">
            <v>0</v>
          </cell>
          <cell r="H4582">
            <v>0</v>
          </cell>
          <cell r="I4582">
            <v>0</v>
          </cell>
          <cell r="J4582">
            <v>0</v>
          </cell>
        </row>
        <row r="4583">
          <cell r="A4583">
            <v>1817200562</v>
          </cell>
          <cell r="B4583" t="str">
            <v>הדפסות</v>
          </cell>
          <cell r="C4583">
            <v>0</v>
          </cell>
          <cell r="D4583">
            <v>0</v>
          </cell>
          <cell r="E4583">
            <v>0</v>
          </cell>
          <cell r="F4583">
            <v>0</v>
          </cell>
          <cell r="G4583">
            <v>0</v>
          </cell>
          <cell r="H4583">
            <v>0</v>
          </cell>
          <cell r="I4583">
            <v>0</v>
          </cell>
          <cell r="J4583">
            <v>0</v>
          </cell>
        </row>
        <row r="4584">
          <cell r="A4584">
            <v>1817200571</v>
          </cell>
          <cell r="B4584" t="str">
            <v>מיכון וענ"א</v>
          </cell>
          <cell r="C4584">
            <v>0</v>
          </cell>
          <cell r="D4584">
            <v>0</v>
          </cell>
          <cell r="E4584">
            <v>0</v>
          </cell>
          <cell r="F4584">
            <v>0</v>
          </cell>
          <cell r="G4584">
            <v>0</v>
          </cell>
          <cell r="H4584">
            <v>0</v>
          </cell>
          <cell r="I4584">
            <v>0</v>
          </cell>
          <cell r="J4584">
            <v>0</v>
          </cell>
        </row>
        <row r="4585">
          <cell r="A4585">
            <v>1817200583</v>
          </cell>
          <cell r="B4585" t="str">
            <v>שכר מרצים</v>
          </cell>
          <cell r="C4585">
            <v>0</v>
          </cell>
          <cell r="D4585">
            <v>0</v>
          </cell>
          <cell r="E4585">
            <v>0</v>
          </cell>
          <cell r="F4585">
            <v>0</v>
          </cell>
          <cell r="G4585">
            <v>0</v>
          </cell>
          <cell r="H4585">
            <v>0</v>
          </cell>
          <cell r="I4585">
            <v>0</v>
          </cell>
          <cell r="J4585">
            <v>0</v>
          </cell>
        </row>
        <row r="4586">
          <cell r="A4586">
            <v>1817200710</v>
          </cell>
          <cell r="B4586" t="str">
            <v>הובלות</v>
          </cell>
          <cell r="C4586">
            <v>0</v>
          </cell>
          <cell r="D4586">
            <v>0</v>
          </cell>
          <cell r="E4586">
            <v>0</v>
          </cell>
          <cell r="F4586">
            <v>0</v>
          </cell>
          <cell r="G4586">
            <v>0</v>
          </cell>
          <cell r="H4586">
            <v>0</v>
          </cell>
          <cell r="I4586">
            <v>0</v>
          </cell>
          <cell r="J4586">
            <v>0</v>
          </cell>
        </row>
        <row r="4587">
          <cell r="A4587">
            <v>1817200722</v>
          </cell>
          <cell r="B4587" t="str">
            <v>חמרים-תחזוקה עצמית</v>
          </cell>
          <cell r="C4587">
            <v>0</v>
          </cell>
          <cell r="D4587">
            <v>0</v>
          </cell>
          <cell r="E4587">
            <v>0</v>
          </cell>
          <cell r="F4587">
            <v>0</v>
          </cell>
          <cell r="G4587">
            <v>0</v>
          </cell>
          <cell r="H4587">
            <v>0</v>
          </cell>
          <cell r="I4587">
            <v>0</v>
          </cell>
          <cell r="J4587">
            <v>0</v>
          </cell>
        </row>
        <row r="4588">
          <cell r="A4588">
            <v>1817200723</v>
          </cell>
          <cell r="B4588" t="str">
            <v>חומרים</v>
          </cell>
          <cell r="C4588">
            <v>0</v>
          </cell>
          <cell r="D4588">
            <v>0</v>
          </cell>
          <cell r="E4588">
            <v>0</v>
          </cell>
          <cell r="F4588">
            <v>0</v>
          </cell>
          <cell r="G4588">
            <v>0</v>
          </cell>
          <cell r="H4588">
            <v>0</v>
          </cell>
          <cell r="I4588">
            <v>0</v>
          </cell>
          <cell r="J4588">
            <v>0</v>
          </cell>
        </row>
        <row r="4589">
          <cell r="A4589">
            <v>1817200742</v>
          </cell>
          <cell r="B4589" t="str">
            <v>כלים וציוד</v>
          </cell>
          <cell r="C4589">
            <v>0</v>
          </cell>
          <cell r="D4589">
            <v>0</v>
          </cell>
          <cell r="E4589">
            <v>0</v>
          </cell>
          <cell r="F4589">
            <v>0</v>
          </cell>
          <cell r="G4589">
            <v>0</v>
          </cell>
          <cell r="H4589">
            <v>0</v>
          </cell>
          <cell r="I4589">
            <v>0</v>
          </cell>
          <cell r="J4589">
            <v>0</v>
          </cell>
        </row>
        <row r="4590">
          <cell r="A4590">
            <v>1817200743</v>
          </cell>
          <cell r="B4590" t="str">
            <v>תחזוקת ציוד</v>
          </cell>
          <cell r="C4590">
            <v>0</v>
          </cell>
          <cell r="D4590">
            <v>0</v>
          </cell>
          <cell r="E4590">
            <v>0</v>
          </cell>
          <cell r="F4590">
            <v>0</v>
          </cell>
          <cell r="G4590">
            <v>0</v>
          </cell>
          <cell r="H4590">
            <v>0</v>
          </cell>
          <cell r="I4590">
            <v>0</v>
          </cell>
          <cell r="J4590">
            <v>0</v>
          </cell>
        </row>
        <row r="4591">
          <cell r="A4591">
            <v>1817200745</v>
          </cell>
          <cell r="B4591" t="str">
            <v>דמי פריצה - תכולה</v>
          </cell>
          <cell r="C4591">
            <v>0</v>
          </cell>
          <cell r="D4591">
            <v>0</v>
          </cell>
          <cell r="E4591">
            <v>0</v>
          </cell>
          <cell r="F4591">
            <v>0</v>
          </cell>
          <cell r="G4591">
            <v>0</v>
          </cell>
          <cell r="H4591">
            <v>0</v>
          </cell>
          <cell r="I4591">
            <v>0</v>
          </cell>
          <cell r="J4591">
            <v>0</v>
          </cell>
        </row>
        <row r="4592">
          <cell r="A4592">
            <v>1817200746</v>
          </cell>
          <cell r="B4592" t="str">
            <v>דמי פריצה - מבנה</v>
          </cell>
          <cell r="C4592">
            <v>0</v>
          </cell>
          <cell r="D4592">
            <v>0</v>
          </cell>
          <cell r="E4592">
            <v>0</v>
          </cell>
          <cell r="F4592">
            <v>0</v>
          </cell>
          <cell r="G4592">
            <v>0</v>
          </cell>
          <cell r="H4592">
            <v>0</v>
          </cell>
          <cell r="I4592">
            <v>0</v>
          </cell>
          <cell r="J4592">
            <v>0</v>
          </cell>
        </row>
        <row r="4593">
          <cell r="A4593">
            <v>1817200752</v>
          </cell>
          <cell r="B4593" t="str">
            <v>נקיון בקבלנות</v>
          </cell>
          <cell r="C4593">
            <v>0</v>
          </cell>
          <cell r="D4593">
            <v>0</v>
          </cell>
          <cell r="E4593">
            <v>0</v>
          </cell>
          <cell r="F4593">
            <v>0</v>
          </cell>
          <cell r="G4593">
            <v>0</v>
          </cell>
          <cell r="H4593">
            <v>0</v>
          </cell>
          <cell r="I4593">
            <v>0</v>
          </cell>
          <cell r="J4593">
            <v>0</v>
          </cell>
        </row>
        <row r="4594">
          <cell r="A4594">
            <v>1817200753</v>
          </cell>
          <cell r="B4594" t="str">
            <v>כ"א - מתי"א</v>
          </cell>
          <cell r="C4594">
            <v>0</v>
          </cell>
          <cell r="D4594">
            <v>0</v>
          </cell>
          <cell r="E4594">
            <v>0</v>
          </cell>
          <cell r="F4594">
            <v>0</v>
          </cell>
          <cell r="G4594">
            <v>0</v>
          </cell>
          <cell r="H4594">
            <v>0</v>
          </cell>
          <cell r="I4594">
            <v>0</v>
          </cell>
          <cell r="J4594">
            <v>0</v>
          </cell>
        </row>
        <row r="4595">
          <cell r="A4595">
            <v>1817200763</v>
          </cell>
          <cell r="B4595" t="str">
            <v>עובדים חיצוניים</v>
          </cell>
          <cell r="C4595">
            <v>0</v>
          </cell>
          <cell r="D4595">
            <v>0</v>
          </cell>
          <cell r="E4595">
            <v>0</v>
          </cell>
          <cell r="F4595">
            <v>0</v>
          </cell>
          <cell r="G4595">
            <v>0</v>
          </cell>
          <cell r="H4595">
            <v>0</v>
          </cell>
          <cell r="I4595">
            <v>0</v>
          </cell>
          <cell r="J4595">
            <v>0</v>
          </cell>
        </row>
        <row r="4596">
          <cell r="A4596">
            <v>1817200780</v>
          </cell>
          <cell r="B4596" t="str">
            <v>סיורים</v>
          </cell>
          <cell r="C4596">
            <v>0</v>
          </cell>
          <cell r="D4596">
            <v>0</v>
          </cell>
          <cell r="E4596">
            <v>0</v>
          </cell>
          <cell r="F4596">
            <v>0</v>
          </cell>
          <cell r="G4596">
            <v>0</v>
          </cell>
          <cell r="H4596">
            <v>0</v>
          </cell>
          <cell r="I4596">
            <v>0</v>
          </cell>
          <cell r="J4596">
            <v>0</v>
          </cell>
        </row>
        <row r="4597">
          <cell r="A4597">
            <v>1817200782</v>
          </cell>
          <cell r="B4597" t="str">
            <v>מרכז מחשבים (הכנ')</v>
          </cell>
          <cell r="C4597">
            <v>0</v>
          </cell>
          <cell r="D4597">
            <v>0</v>
          </cell>
          <cell r="E4597">
            <v>0</v>
          </cell>
          <cell r="F4597">
            <v>0</v>
          </cell>
          <cell r="G4597">
            <v>0</v>
          </cell>
          <cell r="H4597">
            <v>0</v>
          </cell>
          <cell r="I4597">
            <v>0</v>
          </cell>
          <cell r="J4597">
            <v>0</v>
          </cell>
        </row>
        <row r="4598">
          <cell r="A4598">
            <v>1817200784</v>
          </cell>
          <cell r="B4598" t="str">
            <v>הפעלת חנקין</v>
          </cell>
          <cell r="C4598">
            <v>0</v>
          </cell>
          <cell r="D4598">
            <v>0</v>
          </cell>
          <cell r="E4598">
            <v>0</v>
          </cell>
          <cell r="F4598">
            <v>0</v>
          </cell>
          <cell r="G4598">
            <v>0</v>
          </cell>
          <cell r="H4598">
            <v>0</v>
          </cell>
          <cell r="I4598">
            <v>0</v>
          </cell>
          <cell r="J4598">
            <v>0</v>
          </cell>
        </row>
        <row r="4599">
          <cell r="A4599">
            <v>1817200794</v>
          </cell>
          <cell r="B4599" t="str">
            <v>השתתפות בעזר 094</v>
          </cell>
          <cell r="C4599">
            <v>0</v>
          </cell>
          <cell r="D4599">
            <v>0</v>
          </cell>
          <cell r="E4599">
            <v>0</v>
          </cell>
          <cell r="F4599">
            <v>0</v>
          </cell>
          <cell r="G4599">
            <v>0</v>
          </cell>
          <cell r="H4599">
            <v>0</v>
          </cell>
          <cell r="I4599">
            <v>0</v>
          </cell>
          <cell r="J4599">
            <v>0</v>
          </cell>
        </row>
        <row r="4600">
          <cell r="A4600">
            <v>1817200872</v>
          </cell>
          <cell r="B4600" t="str">
            <v>הפעלת חנקין</v>
          </cell>
          <cell r="C4600">
            <v>640800</v>
          </cell>
          <cell r="D4600">
            <v>373800</v>
          </cell>
          <cell r="E4600">
            <v>28715.48</v>
          </cell>
          <cell r="F4600">
            <v>402515.48</v>
          </cell>
          <cell r="G4600">
            <v>238284.52</v>
          </cell>
          <cell r="H4600">
            <v>62.81</v>
          </cell>
          <cell r="I4600">
            <v>640800</v>
          </cell>
          <cell r="J4600">
            <v>373800</v>
          </cell>
        </row>
        <row r="4601">
          <cell r="A4601">
            <v>1817200879</v>
          </cell>
          <cell r="B4601" t="str">
            <v>ביטוח-כנגד הכנסות</v>
          </cell>
          <cell r="C4601">
            <v>0</v>
          </cell>
          <cell r="D4601">
            <v>0</v>
          </cell>
          <cell r="E4601">
            <v>0</v>
          </cell>
          <cell r="F4601">
            <v>0</v>
          </cell>
          <cell r="G4601">
            <v>0</v>
          </cell>
          <cell r="H4601">
            <v>0</v>
          </cell>
          <cell r="I4601">
            <v>0</v>
          </cell>
          <cell r="J4601">
            <v>0</v>
          </cell>
        </row>
        <row r="4602">
          <cell r="A4602">
            <v>1817200931</v>
          </cell>
          <cell r="B4602" t="str">
            <v>פעולות כנגד הכנסות</v>
          </cell>
          <cell r="C4602">
            <v>0</v>
          </cell>
          <cell r="D4602">
            <v>0</v>
          </cell>
          <cell r="E4602">
            <v>0</v>
          </cell>
          <cell r="F4602">
            <v>0</v>
          </cell>
          <cell r="G4602">
            <v>0</v>
          </cell>
          <cell r="H4602">
            <v>0</v>
          </cell>
          <cell r="I4602">
            <v>0</v>
          </cell>
          <cell r="J4602">
            <v>0</v>
          </cell>
        </row>
        <row r="4603">
          <cell r="A4603">
            <v>1817200932</v>
          </cell>
          <cell r="B4603" t="str">
            <v>העברה חד - פעמית</v>
          </cell>
          <cell r="C4603">
            <v>0</v>
          </cell>
          <cell r="D4603">
            <v>0</v>
          </cell>
          <cell r="E4603">
            <v>0</v>
          </cell>
          <cell r="F4603">
            <v>0</v>
          </cell>
          <cell r="G4603">
            <v>0</v>
          </cell>
          <cell r="H4603">
            <v>0</v>
          </cell>
          <cell r="I4603">
            <v>0</v>
          </cell>
          <cell r="J4603">
            <v>0</v>
          </cell>
        </row>
        <row r="4604">
          <cell r="A4604">
            <v>1817200980</v>
          </cell>
          <cell r="B4604" t="str">
            <v>תקורה - מרפ"ד</v>
          </cell>
          <cell r="C4604">
            <v>0</v>
          </cell>
          <cell r="D4604">
            <v>0</v>
          </cell>
          <cell r="E4604">
            <v>0</v>
          </cell>
          <cell r="F4604">
            <v>0</v>
          </cell>
          <cell r="G4604">
            <v>0</v>
          </cell>
          <cell r="H4604">
            <v>0</v>
          </cell>
          <cell r="I4604">
            <v>0</v>
          </cell>
          <cell r="J4604">
            <v>0</v>
          </cell>
        </row>
        <row r="4605">
          <cell r="A4605">
            <v>1817210110</v>
          </cell>
          <cell r="B4605" t="str">
            <v>השכר הקובע-תקציבית</v>
          </cell>
          <cell r="C4605">
            <v>113900</v>
          </cell>
          <cell r="D4605">
            <v>102650.65</v>
          </cell>
          <cell r="E4605">
            <v>0</v>
          </cell>
          <cell r="F4605">
            <v>102650.65</v>
          </cell>
          <cell r="G4605">
            <v>11249.35</v>
          </cell>
          <cell r="H4605">
            <v>90.12</v>
          </cell>
          <cell r="I4605">
            <v>113900</v>
          </cell>
          <cell r="J4605">
            <v>102650.65</v>
          </cell>
        </row>
        <row r="4606">
          <cell r="A4606">
            <v>1817210119</v>
          </cell>
          <cell r="B4606" t="str">
            <v>השכר הקובע-צוברת</v>
          </cell>
          <cell r="C4606">
            <v>298400</v>
          </cell>
          <cell r="D4606">
            <v>271870.15000000002</v>
          </cell>
          <cell r="E4606">
            <v>0</v>
          </cell>
          <cell r="F4606">
            <v>271870.15000000002</v>
          </cell>
          <cell r="G4606">
            <v>26529.85</v>
          </cell>
          <cell r="H4606">
            <v>91.1</v>
          </cell>
          <cell r="I4606">
            <v>298400</v>
          </cell>
          <cell r="J4606">
            <v>271870.15000000002</v>
          </cell>
        </row>
        <row r="4607">
          <cell r="A4607">
            <v>1817210122</v>
          </cell>
          <cell r="B4607" t="str">
            <v>ביגוד</v>
          </cell>
          <cell r="C4607">
            <v>8000</v>
          </cell>
          <cell r="D4607">
            <v>7658.54</v>
          </cell>
          <cell r="E4607">
            <v>0</v>
          </cell>
          <cell r="F4607">
            <v>7658.54</v>
          </cell>
          <cell r="G4607">
            <v>341.46</v>
          </cell>
          <cell r="H4607">
            <v>95.73</v>
          </cell>
          <cell r="I4607">
            <v>8000</v>
          </cell>
          <cell r="J4607">
            <v>7658.54</v>
          </cell>
        </row>
        <row r="4608">
          <cell r="A4608">
            <v>1817210126</v>
          </cell>
          <cell r="B4608" t="str">
            <v>דמי הבראה</v>
          </cell>
          <cell r="C4608">
            <v>20800</v>
          </cell>
          <cell r="D4608">
            <v>20184.57</v>
          </cell>
          <cell r="E4608">
            <v>0</v>
          </cell>
          <cell r="F4608">
            <v>20184.57</v>
          </cell>
          <cell r="G4608">
            <v>615.42999999999995</v>
          </cell>
          <cell r="H4608">
            <v>97.04</v>
          </cell>
          <cell r="I4608">
            <v>20800</v>
          </cell>
          <cell r="J4608">
            <v>20184.57</v>
          </cell>
        </row>
        <row r="4609">
          <cell r="A4609">
            <v>1817210130</v>
          </cell>
          <cell r="B4609" t="str">
            <v>שעות נוספות</v>
          </cell>
          <cell r="C4609">
            <v>2000</v>
          </cell>
          <cell r="D4609">
            <v>506</v>
          </cell>
          <cell r="E4609">
            <v>0</v>
          </cell>
          <cell r="F4609">
            <v>506</v>
          </cell>
          <cell r="G4609">
            <v>1494</v>
          </cell>
          <cell r="H4609">
            <v>25.3</v>
          </cell>
          <cell r="I4609">
            <v>2000</v>
          </cell>
          <cell r="J4609">
            <v>506</v>
          </cell>
        </row>
        <row r="4610">
          <cell r="A4610">
            <v>1817210140</v>
          </cell>
          <cell r="B4610" t="str">
            <v>השתתפות באחזקת רכב</v>
          </cell>
          <cell r="C4610">
            <v>12000</v>
          </cell>
          <cell r="D4610">
            <v>15682.53</v>
          </cell>
          <cell r="E4610">
            <v>0</v>
          </cell>
          <cell r="F4610">
            <v>15682.53</v>
          </cell>
          <cell r="G4610">
            <v>-3682.53</v>
          </cell>
          <cell r="H4610">
            <v>130.68</v>
          </cell>
          <cell r="I4610">
            <v>12000</v>
          </cell>
          <cell r="J4610">
            <v>15682.53</v>
          </cell>
        </row>
        <row r="4611">
          <cell r="A4611">
            <v>1817210210</v>
          </cell>
          <cell r="B4611" t="str">
            <v>השכר הקובע</v>
          </cell>
          <cell r="C4611">
            <v>0</v>
          </cell>
          <cell r="D4611">
            <v>0</v>
          </cell>
          <cell r="E4611">
            <v>0</v>
          </cell>
          <cell r="F4611">
            <v>0</v>
          </cell>
          <cell r="G4611">
            <v>0</v>
          </cell>
          <cell r="H4611">
            <v>0</v>
          </cell>
          <cell r="I4611">
            <v>0</v>
          </cell>
          <cell r="J4611">
            <v>0</v>
          </cell>
        </row>
        <row r="4612">
          <cell r="A4612">
            <v>1817210263</v>
          </cell>
          <cell r="B4612" t="str">
            <v>עובדים חיצוניים</v>
          </cell>
          <cell r="C4612">
            <v>0</v>
          </cell>
          <cell r="D4612">
            <v>0</v>
          </cell>
          <cell r="E4612">
            <v>0</v>
          </cell>
          <cell r="F4612">
            <v>0</v>
          </cell>
          <cell r="G4612">
            <v>0</v>
          </cell>
          <cell r="H4612">
            <v>0</v>
          </cell>
          <cell r="I4612">
            <v>0</v>
          </cell>
          <cell r="J4612">
            <v>0</v>
          </cell>
        </row>
        <row r="4613">
          <cell r="A4613">
            <v>1817210264</v>
          </cell>
          <cell r="B4613" t="str">
            <v>מפעילת מחשבים(הכנ')</v>
          </cell>
          <cell r="C4613">
            <v>0</v>
          </cell>
          <cell r="D4613">
            <v>0</v>
          </cell>
          <cell r="E4613">
            <v>0</v>
          </cell>
          <cell r="F4613">
            <v>0</v>
          </cell>
          <cell r="G4613">
            <v>0</v>
          </cell>
          <cell r="H4613">
            <v>0</v>
          </cell>
          <cell r="I4613">
            <v>0</v>
          </cell>
          <cell r="J4613">
            <v>0</v>
          </cell>
        </row>
        <row r="4614">
          <cell r="A4614">
            <v>1817210391</v>
          </cell>
          <cell r="B4614" t="str">
            <v>הפרשה לפנסיה</v>
          </cell>
          <cell r="C4614">
            <v>0</v>
          </cell>
          <cell r="D4614">
            <v>0</v>
          </cell>
          <cell r="E4614">
            <v>0</v>
          </cell>
          <cell r="F4614">
            <v>0</v>
          </cell>
          <cell r="G4614">
            <v>0</v>
          </cell>
          <cell r="H4614">
            <v>0</v>
          </cell>
          <cell r="I4614">
            <v>0</v>
          </cell>
          <cell r="J4614">
            <v>0</v>
          </cell>
        </row>
        <row r="4615">
          <cell r="A4615">
            <v>1817210423</v>
          </cell>
          <cell r="B4615" t="str">
            <v>תחזוקת מבנה</v>
          </cell>
          <cell r="C4615">
            <v>1000</v>
          </cell>
          <cell r="D4615">
            <v>1000</v>
          </cell>
          <cell r="E4615">
            <v>0</v>
          </cell>
          <cell r="F4615">
            <v>1000</v>
          </cell>
          <cell r="G4615">
            <v>0</v>
          </cell>
          <cell r="H4615">
            <v>100</v>
          </cell>
          <cell r="I4615">
            <v>1000</v>
          </cell>
          <cell r="J4615">
            <v>1000</v>
          </cell>
        </row>
        <row r="4616">
          <cell r="A4616">
            <v>1817210431</v>
          </cell>
          <cell r="B4616" t="str">
            <v>חשמל</v>
          </cell>
          <cell r="C4616">
            <v>0</v>
          </cell>
          <cell r="D4616">
            <v>0</v>
          </cell>
          <cell r="E4616">
            <v>0</v>
          </cell>
          <cell r="F4616">
            <v>0</v>
          </cell>
          <cell r="G4616">
            <v>0</v>
          </cell>
          <cell r="H4616">
            <v>0</v>
          </cell>
          <cell r="I4616">
            <v>0</v>
          </cell>
          <cell r="J4616">
            <v>0</v>
          </cell>
        </row>
        <row r="4617">
          <cell r="A4617">
            <v>1817210433</v>
          </cell>
          <cell r="B4617" t="str">
            <v>חומרי נקיון</v>
          </cell>
          <cell r="C4617">
            <v>0</v>
          </cell>
          <cell r="D4617">
            <v>0</v>
          </cell>
          <cell r="E4617">
            <v>0</v>
          </cell>
          <cell r="F4617">
            <v>0</v>
          </cell>
          <cell r="G4617">
            <v>0</v>
          </cell>
          <cell r="H4617">
            <v>0</v>
          </cell>
          <cell r="I4617">
            <v>0</v>
          </cell>
          <cell r="J4617">
            <v>0</v>
          </cell>
        </row>
        <row r="4618">
          <cell r="A4618">
            <v>1817210441</v>
          </cell>
          <cell r="B4618" t="str">
            <v>ביטוח</v>
          </cell>
          <cell r="C4618">
            <v>0</v>
          </cell>
          <cell r="D4618">
            <v>0</v>
          </cell>
          <cell r="E4618">
            <v>0</v>
          </cell>
          <cell r="F4618">
            <v>0</v>
          </cell>
          <cell r="G4618">
            <v>0</v>
          </cell>
          <cell r="H4618">
            <v>0</v>
          </cell>
          <cell r="I4618">
            <v>0</v>
          </cell>
          <cell r="J4618">
            <v>0</v>
          </cell>
        </row>
        <row r="4619">
          <cell r="A4619">
            <v>1817210470</v>
          </cell>
          <cell r="B4619" t="str">
            <v>אחזקת מכונות משרד</v>
          </cell>
          <cell r="C4619">
            <v>0</v>
          </cell>
          <cell r="D4619">
            <v>0</v>
          </cell>
          <cell r="E4619">
            <v>0</v>
          </cell>
          <cell r="F4619">
            <v>0</v>
          </cell>
          <cell r="G4619">
            <v>0</v>
          </cell>
          <cell r="H4619">
            <v>0</v>
          </cell>
          <cell r="I4619">
            <v>0</v>
          </cell>
          <cell r="J4619">
            <v>0</v>
          </cell>
        </row>
        <row r="4620">
          <cell r="A4620">
            <v>1817210471</v>
          </cell>
          <cell r="B4620" t="str">
            <v>מכשירי כתיבה</v>
          </cell>
          <cell r="C4620">
            <v>0</v>
          </cell>
          <cell r="D4620">
            <v>0</v>
          </cell>
          <cell r="E4620">
            <v>0</v>
          </cell>
          <cell r="F4620">
            <v>0</v>
          </cell>
          <cell r="G4620">
            <v>0</v>
          </cell>
          <cell r="H4620">
            <v>0</v>
          </cell>
          <cell r="I4620">
            <v>0</v>
          </cell>
          <cell r="J4620">
            <v>0</v>
          </cell>
        </row>
        <row r="4621">
          <cell r="A4621">
            <v>1817210511</v>
          </cell>
          <cell r="B4621" t="str">
            <v>אירוח וכיבוד</v>
          </cell>
          <cell r="C4621">
            <v>0</v>
          </cell>
          <cell r="D4621">
            <v>0</v>
          </cell>
          <cell r="E4621">
            <v>0</v>
          </cell>
          <cell r="F4621">
            <v>0</v>
          </cell>
          <cell r="G4621">
            <v>0</v>
          </cell>
          <cell r="H4621">
            <v>0</v>
          </cell>
          <cell r="I4621">
            <v>0</v>
          </cell>
          <cell r="J4621">
            <v>0</v>
          </cell>
        </row>
        <row r="4622">
          <cell r="A4622">
            <v>1817210512</v>
          </cell>
          <cell r="B4622" t="str">
            <v>נסיעות ואש"ל</v>
          </cell>
          <cell r="C4622">
            <v>0</v>
          </cell>
          <cell r="D4622">
            <v>0</v>
          </cell>
          <cell r="E4622">
            <v>0</v>
          </cell>
          <cell r="F4622">
            <v>0</v>
          </cell>
          <cell r="G4622">
            <v>0</v>
          </cell>
          <cell r="H4622">
            <v>0</v>
          </cell>
          <cell r="I4622">
            <v>0</v>
          </cell>
          <cell r="J4622">
            <v>0</v>
          </cell>
        </row>
        <row r="4623">
          <cell r="A4623">
            <v>1817210522</v>
          </cell>
          <cell r="B4623" t="str">
            <v>עיתונים ופירסומים</v>
          </cell>
          <cell r="C4623">
            <v>0</v>
          </cell>
          <cell r="D4623">
            <v>0</v>
          </cell>
          <cell r="E4623">
            <v>0</v>
          </cell>
          <cell r="F4623">
            <v>0</v>
          </cell>
          <cell r="G4623">
            <v>0</v>
          </cell>
          <cell r="H4623">
            <v>0</v>
          </cell>
          <cell r="I4623">
            <v>0</v>
          </cell>
          <cell r="J4623">
            <v>0</v>
          </cell>
        </row>
        <row r="4624">
          <cell r="A4624">
            <v>1817210540</v>
          </cell>
          <cell r="B4624" t="str">
            <v>הוצאות טלפון</v>
          </cell>
          <cell r="C4624">
            <v>0</v>
          </cell>
          <cell r="D4624">
            <v>0</v>
          </cell>
          <cell r="E4624">
            <v>0</v>
          </cell>
          <cell r="F4624">
            <v>0</v>
          </cell>
          <cell r="G4624">
            <v>0</v>
          </cell>
          <cell r="H4624">
            <v>0</v>
          </cell>
          <cell r="I4624">
            <v>0</v>
          </cell>
          <cell r="J4624">
            <v>0</v>
          </cell>
        </row>
        <row r="4625">
          <cell r="A4625">
            <v>1817210544</v>
          </cell>
          <cell r="B4625" t="str">
            <v>הוצאות דאר</v>
          </cell>
          <cell r="C4625">
            <v>0</v>
          </cell>
          <cell r="D4625">
            <v>0</v>
          </cell>
          <cell r="E4625">
            <v>0</v>
          </cell>
          <cell r="F4625">
            <v>0</v>
          </cell>
          <cell r="G4625">
            <v>0</v>
          </cell>
          <cell r="H4625">
            <v>0</v>
          </cell>
          <cell r="I4625">
            <v>0</v>
          </cell>
          <cell r="J4625">
            <v>0</v>
          </cell>
        </row>
        <row r="4626">
          <cell r="A4626">
            <v>1817210561</v>
          </cell>
          <cell r="B4626" t="str">
            <v>שיכפולים</v>
          </cell>
          <cell r="C4626">
            <v>0</v>
          </cell>
          <cell r="D4626">
            <v>0</v>
          </cell>
          <cell r="E4626">
            <v>0</v>
          </cell>
          <cell r="F4626">
            <v>0</v>
          </cell>
          <cell r="G4626">
            <v>0</v>
          </cell>
          <cell r="H4626">
            <v>0</v>
          </cell>
          <cell r="I4626">
            <v>0</v>
          </cell>
          <cell r="J4626">
            <v>0</v>
          </cell>
        </row>
        <row r="4627">
          <cell r="A4627">
            <v>1817210562</v>
          </cell>
          <cell r="B4627" t="str">
            <v>הדפסות</v>
          </cell>
          <cell r="C4627">
            <v>0</v>
          </cell>
          <cell r="D4627">
            <v>0</v>
          </cell>
          <cell r="E4627">
            <v>0</v>
          </cell>
          <cell r="F4627">
            <v>0</v>
          </cell>
          <cell r="G4627">
            <v>0</v>
          </cell>
          <cell r="H4627">
            <v>0</v>
          </cell>
          <cell r="I4627">
            <v>0</v>
          </cell>
          <cell r="J4627">
            <v>0</v>
          </cell>
        </row>
        <row r="4628">
          <cell r="A4628">
            <v>1817210721</v>
          </cell>
          <cell r="B4628" t="str">
            <v>חמרים-תחזוקת מבנים</v>
          </cell>
          <cell r="C4628">
            <v>810</v>
          </cell>
          <cell r="D4628">
            <v>0</v>
          </cell>
          <cell r="E4628">
            <v>0</v>
          </cell>
          <cell r="F4628">
            <v>0</v>
          </cell>
          <cell r="G4628">
            <v>810</v>
          </cell>
          <cell r="H4628">
            <v>0</v>
          </cell>
          <cell r="I4628">
            <v>900</v>
          </cell>
          <cell r="J4628">
            <v>0</v>
          </cell>
        </row>
        <row r="4629">
          <cell r="A4629">
            <v>1817210723</v>
          </cell>
          <cell r="B4629" t="str">
            <v>חומרים למרפ"ד</v>
          </cell>
          <cell r="C4629">
            <v>0</v>
          </cell>
          <cell r="D4629">
            <v>0</v>
          </cell>
          <cell r="E4629">
            <v>0</v>
          </cell>
          <cell r="F4629">
            <v>0</v>
          </cell>
          <cell r="G4629">
            <v>0</v>
          </cell>
          <cell r="H4629">
            <v>0</v>
          </cell>
          <cell r="I4629">
            <v>0</v>
          </cell>
          <cell r="J4629">
            <v>0</v>
          </cell>
        </row>
        <row r="4630">
          <cell r="A4630">
            <v>1817210724</v>
          </cell>
          <cell r="B4630" t="str">
            <v>רכישות(הכ'מ'חינוך)</v>
          </cell>
          <cell r="C4630">
            <v>0</v>
          </cell>
          <cell r="D4630">
            <v>0</v>
          </cell>
          <cell r="E4630">
            <v>0</v>
          </cell>
          <cell r="F4630">
            <v>0</v>
          </cell>
          <cell r="G4630">
            <v>0</v>
          </cell>
          <cell r="H4630">
            <v>0</v>
          </cell>
          <cell r="I4630">
            <v>0</v>
          </cell>
          <cell r="J4630">
            <v>0</v>
          </cell>
        </row>
        <row r="4631">
          <cell r="A4631">
            <v>1817210741</v>
          </cell>
          <cell r="B4631" t="str">
            <v>כריכת ספרים</v>
          </cell>
          <cell r="C4631">
            <v>0</v>
          </cell>
          <cell r="D4631">
            <v>0</v>
          </cell>
          <cell r="E4631">
            <v>0</v>
          </cell>
          <cell r="F4631">
            <v>0</v>
          </cell>
          <cell r="G4631">
            <v>0</v>
          </cell>
          <cell r="H4631">
            <v>0</v>
          </cell>
          <cell r="I4631">
            <v>0</v>
          </cell>
          <cell r="J4631">
            <v>0</v>
          </cell>
        </row>
        <row r="4632">
          <cell r="A4632">
            <v>1817210742</v>
          </cell>
          <cell r="B4632" t="str">
            <v>כלים וציוד</v>
          </cell>
          <cell r="C4632">
            <v>0</v>
          </cell>
          <cell r="D4632">
            <v>0</v>
          </cell>
          <cell r="E4632">
            <v>0</v>
          </cell>
          <cell r="F4632">
            <v>0</v>
          </cell>
          <cell r="G4632">
            <v>0</v>
          </cell>
          <cell r="H4632">
            <v>0</v>
          </cell>
          <cell r="I4632">
            <v>0</v>
          </cell>
          <cell r="J4632">
            <v>0</v>
          </cell>
        </row>
        <row r="4633">
          <cell r="A4633">
            <v>1817210745</v>
          </cell>
          <cell r="B4633" t="str">
            <v>דמי פריצה - תכולה</v>
          </cell>
          <cell r="C4633">
            <v>0</v>
          </cell>
          <cell r="D4633">
            <v>0</v>
          </cell>
          <cell r="E4633">
            <v>0</v>
          </cell>
          <cell r="F4633">
            <v>0</v>
          </cell>
          <cell r="G4633">
            <v>0</v>
          </cell>
          <cell r="H4633">
            <v>0</v>
          </cell>
          <cell r="I4633">
            <v>0</v>
          </cell>
          <cell r="J4633">
            <v>0</v>
          </cell>
        </row>
        <row r="4634">
          <cell r="A4634">
            <v>1817210750</v>
          </cell>
          <cell r="B4634" t="str">
            <v>אחזקת מוסדות</v>
          </cell>
          <cell r="C4634">
            <v>0</v>
          </cell>
          <cell r="D4634">
            <v>63990.26</v>
          </cell>
          <cell r="E4634">
            <v>0</v>
          </cell>
          <cell r="F4634">
            <v>63990.26</v>
          </cell>
          <cell r="G4634">
            <v>-63990.26</v>
          </cell>
          <cell r="H4634">
            <v>0</v>
          </cell>
          <cell r="I4634">
            <v>0</v>
          </cell>
          <cell r="J4634">
            <v>63990.26</v>
          </cell>
        </row>
        <row r="4635">
          <cell r="A4635">
            <v>1817210751</v>
          </cell>
          <cell r="B4635" t="str">
            <v>עבודות קבלניות</v>
          </cell>
          <cell r="C4635">
            <v>11340</v>
          </cell>
          <cell r="D4635">
            <v>0</v>
          </cell>
          <cell r="E4635">
            <v>0</v>
          </cell>
          <cell r="F4635">
            <v>0</v>
          </cell>
          <cell r="G4635">
            <v>11340</v>
          </cell>
          <cell r="H4635">
            <v>0</v>
          </cell>
          <cell r="I4635">
            <v>12600</v>
          </cell>
          <cell r="J4635">
            <v>0</v>
          </cell>
        </row>
        <row r="4636">
          <cell r="A4636">
            <v>1817210752</v>
          </cell>
          <cell r="B4636" t="str">
            <v>נקיון בקבלנות</v>
          </cell>
          <cell r="C4636">
            <v>0</v>
          </cell>
          <cell r="D4636">
            <v>33155.35</v>
          </cell>
          <cell r="E4636">
            <v>0</v>
          </cell>
          <cell r="F4636">
            <v>33155.35</v>
          </cell>
          <cell r="G4636">
            <v>-33155.35</v>
          </cell>
          <cell r="H4636">
            <v>0</v>
          </cell>
          <cell r="I4636">
            <v>0</v>
          </cell>
          <cell r="J4636">
            <v>33155.35</v>
          </cell>
        </row>
        <row r="4637">
          <cell r="A4637">
            <v>1817210753</v>
          </cell>
          <cell r="B4637" t="str">
            <v>עובדים חיצוניים</v>
          </cell>
          <cell r="C4637">
            <v>0</v>
          </cell>
          <cell r="D4637">
            <v>0</v>
          </cell>
          <cell r="E4637">
            <v>0</v>
          </cell>
          <cell r="F4637">
            <v>0</v>
          </cell>
          <cell r="G4637">
            <v>0</v>
          </cell>
          <cell r="H4637">
            <v>0</v>
          </cell>
          <cell r="I4637">
            <v>0</v>
          </cell>
          <cell r="J4637">
            <v>0</v>
          </cell>
        </row>
        <row r="4638">
          <cell r="A4638">
            <v>1817210763</v>
          </cell>
          <cell r="B4638" t="str">
            <v>עובדי חברת מוסדות</v>
          </cell>
          <cell r="C4638">
            <v>0</v>
          </cell>
          <cell r="D4638">
            <v>0</v>
          </cell>
          <cell r="E4638">
            <v>0</v>
          </cell>
          <cell r="F4638">
            <v>0</v>
          </cell>
          <cell r="G4638">
            <v>0</v>
          </cell>
          <cell r="H4638">
            <v>0</v>
          </cell>
          <cell r="I4638">
            <v>0</v>
          </cell>
          <cell r="J4638">
            <v>0</v>
          </cell>
        </row>
        <row r="4639">
          <cell r="A4639">
            <v>1817210780</v>
          </cell>
          <cell r="B4639" t="str">
            <v>הפעלת פסג"ה</v>
          </cell>
          <cell r="C4639">
            <v>77700</v>
          </cell>
          <cell r="D4639">
            <v>77700</v>
          </cell>
          <cell r="E4639">
            <v>0</v>
          </cell>
          <cell r="F4639">
            <v>77700</v>
          </cell>
          <cell r="G4639">
            <v>0</v>
          </cell>
          <cell r="H4639">
            <v>100</v>
          </cell>
          <cell r="I4639">
            <v>77700</v>
          </cell>
          <cell r="J4639">
            <v>77700</v>
          </cell>
        </row>
        <row r="4640">
          <cell r="A4640">
            <v>1817210782</v>
          </cell>
          <cell r="B4640" t="str">
            <v>מרכז מחשבים(הכנ')</v>
          </cell>
          <cell r="C4640">
            <v>0</v>
          </cell>
          <cell r="D4640">
            <v>0</v>
          </cell>
          <cell r="E4640">
            <v>0</v>
          </cell>
          <cell r="F4640">
            <v>0</v>
          </cell>
          <cell r="G4640">
            <v>0</v>
          </cell>
          <cell r="H4640">
            <v>0</v>
          </cell>
          <cell r="I4640">
            <v>0</v>
          </cell>
          <cell r="J4640">
            <v>0</v>
          </cell>
        </row>
        <row r="4641">
          <cell r="A4641">
            <v>1817210783</v>
          </cell>
          <cell r="B4641" t="str">
            <v>פסג"ה-הכנסות משרד</v>
          </cell>
          <cell r="C4641">
            <v>72000</v>
          </cell>
          <cell r="D4641">
            <v>7133.4</v>
          </cell>
          <cell r="E4641">
            <v>0</v>
          </cell>
          <cell r="F4641">
            <v>7133.4</v>
          </cell>
          <cell r="G4641">
            <v>64866.6</v>
          </cell>
          <cell r="H4641">
            <v>9.9</v>
          </cell>
          <cell r="I4641">
            <v>80000</v>
          </cell>
          <cell r="J4641">
            <v>7133.4</v>
          </cell>
        </row>
        <row r="4642">
          <cell r="A4642">
            <v>1817210980</v>
          </cell>
          <cell r="B4642" t="str">
            <v>העמסת תקורה</v>
          </cell>
          <cell r="C4642">
            <v>0</v>
          </cell>
          <cell r="D4642">
            <v>0</v>
          </cell>
          <cell r="E4642">
            <v>0</v>
          </cell>
          <cell r="F4642">
            <v>0</v>
          </cell>
          <cell r="G4642">
            <v>0</v>
          </cell>
          <cell r="H4642">
            <v>0</v>
          </cell>
          <cell r="I4642">
            <v>0</v>
          </cell>
          <cell r="J4642">
            <v>0</v>
          </cell>
        </row>
        <row r="4643">
          <cell r="A4643">
            <v>1817300110</v>
          </cell>
          <cell r="B4643" t="str">
            <v>השכר הקובע-תקציבית</v>
          </cell>
          <cell r="C4643">
            <v>268300</v>
          </cell>
          <cell r="D4643">
            <v>477019.32</v>
          </cell>
          <cell r="E4643">
            <v>0</v>
          </cell>
          <cell r="F4643">
            <v>477019.32</v>
          </cell>
          <cell r="G4643">
            <v>-208719.32</v>
          </cell>
          <cell r="H4643">
            <v>177.79</v>
          </cell>
          <cell r="I4643">
            <v>268300</v>
          </cell>
          <cell r="J4643">
            <v>477019.32</v>
          </cell>
        </row>
        <row r="4644">
          <cell r="A4644">
            <v>1817300119</v>
          </cell>
          <cell r="B4644" t="str">
            <v>השכר הקובע-צוברת</v>
          </cell>
          <cell r="C4644">
            <v>7740700</v>
          </cell>
          <cell r="D4644">
            <v>8712452.4600000009</v>
          </cell>
          <cell r="E4644">
            <v>0</v>
          </cell>
          <cell r="F4644">
            <v>8712452.4600000009</v>
          </cell>
          <cell r="G4644">
            <v>-971752.46</v>
          </cell>
          <cell r="H4644">
            <v>112.55</v>
          </cell>
          <cell r="I4644">
            <v>7740700</v>
          </cell>
          <cell r="J4644">
            <v>8712452.4600000009</v>
          </cell>
        </row>
        <row r="4645">
          <cell r="A4645">
            <v>1817300122</v>
          </cell>
          <cell r="B4645" t="str">
            <v>ביגוד</v>
          </cell>
          <cell r="C4645">
            <v>95600</v>
          </cell>
          <cell r="D4645">
            <v>117824.6</v>
          </cell>
          <cell r="E4645">
            <v>0</v>
          </cell>
          <cell r="F4645">
            <v>117824.6</v>
          </cell>
          <cell r="G4645">
            <v>-22224.6</v>
          </cell>
          <cell r="H4645">
            <v>123.24</v>
          </cell>
          <cell r="I4645">
            <v>95600</v>
          </cell>
          <cell r="J4645">
            <v>117824.6</v>
          </cell>
        </row>
        <row r="4646">
          <cell r="A4646">
            <v>1817300126</v>
          </cell>
          <cell r="B4646" t="str">
            <v>דמי הבראה</v>
          </cell>
          <cell r="C4646">
            <v>191600</v>
          </cell>
          <cell r="D4646">
            <v>239976.04</v>
          </cell>
          <cell r="E4646">
            <v>0</v>
          </cell>
          <cell r="F4646">
            <v>239976.04</v>
          </cell>
          <cell r="G4646">
            <v>-48376.04</v>
          </cell>
          <cell r="H4646">
            <v>125.24</v>
          </cell>
          <cell r="I4646">
            <v>191600</v>
          </cell>
          <cell r="J4646">
            <v>239976.04</v>
          </cell>
        </row>
        <row r="4647">
          <cell r="A4647">
            <v>1817300130</v>
          </cell>
          <cell r="B4647" t="str">
            <v>שעות נוספות</v>
          </cell>
          <cell r="C4647">
            <v>20000</v>
          </cell>
          <cell r="D4647">
            <v>170600.21</v>
          </cell>
          <cell r="E4647">
            <v>0</v>
          </cell>
          <cell r="F4647">
            <v>170600.21</v>
          </cell>
          <cell r="G4647">
            <v>-150600.21</v>
          </cell>
          <cell r="H4647">
            <v>853</v>
          </cell>
          <cell r="I4647">
            <v>20000</v>
          </cell>
          <cell r="J4647">
            <v>170600.21</v>
          </cell>
        </row>
        <row r="4648">
          <cell r="A4648">
            <v>1817300140</v>
          </cell>
          <cell r="B4648" t="str">
            <v>השתתפות באחזקת רכב</v>
          </cell>
          <cell r="C4648">
            <v>582300</v>
          </cell>
          <cell r="D4648">
            <v>739369.35</v>
          </cell>
          <cell r="E4648">
            <v>0</v>
          </cell>
          <cell r="F4648">
            <v>739369.35</v>
          </cell>
          <cell r="G4648">
            <v>-157069.35</v>
          </cell>
          <cell r="H4648">
            <v>126.97</v>
          </cell>
          <cell r="I4648">
            <v>582300</v>
          </cell>
          <cell r="J4648">
            <v>739369.35</v>
          </cell>
        </row>
        <row r="4649">
          <cell r="A4649">
            <v>1817300210</v>
          </cell>
          <cell r="B4649" t="str">
            <v>שפ"מ</v>
          </cell>
          <cell r="C4649">
            <v>0</v>
          </cell>
          <cell r="D4649">
            <v>0</v>
          </cell>
          <cell r="E4649">
            <v>0</v>
          </cell>
          <cell r="F4649">
            <v>0</v>
          </cell>
          <cell r="G4649">
            <v>0</v>
          </cell>
          <cell r="H4649">
            <v>0</v>
          </cell>
          <cell r="I4649">
            <v>0</v>
          </cell>
          <cell r="J4649">
            <v>0</v>
          </cell>
        </row>
        <row r="4650">
          <cell r="A4650">
            <v>1817300211</v>
          </cell>
          <cell r="B4650" t="str">
            <v>איבחונים חט"ע</v>
          </cell>
          <cell r="C4650">
            <v>0</v>
          </cell>
          <cell r="D4650">
            <v>0</v>
          </cell>
          <cell r="E4650">
            <v>0</v>
          </cell>
          <cell r="F4650">
            <v>0</v>
          </cell>
          <cell r="G4650">
            <v>0</v>
          </cell>
          <cell r="H4650">
            <v>0</v>
          </cell>
          <cell r="I4650">
            <v>0</v>
          </cell>
          <cell r="J4650">
            <v>0</v>
          </cell>
        </row>
        <row r="4651">
          <cell r="A4651">
            <v>1817300212</v>
          </cell>
          <cell r="B4651" t="str">
            <v>יוזמות כנגד הכנסות</v>
          </cell>
          <cell r="C4651">
            <v>15000</v>
          </cell>
          <cell r="D4651">
            <v>5.42</v>
          </cell>
          <cell r="E4651">
            <v>0</v>
          </cell>
          <cell r="F4651">
            <v>5.42</v>
          </cell>
          <cell r="G4651">
            <v>14994.58</v>
          </cell>
          <cell r="H4651">
            <v>0.03</v>
          </cell>
          <cell r="I4651">
            <v>15000</v>
          </cell>
          <cell r="J4651">
            <v>5.42</v>
          </cell>
        </row>
        <row r="4652">
          <cell r="A4652">
            <v>1817300263</v>
          </cell>
          <cell r="B4652" t="str">
            <v>עובדי חברת מוסדות</v>
          </cell>
          <cell r="C4652">
            <v>0</v>
          </cell>
          <cell r="D4652">
            <v>0</v>
          </cell>
          <cell r="E4652">
            <v>0</v>
          </cell>
          <cell r="F4652">
            <v>0</v>
          </cell>
          <cell r="G4652">
            <v>0</v>
          </cell>
          <cell r="H4652">
            <v>0</v>
          </cell>
          <cell r="I4652">
            <v>0</v>
          </cell>
          <cell r="J4652">
            <v>0</v>
          </cell>
        </row>
        <row r="4653">
          <cell r="A4653">
            <v>1817300391</v>
          </cell>
          <cell r="B4653" t="str">
            <v>הפרשה לפנסיה</v>
          </cell>
          <cell r="C4653">
            <v>0</v>
          </cell>
          <cell r="D4653">
            <v>0</v>
          </cell>
          <cell r="E4653">
            <v>0</v>
          </cell>
          <cell r="F4653">
            <v>0</v>
          </cell>
          <cell r="G4653">
            <v>0</v>
          </cell>
          <cell r="H4653">
            <v>0</v>
          </cell>
          <cell r="I4653">
            <v>0</v>
          </cell>
          <cell r="J4653">
            <v>0</v>
          </cell>
        </row>
        <row r="4654">
          <cell r="A4654">
            <v>1817300410</v>
          </cell>
          <cell r="B4654" t="str">
            <v>השתתפות בועד בית</v>
          </cell>
          <cell r="C4654">
            <v>0</v>
          </cell>
          <cell r="D4654">
            <v>0</v>
          </cell>
          <cell r="E4654">
            <v>0</v>
          </cell>
          <cell r="F4654">
            <v>0</v>
          </cell>
          <cell r="G4654">
            <v>0</v>
          </cell>
          <cell r="H4654">
            <v>0</v>
          </cell>
          <cell r="I4654">
            <v>0</v>
          </cell>
          <cell r="J4654">
            <v>0</v>
          </cell>
        </row>
        <row r="4655">
          <cell r="A4655">
            <v>1817300420</v>
          </cell>
          <cell r="B4655" t="str">
            <v>כיבוי אש</v>
          </cell>
          <cell r="C4655">
            <v>2700</v>
          </cell>
          <cell r="D4655">
            <v>1239.44</v>
          </cell>
          <cell r="E4655">
            <v>0</v>
          </cell>
          <cell r="F4655">
            <v>1239.44</v>
          </cell>
          <cell r="G4655">
            <v>1460.56</v>
          </cell>
          <cell r="H4655">
            <v>45.9</v>
          </cell>
          <cell r="I4655">
            <v>3000</v>
          </cell>
          <cell r="J4655">
            <v>1239.44</v>
          </cell>
        </row>
        <row r="4656">
          <cell r="A4656">
            <v>1817300423</v>
          </cell>
          <cell r="B4656" t="str">
            <v>תחזוקת מבנה</v>
          </cell>
          <cell r="C4656">
            <v>5100</v>
          </cell>
          <cell r="D4656">
            <v>5100</v>
          </cell>
          <cell r="E4656">
            <v>0</v>
          </cell>
          <cell r="F4656">
            <v>5100</v>
          </cell>
          <cell r="G4656">
            <v>0</v>
          </cell>
          <cell r="H4656">
            <v>100</v>
          </cell>
          <cell r="I4656">
            <v>5100</v>
          </cell>
          <cell r="J4656">
            <v>5100</v>
          </cell>
        </row>
        <row r="4657">
          <cell r="A4657">
            <v>1817300431</v>
          </cell>
          <cell r="B4657" t="str">
            <v>חשמל</v>
          </cell>
          <cell r="C4657">
            <v>5400</v>
          </cell>
          <cell r="D4657">
            <v>0</v>
          </cell>
          <cell r="E4657">
            <v>0</v>
          </cell>
          <cell r="F4657">
            <v>0</v>
          </cell>
          <cell r="G4657">
            <v>5400</v>
          </cell>
          <cell r="H4657">
            <v>0</v>
          </cell>
          <cell r="I4657">
            <v>6000</v>
          </cell>
          <cell r="J4657">
            <v>0</v>
          </cell>
        </row>
        <row r="4658">
          <cell r="A4658">
            <v>1817300432</v>
          </cell>
          <cell r="B4658" t="str">
            <v>מים</v>
          </cell>
          <cell r="C4658">
            <v>0</v>
          </cell>
          <cell r="D4658">
            <v>0</v>
          </cell>
          <cell r="E4658">
            <v>0</v>
          </cell>
          <cell r="F4658">
            <v>0</v>
          </cell>
          <cell r="G4658">
            <v>0</v>
          </cell>
          <cell r="H4658">
            <v>0</v>
          </cell>
          <cell r="I4658">
            <v>0</v>
          </cell>
          <cell r="J4658">
            <v>0</v>
          </cell>
        </row>
        <row r="4659">
          <cell r="A4659">
            <v>1817300433</v>
          </cell>
          <cell r="B4659" t="str">
            <v>חומרי נקיון</v>
          </cell>
          <cell r="C4659">
            <v>4800</v>
          </cell>
          <cell r="D4659">
            <v>4080.71</v>
          </cell>
          <cell r="E4659">
            <v>0</v>
          </cell>
          <cell r="F4659">
            <v>4080.71</v>
          </cell>
          <cell r="G4659">
            <v>719.29</v>
          </cell>
          <cell r="H4659">
            <v>85.01</v>
          </cell>
          <cell r="I4659">
            <v>4800</v>
          </cell>
          <cell r="J4659">
            <v>4080.71</v>
          </cell>
        </row>
        <row r="4660">
          <cell r="A4660">
            <v>1817300437</v>
          </cell>
          <cell r="B4660" t="str">
            <v>אחזקת אזעקה</v>
          </cell>
          <cell r="C4660">
            <v>2430</v>
          </cell>
          <cell r="D4660">
            <v>2442.96</v>
          </cell>
          <cell r="E4660">
            <v>0</v>
          </cell>
          <cell r="F4660">
            <v>2442.96</v>
          </cell>
          <cell r="G4660">
            <v>-12.96</v>
          </cell>
          <cell r="H4660">
            <v>100.53</v>
          </cell>
          <cell r="I4660">
            <v>2700</v>
          </cell>
          <cell r="J4660">
            <v>2442.96</v>
          </cell>
        </row>
        <row r="4661">
          <cell r="A4661">
            <v>1817300441</v>
          </cell>
          <cell r="B4661" t="str">
            <v>ביטוח</v>
          </cell>
          <cell r="C4661">
            <v>0</v>
          </cell>
          <cell r="D4661">
            <v>0</v>
          </cell>
          <cell r="E4661">
            <v>0</v>
          </cell>
          <cell r="F4661">
            <v>0</v>
          </cell>
          <cell r="G4661">
            <v>0</v>
          </cell>
          <cell r="H4661">
            <v>0</v>
          </cell>
          <cell r="I4661">
            <v>0</v>
          </cell>
          <cell r="J4661">
            <v>0</v>
          </cell>
        </row>
        <row r="4662">
          <cell r="A4662">
            <v>1817300450</v>
          </cell>
          <cell r="B4662" t="str">
            <v>אחזקת תמי 4</v>
          </cell>
          <cell r="C4662">
            <v>1260</v>
          </cell>
          <cell r="D4662">
            <v>364.4</v>
          </cell>
          <cell r="E4662">
            <v>0</v>
          </cell>
          <cell r="F4662">
            <v>364.4</v>
          </cell>
          <cell r="G4662">
            <v>895.6</v>
          </cell>
          <cell r="H4662">
            <v>28.92</v>
          </cell>
          <cell r="I4662">
            <v>1400</v>
          </cell>
          <cell r="J4662">
            <v>364.4</v>
          </cell>
        </row>
        <row r="4663">
          <cell r="A4663">
            <v>1817300470</v>
          </cell>
          <cell r="B4663" t="str">
            <v>אחזקת מכונות משרד</v>
          </cell>
          <cell r="C4663">
            <v>3420</v>
          </cell>
          <cell r="D4663">
            <v>-609.27</v>
          </cell>
          <cell r="E4663">
            <v>0</v>
          </cell>
          <cell r="F4663">
            <v>-609.27</v>
          </cell>
          <cell r="G4663">
            <v>4029.27</v>
          </cell>
          <cell r="H4663">
            <v>-17.809999999999999</v>
          </cell>
          <cell r="I4663">
            <v>3800</v>
          </cell>
          <cell r="J4663">
            <v>-609.27</v>
          </cell>
        </row>
        <row r="4664">
          <cell r="A4664">
            <v>1817300471</v>
          </cell>
          <cell r="B4664" t="str">
            <v>מכשירי כתיבה</v>
          </cell>
          <cell r="C4664">
            <v>23400</v>
          </cell>
          <cell r="D4664">
            <v>14831.31</v>
          </cell>
          <cell r="E4664">
            <v>0</v>
          </cell>
          <cell r="F4664">
            <v>14831.31</v>
          </cell>
          <cell r="G4664">
            <v>8568.69</v>
          </cell>
          <cell r="H4664">
            <v>63.38</v>
          </cell>
          <cell r="I4664">
            <v>26000</v>
          </cell>
          <cell r="J4664">
            <v>14831.31</v>
          </cell>
        </row>
        <row r="4665">
          <cell r="A4665">
            <v>1817300511</v>
          </cell>
          <cell r="B4665" t="str">
            <v>אירוח וכיבוד</v>
          </cell>
          <cell r="C4665">
            <v>16290</v>
          </cell>
          <cell r="D4665">
            <v>10667.52</v>
          </cell>
          <cell r="E4665">
            <v>4056.83</v>
          </cell>
          <cell r="F4665">
            <v>14724.35</v>
          </cell>
          <cell r="G4665">
            <v>1565.65</v>
          </cell>
          <cell r="H4665">
            <v>90.38</v>
          </cell>
          <cell r="I4665">
            <v>18100</v>
          </cell>
          <cell r="J4665">
            <v>10667.52</v>
          </cell>
        </row>
        <row r="4666">
          <cell r="A4666">
            <v>1817300522</v>
          </cell>
          <cell r="B4666" t="str">
            <v>ספרים ועיתונים</v>
          </cell>
          <cell r="C4666">
            <v>9500</v>
          </cell>
          <cell r="D4666">
            <v>9411.5</v>
          </cell>
          <cell r="E4666">
            <v>0</v>
          </cell>
          <cell r="F4666">
            <v>9411.5</v>
          </cell>
          <cell r="G4666">
            <v>88.5</v>
          </cell>
          <cell r="H4666">
            <v>99.06</v>
          </cell>
          <cell r="I4666">
            <v>9500</v>
          </cell>
          <cell r="J4666">
            <v>9411.5</v>
          </cell>
        </row>
        <row r="4667">
          <cell r="A4667">
            <v>1817300540</v>
          </cell>
          <cell r="B4667" t="str">
            <v>הוצאות טלפון</v>
          </cell>
          <cell r="C4667">
            <v>2700</v>
          </cell>
          <cell r="D4667">
            <v>1904.5</v>
          </cell>
          <cell r="E4667">
            <v>0</v>
          </cell>
          <cell r="F4667">
            <v>1904.5</v>
          </cell>
          <cell r="G4667">
            <v>795.5</v>
          </cell>
          <cell r="H4667">
            <v>70.53</v>
          </cell>
          <cell r="I4667">
            <v>3000</v>
          </cell>
          <cell r="J4667">
            <v>1904.5</v>
          </cell>
        </row>
        <row r="4668">
          <cell r="A4668">
            <v>1817300544</v>
          </cell>
          <cell r="B4668" t="str">
            <v>הוצאות דאר</v>
          </cell>
          <cell r="C4668">
            <v>0</v>
          </cell>
          <cell r="D4668">
            <v>0</v>
          </cell>
          <cell r="E4668">
            <v>0</v>
          </cell>
          <cell r="F4668">
            <v>0</v>
          </cell>
          <cell r="G4668">
            <v>0</v>
          </cell>
          <cell r="H4668">
            <v>0</v>
          </cell>
          <cell r="I4668">
            <v>0</v>
          </cell>
          <cell r="J4668">
            <v>0</v>
          </cell>
        </row>
        <row r="4669">
          <cell r="A4669">
            <v>1817300561</v>
          </cell>
          <cell r="B4669" t="str">
            <v>שיכפולים</v>
          </cell>
          <cell r="C4669">
            <v>0</v>
          </cell>
          <cell r="D4669">
            <v>0</v>
          </cell>
          <cell r="E4669">
            <v>0</v>
          </cell>
          <cell r="F4669">
            <v>0</v>
          </cell>
          <cell r="G4669">
            <v>0</v>
          </cell>
          <cell r="H4669">
            <v>0</v>
          </cell>
          <cell r="I4669">
            <v>0</v>
          </cell>
          <cell r="J4669">
            <v>0</v>
          </cell>
        </row>
        <row r="4670">
          <cell r="A4670">
            <v>1817300562</v>
          </cell>
          <cell r="B4670" t="str">
            <v>הדפסות</v>
          </cell>
          <cell r="C4670">
            <v>3420</v>
          </cell>
          <cell r="D4670">
            <v>2301</v>
          </cell>
          <cell r="E4670">
            <v>147.19</v>
          </cell>
          <cell r="F4670">
            <v>2448.19</v>
          </cell>
          <cell r="G4670">
            <v>971.81</v>
          </cell>
          <cell r="H4670">
            <v>71.58</v>
          </cell>
          <cell r="I4670">
            <v>3800</v>
          </cell>
          <cell r="J4670">
            <v>2301</v>
          </cell>
        </row>
        <row r="4671">
          <cell r="A4671">
            <v>1817300571</v>
          </cell>
          <cell r="B4671" t="str">
            <v>מיכון וענ"א</v>
          </cell>
          <cell r="C4671">
            <v>56880</v>
          </cell>
          <cell r="D4671">
            <v>63200</v>
          </cell>
          <cell r="E4671">
            <v>0</v>
          </cell>
          <cell r="F4671">
            <v>63200</v>
          </cell>
          <cell r="G4671">
            <v>-6320</v>
          </cell>
          <cell r="H4671">
            <v>111.11</v>
          </cell>
          <cell r="I4671">
            <v>63200</v>
          </cell>
          <cell r="J4671">
            <v>63200</v>
          </cell>
        </row>
        <row r="4672">
          <cell r="A4672">
            <v>1817300583</v>
          </cell>
          <cell r="B4672" t="str">
            <v>השתלמויות והדרכות</v>
          </cell>
          <cell r="C4672">
            <v>157700</v>
          </cell>
          <cell r="D4672">
            <v>157699.71</v>
          </cell>
          <cell r="E4672">
            <v>0</v>
          </cell>
          <cell r="F4672">
            <v>157699.71</v>
          </cell>
          <cell r="G4672">
            <v>0.28999999999999998</v>
          </cell>
          <cell r="H4672">
            <v>99.99</v>
          </cell>
          <cell r="I4672">
            <v>157700</v>
          </cell>
          <cell r="J4672">
            <v>157699.71</v>
          </cell>
        </row>
        <row r="4673">
          <cell r="A4673">
            <v>1817300721</v>
          </cell>
          <cell r="B4673" t="str">
            <v>חמרים-תחזוקת מבנים</v>
          </cell>
          <cell r="C4673">
            <v>990</v>
          </cell>
          <cell r="D4673">
            <v>0</v>
          </cell>
          <cell r="E4673">
            <v>0</v>
          </cell>
          <cell r="F4673">
            <v>0</v>
          </cell>
          <cell r="G4673">
            <v>990</v>
          </cell>
          <cell r="H4673">
            <v>0</v>
          </cell>
          <cell r="I4673">
            <v>1100</v>
          </cell>
          <cell r="J4673">
            <v>0</v>
          </cell>
        </row>
        <row r="4674">
          <cell r="A4674">
            <v>1817300742</v>
          </cell>
          <cell r="B4674" t="str">
            <v>כלים וציוד</v>
          </cell>
          <cell r="C4674">
            <v>2900</v>
          </cell>
          <cell r="D4674">
            <v>2696.42</v>
          </cell>
          <cell r="E4674">
            <v>0</v>
          </cell>
          <cell r="F4674">
            <v>2696.42</v>
          </cell>
          <cell r="G4674">
            <v>203.58</v>
          </cell>
          <cell r="H4674">
            <v>92.98</v>
          </cell>
          <cell r="I4674">
            <v>2900</v>
          </cell>
          <cell r="J4674">
            <v>2696.42</v>
          </cell>
        </row>
        <row r="4675">
          <cell r="A4675">
            <v>1817300751</v>
          </cell>
          <cell r="B4675" t="str">
            <v>עבודות קבלניות</v>
          </cell>
          <cell r="C4675">
            <v>2160</v>
          </cell>
          <cell r="D4675">
            <v>1124</v>
          </cell>
          <cell r="E4675">
            <v>0</v>
          </cell>
          <cell r="F4675">
            <v>1124</v>
          </cell>
          <cell r="G4675">
            <v>1036</v>
          </cell>
          <cell r="H4675">
            <v>52.03</v>
          </cell>
          <cell r="I4675">
            <v>2400</v>
          </cell>
          <cell r="J4675">
            <v>1124</v>
          </cell>
        </row>
        <row r="4676">
          <cell r="A4676">
            <v>1817300752</v>
          </cell>
          <cell r="B4676" t="str">
            <v>נקיון בקבלנות</v>
          </cell>
          <cell r="C4676">
            <v>57600</v>
          </cell>
          <cell r="D4676">
            <v>0</v>
          </cell>
          <cell r="E4676">
            <v>0</v>
          </cell>
          <cell r="F4676">
            <v>0</v>
          </cell>
          <cell r="G4676">
            <v>57600</v>
          </cell>
          <cell r="H4676">
            <v>0</v>
          </cell>
          <cell r="I4676">
            <v>64000</v>
          </cell>
          <cell r="J4676">
            <v>0</v>
          </cell>
        </row>
        <row r="4677">
          <cell r="A4677">
            <v>1817300753</v>
          </cell>
          <cell r="B4677" t="str">
            <v>עובדי קבלן</v>
          </cell>
          <cell r="C4677">
            <v>0</v>
          </cell>
          <cell r="D4677">
            <v>0</v>
          </cell>
          <cell r="E4677">
            <v>0</v>
          </cell>
          <cell r="F4677">
            <v>0</v>
          </cell>
          <cell r="G4677">
            <v>0</v>
          </cell>
          <cell r="H4677">
            <v>0</v>
          </cell>
          <cell r="I4677">
            <v>0</v>
          </cell>
          <cell r="J4677">
            <v>0</v>
          </cell>
        </row>
        <row r="4678">
          <cell r="A4678">
            <v>1817300756</v>
          </cell>
          <cell r="B4678" t="str">
            <v>שמירה בקבלנות</v>
          </cell>
          <cell r="C4678">
            <v>126000</v>
          </cell>
          <cell r="D4678">
            <v>128803.22</v>
          </cell>
          <cell r="E4678">
            <v>0</v>
          </cell>
          <cell r="F4678">
            <v>128803.22</v>
          </cell>
          <cell r="G4678">
            <v>-2803.22</v>
          </cell>
          <cell r="H4678">
            <v>102.22</v>
          </cell>
          <cell r="I4678">
            <v>140000</v>
          </cell>
          <cell r="J4678">
            <v>128803.22</v>
          </cell>
        </row>
        <row r="4679">
          <cell r="A4679">
            <v>1817300763</v>
          </cell>
          <cell r="B4679" t="str">
            <v>עובדי חברת מוסדות</v>
          </cell>
          <cell r="C4679">
            <v>0</v>
          </cell>
          <cell r="D4679">
            <v>0</v>
          </cell>
          <cell r="E4679">
            <v>0</v>
          </cell>
          <cell r="F4679">
            <v>0</v>
          </cell>
          <cell r="G4679">
            <v>0</v>
          </cell>
          <cell r="H4679">
            <v>0</v>
          </cell>
          <cell r="I4679">
            <v>0</v>
          </cell>
          <cell r="J4679">
            <v>0</v>
          </cell>
        </row>
        <row r="4680">
          <cell r="A4680">
            <v>1817300782</v>
          </cell>
          <cell r="B4680" t="str">
            <v>יוזמות (מהכנסות)</v>
          </cell>
          <cell r="C4680">
            <v>27000</v>
          </cell>
          <cell r="D4680">
            <v>12966.75</v>
          </cell>
          <cell r="E4680">
            <v>0</v>
          </cell>
          <cell r="F4680">
            <v>12966.75</v>
          </cell>
          <cell r="G4680">
            <v>14033.25</v>
          </cell>
          <cell r="H4680">
            <v>48.02</v>
          </cell>
          <cell r="I4680">
            <v>30000</v>
          </cell>
          <cell r="J4680">
            <v>12966.75</v>
          </cell>
        </row>
        <row r="4681">
          <cell r="A4681">
            <v>1817300783</v>
          </cell>
          <cell r="B4681" t="str">
            <v>שרות משלים(הכנסות)</v>
          </cell>
          <cell r="C4681">
            <v>0</v>
          </cell>
          <cell r="D4681">
            <v>326240</v>
          </cell>
          <cell r="E4681">
            <v>0</v>
          </cell>
          <cell r="F4681">
            <v>326240</v>
          </cell>
          <cell r="G4681">
            <v>-326240</v>
          </cell>
          <cell r="H4681">
            <v>0</v>
          </cell>
          <cell r="I4681">
            <v>0</v>
          </cell>
          <cell r="J4681">
            <v>326240</v>
          </cell>
        </row>
        <row r="4682">
          <cell r="A4682">
            <v>1817300784</v>
          </cell>
          <cell r="B4682" t="str">
            <v>הכלה שפ"מ</v>
          </cell>
          <cell r="C4682">
            <v>0</v>
          </cell>
          <cell r="D4682">
            <v>213150</v>
          </cell>
          <cell r="E4682">
            <v>0</v>
          </cell>
          <cell r="F4682">
            <v>213150</v>
          </cell>
          <cell r="G4682">
            <v>-213150</v>
          </cell>
          <cell r="H4682">
            <v>0</v>
          </cell>
          <cell r="I4682">
            <v>0</v>
          </cell>
          <cell r="J4682">
            <v>213150</v>
          </cell>
        </row>
        <row r="4683">
          <cell r="A4683">
            <v>1817300785</v>
          </cell>
          <cell r="B4683" t="str">
            <v>מניעת אובדנות-פסיכיאטר</v>
          </cell>
          <cell r="C4683">
            <v>0</v>
          </cell>
          <cell r="D4683">
            <v>0</v>
          </cell>
          <cell r="E4683">
            <v>0</v>
          </cell>
          <cell r="F4683">
            <v>0</v>
          </cell>
          <cell r="G4683">
            <v>0</v>
          </cell>
          <cell r="H4683">
            <v>0</v>
          </cell>
          <cell r="I4683">
            <v>0</v>
          </cell>
          <cell r="J4683">
            <v>0</v>
          </cell>
        </row>
        <row r="4684">
          <cell r="A4684">
            <v>1817300786</v>
          </cell>
          <cell r="B4684" t="str">
            <v>אבחונים ואפיונים</v>
          </cell>
          <cell r="C4684">
            <v>0</v>
          </cell>
          <cell r="D4684">
            <v>0</v>
          </cell>
          <cell r="E4684">
            <v>0</v>
          </cell>
          <cell r="F4684">
            <v>0</v>
          </cell>
          <cell r="G4684">
            <v>0</v>
          </cell>
          <cell r="H4684">
            <v>0</v>
          </cell>
          <cell r="I4684">
            <v>0</v>
          </cell>
          <cell r="J4684">
            <v>0</v>
          </cell>
        </row>
        <row r="4685">
          <cell r="A4685">
            <v>1817300900</v>
          </cell>
          <cell r="B4685" t="str">
            <v>הוצאות חד פעמיות</v>
          </cell>
          <cell r="C4685">
            <v>0</v>
          </cell>
          <cell r="D4685">
            <v>0</v>
          </cell>
          <cell r="E4685">
            <v>0</v>
          </cell>
          <cell r="F4685">
            <v>0</v>
          </cell>
          <cell r="G4685">
            <v>0</v>
          </cell>
          <cell r="H4685">
            <v>0</v>
          </cell>
          <cell r="I4685">
            <v>0</v>
          </cell>
          <cell r="J4685">
            <v>0</v>
          </cell>
        </row>
        <row r="4686">
          <cell r="A4686">
            <v>1817300931</v>
          </cell>
          <cell r="B4686" t="str">
            <v>פעולות ורכישות שונות</v>
          </cell>
          <cell r="C4686">
            <v>25650</v>
          </cell>
          <cell r="D4686">
            <v>25375.23</v>
          </cell>
          <cell r="E4686">
            <v>58.5</v>
          </cell>
          <cell r="F4686">
            <v>25433.73</v>
          </cell>
          <cell r="G4686">
            <v>216.27</v>
          </cell>
          <cell r="H4686">
            <v>99.15</v>
          </cell>
          <cell r="I4686">
            <v>28500</v>
          </cell>
          <cell r="J4686">
            <v>25375.23</v>
          </cell>
        </row>
        <row r="4687">
          <cell r="A4687">
            <v>1817300961</v>
          </cell>
          <cell r="B4687" t="str">
            <v>שירות פסיכולוגי-משרות מומרות</v>
          </cell>
          <cell r="C4687">
            <v>580000</v>
          </cell>
          <cell r="D4687">
            <v>579999.16</v>
          </cell>
          <cell r="E4687">
            <v>0</v>
          </cell>
          <cell r="F4687">
            <v>579999.16</v>
          </cell>
          <cell r="G4687">
            <v>0.84</v>
          </cell>
          <cell r="H4687">
            <v>99.99</v>
          </cell>
          <cell r="I4687">
            <v>580000</v>
          </cell>
          <cell r="J4687">
            <v>579999.16</v>
          </cell>
        </row>
        <row r="4688">
          <cell r="A4688">
            <v>1817600110</v>
          </cell>
          <cell r="B4688" t="str">
            <v>השכר הקובע-תקציבית</v>
          </cell>
          <cell r="C4688">
            <v>0</v>
          </cell>
          <cell r="D4688">
            <v>0</v>
          </cell>
          <cell r="E4688">
            <v>0</v>
          </cell>
          <cell r="F4688">
            <v>0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</row>
        <row r="4689">
          <cell r="A4689">
            <v>1817600119</v>
          </cell>
          <cell r="B4689" t="str">
            <v>השכר הקובע-צוברת</v>
          </cell>
          <cell r="C4689">
            <v>572000</v>
          </cell>
          <cell r="D4689">
            <v>230915.65</v>
          </cell>
          <cell r="E4689">
            <v>0</v>
          </cell>
          <cell r="F4689">
            <v>230915.65</v>
          </cell>
          <cell r="G4689">
            <v>341084.35</v>
          </cell>
          <cell r="H4689">
            <v>40.36</v>
          </cell>
          <cell r="I4689">
            <v>572000</v>
          </cell>
          <cell r="J4689">
            <v>230915.65</v>
          </cell>
        </row>
        <row r="4690">
          <cell r="A4690">
            <v>1817600122</v>
          </cell>
          <cell r="B4690" t="str">
            <v>ביגוד</v>
          </cell>
          <cell r="C4690">
            <v>6100</v>
          </cell>
          <cell r="D4690">
            <v>1603</v>
          </cell>
          <cell r="E4690">
            <v>0</v>
          </cell>
          <cell r="F4690">
            <v>1603</v>
          </cell>
          <cell r="G4690">
            <v>4497</v>
          </cell>
          <cell r="H4690">
            <v>26.27</v>
          </cell>
          <cell r="I4690">
            <v>6100</v>
          </cell>
          <cell r="J4690">
            <v>1603</v>
          </cell>
        </row>
        <row r="4691">
          <cell r="A4691">
            <v>1817600126</v>
          </cell>
          <cell r="B4691" t="str">
            <v>דמי הבראה</v>
          </cell>
          <cell r="C4691">
            <v>15700</v>
          </cell>
          <cell r="D4691">
            <v>4939</v>
          </cell>
          <cell r="E4691">
            <v>0</v>
          </cell>
          <cell r="F4691">
            <v>4939</v>
          </cell>
          <cell r="G4691">
            <v>10761</v>
          </cell>
          <cell r="H4691">
            <v>31.45</v>
          </cell>
          <cell r="I4691">
            <v>15700</v>
          </cell>
          <cell r="J4691">
            <v>4939</v>
          </cell>
        </row>
        <row r="4692">
          <cell r="A4692">
            <v>1817600130</v>
          </cell>
          <cell r="B4692" t="str">
            <v>שעות נוספות</v>
          </cell>
          <cell r="C4692">
            <v>16000</v>
          </cell>
          <cell r="D4692">
            <v>1712.25</v>
          </cell>
          <cell r="E4692">
            <v>0</v>
          </cell>
          <cell r="F4692">
            <v>1712.25</v>
          </cell>
          <cell r="G4692">
            <v>14287.75</v>
          </cell>
          <cell r="H4692">
            <v>10.7</v>
          </cell>
          <cell r="I4692">
            <v>16000</v>
          </cell>
          <cell r="J4692">
            <v>1712.25</v>
          </cell>
        </row>
        <row r="4693">
          <cell r="A4693">
            <v>1817600140</v>
          </cell>
          <cell r="B4693" t="str">
            <v>השתתפות באחזקת רכב</v>
          </cell>
          <cell r="C4693">
            <v>58500</v>
          </cell>
          <cell r="D4693">
            <v>26254.74</v>
          </cell>
          <cell r="E4693">
            <v>0</v>
          </cell>
          <cell r="F4693">
            <v>26254.74</v>
          </cell>
          <cell r="G4693">
            <v>32245.26</v>
          </cell>
          <cell r="H4693">
            <v>44.87</v>
          </cell>
          <cell r="I4693">
            <v>58500</v>
          </cell>
          <cell r="J4693">
            <v>26254.74</v>
          </cell>
        </row>
        <row r="4694">
          <cell r="A4694">
            <v>1817600210</v>
          </cell>
          <cell r="B4694" t="str">
            <v>השכר הקובע</v>
          </cell>
          <cell r="C4694">
            <v>0</v>
          </cell>
          <cell r="D4694">
            <v>0</v>
          </cell>
          <cell r="E4694">
            <v>0</v>
          </cell>
          <cell r="F4694">
            <v>0</v>
          </cell>
          <cell r="G4694">
            <v>0</v>
          </cell>
          <cell r="H4694">
            <v>0</v>
          </cell>
          <cell r="I4694">
            <v>0</v>
          </cell>
          <cell r="J4694">
            <v>0</v>
          </cell>
        </row>
        <row r="4695">
          <cell r="A4695">
            <v>1817600216</v>
          </cell>
          <cell r="B4695" t="str">
            <v>רווחה חינוכית</v>
          </cell>
          <cell r="C4695">
            <v>0</v>
          </cell>
          <cell r="D4695">
            <v>0</v>
          </cell>
          <cell r="E4695">
            <v>0</v>
          </cell>
          <cell r="F4695">
            <v>0</v>
          </cell>
          <cell r="G4695">
            <v>0</v>
          </cell>
          <cell r="H4695">
            <v>0</v>
          </cell>
          <cell r="I4695">
            <v>0</v>
          </cell>
          <cell r="J4695">
            <v>0</v>
          </cell>
        </row>
        <row r="4696">
          <cell r="A4696">
            <v>1817600219</v>
          </cell>
          <cell r="B4696" t="str">
            <v>רווחה חינוכית</v>
          </cell>
          <cell r="C4696">
            <v>0</v>
          </cell>
          <cell r="D4696">
            <v>0</v>
          </cell>
          <cell r="E4696">
            <v>0</v>
          </cell>
          <cell r="F4696">
            <v>0</v>
          </cell>
          <cell r="G4696">
            <v>0</v>
          </cell>
          <cell r="H4696">
            <v>0</v>
          </cell>
          <cell r="I4696">
            <v>0</v>
          </cell>
          <cell r="J4696">
            <v>0</v>
          </cell>
        </row>
        <row r="4697">
          <cell r="A4697">
            <v>1817600253</v>
          </cell>
          <cell r="B4697" t="str">
            <v>שכר רכזת הורים</v>
          </cell>
          <cell r="C4697">
            <v>0</v>
          </cell>
          <cell r="D4697">
            <v>0</v>
          </cell>
          <cell r="E4697">
            <v>0</v>
          </cell>
          <cell r="F4697">
            <v>0</v>
          </cell>
          <cell r="G4697">
            <v>0</v>
          </cell>
          <cell r="H4697">
            <v>0</v>
          </cell>
          <cell r="I4697">
            <v>0</v>
          </cell>
          <cell r="J4697">
            <v>0</v>
          </cell>
        </row>
        <row r="4698">
          <cell r="A4698">
            <v>1817600263</v>
          </cell>
          <cell r="B4698" t="str">
            <v>מגשרת בוכרית</v>
          </cell>
          <cell r="C4698">
            <v>0</v>
          </cell>
          <cell r="D4698">
            <v>0</v>
          </cell>
          <cell r="E4698">
            <v>0</v>
          </cell>
          <cell r="F4698">
            <v>0</v>
          </cell>
          <cell r="G4698">
            <v>0</v>
          </cell>
          <cell r="H4698">
            <v>0</v>
          </cell>
          <cell r="I4698">
            <v>0</v>
          </cell>
          <cell r="J4698">
            <v>0</v>
          </cell>
        </row>
        <row r="4699">
          <cell r="A4699">
            <v>1817600391</v>
          </cell>
          <cell r="B4699" t="str">
            <v>הפרשה לפנסיה</v>
          </cell>
          <cell r="C4699">
            <v>0</v>
          </cell>
          <cell r="D4699">
            <v>0</v>
          </cell>
          <cell r="E4699">
            <v>0</v>
          </cell>
          <cell r="F4699">
            <v>0</v>
          </cell>
          <cell r="G4699">
            <v>0</v>
          </cell>
          <cell r="H4699">
            <v>0</v>
          </cell>
          <cell r="I4699">
            <v>0</v>
          </cell>
          <cell r="J4699">
            <v>0</v>
          </cell>
        </row>
        <row r="4700">
          <cell r="A4700">
            <v>1817600561</v>
          </cell>
          <cell r="B4700" t="str">
            <v>שיכפולים</v>
          </cell>
          <cell r="C4700">
            <v>0</v>
          </cell>
          <cell r="D4700">
            <v>0</v>
          </cell>
          <cell r="E4700">
            <v>0</v>
          </cell>
          <cell r="F4700">
            <v>0</v>
          </cell>
          <cell r="G4700">
            <v>0</v>
          </cell>
          <cell r="H4700">
            <v>0</v>
          </cell>
          <cell r="I4700">
            <v>0</v>
          </cell>
          <cell r="J4700">
            <v>0</v>
          </cell>
        </row>
        <row r="4701">
          <cell r="A4701">
            <v>1817600571</v>
          </cell>
          <cell r="B4701" t="str">
            <v>מיכון וענ"א</v>
          </cell>
          <cell r="C4701">
            <v>14040</v>
          </cell>
          <cell r="D4701">
            <v>15600</v>
          </cell>
          <cell r="E4701">
            <v>0</v>
          </cell>
          <cell r="F4701">
            <v>15600</v>
          </cell>
          <cell r="G4701">
            <v>-1560</v>
          </cell>
          <cell r="H4701">
            <v>111.11</v>
          </cell>
          <cell r="I4701">
            <v>15600</v>
          </cell>
          <cell r="J4701">
            <v>15600</v>
          </cell>
        </row>
        <row r="4702">
          <cell r="A4702">
            <v>1817600583</v>
          </cell>
          <cell r="B4702" t="str">
            <v>שכר טיפוח על יסודי</v>
          </cell>
          <cell r="C4702">
            <v>0</v>
          </cell>
          <cell r="D4702">
            <v>0</v>
          </cell>
          <cell r="E4702">
            <v>0</v>
          </cell>
          <cell r="F4702">
            <v>0</v>
          </cell>
          <cell r="G4702">
            <v>0</v>
          </cell>
          <cell r="H4702">
            <v>0</v>
          </cell>
          <cell r="I4702">
            <v>0</v>
          </cell>
          <cell r="J4702">
            <v>0</v>
          </cell>
        </row>
        <row r="4703">
          <cell r="A4703">
            <v>1817600723</v>
          </cell>
          <cell r="B4703" t="str">
            <v>חומרים לאתג"ר וט"ף</v>
          </cell>
          <cell r="C4703">
            <v>0</v>
          </cell>
          <cell r="D4703">
            <v>0</v>
          </cell>
          <cell r="E4703">
            <v>0</v>
          </cell>
          <cell r="F4703">
            <v>0</v>
          </cell>
          <cell r="G4703">
            <v>0</v>
          </cell>
          <cell r="H4703">
            <v>0</v>
          </cell>
          <cell r="I4703">
            <v>0</v>
          </cell>
          <cell r="J4703">
            <v>0</v>
          </cell>
        </row>
        <row r="4704">
          <cell r="A4704">
            <v>1817600742</v>
          </cell>
          <cell r="B4704" t="str">
            <v>כלים וציוד</v>
          </cell>
          <cell r="C4704">
            <v>0</v>
          </cell>
          <cell r="D4704">
            <v>0</v>
          </cell>
          <cell r="E4704">
            <v>0</v>
          </cell>
          <cell r="F4704">
            <v>0</v>
          </cell>
          <cell r="G4704">
            <v>0</v>
          </cell>
          <cell r="H4704">
            <v>0</v>
          </cell>
          <cell r="I4704">
            <v>0</v>
          </cell>
          <cell r="J4704">
            <v>0</v>
          </cell>
        </row>
        <row r="4705">
          <cell r="A4705">
            <v>1817600753</v>
          </cell>
          <cell r="B4705" t="str">
            <v>שכר רכזת הורים</v>
          </cell>
          <cell r="C4705">
            <v>0</v>
          </cell>
          <cell r="D4705">
            <v>0</v>
          </cell>
          <cell r="E4705">
            <v>0</v>
          </cell>
          <cell r="F4705">
            <v>0</v>
          </cell>
          <cell r="G4705">
            <v>0</v>
          </cell>
          <cell r="H4705">
            <v>0</v>
          </cell>
          <cell r="I4705">
            <v>0</v>
          </cell>
          <cell r="J4705">
            <v>0</v>
          </cell>
        </row>
        <row r="4706">
          <cell r="A4706">
            <v>1817600759</v>
          </cell>
          <cell r="B4706" t="str">
            <v>שרותי סייעות</v>
          </cell>
          <cell r="C4706">
            <v>0</v>
          </cell>
          <cell r="D4706">
            <v>0</v>
          </cell>
          <cell r="E4706">
            <v>0</v>
          </cell>
          <cell r="F4706">
            <v>0</v>
          </cell>
          <cell r="G4706">
            <v>0</v>
          </cell>
          <cell r="H4706">
            <v>0</v>
          </cell>
          <cell r="I4706">
            <v>0</v>
          </cell>
          <cell r="J4706">
            <v>0</v>
          </cell>
        </row>
        <row r="4707">
          <cell r="A4707">
            <v>1817600763</v>
          </cell>
          <cell r="B4707" t="str">
            <v>מגשרת בוכרית</v>
          </cell>
          <cell r="C4707">
            <v>0</v>
          </cell>
          <cell r="D4707">
            <v>0</v>
          </cell>
          <cell r="E4707">
            <v>0</v>
          </cell>
          <cell r="F4707">
            <v>0</v>
          </cell>
          <cell r="G4707">
            <v>0</v>
          </cell>
          <cell r="H4707">
            <v>0</v>
          </cell>
          <cell r="I4707">
            <v>0</v>
          </cell>
          <cell r="J4707">
            <v>0</v>
          </cell>
        </row>
        <row r="4708">
          <cell r="A4708">
            <v>1817600781</v>
          </cell>
          <cell r="B4708" t="str">
            <v>ארועים ופע' תגבור</v>
          </cell>
          <cell r="C4708">
            <v>85500</v>
          </cell>
          <cell r="D4708">
            <v>0</v>
          </cell>
          <cell r="E4708">
            <v>0</v>
          </cell>
          <cell r="F4708">
            <v>0</v>
          </cell>
          <cell r="G4708">
            <v>85500</v>
          </cell>
          <cell r="H4708">
            <v>0</v>
          </cell>
          <cell r="I4708">
            <v>95000</v>
          </cell>
          <cell r="J4708">
            <v>0</v>
          </cell>
        </row>
        <row r="4709">
          <cell r="A4709">
            <v>1817600782</v>
          </cell>
          <cell r="B4709" t="str">
            <v>חוגי הורים</v>
          </cell>
          <cell r="C4709">
            <v>23800</v>
          </cell>
          <cell r="D4709">
            <v>29121</v>
          </cell>
          <cell r="E4709">
            <v>0</v>
          </cell>
          <cell r="F4709">
            <v>29121</v>
          </cell>
          <cell r="G4709">
            <v>-5321</v>
          </cell>
          <cell r="H4709">
            <v>122.35</v>
          </cell>
          <cell r="I4709">
            <v>23800</v>
          </cell>
          <cell r="J4709">
            <v>29121</v>
          </cell>
        </row>
        <row r="4710">
          <cell r="A4710">
            <v>1817600783</v>
          </cell>
          <cell r="B4710" t="str">
            <v>אם לאם בקהילה</v>
          </cell>
          <cell r="C4710">
            <v>63200</v>
          </cell>
          <cell r="D4710">
            <v>62907.8</v>
          </cell>
          <cell r="E4710">
            <v>1044.6500000000001</v>
          </cell>
          <cell r="F4710">
            <v>63952.45</v>
          </cell>
          <cell r="G4710">
            <v>-752.45</v>
          </cell>
          <cell r="H4710">
            <v>101.19</v>
          </cell>
          <cell r="I4710">
            <v>63200</v>
          </cell>
          <cell r="J4710">
            <v>62907.8</v>
          </cell>
        </row>
        <row r="4711">
          <cell r="A4711">
            <v>1817600784</v>
          </cell>
          <cell r="B4711" t="str">
            <v>הזנה בלתי פורמלי</v>
          </cell>
          <cell r="C4711">
            <v>0</v>
          </cell>
          <cell r="D4711">
            <v>0</v>
          </cell>
          <cell r="E4711">
            <v>0</v>
          </cell>
          <cell r="F4711">
            <v>0</v>
          </cell>
          <cell r="G4711">
            <v>0</v>
          </cell>
          <cell r="H4711">
            <v>0</v>
          </cell>
          <cell r="I4711">
            <v>0</v>
          </cell>
          <cell r="J4711">
            <v>0</v>
          </cell>
        </row>
        <row r="4712">
          <cell r="A4712">
            <v>1817800210</v>
          </cell>
          <cell r="B4712" t="str">
            <v>השכר הקובע</v>
          </cell>
          <cell r="C4712">
            <v>0</v>
          </cell>
          <cell r="D4712">
            <v>0</v>
          </cell>
          <cell r="E4712">
            <v>0</v>
          </cell>
          <cell r="F4712">
            <v>0</v>
          </cell>
          <cell r="G4712">
            <v>0</v>
          </cell>
          <cell r="H4712">
            <v>0</v>
          </cell>
          <cell r="I4712">
            <v>0</v>
          </cell>
          <cell r="J4712">
            <v>0</v>
          </cell>
        </row>
        <row r="4713">
          <cell r="A4713">
            <v>1817800596</v>
          </cell>
          <cell r="B4713" t="str">
            <v>הסעות</v>
          </cell>
          <cell r="C4713">
            <v>0</v>
          </cell>
          <cell r="D4713">
            <v>0</v>
          </cell>
          <cell r="E4713">
            <v>0</v>
          </cell>
          <cell r="F4713">
            <v>0</v>
          </cell>
          <cell r="G4713">
            <v>0</v>
          </cell>
          <cell r="H4713">
            <v>0</v>
          </cell>
          <cell r="I4713">
            <v>0</v>
          </cell>
          <cell r="J4713">
            <v>0</v>
          </cell>
        </row>
        <row r="4714">
          <cell r="A4714">
            <v>1817800710</v>
          </cell>
          <cell r="B4714" t="str">
            <v>הסעת תלמידים</v>
          </cell>
          <cell r="C4714">
            <v>25700000</v>
          </cell>
          <cell r="D4714">
            <v>32274169.489999998</v>
          </cell>
          <cell r="E4714">
            <v>0</v>
          </cell>
          <cell r="F4714">
            <v>32274169.489999998</v>
          </cell>
          <cell r="G4714">
            <v>-6574169.4900000002</v>
          </cell>
          <cell r="H4714">
            <v>125.58</v>
          </cell>
          <cell r="I4714">
            <v>25700000</v>
          </cell>
          <cell r="J4714">
            <v>32274169.489999998</v>
          </cell>
        </row>
        <row r="4715">
          <cell r="A4715">
            <v>1817800711</v>
          </cell>
          <cell r="B4715" t="str">
            <v>השתתפות בכרטיסיות</v>
          </cell>
          <cell r="C4715">
            <v>500000</v>
          </cell>
          <cell r="D4715">
            <v>453315.16</v>
          </cell>
          <cell r="E4715">
            <v>0</v>
          </cell>
          <cell r="F4715">
            <v>453315.16</v>
          </cell>
          <cell r="G4715">
            <v>46684.84</v>
          </cell>
          <cell r="H4715">
            <v>90.66</v>
          </cell>
          <cell r="I4715">
            <v>500000</v>
          </cell>
          <cell r="J4715">
            <v>453315.16</v>
          </cell>
        </row>
        <row r="4716">
          <cell r="A4716">
            <v>1817800712</v>
          </cell>
          <cell r="B4716" t="str">
            <v>הסעות צרכים מיוחדים</v>
          </cell>
          <cell r="C4716">
            <v>22000</v>
          </cell>
          <cell r="D4716">
            <v>0</v>
          </cell>
          <cell r="E4716">
            <v>0</v>
          </cell>
          <cell r="F4716">
            <v>0</v>
          </cell>
          <cell r="G4716">
            <v>22000</v>
          </cell>
          <cell r="H4716">
            <v>0</v>
          </cell>
          <cell r="I4716">
            <v>22000</v>
          </cell>
          <cell r="J4716">
            <v>0</v>
          </cell>
        </row>
        <row r="4717">
          <cell r="A4717">
            <v>1817800713</v>
          </cell>
          <cell r="B4717" t="str">
            <v>תוכנת בקרה היסעים</v>
          </cell>
          <cell r="C4717">
            <v>1000000</v>
          </cell>
          <cell r="D4717">
            <v>942481.6</v>
          </cell>
          <cell r="E4717">
            <v>0</v>
          </cell>
          <cell r="F4717">
            <v>942481.6</v>
          </cell>
          <cell r="G4717">
            <v>57518.400000000001</v>
          </cell>
          <cell r="H4717">
            <v>94.24</v>
          </cell>
          <cell r="I4717">
            <v>1000000</v>
          </cell>
          <cell r="J4717">
            <v>942481.6</v>
          </cell>
        </row>
        <row r="4718">
          <cell r="A4718">
            <v>1817800759</v>
          </cell>
          <cell r="B4718" t="str">
            <v>מלווים בהסעים</v>
          </cell>
          <cell r="C4718">
            <v>28512300</v>
          </cell>
          <cell r="D4718">
            <v>26929479.59</v>
          </cell>
          <cell r="E4718">
            <v>0</v>
          </cell>
          <cell r="F4718">
            <v>26929479.59</v>
          </cell>
          <cell r="G4718">
            <v>1582820.41</v>
          </cell>
          <cell r="H4718">
            <v>94.44</v>
          </cell>
          <cell r="I4718">
            <v>28512300</v>
          </cell>
          <cell r="J4718">
            <v>26929479.59</v>
          </cell>
        </row>
        <row r="4719">
          <cell r="A4719">
            <v>1817800763</v>
          </cell>
          <cell r="B4719" t="str">
            <v>מלווים בהסעים</v>
          </cell>
          <cell r="C4719">
            <v>0</v>
          </cell>
          <cell r="D4719">
            <v>0</v>
          </cell>
          <cell r="E4719">
            <v>0</v>
          </cell>
          <cell r="F4719">
            <v>0</v>
          </cell>
          <cell r="G4719">
            <v>0</v>
          </cell>
          <cell r="H4719">
            <v>0</v>
          </cell>
          <cell r="I4719">
            <v>0</v>
          </cell>
          <cell r="J4719">
            <v>0</v>
          </cell>
        </row>
        <row r="4720">
          <cell r="A4720">
            <v>1817800764</v>
          </cell>
          <cell r="B4720" t="str">
            <v>מלווים בהסעים</v>
          </cell>
          <cell r="C4720">
            <v>0</v>
          </cell>
          <cell r="D4720">
            <v>0</v>
          </cell>
          <cell r="E4720">
            <v>0</v>
          </cell>
          <cell r="F4720">
            <v>0</v>
          </cell>
          <cell r="G4720">
            <v>0</v>
          </cell>
          <cell r="H4720">
            <v>0</v>
          </cell>
          <cell r="I4720">
            <v>0</v>
          </cell>
          <cell r="J4720">
            <v>0</v>
          </cell>
        </row>
        <row r="4721">
          <cell r="A4721">
            <v>1817910119</v>
          </cell>
          <cell r="B4721" t="str">
            <v>השכר הקובע-צוברת</v>
          </cell>
          <cell r="C4721">
            <v>0</v>
          </cell>
          <cell r="D4721">
            <v>0</v>
          </cell>
          <cell r="E4721">
            <v>0</v>
          </cell>
          <cell r="F4721">
            <v>0</v>
          </cell>
          <cell r="G4721">
            <v>0</v>
          </cell>
          <cell r="H4721">
            <v>0</v>
          </cell>
          <cell r="I4721">
            <v>0</v>
          </cell>
          <cell r="J4721">
            <v>0</v>
          </cell>
        </row>
        <row r="4722">
          <cell r="A4722">
            <v>1817910263</v>
          </cell>
          <cell r="B4722" t="str">
            <v>שכר בריאות השן</v>
          </cell>
          <cell r="C4722">
            <v>0</v>
          </cell>
          <cell r="D4722">
            <v>0</v>
          </cell>
          <cell r="E4722">
            <v>0</v>
          </cell>
          <cell r="F4722">
            <v>0</v>
          </cell>
          <cell r="G4722">
            <v>0</v>
          </cell>
          <cell r="H4722">
            <v>0</v>
          </cell>
          <cell r="I4722">
            <v>0</v>
          </cell>
          <cell r="J4722">
            <v>0</v>
          </cell>
        </row>
        <row r="4723">
          <cell r="A4723">
            <v>1817910441</v>
          </cell>
          <cell r="B4723" t="str">
            <v>ביטוח תאונות לתלמ'</v>
          </cell>
          <cell r="C4723">
            <v>1810000</v>
          </cell>
          <cell r="D4723">
            <v>1810000</v>
          </cell>
          <cell r="E4723">
            <v>0</v>
          </cell>
          <cell r="F4723">
            <v>1810000</v>
          </cell>
          <cell r="G4723">
            <v>0</v>
          </cell>
          <cell r="H4723">
            <v>100</v>
          </cell>
          <cell r="I4723">
            <v>1810000</v>
          </cell>
          <cell r="J4723">
            <v>1810000</v>
          </cell>
        </row>
        <row r="4724">
          <cell r="A4724">
            <v>1817910723</v>
          </cell>
          <cell r="B4724" t="str">
            <v>אספקת חומרי מלאכה</v>
          </cell>
          <cell r="C4724">
            <v>403920</v>
          </cell>
          <cell r="D4724">
            <v>230527.62</v>
          </cell>
          <cell r="E4724">
            <v>0</v>
          </cell>
          <cell r="F4724">
            <v>230527.62</v>
          </cell>
          <cell r="G4724">
            <v>173392.38</v>
          </cell>
          <cell r="H4724">
            <v>57.07</v>
          </cell>
          <cell r="I4724">
            <v>448800</v>
          </cell>
          <cell r="J4724">
            <v>230527.62</v>
          </cell>
        </row>
        <row r="4725">
          <cell r="A4725">
            <v>1817910725</v>
          </cell>
          <cell r="B4725" t="str">
            <v>ח' מלאכה על-יסודי</v>
          </cell>
          <cell r="C4725">
            <v>363510</v>
          </cell>
          <cell r="D4725">
            <v>185723.97</v>
          </cell>
          <cell r="E4725">
            <v>0</v>
          </cell>
          <cell r="F4725">
            <v>185723.97</v>
          </cell>
          <cell r="G4725">
            <v>177786.03</v>
          </cell>
          <cell r="H4725">
            <v>51.09</v>
          </cell>
          <cell r="I4725">
            <v>403900</v>
          </cell>
          <cell r="J4725">
            <v>185723.97</v>
          </cell>
        </row>
        <row r="4726">
          <cell r="A4726">
            <v>1817910741</v>
          </cell>
          <cell r="B4726" t="str">
            <v>כריכת ספרים</v>
          </cell>
          <cell r="C4726">
            <v>0</v>
          </cell>
          <cell r="D4726">
            <v>0</v>
          </cell>
          <cell r="E4726">
            <v>0</v>
          </cell>
          <cell r="F4726">
            <v>0</v>
          </cell>
          <cell r="G4726">
            <v>0</v>
          </cell>
          <cell r="H4726">
            <v>0</v>
          </cell>
          <cell r="I4726">
            <v>0</v>
          </cell>
          <cell r="J4726">
            <v>0</v>
          </cell>
        </row>
        <row r="4727">
          <cell r="A4727">
            <v>1817910742</v>
          </cell>
          <cell r="B4727" t="str">
            <v>אספקת ספרים</v>
          </cell>
          <cell r="C4727">
            <v>4317200</v>
          </cell>
          <cell r="D4727">
            <v>3697829.1</v>
          </cell>
          <cell r="E4727">
            <v>0</v>
          </cell>
          <cell r="F4727">
            <v>3697829.1</v>
          </cell>
          <cell r="G4727">
            <v>619370.9</v>
          </cell>
          <cell r="H4727">
            <v>85.65</v>
          </cell>
          <cell r="I4727">
            <v>4317200</v>
          </cell>
          <cell r="J4727">
            <v>3697829.1</v>
          </cell>
        </row>
        <row r="4728">
          <cell r="A4728">
            <v>1817910756</v>
          </cell>
          <cell r="B4728" t="str">
            <v>אבטחת מוסדות חינוך</v>
          </cell>
          <cell r="C4728">
            <v>15750000</v>
          </cell>
          <cell r="D4728">
            <v>14107663.460000001</v>
          </cell>
          <cell r="E4728">
            <v>0</v>
          </cell>
          <cell r="F4728">
            <v>14107663.460000001</v>
          </cell>
          <cell r="G4728">
            <v>1642336.54</v>
          </cell>
          <cell r="H4728">
            <v>89.57</v>
          </cell>
          <cell r="I4728">
            <v>17500000</v>
          </cell>
          <cell r="J4728">
            <v>14107663.460000001</v>
          </cell>
        </row>
        <row r="4729">
          <cell r="A4729">
            <v>1817910763</v>
          </cell>
          <cell r="B4729" t="str">
            <v>שכר בריאות השן</v>
          </cell>
          <cell r="C4729">
            <v>0</v>
          </cell>
          <cell r="D4729">
            <v>0</v>
          </cell>
          <cell r="E4729">
            <v>0</v>
          </cell>
          <cell r="F4729">
            <v>0</v>
          </cell>
          <cell r="G4729">
            <v>0</v>
          </cell>
          <cell r="H4729">
            <v>0</v>
          </cell>
          <cell r="I4729">
            <v>0</v>
          </cell>
          <cell r="J4729">
            <v>0</v>
          </cell>
        </row>
        <row r="4730">
          <cell r="A4730">
            <v>1817910780</v>
          </cell>
          <cell r="B4730" t="str">
            <v>תשל' שרותי בריאות</v>
          </cell>
          <cell r="C4730">
            <v>45000</v>
          </cell>
          <cell r="D4730">
            <v>19291.86</v>
          </cell>
          <cell r="E4730">
            <v>0</v>
          </cell>
          <cell r="F4730">
            <v>19291.86</v>
          </cell>
          <cell r="G4730">
            <v>25708.14</v>
          </cell>
          <cell r="H4730">
            <v>42.87</v>
          </cell>
          <cell r="I4730">
            <v>50000</v>
          </cell>
          <cell r="J4730">
            <v>19291.86</v>
          </cell>
        </row>
        <row r="4731">
          <cell r="A4731">
            <v>1817910781</v>
          </cell>
          <cell r="B4731" t="str">
            <v>בריאות השן</v>
          </cell>
          <cell r="C4731">
            <v>0</v>
          </cell>
          <cell r="D4731">
            <v>0</v>
          </cell>
          <cell r="E4731">
            <v>0</v>
          </cell>
          <cell r="F4731">
            <v>0</v>
          </cell>
          <cell r="G4731">
            <v>0</v>
          </cell>
          <cell r="H4731">
            <v>0</v>
          </cell>
          <cell r="I4731">
            <v>0</v>
          </cell>
          <cell r="J4731">
            <v>0</v>
          </cell>
        </row>
        <row r="4732">
          <cell r="A4732">
            <v>1817910782</v>
          </cell>
          <cell r="B4732" t="str">
            <v>סל לעולים</v>
          </cell>
          <cell r="C4732">
            <v>108900</v>
          </cell>
          <cell r="D4732">
            <v>146997.07</v>
          </cell>
          <cell r="E4732">
            <v>0</v>
          </cell>
          <cell r="F4732">
            <v>146997.07</v>
          </cell>
          <cell r="G4732">
            <v>-38097.07</v>
          </cell>
          <cell r="H4732">
            <v>134.97999999999999</v>
          </cell>
          <cell r="I4732">
            <v>121000</v>
          </cell>
          <cell r="J4732">
            <v>146997.07</v>
          </cell>
        </row>
        <row r="4733">
          <cell r="A4733">
            <v>1817910783</v>
          </cell>
          <cell r="B4733" t="str">
            <v>הקצבת שיכפול</v>
          </cell>
          <cell r="C4733">
            <v>506700</v>
          </cell>
          <cell r="D4733">
            <v>319961.73</v>
          </cell>
          <cell r="E4733">
            <v>0</v>
          </cell>
          <cell r="F4733">
            <v>319961.73</v>
          </cell>
          <cell r="G4733">
            <v>186738.27</v>
          </cell>
          <cell r="H4733">
            <v>63.14</v>
          </cell>
          <cell r="I4733">
            <v>563000</v>
          </cell>
          <cell r="J4733">
            <v>319961.73</v>
          </cell>
        </row>
        <row r="4734">
          <cell r="A4734">
            <v>1817910784</v>
          </cell>
          <cell r="B4734" t="str">
            <v>בט' ושיפוץ קיץ ל.ע</v>
          </cell>
          <cell r="C4734">
            <v>50000</v>
          </cell>
          <cell r="D4734">
            <v>50333.57</v>
          </cell>
          <cell r="E4734">
            <v>0</v>
          </cell>
          <cell r="F4734">
            <v>50333.57</v>
          </cell>
          <cell r="G4734">
            <v>-333.57</v>
          </cell>
          <cell r="H4734">
            <v>100.66</v>
          </cell>
          <cell r="I4734">
            <v>50000</v>
          </cell>
          <cell r="J4734">
            <v>50333.57</v>
          </cell>
        </row>
        <row r="4735">
          <cell r="A4735">
            <v>1817910785</v>
          </cell>
          <cell r="B4735" t="str">
            <v>תשלום ועד הורים</v>
          </cell>
          <cell r="C4735">
            <v>31500</v>
          </cell>
          <cell r="D4735">
            <v>-15688.56</v>
          </cell>
          <cell r="E4735">
            <v>0</v>
          </cell>
          <cell r="F4735">
            <v>-15688.56</v>
          </cell>
          <cell r="G4735">
            <v>47188.56</v>
          </cell>
          <cell r="H4735">
            <v>-49.8</v>
          </cell>
          <cell r="I4735">
            <v>35000</v>
          </cell>
          <cell r="J4735">
            <v>-15688.56</v>
          </cell>
        </row>
        <row r="4736">
          <cell r="A4736">
            <v>1817910794</v>
          </cell>
          <cell r="B4736" t="str">
            <v>השתתפות בעזר 094</v>
          </cell>
          <cell r="C4736">
            <v>5130</v>
          </cell>
          <cell r="D4736">
            <v>6336</v>
          </cell>
          <cell r="E4736">
            <v>0</v>
          </cell>
          <cell r="F4736">
            <v>6336</v>
          </cell>
          <cell r="G4736">
            <v>-1206</v>
          </cell>
          <cell r="H4736">
            <v>123.5</v>
          </cell>
          <cell r="I4736">
            <v>5700</v>
          </cell>
          <cell r="J4736">
            <v>6336</v>
          </cell>
        </row>
        <row r="4737">
          <cell r="A4737">
            <v>1817910931</v>
          </cell>
          <cell r="B4737" t="str">
            <v>רכישות חד-פעמיות</v>
          </cell>
          <cell r="C4737">
            <v>0</v>
          </cell>
          <cell r="D4737">
            <v>0</v>
          </cell>
          <cell r="E4737">
            <v>0</v>
          </cell>
          <cell r="F4737">
            <v>0</v>
          </cell>
          <cell r="G4737">
            <v>0</v>
          </cell>
          <cell r="H4737">
            <v>0</v>
          </cell>
          <cell r="I4737">
            <v>0</v>
          </cell>
          <cell r="J4737">
            <v>0</v>
          </cell>
        </row>
        <row r="4738">
          <cell r="A4738">
            <v>1817910960</v>
          </cell>
          <cell r="B4738" t="str">
            <v>השאלת ספרים מש' החינוך</v>
          </cell>
          <cell r="C4738">
            <v>45000</v>
          </cell>
          <cell r="D4738">
            <v>0</v>
          </cell>
          <cell r="E4738">
            <v>0</v>
          </cell>
          <cell r="F4738">
            <v>0</v>
          </cell>
          <cell r="G4738">
            <v>45000</v>
          </cell>
          <cell r="H4738">
            <v>0</v>
          </cell>
          <cell r="I4738">
            <v>50000</v>
          </cell>
          <cell r="J4738">
            <v>0</v>
          </cell>
        </row>
        <row r="4739">
          <cell r="A4739">
            <v>1817920110</v>
          </cell>
          <cell r="B4739" t="str">
            <v>השכר הקובע-תקציבית</v>
          </cell>
          <cell r="C4739">
            <v>75900</v>
          </cell>
          <cell r="D4739">
            <v>0</v>
          </cell>
          <cell r="E4739">
            <v>1684.94</v>
          </cell>
          <cell r="F4739">
            <v>1684.94</v>
          </cell>
          <cell r="G4739">
            <v>74215.06</v>
          </cell>
          <cell r="H4739">
            <v>2.21</v>
          </cell>
          <cell r="I4739">
            <v>75900</v>
          </cell>
          <cell r="J4739">
            <v>0</v>
          </cell>
        </row>
        <row r="4740">
          <cell r="A4740">
            <v>1817920119</v>
          </cell>
          <cell r="B4740" t="str">
            <v>השכר הקובע-צוברת</v>
          </cell>
          <cell r="C4740">
            <v>0</v>
          </cell>
          <cell r="D4740">
            <v>8531.11</v>
          </cell>
          <cell r="E4740">
            <v>0</v>
          </cell>
          <cell r="F4740">
            <v>8531.11</v>
          </cell>
          <cell r="G4740">
            <v>-8531.11</v>
          </cell>
          <cell r="H4740">
            <v>0</v>
          </cell>
          <cell r="I4740">
            <v>0</v>
          </cell>
          <cell r="J4740">
            <v>8531.11</v>
          </cell>
        </row>
        <row r="4741">
          <cell r="A4741">
            <v>1817920122</v>
          </cell>
          <cell r="B4741" t="str">
            <v>ביגוד</v>
          </cell>
          <cell r="C4741">
            <v>1700</v>
          </cell>
          <cell r="D4741">
            <v>691.69</v>
          </cell>
          <cell r="E4741">
            <v>0</v>
          </cell>
          <cell r="F4741">
            <v>691.69</v>
          </cell>
          <cell r="G4741">
            <v>1008.31</v>
          </cell>
          <cell r="H4741">
            <v>40.68</v>
          </cell>
          <cell r="I4741">
            <v>1700</v>
          </cell>
          <cell r="J4741">
            <v>691.69</v>
          </cell>
        </row>
        <row r="4742">
          <cell r="A4742">
            <v>1817920126</v>
          </cell>
          <cell r="B4742" t="str">
            <v>דמי הבראה</v>
          </cell>
          <cell r="C4742">
            <v>4200</v>
          </cell>
          <cell r="D4742">
            <v>675.35</v>
          </cell>
          <cell r="E4742">
            <v>0</v>
          </cell>
          <cell r="F4742">
            <v>675.35</v>
          </cell>
          <cell r="G4742">
            <v>3524.65</v>
          </cell>
          <cell r="H4742">
            <v>16.07</v>
          </cell>
          <cell r="I4742">
            <v>4200</v>
          </cell>
          <cell r="J4742">
            <v>675.35</v>
          </cell>
        </row>
        <row r="4743">
          <cell r="A4743">
            <v>1817920130</v>
          </cell>
          <cell r="B4743" t="str">
            <v>שעות נוספות</v>
          </cell>
          <cell r="C4743">
            <v>0</v>
          </cell>
          <cell r="D4743">
            <v>0</v>
          </cell>
          <cell r="E4743">
            <v>0</v>
          </cell>
          <cell r="F4743">
            <v>0</v>
          </cell>
          <cell r="G4743">
            <v>0</v>
          </cell>
          <cell r="H4743">
            <v>0</v>
          </cell>
          <cell r="I4743">
            <v>0</v>
          </cell>
          <cell r="J4743">
            <v>0</v>
          </cell>
        </row>
        <row r="4744">
          <cell r="A4744">
            <v>1817920140</v>
          </cell>
          <cell r="B4744" t="str">
            <v>השתתפות באחזקת רכב</v>
          </cell>
          <cell r="C4744">
            <v>0</v>
          </cell>
          <cell r="D4744">
            <v>0</v>
          </cell>
          <cell r="E4744">
            <v>0</v>
          </cell>
          <cell r="F4744">
            <v>0</v>
          </cell>
          <cell r="G4744">
            <v>0</v>
          </cell>
          <cell r="H4744">
            <v>0</v>
          </cell>
          <cell r="I4744">
            <v>0</v>
          </cell>
          <cell r="J4744">
            <v>0</v>
          </cell>
        </row>
        <row r="4745">
          <cell r="A4745">
            <v>1817920391</v>
          </cell>
          <cell r="B4745" t="str">
            <v>הפרשה לפנסיה</v>
          </cell>
          <cell r="C4745">
            <v>0</v>
          </cell>
          <cell r="D4745">
            <v>0</v>
          </cell>
          <cell r="E4745">
            <v>0</v>
          </cell>
          <cell r="F4745">
            <v>0</v>
          </cell>
          <cell r="G4745">
            <v>0</v>
          </cell>
          <cell r="H4745">
            <v>0</v>
          </cell>
          <cell r="I4745">
            <v>0</v>
          </cell>
          <cell r="J4745">
            <v>0</v>
          </cell>
        </row>
        <row r="4746">
          <cell r="A4746">
            <v>1817920420</v>
          </cell>
          <cell r="B4746" t="str">
            <v>כיבוי אש</v>
          </cell>
          <cell r="C4746">
            <v>0</v>
          </cell>
          <cell r="D4746">
            <v>0</v>
          </cell>
          <cell r="E4746">
            <v>0</v>
          </cell>
          <cell r="F4746">
            <v>0</v>
          </cell>
          <cell r="G4746">
            <v>0</v>
          </cell>
          <cell r="H4746">
            <v>0</v>
          </cell>
          <cell r="I4746">
            <v>0</v>
          </cell>
          <cell r="J4746">
            <v>0</v>
          </cell>
        </row>
        <row r="4747">
          <cell r="A4747">
            <v>1817920431</v>
          </cell>
          <cell r="B4747" t="str">
            <v>חשמל</v>
          </cell>
          <cell r="C4747">
            <v>0</v>
          </cell>
          <cell r="D4747">
            <v>0</v>
          </cell>
          <cell r="E4747">
            <v>0</v>
          </cell>
          <cell r="F4747">
            <v>0</v>
          </cell>
          <cell r="G4747">
            <v>0</v>
          </cell>
          <cell r="H4747">
            <v>0</v>
          </cell>
          <cell r="I4747">
            <v>0</v>
          </cell>
          <cell r="J4747">
            <v>0</v>
          </cell>
        </row>
        <row r="4748">
          <cell r="A4748">
            <v>1817920433</v>
          </cell>
          <cell r="B4748" t="str">
            <v>חומרי נקיון</v>
          </cell>
          <cell r="C4748">
            <v>0</v>
          </cell>
          <cell r="D4748">
            <v>0</v>
          </cell>
          <cell r="E4748">
            <v>0</v>
          </cell>
          <cell r="F4748">
            <v>0</v>
          </cell>
          <cell r="G4748">
            <v>0</v>
          </cell>
          <cell r="H4748">
            <v>0</v>
          </cell>
          <cell r="I4748">
            <v>0</v>
          </cell>
          <cell r="J4748">
            <v>0</v>
          </cell>
        </row>
        <row r="4749">
          <cell r="A4749">
            <v>1817920434</v>
          </cell>
          <cell r="B4749" t="str">
            <v>חיטוי והדברה</v>
          </cell>
          <cell r="C4749">
            <v>0</v>
          </cell>
          <cell r="D4749">
            <v>0</v>
          </cell>
          <cell r="E4749">
            <v>0</v>
          </cell>
          <cell r="F4749">
            <v>0</v>
          </cell>
          <cell r="G4749">
            <v>0</v>
          </cell>
          <cell r="H4749">
            <v>0</v>
          </cell>
          <cell r="I4749">
            <v>0</v>
          </cell>
          <cell r="J4749">
            <v>0</v>
          </cell>
        </row>
        <row r="4750">
          <cell r="A4750">
            <v>1817920450</v>
          </cell>
          <cell r="B4750" t="str">
            <v>ריהוט ואחזקתו</v>
          </cell>
          <cell r="C4750">
            <v>0</v>
          </cell>
          <cell r="D4750">
            <v>0</v>
          </cell>
          <cell r="E4750">
            <v>0</v>
          </cell>
          <cell r="F4750">
            <v>0</v>
          </cell>
          <cell r="G4750">
            <v>0</v>
          </cell>
          <cell r="H4750">
            <v>0</v>
          </cell>
          <cell r="I4750">
            <v>0</v>
          </cell>
          <cell r="J4750">
            <v>0</v>
          </cell>
        </row>
        <row r="4751">
          <cell r="A4751">
            <v>1817920470</v>
          </cell>
          <cell r="B4751" t="str">
            <v>אחזקת מכונות משרד</v>
          </cell>
          <cell r="C4751">
            <v>0</v>
          </cell>
          <cell r="D4751">
            <v>0</v>
          </cell>
          <cell r="E4751">
            <v>0</v>
          </cell>
          <cell r="F4751">
            <v>0</v>
          </cell>
          <cell r="G4751">
            <v>0</v>
          </cell>
          <cell r="H4751">
            <v>0</v>
          </cell>
          <cell r="I4751">
            <v>0</v>
          </cell>
          <cell r="J4751">
            <v>0</v>
          </cell>
        </row>
        <row r="4752">
          <cell r="A4752">
            <v>1817920471</v>
          </cell>
          <cell r="B4752" t="str">
            <v>מכשירי כתיבה</v>
          </cell>
          <cell r="C4752">
            <v>0</v>
          </cell>
          <cell r="D4752">
            <v>0</v>
          </cell>
          <cell r="E4752">
            <v>0</v>
          </cell>
          <cell r="F4752">
            <v>0</v>
          </cell>
          <cell r="G4752">
            <v>0</v>
          </cell>
          <cell r="H4752">
            <v>0</v>
          </cell>
          <cell r="I4752">
            <v>0</v>
          </cell>
          <cell r="J4752">
            <v>0</v>
          </cell>
        </row>
        <row r="4753">
          <cell r="A4753">
            <v>1817920511</v>
          </cell>
          <cell r="B4753" t="str">
            <v>אירוח וכיבוד</v>
          </cell>
          <cell r="C4753">
            <v>0</v>
          </cell>
          <cell r="D4753">
            <v>0</v>
          </cell>
          <cell r="E4753">
            <v>0</v>
          </cell>
          <cell r="F4753">
            <v>0</v>
          </cell>
          <cell r="G4753">
            <v>0</v>
          </cell>
          <cell r="H4753">
            <v>0</v>
          </cell>
          <cell r="I4753">
            <v>0</v>
          </cell>
          <cell r="J4753">
            <v>0</v>
          </cell>
        </row>
        <row r="4754">
          <cell r="A4754">
            <v>1817920561</v>
          </cell>
          <cell r="B4754" t="str">
            <v>שיכפולים</v>
          </cell>
          <cell r="C4754">
            <v>0</v>
          </cell>
          <cell r="D4754">
            <v>0</v>
          </cell>
          <cell r="E4754">
            <v>0</v>
          </cell>
          <cell r="F4754">
            <v>0</v>
          </cell>
          <cell r="G4754">
            <v>0</v>
          </cell>
          <cell r="H4754">
            <v>0</v>
          </cell>
          <cell r="I4754">
            <v>0</v>
          </cell>
          <cell r="J4754">
            <v>0</v>
          </cell>
        </row>
        <row r="4755">
          <cell r="A4755">
            <v>1817920721</v>
          </cell>
          <cell r="B4755" t="str">
            <v>חמרים-תחזוקת מבנים</v>
          </cell>
          <cell r="C4755">
            <v>0</v>
          </cell>
          <cell r="D4755">
            <v>0</v>
          </cell>
          <cell r="E4755">
            <v>0</v>
          </cell>
          <cell r="F4755">
            <v>0</v>
          </cell>
          <cell r="G4755">
            <v>0</v>
          </cell>
          <cell r="H4755">
            <v>0</v>
          </cell>
          <cell r="I4755">
            <v>0</v>
          </cell>
          <cell r="J4755">
            <v>0</v>
          </cell>
        </row>
        <row r="4756">
          <cell r="A4756">
            <v>1817920742</v>
          </cell>
          <cell r="B4756" t="str">
            <v>כלים וציוד</v>
          </cell>
          <cell r="C4756">
            <v>0</v>
          </cell>
          <cell r="D4756">
            <v>0</v>
          </cell>
          <cell r="E4756">
            <v>0</v>
          </cell>
          <cell r="F4756">
            <v>0</v>
          </cell>
          <cell r="G4756">
            <v>0</v>
          </cell>
          <cell r="H4756">
            <v>0</v>
          </cell>
          <cell r="I4756">
            <v>0</v>
          </cell>
          <cell r="J4756">
            <v>0</v>
          </cell>
        </row>
        <row r="4757">
          <cell r="A4757">
            <v>1817920751</v>
          </cell>
          <cell r="B4757" t="str">
            <v>עבודות קבלניות</v>
          </cell>
          <cell r="C4757">
            <v>0</v>
          </cell>
          <cell r="D4757">
            <v>0</v>
          </cell>
          <cell r="E4757">
            <v>0</v>
          </cell>
          <cell r="F4757">
            <v>0</v>
          </cell>
          <cell r="G4757">
            <v>0</v>
          </cell>
          <cell r="H4757">
            <v>0</v>
          </cell>
          <cell r="I4757">
            <v>0</v>
          </cell>
          <cell r="J4757">
            <v>0</v>
          </cell>
        </row>
        <row r="4758">
          <cell r="A4758">
            <v>1817920763</v>
          </cell>
          <cell r="B4758" t="str">
            <v>עובדי חברת מוסדות</v>
          </cell>
          <cell r="C4758">
            <v>0</v>
          </cell>
          <cell r="D4758">
            <v>0</v>
          </cell>
          <cell r="E4758">
            <v>0</v>
          </cell>
          <cell r="F4758">
            <v>0</v>
          </cell>
          <cell r="G4758">
            <v>0</v>
          </cell>
          <cell r="H4758">
            <v>0</v>
          </cell>
          <cell r="I4758">
            <v>0</v>
          </cell>
          <cell r="J4758">
            <v>0</v>
          </cell>
        </row>
        <row r="4759">
          <cell r="A4759">
            <v>1817920781</v>
          </cell>
          <cell r="B4759" t="str">
            <v>תיפעול המרכז</v>
          </cell>
          <cell r="C4759">
            <v>0</v>
          </cell>
          <cell r="D4759">
            <v>0</v>
          </cell>
          <cell r="E4759">
            <v>0</v>
          </cell>
          <cell r="F4759">
            <v>0</v>
          </cell>
          <cell r="G4759">
            <v>0</v>
          </cell>
          <cell r="H4759">
            <v>0</v>
          </cell>
          <cell r="I4759">
            <v>0</v>
          </cell>
          <cell r="J4759">
            <v>0</v>
          </cell>
        </row>
        <row r="4760">
          <cell r="A4760">
            <v>1817920931</v>
          </cell>
          <cell r="B4760" t="str">
            <v>רכישות חד-פעמיות</v>
          </cell>
          <cell r="C4760">
            <v>0</v>
          </cell>
          <cell r="D4760">
            <v>0</v>
          </cell>
          <cell r="E4760">
            <v>0</v>
          </cell>
          <cell r="F4760">
            <v>0</v>
          </cell>
          <cell r="G4760">
            <v>0</v>
          </cell>
          <cell r="H4760">
            <v>0</v>
          </cell>
          <cell r="I4760">
            <v>0</v>
          </cell>
          <cell r="J4760">
            <v>0</v>
          </cell>
        </row>
        <row r="4761">
          <cell r="A4761">
            <v>1817930110</v>
          </cell>
          <cell r="B4761" t="str">
            <v>השכר הקובע-תקציבית</v>
          </cell>
          <cell r="C4761">
            <v>0</v>
          </cell>
          <cell r="D4761">
            <v>0</v>
          </cell>
          <cell r="E4761">
            <v>0</v>
          </cell>
          <cell r="F4761">
            <v>0</v>
          </cell>
          <cell r="G4761">
            <v>0</v>
          </cell>
          <cell r="H4761">
            <v>0</v>
          </cell>
          <cell r="I4761">
            <v>0</v>
          </cell>
          <cell r="J4761">
            <v>0</v>
          </cell>
        </row>
        <row r="4762">
          <cell r="A4762">
            <v>1817930119</v>
          </cell>
          <cell r="B4762" t="str">
            <v>השכר הקובע-צוברת</v>
          </cell>
          <cell r="C4762">
            <v>400600</v>
          </cell>
          <cell r="D4762">
            <v>280879.64</v>
          </cell>
          <cell r="E4762">
            <v>0</v>
          </cell>
          <cell r="F4762">
            <v>280879.64</v>
          </cell>
          <cell r="G4762">
            <v>119720.36</v>
          </cell>
          <cell r="H4762">
            <v>70.11</v>
          </cell>
          <cell r="I4762">
            <v>400600</v>
          </cell>
          <cell r="J4762">
            <v>280879.64</v>
          </cell>
        </row>
        <row r="4763">
          <cell r="A4763">
            <v>1817930122</v>
          </cell>
          <cell r="B4763" t="str">
            <v>ביגוד</v>
          </cell>
          <cell r="C4763">
            <v>5600</v>
          </cell>
          <cell r="D4763">
            <v>1685.79</v>
          </cell>
          <cell r="E4763">
            <v>0</v>
          </cell>
          <cell r="F4763">
            <v>1685.79</v>
          </cell>
          <cell r="G4763">
            <v>3914.21</v>
          </cell>
          <cell r="H4763">
            <v>30.1</v>
          </cell>
          <cell r="I4763">
            <v>5600</v>
          </cell>
          <cell r="J4763">
            <v>1685.79</v>
          </cell>
        </row>
        <row r="4764">
          <cell r="A4764">
            <v>1817930126</v>
          </cell>
          <cell r="B4764" t="str">
            <v>דמי הבראה</v>
          </cell>
          <cell r="C4764">
            <v>15100</v>
          </cell>
          <cell r="D4764">
            <v>5502.4</v>
          </cell>
          <cell r="E4764">
            <v>0</v>
          </cell>
          <cell r="F4764">
            <v>5502.4</v>
          </cell>
          <cell r="G4764">
            <v>9597.6</v>
          </cell>
          <cell r="H4764">
            <v>36.43</v>
          </cell>
          <cell r="I4764">
            <v>15100</v>
          </cell>
          <cell r="J4764">
            <v>5502.4</v>
          </cell>
        </row>
        <row r="4765">
          <cell r="A4765">
            <v>1817930130</v>
          </cell>
          <cell r="B4765" t="str">
            <v>שעות נוספות</v>
          </cell>
          <cell r="C4765">
            <v>4000</v>
          </cell>
          <cell r="D4765">
            <v>1182.75</v>
          </cell>
          <cell r="E4765">
            <v>0</v>
          </cell>
          <cell r="F4765">
            <v>1182.75</v>
          </cell>
          <cell r="G4765">
            <v>2817.25</v>
          </cell>
          <cell r="H4765">
            <v>29.56</v>
          </cell>
          <cell r="I4765">
            <v>4000</v>
          </cell>
          <cell r="J4765">
            <v>1182.75</v>
          </cell>
        </row>
        <row r="4766">
          <cell r="A4766">
            <v>1817930140</v>
          </cell>
          <cell r="B4766" t="str">
            <v>השתתפות באחזקת רכב</v>
          </cell>
          <cell r="C4766">
            <v>58700</v>
          </cell>
          <cell r="D4766">
            <v>32053.24</v>
          </cell>
          <cell r="E4766">
            <v>0</v>
          </cell>
          <cell r="F4766">
            <v>32053.24</v>
          </cell>
          <cell r="G4766">
            <v>26646.76</v>
          </cell>
          <cell r="H4766">
            <v>54.6</v>
          </cell>
          <cell r="I4766">
            <v>58700</v>
          </cell>
          <cell r="J4766">
            <v>32053.24</v>
          </cell>
        </row>
        <row r="4767">
          <cell r="A4767">
            <v>1817930263</v>
          </cell>
          <cell r="B4767" t="str">
            <v>שכר חב' כ"א</v>
          </cell>
          <cell r="C4767">
            <v>0</v>
          </cell>
          <cell r="D4767">
            <v>0</v>
          </cell>
          <cell r="E4767">
            <v>0</v>
          </cell>
          <cell r="F4767">
            <v>0</v>
          </cell>
          <cell r="G4767">
            <v>0</v>
          </cell>
          <cell r="H4767">
            <v>0</v>
          </cell>
          <cell r="I4767">
            <v>0</v>
          </cell>
          <cell r="J4767">
            <v>0</v>
          </cell>
        </row>
        <row r="4768">
          <cell r="A4768">
            <v>1817930391</v>
          </cell>
          <cell r="B4768" t="str">
            <v>הפרשה לפנסיה</v>
          </cell>
          <cell r="C4768">
            <v>0</v>
          </cell>
          <cell r="D4768">
            <v>0</v>
          </cell>
          <cell r="E4768">
            <v>0</v>
          </cell>
          <cell r="F4768">
            <v>0</v>
          </cell>
          <cell r="G4768">
            <v>0</v>
          </cell>
          <cell r="H4768">
            <v>0</v>
          </cell>
          <cell r="I4768">
            <v>0</v>
          </cell>
          <cell r="J4768">
            <v>0</v>
          </cell>
        </row>
        <row r="4769">
          <cell r="A4769">
            <v>1817930410</v>
          </cell>
          <cell r="B4769" t="str">
            <v>השכרת אולם</v>
          </cell>
          <cell r="C4769">
            <v>0</v>
          </cell>
          <cell r="D4769">
            <v>0</v>
          </cell>
          <cell r="E4769">
            <v>0</v>
          </cell>
          <cell r="F4769">
            <v>0</v>
          </cell>
          <cell r="G4769">
            <v>0</v>
          </cell>
          <cell r="H4769">
            <v>0</v>
          </cell>
          <cell r="I4769">
            <v>0</v>
          </cell>
          <cell r="J4769">
            <v>0</v>
          </cell>
        </row>
        <row r="4770">
          <cell r="A4770">
            <v>1817930471</v>
          </cell>
          <cell r="B4770" t="str">
            <v>מכשירי כתיבה</v>
          </cell>
          <cell r="C4770">
            <v>4500</v>
          </cell>
          <cell r="D4770">
            <v>3557.6</v>
          </cell>
          <cell r="E4770">
            <v>0</v>
          </cell>
          <cell r="F4770">
            <v>3557.6</v>
          </cell>
          <cell r="G4770">
            <v>942.4</v>
          </cell>
          <cell r="H4770">
            <v>79.05</v>
          </cell>
          <cell r="I4770">
            <v>4500</v>
          </cell>
          <cell r="J4770">
            <v>3557.6</v>
          </cell>
        </row>
        <row r="4771">
          <cell r="A4771">
            <v>1817930511</v>
          </cell>
          <cell r="B4771" t="str">
            <v>אירוח וכיבוד</v>
          </cell>
          <cell r="C4771">
            <v>0</v>
          </cell>
          <cell r="D4771">
            <v>0</v>
          </cell>
          <cell r="E4771">
            <v>0</v>
          </cell>
          <cell r="F4771">
            <v>0</v>
          </cell>
          <cell r="G4771">
            <v>0</v>
          </cell>
          <cell r="H4771">
            <v>0</v>
          </cell>
          <cell r="I4771">
            <v>0</v>
          </cell>
          <cell r="J4771">
            <v>0</v>
          </cell>
        </row>
        <row r="4772">
          <cell r="A4772">
            <v>1817930561</v>
          </cell>
          <cell r="B4772" t="str">
            <v>שיכפולים</v>
          </cell>
          <cell r="C4772">
            <v>0</v>
          </cell>
          <cell r="D4772">
            <v>0</v>
          </cell>
          <cell r="E4772">
            <v>0</v>
          </cell>
          <cell r="F4772">
            <v>0</v>
          </cell>
          <cell r="G4772">
            <v>0</v>
          </cell>
          <cell r="H4772">
            <v>0</v>
          </cell>
          <cell r="I4772">
            <v>0</v>
          </cell>
          <cell r="J4772">
            <v>0</v>
          </cell>
        </row>
        <row r="4773">
          <cell r="A4773">
            <v>1817930562</v>
          </cell>
          <cell r="B4773" t="str">
            <v>הדפסות</v>
          </cell>
          <cell r="C4773">
            <v>0</v>
          </cell>
          <cell r="D4773">
            <v>0</v>
          </cell>
          <cell r="E4773">
            <v>0</v>
          </cell>
          <cell r="F4773">
            <v>0</v>
          </cell>
          <cell r="G4773">
            <v>0</v>
          </cell>
          <cell r="H4773">
            <v>0</v>
          </cell>
          <cell r="I4773">
            <v>0</v>
          </cell>
          <cell r="J4773">
            <v>0</v>
          </cell>
        </row>
        <row r="4774">
          <cell r="A4774">
            <v>1817930571</v>
          </cell>
          <cell r="B4774" t="str">
            <v>מיכון וענ"א</v>
          </cell>
          <cell r="C4774">
            <v>16740</v>
          </cell>
          <cell r="D4774">
            <v>18600</v>
          </cell>
          <cell r="E4774">
            <v>0</v>
          </cell>
          <cell r="F4774">
            <v>18600</v>
          </cell>
          <cell r="G4774">
            <v>-1860</v>
          </cell>
          <cell r="H4774">
            <v>111.11</v>
          </cell>
          <cell r="I4774">
            <v>18600</v>
          </cell>
          <cell r="J4774">
            <v>18600</v>
          </cell>
        </row>
        <row r="4775">
          <cell r="A4775">
            <v>1817930782</v>
          </cell>
          <cell r="B4775" t="str">
            <v>הש.כרט' למוזיאון</v>
          </cell>
          <cell r="C4775">
            <v>90300</v>
          </cell>
          <cell r="D4775">
            <v>78992.850000000006</v>
          </cell>
          <cell r="E4775">
            <v>0</v>
          </cell>
          <cell r="F4775">
            <v>78992.850000000006</v>
          </cell>
          <cell r="G4775">
            <v>11307.15</v>
          </cell>
          <cell r="H4775">
            <v>87.47</v>
          </cell>
          <cell r="I4775">
            <v>90300</v>
          </cell>
          <cell r="J4775">
            <v>78992.850000000006</v>
          </cell>
        </row>
        <row r="4776">
          <cell r="A4776">
            <v>1817930783</v>
          </cell>
          <cell r="B4776" t="str">
            <v>תיאטרון ילדים</v>
          </cell>
          <cell r="C4776">
            <v>2000000</v>
          </cell>
          <cell r="D4776">
            <v>1875783.64</v>
          </cell>
          <cell r="E4776">
            <v>0</v>
          </cell>
          <cell r="F4776">
            <v>1875783.64</v>
          </cell>
          <cell r="G4776">
            <v>124216.36</v>
          </cell>
          <cell r="H4776">
            <v>93.78</v>
          </cell>
          <cell r="I4776">
            <v>2000000</v>
          </cell>
          <cell r="J4776">
            <v>1875783.64</v>
          </cell>
        </row>
        <row r="4777">
          <cell r="A4777">
            <v>1818100420</v>
          </cell>
          <cell r="B4777" t="str">
            <v>כיבוי אש</v>
          </cell>
          <cell r="C4777">
            <v>0</v>
          </cell>
          <cell r="D4777">
            <v>0</v>
          </cell>
          <cell r="E4777">
            <v>0</v>
          </cell>
          <cell r="F4777">
            <v>0</v>
          </cell>
          <cell r="G4777">
            <v>0</v>
          </cell>
          <cell r="H4777">
            <v>0</v>
          </cell>
          <cell r="I4777">
            <v>0</v>
          </cell>
          <cell r="J4777">
            <v>0</v>
          </cell>
        </row>
        <row r="4778">
          <cell r="A4778">
            <v>1818200110</v>
          </cell>
          <cell r="B4778" t="str">
            <v>השכר הקובע-תקציבית</v>
          </cell>
          <cell r="C4778">
            <v>0</v>
          </cell>
          <cell r="D4778">
            <v>0</v>
          </cell>
          <cell r="E4778">
            <v>0</v>
          </cell>
          <cell r="F4778">
            <v>0</v>
          </cell>
          <cell r="G4778">
            <v>0</v>
          </cell>
          <cell r="H4778">
            <v>0</v>
          </cell>
          <cell r="I4778">
            <v>0</v>
          </cell>
          <cell r="J4778">
            <v>0</v>
          </cell>
        </row>
        <row r="4779">
          <cell r="A4779">
            <v>1818200118</v>
          </cell>
          <cell r="B4779" t="str">
            <v>שכר עובדי הוראה</v>
          </cell>
          <cell r="C4779">
            <v>0</v>
          </cell>
          <cell r="D4779">
            <v>0</v>
          </cell>
          <cell r="E4779">
            <v>0</v>
          </cell>
          <cell r="F4779">
            <v>0</v>
          </cell>
          <cell r="G4779">
            <v>0</v>
          </cell>
          <cell r="H4779">
            <v>0</v>
          </cell>
          <cell r="I4779">
            <v>0</v>
          </cell>
          <cell r="J4779">
            <v>0</v>
          </cell>
        </row>
        <row r="4780">
          <cell r="A4780">
            <v>1818200119</v>
          </cell>
          <cell r="B4780" t="str">
            <v>השכר הקובע-צוברת</v>
          </cell>
          <cell r="C4780">
            <v>0</v>
          </cell>
          <cell r="D4780">
            <v>0</v>
          </cell>
          <cell r="E4780">
            <v>0</v>
          </cell>
          <cell r="F4780">
            <v>0</v>
          </cell>
          <cell r="G4780">
            <v>0</v>
          </cell>
          <cell r="H4780">
            <v>0</v>
          </cell>
          <cell r="I4780">
            <v>0</v>
          </cell>
          <cell r="J4780">
            <v>0</v>
          </cell>
        </row>
        <row r="4781">
          <cell r="A4781">
            <v>1818200122</v>
          </cell>
          <cell r="B4781" t="str">
            <v>ביגוד</v>
          </cell>
          <cell r="C4781">
            <v>0</v>
          </cell>
          <cell r="D4781">
            <v>0</v>
          </cell>
          <cell r="E4781">
            <v>0</v>
          </cell>
          <cell r="F4781">
            <v>0</v>
          </cell>
          <cell r="G4781">
            <v>0</v>
          </cell>
          <cell r="H4781">
            <v>0</v>
          </cell>
          <cell r="I4781">
            <v>0</v>
          </cell>
          <cell r="J4781">
            <v>0</v>
          </cell>
        </row>
        <row r="4782">
          <cell r="A4782">
            <v>1818200126</v>
          </cell>
          <cell r="B4782" t="str">
            <v>דמי הבראה</v>
          </cell>
          <cell r="C4782">
            <v>0</v>
          </cell>
          <cell r="D4782">
            <v>0</v>
          </cell>
          <cell r="E4782">
            <v>0</v>
          </cell>
          <cell r="F4782">
            <v>0</v>
          </cell>
          <cell r="G4782">
            <v>0</v>
          </cell>
          <cell r="H4782">
            <v>0</v>
          </cell>
          <cell r="I4782">
            <v>0</v>
          </cell>
          <cell r="J4782">
            <v>0</v>
          </cell>
        </row>
        <row r="4783">
          <cell r="A4783">
            <v>1818200130</v>
          </cell>
          <cell r="B4783" t="str">
            <v>שעות נוספות</v>
          </cell>
          <cell r="C4783">
            <v>0</v>
          </cell>
          <cell r="D4783">
            <v>0</v>
          </cell>
          <cell r="E4783">
            <v>0</v>
          </cell>
          <cell r="F4783">
            <v>0</v>
          </cell>
          <cell r="G4783">
            <v>0</v>
          </cell>
          <cell r="H4783">
            <v>0</v>
          </cell>
          <cell r="I4783">
            <v>0</v>
          </cell>
          <cell r="J4783">
            <v>0</v>
          </cell>
        </row>
        <row r="4784">
          <cell r="A4784">
            <v>1818200140</v>
          </cell>
          <cell r="B4784" t="str">
            <v>השתתפות באחזקת רכב</v>
          </cell>
          <cell r="C4784">
            <v>0</v>
          </cell>
          <cell r="D4784">
            <v>0</v>
          </cell>
          <cell r="E4784">
            <v>0</v>
          </cell>
          <cell r="F4784">
            <v>0</v>
          </cell>
          <cell r="G4784">
            <v>0</v>
          </cell>
          <cell r="H4784">
            <v>0</v>
          </cell>
          <cell r="I4784">
            <v>0</v>
          </cell>
          <cell r="J4784">
            <v>0</v>
          </cell>
        </row>
        <row r="4785">
          <cell r="A4785">
            <v>1818200210</v>
          </cell>
          <cell r="B4785" t="str">
            <v>השכר הקובע</v>
          </cell>
          <cell r="C4785">
            <v>0</v>
          </cell>
          <cell r="D4785">
            <v>0</v>
          </cell>
          <cell r="E4785">
            <v>0</v>
          </cell>
          <cell r="F4785">
            <v>0</v>
          </cell>
          <cell r="G4785">
            <v>0</v>
          </cell>
          <cell r="H4785">
            <v>0</v>
          </cell>
          <cell r="I4785">
            <v>0</v>
          </cell>
          <cell r="J4785">
            <v>0</v>
          </cell>
        </row>
        <row r="4786">
          <cell r="A4786">
            <v>1818200263</v>
          </cell>
          <cell r="B4786" t="str">
            <v>עובדים חיצוניים</v>
          </cell>
          <cell r="C4786">
            <v>0</v>
          </cell>
          <cell r="D4786">
            <v>0</v>
          </cell>
          <cell r="E4786">
            <v>0</v>
          </cell>
          <cell r="F4786">
            <v>0</v>
          </cell>
          <cell r="G4786">
            <v>0</v>
          </cell>
          <cell r="H4786">
            <v>0</v>
          </cell>
          <cell r="I4786">
            <v>0</v>
          </cell>
          <cell r="J4786">
            <v>0</v>
          </cell>
        </row>
        <row r="4787">
          <cell r="A4787">
            <v>1818200391</v>
          </cell>
          <cell r="B4787" t="str">
            <v>הפרשה לפנסיה</v>
          </cell>
          <cell r="C4787">
            <v>0</v>
          </cell>
          <cell r="D4787">
            <v>0</v>
          </cell>
          <cell r="E4787">
            <v>0</v>
          </cell>
          <cell r="F4787">
            <v>0</v>
          </cell>
          <cell r="G4787">
            <v>0</v>
          </cell>
          <cell r="H4787">
            <v>0</v>
          </cell>
          <cell r="I4787">
            <v>0</v>
          </cell>
          <cell r="J4787">
            <v>0</v>
          </cell>
        </row>
        <row r="4788">
          <cell r="A4788">
            <v>1818200420</v>
          </cell>
          <cell r="B4788" t="str">
            <v>כיבוי אש</v>
          </cell>
          <cell r="C4788">
            <v>0</v>
          </cell>
          <cell r="D4788">
            <v>0</v>
          </cell>
          <cell r="E4788">
            <v>0</v>
          </cell>
          <cell r="F4788">
            <v>0</v>
          </cell>
          <cell r="G4788">
            <v>0</v>
          </cell>
          <cell r="H4788">
            <v>0</v>
          </cell>
          <cell r="I4788">
            <v>0</v>
          </cell>
          <cell r="J4788">
            <v>0</v>
          </cell>
        </row>
        <row r="4789">
          <cell r="A4789">
            <v>1818200431</v>
          </cell>
          <cell r="B4789" t="str">
            <v>חשמל</v>
          </cell>
          <cell r="C4789">
            <v>0</v>
          </cell>
          <cell r="D4789">
            <v>0</v>
          </cell>
          <cell r="E4789">
            <v>0</v>
          </cell>
          <cell r="F4789">
            <v>0</v>
          </cell>
          <cell r="G4789">
            <v>0</v>
          </cell>
          <cell r="H4789">
            <v>0</v>
          </cell>
          <cell r="I4789">
            <v>0</v>
          </cell>
          <cell r="J4789">
            <v>0</v>
          </cell>
        </row>
        <row r="4790">
          <cell r="A4790">
            <v>1818200433</v>
          </cell>
          <cell r="B4790" t="str">
            <v>חומרי נקיון</v>
          </cell>
          <cell r="C4790">
            <v>0</v>
          </cell>
          <cell r="D4790">
            <v>0</v>
          </cell>
          <cell r="E4790">
            <v>0</v>
          </cell>
          <cell r="F4790">
            <v>0</v>
          </cell>
          <cell r="G4790">
            <v>0</v>
          </cell>
          <cell r="H4790">
            <v>0</v>
          </cell>
          <cell r="I4790">
            <v>0</v>
          </cell>
          <cell r="J4790">
            <v>0</v>
          </cell>
        </row>
        <row r="4791">
          <cell r="A4791">
            <v>1818200434</v>
          </cell>
          <cell r="B4791" t="str">
            <v>חיטוי והדברה</v>
          </cell>
          <cell r="C4791">
            <v>0</v>
          </cell>
          <cell r="D4791">
            <v>0</v>
          </cell>
          <cell r="E4791">
            <v>0</v>
          </cell>
          <cell r="F4791">
            <v>0</v>
          </cell>
          <cell r="G4791">
            <v>0</v>
          </cell>
          <cell r="H4791">
            <v>0</v>
          </cell>
          <cell r="I4791">
            <v>0</v>
          </cell>
          <cell r="J4791">
            <v>0</v>
          </cell>
        </row>
        <row r="4792">
          <cell r="A4792">
            <v>1818200441</v>
          </cell>
          <cell r="B4792" t="str">
            <v>ביטוח</v>
          </cell>
          <cell r="C4792">
            <v>0</v>
          </cell>
          <cell r="D4792">
            <v>0</v>
          </cell>
          <cell r="E4792">
            <v>0</v>
          </cell>
          <cell r="F4792">
            <v>0</v>
          </cell>
          <cell r="G4792">
            <v>0</v>
          </cell>
          <cell r="H4792">
            <v>0</v>
          </cell>
          <cell r="I4792">
            <v>0</v>
          </cell>
          <cell r="J4792">
            <v>0</v>
          </cell>
        </row>
        <row r="4793">
          <cell r="A4793">
            <v>1818200450</v>
          </cell>
          <cell r="B4793" t="str">
            <v>ריהוט ואחזקתו</v>
          </cell>
          <cell r="C4793">
            <v>0</v>
          </cell>
          <cell r="D4793">
            <v>0</v>
          </cell>
          <cell r="E4793">
            <v>0</v>
          </cell>
          <cell r="F4793">
            <v>0</v>
          </cell>
          <cell r="G4793">
            <v>0</v>
          </cell>
          <cell r="H4793">
            <v>0</v>
          </cell>
          <cell r="I4793">
            <v>0</v>
          </cell>
          <cell r="J4793">
            <v>0</v>
          </cell>
        </row>
        <row r="4794">
          <cell r="A4794">
            <v>1818200470</v>
          </cell>
          <cell r="B4794" t="str">
            <v>אחזקת מכונות משרד</v>
          </cell>
          <cell r="C4794">
            <v>0</v>
          </cell>
          <cell r="D4794">
            <v>0</v>
          </cell>
          <cell r="E4794">
            <v>0</v>
          </cell>
          <cell r="F4794">
            <v>0</v>
          </cell>
          <cell r="G4794">
            <v>0</v>
          </cell>
          <cell r="H4794">
            <v>0</v>
          </cell>
          <cell r="I4794">
            <v>0</v>
          </cell>
          <cell r="J4794">
            <v>0</v>
          </cell>
        </row>
        <row r="4795">
          <cell r="A4795">
            <v>1818200471</v>
          </cell>
          <cell r="B4795" t="str">
            <v>מכשירי כתיבה</v>
          </cell>
          <cell r="C4795">
            <v>0</v>
          </cell>
          <cell r="D4795">
            <v>0</v>
          </cell>
          <cell r="E4795">
            <v>0</v>
          </cell>
          <cell r="F4795">
            <v>0</v>
          </cell>
          <cell r="G4795">
            <v>0</v>
          </cell>
          <cell r="H4795">
            <v>0</v>
          </cell>
          <cell r="I4795">
            <v>0</v>
          </cell>
          <cell r="J4795">
            <v>0</v>
          </cell>
        </row>
        <row r="4796">
          <cell r="A4796">
            <v>1818200472</v>
          </cell>
          <cell r="B4796" t="str">
            <v>אחזקת מכונת שיכפול</v>
          </cell>
          <cell r="C4796">
            <v>0</v>
          </cell>
          <cell r="D4796">
            <v>0</v>
          </cell>
          <cell r="E4796">
            <v>0</v>
          </cell>
          <cell r="F4796">
            <v>0</v>
          </cell>
          <cell r="G4796">
            <v>0</v>
          </cell>
          <cell r="H4796">
            <v>0</v>
          </cell>
          <cell r="I4796">
            <v>0</v>
          </cell>
          <cell r="J4796">
            <v>0</v>
          </cell>
        </row>
        <row r="4797">
          <cell r="A4797">
            <v>1818200511</v>
          </cell>
          <cell r="B4797" t="str">
            <v>אירוח וכיבוד</v>
          </cell>
          <cell r="C4797">
            <v>0</v>
          </cell>
          <cell r="D4797">
            <v>0</v>
          </cell>
          <cell r="E4797">
            <v>0</v>
          </cell>
          <cell r="F4797">
            <v>0</v>
          </cell>
          <cell r="G4797">
            <v>0</v>
          </cell>
          <cell r="H4797">
            <v>0</v>
          </cell>
          <cell r="I4797">
            <v>0</v>
          </cell>
          <cell r="J4797">
            <v>0</v>
          </cell>
        </row>
        <row r="4798">
          <cell r="A4798">
            <v>1818200522</v>
          </cell>
          <cell r="B4798" t="str">
            <v>ספרים</v>
          </cell>
          <cell r="C4798">
            <v>0</v>
          </cell>
          <cell r="D4798">
            <v>0</v>
          </cell>
          <cell r="E4798">
            <v>0</v>
          </cell>
          <cell r="F4798">
            <v>0</v>
          </cell>
          <cell r="G4798">
            <v>0</v>
          </cell>
          <cell r="H4798">
            <v>0</v>
          </cell>
          <cell r="I4798">
            <v>0</v>
          </cell>
          <cell r="J4798">
            <v>0</v>
          </cell>
        </row>
        <row r="4799">
          <cell r="A4799">
            <v>1818200540</v>
          </cell>
          <cell r="B4799" t="str">
            <v>הוצאות טלפון</v>
          </cell>
          <cell r="C4799">
            <v>0</v>
          </cell>
          <cell r="D4799">
            <v>0</v>
          </cell>
          <cell r="E4799">
            <v>0</v>
          </cell>
          <cell r="F4799">
            <v>0</v>
          </cell>
          <cell r="G4799">
            <v>0</v>
          </cell>
          <cell r="H4799">
            <v>0</v>
          </cell>
          <cell r="I4799">
            <v>0</v>
          </cell>
          <cell r="J4799">
            <v>0</v>
          </cell>
        </row>
        <row r="4800">
          <cell r="A4800">
            <v>1818200544</v>
          </cell>
          <cell r="B4800" t="str">
            <v>הוצאות דאר</v>
          </cell>
          <cell r="C4800">
            <v>0</v>
          </cell>
          <cell r="D4800">
            <v>0</v>
          </cell>
          <cell r="E4800">
            <v>0</v>
          </cell>
          <cell r="F4800">
            <v>0</v>
          </cell>
          <cell r="G4800">
            <v>0</v>
          </cell>
          <cell r="H4800">
            <v>0</v>
          </cell>
          <cell r="I4800">
            <v>0</v>
          </cell>
          <cell r="J4800">
            <v>0</v>
          </cell>
        </row>
        <row r="4801">
          <cell r="A4801">
            <v>1818200550</v>
          </cell>
          <cell r="B4801" t="str">
            <v>פירסומים</v>
          </cell>
          <cell r="C4801">
            <v>0</v>
          </cell>
          <cell r="D4801">
            <v>0</v>
          </cell>
          <cell r="E4801">
            <v>0</v>
          </cell>
          <cell r="F4801">
            <v>0</v>
          </cell>
          <cell r="G4801">
            <v>0</v>
          </cell>
          <cell r="H4801">
            <v>0</v>
          </cell>
          <cell r="I4801">
            <v>0</v>
          </cell>
          <cell r="J4801">
            <v>0</v>
          </cell>
        </row>
        <row r="4802">
          <cell r="A4802">
            <v>1818200561</v>
          </cell>
          <cell r="B4802" t="str">
            <v>שיכפולים</v>
          </cell>
          <cell r="C4802">
            <v>0</v>
          </cell>
          <cell r="D4802">
            <v>0</v>
          </cell>
          <cell r="E4802">
            <v>0</v>
          </cell>
          <cell r="F4802">
            <v>0</v>
          </cell>
          <cell r="G4802">
            <v>0</v>
          </cell>
          <cell r="H4802">
            <v>0</v>
          </cell>
          <cell r="I4802">
            <v>0</v>
          </cell>
          <cell r="J4802">
            <v>0</v>
          </cell>
        </row>
        <row r="4803">
          <cell r="A4803">
            <v>1818200721</v>
          </cell>
          <cell r="B4803" t="str">
            <v>חמרים-תחזוקת מבנים</v>
          </cell>
          <cell r="C4803">
            <v>0</v>
          </cell>
          <cell r="D4803">
            <v>0</v>
          </cell>
          <cell r="E4803">
            <v>0</v>
          </cell>
          <cell r="F4803">
            <v>0</v>
          </cell>
          <cell r="G4803">
            <v>0</v>
          </cell>
          <cell r="H4803">
            <v>0</v>
          </cell>
          <cell r="I4803">
            <v>0</v>
          </cell>
          <cell r="J4803">
            <v>0</v>
          </cell>
        </row>
        <row r="4804">
          <cell r="A4804">
            <v>1818200722</v>
          </cell>
          <cell r="B4804" t="str">
            <v>חמרים-תחזוקה עצמית</v>
          </cell>
          <cell r="C4804">
            <v>0</v>
          </cell>
          <cell r="D4804">
            <v>0</v>
          </cell>
          <cell r="E4804">
            <v>0</v>
          </cell>
          <cell r="F4804">
            <v>0</v>
          </cell>
          <cell r="G4804">
            <v>0</v>
          </cell>
          <cell r="H4804">
            <v>0</v>
          </cell>
          <cell r="I4804">
            <v>0</v>
          </cell>
          <cell r="J4804">
            <v>0</v>
          </cell>
        </row>
        <row r="4805">
          <cell r="A4805">
            <v>1818200723</v>
          </cell>
          <cell r="B4805" t="str">
            <v>חומרים לעב' עצמית</v>
          </cell>
          <cell r="C4805">
            <v>0</v>
          </cell>
          <cell r="D4805">
            <v>0</v>
          </cell>
          <cell r="E4805">
            <v>0</v>
          </cell>
          <cell r="F4805">
            <v>0</v>
          </cell>
          <cell r="G4805">
            <v>0</v>
          </cell>
          <cell r="H4805">
            <v>0</v>
          </cell>
          <cell r="I4805">
            <v>0</v>
          </cell>
          <cell r="J4805">
            <v>0</v>
          </cell>
        </row>
        <row r="4806">
          <cell r="A4806">
            <v>1818200742</v>
          </cell>
          <cell r="B4806" t="str">
            <v>כלים וציוד</v>
          </cell>
          <cell r="C4806">
            <v>0</v>
          </cell>
          <cell r="D4806">
            <v>0</v>
          </cell>
          <cell r="E4806">
            <v>0</v>
          </cell>
          <cell r="F4806">
            <v>0</v>
          </cell>
          <cell r="G4806">
            <v>0</v>
          </cell>
          <cell r="H4806">
            <v>0</v>
          </cell>
          <cell r="I4806">
            <v>0</v>
          </cell>
          <cell r="J4806">
            <v>0</v>
          </cell>
        </row>
        <row r="4807">
          <cell r="A4807">
            <v>1818200745</v>
          </cell>
          <cell r="B4807" t="str">
            <v>דמי פריצה - תכולה</v>
          </cell>
          <cell r="C4807">
            <v>0</v>
          </cell>
          <cell r="D4807">
            <v>0</v>
          </cell>
          <cell r="E4807">
            <v>0</v>
          </cell>
          <cell r="F4807">
            <v>0</v>
          </cell>
          <cell r="G4807">
            <v>0</v>
          </cell>
          <cell r="H4807">
            <v>0</v>
          </cell>
          <cell r="I4807">
            <v>0</v>
          </cell>
          <cell r="J4807">
            <v>0</v>
          </cell>
        </row>
        <row r="4808">
          <cell r="A4808">
            <v>1818200751</v>
          </cell>
          <cell r="B4808" t="str">
            <v>עבודות קבלניות</v>
          </cell>
          <cell r="C4808">
            <v>0</v>
          </cell>
          <cell r="D4808">
            <v>0</v>
          </cell>
          <cell r="E4808">
            <v>0</v>
          </cell>
          <cell r="F4808">
            <v>0</v>
          </cell>
          <cell r="G4808">
            <v>0</v>
          </cell>
          <cell r="H4808">
            <v>0</v>
          </cell>
          <cell r="I4808">
            <v>0</v>
          </cell>
          <cell r="J4808">
            <v>0</v>
          </cell>
        </row>
        <row r="4809">
          <cell r="A4809">
            <v>1818200763</v>
          </cell>
          <cell r="B4809" t="str">
            <v>עובדים חיצוניים</v>
          </cell>
          <cell r="C4809">
            <v>0</v>
          </cell>
          <cell r="D4809">
            <v>0</v>
          </cell>
          <cell r="E4809">
            <v>0</v>
          </cell>
          <cell r="F4809">
            <v>0</v>
          </cell>
          <cell r="G4809">
            <v>0</v>
          </cell>
          <cell r="H4809">
            <v>0</v>
          </cell>
          <cell r="I4809">
            <v>0</v>
          </cell>
          <cell r="J4809">
            <v>0</v>
          </cell>
        </row>
        <row r="4810">
          <cell r="A4810">
            <v>1818200781</v>
          </cell>
          <cell r="B4810" t="str">
            <v>הפעלת המרכז</v>
          </cell>
          <cell r="C4810">
            <v>0</v>
          </cell>
          <cell r="D4810">
            <v>0</v>
          </cell>
          <cell r="E4810">
            <v>0</v>
          </cell>
          <cell r="F4810">
            <v>0</v>
          </cell>
          <cell r="G4810">
            <v>0</v>
          </cell>
          <cell r="H4810">
            <v>0</v>
          </cell>
          <cell r="I4810">
            <v>0</v>
          </cell>
          <cell r="J4810">
            <v>0</v>
          </cell>
        </row>
        <row r="4811">
          <cell r="A4811">
            <v>1818200794</v>
          </cell>
          <cell r="B4811" t="str">
            <v>השתתפות בעזר 094</v>
          </cell>
          <cell r="C4811">
            <v>0</v>
          </cell>
          <cell r="D4811">
            <v>0</v>
          </cell>
          <cell r="E4811">
            <v>0</v>
          </cell>
          <cell r="F4811">
            <v>0</v>
          </cell>
          <cell r="G4811">
            <v>0</v>
          </cell>
          <cell r="H4811">
            <v>0</v>
          </cell>
          <cell r="I4811">
            <v>0</v>
          </cell>
          <cell r="J4811">
            <v>0</v>
          </cell>
        </row>
        <row r="4812">
          <cell r="A4812">
            <v>1818200930</v>
          </cell>
          <cell r="B4812" t="str">
            <v>לא פעיל</v>
          </cell>
          <cell r="C4812">
            <v>0</v>
          </cell>
          <cell r="D4812">
            <v>0</v>
          </cell>
          <cell r="E4812">
            <v>0</v>
          </cell>
          <cell r="F4812">
            <v>0</v>
          </cell>
          <cell r="G4812">
            <v>0</v>
          </cell>
          <cell r="H4812">
            <v>0</v>
          </cell>
          <cell r="I4812">
            <v>0</v>
          </cell>
          <cell r="J4812">
            <v>0</v>
          </cell>
        </row>
        <row r="4813">
          <cell r="A4813">
            <v>1818200932</v>
          </cell>
          <cell r="B4813" t="str">
            <v>פעולות ( מהכנסות )</v>
          </cell>
          <cell r="C4813">
            <v>0</v>
          </cell>
          <cell r="D4813">
            <v>0</v>
          </cell>
          <cell r="E4813">
            <v>0</v>
          </cell>
          <cell r="F4813">
            <v>0</v>
          </cell>
          <cell r="G4813">
            <v>0</v>
          </cell>
          <cell r="H4813">
            <v>0</v>
          </cell>
          <cell r="I4813">
            <v>0</v>
          </cell>
          <cell r="J4813">
            <v>0</v>
          </cell>
        </row>
        <row r="4814">
          <cell r="A4814">
            <v>1819999989</v>
          </cell>
          <cell r="B4814" t="str">
            <v>קיזוז תקורות חינוך</v>
          </cell>
          <cell r="C4814">
            <v>-9720090</v>
          </cell>
          <cell r="D4814">
            <v>-10901912.210000001</v>
          </cell>
          <cell r="E4814">
            <v>0</v>
          </cell>
          <cell r="F4814">
            <v>-10901912.210000001</v>
          </cell>
          <cell r="G4814">
            <v>1181822.21</v>
          </cell>
          <cell r="H4814">
            <v>112.15</v>
          </cell>
          <cell r="I4814">
            <v>-10800100</v>
          </cell>
          <cell r="J4814">
            <v>-10901912.210000001</v>
          </cell>
        </row>
        <row r="4815">
          <cell r="A4815">
            <v>1822200110</v>
          </cell>
          <cell r="B4815" t="str">
            <v>השכר הקובע-תקציבית</v>
          </cell>
          <cell r="C4815">
            <v>146600</v>
          </cell>
          <cell r="D4815">
            <v>142878.76999999999</v>
          </cell>
          <cell r="E4815">
            <v>0</v>
          </cell>
          <cell r="F4815">
            <v>142878.76999999999</v>
          </cell>
          <cell r="G4815">
            <v>3721.23</v>
          </cell>
          <cell r="H4815">
            <v>97.46</v>
          </cell>
          <cell r="I4815">
            <v>146600</v>
          </cell>
          <cell r="J4815">
            <v>142878.76999999999</v>
          </cell>
        </row>
        <row r="4816">
          <cell r="A4816">
            <v>1822200119</v>
          </cell>
          <cell r="B4816" t="str">
            <v>השכר הקובע-צוברת</v>
          </cell>
          <cell r="C4816">
            <v>11200</v>
          </cell>
          <cell r="D4816">
            <v>0</v>
          </cell>
          <cell r="E4816">
            <v>0</v>
          </cell>
          <cell r="F4816">
            <v>0</v>
          </cell>
          <cell r="G4816">
            <v>11200</v>
          </cell>
          <cell r="H4816">
            <v>0</v>
          </cell>
          <cell r="I4816">
            <v>11200</v>
          </cell>
          <cell r="J4816">
            <v>0</v>
          </cell>
        </row>
        <row r="4817">
          <cell r="A4817">
            <v>1822200122</v>
          </cell>
          <cell r="B4817" t="str">
            <v>ביגוד</v>
          </cell>
          <cell r="C4817">
            <v>4200</v>
          </cell>
          <cell r="D4817">
            <v>3281.83</v>
          </cell>
          <cell r="E4817">
            <v>0</v>
          </cell>
          <cell r="F4817">
            <v>3281.83</v>
          </cell>
          <cell r="G4817">
            <v>918.17</v>
          </cell>
          <cell r="H4817">
            <v>78.13</v>
          </cell>
          <cell r="I4817">
            <v>4200</v>
          </cell>
          <cell r="J4817">
            <v>3281.83</v>
          </cell>
        </row>
        <row r="4818">
          <cell r="A4818">
            <v>1822200126</v>
          </cell>
          <cell r="B4818" t="str">
            <v>דמי הבראה</v>
          </cell>
          <cell r="C4818">
            <v>7000</v>
          </cell>
          <cell r="D4818">
            <v>10843.35</v>
          </cell>
          <cell r="E4818">
            <v>0</v>
          </cell>
          <cell r="F4818">
            <v>10843.35</v>
          </cell>
          <cell r="G4818">
            <v>-3843.35</v>
          </cell>
          <cell r="H4818">
            <v>154.9</v>
          </cell>
          <cell r="I4818">
            <v>7000</v>
          </cell>
          <cell r="J4818">
            <v>10843.35</v>
          </cell>
        </row>
        <row r="4819">
          <cell r="A4819">
            <v>1822200130</v>
          </cell>
          <cell r="B4819" t="str">
            <v>שעות נוספות</v>
          </cell>
          <cell r="C4819">
            <v>17000</v>
          </cell>
          <cell r="D4819">
            <v>7963.02</v>
          </cell>
          <cell r="E4819">
            <v>0</v>
          </cell>
          <cell r="F4819">
            <v>7963.02</v>
          </cell>
          <cell r="G4819">
            <v>9036.98</v>
          </cell>
          <cell r="H4819">
            <v>46.84</v>
          </cell>
          <cell r="I4819">
            <v>17000</v>
          </cell>
          <cell r="J4819">
            <v>7963.02</v>
          </cell>
        </row>
        <row r="4820">
          <cell r="A4820">
            <v>1822200140</v>
          </cell>
          <cell r="B4820" t="str">
            <v>השתתפות באחזקת רכב</v>
          </cell>
          <cell r="C4820">
            <v>33700</v>
          </cell>
          <cell r="D4820">
            <v>24660.57</v>
          </cell>
          <cell r="E4820">
            <v>0</v>
          </cell>
          <cell r="F4820">
            <v>24660.57</v>
          </cell>
          <cell r="G4820">
            <v>9039.43</v>
          </cell>
          <cell r="H4820">
            <v>73.17</v>
          </cell>
          <cell r="I4820">
            <v>33700</v>
          </cell>
          <cell r="J4820">
            <v>24660.57</v>
          </cell>
        </row>
        <row r="4821">
          <cell r="A4821">
            <v>1822200210</v>
          </cell>
          <cell r="B4821" t="str">
            <v>השכר הקובע</v>
          </cell>
          <cell r="C4821">
            <v>0</v>
          </cell>
          <cell r="D4821">
            <v>0</v>
          </cell>
          <cell r="E4821">
            <v>0</v>
          </cell>
          <cell r="F4821">
            <v>0</v>
          </cell>
          <cell r="G4821">
            <v>0</v>
          </cell>
          <cell r="H4821">
            <v>0</v>
          </cell>
          <cell r="I4821">
            <v>0</v>
          </cell>
          <cell r="J4821">
            <v>0</v>
          </cell>
        </row>
        <row r="4822">
          <cell r="A4822">
            <v>1822200263</v>
          </cell>
          <cell r="B4822" t="str">
            <v>עובדי חברה כ"א</v>
          </cell>
          <cell r="C4822">
            <v>0</v>
          </cell>
          <cell r="D4822">
            <v>0</v>
          </cell>
          <cell r="E4822">
            <v>0</v>
          </cell>
          <cell r="F4822">
            <v>0</v>
          </cell>
          <cell r="G4822">
            <v>0</v>
          </cell>
          <cell r="H4822">
            <v>0</v>
          </cell>
          <cell r="I4822">
            <v>0</v>
          </cell>
          <cell r="J4822">
            <v>0</v>
          </cell>
        </row>
        <row r="4823">
          <cell r="A4823">
            <v>1822200423</v>
          </cell>
          <cell r="B4823" t="str">
            <v>תחזוקת מבנה</v>
          </cell>
          <cell r="C4823">
            <v>1000</v>
          </cell>
          <cell r="D4823">
            <v>1000</v>
          </cell>
          <cell r="E4823">
            <v>0</v>
          </cell>
          <cell r="F4823">
            <v>1000</v>
          </cell>
          <cell r="G4823">
            <v>0</v>
          </cell>
          <cell r="H4823">
            <v>100</v>
          </cell>
          <cell r="I4823">
            <v>1000</v>
          </cell>
          <cell r="J4823">
            <v>1000</v>
          </cell>
        </row>
        <row r="4824">
          <cell r="A4824">
            <v>1822200431</v>
          </cell>
          <cell r="B4824" t="str">
            <v>חשמל</v>
          </cell>
          <cell r="C4824">
            <v>7020</v>
          </cell>
          <cell r="D4824">
            <v>8303.64</v>
          </cell>
          <cell r="E4824">
            <v>0</v>
          </cell>
          <cell r="F4824">
            <v>8303.64</v>
          </cell>
          <cell r="G4824">
            <v>-1283.6400000000001</v>
          </cell>
          <cell r="H4824">
            <v>118.28</v>
          </cell>
          <cell r="I4824">
            <v>7800</v>
          </cell>
          <cell r="J4824">
            <v>8303.64</v>
          </cell>
        </row>
        <row r="4825">
          <cell r="A4825">
            <v>1822200441</v>
          </cell>
          <cell r="B4825" t="str">
            <v>ביטוח</v>
          </cell>
          <cell r="C4825">
            <v>0</v>
          </cell>
          <cell r="D4825">
            <v>0</v>
          </cell>
          <cell r="E4825">
            <v>0</v>
          </cell>
          <cell r="F4825">
            <v>0</v>
          </cell>
          <cell r="G4825">
            <v>0</v>
          </cell>
          <cell r="H4825">
            <v>0</v>
          </cell>
          <cell r="I4825">
            <v>0</v>
          </cell>
          <cell r="J4825">
            <v>0</v>
          </cell>
        </row>
        <row r="4826">
          <cell r="A4826">
            <v>1822200540</v>
          </cell>
          <cell r="B4826" t="str">
            <v>הוצאות טלפון</v>
          </cell>
          <cell r="C4826">
            <v>1800</v>
          </cell>
          <cell r="D4826">
            <v>0</v>
          </cell>
          <cell r="E4826">
            <v>0</v>
          </cell>
          <cell r="F4826">
            <v>0</v>
          </cell>
          <cell r="G4826">
            <v>1800</v>
          </cell>
          <cell r="H4826">
            <v>0</v>
          </cell>
          <cell r="I4826">
            <v>2000</v>
          </cell>
          <cell r="J4826">
            <v>0</v>
          </cell>
        </row>
        <row r="4827">
          <cell r="A4827">
            <v>1822200544</v>
          </cell>
          <cell r="B4827" t="str">
            <v>הוצאות דאר</v>
          </cell>
          <cell r="C4827">
            <v>0</v>
          </cell>
          <cell r="D4827">
            <v>0</v>
          </cell>
          <cell r="E4827">
            <v>0</v>
          </cell>
          <cell r="F4827">
            <v>0</v>
          </cell>
          <cell r="G4827">
            <v>0</v>
          </cell>
          <cell r="H4827">
            <v>0</v>
          </cell>
          <cell r="I4827">
            <v>0</v>
          </cell>
          <cell r="J4827">
            <v>0</v>
          </cell>
        </row>
        <row r="4828">
          <cell r="A4828">
            <v>1822200571</v>
          </cell>
          <cell r="B4828" t="str">
            <v>מיכון וענ"א</v>
          </cell>
          <cell r="C4828">
            <v>30600</v>
          </cell>
          <cell r="D4828">
            <v>34000</v>
          </cell>
          <cell r="E4828">
            <v>0</v>
          </cell>
          <cell r="F4828">
            <v>34000</v>
          </cell>
          <cell r="G4828">
            <v>-3400</v>
          </cell>
          <cell r="H4828">
            <v>111.11</v>
          </cell>
          <cell r="I4828">
            <v>34000</v>
          </cell>
          <cell r="J4828">
            <v>34000</v>
          </cell>
        </row>
        <row r="4829">
          <cell r="A4829">
            <v>1822200721</v>
          </cell>
          <cell r="B4829" t="str">
            <v>חמרים-תחזוקת מבנים</v>
          </cell>
          <cell r="C4829">
            <v>4860</v>
          </cell>
          <cell r="D4829">
            <v>0</v>
          </cell>
          <cell r="E4829">
            <v>0</v>
          </cell>
          <cell r="F4829">
            <v>0</v>
          </cell>
          <cell r="G4829">
            <v>4860</v>
          </cell>
          <cell r="H4829">
            <v>0</v>
          </cell>
          <cell r="I4829">
            <v>5400</v>
          </cell>
          <cell r="J4829">
            <v>0</v>
          </cell>
        </row>
        <row r="4830">
          <cell r="A4830">
            <v>1822200751</v>
          </cell>
          <cell r="B4830" t="str">
            <v>עבודות קבלניות</v>
          </cell>
          <cell r="C4830">
            <v>7290</v>
          </cell>
          <cell r="D4830">
            <v>0</v>
          </cell>
          <cell r="E4830">
            <v>0</v>
          </cell>
          <cell r="F4830">
            <v>0</v>
          </cell>
          <cell r="G4830">
            <v>7290</v>
          </cell>
          <cell r="H4830">
            <v>0</v>
          </cell>
          <cell r="I4830">
            <v>8100</v>
          </cell>
          <cell r="J4830">
            <v>0</v>
          </cell>
        </row>
        <row r="4831">
          <cell r="A4831">
            <v>1822200780</v>
          </cell>
          <cell r="B4831" t="str">
            <v>תרבות תורנית</v>
          </cell>
          <cell r="C4831">
            <v>1371800</v>
          </cell>
          <cell r="D4831">
            <v>1492265.77</v>
          </cell>
          <cell r="E4831">
            <v>150.9</v>
          </cell>
          <cell r="F4831">
            <v>1492416.67</v>
          </cell>
          <cell r="G4831">
            <v>-120616.67</v>
          </cell>
          <cell r="H4831">
            <v>108.79</v>
          </cell>
          <cell r="I4831">
            <v>1371800</v>
          </cell>
          <cell r="J4831">
            <v>1492265.77</v>
          </cell>
        </row>
        <row r="4832">
          <cell r="A4832">
            <v>1822200781</v>
          </cell>
          <cell r="B4832" t="str">
            <v>ארועים</v>
          </cell>
          <cell r="C4832">
            <v>0</v>
          </cell>
          <cell r="D4832">
            <v>0</v>
          </cell>
          <cell r="E4832">
            <v>0</v>
          </cell>
          <cell r="F4832">
            <v>0</v>
          </cell>
          <cell r="G4832">
            <v>0</v>
          </cell>
          <cell r="H4832">
            <v>0</v>
          </cell>
          <cell r="I4832">
            <v>0</v>
          </cell>
          <cell r="J4832">
            <v>0</v>
          </cell>
        </row>
        <row r="4833">
          <cell r="A4833">
            <v>1822200782</v>
          </cell>
          <cell r="B4833" t="str">
            <v>יריד אומנים</v>
          </cell>
          <cell r="C4833">
            <v>0</v>
          </cell>
          <cell r="D4833">
            <v>0</v>
          </cell>
          <cell r="E4833">
            <v>0</v>
          </cell>
          <cell r="F4833">
            <v>0</v>
          </cell>
          <cell r="G4833">
            <v>0</v>
          </cell>
          <cell r="H4833">
            <v>0</v>
          </cell>
          <cell r="I4833">
            <v>0</v>
          </cell>
          <cell r="J4833">
            <v>0</v>
          </cell>
        </row>
        <row r="4834">
          <cell r="A4834">
            <v>1822200783</v>
          </cell>
          <cell r="B4834" t="str">
            <v>חוג לתנ"ך</v>
          </cell>
          <cell r="C4834">
            <v>21420</v>
          </cell>
          <cell r="D4834">
            <v>0</v>
          </cell>
          <cell r="E4834">
            <v>0</v>
          </cell>
          <cell r="F4834">
            <v>0</v>
          </cell>
          <cell r="G4834">
            <v>21420</v>
          </cell>
          <cell r="H4834">
            <v>0</v>
          </cell>
          <cell r="I4834">
            <v>23800</v>
          </cell>
          <cell r="J4834">
            <v>0</v>
          </cell>
        </row>
        <row r="4835">
          <cell r="A4835">
            <v>1822200784</v>
          </cell>
          <cell r="B4835" t="str">
            <v>מורשת ישראל</v>
          </cell>
          <cell r="C4835">
            <v>0</v>
          </cell>
          <cell r="D4835">
            <v>0</v>
          </cell>
          <cell r="E4835">
            <v>0</v>
          </cell>
          <cell r="F4835">
            <v>0</v>
          </cell>
          <cell r="G4835">
            <v>0</v>
          </cell>
          <cell r="H4835">
            <v>0</v>
          </cell>
          <cell r="I4835">
            <v>0</v>
          </cell>
          <cell r="J4835">
            <v>0</v>
          </cell>
        </row>
        <row r="4836">
          <cell r="A4836">
            <v>1822200785</v>
          </cell>
          <cell r="B4836" t="str">
            <v>מכון בר-מצוה הכנסה</v>
          </cell>
          <cell r="C4836">
            <v>0</v>
          </cell>
          <cell r="D4836">
            <v>0</v>
          </cell>
          <cell r="E4836">
            <v>0</v>
          </cell>
          <cell r="F4836">
            <v>0</v>
          </cell>
          <cell r="G4836">
            <v>0</v>
          </cell>
          <cell r="H4836">
            <v>0</v>
          </cell>
          <cell r="I4836">
            <v>0</v>
          </cell>
          <cell r="J4836">
            <v>0</v>
          </cell>
        </row>
        <row r="4837">
          <cell r="A4837">
            <v>1822200786</v>
          </cell>
          <cell r="B4837" t="str">
            <v>ספר חולון</v>
          </cell>
          <cell r="C4837">
            <v>0</v>
          </cell>
          <cell r="D4837">
            <v>0</v>
          </cell>
          <cell r="E4837">
            <v>0</v>
          </cell>
          <cell r="F4837">
            <v>0</v>
          </cell>
          <cell r="G4837">
            <v>0</v>
          </cell>
          <cell r="H4837">
            <v>0</v>
          </cell>
          <cell r="I4837">
            <v>0</v>
          </cell>
          <cell r="J4837">
            <v>0</v>
          </cell>
        </row>
        <row r="4838">
          <cell r="A4838">
            <v>1822200787</v>
          </cell>
          <cell r="B4838" t="str">
            <v>פעולות תרבותיות</v>
          </cell>
          <cell r="C4838">
            <v>0</v>
          </cell>
          <cell r="D4838">
            <v>0</v>
          </cell>
          <cell r="E4838">
            <v>0</v>
          </cell>
          <cell r="F4838">
            <v>0</v>
          </cell>
          <cell r="G4838">
            <v>0</v>
          </cell>
          <cell r="H4838">
            <v>0</v>
          </cell>
          <cell r="I4838">
            <v>0</v>
          </cell>
          <cell r="J4838">
            <v>0</v>
          </cell>
        </row>
        <row r="4839">
          <cell r="A4839">
            <v>1822200794</v>
          </cell>
          <cell r="B4839" t="str">
            <v>השתתפות בעזר 094</v>
          </cell>
          <cell r="C4839">
            <v>11250</v>
          </cell>
          <cell r="D4839">
            <v>13897</v>
          </cell>
          <cell r="E4839">
            <v>0</v>
          </cell>
          <cell r="F4839">
            <v>13897</v>
          </cell>
          <cell r="G4839">
            <v>-2647</v>
          </cell>
          <cell r="H4839">
            <v>123.52</v>
          </cell>
          <cell r="I4839">
            <v>12500</v>
          </cell>
          <cell r="J4839">
            <v>13897</v>
          </cell>
        </row>
        <row r="4840">
          <cell r="A4840">
            <v>1822200875</v>
          </cell>
          <cell r="B4840" t="str">
            <v>הוצ' החב' לפיתוח</v>
          </cell>
          <cell r="C4840">
            <v>0</v>
          </cell>
          <cell r="D4840">
            <v>0</v>
          </cell>
          <cell r="E4840">
            <v>0</v>
          </cell>
          <cell r="F4840">
            <v>0</v>
          </cell>
          <cell r="G4840">
            <v>0</v>
          </cell>
          <cell r="H4840">
            <v>0</v>
          </cell>
          <cell r="I4840">
            <v>0</v>
          </cell>
          <cell r="J4840">
            <v>0</v>
          </cell>
        </row>
        <row r="4841">
          <cell r="A4841">
            <v>1822700110</v>
          </cell>
          <cell r="B4841" t="str">
            <v>השכר הקובע-תקציבית</v>
          </cell>
          <cell r="C4841">
            <v>0</v>
          </cell>
          <cell r="D4841">
            <v>0</v>
          </cell>
          <cell r="E4841">
            <v>0</v>
          </cell>
          <cell r="F4841">
            <v>0</v>
          </cell>
          <cell r="G4841">
            <v>0</v>
          </cell>
          <cell r="H4841">
            <v>0</v>
          </cell>
          <cell r="I4841">
            <v>0</v>
          </cell>
          <cell r="J4841">
            <v>0</v>
          </cell>
        </row>
        <row r="4842">
          <cell r="A4842">
            <v>1822700119</v>
          </cell>
          <cell r="B4842" t="str">
            <v>השכר הקובע-צוברת</v>
          </cell>
          <cell r="C4842">
            <v>485400</v>
          </cell>
          <cell r="D4842">
            <v>134497.35</v>
          </cell>
          <cell r="E4842">
            <v>0</v>
          </cell>
          <cell r="F4842">
            <v>134497.35</v>
          </cell>
          <cell r="G4842">
            <v>350902.65</v>
          </cell>
          <cell r="H4842">
            <v>27.7</v>
          </cell>
          <cell r="I4842">
            <v>485400</v>
          </cell>
          <cell r="J4842">
            <v>134497.35</v>
          </cell>
        </row>
        <row r="4843">
          <cell r="A4843">
            <v>1822700122</v>
          </cell>
          <cell r="B4843" t="str">
            <v>ביגוד</v>
          </cell>
          <cell r="C4843">
            <v>0</v>
          </cell>
          <cell r="D4843">
            <v>1301.3</v>
          </cell>
          <cell r="E4843">
            <v>0</v>
          </cell>
          <cell r="F4843">
            <v>1301.3</v>
          </cell>
          <cell r="G4843">
            <v>-1301.3</v>
          </cell>
          <cell r="H4843">
            <v>0</v>
          </cell>
          <cell r="I4843">
            <v>0</v>
          </cell>
          <cell r="J4843">
            <v>1301.3</v>
          </cell>
        </row>
        <row r="4844">
          <cell r="A4844">
            <v>1822700126</v>
          </cell>
          <cell r="B4844" t="str">
            <v>דמי הבראה</v>
          </cell>
          <cell r="C4844">
            <v>10200</v>
          </cell>
          <cell r="D4844">
            <v>3644.94</v>
          </cell>
          <cell r="E4844">
            <v>0</v>
          </cell>
          <cell r="F4844">
            <v>3644.94</v>
          </cell>
          <cell r="G4844">
            <v>6555.06</v>
          </cell>
          <cell r="H4844">
            <v>35.729999999999997</v>
          </cell>
          <cell r="I4844">
            <v>10200</v>
          </cell>
          <cell r="J4844">
            <v>3644.94</v>
          </cell>
        </row>
        <row r="4845">
          <cell r="A4845">
            <v>1822700130</v>
          </cell>
          <cell r="B4845" t="str">
            <v>שעות נוספות</v>
          </cell>
          <cell r="C4845">
            <v>13000</v>
          </cell>
          <cell r="D4845">
            <v>0</v>
          </cell>
          <cell r="E4845">
            <v>0</v>
          </cell>
          <cell r="F4845">
            <v>0</v>
          </cell>
          <cell r="G4845">
            <v>13000</v>
          </cell>
          <cell r="H4845">
            <v>0</v>
          </cell>
          <cell r="I4845">
            <v>13000</v>
          </cell>
          <cell r="J4845">
            <v>0</v>
          </cell>
        </row>
        <row r="4846">
          <cell r="A4846">
            <v>1822700140</v>
          </cell>
          <cell r="B4846" t="str">
            <v>השתתפות באחזקת רכב</v>
          </cell>
          <cell r="C4846">
            <v>37700</v>
          </cell>
          <cell r="D4846">
            <v>17763.099999999999</v>
          </cell>
          <cell r="E4846">
            <v>0</v>
          </cell>
          <cell r="F4846">
            <v>17763.099999999999</v>
          </cell>
          <cell r="G4846">
            <v>19936.900000000001</v>
          </cell>
          <cell r="H4846">
            <v>47.11</v>
          </cell>
          <cell r="I4846">
            <v>37700</v>
          </cell>
          <cell r="J4846">
            <v>17763.099999999999</v>
          </cell>
        </row>
        <row r="4847">
          <cell r="A4847">
            <v>1822700210</v>
          </cell>
          <cell r="B4847" t="str">
            <v>השכר הקובע</v>
          </cell>
          <cell r="C4847">
            <v>0</v>
          </cell>
          <cell r="D4847">
            <v>0</v>
          </cell>
          <cell r="E4847">
            <v>0</v>
          </cell>
          <cell r="F4847">
            <v>0</v>
          </cell>
          <cell r="G4847">
            <v>0</v>
          </cell>
          <cell r="H4847">
            <v>0</v>
          </cell>
          <cell r="I4847">
            <v>0</v>
          </cell>
          <cell r="J4847">
            <v>0</v>
          </cell>
        </row>
        <row r="4848">
          <cell r="A4848">
            <v>1822700263</v>
          </cell>
          <cell r="B4848" t="str">
            <v>עובדי חברת מוסדות</v>
          </cell>
          <cell r="C4848">
            <v>0</v>
          </cell>
          <cell r="D4848">
            <v>0</v>
          </cell>
          <cell r="E4848">
            <v>0</v>
          </cell>
          <cell r="F4848">
            <v>0</v>
          </cell>
          <cell r="G4848">
            <v>0</v>
          </cell>
          <cell r="H4848">
            <v>0</v>
          </cell>
          <cell r="I4848">
            <v>0</v>
          </cell>
          <cell r="J4848">
            <v>0</v>
          </cell>
        </row>
        <row r="4849">
          <cell r="A4849">
            <v>1822700433</v>
          </cell>
          <cell r="B4849" t="str">
            <v>חומרי נקיון</v>
          </cell>
          <cell r="C4849">
            <v>0</v>
          </cell>
          <cell r="D4849">
            <v>0</v>
          </cell>
          <cell r="E4849">
            <v>0</v>
          </cell>
          <cell r="F4849">
            <v>0</v>
          </cell>
          <cell r="G4849">
            <v>0</v>
          </cell>
          <cell r="H4849">
            <v>0</v>
          </cell>
          <cell r="I4849">
            <v>0</v>
          </cell>
          <cell r="J4849">
            <v>0</v>
          </cell>
        </row>
        <row r="4850">
          <cell r="A4850">
            <v>1822700441</v>
          </cell>
          <cell r="B4850" t="str">
            <v>ביטוח</v>
          </cell>
          <cell r="C4850">
            <v>0</v>
          </cell>
          <cell r="D4850">
            <v>0</v>
          </cell>
          <cell r="E4850">
            <v>0</v>
          </cell>
          <cell r="F4850">
            <v>0</v>
          </cell>
          <cell r="G4850">
            <v>0</v>
          </cell>
          <cell r="H4850">
            <v>0</v>
          </cell>
          <cell r="I4850">
            <v>0</v>
          </cell>
          <cell r="J4850">
            <v>0</v>
          </cell>
        </row>
        <row r="4851">
          <cell r="A4851">
            <v>1822700471</v>
          </cell>
          <cell r="B4851" t="str">
            <v>מכשירי כתיבה</v>
          </cell>
          <cell r="C4851">
            <v>0</v>
          </cell>
          <cell r="D4851">
            <v>0</v>
          </cell>
          <cell r="E4851">
            <v>0</v>
          </cell>
          <cell r="F4851">
            <v>0</v>
          </cell>
          <cell r="G4851">
            <v>0</v>
          </cell>
          <cell r="H4851">
            <v>0</v>
          </cell>
          <cell r="I4851">
            <v>0</v>
          </cell>
          <cell r="J4851">
            <v>0</v>
          </cell>
        </row>
        <row r="4852">
          <cell r="A4852">
            <v>1822700511</v>
          </cell>
          <cell r="B4852" t="str">
            <v>אירוח וכיבוד</v>
          </cell>
          <cell r="C4852">
            <v>0</v>
          </cell>
          <cell r="D4852">
            <v>0</v>
          </cell>
          <cell r="E4852">
            <v>0</v>
          </cell>
          <cell r="F4852">
            <v>0</v>
          </cell>
          <cell r="G4852">
            <v>0</v>
          </cell>
          <cell r="H4852">
            <v>0</v>
          </cell>
          <cell r="I4852">
            <v>0</v>
          </cell>
          <cell r="J4852">
            <v>0</v>
          </cell>
        </row>
        <row r="4853">
          <cell r="A4853">
            <v>1822700522</v>
          </cell>
          <cell r="B4853" t="str">
            <v>ספרים</v>
          </cell>
          <cell r="C4853">
            <v>0</v>
          </cell>
          <cell r="D4853">
            <v>0</v>
          </cell>
          <cell r="E4853">
            <v>0</v>
          </cell>
          <cell r="F4853">
            <v>0</v>
          </cell>
          <cell r="G4853">
            <v>0</v>
          </cell>
          <cell r="H4853">
            <v>0</v>
          </cell>
          <cell r="I4853">
            <v>0</v>
          </cell>
          <cell r="J4853">
            <v>0</v>
          </cell>
        </row>
        <row r="4854">
          <cell r="A4854">
            <v>1822700540</v>
          </cell>
          <cell r="B4854" t="str">
            <v>הוצאות טלפון</v>
          </cell>
          <cell r="C4854">
            <v>0</v>
          </cell>
          <cell r="D4854">
            <v>0</v>
          </cell>
          <cell r="E4854">
            <v>0</v>
          </cell>
          <cell r="F4854">
            <v>0</v>
          </cell>
          <cell r="G4854">
            <v>0</v>
          </cell>
          <cell r="H4854">
            <v>0</v>
          </cell>
          <cell r="I4854">
            <v>0</v>
          </cell>
          <cell r="J4854">
            <v>0</v>
          </cell>
        </row>
        <row r="4855">
          <cell r="A4855">
            <v>1822700544</v>
          </cell>
          <cell r="B4855" t="str">
            <v>הוצאות דאר</v>
          </cell>
          <cell r="C4855">
            <v>0</v>
          </cell>
          <cell r="D4855">
            <v>0</v>
          </cell>
          <cell r="E4855">
            <v>0</v>
          </cell>
          <cell r="F4855">
            <v>0</v>
          </cell>
          <cell r="G4855">
            <v>0</v>
          </cell>
          <cell r="H4855">
            <v>0</v>
          </cell>
          <cell r="I4855">
            <v>0</v>
          </cell>
          <cell r="J4855">
            <v>0</v>
          </cell>
        </row>
        <row r="4856">
          <cell r="A4856">
            <v>1822700550</v>
          </cell>
          <cell r="B4856" t="str">
            <v>פירסומים</v>
          </cell>
          <cell r="C4856">
            <v>0</v>
          </cell>
          <cell r="D4856">
            <v>0</v>
          </cell>
          <cell r="E4856">
            <v>0</v>
          </cell>
          <cell r="F4856">
            <v>0</v>
          </cell>
          <cell r="G4856">
            <v>0</v>
          </cell>
          <cell r="H4856">
            <v>0</v>
          </cell>
          <cell r="I4856">
            <v>0</v>
          </cell>
          <cell r="J4856">
            <v>0</v>
          </cell>
        </row>
        <row r="4857">
          <cell r="A4857">
            <v>1822700561</v>
          </cell>
          <cell r="B4857" t="str">
            <v>שיכפולים</v>
          </cell>
          <cell r="C4857">
            <v>0</v>
          </cell>
          <cell r="D4857">
            <v>0</v>
          </cell>
          <cell r="E4857">
            <v>0</v>
          </cell>
          <cell r="F4857">
            <v>0</v>
          </cell>
          <cell r="G4857">
            <v>0</v>
          </cell>
          <cell r="H4857">
            <v>0</v>
          </cell>
          <cell r="I4857">
            <v>0</v>
          </cell>
          <cell r="J4857">
            <v>0</v>
          </cell>
        </row>
        <row r="4858">
          <cell r="A4858">
            <v>1822700562</v>
          </cell>
          <cell r="B4858" t="str">
            <v>הדפסות</v>
          </cell>
          <cell r="C4858">
            <v>0</v>
          </cell>
          <cell r="D4858">
            <v>0</v>
          </cell>
          <cell r="E4858">
            <v>0</v>
          </cell>
          <cell r="F4858">
            <v>0</v>
          </cell>
          <cell r="G4858">
            <v>0</v>
          </cell>
          <cell r="H4858">
            <v>0</v>
          </cell>
          <cell r="I4858">
            <v>0</v>
          </cell>
          <cell r="J4858">
            <v>0</v>
          </cell>
        </row>
        <row r="4859">
          <cell r="A4859">
            <v>1822700571</v>
          </cell>
          <cell r="B4859" t="str">
            <v>מיכון וענ"א</v>
          </cell>
          <cell r="C4859">
            <v>32400</v>
          </cell>
          <cell r="D4859">
            <v>36000</v>
          </cell>
          <cell r="E4859">
            <v>0</v>
          </cell>
          <cell r="F4859">
            <v>36000</v>
          </cell>
          <cell r="G4859">
            <v>-3600</v>
          </cell>
          <cell r="H4859">
            <v>111.11</v>
          </cell>
          <cell r="I4859">
            <v>36000</v>
          </cell>
          <cell r="J4859">
            <v>36000</v>
          </cell>
        </row>
        <row r="4860">
          <cell r="A4860">
            <v>1822700583</v>
          </cell>
          <cell r="B4860" t="str">
            <v>מדריכים בחשבונית</v>
          </cell>
          <cell r="C4860">
            <v>0</v>
          </cell>
          <cell r="D4860">
            <v>0</v>
          </cell>
          <cell r="E4860">
            <v>0</v>
          </cell>
          <cell r="F4860">
            <v>0</v>
          </cell>
          <cell r="G4860">
            <v>0</v>
          </cell>
          <cell r="H4860">
            <v>0</v>
          </cell>
          <cell r="I4860">
            <v>0</v>
          </cell>
          <cell r="J4860">
            <v>0</v>
          </cell>
        </row>
        <row r="4861">
          <cell r="A4861">
            <v>1822700710</v>
          </cell>
          <cell r="B4861" t="str">
            <v>הובלות</v>
          </cell>
          <cell r="C4861">
            <v>0</v>
          </cell>
          <cell r="D4861">
            <v>0</v>
          </cell>
          <cell r="E4861">
            <v>0</v>
          </cell>
          <cell r="F4861">
            <v>0</v>
          </cell>
          <cell r="G4861">
            <v>0</v>
          </cell>
          <cell r="H4861">
            <v>0</v>
          </cell>
          <cell r="I4861">
            <v>0</v>
          </cell>
          <cell r="J4861">
            <v>0</v>
          </cell>
        </row>
        <row r="4862">
          <cell r="A4862">
            <v>1822700722</v>
          </cell>
          <cell r="B4862" t="str">
            <v>חמרים-תחזוקה עצמית</v>
          </cell>
          <cell r="C4862">
            <v>0</v>
          </cell>
          <cell r="D4862">
            <v>0</v>
          </cell>
          <cell r="E4862">
            <v>0</v>
          </cell>
          <cell r="F4862">
            <v>0</v>
          </cell>
          <cell r="G4862">
            <v>0</v>
          </cell>
          <cell r="H4862">
            <v>0</v>
          </cell>
          <cell r="I4862">
            <v>0</v>
          </cell>
          <cell r="J4862">
            <v>0</v>
          </cell>
        </row>
        <row r="4863">
          <cell r="A4863">
            <v>1822700723</v>
          </cell>
          <cell r="B4863" t="str">
            <v>חומרים לחוגים</v>
          </cell>
          <cell r="C4863">
            <v>0</v>
          </cell>
          <cell r="D4863">
            <v>0</v>
          </cell>
          <cell r="E4863">
            <v>0</v>
          </cell>
          <cell r="F4863">
            <v>0</v>
          </cell>
          <cell r="G4863">
            <v>0</v>
          </cell>
          <cell r="H4863">
            <v>0</v>
          </cell>
          <cell r="I4863">
            <v>0</v>
          </cell>
          <cell r="J4863">
            <v>0</v>
          </cell>
        </row>
        <row r="4864">
          <cell r="A4864">
            <v>1822700743</v>
          </cell>
          <cell r="B4864" t="str">
            <v>תחזוקת ציוד</v>
          </cell>
          <cell r="C4864">
            <v>0</v>
          </cell>
          <cell r="D4864">
            <v>0</v>
          </cell>
          <cell r="E4864">
            <v>0</v>
          </cell>
          <cell r="F4864">
            <v>0</v>
          </cell>
          <cell r="G4864">
            <v>0</v>
          </cell>
          <cell r="H4864">
            <v>0</v>
          </cell>
          <cell r="I4864">
            <v>0</v>
          </cell>
          <cell r="J4864">
            <v>0</v>
          </cell>
        </row>
        <row r="4865">
          <cell r="A4865">
            <v>1822700750</v>
          </cell>
          <cell r="B4865" t="str">
            <v>עבודות קבלניות</v>
          </cell>
          <cell r="C4865">
            <v>0</v>
          </cell>
          <cell r="D4865">
            <v>0</v>
          </cell>
          <cell r="E4865">
            <v>0</v>
          </cell>
          <cell r="F4865">
            <v>0</v>
          </cell>
          <cell r="G4865">
            <v>0</v>
          </cell>
          <cell r="H4865">
            <v>0</v>
          </cell>
          <cell r="I4865">
            <v>0</v>
          </cell>
          <cell r="J4865">
            <v>0</v>
          </cell>
        </row>
        <row r="4866">
          <cell r="A4866">
            <v>1822700752</v>
          </cell>
          <cell r="B4866" t="str">
            <v>נקיון בקבלנות</v>
          </cell>
          <cell r="C4866">
            <v>0</v>
          </cell>
          <cell r="D4866">
            <v>0</v>
          </cell>
          <cell r="E4866">
            <v>0</v>
          </cell>
          <cell r="F4866">
            <v>0</v>
          </cell>
          <cell r="G4866">
            <v>0</v>
          </cell>
          <cell r="H4866">
            <v>0</v>
          </cell>
          <cell r="I4866">
            <v>0</v>
          </cell>
          <cell r="J4866">
            <v>0</v>
          </cell>
        </row>
        <row r="4867">
          <cell r="A4867">
            <v>1822700765</v>
          </cell>
          <cell r="B4867" t="str">
            <v>שעות מחשב+שכירות</v>
          </cell>
          <cell r="C4867">
            <v>0</v>
          </cell>
          <cell r="D4867">
            <v>0</v>
          </cell>
          <cell r="E4867">
            <v>0</v>
          </cell>
          <cell r="F4867">
            <v>0</v>
          </cell>
          <cell r="G4867">
            <v>0</v>
          </cell>
          <cell r="H4867">
            <v>0</v>
          </cell>
          <cell r="I4867">
            <v>0</v>
          </cell>
          <cell r="J4867">
            <v>0</v>
          </cell>
        </row>
        <row r="4868">
          <cell r="A4868">
            <v>1822700780</v>
          </cell>
          <cell r="B4868" t="str">
            <v>פעולות (מהכנסות)</v>
          </cell>
          <cell r="C4868">
            <v>0</v>
          </cell>
          <cell r="D4868">
            <v>0</v>
          </cell>
          <cell r="E4868">
            <v>0</v>
          </cell>
          <cell r="F4868">
            <v>0</v>
          </cell>
          <cell r="G4868">
            <v>0</v>
          </cell>
          <cell r="H4868">
            <v>0</v>
          </cell>
          <cell r="I4868">
            <v>0</v>
          </cell>
          <cell r="J4868">
            <v>0</v>
          </cell>
        </row>
        <row r="4869">
          <cell r="A4869">
            <v>1822700781</v>
          </cell>
          <cell r="B4869" t="str">
            <v>פעולות שונות</v>
          </cell>
          <cell r="C4869">
            <v>0</v>
          </cell>
          <cell r="D4869">
            <v>0</v>
          </cell>
          <cell r="E4869">
            <v>0</v>
          </cell>
          <cell r="F4869">
            <v>0</v>
          </cell>
          <cell r="G4869">
            <v>0</v>
          </cell>
          <cell r="H4869">
            <v>0</v>
          </cell>
          <cell r="I4869">
            <v>0</v>
          </cell>
          <cell r="J4869">
            <v>0</v>
          </cell>
        </row>
        <row r="4870">
          <cell r="A4870">
            <v>1822700782</v>
          </cell>
          <cell r="B4870" t="str">
            <v>ארועים</v>
          </cell>
          <cell r="C4870">
            <v>0</v>
          </cell>
          <cell r="D4870">
            <v>0</v>
          </cell>
          <cell r="E4870">
            <v>0</v>
          </cell>
          <cell r="F4870">
            <v>0</v>
          </cell>
          <cell r="G4870">
            <v>0</v>
          </cell>
          <cell r="H4870">
            <v>0</v>
          </cell>
          <cell r="I4870">
            <v>0</v>
          </cell>
          <cell r="J4870">
            <v>0</v>
          </cell>
        </row>
        <row r="4871">
          <cell r="A4871">
            <v>1822700794</v>
          </cell>
          <cell r="B4871" t="str">
            <v>השתתפות בעזר 094</v>
          </cell>
          <cell r="C4871">
            <v>1350</v>
          </cell>
          <cell r="D4871">
            <v>1667</v>
          </cell>
          <cell r="E4871">
            <v>0</v>
          </cell>
          <cell r="F4871">
            <v>1667</v>
          </cell>
          <cell r="G4871">
            <v>-317</v>
          </cell>
          <cell r="H4871">
            <v>123.48</v>
          </cell>
          <cell r="I4871">
            <v>1500</v>
          </cell>
          <cell r="J4871">
            <v>1667</v>
          </cell>
        </row>
        <row r="4872">
          <cell r="A4872">
            <v>1822700931</v>
          </cell>
          <cell r="B4872" t="str">
            <v>ציוד חד פעמי</v>
          </cell>
          <cell r="C4872">
            <v>0</v>
          </cell>
          <cell r="D4872">
            <v>0</v>
          </cell>
          <cell r="E4872">
            <v>0</v>
          </cell>
          <cell r="F4872">
            <v>0</v>
          </cell>
          <cell r="G4872">
            <v>0</v>
          </cell>
          <cell r="H4872">
            <v>0</v>
          </cell>
          <cell r="I4872">
            <v>0</v>
          </cell>
          <cell r="J4872">
            <v>0</v>
          </cell>
        </row>
        <row r="4873">
          <cell r="A4873">
            <v>1823000110</v>
          </cell>
          <cell r="B4873" t="str">
            <v>השכר הקובע-תקציבית</v>
          </cell>
          <cell r="C4873">
            <v>1023000</v>
          </cell>
          <cell r="D4873">
            <v>889152.07</v>
          </cell>
          <cell r="E4873">
            <v>0</v>
          </cell>
          <cell r="F4873">
            <v>889152.07</v>
          </cell>
          <cell r="G4873">
            <v>133847.93</v>
          </cell>
          <cell r="H4873">
            <v>86.91</v>
          </cell>
          <cell r="I4873">
            <v>1023000</v>
          </cell>
          <cell r="J4873">
            <v>889152.07</v>
          </cell>
        </row>
        <row r="4874">
          <cell r="A4874">
            <v>1823000119</v>
          </cell>
          <cell r="B4874" t="str">
            <v>השכר הקובע-צוברת</v>
          </cell>
          <cell r="C4874">
            <v>0</v>
          </cell>
          <cell r="D4874">
            <v>0</v>
          </cell>
          <cell r="E4874">
            <v>0</v>
          </cell>
          <cell r="F4874">
            <v>0</v>
          </cell>
          <cell r="G4874">
            <v>0</v>
          </cell>
          <cell r="H4874">
            <v>0</v>
          </cell>
          <cell r="I4874">
            <v>0</v>
          </cell>
          <cell r="J4874">
            <v>0</v>
          </cell>
        </row>
        <row r="4875">
          <cell r="A4875">
            <v>1823000122</v>
          </cell>
          <cell r="B4875" t="str">
            <v>ביגוד</v>
          </cell>
          <cell r="C4875">
            <v>15000</v>
          </cell>
          <cell r="D4875">
            <v>3632.98</v>
          </cell>
          <cell r="E4875">
            <v>0</v>
          </cell>
          <cell r="F4875">
            <v>3632.98</v>
          </cell>
          <cell r="G4875">
            <v>11367.02</v>
          </cell>
          <cell r="H4875">
            <v>24.21</v>
          </cell>
          <cell r="I4875">
            <v>15000</v>
          </cell>
          <cell r="J4875">
            <v>3632.98</v>
          </cell>
        </row>
        <row r="4876">
          <cell r="A4876">
            <v>1823000126</v>
          </cell>
          <cell r="B4876" t="str">
            <v>דמי הבראה</v>
          </cell>
          <cell r="C4876">
            <v>39000</v>
          </cell>
          <cell r="D4876">
            <v>37118.379999999997</v>
          </cell>
          <cell r="E4876">
            <v>0</v>
          </cell>
          <cell r="F4876">
            <v>37118.379999999997</v>
          </cell>
          <cell r="G4876">
            <v>1881.62</v>
          </cell>
          <cell r="H4876">
            <v>95.17</v>
          </cell>
          <cell r="I4876">
            <v>39000</v>
          </cell>
          <cell r="J4876">
            <v>37118.379999999997</v>
          </cell>
        </row>
        <row r="4877">
          <cell r="A4877">
            <v>1823000130</v>
          </cell>
          <cell r="B4877" t="str">
            <v>שעות נוספות</v>
          </cell>
          <cell r="C4877">
            <v>100000</v>
          </cell>
          <cell r="D4877">
            <v>97370.3</v>
          </cell>
          <cell r="E4877">
            <v>0</v>
          </cell>
          <cell r="F4877">
            <v>97370.3</v>
          </cell>
          <cell r="G4877">
            <v>2629.7</v>
          </cell>
          <cell r="H4877">
            <v>97.37</v>
          </cell>
          <cell r="I4877">
            <v>100000</v>
          </cell>
          <cell r="J4877">
            <v>97370.3</v>
          </cell>
        </row>
        <row r="4878">
          <cell r="A4878">
            <v>1823000140</v>
          </cell>
          <cell r="B4878" t="str">
            <v>השתתפות באחזקת רכב</v>
          </cell>
          <cell r="C4878">
            <v>18900</v>
          </cell>
          <cell r="D4878">
            <v>17967.07</v>
          </cell>
          <cell r="E4878">
            <v>0</v>
          </cell>
          <cell r="F4878">
            <v>17967.07</v>
          </cell>
          <cell r="G4878">
            <v>932.93</v>
          </cell>
          <cell r="H4878">
            <v>95.06</v>
          </cell>
          <cell r="I4878">
            <v>18900</v>
          </cell>
          <cell r="J4878">
            <v>17967.07</v>
          </cell>
        </row>
        <row r="4879">
          <cell r="A4879">
            <v>1823000410</v>
          </cell>
          <cell r="B4879" t="str">
            <v>מדיטק-שכר דירה</v>
          </cell>
          <cell r="C4879">
            <v>0</v>
          </cell>
          <cell r="D4879">
            <v>0</v>
          </cell>
          <cell r="E4879">
            <v>0</v>
          </cell>
          <cell r="F4879">
            <v>0</v>
          </cell>
          <cell r="G4879">
            <v>0</v>
          </cell>
          <cell r="H4879">
            <v>0</v>
          </cell>
          <cell r="I4879">
            <v>0</v>
          </cell>
          <cell r="J4879">
            <v>0</v>
          </cell>
        </row>
        <row r="4880">
          <cell r="A4880">
            <v>1823000413</v>
          </cell>
          <cell r="B4880" t="str">
            <v>דמ"ש</v>
          </cell>
          <cell r="C4880">
            <v>0</v>
          </cell>
          <cell r="D4880">
            <v>0</v>
          </cell>
          <cell r="E4880">
            <v>0</v>
          </cell>
          <cell r="F4880">
            <v>0</v>
          </cell>
          <cell r="G4880">
            <v>0</v>
          </cell>
          <cell r="H4880">
            <v>0</v>
          </cell>
          <cell r="I4880">
            <v>0</v>
          </cell>
          <cell r="J4880">
            <v>0</v>
          </cell>
        </row>
        <row r="4881">
          <cell r="A4881">
            <v>1823000431</v>
          </cell>
          <cell r="B4881" t="str">
            <v>חשמל</v>
          </cell>
          <cell r="C4881">
            <v>0</v>
          </cell>
          <cell r="D4881">
            <v>0</v>
          </cell>
          <cell r="E4881">
            <v>0</v>
          </cell>
          <cell r="F4881">
            <v>0</v>
          </cell>
          <cell r="G4881">
            <v>0</v>
          </cell>
          <cell r="H4881">
            <v>0</v>
          </cell>
          <cell r="I4881">
            <v>0</v>
          </cell>
          <cell r="J4881">
            <v>0</v>
          </cell>
        </row>
        <row r="4882">
          <cell r="A4882">
            <v>1823000441</v>
          </cell>
          <cell r="B4882" t="str">
            <v>ביטוח</v>
          </cell>
          <cell r="C4882">
            <v>18540</v>
          </cell>
          <cell r="D4882">
            <v>20600</v>
          </cell>
          <cell r="E4882">
            <v>0</v>
          </cell>
          <cell r="F4882">
            <v>20600</v>
          </cell>
          <cell r="G4882">
            <v>-2060</v>
          </cell>
          <cell r="H4882">
            <v>111.11</v>
          </cell>
          <cell r="I4882">
            <v>20600</v>
          </cell>
          <cell r="J4882">
            <v>20600</v>
          </cell>
        </row>
        <row r="4883">
          <cell r="A4883">
            <v>1823000780</v>
          </cell>
          <cell r="B4883" t="str">
            <v>העונה הישראלית לעיצוב</v>
          </cell>
          <cell r="C4883">
            <v>85500</v>
          </cell>
          <cell r="D4883">
            <v>67478.899999999994</v>
          </cell>
          <cell r="E4883">
            <v>877.5</v>
          </cell>
          <cell r="F4883">
            <v>68356.399999999994</v>
          </cell>
          <cell r="G4883">
            <v>17143.599999999999</v>
          </cell>
          <cell r="H4883">
            <v>79.94</v>
          </cell>
          <cell r="I4883">
            <v>95000</v>
          </cell>
          <cell r="J4883">
            <v>67478.899999999994</v>
          </cell>
        </row>
        <row r="4884">
          <cell r="A4884">
            <v>1823000781</v>
          </cell>
          <cell r="B4884" t="str">
            <v>הפעלת רשת הספריות</v>
          </cell>
          <cell r="C4884">
            <v>0</v>
          </cell>
          <cell r="D4884">
            <v>0</v>
          </cell>
          <cell r="E4884">
            <v>0</v>
          </cell>
          <cell r="F4884">
            <v>0</v>
          </cell>
          <cell r="G4884">
            <v>0</v>
          </cell>
          <cell r="H4884">
            <v>0</v>
          </cell>
          <cell r="I4884">
            <v>0</v>
          </cell>
          <cell r="J4884">
            <v>0</v>
          </cell>
        </row>
        <row r="4885">
          <cell r="A4885">
            <v>1823000782</v>
          </cell>
          <cell r="B4885" t="str">
            <v>הפעלת המדיטק</v>
          </cell>
          <cell r="C4885">
            <v>0</v>
          </cell>
          <cell r="D4885">
            <v>0</v>
          </cell>
          <cell r="E4885">
            <v>0</v>
          </cell>
          <cell r="F4885">
            <v>0</v>
          </cell>
          <cell r="G4885">
            <v>0</v>
          </cell>
          <cell r="H4885">
            <v>0</v>
          </cell>
          <cell r="I4885">
            <v>0</v>
          </cell>
          <cell r="J4885">
            <v>0</v>
          </cell>
        </row>
        <row r="4886">
          <cell r="A4886">
            <v>1823000783</v>
          </cell>
          <cell r="B4886" t="str">
            <v>ועידת המדיטק לתרבות</v>
          </cell>
          <cell r="C4886">
            <v>0</v>
          </cell>
          <cell r="D4886">
            <v>0</v>
          </cell>
          <cell r="E4886">
            <v>0</v>
          </cell>
          <cell r="F4886">
            <v>0</v>
          </cell>
          <cell r="G4886">
            <v>0</v>
          </cell>
          <cell r="H4886">
            <v>0</v>
          </cell>
          <cell r="I4886">
            <v>0</v>
          </cell>
          <cell r="J4886">
            <v>0</v>
          </cell>
        </row>
        <row r="4887">
          <cell r="A4887">
            <v>1823000789</v>
          </cell>
          <cell r="B4887" t="str">
            <v>שבוע הספר</v>
          </cell>
          <cell r="C4887">
            <v>0</v>
          </cell>
          <cell r="D4887">
            <v>0</v>
          </cell>
          <cell r="E4887">
            <v>0</v>
          </cell>
          <cell r="F4887">
            <v>0</v>
          </cell>
          <cell r="G4887">
            <v>0</v>
          </cell>
          <cell r="H4887">
            <v>0</v>
          </cell>
          <cell r="I4887">
            <v>0</v>
          </cell>
          <cell r="J4887">
            <v>0</v>
          </cell>
        </row>
        <row r="4888">
          <cell r="A4888">
            <v>1823000794</v>
          </cell>
          <cell r="B4888" t="str">
            <v>השתתפות בעזר 094</v>
          </cell>
          <cell r="C4888">
            <v>0</v>
          </cell>
          <cell r="D4888">
            <v>0</v>
          </cell>
          <cell r="E4888">
            <v>0</v>
          </cell>
          <cell r="F4888">
            <v>0</v>
          </cell>
          <cell r="G4888">
            <v>0</v>
          </cell>
          <cell r="H4888">
            <v>0</v>
          </cell>
          <cell r="I4888">
            <v>0</v>
          </cell>
          <cell r="J4888">
            <v>0</v>
          </cell>
        </row>
        <row r="4889">
          <cell r="A4889">
            <v>1823000870</v>
          </cell>
          <cell r="B4889" t="str">
            <v>העונה הישראלית לעיצוב</v>
          </cell>
          <cell r="C4889">
            <v>0</v>
          </cell>
          <cell r="D4889">
            <v>0</v>
          </cell>
          <cell r="E4889">
            <v>0</v>
          </cell>
          <cell r="F4889">
            <v>0</v>
          </cell>
          <cell r="G4889">
            <v>0</v>
          </cell>
          <cell r="H4889">
            <v>0</v>
          </cell>
          <cell r="I4889">
            <v>0</v>
          </cell>
          <cell r="J4889">
            <v>0</v>
          </cell>
        </row>
        <row r="4890">
          <cell r="A4890">
            <v>1823000871</v>
          </cell>
          <cell r="B4890" t="str">
            <v>פסטיבל ישראל-מדיטק</v>
          </cell>
          <cell r="C4890">
            <v>0</v>
          </cell>
          <cell r="D4890">
            <v>0</v>
          </cell>
          <cell r="E4890">
            <v>0</v>
          </cell>
          <cell r="F4890">
            <v>0</v>
          </cell>
          <cell r="G4890">
            <v>0</v>
          </cell>
          <cell r="H4890">
            <v>0</v>
          </cell>
          <cell r="I4890">
            <v>0</v>
          </cell>
          <cell r="J4890">
            <v>0</v>
          </cell>
        </row>
        <row r="4891">
          <cell r="A4891">
            <v>1823000872</v>
          </cell>
          <cell r="B4891" t="str">
            <v>שבוע העיצוב</v>
          </cell>
          <cell r="C4891">
            <v>0</v>
          </cell>
          <cell r="D4891">
            <v>0</v>
          </cell>
          <cell r="E4891">
            <v>0</v>
          </cell>
          <cell r="F4891">
            <v>0</v>
          </cell>
          <cell r="G4891">
            <v>0</v>
          </cell>
          <cell r="H4891">
            <v>0</v>
          </cell>
          <cell r="I4891">
            <v>0</v>
          </cell>
          <cell r="J4891">
            <v>0</v>
          </cell>
        </row>
        <row r="4892">
          <cell r="A4892">
            <v>1823000873</v>
          </cell>
          <cell r="B4892" t="str">
            <v>כנס אופנה</v>
          </cell>
          <cell r="C4892">
            <v>0</v>
          </cell>
          <cell r="D4892">
            <v>0</v>
          </cell>
          <cell r="E4892">
            <v>0</v>
          </cell>
          <cell r="F4892">
            <v>0</v>
          </cell>
          <cell r="G4892">
            <v>0</v>
          </cell>
          <cell r="H4892">
            <v>0</v>
          </cell>
          <cell r="I4892">
            <v>0</v>
          </cell>
          <cell r="J4892">
            <v>0</v>
          </cell>
        </row>
        <row r="4893">
          <cell r="A4893">
            <v>1823000874</v>
          </cell>
          <cell r="B4893" t="str">
            <v>שכר דירה - מדיטק</v>
          </cell>
          <cell r="C4893">
            <v>0</v>
          </cell>
          <cell r="D4893">
            <v>0</v>
          </cell>
          <cell r="E4893">
            <v>0</v>
          </cell>
          <cell r="F4893">
            <v>0</v>
          </cell>
          <cell r="G4893">
            <v>0</v>
          </cell>
          <cell r="H4893">
            <v>0</v>
          </cell>
          <cell r="I4893">
            <v>0</v>
          </cell>
          <cell r="J4893">
            <v>0</v>
          </cell>
        </row>
        <row r="4894">
          <cell r="A4894">
            <v>1823000875</v>
          </cell>
          <cell r="B4894" t="str">
            <v>הפעלת רשת ספריות</v>
          </cell>
          <cell r="C4894">
            <v>7356700</v>
          </cell>
          <cell r="D4894">
            <v>7348699.4400000004</v>
          </cell>
          <cell r="E4894">
            <v>0</v>
          </cell>
          <cell r="F4894">
            <v>7348699.4400000004</v>
          </cell>
          <cell r="G4894">
            <v>8000.56</v>
          </cell>
          <cell r="H4894">
            <v>99.89</v>
          </cell>
          <cell r="I4894">
            <v>7356700</v>
          </cell>
          <cell r="J4894">
            <v>7348699.4400000004</v>
          </cell>
        </row>
        <row r="4895">
          <cell r="A4895">
            <v>1823000876</v>
          </cell>
          <cell r="B4895" t="str">
            <v>הפעלת מדיטק</v>
          </cell>
          <cell r="C4895">
            <v>7503400</v>
          </cell>
          <cell r="D4895">
            <v>7503400</v>
          </cell>
          <cell r="E4895">
            <v>0</v>
          </cell>
          <cell r="F4895">
            <v>7503400</v>
          </cell>
          <cell r="G4895">
            <v>0</v>
          </cell>
          <cell r="H4895">
            <v>100</v>
          </cell>
          <cell r="I4895">
            <v>7503400</v>
          </cell>
          <cell r="J4895">
            <v>7503400</v>
          </cell>
        </row>
        <row r="4896">
          <cell r="A4896">
            <v>1823000877</v>
          </cell>
          <cell r="B4896" t="str">
            <v>השתתפות בסינמטק</v>
          </cell>
          <cell r="C4896">
            <v>407300</v>
          </cell>
          <cell r="D4896">
            <v>407300</v>
          </cell>
          <cell r="E4896">
            <v>0</v>
          </cell>
          <cell r="F4896">
            <v>407300</v>
          </cell>
          <cell r="G4896">
            <v>0</v>
          </cell>
          <cell r="H4896">
            <v>100</v>
          </cell>
          <cell r="I4896">
            <v>407300</v>
          </cell>
          <cell r="J4896">
            <v>407300</v>
          </cell>
        </row>
        <row r="4897">
          <cell r="A4897">
            <v>1823000878</v>
          </cell>
          <cell r="B4897" t="str">
            <v>כנס עיצוב - מ' פיתוח אזורי</v>
          </cell>
          <cell r="C4897">
            <v>0</v>
          </cell>
          <cell r="D4897">
            <v>0</v>
          </cell>
          <cell r="E4897">
            <v>0</v>
          </cell>
          <cell r="F4897">
            <v>0</v>
          </cell>
          <cell r="G4897">
            <v>0</v>
          </cell>
          <cell r="H4897">
            <v>0</v>
          </cell>
          <cell r="I4897">
            <v>0</v>
          </cell>
          <cell r="J4897">
            <v>0</v>
          </cell>
        </row>
        <row r="4898">
          <cell r="A4898">
            <v>1823000879</v>
          </cell>
          <cell r="B4898" t="str">
            <v>ביטוח כנגד הכנסות</v>
          </cell>
          <cell r="C4898">
            <v>20600</v>
          </cell>
          <cell r="D4898">
            <v>20600</v>
          </cell>
          <cell r="E4898">
            <v>0</v>
          </cell>
          <cell r="F4898">
            <v>20600</v>
          </cell>
          <cell r="G4898">
            <v>0</v>
          </cell>
          <cell r="H4898">
            <v>100</v>
          </cell>
          <cell r="I4898">
            <v>20600</v>
          </cell>
          <cell r="J4898">
            <v>20600</v>
          </cell>
        </row>
        <row r="4899">
          <cell r="A4899">
            <v>1823000880</v>
          </cell>
          <cell r="B4899" t="str">
            <v>הפקת מחול</v>
          </cell>
          <cell r="C4899">
            <v>0</v>
          </cell>
          <cell r="D4899">
            <v>0</v>
          </cell>
          <cell r="E4899">
            <v>0</v>
          </cell>
          <cell r="F4899">
            <v>0</v>
          </cell>
          <cell r="G4899">
            <v>0</v>
          </cell>
          <cell r="H4899">
            <v>0</v>
          </cell>
          <cell r="I4899">
            <v>0</v>
          </cell>
          <cell r="J4899">
            <v>0</v>
          </cell>
        </row>
        <row r="4900">
          <cell r="A4900">
            <v>1823000881</v>
          </cell>
          <cell r="B4900" t="str">
            <v>נשים בעסקים</v>
          </cell>
          <cell r="C4900">
            <v>0</v>
          </cell>
          <cell r="D4900">
            <v>0</v>
          </cell>
          <cell r="E4900">
            <v>0</v>
          </cell>
          <cell r="F4900">
            <v>0</v>
          </cell>
          <cell r="G4900">
            <v>0</v>
          </cell>
          <cell r="H4900">
            <v>0</v>
          </cell>
          <cell r="I4900">
            <v>0</v>
          </cell>
          <cell r="J4900">
            <v>0</v>
          </cell>
        </row>
        <row r="4901">
          <cell r="A4901">
            <v>1823000888</v>
          </cell>
          <cell r="B4901" t="str">
            <v>טקס פרסי קולנוע וטלויזיה לילדי</v>
          </cell>
          <cell r="C4901">
            <v>150000</v>
          </cell>
          <cell r="D4901">
            <v>150000</v>
          </cell>
          <cell r="E4901">
            <v>0</v>
          </cell>
          <cell r="F4901">
            <v>150000</v>
          </cell>
          <cell r="G4901">
            <v>0</v>
          </cell>
          <cell r="H4901">
            <v>100</v>
          </cell>
          <cell r="I4901">
            <v>150000</v>
          </cell>
          <cell r="J4901">
            <v>150000</v>
          </cell>
        </row>
        <row r="4902">
          <cell r="A4902">
            <v>1823000931</v>
          </cell>
          <cell r="B4902" t="str">
            <v>מדיטק - השלמת שכר ספרניות</v>
          </cell>
          <cell r="C4902">
            <v>0</v>
          </cell>
          <cell r="D4902">
            <v>0</v>
          </cell>
          <cell r="E4902">
            <v>0</v>
          </cell>
          <cell r="F4902">
            <v>0</v>
          </cell>
          <cell r="G4902">
            <v>0</v>
          </cell>
          <cell r="H4902">
            <v>0</v>
          </cell>
          <cell r="I4902">
            <v>0</v>
          </cell>
          <cell r="J4902">
            <v>0</v>
          </cell>
        </row>
        <row r="4903">
          <cell r="A4903">
            <v>1823000934</v>
          </cell>
          <cell r="B4903" t="str">
            <v>העברה חד - פעמית</v>
          </cell>
          <cell r="C4903">
            <v>0</v>
          </cell>
          <cell r="D4903">
            <v>0</v>
          </cell>
          <cell r="E4903">
            <v>0</v>
          </cell>
          <cell r="F4903">
            <v>0</v>
          </cell>
          <cell r="G4903">
            <v>0</v>
          </cell>
          <cell r="H4903">
            <v>0</v>
          </cell>
          <cell r="I4903">
            <v>0</v>
          </cell>
          <cell r="J4903">
            <v>0</v>
          </cell>
        </row>
        <row r="4904">
          <cell r="A4904">
            <v>1823000950</v>
          </cell>
          <cell r="B4904" t="str">
            <v>הלוואה למדיטק</v>
          </cell>
          <cell r="C4904">
            <v>0</v>
          </cell>
          <cell r="D4904">
            <v>0</v>
          </cell>
          <cell r="E4904">
            <v>0</v>
          </cell>
          <cell r="F4904">
            <v>0</v>
          </cell>
          <cell r="G4904">
            <v>0</v>
          </cell>
          <cell r="H4904">
            <v>0</v>
          </cell>
          <cell r="I4904">
            <v>0</v>
          </cell>
          <cell r="J4904">
            <v>0</v>
          </cell>
        </row>
        <row r="4905">
          <cell r="A4905">
            <v>1823000960</v>
          </cell>
          <cell r="B4905" t="str">
            <v>הוצאות ח"פ-מדיטק</v>
          </cell>
          <cell r="C4905">
            <v>0</v>
          </cell>
          <cell r="D4905">
            <v>0</v>
          </cell>
          <cell r="E4905">
            <v>0</v>
          </cell>
          <cell r="F4905">
            <v>0</v>
          </cell>
          <cell r="G4905">
            <v>0</v>
          </cell>
          <cell r="H4905">
            <v>0</v>
          </cell>
          <cell r="I4905">
            <v>0</v>
          </cell>
          <cell r="J4905">
            <v>0</v>
          </cell>
        </row>
        <row r="4906">
          <cell r="A4906">
            <v>1825500441</v>
          </cell>
          <cell r="B4906" t="str">
            <v>ביטוח</v>
          </cell>
          <cell r="C4906">
            <v>0</v>
          </cell>
          <cell r="D4906">
            <v>0</v>
          </cell>
          <cell r="E4906">
            <v>0</v>
          </cell>
          <cell r="F4906">
            <v>0</v>
          </cell>
          <cell r="G4906">
            <v>0</v>
          </cell>
          <cell r="H4906">
            <v>0</v>
          </cell>
          <cell r="I4906">
            <v>0</v>
          </cell>
          <cell r="J4906">
            <v>0</v>
          </cell>
        </row>
        <row r="4907">
          <cell r="A4907">
            <v>1825500782</v>
          </cell>
          <cell r="B4907" t="str">
            <v>פע' דרך רשת קהילה</v>
          </cell>
          <cell r="C4907">
            <v>210100</v>
          </cell>
          <cell r="D4907">
            <v>210100</v>
          </cell>
          <cell r="E4907">
            <v>0</v>
          </cell>
          <cell r="F4907">
            <v>210100</v>
          </cell>
          <cell r="G4907">
            <v>0</v>
          </cell>
          <cell r="H4907">
            <v>100</v>
          </cell>
          <cell r="I4907">
            <v>210100</v>
          </cell>
          <cell r="J4907">
            <v>210100</v>
          </cell>
        </row>
        <row r="4908">
          <cell r="A4908">
            <v>1825500783</v>
          </cell>
          <cell r="B4908" t="str">
            <v>שכר מנהלת להקות</v>
          </cell>
          <cell r="C4908">
            <v>90300</v>
          </cell>
          <cell r="D4908">
            <v>90300</v>
          </cell>
          <cell r="E4908">
            <v>0</v>
          </cell>
          <cell r="F4908">
            <v>90300</v>
          </cell>
          <cell r="G4908">
            <v>0</v>
          </cell>
          <cell r="H4908">
            <v>100</v>
          </cell>
          <cell r="I4908">
            <v>90300</v>
          </cell>
          <cell r="J4908">
            <v>90300</v>
          </cell>
        </row>
        <row r="4909">
          <cell r="A4909">
            <v>1825500784</v>
          </cell>
          <cell r="B4909" t="str">
            <v>בי"ס למחול</v>
          </cell>
          <cell r="C4909">
            <v>0</v>
          </cell>
          <cell r="D4909">
            <v>0</v>
          </cell>
          <cell r="E4909">
            <v>0</v>
          </cell>
          <cell r="F4909">
            <v>0</v>
          </cell>
          <cell r="G4909">
            <v>0</v>
          </cell>
          <cell r="H4909">
            <v>0</v>
          </cell>
          <cell r="I4909">
            <v>0</v>
          </cell>
          <cell r="J4909">
            <v>0</v>
          </cell>
        </row>
        <row r="4910">
          <cell r="A4910">
            <v>1825500785</v>
          </cell>
          <cell r="B4910" t="str">
            <v>להקת "טררם"</v>
          </cell>
          <cell r="C4910">
            <v>0</v>
          </cell>
          <cell r="D4910">
            <v>0</v>
          </cell>
          <cell r="E4910">
            <v>0</v>
          </cell>
          <cell r="F4910">
            <v>0</v>
          </cell>
          <cell r="G4910">
            <v>0</v>
          </cell>
          <cell r="H4910">
            <v>0</v>
          </cell>
          <cell r="I4910">
            <v>0</v>
          </cell>
          <cell r="J4910">
            <v>0</v>
          </cell>
        </row>
        <row r="4911">
          <cell r="A4911">
            <v>1825500786</v>
          </cell>
          <cell r="B4911" t="str">
            <v>פעולות להקות</v>
          </cell>
          <cell r="C4911">
            <v>86600</v>
          </cell>
          <cell r="D4911">
            <v>86600</v>
          </cell>
          <cell r="E4911">
            <v>0</v>
          </cell>
          <cell r="F4911">
            <v>86600</v>
          </cell>
          <cell r="G4911">
            <v>0</v>
          </cell>
          <cell r="H4911">
            <v>100</v>
          </cell>
          <cell r="I4911">
            <v>86600</v>
          </cell>
          <cell r="J4911">
            <v>86600</v>
          </cell>
        </row>
        <row r="4912">
          <cell r="A4912">
            <v>1825500787</v>
          </cell>
          <cell r="B4912" t="str">
            <v>להקת פרסקו</v>
          </cell>
          <cell r="C4912">
            <v>0</v>
          </cell>
          <cell r="D4912">
            <v>0</v>
          </cell>
          <cell r="E4912">
            <v>0</v>
          </cell>
          <cell r="F4912">
            <v>0</v>
          </cell>
          <cell r="G4912">
            <v>0</v>
          </cell>
          <cell r="H4912">
            <v>0</v>
          </cell>
          <cell r="I4912">
            <v>0</v>
          </cell>
          <cell r="J4912">
            <v>0</v>
          </cell>
        </row>
        <row r="4913">
          <cell r="A4913">
            <v>1825500788</v>
          </cell>
          <cell r="B4913" t="str">
            <v>פעולות ותחזוקה</v>
          </cell>
          <cell r="C4913">
            <v>0</v>
          </cell>
          <cell r="D4913">
            <v>0</v>
          </cell>
          <cell r="E4913">
            <v>0</v>
          </cell>
          <cell r="F4913">
            <v>0</v>
          </cell>
          <cell r="G4913">
            <v>0</v>
          </cell>
          <cell r="H4913">
            <v>0</v>
          </cell>
          <cell r="I4913">
            <v>0</v>
          </cell>
          <cell r="J4913">
            <v>0</v>
          </cell>
        </row>
        <row r="4914">
          <cell r="A4914">
            <v>1826100410</v>
          </cell>
          <cell r="B4914" t="str">
            <v>דמי שכירות</v>
          </cell>
          <cell r="C4914">
            <v>0</v>
          </cell>
          <cell r="D4914">
            <v>0</v>
          </cell>
          <cell r="E4914">
            <v>0</v>
          </cell>
          <cell r="F4914">
            <v>0</v>
          </cell>
          <cell r="G4914">
            <v>0</v>
          </cell>
          <cell r="H4914">
            <v>0</v>
          </cell>
          <cell r="I4914">
            <v>0</v>
          </cell>
          <cell r="J4914">
            <v>0</v>
          </cell>
        </row>
        <row r="4915">
          <cell r="A4915">
            <v>1826100413</v>
          </cell>
          <cell r="B4915" t="str">
            <v>דמ"ש</v>
          </cell>
          <cell r="C4915">
            <v>0</v>
          </cell>
          <cell r="D4915">
            <v>0</v>
          </cell>
          <cell r="E4915">
            <v>0</v>
          </cell>
          <cell r="F4915">
            <v>0</v>
          </cell>
          <cell r="G4915">
            <v>0</v>
          </cell>
          <cell r="H4915">
            <v>0</v>
          </cell>
          <cell r="I4915">
            <v>0</v>
          </cell>
          <cell r="J4915">
            <v>0</v>
          </cell>
        </row>
        <row r="4916">
          <cell r="A4916">
            <v>1826100431</v>
          </cell>
          <cell r="B4916" t="str">
            <v>חשמל</v>
          </cell>
          <cell r="C4916">
            <v>1800</v>
          </cell>
          <cell r="D4916">
            <v>276.47000000000003</v>
          </cell>
          <cell r="E4916">
            <v>0</v>
          </cell>
          <cell r="F4916">
            <v>276.47000000000003</v>
          </cell>
          <cell r="G4916">
            <v>1523.53</v>
          </cell>
          <cell r="H4916">
            <v>15.35</v>
          </cell>
          <cell r="I4916">
            <v>2000</v>
          </cell>
          <cell r="J4916">
            <v>276.47000000000003</v>
          </cell>
        </row>
        <row r="4917">
          <cell r="A4917">
            <v>1826100441</v>
          </cell>
          <cell r="B4917" t="str">
            <v>ביטוח</v>
          </cell>
          <cell r="C4917">
            <v>26460</v>
          </cell>
          <cell r="D4917">
            <v>29400</v>
          </cell>
          <cell r="E4917">
            <v>0</v>
          </cell>
          <cell r="F4917">
            <v>29400</v>
          </cell>
          <cell r="G4917">
            <v>-2940</v>
          </cell>
          <cell r="H4917">
            <v>111.11</v>
          </cell>
          <cell r="I4917">
            <v>29400</v>
          </cell>
          <cell r="J4917">
            <v>29400</v>
          </cell>
        </row>
        <row r="4918">
          <cell r="A4918">
            <v>1826100870</v>
          </cell>
          <cell r="B4918" t="str">
            <v>השתתפויות</v>
          </cell>
          <cell r="C4918">
            <v>4588700</v>
          </cell>
          <cell r="D4918">
            <v>4588670.7</v>
          </cell>
          <cell r="E4918">
            <v>0</v>
          </cell>
          <cell r="F4918">
            <v>4588670.7</v>
          </cell>
          <cell r="G4918">
            <v>29.3</v>
          </cell>
          <cell r="H4918">
            <v>99.99</v>
          </cell>
          <cell r="I4918">
            <v>4588700</v>
          </cell>
          <cell r="J4918">
            <v>4588670.7</v>
          </cell>
        </row>
        <row r="4919">
          <cell r="A4919">
            <v>1826100871</v>
          </cell>
          <cell r="B4919" t="str">
            <v>הש'-פעולות מיוחדות</v>
          </cell>
          <cell r="C4919">
            <v>1356100</v>
          </cell>
          <cell r="D4919">
            <v>1356100</v>
          </cell>
          <cell r="E4919">
            <v>0</v>
          </cell>
          <cell r="F4919">
            <v>1356100</v>
          </cell>
          <cell r="G4919">
            <v>0</v>
          </cell>
          <cell r="H4919">
            <v>100</v>
          </cell>
          <cell r="I4919">
            <v>1356100</v>
          </cell>
          <cell r="J4919">
            <v>1356100</v>
          </cell>
        </row>
        <row r="4920">
          <cell r="A4920">
            <v>1826100872</v>
          </cell>
          <cell r="B4920" t="str">
            <v>ספר - ברטונוב</v>
          </cell>
          <cell r="C4920">
            <v>0</v>
          </cell>
          <cell r="D4920">
            <v>0</v>
          </cell>
          <cell r="E4920">
            <v>0</v>
          </cell>
          <cell r="F4920">
            <v>0</v>
          </cell>
          <cell r="G4920">
            <v>0</v>
          </cell>
          <cell r="H4920">
            <v>0</v>
          </cell>
          <cell r="I4920">
            <v>0</v>
          </cell>
          <cell r="J4920">
            <v>0</v>
          </cell>
        </row>
        <row r="4921">
          <cell r="A4921">
            <v>1826100873</v>
          </cell>
          <cell r="B4921" t="str">
            <v>השת'-שכר מנהל אדמ'</v>
          </cell>
          <cell r="C4921">
            <v>0</v>
          </cell>
          <cell r="D4921">
            <v>0</v>
          </cell>
          <cell r="E4921">
            <v>0</v>
          </cell>
          <cell r="F4921">
            <v>0</v>
          </cell>
          <cell r="G4921">
            <v>0</v>
          </cell>
          <cell r="H4921">
            <v>0</v>
          </cell>
          <cell r="I4921">
            <v>0</v>
          </cell>
          <cell r="J4921">
            <v>0</v>
          </cell>
        </row>
        <row r="4922">
          <cell r="A4922">
            <v>1826100874</v>
          </cell>
          <cell r="B4922" t="str">
            <v>דמי שכירות-תיאטרון</v>
          </cell>
          <cell r="C4922">
            <v>0</v>
          </cell>
          <cell r="D4922">
            <v>0</v>
          </cell>
          <cell r="E4922">
            <v>0</v>
          </cell>
          <cell r="F4922">
            <v>0</v>
          </cell>
          <cell r="G4922">
            <v>0</v>
          </cell>
          <cell r="H4922">
            <v>0</v>
          </cell>
          <cell r="I4922">
            <v>0</v>
          </cell>
          <cell r="J4922">
            <v>0</v>
          </cell>
        </row>
        <row r="4923">
          <cell r="A4923">
            <v>1826100875</v>
          </cell>
          <cell r="B4923" t="str">
            <v>פסטיבל צלילי ילדות</v>
          </cell>
          <cell r="C4923">
            <v>674500</v>
          </cell>
          <cell r="D4923">
            <v>674500</v>
          </cell>
          <cell r="E4923">
            <v>0</v>
          </cell>
          <cell r="F4923">
            <v>674500</v>
          </cell>
          <cell r="G4923">
            <v>0</v>
          </cell>
          <cell r="H4923">
            <v>100</v>
          </cell>
          <cell r="I4923">
            <v>674500</v>
          </cell>
          <cell r="J4923">
            <v>674500</v>
          </cell>
        </row>
        <row r="4924">
          <cell r="A4924">
            <v>1826100876</v>
          </cell>
          <cell r="B4924" t="str">
            <v>מרכז לתינוקות</v>
          </cell>
          <cell r="C4924">
            <v>722000</v>
          </cell>
          <cell r="D4924">
            <v>722000</v>
          </cell>
          <cell r="E4924">
            <v>0</v>
          </cell>
          <cell r="F4924">
            <v>722000</v>
          </cell>
          <cell r="G4924">
            <v>0</v>
          </cell>
          <cell r="H4924">
            <v>100</v>
          </cell>
          <cell r="I4924">
            <v>722000</v>
          </cell>
          <cell r="J4924">
            <v>722000</v>
          </cell>
        </row>
        <row r="4925">
          <cell r="A4925">
            <v>1826100877</v>
          </cell>
          <cell r="B4925" t="str">
            <v>מסלול לתיאטרון קהילתי</v>
          </cell>
          <cell r="C4925">
            <v>0</v>
          </cell>
          <cell r="D4925">
            <v>0</v>
          </cell>
          <cell r="E4925">
            <v>0</v>
          </cell>
          <cell r="F4925">
            <v>0</v>
          </cell>
          <cell r="G4925">
            <v>0</v>
          </cell>
          <cell r="H4925">
            <v>0</v>
          </cell>
          <cell r="I4925">
            <v>0</v>
          </cell>
          <cell r="J4925">
            <v>0</v>
          </cell>
        </row>
        <row r="4926">
          <cell r="A4926">
            <v>1826100879</v>
          </cell>
          <cell r="B4926" t="str">
            <v>ביטוח-כנגד הכנסות</v>
          </cell>
          <cell r="C4926">
            <v>29400</v>
          </cell>
          <cell r="D4926">
            <v>29400</v>
          </cell>
          <cell r="E4926">
            <v>0</v>
          </cell>
          <cell r="F4926">
            <v>29400</v>
          </cell>
          <cell r="G4926">
            <v>0</v>
          </cell>
          <cell r="H4926">
            <v>100</v>
          </cell>
          <cell r="I4926">
            <v>29400</v>
          </cell>
          <cell r="J4926">
            <v>29400</v>
          </cell>
        </row>
        <row r="4927">
          <cell r="A4927">
            <v>1826100931</v>
          </cell>
          <cell r="B4927" t="str">
            <v>הוצאות חד - פעמיות</v>
          </cell>
          <cell r="C4927">
            <v>0</v>
          </cell>
          <cell r="D4927">
            <v>0</v>
          </cell>
          <cell r="E4927">
            <v>0</v>
          </cell>
          <cell r="F4927">
            <v>0</v>
          </cell>
          <cell r="G4927">
            <v>0</v>
          </cell>
          <cell r="H4927">
            <v>0</v>
          </cell>
          <cell r="I4927">
            <v>0</v>
          </cell>
          <cell r="J4927">
            <v>0</v>
          </cell>
        </row>
        <row r="4928">
          <cell r="A4928">
            <v>1826100932</v>
          </cell>
          <cell r="B4928" t="str">
            <v>ח"פ-גמ"ח מנהל</v>
          </cell>
          <cell r="C4928">
            <v>0</v>
          </cell>
          <cell r="D4928">
            <v>0</v>
          </cell>
          <cell r="E4928">
            <v>0</v>
          </cell>
          <cell r="F4928">
            <v>0</v>
          </cell>
          <cell r="G4928">
            <v>0</v>
          </cell>
          <cell r="H4928">
            <v>0</v>
          </cell>
          <cell r="I4928">
            <v>0</v>
          </cell>
          <cell r="J4928">
            <v>0</v>
          </cell>
        </row>
        <row r="4929">
          <cell r="A4929">
            <v>1826100933</v>
          </cell>
          <cell r="B4929" t="str">
            <v>ח"פ-הסכם מס הכנסה</v>
          </cell>
          <cell r="C4929">
            <v>0</v>
          </cell>
          <cell r="D4929">
            <v>0</v>
          </cell>
          <cell r="E4929">
            <v>0</v>
          </cell>
          <cell r="F4929">
            <v>0</v>
          </cell>
          <cell r="G4929">
            <v>0</v>
          </cell>
          <cell r="H4929">
            <v>0</v>
          </cell>
          <cell r="I4929">
            <v>0</v>
          </cell>
          <cell r="J4929">
            <v>0</v>
          </cell>
        </row>
        <row r="4930">
          <cell r="A4930">
            <v>1826100935</v>
          </cell>
          <cell r="B4930" t="str">
            <v>ארועי שנת ה-60</v>
          </cell>
          <cell r="C4930">
            <v>0</v>
          </cell>
          <cell r="D4930">
            <v>0</v>
          </cell>
          <cell r="E4930">
            <v>0</v>
          </cell>
          <cell r="F4930">
            <v>0</v>
          </cell>
          <cell r="G4930">
            <v>0</v>
          </cell>
          <cell r="H4930">
            <v>0</v>
          </cell>
          <cell r="I4930">
            <v>0</v>
          </cell>
          <cell r="J4930">
            <v>0</v>
          </cell>
        </row>
        <row r="4931">
          <cell r="A4931">
            <v>1826100950</v>
          </cell>
          <cell r="B4931" t="str">
            <v>הלוואה לתאטרון חולון</v>
          </cell>
          <cell r="C4931">
            <v>0</v>
          </cell>
          <cell r="D4931">
            <v>0</v>
          </cell>
          <cell r="E4931">
            <v>0</v>
          </cell>
          <cell r="F4931">
            <v>0</v>
          </cell>
          <cell r="G4931">
            <v>0</v>
          </cell>
          <cell r="H4931">
            <v>0</v>
          </cell>
          <cell r="I4931">
            <v>0</v>
          </cell>
          <cell r="J4931">
            <v>0</v>
          </cell>
        </row>
        <row r="4932">
          <cell r="A4932">
            <v>1826110000</v>
          </cell>
          <cell r="B4932" t="str">
            <v>הסטודיו למשחק</v>
          </cell>
          <cell r="C4932">
            <v>0</v>
          </cell>
          <cell r="D4932">
            <v>0</v>
          </cell>
          <cell r="E4932">
            <v>0</v>
          </cell>
          <cell r="F4932">
            <v>0</v>
          </cell>
          <cell r="G4932">
            <v>0</v>
          </cell>
          <cell r="H4932">
            <v>0</v>
          </cell>
          <cell r="I4932">
            <v>0</v>
          </cell>
          <cell r="J4932">
            <v>0</v>
          </cell>
        </row>
        <row r="4933">
          <cell r="A4933">
            <v>1826110872</v>
          </cell>
          <cell r="B4933" t="str">
            <v>השת'בסטודיו למשחק</v>
          </cell>
          <cell r="C4933">
            <v>0</v>
          </cell>
          <cell r="D4933">
            <v>0</v>
          </cell>
          <cell r="E4933">
            <v>0</v>
          </cell>
          <cell r="F4933">
            <v>0</v>
          </cell>
          <cell r="G4933">
            <v>0</v>
          </cell>
          <cell r="H4933">
            <v>0</v>
          </cell>
          <cell r="I4933">
            <v>0</v>
          </cell>
          <cell r="J4933">
            <v>0</v>
          </cell>
        </row>
        <row r="4934">
          <cell r="A4934">
            <v>1826110931</v>
          </cell>
          <cell r="B4934" t="str">
            <v>השתתפות ח"פ בהפקה</v>
          </cell>
          <cell r="C4934">
            <v>0</v>
          </cell>
          <cell r="D4934">
            <v>0</v>
          </cell>
          <cell r="E4934">
            <v>0</v>
          </cell>
          <cell r="F4934">
            <v>0</v>
          </cell>
          <cell r="G4934">
            <v>0</v>
          </cell>
          <cell r="H4934">
            <v>0</v>
          </cell>
          <cell r="I4934">
            <v>0</v>
          </cell>
          <cell r="J4934">
            <v>0</v>
          </cell>
        </row>
        <row r="4935">
          <cell r="A4935">
            <v>1826120000</v>
          </cell>
          <cell r="B4935" t="str">
            <v>מוזיאון הקריקטורות</v>
          </cell>
          <cell r="C4935">
            <v>0</v>
          </cell>
          <cell r="D4935">
            <v>0</v>
          </cell>
          <cell r="E4935">
            <v>0</v>
          </cell>
          <cell r="F4935">
            <v>0</v>
          </cell>
          <cell r="G4935">
            <v>0</v>
          </cell>
          <cell r="H4935">
            <v>0</v>
          </cell>
          <cell r="I4935">
            <v>0</v>
          </cell>
          <cell r="J4935">
            <v>0</v>
          </cell>
        </row>
        <row r="4936">
          <cell r="A4936">
            <v>1826120250</v>
          </cell>
          <cell r="B4936" t="str">
            <v>שכר מושאלים</v>
          </cell>
          <cell r="C4936">
            <v>0</v>
          </cell>
          <cell r="D4936">
            <v>0</v>
          </cell>
          <cell r="E4936">
            <v>0</v>
          </cell>
          <cell r="F4936">
            <v>0</v>
          </cell>
          <cell r="G4936">
            <v>0</v>
          </cell>
          <cell r="H4936">
            <v>0</v>
          </cell>
          <cell r="I4936">
            <v>0</v>
          </cell>
          <cell r="J4936">
            <v>0</v>
          </cell>
        </row>
        <row r="4937">
          <cell r="A4937">
            <v>1826120413</v>
          </cell>
          <cell r="B4937" t="str">
            <v>דמ"ש</v>
          </cell>
          <cell r="C4937">
            <v>0</v>
          </cell>
          <cell r="D4937">
            <v>0</v>
          </cell>
          <cell r="E4937">
            <v>0</v>
          </cell>
          <cell r="F4937">
            <v>0</v>
          </cell>
          <cell r="G4937">
            <v>0</v>
          </cell>
          <cell r="H4937">
            <v>0</v>
          </cell>
          <cell r="I4937">
            <v>0</v>
          </cell>
          <cell r="J4937">
            <v>0</v>
          </cell>
        </row>
        <row r="4938">
          <cell r="A4938">
            <v>1826120872</v>
          </cell>
          <cell r="B4938" t="str">
            <v>השתתפות בהפעלה</v>
          </cell>
          <cell r="C4938">
            <v>733100</v>
          </cell>
          <cell r="D4938">
            <v>733100</v>
          </cell>
          <cell r="E4938">
            <v>0</v>
          </cell>
          <cell r="F4938">
            <v>733100</v>
          </cell>
          <cell r="G4938">
            <v>0</v>
          </cell>
          <cell r="H4938">
            <v>100</v>
          </cell>
          <cell r="I4938">
            <v>733100</v>
          </cell>
          <cell r="J4938">
            <v>733100</v>
          </cell>
        </row>
        <row r="4939">
          <cell r="A4939">
            <v>1826120873</v>
          </cell>
          <cell r="B4939" t="str">
            <v>חוב משנה קודמת</v>
          </cell>
          <cell r="C4939">
            <v>0</v>
          </cell>
          <cell r="D4939">
            <v>0</v>
          </cell>
          <cell r="E4939">
            <v>0</v>
          </cell>
          <cell r="F4939">
            <v>0</v>
          </cell>
          <cell r="G4939">
            <v>0</v>
          </cell>
          <cell r="H4939">
            <v>0</v>
          </cell>
          <cell r="I4939">
            <v>0</v>
          </cell>
          <cell r="J4939">
            <v>0</v>
          </cell>
        </row>
        <row r="4940">
          <cell r="A4940">
            <v>1826200119</v>
          </cell>
          <cell r="B4940" t="str">
            <v>השכר הקובע-צוברת</v>
          </cell>
          <cell r="C4940">
            <v>114600</v>
          </cell>
          <cell r="D4940">
            <v>119597.91</v>
          </cell>
          <cell r="E4940">
            <v>0</v>
          </cell>
          <cell r="F4940">
            <v>119597.91</v>
          </cell>
          <cell r="G4940">
            <v>-4997.91</v>
          </cell>
          <cell r="H4940">
            <v>104.36</v>
          </cell>
          <cell r="I4940">
            <v>114600</v>
          </cell>
          <cell r="J4940">
            <v>119597.91</v>
          </cell>
        </row>
        <row r="4941">
          <cell r="A4941">
            <v>1826200122</v>
          </cell>
          <cell r="B4941" t="str">
            <v>ביגוד</v>
          </cell>
          <cell r="C4941">
            <v>1500</v>
          </cell>
          <cell r="D4941">
            <v>230.9</v>
          </cell>
          <cell r="E4941">
            <v>0</v>
          </cell>
          <cell r="F4941">
            <v>230.9</v>
          </cell>
          <cell r="G4941">
            <v>1269.0999999999999</v>
          </cell>
          <cell r="H4941">
            <v>15.39</v>
          </cell>
          <cell r="I4941">
            <v>1500</v>
          </cell>
          <cell r="J4941">
            <v>230.9</v>
          </cell>
        </row>
        <row r="4942">
          <cell r="A4942">
            <v>1826200126</v>
          </cell>
          <cell r="B4942" t="str">
            <v>דמי הבראה</v>
          </cell>
          <cell r="C4942">
            <v>28000</v>
          </cell>
          <cell r="D4942">
            <v>417.11</v>
          </cell>
          <cell r="E4942">
            <v>0</v>
          </cell>
          <cell r="F4942">
            <v>417.11</v>
          </cell>
          <cell r="G4942">
            <v>27582.89</v>
          </cell>
          <cell r="H4942">
            <v>1.48</v>
          </cell>
          <cell r="I4942">
            <v>28000</v>
          </cell>
          <cell r="J4942">
            <v>417.11</v>
          </cell>
        </row>
        <row r="4943">
          <cell r="A4943">
            <v>1826200130</v>
          </cell>
          <cell r="B4943" t="str">
            <v>שעות נוספות</v>
          </cell>
          <cell r="C4943">
            <v>0</v>
          </cell>
          <cell r="D4943">
            <v>0</v>
          </cell>
          <cell r="E4943">
            <v>0</v>
          </cell>
          <cell r="F4943">
            <v>0</v>
          </cell>
          <cell r="G4943">
            <v>0</v>
          </cell>
          <cell r="H4943">
            <v>0</v>
          </cell>
          <cell r="I4943">
            <v>0</v>
          </cell>
          <cell r="J4943">
            <v>0</v>
          </cell>
        </row>
        <row r="4944">
          <cell r="A4944">
            <v>1826200140</v>
          </cell>
          <cell r="B4944" t="str">
            <v>השתתפות באחזקת רכב</v>
          </cell>
          <cell r="C4944">
            <v>10800</v>
          </cell>
          <cell r="D4944">
            <v>6435.09</v>
          </cell>
          <cell r="E4944">
            <v>0</v>
          </cell>
          <cell r="F4944">
            <v>6435.09</v>
          </cell>
          <cell r="G4944">
            <v>4364.91</v>
          </cell>
          <cell r="H4944">
            <v>59.58</v>
          </cell>
          <cell r="I4944">
            <v>10800</v>
          </cell>
          <cell r="J4944">
            <v>6435.09</v>
          </cell>
        </row>
        <row r="4945">
          <cell r="A4945">
            <v>1826200413</v>
          </cell>
          <cell r="B4945" t="str">
            <v>.</v>
          </cell>
          <cell r="C4945">
            <v>0</v>
          </cell>
          <cell r="D4945">
            <v>0</v>
          </cell>
          <cell r="E4945">
            <v>0</v>
          </cell>
          <cell r="F4945">
            <v>0</v>
          </cell>
          <cell r="G4945">
            <v>0</v>
          </cell>
          <cell r="H4945">
            <v>0</v>
          </cell>
          <cell r="I4945">
            <v>0</v>
          </cell>
          <cell r="J4945">
            <v>0</v>
          </cell>
        </row>
        <row r="4946">
          <cell r="A4946">
            <v>1826200420</v>
          </cell>
          <cell r="B4946" t="str">
            <v>כיבוי אש</v>
          </cell>
          <cell r="C4946">
            <v>0</v>
          </cell>
          <cell r="D4946">
            <v>0</v>
          </cell>
          <cell r="E4946">
            <v>0</v>
          </cell>
          <cell r="F4946">
            <v>0</v>
          </cell>
          <cell r="G4946">
            <v>0</v>
          </cell>
          <cell r="H4946">
            <v>0</v>
          </cell>
          <cell r="I4946">
            <v>0</v>
          </cell>
          <cell r="J4946">
            <v>0</v>
          </cell>
        </row>
        <row r="4947">
          <cell r="A4947">
            <v>1826200423</v>
          </cell>
          <cell r="B4947" t="str">
            <v>תחזוקת מבנה</v>
          </cell>
          <cell r="C4947">
            <v>95000</v>
          </cell>
          <cell r="D4947">
            <v>95000</v>
          </cell>
          <cell r="E4947">
            <v>0</v>
          </cell>
          <cell r="F4947">
            <v>95000</v>
          </cell>
          <cell r="G4947">
            <v>0</v>
          </cell>
          <cell r="H4947">
            <v>100</v>
          </cell>
          <cell r="I4947">
            <v>95000</v>
          </cell>
          <cell r="J4947">
            <v>95000</v>
          </cell>
        </row>
        <row r="4948">
          <cell r="A4948">
            <v>1826200433</v>
          </cell>
          <cell r="B4948" t="str">
            <v>חומרי נקיון</v>
          </cell>
          <cell r="C4948">
            <v>0</v>
          </cell>
          <cell r="D4948">
            <v>0</v>
          </cell>
          <cell r="E4948">
            <v>0</v>
          </cell>
          <cell r="F4948">
            <v>0</v>
          </cell>
          <cell r="G4948">
            <v>0</v>
          </cell>
          <cell r="H4948">
            <v>0</v>
          </cell>
          <cell r="I4948">
            <v>0</v>
          </cell>
          <cell r="J4948">
            <v>0</v>
          </cell>
        </row>
        <row r="4949">
          <cell r="A4949">
            <v>1826200437</v>
          </cell>
          <cell r="B4949" t="str">
            <v>אחזקת אזעקה</v>
          </cell>
          <cell r="C4949">
            <v>3060</v>
          </cell>
          <cell r="D4949">
            <v>3664.44</v>
          </cell>
          <cell r="E4949">
            <v>0</v>
          </cell>
          <cell r="F4949">
            <v>3664.44</v>
          </cell>
          <cell r="G4949">
            <v>-604.44000000000005</v>
          </cell>
          <cell r="H4949">
            <v>119.75</v>
          </cell>
          <cell r="I4949">
            <v>3400</v>
          </cell>
          <cell r="J4949">
            <v>3664.44</v>
          </cell>
        </row>
        <row r="4950">
          <cell r="A4950">
            <v>1826200441</v>
          </cell>
          <cell r="B4950" t="str">
            <v>ביטוח</v>
          </cell>
          <cell r="C4950">
            <v>4230</v>
          </cell>
          <cell r="D4950">
            <v>4700</v>
          </cell>
          <cell r="E4950">
            <v>0</v>
          </cell>
          <cell r="F4950">
            <v>4700</v>
          </cell>
          <cell r="G4950">
            <v>-470</v>
          </cell>
          <cell r="H4950">
            <v>111.11</v>
          </cell>
          <cell r="I4950">
            <v>4700</v>
          </cell>
          <cell r="J4950">
            <v>4700</v>
          </cell>
        </row>
        <row r="4951">
          <cell r="A4951">
            <v>1826200450</v>
          </cell>
          <cell r="B4951" t="str">
            <v>אחזקת תמי 4</v>
          </cell>
          <cell r="C4951">
            <v>990</v>
          </cell>
          <cell r="D4951">
            <v>364.4</v>
          </cell>
          <cell r="E4951">
            <v>0</v>
          </cell>
          <cell r="F4951">
            <v>364.4</v>
          </cell>
          <cell r="G4951">
            <v>625.6</v>
          </cell>
          <cell r="H4951">
            <v>36.799999999999997</v>
          </cell>
          <cell r="I4951">
            <v>1100</v>
          </cell>
          <cell r="J4951">
            <v>364.4</v>
          </cell>
        </row>
        <row r="4952">
          <cell r="A4952">
            <v>1826200550</v>
          </cell>
          <cell r="B4952" t="str">
            <v>פירסומים</v>
          </cell>
          <cell r="C4952">
            <v>180500</v>
          </cell>
          <cell r="D4952">
            <v>171129</v>
          </cell>
          <cell r="E4952">
            <v>8799.7999999999993</v>
          </cell>
          <cell r="F4952">
            <v>179928.8</v>
          </cell>
          <cell r="G4952">
            <v>571.20000000000005</v>
          </cell>
          <cell r="H4952">
            <v>99.68</v>
          </cell>
          <cell r="I4952">
            <v>180500</v>
          </cell>
          <cell r="J4952">
            <v>171129</v>
          </cell>
        </row>
        <row r="4953">
          <cell r="A4953">
            <v>1826200710</v>
          </cell>
          <cell r="B4953" t="str">
            <v>הובלות והסעות</v>
          </cell>
          <cell r="C4953">
            <v>32490</v>
          </cell>
          <cell r="D4953">
            <v>27428</v>
          </cell>
          <cell r="E4953">
            <v>4966.74</v>
          </cell>
          <cell r="F4953">
            <v>32394.74</v>
          </cell>
          <cell r="G4953">
            <v>95.26</v>
          </cell>
          <cell r="H4953">
            <v>99.7</v>
          </cell>
          <cell r="I4953">
            <v>36100</v>
          </cell>
          <cell r="J4953">
            <v>27428</v>
          </cell>
        </row>
        <row r="4954">
          <cell r="A4954">
            <v>1826200751</v>
          </cell>
          <cell r="B4954" t="str">
            <v>אחזקת גלריית החווה</v>
          </cell>
          <cell r="C4954">
            <v>8100</v>
          </cell>
          <cell r="D4954">
            <v>483</v>
          </cell>
          <cell r="E4954">
            <v>0</v>
          </cell>
          <cell r="F4954">
            <v>483</v>
          </cell>
          <cell r="G4954">
            <v>7617</v>
          </cell>
          <cell r="H4954">
            <v>5.96</v>
          </cell>
          <cell r="I4954">
            <v>9000</v>
          </cell>
          <cell r="J4954">
            <v>483</v>
          </cell>
        </row>
        <row r="4955">
          <cell r="A4955">
            <v>1826200752</v>
          </cell>
          <cell r="B4955" t="str">
            <v>נקיון בקבלנות</v>
          </cell>
          <cell r="C4955">
            <v>15000</v>
          </cell>
          <cell r="D4955">
            <v>5301.57</v>
          </cell>
          <cell r="E4955">
            <v>0</v>
          </cell>
          <cell r="F4955">
            <v>5301.57</v>
          </cell>
          <cell r="G4955">
            <v>9698.43</v>
          </cell>
          <cell r="H4955">
            <v>35.340000000000003</v>
          </cell>
          <cell r="I4955">
            <v>15000</v>
          </cell>
          <cell r="J4955">
            <v>5301.57</v>
          </cell>
        </row>
        <row r="4956">
          <cell r="A4956">
            <v>1826200756</v>
          </cell>
          <cell r="B4956" t="str">
            <v>שמירה בקבלנות</v>
          </cell>
          <cell r="C4956">
            <v>124200</v>
          </cell>
          <cell r="D4956">
            <v>175630.02</v>
          </cell>
          <cell r="E4956">
            <v>0</v>
          </cell>
          <cell r="F4956">
            <v>175630.02</v>
          </cell>
          <cell r="G4956">
            <v>-51430.02</v>
          </cell>
          <cell r="H4956">
            <v>141.4</v>
          </cell>
          <cell r="I4956">
            <v>138000</v>
          </cell>
          <cell r="J4956">
            <v>175630.02</v>
          </cell>
        </row>
        <row r="4957">
          <cell r="A4957">
            <v>1826200780</v>
          </cell>
          <cell r="B4957" t="str">
            <v>אירוע פתיחת עונה</v>
          </cell>
          <cell r="C4957">
            <v>135400</v>
          </cell>
          <cell r="D4957">
            <v>126262.57</v>
          </cell>
          <cell r="E4957">
            <v>8476.65</v>
          </cell>
          <cell r="F4957">
            <v>134739.22</v>
          </cell>
          <cell r="G4957">
            <v>660.78</v>
          </cell>
          <cell r="H4957">
            <v>99.51</v>
          </cell>
          <cell r="I4957">
            <v>135400</v>
          </cell>
          <cell r="J4957">
            <v>126262.57</v>
          </cell>
        </row>
        <row r="4958">
          <cell r="A4958">
            <v>1826200781</v>
          </cell>
          <cell r="B4958" t="str">
            <v>טכס יקיר חולון</v>
          </cell>
          <cell r="C4958">
            <v>60840</v>
          </cell>
          <cell r="D4958">
            <v>0</v>
          </cell>
          <cell r="E4958">
            <v>0</v>
          </cell>
          <cell r="F4958">
            <v>0</v>
          </cell>
          <cell r="G4958">
            <v>60840</v>
          </cell>
          <cell r="H4958">
            <v>0</v>
          </cell>
          <cell r="I4958">
            <v>67600</v>
          </cell>
          <cell r="J4958">
            <v>0</v>
          </cell>
        </row>
        <row r="4959">
          <cell r="A4959">
            <v>1826200782</v>
          </cell>
          <cell r="B4959" t="str">
            <v>הפקת סרטים תיעודיים</v>
          </cell>
          <cell r="C4959">
            <v>0</v>
          </cell>
          <cell r="D4959">
            <v>0</v>
          </cell>
          <cell r="E4959">
            <v>0</v>
          </cell>
          <cell r="F4959">
            <v>0</v>
          </cell>
          <cell r="G4959">
            <v>0</v>
          </cell>
          <cell r="H4959">
            <v>0</v>
          </cell>
          <cell r="I4959">
            <v>0</v>
          </cell>
          <cell r="J4959">
            <v>0</v>
          </cell>
        </row>
        <row r="4960">
          <cell r="A4960">
            <v>1826200783</v>
          </cell>
          <cell r="B4960" t="str">
            <v>תערוכה מרכזית</v>
          </cell>
          <cell r="C4960">
            <v>0</v>
          </cell>
          <cell r="D4960">
            <v>0</v>
          </cell>
          <cell r="E4960">
            <v>0</v>
          </cell>
          <cell r="F4960">
            <v>0</v>
          </cell>
          <cell r="G4960">
            <v>0</v>
          </cell>
          <cell r="H4960">
            <v>0</v>
          </cell>
          <cell r="I4960">
            <v>0</v>
          </cell>
          <cell r="J4960">
            <v>0</v>
          </cell>
        </row>
        <row r="4961">
          <cell r="A4961">
            <v>1826200784</v>
          </cell>
          <cell r="B4961" t="str">
            <v>ספר הקומיקס</v>
          </cell>
          <cell r="C4961">
            <v>37350</v>
          </cell>
          <cell r="D4961">
            <v>41500</v>
          </cell>
          <cell r="E4961">
            <v>0</v>
          </cell>
          <cell r="F4961">
            <v>41500</v>
          </cell>
          <cell r="G4961">
            <v>-4150</v>
          </cell>
          <cell r="H4961">
            <v>111.11</v>
          </cell>
          <cell r="I4961">
            <v>41500</v>
          </cell>
          <cell r="J4961">
            <v>41500</v>
          </cell>
        </row>
        <row r="4962">
          <cell r="A4962">
            <v>1826200785</v>
          </cell>
          <cell r="B4962" t="str">
            <v>פסטיבל קולנוע</v>
          </cell>
          <cell r="C4962">
            <v>0</v>
          </cell>
          <cell r="D4962">
            <v>0</v>
          </cell>
          <cell r="E4962">
            <v>0</v>
          </cell>
          <cell r="F4962">
            <v>0</v>
          </cell>
          <cell r="G4962">
            <v>0</v>
          </cell>
          <cell r="H4962">
            <v>0</v>
          </cell>
          <cell r="I4962">
            <v>0</v>
          </cell>
          <cell r="J4962">
            <v>0</v>
          </cell>
        </row>
        <row r="4963">
          <cell r="A4963">
            <v>1826200786</v>
          </cell>
          <cell r="B4963" t="str">
            <v>פעולות גלריית המשכן</v>
          </cell>
          <cell r="C4963">
            <v>48700</v>
          </cell>
          <cell r="D4963">
            <v>48032.69</v>
          </cell>
          <cell r="E4963">
            <v>1217.1300000000001</v>
          </cell>
          <cell r="F4963">
            <v>49249.82</v>
          </cell>
          <cell r="G4963">
            <v>-549.82000000000005</v>
          </cell>
          <cell r="H4963">
            <v>101.12</v>
          </cell>
          <cell r="I4963">
            <v>48700</v>
          </cell>
          <cell r="J4963">
            <v>48032.69</v>
          </cell>
        </row>
        <row r="4964">
          <cell r="A4964">
            <v>1826200787</v>
          </cell>
          <cell r="B4964" t="str">
            <v>תערוכה מרכזית</v>
          </cell>
          <cell r="C4964">
            <v>8100</v>
          </cell>
          <cell r="D4964">
            <v>0</v>
          </cell>
          <cell r="E4964">
            <v>2550</v>
          </cell>
          <cell r="F4964">
            <v>2550</v>
          </cell>
          <cell r="G4964">
            <v>5550</v>
          </cell>
          <cell r="H4964">
            <v>31.48</v>
          </cell>
          <cell r="I4964">
            <v>9000</v>
          </cell>
          <cell r="J4964">
            <v>0</v>
          </cell>
        </row>
        <row r="4965">
          <cell r="A4965">
            <v>1826200791</v>
          </cell>
          <cell r="B4965" t="str">
            <v>תערוכת חוצות גן המוזיאון</v>
          </cell>
          <cell r="C4965">
            <v>49590</v>
          </cell>
          <cell r="D4965">
            <v>42486.5</v>
          </cell>
          <cell r="E4965">
            <v>5850</v>
          </cell>
          <cell r="F4965">
            <v>48336.5</v>
          </cell>
          <cell r="G4965">
            <v>1253.5</v>
          </cell>
          <cell r="H4965">
            <v>97.47</v>
          </cell>
          <cell r="I4965">
            <v>55100</v>
          </cell>
          <cell r="J4965">
            <v>42486.5</v>
          </cell>
        </row>
        <row r="4966">
          <cell r="A4966">
            <v>1826200792</v>
          </cell>
          <cell r="B4966" t="str">
            <v>פעולות גלריית חנקין</v>
          </cell>
          <cell r="C4966">
            <v>12150</v>
          </cell>
          <cell r="D4966">
            <v>5653.16</v>
          </cell>
          <cell r="E4966">
            <v>93.6</v>
          </cell>
          <cell r="F4966">
            <v>5746.76</v>
          </cell>
          <cell r="G4966">
            <v>6403.24</v>
          </cell>
          <cell r="H4966">
            <v>47.29</v>
          </cell>
          <cell r="I4966">
            <v>13500</v>
          </cell>
          <cell r="J4966">
            <v>5653.16</v>
          </cell>
        </row>
        <row r="4967">
          <cell r="A4967">
            <v>1826200793</v>
          </cell>
          <cell r="B4967" t="str">
            <v>פעולות גלריית התיאטרון</v>
          </cell>
          <cell r="C4967">
            <v>4050</v>
          </cell>
          <cell r="D4967">
            <v>0</v>
          </cell>
          <cell r="E4967">
            <v>0</v>
          </cell>
          <cell r="F4967">
            <v>0</v>
          </cell>
          <cell r="G4967">
            <v>4050</v>
          </cell>
          <cell r="H4967">
            <v>0</v>
          </cell>
          <cell r="I4967">
            <v>4500</v>
          </cell>
          <cell r="J4967">
            <v>0</v>
          </cell>
        </row>
        <row r="4968">
          <cell r="A4968">
            <v>1826200796</v>
          </cell>
          <cell r="B4968" t="str">
            <v>פעולות גלריית החווה</v>
          </cell>
          <cell r="C4968">
            <v>54200</v>
          </cell>
          <cell r="D4968">
            <v>52340.79</v>
          </cell>
          <cell r="E4968">
            <v>1462.9</v>
          </cell>
          <cell r="F4968">
            <v>53803.69</v>
          </cell>
          <cell r="G4968">
            <v>396.31</v>
          </cell>
          <cell r="H4968">
            <v>99.26</v>
          </cell>
          <cell r="I4968">
            <v>54200</v>
          </cell>
          <cell r="J4968">
            <v>52340.79</v>
          </cell>
        </row>
        <row r="4969">
          <cell r="A4969">
            <v>1826300410</v>
          </cell>
          <cell r="B4969" t="str">
            <v>שכר דירה</v>
          </cell>
          <cell r="C4969">
            <v>0</v>
          </cell>
          <cell r="D4969">
            <v>0</v>
          </cell>
          <cell r="E4969">
            <v>0</v>
          </cell>
          <cell r="F4969">
            <v>0</v>
          </cell>
          <cell r="G4969">
            <v>0</v>
          </cell>
          <cell r="H4969">
            <v>0</v>
          </cell>
          <cell r="I4969">
            <v>0</v>
          </cell>
          <cell r="J4969">
            <v>0</v>
          </cell>
        </row>
        <row r="4970">
          <cell r="A4970">
            <v>1826300413</v>
          </cell>
          <cell r="B4970" t="str">
            <v>דמ"ש</v>
          </cell>
          <cell r="C4970">
            <v>0</v>
          </cell>
          <cell r="D4970">
            <v>0</v>
          </cell>
          <cell r="E4970">
            <v>0</v>
          </cell>
          <cell r="F4970">
            <v>0</v>
          </cell>
          <cell r="G4970">
            <v>0</v>
          </cell>
          <cell r="H4970">
            <v>0</v>
          </cell>
          <cell r="I4970">
            <v>0</v>
          </cell>
          <cell r="J4970">
            <v>0</v>
          </cell>
        </row>
        <row r="4971">
          <cell r="A4971">
            <v>1826300432</v>
          </cell>
          <cell r="B4971" t="str">
            <v>מים</v>
          </cell>
          <cell r="C4971">
            <v>0</v>
          </cell>
          <cell r="D4971">
            <v>0</v>
          </cell>
          <cell r="E4971">
            <v>0</v>
          </cell>
          <cell r="F4971">
            <v>0</v>
          </cell>
          <cell r="G4971">
            <v>0</v>
          </cell>
          <cell r="H4971">
            <v>0</v>
          </cell>
          <cell r="I4971">
            <v>0</v>
          </cell>
          <cell r="J4971">
            <v>0</v>
          </cell>
        </row>
        <row r="4972">
          <cell r="A4972">
            <v>1826300441</v>
          </cell>
          <cell r="B4972" t="str">
            <v>ביטוח</v>
          </cell>
          <cell r="C4972">
            <v>36450</v>
          </cell>
          <cell r="D4972">
            <v>40500</v>
          </cell>
          <cell r="E4972">
            <v>0</v>
          </cell>
          <cell r="F4972">
            <v>40500</v>
          </cell>
          <cell r="G4972">
            <v>-4050</v>
          </cell>
          <cell r="H4972">
            <v>111.11</v>
          </cell>
          <cell r="I4972">
            <v>40500</v>
          </cell>
          <cell r="J4972">
            <v>40500</v>
          </cell>
        </row>
        <row r="4973">
          <cell r="A4973">
            <v>1826300870</v>
          </cell>
          <cell r="B4973" t="str">
            <v>הקצבה לפעולות</v>
          </cell>
          <cell r="C4973">
            <v>3809400</v>
          </cell>
          <cell r="D4973">
            <v>3809000</v>
          </cell>
          <cell r="E4973">
            <v>0</v>
          </cell>
          <cell r="F4973">
            <v>3809000</v>
          </cell>
          <cell r="G4973">
            <v>400</v>
          </cell>
          <cell r="H4973">
            <v>99.98</v>
          </cell>
          <cell r="I4973">
            <v>3809400</v>
          </cell>
          <cell r="J4973">
            <v>3809000</v>
          </cell>
        </row>
        <row r="4974">
          <cell r="A4974">
            <v>1826300871</v>
          </cell>
          <cell r="B4974" t="str">
            <v>השת' בפסטיבלים</v>
          </cell>
          <cell r="C4974">
            <v>0</v>
          </cell>
          <cell r="D4974">
            <v>0</v>
          </cell>
          <cell r="E4974">
            <v>0</v>
          </cell>
          <cell r="F4974">
            <v>0</v>
          </cell>
          <cell r="G4974">
            <v>0</v>
          </cell>
          <cell r="H4974">
            <v>0</v>
          </cell>
          <cell r="I4974">
            <v>0</v>
          </cell>
          <cell r="J4974">
            <v>0</v>
          </cell>
        </row>
        <row r="4975">
          <cell r="A4975">
            <v>1826300872</v>
          </cell>
          <cell r="B4975" t="str">
            <v>בגובה העיניים</v>
          </cell>
          <cell r="C4975">
            <v>841100</v>
          </cell>
          <cell r="D4975">
            <v>841000</v>
          </cell>
          <cell r="E4975">
            <v>0</v>
          </cell>
          <cell r="F4975">
            <v>841000</v>
          </cell>
          <cell r="G4975">
            <v>100</v>
          </cell>
          <cell r="H4975">
            <v>99.98</v>
          </cell>
          <cell r="I4975">
            <v>841100</v>
          </cell>
          <cell r="J4975">
            <v>841000</v>
          </cell>
        </row>
        <row r="4976">
          <cell r="A4976">
            <v>1826300873</v>
          </cell>
          <cell r="B4976" t="str">
            <v>ארועים - חדש</v>
          </cell>
          <cell r="C4976">
            <v>0</v>
          </cell>
          <cell r="D4976">
            <v>0</v>
          </cell>
          <cell r="E4976">
            <v>0</v>
          </cell>
          <cell r="F4976">
            <v>0</v>
          </cell>
          <cell r="G4976">
            <v>0</v>
          </cell>
          <cell r="H4976">
            <v>0</v>
          </cell>
          <cell r="I4976">
            <v>0</v>
          </cell>
          <cell r="J4976">
            <v>0</v>
          </cell>
        </row>
        <row r="4977">
          <cell r="A4977">
            <v>1826300874</v>
          </cell>
          <cell r="B4977" t="str">
            <v>שכ"ד-מוזיאון ילדים</v>
          </cell>
          <cell r="C4977">
            <v>40000</v>
          </cell>
          <cell r="D4977">
            <v>40000</v>
          </cell>
          <cell r="E4977">
            <v>0</v>
          </cell>
          <cell r="F4977">
            <v>40000</v>
          </cell>
          <cell r="G4977">
            <v>0</v>
          </cell>
          <cell r="H4977">
            <v>100</v>
          </cell>
          <cell r="I4977">
            <v>40000</v>
          </cell>
          <cell r="J4977">
            <v>40000</v>
          </cell>
        </row>
        <row r="4978">
          <cell r="A4978">
            <v>1826300875</v>
          </cell>
          <cell r="B4978" t="str">
            <v>הש'-גייס תרומות 2007</v>
          </cell>
          <cell r="C4978">
            <v>0</v>
          </cell>
          <cell r="D4978">
            <v>0</v>
          </cell>
          <cell r="E4978">
            <v>0</v>
          </cell>
          <cell r="F4978">
            <v>0</v>
          </cell>
          <cell r="G4978">
            <v>0</v>
          </cell>
          <cell r="H4978">
            <v>0</v>
          </cell>
          <cell r="I4978">
            <v>0</v>
          </cell>
          <cell r="J4978">
            <v>0</v>
          </cell>
        </row>
        <row r="4979">
          <cell r="A4979">
            <v>1826300876</v>
          </cell>
          <cell r="B4979" t="str">
            <v>השתתפות הזמנה לשקט</v>
          </cell>
          <cell r="C4979">
            <v>500000</v>
          </cell>
          <cell r="D4979">
            <v>500000</v>
          </cell>
          <cell r="E4979">
            <v>0</v>
          </cell>
          <cell r="F4979">
            <v>500000</v>
          </cell>
          <cell r="G4979">
            <v>0</v>
          </cell>
          <cell r="H4979">
            <v>100</v>
          </cell>
          <cell r="I4979">
            <v>500000</v>
          </cell>
          <cell r="J4979">
            <v>500000</v>
          </cell>
        </row>
        <row r="4980">
          <cell r="A4980">
            <v>1826300877</v>
          </cell>
          <cell r="B4980" t="str">
            <v>השת' עד מאה ועשרים</v>
          </cell>
          <cell r="C4980">
            <v>323100</v>
          </cell>
          <cell r="D4980">
            <v>323000</v>
          </cell>
          <cell r="E4980">
            <v>0</v>
          </cell>
          <cell r="F4980">
            <v>323000</v>
          </cell>
          <cell r="G4980">
            <v>100</v>
          </cell>
          <cell r="H4980">
            <v>99.96</v>
          </cell>
          <cell r="I4980">
            <v>323100</v>
          </cell>
          <cell r="J4980">
            <v>323000</v>
          </cell>
        </row>
        <row r="4981">
          <cell r="A4981">
            <v>1826300878</v>
          </cell>
          <cell r="B4981" t="str">
            <v>ארועי שנות ה-20</v>
          </cell>
          <cell r="C4981">
            <v>0</v>
          </cell>
          <cell r="D4981">
            <v>0</v>
          </cell>
          <cell r="E4981">
            <v>0</v>
          </cell>
          <cell r="F4981">
            <v>0</v>
          </cell>
          <cell r="G4981">
            <v>0</v>
          </cell>
          <cell r="H4981">
            <v>0</v>
          </cell>
          <cell r="I4981">
            <v>0</v>
          </cell>
          <cell r="J4981">
            <v>0</v>
          </cell>
        </row>
        <row r="4982">
          <cell r="A4982">
            <v>1826300879</v>
          </cell>
          <cell r="B4982" t="str">
            <v>ביטוח-כנגד הכנסות</v>
          </cell>
          <cell r="C4982">
            <v>40500</v>
          </cell>
          <cell r="D4982">
            <v>40500</v>
          </cell>
          <cell r="E4982">
            <v>0</v>
          </cell>
          <cell r="F4982">
            <v>40500</v>
          </cell>
          <cell r="G4982">
            <v>0</v>
          </cell>
          <cell r="H4982">
            <v>100</v>
          </cell>
          <cell r="I4982">
            <v>40500</v>
          </cell>
          <cell r="J4982">
            <v>40500</v>
          </cell>
        </row>
        <row r="4983">
          <cell r="A4983">
            <v>1826300950</v>
          </cell>
          <cell r="B4983" t="str">
            <v>הלוואה למוזיאון הילדים</v>
          </cell>
          <cell r="C4983">
            <v>0</v>
          </cell>
          <cell r="D4983">
            <v>0</v>
          </cell>
          <cell r="E4983">
            <v>0</v>
          </cell>
          <cell r="F4983">
            <v>0</v>
          </cell>
          <cell r="G4983">
            <v>0</v>
          </cell>
          <cell r="H4983">
            <v>0</v>
          </cell>
          <cell r="I4983">
            <v>0</v>
          </cell>
          <cell r="J4983">
            <v>0</v>
          </cell>
        </row>
        <row r="4984">
          <cell r="A4984">
            <v>1826300962</v>
          </cell>
          <cell r="B4984" t="str">
            <v>רזרבה לפיתוח</v>
          </cell>
          <cell r="C4984">
            <v>0</v>
          </cell>
          <cell r="D4984">
            <v>0</v>
          </cell>
          <cell r="E4984">
            <v>0</v>
          </cell>
          <cell r="F4984">
            <v>0</v>
          </cell>
          <cell r="G4984">
            <v>0</v>
          </cell>
          <cell r="H4984">
            <v>0</v>
          </cell>
          <cell r="I4984">
            <v>0</v>
          </cell>
          <cell r="J4984">
            <v>0</v>
          </cell>
        </row>
        <row r="4985">
          <cell r="A4985">
            <v>1826400211</v>
          </cell>
          <cell r="B4985" t="str">
            <v>העסקת עובדי עירייה</v>
          </cell>
          <cell r="C4985">
            <v>0</v>
          </cell>
          <cell r="D4985">
            <v>0</v>
          </cell>
          <cell r="E4985">
            <v>0</v>
          </cell>
          <cell r="F4985">
            <v>0</v>
          </cell>
          <cell r="G4985">
            <v>0</v>
          </cell>
          <cell r="H4985">
            <v>0</v>
          </cell>
          <cell r="I4985">
            <v>0</v>
          </cell>
          <cell r="J4985">
            <v>0</v>
          </cell>
        </row>
        <row r="4986">
          <cell r="A4986">
            <v>1826400413</v>
          </cell>
          <cell r="B4986" t="str">
            <v>דמ"ש</v>
          </cell>
          <cell r="C4986">
            <v>0</v>
          </cell>
          <cell r="D4986">
            <v>0</v>
          </cell>
          <cell r="E4986">
            <v>0</v>
          </cell>
          <cell r="F4986">
            <v>0</v>
          </cell>
          <cell r="G4986">
            <v>0</v>
          </cell>
          <cell r="H4986">
            <v>0</v>
          </cell>
          <cell r="I4986">
            <v>0</v>
          </cell>
          <cell r="J4986">
            <v>0</v>
          </cell>
        </row>
        <row r="4987">
          <cell r="A4987">
            <v>1826400431</v>
          </cell>
          <cell r="B4987" t="str">
            <v>חשמל</v>
          </cell>
          <cell r="C4987">
            <v>0</v>
          </cell>
          <cell r="D4987">
            <v>0</v>
          </cell>
          <cell r="E4987">
            <v>0</v>
          </cell>
          <cell r="F4987">
            <v>0</v>
          </cell>
          <cell r="G4987">
            <v>0</v>
          </cell>
          <cell r="H4987">
            <v>0</v>
          </cell>
          <cell r="I4987">
            <v>0</v>
          </cell>
          <cell r="J4987">
            <v>0</v>
          </cell>
        </row>
        <row r="4988">
          <cell r="A4988">
            <v>1826400432</v>
          </cell>
          <cell r="B4988" t="str">
            <v>מים</v>
          </cell>
          <cell r="C4988">
            <v>0</v>
          </cell>
          <cell r="D4988">
            <v>0</v>
          </cell>
          <cell r="E4988">
            <v>0</v>
          </cell>
          <cell r="F4988">
            <v>0</v>
          </cell>
          <cell r="G4988">
            <v>0</v>
          </cell>
          <cell r="H4988">
            <v>0</v>
          </cell>
          <cell r="I4988">
            <v>0</v>
          </cell>
          <cell r="J4988">
            <v>0</v>
          </cell>
        </row>
        <row r="4989">
          <cell r="A4989">
            <v>1826400441</v>
          </cell>
          <cell r="B4989" t="str">
            <v>ביטוח</v>
          </cell>
          <cell r="C4989">
            <v>12150</v>
          </cell>
          <cell r="D4989">
            <v>13500</v>
          </cell>
          <cell r="E4989">
            <v>0</v>
          </cell>
          <cell r="F4989">
            <v>13500</v>
          </cell>
          <cell r="G4989">
            <v>-1350</v>
          </cell>
          <cell r="H4989">
            <v>111.11</v>
          </cell>
          <cell r="I4989">
            <v>13500</v>
          </cell>
          <cell r="J4989">
            <v>13500</v>
          </cell>
        </row>
        <row r="4990">
          <cell r="A4990">
            <v>1826400870</v>
          </cell>
          <cell r="B4990" t="str">
            <v>השתתפויות</v>
          </cell>
          <cell r="C4990">
            <v>814500</v>
          </cell>
          <cell r="D4990">
            <v>814500</v>
          </cell>
          <cell r="E4990">
            <v>0</v>
          </cell>
          <cell r="F4990">
            <v>814500</v>
          </cell>
          <cell r="G4990">
            <v>0</v>
          </cell>
          <cell r="H4990">
            <v>100</v>
          </cell>
          <cell r="I4990">
            <v>814500</v>
          </cell>
          <cell r="J4990">
            <v>814500</v>
          </cell>
        </row>
        <row r="4991">
          <cell r="A4991">
            <v>1826400871</v>
          </cell>
          <cell r="B4991" t="str">
            <v>מופעים לצעירים +21</v>
          </cell>
          <cell r="C4991">
            <v>0</v>
          </cell>
          <cell r="D4991">
            <v>0</v>
          </cell>
          <cell r="E4991">
            <v>0</v>
          </cell>
          <cell r="F4991">
            <v>0</v>
          </cell>
          <cell r="G4991">
            <v>0</v>
          </cell>
          <cell r="H4991">
            <v>0</v>
          </cell>
          <cell r="I4991">
            <v>0</v>
          </cell>
          <cell r="J4991">
            <v>0</v>
          </cell>
        </row>
        <row r="4992">
          <cell r="A4992">
            <v>1826400872</v>
          </cell>
          <cell r="B4992" t="str">
            <v>פרויוקט מוזיקה</v>
          </cell>
          <cell r="C4992">
            <v>0</v>
          </cell>
          <cell r="D4992">
            <v>0</v>
          </cell>
          <cell r="E4992">
            <v>0</v>
          </cell>
          <cell r="F4992">
            <v>0</v>
          </cell>
          <cell r="G4992">
            <v>0</v>
          </cell>
          <cell r="H4992">
            <v>0</v>
          </cell>
          <cell r="I4992">
            <v>0</v>
          </cell>
          <cell r="J4992">
            <v>0</v>
          </cell>
        </row>
        <row r="4993">
          <cell r="A4993">
            <v>1826400873</v>
          </cell>
          <cell r="B4993" t="str">
            <v>תערוכות בובות</v>
          </cell>
          <cell r="C4993">
            <v>0</v>
          </cell>
          <cell r="D4993">
            <v>0</v>
          </cell>
          <cell r="E4993">
            <v>0</v>
          </cell>
          <cell r="F4993">
            <v>0</v>
          </cell>
          <cell r="G4993">
            <v>0</v>
          </cell>
          <cell r="H4993">
            <v>0</v>
          </cell>
          <cell r="I4993">
            <v>0</v>
          </cell>
          <cell r="J4993">
            <v>0</v>
          </cell>
        </row>
        <row r="4994">
          <cell r="A4994">
            <v>1826400874</v>
          </cell>
          <cell r="B4994" t="str">
            <v>פסטיבל קוסמים</v>
          </cell>
          <cell r="C4994">
            <v>0</v>
          </cell>
          <cell r="D4994">
            <v>0</v>
          </cell>
          <cell r="E4994">
            <v>0</v>
          </cell>
          <cell r="F4994">
            <v>0</v>
          </cell>
          <cell r="G4994">
            <v>0</v>
          </cell>
          <cell r="H4994">
            <v>0</v>
          </cell>
          <cell r="I4994">
            <v>0</v>
          </cell>
          <cell r="J4994">
            <v>0</v>
          </cell>
        </row>
        <row r="4995">
          <cell r="A4995">
            <v>1826400875</v>
          </cell>
          <cell r="B4995" t="str">
            <v>מנהל מוסיקלי</v>
          </cell>
          <cell r="C4995">
            <v>270800</v>
          </cell>
          <cell r="D4995">
            <v>270800</v>
          </cell>
          <cell r="E4995">
            <v>0</v>
          </cell>
          <cell r="F4995">
            <v>270800</v>
          </cell>
          <cell r="G4995">
            <v>0</v>
          </cell>
          <cell r="H4995">
            <v>100</v>
          </cell>
          <cell r="I4995">
            <v>270800</v>
          </cell>
          <cell r="J4995">
            <v>270800</v>
          </cell>
        </row>
        <row r="4996">
          <cell r="A4996">
            <v>1826400876</v>
          </cell>
          <cell r="B4996" t="str">
            <v>פסיטבל המוסיקה</v>
          </cell>
          <cell r="C4996">
            <v>0</v>
          </cell>
          <cell r="D4996">
            <v>0</v>
          </cell>
          <cell r="E4996">
            <v>0</v>
          </cell>
          <cell r="F4996">
            <v>0</v>
          </cell>
          <cell r="G4996">
            <v>0</v>
          </cell>
          <cell r="H4996">
            <v>0</v>
          </cell>
          <cell r="I4996">
            <v>0</v>
          </cell>
          <cell r="J4996">
            <v>0</v>
          </cell>
        </row>
        <row r="4997">
          <cell r="A4997">
            <v>1826400877</v>
          </cell>
          <cell r="B4997" t="str">
            <v>חשמל - שטיינברג</v>
          </cell>
          <cell r="C4997">
            <v>171000</v>
          </cell>
          <cell r="D4997">
            <v>124227.31</v>
          </cell>
          <cell r="E4997">
            <v>0</v>
          </cell>
          <cell r="F4997">
            <v>124227.31</v>
          </cell>
          <cell r="G4997">
            <v>46772.69</v>
          </cell>
          <cell r="H4997">
            <v>72.64</v>
          </cell>
          <cell r="I4997">
            <v>190000</v>
          </cell>
          <cell r="J4997">
            <v>124227.31</v>
          </cell>
        </row>
        <row r="4998">
          <cell r="A4998">
            <v>1826400879</v>
          </cell>
          <cell r="B4998" t="str">
            <v>ביטוח-כנגד הכנסות</v>
          </cell>
          <cell r="C4998">
            <v>13500</v>
          </cell>
          <cell r="D4998">
            <v>13500</v>
          </cell>
          <cell r="E4998">
            <v>0</v>
          </cell>
          <cell r="F4998">
            <v>13500</v>
          </cell>
          <cell r="G4998">
            <v>0</v>
          </cell>
          <cell r="H4998">
            <v>100</v>
          </cell>
          <cell r="I4998">
            <v>13500</v>
          </cell>
          <cell r="J4998">
            <v>13500</v>
          </cell>
        </row>
        <row r="4999">
          <cell r="A4999">
            <v>1826400961</v>
          </cell>
          <cell r="B4999" t="str">
            <v>רז' פעולות ורכישות</v>
          </cell>
          <cell r="C4999">
            <v>0</v>
          </cell>
          <cell r="D4999">
            <v>0</v>
          </cell>
          <cell r="E4999">
            <v>0</v>
          </cell>
          <cell r="F4999">
            <v>0</v>
          </cell>
          <cell r="G4999">
            <v>0</v>
          </cell>
          <cell r="H4999">
            <v>0</v>
          </cell>
          <cell r="I4999">
            <v>0</v>
          </cell>
          <cell r="J4999">
            <v>0</v>
          </cell>
        </row>
        <row r="5000">
          <cell r="A5000">
            <v>1826500110</v>
          </cell>
          <cell r="B5000" t="str">
            <v>השכר הקובע-תקציבית</v>
          </cell>
          <cell r="C5000">
            <v>84400</v>
          </cell>
          <cell r="D5000">
            <v>0</v>
          </cell>
          <cell r="E5000">
            <v>0</v>
          </cell>
          <cell r="F5000">
            <v>0</v>
          </cell>
          <cell r="G5000">
            <v>84400</v>
          </cell>
          <cell r="H5000">
            <v>0</v>
          </cell>
          <cell r="I5000">
            <v>84400</v>
          </cell>
          <cell r="J5000">
            <v>0</v>
          </cell>
        </row>
        <row r="5001">
          <cell r="A5001">
            <v>1826500119</v>
          </cell>
          <cell r="B5001" t="str">
            <v>השכר הקובע-צוברת</v>
          </cell>
          <cell r="C5001">
            <v>377000</v>
          </cell>
          <cell r="D5001">
            <v>560943.80000000005</v>
          </cell>
          <cell r="E5001">
            <v>0</v>
          </cell>
          <cell r="F5001">
            <v>560943.80000000005</v>
          </cell>
          <cell r="G5001">
            <v>-183943.8</v>
          </cell>
          <cell r="H5001">
            <v>148.79</v>
          </cell>
          <cell r="I5001">
            <v>377000</v>
          </cell>
          <cell r="J5001">
            <v>560943.80000000005</v>
          </cell>
        </row>
        <row r="5002">
          <cell r="A5002">
            <v>1826500122</v>
          </cell>
          <cell r="B5002" t="str">
            <v>ביגוד</v>
          </cell>
          <cell r="C5002">
            <v>6000</v>
          </cell>
          <cell r="D5002">
            <v>4086.24</v>
          </cell>
          <cell r="E5002">
            <v>0</v>
          </cell>
          <cell r="F5002">
            <v>4086.24</v>
          </cell>
          <cell r="G5002">
            <v>1913.76</v>
          </cell>
          <cell r="H5002">
            <v>68.099999999999994</v>
          </cell>
          <cell r="I5002">
            <v>6000</v>
          </cell>
          <cell r="J5002">
            <v>4086.24</v>
          </cell>
        </row>
        <row r="5003">
          <cell r="A5003">
            <v>1826500126</v>
          </cell>
          <cell r="B5003" t="str">
            <v>דמי הבראה</v>
          </cell>
          <cell r="C5003">
            <v>23400</v>
          </cell>
          <cell r="D5003">
            <v>10525.26</v>
          </cell>
          <cell r="E5003">
            <v>0</v>
          </cell>
          <cell r="F5003">
            <v>10525.26</v>
          </cell>
          <cell r="G5003">
            <v>12874.74</v>
          </cell>
          <cell r="H5003">
            <v>44.97</v>
          </cell>
          <cell r="I5003">
            <v>23400</v>
          </cell>
          <cell r="J5003">
            <v>10525.26</v>
          </cell>
        </row>
        <row r="5004">
          <cell r="A5004">
            <v>1826500130</v>
          </cell>
          <cell r="B5004" t="str">
            <v>שעות נוספות</v>
          </cell>
          <cell r="C5004">
            <v>29400</v>
          </cell>
          <cell r="D5004">
            <v>19288.7</v>
          </cell>
          <cell r="E5004">
            <v>0</v>
          </cell>
          <cell r="F5004">
            <v>19288.7</v>
          </cell>
          <cell r="G5004">
            <v>10111.299999999999</v>
          </cell>
          <cell r="H5004">
            <v>65.599999999999994</v>
          </cell>
          <cell r="I5004">
            <v>29400</v>
          </cell>
          <cell r="J5004">
            <v>19288.7</v>
          </cell>
        </row>
        <row r="5005">
          <cell r="A5005">
            <v>1826500140</v>
          </cell>
          <cell r="B5005" t="str">
            <v>השתתפות באחזקת רכב</v>
          </cell>
          <cell r="C5005">
            <v>40500</v>
          </cell>
          <cell r="D5005">
            <v>39619.760000000002</v>
          </cell>
          <cell r="E5005">
            <v>0</v>
          </cell>
          <cell r="F5005">
            <v>39619.760000000002</v>
          </cell>
          <cell r="G5005">
            <v>880.24</v>
          </cell>
          <cell r="H5005">
            <v>97.82</v>
          </cell>
          <cell r="I5005">
            <v>40500</v>
          </cell>
          <cell r="J5005">
            <v>39619.760000000002</v>
          </cell>
        </row>
        <row r="5006">
          <cell r="A5006">
            <v>1826500210</v>
          </cell>
          <cell r="B5006" t="str">
            <v>השכר הקובע</v>
          </cell>
          <cell r="C5006">
            <v>13000</v>
          </cell>
          <cell r="D5006">
            <v>12221.32</v>
          </cell>
          <cell r="E5006">
            <v>0</v>
          </cell>
          <cell r="F5006">
            <v>12221.32</v>
          </cell>
          <cell r="G5006">
            <v>778.68</v>
          </cell>
          <cell r="H5006">
            <v>94.01</v>
          </cell>
          <cell r="I5006">
            <v>13000</v>
          </cell>
          <cell r="J5006">
            <v>12221.32</v>
          </cell>
        </row>
        <row r="5007">
          <cell r="A5007">
            <v>1826500263</v>
          </cell>
          <cell r="B5007" t="str">
            <v>עובדי כ"א</v>
          </cell>
          <cell r="C5007">
            <v>0</v>
          </cell>
          <cell r="D5007">
            <v>0</v>
          </cell>
          <cell r="E5007">
            <v>0</v>
          </cell>
          <cell r="F5007">
            <v>0</v>
          </cell>
          <cell r="G5007">
            <v>0</v>
          </cell>
          <cell r="H5007">
            <v>0</v>
          </cell>
          <cell r="I5007">
            <v>0</v>
          </cell>
          <cell r="J5007">
            <v>0</v>
          </cell>
        </row>
        <row r="5008">
          <cell r="A5008">
            <v>1826500350</v>
          </cell>
          <cell r="B5008" t="str">
            <v>ליסינג - 512-36-101</v>
          </cell>
          <cell r="C5008">
            <v>43000</v>
          </cell>
          <cell r="D5008">
            <v>46314.43</v>
          </cell>
          <cell r="E5008">
            <v>0</v>
          </cell>
          <cell r="F5008">
            <v>46314.43</v>
          </cell>
          <cell r="G5008">
            <v>-3314.43</v>
          </cell>
          <cell r="H5008">
            <v>107.7</v>
          </cell>
          <cell r="I5008">
            <v>43000</v>
          </cell>
          <cell r="J5008">
            <v>46314.43</v>
          </cell>
        </row>
        <row r="5009">
          <cell r="A5009">
            <v>1826500351</v>
          </cell>
          <cell r="B5009" t="str">
            <v>הוצאות - 512-36-101</v>
          </cell>
          <cell r="C5009">
            <v>25000</v>
          </cell>
          <cell r="D5009">
            <v>29289</v>
          </cell>
          <cell r="E5009">
            <v>0</v>
          </cell>
          <cell r="F5009">
            <v>29289</v>
          </cell>
          <cell r="G5009">
            <v>-4289</v>
          </cell>
          <cell r="H5009">
            <v>117.15</v>
          </cell>
          <cell r="I5009">
            <v>25000</v>
          </cell>
          <cell r="J5009">
            <v>29289</v>
          </cell>
        </row>
        <row r="5010">
          <cell r="A5010">
            <v>1826500471</v>
          </cell>
          <cell r="B5010" t="str">
            <v>מכשירי כתיבה</v>
          </cell>
          <cell r="C5010">
            <v>5130</v>
          </cell>
          <cell r="D5010">
            <v>4800.72</v>
          </cell>
          <cell r="E5010">
            <v>0</v>
          </cell>
          <cell r="F5010">
            <v>4800.72</v>
          </cell>
          <cell r="G5010">
            <v>329.28</v>
          </cell>
          <cell r="H5010">
            <v>93.58</v>
          </cell>
          <cell r="I5010">
            <v>5700</v>
          </cell>
          <cell r="J5010">
            <v>4800.72</v>
          </cell>
        </row>
        <row r="5011">
          <cell r="A5011">
            <v>1826500511</v>
          </cell>
          <cell r="B5011" t="str">
            <v>אירוח וכיבוד</v>
          </cell>
          <cell r="C5011">
            <v>1980</v>
          </cell>
          <cell r="D5011">
            <v>0</v>
          </cell>
          <cell r="E5011">
            <v>0</v>
          </cell>
          <cell r="F5011">
            <v>0</v>
          </cell>
          <cell r="G5011">
            <v>1980</v>
          </cell>
          <cell r="H5011">
            <v>0</v>
          </cell>
          <cell r="I5011">
            <v>2200</v>
          </cell>
          <cell r="J5011">
            <v>0</v>
          </cell>
        </row>
        <row r="5012">
          <cell r="A5012">
            <v>1826500561</v>
          </cell>
          <cell r="B5012" t="str">
            <v>שיכפולים</v>
          </cell>
          <cell r="C5012">
            <v>0</v>
          </cell>
          <cell r="D5012">
            <v>0</v>
          </cell>
          <cell r="E5012">
            <v>0</v>
          </cell>
          <cell r="F5012">
            <v>0</v>
          </cell>
          <cell r="G5012">
            <v>0</v>
          </cell>
          <cell r="H5012">
            <v>0</v>
          </cell>
          <cell r="I5012">
            <v>0</v>
          </cell>
          <cell r="J5012">
            <v>0</v>
          </cell>
        </row>
        <row r="5013">
          <cell r="A5013">
            <v>1826500571</v>
          </cell>
          <cell r="B5013" t="str">
            <v>מיכון וענ"א</v>
          </cell>
          <cell r="C5013">
            <v>28440</v>
          </cell>
          <cell r="D5013">
            <v>31600</v>
          </cell>
          <cell r="E5013">
            <v>0</v>
          </cell>
          <cell r="F5013">
            <v>31600</v>
          </cell>
          <cell r="G5013">
            <v>-3160</v>
          </cell>
          <cell r="H5013">
            <v>111.11</v>
          </cell>
          <cell r="I5013">
            <v>31600</v>
          </cell>
          <cell r="J5013">
            <v>31600</v>
          </cell>
        </row>
        <row r="5014">
          <cell r="A5014">
            <v>1826500782</v>
          </cell>
          <cell r="B5014" t="str">
            <v>הפקת ארועים</v>
          </cell>
          <cell r="C5014">
            <v>6498126</v>
          </cell>
          <cell r="D5014">
            <v>6293175.5199999996</v>
          </cell>
          <cell r="E5014">
            <v>202573.85</v>
          </cell>
          <cell r="F5014">
            <v>6495749.3700000001</v>
          </cell>
          <cell r="G5014">
            <v>2376.63</v>
          </cell>
          <cell r="H5014">
            <v>99.96</v>
          </cell>
          <cell r="I5014">
            <v>6498126</v>
          </cell>
          <cell r="J5014">
            <v>6293175.5199999996</v>
          </cell>
        </row>
        <row r="5015">
          <cell r="A5015">
            <v>1826500783</v>
          </cell>
          <cell r="B5015" t="str">
            <v>תוכנית סל"ע (כנגד הכנסה)</v>
          </cell>
          <cell r="C5015">
            <v>381847</v>
          </cell>
          <cell r="D5015">
            <v>424274</v>
          </cell>
          <cell r="E5015">
            <v>0</v>
          </cell>
          <cell r="F5015">
            <v>424274</v>
          </cell>
          <cell r="G5015">
            <v>-42427</v>
          </cell>
          <cell r="H5015">
            <v>111.11</v>
          </cell>
          <cell r="I5015">
            <v>424274</v>
          </cell>
          <cell r="J5015">
            <v>424274</v>
          </cell>
        </row>
        <row r="5016">
          <cell r="A5016">
            <v>1826500784</v>
          </cell>
          <cell r="B5016" t="str">
            <v>פרס קוגל ואיילון</v>
          </cell>
          <cell r="C5016">
            <v>64980</v>
          </cell>
          <cell r="D5016">
            <v>0</v>
          </cell>
          <cell r="E5016">
            <v>0</v>
          </cell>
          <cell r="F5016">
            <v>0</v>
          </cell>
          <cell r="G5016">
            <v>64980</v>
          </cell>
          <cell r="H5016">
            <v>0</v>
          </cell>
          <cell r="I5016">
            <v>72200</v>
          </cell>
          <cell r="J5016">
            <v>0</v>
          </cell>
        </row>
        <row r="5017">
          <cell r="A5017">
            <v>1826500785</v>
          </cell>
          <cell r="B5017" t="str">
            <v>פיסול לעדלאידע</v>
          </cell>
          <cell r="C5017">
            <v>0</v>
          </cell>
          <cell r="D5017">
            <v>0</v>
          </cell>
          <cell r="E5017">
            <v>0</v>
          </cell>
          <cell r="F5017">
            <v>0</v>
          </cell>
          <cell r="G5017">
            <v>0</v>
          </cell>
          <cell r="H5017">
            <v>0</v>
          </cell>
          <cell r="I5017">
            <v>0</v>
          </cell>
          <cell r="J5017">
            <v>0</v>
          </cell>
        </row>
        <row r="5018">
          <cell r="A5018">
            <v>1826500788</v>
          </cell>
          <cell r="B5018" t="str">
            <v>פסטיבל שירה בינלאומי</v>
          </cell>
          <cell r="C5018">
            <v>0</v>
          </cell>
          <cell r="D5018">
            <v>0</v>
          </cell>
          <cell r="E5018">
            <v>0</v>
          </cell>
          <cell r="F5018">
            <v>0</v>
          </cell>
          <cell r="G5018">
            <v>0</v>
          </cell>
          <cell r="H5018">
            <v>0</v>
          </cell>
          <cell r="I5018">
            <v>0</v>
          </cell>
          <cell r="J5018">
            <v>0</v>
          </cell>
        </row>
        <row r="5019">
          <cell r="A5019">
            <v>1826500794</v>
          </cell>
          <cell r="B5019" t="str">
            <v>השתתפות בעזר 094</v>
          </cell>
          <cell r="C5019">
            <v>7920</v>
          </cell>
          <cell r="D5019">
            <v>9783</v>
          </cell>
          <cell r="E5019">
            <v>0</v>
          </cell>
          <cell r="F5019">
            <v>9783</v>
          </cell>
          <cell r="G5019">
            <v>-1863</v>
          </cell>
          <cell r="H5019">
            <v>123.52</v>
          </cell>
          <cell r="I5019">
            <v>8800</v>
          </cell>
          <cell r="J5019">
            <v>9783</v>
          </cell>
        </row>
        <row r="5020">
          <cell r="A5020">
            <v>1826500931</v>
          </cell>
          <cell r="B5020" t="str">
            <v>ארועי שנת ה - 60</v>
          </cell>
          <cell r="C5020">
            <v>0</v>
          </cell>
          <cell r="D5020">
            <v>0</v>
          </cell>
          <cell r="E5020">
            <v>0</v>
          </cell>
          <cell r="F5020">
            <v>0</v>
          </cell>
          <cell r="G5020">
            <v>0</v>
          </cell>
          <cell r="H5020">
            <v>0</v>
          </cell>
          <cell r="I5020">
            <v>0</v>
          </cell>
          <cell r="J5020">
            <v>0</v>
          </cell>
        </row>
        <row r="5021">
          <cell r="A5021">
            <v>1826500980</v>
          </cell>
          <cell r="B5021" t="str">
            <v>השכרות</v>
          </cell>
          <cell r="C5021">
            <v>0</v>
          </cell>
          <cell r="D5021">
            <v>0</v>
          </cell>
          <cell r="E5021">
            <v>0</v>
          </cell>
          <cell r="F5021">
            <v>0</v>
          </cell>
          <cell r="G5021">
            <v>0</v>
          </cell>
          <cell r="H5021">
            <v>0</v>
          </cell>
          <cell r="I5021">
            <v>0</v>
          </cell>
          <cell r="J5021">
            <v>0</v>
          </cell>
        </row>
        <row r="5022">
          <cell r="A5022">
            <v>1826600870</v>
          </cell>
          <cell r="B5022" t="str">
            <v>הש':תזמורת יד-חריף</v>
          </cell>
          <cell r="C5022">
            <v>0</v>
          </cell>
          <cell r="D5022">
            <v>0</v>
          </cell>
          <cell r="E5022">
            <v>0</v>
          </cell>
          <cell r="F5022">
            <v>0</v>
          </cell>
          <cell r="G5022">
            <v>0</v>
          </cell>
          <cell r="H5022">
            <v>0</v>
          </cell>
          <cell r="I5022">
            <v>0</v>
          </cell>
          <cell r="J5022">
            <v>0</v>
          </cell>
        </row>
        <row r="5023">
          <cell r="A5023">
            <v>1826700000</v>
          </cell>
          <cell r="B5023" t="str">
            <v>מרכז סירקין</v>
          </cell>
          <cell r="C5023">
            <v>0</v>
          </cell>
          <cell r="D5023">
            <v>0</v>
          </cell>
          <cell r="E5023">
            <v>0</v>
          </cell>
          <cell r="F5023">
            <v>0</v>
          </cell>
          <cell r="G5023">
            <v>0</v>
          </cell>
          <cell r="H5023">
            <v>0</v>
          </cell>
          <cell r="I5023">
            <v>0</v>
          </cell>
          <cell r="J5023">
            <v>0</v>
          </cell>
        </row>
        <row r="5024">
          <cell r="A5024">
            <v>1826700780</v>
          </cell>
          <cell r="B5024" t="str">
            <v>הוצאות-כנגד הכנסות</v>
          </cell>
          <cell r="C5024">
            <v>350000</v>
          </cell>
          <cell r="D5024">
            <v>384788</v>
          </cell>
          <cell r="E5024">
            <v>0</v>
          </cell>
          <cell r="F5024">
            <v>384788</v>
          </cell>
          <cell r="G5024">
            <v>-34788</v>
          </cell>
          <cell r="H5024">
            <v>109.93</v>
          </cell>
          <cell r="I5024">
            <v>350000</v>
          </cell>
          <cell r="J5024">
            <v>384788</v>
          </cell>
        </row>
        <row r="5025">
          <cell r="A5025">
            <v>1826700870</v>
          </cell>
          <cell r="B5025" t="str">
            <v>הפעלת סירקין</v>
          </cell>
          <cell r="C5025">
            <v>1158300</v>
          </cell>
          <cell r="D5025">
            <v>1158300</v>
          </cell>
          <cell r="E5025">
            <v>0</v>
          </cell>
          <cell r="F5025">
            <v>1158300</v>
          </cell>
          <cell r="G5025">
            <v>0</v>
          </cell>
          <cell r="H5025">
            <v>100</v>
          </cell>
          <cell r="I5025">
            <v>1158300</v>
          </cell>
          <cell r="J5025">
            <v>1158300</v>
          </cell>
        </row>
        <row r="5026">
          <cell r="A5026">
            <v>1826700871</v>
          </cell>
          <cell r="B5026" t="str">
            <v>פסטיבל בובות</v>
          </cell>
          <cell r="C5026">
            <v>498700</v>
          </cell>
          <cell r="D5026">
            <v>498700</v>
          </cell>
          <cell r="E5026">
            <v>0</v>
          </cell>
          <cell r="F5026">
            <v>498700</v>
          </cell>
          <cell r="G5026">
            <v>0</v>
          </cell>
          <cell r="H5026">
            <v>100</v>
          </cell>
          <cell r="I5026">
            <v>498700</v>
          </cell>
          <cell r="J5026">
            <v>498700</v>
          </cell>
        </row>
        <row r="5027">
          <cell r="A5027">
            <v>1826700872</v>
          </cell>
          <cell r="B5027" t="str">
            <v>בי"ס לבובות</v>
          </cell>
          <cell r="C5027">
            <v>369800</v>
          </cell>
          <cell r="D5027">
            <v>369800</v>
          </cell>
          <cell r="E5027">
            <v>0</v>
          </cell>
          <cell r="F5027">
            <v>369800</v>
          </cell>
          <cell r="G5027">
            <v>0</v>
          </cell>
          <cell r="H5027">
            <v>100</v>
          </cell>
          <cell r="I5027">
            <v>369800</v>
          </cell>
          <cell r="J5027">
            <v>369800</v>
          </cell>
        </row>
        <row r="5028">
          <cell r="A5028">
            <v>1826700873</v>
          </cell>
          <cell r="B5028" t="str">
            <v>מוזיאון בובות</v>
          </cell>
          <cell r="C5028">
            <v>0</v>
          </cell>
          <cell r="D5028">
            <v>0</v>
          </cell>
          <cell r="E5028">
            <v>0</v>
          </cell>
          <cell r="F5028">
            <v>0</v>
          </cell>
          <cell r="G5028">
            <v>0</v>
          </cell>
          <cell r="H5028">
            <v>0</v>
          </cell>
          <cell r="I5028">
            <v>0</v>
          </cell>
          <cell r="J5028">
            <v>0</v>
          </cell>
        </row>
        <row r="5029">
          <cell r="A5029">
            <v>1826700874</v>
          </cell>
          <cell r="B5029" t="str">
            <v>פסטיבל קוסמים</v>
          </cell>
          <cell r="C5029">
            <v>69100</v>
          </cell>
          <cell r="D5029">
            <v>69100</v>
          </cell>
          <cell r="E5029">
            <v>0</v>
          </cell>
          <cell r="F5029">
            <v>69100</v>
          </cell>
          <cell r="G5029">
            <v>0</v>
          </cell>
          <cell r="H5029">
            <v>100</v>
          </cell>
          <cell r="I5029">
            <v>69100</v>
          </cell>
          <cell r="J5029">
            <v>69100</v>
          </cell>
        </row>
        <row r="5030">
          <cell r="A5030">
            <v>1826700875</v>
          </cell>
          <cell r="B5030" t="str">
            <v>קורס אומנות הקרנבל</v>
          </cell>
          <cell r="C5030">
            <v>51400</v>
          </cell>
          <cell r="D5030">
            <v>51400</v>
          </cell>
          <cell r="E5030">
            <v>0</v>
          </cell>
          <cell r="F5030">
            <v>51400</v>
          </cell>
          <cell r="G5030">
            <v>0</v>
          </cell>
          <cell r="H5030">
            <v>100</v>
          </cell>
          <cell r="I5030">
            <v>51400</v>
          </cell>
          <cell r="J5030">
            <v>51400</v>
          </cell>
        </row>
        <row r="5031">
          <cell r="A5031">
            <v>1826800000</v>
          </cell>
          <cell r="B5031" t="str">
            <v>מוזיאון העיצוב</v>
          </cell>
          <cell r="C5031">
            <v>0</v>
          </cell>
          <cell r="D5031">
            <v>0</v>
          </cell>
          <cell r="E5031">
            <v>0</v>
          </cell>
          <cell r="F5031">
            <v>0</v>
          </cell>
          <cell r="G5031">
            <v>0</v>
          </cell>
          <cell r="H5031">
            <v>0</v>
          </cell>
          <cell r="I5031">
            <v>0</v>
          </cell>
          <cell r="J5031">
            <v>0</v>
          </cell>
        </row>
        <row r="5032">
          <cell r="A5032">
            <v>1826800413</v>
          </cell>
          <cell r="B5032" t="str">
            <v>דמ"ש</v>
          </cell>
          <cell r="C5032">
            <v>0</v>
          </cell>
          <cell r="D5032">
            <v>0</v>
          </cell>
          <cell r="E5032">
            <v>0</v>
          </cell>
          <cell r="F5032">
            <v>0</v>
          </cell>
          <cell r="G5032">
            <v>0</v>
          </cell>
          <cell r="H5032">
            <v>0</v>
          </cell>
          <cell r="I5032">
            <v>0</v>
          </cell>
          <cell r="J5032">
            <v>0</v>
          </cell>
        </row>
        <row r="5033">
          <cell r="A5033">
            <v>1826800441</v>
          </cell>
          <cell r="B5033" t="str">
            <v>ביטוח</v>
          </cell>
          <cell r="C5033">
            <v>40500</v>
          </cell>
          <cell r="D5033">
            <v>45000</v>
          </cell>
          <cell r="E5033">
            <v>0</v>
          </cell>
          <cell r="F5033">
            <v>45000</v>
          </cell>
          <cell r="G5033">
            <v>-4500</v>
          </cell>
          <cell r="H5033">
            <v>111.11</v>
          </cell>
          <cell r="I5033">
            <v>45000</v>
          </cell>
          <cell r="J5033">
            <v>45000</v>
          </cell>
        </row>
        <row r="5034">
          <cell r="A5034">
            <v>1826800870</v>
          </cell>
          <cell r="B5034" t="str">
            <v>הפעלת מוז' העיצוב</v>
          </cell>
          <cell r="C5034">
            <v>5144300</v>
          </cell>
          <cell r="D5034">
            <v>5144300</v>
          </cell>
          <cell r="E5034">
            <v>0</v>
          </cell>
          <cell r="F5034">
            <v>5144300</v>
          </cell>
          <cell r="G5034">
            <v>0</v>
          </cell>
          <cell r="H5034">
            <v>100</v>
          </cell>
          <cell r="I5034">
            <v>5144300</v>
          </cell>
          <cell r="J5034">
            <v>5144300</v>
          </cell>
        </row>
        <row r="5035">
          <cell r="A5035">
            <v>1826800879</v>
          </cell>
          <cell r="B5035" t="str">
            <v>ביטוח כנגד הכנסות</v>
          </cell>
          <cell r="C5035">
            <v>45000</v>
          </cell>
          <cell r="D5035">
            <v>45000</v>
          </cell>
          <cell r="E5035">
            <v>0</v>
          </cell>
          <cell r="F5035">
            <v>45000</v>
          </cell>
          <cell r="G5035">
            <v>0</v>
          </cell>
          <cell r="H5035">
            <v>100</v>
          </cell>
          <cell r="I5035">
            <v>45000</v>
          </cell>
          <cell r="J5035">
            <v>45000</v>
          </cell>
        </row>
        <row r="5036">
          <cell r="A5036">
            <v>1826800930</v>
          </cell>
          <cell r="B5036" t="str">
            <v>העברה חד פעמית</v>
          </cell>
          <cell r="C5036">
            <v>0</v>
          </cell>
          <cell r="D5036">
            <v>0</v>
          </cell>
          <cell r="E5036">
            <v>0</v>
          </cell>
          <cell r="F5036">
            <v>0</v>
          </cell>
          <cell r="G5036">
            <v>0</v>
          </cell>
          <cell r="H5036">
            <v>0</v>
          </cell>
          <cell r="I5036">
            <v>0</v>
          </cell>
          <cell r="J5036">
            <v>0</v>
          </cell>
        </row>
        <row r="5037">
          <cell r="A5037">
            <v>1828100110</v>
          </cell>
          <cell r="B5037" t="str">
            <v>השכר הקובע-תקציבית</v>
          </cell>
          <cell r="C5037">
            <v>0</v>
          </cell>
          <cell r="D5037">
            <v>0</v>
          </cell>
          <cell r="E5037">
            <v>0</v>
          </cell>
          <cell r="F5037">
            <v>0</v>
          </cell>
          <cell r="G5037">
            <v>0</v>
          </cell>
          <cell r="H5037">
            <v>0</v>
          </cell>
          <cell r="I5037">
            <v>0</v>
          </cell>
          <cell r="J5037">
            <v>0</v>
          </cell>
        </row>
        <row r="5038">
          <cell r="A5038">
            <v>1828100118</v>
          </cell>
          <cell r="B5038" t="str">
            <v>מורות - הכנה לצה"ל</v>
          </cell>
          <cell r="C5038">
            <v>0</v>
          </cell>
          <cell r="D5038">
            <v>0</v>
          </cell>
          <cell r="E5038">
            <v>0</v>
          </cell>
          <cell r="F5038">
            <v>0</v>
          </cell>
          <cell r="G5038">
            <v>0</v>
          </cell>
          <cell r="H5038">
            <v>0</v>
          </cell>
          <cell r="I5038">
            <v>0</v>
          </cell>
          <cell r="J5038">
            <v>0</v>
          </cell>
        </row>
        <row r="5039">
          <cell r="A5039">
            <v>1828100119</v>
          </cell>
          <cell r="B5039" t="str">
            <v>השכר הקובע-צוברת</v>
          </cell>
          <cell r="C5039">
            <v>1627200</v>
          </cell>
          <cell r="D5039">
            <v>1553668.36</v>
          </cell>
          <cell r="E5039">
            <v>0</v>
          </cell>
          <cell r="F5039">
            <v>1553668.36</v>
          </cell>
          <cell r="G5039">
            <v>73531.64</v>
          </cell>
          <cell r="H5039">
            <v>95.48</v>
          </cell>
          <cell r="I5039">
            <v>1627200</v>
          </cell>
          <cell r="J5039">
            <v>1553668.36</v>
          </cell>
        </row>
        <row r="5040">
          <cell r="A5040">
            <v>1828100122</v>
          </cell>
          <cell r="B5040" t="str">
            <v>ביגוד</v>
          </cell>
          <cell r="C5040">
            <v>16100</v>
          </cell>
          <cell r="D5040">
            <v>22028.400000000001</v>
          </cell>
          <cell r="E5040">
            <v>0</v>
          </cell>
          <cell r="F5040">
            <v>22028.400000000001</v>
          </cell>
          <cell r="G5040">
            <v>-5928.4</v>
          </cell>
          <cell r="H5040">
            <v>136.82</v>
          </cell>
          <cell r="I5040">
            <v>16100</v>
          </cell>
          <cell r="J5040">
            <v>22028.400000000001</v>
          </cell>
        </row>
        <row r="5041">
          <cell r="A5041">
            <v>1828100126</v>
          </cell>
          <cell r="B5041" t="str">
            <v>דמי הבראה</v>
          </cell>
          <cell r="C5041">
            <v>36500</v>
          </cell>
          <cell r="D5041">
            <v>52735.87</v>
          </cell>
          <cell r="E5041">
            <v>0</v>
          </cell>
          <cell r="F5041">
            <v>52735.87</v>
          </cell>
          <cell r="G5041">
            <v>-16235.87</v>
          </cell>
          <cell r="H5041">
            <v>144.47999999999999</v>
          </cell>
          <cell r="I5041">
            <v>36500</v>
          </cell>
          <cell r="J5041">
            <v>52735.87</v>
          </cell>
        </row>
        <row r="5042">
          <cell r="A5042">
            <v>1828100130</v>
          </cell>
          <cell r="B5042" t="str">
            <v>שעות נוספות</v>
          </cell>
          <cell r="C5042">
            <v>50200</v>
          </cell>
          <cell r="D5042">
            <v>15206.83</v>
          </cell>
          <cell r="E5042">
            <v>0</v>
          </cell>
          <cell r="F5042">
            <v>15206.83</v>
          </cell>
          <cell r="G5042">
            <v>34993.17</v>
          </cell>
          <cell r="H5042">
            <v>30.29</v>
          </cell>
          <cell r="I5042">
            <v>50200</v>
          </cell>
          <cell r="J5042">
            <v>15206.83</v>
          </cell>
        </row>
        <row r="5043">
          <cell r="A5043">
            <v>1828100140</v>
          </cell>
          <cell r="B5043" t="str">
            <v>השתתפות באחזקת רכב</v>
          </cell>
          <cell r="C5043">
            <v>139200</v>
          </cell>
          <cell r="D5043">
            <v>186264.31</v>
          </cell>
          <cell r="E5043">
            <v>0</v>
          </cell>
          <cell r="F5043">
            <v>186264.31</v>
          </cell>
          <cell r="G5043">
            <v>-47064.31</v>
          </cell>
          <cell r="H5043">
            <v>133.81</v>
          </cell>
          <cell r="I5043">
            <v>139200</v>
          </cell>
          <cell r="J5043">
            <v>186264.31</v>
          </cell>
        </row>
        <row r="5044">
          <cell r="A5044">
            <v>1828100210</v>
          </cell>
          <cell r="B5044" t="str">
            <v>השכר הקובע</v>
          </cell>
          <cell r="C5044">
            <v>0</v>
          </cell>
          <cell r="D5044">
            <v>10861.93</v>
          </cell>
          <cell r="E5044">
            <v>0</v>
          </cell>
          <cell r="F5044">
            <v>10861.93</v>
          </cell>
          <cell r="G5044">
            <v>-10861.93</v>
          </cell>
          <cell r="H5044">
            <v>0</v>
          </cell>
          <cell r="I5044">
            <v>0</v>
          </cell>
          <cell r="J5044">
            <v>10861.93</v>
          </cell>
        </row>
        <row r="5045">
          <cell r="A5045">
            <v>1828100220</v>
          </cell>
          <cell r="B5045" t="str">
            <v>מורות חיילות</v>
          </cell>
          <cell r="C5045">
            <v>30000</v>
          </cell>
          <cell r="D5045">
            <v>10112.209999999999</v>
          </cell>
          <cell r="E5045">
            <v>0</v>
          </cell>
          <cell r="F5045">
            <v>10112.209999999999</v>
          </cell>
          <cell r="G5045">
            <v>19887.79</v>
          </cell>
          <cell r="H5045">
            <v>33.700000000000003</v>
          </cell>
          <cell r="I5045">
            <v>30000</v>
          </cell>
          <cell r="J5045">
            <v>10112.209999999999</v>
          </cell>
        </row>
        <row r="5046">
          <cell r="A5046">
            <v>1828100250</v>
          </cell>
          <cell r="B5046" t="str">
            <v>שכר מושאלים</v>
          </cell>
          <cell r="C5046">
            <v>0</v>
          </cell>
          <cell r="D5046">
            <v>0</v>
          </cell>
          <cell r="E5046">
            <v>0</v>
          </cell>
          <cell r="F5046">
            <v>0</v>
          </cell>
          <cell r="G5046">
            <v>0</v>
          </cell>
          <cell r="H5046">
            <v>0</v>
          </cell>
          <cell r="I5046">
            <v>0</v>
          </cell>
          <cell r="J5046">
            <v>0</v>
          </cell>
        </row>
        <row r="5047">
          <cell r="A5047">
            <v>1828100253</v>
          </cell>
          <cell r="B5047" t="str">
            <v>אוזן קשבת</v>
          </cell>
          <cell r="C5047">
            <v>0</v>
          </cell>
          <cell r="D5047">
            <v>0</v>
          </cell>
          <cell r="E5047">
            <v>0</v>
          </cell>
          <cell r="F5047">
            <v>0</v>
          </cell>
          <cell r="G5047">
            <v>0</v>
          </cell>
          <cell r="H5047">
            <v>0</v>
          </cell>
          <cell r="I5047">
            <v>0</v>
          </cell>
          <cell r="J5047">
            <v>0</v>
          </cell>
        </row>
        <row r="5048">
          <cell r="A5048">
            <v>1828100263</v>
          </cell>
          <cell r="B5048" t="str">
            <v>עובדי חברת מוסדות</v>
          </cell>
          <cell r="C5048">
            <v>0</v>
          </cell>
          <cell r="D5048">
            <v>0</v>
          </cell>
          <cell r="E5048">
            <v>0</v>
          </cell>
          <cell r="F5048">
            <v>0</v>
          </cell>
          <cell r="G5048">
            <v>0</v>
          </cell>
          <cell r="H5048">
            <v>0</v>
          </cell>
          <cell r="I5048">
            <v>0</v>
          </cell>
          <cell r="J5048">
            <v>0</v>
          </cell>
        </row>
        <row r="5049">
          <cell r="A5049">
            <v>1828100350</v>
          </cell>
          <cell r="B5049" t="str">
            <v>ליסינג - 132-24-402</v>
          </cell>
          <cell r="C5049">
            <v>43000</v>
          </cell>
          <cell r="D5049">
            <v>12990.96</v>
          </cell>
          <cell r="E5049">
            <v>0</v>
          </cell>
          <cell r="F5049">
            <v>12990.96</v>
          </cell>
          <cell r="G5049">
            <v>30009.040000000001</v>
          </cell>
          <cell r="H5049">
            <v>30.21</v>
          </cell>
          <cell r="I5049">
            <v>43000</v>
          </cell>
          <cell r="J5049">
            <v>12990.96</v>
          </cell>
        </row>
        <row r="5050">
          <cell r="A5050">
            <v>1828100351</v>
          </cell>
          <cell r="B5050" t="str">
            <v>הוצאות - 132-24-402</v>
          </cell>
          <cell r="C5050">
            <v>18000</v>
          </cell>
          <cell r="D5050">
            <v>1043.44</v>
          </cell>
          <cell r="E5050">
            <v>0</v>
          </cell>
          <cell r="F5050">
            <v>1043.44</v>
          </cell>
          <cell r="G5050">
            <v>16956.560000000001</v>
          </cell>
          <cell r="H5050">
            <v>5.79</v>
          </cell>
          <cell r="I5050">
            <v>18000</v>
          </cell>
          <cell r="J5050">
            <v>1043.44</v>
          </cell>
        </row>
        <row r="5051">
          <cell r="A5051">
            <v>1828100391</v>
          </cell>
          <cell r="B5051" t="str">
            <v>הפרשה לפנסיה</v>
          </cell>
          <cell r="C5051">
            <v>0</v>
          </cell>
          <cell r="D5051">
            <v>0</v>
          </cell>
          <cell r="E5051">
            <v>0</v>
          </cell>
          <cell r="F5051">
            <v>0</v>
          </cell>
          <cell r="G5051">
            <v>0</v>
          </cell>
          <cell r="H5051">
            <v>0</v>
          </cell>
          <cell r="I5051">
            <v>0</v>
          </cell>
          <cell r="J5051">
            <v>0</v>
          </cell>
        </row>
        <row r="5052">
          <cell r="A5052">
            <v>1828100410</v>
          </cell>
          <cell r="B5052" t="str">
            <v>השתתפות בשכר דירה</v>
          </cell>
          <cell r="C5052">
            <v>259200</v>
          </cell>
          <cell r="D5052">
            <v>192810</v>
          </cell>
          <cell r="E5052">
            <v>0</v>
          </cell>
          <cell r="F5052">
            <v>192810</v>
          </cell>
          <cell r="G5052">
            <v>66390</v>
          </cell>
          <cell r="H5052">
            <v>74.38</v>
          </cell>
          <cell r="I5052">
            <v>288000</v>
          </cell>
          <cell r="J5052">
            <v>192810</v>
          </cell>
        </row>
        <row r="5053">
          <cell r="A5053">
            <v>1828100420</v>
          </cell>
          <cell r="B5053" t="str">
            <v>כיבוי אש</v>
          </cell>
          <cell r="C5053">
            <v>6000</v>
          </cell>
          <cell r="D5053">
            <v>5970.97</v>
          </cell>
          <cell r="E5053">
            <v>0</v>
          </cell>
          <cell r="F5053">
            <v>5970.97</v>
          </cell>
          <cell r="G5053">
            <v>29.03</v>
          </cell>
          <cell r="H5053">
            <v>99.51</v>
          </cell>
          <cell r="I5053">
            <v>6000</v>
          </cell>
          <cell r="J5053">
            <v>5970.97</v>
          </cell>
        </row>
        <row r="5054">
          <cell r="A5054">
            <v>1828100423</v>
          </cell>
          <cell r="B5054" t="str">
            <v>תחזוקת מבנה</v>
          </cell>
          <cell r="C5054">
            <v>0</v>
          </cell>
          <cell r="D5054">
            <v>0</v>
          </cell>
          <cell r="E5054">
            <v>0</v>
          </cell>
          <cell r="F5054">
            <v>0</v>
          </cell>
          <cell r="G5054">
            <v>0</v>
          </cell>
          <cell r="H5054">
            <v>0</v>
          </cell>
          <cell r="I5054">
            <v>0</v>
          </cell>
          <cell r="J5054">
            <v>0</v>
          </cell>
        </row>
        <row r="5055">
          <cell r="A5055">
            <v>1828100431</v>
          </cell>
          <cell r="B5055" t="str">
            <v>חשמל</v>
          </cell>
          <cell r="C5055">
            <v>45000</v>
          </cell>
          <cell r="D5055">
            <v>55472.07</v>
          </cell>
          <cell r="E5055">
            <v>0</v>
          </cell>
          <cell r="F5055">
            <v>55472.07</v>
          </cell>
          <cell r="G5055">
            <v>-10472.07</v>
          </cell>
          <cell r="H5055">
            <v>123.27</v>
          </cell>
          <cell r="I5055">
            <v>50000</v>
          </cell>
          <cell r="J5055">
            <v>55472.07</v>
          </cell>
        </row>
        <row r="5056">
          <cell r="A5056">
            <v>1828100432</v>
          </cell>
          <cell r="B5056" t="str">
            <v>מים</v>
          </cell>
          <cell r="C5056">
            <v>0</v>
          </cell>
          <cell r="D5056">
            <v>2338.71</v>
          </cell>
          <cell r="E5056">
            <v>0</v>
          </cell>
          <cell r="F5056">
            <v>2338.71</v>
          </cell>
          <cell r="G5056">
            <v>-2338.71</v>
          </cell>
          <cell r="H5056">
            <v>0</v>
          </cell>
          <cell r="I5056">
            <v>0</v>
          </cell>
          <cell r="J5056">
            <v>2338.71</v>
          </cell>
        </row>
        <row r="5057">
          <cell r="A5057">
            <v>1828100433</v>
          </cell>
          <cell r="B5057" t="str">
            <v>חומרי נקיון</v>
          </cell>
          <cell r="C5057">
            <v>0</v>
          </cell>
          <cell r="D5057">
            <v>0</v>
          </cell>
          <cell r="E5057">
            <v>0</v>
          </cell>
          <cell r="F5057">
            <v>0</v>
          </cell>
          <cell r="G5057">
            <v>0</v>
          </cell>
          <cell r="H5057">
            <v>0</v>
          </cell>
          <cell r="I5057">
            <v>0</v>
          </cell>
          <cell r="J5057">
            <v>0</v>
          </cell>
        </row>
        <row r="5058">
          <cell r="A5058">
            <v>1828100434</v>
          </cell>
          <cell r="B5058" t="str">
            <v>חיטוי והדברה</v>
          </cell>
          <cell r="C5058">
            <v>0</v>
          </cell>
          <cell r="D5058">
            <v>0</v>
          </cell>
          <cell r="E5058">
            <v>0</v>
          </cell>
          <cell r="F5058">
            <v>0</v>
          </cell>
          <cell r="G5058">
            <v>0</v>
          </cell>
          <cell r="H5058">
            <v>0</v>
          </cell>
          <cell r="I5058">
            <v>0</v>
          </cell>
          <cell r="J5058">
            <v>0</v>
          </cell>
        </row>
        <row r="5059">
          <cell r="A5059">
            <v>1828100437</v>
          </cell>
          <cell r="B5059" t="str">
            <v>אחזקת אזעקה</v>
          </cell>
          <cell r="C5059">
            <v>8370</v>
          </cell>
          <cell r="D5059">
            <v>8550.36</v>
          </cell>
          <cell r="E5059">
            <v>0</v>
          </cell>
          <cell r="F5059">
            <v>8550.36</v>
          </cell>
          <cell r="G5059">
            <v>-180.36</v>
          </cell>
          <cell r="H5059">
            <v>102.15</v>
          </cell>
          <cell r="I5059">
            <v>9300</v>
          </cell>
          <cell r="J5059">
            <v>8550.36</v>
          </cell>
        </row>
        <row r="5060">
          <cell r="A5060">
            <v>1828100441</v>
          </cell>
          <cell r="B5060" t="str">
            <v>ביטוח</v>
          </cell>
          <cell r="C5060">
            <v>0</v>
          </cell>
          <cell r="D5060">
            <v>0</v>
          </cell>
          <cell r="E5060">
            <v>0</v>
          </cell>
          <cell r="F5060">
            <v>0</v>
          </cell>
          <cell r="G5060">
            <v>0</v>
          </cell>
          <cell r="H5060">
            <v>0</v>
          </cell>
          <cell r="I5060">
            <v>0</v>
          </cell>
          <cell r="J5060">
            <v>0</v>
          </cell>
        </row>
        <row r="5061">
          <cell r="A5061">
            <v>1828100450</v>
          </cell>
          <cell r="B5061" t="str">
            <v>אחזקת תמי 4</v>
          </cell>
          <cell r="C5061">
            <v>990</v>
          </cell>
          <cell r="D5061">
            <v>0</v>
          </cell>
          <cell r="E5061">
            <v>0</v>
          </cell>
          <cell r="F5061">
            <v>0</v>
          </cell>
          <cell r="G5061">
            <v>990</v>
          </cell>
          <cell r="H5061">
            <v>0</v>
          </cell>
          <cell r="I5061">
            <v>1100</v>
          </cell>
          <cell r="J5061">
            <v>0</v>
          </cell>
        </row>
        <row r="5062">
          <cell r="A5062">
            <v>1828100471</v>
          </cell>
          <cell r="B5062" t="str">
            <v>מכשירי כתיבה</v>
          </cell>
          <cell r="C5062">
            <v>1100</v>
          </cell>
          <cell r="D5062">
            <v>1097.46</v>
          </cell>
          <cell r="E5062">
            <v>0</v>
          </cell>
          <cell r="F5062">
            <v>1097.46</v>
          </cell>
          <cell r="G5062">
            <v>2.54</v>
          </cell>
          <cell r="H5062">
            <v>99.76</v>
          </cell>
          <cell r="I5062">
            <v>1100</v>
          </cell>
          <cell r="J5062">
            <v>1097.46</v>
          </cell>
        </row>
        <row r="5063">
          <cell r="A5063">
            <v>1828100511</v>
          </cell>
          <cell r="B5063" t="str">
            <v>אירוח וכיבוד</v>
          </cell>
          <cell r="C5063">
            <v>0</v>
          </cell>
          <cell r="D5063">
            <v>0</v>
          </cell>
          <cell r="E5063">
            <v>0</v>
          </cell>
          <cell r="F5063">
            <v>0</v>
          </cell>
          <cell r="G5063">
            <v>0</v>
          </cell>
          <cell r="H5063">
            <v>0</v>
          </cell>
          <cell r="I5063">
            <v>0</v>
          </cell>
          <cell r="J5063">
            <v>0</v>
          </cell>
        </row>
        <row r="5064">
          <cell r="A5064">
            <v>1828100512</v>
          </cell>
          <cell r="B5064" t="str">
            <v>נסיעות ואש"ל</v>
          </cell>
          <cell r="C5064">
            <v>0</v>
          </cell>
          <cell r="D5064">
            <v>0</v>
          </cell>
          <cell r="E5064">
            <v>0</v>
          </cell>
          <cell r="F5064">
            <v>0</v>
          </cell>
          <cell r="G5064">
            <v>0</v>
          </cell>
          <cell r="H5064">
            <v>0</v>
          </cell>
          <cell r="I5064">
            <v>0</v>
          </cell>
          <cell r="J5064">
            <v>0</v>
          </cell>
        </row>
        <row r="5065">
          <cell r="A5065">
            <v>1828100522</v>
          </cell>
          <cell r="B5065" t="str">
            <v>ספרים ועיתונים</v>
          </cell>
          <cell r="C5065">
            <v>900</v>
          </cell>
          <cell r="D5065">
            <v>0</v>
          </cell>
          <cell r="E5065">
            <v>0</v>
          </cell>
          <cell r="F5065">
            <v>0</v>
          </cell>
          <cell r="G5065">
            <v>900</v>
          </cell>
          <cell r="H5065">
            <v>0</v>
          </cell>
          <cell r="I5065">
            <v>1000</v>
          </cell>
          <cell r="J5065">
            <v>0</v>
          </cell>
        </row>
        <row r="5066">
          <cell r="A5066">
            <v>1828100523</v>
          </cell>
          <cell r="B5066" t="str">
            <v>דמי חבר</v>
          </cell>
          <cell r="C5066">
            <v>0</v>
          </cell>
          <cell r="D5066">
            <v>0</v>
          </cell>
          <cell r="E5066">
            <v>0</v>
          </cell>
          <cell r="F5066">
            <v>0</v>
          </cell>
          <cell r="G5066">
            <v>0</v>
          </cell>
          <cell r="H5066">
            <v>0</v>
          </cell>
          <cell r="I5066">
            <v>0</v>
          </cell>
          <cell r="J5066">
            <v>0</v>
          </cell>
        </row>
        <row r="5067">
          <cell r="A5067">
            <v>1828100530</v>
          </cell>
          <cell r="B5067" t="str">
            <v>אופניים לעובדים</v>
          </cell>
          <cell r="C5067">
            <v>0</v>
          </cell>
          <cell r="D5067">
            <v>0</v>
          </cell>
          <cell r="E5067">
            <v>0</v>
          </cell>
          <cell r="F5067">
            <v>0</v>
          </cell>
          <cell r="G5067">
            <v>0</v>
          </cell>
          <cell r="H5067">
            <v>0</v>
          </cell>
          <cell r="I5067">
            <v>0</v>
          </cell>
          <cell r="J5067">
            <v>0</v>
          </cell>
        </row>
        <row r="5068">
          <cell r="A5068">
            <v>1828100540</v>
          </cell>
          <cell r="B5068" t="str">
            <v>הוצאות טלפון</v>
          </cell>
          <cell r="C5068">
            <v>45000</v>
          </cell>
          <cell r="D5068">
            <v>7657.77</v>
          </cell>
          <cell r="E5068">
            <v>0</v>
          </cell>
          <cell r="F5068">
            <v>7657.77</v>
          </cell>
          <cell r="G5068">
            <v>37342.230000000003</v>
          </cell>
          <cell r="H5068">
            <v>17.010000000000002</v>
          </cell>
          <cell r="I5068">
            <v>50000</v>
          </cell>
          <cell r="J5068">
            <v>7657.77</v>
          </cell>
        </row>
        <row r="5069">
          <cell r="A5069">
            <v>1828100544</v>
          </cell>
          <cell r="B5069" t="str">
            <v>הוצאות דאר</v>
          </cell>
          <cell r="C5069">
            <v>0</v>
          </cell>
          <cell r="D5069">
            <v>0</v>
          </cell>
          <cell r="E5069">
            <v>0</v>
          </cell>
          <cell r="F5069">
            <v>0</v>
          </cell>
          <cell r="G5069">
            <v>0</v>
          </cell>
          <cell r="H5069">
            <v>0</v>
          </cell>
          <cell r="I5069">
            <v>0</v>
          </cell>
          <cell r="J5069">
            <v>0</v>
          </cell>
        </row>
        <row r="5070">
          <cell r="A5070">
            <v>1828100550</v>
          </cell>
          <cell r="B5070" t="str">
            <v>פירסומים</v>
          </cell>
          <cell r="C5070">
            <v>0</v>
          </cell>
          <cell r="D5070">
            <v>0</v>
          </cell>
          <cell r="E5070">
            <v>0</v>
          </cell>
          <cell r="F5070">
            <v>0</v>
          </cell>
          <cell r="G5070">
            <v>0</v>
          </cell>
          <cell r="H5070">
            <v>0</v>
          </cell>
          <cell r="I5070">
            <v>0</v>
          </cell>
          <cell r="J5070">
            <v>0</v>
          </cell>
        </row>
        <row r="5071">
          <cell r="A5071">
            <v>1828100561</v>
          </cell>
          <cell r="B5071" t="str">
            <v>שיכפולים</v>
          </cell>
          <cell r="C5071">
            <v>0</v>
          </cell>
          <cell r="D5071">
            <v>0</v>
          </cell>
          <cell r="E5071">
            <v>0</v>
          </cell>
          <cell r="F5071">
            <v>0</v>
          </cell>
          <cell r="G5071">
            <v>0</v>
          </cell>
          <cell r="H5071">
            <v>0</v>
          </cell>
          <cell r="I5071">
            <v>0</v>
          </cell>
          <cell r="J5071">
            <v>0</v>
          </cell>
        </row>
        <row r="5072">
          <cell r="A5072">
            <v>1828100562</v>
          </cell>
          <cell r="B5072" t="str">
            <v>הדפסות</v>
          </cell>
          <cell r="C5072">
            <v>0</v>
          </cell>
          <cell r="D5072">
            <v>0</v>
          </cell>
          <cell r="E5072">
            <v>0</v>
          </cell>
          <cell r="F5072">
            <v>0</v>
          </cell>
          <cell r="G5072">
            <v>0</v>
          </cell>
          <cell r="H5072">
            <v>0</v>
          </cell>
          <cell r="I5072">
            <v>0</v>
          </cell>
          <cell r="J5072">
            <v>0</v>
          </cell>
        </row>
        <row r="5073">
          <cell r="A5073">
            <v>1828100571</v>
          </cell>
          <cell r="B5073" t="str">
            <v>מיכון וענ"א</v>
          </cell>
          <cell r="C5073">
            <v>42480</v>
          </cell>
          <cell r="D5073">
            <v>47200</v>
          </cell>
          <cell r="E5073">
            <v>0</v>
          </cell>
          <cell r="F5073">
            <v>47200</v>
          </cell>
          <cell r="G5073">
            <v>-4720</v>
          </cell>
          <cell r="H5073">
            <v>111.11</v>
          </cell>
          <cell r="I5073">
            <v>47200</v>
          </cell>
          <cell r="J5073">
            <v>47200</v>
          </cell>
        </row>
        <row r="5074">
          <cell r="A5074">
            <v>1828100710</v>
          </cell>
          <cell r="B5074" t="str">
            <v>הסעות טיולים חצ"ב</v>
          </cell>
          <cell r="C5074">
            <v>0</v>
          </cell>
          <cell r="D5074">
            <v>0</v>
          </cell>
          <cell r="E5074">
            <v>0</v>
          </cell>
          <cell r="F5074">
            <v>0</v>
          </cell>
          <cell r="G5074">
            <v>0</v>
          </cell>
          <cell r="H5074">
            <v>0</v>
          </cell>
          <cell r="I5074">
            <v>0</v>
          </cell>
          <cell r="J5074">
            <v>0</v>
          </cell>
        </row>
        <row r="5075">
          <cell r="A5075">
            <v>1828100711</v>
          </cell>
          <cell r="B5075" t="str">
            <v>הסעות מתנדבים</v>
          </cell>
          <cell r="C5075">
            <v>0</v>
          </cell>
          <cell r="D5075">
            <v>0</v>
          </cell>
          <cell r="E5075">
            <v>0</v>
          </cell>
          <cell r="F5075">
            <v>0</v>
          </cell>
          <cell r="G5075">
            <v>0</v>
          </cell>
          <cell r="H5075">
            <v>0</v>
          </cell>
          <cell r="I5075">
            <v>0</v>
          </cell>
          <cell r="J5075">
            <v>0</v>
          </cell>
        </row>
        <row r="5076">
          <cell r="A5076">
            <v>1828100721</v>
          </cell>
          <cell r="B5076" t="str">
            <v>חמרים-תחזוקת מבנים</v>
          </cell>
          <cell r="C5076">
            <v>0</v>
          </cell>
          <cell r="D5076">
            <v>0</v>
          </cell>
          <cell r="E5076">
            <v>0</v>
          </cell>
          <cell r="F5076">
            <v>0</v>
          </cell>
          <cell r="G5076">
            <v>0</v>
          </cell>
          <cell r="H5076">
            <v>0</v>
          </cell>
          <cell r="I5076">
            <v>0</v>
          </cell>
          <cell r="J5076">
            <v>0</v>
          </cell>
        </row>
        <row r="5077">
          <cell r="A5077">
            <v>1828100722</v>
          </cell>
          <cell r="B5077" t="str">
            <v>חמרים-תחזוקה עצמית</v>
          </cell>
          <cell r="C5077">
            <v>0</v>
          </cell>
          <cell r="D5077">
            <v>0</v>
          </cell>
          <cell r="E5077">
            <v>0</v>
          </cell>
          <cell r="F5077">
            <v>0</v>
          </cell>
          <cell r="G5077">
            <v>0</v>
          </cell>
          <cell r="H5077">
            <v>0</v>
          </cell>
          <cell r="I5077">
            <v>0</v>
          </cell>
          <cell r="J5077">
            <v>0</v>
          </cell>
        </row>
        <row r="5078">
          <cell r="A5078">
            <v>1828100723</v>
          </cell>
          <cell r="B5078" t="str">
            <v>חומרים לחוגים</v>
          </cell>
          <cell r="C5078">
            <v>0</v>
          </cell>
          <cell r="D5078">
            <v>0</v>
          </cell>
          <cell r="E5078">
            <v>0</v>
          </cell>
          <cell r="F5078">
            <v>0</v>
          </cell>
          <cell r="G5078">
            <v>0</v>
          </cell>
          <cell r="H5078">
            <v>0</v>
          </cell>
          <cell r="I5078">
            <v>0</v>
          </cell>
          <cell r="J5078">
            <v>0</v>
          </cell>
        </row>
        <row r="5079">
          <cell r="A5079">
            <v>1828100742</v>
          </cell>
          <cell r="B5079" t="str">
            <v>כלים וציוד</v>
          </cell>
          <cell r="C5079">
            <v>10500</v>
          </cell>
          <cell r="D5079">
            <v>8947.27</v>
          </cell>
          <cell r="E5079">
            <v>0</v>
          </cell>
          <cell r="F5079">
            <v>8947.27</v>
          </cell>
          <cell r="G5079">
            <v>1552.73</v>
          </cell>
          <cell r="H5079">
            <v>85.21</v>
          </cell>
          <cell r="I5079">
            <v>10500</v>
          </cell>
          <cell r="J5079">
            <v>8947.27</v>
          </cell>
        </row>
        <row r="5080">
          <cell r="A5080">
            <v>1828100743</v>
          </cell>
          <cell r="B5080" t="str">
            <v>תחז' ציוד אלקטרוני</v>
          </cell>
          <cell r="C5080">
            <v>0</v>
          </cell>
          <cell r="D5080">
            <v>0</v>
          </cell>
          <cell r="E5080">
            <v>0</v>
          </cell>
          <cell r="F5080">
            <v>0</v>
          </cell>
          <cell r="G5080">
            <v>0</v>
          </cell>
          <cell r="H5080">
            <v>0</v>
          </cell>
          <cell r="I5080">
            <v>0</v>
          </cell>
          <cell r="J5080">
            <v>0</v>
          </cell>
        </row>
        <row r="5081">
          <cell r="A5081">
            <v>1828100744</v>
          </cell>
          <cell r="B5081" t="str">
            <v>תחזוקת מחשבים</v>
          </cell>
          <cell r="C5081">
            <v>0</v>
          </cell>
          <cell r="D5081">
            <v>0</v>
          </cell>
          <cell r="E5081">
            <v>0</v>
          </cell>
          <cell r="F5081">
            <v>0</v>
          </cell>
          <cell r="G5081">
            <v>0</v>
          </cell>
          <cell r="H5081">
            <v>0</v>
          </cell>
          <cell r="I5081">
            <v>0</v>
          </cell>
          <cell r="J5081">
            <v>0</v>
          </cell>
        </row>
        <row r="5082">
          <cell r="A5082">
            <v>1828100745</v>
          </cell>
          <cell r="B5082" t="str">
            <v>דמי פריצה - תכולה</v>
          </cell>
          <cell r="C5082">
            <v>0</v>
          </cell>
          <cell r="D5082">
            <v>0</v>
          </cell>
          <cell r="E5082">
            <v>0</v>
          </cell>
          <cell r="F5082">
            <v>0</v>
          </cell>
          <cell r="G5082">
            <v>0</v>
          </cell>
          <cell r="H5082">
            <v>0</v>
          </cell>
          <cell r="I5082">
            <v>0</v>
          </cell>
          <cell r="J5082">
            <v>0</v>
          </cell>
        </row>
        <row r="5083">
          <cell r="A5083">
            <v>1828100746</v>
          </cell>
          <cell r="B5083" t="str">
            <v>דמי פריצה - מבנה</v>
          </cell>
          <cell r="C5083">
            <v>0</v>
          </cell>
          <cell r="D5083">
            <v>0</v>
          </cell>
          <cell r="E5083">
            <v>0</v>
          </cell>
          <cell r="F5083">
            <v>0</v>
          </cell>
          <cell r="G5083">
            <v>0</v>
          </cell>
          <cell r="H5083">
            <v>0</v>
          </cell>
          <cell r="I5083">
            <v>0</v>
          </cell>
          <cell r="J5083">
            <v>0</v>
          </cell>
        </row>
        <row r="5084">
          <cell r="A5084">
            <v>1828100750</v>
          </cell>
          <cell r="B5084" t="str">
            <v>אחזקת מוסדות</v>
          </cell>
          <cell r="C5084">
            <v>244000</v>
          </cell>
          <cell r="D5084">
            <v>223608.2</v>
          </cell>
          <cell r="E5084">
            <v>0</v>
          </cell>
          <cell r="F5084">
            <v>223608.2</v>
          </cell>
          <cell r="G5084">
            <v>20391.8</v>
          </cell>
          <cell r="H5084">
            <v>91.64</v>
          </cell>
          <cell r="I5084">
            <v>244000</v>
          </cell>
          <cell r="J5084">
            <v>223608.2</v>
          </cell>
        </row>
        <row r="5085">
          <cell r="A5085">
            <v>1828100751</v>
          </cell>
          <cell r="B5085" t="str">
            <v>עבודות קבלניות</v>
          </cell>
          <cell r="C5085">
            <v>0</v>
          </cell>
          <cell r="D5085">
            <v>0</v>
          </cell>
          <cell r="E5085">
            <v>0</v>
          </cell>
          <cell r="F5085">
            <v>0</v>
          </cell>
          <cell r="G5085">
            <v>0</v>
          </cell>
          <cell r="H5085">
            <v>0</v>
          </cell>
          <cell r="I5085">
            <v>0</v>
          </cell>
          <cell r="J5085">
            <v>0</v>
          </cell>
        </row>
        <row r="5086">
          <cell r="A5086">
            <v>1828100752</v>
          </cell>
          <cell r="B5086" t="str">
            <v>נקיון מרכז הדרכה</v>
          </cell>
          <cell r="C5086">
            <v>42300</v>
          </cell>
          <cell r="D5086">
            <v>5661.83</v>
          </cell>
          <cell r="E5086">
            <v>0</v>
          </cell>
          <cell r="F5086">
            <v>5661.83</v>
          </cell>
          <cell r="G5086">
            <v>36638.17</v>
          </cell>
          <cell r="H5086">
            <v>13.38</v>
          </cell>
          <cell r="I5086">
            <v>47000</v>
          </cell>
          <cell r="J5086">
            <v>5661.83</v>
          </cell>
        </row>
        <row r="5087">
          <cell r="A5087">
            <v>1828100763</v>
          </cell>
          <cell r="B5087" t="str">
            <v>עובדי חברת מוסדות</v>
          </cell>
          <cell r="C5087">
            <v>0</v>
          </cell>
          <cell r="D5087">
            <v>0</v>
          </cell>
          <cell r="E5087">
            <v>0</v>
          </cell>
          <cell r="F5087">
            <v>0</v>
          </cell>
          <cell r="G5087">
            <v>0</v>
          </cell>
          <cell r="H5087">
            <v>0</v>
          </cell>
          <cell r="I5087">
            <v>0</v>
          </cell>
          <cell r="J5087">
            <v>0</v>
          </cell>
        </row>
        <row r="5088">
          <cell r="A5088">
            <v>1828100780</v>
          </cell>
          <cell r="B5088" t="str">
            <v>מרכז נוער עולה</v>
          </cell>
          <cell r="C5088">
            <v>209250</v>
          </cell>
          <cell r="D5088">
            <v>159522.29</v>
          </cell>
          <cell r="E5088">
            <v>0</v>
          </cell>
          <cell r="F5088">
            <v>159522.29</v>
          </cell>
          <cell r="G5088">
            <v>49727.71</v>
          </cell>
          <cell r="H5088">
            <v>76.23</v>
          </cell>
          <cell r="I5088">
            <v>232500</v>
          </cell>
          <cell r="J5088">
            <v>159522.29</v>
          </cell>
        </row>
        <row r="5089">
          <cell r="A5089">
            <v>1828100781</v>
          </cell>
          <cell r="B5089" t="str">
            <v>פרוייקטים + קיץ</v>
          </cell>
          <cell r="C5089">
            <v>342800</v>
          </cell>
          <cell r="D5089">
            <v>169873.28</v>
          </cell>
          <cell r="E5089">
            <v>0</v>
          </cell>
          <cell r="F5089">
            <v>169873.28</v>
          </cell>
          <cell r="G5089">
            <v>172926.72</v>
          </cell>
          <cell r="H5089">
            <v>49.55</v>
          </cell>
          <cell r="I5089">
            <v>342800</v>
          </cell>
          <cell r="J5089">
            <v>169873.28</v>
          </cell>
        </row>
        <row r="5090">
          <cell r="A5090">
            <v>1828100782</v>
          </cell>
          <cell r="B5090" t="str">
            <v>התנדבות בקהילה</v>
          </cell>
          <cell r="C5090">
            <v>0</v>
          </cell>
          <cell r="D5090">
            <v>0</v>
          </cell>
          <cell r="E5090">
            <v>0</v>
          </cell>
          <cell r="F5090">
            <v>0</v>
          </cell>
          <cell r="G5090">
            <v>0</v>
          </cell>
          <cell r="H5090">
            <v>0</v>
          </cell>
          <cell r="I5090">
            <v>0</v>
          </cell>
          <cell r="J5090">
            <v>0</v>
          </cell>
        </row>
        <row r="5091">
          <cell r="A5091">
            <v>1828100783</v>
          </cell>
          <cell r="B5091" t="str">
            <v>תנועות נוער-ארועים עירוניים</v>
          </cell>
          <cell r="C5091">
            <v>83700</v>
          </cell>
          <cell r="D5091">
            <v>61594.32</v>
          </cell>
          <cell r="E5091">
            <v>1400.88</v>
          </cell>
          <cell r="F5091">
            <v>62995.199999999997</v>
          </cell>
          <cell r="G5091">
            <v>20704.8</v>
          </cell>
          <cell r="H5091">
            <v>75.260000000000005</v>
          </cell>
          <cell r="I5091">
            <v>93000</v>
          </cell>
          <cell r="J5091">
            <v>61594.32</v>
          </cell>
        </row>
        <row r="5092">
          <cell r="A5092">
            <v>1828100784</v>
          </cell>
          <cell r="B5092" t="str">
            <v>מנהיגות וקשרי חוץ</v>
          </cell>
          <cell r="C5092">
            <v>25110</v>
          </cell>
          <cell r="D5092">
            <v>4699.0600000000004</v>
          </cell>
          <cell r="E5092">
            <v>5739.6</v>
          </cell>
          <cell r="F5092">
            <v>10438.66</v>
          </cell>
          <cell r="G5092">
            <v>14671.34</v>
          </cell>
          <cell r="H5092">
            <v>41.57</v>
          </cell>
          <cell r="I5092">
            <v>27900</v>
          </cell>
          <cell r="J5092">
            <v>4699.0600000000004</v>
          </cell>
        </row>
        <row r="5093">
          <cell r="A5093">
            <v>1828100785</v>
          </cell>
          <cell r="B5093" t="str">
            <v>תחום מניעה</v>
          </cell>
          <cell r="C5093">
            <v>78800</v>
          </cell>
          <cell r="D5093">
            <v>72799.89</v>
          </cell>
          <cell r="E5093">
            <v>0</v>
          </cell>
          <cell r="F5093">
            <v>72799.89</v>
          </cell>
          <cell r="G5093">
            <v>6000.11</v>
          </cell>
          <cell r="H5093">
            <v>92.38</v>
          </cell>
          <cell r="I5093">
            <v>78800</v>
          </cell>
          <cell r="J5093">
            <v>72799.89</v>
          </cell>
        </row>
        <row r="5094">
          <cell r="A5094">
            <v>1828100786</v>
          </cell>
          <cell r="B5094" t="str">
            <v>ארועים</v>
          </cell>
          <cell r="C5094">
            <v>225600</v>
          </cell>
          <cell r="D5094">
            <v>210599.9</v>
          </cell>
          <cell r="E5094">
            <v>0</v>
          </cell>
          <cell r="F5094">
            <v>210599.9</v>
          </cell>
          <cell r="G5094">
            <v>15000.1</v>
          </cell>
          <cell r="H5094">
            <v>93.35</v>
          </cell>
          <cell r="I5094">
            <v>225600</v>
          </cell>
          <cell r="J5094">
            <v>210599.9</v>
          </cell>
        </row>
        <row r="5095">
          <cell r="A5095">
            <v>1828100787</v>
          </cell>
          <cell r="B5095" t="str">
            <v>קווי לילה לנוער</v>
          </cell>
          <cell r="C5095">
            <v>49600</v>
          </cell>
          <cell r="D5095">
            <v>27436</v>
          </cell>
          <cell r="E5095">
            <v>0</v>
          </cell>
          <cell r="F5095">
            <v>27436</v>
          </cell>
          <cell r="G5095">
            <v>22164</v>
          </cell>
          <cell r="H5095">
            <v>55.31</v>
          </cell>
          <cell r="I5095">
            <v>49600</v>
          </cell>
          <cell r="J5095">
            <v>27436</v>
          </cell>
        </row>
        <row r="5096">
          <cell r="A5096">
            <v>1828100788</v>
          </cell>
          <cell r="B5096" t="str">
            <v>כולנו ביתא ישראל</v>
          </cell>
          <cell r="C5096">
            <v>20250</v>
          </cell>
          <cell r="D5096">
            <v>0</v>
          </cell>
          <cell r="E5096">
            <v>0</v>
          </cell>
          <cell r="F5096">
            <v>0</v>
          </cell>
          <cell r="G5096">
            <v>20250</v>
          </cell>
          <cell r="H5096">
            <v>0</v>
          </cell>
          <cell r="I5096">
            <v>22500</v>
          </cell>
          <cell r="J5096">
            <v>0</v>
          </cell>
        </row>
        <row r="5097">
          <cell r="A5097">
            <v>1828100789</v>
          </cell>
          <cell r="B5097" t="str">
            <v>מרכז הדרכה</v>
          </cell>
          <cell r="C5097">
            <v>20250</v>
          </cell>
          <cell r="D5097">
            <v>6927.09</v>
          </cell>
          <cell r="E5097">
            <v>0</v>
          </cell>
          <cell r="F5097">
            <v>6927.09</v>
          </cell>
          <cell r="G5097">
            <v>13322.91</v>
          </cell>
          <cell r="H5097">
            <v>34.200000000000003</v>
          </cell>
          <cell r="I5097">
            <v>22500</v>
          </cell>
          <cell r="J5097">
            <v>6927.09</v>
          </cell>
        </row>
        <row r="5098">
          <cell r="A5098">
            <v>1828100790</v>
          </cell>
          <cell r="B5098" t="str">
            <v>פע' מהכנסות משה"ח</v>
          </cell>
          <cell r="C5098">
            <v>332100</v>
          </cell>
          <cell r="D5098">
            <v>132000</v>
          </cell>
          <cell r="E5098">
            <v>0</v>
          </cell>
          <cell r="F5098">
            <v>132000</v>
          </cell>
          <cell r="G5098">
            <v>200100</v>
          </cell>
          <cell r="H5098">
            <v>39.74</v>
          </cell>
          <cell r="I5098">
            <v>369000</v>
          </cell>
          <cell r="J5098">
            <v>132000</v>
          </cell>
        </row>
        <row r="5099">
          <cell r="A5099">
            <v>1828100791</v>
          </cell>
          <cell r="B5099" t="str">
            <v>כנפיים של קרמבו</v>
          </cell>
          <cell r="C5099">
            <v>180000</v>
          </cell>
          <cell r="D5099">
            <v>180000</v>
          </cell>
          <cell r="E5099">
            <v>0</v>
          </cell>
          <cell r="F5099">
            <v>180000</v>
          </cell>
          <cell r="G5099">
            <v>0</v>
          </cell>
          <cell r="H5099">
            <v>100</v>
          </cell>
          <cell r="I5099">
            <v>180000</v>
          </cell>
          <cell r="J5099">
            <v>180000</v>
          </cell>
        </row>
        <row r="5100">
          <cell r="A5100">
            <v>1828100792</v>
          </cell>
          <cell r="B5100" t="str">
            <v>יום המעשים  הטובים</v>
          </cell>
          <cell r="C5100">
            <v>54200</v>
          </cell>
          <cell r="D5100">
            <v>51233.96</v>
          </cell>
          <cell r="E5100">
            <v>0</v>
          </cell>
          <cell r="F5100">
            <v>51233.96</v>
          </cell>
          <cell r="G5100">
            <v>2966.04</v>
          </cell>
          <cell r="H5100">
            <v>94.52</v>
          </cell>
          <cell r="I5100">
            <v>54200</v>
          </cell>
          <cell r="J5100">
            <v>51233.96</v>
          </cell>
        </row>
        <row r="5101">
          <cell r="A5101">
            <v>1828100794</v>
          </cell>
          <cell r="B5101" t="str">
            <v>השתתפות בעזר 094</v>
          </cell>
          <cell r="C5101">
            <v>9000</v>
          </cell>
          <cell r="D5101">
            <v>11117</v>
          </cell>
          <cell r="E5101">
            <v>0</v>
          </cell>
          <cell r="F5101">
            <v>11117</v>
          </cell>
          <cell r="G5101">
            <v>-2117</v>
          </cell>
          <cell r="H5101">
            <v>123.52</v>
          </cell>
          <cell r="I5101">
            <v>10000</v>
          </cell>
          <cell r="J5101">
            <v>11117</v>
          </cell>
        </row>
        <row r="5102">
          <cell r="A5102">
            <v>1828100810</v>
          </cell>
          <cell r="B5102" t="str">
            <v>השת' בתנועות הנוער</v>
          </cell>
          <cell r="C5102">
            <v>309700</v>
          </cell>
          <cell r="D5102">
            <v>309701</v>
          </cell>
          <cell r="E5102">
            <v>0</v>
          </cell>
          <cell r="F5102">
            <v>309701</v>
          </cell>
          <cell r="G5102">
            <v>-1</v>
          </cell>
          <cell r="H5102">
            <v>100</v>
          </cell>
          <cell r="I5102">
            <v>309700</v>
          </cell>
          <cell r="J5102">
            <v>309701</v>
          </cell>
        </row>
        <row r="5103">
          <cell r="A5103">
            <v>1828100811</v>
          </cell>
          <cell r="B5103" t="str">
            <v>השתתפות בשכר רכזים</v>
          </cell>
          <cell r="C5103">
            <v>403300</v>
          </cell>
          <cell r="D5103">
            <v>403300</v>
          </cell>
          <cell r="E5103">
            <v>0</v>
          </cell>
          <cell r="F5103">
            <v>403300</v>
          </cell>
          <cell r="G5103">
            <v>0</v>
          </cell>
          <cell r="H5103">
            <v>100</v>
          </cell>
          <cell r="I5103">
            <v>403300</v>
          </cell>
          <cell r="J5103">
            <v>403300</v>
          </cell>
        </row>
        <row r="5104">
          <cell r="A5104">
            <v>1828100812</v>
          </cell>
          <cell r="B5104" t="str">
            <v>מרכז נוער נאות רחל</v>
          </cell>
          <cell r="C5104">
            <v>361000</v>
          </cell>
          <cell r="D5104">
            <v>361000</v>
          </cell>
          <cell r="E5104">
            <v>0</v>
          </cell>
          <cell r="F5104">
            <v>361000</v>
          </cell>
          <cell r="G5104">
            <v>0</v>
          </cell>
          <cell r="H5104">
            <v>100</v>
          </cell>
          <cell r="I5104">
            <v>361000</v>
          </cell>
          <cell r="J5104">
            <v>361000</v>
          </cell>
        </row>
        <row r="5105">
          <cell r="A5105">
            <v>1828100813</v>
          </cell>
          <cell r="B5105" t="str">
            <v>מרכז נוער תל גיבורים</v>
          </cell>
          <cell r="C5105">
            <v>361000</v>
          </cell>
          <cell r="D5105">
            <v>361000</v>
          </cell>
          <cell r="E5105">
            <v>0</v>
          </cell>
          <cell r="F5105">
            <v>361000</v>
          </cell>
          <cell r="G5105">
            <v>0</v>
          </cell>
          <cell r="H5105">
            <v>100</v>
          </cell>
          <cell r="I5105">
            <v>361000</v>
          </cell>
          <cell r="J5105">
            <v>361000</v>
          </cell>
        </row>
        <row r="5106">
          <cell r="A5106">
            <v>1828100814</v>
          </cell>
          <cell r="B5106" t="str">
            <v>מרכז הדרכה ומנהיגות</v>
          </cell>
          <cell r="C5106">
            <v>203040</v>
          </cell>
          <cell r="D5106">
            <v>130180.77</v>
          </cell>
          <cell r="E5106">
            <v>1427.74</v>
          </cell>
          <cell r="F5106">
            <v>131608.51</v>
          </cell>
          <cell r="G5106">
            <v>71431.490000000005</v>
          </cell>
          <cell r="H5106">
            <v>64.81</v>
          </cell>
          <cell r="I5106">
            <v>225600</v>
          </cell>
          <cell r="J5106">
            <v>130180.77</v>
          </cell>
        </row>
        <row r="5107">
          <cell r="A5107">
            <v>1828100815</v>
          </cell>
          <cell r="B5107" t="str">
            <v>תקורה למתנ"ס ת"ג</v>
          </cell>
          <cell r="C5107">
            <v>0</v>
          </cell>
          <cell r="D5107">
            <v>0</v>
          </cell>
          <cell r="E5107">
            <v>0</v>
          </cell>
          <cell r="F5107">
            <v>0</v>
          </cell>
          <cell r="G5107">
            <v>0</v>
          </cell>
          <cell r="H5107">
            <v>0</v>
          </cell>
          <cell r="I5107">
            <v>0</v>
          </cell>
          <cell r="J5107">
            <v>0</v>
          </cell>
        </row>
        <row r="5108">
          <cell r="A5108">
            <v>1828100817</v>
          </cell>
          <cell r="B5108" t="str">
            <v>תמיכות באירגוני נוער</v>
          </cell>
          <cell r="C5108">
            <v>108000</v>
          </cell>
          <cell r="D5108">
            <v>120001</v>
          </cell>
          <cell r="E5108">
            <v>0</v>
          </cell>
          <cell r="F5108">
            <v>120001</v>
          </cell>
          <cell r="G5108">
            <v>-12001</v>
          </cell>
          <cell r="H5108">
            <v>111.11</v>
          </cell>
          <cell r="I5108">
            <v>120000</v>
          </cell>
          <cell r="J5108">
            <v>120001</v>
          </cell>
        </row>
        <row r="5109">
          <cell r="A5109">
            <v>1828100818</v>
          </cell>
          <cell r="B5109" t="str">
            <v>תמיכה במכינות קד"צ</v>
          </cell>
          <cell r="C5109">
            <v>91200</v>
          </cell>
          <cell r="D5109">
            <v>91200</v>
          </cell>
          <cell r="E5109">
            <v>0</v>
          </cell>
          <cell r="F5109">
            <v>91200</v>
          </cell>
          <cell r="G5109">
            <v>0</v>
          </cell>
          <cell r="H5109">
            <v>100</v>
          </cell>
          <cell r="I5109">
            <v>91200</v>
          </cell>
          <cell r="J5109">
            <v>91200</v>
          </cell>
        </row>
        <row r="5110">
          <cell r="A5110">
            <v>1828100819</v>
          </cell>
          <cell r="B5110" t="str">
            <v>פרויקט מישמיש</v>
          </cell>
          <cell r="C5110">
            <v>0</v>
          </cell>
          <cell r="D5110">
            <v>0</v>
          </cell>
          <cell r="E5110">
            <v>0</v>
          </cell>
          <cell r="F5110">
            <v>0</v>
          </cell>
          <cell r="G5110">
            <v>0</v>
          </cell>
          <cell r="H5110">
            <v>0</v>
          </cell>
          <cell r="I5110">
            <v>0</v>
          </cell>
          <cell r="J5110">
            <v>0</v>
          </cell>
        </row>
        <row r="5111">
          <cell r="A5111">
            <v>1828100820</v>
          </cell>
          <cell r="B5111" t="str">
            <v>פרויקט צלילי זיכרון</v>
          </cell>
          <cell r="C5111">
            <v>35000</v>
          </cell>
          <cell r="D5111">
            <v>16352</v>
          </cell>
          <cell r="E5111">
            <v>0</v>
          </cell>
          <cell r="F5111">
            <v>16352</v>
          </cell>
          <cell r="G5111">
            <v>18648</v>
          </cell>
          <cell r="H5111">
            <v>46.72</v>
          </cell>
          <cell r="I5111">
            <v>35000</v>
          </cell>
          <cell r="J5111">
            <v>16352</v>
          </cell>
        </row>
        <row r="5112">
          <cell r="A5112">
            <v>1828100931</v>
          </cell>
          <cell r="B5112" t="str">
            <v>רכישות חד-פעמיות</v>
          </cell>
          <cell r="C5112">
            <v>0</v>
          </cell>
          <cell r="D5112">
            <v>0</v>
          </cell>
          <cell r="E5112">
            <v>0</v>
          </cell>
          <cell r="F5112">
            <v>0</v>
          </cell>
          <cell r="G5112">
            <v>0</v>
          </cell>
          <cell r="H5112">
            <v>0</v>
          </cell>
          <cell r="I5112">
            <v>0</v>
          </cell>
          <cell r="J5112">
            <v>0</v>
          </cell>
        </row>
        <row r="5113">
          <cell r="A5113">
            <v>1828100980</v>
          </cell>
          <cell r="B5113" t="str">
            <v>פעולות מרכז שואה</v>
          </cell>
          <cell r="C5113">
            <v>0</v>
          </cell>
          <cell r="D5113">
            <v>0</v>
          </cell>
          <cell r="E5113">
            <v>0</v>
          </cell>
          <cell r="F5113">
            <v>0</v>
          </cell>
          <cell r="G5113">
            <v>0</v>
          </cell>
          <cell r="H5113">
            <v>0</v>
          </cell>
          <cell r="I5113">
            <v>0</v>
          </cell>
          <cell r="J5113">
            <v>0</v>
          </cell>
        </row>
        <row r="5114">
          <cell r="A5114">
            <v>1828100981</v>
          </cell>
          <cell r="B5114" t="str">
            <v>שבוע רוסיה</v>
          </cell>
          <cell r="C5114">
            <v>0</v>
          </cell>
          <cell r="D5114">
            <v>0</v>
          </cell>
          <cell r="E5114">
            <v>0</v>
          </cell>
          <cell r="F5114">
            <v>0</v>
          </cell>
          <cell r="G5114">
            <v>0</v>
          </cell>
          <cell r="H5114">
            <v>0</v>
          </cell>
          <cell r="I5114">
            <v>0</v>
          </cell>
          <cell r="J5114">
            <v>0</v>
          </cell>
        </row>
        <row r="5115">
          <cell r="A5115">
            <v>1828100982</v>
          </cell>
          <cell r="B5115" t="str">
            <v>ארועי צעירים</v>
          </cell>
          <cell r="C5115">
            <v>0</v>
          </cell>
          <cell r="D5115">
            <v>0</v>
          </cell>
          <cell r="E5115">
            <v>0</v>
          </cell>
          <cell r="F5115">
            <v>0</v>
          </cell>
          <cell r="G5115">
            <v>0</v>
          </cell>
          <cell r="H5115">
            <v>0</v>
          </cell>
          <cell r="I5115">
            <v>0</v>
          </cell>
          <cell r="J5115">
            <v>0</v>
          </cell>
        </row>
        <row r="5116">
          <cell r="A5116">
            <v>1828100983</v>
          </cell>
          <cell r="B5116" t="str">
            <v>השלמה - ניידת</v>
          </cell>
          <cell r="C5116">
            <v>0</v>
          </cell>
          <cell r="D5116">
            <v>0</v>
          </cell>
          <cell r="E5116">
            <v>0</v>
          </cell>
          <cell r="F5116">
            <v>0</v>
          </cell>
          <cell r="G5116">
            <v>0</v>
          </cell>
          <cell r="H5116">
            <v>0</v>
          </cell>
          <cell r="I5116">
            <v>0</v>
          </cell>
          <cell r="J5116">
            <v>0</v>
          </cell>
        </row>
        <row r="5117">
          <cell r="A5117">
            <v>1828100984</v>
          </cell>
          <cell r="B5117" t="str">
            <v>תחום צעירים</v>
          </cell>
          <cell r="C5117">
            <v>0</v>
          </cell>
          <cell r="D5117">
            <v>0</v>
          </cell>
          <cell r="E5117">
            <v>0</v>
          </cell>
          <cell r="F5117">
            <v>0</v>
          </cell>
          <cell r="G5117">
            <v>0</v>
          </cell>
          <cell r="H5117">
            <v>0</v>
          </cell>
          <cell r="I5117">
            <v>0</v>
          </cell>
          <cell r="J5117">
            <v>0</v>
          </cell>
        </row>
        <row r="5118">
          <cell r="A5118">
            <v>1828100985</v>
          </cell>
          <cell r="B5118" t="str">
            <v>היפ הופ</v>
          </cell>
          <cell r="C5118">
            <v>0</v>
          </cell>
          <cell r="D5118">
            <v>0</v>
          </cell>
          <cell r="E5118">
            <v>0</v>
          </cell>
          <cell r="F5118">
            <v>0</v>
          </cell>
          <cell r="G5118">
            <v>0</v>
          </cell>
          <cell r="H5118">
            <v>0</v>
          </cell>
          <cell r="I5118">
            <v>0</v>
          </cell>
          <cell r="J5118">
            <v>0</v>
          </cell>
        </row>
        <row r="5119">
          <cell r="A5119">
            <v>1828100986</v>
          </cell>
          <cell r="B5119" t="str">
            <v>חוסמ'+סל"תים+נ'ירוק</v>
          </cell>
          <cell r="C5119">
            <v>0</v>
          </cell>
          <cell r="D5119">
            <v>0</v>
          </cell>
          <cell r="E5119">
            <v>0</v>
          </cell>
          <cell r="F5119">
            <v>0</v>
          </cell>
          <cell r="G5119">
            <v>0</v>
          </cell>
          <cell r="H5119">
            <v>0</v>
          </cell>
          <cell r="I5119">
            <v>0</v>
          </cell>
          <cell r="J5119">
            <v>0</v>
          </cell>
        </row>
        <row r="5120">
          <cell r="A5120">
            <v>1828100987</v>
          </cell>
          <cell r="B5120" t="str">
            <v>מרכז ייעוץ לנוער</v>
          </cell>
          <cell r="C5120">
            <v>354870</v>
          </cell>
          <cell r="D5120">
            <v>272927.77</v>
          </cell>
          <cell r="E5120">
            <v>0</v>
          </cell>
          <cell r="F5120">
            <v>272927.77</v>
          </cell>
          <cell r="G5120">
            <v>81942.23</v>
          </cell>
          <cell r="H5120">
            <v>76.900000000000006</v>
          </cell>
          <cell r="I5120">
            <v>394300</v>
          </cell>
          <cell r="J5120">
            <v>272927.77</v>
          </cell>
        </row>
        <row r="5121">
          <cell r="A5121">
            <v>1828100988</v>
          </cell>
          <cell r="B5121" t="str">
            <v>הכנה לצה"ל</v>
          </cell>
          <cell r="C5121">
            <v>399600</v>
          </cell>
          <cell r="D5121">
            <v>397677.12</v>
          </cell>
          <cell r="E5121">
            <v>731.72</v>
          </cell>
          <cell r="F5121">
            <v>398408.84</v>
          </cell>
          <cell r="G5121">
            <v>1191.1600000000001</v>
          </cell>
          <cell r="H5121">
            <v>99.7</v>
          </cell>
          <cell r="I5121">
            <v>399600</v>
          </cell>
          <cell r="J5121">
            <v>397677.12</v>
          </cell>
        </row>
        <row r="5122">
          <cell r="A5122">
            <v>1828100989</v>
          </cell>
          <cell r="B5122" t="str">
            <v>שבוע הנוער</v>
          </cell>
          <cell r="C5122">
            <v>0</v>
          </cell>
          <cell r="D5122">
            <v>0</v>
          </cell>
          <cell r="E5122">
            <v>0</v>
          </cell>
          <cell r="F5122">
            <v>0</v>
          </cell>
          <cell r="G5122">
            <v>0</v>
          </cell>
          <cell r="H5122">
            <v>0</v>
          </cell>
          <cell r="I5122">
            <v>0</v>
          </cell>
          <cell r="J5122">
            <v>0</v>
          </cell>
        </row>
        <row r="5123">
          <cell r="A5123">
            <v>1828110210</v>
          </cell>
          <cell r="B5123" t="str">
            <v>השכר הקובע</v>
          </cell>
          <cell r="C5123">
            <v>0</v>
          </cell>
          <cell r="D5123">
            <v>0</v>
          </cell>
          <cell r="E5123">
            <v>0</v>
          </cell>
          <cell r="F5123">
            <v>0</v>
          </cell>
          <cell r="G5123">
            <v>0</v>
          </cell>
          <cell r="H5123">
            <v>0</v>
          </cell>
          <cell r="I5123">
            <v>0</v>
          </cell>
          <cell r="J5123">
            <v>0</v>
          </cell>
        </row>
        <row r="5124">
          <cell r="A5124">
            <v>1828110757</v>
          </cell>
          <cell r="B5124" t="str">
            <v>חוגים בקבלנות</v>
          </cell>
          <cell r="C5124">
            <v>0</v>
          </cell>
          <cell r="D5124">
            <v>0</v>
          </cell>
          <cell r="E5124">
            <v>0</v>
          </cell>
          <cell r="F5124">
            <v>0</v>
          </cell>
          <cell r="G5124">
            <v>0</v>
          </cell>
          <cell r="H5124">
            <v>0</v>
          </cell>
          <cell r="I5124">
            <v>0</v>
          </cell>
          <cell r="J5124">
            <v>0</v>
          </cell>
        </row>
        <row r="5125">
          <cell r="A5125">
            <v>1828110763</v>
          </cell>
          <cell r="B5125" t="str">
            <v>עובדי חברת מוסדות</v>
          </cell>
          <cell r="C5125">
            <v>0</v>
          </cell>
          <cell r="D5125">
            <v>0</v>
          </cell>
          <cell r="E5125">
            <v>0</v>
          </cell>
          <cell r="F5125">
            <v>0</v>
          </cell>
          <cell r="G5125">
            <v>0</v>
          </cell>
          <cell r="H5125">
            <v>0</v>
          </cell>
          <cell r="I5125">
            <v>0</v>
          </cell>
          <cell r="J5125">
            <v>0</v>
          </cell>
        </row>
        <row r="5126">
          <cell r="A5126">
            <v>1828110780</v>
          </cell>
          <cell r="B5126" t="str">
            <v>פעולות מהכנסות</v>
          </cell>
          <cell r="C5126">
            <v>0</v>
          </cell>
          <cell r="D5126">
            <v>0</v>
          </cell>
          <cell r="E5126">
            <v>0</v>
          </cell>
          <cell r="F5126">
            <v>0</v>
          </cell>
          <cell r="G5126">
            <v>0</v>
          </cell>
          <cell r="H5126">
            <v>0</v>
          </cell>
          <cell r="I5126">
            <v>0</v>
          </cell>
          <cell r="J5126">
            <v>0</v>
          </cell>
        </row>
        <row r="5127">
          <cell r="A5127">
            <v>1828110781</v>
          </cell>
          <cell r="B5127" t="str">
            <v>פעולות</v>
          </cell>
          <cell r="C5127">
            <v>0</v>
          </cell>
          <cell r="D5127">
            <v>0</v>
          </cell>
          <cell r="E5127">
            <v>0</v>
          </cell>
          <cell r="F5127">
            <v>0</v>
          </cell>
          <cell r="G5127">
            <v>0</v>
          </cell>
          <cell r="H5127">
            <v>0</v>
          </cell>
          <cell r="I5127">
            <v>0</v>
          </cell>
          <cell r="J5127">
            <v>0</v>
          </cell>
        </row>
        <row r="5128">
          <cell r="A5128">
            <v>1828110784</v>
          </cell>
          <cell r="B5128" t="str">
            <v>פע' חצ"ב (מהכנסות)</v>
          </cell>
          <cell r="C5128">
            <v>0</v>
          </cell>
          <cell r="D5128">
            <v>0</v>
          </cell>
          <cell r="E5128">
            <v>0</v>
          </cell>
          <cell r="F5128">
            <v>0</v>
          </cell>
          <cell r="G5128">
            <v>0</v>
          </cell>
          <cell r="H5128">
            <v>0</v>
          </cell>
          <cell r="I5128">
            <v>0</v>
          </cell>
          <cell r="J5128">
            <v>0</v>
          </cell>
        </row>
        <row r="5129">
          <cell r="A5129">
            <v>1828110789</v>
          </cell>
          <cell r="B5129" t="str">
            <v>קייטנת קיץ</v>
          </cell>
          <cell r="C5129">
            <v>0</v>
          </cell>
          <cell r="D5129">
            <v>0</v>
          </cell>
          <cell r="E5129">
            <v>0</v>
          </cell>
          <cell r="F5129">
            <v>0</v>
          </cell>
          <cell r="G5129">
            <v>0</v>
          </cell>
          <cell r="H5129">
            <v>0</v>
          </cell>
          <cell r="I5129">
            <v>0</v>
          </cell>
          <cell r="J5129">
            <v>0</v>
          </cell>
        </row>
        <row r="5130">
          <cell r="A5130">
            <v>1828120110</v>
          </cell>
          <cell r="B5130" t="str">
            <v>השכר הקובע-תקציבית</v>
          </cell>
          <cell r="C5130">
            <v>287400</v>
          </cell>
          <cell r="D5130">
            <v>525507.1</v>
          </cell>
          <cell r="E5130">
            <v>0</v>
          </cell>
          <cell r="F5130">
            <v>525507.1</v>
          </cell>
          <cell r="G5130">
            <v>-238107.1</v>
          </cell>
          <cell r="H5130">
            <v>182.84</v>
          </cell>
          <cell r="I5130">
            <v>287400</v>
          </cell>
          <cell r="J5130">
            <v>525507.1</v>
          </cell>
        </row>
        <row r="5131">
          <cell r="A5131">
            <v>1828120119</v>
          </cell>
          <cell r="B5131" t="str">
            <v>השכר הקובע-צוברת</v>
          </cell>
          <cell r="C5131">
            <v>1847600</v>
          </cell>
          <cell r="D5131">
            <v>1597438.39</v>
          </cell>
          <cell r="E5131">
            <v>0</v>
          </cell>
          <cell r="F5131">
            <v>1597438.39</v>
          </cell>
          <cell r="G5131">
            <v>250161.61</v>
          </cell>
          <cell r="H5131">
            <v>86.46</v>
          </cell>
          <cell r="I5131">
            <v>1847600</v>
          </cell>
          <cell r="J5131">
            <v>1597438.39</v>
          </cell>
        </row>
        <row r="5132">
          <cell r="A5132">
            <v>1828120122</v>
          </cell>
          <cell r="B5132" t="str">
            <v>ביגוד</v>
          </cell>
          <cell r="C5132">
            <v>24500</v>
          </cell>
          <cell r="D5132">
            <v>21261.51</v>
          </cell>
          <cell r="E5132">
            <v>0</v>
          </cell>
          <cell r="F5132">
            <v>21261.51</v>
          </cell>
          <cell r="G5132">
            <v>3238.49</v>
          </cell>
          <cell r="H5132">
            <v>86.78</v>
          </cell>
          <cell r="I5132">
            <v>24500</v>
          </cell>
          <cell r="J5132">
            <v>21261.51</v>
          </cell>
        </row>
        <row r="5133">
          <cell r="A5133">
            <v>1828120126</v>
          </cell>
          <cell r="B5133" t="str">
            <v>דמי הבראה</v>
          </cell>
          <cell r="C5133">
            <v>60900</v>
          </cell>
          <cell r="D5133">
            <v>53053.34</v>
          </cell>
          <cell r="E5133">
            <v>0</v>
          </cell>
          <cell r="F5133">
            <v>53053.34</v>
          </cell>
          <cell r="G5133">
            <v>7846.66</v>
          </cell>
          <cell r="H5133">
            <v>87.11</v>
          </cell>
          <cell r="I5133">
            <v>60900</v>
          </cell>
          <cell r="J5133">
            <v>53053.34</v>
          </cell>
        </row>
        <row r="5134">
          <cell r="A5134">
            <v>1828120130</v>
          </cell>
          <cell r="B5134" t="str">
            <v>שעות נוספות</v>
          </cell>
          <cell r="C5134">
            <v>5500</v>
          </cell>
          <cell r="D5134">
            <v>8499.44</v>
          </cell>
          <cell r="E5134">
            <v>0</v>
          </cell>
          <cell r="F5134">
            <v>8499.44</v>
          </cell>
          <cell r="G5134">
            <v>-2999.44</v>
          </cell>
          <cell r="H5134">
            <v>154.53</v>
          </cell>
          <cell r="I5134">
            <v>5500</v>
          </cell>
          <cell r="J5134">
            <v>8499.44</v>
          </cell>
        </row>
        <row r="5135">
          <cell r="A5135">
            <v>1828120140</v>
          </cell>
          <cell r="B5135" t="str">
            <v>השתתפות באחזקת רכב</v>
          </cell>
          <cell r="C5135">
            <v>186900</v>
          </cell>
          <cell r="D5135">
            <v>225189.38</v>
          </cell>
          <cell r="E5135">
            <v>0</v>
          </cell>
          <cell r="F5135">
            <v>225189.38</v>
          </cell>
          <cell r="G5135">
            <v>-38289.379999999997</v>
          </cell>
          <cell r="H5135">
            <v>120.48</v>
          </cell>
          <cell r="I5135">
            <v>186900</v>
          </cell>
          <cell r="J5135">
            <v>225189.38</v>
          </cell>
        </row>
        <row r="5136">
          <cell r="A5136">
            <v>1828120263</v>
          </cell>
          <cell r="B5136" t="str">
            <v>עובדי קידום נוער</v>
          </cell>
          <cell r="C5136">
            <v>0</v>
          </cell>
          <cell r="D5136">
            <v>0</v>
          </cell>
          <cell r="E5136">
            <v>0</v>
          </cell>
          <cell r="F5136">
            <v>0</v>
          </cell>
          <cell r="G5136">
            <v>0</v>
          </cell>
          <cell r="H5136">
            <v>0</v>
          </cell>
          <cell r="I5136">
            <v>0</v>
          </cell>
          <cell r="J5136">
            <v>0</v>
          </cell>
        </row>
        <row r="5137">
          <cell r="A5137">
            <v>1828120391</v>
          </cell>
          <cell r="B5137" t="str">
            <v>הפרשה לפנסיה</v>
          </cell>
          <cell r="C5137">
            <v>0</v>
          </cell>
          <cell r="D5137">
            <v>0</v>
          </cell>
          <cell r="E5137">
            <v>0</v>
          </cell>
          <cell r="F5137">
            <v>0</v>
          </cell>
          <cell r="G5137">
            <v>0</v>
          </cell>
          <cell r="H5137">
            <v>0</v>
          </cell>
          <cell r="I5137">
            <v>0</v>
          </cell>
          <cell r="J5137">
            <v>0</v>
          </cell>
        </row>
        <row r="5138">
          <cell r="A5138">
            <v>1828120420</v>
          </cell>
          <cell r="B5138" t="str">
            <v>כיבוי אש</v>
          </cell>
          <cell r="C5138">
            <v>0</v>
          </cell>
          <cell r="D5138">
            <v>0</v>
          </cell>
          <cell r="E5138">
            <v>0</v>
          </cell>
          <cell r="F5138">
            <v>0</v>
          </cell>
          <cell r="G5138">
            <v>0</v>
          </cell>
          <cell r="H5138">
            <v>0</v>
          </cell>
          <cell r="I5138">
            <v>0</v>
          </cell>
          <cell r="J5138">
            <v>0</v>
          </cell>
        </row>
        <row r="5139">
          <cell r="A5139">
            <v>1828120432</v>
          </cell>
          <cell r="B5139" t="str">
            <v>מים</v>
          </cell>
          <cell r="C5139">
            <v>0</v>
          </cell>
          <cell r="D5139">
            <v>0</v>
          </cell>
          <cell r="E5139">
            <v>0</v>
          </cell>
          <cell r="F5139">
            <v>0</v>
          </cell>
          <cell r="G5139">
            <v>0</v>
          </cell>
          <cell r="H5139">
            <v>0</v>
          </cell>
          <cell r="I5139">
            <v>0</v>
          </cell>
          <cell r="J5139">
            <v>0</v>
          </cell>
        </row>
        <row r="5140">
          <cell r="A5140">
            <v>1828120450</v>
          </cell>
          <cell r="B5140" t="str">
            <v>אחזקת תמי 4</v>
          </cell>
          <cell r="C5140">
            <v>990</v>
          </cell>
          <cell r="D5140">
            <v>0</v>
          </cell>
          <cell r="E5140">
            <v>0</v>
          </cell>
          <cell r="F5140">
            <v>0</v>
          </cell>
          <cell r="G5140">
            <v>990</v>
          </cell>
          <cell r="H5140">
            <v>0</v>
          </cell>
          <cell r="I5140">
            <v>1100</v>
          </cell>
          <cell r="J5140">
            <v>0</v>
          </cell>
        </row>
        <row r="5141">
          <cell r="A5141">
            <v>1828120540</v>
          </cell>
          <cell r="B5141" t="str">
            <v>הוצאות טלפון</v>
          </cell>
          <cell r="C5141">
            <v>0</v>
          </cell>
          <cell r="D5141">
            <v>0</v>
          </cell>
          <cell r="E5141">
            <v>0</v>
          </cell>
          <cell r="F5141">
            <v>0</v>
          </cell>
          <cell r="G5141">
            <v>0</v>
          </cell>
          <cell r="H5141">
            <v>0</v>
          </cell>
          <cell r="I5141">
            <v>0</v>
          </cell>
          <cell r="J5141">
            <v>0</v>
          </cell>
        </row>
        <row r="5142">
          <cell r="A5142">
            <v>1828120571</v>
          </cell>
          <cell r="B5142" t="str">
            <v>מיכון וענ"א</v>
          </cell>
          <cell r="C5142">
            <v>67590</v>
          </cell>
          <cell r="D5142">
            <v>75100</v>
          </cell>
          <cell r="E5142">
            <v>0</v>
          </cell>
          <cell r="F5142">
            <v>75100</v>
          </cell>
          <cell r="G5142">
            <v>-7510</v>
          </cell>
          <cell r="H5142">
            <v>111.11</v>
          </cell>
          <cell r="I5142">
            <v>75100</v>
          </cell>
          <cell r="J5142">
            <v>75100</v>
          </cell>
        </row>
        <row r="5143">
          <cell r="A5143">
            <v>1828120745</v>
          </cell>
          <cell r="B5143" t="str">
            <v>דמי פריצה - תכולה</v>
          </cell>
          <cell r="C5143">
            <v>0</v>
          </cell>
          <cell r="D5143">
            <v>0</v>
          </cell>
          <cell r="E5143">
            <v>0</v>
          </cell>
          <cell r="F5143">
            <v>0</v>
          </cell>
          <cell r="G5143">
            <v>0</v>
          </cell>
          <cell r="H5143">
            <v>0</v>
          </cell>
          <cell r="I5143">
            <v>0</v>
          </cell>
          <cell r="J5143">
            <v>0</v>
          </cell>
        </row>
        <row r="5144">
          <cell r="A5144">
            <v>1828120750</v>
          </cell>
          <cell r="B5144" t="str">
            <v>אחזקת מוסדות</v>
          </cell>
          <cell r="C5144">
            <v>15200</v>
          </cell>
          <cell r="D5144">
            <v>15074.62</v>
          </cell>
          <cell r="E5144">
            <v>0</v>
          </cell>
          <cell r="F5144">
            <v>15074.62</v>
          </cell>
          <cell r="G5144">
            <v>125.38</v>
          </cell>
          <cell r="H5144">
            <v>99.17</v>
          </cell>
          <cell r="I5144">
            <v>15200</v>
          </cell>
          <cell r="J5144">
            <v>15074.62</v>
          </cell>
        </row>
        <row r="5145">
          <cell r="A5145">
            <v>1828120752</v>
          </cell>
          <cell r="B5145" t="str">
            <v>נקיון בקבלנות</v>
          </cell>
          <cell r="C5145">
            <v>52500</v>
          </cell>
          <cell r="D5145">
            <v>50007.96</v>
          </cell>
          <cell r="E5145">
            <v>0</v>
          </cell>
          <cell r="F5145">
            <v>50007.96</v>
          </cell>
          <cell r="G5145">
            <v>2492.04</v>
          </cell>
          <cell r="H5145">
            <v>95.25</v>
          </cell>
          <cell r="I5145">
            <v>52500</v>
          </cell>
          <cell r="J5145">
            <v>50007.96</v>
          </cell>
        </row>
        <row r="5146">
          <cell r="A5146">
            <v>1828120763</v>
          </cell>
          <cell r="B5146" t="str">
            <v>עובדי קידום נוער</v>
          </cell>
          <cell r="C5146">
            <v>0</v>
          </cell>
          <cell r="D5146">
            <v>0</v>
          </cell>
          <cell r="E5146">
            <v>0</v>
          </cell>
          <cell r="F5146">
            <v>0</v>
          </cell>
          <cell r="G5146">
            <v>0</v>
          </cell>
          <cell r="H5146">
            <v>0</v>
          </cell>
          <cell r="I5146">
            <v>0</v>
          </cell>
          <cell r="J5146">
            <v>0</v>
          </cell>
        </row>
        <row r="5147">
          <cell r="A5147">
            <v>1828120780</v>
          </cell>
          <cell r="B5147" t="str">
            <v>פעולות קידום נוער</v>
          </cell>
          <cell r="C5147">
            <v>46440</v>
          </cell>
          <cell r="D5147">
            <v>32376.53</v>
          </cell>
          <cell r="E5147">
            <v>62.6</v>
          </cell>
          <cell r="F5147">
            <v>32439.13</v>
          </cell>
          <cell r="G5147">
            <v>14000.87</v>
          </cell>
          <cell r="H5147">
            <v>69.849999999999994</v>
          </cell>
          <cell r="I5147">
            <v>51600</v>
          </cell>
          <cell r="J5147">
            <v>32376.53</v>
          </cell>
        </row>
        <row r="5148">
          <cell r="A5148">
            <v>1828120781</v>
          </cell>
          <cell r="B5148" t="str">
            <v>צ'קפוינט - תרומה</v>
          </cell>
          <cell r="C5148">
            <v>0</v>
          </cell>
          <cell r="D5148">
            <v>0</v>
          </cell>
          <cell r="E5148">
            <v>0</v>
          </cell>
          <cell r="F5148">
            <v>0</v>
          </cell>
          <cell r="G5148">
            <v>0</v>
          </cell>
          <cell r="H5148">
            <v>0</v>
          </cell>
          <cell r="I5148">
            <v>0</v>
          </cell>
          <cell r="J5148">
            <v>0</v>
          </cell>
        </row>
        <row r="5149">
          <cell r="A5149">
            <v>1828120961</v>
          </cell>
          <cell r="B5149" t="str">
            <v>רז' פעולות ורכישות</v>
          </cell>
          <cell r="C5149">
            <v>0</v>
          </cell>
          <cell r="D5149">
            <v>0</v>
          </cell>
          <cell r="E5149">
            <v>0</v>
          </cell>
          <cell r="F5149">
            <v>0</v>
          </cell>
          <cell r="G5149">
            <v>0</v>
          </cell>
          <cell r="H5149">
            <v>0</v>
          </cell>
          <cell r="I5149">
            <v>0</v>
          </cell>
          <cell r="J5149">
            <v>0</v>
          </cell>
        </row>
        <row r="5150">
          <cell r="A5150">
            <v>1828130119</v>
          </cell>
          <cell r="B5150" t="str">
            <v>השכר הקובע - צוברת</v>
          </cell>
          <cell r="C5150">
            <v>1744900</v>
          </cell>
          <cell r="D5150">
            <v>2151992.11</v>
          </cell>
          <cell r="E5150">
            <v>0</v>
          </cell>
          <cell r="F5150">
            <v>2151992.11</v>
          </cell>
          <cell r="G5150">
            <v>-407092.11</v>
          </cell>
          <cell r="H5150">
            <v>123.33</v>
          </cell>
          <cell r="I5150">
            <v>1744900</v>
          </cell>
          <cell r="J5150">
            <v>2151992.11</v>
          </cell>
        </row>
        <row r="5151">
          <cell r="A5151">
            <v>1828130122</v>
          </cell>
          <cell r="B5151" t="str">
            <v>ביגוד</v>
          </cell>
          <cell r="C5151">
            <v>10400</v>
          </cell>
          <cell r="D5151">
            <v>14888.97</v>
          </cell>
          <cell r="E5151">
            <v>0</v>
          </cell>
          <cell r="F5151">
            <v>14888.97</v>
          </cell>
          <cell r="G5151">
            <v>-4488.97</v>
          </cell>
          <cell r="H5151">
            <v>143.16</v>
          </cell>
          <cell r="I5151">
            <v>10400</v>
          </cell>
          <cell r="J5151">
            <v>14888.97</v>
          </cell>
        </row>
        <row r="5152">
          <cell r="A5152">
            <v>1828130126</v>
          </cell>
          <cell r="B5152" t="str">
            <v>דמי הבראה</v>
          </cell>
          <cell r="C5152">
            <v>26100</v>
          </cell>
          <cell r="D5152">
            <v>39804.79</v>
          </cell>
          <cell r="E5152">
            <v>0</v>
          </cell>
          <cell r="F5152">
            <v>39804.79</v>
          </cell>
          <cell r="G5152">
            <v>-13704.79</v>
          </cell>
          <cell r="H5152">
            <v>152.5</v>
          </cell>
          <cell r="I5152">
            <v>26100</v>
          </cell>
          <cell r="J5152">
            <v>39804.79</v>
          </cell>
        </row>
        <row r="5153">
          <cell r="A5153">
            <v>1828130130</v>
          </cell>
          <cell r="B5153" t="str">
            <v>שעות נוספות</v>
          </cell>
          <cell r="C5153">
            <v>0</v>
          </cell>
          <cell r="D5153">
            <v>0</v>
          </cell>
          <cell r="E5153">
            <v>0</v>
          </cell>
          <cell r="F5153">
            <v>0</v>
          </cell>
          <cell r="G5153">
            <v>0</v>
          </cell>
          <cell r="H5153">
            <v>0</v>
          </cell>
          <cell r="I5153">
            <v>0</v>
          </cell>
          <cell r="J5153">
            <v>0</v>
          </cell>
        </row>
        <row r="5154">
          <cell r="A5154">
            <v>1828130140</v>
          </cell>
          <cell r="B5154" t="str">
            <v>השתתפות באחזקת רכב</v>
          </cell>
          <cell r="C5154">
            <v>116600</v>
          </cell>
          <cell r="D5154">
            <v>240159.62</v>
          </cell>
          <cell r="E5154">
            <v>0</v>
          </cell>
          <cell r="F5154">
            <v>240159.62</v>
          </cell>
          <cell r="G5154">
            <v>-123559.62</v>
          </cell>
          <cell r="H5154">
            <v>205.96</v>
          </cell>
          <cell r="I5154">
            <v>116600</v>
          </cell>
          <cell r="J5154">
            <v>240159.62</v>
          </cell>
        </row>
        <row r="5155">
          <cell r="A5155">
            <v>1828130210</v>
          </cell>
          <cell r="B5155" t="str">
            <v>עובדים שעתיים</v>
          </cell>
          <cell r="C5155">
            <v>0</v>
          </cell>
          <cell r="D5155">
            <v>9598.2099999999991</v>
          </cell>
          <cell r="E5155">
            <v>0</v>
          </cell>
          <cell r="F5155">
            <v>9598.2099999999991</v>
          </cell>
          <cell r="G5155">
            <v>-9598.2099999999991</v>
          </cell>
          <cell r="H5155">
            <v>0</v>
          </cell>
          <cell r="I5155">
            <v>0</v>
          </cell>
          <cell r="J5155">
            <v>9598.2099999999991</v>
          </cell>
        </row>
        <row r="5156">
          <cell r="A5156">
            <v>1828130253</v>
          </cell>
          <cell r="B5156" t="str">
            <v>עובדים חיצוניים</v>
          </cell>
          <cell r="C5156">
            <v>57100</v>
          </cell>
          <cell r="D5156">
            <v>288803.39</v>
          </cell>
          <cell r="E5156">
            <v>0</v>
          </cell>
          <cell r="F5156">
            <v>288803.39</v>
          </cell>
          <cell r="G5156">
            <v>-231703.39</v>
          </cell>
          <cell r="H5156">
            <v>505.78</v>
          </cell>
          <cell r="I5156">
            <v>57100</v>
          </cell>
          <cell r="J5156">
            <v>288803.39</v>
          </cell>
        </row>
        <row r="5157">
          <cell r="A5157">
            <v>1828130350</v>
          </cell>
          <cell r="B5157" t="str">
            <v>ליסינג- 471-67-602</v>
          </cell>
          <cell r="C5157">
            <v>43000</v>
          </cell>
          <cell r="D5157">
            <v>11986.02</v>
          </cell>
          <cell r="E5157">
            <v>0</v>
          </cell>
          <cell r="F5157">
            <v>11986.02</v>
          </cell>
          <cell r="G5157">
            <v>31013.98</v>
          </cell>
          <cell r="H5157">
            <v>27.87</v>
          </cell>
          <cell r="I5157">
            <v>43000</v>
          </cell>
          <cell r="J5157">
            <v>11986.02</v>
          </cell>
        </row>
        <row r="5158">
          <cell r="A5158">
            <v>1828130351</v>
          </cell>
          <cell r="B5158" t="str">
            <v>הוצאות- 471-67-602</v>
          </cell>
          <cell r="C5158">
            <v>18000</v>
          </cell>
          <cell r="D5158">
            <v>51882.54</v>
          </cell>
          <cell r="E5158">
            <v>0</v>
          </cell>
          <cell r="F5158">
            <v>51882.54</v>
          </cell>
          <cell r="G5158">
            <v>-33882.54</v>
          </cell>
          <cell r="H5158">
            <v>288.23</v>
          </cell>
          <cell r="I5158">
            <v>18000</v>
          </cell>
          <cell r="J5158">
            <v>51882.54</v>
          </cell>
        </row>
        <row r="5159">
          <cell r="A5159">
            <v>1828130410</v>
          </cell>
          <cell r="B5159" t="str">
            <v>שכ"ד הורות ומשפחה</v>
          </cell>
          <cell r="C5159">
            <v>25000</v>
          </cell>
          <cell r="D5159">
            <v>8777.7999999999993</v>
          </cell>
          <cell r="E5159">
            <v>0</v>
          </cell>
          <cell r="F5159">
            <v>8777.7999999999993</v>
          </cell>
          <cell r="G5159">
            <v>16222.2</v>
          </cell>
          <cell r="H5159">
            <v>35.11</v>
          </cell>
          <cell r="I5159">
            <v>25000</v>
          </cell>
          <cell r="J5159">
            <v>8777.7999999999993</v>
          </cell>
        </row>
        <row r="5160">
          <cell r="A5160">
            <v>1828130431</v>
          </cell>
          <cell r="B5160" t="str">
            <v>חשמל</v>
          </cell>
          <cell r="C5160">
            <v>18000</v>
          </cell>
          <cell r="D5160">
            <v>18151.349999999999</v>
          </cell>
          <cell r="E5160">
            <v>0</v>
          </cell>
          <cell r="F5160">
            <v>18151.349999999999</v>
          </cell>
          <cell r="G5160">
            <v>-151.35</v>
          </cell>
          <cell r="H5160">
            <v>100.84</v>
          </cell>
          <cell r="I5160">
            <v>18000</v>
          </cell>
          <cell r="J5160">
            <v>18151.349999999999</v>
          </cell>
        </row>
        <row r="5161">
          <cell r="A5161">
            <v>1828130432</v>
          </cell>
          <cell r="B5161" t="str">
            <v>מים</v>
          </cell>
          <cell r="C5161">
            <v>6200</v>
          </cell>
          <cell r="D5161">
            <v>1878.65</v>
          </cell>
          <cell r="E5161">
            <v>0</v>
          </cell>
          <cell r="F5161">
            <v>1878.65</v>
          </cell>
          <cell r="G5161">
            <v>4321.3500000000004</v>
          </cell>
          <cell r="H5161">
            <v>30.3</v>
          </cell>
          <cell r="I5161">
            <v>6200</v>
          </cell>
          <cell r="J5161">
            <v>1878.65</v>
          </cell>
        </row>
        <row r="5162">
          <cell r="A5162">
            <v>1828130433</v>
          </cell>
          <cell r="B5162" t="str">
            <v>חומרי נקיון</v>
          </cell>
          <cell r="C5162">
            <v>2900</v>
          </cell>
          <cell r="D5162">
            <v>2875.28</v>
          </cell>
          <cell r="E5162">
            <v>0</v>
          </cell>
          <cell r="F5162">
            <v>2875.28</v>
          </cell>
          <cell r="G5162">
            <v>24.72</v>
          </cell>
          <cell r="H5162">
            <v>99.14</v>
          </cell>
          <cell r="I5162">
            <v>2900</v>
          </cell>
          <cell r="J5162">
            <v>2875.28</v>
          </cell>
        </row>
        <row r="5163">
          <cell r="A5163">
            <v>1828130450</v>
          </cell>
          <cell r="B5163" t="str">
            <v>אחזקת תמי 4</v>
          </cell>
          <cell r="C5163">
            <v>990</v>
          </cell>
          <cell r="D5163">
            <v>364.4</v>
          </cell>
          <cell r="E5163">
            <v>0</v>
          </cell>
          <cell r="F5163">
            <v>364.4</v>
          </cell>
          <cell r="G5163">
            <v>625.6</v>
          </cell>
          <cell r="H5163">
            <v>36.799999999999997</v>
          </cell>
          <cell r="I5163">
            <v>1100</v>
          </cell>
          <cell r="J5163">
            <v>364.4</v>
          </cell>
        </row>
        <row r="5164">
          <cell r="A5164">
            <v>1828130470</v>
          </cell>
          <cell r="B5164" t="str">
            <v>מכונות משרד</v>
          </cell>
          <cell r="C5164">
            <v>1000</v>
          </cell>
          <cell r="D5164">
            <v>595.95000000000005</v>
          </cell>
          <cell r="E5164">
            <v>0</v>
          </cell>
          <cell r="F5164">
            <v>595.95000000000005</v>
          </cell>
          <cell r="G5164">
            <v>404.05</v>
          </cell>
          <cell r="H5164">
            <v>59.59</v>
          </cell>
          <cell r="I5164">
            <v>1000</v>
          </cell>
          <cell r="J5164">
            <v>595.95000000000005</v>
          </cell>
        </row>
        <row r="5165">
          <cell r="A5165">
            <v>1828130471</v>
          </cell>
          <cell r="B5165" t="str">
            <v>מכשירי כתיבה</v>
          </cell>
          <cell r="C5165">
            <v>19500</v>
          </cell>
          <cell r="D5165">
            <v>13362.78</v>
          </cell>
          <cell r="E5165">
            <v>0</v>
          </cell>
          <cell r="F5165">
            <v>13362.78</v>
          </cell>
          <cell r="G5165">
            <v>6137.22</v>
          </cell>
          <cell r="H5165">
            <v>68.52</v>
          </cell>
          <cell r="I5165">
            <v>19500</v>
          </cell>
          <cell r="J5165">
            <v>13362.78</v>
          </cell>
        </row>
        <row r="5166">
          <cell r="A5166">
            <v>1828130511</v>
          </cell>
          <cell r="B5166" t="str">
            <v>אירוח וכיבוד</v>
          </cell>
          <cell r="C5166">
            <v>5400</v>
          </cell>
          <cell r="D5166">
            <v>5602.03</v>
          </cell>
          <cell r="E5166">
            <v>15.22</v>
          </cell>
          <cell r="F5166">
            <v>5617.25</v>
          </cell>
          <cell r="G5166">
            <v>-217.25</v>
          </cell>
          <cell r="H5166">
            <v>104.02</v>
          </cell>
          <cell r="I5166">
            <v>5400</v>
          </cell>
          <cell r="J5166">
            <v>5602.03</v>
          </cell>
        </row>
        <row r="5167">
          <cell r="A5167">
            <v>1828130540</v>
          </cell>
          <cell r="B5167" t="str">
            <v>הוצאות טלפון</v>
          </cell>
          <cell r="C5167">
            <v>10800</v>
          </cell>
          <cell r="D5167">
            <v>0</v>
          </cell>
          <cell r="E5167">
            <v>0</v>
          </cell>
          <cell r="F5167">
            <v>0</v>
          </cell>
          <cell r="G5167">
            <v>10800</v>
          </cell>
          <cell r="H5167">
            <v>0</v>
          </cell>
          <cell r="I5167">
            <v>12000</v>
          </cell>
          <cell r="J5167">
            <v>0</v>
          </cell>
        </row>
        <row r="5168">
          <cell r="A5168">
            <v>1828130544</v>
          </cell>
          <cell r="B5168" t="str">
            <v>הוצאות דאר</v>
          </cell>
          <cell r="C5168">
            <v>900</v>
          </cell>
          <cell r="D5168">
            <v>0</v>
          </cell>
          <cell r="E5168">
            <v>0</v>
          </cell>
          <cell r="F5168">
            <v>0</v>
          </cell>
          <cell r="G5168">
            <v>900</v>
          </cell>
          <cell r="H5168">
            <v>0</v>
          </cell>
          <cell r="I5168">
            <v>1000</v>
          </cell>
          <cell r="J5168">
            <v>0</v>
          </cell>
        </row>
        <row r="5169">
          <cell r="A5169">
            <v>1828130562</v>
          </cell>
          <cell r="B5169" t="str">
            <v>הדפסות</v>
          </cell>
          <cell r="C5169">
            <v>2070</v>
          </cell>
          <cell r="D5169">
            <v>503</v>
          </cell>
          <cell r="E5169">
            <v>0</v>
          </cell>
          <cell r="F5169">
            <v>503</v>
          </cell>
          <cell r="G5169">
            <v>1567</v>
          </cell>
          <cell r="H5169">
            <v>24.29</v>
          </cell>
          <cell r="I5169">
            <v>2300</v>
          </cell>
          <cell r="J5169">
            <v>503</v>
          </cell>
        </row>
        <row r="5170">
          <cell r="A5170">
            <v>1828130580</v>
          </cell>
          <cell r="B5170" t="str">
            <v>יועצים</v>
          </cell>
          <cell r="C5170">
            <v>34200</v>
          </cell>
          <cell r="D5170">
            <v>0</v>
          </cell>
          <cell r="E5170">
            <v>0</v>
          </cell>
          <cell r="F5170">
            <v>0</v>
          </cell>
          <cell r="G5170">
            <v>34200</v>
          </cell>
          <cell r="H5170">
            <v>0</v>
          </cell>
          <cell r="I5170">
            <v>38000</v>
          </cell>
          <cell r="J5170">
            <v>0</v>
          </cell>
        </row>
        <row r="5171">
          <cell r="A5171">
            <v>1828130751</v>
          </cell>
          <cell r="B5171" t="str">
            <v>עבודות קבלניות</v>
          </cell>
          <cell r="C5171">
            <v>26600</v>
          </cell>
          <cell r="D5171">
            <v>18414.099999999999</v>
          </cell>
          <cell r="E5171">
            <v>0</v>
          </cell>
          <cell r="F5171">
            <v>18414.099999999999</v>
          </cell>
          <cell r="G5171">
            <v>8185.9</v>
          </cell>
          <cell r="H5171">
            <v>69.22</v>
          </cell>
          <cell r="I5171">
            <v>26600</v>
          </cell>
          <cell r="J5171">
            <v>18414.099999999999</v>
          </cell>
        </row>
        <row r="5172">
          <cell r="A5172">
            <v>1828130752</v>
          </cell>
          <cell r="B5172" t="str">
            <v>נקיון בקבלנות</v>
          </cell>
          <cell r="C5172">
            <v>142000</v>
          </cell>
          <cell r="D5172">
            <v>117217.01</v>
          </cell>
          <cell r="E5172">
            <v>0</v>
          </cell>
          <cell r="F5172">
            <v>117217.01</v>
          </cell>
          <cell r="G5172">
            <v>24782.99</v>
          </cell>
          <cell r="H5172">
            <v>82.54</v>
          </cell>
          <cell r="I5172">
            <v>142000</v>
          </cell>
          <cell r="J5172">
            <v>117217.01</v>
          </cell>
        </row>
        <row r="5173">
          <cell r="A5173">
            <v>1828130753</v>
          </cell>
          <cell r="B5173" t="str">
            <v>עובד אחזקה</v>
          </cell>
          <cell r="C5173">
            <v>0</v>
          </cell>
          <cell r="D5173">
            <v>0</v>
          </cell>
          <cell r="E5173">
            <v>0</v>
          </cell>
          <cell r="F5173">
            <v>0</v>
          </cell>
          <cell r="G5173">
            <v>0</v>
          </cell>
          <cell r="H5173">
            <v>0</v>
          </cell>
          <cell r="I5173">
            <v>0</v>
          </cell>
          <cell r="J5173">
            <v>0</v>
          </cell>
        </row>
        <row r="5174">
          <cell r="A5174">
            <v>1828130756</v>
          </cell>
          <cell r="B5174" t="str">
            <v>שמירה בקבלנות</v>
          </cell>
          <cell r="C5174">
            <v>0</v>
          </cell>
          <cell r="D5174">
            <v>0</v>
          </cell>
          <cell r="E5174">
            <v>0</v>
          </cell>
          <cell r="F5174">
            <v>0</v>
          </cell>
          <cell r="G5174">
            <v>0</v>
          </cell>
          <cell r="H5174">
            <v>0</v>
          </cell>
          <cell r="I5174">
            <v>0</v>
          </cell>
          <cell r="J5174">
            <v>0</v>
          </cell>
        </row>
        <row r="5175">
          <cell r="A5175">
            <v>1828130780</v>
          </cell>
          <cell r="B5175" t="str">
            <v>פעילות צעירים</v>
          </cell>
          <cell r="C5175">
            <v>480471</v>
          </cell>
          <cell r="D5175">
            <v>445076.09</v>
          </cell>
          <cell r="E5175">
            <v>27077.77</v>
          </cell>
          <cell r="F5175">
            <v>472153.86</v>
          </cell>
          <cell r="G5175">
            <v>8317.14</v>
          </cell>
          <cell r="H5175">
            <v>98.26</v>
          </cell>
          <cell r="I5175">
            <v>480471</v>
          </cell>
          <cell r="J5175">
            <v>445076.09</v>
          </cell>
        </row>
        <row r="5176">
          <cell r="A5176">
            <v>1828130781</v>
          </cell>
          <cell r="B5176" t="str">
            <v>ארועים</v>
          </cell>
          <cell r="C5176">
            <v>190000</v>
          </cell>
          <cell r="D5176">
            <v>189999.41</v>
          </cell>
          <cell r="E5176">
            <v>0</v>
          </cell>
          <cell r="F5176">
            <v>189999.41</v>
          </cell>
          <cell r="G5176">
            <v>0.59</v>
          </cell>
          <cell r="H5176">
            <v>99.99</v>
          </cell>
          <cell r="I5176">
            <v>190000</v>
          </cell>
          <cell r="J5176">
            <v>189999.41</v>
          </cell>
        </row>
        <row r="5177">
          <cell r="A5177">
            <v>1828130782</v>
          </cell>
          <cell r="B5177" t="str">
            <v>חוגי הורים</v>
          </cell>
          <cell r="C5177">
            <v>0</v>
          </cell>
          <cell r="D5177">
            <v>0</v>
          </cell>
          <cell r="E5177">
            <v>0</v>
          </cell>
          <cell r="F5177">
            <v>0</v>
          </cell>
          <cell r="G5177">
            <v>0</v>
          </cell>
          <cell r="H5177">
            <v>0</v>
          </cell>
          <cell r="I5177">
            <v>0</v>
          </cell>
          <cell r="J5177">
            <v>0</v>
          </cell>
        </row>
        <row r="5178">
          <cell r="A5178">
            <v>1828130783</v>
          </cell>
          <cell r="B5178" t="str">
            <v>אם לאם בקהילה</v>
          </cell>
          <cell r="C5178">
            <v>0</v>
          </cell>
          <cell r="D5178">
            <v>0</v>
          </cell>
          <cell r="E5178">
            <v>0</v>
          </cell>
          <cell r="F5178">
            <v>0</v>
          </cell>
          <cell r="G5178">
            <v>0</v>
          </cell>
          <cell r="H5178">
            <v>0</v>
          </cell>
          <cell r="I5178">
            <v>0</v>
          </cell>
          <cell r="J5178">
            <v>0</v>
          </cell>
        </row>
        <row r="5179">
          <cell r="A5179">
            <v>1828130784</v>
          </cell>
          <cell r="B5179" t="str">
            <v>פעילות הורות</v>
          </cell>
          <cell r="C5179">
            <v>0</v>
          </cell>
          <cell r="D5179">
            <v>0</v>
          </cell>
          <cell r="E5179">
            <v>0</v>
          </cell>
          <cell r="F5179">
            <v>0</v>
          </cell>
          <cell r="G5179">
            <v>0</v>
          </cell>
          <cell r="H5179">
            <v>0</v>
          </cell>
          <cell r="I5179">
            <v>0</v>
          </cell>
          <cell r="J5179">
            <v>0</v>
          </cell>
        </row>
        <row r="5180">
          <cell r="A5180">
            <v>1828130785</v>
          </cell>
          <cell r="B5180" t="str">
            <v>תחום התנדבות</v>
          </cell>
          <cell r="C5180">
            <v>98800</v>
          </cell>
          <cell r="D5180">
            <v>86745.77</v>
          </cell>
          <cell r="E5180">
            <v>5976.82</v>
          </cell>
          <cell r="F5180">
            <v>92722.59</v>
          </cell>
          <cell r="G5180">
            <v>6077.41</v>
          </cell>
          <cell r="H5180">
            <v>93.84</v>
          </cell>
          <cell r="I5180">
            <v>98800</v>
          </cell>
          <cell r="J5180">
            <v>86745.77</v>
          </cell>
        </row>
        <row r="5181">
          <cell r="A5181">
            <v>1828130786</v>
          </cell>
          <cell r="B5181" t="str">
            <v>ארוע שנתי למתנדבים</v>
          </cell>
          <cell r="C5181">
            <v>49230</v>
          </cell>
          <cell r="D5181">
            <v>54589.48</v>
          </cell>
          <cell r="E5181">
            <v>0</v>
          </cell>
          <cell r="F5181">
            <v>54589.48</v>
          </cell>
          <cell r="G5181">
            <v>-5359.48</v>
          </cell>
          <cell r="H5181">
            <v>110.88</v>
          </cell>
          <cell r="I5181">
            <v>54700</v>
          </cell>
          <cell r="J5181">
            <v>54589.48</v>
          </cell>
        </row>
        <row r="5182">
          <cell r="A5182">
            <v>1828130787</v>
          </cell>
          <cell r="B5182" t="str">
            <v>פעילות בקהילה</v>
          </cell>
          <cell r="C5182">
            <v>50000</v>
          </cell>
          <cell r="D5182">
            <v>23203.08</v>
          </cell>
          <cell r="E5182">
            <v>4283.3</v>
          </cell>
          <cell r="F5182">
            <v>27486.38</v>
          </cell>
          <cell r="G5182">
            <v>22513.62</v>
          </cell>
          <cell r="H5182">
            <v>54.97</v>
          </cell>
          <cell r="I5182">
            <v>50000</v>
          </cell>
          <cell r="J5182">
            <v>23203.08</v>
          </cell>
        </row>
        <row r="5183">
          <cell r="A5183">
            <v>1828130931</v>
          </cell>
          <cell r="B5183" t="str">
            <v>רכישות חד-פעמיות</v>
          </cell>
          <cell r="C5183">
            <v>279500</v>
          </cell>
          <cell r="D5183">
            <v>265577.36</v>
          </cell>
          <cell r="E5183">
            <v>0.21</v>
          </cell>
          <cell r="F5183">
            <v>265577.57</v>
          </cell>
          <cell r="G5183">
            <v>13922.43</v>
          </cell>
          <cell r="H5183">
            <v>95.01</v>
          </cell>
          <cell r="I5183">
            <v>279500</v>
          </cell>
          <cell r="J5183">
            <v>265577.36</v>
          </cell>
        </row>
        <row r="5184">
          <cell r="A5184">
            <v>1828130932</v>
          </cell>
          <cell r="B5184" t="str">
            <v>פעילות הצטיידות להט"ב</v>
          </cell>
          <cell r="C5184">
            <v>25000</v>
          </cell>
          <cell r="D5184">
            <v>0</v>
          </cell>
          <cell r="E5184">
            <v>0</v>
          </cell>
          <cell r="F5184">
            <v>0</v>
          </cell>
          <cell r="G5184">
            <v>25000</v>
          </cell>
          <cell r="H5184">
            <v>0</v>
          </cell>
          <cell r="I5184">
            <v>25000</v>
          </cell>
          <cell r="J5184">
            <v>0</v>
          </cell>
        </row>
        <row r="5185">
          <cell r="A5185">
            <v>1828200210</v>
          </cell>
          <cell r="B5185" t="str">
            <v>לא פעיל</v>
          </cell>
          <cell r="C5185">
            <v>0</v>
          </cell>
          <cell r="D5185">
            <v>0</v>
          </cell>
          <cell r="E5185">
            <v>0</v>
          </cell>
          <cell r="F5185">
            <v>0</v>
          </cell>
          <cell r="G5185">
            <v>0</v>
          </cell>
          <cell r="H5185">
            <v>0</v>
          </cell>
          <cell r="I5185">
            <v>0</v>
          </cell>
          <cell r="J5185">
            <v>0</v>
          </cell>
        </row>
        <row r="5186">
          <cell r="A5186">
            <v>1828200250</v>
          </cell>
          <cell r="B5186" t="str">
            <v>שכר מושאלים</v>
          </cell>
          <cell r="C5186">
            <v>0</v>
          </cell>
          <cell r="D5186">
            <v>0</v>
          </cell>
          <cell r="E5186">
            <v>0</v>
          </cell>
          <cell r="F5186">
            <v>0</v>
          </cell>
          <cell r="G5186">
            <v>0</v>
          </cell>
          <cell r="H5186">
            <v>0</v>
          </cell>
          <cell r="I5186">
            <v>0</v>
          </cell>
          <cell r="J5186">
            <v>0</v>
          </cell>
        </row>
        <row r="5187">
          <cell r="A5187">
            <v>1828200391</v>
          </cell>
          <cell r="B5187" t="str">
            <v>הפרשה לפנסיה</v>
          </cell>
          <cell r="C5187">
            <v>0</v>
          </cell>
          <cell r="D5187">
            <v>0</v>
          </cell>
          <cell r="E5187">
            <v>0</v>
          </cell>
          <cell r="F5187">
            <v>0</v>
          </cell>
          <cell r="G5187">
            <v>0</v>
          </cell>
          <cell r="H5187">
            <v>0</v>
          </cell>
          <cell r="I5187">
            <v>0</v>
          </cell>
          <cell r="J5187">
            <v>0</v>
          </cell>
        </row>
        <row r="5188">
          <cell r="A5188">
            <v>1828200410</v>
          </cell>
          <cell r="B5188" t="str">
            <v>דמי שכירות</v>
          </cell>
          <cell r="C5188">
            <v>723000</v>
          </cell>
          <cell r="D5188">
            <v>669327</v>
          </cell>
          <cell r="E5188">
            <v>0</v>
          </cell>
          <cell r="F5188">
            <v>669327</v>
          </cell>
          <cell r="G5188">
            <v>53673</v>
          </cell>
          <cell r="H5188">
            <v>92.57</v>
          </cell>
          <cell r="I5188">
            <v>723000</v>
          </cell>
          <cell r="J5188">
            <v>669327</v>
          </cell>
        </row>
        <row r="5189">
          <cell r="A5189">
            <v>1828200413</v>
          </cell>
          <cell r="B5189" t="str">
            <v>דמ"ש</v>
          </cell>
          <cell r="C5189">
            <v>0</v>
          </cell>
          <cell r="D5189">
            <v>0</v>
          </cell>
          <cell r="E5189">
            <v>0</v>
          </cell>
          <cell r="F5189">
            <v>0</v>
          </cell>
          <cell r="G5189">
            <v>0</v>
          </cell>
          <cell r="H5189">
            <v>0</v>
          </cell>
          <cell r="I5189">
            <v>0</v>
          </cell>
          <cell r="J5189">
            <v>0</v>
          </cell>
        </row>
        <row r="5190">
          <cell r="A5190">
            <v>1828200432</v>
          </cell>
          <cell r="B5190" t="str">
            <v>מים</v>
          </cell>
          <cell r="C5190">
            <v>0</v>
          </cell>
          <cell r="D5190">
            <v>0</v>
          </cell>
          <cell r="E5190">
            <v>0</v>
          </cell>
          <cell r="F5190">
            <v>0</v>
          </cell>
          <cell r="G5190">
            <v>0</v>
          </cell>
          <cell r="H5190">
            <v>0</v>
          </cell>
          <cell r="I5190">
            <v>0</v>
          </cell>
          <cell r="J5190">
            <v>0</v>
          </cell>
        </row>
        <row r="5191">
          <cell r="A5191">
            <v>1828200441</v>
          </cell>
          <cell r="B5191" t="str">
            <v>ביטוח</v>
          </cell>
          <cell r="C5191">
            <v>31770</v>
          </cell>
          <cell r="D5191">
            <v>35300</v>
          </cell>
          <cell r="E5191">
            <v>0</v>
          </cell>
          <cell r="F5191">
            <v>35300</v>
          </cell>
          <cell r="G5191">
            <v>-3530</v>
          </cell>
          <cell r="H5191">
            <v>111.11</v>
          </cell>
          <cell r="I5191">
            <v>35300</v>
          </cell>
          <cell r="J5191">
            <v>35300</v>
          </cell>
        </row>
        <row r="5192">
          <cell r="A5192">
            <v>1828200780</v>
          </cell>
          <cell r="B5192" t="str">
            <v>פרוייקט למידה ת"ג</v>
          </cell>
          <cell r="C5192">
            <v>54200</v>
          </cell>
          <cell r="D5192">
            <v>54200</v>
          </cell>
          <cell r="E5192">
            <v>0</v>
          </cell>
          <cell r="F5192">
            <v>54200</v>
          </cell>
          <cell r="G5192">
            <v>0</v>
          </cell>
          <cell r="H5192">
            <v>100</v>
          </cell>
          <cell r="I5192">
            <v>54200</v>
          </cell>
          <cell r="J5192">
            <v>54200</v>
          </cell>
        </row>
        <row r="5193">
          <cell r="A5193">
            <v>1828200781</v>
          </cell>
          <cell r="B5193" t="str">
            <v>אחזקת גני-ילדים</v>
          </cell>
          <cell r="C5193">
            <v>0</v>
          </cell>
          <cell r="D5193">
            <v>0</v>
          </cell>
          <cell r="E5193">
            <v>0</v>
          </cell>
          <cell r="F5193">
            <v>0</v>
          </cell>
          <cell r="G5193">
            <v>0</v>
          </cell>
          <cell r="H5193">
            <v>0</v>
          </cell>
          <cell r="I5193">
            <v>0</v>
          </cell>
          <cell r="J5193">
            <v>0</v>
          </cell>
        </row>
        <row r="5194">
          <cell r="A5194">
            <v>1828200782</v>
          </cell>
          <cell r="B5194" t="str">
            <v>רכזת ספורט</v>
          </cell>
          <cell r="C5194">
            <v>63200</v>
          </cell>
          <cell r="D5194">
            <v>63200</v>
          </cell>
          <cell r="E5194">
            <v>0</v>
          </cell>
          <cell r="F5194">
            <v>63200</v>
          </cell>
          <cell r="G5194">
            <v>0</v>
          </cell>
          <cell r="H5194">
            <v>100</v>
          </cell>
          <cell r="I5194">
            <v>63200</v>
          </cell>
          <cell r="J5194">
            <v>63200</v>
          </cell>
        </row>
        <row r="5195">
          <cell r="A5195">
            <v>1828200783</v>
          </cell>
          <cell r="B5195" t="str">
            <v>תחום נוער</v>
          </cell>
          <cell r="C5195">
            <v>653300</v>
          </cell>
          <cell r="D5195">
            <v>653300</v>
          </cell>
          <cell r="E5195">
            <v>0</v>
          </cell>
          <cell r="F5195">
            <v>653300</v>
          </cell>
          <cell r="G5195">
            <v>0</v>
          </cell>
          <cell r="H5195">
            <v>100</v>
          </cell>
          <cell r="I5195">
            <v>653300</v>
          </cell>
          <cell r="J5195">
            <v>653300</v>
          </cell>
        </row>
        <row r="5196">
          <cell r="A5196">
            <v>1828200784</v>
          </cell>
          <cell r="B5196" t="str">
            <v>פרוייקטים + קיץ</v>
          </cell>
          <cell r="C5196">
            <v>270800</v>
          </cell>
          <cell r="D5196">
            <v>270800</v>
          </cell>
          <cell r="E5196">
            <v>0</v>
          </cell>
          <cell r="F5196">
            <v>270800</v>
          </cell>
          <cell r="G5196">
            <v>0</v>
          </cell>
          <cell r="H5196">
            <v>100</v>
          </cell>
          <cell r="I5196">
            <v>270800</v>
          </cell>
          <cell r="J5196">
            <v>270800</v>
          </cell>
        </row>
        <row r="5197">
          <cell r="A5197">
            <v>1828200785</v>
          </cell>
          <cell r="B5197" t="str">
            <v>תנועות נוער</v>
          </cell>
          <cell r="C5197">
            <v>57000</v>
          </cell>
          <cell r="D5197">
            <v>57000</v>
          </cell>
          <cell r="E5197">
            <v>0</v>
          </cell>
          <cell r="F5197">
            <v>57000</v>
          </cell>
          <cell r="G5197">
            <v>0</v>
          </cell>
          <cell r="H5197">
            <v>100</v>
          </cell>
          <cell r="I5197">
            <v>57000</v>
          </cell>
          <cell r="J5197">
            <v>57000</v>
          </cell>
        </row>
        <row r="5198">
          <cell r="A5198">
            <v>1828200786</v>
          </cell>
          <cell r="B5198" t="str">
            <v>היפ הופ</v>
          </cell>
          <cell r="C5198">
            <v>114000</v>
          </cell>
          <cell r="D5198">
            <v>114000</v>
          </cell>
          <cell r="E5198">
            <v>0</v>
          </cell>
          <cell r="F5198">
            <v>114000</v>
          </cell>
          <cell r="G5198">
            <v>0</v>
          </cell>
          <cell r="H5198">
            <v>100</v>
          </cell>
          <cell r="I5198">
            <v>114000</v>
          </cell>
          <cell r="J5198">
            <v>114000</v>
          </cell>
        </row>
        <row r="5199">
          <cell r="A5199">
            <v>1828200787</v>
          </cell>
          <cell r="B5199" t="str">
            <v>מנהיגות וקשרי חוץ</v>
          </cell>
          <cell r="C5199">
            <v>180500</v>
          </cell>
          <cell r="D5199">
            <v>180500</v>
          </cell>
          <cell r="E5199">
            <v>0</v>
          </cell>
          <cell r="F5199">
            <v>180500</v>
          </cell>
          <cell r="G5199">
            <v>0</v>
          </cell>
          <cell r="H5199">
            <v>100</v>
          </cell>
          <cell r="I5199">
            <v>180500</v>
          </cell>
          <cell r="J5199">
            <v>180500</v>
          </cell>
        </row>
        <row r="5200">
          <cell r="A5200">
            <v>1828200788</v>
          </cell>
          <cell r="B5200" t="str">
            <v>פעולות - יוזמות</v>
          </cell>
          <cell r="C5200">
            <v>0</v>
          </cell>
          <cell r="D5200">
            <v>0</v>
          </cell>
          <cell r="E5200">
            <v>0</v>
          </cell>
          <cell r="F5200">
            <v>0</v>
          </cell>
          <cell r="G5200">
            <v>0</v>
          </cell>
          <cell r="H5200">
            <v>0</v>
          </cell>
          <cell r="I5200">
            <v>0</v>
          </cell>
          <cell r="J5200">
            <v>0</v>
          </cell>
        </row>
        <row r="5201">
          <cell r="A5201">
            <v>1828200789</v>
          </cell>
          <cell r="B5201" t="str">
            <v>תחום מניעה</v>
          </cell>
          <cell r="C5201">
            <v>39900</v>
          </cell>
          <cell r="D5201">
            <v>39900</v>
          </cell>
          <cell r="E5201">
            <v>0</v>
          </cell>
          <cell r="F5201">
            <v>39900</v>
          </cell>
          <cell r="G5201">
            <v>0</v>
          </cell>
          <cell r="H5201">
            <v>100</v>
          </cell>
          <cell r="I5201">
            <v>39900</v>
          </cell>
          <cell r="J5201">
            <v>39900</v>
          </cell>
        </row>
        <row r="5202">
          <cell r="A5202">
            <v>1828200810</v>
          </cell>
          <cell r="B5202" t="str">
            <v>השתתפות ברשת קו"פ</v>
          </cell>
          <cell r="C5202">
            <v>3490200</v>
          </cell>
          <cell r="D5202">
            <v>3490524.92</v>
          </cell>
          <cell r="E5202">
            <v>0</v>
          </cell>
          <cell r="F5202">
            <v>3490524.92</v>
          </cell>
          <cell r="G5202">
            <v>-324.92</v>
          </cell>
          <cell r="H5202">
            <v>100</v>
          </cell>
          <cell r="I5202">
            <v>3490200</v>
          </cell>
          <cell r="J5202">
            <v>3490524.92</v>
          </cell>
        </row>
        <row r="5203">
          <cell r="A5203">
            <v>1828200811</v>
          </cell>
          <cell r="B5203" t="str">
            <v>תרבות תורנית-מקהלות</v>
          </cell>
          <cell r="C5203">
            <v>479245</v>
          </cell>
          <cell r="D5203">
            <v>477091.64</v>
          </cell>
          <cell r="E5203">
            <v>0</v>
          </cell>
          <cell r="F5203">
            <v>477091.64</v>
          </cell>
          <cell r="G5203">
            <v>2153.36</v>
          </cell>
          <cell r="H5203">
            <v>99.55</v>
          </cell>
          <cell r="I5203">
            <v>479245</v>
          </cell>
          <cell r="J5203">
            <v>477091.64</v>
          </cell>
        </row>
        <row r="5204">
          <cell r="A5204">
            <v>1828200812</v>
          </cell>
          <cell r="B5204" t="str">
            <v>למידה לזרוס</v>
          </cell>
          <cell r="C5204">
            <v>79400</v>
          </cell>
          <cell r="D5204">
            <v>79400</v>
          </cell>
          <cell r="E5204">
            <v>0</v>
          </cell>
          <cell r="F5204">
            <v>79400</v>
          </cell>
          <cell r="G5204">
            <v>0</v>
          </cell>
          <cell r="H5204">
            <v>100</v>
          </cell>
          <cell r="I5204">
            <v>79400</v>
          </cell>
          <cell r="J5204">
            <v>79400</v>
          </cell>
        </row>
        <row r="5205">
          <cell r="A5205">
            <v>1828200813</v>
          </cell>
          <cell r="B5205" t="str">
            <v>השתתפות בקייטנות</v>
          </cell>
          <cell r="C5205">
            <v>419220</v>
          </cell>
          <cell r="D5205">
            <v>65800</v>
          </cell>
          <cell r="E5205">
            <v>0</v>
          </cell>
          <cell r="F5205">
            <v>65800</v>
          </cell>
          <cell r="G5205">
            <v>353420</v>
          </cell>
          <cell r="H5205">
            <v>15.69</v>
          </cell>
          <cell r="I5205">
            <v>465800</v>
          </cell>
          <cell r="J5205">
            <v>65800</v>
          </cell>
        </row>
        <row r="5206">
          <cell r="A5206">
            <v>1828200814</v>
          </cell>
          <cell r="B5206" t="str">
            <v>קורס אומנות הקרנבל</v>
          </cell>
          <cell r="C5206">
            <v>129000</v>
          </cell>
          <cell r="D5206">
            <v>129000</v>
          </cell>
          <cell r="E5206">
            <v>0</v>
          </cell>
          <cell r="F5206">
            <v>129000</v>
          </cell>
          <cell r="G5206">
            <v>0</v>
          </cell>
          <cell r="H5206">
            <v>100</v>
          </cell>
          <cell r="I5206">
            <v>129000</v>
          </cell>
          <cell r="J5206">
            <v>129000</v>
          </cell>
        </row>
        <row r="5207">
          <cell r="A5207">
            <v>1828200815</v>
          </cell>
          <cell r="B5207" t="str">
            <v>שברולט,שטרודל,אריות,ג'סי כהן</v>
          </cell>
          <cell r="C5207">
            <v>1504900</v>
          </cell>
          <cell r="D5207">
            <v>1504900</v>
          </cell>
          <cell r="E5207">
            <v>0</v>
          </cell>
          <cell r="F5207">
            <v>1504900</v>
          </cell>
          <cell r="G5207">
            <v>0</v>
          </cell>
          <cell r="H5207">
            <v>100</v>
          </cell>
          <cell r="I5207">
            <v>1504900</v>
          </cell>
          <cell r="J5207">
            <v>1504900</v>
          </cell>
        </row>
        <row r="5208">
          <cell r="A5208">
            <v>1828200816</v>
          </cell>
          <cell r="B5208" t="str">
            <v>רכזת מורשת</v>
          </cell>
          <cell r="C5208">
            <v>102300</v>
          </cell>
          <cell r="D5208">
            <v>102300</v>
          </cell>
          <cell r="E5208">
            <v>0</v>
          </cell>
          <cell r="F5208">
            <v>102300</v>
          </cell>
          <cell r="G5208">
            <v>0</v>
          </cell>
          <cell r="H5208">
            <v>100</v>
          </cell>
          <cell r="I5208">
            <v>102300</v>
          </cell>
          <cell r="J5208">
            <v>102300</v>
          </cell>
        </row>
        <row r="5209">
          <cell r="A5209">
            <v>1828200817</v>
          </cell>
          <cell r="B5209" t="str">
            <v>מועדון נכים-לזרוס</v>
          </cell>
          <cell r="C5209">
            <v>18100</v>
          </cell>
          <cell r="D5209">
            <v>18100</v>
          </cell>
          <cell r="E5209">
            <v>0</v>
          </cell>
          <cell r="F5209">
            <v>18100</v>
          </cell>
          <cell r="G5209">
            <v>0</v>
          </cell>
          <cell r="H5209">
            <v>100</v>
          </cell>
          <cell r="I5209">
            <v>18100</v>
          </cell>
          <cell r="J5209">
            <v>18100</v>
          </cell>
        </row>
        <row r="5210">
          <cell r="A5210">
            <v>1828200818</v>
          </cell>
          <cell r="B5210" t="str">
            <v>חוסמסה-רכז+ארכיבאי</v>
          </cell>
          <cell r="C5210">
            <v>189100</v>
          </cell>
          <cell r="D5210">
            <v>189100</v>
          </cell>
          <cell r="E5210">
            <v>0</v>
          </cell>
          <cell r="F5210">
            <v>189100</v>
          </cell>
          <cell r="G5210">
            <v>0</v>
          </cell>
          <cell r="H5210">
            <v>100</v>
          </cell>
          <cell r="I5210">
            <v>189100</v>
          </cell>
          <cell r="J5210">
            <v>189100</v>
          </cell>
        </row>
        <row r="5211">
          <cell r="A5211">
            <v>1828200819</v>
          </cell>
          <cell r="B5211" t="str">
            <v>ספר חולון</v>
          </cell>
          <cell r="C5211">
            <v>0</v>
          </cell>
          <cell r="D5211">
            <v>0</v>
          </cell>
          <cell r="E5211">
            <v>0</v>
          </cell>
          <cell r="F5211">
            <v>0</v>
          </cell>
          <cell r="G5211">
            <v>0</v>
          </cell>
          <cell r="H5211">
            <v>0</v>
          </cell>
          <cell r="I5211">
            <v>0</v>
          </cell>
          <cell r="J5211">
            <v>0</v>
          </cell>
        </row>
        <row r="5212">
          <cell r="A5212">
            <v>1828200820</v>
          </cell>
          <cell r="B5212" t="str">
            <v>המוזיאון העירוני</v>
          </cell>
          <cell r="C5212">
            <v>246300</v>
          </cell>
          <cell r="D5212">
            <v>246300</v>
          </cell>
          <cell r="E5212">
            <v>0</v>
          </cell>
          <cell r="F5212">
            <v>246300</v>
          </cell>
          <cell r="G5212">
            <v>0</v>
          </cell>
          <cell r="H5212">
            <v>100</v>
          </cell>
          <cell r="I5212">
            <v>246300</v>
          </cell>
          <cell r="J5212">
            <v>246300</v>
          </cell>
        </row>
        <row r="5213">
          <cell r="A5213">
            <v>1828200821</v>
          </cell>
          <cell r="B5213" t="str">
            <v>מועדון עולי בוכרה</v>
          </cell>
          <cell r="C5213">
            <v>27100</v>
          </cell>
          <cell r="D5213">
            <v>27100</v>
          </cell>
          <cell r="E5213">
            <v>0</v>
          </cell>
          <cell r="F5213">
            <v>27100</v>
          </cell>
          <cell r="G5213">
            <v>0</v>
          </cell>
          <cell r="H5213">
            <v>100</v>
          </cell>
          <cell r="I5213">
            <v>27100</v>
          </cell>
          <cell r="J5213">
            <v>27100</v>
          </cell>
        </row>
        <row r="5214">
          <cell r="A5214">
            <v>1828200822</v>
          </cell>
          <cell r="B5214" t="str">
            <v>מרכז פסגות</v>
          </cell>
          <cell r="C5214">
            <v>180500</v>
          </cell>
          <cell r="D5214">
            <v>180500</v>
          </cell>
          <cell r="E5214">
            <v>0</v>
          </cell>
          <cell r="F5214">
            <v>180500</v>
          </cell>
          <cell r="G5214">
            <v>0</v>
          </cell>
          <cell r="H5214">
            <v>100</v>
          </cell>
          <cell r="I5214">
            <v>180500</v>
          </cell>
          <cell r="J5214">
            <v>180500</v>
          </cell>
        </row>
        <row r="5215">
          <cell r="A5215">
            <v>1828200823</v>
          </cell>
          <cell r="B5215" t="str">
            <v>מרכז מורשת</v>
          </cell>
          <cell r="C5215">
            <v>108300</v>
          </cell>
          <cell r="D5215">
            <v>108300</v>
          </cell>
          <cell r="E5215">
            <v>0</v>
          </cell>
          <cell r="F5215">
            <v>108300</v>
          </cell>
          <cell r="G5215">
            <v>0</v>
          </cell>
          <cell r="H5215">
            <v>100</v>
          </cell>
          <cell r="I5215">
            <v>108300</v>
          </cell>
          <cell r="J5215">
            <v>108300</v>
          </cell>
        </row>
        <row r="5216">
          <cell r="A5216">
            <v>1828200824</v>
          </cell>
          <cell r="B5216" t="str">
            <v>גוונים ניצנים</v>
          </cell>
          <cell r="C5216">
            <v>270800</v>
          </cell>
          <cell r="D5216">
            <v>270800</v>
          </cell>
          <cell r="E5216">
            <v>0</v>
          </cell>
          <cell r="F5216">
            <v>270800</v>
          </cell>
          <cell r="G5216">
            <v>0</v>
          </cell>
          <cell r="H5216">
            <v>100</v>
          </cell>
          <cell r="I5216">
            <v>270800</v>
          </cell>
          <cell r="J5216">
            <v>270800</v>
          </cell>
        </row>
        <row r="5217">
          <cell r="A5217">
            <v>1828200825</v>
          </cell>
          <cell r="B5217" t="str">
            <v>מתנ"ס חדש - ת"ג</v>
          </cell>
          <cell r="C5217">
            <v>703000</v>
          </cell>
          <cell r="D5217">
            <v>703000</v>
          </cell>
          <cell r="E5217">
            <v>0</v>
          </cell>
          <cell r="F5217">
            <v>703000</v>
          </cell>
          <cell r="G5217">
            <v>0</v>
          </cell>
          <cell r="H5217">
            <v>100</v>
          </cell>
          <cell r="I5217">
            <v>703000</v>
          </cell>
          <cell r="J5217">
            <v>703000</v>
          </cell>
        </row>
        <row r="5218">
          <cell r="A5218">
            <v>1828200826</v>
          </cell>
          <cell r="B5218" t="str">
            <v>הסעות טיולים חצ"ב</v>
          </cell>
          <cell r="C5218">
            <v>51700</v>
          </cell>
          <cell r="D5218">
            <v>51700</v>
          </cell>
          <cell r="E5218">
            <v>0</v>
          </cell>
          <cell r="F5218">
            <v>51700</v>
          </cell>
          <cell r="G5218">
            <v>0</v>
          </cell>
          <cell r="H5218">
            <v>100</v>
          </cell>
          <cell r="I5218">
            <v>51700</v>
          </cell>
          <cell r="J5218">
            <v>51700</v>
          </cell>
        </row>
        <row r="5219">
          <cell r="A5219">
            <v>1828200827</v>
          </cell>
          <cell r="B5219" t="str">
            <v>רכזים ומדריכים</v>
          </cell>
          <cell r="C5219">
            <v>417800</v>
          </cell>
          <cell r="D5219">
            <v>417800</v>
          </cell>
          <cell r="E5219">
            <v>0</v>
          </cell>
          <cell r="F5219">
            <v>417800</v>
          </cell>
          <cell r="G5219">
            <v>0</v>
          </cell>
          <cell r="H5219">
            <v>100</v>
          </cell>
          <cell r="I5219">
            <v>417800</v>
          </cell>
          <cell r="J5219">
            <v>417800</v>
          </cell>
        </row>
        <row r="5220">
          <cell r="A5220">
            <v>1828200832</v>
          </cell>
          <cell r="B5220" t="str">
            <v>מים - רשת קו"פ</v>
          </cell>
          <cell r="C5220">
            <v>180500</v>
          </cell>
          <cell r="D5220">
            <v>180500</v>
          </cell>
          <cell r="E5220">
            <v>0</v>
          </cell>
          <cell r="F5220">
            <v>180500</v>
          </cell>
          <cell r="G5220">
            <v>0</v>
          </cell>
          <cell r="H5220">
            <v>100</v>
          </cell>
          <cell r="I5220">
            <v>180500</v>
          </cell>
          <cell r="J5220">
            <v>180500</v>
          </cell>
        </row>
        <row r="5221">
          <cell r="A5221">
            <v>1828200874</v>
          </cell>
          <cell r="B5221" t="str">
            <v>שכירות-רשת קו"פ</v>
          </cell>
          <cell r="C5221">
            <v>236600</v>
          </cell>
          <cell r="D5221">
            <v>236600</v>
          </cell>
          <cell r="E5221">
            <v>0</v>
          </cell>
          <cell r="F5221">
            <v>236600</v>
          </cell>
          <cell r="G5221">
            <v>0</v>
          </cell>
          <cell r="H5221">
            <v>100</v>
          </cell>
          <cell r="I5221">
            <v>236600</v>
          </cell>
          <cell r="J5221">
            <v>236600</v>
          </cell>
        </row>
        <row r="5222">
          <cell r="A5222">
            <v>1828200879</v>
          </cell>
          <cell r="B5222" t="str">
            <v>ביטוח-כנגד הכנסות</v>
          </cell>
          <cell r="C5222">
            <v>35300</v>
          </cell>
          <cell r="D5222">
            <v>35300</v>
          </cell>
          <cell r="E5222">
            <v>0</v>
          </cell>
          <cell r="F5222">
            <v>35300</v>
          </cell>
          <cell r="G5222">
            <v>0</v>
          </cell>
          <cell r="H5222">
            <v>100</v>
          </cell>
          <cell r="I5222">
            <v>35300</v>
          </cell>
          <cell r="J5222">
            <v>35300</v>
          </cell>
        </row>
        <row r="5223">
          <cell r="A5223">
            <v>1828200930</v>
          </cell>
          <cell r="B5223" t="str">
            <v>השת' אולם ספורט דביר</v>
          </cell>
          <cell r="C5223">
            <v>132600</v>
          </cell>
          <cell r="D5223">
            <v>132600</v>
          </cell>
          <cell r="E5223">
            <v>0</v>
          </cell>
          <cell r="F5223">
            <v>132600</v>
          </cell>
          <cell r="G5223">
            <v>0</v>
          </cell>
          <cell r="H5223">
            <v>100</v>
          </cell>
          <cell r="I5223">
            <v>132600</v>
          </cell>
          <cell r="J5223">
            <v>132600</v>
          </cell>
        </row>
        <row r="5224">
          <cell r="A5224">
            <v>1828200981</v>
          </cell>
          <cell r="B5224" t="str">
            <v>התנדבות בקהילה</v>
          </cell>
          <cell r="C5224">
            <v>187700</v>
          </cell>
          <cell r="D5224">
            <v>187700</v>
          </cell>
          <cell r="E5224">
            <v>0</v>
          </cell>
          <cell r="F5224">
            <v>187700</v>
          </cell>
          <cell r="G5224">
            <v>0</v>
          </cell>
          <cell r="H5224">
            <v>100</v>
          </cell>
          <cell r="I5224">
            <v>187700</v>
          </cell>
          <cell r="J5224">
            <v>187700</v>
          </cell>
        </row>
        <row r="5225">
          <cell r="A5225">
            <v>1828200982</v>
          </cell>
          <cell r="B5225" t="str">
            <v>נועם ח'</v>
          </cell>
          <cell r="C5225">
            <v>228000</v>
          </cell>
          <cell r="D5225">
            <v>228000</v>
          </cell>
          <cell r="E5225">
            <v>0</v>
          </cell>
          <cell r="F5225">
            <v>228000</v>
          </cell>
          <cell r="G5225">
            <v>0</v>
          </cell>
          <cell r="H5225">
            <v>100</v>
          </cell>
          <cell r="I5225">
            <v>228000</v>
          </cell>
          <cell r="J5225">
            <v>228000</v>
          </cell>
        </row>
        <row r="5226">
          <cell r="A5226">
            <v>1828200983</v>
          </cell>
          <cell r="B5226" t="str">
            <v>מרכז הדרכה - הכשרות</v>
          </cell>
          <cell r="C5226">
            <v>19000</v>
          </cell>
          <cell r="D5226">
            <v>19000</v>
          </cell>
          <cell r="E5226">
            <v>0</v>
          </cell>
          <cell r="F5226">
            <v>19000</v>
          </cell>
          <cell r="G5226">
            <v>0</v>
          </cell>
          <cell r="H5226">
            <v>100</v>
          </cell>
          <cell r="I5226">
            <v>19000</v>
          </cell>
          <cell r="J5226">
            <v>19000</v>
          </cell>
        </row>
        <row r="5227">
          <cell r="A5227">
            <v>1828200984</v>
          </cell>
          <cell r="B5227" t="str">
            <v>סיבסוד קייטנות בפריפריה</v>
          </cell>
          <cell r="C5227">
            <v>225000</v>
          </cell>
          <cell r="D5227">
            <v>0</v>
          </cell>
          <cell r="E5227">
            <v>0</v>
          </cell>
          <cell r="F5227">
            <v>0</v>
          </cell>
          <cell r="G5227">
            <v>225000</v>
          </cell>
          <cell r="H5227">
            <v>0</v>
          </cell>
          <cell r="I5227">
            <v>250000</v>
          </cell>
          <cell r="J5227">
            <v>0</v>
          </cell>
        </row>
        <row r="5228">
          <cell r="A5228">
            <v>1828200991</v>
          </cell>
          <cell r="B5228" t="str">
            <v>מפעל הפיס-נוער בסיכון</v>
          </cell>
          <cell r="C5228">
            <v>0</v>
          </cell>
          <cell r="D5228">
            <v>0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</row>
        <row r="5229">
          <cell r="A5229">
            <v>1828210752</v>
          </cell>
          <cell r="B5229" t="str">
            <v>ניקיון בקבלנות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</row>
        <row r="5230">
          <cell r="A5230">
            <v>1828210780</v>
          </cell>
          <cell r="B5230" t="str">
            <v>הקצבה לבן - גוריון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</row>
        <row r="5231">
          <cell r="A5231">
            <v>1828210781</v>
          </cell>
          <cell r="B5231" t="str">
            <v>הקצבה לרביבים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</row>
        <row r="5232">
          <cell r="A5232">
            <v>1828240110</v>
          </cell>
          <cell r="B5232" t="str">
            <v>השכר הקובע-תקציבית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</row>
        <row r="5233">
          <cell r="A5233">
            <v>1828240119</v>
          </cell>
          <cell r="B5233" t="str">
            <v>השכר הקובע-צוברת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</row>
        <row r="5234">
          <cell r="A5234">
            <v>1828240122</v>
          </cell>
          <cell r="B5234" t="str">
            <v>ביגוד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</row>
        <row r="5235">
          <cell r="A5235">
            <v>1828240126</v>
          </cell>
          <cell r="B5235" t="str">
            <v>דמי הבראה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</row>
        <row r="5236">
          <cell r="A5236">
            <v>1828240130</v>
          </cell>
          <cell r="B5236" t="str">
            <v>שעות נוספות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</row>
        <row r="5237">
          <cell r="A5237">
            <v>1828240140</v>
          </cell>
          <cell r="B5237" t="str">
            <v>השתתפות באחזקת רכב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</row>
        <row r="5238">
          <cell r="A5238">
            <v>1828240210</v>
          </cell>
          <cell r="B5238" t="str">
            <v>השכר הקובע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</row>
        <row r="5239">
          <cell r="A5239">
            <v>1828240219</v>
          </cell>
          <cell r="B5239" t="str">
            <v>שכר קייטנת קיץ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</row>
        <row r="5240">
          <cell r="A5240">
            <v>1828240250</v>
          </cell>
          <cell r="B5240" t="str">
            <v>שכר מושאלים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</row>
        <row r="5241">
          <cell r="A5241">
            <v>1828240263</v>
          </cell>
          <cell r="B5241" t="str">
            <v>עובדי חברת מוסדות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</row>
        <row r="5242">
          <cell r="A5242">
            <v>1828240391</v>
          </cell>
          <cell r="B5242" t="str">
            <v>הפרשה לפנסיה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</row>
        <row r="5243">
          <cell r="A5243">
            <v>1828240410</v>
          </cell>
          <cell r="B5243" t="str">
            <v>השתתפות בועד בית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</row>
        <row r="5244">
          <cell r="A5244">
            <v>1828240413</v>
          </cell>
          <cell r="B5244" t="str">
            <v>דמ"ש</v>
          </cell>
          <cell r="C5244">
            <v>0</v>
          </cell>
          <cell r="D5244">
            <v>0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</row>
        <row r="5245">
          <cell r="A5245">
            <v>1828240420</v>
          </cell>
          <cell r="B5245" t="str">
            <v>כיבוי אש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</row>
        <row r="5246">
          <cell r="A5246">
            <v>1828240423</v>
          </cell>
          <cell r="B5246" t="str">
            <v>תחזוקת מבנה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</row>
        <row r="5247">
          <cell r="A5247">
            <v>1828240431</v>
          </cell>
          <cell r="B5247" t="str">
            <v>חשמל</v>
          </cell>
          <cell r="C5247">
            <v>0</v>
          </cell>
          <cell r="D5247">
            <v>0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</row>
        <row r="5248">
          <cell r="A5248">
            <v>1828240432</v>
          </cell>
          <cell r="B5248" t="str">
            <v>מים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</row>
        <row r="5249">
          <cell r="A5249">
            <v>1828240433</v>
          </cell>
          <cell r="B5249" t="str">
            <v>חומרי נקיון</v>
          </cell>
          <cell r="C5249">
            <v>0</v>
          </cell>
          <cell r="D5249">
            <v>0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</row>
        <row r="5250">
          <cell r="A5250">
            <v>1828240434</v>
          </cell>
          <cell r="B5250" t="str">
            <v>חיטוי והדברה</v>
          </cell>
          <cell r="C5250">
            <v>0</v>
          </cell>
          <cell r="D5250">
            <v>0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</row>
        <row r="5251">
          <cell r="A5251">
            <v>1828240437</v>
          </cell>
          <cell r="B5251" t="str">
            <v>אחזקת אזעקה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</row>
        <row r="5252">
          <cell r="A5252">
            <v>1828240441</v>
          </cell>
          <cell r="B5252" t="str">
            <v>ביטוח</v>
          </cell>
          <cell r="C5252">
            <v>3960</v>
          </cell>
          <cell r="D5252">
            <v>4400</v>
          </cell>
          <cell r="E5252">
            <v>0</v>
          </cell>
          <cell r="F5252">
            <v>4400</v>
          </cell>
          <cell r="G5252">
            <v>-440</v>
          </cell>
          <cell r="H5252">
            <v>111.11</v>
          </cell>
          <cell r="I5252">
            <v>4400</v>
          </cell>
          <cell r="J5252">
            <v>4400</v>
          </cell>
        </row>
        <row r="5253">
          <cell r="A5253">
            <v>1828240450</v>
          </cell>
          <cell r="B5253" t="str">
            <v>ריהוט ואחזקתו</v>
          </cell>
          <cell r="C5253">
            <v>0</v>
          </cell>
          <cell r="D5253">
            <v>0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</row>
        <row r="5254">
          <cell r="A5254">
            <v>1828240471</v>
          </cell>
          <cell r="B5254" t="str">
            <v>מכשירי כתיבה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</row>
        <row r="5255">
          <cell r="A5255">
            <v>1828240511</v>
          </cell>
          <cell r="B5255" t="str">
            <v>אירוח וכיבוד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</row>
        <row r="5256">
          <cell r="A5256">
            <v>1828240512</v>
          </cell>
          <cell r="B5256" t="str">
            <v>נסיעות ואש"ל</v>
          </cell>
          <cell r="C5256">
            <v>0</v>
          </cell>
          <cell r="D5256">
            <v>0</v>
          </cell>
          <cell r="E5256">
            <v>0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</row>
        <row r="5257">
          <cell r="A5257">
            <v>1828240522</v>
          </cell>
          <cell r="B5257" t="str">
            <v>ספרים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</row>
        <row r="5258">
          <cell r="A5258">
            <v>1828240540</v>
          </cell>
          <cell r="B5258" t="str">
            <v>הוצאות טלפון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</row>
        <row r="5259">
          <cell r="A5259">
            <v>1828240544</v>
          </cell>
          <cell r="B5259" t="str">
            <v>הוצאות דאר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</row>
        <row r="5260">
          <cell r="A5260">
            <v>1828240550</v>
          </cell>
          <cell r="B5260" t="str">
            <v>פירסומים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</row>
        <row r="5261">
          <cell r="A5261">
            <v>1828240561</v>
          </cell>
          <cell r="B5261" t="str">
            <v>שיכפולים</v>
          </cell>
          <cell r="C5261">
            <v>0</v>
          </cell>
          <cell r="D5261">
            <v>0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</row>
        <row r="5262">
          <cell r="A5262">
            <v>1828240562</v>
          </cell>
          <cell r="B5262" t="str">
            <v>הדפסות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</row>
        <row r="5263">
          <cell r="A5263">
            <v>1828240710</v>
          </cell>
          <cell r="B5263" t="str">
            <v>הובלות  והסעות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</row>
        <row r="5264">
          <cell r="A5264">
            <v>1828240721</v>
          </cell>
          <cell r="B5264" t="str">
            <v>חמרים-תחזוקת מבנים</v>
          </cell>
          <cell r="C5264">
            <v>0</v>
          </cell>
          <cell r="D5264">
            <v>0</v>
          </cell>
          <cell r="E5264">
            <v>0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</row>
        <row r="5265">
          <cell r="A5265">
            <v>1828240722</v>
          </cell>
          <cell r="B5265" t="str">
            <v>חמרים-תחזוקה עצמית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</row>
        <row r="5266">
          <cell r="A5266">
            <v>1828240723</v>
          </cell>
          <cell r="B5266" t="str">
            <v>חומרים לחוגים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</row>
        <row r="5267">
          <cell r="A5267">
            <v>1828240724</v>
          </cell>
          <cell r="B5267" t="str">
            <v>תיקים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</row>
        <row r="5268">
          <cell r="A5268">
            <v>1828240742</v>
          </cell>
          <cell r="B5268" t="str">
            <v>כלים וציוד</v>
          </cell>
          <cell r="C5268">
            <v>0</v>
          </cell>
          <cell r="D5268">
            <v>0</v>
          </cell>
          <cell r="E5268">
            <v>0</v>
          </cell>
          <cell r="F5268">
            <v>0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</row>
        <row r="5269">
          <cell r="A5269">
            <v>1828240743</v>
          </cell>
          <cell r="B5269" t="str">
            <v>תחזוקת ציוד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</row>
        <row r="5270">
          <cell r="A5270">
            <v>1828240745</v>
          </cell>
          <cell r="B5270" t="str">
            <v>דמי פריצה - תכולה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</row>
        <row r="5271">
          <cell r="A5271">
            <v>1828240746</v>
          </cell>
          <cell r="B5271" t="str">
            <v>דמי פריצה - מבנה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</row>
        <row r="5272">
          <cell r="A5272">
            <v>1828240751</v>
          </cell>
          <cell r="B5272" t="str">
            <v>עבודות קבלניות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</row>
        <row r="5273">
          <cell r="A5273">
            <v>1828240752</v>
          </cell>
          <cell r="B5273" t="str">
            <v>נקיון בקבלנות</v>
          </cell>
          <cell r="C5273">
            <v>0</v>
          </cell>
          <cell r="D5273">
            <v>0</v>
          </cell>
          <cell r="E5273">
            <v>0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</row>
        <row r="5274">
          <cell r="A5274">
            <v>1828240753</v>
          </cell>
          <cell r="B5274" t="str">
            <v>ע"ח חוות אומנויות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</row>
        <row r="5275">
          <cell r="A5275">
            <v>1828240757</v>
          </cell>
          <cell r="B5275" t="str">
            <v>חוגים בקבלנות</v>
          </cell>
          <cell r="C5275">
            <v>0</v>
          </cell>
          <cell r="D5275">
            <v>0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</row>
        <row r="5276">
          <cell r="A5276">
            <v>1828240763</v>
          </cell>
          <cell r="B5276" t="str">
            <v>עובדי חברת מוסדות</v>
          </cell>
          <cell r="C5276">
            <v>0</v>
          </cell>
          <cell r="D5276">
            <v>0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</row>
        <row r="5277">
          <cell r="A5277">
            <v>1828240780</v>
          </cell>
          <cell r="B5277" t="str">
            <v>ירחון אינטרנט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</row>
        <row r="5278">
          <cell r="A5278">
            <v>1828240781</v>
          </cell>
          <cell r="B5278" t="str">
            <v>ארועים</v>
          </cell>
          <cell r="C5278">
            <v>0</v>
          </cell>
          <cell r="D5278">
            <v>0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</row>
        <row r="5279">
          <cell r="A5279">
            <v>1828240782</v>
          </cell>
          <cell r="B5279" t="str">
            <v>חווידע</v>
          </cell>
          <cell r="C5279">
            <v>0</v>
          </cell>
          <cell r="D5279">
            <v>0</v>
          </cell>
          <cell r="E5279">
            <v>0</v>
          </cell>
          <cell r="F5279">
            <v>0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</row>
        <row r="5280">
          <cell r="A5280">
            <v>1828240783</v>
          </cell>
          <cell r="B5280" t="str">
            <v>פע' חוות אומנויות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</row>
        <row r="5281">
          <cell r="A5281">
            <v>1828240784</v>
          </cell>
          <cell r="B5281" t="str">
            <v>מרכז וידאו ארט</v>
          </cell>
          <cell r="C5281">
            <v>0</v>
          </cell>
          <cell r="D5281">
            <v>0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</row>
        <row r="5282">
          <cell r="A5282">
            <v>1828240785</v>
          </cell>
          <cell r="B5282" t="str">
            <v>הסעות ( מהכנסות )</v>
          </cell>
          <cell r="C5282">
            <v>0</v>
          </cell>
          <cell r="D5282">
            <v>0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</row>
        <row r="5283">
          <cell r="A5283">
            <v>1828240789</v>
          </cell>
          <cell r="B5283" t="str">
            <v>קייטנת קיץ-פעולות</v>
          </cell>
          <cell r="C5283">
            <v>0</v>
          </cell>
          <cell r="D5283">
            <v>0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</row>
        <row r="5284">
          <cell r="A5284">
            <v>1828240794</v>
          </cell>
          <cell r="B5284" t="str">
            <v>השתתפות בעזר 094</v>
          </cell>
          <cell r="C5284">
            <v>0</v>
          </cell>
          <cell r="D5284">
            <v>0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</row>
        <row r="5285">
          <cell r="A5285">
            <v>1828240870</v>
          </cell>
          <cell r="B5285" t="str">
            <v>וידיאו ארט</v>
          </cell>
          <cell r="C5285">
            <v>0</v>
          </cell>
          <cell r="D5285">
            <v>0</v>
          </cell>
          <cell r="E5285">
            <v>0</v>
          </cell>
          <cell r="F5285">
            <v>0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</row>
        <row r="5286">
          <cell r="A5286">
            <v>1828240871</v>
          </cell>
          <cell r="B5286" t="str">
            <v>מרכז וידאו ארט</v>
          </cell>
          <cell r="C5286">
            <v>0</v>
          </cell>
          <cell r="D5286">
            <v>0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</row>
        <row r="5287">
          <cell r="A5287">
            <v>1828240872</v>
          </cell>
          <cell r="B5287" t="str">
            <v>המרכז לאומנות דיגיטלית</v>
          </cell>
          <cell r="C5287">
            <v>1246200</v>
          </cell>
          <cell r="D5287">
            <v>1246200</v>
          </cell>
          <cell r="E5287">
            <v>0</v>
          </cell>
          <cell r="F5287">
            <v>1246200</v>
          </cell>
          <cell r="G5287">
            <v>0</v>
          </cell>
          <cell r="H5287">
            <v>100</v>
          </cell>
          <cell r="I5287">
            <v>1246200</v>
          </cell>
          <cell r="J5287">
            <v>1246200</v>
          </cell>
        </row>
        <row r="5288">
          <cell r="A5288">
            <v>1828240873</v>
          </cell>
          <cell r="B5288" t="str">
            <v>ג'סי כהן</v>
          </cell>
          <cell r="C5288">
            <v>0</v>
          </cell>
          <cell r="D5288">
            <v>0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</row>
        <row r="5289">
          <cell r="A5289">
            <v>1828240874</v>
          </cell>
          <cell r="B5289" t="str">
            <v>אמנים יוצרים בקהילה</v>
          </cell>
          <cell r="C5289">
            <v>0</v>
          </cell>
          <cell r="D5289">
            <v>0</v>
          </cell>
          <cell r="E5289">
            <v>0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</row>
        <row r="5290">
          <cell r="A5290">
            <v>1828240879</v>
          </cell>
          <cell r="B5290" t="str">
            <v>ביטוח-כנגד הכנסות</v>
          </cell>
          <cell r="C5290">
            <v>4400</v>
          </cell>
          <cell r="D5290">
            <v>4400</v>
          </cell>
          <cell r="E5290">
            <v>0</v>
          </cell>
          <cell r="F5290">
            <v>4400</v>
          </cell>
          <cell r="G5290">
            <v>0</v>
          </cell>
          <cell r="H5290">
            <v>100</v>
          </cell>
          <cell r="I5290">
            <v>4400</v>
          </cell>
          <cell r="J5290">
            <v>4400</v>
          </cell>
        </row>
        <row r="5291">
          <cell r="A5291">
            <v>1828240931</v>
          </cell>
          <cell r="B5291" t="str">
            <v>רכישות חד-פעמיות</v>
          </cell>
          <cell r="C5291">
            <v>0</v>
          </cell>
          <cell r="D5291">
            <v>0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</row>
        <row r="5292">
          <cell r="A5292">
            <v>1828260784</v>
          </cell>
          <cell r="B5292" t="str">
            <v>לא פעיל</v>
          </cell>
          <cell r="C5292">
            <v>0</v>
          </cell>
          <cell r="D5292">
            <v>0</v>
          </cell>
          <cell r="E5292">
            <v>0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</row>
        <row r="5293">
          <cell r="A5293">
            <v>1828400441</v>
          </cell>
          <cell r="B5293" t="str">
            <v>ביטוח</v>
          </cell>
          <cell r="C5293">
            <v>0</v>
          </cell>
          <cell r="D5293">
            <v>0</v>
          </cell>
          <cell r="E5293">
            <v>0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</row>
        <row r="5294">
          <cell r="A5294">
            <v>1828400561</v>
          </cell>
          <cell r="B5294" t="str">
            <v>שיכפולים</v>
          </cell>
          <cell r="C5294">
            <v>0</v>
          </cell>
          <cell r="D5294">
            <v>0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</row>
        <row r="5295">
          <cell r="A5295">
            <v>1828400811</v>
          </cell>
          <cell r="B5295" t="str">
            <v>השתתפות ללזרוס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</row>
        <row r="5296">
          <cell r="A5296">
            <v>1828400812</v>
          </cell>
          <cell r="B5296" t="str">
            <v>השתת' למתנ"ס קליין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</row>
        <row r="5297">
          <cell r="A5297">
            <v>1829100119</v>
          </cell>
          <cell r="B5297" t="str">
            <v>השכר הקובע-צוברת</v>
          </cell>
          <cell r="C5297">
            <v>0</v>
          </cell>
          <cell r="D5297">
            <v>0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</row>
        <row r="5298">
          <cell r="A5298">
            <v>1829100122</v>
          </cell>
          <cell r="B5298" t="str">
            <v>ביגוד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</row>
        <row r="5299">
          <cell r="A5299">
            <v>1829100126</v>
          </cell>
          <cell r="B5299" t="str">
            <v>דמי הבראה</v>
          </cell>
          <cell r="C5299">
            <v>0</v>
          </cell>
          <cell r="D5299">
            <v>0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</row>
        <row r="5300">
          <cell r="A5300">
            <v>1829100130</v>
          </cell>
          <cell r="B5300" t="str">
            <v>שעות נוספות</v>
          </cell>
          <cell r="C5300">
            <v>0</v>
          </cell>
          <cell r="D5300">
            <v>0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</row>
        <row r="5301">
          <cell r="A5301">
            <v>1829100140</v>
          </cell>
          <cell r="B5301" t="str">
            <v>השתתפות באחזקת רכב</v>
          </cell>
          <cell r="C5301">
            <v>0</v>
          </cell>
          <cell r="D5301">
            <v>0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</row>
        <row r="5302">
          <cell r="A5302">
            <v>1829100210</v>
          </cell>
          <cell r="B5302" t="str">
            <v>השכר הקובע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</row>
        <row r="5303">
          <cell r="A5303">
            <v>1829100216</v>
          </cell>
          <cell r="B5303" t="str">
            <v>שכר חוגי ספורט ע"י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</row>
        <row r="5304">
          <cell r="A5304">
            <v>1829100217</v>
          </cell>
          <cell r="B5304" t="str">
            <v>מועדון בית ספרי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</row>
        <row r="5305">
          <cell r="A5305">
            <v>1829100218</v>
          </cell>
          <cell r="B5305" t="str">
            <v>ספורט - בתי נוער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</row>
        <row r="5306">
          <cell r="A5306">
            <v>1829100250</v>
          </cell>
          <cell r="B5306" t="str">
            <v>שכר מושאלים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</row>
        <row r="5307">
          <cell r="A5307">
            <v>1829100391</v>
          </cell>
          <cell r="B5307" t="str">
            <v>הפרשה לפנסיה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</row>
        <row r="5308">
          <cell r="A5308">
            <v>1829100413</v>
          </cell>
          <cell r="B5308" t="str">
            <v>דמ"ש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</row>
        <row r="5309">
          <cell r="A5309">
            <v>1829100441</v>
          </cell>
          <cell r="B5309" t="str">
            <v>ביטוח מחלקת הספורט</v>
          </cell>
          <cell r="C5309">
            <v>39510</v>
          </cell>
          <cell r="D5309">
            <v>43900</v>
          </cell>
          <cell r="E5309">
            <v>0</v>
          </cell>
          <cell r="F5309">
            <v>43900</v>
          </cell>
          <cell r="G5309">
            <v>-4390</v>
          </cell>
          <cell r="H5309">
            <v>111.11</v>
          </cell>
          <cell r="I5309">
            <v>43900</v>
          </cell>
          <cell r="J5309">
            <v>43900</v>
          </cell>
        </row>
        <row r="5310">
          <cell r="A5310">
            <v>1829100471</v>
          </cell>
          <cell r="B5310" t="str">
            <v>מכשירי כתיבה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</row>
        <row r="5311">
          <cell r="A5311">
            <v>1829100540</v>
          </cell>
          <cell r="B5311" t="str">
            <v>הוצאות טלפון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</row>
        <row r="5312">
          <cell r="A5312">
            <v>1829100544</v>
          </cell>
          <cell r="B5312" t="str">
            <v>הוצאות דאר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</row>
        <row r="5313">
          <cell r="A5313">
            <v>1829100550</v>
          </cell>
          <cell r="B5313" t="str">
            <v>פירסומים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</row>
        <row r="5314">
          <cell r="A5314">
            <v>1829100551</v>
          </cell>
          <cell r="B5314" t="str">
            <v>מודעות והדבקתן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</row>
        <row r="5315">
          <cell r="A5315">
            <v>1829100561</v>
          </cell>
          <cell r="B5315" t="str">
            <v>שיכפולים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</row>
        <row r="5316">
          <cell r="A5316">
            <v>1829100562</v>
          </cell>
          <cell r="B5316" t="str">
            <v>הדפסות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</row>
        <row r="5317">
          <cell r="A5317">
            <v>1829100571</v>
          </cell>
          <cell r="B5317" t="str">
            <v>מיכון וענ"א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</row>
        <row r="5318">
          <cell r="A5318">
            <v>1829100710</v>
          </cell>
          <cell r="B5318" t="str">
            <v>הובלות  והסעות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</row>
        <row r="5319">
          <cell r="A5319">
            <v>1829100727</v>
          </cell>
          <cell r="B5319" t="str">
            <v>חול לבורות קפיצה</v>
          </cell>
          <cell r="C5319">
            <v>0</v>
          </cell>
          <cell r="D5319">
            <v>0</v>
          </cell>
          <cell r="E5319">
            <v>0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</row>
        <row r="5320">
          <cell r="A5320">
            <v>1829100742</v>
          </cell>
          <cell r="B5320" t="str">
            <v>כלים וציוד</v>
          </cell>
          <cell r="C5320">
            <v>0</v>
          </cell>
          <cell r="D5320">
            <v>0</v>
          </cell>
          <cell r="E5320">
            <v>0</v>
          </cell>
          <cell r="F5320">
            <v>0</v>
          </cell>
          <cell r="G5320">
            <v>0</v>
          </cell>
          <cell r="H5320">
            <v>0</v>
          </cell>
          <cell r="I5320">
            <v>0</v>
          </cell>
          <cell r="J5320">
            <v>0</v>
          </cell>
        </row>
        <row r="5321">
          <cell r="A5321">
            <v>1829100743</v>
          </cell>
          <cell r="B5321" t="str">
            <v>ח'-תח' מתקני ספורט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</row>
        <row r="5322">
          <cell r="A5322">
            <v>1829100744</v>
          </cell>
          <cell r="B5322" t="str">
            <v>תעודות ומדליות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</row>
        <row r="5323">
          <cell r="A5323">
            <v>1829100763</v>
          </cell>
          <cell r="B5323" t="str">
            <v>עובדי חברת מוסדות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</row>
        <row r="5324">
          <cell r="A5324">
            <v>1829100781</v>
          </cell>
          <cell r="B5324" t="str">
            <v>מפעלי ספורט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</row>
        <row r="5325">
          <cell r="A5325">
            <v>1829100794</v>
          </cell>
          <cell r="B5325" t="str">
            <v>השתתפות בעזר 094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</row>
        <row r="5326">
          <cell r="A5326">
            <v>1829100810</v>
          </cell>
          <cell r="B5326" t="str">
            <v>מועדון ספורט בי"ס</v>
          </cell>
          <cell r="C5326">
            <v>265050</v>
          </cell>
          <cell r="D5326">
            <v>167819</v>
          </cell>
          <cell r="E5326">
            <v>0</v>
          </cell>
          <cell r="F5326">
            <v>167819</v>
          </cell>
          <cell r="G5326">
            <v>97231</v>
          </cell>
          <cell r="H5326">
            <v>63.31</v>
          </cell>
          <cell r="I5326">
            <v>294500</v>
          </cell>
          <cell r="J5326">
            <v>167819</v>
          </cell>
        </row>
        <row r="5327">
          <cell r="A5327">
            <v>1829100811</v>
          </cell>
          <cell r="B5327" t="str">
            <v>אליפות אומנותית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</row>
        <row r="5328">
          <cell r="A5328">
            <v>1829100812</v>
          </cell>
          <cell r="B5328" t="str">
            <v>אליפות בין-לאומית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</row>
        <row r="5329">
          <cell r="A5329">
            <v>1829100813</v>
          </cell>
          <cell r="B5329" t="str">
            <v>תיפעול המחלקה</v>
          </cell>
          <cell r="C5329">
            <v>662400</v>
          </cell>
          <cell r="D5329">
            <v>662400</v>
          </cell>
          <cell r="E5329">
            <v>0</v>
          </cell>
          <cell r="F5329">
            <v>662400</v>
          </cell>
          <cell r="G5329">
            <v>0</v>
          </cell>
          <cell r="H5329">
            <v>100</v>
          </cell>
          <cell r="I5329">
            <v>662400</v>
          </cell>
          <cell r="J5329">
            <v>662400</v>
          </cell>
        </row>
        <row r="5330">
          <cell r="A5330">
            <v>1829100814</v>
          </cell>
          <cell r="B5330" t="str">
            <v>השת' באולם ספורט שמיר</v>
          </cell>
          <cell r="C5330">
            <v>96000</v>
          </cell>
          <cell r="D5330">
            <v>96000</v>
          </cell>
          <cell r="E5330">
            <v>0</v>
          </cell>
          <cell r="F5330">
            <v>96000</v>
          </cell>
          <cell r="G5330">
            <v>0</v>
          </cell>
          <cell r="H5330">
            <v>100</v>
          </cell>
          <cell r="I5330">
            <v>96000</v>
          </cell>
          <cell r="J5330">
            <v>96000</v>
          </cell>
        </row>
        <row r="5331">
          <cell r="A5331">
            <v>1829100815</v>
          </cell>
          <cell r="B5331" t="str">
            <v>פרחי ספורט</v>
          </cell>
          <cell r="C5331">
            <v>0</v>
          </cell>
          <cell r="D5331">
            <v>0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</row>
        <row r="5332">
          <cell r="A5332">
            <v>1829100816</v>
          </cell>
          <cell r="B5332" t="str">
            <v>אליפות אירופה באקרובטיקה</v>
          </cell>
          <cell r="C5332">
            <v>0</v>
          </cell>
          <cell r="D5332">
            <v>0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</row>
        <row r="5333">
          <cell r="A5333">
            <v>1829100817</v>
          </cell>
          <cell r="B5333" t="str">
            <v>השת' אולם ספורט שרון</v>
          </cell>
          <cell r="C5333">
            <v>159200</v>
          </cell>
          <cell r="D5333">
            <v>159200</v>
          </cell>
          <cell r="E5333">
            <v>0</v>
          </cell>
          <cell r="F5333">
            <v>159200</v>
          </cell>
          <cell r="G5333">
            <v>0</v>
          </cell>
          <cell r="H5333">
            <v>100</v>
          </cell>
          <cell r="I5333">
            <v>159200</v>
          </cell>
          <cell r="J5333">
            <v>159200</v>
          </cell>
        </row>
        <row r="5334">
          <cell r="A5334">
            <v>1829100818</v>
          </cell>
          <cell r="B5334" t="str">
            <v>הפעלת סקייטפארק</v>
          </cell>
          <cell r="C5334">
            <v>317700</v>
          </cell>
          <cell r="D5334">
            <v>317700</v>
          </cell>
          <cell r="E5334">
            <v>0</v>
          </cell>
          <cell r="F5334">
            <v>317700</v>
          </cell>
          <cell r="G5334">
            <v>0</v>
          </cell>
          <cell r="H5334">
            <v>100</v>
          </cell>
          <cell r="I5334">
            <v>317700</v>
          </cell>
          <cell r="J5334">
            <v>317700</v>
          </cell>
        </row>
        <row r="5335">
          <cell r="A5335">
            <v>1829100819</v>
          </cell>
          <cell r="B5335" t="str">
            <v>השתתפות בנופשונית</v>
          </cell>
          <cell r="C5335">
            <v>950000</v>
          </cell>
          <cell r="D5335">
            <v>950000</v>
          </cell>
          <cell r="E5335">
            <v>0</v>
          </cell>
          <cell r="F5335">
            <v>950000</v>
          </cell>
          <cell r="G5335">
            <v>0</v>
          </cell>
          <cell r="H5335">
            <v>100</v>
          </cell>
          <cell r="I5335">
            <v>950000</v>
          </cell>
          <cell r="J5335">
            <v>950000</v>
          </cell>
        </row>
        <row r="5336">
          <cell r="A5336">
            <v>1829100820</v>
          </cell>
          <cell r="B5336" t="str">
            <v>מרכזי מצוינות</v>
          </cell>
          <cell r="C5336">
            <v>209000</v>
          </cell>
          <cell r="D5336">
            <v>192426</v>
          </cell>
          <cell r="E5336">
            <v>0</v>
          </cell>
          <cell r="F5336">
            <v>192426</v>
          </cell>
          <cell r="G5336">
            <v>16574</v>
          </cell>
          <cell r="H5336">
            <v>92.06</v>
          </cell>
          <cell r="I5336">
            <v>209000</v>
          </cell>
          <cell r="J5336">
            <v>192426</v>
          </cell>
        </row>
        <row r="5337">
          <cell r="A5337">
            <v>1829100821</v>
          </cell>
          <cell r="B5337" t="str">
            <v>השתתפות היכל הספורט</v>
          </cell>
          <cell r="C5337">
            <v>1200300</v>
          </cell>
          <cell r="D5337">
            <v>1200300</v>
          </cell>
          <cell r="E5337">
            <v>0</v>
          </cell>
          <cell r="F5337">
            <v>1200300</v>
          </cell>
          <cell r="G5337">
            <v>0</v>
          </cell>
          <cell r="H5337">
            <v>100</v>
          </cell>
          <cell r="I5337">
            <v>1200300</v>
          </cell>
          <cell r="J5337">
            <v>1200300</v>
          </cell>
        </row>
        <row r="5338">
          <cell r="A5338">
            <v>1829100822</v>
          </cell>
          <cell r="B5338" t="str">
            <v>ליגת הכוכבים</v>
          </cell>
          <cell r="C5338">
            <v>148900</v>
          </cell>
          <cell r="D5338">
            <v>148900</v>
          </cell>
          <cell r="E5338">
            <v>0</v>
          </cell>
          <cell r="F5338">
            <v>148900</v>
          </cell>
          <cell r="G5338">
            <v>0</v>
          </cell>
          <cell r="H5338">
            <v>100</v>
          </cell>
          <cell r="I5338">
            <v>148900</v>
          </cell>
          <cell r="J5338">
            <v>148900</v>
          </cell>
        </row>
        <row r="5339">
          <cell r="A5339">
            <v>1829100824</v>
          </cell>
          <cell r="B5339" t="str">
            <v>השתתפות אולם מכבי</v>
          </cell>
          <cell r="C5339">
            <v>0</v>
          </cell>
          <cell r="D5339">
            <v>0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</row>
        <row r="5340">
          <cell r="A5340">
            <v>1829100870</v>
          </cell>
          <cell r="B5340" t="str">
            <v>חוגי ספורט-בי"ס</v>
          </cell>
          <cell r="C5340">
            <v>34200</v>
          </cell>
          <cell r="D5340">
            <v>0</v>
          </cell>
          <cell r="E5340">
            <v>0</v>
          </cell>
          <cell r="F5340">
            <v>0</v>
          </cell>
          <cell r="G5340">
            <v>34200</v>
          </cell>
          <cell r="H5340">
            <v>0</v>
          </cell>
          <cell r="I5340">
            <v>38000</v>
          </cell>
          <cell r="J5340">
            <v>0</v>
          </cell>
        </row>
        <row r="5341">
          <cell r="A5341">
            <v>1829100871</v>
          </cell>
          <cell r="B5341" t="str">
            <v>תחזוקת מגרש אורט</v>
          </cell>
          <cell r="C5341">
            <v>60000</v>
          </cell>
          <cell r="D5341">
            <v>60000</v>
          </cell>
          <cell r="E5341">
            <v>0</v>
          </cell>
          <cell r="F5341">
            <v>60000</v>
          </cell>
          <cell r="G5341">
            <v>0</v>
          </cell>
          <cell r="H5341">
            <v>100</v>
          </cell>
          <cell r="I5341">
            <v>60000</v>
          </cell>
          <cell r="J5341">
            <v>60000</v>
          </cell>
        </row>
        <row r="5342">
          <cell r="A5342">
            <v>1829100872</v>
          </cell>
          <cell r="B5342" t="str">
            <v>מרכז טניס עירוני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</row>
        <row r="5343">
          <cell r="A5343">
            <v>1829100873</v>
          </cell>
          <cell r="B5343" t="str">
            <v>פרוייקטים</v>
          </cell>
          <cell r="C5343">
            <v>358800</v>
          </cell>
          <cell r="D5343">
            <v>358800</v>
          </cell>
          <cell r="E5343">
            <v>0</v>
          </cell>
          <cell r="F5343">
            <v>358800</v>
          </cell>
          <cell r="G5343">
            <v>0</v>
          </cell>
          <cell r="H5343">
            <v>100</v>
          </cell>
          <cell r="I5343">
            <v>358800</v>
          </cell>
          <cell r="J5343">
            <v>358800</v>
          </cell>
        </row>
        <row r="5344">
          <cell r="A5344">
            <v>1829100874</v>
          </cell>
          <cell r="B5344" t="str">
            <v>תיגבור חט"ב ק"ש-אג</v>
          </cell>
          <cell r="C5344">
            <v>43700</v>
          </cell>
          <cell r="D5344">
            <v>43700</v>
          </cell>
          <cell r="E5344">
            <v>0</v>
          </cell>
          <cell r="F5344">
            <v>43700</v>
          </cell>
          <cell r="G5344">
            <v>0</v>
          </cell>
          <cell r="H5344">
            <v>100</v>
          </cell>
          <cell r="I5344">
            <v>43700</v>
          </cell>
          <cell r="J5344">
            <v>43700</v>
          </cell>
        </row>
        <row r="5345">
          <cell r="A5345">
            <v>1829100875</v>
          </cell>
          <cell r="B5345" t="str">
            <v>נבחרת כדורשת למכביה</v>
          </cell>
          <cell r="C5345">
            <v>9000</v>
          </cell>
          <cell r="D5345">
            <v>0</v>
          </cell>
          <cell r="E5345">
            <v>0</v>
          </cell>
          <cell r="F5345">
            <v>0</v>
          </cell>
          <cell r="G5345">
            <v>9000</v>
          </cell>
          <cell r="H5345">
            <v>0</v>
          </cell>
          <cell r="I5345">
            <v>10000</v>
          </cell>
          <cell r="J5345">
            <v>0</v>
          </cell>
        </row>
        <row r="5346">
          <cell r="A5346">
            <v>1829100876</v>
          </cell>
          <cell r="B5346" t="str">
            <v>מרוץ חולון</v>
          </cell>
          <cell r="C5346">
            <v>800000</v>
          </cell>
          <cell r="D5346">
            <v>800000</v>
          </cell>
          <cell r="E5346">
            <v>0</v>
          </cell>
          <cell r="F5346">
            <v>800000</v>
          </cell>
          <cell r="G5346">
            <v>0</v>
          </cell>
          <cell r="H5346">
            <v>100</v>
          </cell>
          <cell r="I5346">
            <v>800000</v>
          </cell>
          <cell r="J5346">
            <v>800000</v>
          </cell>
        </row>
        <row r="5347">
          <cell r="A5347">
            <v>1829100877</v>
          </cell>
          <cell r="B5347" t="str">
            <v>מרוצי ילדים עממיים</v>
          </cell>
          <cell r="C5347">
            <v>450000</v>
          </cell>
          <cell r="D5347">
            <v>0</v>
          </cell>
          <cell r="E5347">
            <v>0</v>
          </cell>
          <cell r="F5347">
            <v>0</v>
          </cell>
          <cell r="G5347">
            <v>450000</v>
          </cell>
          <cell r="H5347">
            <v>0</v>
          </cell>
          <cell r="I5347">
            <v>500000</v>
          </cell>
          <cell r="J5347">
            <v>0</v>
          </cell>
        </row>
        <row r="5348">
          <cell r="A5348">
            <v>1829100878</v>
          </cell>
          <cell r="B5348" t="str">
            <v>חוגי שחייה</v>
          </cell>
          <cell r="C5348">
            <v>85500</v>
          </cell>
          <cell r="D5348">
            <v>0</v>
          </cell>
          <cell r="E5348">
            <v>0</v>
          </cell>
          <cell r="F5348">
            <v>0</v>
          </cell>
          <cell r="G5348">
            <v>85500</v>
          </cell>
          <cell r="H5348">
            <v>0</v>
          </cell>
          <cell r="I5348">
            <v>95000</v>
          </cell>
          <cell r="J5348">
            <v>0</v>
          </cell>
        </row>
        <row r="5349">
          <cell r="A5349">
            <v>1829100879</v>
          </cell>
          <cell r="B5349" t="str">
            <v>ביטוח-כנגד הכנסות</v>
          </cell>
          <cell r="C5349">
            <v>43900</v>
          </cell>
          <cell r="D5349">
            <v>43900</v>
          </cell>
          <cell r="E5349">
            <v>0</v>
          </cell>
          <cell r="F5349">
            <v>43900</v>
          </cell>
          <cell r="G5349">
            <v>0</v>
          </cell>
          <cell r="H5349">
            <v>100</v>
          </cell>
          <cell r="I5349">
            <v>43900</v>
          </cell>
          <cell r="J5349">
            <v>43900</v>
          </cell>
        </row>
        <row r="5350">
          <cell r="A5350">
            <v>1829100920</v>
          </cell>
          <cell r="B5350" t="str">
            <v>פעולות כנגד הכנסות</v>
          </cell>
          <cell r="C5350">
            <v>270630</v>
          </cell>
          <cell r="D5350">
            <v>413642</v>
          </cell>
          <cell r="E5350">
            <v>0</v>
          </cell>
          <cell r="F5350">
            <v>413642</v>
          </cell>
          <cell r="G5350">
            <v>-143012</v>
          </cell>
          <cell r="H5350">
            <v>152.84</v>
          </cell>
          <cell r="I5350">
            <v>300700</v>
          </cell>
          <cell r="J5350">
            <v>413642</v>
          </cell>
        </row>
        <row r="5351">
          <cell r="A5351">
            <v>1829100930</v>
          </cell>
          <cell r="B5351" t="str">
            <v>חוגי ספורט-בי"ס</v>
          </cell>
          <cell r="C5351">
            <v>0</v>
          </cell>
          <cell r="D5351">
            <v>0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</row>
        <row r="5352">
          <cell r="A5352">
            <v>1829100931</v>
          </cell>
          <cell r="B5352" t="str">
            <v>אגודות השג (הכנס')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</row>
        <row r="5353">
          <cell r="A5353">
            <v>1829100932</v>
          </cell>
          <cell r="B5353" t="str">
            <v>מרכז מצוינות</v>
          </cell>
          <cell r="C5353">
            <v>0</v>
          </cell>
          <cell r="D5353">
            <v>0</v>
          </cell>
          <cell r="E5353">
            <v>0</v>
          </cell>
          <cell r="F5353">
            <v>0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</row>
        <row r="5354">
          <cell r="A5354">
            <v>1829100933</v>
          </cell>
          <cell r="B5354" t="str">
            <v>פרוייקטים (מאגודות)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</row>
        <row r="5355">
          <cell r="A5355">
            <v>1829100934</v>
          </cell>
          <cell r="B5355" t="str">
            <v>תיגבור חט"ב ק"ש-אג</v>
          </cell>
          <cell r="C5355">
            <v>0</v>
          </cell>
          <cell r="D5355">
            <v>0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</row>
        <row r="5356">
          <cell r="A5356">
            <v>1829100950</v>
          </cell>
          <cell r="B5356" t="str">
            <v>הלוואה לחב' לבילוי ובידור</v>
          </cell>
          <cell r="C5356">
            <v>0</v>
          </cell>
          <cell r="D5356">
            <v>0</v>
          </cell>
          <cell r="E5356">
            <v>0</v>
          </cell>
          <cell r="F5356">
            <v>0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</row>
        <row r="5357">
          <cell r="A5357">
            <v>1829100980</v>
          </cell>
          <cell r="B5357" t="str">
            <v>תכנית אב לספורט</v>
          </cell>
          <cell r="C5357">
            <v>0</v>
          </cell>
          <cell r="D5357">
            <v>0</v>
          </cell>
          <cell r="E5357">
            <v>0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</row>
        <row r="5358">
          <cell r="A5358">
            <v>1829100982</v>
          </cell>
          <cell r="B5358" t="str">
            <v>מועדון לספורט עממי</v>
          </cell>
          <cell r="C5358">
            <v>0</v>
          </cell>
          <cell r="D5358">
            <v>0</v>
          </cell>
          <cell r="E5358">
            <v>0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</row>
        <row r="5359">
          <cell r="A5359">
            <v>1829200110</v>
          </cell>
          <cell r="B5359" t="str">
            <v>השכר הקובע-תקציבית</v>
          </cell>
          <cell r="C5359">
            <v>0</v>
          </cell>
          <cell r="D5359">
            <v>0</v>
          </cell>
          <cell r="E5359">
            <v>0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</row>
        <row r="5360">
          <cell r="A5360">
            <v>1829200119</v>
          </cell>
          <cell r="B5360" t="str">
            <v>השכר הקובע-צוברת</v>
          </cell>
          <cell r="C5360">
            <v>0</v>
          </cell>
          <cell r="D5360">
            <v>0</v>
          </cell>
          <cell r="E5360">
            <v>0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</row>
        <row r="5361">
          <cell r="A5361">
            <v>1829200122</v>
          </cell>
          <cell r="B5361" t="str">
            <v>ביגוד</v>
          </cell>
          <cell r="C5361">
            <v>0</v>
          </cell>
          <cell r="D5361">
            <v>0</v>
          </cell>
          <cell r="E5361">
            <v>0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</row>
        <row r="5362">
          <cell r="A5362">
            <v>1829200126</v>
          </cell>
          <cell r="B5362" t="str">
            <v>דמי הבראה</v>
          </cell>
          <cell r="C5362">
            <v>0</v>
          </cell>
          <cell r="D5362">
            <v>0</v>
          </cell>
          <cell r="E5362">
            <v>0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</row>
        <row r="5363">
          <cell r="A5363">
            <v>1829200130</v>
          </cell>
          <cell r="B5363" t="str">
            <v>שעות נוספות</v>
          </cell>
          <cell r="C5363">
            <v>0</v>
          </cell>
          <cell r="D5363">
            <v>0</v>
          </cell>
          <cell r="E5363">
            <v>0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</row>
        <row r="5364">
          <cell r="A5364">
            <v>1829200140</v>
          </cell>
          <cell r="B5364" t="str">
            <v>השתתפות באחזקת רכב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</row>
        <row r="5365">
          <cell r="A5365">
            <v>1829200210</v>
          </cell>
          <cell r="B5365" t="str">
            <v>השכר הקובע</v>
          </cell>
          <cell r="C5365">
            <v>0</v>
          </cell>
          <cell r="D5365">
            <v>0</v>
          </cell>
          <cell r="E5365">
            <v>0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</row>
        <row r="5366">
          <cell r="A5366">
            <v>1829200217</v>
          </cell>
          <cell r="B5366" t="str">
            <v>מרכז אתלטיקה</v>
          </cell>
          <cell r="C5366">
            <v>0</v>
          </cell>
          <cell r="D5366">
            <v>0</v>
          </cell>
          <cell r="E5366">
            <v>0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</row>
        <row r="5367">
          <cell r="A5367">
            <v>1829200250</v>
          </cell>
          <cell r="B5367" t="str">
            <v>שכר מושאלים</v>
          </cell>
          <cell r="C5367">
            <v>0</v>
          </cell>
          <cell r="D5367">
            <v>0</v>
          </cell>
          <cell r="E5367">
            <v>0</v>
          </cell>
          <cell r="F5367">
            <v>0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</row>
        <row r="5368">
          <cell r="A5368">
            <v>1829200391</v>
          </cell>
          <cell r="B5368" t="str">
            <v>הפרשה לפנסיה</v>
          </cell>
          <cell r="C5368">
            <v>0</v>
          </cell>
          <cell r="D5368">
            <v>0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</row>
        <row r="5369">
          <cell r="A5369">
            <v>1829200420</v>
          </cell>
          <cell r="B5369" t="str">
            <v>כיבוי אש</v>
          </cell>
          <cell r="C5369">
            <v>0</v>
          </cell>
          <cell r="D5369">
            <v>0</v>
          </cell>
          <cell r="E5369">
            <v>0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</row>
        <row r="5370">
          <cell r="A5370">
            <v>1829200423</v>
          </cell>
          <cell r="B5370" t="str">
            <v>תחזוקת מבנה</v>
          </cell>
          <cell r="C5370">
            <v>0</v>
          </cell>
          <cell r="D5370">
            <v>0</v>
          </cell>
          <cell r="E5370">
            <v>0</v>
          </cell>
          <cell r="F5370">
            <v>0</v>
          </cell>
          <cell r="G5370">
            <v>0</v>
          </cell>
          <cell r="H5370">
            <v>0</v>
          </cell>
          <cell r="I5370">
            <v>0</v>
          </cell>
          <cell r="J5370">
            <v>0</v>
          </cell>
        </row>
        <row r="5371">
          <cell r="A5371">
            <v>1829200430</v>
          </cell>
          <cell r="B5371" t="str">
            <v>גז</v>
          </cell>
          <cell r="C5371">
            <v>0</v>
          </cell>
          <cell r="D5371">
            <v>0</v>
          </cell>
          <cell r="E5371">
            <v>0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</row>
        <row r="5372">
          <cell r="A5372">
            <v>1829200431</v>
          </cell>
          <cell r="B5372" t="str">
            <v>חשמל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</row>
        <row r="5373">
          <cell r="A5373">
            <v>1829200432</v>
          </cell>
          <cell r="B5373" t="str">
            <v>מים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</row>
        <row r="5374">
          <cell r="A5374">
            <v>1829200433</v>
          </cell>
          <cell r="B5374" t="str">
            <v>חומרי נקיון</v>
          </cell>
          <cell r="C5374">
            <v>0</v>
          </cell>
          <cell r="D5374">
            <v>0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</row>
        <row r="5375">
          <cell r="A5375">
            <v>1829200437</v>
          </cell>
          <cell r="B5375" t="str">
            <v>אחזקת אזעקה</v>
          </cell>
          <cell r="C5375">
            <v>0</v>
          </cell>
          <cell r="D5375">
            <v>0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</row>
        <row r="5376">
          <cell r="A5376">
            <v>1829200441</v>
          </cell>
          <cell r="B5376" t="str">
            <v>ביטוח</v>
          </cell>
          <cell r="C5376">
            <v>0</v>
          </cell>
          <cell r="D5376">
            <v>0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</row>
        <row r="5377">
          <cell r="A5377">
            <v>1829200471</v>
          </cell>
          <cell r="B5377" t="str">
            <v>מכשירי כתיבה</v>
          </cell>
          <cell r="C5377">
            <v>0</v>
          </cell>
          <cell r="D5377">
            <v>0</v>
          </cell>
          <cell r="E5377">
            <v>0</v>
          </cell>
          <cell r="F5377">
            <v>0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</row>
        <row r="5378">
          <cell r="A5378">
            <v>1829200511</v>
          </cell>
          <cell r="B5378" t="str">
            <v>אירוח וכיבוד</v>
          </cell>
          <cell r="C5378">
            <v>0</v>
          </cell>
          <cell r="D5378">
            <v>0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</row>
        <row r="5379">
          <cell r="A5379">
            <v>1829200512</v>
          </cell>
          <cell r="B5379" t="str">
            <v>נסיעות ואש"ל</v>
          </cell>
          <cell r="C5379">
            <v>0</v>
          </cell>
          <cell r="D5379">
            <v>0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</row>
        <row r="5380">
          <cell r="A5380">
            <v>1829200540</v>
          </cell>
          <cell r="B5380" t="str">
            <v>הוצאות טלפון</v>
          </cell>
          <cell r="C5380">
            <v>0</v>
          </cell>
          <cell r="D5380">
            <v>0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</row>
        <row r="5381">
          <cell r="A5381">
            <v>1829200544</v>
          </cell>
          <cell r="B5381" t="str">
            <v>הוצאות דאר</v>
          </cell>
          <cell r="C5381">
            <v>0</v>
          </cell>
          <cell r="D5381">
            <v>0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</row>
        <row r="5382">
          <cell r="A5382">
            <v>1829200550</v>
          </cell>
          <cell r="B5382" t="str">
            <v>פירסומים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</row>
        <row r="5383">
          <cell r="A5383">
            <v>1829200551</v>
          </cell>
          <cell r="B5383" t="str">
            <v>מודעות והדבקתן</v>
          </cell>
          <cell r="C5383">
            <v>0</v>
          </cell>
          <cell r="D5383">
            <v>0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</row>
        <row r="5384">
          <cell r="A5384">
            <v>1829200561</v>
          </cell>
          <cell r="B5384" t="str">
            <v>שיכפולים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</row>
        <row r="5385">
          <cell r="A5385">
            <v>1829200596</v>
          </cell>
          <cell r="B5385" t="str">
            <v>השתתפות בעזר 096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</row>
        <row r="5386">
          <cell r="A5386">
            <v>1829200710</v>
          </cell>
          <cell r="B5386" t="str">
            <v>שעות טרקטור</v>
          </cell>
          <cell r="C5386">
            <v>0</v>
          </cell>
          <cell r="D5386">
            <v>0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</row>
        <row r="5387">
          <cell r="A5387">
            <v>1829200721</v>
          </cell>
          <cell r="B5387" t="str">
            <v>חמרים-תחזוקת מבנים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</row>
        <row r="5388">
          <cell r="A5388">
            <v>1829200722</v>
          </cell>
          <cell r="B5388" t="str">
            <v>חמרים-תחזוקה עצמית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</row>
        <row r="5389">
          <cell r="A5389">
            <v>1829200723</v>
          </cell>
          <cell r="B5389" t="str">
            <v>זבלים+דשנים+השקייה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</row>
        <row r="5390">
          <cell r="A5390">
            <v>1829200724</v>
          </cell>
          <cell r="B5390" t="str">
            <v>חלקי חילוף ואחזקה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</row>
        <row r="5391">
          <cell r="A5391">
            <v>1829200742</v>
          </cell>
          <cell r="B5391" t="str">
            <v>כלים וציוד</v>
          </cell>
          <cell r="C5391">
            <v>0</v>
          </cell>
          <cell r="D5391">
            <v>0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</row>
        <row r="5392">
          <cell r="A5392">
            <v>1829200745</v>
          </cell>
          <cell r="B5392" t="str">
            <v>דמי פריצה - תכולה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</row>
        <row r="5393">
          <cell r="A5393">
            <v>1829200751</v>
          </cell>
          <cell r="B5393" t="str">
            <v>עבודות קבלניות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</row>
        <row r="5394">
          <cell r="A5394">
            <v>1829200752</v>
          </cell>
          <cell r="B5394" t="str">
            <v>נקיון בקבלנות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</row>
        <row r="5395">
          <cell r="A5395">
            <v>1829200753</v>
          </cell>
          <cell r="B5395" t="str">
            <v>עובדים חיצוניים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</row>
        <row r="5396">
          <cell r="A5396">
            <v>1829200754</v>
          </cell>
          <cell r="B5396" t="str">
            <v>שיפוץ איצטדיונים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</row>
        <row r="5397">
          <cell r="A5397">
            <v>1829200756</v>
          </cell>
          <cell r="B5397" t="str">
            <v>שמירה בקרית הספורט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</row>
        <row r="5398">
          <cell r="A5398">
            <v>1829200757</v>
          </cell>
          <cell r="B5398" t="str">
            <v>אחז' מגרשים בקבלנו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</row>
        <row r="5399">
          <cell r="A5399">
            <v>1829200763</v>
          </cell>
          <cell r="B5399" t="str">
            <v>עב' חברת מוסדות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</row>
        <row r="5400">
          <cell r="A5400">
            <v>1829200794</v>
          </cell>
          <cell r="B5400" t="str">
            <v>השתתפות בעזר 094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</row>
        <row r="5401">
          <cell r="A5401">
            <v>1829200810</v>
          </cell>
          <cell r="B5401" t="str">
            <v>השת' בתק' הפעלה</v>
          </cell>
          <cell r="C5401">
            <v>995400</v>
          </cell>
          <cell r="D5401">
            <v>995400</v>
          </cell>
          <cell r="E5401">
            <v>0</v>
          </cell>
          <cell r="F5401">
            <v>995400</v>
          </cell>
          <cell r="G5401">
            <v>0</v>
          </cell>
          <cell r="H5401">
            <v>100</v>
          </cell>
          <cell r="I5401">
            <v>995400</v>
          </cell>
          <cell r="J5401">
            <v>995400</v>
          </cell>
        </row>
        <row r="5402">
          <cell r="A5402">
            <v>1829200879</v>
          </cell>
          <cell r="B5402" t="str">
            <v>ביטוח-כנגד הכנסות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</row>
        <row r="5403">
          <cell r="A5403">
            <v>1829200931</v>
          </cell>
          <cell r="B5403" t="str">
            <v>ציוד חד-פעמי(הכנ')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</row>
        <row r="5404">
          <cell r="A5404">
            <v>1829200932</v>
          </cell>
          <cell r="B5404" t="str">
            <v>מרכז אתלטיקה (הכ')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</row>
        <row r="5405">
          <cell r="A5405">
            <v>1829400410</v>
          </cell>
          <cell r="B5405" t="str">
            <v>דמי זכיון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</row>
        <row r="5406">
          <cell r="A5406">
            <v>1829400810</v>
          </cell>
          <cell r="B5406" t="str">
            <v>השתתפות בחוגי שחיה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</row>
        <row r="5407">
          <cell r="A5407">
            <v>1829500110</v>
          </cell>
          <cell r="B5407" t="str">
            <v>השכר הקובע-תקציבית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</row>
        <row r="5408">
          <cell r="A5408">
            <v>1829500119</v>
          </cell>
          <cell r="B5408" t="str">
            <v>השכר הקובע-צוברת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</row>
        <row r="5409">
          <cell r="A5409">
            <v>1829500122</v>
          </cell>
          <cell r="B5409" t="str">
            <v>ביגוד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</row>
        <row r="5410">
          <cell r="A5410">
            <v>1829500126</v>
          </cell>
          <cell r="B5410" t="str">
            <v>דמי הבראה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</row>
        <row r="5411">
          <cell r="A5411">
            <v>1829500130</v>
          </cell>
          <cell r="B5411" t="str">
            <v>שעות נוספות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</row>
        <row r="5412">
          <cell r="A5412">
            <v>1829500140</v>
          </cell>
          <cell r="B5412" t="str">
            <v>השתתפות באחזקת רכב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</row>
        <row r="5413">
          <cell r="A5413">
            <v>1829500210</v>
          </cell>
          <cell r="B5413" t="str">
            <v>השכר הקובע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</row>
        <row r="5414">
          <cell r="A5414">
            <v>1829500216</v>
          </cell>
          <cell r="B5414" t="str">
            <v>שכר מועדוני ספורט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</row>
        <row r="5415">
          <cell r="A5415">
            <v>1829500219</v>
          </cell>
          <cell r="B5415" t="str">
            <v>שכר קייטנת קיץ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</row>
        <row r="5416">
          <cell r="A5416">
            <v>1829500391</v>
          </cell>
          <cell r="B5416" t="str">
            <v>הפרשה לפנסיה</v>
          </cell>
          <cell r="C5416">
            <v>0</v>
          </cell>
          <cell r="D5416">
            <v>0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</row>
        <row r="5417">
          <cell r="A5417">
            <v>1829500420</v>
          </cell>
          <cell r="B5417" t="str">
            <v>כיבוי אש</v>
          </cell>
          <cell r="C5417">
            <v>0</v>
          </cell>
          <cell r="D5417">
            <v>0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</row>
        <row r="5418">
          <cell r="A5418">
            <v>1829500423</v>
          </cell>
          <cell r="B5418" t="str">
            <v>תחזוקת מבנה</v>
          </cell>
          <cell r="C5418">
            <v>0</v>
          </cell>
          <cell r="D5418">
            <v>0</v>
          </cell>
          <cell r="E5418">
            <v>0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</row>
        <row r="5419">
          <cell r="A5419">
            <v>1829500431</v>
          </cell>
          <cell r="B5419" t="str">
            <v>חשמל</v>
          </cell>
          <cell r="C5419">
            <v>0</v>
          </cell>
          <cell r="D5419">
            <v>0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</row>
        <row r="5420">
          <cell r="A5420">
            <v>1829500432</v>
          </cell>
          <cell r="B5420" t="str">
            <v>מים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</row>
        <row r="5421">
          <cell r="A5421">
            <v>1829500433</v>
          </cell>
          <cell r="B5421" t="str">
            <v>חומרי נקיון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</row>
        <row r="5422">
          <cell r="A5422">
            <v>1829500436</v>
          </cell>
          <cell r="B5422" t="str">
            <v>אחזקת מזגנים</v>
          </cell>
          <cell r="C5422">
            <v>0</v>
          </cell>
          <cell r="D5422">
            <v>0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</row>
        <row r="5423">
          <cell r="A5423">
            <v>1829500437</v>
          </cell>
          <cell r="B5423" t="str">
            <v>אחזקת אזעקה</v>
          </cell>
          <cell r="C5423">
            <v>0</v>
          </cell>
          <cell r="D5423">
            <v>0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</row>
        <row r="5424">
          <cell r="A5424">
            <v>1829500441</v>
          </cell>
          <cell r="B5424" t="str">
            <v>ביטוח</v>
          </cell>
          <cell r="C5424">
            <v>0</v>
          </cell>
          <cell r="D5424">
            <v>0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</row>
        <row r="5425">
          <cell r="A5425">
            <v>1829500450</v>
          </cell>
          <cell r="B5425" t="str">
            <v>ריהוט ואחזקתו</v>
          </cell>
          <cell r="C5425">
            <v>0</v>
          </cell>
          <cell r="D5425">
            <v>0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</row>
        <row r="5426">
          <cell r="A5426">
            <v>1829500471</v>
          </cell>
          <cell r="B5426" t="str">
            <v>מכשירי כתיבה</v>
          </cell>
          <cell r="C5426">
            <v>0</v>
          </cell>
          <cell r="D5426">
            <v>0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</row>
        <row r="5427">
          <cell r="A5427">
            <v>1829500511</v>
          </cell>
          <cell r="B5427" t="str">
            <v>אירוח וכיבוד</v>
          </cell>
          <cell r="C5427">
            <v>0</v>
          </cell>
          <cell r="D5427">
            <v>0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</row>
        <row r="5428">
          <cell r="A5428">
            <v>1829500540</v>
          </cell>
          <cell r="B5428" t="str">
            <v>הוצאות טלפון</v>
          </cell>
          <cell r="C5428">
            <v>0</v>
          </cell>
          <cell r="D5428">
            <v>0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</row>
        <row r="5429">
          <cell r="A5429">
            <v>1829500544</v>
          </cell>
          <cell r="B5429" t="str">
            <v>הוצאות דאר</v>
          </cell>
          <cell r="C5429">
            <v>0</v>
          </cell>
          <cell r="D5429">
            <v>0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</row>
        <row r="5430">
          <cell r="A5430">
            <v>1829500550</v>
          </cell>
          <cell r="B5430" t="str">
            <v>פירסומים</v>
          </cell>
          <cell r="C5430">
            <v>0</v>
          </cell>
          <cell r="D5430">
            <v>0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</row>
        <row r="5431">
          <cell r="A5431">
            <v>1829500551</v>
          </cell>
          <cell r="B5431" t="str">
            <v>מודעות והדבקתן</v>
          </cell>
          <cell r="C5431">
            <v>0</v>
          </cell>
          <cell r="D5431">
            <v>0</v>
          </cell>
          <cell r="E5431">
            <v>0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</row>
        <row r="5432">
          <cell r="A5432">
            <v>1829500561</v>
          </cell>
          <cell r="B5432" t="str">
            <v>שיכפולים</v>
          </cell>
          <cell r="C5432">
            <v>0</v>
          </cell>
          <cell r="D5432">
            <v>0</v>
          </cell>
          <cell r="E5432">
            <v>0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</row>
        <row r="5433">
          <cell r="A5433">
            <v>1829500562</v>
          </cell>
          <cell r="B5433" t="str">
            <v>הדפסות</v>
          </cell>
          <cell r="C5433">
            <v>0</v>
          </cell>
          <cell r="D5433">
            <v>0</v>
          </cell>
          <cell r="E5433">
            <v>0</v>
          </cell>
          <cell r="F5433">
            <v>0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</row>
        <row r="5434">
          <cell r="A5434">
            <v>1829500710</v>
          </cell>
          <cell r="B5434" t="str">
            <v>הובלות והסעות</v>
          </cell>
          <cell r="C5434">
            <v>0</v>
          </cell>
          <cell r="D5434">
            <v>0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</row>
        <row r="5435">
          <cell r="A5435">
            <v>1829500721</v>
          </cell>
          <cell r="B5435" t="str">
            <v>חמרים-תחזוקת מבנים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</row>
        <row r="5436">
          <cell r="A5436">
            <v>1829500722</v>
          </cell>
          <cell r="B5436" t="str">
            <v>חמרים-תחזוקה עצמית</v>
          </cell>
          <cell r="C5436">
            <v>0</v>
          </cell>
          <cell r="D5436">
            <v>0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</row>
        <row r="5437">
          <cell r="A5437">
            <v>1829500723</v>
          </cell>
          <cell r="B5437" t="str">
            <v>חומרים לחוגים</v>
          </cell>
          <cell r="C5437">
            <v>0</v>
          </cell>
          <cell r="D5437">
            <v>0</v>
          </cell>
          <cell r="E5437">
            <v>0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</row>
        <row r="5438">
          <cell r="A5438">
            <v>1829500724</v>
          </cell>
          <cell r="B5438" t="str">
            <v>מועדונית</v>
          </cell>
          <cell r="C5438">
            <v>0</v>
          </cell>
          <cell r="D5438">
            <v>0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</row>
        <row r="5439">
          <cell r="A5439">
            <v>1829500725</v>
          </cell>
          <cell r="B5439" t="str">
            <v>מזון למועדונית</v>
          </cell>
          <cell r="C5439">
            <v>0</v>
          </cell>
          <cell r="D5439">
            <v>0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</row>
        <row r="5440">
          <cell r="A5440">
            <v>1829500742</v>
          </cell>
          <cell r="B5440" t="str">
            <v>כלים וציוד</v>
          </cell>
          <cell r="C5440">
            <v>0</v>
          </cell>
          <cell r="D5440">
            <v>0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</row>
        <row r="5441">
          <cell r="A5441">
            <v>1829500743</v>
          </cell>
          <cell r="B5441" t="str">
            <v>תחזוקת ציוד</v>
          </cell>
          <cell r="C5441">
            <v>0</v>
          </cell>
          <cell r="D5441">
            <v>0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</row>
        <row r="5442">
          <cell r="A5442">
            <v>1829500744</v>
          </cell>
          <cell r="B5442" t="str">
            <v>תלבושות וגביע</v>
          </cell>
          <cell r="C5442">
            <v>0</v>
          </cell>
          <cell r="D5442">
            <v>0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</row>
        <row r="5443">
          <cell r="A5443">
            <v>1829500745</v>
          </cell>
          <cell r="B5443" t="str">
            <v>דמי פריצה - תכולה</v>
          </cell>
          <cell r="C5443">
            <v>0</v>
          </cell>
          <cell r="D5443">
            <v>0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</row>
        <row r="5444">
          <cell r="A5444">
            <v>1829500751</v>
          </cell>
          <cell r="B5444" t="str">
            <v>עבודות קבלניות</v>
          </cell>
          <cell r="C5444">
            <v>0</v>
          </cell>
          <cell r="D5444">
            <v>0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</row>
        <row r="5445">
          <cell r="A5445">
            <v>1829500752</v>
          </cell>
          <cell r="B5445" t="str">
            <v>נקיון בקבלנות</v>
          </cell>
          <cell r="C5445">
            <v>0</v>
          </cell>
          <cell r="D5445">
            <v>0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</row>
        <row r="5446">
          <cell r="A5446">
            <v>1829500757</v>
          </cell>
          <cell r="B5446" t="str">
            <v>חוגים בקבלנות</v>
          </cell>
          <cell r="C5446">
            <v>0</v>
          </cell>
          <cell r="D5446">
            <v>0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</row>
        <row r="5447">
          <cell r="A5447">
            <v>1829500758</v>
          </cell>
          <cell r="B5447" t="str">
            <v>הפעלת המרכז</v>
          </cell>
          <cell r="C5447">
            <v>0</v>
          </cell>
          <cell r="D5447">
            <v>0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</row>
        <row r="5448">
          <cell r="A5448">
            <v>1829500763</v>
          </cell>
          <cell r="B5448" t="str">
            <v>עובדי חברת מוסדות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</row>
        <row r="5449">
          <cell r="A5449">
            <v>1829500780</v>
          </cell>
          <cell r="B5449" t="str">
            <v>שכר מרקידים</v>
          </cell>
          <cell r="C5449">
            <v>0</v>
          </cell>
          <cell r="D5449">
            <v>0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</row>
        <row r="5450">
          <cell r="A5450">
            <v>1829500781</v>
          </cell>
          <cell r="B5450" t="str">
            <v>ארועים (מהכנסות)</v>
          </cell>
          <cell r="C5450">
            <v>0</v>
          </cell>
          <cell r="D5450">
            <v>0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</row>
        <row r="5451">
          <cell r="A5451">
            <v>1829500783</v>
          </cell>
          <cell r="B5451" t="str">
            <v>פעולות כנ"פ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</row>
        <row r="5452">
          <cell r="A5452">
            <v>1829500784</v>
          </cell>
          <cell r="B5452" t="str">
            <v>פע' חצ"ב (מהכנסות)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</row>
        <row r="5453">
          <cell r="A5453">
            <v>1829500786</v>
          </cell>
          <cell r="B5453" t="str">
            <v>פע' מועדוני ספורט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</row>
        <row r="5454">
          <cell r="A5454">
            <v>1829500787</v>
          </cell>
          <cell r="B5454" t="str">
            <v>פעולות פסח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</row>
        <row r="5455">
          <cell r="A5455">
            <v>1829500789</v>
          </cell>
          <cell r="B5455" t="str">
            <v>קייטנת קיץ-פעולות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</row>
        <row r="5456">
          <cell r="A5456">
            <v>1829500794</v>
          </cell>
          <cell r="B5456" t="str">
            <v>השתתפות בעזר 094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</row>
        <row r="5457">
          <cell r="A5457">
            <v>1829500810</v>
          </cell>
          <cell r="B5457" t="str">
            <v>השת' בתק' הפעלה</v>
          </cell>
          <cell r="C5457">
            <v>116400</v>
          </cell>
          <cell r="D5457">
            <v>116400</v>
          </cell>
          <cell r="E5457">
            <v>0</v>
          </cell>
          <cell r="F5457">
            <v>116400</v>
          </cell>
          <cell r="G5457">
            <v>0</v>
          </cell>
          <cell r="H5457">
            <v>100</v>
          </cell>
          <cell r="I5457">
            <v>116400</v>
          </cell>
          <cell r="J5457">
            <v>116400</v>
          </cell>
        </row>
        <row r="5458">
          <cell r="A5458">
            <v>1829500879</v>
          </cell>
          <cell r="B5458" t="str">
            <v>ביטוח-כנגד הכנסות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</row>
        <row r="5459">
          <cell r="A5459">
            <v>1829500931</v>
          </cell>
          <cell r="B5459" t="str">
            <v>רכישות חד-פעמיות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</row>
        <row r="5460">
          <cell r="A5460">
            <v>1829600110</v>
          </cell>
          <cell r="B5460" t="str">
            <v>השכר הקובע-תקציבית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</row>
        <row r="5461">
          <cell r="A5461">
            <v>1829600119</v>
          </cell>
          <cell r="B5461" t="str">
            <v>השכר הקובע-צוברת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</row>
        <row r="5462">
          <cell r="A5462">
            <v>1829600122</v>
          </cell>
          <cell r="B5462" t="str">
            <v>ביגוד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</row>
        <row r="5463">
          <cell r="A5463">
            <v>1829600126</v>
          </cell>
          <cell r="B5463" t="str">
            <v>דמי הבראה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</row>
        <row r="5464">
          <cell r="A5464">
            <v>1829600130</v>
          </cell>
          <cell r="B5464" t="str">
            <v>שעות נוספות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</row>
        <row r="5465">
          <cell r="A5465">
            <v>1829600140</v>
          </cell>
          <cell r="B5465" t="str">
            <v>השתתפות באחזקת רכב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</row>
        <row r="5466">
          <cell r="A5466">
            <v>1829600210</v>
          </cell>
          <cell r="B5466" t="str">
            <v>השכר הקובע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</row>
        <row r="5467">
          <cell r="A5467">
            <v>1829600216</v>
          </cell>
          <cell r="B5467" t="str">
            <v>שכר מועדוני ספורט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</row>
        <row r="5468">
          <cell r="A5468">
            <v>1829600219</v>
          </cell>
          <cell r="B5468" t="str">
            <v>שכר קייטנת קיץ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</row>
        <row r="5469">
          <cell r="A5469">
            <v>1829600250</v>
          </cell>
          <cell r="B5469" t="str">
            <v>שכר מושאלים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</row>
        <row r="5470">
          <cell r="A5470">
            <v>1829600391</v>
          </cell>
          <cell r="B5470" t="str">
            <v>הפרשה לפנסיה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</row>
        <row r="5471">
          <cell r="A5471">
            <v>1829600420</v>
          </cell>
          <cell r="B5471" t="str">
            <v>כיבוי אש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</row>
        <row r="5472">
          <cell r="A5472">
            <v>1829600423</v>
          </cell>
          <cell r="B5472" t="str">
            <v>תחזוקת מבנה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</row>
        <row r="5473">
          <cell r="A5473">
            <v>1829600431</v>
          </cell>
          <cell r="B5473" t="str">
            <v>חשמל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</row>
        <row r="5474">
          <cell r="A5474">
            <v>1829600432</v>
          </cell>
          <cell r="B5474" t="str">
            <v>מים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</row>
        <row r="5475">
          <cell r="A5475">
            <v>1829600433</v>
          </cell>
          <cell r="B5475" t="str">
            <v>חומרי נקיון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</row>
        <row r="5476">
          <cell r="A5476">
            <v>1829600434</v>
          </cell>
          <cell r="B5476" t="str">
            <v>חיטוי והדברה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</row>
        <row r="5477">
          <cell r="A5477">
            <v>1829600437</v>
          </cell>
          <cell r="B5477" t="str">
            <v>אחזקת אזעקה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</row>
        <row r="5478">
          <cell r="A5478">
            <v>1829600441</v>
          </cell>
          <cell r="B5478" t="str">
            <v>ביטוח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</row>
        <row r="5479">
          <cell r="A5479">
            <v>1829600450</v>
          </cell>
          <cell r="B5479" t="str">
            <v>ריהוט ואחזקתו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</row>
        <row r="5480">
          <cell r="A5480">
            <v>1829600471</v>
          </cell>
          <cell r="B5480" t="str">
            <v>מכשירי כתיבה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</row>
        <row r="5481">
          <cell r="A5481">
            <v>1829600511</v>
          </cell>
          <cell r="B5481" t="str">
            <v>אירוח וכיבוד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</row>
        <row r="5482">
          <cell r="A5482">
            <v>1829600512</v>
          </cell>
          <cell r="B5482" t="str">
            <v>נסיעות ואש"ל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</row>
        <row r="5483">
          <cell r="A5483">
            <v>1829600540</v>
          </cell>
          <cell r="B5483" t="str">
            <v>הוצאות טלפון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</row>
        <row r="5484">
          <cell r="A5484">
            <v>1829600544</v>
          </cell>
          <cell r="B5484" t="str">
            <v>הוצאות דאר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</row>
        <row r="5485">
          <cell r="A5485">
            <v>1829600550</v>
          </cell>
          <cell r="B5485" t="str">
            <v>פירסומים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</row>
        <row r="5486">
          <cell r="A5486">
            <v>1829600551</v>
          </cell>
          <cell r="B5486" t="str">
            <v>מודעות והדבקתן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</row>
        <row r="5487">
          <cell r="A5487">
            <v>1829600561</v>
          </cell>
          <cell r="B5487" t="str">
            <v>שיכפולים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</row>
        <row r="5488">
          <cell r="A5488">
            <v>1829600562</v>
          </cell>
          <cell r="B5488" t="str">
            <v>הדפסות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</row>
        <row r="5489">
          <cell r="A5489">
            <v>1829600710</v>
          </cell>
          <cell r="B5489" t="str">
            <v>הובלות והסעות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</row>
        <row r="5490">
          <cell r="A5490">
            <v>1829600721</v>
          </cell>
          <cell r="B5490" t="str">
            <v>חמרים-תחזוקת מבנים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</row>
        <row r="5491">
          <cell r="A5491">
            <v>1829600722</v>
          </cell>
          <cell r="B5491" t="str">
            <v>חמרים-תחזוקה עצמית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</row>
        <row r="5492">
          <cell r="A5492">
            <v>1829600742</v>
          </cell>
          <cell r="B5492" t="str">
            <v>כלים וציוד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</row>
        <row r="5493">
          <cell r="A5493">
            <v>1829600743</v>
          </cell>
          <cell r="B5493" t="str">
            <v>תחזוקת ציוד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</row>
        <row r="5494">
          <cell r="A5494">
            <v>1829600744</v>
          </cell>
          <cell r="B5494" t="str">
            <v>ציוד ספורט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</row>
        <row r="5495">
          <cell r="A5495">
            <v>1829600745</v>
          </cell>
          <cell r="B5495" t="str">
            <v>דמי פריצה - תכולה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</row>
        <row r="5496">
          <cell r="A5496">
            <v>1829600746</v>
          </cell>
          <cell r="B5496" t="str">
            <v>דמי פריצה - מבנה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</row>
        <row r="5497">
          <cell r="A5497">
            <v>1829600751</v>
          </cell>
          <cell r="B5497" t="str">
            <v>עבודות קבלניות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</row>
        <row r="5498">
          <cell r="A5498">
            <v>1829600752</v>
          </cell>
          <cell r="B5498" t="str">
            <v>נקיון בקבלנות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</row>
        <row r="5499">
          <cell r="A5499">
            <v>1829600753</v>
          </cell>
          <cell r="B5499" t="str">
            <v>עובד חברה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</row>
        <row r="5500">
          <cell r="A5500">
            <v>1829600757</v>
          </cell>
          <cell r="B5500" t="str">
            <v>חוגים בקבלנות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</row>
        <row r="5501">
          <cell r="A5501">
            <v>1829600758</v>
          </cell>
          <cell r="B5501" t="str">
            <v>הפעלת המרכז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</row>
        <row r="5502">
          <cell r="A5502">
            <v>1829600759</v>
          </cell>
          <cell r="B5502" t="str">
            <v>פעולות יחודיות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</row>
        <row r="5503">
          <cell r="A5503">
            <v>1829600763</v>
          </cell>
          <cell r="B5503" t="str">
            <v>עובדי חברת מוסדות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</row>
        <row r="5504">
          <cell r="A5504">
            <v>1829600780</v>
          </cell>
          <cell r="B5504" t="str">
            <v>הרקדות (מהכנסות)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</row>
        <row r="5505">
          <cell r="A5505">
            <v>1829600782</v>
          </cell>
          <cell r="B5505" t="str">
            <v>הוצאות (מהכנסות)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</row>
        <row r="5506">
          <cell r="A5506">
            <v>1829600783</v>
          </cell>
          <cell r="B5506" t="str">
            <v>פעולות מחנה קייץ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</row>
        <row r="5507">
          <cell r="A5507">
            <v>1829600786</v>
          </cell>
          <cell r="B5507" t="str">
            <v>פע' מועדוני ספורט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</row>
        <row r="5508">
          <cell r="A5508">
            <v>1829600789</v>
          </cell>
          <cell r="B5508" t="str">
            <v>קייטנת קיץ-פעולות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</row>
        <row r="5509">
          <cell r="A5509">
            <v>1829600794</v>
          </cell>
          <cell r="B5509" t="str">
            <v>השתתפות בעזר 094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</row>
        <row r="5510">
          <cell r="A5510">
            <v>1829600810</v>
          </cell>
          <cell r="B5510" t="str">
            <v>השת' התק' הפעלה</v>
          </cell>
          <cell r="C5510">
            <v>160900</v>
          </cell>
          <cell r="D5510">
            <v>160900</v>
          </cell>
          <cell r="E5510">
            <v>0</v>
          </cell>
          <cell r="F5510">
            <v>160900</v>
          </cell>
          <cell r="G5510">
            <v>0</v>
          </cell>
          <cell r="H5510">
            <v>100</v>
          </cell>
          <cell r="I5510">
            <v>160900</v>
          </cell>
          <cell r="J5510">
            <v>160900</v>
          </cell>
        </row>
        <row r="5511">
          <cell r="A5511">
            <v>1829600821</v>
          </cell>
          <cell r="B5511" t="str">
            <v>הפעלת אולם בגין</v>
          </cell>
          <cell r="C5511">
            <v>95500</v>
          </cell>
          <cell r="D5511">
            <v>95500</v>
          </cell>
          <cell r="E5511">
            <v>0</v>
          </cell>
          <cell r="F5511">
            <v>95500</v>
          </cell>
          <cell r="G5511">
            <v>0</v>
          </cell>
          <cell r="H5511">
            <v>100</v>
          </cell>
          <cell r="I5511">
            <v>95500</v>
          </cell>
          <cell r="J5511">
            <v>95500</v>
          </cell>
        </row>
        <row r="5512">
          <cell r="A5512">
            <v>1829600879</v>
          </cell>
          <cell r="B5512" t="str">
            <v>ביטוח-כנגד הכנסות</v>
          </cell>
          <cell r="C5512">
            <v>0</v>
          </cell>
          <cell r="D5512">
            <v>0</v>
          </cell>
          <cell r="E5512">
            <v>0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</row>
        <row r="5513">
          <cell r="A5513">
            <v>1829600930</v>
          </cell>
          <cell r="B5513" t="str">
            <v>ציוד לכבוי אש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</row>
        <row r="5514">
          <cell r="A5514">
            <v>1829600931</v>
          </cell>
          <cell r="B5514" t="str">
            <v>רכישות חד-פעמיות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</row>
        <row r="5515">
          <cell r="A5515">
            <v>1829700110</v>
          </cell>
          <cell r="B5515" t="str">
            <v>השכר הקובע-תקציבית</v>
          </cell>
          <cell r="C5515">
            <v>0</v>
          </cell>
          <cell r="D5515">
            <v>0</v>
          </cell>
          <cell r="E5515">
            <v>0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</row>
        <row r="5516">
          <cell r="A5516">
            <v>1829700119</v>
          </cell>
          <cell r="B5516" t="str">
            <v>השכר הקובע-צוברת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</row>
        <row r="5517">
          <cell r="A5517">
            <v>1829700122</v>
          </cell>
          <cell r="B5517" t="str">
            <v>ביגוד</v>
          </cell>
          <cell r="C5517">
            <v>0</v>
          </cell>
          <cell r="D5517">
            <v>0</v>
          </cell>
          <cell r="E5517">
            <v>0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</row>
        <row r="5518">
          <cell r="A5518">
            <v>1829700126</v>
          </cell>
          <cell r="B5518" t="str">
            <v>דמי הבראה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</row>
        <row r="5519">
          <cell r="A5519">
            <v>1829700130</v>
          </cell>
          <cell r="B5519" t="str">
            <v>שעות נוספות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</row>
        <row r="5520">
          <cell r="A5520">
            <v>1829700140</v>
          </cell>
          <cell r="B5520" t="str">
            <v>השתתפות באחזקת רכב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</row>
        <row r="5521">
          <cell r="A5521">
            <v>1829700210</v>
          </cell>
          <cell r="B5521" t="str">
            <v>השכר הקובע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</row>
        <row r="5522">
          <cell r="A5522">
            <v>1829700250</v>
          </cell>
          <cell r="B5522" t="str">
            <v>שכר מושאלים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</row>
        <row r="5523">
          <cell r="A5523">
            <v>1829700391</v>
          </cell>
          <cell r="B5523" t="str">
            <v>הפרשה לפנסיה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</row>
        <row r="5524">
          <cell r="A5524">
            <v>1829700420</v>
          </cell>
          <cell r="B5524" t="str">
            <v>כיבוי אש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</row>
        <row r="5525">
          <cell r="A5525">
            <v>1829700423</v>
          </cell>
          <cell r="B5525" t="str">
            <v>תחזוקת מבנה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</row>
        <row r="5526">
          <cell r="A5526">
            <v>1829700431</v>
          </cell>
          <cell r="B5526" t="str">
            <v>חשמל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</row>
        <row r="5527">
          <cell r="A5527">
            <v>1829700432</v>
          </cell>
          <cell r="B5527" t="str">
            <v>מים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</row>
        <row r="5528">
          <cell r="A5528">
            <v>1829700433</v>
          </cell>
          <cell r="B5528" t="str">
            <v>חומרי נקיון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</row>
        <row r="5529">
          <cell r="A5529">
            <v>1829700436</v>
          </cell>
          <cell r="B5529" t="str">
            <v>אחזקת מזגנים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</row>
        <row r="5530">
          <cell r="A5530">
            <v>1829700437</v>
          </cell>
          <cell r="B5530" t="str">
            <v>אחזקת אזעקה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</row>
        <row r="5531">
          <cell r="A5531">
            <v>1829700441</v>
          </cell>
          <cell r="B5531" t="str">
            <v>ביטוח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</row>
        <row r="5532">
          <cell r="A5532">
            <v>1829700450</v>
          </cell>
          <cell r="B5532" t="str">
            <v>ריהוט ואחזקתו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</row>
        <row r="5533">
          <cell r="A5533">
            <v>1829700471</v>
          </cell>
          <cell r="B5533" t="str">
            <v>מכשירי כתיבה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</row>
        <row r="5534">
          <cell r="A5534">
            <v>1829700511</v>
          </cell>
          <cell r="B5534" t="str">
            <v>אירוח וכיבוד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</row>
        <row r="5535">
          <cell r="A5535">
            <v>1829700521</v>
          </cell>
          <cell r="B5535" t="str">
            <v>השתלמויות</v>
          </cell>
          <cell r="C5535">
            <v>0</v>
          </cell>
          <cell r="D5535">
            <v>0</v>
          </cell>
          <cell r="E5535">
            <v>0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</row>
        <row r="5536">
          <cell r="A5536">
            <v>1829700522</v>
          </cell>
          <cell r="B5536" t="str">
            <v>ספרים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</row>
        <row r="5537">
          <cell r="A5537">
            <v>1829700540</v>
          </cell>
          <cell r="B5537" t="str">
            <v>הוצאות טלפון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</row>
        <row r="5538">
          <cell r="A5538">
            <v>1829700544</v>
          </cell>
          <cell r="B5538" t="str">
            <v>הוצאות דאר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</row>
        <row r="5539">
          <cell r="A5539">
            <v>1829700561</v>
          </cell>
          <cell r="B5539" t="str">
            <v>שיכפולים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</row>
        <row r="5540">
          <cell r="A5540">
            <v>1829700562</v>
          </cell>
          <cell r="B5540" t="str">
            <v>הדפסות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</row>
        <row r="5541">
          <cell r="A5541">
            <v>1829700583</v>
          </cell>
          <cell r="B5541" t="str">
            <v>רופא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</row>
        <row r="5542">
          <cell r="A5542">
            <v>1829700710</v>
          </cell>
          <cell r="B5542" t="str">
            <v>הובלות והסעות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</row>
        <row r="5543">
          <cell r="A5543">
            <v>1829700721</v>
          </cell>
          <cell r="B5543" t="str">
            <v>חמרים-תחזוקת מבנים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</row>
        <row r="5544">
          <cell r="A5544">
            <v>1829700722</v>
          </cell>
          <cell r="B5544" t="str">
            <v>חמרים-תחזוקה עצמית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</row>
        <row r="5545">
          <cell r="A5545">
            <v>1829700742</v>
          </cell>
          <cell r="B5545" t="str">
            <v>כלים וציוד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</row>
        <row r="5546">
          <cell r="A5546">
            <v>1829700745</v>
          </cell>
          <cell r="B5546" t="str">
            <v>דמי פריצה - תכולה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</row>
        <row r="5547">
          <cell r="A5547">
            <v>1829700751</v>
          </cell>
          <cell r="B5547" t="str">
            <v>עבודות קבלניות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</row>
        <row r="5548">
          <cell r="A5548">
            <v>1829700752</v>
          </cell>
          <cell r="B5548" t="str">
            <v>נקיון בקבלנות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</row>
        <row r="5549">
          <cell r="A5549">
            <v>1829700757</v>
          </cell>
          <cell r="B5549" t="str">
            <v>חוגים בקבלנות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</row>
        <row r="5550">
          <cell r="A5550">
            <v>1829700758</v>
          </cell>
          <cell r="B5550" t="str">
            <v>הפעלת המרכז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</row>
        <row r="5551">
          <cell r="A5551">
            <v>1829700763</v>
          </cell>
          <cell r="B5551" t="str">
            <v>עובדי חברת מוסדות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</row>
        <row r="5552">
          <cell r="A5552">
            <v>1829700780</v>
          </cell>
          <cell r="B5552" t="str">
            <v>ארועים</v>
          </cell>
          <cell r="C5552">
            <v>0</v>
          </cell>
          <cell r="D5552">
            <v>0</v>
          </cell>
          <cell r="E5552">
            <v>0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</row>
        <row r="5553">
          <cell r="A5553">
            <v>1829700794</v>
          </cell>
          <cell r="B5553" t="str">
            <v>השתתפות בעזר 094</v>
          </cell>
          <cell r="C5553">
            <v>2880</v>
          </cell>
          <cell r="D5553">
            <v>3558</v>
          </cell>
          <cell r="E5553">
            <v>0</v>
          </cell>
          <cell r="F5553">
            <v>3558</v>
          </cell>
          <cell r="G5553">
            <v>-678</v>
          </cell>
          <cell r="H5553">
            <v>123.54</v>
          </cell>
          <cell r="I5553">
            <v>3200</v>
          </cell>
          <cell r="J5553">
            <v>3558</v>
          </cell>
        </row>
        <row r="5554">
          <cell r="A5554">
            <v>1829700810</v>
          </cell>
          <cell r="B5554" t="str">
            <v>הפעלת ספורט טיפולי</v>
          </cell>
          <cell r="C5554">
            <v>736800</v>
          </cell>
          <cell r="D5554">
            <v>736800</v>
          </cell>
          <cell r="E5554">
            <v>0</v>
          </cell>
          <cell r="F5554">
            <v>736800</v>
          </cell>
          <cell r="G5554">
            <v>0</v>
          </cell>
          <cell r="H5554">
            <v>100</v>
          </cell>
          <cell r="I5554">
            <v>736800</v>
          </cell>
          <cell r="J5554">
            <v>736800</v>
          </cell>
        </row>
        <row r="5555">
          <cell r="A5555">
            <v>1829700811</v>
          </cell>
          <cell r="B5555" t="str">
            <v>איבחון ספורט טיפולי</v>
          </cell>
          <cell r="C5555">
            <v>288800</v>
          </cell>
          <cell r="D5555">
            <v>288800</v>
          </cell>
          <cell r="E5555">
            <v>0</v>
          </cell>
          <cell r="F5555">
            <v>288800</v>
          </cell>
          <cell r="G5555">
            <v>0</v>
          </cell>
          <cell r="H5555">
            <v>100</v>
          </cell>
          <cell r="I5555">
            <v>288800</v>
          </cell>
          <cell r="J5555">
            <v>288800</v>
          </cell>
        </row>
        <row r="5556">
          <cell r="A5556">
            <v>1829700879</v>
          </cell>
          <cell r="B5556" t="str">
            <v>ביטוח-כנגד הכנסות</v>
          </cell>
          <cell r="C5556">
            <v>0</v>
          </cell>
          <cell r="D5556">
            <v>0</v>
          </cell>
          <cell r="E5556">
            <v>0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</row>
        <row r="5557">
          <cell r="A5557">
            <v>1829800110</v>
          </cell>
          <cell r="B5557" t="str">
            <v>השכר הקובע-תקציבית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</row>
        <row r="5558">
          <cell r="A5558">
            <v>1829800119</v>
          </cell>
          <cell r="B5558" t="str">
            <v>השכר הקובע-צוברת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</row>
        <row r="5559">
          <cell r="A5559">
            <v>1829800122</v>
          </cell>
          <cell r="B5559" t="str">
            <v>ביגוד</v>
          </cell>
          <cell r="C5559">
            <v>0</v>
          </cell>
          <cell r="D5559">
            <v>0</v>
          </cell>
          <cell r="E5559">
            <v>0</v>
          </cell>
          <cell r="F5559">
            <v>0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</row>
        <row r="5560">
          <cell r="A5560">
            <v>1829800126</v>
          </cell>
          <cell r="B5560" t="str">
            <v>דמי הבראה</v>
          </cell>
          <cell r="C5560">
            <v>0</v>
          </cell>
          <cell r="D5560">
            <v>0</v>
          </cell>
          <cell r="E5560">
            <v>0</v>
          </cell>
          <cell r="F5560">
            <v>0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</row>
        <row r="5561">
          <cell r="A5561">
            <v>1829800130</v>
          </cell>
          <cell r="B5561" t="str">
            <v>שעות נוספות</v>
          </cell>
          <cell r="C5561">
            <v>0</v>
          </cell>
          <cell r="D5561">
            <v>0</v>
          </cell>
          <cell r="E5561">
            <v>0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</row>
        <row r="5562">
          <cell r="A5562">
            <v>1829800140</v>
          </cell>
          <cell r="B5562" t="str">
            <v>השתתפות באחזקת רכב</v>
          </cell>
          <cell r="C5562">
            <v>0</v>
          </cell>
          <cell r="D5562">
            <v>0</v>
          </cell>
          <cell r="E5562">
            <v>0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</row>
        <row r="5563">
          <cell r="A5563">
            <v>1829800210</v>
          </cell>
          <cell r="B5563" t="str">
            <v>השכר הקובע</v>
          </cell>
          <cell r="C5563">
            <v>0</v>
          </cell>
          <cell r="D5563">
            <v>0</v>
          </cell>
          <cell r="E5563">
            <v>0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</row>
        <row r="5564">
          <cell r="A5564">
            <v>1829800216</v>
          </cell>
          <cell r="B5564" t="str">
            <v>שכר מועדוני ספורט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</row>
        <row r="5565">
          <cell r="A5565">
            <v>1829800391</v>
          </cell>
          <cell r="B5565" t="str">
            <v>הפרשה לפנסיה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</row>
        <row r="5566">
          <cell r="A5566">
            <v>1829800420</v>
          </cell>
          <cell r="B5566" t="str">
            <v>כיבוי אש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</row>
        <row r="5567">
          <cell r="A5567">
            <v>1829800431</v>
          </cell>
          <cell r="B5567" t="str">
            <v>חשמל</v>
          </cell>
          <cell r="C5567">
            <v>0</v>
          </cell>
          <cell r="D5567">
            <v>0</v>
          </cell>
          <cell r="E5567">
            <v>0</v>
          </cell>
          <cell r="F5567">
            <v>0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</row>
        <row r="5568">
          <cell r="A5568">
            <v>1829800432</v>
          </cell>
          <cell r="B5568" t="str">
            <v>מים</v>
          </cell>
          <cell r="C5568">
            <v>0</v>
          </cell>
          <cell r="D5568">
            <v>0</v>
          </cell>
          <cell r="E5568">
            <v>0</v>
          </cell>
          <cell r="F5568">
            <v>0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</row>
        <row r="5569">
          <cell r="A5569">
            <v>1829800433</v>
          </cell>
          <cell r="B5569" t="str">
            <v>חומרי נקיון</v>
          </cell>
          <cell r="C5569">
            <v>0</v>
          </cell>
          <cell r="D5569">
            <v>0</v>
          </cell>
          <cell r="E5569">
            <v>0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</row>
        <row r="5570">
          <cell r="A5570">
            <v>1829800436</v>
          </cell>
          <cell r="B5570" t="str">
            <v>אחזקת מזגנים</v>
          </cell>
          <cell r="C5570">
            <v>0</v>
          </cell>
          <cell r="D5570">
            <v>0</v>
          </cell>
          <cell r="E5570">
            <v>0</v>
          </cell>
          <cell r="F5570">
            <v>0</v>
          </cell>
          <cell r="G5570">
            <v>0</v>
          </cell>
          <cell r="H5570">
            <v>0</v>
          </cell>
          <cell r="I5570">
            <v>0</v>
          </cell>
          <cell r="J5570">
            <v>0</v>
          </cell>
        </row>
        <row r="5571">
          <cell r="A5571">
            <v>1829800437</v>
          </cell>
          <cell r="B5571" t="str">
            <v>אחזקת אזעקה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</row>
        <row r="5572">
          <cell r="A5572">
            <v>1829800441</v>
          </cell>
          <cell r="B5572" t="str">
            <v>ביטוח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</row>
        <row r="5573">
          <cell r="A5573">
            <v>1829800450</v>
          </cell>
          <cell r="B5573" t="str">
            <v>ריהוט ואחזקתו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</row>
        <row r="5574">
          <cell r="A5574">
            <v>1829800471</v>
          </cell>
          <cell r="B5574" t="str">
            <v>מכשירי כתיבה</v>
          </cell>
          <cell r="C5574">
            <v>0</v>
          </cell>
          <cell r="D5574">
            <v>0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</row>
        <row r="5575">
          <cell r="A5575">
            <v>1829800511</v>
          </cell>
          <cell r="B5575" t="str">
            <v>אירוח וכיבוד</v>
          </cell>
          <cell r="C5575">
            <v>0</v>
          </cell>
          <cell r="D5575">
            <v>0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</row>
        <row r="5576">
          <cell r="A5576">
            <v>1829800540</v>
          </cell>
          <cell r="B5576" t="str">
            <v>הוצאות טלפון</v>
          </cell>
          <cell r="C5576">
            <v>0</v>
          </cell>
          <cell r="D5576">
            <v>0</v>
          </cell>
          <cell r="E5576">
            <v>0</v>
          </cell>
          <cell r="F5576">
            <v>0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</row>
        <row r="5577">
          <cell r="A5577">
            <v>1829800544</v>
          </cell>
          <cell r="B5577" t="str">
            <v>הוצאות דאר</v>
          </cell>
          <cell r="C5577">
            <v>0</v>
          </cell>
          <cell r="D5577">
            <v>0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</row>
        <row r="5578">
          <cell r="A5578">
            <v>1829800562</v>
          </cell>
          <cell r="B5578" t="str">
            <v>הדפסות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</row>
        <row r="5579">
          <cell r="A5579">
            <v>1829800710</v>
          </cell>
          <cell r="B5579" t="str">
            <v>הובלות והסעות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</row>
        <row r="5580">
          <cell r="A5580">
            <v>1829800721</v>
          </cell>
          <cell r="B5580" t="str">
            <v>חמרים-תחזוקת מבנים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</row>
        <row r="5581">
          <cell r="A5581">
            <v>1829800722</v>
          </cell>
          <cell r="B5581" t="str">
            <v>חמרים-תחזוקה עצמית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</row>
        <row r="5582">
          <cell r="A5582">
            <v>1829800723</v>
          </cell>
          <cell r="B5582" t="str">
            <v>חומרים לחוגים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</row>
        <row r="5583">
          <cell r="A5583">
            <v>1829800742</v>
          </cell>
          <cell r="B5583" t="str">
            <v>כלים וציוד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</row>
        <row r="5584">
          <cell r="A5584">
            <v>1829800745</v>
          </cell>
          <cell r="B5584" t="str">
            <v>דמי פריצה - תכולה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</row>
        <row r="5585">
          <cell r="A5585">
            <v>1829800751</v>
          </cell>
          <cell r="B5585" t="str">
            <v>עבודות קבלניות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</row>
        <row r="5586">
          <cell r="A5586">
            <v>1829800752</v>
          </cell>
          <cell r="B5586" t="str">
            <v>נקיון בקבלנות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</row>
        <row r="5587">
          <cell r="A5587">
            <v>1829800753</v>
          </cell>
          <cell r="B5587" t="str">
            <v>עובדי חב' כ"א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</row>
        <row r="5588">
          <cell r="A5588">
            <v>1829800757</v>
          </cell>
          <cell r="B5588" t="str">
            <v>חוגים בקבלנות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</row>
        <row r="5589">
          <cell r="A5589">
            <v>1829800758</v>
          </cell>
          <cell r="B5589" t="str">
            <v>הפעלת המרכז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</row>
        <row r="5590">
          <cell r="A5590">
            <v>1829800763</v>
          </cell>
          <cell r="B5590" t="str">
            <v>עובדי חברת מוסדות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</row>
        <row r="5591">
          <cell r="A5591">
            <v>1829800780</v>
          </cell>
          <cell r="B5591" t="str">
            <v>שכר מרקידים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</row>
        <row r="5592">
          <cell r="A5592">
            <v>1829800781</v>
          </cell>
          <cell r="B5592" t="str">
            <v>ארועים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</row>
        <row r="5593">
          <cell r="A5593">
            <v>1829800786</v>
          </cell>
          <cell r="B5593" t="str">
            <v>פע' מועדוני ספורט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</row>
        <row r="5594">
          <cell r="A5594">
            <v>1829800789</v>
          </cell>
          <cell r="B5594" t="str">
            <v>קייטנת קיץ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</row>
        <row r="5595">
          <cell r="A5595">
            <v>1829800810</v>
          </cell>
          <cell r="B5595" t="str">
            <v>השת' בתק' הפעלה</v>
          </cell>
          <cell r="C5595">
            <v>161100</v>
          </cell>
          <cell r="D5595">
            <v>161100</v>
          </cell>
          <cell r="E5595">
            <v>0</v>
          </cell>
          <cell r="F5595">
            <v>161100</v>
          </cell>
          <cell r="G5595">
            <v>0</v>
          </cell>
          <cell r="H5595">
            <v>100</v>
          </cell>
          <cell r="I5595">
            <v>161100</v>
          </cell>
          <cell r="J5595">
            <v>161100</v>
          </cell>
        </row>
        <row r="5596">
          <cell r="A5596">
            <v>1829800879</v>
          </cell>
          <cell r="B5596" t="str">
            <v>ביטוח-כנגד הכנסות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</row>
        <row r="5597">
          <cell r="A5597">
            <v>1829900431</v>
          </cell>
          <cell r="B5597" t="str">
            <v>חשמל-לזרוס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</row>
        <row r="5598">
          <cell r="A5598">
            <v>1829900580</v>
          </cell>
          <cell r="B5598" t="str">
            <v>בקרה תקציבית</v>
          </cell>
          <cell r="C5598">
            <v>91600</v>
          </cell>
          <cell r="D5598">
            <v>78975</v>
          </cell>
          <cell r="E5598">
            <v>0</v>
          </cell>
          <cell r="F5598">
            <v>78975</v>
          </cell>
          <cell r="G5598">
            <v>12625</v>
          </cell>
          <cell r="H5598">
            <v>86.21</v>
          </cell>
          <cell r="I5598">
            <v>91600</v>
          </cell>
          <cell r="J5598">
            <v>78975</v>
          </cell>
        </row>
        <row r="5599">
          <cell r="A5599">
            <v>1829900690</v>
          </cell>
          <cell r="B5599" t="str">
            <v>פרעון הלוואות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</row>
        <row r="5600">
          <cell r="A5600">
            <v>1829900810</v>
          </cell>
          <cell r="B5600" t="str">
            <v>פרוייקטים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</row>
        <row r="5601">
          <cell r="A5601">
            <v>1829900811</v>
          </cell>
          <cell r="B5601" t="str">
            <v>מרכזי מצוינות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</row>
        <row r="5602">
          <cell r="A5602">
            <v>1829900820</v>
          </cell>
          <cell r="B5602" t="str">
            <v>קמפוס קציר כ"י נער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</row>
        <row r="5603">
          <cell r="A5603">
            <v>1829900821</v>
          </cell>
          <cell r="B5603" t="str">
            <v>עמותת ספורט בגין חולון</v>
          </cell>
          <cell r="C5603">
            <v>0</v>
          </cell>
          <cell r="D5603">
            <v>129631</v>
          </cell>
          <cell r="E5603">
            <v>0</v>
          </cell>
          <cell r="F5603">
            <v>129631</v>
          </cell>
          <cell r="G5603">
            <v>-129631</v>
          </cell>
          <cell r="H5603">
            <v>0</v>
          </cell>
          <cell r="I5603">
            <v>0</v>
          </cell>
          <cell r="J5603">
            <v>129631</v>
          </cell>
        </row>
        <row r="5604">
          <cell r="A5604">
            <v>1829900822</v>
          </cell>
          <cell r="B5604" t="str">
            <v>פעולות  ספורט</v>
          </cell>
          <cell r="C5604">
            <v>4860000</v>
          </cell>
          <cell r="D5604">
            <v>0</v>
          </cell>
          <cell r="E5604">
            <v>0</v>
          </cell>
          <cell r="F5604">
            <v>0</v>
          </cell>
          <cell r="G5604">
            <v>4860000</v>
          </cell>
          <cell r="H5604">
            <v>0</v>
          </cell>
          <cell r="I5604">
            <v>5400000</v>
          </cell>
          <cell r="J5604">
            <v>0</v>
          </cell>
        </row>
        <row r="5605">
          <cell r="A5605">
            <v>1829900823</v>
          </cell>
          <cell r="B5605" t="str">
            <v>מענקים מיוחדים</v>
          </cell>
          <cell r="C5605">
            <v>2410082</v>
          </cell>
          <cell r="D5605">
            <v>2410077</v>
          </cell>
          <cell r="E5605">
            <v>0</v>
          </cell>
          <cell r="F5605">
            <v>2410077</v>
          </cell>
          <cell r="G5605">
            <v>5</v>
          </cell>
          <cell r="H5605">
            <v>99.99</v>
          </cell>
          <cell r="I5605">
            <v>2410082</v>
          </cell>
          <cell r="J5605">
            <v>2410077</v>
          </cell>
        </row>
        <row r="5606">
          <cell r="A5606">
            <v>1829900824</v>
          </cell>
          <cell r="B5606" t="str">
            <v>דמי שימוש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</row>
        <row r="5607">
          <cell r="A5607">
            <v>1829900825</v>
          </cell>
          <cell r="B5607" t="str">
            <v>יתרות משנה קודמת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</row>
        <row r="5608">
          <cell r="A5608">
            <v>1829900826</v>
          </cell>
          <cell r="B5608" t="str">
            <v>כוכב עולה נוער</v>
          </cell>
          <cell r="C5608">
            <v>0</v>
          </cell>
          <cell r="D5608">
            <v>439444</v>
          </cell>
          <cell r="E5608">
            <v>0</v>
          </cell>
          <cell r="F5608">
            <v>439444</v>
          </cell>
          <cell r="G5608">
            <v>-439444</v>
          </cell>
          <cell r="H5608">
            <v>0</v>
          </cell>
          <cell r="I5608">
            <v>0</v>
          </cell>
          <cell r="J5608">
            <v>439444</v>
          </cell>
        </row>
        <row r="5609">
          <cell r="A5609">
            <v>1829900827</v>
          </cell>
          <cell r="B5609" t="str">
            <v>צפרירים נוער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</row>
        <row r="5610">
          <cell r="A5610">
            <v>1829900828</v>
          </cell>
          <cell r="B5610" t="str">
            <v>ראונד איגרוף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</row>
        <row r="5611">
          <cell r="A5611">
            <v>1829900880</v>
          </cell>
          <cell r="B5611" t="str">
            <v>צפרירים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</row>
        <row r="5612">
          <cell r="A5612">
            <v>1829900881</v>
          </cell>
          <cell r="B5612" t="str">
            <v>פיסגה - אומנויות לחימה</v>
          </cell>
          <cell r="C5612">
            <v>0</v>
          </cell>
          <cell r="D5612">
            <v>122429</v>
          </cell>
          <cell r="E5612">
            <v>0</v>
          </cell>
          <cell r="F5612">
            <v>122429</v>
          </cell>
          <cell r="G5612">
            <v>-122429</v>
          </cell>
          <cell r="H5612">
            <v>0</v>
          </cell>
          <cell r="I5612">
            <v>0</v>
          </cell>
          <cell r="J5612">
            <v>122429</v>
          </cell>
        </row>
        <row r="5613">
          <cell r="A5613">
            <v>1829900882</v>
          </cell>
          <cell r="B5613" t="str">
            <v>כדוריד חולון בוגרים</v>
          </cell>
          <cell r="C5613">
            <v>0</v>
          </cell>
          <cell r="D5613">
            <v>504117</v>
          </cell>
          <cell r="E5613">
            <v>0</v>
          </cell>
          <cell r="F5613">
            <v>504117</v>
          </cell>
          <cell r="G5613">
            <v>-504117</v>
          </cell>
          <cell r="H5613">
            <v>0</v>
          </cell>
          <cell r="I5613">
            <v>0</v>
          </cell>
          <cell r="J5613">
            <v>504117</v>
          </cell>
        </row>
        <row r="5614">
          <cell r="A5614">
            <v>1829900883</v>
          </cell>
          <cell r="B5614" t="str">
            <v>אליצור כדורסל</v>
          </cell>
          <cell r="C5614">
            <v>0</v>
          </cell>
          <cell r="D5614">
            <v>648151</v>
          </cell>
          <cell r="E5614">
            <v>0</v>
          </cell>
          <cell r="F5614">
            <v>648151</v>
          </cell>
          <cell r="G5614">
            <v>-648151</v>
          </cell>
          <cell r="H5614">
            <v>0</v>
          </cell>
          <cell r="I5614">
            <v>0</v>
          </cell>
          <cell r="J5614">
            <v>648151</v>
          </cell>
        </row>
        <row r="5615">
          <cell r="A5615">
            <v>1829900884</v>
          </cell>
          <cell r="B5615" t="str">
            <v>סלעים איתנים-כדורסל בוגרים</v>
          </cell>
          <cell r="C5615">
            <v>0</v>
          </cell>
          <cell r="D5615">
            <v>1580252</v>
          </cell>
          <cell r="E5615">
            <v>0</v>
          </cell>
          <cell r="F5615">
            <v>1580252</v>
          </cell>
          <cell r="G5615">
            <v>-1580252</v>
          </cell>
          <cell r="H5615">
            <v>0</v>
          </cell>
          <cell r="I5615">
            <v>0</v>
          </cell>
          <cell r="J5615">
            <v>1580252</v>
          </cell>
        </row>
        <row r="5616">
          <cell r="A5616">
            <v>1829900885</v>
          </cell>
          <cell r="B5616" t="str">
            <v>מועדון הנוער בכדורגל ירמיהו</v>
          </cell>
          <cell r="C5616">
            <v>0</v>
          </cell>
          <cell r="D5616">
            <v>210648</v>
          </cell>
          <cell r="E5616">
            <v>0</v>
          </cell>
          <cell r="F5616">
            <v>210648</v>
          </cell>
          <cell r="G5616">
            <v>-210648</v>
          </cell>
          <cell r="H5616">
            <v>0</v>
          </cell>
          <cell r="I5616">
            <v>0</v>
          </cell>
          <cell r="J5616">
            <v>210648</v>
          </cell>
        </row>
        <row r="5617">
          <cell r="A5617">
            <v>1829900886</v>
          </cell>
          <cell r="B5617" t="str">
            <v>מכבי התע' אומנותית</v>
          </cell>
          <cell r="C5617">
            <v>0</v>
          </cell>
          <cell r="D5617">
            <v>227286</v>
          </cell>
          <cell r="E5617">
            <v>0</v>
          </cell>
          <cell r="F5617">
            <v>227286</v>
          </cell>
          <cell r="G5617">
            <v>-227286</v>
          </cell>
          <cell r="H5617">
            <v>0</v>
          </cell>
          <cell r="I5617">
            <v>0</v>
          </cell>
          <cell r="J5617">
            <v>227286</v>
          </cell>
        </row>
        <row r="5618">
          <cell r="A5618">
            <v>1829900887</v>
          </cell>
          <cell r="B5618" t="str">
            <v>כוכב עולה-כדורסל בוגרים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</row>
        <row r="5619">
          <cell r="A5619">
            <v>1829900888</v>
          </cell>
          <cell r="B5619" t="str">
            <v>מכבי חולון-כדורגל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</row>
        <row r="5620">
          <cell r="A5620">
            <v>1829900889</v>
          </cell>
          <cell r="B5620" t="str">
            <v>כדוריד חולון נוער</v>
          </cell>
          <cell r="C5620">
            <v>0</v>
          </cell>
          <cell r="D5620">
            <v>301389</v>
          </cell>
          <cell r="E5620">
            <v>0</v>
          </cell>
          <cell r="F5620">
            <v>301389</v>
          </cell>
          <cell r="G5620">
            <v>-301389</v>
          </cell>
          <cell r="H5620">
            <v>0</v>
          </cell>
          <cell r="I5620">
            <v>0</v>
          </cell>
          <cell r="J5620">
            <v>301389</v>
          </cell>
        </row>
        <row r="5621">
          <cell r="A5621">
            <v>1829900890</v>
          </cell>
          <cell r="B5621" t="str">
            <v>אלצור-נער כוכבי על</v>
          </cell>
          <cell r="C5621">
            <v>0</v>
          </cell>
          <cell r="D5621">
            <v>249537</v>
          </cell>
          <cell r="E5621">
            <v>0</v>
          </cell>
          <cell r="F5621">
            <v>249537</v>
          </cell>
          <cell r="G5621">
            <v>-249537</v>
          </cell>
          <cell r="H5621">
            <v>0</v>
          </cell>
          <cell r="I5621">
            <v>0</v>
          </cell>
          <cell r="J5621">
            <v>249537</v>
          </cell>
        </row>
        <row r="5622">
          <cell r="A5622">
            <v>1829900891</v>
          </cell>
          <cell r="B5622" t="str">
            <v>הפועל חולון-ענפים</v>
          </cell>
          <cell r="C5622">
            <v>0</v>
          </cell>
          <cell r="D5622">
            <v>158438</v>
          </cell>
          <cell r="E5622">
            <v>0</v>
          </cell>
          <cell r="F5622">
            <v>158438</v>
          </cell>
          <cell r="G5622">
            <v>-158438</v>
          </cell>
          <cell r="H5622">
            <v>0</v>
          </cell>
          <cell r="I5622">
            <v>0</v>
          </cell>
          <cell r="J5622">
            <v>158438</v>
          </cell>
        </row>
        <row r="5623">
          <cell r="A5623">
            <v>1829900892</v>
          </cell>
          <cell r="B5623" t="str">
            <v>א.ס.מור-עמותה לנוער בכדורגל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</row>
        <row r="5624">
          <cell r="A5624">
            <v>1829900893</v>
          </cell>
          <cell r="B5624" t="str">
            <v>אייס חולון ע"ר</v>
          </cell>
          <cell r="C5624">
            <v>0</v>
          </cell>
          <cell r="D5624">
            <v>28807</v>
          </cell>
          <cell r="E5624">
            <v>0</v>
          </cell>
          <cell r="F5624">
            <v>28807</v>
          </cell>
          <cell r="G5624">
            <v>-28807</v>
          </cell>
          <cell r="H5624">
            <v>0</v>
          </cell>
          <cell r="I5624">
            <v>0</v>
          </cell>
          <cell r="J5624">
            <v>28807</v>
          </cell>
        </row>
        <row r="5625">
          <cell r="A5625">
            <v>1829900894</v>
          </cell>
          <cell r="B5625" t="str">
            <v>באול 300 חולון</v>
          </cell>
          <cell r="C5625">
            <v>0</v>
          </cell>
          <cell r="D5625">
            <v>7202</v>
          </cell>
          <cell r="E5625">
            <v>0</v>
          </cell>
          <cell r="F5625">
            <v>7202</v>
          </cell>
          <cell r="G5625">
            <v>-7202</v>
          </cell>
          <cell r="H5625">
            <v>0</v>
          </cell>
          <cell r="I5625">
            <v>0</v>
          </cell>
          <cell r="J5625">
            <v>7202</v>
          </cell>
        </row>
        <row r="5626">
          <cell r="A5626">
            <v>1829900895</v>
          </cell>
          <cell r="B5626" t="str">
            <v>עמותת הוקי חולון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</row>
        <row r="5627">
          <cell r="A5627">
            <v>1829900896</v>
          </cell>
          <cell r="B5627" t="str">
            <v>"ירמיהו-העמותה לקידום כדורגל"</v>
          </cell>
          <cell r="C5627">
            <v>0</v>
          </cell>
          <cell r="D5627">
            <v>441260</v>
          </cell>
          <cell r="E5627">
            <v>0</v>
          </cell>
          <cell r="F5627">
            <v>441260</v>
          </cell>
          <cell r="G5627">
            <v>-441260</v>
          </cell>
          <cell r="H5627">
            <v>0</v>
          </cell>
          <cell r="I5627">
            <v>0</v>
          </cell>
          <cell r="J5627">
            <v>441260</v>
          </cell>
        </row>
        <row r="5628">
          <cell r="A5628">
            <v>1829900897</v>
          </cell>
          <cell r="B5628" t="str">
            <v>עמותת גלגיליות</v>
          </cell>
          <cell r="C5628">
            <v>0</v>
          </cell>
          <cell r="D5628">
            <v>122429</v>
          </cell>
          <cell r="E5628">
            <v>0</v>
          </cell>
          <cell r="F5628">
            <v>122429</v>
          </cell>
          <cell r="G5628">
            <v>-122429</v>
          </cell>
          <cell r="H5628">
            <v>0</v>
          </cell>
          <cell r="I5628">
            <v>0</v>
          </cell>
          <cell r="J5628">
            <v>122429</v>
          </cell>
        </row>
        <row r="5629">
          <cell r="A5629">
            <v>1829900898</v>
          </cell>
          <cell r="B5629" t="str">
            <v>עוצמה ( ארזים ) כדורגל</v>
          </cell>
          <cell r="C5629">
            <v>0</v>
          </cell>
          <cell r="D5629">
            <v>58981</v>
          </cell>
          <cell r="E5629">
            <v>0</v>
          </cell>
          <cell r="F5629">
            <v>58981</v>
          </cell>
          <cell r="G5629">
            <v>-58981</v>
          </cell>
          <cell r="H5629">
            <v>0</v>
          </cell>
          <cell r="I5629">
            <v>0</v>
          </cell>
          <cell r="J5629">
            <v>58981</v>
          </cell>
        </row>
        <row r="5630">
          <cell r="A5630">
            <v>1829900899</v>
          </cell>
          <cell r="B5630" t="str">
            <v>א.ס.מור-מועדון נווה דוד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</row>
        <row r="5631">
          <cell r="A5631">
            <v>1829900931</v>
          </cell>
          <cell r="B5631" t="str">
            <v>צפרירים-מענק+שכ"ד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</row>
        <row r="5632">
          <cell r="A5632">
            <v>1832300757</v>
          </cell>
          <cell r="B5632" t="str">
            <v>הדבקת מודעות - קבלן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</row>
        <row r="5633">
          <cell r="A5633">
            <v>1832400110</v>
          </cell>
          <cell r="B5633" t="str">
            <v>השכר הקובע-תקציבית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</row>
        <row r="5634">
          <cell r="A5634">
            <v>1832400122</v>
          </cell>
          <cell r="B5634" t="str">
            <v>ביגוד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</row>
        <row r="5635">
          <cell r="A5635">
            <v>1832400126</v>
          </cell>
          <cell r="B5635" t="str">
            <v>דמי הבראה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</row>
        <row r="5636">
          <cell r="A5636">
            <v>1832400391</v>
          </cell>
          <cell r="B5636" t="str">
            <v>הפרשה לפנסיה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</row>
        <row r="5637">
          <cell r="A5637">
            <v>1832400412</v>
          </cell>
          <cell r="B5637" t="str">
            <v>ארנונה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</row>
        <row r="5638">
          <cell r="A5638">
            <v>1832400420</v>
          </cell>
          <cell r="B5638" t="str">
            <v>כיבוי אש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</row>
        <row r="5639">
          <cell r="A5639">
            <v>1832400423</v>
          </cell>
          <cell r="B5639" t="str">
            <v>תחזוקת מבנה</v>
          </cell>
          <cell r="C5639">
            <v>66400</v>
          </cell>
          <cell r="D5639">
            <v>66400</v>
          </cell>
          <cell r="E5639">
            <v>0</v>
          </cell>
          <cell r="F5639">
            <v>66400</v>
          </cell>
          <cell r="G5639">
            <v>0</v>
          </cell>
          <cell r="H5639">
            <v>100</v>
          </cell>
          <cell r="I5639">
            <v>66400</v>
          </cell>
          <cell r="J5639">
            <v>66400</v>
          </cell>
        </row>
        <row r="5640">
          <cell r="A5640">
            <v>1832400431</v>
          </cell>
          <cell r="B5640" t="str">
            <v>חשמל</v>
          </cell>
          <cell r="C5640">
            <v>94500</v>
          </cell>
          <cell r="D5640">
            <v>103718.18</v>
          </cell>
          <cell r="E5640">
            <v>0</v>
          </cell>
          <cell r="F5640">
            <v>103718.18</v>
          </cell>
          <cell r="G5640">
            <v>-9218.18</v>
          </cell>
          <cell r="H5640">
            <v>109.75</v>
          </cell>
          <cell r="I5640">
            <v>105000</v>
          </cell>
          <cell r="J5640">
            <v>103718.18</v>
          </cell>
        </row>
        <row r="5641">
          <cell r="A5641">
            <v>1832400432</v>
          </cell>
          <cell r="B5641" t="str">
            <v>מים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</row>
        <row r="5642">
          <cell r="A5642">
            <v>1832400433</v>
          </cell>
          <cell r="B5642" t="str">
            <v>חומרי נקיון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</row>
        <row r="5643">
          <cell r="A5643">
            <v>1832400436</v>
          </cell>
          <cell r="B5643" t="str">
            <v>אחזקת מזגנים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</row>
        <row r="5644">
          <cell r="A5644">
            <v>1832400437</v>
          </cell>
          <cell r="B5644" t="str">
            <v>אחזקת אזעקה</v>
          </cell>
          <cell r="C5644">
            <v>2430</v>
          </cell>
          <cell r="D5644">
            <v>2442.96</v>
          </cell>
          <cell r="E5644">
            <v>0</v>
          </cell>
          <cell r="F5644">
            <v>2442.96</v>
          </cell>
          <cell r="G5644">
            <v>-12.96</v>
          </cell>
          <cell r="H5644">
            <v>100.53</v>
          </cell>
          <cell r="I5644">
            <v>2700</v>
          </cell>
          <cell r="J5644">
            <v>2442.96</v>
          </cell>
        </row>
        <row r="5645">
          <cell r="A5645">
            <v>1832400441</v>
          </cell>
          <cell r="B5645" t="str">
            <v>ביטוח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</row>
        <row r="5646">
          <cell r="A5646">
            <v>1832400470</v>
          </cell>
          <cell r="B5646" t="str">
            <v>אחזקת מכונות משרד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</row>
        <row r="5647">
          <cell r="A5647">
            <v>1832400540</v>
          </cell>
          <cell r="B5647" t="str">
            <v>הוצאות טלפון</v>
          </cell>
          <cell r="C5647">
            <v>2700</v>
          </cell>
          <cell r="D5647">
            <v>0</v>
          </cell>
          <cell r="E5647">
            <v>0</v>
          </cell>
          <cell r="F5647">
            <v>0</v>
          </cell>
          <cell r="G5647">
            <v>2700</v>
          </cell>
          <cell r="H5647">
            <v>0</v>
          </cell>
          <cell r="I5647">
            <v>3000</v>
          </cell>
          <cell r="J5647">
            <v>0</v>
          </cell>
        </row>
        <row r="5648">
          <cell r="A5648">
            <v>1832400550</v>
          </cell>
          <cell r="B5648" t="str">
            <v>פירסומים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</row>
        <row r="5649">
          <cell r="A5649">
            <v>1832400561</v>
          </cell>
          <cell r="B5649" t="str">
            <v>שיכפולים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</row>
        <row r="5650">
          <cell r="A5650">
            <v>1832400562</v>
          </cell>
          <cell r="B5650" t="str">
            <v>הדפסות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</row>
        <row r="5651">
          <cell r="A5651">
            <v>1832400710</v>
          </cell>
          <cell r="B5651" t="str">
            <v>הובלות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</row>
        <row r="5652">
          <cell r="A5652">
            <v>1832400721</v>
          </cell>
          <cell r="B5652" t="str">
            <v>חמרים-תחזוקת מבנים</v>
          </cell>
          <cell r="C5652">
            <v>8910</v>
          </cell>
          <cell r="D5652">
            <v>0</v>
          </cell>
          <cell r="E5652">
            <v>0</v>
          </cell>
          <cell r="F5652">
            <v>0</v>
          </cell>
          <cell r="G5652">
            <v>8910</v>
          </cell>
          <cell r="H5652">
            <v>0</v>
          </cell>
          <cell r="I5652">
            <v>9900</v>
          </cell>
          <cell r="J5652">
            <v>0</v>
          </cell>
        </row>
        <row r="5653">
          <cell r="A5653">
            <v>1832400742</v>
          </cell>
          <cell r="B5653" t="str">
            <v>כלים וציוד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</row>
        <row r="5654">
          <cell r="A5654">
            <v>1832400745</v>
          </cell>
          <cell r="B5654" t="str">
            <v>דמי פריצה - תכולה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</row>
        <row r="5655">
          <cell r="A5655">
            <v>1832400746</v>
          </cell>
          <cell r="B5655" t="str">
            <v>דמי פריצה - מבנה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</row>
        <row r="5656">
          <cell r="A5656">
            <v>1832400751</v>
          </cell>
          <cell r="B5656" t="str">
            <v>עבודות קבלניות</v>
          </cell>
          <cell r="C5656">
            <v>41400</v>
          </cell>
          <cell r="D5656">
            <v>8613</v>
          </cell>
          <cell r="E5656">
            <v>0</v>
          </cell>
          <cell r="F5656">
            <v>8613</v>
          </cell>
          <cell r="G5656">
            <v>32787</v>
          </cell>
          <cell r="H5656">
            <v>20.8</v>
          </cell>
          <cell r="I5656">
            <v>46000</v>
          </cell>
          <cell r="J5656">
            <v>8613</v>
          </cell>
        </row>
        <row r="5657">
          <cell r="A5657">
            <v>1832400752</v>
          </cell>
          <cell r="B5657" t="str">
            <v>נקיון בקבלנות</v>
          </cell>
          <cell r="C5657">
            <v>160000</v>
          </cell>
          <cell r="D5657">
            <v>143018.75</v>
          </cell>
          <cell r="E5657">
            <v>0</v>
          </cell>
          <cell r="F5657">
            <v>143018.75</v>
          </cell>
          <cell r="G5657">
            <v>16981.25</v>
          </cell>
          <cell r="H5657">
            <v>89.38</v>
          </cell>
          <cell r="I5657">
            <v>160000</v>
          </cell>
          <cell r="J5657">
            <v>143018.75</v>
          </cell>
        </row>
        <row r="5658">
          <cell r="A5658">
            <v>1832400758</v>
          </cell>
          <cell r="B5658" t="str">
            <v>גינון טיפות חלב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</row>
        <row r="5659">
          <cell r="A5659">
            <v>1832400789</v>
          </cell>
          <cell r="B5659" t="str">
            <v>כביסה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</row>
        <row r="5660">
          <cell r="A5660">
            <v>1832400794</v>
          </cell>
          <cell r="B5660" t="str">
            <v>השתתפות בעזר 094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</row>
        <row r="5661">
          <cell r="A5661">
            <v>1832400810</v>
          </cell>
          <cell r="B5661" t="str">
            <v>תשלום למשרד הבר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</row>
        <row r="5662">
          <cell r="A5662">
            <v>1832400932</v>
          </cell>
          <cell r="B5662" t="str">
            <v>רכישות חד פעמיות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</row>
        <row r="5663">
          <cell r="A5663">
            <v>1835100110</v>
          </cell>
          <cell r="B5663" t="str">
            <v>השכר הקובע-תקציבית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</row>
        <row r="5664">
          <cell r="A5664">
            <v>1835100122</v>
          </cell>
          <cell r="B5664" t="str">
            <v>ביגוד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</row>
        <row r="5665">
          <cell r="A5665">
            <v>1835100126</v>
          </cell>
          <cell r="B5665" t="str">
            <v>דמי הבראה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</row>
        <row r="5666">
          <cell r="A5666">
            <v>1835100140</v>
          </cell>
          <cell r="B5666" t="str">
            <v>השתתפות באחזקת רכב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</row>
        <row r="5667">
          <cell r="A5667">
            <v>1835100391</v>
          </cell>
          <cell r="B5667" t="str">
            <v>הפרשה לפנסיה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</row>
        <row r="5668">
          <cell r="A5668">
            <v>1835100412</v>
          </cell>
          <cell r="B5668" t="str">
            <v>ארנונה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</row>
        <row r="5669">
          <cell r="A5669">
            <v>1835100423</v>
          </cell>
          <cell r="B5669" t="str">
            <v>תחזוקת מבנה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</row>
        <row r="5670">
          <cell r="A5670">
            <v>1835100431</v>
          </cell>
          <cell r="B5670" t="str">
            <v>חשמל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</row>
        <row r="5671">
          <cell r="A5671">
            <v>1835100432</v>
          </cell>
          <cell r="B5671" t="str">
            <v>מים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</row>
        <row r="5672">
          <cell r="A5672">
            <v>1835100433</v>
          </cell>
          <cell r="B5672" t="str">
            <v>חומרי נקיון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</row>
        <row r="5673">
          <cell r="A5673">
            <v>1835100441</v>
          </cell>
          <cell r="B5673" t="str">
            <v>ביטוח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</row>
        <row r="5674">
          <cell r="A5674">
            <v>1835100450</v>
          </cell>
          <cell r="B5674" t="str">
            <v>ריהוט ואחזקתו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</row>
        <row r="5675">
          <cell r="A5675">
            <v>1835100470</v>
          </cell>
          <cell r="B5675" t="str">
            <v>אחזקת מכונות משרד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</row>
        <row r="5676">
          <cell r="A5676">
            <v>1835100471</v>
          </cell>
          <cell r="B5676" t="str">
            <v>מכשירי כתיבה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</row>
        <row r="5677">
          <cell r="A5677">
            <v>1835100476</v>
          </cell>
          <cell r="B5677" t="str">
            <v>אחזקת מזגנים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</row>
        <row r="5678">
          <cell r="A5678">
            <v>1835100511</v>
          </cell>
          <cell r="B5678" t="str">
            <v>אירוח וכיבוד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</row>
        <row r="5679">
          <cell r="A5679">
            <v>1835100512</v>
          </cell>
          <cell r="B5679" t="str">
            <v>נסיעות ואש"ל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</row>
        <row r="5680">
          <cell r="A5680">
            <v>1835100521</v>
          </cell>
          <cell r="B5680" t="str">
            <v>השתלמויות והרצאות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</row>
        <row r="5681">
          <cell r="A5681">
            <v>1835100522</v>
          </cell>
          <cell r="B5681" t="str">
            <v>ספרים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</row>
        <row r="5682">
          <cell r="A5682">
            <v>1835100540</v>
          </cell>
          <cell r="B5682" t="str">
            <v>הוצאות טלפון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</row>
        <row r="5683">
          <cell r="A5683">
            <v>1835100544</v>
          </cell>
          <cell r="B5683" t="str">
            <v>הוצאות דאר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</row>
        <row r="5684">
          <cell r="A5684">
            <v>1835100561</v>
          </cell>
          <cell r="B5684" t="str">
            <v>שיכפולים</v>
          </cell>
          <cell r="C5684">
            <v>0</v>
          </cell>
          <cell r="D5684">
            <v>0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</row>
        <row r="5685">
          <cell r="A5685">
            <v>1835100571</v>
          </cell>
          <cell r="B5685" t="str">
            <v>מיכון וענ"א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</row>
        <row r="5686">
          <cell r="A5686">
            <v>1835100721</v>
          </cell>
          <cell r="B5686" t="str">
            <v>חמרים-תחזוקת מבנים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</row>
        <row r="5687">
          <cell r="A5687">
            <v>1835100722</v>
          </cell>
          <cell r="B5687" t="str">
            <v>חמרים-תחזוקה עצמית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</row>
        <row r="5688">
          <cell r="A5688">
            <v>1835100723</v>
          </cell>
          <cell r="B5688" t="str">
            <v>חומרים לילדים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</row>
        <row r="5689">
          <cell r="A5689">
            <v>1835100745</v>
          </cell>
          <cell r="B5689" t="str">
            <v>דמי פריצה - תכולה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</row>
        <row r="5690">
          <cell r="A5690">
            <v>1835100751</v>
          </cell>
          <cell r="B5690" t="str">
            <v>עבודות קבלניות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</row>
        <row r="5691">
          <cell r="A5691">
            <v>1835100752</v>
          </cell>
          <cell r="B5691" t="str">
            <v>נקיון בקבלנות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</row>
        <row r="5692">
          <cell r="A5692">
            <v>1835100753</v>
          </cell>
          <cell r="B5692" t="str">
            <v>עובדת חיצונית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</row>
        <row r="5693">
          <cell r="A5693">
            <v>1835100758</v>
          </cell>
          <cell r="B5693" t="str">
            <v>גינון במרכז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</row>
        <row r="5694">
          <cell r="A5694">
            <v>1835100789</v>
          </cell>
          <cell r="B5694" t="str">
            <v>כביסה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</row>
        <row r="5695">
          <cell r="A5695">
            <v>1835100794</v>
          </cell>
          <cell r="B5695" t="str">
            <v>השתתפות בעזר 094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</row>
        <row r="5696">
          <cell r="A5696">
            <v>1835100810</v>
          </cell>
          <cell r="B5696" t="str">
            <v>השתתפות בשכר פקידה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</row>
        <row r="5697">
          <cell r="A5697">
            <v>1835100980</v>
          </cell>
          <cell r="B5697" t="str">
            <v>בדיקת ראדון-בטל"א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</row>
        <row r="5698">
          <cell r="A5698">
            <v>1835200110</v>
          </cell>
          <cell r="B5698" t="str">
            <v>השכר הקובע-תקציבית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</row>
        <row r="5699">
          <cell r="A5699">
            <v>1835200122</v>
          </cell>
          <cell r="B5699" t="str">
            <v>ביגוד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</row>
        <row r="5700">
          <cell r="A5700">
            <v>1835200126</v>
          </cell>
          <cell r="B5700" t="str">
            <v>דמי הבראה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</row>
        <row r="5701">
          <cell r="A5701">
            <v>1835200140</v>
          </cell>
          <cell r="B5701" t="str">
            <v>השתתפות באחזקת רכב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</row>
        <row r="5702">
          <cell r="A5702">
            <v>1835200210</v>
          </cell>
          <cell r="B5702" t="str">
            <v>השכר הקובע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</row>
        <row r="5703">
          <cell r="A5703">
            <v>1835200391</v>
          </cell>
          <cell r="B5703" t="str">
            <v>הפרשה לפנסיה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</row>
        <row r="5704">
          <cell r="A5704">
            <v>1835200412</v>
          </cell>
          <cell r="B5704" t="str">
            <v>ארנונה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</row>
        <row r="5705">
          <cell r="A5705">
            <v>1835200423</v>
          </cell>
          <cell r="B5705" t="str">
            <v>תחזוקת מבנה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</row>
        <row r="5706">
          <cell r="A5706">
            <v>1835200431</v>
          </cell>
          <cell r="B5706" t="str">
            <v>חשמל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</row>
        <row r="5707">
          <cell r="A5707">
            <v>1835200432</v>
          </cell>
          <cell r="B5707" t="str">
            <v>מים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</row>
        <row r="5708">
          <cell r="A5708">
            <v>1835200433</v>
          </cell>
          <cell r="B5708" t="str">
            <v>חומרי נקיון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</row>
        <row r="5709">
          <cell r="A5709">
            <v>1835200436</v>
          </cell>
          <cell r="B5709" t="str">
            <v>אחזקת מזגנים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</row>
        <row r="5710">
          <cell r="A5710">
            <v>1835200441</v>
          </cell>
          <cell r="B5710" t="str">
            <v>ביטוח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</row>
        <row r="5711">
          <cell r="A5711">
            <v>1835200450</v>
          </cell>
          <cell r="B5711" t="str">
            <v>ריהוט ואחזקתו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</row>
        <row r="5712">
          <cell r="A5712">
            <v>1835200470</v>
          </cell>
          <cell r="B5712" t="str">
            <v>אחזקת מכונות משרד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</row>
        <row r="5713">
          <cell r="A5713">
            <v>1835200471</v>
          </cell>
          <cell r="B5713" t="str">
            <v>מכשירי כתיבה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</row>
        <row r="5714">
          <cell r="A5714">
            <v>1835200511</v>
          </cell>
          <cell r="B5714" t="str">
            <v>אירוח וכיבוד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</row>
        <row r="5715">
          <cell r="A5715">
            <v>1835200540</v>
          </cell>
          <cell r="B5715" t="str">
            <v>הוצאות טלפון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</row>
        <row r="5716">
          <cell r="A5716">
            <v>1835200544</v>
          </cell>
          <cell r="B5716" t="str">
            <v>הוצאות דאר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</row>
        <row r="5717">
          <cell r="A5717">
            <v>1835200561</v>
          </cell>
          <cell r="B5717" t="str">
            <v>שיכפולים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</row>
        <row r="5718">
          <cell r="A5718">
            <v>1835200571</v>
          </cell>
          <cell r="B5718" t="str">
            <v>מיכון וענ"א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</row>
        <row r="5719">
          <cell r="A5719">
            <v>1835200721</v>
          </cell>
          <cell r="B5719" t="str">
            <v>חמרים-תחזוקת מבנים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</row>
        <row r="5720">
          <cell r="A5720">
            <v>1835200722</v>
          </cell>
          <cell r="B5720" t="str">
            <v>חמרים-תחזוקה עצמית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</row>
        <row r="5721">
          <cell r="A5721">
            <v>1835200742</v>
          </cell>
          <cell r="B5721" t="str">
            <v>ציוד טיפולי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</row>
        <row r="5722">
          <cell r="A5722">
            <v>1835200745</v>
          </cell>
          <cell r="B5722" t="str">
            <v>דמי פריצה - תכולה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</row>
        <row r="5723">
          <cell r="A5723">
            <v>1835200751</v>
          </cell>
          <cell r="B5723" t="str">
            <v>עבודות קבלניות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</row>
        <row r="5724">
          <cell r="A5724">
            <v>1835200752</v>
          </cell>
          <cell r="B5724" t="str">
            <v>נקיון בקבלנות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</row>
        <row r="5725">
          <cell r="A5725">
            <v>1835200758</v>
          </cell>
          <cell r="B5725" t="str">
            <v>גינון התחנה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</row>
        <row r="5726">
          <cell r="A5726">
            <v>1835200763</v>
          </cell>
          <cell r="B5726" t="str">
            <v>עובדי חברת מוסדות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</row>
        <row r="5727">
          <cell r="A5727">
            <v>1835200789</v>
          </cell>
          <cell r="B5727" t="str">
            <v>כביסה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</row>
        <row r="5728">
          <cell r="A5728">
            <v>1835200794</v>
          </cell>
          <cell r="B5728" t="str">
            <v>השתתפות בעזר 094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</row>
        <row r="5729">
          <cell r="A5729">
            <v>1835200810</v>
          </cell>
          <cell r="B5729" t="str">
            <v>השתתפות בשכר פקידה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</row>
        <row r="5730">
          <cell r="A5730">
            <v>1835200811</v>
          </cell>
          <cell r="B5730" t="str">
            <v>השתתפות במרפאה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</row>
        <row r="5731">
          <cell r="A5731">
            <v>1835200931</v>
          </cell>
          <cell r="B5731" t="str">
            <v>רכישות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</row>
        <row r="5732">
          <cell r="A5732">
            <v>1836100441</v>
          </cell>
          <cell r="B5732" t="str">
            <v>בטוח תאונות אישיות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</row>
        <row r="5733">
          <cell r="A5733">
            <v>1836100753</v>
          </cell>
          <cell r="B5733" t="str">
            <v>עובדים חיצוניים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</row>
        <row r="5734">
          <cell r="A5734">
            <v>1836100811</v>
          </cell>
          <cell r="B5734" t="str">
            <v>השת'-בתורנות לילה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</row>
        <row r="5735">
          <cell r="A5735">
            <v>1836100812</v>
          </cell>
          <cell r="B5735" t="str">
            <v>ניידת נט"נ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</row>
        <row r="5736">
          <cell r="A5736">
            <v>1841000110</v>
          </cell>
          <cell r="B5736" t="str">
            <v>השכר הקובע-תקציבית</v>
          </cell>
          <cell r="C5736">
            <v>508400</v>
          </cell>
          <cell r="D5736">
            <v>426678.38</v>
          </cell>
          <cell r="E5736">
            <v>0</v>
          </cell>
          <cell r="F5736">
            <v>426678.38</v>
          </cell>
          <cell r="G5736">
            <v>81721.62</v>
          </cell>
          <cell r="H5736">
            <v>83.92</v>
          </cell>
          <cell r="I5736">
            <v>508400</v>
          </cell>
          <cell r="J5736">
            <v>426678.38</v>
          </cell>
        </row>
        <row r="5737">
          <cell r="A5737">
            <v>1841000119</v>
          </cell>
          <cell r="B5737" t="str">
            <v>השכר הקובע-צוברת</v>
          </cell>
          <cell r="C5737">
            <v>5039200</v>
          </cell>
          <cell r="D5737">
            <v>3862543.28</v>
          </cell>
          <cell r="E5737">
            <v>0</v>
          </cell>
          <cell r="F5737">
            <v>3862543.28</v>
          </cell>
          <cell r="G5737">
            <v>1176656.72</v>
          </cell>
          <cell r="H5737">
            <v>76.64</v>
          </cell>
          <cell r="I5737">
            <v>5039200</v>
          </cell>
          <cell r="J5737">
            <v>3862543.28</v>
          </cell>
        </row>
        <row r="5738">
          <cell r="A5738">
            <v>1841000122</v>
          </cell>
          <cell r="B5738" t="str">
            <v>ביגוד</v>
          </cell>
          <cell r="C5738">
            <v>55900</v>
          </cell>
          <cell r="D5738">
            <v>60795.05</v>
          </cell>
          <cell r="E5738">
            <v>0</v>
          </cell>
          <cell r="F5738">
            <v>60795.05</v>
          </cell>
          <cell r="G5738">
            <v>-4895.05</v>
          </cell>
          <cell r="H5738">
            <v>108.75</v>
          </cell>
          <cell r="I5738">
            <v>55900</v>
          </cell>
          <cell r="J5738">
            <v>60795.05</v>
          </cell>
        </row>
        <row r="5739">
          <cell r="A5739">
            <v>1841000126</v>
          </cell>
          <cell r="B5739" t="str">
            <v>דמי הבראה</v>
          </cell>
          <cell r="C5739">
            <v>134700</v>
          </cell>
          <cell r="D5739">
            <v>147566.18</v>
          </cell>
          <cell r="E5739">
            <v>0</v>
          </cell>
          <cell r="F5739">
            <v>147566.18</v>
          </cell>
          <cell r="G5739">
            <v>-12866.18</v>
          </cell>
          <cell r="H5739">
            <v>109.55</v>
          </cell>
          <cell r="I5739">
            <v>134700</v>
          </cell>
          <cell r="J5739">
            <v>147566.18</v>
          </cell>
        </row>
        <row r="5740">
          <cell r="A5740">
            <v>1841000130</v>
          </cell>
          <cell r="B5740" t="str">
            <v>שעות נוספות</v>
          </cell>
          <cell r="C5740">
            <v>55000</v>
          </cell>
          <cell r="D5740">
            <v>55689.07</v>
          </cell>
          <cell r="E5740">
            <v>0</v>
          </cell>
          <cell r="F5740">
            <v>55689.07</v>
          </cell>
          <cell r="G5740">
            <v>-689.07</v>
          </cell>
          <cell r="H5740">
            <v>101.25</v>
          </cell>
          <cell r="I5740">
            <v>55000</v>
          </cell>
          <cell r="J5740">
            <v>55689.07</v>
          </cell>
        </row>
        <row r="5741">
          <cell r="A5741">
            <v>1841000140</v>
          </cell>
          <cell r="B5741" t="str">
            <v>השתתפות באחזקת רכב</v>
          </cell>
          <cell r="C5741">
            <v>274400</v>
          </cell>
          <cell r="D5741">
            <v>366058.15</v>
          </cell>
          <cell r="E5741">
            <v>0</v>
          </cell>
          <cell r="F5741">
            <v>366058.15</v>
          </cell>
          <cell r="G5741">
            <v>-91658.15</v>
          </cell>
          <cell r="H5741">
            <v>133.4</v>
          </cell>
          <cell r="I5741">
            <v>274400</v>
          </cell>
          <cell r="J5741">
            <v>366058.15</v>
          </cell>
        </row>
        <row r="5742">
          <cell r="A5742">
            <v>1841000210</v>
          </cell>
          <cell r="B5742" t="str">
            <v>השכר הקובע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</row>
        <row r="5743">
          <cell r="A5743">
            <v>1841000253</v>
          </cell>
          <cell r="B5743" t="str">
            <v>עובד חיצוני</v>
          </cell>
          <cell r="C5743">
            <v>9500</v>
          </cell>
          <cell r="D5743">
            <v>9473.35</v>
          </cell>
          <cell r="E5743">
            <v>0</v>
          </cell>
          <cell r="F5743">
            <v>9473.35</v>
          </cell>
          <cell r="G5743">
            <v>26.65</v>
          </cell>
          <cell r="H5743">
            <v>99.71</v>
          </cell>
          <cell r="I5743">
            <v>9500</v>
          </cell>
          <cell r="J5743">
            <v>9473.35</v>
          </cell>
        </row>
        <row r="5744">
          <cell r="A5744">
            <v>1841000350</v>
          </cell>
          <cell r="B5744" t="str">
            <v>ליסינג - 516-13-301</v>
          </cell>
          <cell r="C5744">
            <v>28000</v>
          </cell>
          <cell r="D5744">
            <v>0</v>
          </cell>
          <cell r="E5744">
            <v>0</v>
          </cell>
          <cell r="F5744">
            <v>0</v>
          </cell>
          <cell r="G5744">
            <v>28000</v>
          </cell>
          <cell r="H5744">
            <v>0</v>
          </cell>
          <cell r="I5744">
            <v>28000</v>
          </cell>
          <cell r="J5744">
            <v>0</v>
          </cell>
        </row>
        <row r="5745">
          <cell r="A5745">
            <v>1841000351</v>
          </cell>
          <cell r="B5745" t="str">
            <v>הוצאות - 516-13-301</v>
          </cell>
          <cell r="C5745">
            <v>18000</v>
          </cell>
          <cell r="D5745">
            <v>0</v>
          </cell>
          <cell r="E5745">
            <v>0</v>
          </cell>
          <cell r="F5745">
            <v>0</v>
          </cell>
          <cell r="G5745">
            <v>18000</v>
          </cell>
          <cell r="H5745">
            <v>0</v>
          </cell>
          <cell r="I5745">
            <v>18000</v>
          </cell>
          <cell r="J5745">
            <v>0</v>
          </cell>
        </row>
        <row r="5746">
          <cell r="A5746">
            <v>1841000391</v>
          </cell>
          <cell r="B5746" t="str">
            <v>הפרשה לפנסיה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</row>
        <row r="5747">
          <cell r="A5747">
            <v>1841000420</v>
          </cell>
          <cell r="B5747" t="str">
            <v>כיבוי אש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</row>
        <row r="5748">
          <cell r="A5748">
            <v>1841000423</v>
          </cell>
          <cell r="B5748" t="str">
            <v>תחזוקת מבנה</v>
          </cell>
          <cell r="C5748">
            <v>4800</v>
          </cell>
          <cell r="D5748">
            <v>4800</v>
          </cell>
          <cell r="E5748">
            <v>0</v>
          </cell>
          <cell r="F5748">
            <v>4800</v>
          </cell>
          <cell r="G5748">
            <v>0</v>
          </cell>
          <cell r="H5748">
            <v>100</v>
          </cell>
          <cell r="I5748">
            <v>4800</v>
          </cell>
          <cell r="J5748">
            <v>4800</v>
          </cell>
        </row>
        <row r="5749">
          <cell r="A5749">
            <v>1841000431</v>
          </cell>
          <cell r="B5749" t="str">
            <v>חשמל</v>
          </cell>
          <cell r="C5749">
            <v>300000</v>
          </cell>
          <cell r="D5749">
            <v>387743.61</v>
          </cell>
          <cell r="E5749">
            <v>0</v>
          </cell>
          <cell r="F5749">
            <v>387743.61</v>
          </cell>
          <cell r="G5749">
            <v>-87743.61</v>
          </cell>
          <cell r="H5749">
            <v>129.24</v>
          </cell>
          <cell r="I5749">
            <v>300000</v>
          </cell>
          <cell r="J5749">
            <v>387743.61</v>
          </cell>
        </row>
        <row r="5750">
          <cell r="A5750">
            <v>1841000432</v>
          </cell>
          <cell r="B5750" t="str">
            <v>מים</v>
          </cell>
          <cell r="C5750">
            <v>22000</v>
          </cell>
          <cell r="D5750">
            <v>22000</v>
          </cell>
          <cell r="E5750">
            <v>0</v>
          </cell>
          <cell r="F5750">
            <v>22000</v>
          </cell>
          <cell r="G5750">
            <v>0</v>
          </cell>
          <cell r="H5750">
            <v>100</v>
          </cell>
          <cell r="I5750">
            <v>22000</v>
          </cell>
          <cell r="J5750">
            <v>22000</v>
          </cell>
        </row>
        <row r="5751">
          <cell r="A5751">
            <v>1841000437</v>
          </cell>
          <cell r="B5751" t="str">
            <v>אחזקת אזעקה</v>
          </cell>
          <cell r="C5751">
            <v>2430</v>
          </cell>
          <cell r="D5751">
            <v>3299.68</v>
          </cell>
          <cell r="E5751">
            <v>0</v>
          </cell>
          <cell r="F5751">
            <v>3299.68</v>
          </cell>
          <cell r="G5751">
            <v>-869.68</v>
          </cell>
          <cell r="H5751">
            <v>135.78</v>
          </cell>
          <cell r="I5751">
            <v>2700</v>
          </cell>
          <cell r="J5751">
            <v>3299.68</v>
          </cell>
        </row>
        <row r="5752">
          <cell r="A5752">
            <v>1841000450</v>
          </cell>
          <cell r="B5752" t="str">
            <v>אחזקת תמי 4</v>
          </cell>
          <cell r="C5752">
            <v>12240</v>
          </cell>
          <cell r="D5752">
            <v>2705.4</v>
          </cell>
          <cell r="E5752">
            <v>0</v>
          </cell>
          <cell r="F5752">
            <v>2705.4</v>
          </cell>
          <cell r="G5752">
            <v>9534.6</v>
          </cell>
          <cell r="H5752">
            <v>22.1</v>
          </cell>
          <cell r="I5752">
            <v>13600</v>
          </cell>
          <cell r="J5752">
            <v>2705.4</v>
          </cell>
        </row>
        <row r="5753">
          <cell r="A5753">
            <v>1841000451</v>
          </cell>
          <cell r="B5753" t="str">
            <v>אחזקת דפיברילטור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</row>
        <row r="5754">
          <cell r="A5754">
            <v>1841000470</v>
          </cell>
          <cell r="B5754" t="str">
            <v>אחזקת מכונות משרד</v>
          </cell>
          <cell r="C5754">
            <v>12960</v>
          </cell>
          <cell r="D5754">
            <v>3873.94</v>
          </cell>
          <cell r="E5754">
            <v>0</v>
          </cell>
          <cell r="F5754">
            <v>3873.94</v>
          </cell>
          <cell r="G5754">
            <v>9086.06</v>
          </cell>
          <cell r="H5754">
            <v>29.89</v>
          </cell>
          <cell r="I5754">
            <v>14400</v>
          </cell>
          <cell r="J5754">
            <v>3873.94</v>
          </cell>
        </row>
        <row r="5755">
          <cell r="A5755">
            <v>1841000471</v>
          </cell>
          <cell r="B5755" t="str">
            <v>מכשירי כתיבה</v>
          </cell>
          <cell r="C5755">
            <v>95000</v>
          </cell>
          <cell r="D5755">
            <v>93696.98</v>
          </cell>
          <cell r="E5755">
            <v>0</v>
          </cell>
          <cell r="F5755">
            <v>93696.98</v>
          </cell>
          <cell r="G5755">
            <v>1303.02</v>
          </cell>
          <cell r="H5755">
            <v>98.62</v>
          </cell>
          <cell r="I5755">
            <v>95000</v>
          </cell>
          <cell r="J5755">
            <v>93696.98</v>
          </cell>
        </row>
        <row r="5756">
          <cell r="A5756">
            <v>1841000474</v>
          </cell>
          <cell r="B5756" t="str">
            <v>אחזקת מעלית</v>
          </cell>
          <cell r="C5756">
            <v>19400</v>
          </cell>
          <cell r="D5756">
            <v>22063</v>
          </cell>
          <cell r="E5756">
            <v>0</v>
          </cell>
          <cell r="F5756">
            <v>22063</v>
          </cell>
          <cell r="G5756">
            <v>-2663</v>
          </cell>
          <cell r="H5756">
            <v>113.72</v>
          </cell>
          <cell r="I5756">
            <v>19400</v>
          </cell>
          <cell r="J5756">
            <v>22063</v>
          </cell>
        </row>
        <row r="5757">
          <cell r="A5757">
            <v>1841000492</v>
          </cell>
          <cell r="B5757" t="str">
            <v>השתתפות בעזר 092</v>
          </cell>
          <cell r="C5757">
            <v>550800</v>
          </cell>
          <cell r="D5757">
            <v>591732</v>
          </cell>
          <cell r="E5757">
            <v>0</v>
          </cell>
          <cell r="F5757">
            <v>591732</v>
          </cell>
          <cell r="G5757">
            <v>-40932</v>
          </cell>
          <cell r="H5757">
            <v>107.43</v>
          </cell>
          <cell r="I5757">
            <v>612000</v>
          </cell>
          <cell r="J5757">
            <v>591732</v>
          </cell>
        </row>
        <row r="5758">
          <cell r="A5758">
            <v>1841000511</v>
          </cell>
          <cell r="B5758" t="str">
            <v>אירוח וכיבוד</v>
          </cell>
          <cell r="C5758">
            <v>6000</v>
          </cell>
          <cell r="D5758">
            <v>5514.15</v>
          </cell>
          <cell r="E5758">
            <v>0</v>
          </cell>
          <cell r="F5758">
            <v>5514.15</v>
          </cell>
          <cell r="G5758">
            <v>485.85</v>
          </cell>
          <cell r="H5758">
            <v>91.9</v>
          </cell>
          <cell r="I5758">
            <v>6000</v>
          </cell>
          <cell r="J5758">
            <v>5514.15</v>
          </cell>
        </row>
        <row r="5759">
          <cell r="A5759">
            <v>1841000512</v>
          </cell>
          <cell r="B5759" t="str">
            <v>נסיעות ואש"ל</v>
          </cell>
          <cell r="C5759">
            <v>4410</v>
          </cell>
          <cell r="D5759">
            <v>660.7</v>
          </cell>
          <cell r="E5759">
            <v>0</v>
          </cell>
          <cell r="F5759">
            <v>660.7</v>
          </cell>
          <cell r="G5759">
            <v>3749.3</v>
          </cell>
          <cell r="H5759">
            <v>14.98</v>
          </cell>
          <cell r="I5759">
            <v>4900</v>
          </cell>
          <cell r="J5759">
            <v>660.7</v>
          </cell>
        </row>
        <row r="5760">
          <cell r="A5760">
            <v>1841000521</v>
          </cell>
          <cell r="B5760" t="str">
            <v>השתלמות קבוצתית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</row>
        <row r="5761">
          <cell r="A5761">
            <v>1841000522</v>
          </cell>
          <cell r="B5761" t="str">
            <v>ספרים ועיתונים</v>
          </cell>
          <cell r="C5761">
            <v>2900</v>
          </cell>
          <cell r="D5761">
            <v>1696</v>
          </cell>
          <cell r="E5761">
            <v>0</v>
          </cell>
          <cell r="F5761">
            <v>1696</v>
          </cell>
          <cell r="G5761">
            <v>1204</v>
          </cell>
          <cell r="H5761">
            <v>58.48</v>
          </cell>
          <cell r="I5761">
            <v>2900</v>
          </cell>
          <cell r="J5761">
            <v>1696</v>
          </cell>
        </row>
        <row r="5762">
          <cell r="A5762">
            <v>1841000524</v>
          </cell>
          <cell r="B5762" t="str">
            <v>השתלמות מרוכזת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</row>
        <row r="5763">
          <cell r="A5763">
            <v>1841000540</v>
          </cell>
          <cell r="B5763" t="str">
            <v>הוצאות טלפון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</row>
        <row r="5764">
          <cell r="A5764">
            <v>1841000544</v>
          </cell>
          <cell r="B5764" t="str">
            <v>הוצאות דאר</v>
          </cell>
          <cell r="C5764">
            <v>25650</v>
          </cell>
          <cell r="D5764">
            <v>23231.38</v>
          </cell>
          <cell r="E5764">
            <v>0</v>
          </cell>
          <cell r="F5764">
            <v>23231.38</v>
          </cell>
          <cell r="G5764">
            <v>2418.62</v>
          </cell>
          <cell r="H5764">
            <v>90.57</v>
          </cell>
          <cell r="I5764">
            <v>28500</v>
          </cell>
          <cell r="J5764">
            <v>23231.38</v>
          </cell>
        </row>
        <row r="5765">
          <cell r="A5765">
            <v>1841000550</v>
          </cell>
          <cell r="B5765" t="str">
            <v>פירסומים</v>
          </cell>
          <cell r="C5765">
            <v>8100</v>
          </cell>
          <cell r="D5765">
            <v>7630</v>
          </cell>
          <cell r="E5765">
            <v>0</v>
          </cell>
          <cell r="F5765">
            <v>7630</v>
          </cell>
          <cell r="G5765">
            <v>470</v>
          </cell>
          <cell r="H5765">
            <v>94.19</v>
          </cell>
          <cell r="I5765">
            <v>9000</v>
          </cell>
          <cell r="J5765">
            <v>7630</v>
          </cell>
        </row>
        <row r="5766">
          <cell r="A5766">
            <v>1841000561</v>
          </cell>
          <cell r="B5766" t="str">
            <v>שיכפולים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</row>
        <row r="5767">
          <cell r="A5767">
            <v>1841000562</v>
          </cell>
          <cell r="B5767" t="str">
            <v>הדפסות</v>
          </cell>
          <cell r="C5767">
            <v>5130</v>
          </cell>
          <cell r="D5767">
            <v>1356</v>
          </cell>
          <cell r="E5767">
            <v>0</v>
          </cell>
          <cell r="F5767">
            <v>1356</v>
          </cell>
          <cell r="G5767">
            <v>3774</v>
          </cell>
          <cell r="H5767">
            <v>26.43</v>
          </cell>
          <cell r="I5767">
            <v>5700</v>
          </cell>
          <cell r="J5767">
            <v>1356</v>
          </cell>
        </row>
        <row r="5768">
          <cell r="A5768">
            <v>1841000570</v>
          </cell>
          <cell r="B5768" t="str">
            <v>תשלום לאוטומציה</v>
          </cell>
          <cell r="C5768">
            <v>38700</v>
          </cell>
          <cell r="D5768">
            <v>23069.85</v>
          </cell>
          <cell r="E5768">
            <v>0</v>
          </cell>
          <cell r="F5768">
            <v>23069.85</v>
          </cell>
          <cell r="G5768">
            <v>15630.15</v>
          </cell>
          <cell r="H5768">
            <v>59.61</v>
          </cell>
          <cell r="I5768">
            <v>43000</v>
          </cell>
          <cell r="J5768">
            <v>23069.85</v>
          </cell>
        </row>
        <row r="5769">
          <cell r="A5769">
            <v>1841000571</v>
          </cell>
          <cell r="B5769" t="str">
            <v>מיכון וענ"א</v>
          </cell>
          <cell r="C5769">
            <v>315720</v>
          </cell>
          <cell r="D5769">
            <v>350800</v>
          </cell>
          <cell r="E5769">
            <v>0</v>
          </cell>
          <cell r="F5769">
            <v>350800</v>
          </cell>
          <cell r="G5769">
            <v>-35080</v>
          </cell>
          <cell r="H5769">
            <v>111.11</v>
          </cell>
          <cell r="I5769">
            <v>350800</v>
          </cell>
          <cell r="J5769">
            <v>350800</v>
          </cell>
        </row>
        <row r="5770">
          <cell r="A5770">
            <v>1841000572</v>
          </cell>
          <cell r="B5770" t="str">
            <v>מיחשוב אי . פי . אר .</v>
          </cell>
          <cell r="C5770">
            <v>231700</v>
          </cell>
          <cell r="D5770">
            <v>231660</v>
          </cell>
          <cell r="E5770">
            <v>0</v>
          </cell>
          <cell r="F5770">
            <v>231660</v>
          </cell>
          <cell r="G5770">
            <v>40</v>
          </cell>
          <cell r="H5770">
            <v>99.98</v>
          </cell>
          <cell r="I5770">
            <v>231700</v>
          </cell>
          <cell r="J5770">
            <v>231660</v>
          </cell>
        </row>
        <row r="5771">
          <cell r="A5771">
            <v>1841000580</v>
          </cell>
          <cell r="B5771" t="str">
            <v>יעוץ משפטי</v>
          </cell>
          <cell r="C5771">
            <v>900</v>
          </cell>
          <cell r="D5771">
            <v>858.5</v>
          </cell>
          <cell r="E5771">
            <v>0</v>
          </cell>
          <cell r="F5771">
            <v>858.5</v>
          </cell>
          <cell r="G5771">
            <v>41.5</v>
          </cell>
          <cell r="H5771">
            <v>95.38</v>
          </cell>
          <cell r="I5771">
            <v>900</v>
          </cell>
          <cell r="J5771">
            <v>858.5</v>
          </cell>
        </row>
        <row r="5772">
          <cell r="A5772">
            <v>1841000721</v>
          </cell>
          <cell r="B5772" t="str">
            <v>חמרים-תחזוקת מבנים</v>
          </cell>
          <cell r="C5772">
            <v>9720</v>
          </cell>
          <cell r="D5772">
            <v>1734.09</v>
          </cell>
          <cell r="E5772">
            <v>0</v>
          </cell>
          <cell r="F5772">
            <v>1734.09</v>
          </cell>
          <cell r="G5772">
            <v>7985.91</v>
          </cell>
          <cell r="H5772">
            <v>17.84</v>
          </cell>
          <cell r="I5772">
            <v>10800</v>
          </cell>
          <cell r="J5772">
            <v>1734.09</v>
          </cell>
        </row>
        <row r="5773">
          <cell r="A5773">
            <v>1841000745</v>
          </cell>
          <cell r="B5773" t="str">
            <v>דמי פריצה - תכולה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</row>
        <row r="5774">
          <cell r="A5774">
            <v>1841000746</v>
          </cell>
          <cell r="B5774" t="str">
            <v>דמי פריצה - מבנה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</row>
        <row r="5775">
          <cell r="A5775">
            <v>1841000750</v>
          </cell>
          <cell r="B5775" t="str">
            <v>אחזקת מוסדות</v>
          </cell>
          <cell r="C5775">
            <v>430000</v>
          </cell>
          <cell r="D5775">
            <v>371747</v>
          </cell>
          <cell r="E5775">
            <v>0</v>
          </cell>
          <cell r="F5775">
            <v>371747</v>
          </cell>
          <cell r="G5775">
            <v>58253</v>
          </cell>
          <cell r="H5775">
            <v>86.45</v>
          </cell>
          <cell r="I5775">
            <v>430000</v>
          </cell>
          <cell r="J5775">
            <v>371747</v>
          </cell>
        </row>
        <row r="5776">
          <cell r="A5776">
            <v>1841000751</v>
          </cell>
          <cell r="B5776" t="str">
            <v>עבודות קבלניות</v>
          </cell>
          <cell r="C5776">
            <v>95000</v>
          </cell>
          <cell r="D5776">
            <v>65012.1</v>
          </cell>
          <cell r="E5776">
            <v>20118</v>
          </cell>
          <cell r="F5776">
            <v>85130.1</v>
          </cell>
          <cell r="G5776">
            <v>9869.9</v>
          </cell>
          <cell r="H5776">
            <v>89.61</v>
          </cell>
          <cell r="I5776">
            <v>95000</v>
          </cell>
          <cell r="J5776">
            <v>65012.1</v>
          </cell>
        </row>
        <row r="5777">
          <cell r="A5777">
            <v>1841000752</v>
          </cell>
          <cell r="B5777" t="str">
            <v>נקיון בקבלנות</v>
          </cell>
          <cell r="C5777">
            <v>512820</v>
          </cell>
          <cell r="D5777">
            <v>548723.78</v>
          </cell>
          <cell r="E5777">
            <v>0</v>
          </cell>
          <cell r="F5777">
            <v>548723.78</v>
          </cell>
          <cell r="G5777">
            <v>-35903.78</v>
          </cell>
          <cell r="H5777">
            <v>107</v>
          </cell>
          <cell r="I5777">
            <v>569800</v>
          </cell>
          <cell r="J5777">
            <v>548723.78</v>
          </cell>
        </row>
        <row r="5778">
          <cell r="A5778">
            <v>1841000753</v>
          </cell>
          <cell r="B5778" t="str">
            <v>עובד חיצוני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</row>
        <row r="5779">
          <cell r="A5779">
            <v>1841000754</v>
          </cell>
          <cell r="B5779" t="str">
            <v>אחזקת תמ"י בר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</row>
        <row r="5780">
          <cell r="A5780">
            <v>1841000756</v>
          </cell>
          <cell r="B5780" t="str">
            <v>שמירה</v>
          </cell>
          <cell r="C5780">
            <v>603000</v>
          </cell>
          <cell r="D5780">
            <v>626291.91</v>
          </cell>
          <cell r="E5780">
            <v>0</v>
          </cell>
          <cell r="F5780">
            <v>626291.91</v>
          </cell>
          <cell r="G5780">
            <v>-23291.91</v>
          </cell>
          <cell r="H5780">
            <v>103.86</v>
          </cell>
          <cell r="I5780">
            <v>670000</v>
          </cell>
          <cell r="J5780">
            <v>626291.91</v>
          </cell>
        </row>
        <row r="5781">
          <cell r="A5781">
            <v>1841000758</v>
          </cell>
          <cell r="B5781" t="str">
            <v>גינון מוסדות רווחה</v>
          </cell>
          <cell r="C5781">
            <v>0</v>
          </cell>
          <cell r="D5781">
            <v>0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</row>
        <row r="5782">
          <cell r="A5782">
            <v>1841000780</v>
          </cell>
          <cell r="B5782" t="str">
            <v>ארועים</v>
          </cell>
          <cell r="C5782">
            <v>2250</v>
          </cell>
          <cell r="D5782">
            <v>0</v>
          </cell>
          <cell r="E5782">
            <v>0</v>
          </cell>
          <cell r="F5782">
            <v>0</v>
          </cell>
          <cell r="G5782">
            <v>2250</v>
          </cell>
          <cell r="H5782">
            <v>0</v>
          </cell>
          <cell r="I5782">
            <v>2500</v>
          </cell>
          <cell r="J5782">
            <v>0</v>
          </cell>
        </row>
        <row r="5783">
          <cell r="A5783">
            <v>1841000781</v>
          </cell>
          <cell r="B5783" t="str">
            <v>פעולות סמנכ"ל</v>
          </cell>
          <cell r="C5783">
            <v>25000</v>
          </cell>
          <cell r="D5783">
            <v>22812.68</v>
          </cell>
          <cell r="E5783">
            <v>782.8</v>
          </cell>
          <cell r="F5783">
            <v>23595.48</v>
          </cell>
          <cell r="G5783">
            <v>1404.52</v>
          </cell>
          <cell r="H5783">
            <v>94.38</v>
          </cell>
          <cell r="I5783">
            <v>25000</v>
          </cell>
          <cell r="J5783">
            <v>22812.68</v>
          </cell>
        </row>
        <row r="5784">
          <cell r="A5784">
            <v>1841000782</v>
          </cell>
          <cell r="B5784" t="str">
            <v>ארוע מועדון קשיש</v>
          </cell>
          <cell r="C5784">
            <v>83790</v>
          </cell>
          <cell r="D5784">
            <v>49399.44</v>
          </cell>
          <cell r="E5784">
            <v>203.71</v>
          </cell>
          <cell r="F5784">
            <v>49603.15</v>
          </cell>
          <cell r="G5784">
            <v>34186.85</v>
          </cell>
          <cell r="H5784">
            <v>59.19</v>
          </cell>
          <cell r="I5784">
            <v>93100</v>
          </cell>
          <cell r="J5784">
            <v>49399.44</v>
          </cell>
        </row>
        <row r="5785">
          <cell r="A5785">
            <v>1841000783</v>
          </cell>
          <cell r="B5785" t="str">
            <v>עיתון"כיוון חדש"</v>
          </cell>
          <cell r="C5785">
            <v>38970</v>
          </cell>
          <cell r="D5785">
            <v>38112</v>
          </cell>
          <cell r="E5785">
            <v>0</v>
          </cell>
          <cell r="F5785">
            <v>38112</v>
          </cell>
          <cell r="G5785">
            <v>858</v>
          </cell>
          <cell r="H5785">
            <v>97.79</v>
          </cell>
          <cell r="I5785">
            <v>43300</v>
          </cell>
          <cell r="J5785">
            <v>38112</v>
          </cell>
        </row>
        <row r="5786">
          <cell r="A5786">
            <v>1841000784</v>
          </cell>
          <cell r="B5786" t="str">
            <v>הרצאות</v>
          </cell>
          <cell r="C5786">
            <v>1620</v>
          </cell>
          <cell r="D5786">
            <v>0</v>
          </cell>
          <cell r="E5786">
            <v>0</v>
          </cell>
          <cell r="F5786">
            <v>0</v>
          </cell>
          <cell r="G5786">
            <v>1620</v>
          </cell>
          <cell r="H5786">
            <v>0</v>
          </cell>
          <cell r="I5786">
            <v>1800</v>
          </cell>
          <cell r="J5786">
            <v>0</v>
          </cell>
        </row>
        <row r="5787">
          <cell r="A5787">
            <v>1841000785</v>
          </cell>
          <cell r="B5787" t="str">
            <v>הוצאות אירגוניות</v>
          </cell>
          <cell r="C5787">
            <v>6930</v>
          </cell>
          <cell r="D5787">
            <v>0</v>
          </cell>
          <cell r="E5787">
            <v>0</v>
          </cell>
          <cell r="F5787">
            <v>0</v>
          </cell>
          <cell r="G5787">
            <v>6930</v>
          </cell>
          <cell r="H5787">
            <v>0</v>
          </cell>
          <cell r="I5787">
            <v>7700</v>
          </cell>
          <cell r="J5787">
            <v>0</v>
          </cell>
        </row>
        <row r="5788">
          <cell r="A5788">
            <v>1841000794</v>
          </cell>
          <cell r="B5788" t="str">
            <v>השתתפות בעזר 094</v>
          </cell>
          <cell r="C5788">
            <v>37800</v>
          </cell>
          <cell r="D5788">
            <v>46691</v>
          </cell>
          <cell r="E5788">
            <v>0</v>
          </cell>
          <cell r="F5788">
            <v>46691</v>
          </cell>
          <cell r="G5788">
            <v>-8891</v>
          </cell>
          <cell r="H5788">
            <v>123.52</v>
          </cell>
          <cell r="I5788">
            <v>42000</v>
          </cell>
          <cell r="J5788">
            <v>46691</v>
          </cell>
        </row>
        <row r="5789">
          <cell r="A5789">
            <v>1841000815</v>
          </cell>
          <cell r="B5789" t="str">
            <v>מאבטחים-רווחה</v>
          </cell>
          <cell r="C5789">
            <v>386500</v>
          </cell>
          <cell r="D5789">
            <v>432646.08</v>
          </cell>
          <cell r="E5789">
            <v>0</v>
          </cell>
          <cell r="F5789">
            <v>432646.08</v>
          </cell>
          <cell r="G5789">
            <v>-46146.080000000002</v>
          </cell>
          <cell r="H5789">
            <v>111.93</v>
          </cell>
          <cell r="I5789">
            <v>386500</v>
          </cell>
          <cell r="J5789">
            <v>432646.08</v>
          </cell>
        </row>
        <row r="5790">
          <cell r="A5790">
            <v>1841000817</v>
          </cell>
          <cell r="B5790" t="str">
            <v>הערכות לחירום</v>
          </cell>
          <cell r="C5790">
            <v>2400</v>
          </cell>
          <cell r="D5790">
            <v>2215</v>
          </cell>
          <cell r="E5790">
            <v>0</v>
          </cell>
          <cell r="F5790">
            <v>2215</v>
          </cell>
          <cell r="G5790">
            <v>185</v>
          </cell>
          <cell r="H5790">
            <v>92.29</v>
          </cell>
          <cell r="I5790">
            <v>2400</v>
          </cell>
          <cell r="J5790">
            <v>2215</v>
          </cell>
        </row>
        <row r="5791">
          <cell r="A5791">
            <v>1841000931</v>
          </cell>
          <cell r="B5791" t="str">
            <v>רכישות חד-פעמיות</v>
          </cell>
          <cell r="C5791">
            <v>50900</v>
          </cell>
          <cell r="D5791">
            <v>47695.57</v>
          </cell>
          <cell r="E5791">
            <v>403.2</v>
          </cell>
          <cell r="F5791">
            <v>48098.77</v>
          </cell>
          <cell r="G5791">
            <v>2801.23</v>
          </cell>
          <cell r="H5791">
            <v>94.49</v>
          </cell>
          <cell r="I5791">
            <v>50900</v>
          </cell>
          <cell r="J5791">
            <v>47695.57</v>
          </cell>
        </row>
        <row r="5792">
          <cell r="A5792">
            <v>1841000932</v>
          </cell>
          <cell r="B5792" t="str">
            <v>הצטיידות מועדוניות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</row>
        <row r="5793">
          <cell r="A5793">
            <v>1841000933</v>
          </cell>
          <cell r="B5793" t="str">
            <v>תכנית תמ"ר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</row>
        <row r="5794">
          <cell r="A5794">
            <v>1841000960</v>
          </cell>
          <cell r="B5794" t="str">
            <v>רזרבה משנה קודמת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</row>
        <row r="5795">
          <cell r="A5795">
            <v>1841000961</v>
          </cell>
          <cell r="B5795" t="str">
            <v>רז' פעולות ורכישות</v>
          </cell>
          <cell r="C5795">
            <v>21960</v>
          </cell>
          <cell r="D5795">
            <v>16395.53</v>
          </cell>
          <cell r="E5795">
            <v>0</v>
          </cell>
          <cell r="F5795">
            <v>16395.53</v>
          </cell>
          <cell r="G5795">
            <v>5564.47</v>
          </cell>
          <cell r="H5795">
            <v>74.66</v>
          </cell>
          <cell r="I5795">
            <v>24400</v>
          </cell>
          <cell r="J5795">
            <v>16395.53</v>
          </cell>
        </row>
        <row r="5796">
          <cell r="A5796">
            <v>1841000980</v>
          </cell>
          <cell r="B5796" t="str">
            <v>הוצ' שונות (הכנסה)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</row>
        <row r="5797">
          <cell r="A5797">
            <v>1842500110</v>
          </cell>
          <cell r="B5797" t="str">
            <v>השכר הקובע-תקציבית</v>
          </cell>
          <cell r="C5797">
            <v>4986000</v>
          </cell>
          <cell r="D5797">
            <v>5478621.6399999997</v>
          </cell>
          <cell r="E5797">
            <v>0</v>
          </cell>
          <cell r="F5797">
            <v>5478621.6399999997</v>
          </cell>
          <cell r="G5797">
            <v>-492621.64</v>
          </cell>
          <cell r="H5797">
            <v>109.88</v>
          </cell>
          <cell r="I5797">
            <v>4986000</v>
          </cell>
          <cell r="J5797">
            <v>5478621.6399999997</v>
          </cell>
        </row>
        <row r="5798">
          <cell r="A5798">
            <v>1842500119</v>
          </cell>
          <cell r="B5798" t="str">
            <v>השכר הקובע-צוברת</v>
          </cell>
          <cell r="C5798">
            <v>22350420</v>
          </cell>
          <cell r="D5798">
            <v>22107976.219999999</v>
          </cell>
          <cell r="E5798">
            <v>0</v>
          </cell>
          <cell r="F5798">
            <v>22107976.219999999</v>
          </cell>
          <cell r="G5798">
            <v>242443.78</v>
          </cell>
          <cell r="H5798">
            <v>98.91</v>
          </cell>
          <cell r="I5798">
            <v>22350420</v>
          </cell>
          <cell r="J5798">
            <v>22107976.219999999</v>
          </cell>
        </row>
        <row r="5799">
          <cell r="A5799">
            <v>1842500122</v>
          </cell>
          <cell r="B5799" t="str">
            <v>ביגוד</v>
          </cell>
          <cell r="C5799">
            <v>210000</v>
          </cell>
          <cell r="D5799">
            <v>235812.83</v>
          </cell>
          <cell r="E5799">
            <v>0</v>
          </cell>
          <cell r="F5799">
            <v>235812.83</v>
          </cell>
          <cell r="G5799">
            <v>-25812.83</v>
          </cell>
          <cell r="H5799">
            <v>112.29</v>
          </cell>
          <cell r="I5799">
            <v>210000</v>
          </cell>
          <cell r="J5799">
            <v>235812.83</v>
          </cell>
        </row>
        <row r="5800">
          <cell r="A5800">
            <v>1842500126</v>
          </cell>
          <cell r="B5800" t="str">
            <v>דמי הבראה</v>
          </cell>
          <cell r="C5800">
            <v>516400</v>
          </cell>
          <cell r="D5800">
            <v>600549.77</v>
          </cell>
          <cell r="E5800">
            <v>0</v>
          </cell>
          <cell r="F5800">
            <v>600549.77</v>
          </cell>
          <cell r="G5800">
            <v>-84149.77</v>
          </cell>
          <cell r="H5800">
            <v>116.29</v>
          </cell>
          <cell r="I5800">
            <v>516400</v>
          </cell>
          <cell r="J5800">
            <v>600549.77</v>
          </cell>
        </row>
        <row r="5801">
          <cell r="A5801">
            <v>1842500130</v>
          </cell>
          <cell r="B5801" t="str">
            <v>שעות נוספות</v>
          </cell>
          <cell r="C5801">
            <v>751200</v>
          </cell>
          <cell r="D5801">
            <v>1533796.29</v>
          </cell>
          <cell r="E5801">
            <v>0</v>
          </cell>
          <cell r="F5801">
            <v>1533796.29</v>
          </cell>
          <cell r="G5801">
            <v>-782596.29</v>
          </cell>
          <cell r="H5801">
            <v>204.17</v>
          </cell>
          <cell r="I5801">
            <v>751200</v>
          </cell>
          <cell r="J5801">
            <v>1533796.29</v>
          </cell>
        </row>
        <row r="5802">
          <cell r="A5802">
            <v>1842500140</v>
          </cell>
          <cell r="B5802" t="str">
            <v>השתתפות באחזקת רכב</v>
          </cell>
          <cell r="C5802">
            <v>2297300</v>
          </cell>
          <cell r="D5802">
            <v>2220850.7400000002</v>
          </cell>
          <cell r="E5802">
            <v>0</v>
          </cell>
          <cell r="F5802">
            <v>2220850.7400000002</v>
          </cell>
          <cell r="G5802">
            <v>76449.259999999995</v>
          </cell>
          <cell r="H5802">
            <v>96.67</v>
          </cell>
          <cell r="I5802">
            <v>2297300</v>
          </cell>
          <cell r="J5802">
            <v>2220850.7400000002</v>
          </cell>
        </row>
        <row r="5803">
          <cell r="A5803">
            <v>1842500253</v>
          </cell>
          <cell r="B5803" t="str">
            <v>עובדים חיצוניים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</row>
        <row r="5804">
          <cell r="A5804">
            <v>1842500263</v>
          </cell>
          <cell r="B5804" t="str">
            <v>מ"מ עו"ס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</row>
        <row r="5805">
          <cell r="A5805">
            <v>1842500391</v>
          </cell>
          <cell r="B5805" t="str">
            <v>הפרשה לפנסיה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</row>
        <row r="5806">
          <cell r="A5806">
            <v>1842500512</v>
          </cell>
          <cell r="B5806" t="str">
            <v>הסעות למטופלים</v>
          </cell>
          <cell r="C5806">
            <v>85500</v>
          </cell>
          <cell r="D5806">
            <v>58383.1</v>
          </cell>
          <cell r="E5806">
            <v>0</v>
          </cell>
          <cell r="F5806">
            <v>58383.1</v>
          </cell>
          <cell r="G5806">
            <v>27116.9</v>
          </cell>
          <cell r="H5806">
            <v>68.28</v>
          </cell>
          <cell r="I5806">
            <v>95000</v>
          </cell>
          <cell r="J5806">
            <v>58383.1</v>
          </cell>
        </row>
        <row r="5807">
          <cell r="A5807">
            <v>1842500571</v>
          </cell>
          <cell r="B5807" t="str">
            <v>מיכון וענ"א</v>
          </cell>
          <cell r="C5807">
            <v>897390</v>
          </cell>
          <cell r="D5807">
            <v>997100</v>
          </cell>
          <cell r="E5807">
            <v>0</v>
          </cell>
          <cell r="F5807">
            <v>997100</v>
          </cell>
          <cell r="G5807">
            <v>-99710</v>
          </cell>
          <cell r="H5807">
            <v>111.11</v>
          </cell>
          <cell r="I5807">
            <v>997100</v>
          </cell>
          <cell r="J5807">
            <v>997100</v>
          </cell>
        </row>
        <row r="5808">
          <cell r="A5808">
            <v>1842500753</v>
          </cell>
          <cell r="B5808" t="str">
            <v>עובדים חיצוניים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</row>
        <row r="5809">
          <cell r="A5809">
            <v>1842500757</v>
          </cell>
          <cell r="B5809" t="str">
            <v>מרפאת שיניים קהילתית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</row>
        <row r="5810">
          <cell r="A5810">
            <v>1842500781</v>
          </cell>
          <cell r="B5810" t="str">
            <v>פעילות במרכז למשפחה</v>
          </cell>
          <cell r="C5810">
            <v>70000</v>
          </cell>
          <cell r="D5810">
            <v>47660.75</v>
          </cell>
          <cell r="E5810">
            <v>63.04</v>
          </cell>
          <cell r="F5810">
            <v>47723.79</v>
          </cell>
          <cell r="G5810">
            <v>22276.21</v>
          </cell>
          <cell r="H5810">
            <v>68.17</v>
          </cell>
          <cell r="I5810">
            <v>70000</v>
          </cell>
          <cell r="J5810">
            <v>47660.75</v>
          </cell>
        </row>
        <row r="5811">
          <cell r="A5811">
            <v>1842500782</v>
          </cell>
          <cell r="B5811" t="str">
            <v>תאום הורי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</row>
        <row r="5812">
          <cell r="A5812">
            <v>1842500783</v>
          </cell>
          <cell r="B5812" t="str">
            <v>פע'-טיפול באלימות</v>
          </cell>
          <cell r="C5812">
            <v>22000</v>
          </cell>
          <cell r="D5812">
            <v>22000</v>
          </cell>
          <cell r="E5812">
            <v>0</v>
          </cell>
          <cell r="F5812">
            <v>22000</v>
          </cell>
          <cell r="G5812">
            <v>0</v>
          </cell>
          <cell r="H5812">
            <v>100</v>
          </cell>
          <cell r="I5812">
            <v>22000</v>
          </cell>
          <cell r="J5812">
            <v>22000</v>
          </cell>
        </row>
        <row r="5813">
          <cell r="A5813">
            <v>1842500784</v>
          </cell>
          <cell r="B5813" t="str">
            <v>פינוי בתים</v>
          </cell>
          <cell r="C5813">
            <v>1800</v>
          </cell>
          <cell r="D5813">
            <v>0</v>
          </cell>
          <cell r="E5813">
            <v>0</v>
          </cell>
          <cell r="F5813">
            <v>0</v>
          </cell>
          <cell r="G5813">
            <v>1800</v>
          </cell>
          <cell r="H5813">
            <v>0</v>
          </cell>
          <cell r="I5813">
            <v>2000</v>
          </cell>
          <cell r="J5813">
            <v>0</v>
          </cell>
        </row>
        <row r="5814">
          <cell r="A5814">
            <v>1842500785</v>
          </cell>
          <cell r="B5814" t="str">
            <v>קס"ם חברתי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</row>
        <row r="5815">
          <cell r="A5815">
            <v>1842500786</v>
          </cell>
          <cell r="B5815" t="str">
            <v>מטופלי גרושין</v>
          </cell>
          <cell r="C5815">
            <v>200000</v>
          </cell>
          <cell r="D5815">
            <v>200000</v>
          </cell>
          <cell r="E5815">
            <v>0</v>
          </cell>
          <cell r="F5815">
            <v>200000</v>
          </cell>
          <cell r="G5815">
            <v>0</v>
          </cell>
          <cell r="H5815">
            <v>100</v>
          </cell>
          <cell r="I5815">
            <v>200000</v>
          </cell>
          <cell r="J5815">
            <v>200000</v>
          </cell>
        </row>
        <row r="5816">
          <cell r="A5816">
            <v>1842500787</v>
          </cell>
          <cell r="B5816" t="str">
            <v>מרפאת שיניים קהילתית</v>
          </cell>
          <cell r="C5816">
            <v>60000</v>
          </cell>
          <cell r="D5816">
            <v>60000</v>
          </cell>
          <cell r="E5816">
            <v>0</v>
          </cell>
          <cell r="F5816">
            <v>60000</v>
          </cell>
          <cell r="G5816">
            <v>0</v>
          </cell>
          <cell r="H5816">
            <v>100</v>
          </cell>
          <cell r="I5816">
            <v>60000</v>
          </cell>
          <cell r="J5816">
            <v>60000</v>
          </cell>
        </row>
        <row r="5817">
          <cell r="A5817">
            <v>1842500811</v>
          </cell>
          <cell r="B5817" t="str">
            <v>משפ'במצוקהד1025410</v>
          </cell>
          <cell r="C5817">
            <v>720000</v>
          </cell>
          <cell r="D5817">
            <v>438953</v>
          </cell>
          <cell r="E5817">
            <v>0</v>
          </cell>
          <cell r="F5817">
            <v>438953</v>
          </cell>
          <cell r="G5817">
            <v>281047</v>
          </cell>
          <cell r="H5817">
            <v>60.96</v>
          </cell>
          <cell r="I5817">
            <v>800000</v>
          </cell>
          <cell r="J5817">
            <v>438953</v>
          </cell>
        </row>
        <row r="5818">
          <cell r="A5818">
            <v>1842500812</v>
          </cell>
          <cell r="B5818" t="str">
            <v>עולים-מצוקה1073180</v>
          </cell>
          <cell r="C5818">
            <v>72000</v>
          </cell>
          <cell r="D5818">
            <v>51110</v>
          </cell>
          <cell r="E5818">
            <v>0</v>
          </cell>
          <cell r="F5818">
            <v>51110</v>
          </cell>
          <cell r="G5818">
            <v>20890</v>
          </cell>
          <cell r="H5818">
            <v>70.98</v>
          </cell>
          <cell r="I5818">
            <v>80000</v>
          </cell>
          <cell r="J5818">
            <v>51110</v>
          </cell>
        </row>
        <row r="5819">
          <cell r="A5819">
            <v>1842500813</v>
          </cell>
          <cell r="B5819" t="str">
            <v>פגיעות מיניות</v>
          </cell>
          <cell r="C5819">
            <v>180000</v>
          </cell>
          <cell r="D5819">
            <v>83773</v>
          </cell>
          <cell r="E5819">
            <v>0</v>
          </cell>
          <cell r="F5819">
            <v>83773</v>
          </cell>
          <cell r="G5819">
            <v>96227</v>
          </cell>
          <cell r="H5819">
            <v>46.54</v>
          </cell>
          <cell r="I5819">
            <v>200000</v>
          </cell>
          <cell r="J5819">
            <v>83773</v>
          </cell>
        </row>
        <row r="5820">
          <cell r="A5820">
            <v>1842500814</v>
          </cell>
          <cell r="B5820" t="str">
            <v>תכנית קהילה למשפחות</v>
          </cell>
          <cell r="C5820">
            <v>411300</v>
          </cell>
          <cell r="D5820">
            <v>161533.20000000001</v>
          </cell>
          <cell r="E5820">
            <v>0</v>
          </cell>
          <cell r="F5820">
            <v>161533.20000000001</v>
          </cell>
          <cell r="G5820">
            <v>249766.8</v>
          </cell>
          <cell r="H5820">
            <v>39.270000000000003</v>
          </cell>
          <cell r="I5820">
            <v>457000</v>
          </cell>
          <cell r="J5820">
            <v>161533.20000000001</v>
          </cell>
        </row>
        <row r="5821">
          <cell r="A5821">
            <v>1842500815</v>
          </cell>
          <cell r="B5821" t="str">
            <v>תרגום שפה -פגישות חוק נוער</v>
          </cell>
          <cell r="C5821">
            <v>45000</v>
          </cell>
          <cell r="D5821">
            <v>4308.07</v>
          </cell>
          <cell r="E5821">
            <v>396.63</v>
          </cell>
          <cell r="F5821">
            <v>4704.7</v>
          </cell>
          <cell r="G5821">
            <v>40295.300000000003</v>
          </cell>
          <cell r="H5821">
            <v>10.45</v>
          </cell>
          <cell r="I5821">
            <v>50000</v>
          </cell>
          <cell r="J5821">
            <v>4308.07</v>
          </cell>
        </row>
        <row r="5822">
          <cell r="A5822">
            <v>1842500816</v>
          </cell>
          <cell r="B5822" t="str">
            <v>חומש אתיופים-פעולות</v>
          </cell>
          <cell r="C5822">
            <v>165600</v>
          </cell>
          <cell r="D5822">
            <v>51080.55</v>
          </cell>
          <cell r="E5822">
            <v>11985</v>
          </cell>
          <cell r="F5822">
            <v>63065.55</v>
          </cell>
          <cell r="G5822">
            <v>102534.45</v>
          </cell>
          <cell r="H5822">
            <v>38.08</v>
          </cell>
          <cell r="I5822">
            <v>184000</v>
          </cell>
          <cell r="J5822">
            <v>51080.55</v>
          </cell>
        </row>
        <row r="5823">
          <cell r="A5823">
            <v>1842500817</v>
          </cell>
          <cell r="B5823" t="str">
            <v>טיפול בשורדות ז'</v>
          </cell>
          <cell r="C5823">
            <v>126000</v>
          </cell>
          <cell r="D5823">
            <v>90809.77</v>
          </cell>
          <cell r="E5823">
            <v>0</v>
          </cell>
          <cell r="F5823">
            <v>90809.77</v>
          </cell>
          <cell r="G5823">
            <v>35190.230000000003</v>
          </cell>
          <cell r="H5823">
            <v>72.069999999999993</v>
          </cell>
          <cell r="I5823">
            <v>140000</v>
          </cell>
          <cell r="J5823">
            <v>90809.77</v>
          </cell>
        </row>
        <row r="5824">
          <cell r="A5824">
            <v>1842500818</v>
          </cell>
          <cell r="B5824" t="str">
            <v>מקלט לנשים מוכות</v>
          </cell>
          <cell r="C5824">
            <v>860000</v>
          </cell>
          <cell r="D5824">
            <v>877953</v>
          </cell>
          <cell r="E5824">
            <v>0</v>
          </cell>
          <cell r="F5824">
            <v>877953</v>
          </cell>
          <cell r="G5824">
            <v>-17953</v>
          </cell>
          <cell r="H5824">
            <v>102.08</v>
          </cell>
          <cell r="I5824">
            <v>860000</v>
          </cell>
          <cell r="J5824">
            <v>877953</v>
          </cell>
        </row>
        <row r="5825">
          <cell r="A5825">
            <v>1842500819</v>
          </cell>
          <cell r="B5825" t="str">
            <v>טיפול באובדן ושכול</v>
          </cell>
          <cell r="C5825">
            <v>63900</v>
          </cell>
          <cell r="D5825">
            <v>16133</v>
          </cell>
          <cell r="E5825">
            <v>0</v>
          </cell>
          <cell r="F5825">
            <v>16133</v>
          </cell>
          <cell r="G5825">
            <v>47767</v>
          </cell>
          <cell r="H5825">
            <v>25.24</v>
          </cell>
          <cell r="I5825">
            <v>71000</v>
          </cell>
          <cell r="J5825">
            <v>16133</v>
          </cell>
        </row>
        <row r="5826">
          <cell r="A5826">
            <v>1842500841</v>
          </cell>
          <cell r="B5826" t="str">
            <v>שירותים בקהילה</v>
          </cell>
          <cell r="C5826">
            <v>538700</v>
          </cell>
          <cell r="D5826">
            <v>0</v>
          </cell>
          <cell r="E5826">
            <v>0</v>
          </cell>
          <cell r="F5826">
            <v>0</v>
          </cell>
          <cell r="G5826">
            <v>538700</v>
          </cell>
          <cell r="H5826">
            <v>0</v>
          </cell>
          <cell r="I5826">
            <v>538700</v>
          </cell>
          <cell r="J5826">
            <v>0</v>
          </cell>
        </row>
        <row r="5827">
          <cell r="A5827">
            <v>1842500842</v>
          </cell>
          <cell r="B5827" t="str">
            <v>ביטחון תזונתי</v>
          </cell>
          <cell r="C5827">
            <v>108864</v>
          </cell>
          <cell r="D5827">
            <v>49079.85</v>
          </cell>
          <cell r="E5827">
            <v>0</v>
          </cell>
          <cell r="F5827">
            <v>49079.85</v>
          </cell>
          <cell r="G5827">
            <v>59784.15</v>
          </cell>
          <cell r="H5827">
            <v>45.08</v>
          </cell>
          <cell r="I5827">
            <v>120960</v>
          </cell>
          <cell r="J5827">
            <v>49079.85</v>
          </cell>
        </row>
        <row r="5828">
          <cell r="A5828">
            <v>1842500843</v>
          </cell>
          <cell r="B5828" t="str">
            <v>בית הויס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</row>
        <row r="5829">
          <cell r="A5829">
            <v>1842500844</v>
          </cell>
          <cell r="B5829" t="str">
            <v>דרי רחוב 1025510</v>
          </cell>
          <cell r="C5829">
            <v>500000</v>
          </cell>
          <cell r="D5829">
            <v>435307.3</v>
          </cell>
          <cell r="E5829">
            <v>0</v>
          </cell>
          <cell r="F5829">
            <v>435307.3</v>
          </cell>
          <cell r="G5829">
            <v>64692.7</v>
          </cell>
          <cell r="H5829">
            <v>87.06</v>
          </cell>
          <cell r="I5829">
            <v>500000</v>
          </cell>
          <cell r="J5829">
            <v>435307.3</v>
          </cell>
        </row>
        <row r="5830">
          <cell r="A5830">
            <v>1842500845</v>
          </cell>
          <cell r="B5830" t="str">
            <v>סיוע למשפחות+ילדים</v>
          </cell>
          <cell r="C5830">
            <v>0</v>
          </cell>
          <cell r="D5830">
            <v>0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</row>
        <row r="5831">
          <cell r="A5831">
            <v>1842600110</v>
          </cell>
          <cell r="B5831" t="str">
            <v>השכר הקובע-תקציבית</v>
          </cell>
          <cell r="C5831">
            <v>0</v>
          </cell>
          <cell r="D5831">
            <v>0</v>
          </cell>
          <cell r="E5831">
            <v>0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</row>
        <row r="5832">
          <cell r="A5832">
            <v>1842600119</v>
          </cell>
          <cell r="B5832" t="str">
            <v>השכר הקובע-צוברת</v>
          </cell>
          <cell r="C5832">
            <v>0</v>
          </cell>
          <cell r="D5832">
            <v>0</v>
          </cell>
          <cell r="E5832">
            <v>0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</row>
        <row r="5833">
          <cell r="A5833">
            <v>1842600122</v>
          </cell>
          <cell r="B5833" t="str">
            <v>ביגוד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</row>
        <row r="5834">
          <cell r="A5834">
            <v>1842600126</v>
          </cell>
          <cell r="B5834" t="str">
            <v>דמי הבראה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</row>
        <row r="5835">
          <cell r="A5835">
            <v>1842600130</v>
          </cell>
          <cell r="B5835" t="str">
            <v>שעות נוספות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</row>
        <row r="5836">
          <cell r="A5836">
            <v>1842600140</v>
          </cell>
          <cell r="B5836" t="str">
            <v>השתתפות באחזקת רכב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</row>
        <row r="5837">
          <cell r="A5837">
            <v>1842600253</v>
          </cell>
          <cell r="B5837" t="str">
            <v>עובדים חיצוניים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</row>
        <row r="5838">
          <cell r="A5838">
            <v>1842600391</v>
          </cell>
          <cell r="B5838" t="str">
            <v>הפרשה לפנסיה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</row>
        <row r="5839">
          <cell r="A5839">
            <v>1842600423</v>
          </cell>
          <cell r="B5839" t="str">
            <v>תחזוקת מבנה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</row>
        <row r="5840">
          <cell r="A5840">
            <v>1842600431</v>
          </cell>
          <cell r="B5840" t="str">
            <v>חשמל</v>
          </cell>
          <cell r="C5840">
            <v>0</v>
          </cell>
          <cell r="D5840">
            <v>1429.4</v>
          </cell>
          <cell r="E5840">
            <v>0</v>
          </cell>
          <cell r="F5840">
            <v>1429.4</v>
          </cell>
          <cell r="G5840">
            <v>-1429.4</v>
          </cell>
          <cell r="H5840">
            <v>0</v>
          </cell>
          <cell r="I5840">
            <v>0</v>
          </cell>
          <cell r="J5840">
            <v>1429.4</v>
          </cell>
        </row>
        <row r="5841">
          <cell r="A5841">
            <v>1842600433</v>
          </cell>
          <cell r="B5841" t="str">
            <v>חומרי נקיון</v>
          </cell>
          <cell r="C5841">
            <v>0</v>
          </cell>
          <cell r="D5841">
            <v>0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</row>
        <row r="5842">
          <cell r="A5842">
            <v>1842600437</v>
          </cell>
          <cell r="B5842" t="str">
            <v>אחזקת אזעקה</v>
          </cell>
          <cell r="C5842">
            <v>0</v>
          </cell>
          <cell r="D5842">
            <v>0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</row>
        <row r="5843">
          <cell r="A5843">
            <v>1842600450</v>
          </cell>
          <cell r="B5843" t="str">
            <v>ריהוט ואחזקתו</v>
          </cell>
          <cell r="C5843">
            <v>0</v>
          </cell>
          <cell r="D5843">
            <v>0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</row>
        <row r="5844">
          <cell r="A5844">
            <v>1842600470</v>
          </cell>
          <cell r="B5844" t="str">
            <v>אחזקת מכונות משרד</v>
          </cell>
          <cell r="C5844">
            <v>0</v>
          </cell>
          <cell r="D5844">
            <v>0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</row>
        <row r="5845">
          <cell r="A5845">
            <v>1842600471</v>
          </cell>
          <cell r="B5845" t="str">
            <v>מכשירי כתיבה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</row>
        <row r="5846">
          <cell r="A5846">
            <v>1842600511</v>
          </cell>
          <cell r="B5846" t="str">
            <v>אירוח וכיבוד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</row>
        <row r="5847">
          <cell r="A5847">
            <v>1842600521</v>
          </cell>
          <cell r="B5847" t="str">
            <v>הרצאות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</row>
        <row r="5848">
          <cell r="A5848">
            <v>1842600540</v>
          </cell>
          <cell r="B5848" t="str">
            <v>הוצאות טלפון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</row>
        <row r="5849">
          <cell r="A5849">
            <v>1842600544</v>
          </cell>
          <cell r="B5849" t="str">
            <v>הוצאות דאר</v>
          </cell>
          <cell r="C5849">
            <v>0</v>
          </cell>
          <cell r="D5849">
            <v>0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</row>
        <row r="5850">
          <cell r="A5850">
            <v>1842600561</v>
          </cell>
          <cell r="B5850" t="str">
            <v>שיכפולים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</row>
        <row r="5851">
          <cell r="A5851">
            <v>1842600721</v>
          </cell>
          <cell r="B5851" t="str">
            <v>חמרים-תחזוקת מבנים</v>
          </cell>
          <cell r="C5851">
            <v>0</v>
          </cell>
          <cell r="D5851">
            <v>0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</row>
        <row r="5852">
          <cell r="A5852">
            <v>1842600745</v>
          </cell>
          <cell r="B5852" t="str">
            <v>דמי פריצה - תכולה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</row>
        <row r="5853">
          <cell r="A5853">
            <v>1842600751</v>
          </cell>
          <cell r="B5853" t="str">
            <v>עבודות קבלניות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</row>
        <row r="5854">
          <cell r="A5854">
            <v>1842600752</v>
          </cell>
          <cell r="B5854" t="str">
            <v>נקיון בקבלנות</v>
          </cell>
          <cell r="C5854">
            <v>0</v>
          </cell>
          <cell r="D5854">
            <v>0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</row>
        <row r="5855">
          <cell r="A5855">
            <v>1842600753</v>
          </cell>
          <cell r="B5855" t="str">
            <v>עובדים חיצוניים</v>
          </cell>
          <cell r="C5855">
            <v>0</v>
          </cell>
          <cell r="D5855">
            <v>0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</row>
        <row r="5856">
          <cell r="A5856">
            <v>1842600811</v>
          </cell>
          <cell r="B5856" t="str">
            <v>מר' אלימות 1026090</v>
          </cell>
          <cell r="C5856">
            <v>0</v>
          </cell>
          <cell r="D5856">
            <v>0</v>
          </cell>
          <cell r="E5856">
            <v>0</v>
          </cell>
          <cell r="F5856">
            <v>0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</row>
        <row r="5857">
          <cell r="A5857">
            <v>1842600812</v>
          </cell>
          <cell r="B5857" t="str">
            <v>מקלט לנשים מוכות</v>
          </cell>
          <cell r="C5857">
            <v>0</v>
          </cell>
          <cell r="D5857">
            <v>0</v>
          </cell>
          <cell r="E5857">
            <v>0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</row>
        <row r="5858">
          <cell r="A5858">
            <v>1842600930</v>
          </cell>
          <cell r="B5858" t="str">
            <v>רכישות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</row>
        <row r="5859">
          <cell r="A5859">
            <v>1843800110</v>
          </cell>
          <cell r="B5859" t="str">
            <v>השכר הקובע-תקציבית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</row>
        <row r="5860">
          <cell r="A5860">
            <v>1843800122</v>
          </cell>
          <cell r="B5860" t="str">
            <v>ביגוד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</row>
        <row r="5861">
          <cell r="A5861">
            <v>1843800126</v>
          </cell>
          <cell r="B5861" t="str">
            <v>דמי הבראה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</row>
        <row r="5862">
          <cell r="A5862">
            <v>1843800130</v>
          </cell>
          <cell r="B5862" t="str">
            <v>שעות נוספות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</row>
        <row r="5863">
          <cell r="A5863">
            <v>1843800140</v>
          </cell>
          <cell r="B5863" t="str">
            <v>השתתפות באחזקת רכב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</row>
        <row r="5864">
          <cell r="A5864">
            <v>1843800391</v>
          </cell>
          <cell r="B5864" t="str">
            <v>הפרשה לפנסיה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</row>
        <row r="5865">
          <cell r="A5865">
            <v>1843800420</v>
          </cell>
          <cell r="B5865" t="str">
            <v>כיבוי אש</v>
          </cell>
          <cell r="C5865">
            <v>10000</v>
          </cell>
          <cell r="D5865">
            <v>11504.26</v>
          </cell>
          <cell r="E5865">
            <v>0</v>
          </cell>
          <cell r="F5865">
            <v>11504.26</v>
          </cell>
          <cell r="G5865">
            <v>-1504.26</v>
          </cell>
          <cell r="H5865">
            <v>115.04</v>
          </cell>
          <cell r="I5865">
            <v>10000</v>
          </cell>
          <cell r="J5865">
            <v>11504.26</v>
          </cell>
        </row>
        <row r="5866">
          <cell r="A5866">
            <v>1843800421</v>
          </cell>
          <cell r="B5866" t="str">
            <v>שכר דירה חכ"ם</v>
          </cell>
          <cell r="C5866">
            <v>0</v>
          </cell>
          <cell r="D5866">
            <v>0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</row>
        <row r="5867">
          <cell r="A5867">
            <v>1843800431</v>
          </cell>
          <cell r="B5867" t="str">
            <v>חשמל</v>
          </cell>
          <cell r="C5867">
            <v>48150</v>
          </cell>
          <cell r="D5867">
            <v>7196.01</v>
          </cell>
          <cell r="E5867">
            <v>0</v>
          </cell>
          <cell r="F5867">
            <v>7196.01</v>
          </cell>
          <cell r="G5867">
            <v>40953.99</v>
          </cell>
          <cell r="H5867">
            <v>14.94</v>
          </cell>
          <cell r="I5867">
            <v>53500</v>
          </cell>
          <cell r="J5867">
            <v>7196.01</v>
          </cell>
        </row>
        <row r="5868">
          <cell r="A5868">
            <v>1843800432</v>
          </cell>
          <cell r="B5868" t="str">
            <v>מים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</row>
        <row r="5869">
          <cell r="A5869">
            <v>1843800437</v>
          </cell>
          <cell r="B5869" t="str">
            <v>אחזקת אזעקה</v>
          </cell>
          <cell r="C5869">
            <v>7200</v>
          </cell>
          <cell r="D5869">
            <v>6718.14</v>
          </cell>
          <cell r="E5869">
            <v>0</v>
          </cell>
          <cell r="F5869">
            <v>6718.14</v>
          </cell>
          <cell r="G5869">
            <v>481.86</v>
          </cell>
          <cell r="H5869">
            <v>93.3</v>
          </cell>
          <cell r="I5869">
            <v>8000</v>
          </cell>
          <cell r="J5869">
            <v>6718.14</v>
          </cell>
        </row>
        <row r="5870">
          <cell r="A5870">
            <v>1843800540</v>
          </cell>
          <cell r="B5870" t="str">
            <v>הוצאות טלפון</v>
          </cell>
          <cell r="C5870">
            <v>8640</v>
          </cell>
          <cell r="D5870">
            <v>0</v>
          </cell>
          <cell r="E5870">
            <v>0</v>
          </cell>
          <cell r="F5870">
            <v>0</v>
          </cell>
          <cell r="G5870">
            <v>8640</v>
          </cell>
          <cell r="H5870">
            <v>0</v>
          </cell>
          <cell r="I5870">
            <v>9600</v>
          </cell>
          <cell r="J5870">
            <v>0</v>
          </cell>
        </row>
        <row r="5871">
          <cell r="A5871">
            <v>1843800723</v>
          </cell>
          <cell r="B5871" t="str">
            <v>חומרים לילד ולנוער</v>
          </cell>
          <cell r="C5871">
            <v>0</v>
          </cell>
          <cell r="D5871">
            <v>0</v>
          </cell>
          <cell r="E5871">
            <v>0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</row>
        <row r="5872">
          <cell r="A5872">
            <v>1843800745</v>
          </cell>
          <cell r="B5872" t="str">
            <v>דמי פריצה - תכולה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</row>
        <row r="5873">
          <cell r="A5873">
            <v>1843800750</v>
          </cell>
          <cell r="B5873" t="str">
            <v>תחזוקת מועדוניות</v>
          </cell>
          <cell r="C5873">
            <v>204300</v>
          </cell>
          <cell r="D5873">
            <v>188303.2</v>
          </cell>
          <cell r="E5873">
            <v>0</v>
          </cell>
          <cell r="F5873">
            <v>188303.2</v>
          </cell>
          <cell r="G5873">
            <v>15996.8</v>
          </cell>
          <cell r="H5873">
            <v>92.16</v>
          </cell>
          <cell r="I5873">
            <v>204300</v>
          </cell>
          <cell r="J5873">
            <v>188303.2</v>
          </cell>
        </row>
        <row r="5874">
          <cell r="A5874">
            <v>1843800752</v>
          </cell>
          <cell r="B5874" t="str">
            <v>נקיון בקבלנות</v>
          </cell>
          <cell r="C5874">
            <v>18000</v>
          </cell>
          <cell r="D5874">
            <v>1468.2</v>
          </cell>
          <cell r="E5874">
            <v>0</v>
          </cell>
          <cell r="F5874">
            <v>1468.2</v>
          </cell>
          <cell r="G5874">
            <v>16531.8</v>
          </cell>
          <cell r="H5874">
            <v>8.15</v>
          </cell>
          <cell r="I5874">
            <v>20000</v>
          </cell>
          <cell r="J5874">
            <v>1468.2</v>
          </cell>
        </row>
        <row r="5875">
          <cell r="A5875">
            <v>1843800754</v>
          </cell>
          <cell r="B5875" t="str">
            <v>שיפוץ מרכז חכ"ם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</row>
        <row r="5876">
          <cell r="A5876">
            <v>1843800781</v>
          </cell>
          <cell r="B5876" t="str">
            <v>איבחון חיצוני</v>
          </cell>
          <cell r="C5876">
            <v>7290</v>
          </cell>
          <cell r="D5876">
            <v>0</v>
          </cell>
          <cell r="E5876">
            <v>0</v>
          </cell>
          <cell r="F5876">
            <v>0</v>
          </cell>
          <cell r="G5876">
            <v>7290</v>
          </cell>
          <cell r="H5876">
            <v>0</v>
          </cell>
          <cell r="I5876">
            <v>8100</v>
          </cell>
          <cell r="J5876">
            <v>0</v>
          </cell>
        </row>
        <row r="5877">
          <cell r="A5877">
            <v>1843800811</v>
          </cell>
          <cell r="B5877" t="str">
            <v>ילד פנימ גז1038413</v>
          </cell>
          <cell r="C5877">
            <v>16700000</v>
          </cell>
          <cell r="D5877">
            <v>16168945</v>
          </cell>
          <cell r="E5877">
            <v>0</v>
          </cell>
          <cell r="F5877">
            <v>16168945</v>
          </cell>
          <cell r="G5877">
            <v>531055</v>
          </cell>
          <cell r="H5877">
            <v>96.82</v>
          </cell>
          <cell r="I5877">
            <v>16700000</v>
          </cell>
          <cell r="J5877">
            <v>16168945</v>
          </cell>
        </row>
        <row r="5878">
          <cell r="A5878">
            <v>1843800812</v>
          </cell>
          <cell r="B5878" t="str">
            <v>ילד' פנימי' 1038411</v>
          </cell>
          <cell r="C5878">
            <v>1890000</v>
          </cell>
          <cell r="D5878">
            <v>914792</v>
          </cell>
          <cell r="E5878">
            <v>0</v>
          </cell>
          <cell r="F5878">
            <v>914792</v>
          </cell>
          <cell r="G5878">
            <v>975208</v>
          </cell>
          <cell r="H5878">
            <v>48.4</v>
          </cell>
          <cell r="I5878">
            <v>2100000</v>
          </cell>
          <cell r="J5878">
            <v>914792</v>
          </cell>
        </row>
        <row r="5879">
          <cell r="A5879">
            <v>1843800813</v>
          </cell>
          <cell r="B5879" t="str">
            <v>מעונות יום 0422143</v>
          </cell>
          <cell r="C5879">
            <v>0</v>
          </cell>
          <cell r="D5879">
            <v>0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</row>
        <row r="5880">
          <cell r="A5880">
            <v>1843800815</v>
          </cell>
          <cell r="B5880" t="str">
            <v>ילד במעונות0442140</v>
          </cell>
          <cell r="C5880">
            <v>6054800</v>
          </cell>
          <cell r="D5880">
            <v>5173029</v>
          </cell>
          <cell r="E5880">
            <v>0</v>
          </cell>
          <cell r="F5880">
            <v>5173029</v>
          </cell>
          <cell r="G5880">
            <v>881771</v>
          </cell>
          <cell r="H5880">
            <v>85.43</v>
          </cell>
          <cell r="I5880">
            <v>6054800</v>
          </cell>
          <cell r="J5880">
            <v>5173029</v>
          </cell>
        </row>
        <row r="5881">
          <cell r="A5881">
            <v>1843800817</v>
          </cell>
          <cell r="B5881" t="str">
            <v>פ. קהילת 1039440</v>
          </cell>
          <cell r="C5881">
            <v>2314300</v>
          </cell>
          <cell r="D5881">
            <v>2273235.66</v>
          </cell>
          <cell r="E5881">
            <v>0</v>
          </cell>
          <cell r="F5881">
            <v>2273235.66</v>
          </cell>
          <cell r="G5881">
            <v>41064.339999999997</v>
          </cell>
          <cell r="H5881">
            <v>98.22</v>
          </cell>
          <cell r="I5881">
            <v>2314300</v>
          </cell>
          <cell r="J5881">
            <v>2273235.66</v>
          </cell>
        </row>
        <row r="5882">
          <cell r="A5882">
            <v>1843800818</v>
          </cell>
          <cell r="B5882" t="str">
            <v>מפתן ממשלתי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</row>
        <row r="5883">
          <cell r="A5883">
            <v>1843800819</v>
          </cell>
          <cell r="B5883" t="str">
            <v>מפתן מקומי 1134410</v>
          </cell>
          <cell r="C5883">
            <v>180000</v>
          </cell>
          <cell r="D5883">
            <v>160162</v>
          </cell>
          <cell r="E5883">
            <v>0</v>
          </cell>
          <cell r="F5883">
            <v>160162</v>
          </cell>
          <cell r="G5883">
            <v>19838</v>
          </cell>
          <cell r="H5883">
            <v>88.97</v>
          </cell>
          <cell r="I5883">
            <v>180000</v>
          </cell>
          <cell r="J5883">
            <v>160162</v>
          </cell>
        </row>
        <row r="5884">
          <cell r="A5884">
            <v>1843800820</v>
          </cell>
          <cell r="B5884" t="str">
            <v>נוער חרדי</v>
          </cell>
          <cell r="C5884">
            <v>528030</v>
          </cell>
          <cell r="D5884">
            <v>453353.01</v>
          </cell>
          <cell r="E5884">
            <v>0</v>
          </cell>
          <cell r="F5884">
            <v>453353.01</v>
          </cell>
          <cell r="G5884">
            <v>74676.990000000005</v>
          </cell>
          <cell r="H5884">
            <v>85.85</v>
          </cell>
          <cell r="I5884">
            <v>586700</v>
          </cell>
          <cell r="J5884">
            <v>453353.01</v>
          </cell>
        </row>
        <row r="5885">
          <cell r="A5885">
            <v>1843800841</v>
          </cell>
          <cell r="B5885" t="str">
            <v>תכנית לאומית לילדים בסיכון</v>
          </cell>
          <cell r="C5885">
            <v>5335900</v>
          </cell>
          <cell r="D5885">
            <v>4494418.54</v>
          </cell>
          <cell r="E5885">
            <v>0</v>
          </cell>
          <cell r="F5885">
            <v>4494418.54</v>
          </cell>
          <cell r="G5885">
            <v>841481.46</v>
          </cell>
          <cell r="H5885">
            <v>84.22</v>
          </cell>
          <cell r="I5885">
            <v>5335900</v>
          </cell>
          <cell r="J5885">
            <v>4494418.54</v>
          </cell>
        </row>
        <row r="5886">
          <cell r="A5886">
            <v>1843800842</v>
          </cell>
          <cell r="B5886" t="str">
            <v>מרכז חכ"ם</v>
          </cell>
          <cell r="C5886">
            <v>900000</v>
          </cell>
          <cell r="D5886">
            <v>735270</v>
          </cell>
          <cell r="E5886">
            <v>0</v>
          </cell>
          <cell r="F5886">
            <v>735270</v>
          </cell>
          <cell r="G5886">
            <v>164730</v>
          </cell>
          <cell r="H5886">
            <v>81.69</v>
          </cell>
          <cell r="I5886">
            <v>900000</v>
          </cell>
          <cell r="J5886">
            <v>735270</v>
          </cell>
        </row>
        <row r="5887">
          <cell r="A5887">
            <v>1843800843</v>
          </cell>
          <cell r="B5887" t="str">
            <v>מרכז אורים עירייה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</row>
        <row r="5888">
          <cell r="A5888">
            <v>1843800846</v>
          </cell>
          <cell r="B5888" t="str">
            <v>מועד' משותפות</v>
          </cell>
          <cell r="C5888">
            <v>1170000</v>
          </cell>
          <cell r="D5888">
            <v>1122467</v>
          </cell>
          <cell r="E5888">
            <v>0</v>
          </cell>
          <cell r="F5888">
            <v>1122467</v>
          </cell>
          <cell r="G5888">
            <v>47533</v>
          </cell>
          <cell r="H5888">
            <v>95.93</v>
          </cell>
          <cell r="I5888">
            <v>1300000</v>
          </cell>
          <cell r="J5888">
            <v>1122467</v>
          </cell>
        </row>
        <row r="5889">
          <cell r="A5889">
            <v>1843800880</v>
          </cell>
          <cell r="B5889" t="str">
            <v>חסות ארצי  1166030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</row>
        <row r="5890">
          <cell r="A5890">
            <v>1843800881</v>
          </cell>
          <cell r="B5890" t="str">
            <v>שכר משפחת' 0422140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</row>
        <row r="5891">
          <cell r="A5891">
            <v>1843800882</v>
          </cell>
          <cell r="B5891" t="str">
            <v>ילדים סיכון1039480</v>
          </cell>
          <cell r="C5891">
            <v>16200</v>
          </cell>
          <cell r="D5891">
            <v>0</v>
          </cell>
          <cell r="E5891">
            <v>0</v>
          </cell>
          <cell r="F5891">
            <v>0</v>
          </cell>
          <cell r="G5891">
            <v>16200</v>
          </cell>
          <cell r="H5891">
            <v>0</v>
          </cell>
          <cell r="I5891">
            <v>18000</v>
          </cell>
          <cell r="J5891">
            <v>0</v>
          </cell>
        </row>
        <row r="5892">
          <cell r="A5892">
            <v>1843800883</v>
          </cell>
          <cell r="B5892" t="str">
            <v>ילד במצוקה 1073160</v>
          </cell>
          <cell r="C5892">
            <v>81000</v>
          </cell>
          <cell r="D5892">
            <v>0</v>
          </cell>
          <cell r="E5892">
            <v>0</v>
          </cell>
          <cell r="F5892">
            <v>0</v>
          </cell>
          <cell r="G5892">
            <v>81000</v>
          </cell>
          <cell r="H5892">
            <v>0</v>
          </cell>
          <cell r="I5892">
            <v>90000</v>
          </cell>
          <cell r="J5892">
            <v>0</v>
          </cell>
        </row>
        <row r="5893">
          <cell r="A5893">
            <v>1843800885</v>
          </cell>
          <cell r="B5893" t="str">
            <v>הפנים לקהי'1038417</v>
          </cell>
          <cell r="C5893">
            <v>2015300</v>
          </cell>
          <cell r="D5893">
            <v>1469266</v>
          </cell>
          <cell r="E5893">
            <v>0</v>
          </cell>
          <cell r="F5893">
            <v>1469266</v>
          </cell>
          <cell r="G5893">
            <v>546034</v>
          </cell>
          <cell r="H5893">
            <v>72.900000000000006</v>
          </cell>
          <cell r="I5893">
            <v>2015300</v>
          </cell>
          <cell r="J5893">
            <v>1469266</v>
          </cell>
        </row>
        <row r="5894">
          <cell r="A5894">
            <v>1843800886</v>
          </cell>
          <cell r="B5894" t="str">
            <v>ט'משפ'אומנה1038051</v>
          </cell>
          <cell r="C5894">
            <v>1764000</v>
          </cell>
          <cell r="D5894">
            <v>1669758</v>
          </cell>
          <cell r="E5894">
            <v>0</v>
          </cell>
          <cell r="F5894">
            <v>1669758</v>
          </cell>
          <cell r="G5894">
            <v>94242</v>
          </cell>
          <cell r="H5894">
            <v>94.65</v>
          </cell>
          <cell r="I5894">
            <v>1764000</v>
          </cell>
          <cell r="J5894">
            <v>1669758</v>
          </cell>
        </row>
        <row r="5895">
          <cell r="A5895">
            <v>1843800887</v>
          </cell>
          <cell r="B5895" t="str">
            <v>מרכז אורים</v>
          </cell>
          <cell r="C5895">
            <v>757080</v>
          </cell>
          <cell r="D5895">
            <v>561167</v>
          </cell>
          <cell r="E5895">
            <v>0</v>
          </cell>
          <cell r="F5895">
            <v>561167</v>
          </cell>
          <cell r="G5895">
            <v>195913</v>
          </cell>
          <cell r="H5895">
            <v>74.12</v>
          </cell>
          <cell r="I5895">
            <v>841200</v>
          </cell>
          <cell r="J5895">
            <v>561167</v>
          </cell>
        </row>
        <row r="5896">
          <cell r="A5896">
            <v>1843800888</v>
          </cell>
          <cell r="B5896" t="str">
            <v>פגיעות מיניות</v>
          </cell>
          <cell r="C5896">
            <v>792000</v>
          </cell>
          <cell r="D5896">
            <v>496131</v>
          </cell>
          <cell r="E5896">
            <v>0</v>
          </cell>
          <cell r="F5896">
            <v>496131</v>
          </cell>
          <cell r="G5896">
            <v>295869</v>
          </cell>
          <cell r="H5896">
            <v>62.64</v>
          </cell>
          <cell r="I5896">
            <v>880000</v>
          </cell>
          <cell r="J5896">
            <v>496131</v>
          </cell>
        </row>
        <row r="5897">
          <cell r="A5897">
            <v>1843800892</v>
          </cell>
          <cell r="B5897" t="str">
            <v>הזנה לנחשונים ובתי דרור</v>
          </cell>
          <cell r="C5897">
            <v>85500</v>
          </cell>
          <cell r="D5897">
            <v>58088.75</v>
          </cell>
          <cell r="E5897">
            <v>0</v>
          </cell>
          <cell r="F5897">
            <v>58088.75</v>
          </cell>
          <cell r="G5897">
            <v>27411.25</v>
          </cell>
          <cell r="H5897">
            <v>67.94</v>
          </cell>
          <cell r="I5897">
            <v>95000</v>
          </cell>
          <cell r="J5897">
            <v>58088.75</v>
          </cell>
        </row>
        <row r="5898">
          <cell r="A5898">
            <v>1843800893</v>
          </cell>
          <cell r="B5898" t="str">
            <v>מרכז אורים</v>
          </cell>
          <cell r="C5898">
            <v>4230</v>
          </cell>
          <cell r="D5898">
            <v>0</v>
          </cell>
          <cell r="E5898">
            <v>0</v>
          </cell>
          <cell r="F5898">
            <v>0</v>
          </cell>
          <cell r="G5898">
            <v>4230</v>
          </cell>
          <cell r="H5898">
            <v>0</v>
          </cell>
          <cell r="I5898">
            <v>4700</v>
          </cell>
          <cell r="J5898">
            <v>0</v>
          </cell>
        </row>
        <row r="5899">
          <cell r="A5899">
            <v>1843800980</v>
          </cell>
          <cell r="B5899" t="str">
            <v>פרוייקט "אח בוגר"</v>
          </cell>
          <cell r="C5899">
            <v>27000</v>
          </cell>
          <cell r="D5899">
            <v>15000</v>
          </cell>
          <cell r="E5899">
            <v>0</v>
          </cell>
          <cell r="F5899">
            <v>15000</v>
          </cell>
          <cell r="G5899">
            <v>12000</v>
          </cell>
          <cell r="H5899">
            <v>55.55</v>
          </cell>
          <cell r="I5899">
            <v>30000</v>
          </cell>
          <cell r="J5899">
            <v>15000</v>
          </cell>
        </row>
        <row r="5900">
          <cell r="A5900">
            <v>1843800981</v>
          </cell>
          <cell r="B5900" t="str">
            <v>מועדונית חוסן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</row>
        <row r="5901">
          <cell r="A5901">
            <v>1843800982</v>
          </cell>
          <cell r="B5901" t="str">
            <v>מרכז להתפתחות הילד</v>
          </cell>
          <cell r="C5901">
            <v>235800</v>
          </cell>
          <cell r="D5901">
            <v>277900.76</v>
          </cell>
          <cell r="E5901">
            <v>819.21</v>
          </cell>
          <cell r="F5901">
            <v>278719.96999999997</v>
          </cell>
          <cell r="G5901">
            <v>-42919.97</v>
          </cell>
          <cell r="H5901">
            <v>118.2</v>
          </cell>
          <cell r="I5901">
            <v>262000</v>
          </cell>
          <cell r="J5901">
            <v>277900.76</v>
          </cell>
        </row>
        <row r="5902">
          <cell r="A5902">
            <v>1843800983</v>
          </cell>
          <cell r="B5902" t="str">
            <v>מועדונית מקווה ישראל</v>
          </cell>
          <cell r="C5902">
            <v>176000</v>
          </cell>
          <cell r="D5902">
            <v>176000</v>
          </cell>
          <cell r="E5902">
            <v>0</v>
          </cell>
          <cell r="F5902">
            <v>176000</v>
          </cell>
          <cell r="G5902">
            <v>0</v>
          </cell>
          <cell r="H5902">
            <v>100</v>
          </cell>
          <cell r="I5902">
            <v>176000</v>
          </cell>
          <cell r="J5902">
            <v>176000</v>
          </cell>
        </row>
        <row r="5903">
          <cell r="A5903">
            <v>1843800984</v>
          </cell>
          <cell r="B5903" t="str">
            <v>צהרוני רשת</v>
          </cell>
          <cell r="C5903">
            <v>99700</v>
          </cell>
          <cell r="D5903">
            <v>57991</v>
          </cell>
          <cell r="E5903">
            <v>0</v>
          </cell>
          <cell r="F5903">
            <v>57991</v>
          </cell>
          <cell r="G5903">
            <v>41709</v>
          </cell>
          <cell r="H5903">
            <v>58.16</v>
          </cell>
          <cell r="I5903">
            <v>99700</v>
          </cell>
          <cell r="J5903">
            <v>57991</v>
          </cell>
        </row>
        <row r="5904">
          <cell r="A5904">
            <v>1843800985</v>
          </cell>
          <cell r="B5904" t="str">
            <v>העשרה שפתית</v>
          </cell>
          <cell r="C5904">
            <v>90300</v>
          </cell>
          <cell r="D5904">
            <v>90300</v>
          </cell>
          <cell r="E5904">
            <v>0</v>
          </cell>
          <cell r="F5904">
            <v>90300</v>
          </cell>
          <cell r="G5904">
            <v>0</v>
          </cell>
          <cell r="H5904">
            <v>100</v>
          </cell>
          <cell r="I5904">
            <v>90300</v>
          </cell>
          <cell r="J5904">
            <v>90300</v>
          </cell>
        </row>
        <row r="5905">
          <cell r="A5905">
            <v>1843800986</v>
          </cell>
          <cell r="B5905" t="str">
            <v>עמותת חמניות</v>
          </cell>
          <cell r="C5905">
            <v>63000</v>
          </cell>
          <cell r="D5905">
            <v>50834</v>
          </cell>
          <cell r="E5905">
            <v>0</v>
          </cell>
          <cell r="F5905">
            <v>50834</v>
          </cell>
          <cell r="G5905">
            <v>12166</v>
          </cell>
          <cell r="H5905">
            <v>80.680000000000007</v>
          </cell>
          <cell r="I5905">
            <v>70000</v>
          </cell>
          <cell r="J5905">
            <v>50834</v>
          </cell>
        </row>
        <row r="5906">
          <cell r="A5906">
            <v>1844300110</v>
          </cell>
          <cell r="B5906" t="str">
            <v>השכר הקובע-תקציבית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</row>
        <row r="5907">
          <cell r="A5907">
            <v>1844300122</v>
          </cell>
          <cell r="B5907" t="str">
            <v>ביגוד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</row>
        <row r="5908">
          <cell r="A5908">
            <v>1844300126</v>
          </cell>
          <cell r="B5908" t="str">
            <v>דמי הבראה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</row>
        <row r="5909">
          <cell r="A5909">
            <v>1844300130</v>
          </cell>
          <cell r="B5909" t="str">
            <v>שעות נוספות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</row>
        <row r="5910">
          <cell r="A5910">
            <v>1844300140</v>
          </cell>
          <cell r="B5910" t="str">
            <v>השתתפות באחזקת רכב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</row>
        <row r="5911">
          <cell r="A5911">
            <v>1844300216</v>
          </cell>
          <cell r="B5911" t="str">
            <v>פרוייקט קשישים ק"ש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</row>
        <row r="5912">
          <cell r="A5912">
            <v>1844300217</v>
          </cell>
          <cell r="B5912" t="str">
            <v>פרוייקט קוגל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</row>
        <row r="5913">
          <cell r="A5913">
            <v>1844300253</v>
          </cell>
          <cell r="B5913" t="str">
            <v>עובדי חברה</v>
          </cell>
          <cell r="C5913">
            <v>14400</v>
          </cell>
          <cell r="D5913">
            <v>14348.14</v>
          </cell>
          <cell r="E5913">
            <v>0</v>
          </cell>
          <cell r="F5913">
            <v>14348.14</v>
          </cell>
          <cell r="G5913">
            <v>51.86</v>
          </cell>
          <cell r="H5913">
            <v>99.63</v>
          </cell>
          <cell r="I5913">
            <v>14400</v>
          </cell>
          <cell r="J5913">
            <v>14348.14</v>
          </cell>
        </row>
        <row r="5914">
          <cell r="A5914">
            <v>1844300391</v>
          </cell>
          <cell r="B5914" t="str">
            <v>הפרשה לפנסיה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</row>
        <row r="5915">
          <cell r="A5915">
            <v>1844300511</v>
          </cell>
          <cell r="B5915" t="str">
            <v>אירוח וכיבוד</v>
          </cell>
          <cell r="C5915">
            <v>2700</v>
          </cell>
          <cell r="D5915">
            <v>2271.9499999999998</v>
          </cell>
          <cell r="E5915">
            <v>162.99</v>
          </cell>
          <cell r="F5915">
            <v>2434.94</v>
          </cell>
          <cell r="G5915">
            <v>265.06</v>
          </cell>
          <cell r="H5915">
            <v>90.18</v>
          </cell>
          <cell r="I5915">
            <v>2700</v>
          </cell>
          <cell r="J5915">
            <v>2271.9499999999998</v>
          </cell>
        </row>
        <row r="5916">
          <cell r="A5916">
            <v>1844300763</v>
          </cell>
          <cell r="B5916" t="str">
            <v>עובדי חברת מוסדות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</row>
        <row r="5917">
          <cell r="A5917">
            <v>1844300810</v>
          </cell>
          <cell r="B5917" t="str">
            <v>עמותה לקשיש לעולים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</row>
        <row r="5918">
          <cell r="A5918">
            <v>1844300811</v>
          </cell>
          <cell r="B5918" t="str">
            <v>עמ'מרפאת שינים 25%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</row>
        <row r="5919">
          <cell r="A5919">
            <v>1844300812</v>
          </cell>
          <cell r="B5919" t="str">
            <v>החזר שכר לעמותה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</row>
        <row r="5920">
          <cell r="A5920">
            <v>1844300813</v>
          </cell>
          <cell r="B5920" t="str">
            <v>טיפולי שיניים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</row>
        <row r="5921">
          <cell r="A5921">
            <v>1844300814</v>
          </cell>
          <cell r="B5921" t="str">
            <v>מועדונים משודרגים</v>
          </cell>
          <cell r="C5921">
            <v>0</v>
          </cell>
          <cell r="D5921">
            <v>71330</v>
          </cell>
          <cell r="E5921">
            <v>0</v>
          </cell>
          <cell r="F5921">
            <v>71330</v>
          </cell>
          <cell r="G5921">
            <v>-71330</v>
          </cell>
          <cell r="H5921">
            <v>0</v>
          </cell>
          <cell r="I5921">
            <v>0</v>
          </cell>
          <cell r="J5921">
            <v>71330</v>
          </cell>
        </row>
        <row r="5922">
          <cell r="A5922">
            <v>1844300815</v>
          </cell>
          <cell r="B5922" t="str">
            <v>צרכ' מיוחדים 1043440</v>
          </cell>
          <cell r="C5922">
            <v>405000</v>
          </cell>
          <cell r="D5922">
            <v>188166</v>
          </cell>
          <cell r="E5922">
            <v>0</v>
          </cell>
          <cell r="F5922">
            <v>188166</v>
          </cell>
          <cell r="G5922">
            <v>216834</v>
          </cell>
          <cell r="H5922">
            <v>46.46</v>
          </cell>
          <cell r="I5922">
            <v>450000</v>
          </cell>
          <cell r="J5922">
            <v>188166</v>
          </cell>
        </row>
        <row r="5923">
          <cell r="A5923">
            <v>1844300817</v>
          </cell>
          <cell r="B5923" t="str">
            <v>אח במעונות 1042410</v>
          </cell>
          <cell r="C5923">
            <v>8600000</v>
          </cell>
          <cell r="D5923">
            <v>8307649.6299999999</v>
          </cell>
          <cell r="E5923">
            <v>0</v>
          </cell>
          <cell r="F5923">
            <v>8307649.6299999999</v>
          </cell>
          <cell r="G5923">
            <v>292350.37</v>
          </cell>
          <cell r="H5923">
            <v>96.6</v>
          </cell>
          <cell r="I5923">
            <v>8600000</v>
          </cell>
          <cell r="J5923">
            <v>8307649.6299999999</v>
          </cell>
        </row>
        <row r="5924">
          <cell r="A5924">
            <v>1844300818</v>
          </cell>
          <cell r="B5924" t="str">
            <v>הזדקנות מיטבית קהילה</v>
          </cell>
          <cell r="C5924">
            <v>1440000</v>
          </cell>
          <cell r="D5924">
            <v>395500.03</v>
          </cell>
          <cell r="E5924">
            <v>0</v>
          </cell>
          <cell r="F5924">
            <v>395500.03</v>
          </cell>
          <cell r="G5924">
            <v>1044499.97</v>
          </cell>
          <cell r="H5924">
            <v>27.46</v>
          </cell>
          <cell r="I5924">
            <v>1600000</v>
          </cell>
          <cell r="J5924">
            <v>395500.03</v>
          </cell>
        </row>
        <row r="5925">
          <cell r="A5925">
            <v>1844300819</v>
          </cell>
          <cell r="B5925" t="str">
            <v>טפול בזקנים1043600</v>
          </cell>
          <cell r="C5925">
            <v>63900</v>
          </cell>
          <cell r="D5925">
            <v>0</v>
          </cell>
          <cell r="E5925">
            <v>0</v>
          </cell>
          <cell r="F5925">
            <v>0</v>
          </cell>
          <cell r="G5925">
            <v>63900</v>
          </cell>
          <cell r="H5925">
            <v>0</v>
          </cell>
          <cell r="I5925">
            <v>71000</v>
          </cell>
          <cell r="J5925">
            <v>0</v>
          </cell>
        </row>
        <row r="5926">
          <cell r="A5926">
            <v>1844300820</v>
          </cell>
          <cell r="B5926" t="str">
            <v>שכונה תומכת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</row>
        <row r="5927">
          <cell r="A5927">
            <v>1844300840</v>
          </cell>
          <cell r="B5927" t="str">
            <v>שרותים לניצולי שואה</v>
          </cell>
          <cell r="C5927">
            <v>900000</v>
          </cell>
          <cell r="D5927">
            <v>1064512.54</v>
          </cell>
          <cell r="E5927">
            <v>19.059999999999999</v>
          </cell>
          <cell r="F5927">
            <v>1064531.6000000001</v>
          </cell>
          <cell r="G5927">
            <v>-164531.6</v>
          </cell>
          <cell r="H5927">
            <v>118.28</v>
          </cell>
          <cell r="I5927">
            <v>900000</v>
          </cell>
          <cell r="J5927">
            <v>1064512.54</v>
          </cell>
        </row>
        <row r="5928">
          <cell r="A5928">
            <v>1844300845</v>
          </cell>
          <cell r="B5928" t="str">
            <v>מניעת התעללות בזקן</v>
          </cell>
          <cell r="C5928">
            <v>0</v>
          </cell>
          <cell r="D5928">
            <v>5094.66</v>
          </cell>
          <cell r="E5928">
            <v>0</v>
          </cell>
          <cell r="F5928">
            <v>5094.66</v>
          </cell>
          <cell r="G5928">
            <v>-5094.66</v>
          </cell>
          <cell r="H5928">
            <v>0</v>
          </cell>
          <cell r="I5928">
            <v>0</v>
          </cell>
          <cell r="J5928">
            <v>5094.66</v>
          </cell>
        </row>
        <row r="5929">
          <cell r="A5929">
            <v>1844300891</v>
          </cell>
          <cell r="B5929" t="str">
            <v>שכונה תומכת</v>
          </cell>
          <cell r="C5929">
            <v>40500</v>
          </cell>
          <cell r="D5929">
            <v>0</v>
          </cell>
          <cell r="E5929">
            <v>0</v>
          </cell>
          <cell r="F5929">
            <v>0</v>
          </cell>
          <cell r="G5929">
            <v>40500</v>
          </cell>
          <cell r="H5929">
            <v>0</v>
          </cell>
          <cell r="I5929">
            <v>45000</v>
          </cell>
          <cell r="J5929">
            <v>0</v>
          </cell>
        </row>
        <row r="5930">
          <cell r="A5930">
            <v>1844300931</v>
          </cell>
          <cell r="B5930" t="str">
            <v>פרויקט שכונה תומכת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</row>
        <row r="5931">
          <cell r="A5931">
            <v>1844300980</v>
          </cell>
          <cell r="B5931" t="str">
            <v>תכנית אב לאזרחים ותיקים</v>
          </cell>
          <cell r="C5931">
            <v>697680</v>
          </cell>
          <cell r="D5931">
            <v>541250.59</v>
          </cell>
          <cell r="E5931">
            <v>0</v>
          </cell>
          <cell r="F5931">
            <v>541250.59</v>
          </cell>
          <cell r="G5931">
            <v>156429.41</v>
          </cell>
          <cell r="H5931">
            <v>77.569999999999993</v>
          </cell>
          <cell r="I5931">
            <v>775200</v>
          </cell>
          <cell r="J5931">
            <v>541250.59</v>
          </cell>
        </row>
        <row r="5932">
          <cell r="A5932">
            <v>1844300981</v>
          </cell>
          <cell r="B5932" t="str">
            <v>מועדון נע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</row>
        <row r="5933">
          <cell r="A5933">
            <v>1844300982</v>
          </cell>
          <cell r="B5933" t="str">
            <v>עמותת עמדא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</row>
        <row r="5934">
          <cell r="A5934">
            <v>1844300983</v>
          </cell>
          <cell r="B5934" t="str">
            <v>קול קורא תכנית ש' חברתי</v>
          </cell>
          <cell r="C5934">
            <v>225000</v>
          </cell>
          <cell r="D5934">
            <v>0</v>
          </cell>
          <cell r="E5934">
            <v>0</v>
          </cell>
          <cell r="F5934">
            <v>0</v>
          </cell>
          <cell r="G5934">
            <v>225000</v>
          </cell>
          <cell r="H5934">
            <v>0</v>
          </cell>
          <cell r="I5934">
            <v>250000</v>
          </cell>
          <cell r="J5934">
            <v>0</v>
          </cell>
        </row>
        <row r="5935">
          <cell r="A5935">
            <v>1844500110</v>
          </cell>
          <cell r="B5935" t="str">
            <v>השכר הקובע-תקציבית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</row>
        <row r="5936">
          <cell r="A5936">
            <v>1844500119</v>
          </cell>
          <cell r="B5936" t="str">
            <v>השכר הקובע-צוברת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</row>
        <row r="5937">
          <cell r="A5937">
            <v>1844500122</v>
          </cell>
          <cell r="B5937" t="str">
            <v>ביגוד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</row>
        <row r="5938">
          <cell r="A5938">
            <v>1844500126</v>
          </cell>
          <cell r="B5938" t="str">
            <v>דמי הבראה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</row>
        <row r="5939">
          <cell r="A5939">
            <v>1844500130</v>
          </cell>
          <cell r="B5939" t="str">
            <v>שעות נוספות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</row>
        <row r="5940">
          <cell r="A5940">
            <v>1844500210</v>
          </cell>
          <cell r="B5940" t="str">
            <v>השכר הקובע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</row>
        <row r="5941">
          <cell r="A5941">
            <v>1844500263</v>
          </cell>
          <cell r="B5941" t="str">
            <v>רכזות חב' מוסדות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</row>
        <row r="5942">
          <cell r="A5942">
            <v>1844500264</v>
          </cell>
          <cell r="B5942" t="str">
            <v>הדרכת חוגים-מוסדות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</row>
        <row r="5943">
          <cell r="A5943">
            <v>1844500391</v>
          </cell>
          <cell r="B5943" t="str">
            <v>הפרשה לפנסיה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</row>
        <row r="5944">
          <cell r="A5944">
            <v>1844500410</v>
          </cell>
          <cell r="B5944" t="str">
            <v>השתתפות בועד בית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</row>
        <row r="5945">
          <cell r="A5945">
            <v>1844500423</v>
          </cell>
          <cell r="B5945" t="str">
            <v>תחזוקת מבנה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</row>
        <row r="5946">
          <cell r="A5946">
            <v>1844500431</v>
          </cell>
          <cell r="B5946" t="str">
            <v>חשמל</v>
          </cell>
          <cell r="C5946">
            <v>0</v>
          </cell>
          <cell r="D5946">
            <v>1507.3</v>
          </cell>
          <cell r="E5946">
            <v>0</v>
          </cell>
          <cell r="F5946">
            <v>1507.3</v>
          </cell>
          <cell r="G5946">
            <v>-1507.3</v>
          </cell>
          <cell r="H5946">
            <v>0</v>
          </cell>
          <cell r="I5946">
            <v>0</v>
          </cell>
          <cell r="J5946">
            <v>1507.3</v>
          </cell>
        </row>
        <row r="5947">
          <cell r="A5947">
            <v>1844500432</v>
          </cell>
          <cell r="B5947" t="str">
            <v>מים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</row>
        <row r="5948">
          <cell r="A5948">
            <v>1844500433</v>
          </cell>
          <cell r="B5948" t="str">
            <v>חומרי נקיון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</row>
        <row r="5949">
          <cell r="A5949">
            <v>1844500434</v>
          </cell>
          <cell r="B5949" t="str">
            <v>חיטוי והדברה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</row>
        <row r="5950">
          <cell r="A5950">
            <v>1844500437</v>
          </cell>
          <cell r="B5950" t="str">
            <v>אחזקת אזעקה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</row>
        <row r="5951">
          <cell r="A5951">
            <v>1844500471</v>
          </cell>
          <cell r="B5951" t="str">
            <v>מכשירי כתיבה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</row>
        <row r="5952">
          <cell r="A5952">
            <v>1844500511</v>
          </cell>
          <cell r="B5952" t="str">
            <v>אירוח וכיבוד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</row>
        <row r="5953">
          <cell r="A5953">
            <v>1844500522</v>
          </cell>
          <cell r="B5953" t="str">
            <v>ספרים ועיתונים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</row>
        <row r="5954">
          <cell r="A5954">
            <v>1844500540</v>
          </cell>
          <cell r="B5954" t="str">
            <v>הוצאות טלפון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</row>
        <row r="5955">
          <cell r="A5955">
            <v>1844500544</v>
          </cell>
          <cell r="B5955" t="str">
            <v>הוצאות דאר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</row>
        <row r="5956">
          <cell r="A5956">
            <v>1844500561</v>
          </cell>
          <cell r="B5956" t="str">
            <v>שיכפולים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</row>
        <row r="5957">
          <cell r="A5957">
            <v>1844500710</v>
          </cell>
          <cell r="B5957" t="str">
            <v>הובלות והסעות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</row>
        <row r="5958">
          <cell r="A5958">
            <v>1844500721</v>
          </cell>
          <cell r="B5958" t="str">
            <v>חמרים-תחזוקת מבנים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</row>
        <row r="5959">
          <cell r="A5959">
            <v>1844500723</v>
          </cell>
          <cell r="B5959" t="str">
            <v>חומרים למועדונים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</row>
        <row r="5960">
          <cell r="A5960">
            <v>1844500742</v>
          </cell>
          <cell r="B5960" t="str">
            <v>כלים וציוד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</row>
        <row r="5961">
          <cell r="A5961">
            <v>1844500745</v>
          </cell>
          <cell r="B5961" t="str">
            <v>דמי פריצה - תכולה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</row>
        <row r="5962">
          <cell r="A5962">
            <v>1844500751</v>
          </cell>
          <cell r="B5962" t="str">
            <v>עבודות קבלניות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</row>
        <row r="5963">
          <cell r="A5963">
            <v>1844500752</v>
          </cell>
          <cell r="B5963" t="str">
            <v>נקיון בקבלנות</v>
          </cell>
          <cell r="C5963">
            <v>0</v>
          </cell>
          <cell r="D5963">
            <v>0</v>
          </cell>
          <cell r="E5963">
            <v>0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</row>
        <row r="5964">
          <cell r="A5964">
            <v>1844500753</v>
          </cell>
          <cell r="B5964" t="str">
            <v>עובד חיצוני</v>
          </cell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</row>
        <row r="5965">
          <cell r="A5965">
            <v>1844500763</v>
          </cell>
          <cell r="B5965" t="str">
            <v>רכזות חב' מוסדות</v>
          </cell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</row>
        <row r="5966">
          <cell r="A5966">
            <v>1844500764</v>
          </cell>
          <cell r="B5966" t="str">
            <v>הדרכת חוגים מוסדות</v>
          </cell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</row>
        <row r="5967">
          <cell r="A5967">
            <v>1844500781</v>
          </cell>
          <cell r="B5967" t="str">
            <v>הפע' מועדון קשישים</v>
          </cell>
          <cell r="C5967">
            <v>1293500</v>
          </cell>
          <cell r="D5967">
            <v>1293500</v>
          </cell>
          <cell r="E5967">
            <v>0</v>
          </cell>
          <cell r="F5967">
            <v>1293500</v>
          </cell>
          <cell r="G5967">
            <v>0</v>
          </cell>
          <cell r="H5967">
            <v>100</v>
          </cell>
          <cell r="I5967">
            <v>1293500</v>
          </cell>
          <cell r="J5967">
            <v>1293500</v>
          </cell>
        </row>
        <row r="5968">
          <cell r="A5968">
            <v>1844500782</v>
          </cell>
          <cell r="B5968" t="str">
            <v>רכזת מועדונים</v>
          </cell>
          <cell r="C5968">
            <v>63000</v>
          </cell>
          <cell r="D5968">
            <v>63000</v>
          </cell>
          <cell r="E5968">
            <v>0</v>
          </cell>
          <cell r="F5968">
            <v>63000</v>
          </cell>
          <cell r="G5968">
            <v>0</v>
          </cell>
          <cell r="H5968">
            <v>100</v>
          </cell>
          <cell r="I5968">
            <v>63000</v>
          </cell>
          <cell r="J5968">
            <v>63000</v>
          </cell>
        </row>
        <row r="5969">
          <cell r="A5969">
            <v>1844500931</v>
          </cell>
          <cell r="B5969" t="str">
            <v>גינון מועד' קשישים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</row>
        <row r="5970">
          <cell r="A5970">
            <v>1844500932</v>
          </cell>
          <cell r="B5970" t="str">
            <v>רכישות</v>
          </cell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</row>
        <row r="5971">
          <cell r="A5971">
            <v>1844500960</v>
          </cell>
          <cell r="B5971" t="str">
            <v>מועדוני עולים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</row>
        <row r="5972">
          <cell r="A5972">
            <v>1845200110</v>
          </cell>
          <cell r="B5972" t="str">
            <v>השכר הקובע-תקציבית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</row>
        <row r="5973">
          <cell r="A5973">
            <v>1845200119</v>
          </cell>
          <cell r="B5973" t="str">
            <v>השכר הקובע-צוברת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</row>
        <row r="5974">
          <cell r="A5974">
            <v>1845200122</v>
          </cell>
          <cell r="B5974" t="str">
            <v>ביגוד</v>
          </cell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</row>
        <row r="5975">
          <cell r="A5975">
            <v>1845200126</v>
          </cell>
          <cell r="B5975" t="str">
            <v>דמי הבראה</v>
          </cell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</row>
        <row r="5976">
          <cell r="A5976">
            <v>1845200391</v>
          </cell>
          <cell r="B5976" t="str">
            <v>הפרשה לפנסיה</v>
          </cell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</row>
        <row r="5977">
          <cell r="A5977">
            <v>1845200410</v>
          </cell>
          <cell r="B5977" t="str">
            <v>שכ"ד - דירה מוגנת</v>
          </cell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</row>
        <row r="5978">
          <cell r="A5978">
            <v>1845200511</v>
          </cell>
          <cell r="B5978" t="str">
            <v>מזון</v>
          </cell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</row>
        <row r="5979">
          <cell r="A5979">
            <v>1845200540</v>
          </cell>
          <cell r="B5979" t="str">
            <v>הוצאות טלפון</v>
          </cell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</row>
        <row r="5980">
          <cell r="A5980">
            <v>1845200544</v>
          </cell>
          <cell r="B5980" t="str">
            <v>הוצאות דאר</v>
          </cell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</row>
        <row r="5981">
          <cell r="A5981">
            <v>1845200722</v>
          </cell>
          <cell r="B5981" t="str">
            <v>חמרים-תחזוקה עצמית</v>
          </cell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</row>
        <row r="5982">
          <cell r="A5982">
            <v>1845200745</v>
          </cell>
          <cell r="B5982" t="str">
            <v>ד"פ - תכולה עופרים</v>
          </cell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</row>
        <row r="5983">
          <cell r="A5983">
            <v>1845200751</v>
          </cell>
          <cell r="B5983" t="str">
            <v>עבודות קבלניות</v>
          </cell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</row>
        <row r="5984">
          <cell r="A5984">
            <v>1845200753</v>
          </cell>
          <cell r="B5984" t="str">
            <v>עובדת חברה להזנה</v>
          </cell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</row>
        <row r="5985">
          <cell r="A5985">
            <v>1845200763</v>
          </cell>
          <cell r="B5985" t="str">
            <v>עובדי חברת מוסדות</v>
          </cell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</row>
        <row r="5986">
          <cell r="A5986">
            <v>1845200811</v>
          </cell>
          <cell r="B5986" t="str">
            <v>שפוץ+ציוד:מוגנת-הכ</v>
          </cell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</row>
        <row r="5987">
          <cell r="A5987">
            <v>1845200812</v>
          </cell>
          <cell r="B5987" t="str">
            <v>שעות פרארפואי</v>
          </cell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</row>
        <row r="5988">
          <cell r="A5988">
            <v>1845200931</v>
          </cell>
          <cell r="B5988" t="str">
            <v>רכ'והצטידות-עופרים</v>
          </cell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</row>
        <row r="5989">
          <cell r="A5989">
            <v>1845300710</v>
          </cell>
          <cell r="B5989" t="str">
            <v>שכר מטפלת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</row>
        <row r="5990">
          <cell r="A5990">
            <v>1845300753</v>
          </cell>
          <cell r="B5990" t="str">
            <v>מ"מ עוז</v>
          </cell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</row>
        <row r="5991">
          <cell r="A5991">
            <v>1845300811</v>
          </cell>
          <cell r="B5991" t="str">
            <v>מעונות יום 0855410</v>
          </cell>
          <cell r="C5991">
            <v>90000</v>
          </cell>
          <cell r="D5991">
            <v>57628</v>
          </cell>
          <cell r="E5991">
            <v>0</v>
          </cell>
          <cell r="F5991">
            <v>57628</v>
          </cell>
          <cell r="G5991">
            <v>32372</v>
          </cell>
          <cell r="H5991">
            <v>64.03</v>
          </cell>
          <cell r="I5991">
            <v>100000</v>
          </cell>
          <cell r="J5991">
            <v>57628</v>
          </cell>
        </row>
        <row r="5992">
          <cell r="A5992">
            <v>1845300812</v>
          </cell>
          <cell r="B5992" t="str">
            <v>מע יום טפול0855420</v>
          </cell>
          <cell r="C5992">
            <v>6411200</v>
          </cell>
          <cell r="D5992">
            <v>6553661</v>
          </cell>
          <cell r="E5992">
            <v>0</v>
          </cell>
          <cell r="F5992">
            <v>6553661</v>
          </cell>
          <cell r="G5992">
            <v>-142461</v>
          </cell>
          <cell r="H5992">
            <v>102.22</v>
          </cell>
          <cell r="I5992">
            <v>6411200</v>
          </cell>
          <cell r="J5992">
            <v>6553661</v>
          </cell>
        </row>
        <row r="5993">
          <cell r="A5993">
            <v>1845300813</v>
          </cell>
          <cell r="B5993" t="str">
            <v>שר תומכים 0855430</v>
          </cell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</row>
        <row r="5994">
          <cell r="A5994">
            <v>1845300814</v>
          </cell>
          <cell r="B5994" t="str">
            <v>סידור במוסד0856410</v>
          </cell>
          <cell r="C5994">
            <v>44492000</v>
          </cell>
          <cell r="D5994">
            <v>43880473</v>
          </cell>
          <cell r="E5994">
            <v>0</v>
          </cell>
          <cell r="F5994">
            <v>43880473</v>
          </cell>
          <cell r="G5994">
            <v>611527</v>
          </cell>
          <cell r="H5994">
            <v>98.62</v>
          </cell>
          <cell r="I5994">
            <v>44492000</v>
          </cell>
          <cell r="J5994">
            <v>43880473</v>
          </cell>
        </row>
        <row r="5995">
          <cell r="A5995">
            <v>1845300815</v>
          </cell>
          <cell r="B5995" t="str">
            <v>מוסדות ממשל0872900</v>
          </cell>
          <cell r="C5995">
            <v>7666700</v>
          </cell>
          <cell r="D5995">
            <v>7128873</v>
          </cell>
          <cell r="E5995">
            <v>0</v>
          </cell>
          <cell r="F5995">
            <v>7128873</v>
          </cell>
          <cell r="G5995">
            <v>537827</v>
          </cell>
          <cell r="H5995">
            <v>92.98</v>
          </cell>
          <cell r="I5995">
            <v>7666700</v>
          </cell>
          <cell r="J5995">
            <v>7128873</v>
          </cell>
        </row>
        <row r="5996">
          <cell r="A5996">
            <v>1845300816</v>
          </cell>
          <cell r="B5996" t="str">
            <v>הסעות למוגבלים שכה"ת</v>
          </cell>
          <cell r="C5996">
            <v>1761700</v>
          </cell>
          <cell r="D5996">
            <v>1658490.44</v>
          </cell>
          <cell r="E5996">
            <v>0</v>
          </cell>
          <cell r="F5996">
            <v>1658490.44</v>
          </cell>
          <cell r="G5996">
            <v>103209.56</v>
          </cell>
          <cell r="H5996">
            <v>94.14</v>
          </cell>
          <cell r="I5996">
            <v>1761700</v>
          </cell>
          <cell r="J5996">
            <v>1658490.44</v>
          </cell>
        </row>
        <row r="5997">
          <cell r="A5997">
            <v>1845300817</v>
          </cell>
          <cell r="B5997" t="str">
            <v>סביבה תומכת לבוגרים</v>
          </cell>
          <cell r="C5997">
            <v>29790</v>
          </cell>
          <cell r="D5997">
            <v>500</v>
          </cell>
          <cell r="E5997">
            <v>0</v>
          </cell>
          <cell r="F5997">
            <v>500</v>
          </cell>
          <cell r="G5997">
            <v>29290</v>
          </cell>
          <cell r="H5997">
            <v>1.67</v>
          </cell>
          <cell r="I5997">
            <v>33100</v>
          </cell>
          <cell r="J5997">
            <v>500</v>
          </cell>
        </row>
        <row r="5998">
          <cell r="A5998">
            <v>1845300841</v>
          </cell>
          <cell r="B5998" t="str">
            <v>הקצבה לאחי"ם</v>
          </cell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</row>
        <row r="5999">
          <cell r="A5999">
            <v>1845300842</v>
          </cell>
          <cell r="B5999" t="str">
            <v>נופשון</v>
          </cell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</row>
        <row r="6000">
          <cell r="A6000">
            <v>1845300843</v>
          </cell>
          <cell r="B6000" t="str">
            <v>נופשון</v>
          </cell>
          <cell r="C6000">
            <v>78300</v>
          </cell>
          <cell r="D6000">
            <v>0</v>
          </cell>
          <cell r="E6000">
            <v>0</v>
          </cell>
          <cell r="F6000">
            <v>0</v>
          </cell>
          <cell r="G6000">
            <v>78300</v>
          </cell>
          <cell r="H6000">
            <v>0</v>
          </cell>
          <cell r="I6000">
            <v>87000</v>
          </cell>
          <cell r="J6000">
            <v>0</v>
          </cell>
        </row>
        <row r="6001">
          <cell r="A6001">
            <v>1845300844</v>
          </cell>
          <cell r="B6001" t="str">
            <v>פרוייקט ניסויי</v>
          </cell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</row>
        <row r="6002">
          <cell r="A6002">
            <v>1845300891</v>
          </cell>
          <cell r="B6002" t="str">
            <v>הקצבה לאחי"ם</v>
          </cell>
          <cell r="C6002">
            <v>2430</v>
          </cell>
          <cell r="D6002">
            <v>0</v>
          </cell>
          <cell r="E6002">
            <v>0</v>
          </cell>
          <cell r="F6002">
            <v>0</v>
          </cell>
          <cell r="G6002">
            <v>2430</v>
          </cell>
          <cell r="H6002">
            <v>0</v>
          </cell>
          <cell r="I6002">
            <v>2700</v>
          </cell>
          <cell r="J6002">
            <v>0</v>
          </cell>
        </row>
        <row r="6003">
          <cell r="A6003">
            <v>1845300892</v>
          </cell>
          <cell r="B6003" t="str">
            <v>נופשון</v>
          </cell>
          <cell r="C6003">
            <v>900</v>
          </cell>
          <cell r="D6003">
            <v>0</v>
          </cell>
          <cell r="E6003">
            <v>0</v>
          </cell>
          <cell r="F6003">
            <v>0</v>
          </cell>
          <cell r="G6003">
            <v>900</v>
          </cell>
          <cell r="H6003">
            <v>0</v>
          </cell>
          <cell r="I6003">
            <v>1000</v>
          </cell>
          <cell r="J6003">
            <v>0</v>
          </cell>
        </row>
        <row r="6004">
          <cell r="A6004">
            <v>1845300932</v>
          </cell>
          <cell r="B6004" t="str">
            <v>קרן שלם</v>
          </cell>
          <cell r="C6004">
            <v>8231</v>
          </cell>
          <cell r="D6004">
            <v>8231</v>
          </cell>
          <cell r="E6004">
            <v>0</v>
          </cell>
          <cell r="F6004">
            <v>8231</v>
          </cell>
          <cell r="G6004">
            <v>0</v>
          </cell>
          <cell r="H6004">
            <v>100</v>
          </cell>
          <cell r="I6004">
            <v>8231</v>
          </cell>
          <cell r="J6004">
            <v>8231</v>
          </cell>
        </row>
        <row r="6005">
          <cell r="A6005">
            <v>1845300933</v>
          </cell>
          <cell r="B6005" t="str">
            <v>"אחים"-קרן שלם</v>
          </cell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</row>
        <row r="6006">
          <cell r="A6006">
            <v>1845400110</v>
          </cell>
          <cell r="B6006" t="str">
            <v>השכר הקובע-תקציבית</v>
          </cell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</row>
        <row r="6007">
          <cell r="A6007">
            <v>1845400119</v>
          </cell>
          <cell r="B6007" t="str">
            <v>השכר הקובע-צוברת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</row>
        <row r="6008">
          <cell r="A6008">
            <v>1845400122</v>
          </cell>
          <cell r="B6008" t="str">
            <v>ביגוד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</row>
        <row r="6009">
          <cell r="A6009">
            <v>1845400126</v>
          </cell>
          <cell r="B6009" t="str">
            <v>דמי הבראה</v>
          </cell>
          <cell r="C6009">
            <v>6900</v>
          </cell>
          <cell r="D6009">
            <v>0</v>
          </cell>
          <cell r="E6009">
            <v>0</v>
          </cell>
          <cell r="F6009">
            <v>0</v>
          </cell>
          <cell r="G6009">
            <v>6900</v>
          </cell>
          <cell r="H6009">
            <v>0</v>
          </cell>
          <cell r="I6009">
            <v>6900</v>
          </cell>
          <cell r="J6009">
            <v>0</v>
          </cell>
        </row>
        <row r="6010">
          <cell r="A6010">
            <v>1845400130</v>
          </cell>
          <cell r="B6010" t="str">
            <v>שעות נוספות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</row>
        <row r="6011">
          <cell r="A6011">
            <v>1845400140</v>
          </cell>
          <cell r="B6011" t="str">
            <v>השתתפות באחזקת רכב</v>
          </cell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</row>
        <row r="6012">
          <cell r="A6012">
            <v>1845400210</v>
          </cell>
          <cell r="B6012" t="str">
            <v>השכר הקובע</v>
          </cell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</row>
        <row r="6013">
          <cell r="A6013">
            <v>1845400253</v>
          </cell>
          <cell r="B6013" t="str">
            <v>עובד חברה + מ"מ</v>
          </cell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</row>
        <row r="6014">
          <cell r="A6014">
            <v>1845400391</v>
          </cell>
          <cell r="B6014" t="str">
            <v>הפרשה לפנסיה</v>
          </cell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</row>
        <row r="6015">
          <cell r="A6015">
            <v>1845400410</v>
          </cell>
          <cell r="B6015" t="str">
            <v>דמי שכירות</v>
          </cell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</row>
        <row r="6016">
          <cell r="A6016">
            <v>1845400420</v>
          </cell>
          <cell r="B6016" t="str">
            <v>כיבוי אש</v>
          </cell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</row>
        <row r="6017">
          <cell r="A6017">
            <v>1845400423</v>
          </cell>
          <cell r="B6017" t="str">
            <v>תחזוקת מבנה</v>
          </cell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</row>
        <row r="6018">
          <cell r="A6018">
            <v>1845400430</v>
          </cell>
          <cell r="B6018" t="str">
            <v>גז</v>
          </cell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</row>
        <row r="6019">
          <cell r="A6019">
            <v>1845400431</v>
          </cell>
          <cell r="B6019" t="str">
            <v>חשמל</v>
          </cell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</row>
        <row r="6020">
          <cell r="A6020">
            <v>1845400432</v>
          </cell>
          <cell r="B6020" t="str">
            <v>מים</v>
          </cell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</row>
        <row r="6021">
          <cell r="A6021">
            <v>1845400433</v>
          </cell>
          <cell r="B6021" t="str">
            <v>חומרי נקיון</v>
          </cell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  <cell r="I6021">
            <v>0</v>
          </cell>
          <cell r="J6021">
            <v>0</v>
          </cell>
        </row>
        <row r="6022">
          <cell r="A6022">
            <v>1845400437</v>
          </cell>
          <cell r="B6022" t="str">
            <v>אחזקת אזעקה</v>
          </cell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</row>
        <row r="6023">
          <cell r="A6023">
            <v>1845400441</v>
          </cell>
          <cell r="B6023" t="str">
            <v>ביטוח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</row>
        <row r="6024">
          <cell r="A6024">
            <v>1845400470</v>
          </cell>
          <cell r="B6024" t="str">
            <v>אחזקת מכונות משרד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</row>
        <row r="6025">
          <cell r="A6025">
            <v>1845400471</v>
          </cell>
          <cell r="B6025" t="str">
            <v>מכשירי כתיבה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</row>
        <row r="6026">
          <cell r="A6026">
            <v>1845400474</v>
          </cell>
          <cell r="B6026" t="str">
            <v>אחזקת מעלית</v>
          </cell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</row>
        <row r="6027">
          <cell r="A6027">
            <v>1845400512</v>
          </cell>
          <cell r="B6027" t="str">
            <v>נסיעות ואש"ל</v>
          </cell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</row>
        <row r="6028">
          <cell r="A6028">
            <v>1845400540</v>
          </cell>
          <cell r="B6028" t="str">
            <v>הוצאות טלפון</v>
          </cell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</row>
        <row r="6029">
          <cell r="A6029">
            <v>1845400544</v>
          </cell>
          <cell r="B6029" t="str">
            <v>הוצאות דאר</v>
          </cell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</row>
        <row r="6030">
          <cell r="A6030">
            <v>1845400710</v>
          </cell>
          <cell r="B6030" t="str">
            <v>הסעות מע"ש</v>
          </cell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</row>
        <row r="6031">
          <cell r="A6031">
            <v>1845400721</v>
          </cell>
          <cell r="B6031" t="str">
            <v>חמרים-תחזוקת מבנים</v>
          </cell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</row>
        <row r="6032">
          <cell r="A6032">
            <v>1845400722</v>
          </cell>
          <cell r="B6032" t="str">
            <v>חמרים-תחזוקה עצמית</v>
          </cell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</row>
        <row r="6033">
          <cell r="A6033">
            <v>1845400742</v>
          </cell>
          <cell r="B6033" t="str">
            <v>כלים וציוד</v>
          </cell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</row>
        <row r="6034">
          <cell r="A6034">
            <v>1845400745</v>
          </cell>
          <cell r="B6034" t="str">
            <v>דמי פריצה - תכולה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</row>
        <row r="6035">
          <cell r="A6035">
            <v>1845400746</v>
          </cell>
          <cell r="B6035" t="str">
            <v>דמי פריצה - מבנה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</row>
        <row r="6036">
          <cell r="A6036">
            <v>1845400750</v>
          </cell>
          <cell r="B6036" t="str">
            <v>אחזקת מוסדות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</row>
        <row r="6037">
          <cell r="A6037">
            <v>1845400751</v>
          </cell>
          <cell r="B6037" t="str">
            <v>עבודות קבלניות</v>
          </cell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</row>
        <row r="6038">
          <cell r="A6038">
            <v>1845400752</v>
          </cell>
          <cell r="B6038" t="str">
            <v>נקיון בקבלנות</v>
          </cell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</row>
        <row r="6039">
          <cell r="A6039">
            <v>1845400753</v>
          </cell>
          <cell r="B6039" t="str">
            <v>עובד חברה + מ"מ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</row>
        <row r="6040">
          <cell r="A6040">
            <v>1845400756</v>
          </cell>
          <cell r="B6040" t="str">
            <v>שמירה במע"ש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</row>
        <row r="6041">
          <cell r="A6041">
            <v>1845400759</v>
          </cell>
          <cell r="B6041" t="str">
            <v>מלווים בהסעים</v>
          </cell>
          <cell r="C6041">
            <v>40500</v>
          </cell>
          <cell r="D6041">
            <v>0</v>
          </cell>
          <cell r="E6041">
            <v>0</v>
          </cell>
          <cell r="F6041">
            <v>0</v>
          </cell>
          <cell r="G6041">
            <v>40500</v>
          </cell>
          <cell r="H6041">
            <v>0</v>
          </cell>
          <cell r="I6041">
            <v>45000</v>
          </cell>
          <cell r="J6041">
            <v>0</v>
          </cell>
        </row>
        <row r="6042">
          <cell r="A6042">
            <v>1845400782</v>
          </cell>
          <cell r="B6042" t="str">
            <v>טיולים וארועים</v>
          </cell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</row>
        <row r="6043">
          <cell r="A6043">
            <v>1845400811</v>
          </cell>
          <cell r="B6043" t="str">
            <v>ארוחות לחניכים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</row>
        <row r="6044">
          <cell r="A6044">
            <v>1845400812</v>
          </cell>
          <cell r="B6044" t="str">
            <v>מוסדות חוץ0855470</v>
          </cell>
          <cell r="C6044">
            <v>1966500</v>
          </cell>
          <cell r="D6044">
            <v>1713964</v>
          </cell>
          <cell r="E6044">
            <v>0</v>
          </cell>
          <cell r="F6044">
            <v>1713964</v>
          </cell>
          <cell r="G6044">
            <v>252536</v>
          </cell>
          <cell r="H6044">
            <v>87.15</v>
          </cell>
          <cell r="I6044">
            <v>2185000</v>
          </cell>
          <cell r="J6044">
            <v>1713964</v>
          </cell>
        </row>
        <row r="6045">
          <cell r="A6045">
            <v>1845400841</v>
          </cell>
          <cell r="B6045" t="str">
            <v>בטל"א לחניכים</v>
          </cell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</row>
        <row r="6046">
          <cell r="A6046">
            <v>1845400842</v>
          </cell>
          <cell r="B6046" t="str">
            <v>תשלום לחניכים(הכנ)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</row>
        <row r="6047">
          <cell r="A6047">
            <v>1845400843</v>
          </cell>
          <cell r="B6047" t="str">
            <v>רווחת החניך</v>
          </cell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</row>
        <row r="6048">
          <cell r="A6048">
            <v>1845400844</v>
          </cell>
          <cell r="B6048" t="str">
            <v>מע"ש - אלווין</v>
          </cell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</row>
        <row r="6049">
          <cell r="A6049">
            <v>1845400891</v>
          </cell>
          <cell r="B6049" t="str">
            <v>בטל"א חניכים</v>
          </cell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</row>
        <row r="6050">
          <cell r="A6050">
            <v>1845400892</v>
          </cell>
          <cell r="B6050" t="str">
            <v>תשלום לחניכים</v>
          </cell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</row>
        <row r="6051">
          <cell r="A6051">
            <v>1845400893</v>
          </cell>
          <cell r="B6051" t="str">
            <v>רווחת החניך</v>
          </cell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</row>
        <row r="6052">
          <cell r="A6052">
            <v>1845400931</v>
          </cell>
          <cell r="B6052" t="str">
            <v>רכישות חד-פעמיות</v>
          </cell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</row>
        <row r="6053">
          <cell r="A6053">
            <v>1845400932</v>
          </cell>
          <cell r="B6053" t="str">
            <v>הצטיידות מהכנסות</v>
          </cell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</row>
        <row r="6054">
          <cell r="A6054">
            <v>1846200811</v>
          </cell>
          <cell r="B6054" t="str">
            <v>מ.שיקום לעו0662080</v>
          </cell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</row>
        <row r="6055">
          <cell r="A6055">
            <v>1846200812</v>
          </cell>
          <cell r="B6055" t="str">
            <v>מועדון חברתי לבוגרים</v>
          </cell>
          <cell r="C6055">
            <v>990000</v>
          </cell>
          <cell r="D6055">
            <v>465100</v>
          </cell>
          <cell r="E6055">
            <v>0</v>
          </cell>
          <cell r="F6055">
            <v>465100</v>
          </cell>
          <cell r="G6055">
            <v>524900</v>
          </cell>
          <cell r="H6055">
            <v>46.97</v>
          </cell>
          <cell r="I6055">
            <v>1100000</v>
          </cell>
          <cell r="J6055">
            <v>465100</v>
          </cell>
        </row>
        <row r="6056">
          <cell r="A6056">
            <v>1846200813</v>
          </cell>
          <cell r="B6056" t="str">
            <v>הכש.מקצוע  0662150</v>
          </cell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</row>
        <row r="6057">
          <cell r="A6057">
            <v>1846200814</v>
          </cell>
          <cell r="B6057" t="str">
            <v>דמי לווי   0662300</v>
          </cell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</row>
        <row r="6058">
          <cell r="A6058">
            <v>1846200815</v>
          </cell>
          <cell r="B6058" t="str">
            <v>ילדים במוס 0662410</v>
          </cell>
          <cell r="C6058">
            <v>560000</v>
          </cell>
          <cell r="D6058">
            <v>551435</v>
          </cell>
          <cell r="E6058">
            <v>0</v>
          </cell>
          <cell r="F6058">
            <v>551435</v>
          </cell>
          <cell r="G6058">
            <v>8565</v>
          </cell>
          <cell r="H6058">
            <v>98.47</v>
          </cell>
          <cell r="I6058">
            <v>560000</v>
          </cell>
          <cell r="J6058">
            <v>551435</v>
          </cell>
        </row>
        <row r="6059">
          <cell r="A6059">
            <v>1846200816</v>
          </cell>
          <cell r="B6059" t="str">
            <v>הדרכת עוור 0662430</v>
          </cell>
          <cell r="C6059">
            <v>252000</v>
          </cell>
          <cell r="D6059">
            <v>201070</v>
          </cell>
          <cell r="E6059">
            <v>0</v>
          </cell>
          <cell r="F6059">
            <v>201070</v>
          </cell>
          <cell r="G6059">
            <v>50930</v>
          </cell>
          <cell r="H6059">
            <v>79.78</v>
          </cell>
          <cell r="I6059">
            <v>280000</v>
          </cell>
          <cell r="J6059">
            <v>201070</v>
          </cell>
        </row>
        <row r="6060">
          <cell r="A6060">
            <v>1846200841</v>
          </cell>
          <cell r="B6060" t="str">
            <v>מ' עיוורים 0662510</v>
          </cell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</row>
        <row r="6061">
          <cell r="A6061">
            <v>1846200842</v>
          </cell>
          <cell r="B6061" t="str">
            <v>אגודה למען העיוור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</row>
        <row r="6062">
          <cell r="A6062">
            <v>1846200892</v>
          </cell>
          <cell r="B6062" t="str">
            <v>אגודה למען העיוור</v>
          </cell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</row>
        <row r="6063">
          <cell r="A6063">
            <v>1846500431</v>
          </cell>
          <cell r="B6063" t="str">
            <v>חשמל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</row>
        <row r="6064">
          <cell r="A6064">
            <v>1846500781</v>
          </cell>
          <cell r="B6064" t="str">
            <v>שיקום מיוחד מקומי</v>
          </cell>
          <cell r="C6064">
            <v>48600</v>
          </cell>
          <cell r="D6064">
            <v>23876.32</v>
          </cell>
          <cell r="E6064">
            <v>0</v>
          </cell>
          <cell r="F6064">
            <v>23876.32</v>
          </cell>
          <cell r="G6064">
            <v>24723.68</v>
          </cell>
          <cell r="H6064">
            <v>49.12</v>
          </cell>
          <cell r="I6064">
            <v>54000</v>
          </cell>
          <cell r="J6064">
            <v>23876.32</v>
          </cell>
        </row>
        <row r="6065">
          <cell r="A6065">
            <v>1846500782</v>
          </cell>
          <cell r="B6065" t="str">
            <v>תרגום לשפת החרשים</v>
          </cell>
          <cell r="C6065">
            <v>15300</v>
          </cell>
          <cell r="D6065">
            <v>2754.18</v>
          </cell>
          <cell r="E6065">
            <v>0</v>
          </cell>
          <cell r="F6065">
            <v>2754.18</v>
          </cell>
          <cell r="G6065">
            <v>12545.82</v>
          </cell>
          <cell r="H6065">
            <v>18</v>
          </cell>
          <cell r="I6065">
            <v>17000</v>
          </cell>
          <cell r="J6065">
            <v>2754.18</v>
          </cell>
        </row>
        <row r="6066">
          <cell r="A6066">
            <v>1846500811</v>
          </cell>
          <cell r="B6066" t="str">
            <v>מרכזי איבחון ושיקום</v>
          </cell>
          <cell r="C6066">
            <v>288000</v>
          </cell>
          <cell r="D6066">
            <v>88559</v>
          </cell>
          <cell r="E6066">
            <v>0</v>
          </cell>
          <cell r="F6066">
            <v>88559</v>
          </cell>
          <cell r="G6066">
            <v>199441</v>
          </cell>
          <cell r="H6066">
            <v>30.74</v>
          </cell>
          <cell r="I6066">
            <v>320000</v>
          </cell>
          <cell r="J6066">
            <v>88559</v>
          </cell>
        </row>
        <row r="6067">
          <cell r="A6067">
            <v>1846500812</v>
          </cell>
          <cell r="B6067" t="str">
            <v>הסעות נכים 0622100</v>
          </cell>
          <cell r="C6067">
            <v>45000</v>
          </cell>
          <cell r="D6067">
            <v>21135</v>
          </cell>
          <cell r="E6067">
            <v>0</v>
          </cell>
          <cell r="F6067">
            <v>21135</v>
          </cell>
          <cell r="G6067">
            <v>23865</v>
          </cell>
          <cell r="H6067">
            <v>46.96</v>
          </cell>
          <cell r="I6067">
            <v>50000</v>
          </cell>
          <cell r="J6067">
            <v>21135</v>
          </cell>
        </row>
        <row r="6068">
          <cell r="A6068">
            <v>1846500813</v>
          </cell>
          <cell r="B6068" t="str">
            <v>שיקום מוגבלויות</v>
          </cell>
          <cell r="C6068">
            <v>700000</v>
          </cell>
          <cell r="D6068">
            <v>682257.06</v>
          </cell>
          <cell r="E6068">
            <v>0</v>
          </cell>
          <cell r="F6068">
            <v>682257.06</v>
          </cell>
          <cell r="G6068">
            <v>17742.939999999999</v>
          </cell>
          <cell r="H6068">
            <v>97.46</v>
          </cell>
          <cell r="I6068">
            <v>700000</v>
          </cell>
          <cell r="J6068">
            <v>682257.06</v>
          </cell>
        </row>
        <row r="6069">
          <cell r="A6069">
            <v>1846500814</v>
          </cell>
          <cell r="B6069" t="str">
            <v>משפחה תומכת</v>
          </cell>
          <cell r="C6069">
            <v>100710</v>
          </cell>
          <cell r="D6069">
            <v>0</v>
          </cell>
          <cell r="E6069">
            <v>0</v>
          </cell>
          <cell r="F6069">
            <v>0</v>
          </cell>
          <cell r="G6069">
            <v>100710</v>
          </cell>
          <cell r="H6069">
            <v>0</v>
          </cell>
          <cell r="I6069">
            <v>111900</v>
          </cell>
          <cell r="J6069">
            <v>0</v>
          </cell>
        </row>
        <row r="6070">
          <cell r="A6070">
            <v>1846500815</v>
          </cell>
          <cell r="B6070" t="str">
            <v>נכים בפנימ 0621040</v>
          </cell>
          <cell r="C6070">
            <v>15050000</v>
          </cell>
          <cell r="D6070">
            <v>14843036</v>
          </cell>
          <cell r="E6070">
            <v>0</v>
          </cell>
          <cell r="F6070">
            <v>14843036</v>
          </cell>
          <cell r="G6070">
            <v>206964</v>
          </cell>
          <cell r="H6070">
            <v>98.62</v>
          </cell>
          <cell r="I6070">
            <v>15050000</v>
          </cell>
          <cell r="J6070">
            <v>14843036</v>
          </cell>
        </row>
        <row r="6071">
          <cell r="A6071">
            <v>1846500816</v>
          </cell>
          <cell r="B6071" t="str">
            <v>נכה באומנה 0621050</v>
          </cell>
          <cell r="C6071">
            <v>486000</v>
          </cell>
          <cell r="D6071">
            <v>321986</v>
          </cell>
          <cell r="E6071">
            <v>0</v>
          </cell>
          <cell r="F6071">
            <v>321986</v>
          </cell>
          <cell r="G6071">
            <v>164014</v>
          </cell>
          <cell r="H6071">
            <v>66.25</v>
          </cell>
          <cell r="I6071">
            <v>540000</v>
          </cell>
          <cell r="J6071">
            <v>321986</v>
          </cell>
        </row>
        <row r="6072">
          <cell r="A6072">
            <v>1846500817</v>
          </cell>
          <cell r="B6072" t="str">
            <v>נכה פנימ גז0621041</v>
          </cell>
          <cell r="C6072">
            <v>198000</v>
          </cell>
          <cell r="D6072">
            <v>188100</v>
          </cell>
          <cell r="E6072">
            <v>0</v>
          </cell>
          <cell r="F6072">
            <v>188100</v>
          </cell>
          <cell r="G6072">
            <v>9900</v>
          </cell>
          <cell r="H6072">
            <v>95</v>
          </cell>
          <cell r="I6072">
            <v>220000</v>
          </cell>
          <cell r="J6072">
            <v>188100</v>
          </cell>
        </row>
        <row r="6073">
          <cell r="A6073">
            <v>1846500818</v>
          </cell>
          <cell r="B6073" t="str">
            <v>תעסוקה מוגנת למוגבל</v>
          </cell>
          <cell r="C6073">
            <v>1328000</v>
          </cell>
          <cell r="D6073">
            <v>1468945</v>
          </cell>
          <cell r="E6073">
            <v>0</v>
          </cell>
          <cell r="F6073">
            <v>1468945</v>
          </cell>
          <cell r="G6073">
            <v>-140945</v>
          </cell>
          <cell r="H6073">
            <v>110.61</v>
          </cell>
          <cell r="I6073">
            <v>1328000</v>
          </cell>
          <cell r="J6073">
            <v>1468945</v>
          </cell>
        </row>
        <row r="6074">
          <cell r="A6074">
            <v>1846500819</v>
          </cell>
          <cell r="B6074" t="str">
            <v>מרכז נוער לשיקום</v>
          </cell>
          <cell r="C6074">
            <v>475000</v>
          </cell>
          <cell r="D6074">
            <v>420728</v>
          </cell>
          <cell r="E6074">
            <v>0</v>
          </cell>
          <cell r="F6074">
            <v>420728</v>
          </cell>
          <cell r="G6074">
            <v>54272</v>
          </cell>
          <cell r="H6074">
            <v>88.57</v>
          </cell>
          <cell r="I6074">
            <v>475000</v>
          </cell>
          <cell r="J6074">
            <v>420728</v>
          </cell>
        </row>
        <row r="6075">
          <cell r="A6075">
            <v>1846500841</v>
          </cell>
          <cell r="B6075" t="str">
            <v>קהילה  תומכת</v>
          </cell>
          <cell r="C6075">
            <v>320000</v>
          </cell>
          <cell r="D6075">
            <v>318277</v>
          </cell>
          <cell r="E6075">
            <v>0</v>
          </cell>
          <cell r="F6075">
            <v>318277</v>
          </cell>
          <cell r="G6075">
            <v>1723</v>
          </cell>
          <cell r="H6075">
            <v>99.46</v>
          </cell>
          <cell r="I6075">
            <v>320000</v>
          </cell>
          <cell r="J6075">
            <v>318277</v>
          </cell>
        </row>
        <row r="6076">
          <cell r="A6076">
            <v>1846500842</v>
          </cell>
          <cell r="B6076" t="str">
            <v>מ' יום לנפגעי ראש</v>
          </cell>
          <cell r="C6076">
            <v>1400000</v>
          </cell>
          <cell r="D6076">
            <v>1164364</v>
          </cell>
          <cell r="E6076">
            <v>0</v>
          </cell>
          <cell r="F6076">
            <v>1164364</v>
          </cell>
          <cell r="G6076">
            <v>235636</v>
          </cell>
          <cell r="H6076">
            <v>83.16</v>
          </cell>
          <cell r="I6076">
            <v>1400000</v>
          </cell>
          <cell r="J6076">
            <v>1164364</v>
          </cell>
        </row>
        <row r="6077">
          <cell r="A6077">
            <v>1846500843</v>
          </cell>
          <cell r="B6077" t="str">
            <v>נופשונים מש"ה ושיקום</v>
          </cell>
          <cell r="C6077">
            <v>234000</v>
          </cell>
          <cell r="D6077">
            <v>226453</v>
          </cell>
          <cell r="E6077">
            <v>0</v>
          </cell>
          <cell r="F6077">
            <v>226453</v>
          </cell>
          <cell r="G6077">
            <v>7547</v>
          </cell>
          <cell r="H6077">
            <v>96.77</v>
          </cell>
          <cell r="I6077">
            <v>260000</v>
          </cell>
          <cell r="J6077">
            <v>226453</v>
          </cell>
        </row>
        <row r="6078">
          <cell r="A6078">
            <v>1846500844</v>
          </cell>
          <cell r="B6078" t="str">
            <v>הסעות למעונות יום</v>
          </cell>
          <cell r="C6078">
            <v>2220000</v>
          </cell>
          <cell r="D6078">
            <v>1740048.42</v>
          </cell>
          <cell r="E6078">
            <v>0</v>
          </cell>
          <cell r="F6078">
            <v>1740048.42</v>
          </cell>
          <cell r="G6078">
            <v>479951.58</v>
          </cell>
          <cell r="H6078">
            <v>78.38</v>
          </cell>
          <cell r="I6078">
            <v>2220000</v>
          </cell>
          <cell r="J6078">
            <v>1740048.42</v>
          </cell>
        </row>
        <row r="6079">
          <cell r="A6079">
            <v>1846500845</v>
          </cell>
          <cell r="B6079" t="str">
            <v>מלווים למעונות יום</v>
          </cell>
          <cell r="C6079">
            <v>2400000</v>
          </cell>
          <cell r="D6079">
            <v>1978617.41</v>
          </cell>
          <cell r="E6079">
            <v>0</v>
          </cell>
          <cell r="F6079">
            <v>1978617.41</v>
          </cell>
          <cell r="G6079">
            <v>421382.59</v>
          </cell>
          <cell r="H6079">
            <v>82.44</v>
          </cell>
          <cell r="I6079">
            <v>2400000</v>
          </cell>
          <cell r="J6079">
            <v>1978617.41</v>
          </cell>
        </row>
        <row r="6080">
          <cell r="A6080">
            <v>1846500846</v>
          </cell>
          <cell r="B6080" t="str">
            <v>מועדונית חינוך מיוחד</v>
          </cell>
          <cell r="C6080">
            <v>92700</v>
          </cell>
          <cell r="D6080">
            <v>0</v>
          </cell>
          <cell r="E6080">
            <v>0</v>
          </cell>
          <cell r="F6080">
            <v>0</v>
          </cell>
          <cell r="G6080">
            <v>92700</v>
          </cell>
          <cell r="H6080">
            <v>0</v>
          </cell>
          <cell r="I6080">
            <v>103000</v>
          </cell>
          <cell r="J6080">
            <v>0</v>
          </cell>
        </row>
        <row r="6081">
          <cell r="A6081">
            <v>1846500847</v>
          </cell>
          <cell r="B6081" t="str">
            <v>תכניות תעסוקה</v>
          </cell>
          <cell r="C6081">
            <v>540000</v>
          </cell>
          <cell r="D6081">
            <v>500393</v>
          </cell>
          <cell r="E6081">
            <v>0</v>
          </cell>
          <cell r="F6081">
            <v>500393</v>
          </cell>
          <cell r="G6081">
            <v>39607</v>
          </cell>
          <cell r="H6081">
            <v>92.66</v>
          </cell>
          <cell r="I6081">
            <v>600000</v>
          </cell>
          <cell r="J6081">
            <v>500393</v>
          </cell>
        </row>
        <row r="6082">
          <cell r="A6082">
            <v>1846500880</v>
          </cell>
          <cell r="B6082" t="str">
            <v>של'ילד חריג0855650</v>
          </cell>
          <cell r="C6082">
            <v>480000</v>
          </cell>
          <cell r="D6082">
            <v>365913</v>
          </cell>
          <cell r="E6082">
            <v>0</v>
          </cell>
          <cell r="F6082">
            <v>365913</v>
          </cell>
          <cell r="G6082">
            <v>114087</v>
          </cell>
          <cell r="H6082">
            <v>76.23</v>
          </cell>
          <cell r="I6082">
            <v>480000</v>
          </cell>
          <cell r="J6082">
            <v>365913</v>
          </cell>
        </row>
        <row r="6083">
          <cell r="A6083">
            <v>1846500881</v>
          </cell>
          <cell r="B6083" t="str">
            <v>מע' ממש'שיק0682950</v>
          </cell>
          <cell r="C6083">
            <v>496440</v>
          </cell>
          <cell r="D6083">
            <v>472092</v>
          </cell>
          <cell r="E6083">
            <v>0</v>
          </cell>
          <cell r="F6083">
            <v>472092</v>
          </cell>
          <cell r="G6083">
            <v>24348</v>
          </cell>
          <cell r="H6083">
            <v>95.09</v>
          </cell>
          <cell r="I6083">
            <v>551600</v>
          </cell>
          <cell r="J6083">
            <v>472092</v>
          </cell>
        </row>
        <row r="6084">
          <cell r="A6084">
            <v>1846500882</v>
          </cell>
          <cell r="B6084" t="str">
            <v>הסעות לאוטיסטים</v>
          </cell>
          <cell r="C6084">
            <v>220000</v>
          </cell>
          <cell r="D6084">
            <v>238511</v>
          </cell>
          <cell r="E6084">
            <v>0</v>
          </cell>
          <cell r="F6084">
            <v>238511</v>
          </cell>
          <cell r="G6084">
            <v>-18511</v>
          </cell>
          <cell r="H6084">
            <v>108.41</v>
          </cell>
          <cell r="I6084">
            <v>220000</v>
          </cell>
          <cell r="J6084">
            <v>238511</v>
          </cell>
        </row>
        <row r="6085">
          <cell r="A6085">
            <v>1846500883</v>
          </cell>
          <cell r="B6085" t="str">
            <v>מועדוניות שיקום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</row>
        <row r="6086">
          <cell r="A6086">
            <v>1846500884</v>
          </cell>
          <cell r="B6086" t="str">
            <v>אוטיסטים</v>
          </cell>
          <cell r="C6086">
            <v>22100000</v>
          </cell>
          <cell r="D6086">
            <v>23230454</v>
          </cell>
          <cell r="E6086">
            <v>0</v>
          </cell>
          <cell r="F6086">
            <v>23230454</v>
          </cell>
          <cell r="G6086">
            <v>-1130454</v>
          </cell>
          <cell r="H6086">
            <v>105.11</v>
          </cell>
          <cell r="I6086">
            <v>22100000</v>
          </cell>
          <cell r="J6086">
            <v>23230454</v>
          </cell>
        </row>
        <row r="6087">
          <cell r="A6087">
            <v>1846500885</v>
          </cell>
          <cell r="B6087" t="str">
            <v>פע' קיץ לאוטיסטים</v>
          </cell>
          <cell r="C6087">
            <v>133400</v>
          </cell>
          <cell r="D6087">
            <v>134727</v>
          </cell>
          <cell r="E6087">
            <v>0</v>
          </cell>
          <cell r="F6087">
            <v>134727</v>
          </cell>
          <cell r="G6087">
            <v>-1327</v>
          </cell>
          <cell r="H6087">
            <v>100.99</v>
          </cell>
          <cell r="I6087">
            <v>133400</v>
          </cell>
          <cell r="J6087">
            <v>134727</v>
          </cell>
        </row>
        <row r="6088">
          <cell r="A6088">
            <v>1846500886</v>
          </cell>
          <cell r="B6088" t="str">
            <v>מועדון הדרים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</row>
        <row r="6089">
          <cell r="A6089">
            <v>1846500887</v>
          </cell>
          <cell r="B6089" t="str">
            <v>מ.יום שיקומי622110</v>
          </cell>
          <cell r="C6089">
            <v>7800000</v>
          </cell>
          <cell r="D6089">
            <v>8096442</v>
          </cell>
          <cell r="E6089">
            <v>0</v>
          </cell>
          <cell r="F6089">
            <v>8096442</v>
          </cell>
          <cell r="G6089">
            <v>-296442</v>
          </cell>
          <cell r="H6089">
            <v>103.8</v>
          </cell>
          <cell r="I6089">
            <v>7800000</v>
          </cell>
          <cell r="J6089">
            <v>8096442</v>
          </cell>
        </row>
        <row r="6090">
          <cell r="A6090">
            <v>1846500891</v>
          </cell>
          <cell r="B6090" t="str">
            <v>מועדוניות רשת</v>
          </cell>
          <cell r="C6090">
            <v>13500</v>
          </cell>
          <cell r="D6090">
            <v>0</v>
          </cell>
          <cell r="E6090">
            <v>0</v>
          </cell>
          <cell r="F6090">
            <v>0</v>
          </cell>
          <cell r="G6090">
            <v>13500</v>
          </cell>
          <cell r="H6090">
            <v>0</v>
          </cell>
          <cell r="I6090">
            <v>13500</v>
          </cell>
          <cell r="J6090">
            <v>0</v>
          </cell>
        </row>
        <row r="6091">
          <cell r="A6091">
            <v>1846500895</v>
          </cell>
          <cell r="B6091" t="str">
            <v>השתתפות באיל"ן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</row>
        <row r="6092">
          <cell r="A6092">
            <v>1847100431</v>
          </cell>
          <cell r="B6092" t="str">
            <v>חשמל</v>
          </cell>
          <cell r="C6092">
            <v>6750</v>
          </cell>
          <cell r="D6092">
            <v>7145.44</v>
          </cell>
          <cell r="E6092">
            <v>0</v>
          </cell>
          <cell r="F6092">
            <v>7145.44</v>
          </cell>
          <cell r="G6092">
            <v>-395.44</v>
          </cell>
          <cell r="H6092">
            <v>105.85</v>
          </cell>
          <cell r="I6092">
            <v>7500</v>
          </cell>
          <cell r="J6092">
            <v>7145.44</v>
          </cell>
        </row>
        <row r="6093">
          <cell r="A6093">
            <v>1847100437</v>
          </cell>
          <cell r="B6093" t="str">
            <v>אחזקת אזעקה</v>
          </cell>
          <cell r="C6093">
            <v>1170</v>
          </cell>
          <cell r="D6093">
            <v>610.74</v>
          </cell>
          <cell r="E6093">
            <v>0</v>
          </cell>
          <cell r="F6093">
            <v>610.74</v>
          </cell>
          <cell r="G6093">
            <v>559.26</v>
          </cell>
          <cell r="H6093">
            <v>52.2</v>
          </cell>
          <cell r="I6093">
            <v>1300</v>
          </cell>
          <cell r="J6093">
            <v>610.74</v>
          </cell>
        </row>
        <row r="6094">
          <cell r="A6094">
            <v>1847100540</v>
          </cell>
          <cell r="B6094" t="str">
            <v>הוצאות טלפון</v>
          </cell>
          <cell r="C6094">
            <v>540</v>
          </cell>
          <cell r="D6094">
            <v>0</v>
          </cell>
          <cell r="E6094">
            <v>0</v>
          </cell>
          <cell r="F6094">
            <v>0</v>
          </cell>
          <cell r="G6094">
            <v>540</v>
          </cell>
          <cell r="H6094">
            <v>0</v>
          </cell>
          <cell r="I6094">
            <v>600</v>
          </cell>
          <cell r="J6094">
            <v>0</v>
          </cell>
        </row>
        <row r="6095">
          <cell r="A6095">
            <v>1847100544</v>
          </cell>
          <cell r="B6095" t="str">
            <v>הוצאות דאר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</row>
        <row r="6096">
          <cell r="A6096">
            <v>1847100752</v>
          </cell>
          <cell r="B6096" t="str">
            <v>נקיון מועדון נערות</v>
          </cell>
          <cell r="C6096">
            <v>27450</v>
          </cell>
          <cell r="D6096">
            <v>34639.46</v>
          </cell>
          <cell r="E6096">
            <v>0</v>
          </cell>
          <cell r="F6096">
            <v>34639.46</v>
          </cell>
          <cell r="G6096">
            <v>-7189.46</v>
          </cell>
          <cell r="H6096">
            <v>126.19</v>
          </cell>
          <cell r="I6096">
            <v>30500</v>
          </cell>
          <cell r="J6096">
            <v>34639.46</v>
          </cell>
        </row>
        <row r="6097">
          <cell r="A6097">
            <v>1847100782</v>
          </cell>
          <cell r="B6097" t="str">
            <v>פעילות מועד' נערות</v>
          </cell>
          <cell r="C6097">
            <v>6300</v>
          </cell>
          <cell r="D6097">
            <v>3275.6</v>
          </cell>
          <cell r="E6097">
            <v>0</v>
          </cell>
          <cell r="F6097">
            <v>3275.6</v>
          </cell>
          <cell r="G6097">
            <v>3024.4</v>
          </cell>
          <cell r="H6097">
            <v>51.99</v>
          </cell>
          <cell r="I6097">
            <v>7000</v>
          </cell>
          <cell r="J6097">
            <v>3275.6</v>
          </cell>
        </row>
        <row r="6098">
          <cell r="A6098">
            <v>1847100811</v>
          </cell>
          <cell r="B6098" t="str">
            <v>מט"ל</v>
          </cell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</row>
        <row r="6099">
          <cell r="A6099">
            <v>1847100812</v>
          </cell>
          <cell r="B6099" t="str">
            <v>בתים חמים לנערות</v>
          </cell>
          <cell r="C6099">
            <v>440000</v>
          </cell>
          <cell r="D6099">
            <v>347793</v>
          </cell>
          <cell r="E6099">
            <v>0</v>
          </cell>
          <cell r="F6099">
            <v>347793</v>
          </cell>
          <cell r="G6099">
            <v>92207</v>
          </cell>
          <cell r="H6099">
            <v>79.040000000000006</v>
          </cell>
          <cell r="I6099">
            <v>440000</v>
          </cell>
          <cell r="J6099">
            <v>347793</v>
          </cell>
        </row>
        <row r="6100">
          <cell r="A6100">
            <v>1847100813</v>
          </cell>
          <cell r="B6100" t="str">
            <v>מעונות חסות 1166030</v>
          </cell>
          <cell r="C6100">
            <v>560000</v>
          </cell>
          <cell r="D6100">
            <v>546731</v>
          </cell>
          <cell r="E6100">
            <v>0</v>
          </cell>
          <cell r="F6100">
            <v>546731</v>
          </cell>
          <cell r="G6100">
            <v>13269</v>
          </cell>
          <cell r="H6100">
            <v>97.63</v>
          </cell>
          <cell r="I6100">
            <v>560000</v>
          </cell>
          <cell r="J6100">
            <v>546731</v>
          </cell>
        </row>
        <row r="6101">
          <cell r="A6101">
            <v>1847100814</v>
          </cell>
          <cell r="B6101" t="str">
            <v>נערות מצוקה 1165510</v>
          </cell>
          <cell r="C6101">
            <v>252000</v>
          </cell>
          <cell r="D6101">
            <v>129512.12</v>
          </cell>
          <cell r="E6101">
            <v>0</v>
          </cell>
          <cell r="F6101">
            <v>129512.12</v>
          </cell>
          <cell r="G6101">
            <v>122487.88</v>
          </cell>
          <cell r="H6101">
            <v>51.39</v>
          </cell>
          <cell r="I6101">
            <v>280000</v>
          </cell>
          <cell r="J6101">
            <v>129512.12</v>
          </cell>
        </row>
        <row r="6102">
          <cell r="A6102">
            <v>1847100815</v>
          </cell>
          <cell r="B6102" t="str">
            <v>תכנית צל"ש</v>
          </cell>
          <cell r="C6102">
            <v>22500</v>
          </cell>
          <cell r="D6102">
            <v>0</v>
          </cell>
          <cell r="E6102">
            <v>0</v>
          </cell>
          <cell r="F6102">
            <v>0</v>
          </cell>
          <cell r="G6102">
            <v>22500</v>
          </cell>
          <cell r="H6102">
            <v>0</v>
          </cell>
          <cell r="I6102">
            <v>25000</v>
          </cell>
          <cell r="J6102">
            <v>0</v>
          </cell>
        </row>
        <row r="6103">
          <cell r="A6103">
            <v>1847100816</v>
          </cell>
          <cell r="B6103" t="str">
            <v>נוער וצעירים 1164023</v>
          </cell>
          <cell r="C6103">
            <v>360000</v>
          </cell>
          <cell r="D6103">
            <v>298441.34999999998</v>
          </cell>
          <cell r="E6103">
            <v>936</v>
          </cell>
          <cell r="F6103">
            <v>299377.34999999998</v>
          </cell>
          <cell r="G6103">
            <v>60622.65</v>
          </cell>
          <cell r="H6103">
            <v>83.16</v>
          </cell>
          <cell r="I6103">
            <v>360000</v>
          </cell>
          <cell r="J6103">
            <v>298441.34999999998</v>
          </cell>
        </row>
        <row r="6104">
          <cell r="A6104">
            <v>1847100817</v>
          </cell>
          <cell r="B6104" t="str">
            <v>תכנית מית"ר</v>
          </cell>
          <cell r="C6104">
            <v>400000</v>
          </cell>
          <cell r="D6104">
            <v>379658.33</v>
          </cell>
          <cell r="E6104">
            <v>105.29</v>
          </cell>
          <cell r="F6104">
            <v>379763.62</v>
          </cell>
          <cell r="G6104">
            <v>20236.38</v>
          </cell>
          <cell r="H6104">
            <v>94.94</v>
          </cell>
          <cell r="I6104">
            <v>400000</v>
          </cell>
          <cell r="J6104">
            <v>379658.33</v>
          </cell>
        </row>
        <row r="6105">
          <cell r="A6105">
            <v>1847100818</v>
          </cell>
          <cell r="B6105" t="str">
            <v>מוגנות קיץ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</row>
        <row r="6106">
          <cell r="A6106">
            <v>1847100841</v>
          </cell>
          <cell r="B6106" t="str">
            <v>תכנית "אפיקים"</v>
          </cell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</row>
        <row r="6107">
          <cell r="A6107">
            <v>1847100842</v>
          </cell>
          <cell r="B6107" t="str">
            <v>תכנית "יתד"</v>
          </cell>
          <cell r="C6107">
            <v>450000</v>
          </cell>
          <cell r="D6107">
            <v>311194.51</v>
          </cell>
          <cell r="E6107">
            <v>0</v>
          </cell>
          <cell r="F6107">
            <v>311194.51</v>
          </cell>
          <cell r="G6107">
            <v>138805.49</v>
          </cell>
          <cell r="H6107">
            <v>69.150000000000006</v>
          </cell>
          <cell r="I6107">
            <v>450000</v>
          </cell>
          <cell r="J6107">
            <v>311194.51</v>
          </cell>
        </row>
        <row r="6108">
          <cell r="A6108">
            <v>1847100843</v>
          </cell>
          <cell r="B6108" t="str">
            <v>צעירים חוץ ביתי</v>
          </cell>
          <cell r="C6108">
            <v>2120580</v>
          </cell>
          <cell r="D6108">
            <v>1862544</v>
          </cell>
          <cell r="E6108">
            <v>0</v>
          </cell>
          <cell r="F6108">
            <v>1862544</v>
          </cell>
          <cell r="G6108">
            <v>258036</v>
          </cell>
          <cell r="H6108">
            <v>87.83</v>
          </cell>
          <cell r="I6108">
            <v>2356200</v>
          </cell>
          <cell r="J6108">
            <v>1862544</v>
          </cell>
        </row>
        <row r="6109">
          <cell r="A6109">
            <v>1847100891</v>
          </cell>
          <cell r="B6109" t="str">
            <v>מרכז לייעוץ מיני</v>
          </cell>
          <cell r="C6109">
            <v>24000</v>
          </cell>
          <cell r="D6109">
            <v>23984.03</v>
          </cell>
          <cell r="E6109">
            <v>0</v>
          </cell>
          <cell r="F6109">
            <v>23984.03</v>
          </cell>
          <cell r="G6109">
            <v>15.97</v>
          </cell>
          <cell r="H6109">
            <v>99.93</v>
          </cell>
          <cell r="I6109">
            <v>24000</v>
          </cell>
          <cell r="J6109">
            <v>23984.03</v>
          </cell>
        </row>
        <row r="6110">
          <cell r="A6110">
            <v>1847100892</v>
          </cell>
          <cell r="B6110" t="str">
            <v>פרויקט גחליליות</v>
          </cell>
          <cell r="C6110">
            <v>65000</v>
          </cell>
          <cell r="D6110">
            <v>65000</v>
          </cell>
          <cell r="E6110">
            <v>0</v>
          </cell>
          <cell r="F6110">
            <v>65000</v>
          </cell>
          <cell r="G6110">
            <v>0</v>
          </cell>
          <cell r="H6110">
            <v>100</v>
          </cell>
          <cell r="I6110">
            <v>65000</v>
          </cell>
          <cell r="J6110">
            <v>65000</v>
          </cell>
        </row>
        <row r="6111">
          <cell r="A6111">
            <v>1847300110</v>
          </cell>
          <cell r="B6111" t="str">
            <v>השכר הקובע-תקציבית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</row>
        <row r="6112">
          <cell r="A6112">
            <v>1847300122</v>
          </cell>
          <cell r="B6112" t="str">
            <v>ביגוד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</row>
        <row r="6113">
          <cell r="A6113">
            <v>1847300126</v>
          </cell>
          <cell r="B6113" t="str">
            <v>דמי הבראה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</row>
        <row r="6114">
          <cell r="A6114">
            <v>1847300130</v>
          </cell>
          <cell r="B6114" t="str">
            <v>שעות נוספות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</row>
        <row r="6115">
          <cell r="A6115">
            <v>1847300140</v>
          </cell>
          <cell r="B6115" t="str">
            <v>השתתפות באחזקת רכב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</row>
        <row r="6116">
          <cell r="A6116">
            <v>1847300391</v>
          </cell>
          <cell r="B6116" t="str">
            <v>הפרשה לפנסיה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</row>
        <row r="6117">
          <cell r="A6117">
            <v>1847300431</v>
          </cell>
          <cell r="B6117" t="str">
            <v>חשמל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</row>
        <row r="6118">
          <cell r="A6118">
            <v>1847300540</v>
          </cell>
          <cell r="B6118" t="str">
            <v>הוצאות טלפון</v>
          </cell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</row>
        <row r="6119">
          <cell r="A6119">
            <v>1847300544</v>
          </cell>
          <cell r="B6119" t="str">
            <v>הוצאות דאר</v>
          </cell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</row>
        <row r="6120">
          <cell r="A6120">
            <v>1847300723</v>
          </cell>
          <cell r="B6120" t="str">
            <v>חומרים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</row>
        <row r="6121">
          <cell r="A6121">
            <v>1847300751</v>
          </cell>
          <cell r="B6121" t="str">
            <v>עבודות קבלניות</v>
          </cell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</row>
        <row r="6122">
          <cell r="A6122">
            <v>1847300752</v>
          </cell>
          <cell r="B6122" t="str">
            <v>נקיון בקבלנות</v>
          </cell>
          <cell r="C6122">
            <v>28800</v>
          </cell>
          <cell r="D6122">
            <v>0</v>
          </cell>
          <cell r="E6122">
            <v>0</v>
          </cell>
          <cell r="F6122">
            <v>0</v>
          </cell>
          <cell r="G6122">
            <v>28800</v>
          </cell>
          <cell r="H6122">
            <v>0</v>
          </cell>
          <cell r="I6122">
            <v>32000</v>
          </cell>
          <cell r="J6122">
            <v>0</v>
          </cell>
        </row>
        <row r="6123">
          <cell r="A6123">
            <v>1847300753</v>
          </cell>
          <cell r="B6123" t="str">
            <v>עובד חיצוני</v>
          </cell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</row>
        <row r="6124">
          <cell r="A6124">
            <v>1847300781</v>
          </cell>
          <cell r="B6124" t="str">
            <v>צרכים מיוחדים</v>
          </cell>
          <cell r="C6124">
            <v>99000</v>
          </cell>
          <cell r="D6124">
            <v>96413.93</v>
          </cell>
          <cell r="E6124">
            <v>2586</v>
          </cell>
          <cell r="F6124">
            <v>98999.93</v>
          </cell>
          <cell r="G6124">
            <v>7.0000000000000007E-2</v>
          </cell>
          <cell r="H6124">
            <v>99.99</v>
          </cell>
          <cell r="I6124">
            <v>99000</v>
          </cell>
          <cell r="J6124">
            <v>96413.93</v>
          </cell>
        </row>
        <row r="6125">
          <cell r="A6125">
            <v>1847300782</v>
          </cell>
          <cell r="B6125" t="str">
            <v>טיפול במשפחות מכורים</v>
          </cell>
          <cell r="C6125">
            <v>20000</v>
          </cell>
          <cell r="D6125">
            <v>22861</v>
          </cell>
          <cell r="E6125">
            <v>0</v>
          </cell>
          <cell r="F6125">
            <v>22861</v>
          </cell>
          <cell r="G6125">
            <v>-2861</v>
          </cell>
          <cell r="H6125">
            <v>114.3</v>
          </cell>
          <cell r="I6125">
            <v>20000</v>
          </cell>
          <cell r="J6125">
            <v>22861</v>
          </cell>
        </row>
        <row r="6126">
          <cell r="A6126">
            <v>1847300811</v>
          </cell>
          <cell r="B6126" t="str">
            <v>בדיקות שתן 1125070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</row>
        <row r="6127">
          <cell r="A6127">
            <v>1847300812</v>
          </cell>
          <cell r="B6127" t="str">
            <v>מרכז יום 1225061</v>
          </cell>
          <cell r="C6127">
            <v>9000</v>
          </cell>
          <cell r="D6127">
            <v>0</v>
          </cell>
          <cell r="E6127">
            <v>0</v>
          </cell>
          <cell r="F6127">
            <v>0</v>
          </cell>
          <cell r="G6127">
            <v>9000</v>
          </cell>
          <cell r="H6127">
            <v>0</v>
          </cell>
          <cell r="I6127">
            <v>10000</v>
          </cell>
          <cell r="J6127">
            <v>0</v>
          </cell>
        </row>
        <row r="6128">
          <cell r="A6128">
            <v>1847300813</v>
          </cell>
          <cell r="B6128" t="str">
            <v>ט'אלכהוליס'0405201</v>
          </cell>
          <cell r="C6128">
            <v>300000</v>
          </cell>
          <cell r="D6128">
            <v>218358</v>
          </cell>
          <cell r="E6128">
            <v>0</v>
          </cell>
          <cell r="F6128">
            <v>218358</v>
          </cell>
          <cell r="G6128">
            <v>81642</v>
          </cell>
          <cell r="H6128">
            <v>72.78</v>
          </cell>
          <cell r="I6128">
            <v>300000</v>
          </cell>
          <cell r="J6128">
            <v>218358</v>
          </cell>
        </row>
        <row r="6129">
          <cell r="A6129">
            <v>1847300815</v>
          </cell>
          <cell r="B6129" t="str">
            <v>גמילת נוער</v>
          </cell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</row>
        <row r="6130">
          <cell r="A6130">
            <v>1847300816</v>
          </cell>
          <cell r="B6130" t="str">
            <v>פרוייקטים לנגמלים</v>
          </cell>
          <cell r="C6130">
            <v>88000</v>
          </cell>
          <cell r="D6130">
            <v>37392.07</v>
          </cell>
          <cell r="E6130">
            <v>9970</v>
          </cell>
          <cell r="F6130">
            <v>47362.07</v>
          </cell>
          <cell r="G6130">
            <v>40637.93</v>
          </cell>
          <cell r="H6130">
            <v>53.82</v>
          </cell>
          <cell r="I6130">
            <v>88000</v>
          </cell>
          <cell r="J6130">
            <v>37392.07</v>
          </cell>
        </row>
        <row r="6131">
          <cell r="A6131">
            <v>1847300841</v>
          </cell>
          <cell r="B6131" t="str">
            <v>טיפול בעולים נפגעי סמים</v>
          </cell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</row>
        <row r="6132">
          <cell r="A6132">
            <v>1848100110</v>
          </cell>
          <cell r="B6132" t="str">
            <v>השכר הקובע-תקציבית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</row>
        <row r="6133">
          <cell r="A6133">
            <v>1848100122</v>
          </cell>
          <cell r="B6133" t="str">
            <v>ביגוד</v>
          </cell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</row>
        <row r="6134">
          <cell r="A6134">
            <v>1848100126</v>
          </cell>
          <cell r="B6134" t="str">
            <v>דמי הבראה</v>
          </cell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</row>
        <row r="6135">
          <cell r="A6135">
            <v>1848100130</v>
          </cell>
          <cell r="B6135" t="str">
            <v>שעות נוספות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</row>
        <row r="6136">
          <cell r="A6136">
            <v>1848100140</v>
          </cell>
          <cell r="B6136" t="str">
            <v>השתתפות באחזקת רכב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</row>
        <row r="6137">
          <cell r="A6137">
            <v>1848100210</v>
          </cell>
          <cell r="B6137" t="str">
            <v>השכר הקובע</v>
          </cell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</row>
        <row r="6138">
          <cell r="A6138">
            <v>1848100391</v>
          </cell>
          <cell r="B6138" t="str">
            <v>הפרשה לפנסיה</v>
          </cell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</row>
        <row r="6139">
          <cell r="A6139">
            <v>1848100410</v>
          </cell>
          <cell r="B6139" t="str">
            <v>שכר דירה</v>
          </cell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</row>
        <row r="6140">
          <cell r="A6140">
            <v>1848100423</v>
          </cell>
          <cell r="B6140" t="str">
            <v>תחזוקת מבנה</v>
          </cell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</row>
        <row r="6141">
          <cell r="A6141">
            <v>1848100431</v>
          </cell>
          <cell r="B6141" t="str">
            <v>חשמל</v>
          </cell>
          <cell r="C6141">
            <v>2700</v>
          </cell>
          <cell r="D6141">
            <v>0</v>
          </cell>
          <cell r="E6141">
            <v>0</v>
          </cell>
          <cell r="F6141">
            <v>0</v>
          </cell>
          <cell r="G6141">
            <v>2700</v>
          </cell>
          <cell r="H6141">
            <v>0</v>
          </cell>
          <cell r="I6141">
            <v>3000</v>
          </cell>
          <cell r="J6141">
            <v>0</v>
          </cell>
        </row>
        <row r="6142">
          <cell r="A6142">
            <v>1848100437</v>
          </cell>
          <cell r="B6142" t="str">
            <v>אחזקת אזעקה</v>
          </cell>
          <cell r="C6142">
            <v>1170</v>
          </cell>
          <cell r="D6142">
            <v>1832.22</v>
          </cell>
          <cell r="E6142">
            <v>0</v>
          </cell>
          <cell r="F6142">
            <v>1832.22</v>
          </cell>
          <cell r="G6142">
            <v>-662.22</v>
          </cell>
          <cell r="H6142">
            <v>156.6</v>
          </cell>
          <cell r="I6142">
            <v>1300</v>
          </cell>
          <cell r="J6142">
            <v>1832.22</v>
          </cell>
        </row>
        <row r="6143">
          <cell r="A6143">
            <v>1848100511</v>
          </cell>
          <cell r="B6143" t="str">
            <v>אירוח וכיבוד</v>
          </cell>
          <cell r="C6143">
            <v>1900</v>
          </cell>
          <cell r="D6143">
            <v>1836.03</v>
          </cell>
          <cell r="E6143">
            <v>0</v>
          </cell>
          <cell r="F6143">
            <v>1836.03</v>
          </cell>
          <cell r="G6143">
            <v>63.97</v>
          </cell>
          <cell r="H6143">
            <v>96.63</v>
          </cell>
          <cell r="I6143">
            <v>1900</v>
          </cell>
          <cell r="J6143">
            <v>1836.03</v>
          </cell>
        </row>
        <row r="6144">
          <cell r="A6144">
            <v>1848100540</v>
          </cell>
          <cell r="B6144" t="str">
            <v>הוצאות טלפון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</row>
        <row r="6145">
          <cell r="A6145">
            <v>1848100544</v>
          </cell>
          <cell r="B6145" t="str">
            <v>הוצאות דאר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</row>
        <row r="6146">
          <cell r="A6146">
            <v>1848100561</v>
          </cell>
          <cell r="B6146" t="str">
            <v>שיכפולים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</row>
        <row r="6147">
          <cell r="A6147">
            <v>1848100742</v>
          </cell>
          <cell r="B6147" t="str">
            <v>כלים וציוד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</row>
        <row r="6148">
          <cell r="A6148">
            <v>1848100745</v>
          </cell>
          <cell r="B6148" t="str">
            <v>דמי פריצה - תכולה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</row>
        <row r="6149">
          <cell r="A6149">
            <v>1848100751</v>
          </cell>
          <cell r="B6149" t="str">
            <v>עבודות קבלניות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</row>
        <row r="6150">
          <cell r="A6150">
            <v>1848100752</v>
          </cell>
          <cell r="B6150" t="str">
            <v>נקיון בקבלנות</v>
          </cell>
          <cell r="C6150">
            <v>15000</v>
          </cell>
          <cell r="D6150">
            <v>14585.47</v>
          </cell>
          <cell r="E6150">
            <v>0</v>
          </cell>
          <cell r="F6150">
            <v>14585.47</v>
          </cell>
          <cell r="G6150">
            <v>414.53</v>
          </cell>
          <cell r="H6150">
            <v>97.23</v>
          </cell>
          <cell r="I6150">
            <v>15000</v>
          </cell>
          <cell r="J6150">
            <v>14585.47</v>
          </cell>
        </row>
        <row r="6151">
          <cell r="A6151">
            <v>1848100753</v>
          </cell>
          <cell r="B6151" t="str">
            <v>קידום נוער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</row>
        <row r="6152">
          <cell r="A6152">
            <v>1848100781</v>
          </cell>
          <cell r="B6152" t="str">
            <v>פע' משפ' חד-הוריות</v>
          </cell>
          <cell r="C6152">
            <v>7000</v>
          </cell>
          <cell r="D6152">
            <v>6777.9</v>
          </cell>
          <cell r="E6152">
            <v>0</v>
          </cell>
          <cell r="F6152">
            <v>6777.9</v>
          </cell>
          <cell r="G6152">
            <v>222.1</v>
          </cell>
          <cell r="H6152">
            <v>96.82</v>
          </cell>
          <cell r="I6152">
            <v>7000</v>
          </cell>
          <cell r="J6152">
            <v>6777.9</v>
          </cell>
        </row>
        <row r="6153">
          <cell r="A6153">
            <v>1848100782</v>
          </cell>
          <cell r="B6153" t="str">
            <v>טקס מגן רה"ע-מתנדב</v>
          </cell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</row>
        <row r="6154">
          <cell r="A6154">
            <v>1848100783</v>
          </cell>
          <cell r="B6154" t="str">
            <v>ארוע שנתי למתנדבים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</row>
        <row r="6155">
          <cell r="A6155">
            <v>1848100784</v>
          </cell>
          <cell r="B6155" t="str">
            <v>פע' בקהילה+התנדבות</v>
          </cell>
          <cell r="C6155">
            <v>14400</v>
          </cell>
          <cell r="D6155">
            <v>12746.85</v>
          </cell>
          <cell r="E6155">
            <v>0</v>
          </cell>
          <cell r="F6155">
            <v>12746.85</v>
          </cell>
          <cell r="G6155">
            <v>1653.15</v>
          </cell>
          <cell r="H6155">
            <v>88.51</v>
          </cell>
          <cell r="I6155">
            <v>16000</v>
          </cell>
          <cell r="J6155">
            <v>12746.85</v>
          </cell>
        </row>
        <row r="6156">
          <cell r="A6156">
            <v>1848100785</v>
          </cell>
          <cell r="B6156" t="str">
            <v>מוטב יחדיו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</row>
        <row r="6157">
          <cell r="A6157">
            <v>1848100786</v>
          </cell>
          <cell r="B6157" t="str">
            <v>פעילות לקהילה האתיופית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</row>
        <row r="6158">
          <cell r="A6158">
            <v>1848100811</v>
          </cell>
          <cell r="B6158" t="str">
            <v>פע'התנדבות 1094031</v>
          </cell>
          <cell r="C6158">
            <v>45000</v>
          </cell>
          <cell r="D6158">
            <v>19777.349999999999</v>
          </cell>
          <cell r="E6158">
            <v>44.15</v>
          </cell>
          <cell r="F6158">
            <v>19821.5</v>
          </cell>
          <cell r="G6158">
            <v>25178.5</v>
          </cell>
          <cell r="H6158">
            <v>44.04</v>
          </cell>
          <cell r="I6158">
            <v>50000</v>
          </cell>
          <cell r="J6158">
            <v>19777.349999999999</v>
          </cell>
        </row>
        <row r="6159">
          <cell r="A6159">
            <v>1848100812</v>
          </cell>
          <cell r="B6159" t="str">
            <v>פרוייקט עוצמה</v>
          </cell>
          <cell r="C6159">
            <v>229500</v>
          </cell>
          <cell r="D6159">
            <v>177023.82</v>
          </cell>
          <cell r="E6159">
            <v>1074.96</v>
          </cell>
          <cell r="F6159">
            <v>178098.78</v>
          </cell>
          <cell r="G6159">
            <v>51401.22</v>
          </cell>
          <cell r="H6159">
            <v>77.599999999999994</v>
          </cell>
          <cell r="I6159">
            <v>255000</v>
          </cell>
          <cell r="J6159">
            <v>177023.82</v>
          </cell>
        </row>
        <row r="6160">
          <cell r="A6160">
            <v>1848100813</v>
          </cell>
          <cell r="B6160" t="str">
            <v>אחזקת מרכז'קהילתים</v>
          </cell>
          <cell r="C6160">
            <v>19000</v>
          </cell>
          <cell r="D6160">
            <v>19355.2</v>
          </cell>
          <cell r="E6160">
            <v>0</v>
          </cell>
          <cell r="F6160">
            <v>19355.2</v>
          </cell>
          <cell r="G6160">
            <v>-355.2</v>
          </cell>
          <cell r="H6160">
            <v>101.86</v>
          </cell>
          <cell r="I6160">
            <v>19000</v>
          </cell>
          <cell r="J6160">
            <v>19355.2</v>
          </cell>
        </row>
        <row r="6161">
          <cell r="A6161">
            <v>1848100814</v>
          </cell>
          <cell r="B6161" t="str">
            <v>סל תכניות התנדבות</v>
          </cell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</row>
        <row r="6162">
          <cell r="A6162">
            <v>1848100815</v>
          </cell>
          <cell r="B6162" t="str">
            <v>טיפול נשים בקהילה</v>
          </cell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</row>
        <row r="6163">
          <cell r="A6163">
            <v>1848100816</v>
          </cell>
          <cell r="B6163" t="str">
            <v>לשכת ייעוץ לאזרח</v>
          </cell>
          <cell r="C6163">
            <v>18000</v>
          </cell>
          <cell r="D6163">
            <v>1753.49</v>
          </cell>
          <cell r="E6163">
            <v>0</v>
          </cell>
          <cell r="F6163">
            <v>1753.49</v>
          </cell>
          <cell r="G6163">
            <v>16246.51</v>
          </cell>
          <cell r="H6163">
            <v>9.74</v>
          </cell>
          <cell r="I6163">
            <v>20000</v>
          </cell>
          <cell r="J6163">
            <v>1753.49</v>
          </cell>
        </row>
        <row r="6164">
          <cell r="A6164">
            <v>1848100817</v>
          </cell>
          <cell r="B6164" t="str">
            <v>פ. קהילתי גאוגרפי</v>
          </cell>
          <cell r="C6164">
            <v>36000</v>
          </cell>
          <cell r="D6164">
            <v>528</v>
          </cell>
          <cell r="E6164">
            <v>0</v>
          </cell>
          <cell r="F6164">
            <v>528</v>
          </cell>
          <cell r="G6164">
            <v>35472</v>
          </cell>
          <cell r="H6164">
            <v>1.46</v>
          </cell>
          <cell r="I6164">
            <v>40000</v>
          </cell>
          <cell r="J6164">
            <v>528</v>
          </cell>
        </row>
        <row r="6165">
          <cell r="A6165">
            <v>1848100841</v>
          </cell>
          <cell r="B6165" t="str">
            <v>מוטב יחדיו</v>
          </cell>
          <cell r="C6165">
            <v>337500</v>
          </cell>
          <cell r="D6165">
            <v>0</v>
          </cell>
          <cell r="E6165">
            <v>0</v>
          </cell>
          <cell r="F6165">
            <v>0</v>
          </cell>
          <cell r="G6165">
            <v>337500</v>
          </cell>
          <cell r="H6165">
            <v>0</v>
          </cell>
          <cell r="I6165">
            <v>375000</v>
          </cell>
          <cell r="J6165">
            <v>0</v>
          </cell>
        </row>
        <row r="6166">
          <cell r="A6166">
            <v>1848100842</v>
          </cell>
          <cell r="B6166" t="str">
            <v>מוקד חברתי קהילתי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</row>
        <row r="6167">
          <cell r="A6167">
            <v>1848100843</v>
          </cell>
          <cell r="B6167" t="str">
            <v>פע' בקהילה+התנדבות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</row>
        <row r="6168">
          <cell r="A6168">
            <v>1848100844</v>
          </cell>
          <cell r="B6168" t="str">
            <v>בית מתנדב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</row>
        <row r="6169">
          <cell r="A6169">
            <v>1848100845</v>
          </cell>
          <cell r="B6169" t="str">
            <v>טקס מגן רה"ע-מתנדב</v>
          </cell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</row>
        <row r="6170">
          <cell r="A6170">
            <v>1848100846</v>
          </cell>
          <cell r="B6170" t="str">
            <v>ארוע שנתי למתנדבים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</row>
        <row r="6171">
          <cell r="A6171">
            <v>1848100847</v>
          </cell>
          <cell r="B6171" t="str">
            <v>מועדון עולי סוריה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</row>
        <row r="6172">
          <cell r="A6172">
            <v>1848100850</v>
          </cell>
          <cell r="B6172" t="str">
            <v>שירות לאומי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</row>
        <row r="6173">
          <cell r="A6173">
            <v>1848100931</v>
          </cell>
          <cell r="B6173" t="str">
            <v>רכישות חד פעמיות</v>
          </cell>
          <cell r="C6173">
            <v>14400</v>
          </cell>
          <cell r="D6173">
            <v>9746.09</v>
          </cell>
          <cell r="E6173">
            <v>428.17</v>
          </cell>
          <cell r="F6173">
            <v>10174.26</v>
          </cell>
          <cell r="G6173">
            <v>4225.74</v>
          </cell>
          <cell r="H6173">
            <v>70.650000000000006</v>
          </cell>
          <cell r="I6173">
            <v>16000</v>
          </cell>
          <cell r="J6173">
            <v>9746.09</v>
          </cell>
        </row>
        <row r="6174">
          <cell r="A6174">
            <v>1851000412</v>
          </cell>
          <cell r="B6174" t="str">
            <v>ארנונה-מועצה דתית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</row>
        <row r="6175">
          <cell r="A6175">
            <v>1851000432</v>
          </cell>
          <cell r="B6175" t="str">
            <v>מים-המועצה הדתית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</row>
        <row r="6176">
          <cell r="A6176">
            <v>1851000691</v>
          </cell>
          <cell r="B6176" t="str">
            <v>החזר מלוות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</row>
        <row r="6177">
          <cell r="A6177">
            <v>1851000811</v>
          </cell>
          <cell r="B6177" t="str">
            <v>השתת'בתקציב המועצה</v>
          </cell>
          <cell r="C6177">
            <v>7052370</v>
          </cell>
          <cell r="D6177">
            <v>7043812</v>
          </cell>
          <cell r="E6177">
            <v>0</v>
          </cell>
          <cell r="F6177">
            <v>7043812</v>
          </cell>
          <cell r="G6177">
            <v>8558</v>
          </cell>
          <cell r="H6177">
            <v>99.87</v>
          </cell>
          <cell r="I6177">
            <v>7835967</v>
          </cell>
          <cell r="J6177">
            <v>7043812</v>
          </cell>
        </row>
        <row r="6178">
          <cell r="A6178">
            <v>1851000812</v>
          </cell>
          <cell r="B6178" t="str">
            <v>השתתפויות חד-פעמיות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</row>
        <row r="6179">
          <cell r="A6179">
            <v>1851000813</v>
          </cell>
          <cell r="B6179" t="str">
            <v>ארנונה-מועצה דתית</v>
          </cell>
          <cell r="C6179">
            <v>33471</v>
          </cell>
          <cell r="D6179">
            <v>37188.43</v>
          </cell>
          <cell r="E6179">
            <v>0</v>
          </cell>
          <cell r="F6179">
            <v>37188.43</v>
          </cell>
          <cell r="G6179">
            <v>-3717.43</v>
          </cell>
          <cell r="H6179">
            <v>111.1</v>
          </cell>
          <cell r="I6179">
            <v>37189</v>
          </cell>
          <cell r="J6179">
            <v>37188.43</v>
          </cell>
        </row>
        <row r="6180">
          <cell r="A6180">
            <v>1851000814</v>
          </cell>
          <cell r="B6180" t="str">
            <v>מים-מועצה דתית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</row>
        <row r="6181">
          <cell r="A6181">
            <v>1851000832</v>
          </cell>
          <cell r="B6181" t="str">
            <v>מים-כיבוי אש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</row>
        <row r="6182">
          <cell r="A6182">
            <v>1851000961</v>
          </cell>
          <cell r="B6182" t="str">
            <v>רז' פעולות ורכישות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</row>
        <row r="6183">
          <cell r="A6183">
            <v>1859000810</v>
          </cell>
          <cell r="B6183" t="str">
            <v>השת'-עדה השומרונית</v>
          </cell>
          <cell r="C6183">
            <v>41000</v>
          </cell>
          <cell r="D6183">
            <v>41000</v>
          </cell>
          <cell r="E6183">
            <v>0</v>
          </cell>
          <cell r="F6183">
            <v>41000</v>
          </cell>
          <cell r="G6183">
            <v>0</v>
          </cell>
          <cell r="H6183">
            <v>100</v>
          </cell>
          <cell r="I6183">
            <v>41000</v>
          </cell>
          <cell r="J6183">
            <v>41000</v>
          </cell>
        </row>
        <row r="6184">
          <cell r="A6184">
            <v>1859000811</v>
          </cell>
          <cell r="B6184" t="str">
            <v>א.ב. חדשות השומרונים</v>
          </cell>
          <cell r="C6184">
            <v>10300</v>
          </cell>
          <cell r="D6184">
            <v>10300</v>
          </cell>
          <cell r="E6184">
            <v>0</v>
          </cell>
          <cell r="F6184">
            <v>10300</v>
          </cell>
          <cell r="G6184">
            <v>0</v>
          </cell>
          <cell r="H6184">
            <v>100</v>
          </cell>
          <cell r="I6184">
            <v>10300</v>
          </cell>
          <cell r="J6184">
            <v>10300</v>
          </cell>
        </row>
        <row r="6185">
          <cell r="A6185">
            <v>1868000110</v>
          </cell>
          <cell r="B6185" t="str">
            <v>השכר הקובע-תקציבית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</row>
        <row r="6186">
          <cell r="A6186">
            <v>1868000119</v>
          </cell>
          <cell r="B6186" t="str">
            <v>השכר הקובע-צוברת</v>
          </cell>
          <cell r="C6186">
            <v>1401450</v>
          </cell>
          <cell r="D6186">
            <v>1471549.24</v>
          </cell>
          <cell r="E6186">
            <v>0</v>
          </cell>
          <cell r="F6186">
            <v>1471549.24</v>
          </cell>
          <cell r="G6186">
            <v>-70099.240000000005</v>
          </cell>
          <cell r="H6186">
            <v>105</v>
          </cell>
          <cell r="I6186">
            <v>1401450</v>
          </cell>
          <cell r="J6186">
            <v>1471549.24</v>
          </cell>
        </row>
        <row r="6187">
          <cell r="A6187">
            <v>1868000122</v>
          </cell>
          <cell r="B6187" t="str">
            <v>ביגוד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</row>
        <row r="6188">
          <cell r="A6188">
            <v>1868000126</v>
          </cell>
          <cell r="B6188" t="str">
            <v>דמי הבראה</v>
          </cell>
          <cell r="C6188">
            <v>12000</v>
          </cell>
          <cell r="D6188">
            <v>43589.72</v>
          </cell>
          <cell r="E6188">
            <v>0</v>
          </cell>
          <cell r="F6188">
            <v>43589.72</v>
          </cell>
          <cell r="G6188">
            <v>-31589.72</v>
          </cell>
          <cell r="H6188">
            <v>363.24</v>
          </cell>
          <cell r="I6188">
            <v>12000</v>
          </cell>
          <cell r="J6188">
            <v>43589.72</v>
          </cell>
        </row>
        <row r="6189">
          <cell r="A6189">
            <v>1868000130</v>
          </cell>
          <cell r="B6189" t="str">
            <v>שעות נוספות</v>
          </cell>
          <cell r="C6189">
            <v>0</v>
          </cell>
          <cell r="D6189">
            <v>1578.2</v>
          </cell>
          <cell r="E6189">
            <v>0</v>
          </cell>
          <cell r="F6189">
            <v>1578.2</v>
          </cell>
          <cell r="G6189">
            <v>-1578.2</v>
          </cell>
          <cell r="H6189">
            <v>0</v>
          </cell>
          <cell r="I6189">
            <v>0</v>
          </cell>
          <cell r="J6189">
            <v>1578.2</v>
          </cell>
        </row>
        <row r="6190">
          <cell r="A6190">
            <v>1868000140</v>
          </cell>
          <cell r="B6190" t="str">
            <v>השתתפות באחזקת רכב</v>
          </cell>
          <cell r="C6190">
            <v>60000</v>
          </cell>
          <cell r="D6190">
            <v>0</v>
          </cell>
          <cell r="E6190">
            <v>0</v>
          </cell>
          <cell r="F6190">
            <v>0</v>
          </cell>
          <cell r="G6190">
            <v>60000</v>
          </cell>
          <cell r="H6190">
            <v>0</v>
          </cell>
          <cell r="I6190">
            <v>60000</v>
          </cell>
          <cell r="J6190">
            <v>0</v>
          </cell>
        </row>
        <row r="6191">
          <cell r="A6191">
            <v>1868000253</v>
          </cell>
          <cell r="B6191" t="str">
            <v>עובדים חיצוניים</v>
          </cell>
          <cell r="C6191">
            <v>10000</v>
          </cell>
          <cell r="D6191">
            <v>0</v>
          </cell>
          <cell r="E6191">
            <v>0</v>
          </cell>
          <cell r="F6191">
            <v>0</v>
          </cell>
          <cell r="G6191">
            <v>10000</v>
          </cell>
          <cell r="H6191">
            <v>0</v>
          </cell>
          <cell r="I6191">
            <v>10000</v>
          </cell>
          <cell r="J6191">
            <v>0</v>
          </cell>
        </row>
        <row r="6192">
          <cell r="A6192">
            <v>1868000263</v>
          </cell>
          <cell r="B6192" t="str">
            <v>עובדי חברת מוסדות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</row>
        <row r="6193">
          <cell r="A6193">
            <v>1868000391</v>
          </cell>
          <cell r="B6193" t="str">
            <v>הפרשה לפנסיה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</row>
        <row r="6194">
          <cell r="A6194">
            <v>1868000410</v>
          </cell>
          <cell r="B6194" t="str">
            <v>שכירת חדרים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</row>
        <row r="6195">
          <cell r="A6195">
            <v>1868000423</v>
          </cell>
          <cell r="B6195" t="str">
            <v>תחזוקת מבנה</v>
          </cell>
          <cell r="C6195">
            <v>29800</v>
          </cell>
          <cell r="D6195">
            <v>29800</v>
          </cell>
          <cell r="E6195">
            <v>0</v>
          </cell>
          <cell r="F6195">
            <v>29800</v>
          </cell>
          <cell r="G6195">
            <v>0</v>
          </cell>
          <cell r="H6195">
            <v>100</v>
          </cell>
          <cell r="I6195">
            <v>29800</v>
          </cell>
          <cell r="J6195">
            <v>29800</v>
          </cell>
        </row>
        <row r="6196">
          <cell r="A6196">
            <v>1868000431</v>
          </cell>
          <cell r="B6196" t="str">
            <v>חשמל</v>
          </cell>
          <cell r="C6196">
            <v>22500</v>
          </cell>
          <cell r="D6196">
            <v>54248.49</v>
          </cell>
          <cell r="E6196">
            <v>0</v>
          </cell>
          <cell r="F6196">
            <v>54248.49</v>
          </cell>
          <cell r="G6196">
            <v>-31748.49</v>
          </cell>
          <cell r="H6196">
            <v>241.1</v>
          </cell>
          <cell r="I6196">
            <v>25000</v>
          </cell>
          <cell r="J6196">
            <v>54248.49</v>
          </cell>
        </row>
        <row r="6197">
          <cell r="A6197">
            <v>1868000432</v>
          </cell>
          <cell r="B6197" t="str">
            <v>מים</v>
          </cell>
          <cell r="C6197">
            <v>13500</v>
          </cell>
          <cell r="D6197">
            <v>4886.4799999999996</v>
          </cell>
          <cell r="E6197">
            <v>0</v>
          </cell>
          <cell r="F6197">
            <v>4886.4799999999996</v>
          </cell>
          <cell r="G6197">
            <v>8613.52</v>
          </cell>
          <cell r="H6197">
            <v>36.19</v>
          </cell>
          <cell r="I6197">
            <v>15000</v>
          </cell>
          <cell r="J6197">
            <v>4886.4799999999996</v>
          </cell>
        </row>
        <row r="6198">
          <cell r="A6198">
            <v>1868000433</v>
          </cell>
          <cell r="B6198" t="str">
            <v>חומרי נקיון</v>
          </cell>
          <cell r="C6198">
            <v>810</v>
          </cell>
          <cell r="D6198">
            <v>571.26</v>
          </cell>
          <cell r="E6198">
            <v>0</v>
          </cell>
          <cell r="F6198">
            <v>571.26</v>
          </cell>
          <cell r="G6198">
            <v>238.74</v>
          </cell>
          <cell r="H6198">
            <v>70.52</v>
          </cell>
          <cell r="I6198">
            <v>900</v>
          </cell>
          <cell r="J6198">
            <v>571.26</v>
          </cell>
        </row>
        <row r="6199">
          <cell r="A6199">
            <v>1868000437</v>
          </cell>
          <cell r="B6199" t="str">
            <v>אחזקת אזעקה</v>
          </cell>
          <cell r="C6199">
            <v>2430</v>
          </cell>
          <cell r="D6199">
            <v>3337.6</v>
          </cell>
          <cell r="E6199">
            <v>0</v>
          </cell>
          <cell r="F6199">
            <v>3337.6</v>
          </cell>
          <cell r="G6199">
            <v>-907.6</v>
          </cell>
          <cell r="H6199">
            <v>137.34</v>
          </cell>
          <cell r="I6199">
            <v>2700</v>
          </cell>
          <cell r="J6199">
            <v>3337.6</v>
          </cell>
        </row>
        <row r="6200">
          <cell r="A6200">
            <v>1868000471</v>
          </cell>
          <cell r="B6200" t="str">
            <v>מכשירי כתיבה</v>
          </cell>
          <cell r="C6200">
            <v>1000</v>
          </cell>
          <cell r="D6200">
            <v>954.93</v>
          </cell>
          <cell r="E6200">
            <v>0</v>
          </cell>
          <cell r="F6200">
            <v>954.93</v>
          </cell>
          <cell r="G6200">
            <v>45.07</v>
          </cell>
          <cell r="H6200">
            <v>95.49</v>
          </cell>
          <cell r="I6200">
            <v>1000</v>
          </cell>
          <cell r="J6200">
            <v>954.93</v>
          </cell>
        </row>
        <row r="6201">
          <cell r="A6201">
            <v>1868000511</v>
          </cell>
          <cell r="B6201" t="str">
            <v>אירוח וכיבוד</v>
          </cell>
          <cell r="C6201">
            <v>1260</v>
          </cell>
          <cell r="D6201">
            <v>863.67</v>
          </cell>
          <cell r="E6201">
            <v>0</v>
          </cell>
          <cell r="F6201">
            <v>863.67</v>
          </cell>
          <cell r="G6201">
            <v>396.33</v>
          </cell>
          <cell r="H6201">
            <v>68.540000000000006</v>
          </cell>
          <cell r="I6201">
            <v>1400</v>
          </cell>
          <cell r="J6201">
            <v>863.67</v>
          </cell>
        </row>
        <row r="6202">
          <cell r="A6202">
            <v>1868000522</v>
          </cell>
          <cell r="B6202" t="str">
            <v>ספרים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</row>
        <row r="6203">
          <cell r="A6203">
            <v>1868000540</v>
          </cell>
          <cell r="B6203" t="str">
            <v>הוצאות טלפון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</row>
        <row r="6204">
          <cell r="A6204">
            <v>1868000544</v>
          </cell>
          <cell r="B6204" t="str">
            <v>הוצאות דאר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</row>
        <row r="6205">
          <cell r="A6205">
            <v>1868000561</v>
          </cell>
          <cell r="B6205" t="str">
            <v>שיכפולים</v>
          </cell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</row>
        <row r="6206">
          <cell r="A6206">
            <v>1868000721</v>
          </cell>
          <cell r="B6206" t="str">
            <v>חמרים-תחזוקת מבנים</v>
          </cell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</row>
        <row r="6207">
          <cell r="A6207">
            <v>1868000722</v>
          </cell>
          <cell r="B6207" t="str">
            <v>חמרים-תחזוקה עצמית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</row>
        <row r="6208">
          <cell r="A6208">
            <v>1868000743</v>
          </cell>
          <cell r="B6208" t="str">
            <v>תחזוקת ציוד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</row>
        <row r="6209">
          <cell r="A6209">
            <v>1868000751</v>
          </cell>
          <cell r="B6209" t="str">
            <v>עבודות קבלניות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</row>
        <row r="6210">
          <cell r="A6210">
            <v>1868000752</v>
          </cell>
          <cell r="B6210" t="str">
            <v>נקיון בקבלנות</v>
          </cell>
          <cell r="C6210">
            <v>68000</v>
          </cell>
          <cell r="D6210">
            <v>53581.599999999999</v>
          </cell>
          <cell r="E6210">
            <v>0</v>
          </cell>
          <cell r="F6210">
            <v>53581.599999999999</v>
          </cell>
          <cell r="G6210">
            <v>14418.4</v>
          </cell>
          <cell r="H6210">
            <v>78.790000000000006</v>
          </cell>
          <cell r="I6210">
            <v>68000</v>
          </cell>
          <cell r="J6210">
            <v>53581.599999999999</v>
          </cell>
        </row>
        <row r="6211">
          <cell r="A6211">
            <v>1868000753</v>
          </cell>
          <cell r="B6211" t="str">
            <v>עובדים חיצוניים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</row>
        <row r="6212">
          <cell r="A6212">
            <v>1868000756</v>
          </cell>
          <cell r="B6212" t="str">
            <v>שמירה</v>
          </cell>
          <cell r="C6212">
            <v>108000</v>
          </cell>
          <cell r="D6212">
            <v>7178.51</v>
          </cell>
          <cell r="E6212">
            <v>0</v>
          </cell>
          <cell r="F6212">
            <v>7178.51</v>
          </cell>
          <cell r="G6212">
            <v>100821.49</v>
          </cell>
          <cell r="H6212">
            <v>6.64</v>
          </cell>
          <cell r="I6212">
            <v>120000</v>
          </cell>
          <cell r="J6212">
            <v>7178.51</v>
          </cell>
        </row>
        <row r="6213">
          <cell r="A6213">
            <v>1868000763</v>
          </cell>
          <cell r="B6213" t="str">
            <v>עובדי חברת מוסדות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</row>
        <row r="6214">
          <cell r="A6214">
            <v>1868000781</v>
          </cell>
          <cell r="B6214" t="str">
            <v>קייטנות עולים,וטרנים,פרוייקטים</v>
          </cell>
          <cell r="C6214">
            <v>124500</v>
          </cell>
          <cell r="D6214">
            <v>120865</v>
          </cell>
          <cell r="E6214">
            <v>0</v>
          </cell>
          <cell r="F6214">
            <v>120865</v>
          </cell>
          <cell r="G6214">
            <v>3635</v>
          </cell>
          <cell r="H6214">
            <v>97.08</v>
          </cell>
          <cell r="I6214">
            <v>124500</v>
          </cell>
          <cell r="J6214">
            <v>120865</v>
          </cell>
        </row>
        <row r="6215">
          <cell r="A6215">
            <v>1868000782</v>
          </cell>
          <cell r="B6215" t="str">
            <v>פסטיבל ( כנגד הכנסות )</v>
          </cell>
          <cell r="C6215">
            <v>360000</v>
          </cell>
          <cell r="D6215">
            <v>1833.39</v>
          </cell>
          <cell r="E6215">
            <v>0</v>
          </cell>
          <cell r="F6215">
            <v>1833.39</v>
          </cell>
          <cell r="G6215">
            <v>358166.61</v>
          </cell>
          <cell r="H6215">
            <v>0.5</v>
          </cell>
          <cell r="I6215">
            <v>400000</v>
          </cell>
          <cell r="J6215">
            <v>1833.39</v>
          </cell>
        </row>
        <row r="6216">
          <cell r="A6216">
            <v>1868000784</v>
          </cell>
          <cell r="B6216" t="str">
            <v>פעולות שונות</v>
          </cell>
          <cell r="C6216">
            <v>223740</v>
          </cell>
          <cell r="D6216">
            <v>59083.54</v>
          </cell>
          <cell r="E6216">
            <v>5330.82</v>
          </cell>
          <cell r="F6216">
            <v>64414.36</v>
          </cell>
          <cell r="G6216">
            <v>159325.64000000001</v>
          </cell>
          <cell r="H6216">
            <v>28.78</v>
          </cell>
          <cell r="I6216">
            <v>248600</v>
          </cell>
          <cell r="J6216">
            <v>59083.54</v>
          </cell>
        </row>
        <row r="6217">
          <cell r="A6217">
            <v>1868000794</v>
          </cell>
          <cell r="B6217" t="str">
            <v>השתתפות בעזר 094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</row>
        <row r="6218">
          <cell r="A6218">
            <v>1868000810</v>
          </cell>
          <cell r="B6218" t="str">
            <v>משרד הקליטה-מהכנסה</v>
          </cell>
          <cell r="C6218">
            <v>755700</v>
          </cell>
          <cell r="D6218">
            <v>524915.25</v>
          </cell>
          <cell r="E6218">
            <v>207477.2</v>
          </cell>
          <cell r="F6218">
            <v>732392.45</v>
          </cell>
          <cell r="G6218">
            <v>23307.55</v>
          </cell>
          <cell r="H6218">
            <v>96.91</v>
          </cell>
          <cell r="I6218">
            <v>755700</v>
          </cell>
          <cell r="J6218">
            <v>524915.25</v>
          </cell>
        </row>
        <row r="6219">
          <cell r="A6219">
            <v>1868000930</v>
          </cell>
          <cell r="B6219" t="str">
            <v>שילוב יוצאי אתיוםיה וונדמה</v>
          </cell>
          <cell r="C6219">
            <v>135000</v>
          </cell>
          <cell r="D6219">
            <v>0</v>
          </cell>
          <cell r="E6219">
            <v>0</v>
          </cell>
          <cell r="F6219">
            <v>0</v>
          </cell>
          <cell r="G6219">
            <v>135000</v>
          </cell>
          <cell r="H6219">
            <v>0</v>
          </cell>
          <cell r="I6219">
            <v>150000</v>
          </cell>
          <cell r="J6219">
            <v>0</v>
          </cell>
        </row>
        <row r="6220">
          <cell r="A6220">
            <v>1868000931</v>
          </cell>
          <cell r="B6220" t="str">
            <v>ציוד חד-פעמי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</row>
        <row r="6221">
          <cell r="A6221">
            <v>1868000932</v>
          </cell>
          <cell r="B6221" t="str">
            <v>רכישות (מהכנסות)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</row>
        <row r="6222">
          <cell r="A6222">
            <v>1869000110</v>
          </cell>
          <cell r="B6222" t="str">
            <v>השכר הקובע-תקציבית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</row>
        <row r="6223">
          <cell r="A6223">
            <v>1869000119</v>
          </cell>
          <cell r="B6223" t="str">
            <v>השכר הקובע-צוברת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</row>
        <row r="6224">
          <cell r="A6224">
            <v>1869000122</v>
          </cell>
          <cell r="B6224" t="str">
            <v>ביגוד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</row>
        <row r="6225">
          <cell r="A6225">
            <v>1869000126</v>
          </cell>
          <cell r="B6225" t="str">
            <v>דמי הבראה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</row>
        <row r="6226">
          <cell r="A6226">
            <v>1869000130</v>
          </cell>
          <cell r="B6226" t="str">
            <v>שעות נוספות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</row>
        <row r="6227">
          <cell r="A6227">
            <v>1869000140</v>
          </cell>
          <cell r="B6227" t="str">
            <v>השתתפות באחזקת רכב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</row>
        <row r="6228">
          <cell r="A6228">
            <v>1869000219</v>
          </cell>
          <cell r="B6228" t="str">
            <v>שכר קייטנת קיץ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</row>
        <row r="6229">
          <cell r="A6229">
            <v>1869000253</v>
          </cell>
          <cell r="B6229" t="str">
            <v>עובדים חיצוניים</v>
          </cell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</row>
        <row r="6230">
          <cell r="A6230">
            <v>1869000264</v>
          </cell>
          <cell r="B6230" t="str">
            <v>ע' הוראה (מהכנסות)</v>
          </cell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</row>
        <row r="6231">
          <cell r="A6231">
            <v>1869000391</v>
          </cell>
          <cell r="B6231" t="str">
            <v>הפרשה לפנסיה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</row>
        <row r="6232">
          <cell r="A6232">
            <v>1869000420</v>
          </cell>
          <cell r="B6232" t="str">
            <v>כיבוי אש</v>
          </cell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</row>
        <row r="6233">
          <cell r="A6233">
            <v>1869000431</v>
          </cell>
          <cell r="B6233" t="str">
            <v>חשמל</v>
          </cell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</row>
        <row r="6234">
          <cell r="A6234">
            <v>1869000437</v>
          </cell>
          <cell r="B6234" t="str">
            <v>אחזקת אזעקה</v>
          </cell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</row>
        <row r="6235">
          <cell r="A6235">
            <v>1869000441</v>
          </cell>
          <cell r="B6235" t="str">
            <v>ביטוח</v>
          </cell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</row>
        <row r="6236">
          <cell r="A6236">
            <v>1869000471</v>
          </cell>
          <cell r="B6236" t="str">
            <v>מכשירי כתיבה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</row>
        <row r="6237">
          <cell r="A6237">
            <v>1869000511</v>
          </cell>
          <cell r="B6237" t="str">
            <v>כיבוד למתנדבים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</row>
        <row r="6238">
          <cell r="A6238">
            <v>1869000512</v>
          </cell>
          <cell r="B6238" t="str">
            <v>נסיעות ואש"ל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</row>
        <row r="6239">
          <cell r="A6239">
            <v>1869000522</v>
          </cell>
          <cell r="B6239" t="str">
            <v>ספרים ועיתונים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</row>
        <row r="6240">
          <cell r="A6240">
            <v>1869000540</v>
          </cell>
          <cell r="B6240" t="str">
            <v>הוצאות טלפון</v>
          </cell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</row>
        <row r="6241">
          <cell r="A6241">
            <v>1869000544</v>
          </cell>
          <cell r="B6241" t="str">
            <v>הוצאות דאר</v>
          </cell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</row>
        <row r="6242">
          <cell r="A6242">
            <v>1869000550</v>
          </cell>
          <cell r="B6242" t="str">
            <v>פירסומים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</row>
        <row r="6243">
          <cell r="A6243">
            <v>1869000561</v>
          </cell>
          <cell r="B6243" t="str">
            <v>שיכפולים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</row>
        <row r="6244">
          <cell r="A6244">
            <v>1869000562</v>
          </cell>
          <cell r="B6244" t="str">
            <v>הדפסות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</row>
        <row r="6245">
          <cell r="A6245">
            <v>1869000571</v>
          </cell>
          <cell r="B6245" t="str">
            <v>מיכון וענ"א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</row>
        <row r="6246">
          <cell r="A6246">
            <v>1869000710</v>
          </cell>
          <cell r="B6246" t="str">
            <v>הובלות והסעות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</row>
        <row r="6247">
          <cell r="A6247">
            <v>1869000742</v>
          </cell>
          <cell r="B6247" t="str">
            <v>ציוד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</row>
        <row r="6248">
          <cell r="A6248">
            <v>1869000745</v>
          </cell>
          <cell r="B6248" t="str">
            <v>דמי פריצה - תכולה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</row>
        <row r="6249">
          <cell r="A6249">
            <v>1869000753</v>
          </cell>
          <cell r="B6249" t="str">
            <v>עובדים חיצוניים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</row>
        <row r="6250">
          <cell r="A6250">
            <v>1869000756</v>
          </cell>
          <cell r="B6250" t="str">
            <v>שמירה בקבלנות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</row>
        <row r="6251">
          <cell r="A6251">
            <v>1869000780</v>
          </cell>
          <cell r="B6251" t="str">
            <v>ארועים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</row>
        <row r="6252">
          <cell r="A6252">
            <v>1869000781</v>
          </cell>
          <cell r="B6252" t="str">
            <v>קייטנות עולים,וטרנים,פרוייקטים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</row>
        <row r="6253">
          <cell r="A6253">
            <v>1869000782</v>
          </cell>
          <cell r="B6253" t="str">
            <v>משרד הקליטה-מהכנסה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</row>
        <row r="6254">
          <cell r="A6254">
            <v>1869000794</v>
          </cell>
          <cell r="B6254" t="str">
            <v>השתתפות בעזר 094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</row>
        <row r="6255">
          <cell r="A6255">
            <v>1869000811</v>
          </cell>
          <cell r="B6255" t="str">
            <v>רכזת קליטה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</row>
        <row r="6256">
          <cell r="A6256">
            <v>1869000812</v>
          </cell>
          <cell r="B6256" t="str">
            <v>השתתפות בקליטת עליה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</row>
        <row r="6257">
          <cell r="A6257">
            <v>1869000961</v>
          </cell>
          <cell r="B6257" t="str">
            <v>רז' פעולות ורכישות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</row>
        <row r="6258">
          <cell r="A6258">
            <v>1869000980</v>
          </cell>
          <cell r="B6258" t="str">
            <v>קליטת יהדות סוריה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</row>
        <row r="6259">
          <cell r="A6259">
            <v>1879000110</v>
          </cell>
          <cell r="B6259" t="str">
            <v>השכר הקובע-תקציבית</v>
          </cell>
          <cell r="C6259">
            <v>283200</v>
          </cell>
          <cell r="D6259">
            <v>149013.89000000001</v>
          </cell>
          <cell r="E6259">
            <v>0</v>
          </cell>
          <cell r="F6259">
            <v>149013.89000000001</v>
          </cell>
          <cell r="G6259">
            <v>134186.10999999999</v>
          </cell>
          <cell r="H6259">
            <v>52.61</v>
          </cell>
          <cell r="I6259">
            <v>283200</v>
          </cell>
          <cell r="J6259">
            <v>149013.89000000001</v>
          </cell>
        </row>
        <row r="6260">
          <cell r="A6260">
            <v>1879000119</v>
          </cell>
          <cell r="B6260" t="str">
            <v>השכר הקובע-צוברת</v>
          </cell>
          <cell r="C6260">
            <v>809100</v>
          </cell>
          <cell r="D6260">
            <v>1088515.77</v>
          </cell>
          <cell r="E6260">
            <v>0</v>
          </cell>
          <cell r="F6260">
            <v>1088515.77</v>
          </cell>
          <cell r="G6260">
            <v>-279415.77</v>
          </cell>
          <cell r="H6260">
            <v>134.53</v>
          </cell>
          <cell r="I6260">
            <v>809100</v>
          </cell>
          <cell r="J6260">
            <v>1088515.77</v>
          </cell>
        </row>
        <row r="6261">
          <cell r="A6261">
            <v>1879000122</v>
          </cell>
          <cell r="B6261" t="str">
            <v>ביגוד</v>
          </cell>
          <cell r="C6261">
            <v>15800</v>
          </cell>
          <cell r="D6261">
            <v>12007.81</v>
          </cell>
          <cell r="E6261">
            <v>0</v>
          </cell>
          <cell r="F6261">
            <v>12007.81</v>
          </cell>
          <cell r="G6261">
            <v>3792.19</v>
          </cell>
          <cell r="H6261">
            <v>75.989999999999995</v>
          </cell>
          <cell r="I6261">
            <v>15800</v>
          </cell>
          <cell r="J6261">
            <v>12007.81</v>
          </cell>
        </row>
        <row r="6262">
          <cell r="A6262">
            <v>1879000126</v>
          </cell>
          <cell r="B6262" t="str">
            <v>דמי הבראה</v>
          </cell>
          <cell r="C6262">
            <v>27300</v>
          </cell>
          <cell r="D6262">
            <v>27475.11</v>
          </cell>
          <cell r="E6262">
            <v>0</v>
          </cell>
          <cell r="F6262">
            <v>27475.11</v>
          </cell>
          <cell r="G6262">
            <v>-175.11</v>
          </cell>
          <cell r="H6262">
            <v>100.64</v>
          </cell>
          <cell r="I6262">
            <v>27300</v>
          </cell>
          <cell r="J6262">
            <v>27475.11</v>
          </cell>
        </row>
        <row r="6263">
          <cell r="A6263">
            <v>1879000130</v>
          </cell>
          <cell r="B6263" t="str">
            <v>שעות נוספות</v>
          </cell>
          <cell r="C6263">
            <v>0</v>
          </cell>
          <cell r="D6263">
            <v>13411.85</v>
          </cell>
          <cell r="E6263">
            <v>0</v>
          </cell>
          <cell r="F6263">
            <v>13411.85</v>
          </cell>
          <cell r="G6263">
            <v>-13411.85</v>
          </cell>
          <cell r="H6263">
            <v>0</v>
          </cell>
          <cell r="I6263">
            <v>0</v>
          </cell>
          <cell r="J6263">
            <v>13411.85</v>
          </cell>
        </row>
        <row r="6264">
          <cell r="A6264">
            <v>1879000140</v>
          </cell>
          <cell r="B6264" t="str">
            <v>השתתפות באחזקת רכב</v>
          </cell>
          <cell r="C6264">
            <v>117300</v>
          </cell>
          <cell r="D6264">
            <v>167430.82999999999</v>
          </cell>
          <cell r="E6264">
            <v>0</v>
          </cell>
          <cell r="F6264">
            <v>167430.82999999999</v>
          </cell>
          <cell r="G6264">
            <v>-50130.83</v>
          </cell>
          <cell r="H6264">
            <v>142.72999999999999</v>
          </cell>
          <cell r="I6264">
            <v>117300</v>
          </cell>
          <cell r="J6264">
            <v>167430.82999999999</v>
          </cell>
        </row>
        <row r="6265">
          <cell r="A6265">
            <v>1879000253</v>
          </cell>
          <cell r="B6265" t="str">
            <v>עובדים חיצוניים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</row>
        <row r="6266">
          <cell r="A6266">
            <v>1879000391</v>
          </cell>
          <cell r="B6266" t="str">
            <v>הפרשה לפנסיה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</row>
        <row r="6267">
          <cell r="A6267">
            <v>1879000420</v>
          </cell>
          <cell r="B6267" t="str">
            <v>כיבוי אש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</row>
        <row r="6268">
          <cell r="A6268">
            <v>1879000433</v>
          </cell>
          <cell r="B6268" t="str">
            <v>חומרי נקיון</v>
          </cell>
          <cell r="C6268">
            <v>2600</v>
          </cell>
          <cell r="D6268">
            <v>2534.54</v>
          </cell>
          <cell r="E6268">
            <v>25.74</v>
          </cell>
          <cell r="F6268">
            <v>2560.2800000000002</v>
          </cell>
          <cell r="G6268">
            <v>39.72</v>
          </cell>
          <cell r="H6268">
            <v>98.47</v>
          </cell>
          <cell r="I6268">
            <v>2600</v>
          </cell>
          <cell r="J6268">
            <v>2534.54</v>
          </cell>
        </row>
        <row r="6269">
          <cell r="A6269">
            <v>1879000437</v>
          </cell>
          <cell r="B6269" t="str">
            <v>אחזקת אזעקה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</row>
        <row r="6270">
          <cell r="A6270">
            <v>1879000441</v>
          </cell>
          <cell r="B6270" t="str">
            <v>ביטוח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</row>
        <row r="6271">
          <cell r="A6271">
            <v>1879000450</v>
          </cell>
          <cell r="B6271" t="str">
            <v>אחזקת תמי 4</v>
          </cell>
          <cell r="C6271">
            <v>540</v>
          </cell>
          <cell r="D6271">
            <v>259.5</v>
          </cell>
          <cell r="E6271">
            <v>0</v>
          </cell>
          <cell r="F6271">
            <v>259.5</v>
          </cell>
          <cell r="G6271">
            <v>280.5</v>
          </cell>
          <cell r="H6271">
            <v>48.05</v>
          </cell>
          <cell r="I6271">
            <v>600</v>
          </cell>
          <cell r="J6271">
            <v>259.5</v>
          </cell>
        </row>
        <row r="6272">
          <cell r="A6272">
            <v>1879000470</v>
          </cell>
          <cell r="B6272" t="str">
            <v>אחזקת מכונות משרד</v>
          </cell>
          <cell r="C6272">
            <v>1080</v>
          </cell>
          <cell r="D6272">
            <v>102.11</v>
          </cell>
          <cell r="E6272">
            <v>0</v>
          </cell>
          <cell r="F6272">
            <v>102.11</v>
          </cell>
          <cell r="G6272">
            <v>977.89</v>
          </cell>
          <cell r="H6272">
            <v>9.4499999999999993</v>
          </cell>
          <cell r="I6272">
            <v>1200</v>
          </cell>
          <cell r="J6272">
            <v>102.11</v>
          </cell>
        </row>
        <row r="6273">
          <cell r="A6273">
            <v>1879000471</v>
          </cell>
          <cell r="B6273" t="str">
            <v>מכשירי כתיבה</v>
          </cell>
          <cell r="C6273">
            <v>12150</v>
          </cell>
          <cell r="D6273">
            <v>7005.44</v>
          </cell>
          <cell r="E6273">
            <v>59.81</v>
          </cell>
          <cell r="F6273">
            <v>7065.25</v>
          </cell>
          <cell r="G6273">
            <v>5084.75</v>
          </cell>
          <cell r="H6273">
            <v>58.15</v>
          </cell>
          <cell r="I6273">
            <v>13500</v>
          </cell>
          <cell r="J6273">
            <v>7005.44</v>
          </cell>
        </row>
        <row r="6274">
          <cell r="A6274">
            <v>1879000492</v>
          </cell>
          <cell r="B6274" t="str">
            <v>השתתפות בעזר 092</v>
          </cell>
          <cell r="C6274">
            <v>28800</v>
          </cell>
          <cell r="D6274">
            <v>30941</v>
          </cell>
          <cell r="E6274">
            <v>0</v>
          </cell>
          <cell r="F6274">
            <v>30941</v>
          </cell>
          <cell r="G6274">
            <v>-2141</v>
          </cell>
          <cell r="H6274">
            <v>107.43</v>
          </cell>
          <cell r="I6274">
            <v>32000</v>
          </cell>
          <cell r="J6274">
            <v>30941</v>
          </cell>
        </row>
        <row r="6275">
          <cell r="A6275">
            <v>1879000511</v>
          </cell>
          <cell r="B6275" t="str">
            <v>אירוח וכיבוד</v>
          </cell>
          <cell r="C6275">
            <v>4500</v>
          </cell>
          <cell r="D6275">
            <v>4486.66</v>
          </cell>
          <cell r="E6275">
            <v>237.81</v>
          </cell>
          <cell r="F6275">
            <v>4724.47</v>
          </cell>
          <cell r="G6275">
            <v>-224.47</v>
          </cell>
          <cell r="H6275">
            <v>104.98</v>
          </cell>
          <cell r="I6275">
            <v>4500</v>
          </cell>
          <cell r="J6275">
            <v>4486.66</v>
          </cell>
        </row>
        <row r="6276">
          <cell r="A6276">
            <v>1879000522</v>
          </cell>
          <cell r="B6276" t="str">
            <v>ספרים ועיתונים</v>
          </cell>
          <cell r="C6276">
            <v>1200</v>
          </cell>
          <cell r="D6276">
            <v>1166</v>
          </cell>
          <cell r="E6276">
            <v>0</v>
          </cell>
          <cell r="F6276">
            <v>1166</v>
          </cell>
          <cell r="G6276">
            <v>34</v>
          </cell>
          <cell r="H6276">
            <v>97.16</v>
          </cell>
          <cell r="I6276">
            <v>1200</v>
          </cell>
          <cell r="J6276">
            <v>1166</v>
          </cell>
        </row>
        <row r="6277">
          <cell r="A6277">
            <v>1879000540</v>
          </cell>
          <cell r="B6277" t="str">
            <v>הוצאות טלפון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</row>
        <row r="6278">
          <cell r="A6278">
            <v>1879000544</v>
          </cell>
          <cell r="B6278" t="str">
            <v>הוצאות דאר</v>
          </cell>
          <cell r="C6278">
            <v>0</v>
          </cell>
          <cell r="D6278">
            <v>21</v>
          </cell>
          <cell r="E6278">
            <v>0</v>
          </cell>
          <cell r="F6278">
            <v>21</v>
          </cell>
          <cell r="G6278">
            <v>-21</v>
          </cell>
          <cell r="H6278">
            <v>0</v>
          </cell>
          <cell r="I6278">
            <v>0</v>
          </cell>
          <cell r="J6278">
            <v>21</v>
          </cell>
        </row>
        <row r="6279">
          <cell r="A6279">
            <v>1879000550</v>
          </cell>
          <cell r="B6279" t="str">
            <v>פירסומים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</row>
        <row r="6280">
          <cell r="A6280">
            <v>1879000561</v>
          </cell>
          <cell r="B6280" t="str">
            <v>שיכפולים</v>
          </cell>
          <cell r="C6280">
            <v>1170</v>
          </cell>
          <cell r="D6280">
            <v>0</v>
          </cell>
          <cell r="E6280">
            <v>0</v>
          </cell>
          <cell r="F6280">
            <v>0</v>
          </cell>
          <cell r="G6280">
            <v>1170</v>
          </cell>
          <cell r="H6280">
            <v>0</v>
          </cell>
          <cell r="I6280">
            <v>1300</v>
          </cell>
          <cell r="J6280">
            <v>0</v>
          </cell>
        </row>
        <row r="6281">
          <cell r="A6281">
            <v>1879000562</v>
          </cell>
          <cell r="B6281" t="str">
            <v>הדפסות</v>
          </cell>
          <cell r="C6281">
            <v>2430</v>
          </cell>
          <cell r="D6281">
            <v>134.61000000000001</v>
          </cell>
          <cell r="E6281">
            <v>0</v>
          </cell>
          <cell r="F6281">
            <v>134.61000000000001</v>
          </cell>
          <cell r="G6281">
            <v>2295.39</v>
          </cell>
          <cell r="H6281">
            <v>5.53</v>
          </cell>
          <cell r="I6281">
            <v>2700</v>
          </cell>
          <cell r="J6281">
            <v>134.61000000000001</v>
          </cell>
        </row>
        <row r="6282">
          <cell r="A6282">
            <v>1879000571</v>
          </cell>
          <cell r="B6282" t="str">
            <v>מיכון וענ"א</v>
          </cell>
          <cell r="C6282">
            <v>94680</v>
          </cell>
          <cell r="D6282">
            <v>105200</v>
          </cell>
          <cell r="E6282">
            <v>0</v>
          </cell>
          <cell r="F6282">
            <v>105200</v>
          </cell>
          <cell r="G6282">
            <v>-10520</v>
          </cell>
          <cell r="H6282">
            <v>111.11</v>
          </cell>
          <cell r="I6282">
            <v>105200</v>
          </cell>
          <cell r="J6282">
            <v>105200</v>
          </cell>
        </row>
        <row r="6283">
          <cell r="A6283">
            <v>1879000580</v>
          </cell>
          <cell r="B6283" t="str">
            <v>סקרים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</row>
        <row r="6284">
          <cell r="A6284">
            <v>1879000710</v>
          </cell>
          <cell r="B6284" t="str">
            <v>הובלות והסעות</v>
          </cell>
          <cell r="C6284">
            <v>8550</v>
          </cell>
          <cell r="D6284">
            <v>505</v>
          </cell>
          <cell r="E6284">
            <v>0.44</v>
          </cell>
          <cell r="F6284">
            <v>505.44</v>
          </cell>
          <cell r="G6284">
            <v>8044.56</v>
          </cell>
          <cell r="H6284">
            <v>5.91</v>
          </cell>
          <cell r="I6284">
            <v>9500</v>
          </cell>
          <cell r="J6284">
            <v>505</v>
          </cell>
        </row>
        <row r="6285">
          <cell r="A6285">
            <v>1879000722</v>
          </cell>
          <cell r="B6285" t="str">
            <v>חמרים-תחזוקה עצמית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</row>
        <row r="6286">
          <cell r="A6286">
            <v>1879000743</v>
          </cell>
          <cell r="B6286" t="str">
            <v>אחזקת ציוד</v>
          </cell>
          <cell r="C6286">
            <v>8550</v>
          </cell>
          <cell r="D6286">
            <v>0</v>
          </cell>
          <cell r="E6286">
            <v>0</v>
          </cell>
          <cell r="F6286">
            <v>0</v>
          </cell>
          <cell r="G6286">
            <v>8550</v>
          </cell>
          <cell r="H6286">
            <v>0</v>
          </cell>
          <cell r="I6286">
            <v>9500</v>
          </cell>
          <cell r="J6286">
            <v>0</v>
          </cell>
        </row>
        <row r="6287">
          <cell r="A6287">
            <v>1879000752</v>
          </cell>
          <cell r="B6287" t="str">
            <v>נקיון בקבלנות</v>
          </cell>
          <cell r="C6287">
            <v>15000</v>
          </cell>
          <cell r="D6287">
            <v>9800.83</v>
          </cell>
          <cell r="E6287">
            <v>0</v>
          </cell>
          <cell r="F6287">
            <v>9800.83</v>
          </cell>
          <cell r="G6287">
            <v>5199.17</v>
          </cell>
          <cell r="H6287">
            <v>65.33</v>
          </cell>
          <cell r="I6287">
            <v>15000</v>
          </cell>
          <cell r="J6287">
            <v>9800.83</v>
          </cell>
        </row>
        <row r="6288">
          <cell r="A6288">
            <v>1879000753</v>
          </cell>
          <cell r="B6288" t="str">
            <v>עובדים חיצוניים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</row>
        <row r="6289">
          <cell r="A6289">
            <v>1879000754</v>
          </cell>
          <cell r="B6289" t="str">
            <v>גינות קהילתיות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</row>
        <row r="6290">
          <cell r="A6290">
            <v>1879000757</v>
          </cell>
          <cell r="B6290" t="str">
            <v>טיפול בזיהום אויר</v>
          </cell>
          <cell r="C6290">
            <v>12420</v>
          </cell>
          <cell r="D6290">
            <v>0</v>
          </cell>
          <cell r="E6290">
            <v>0</v>
          </cell>
          <cell r="F6290">
            <v>0</v>
          </cell>
          <cell r="G6290">
            <v>12420</v>
          </cell>
          <cell r="H6290">
            <v>0</v>
          </cell>
          <cell r="I6290">
            <v>13800</v>
          </cell>
          <cell r="J6290">
            <v>0</v>
          </cell>
        </row>
        <row r="6291">
          <cell r="A6291">
            <v>1879000764</v>
          </cell>
          <cell r="B6291" t="str">
            <v>עובדי חברת מוסדות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</row>
        <row r="6292">
          <cell r="A6292">
            <v>1879000780</v>
          </cell>
          <cell r="B6292" t="str">
            <v>ארועים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</row>
        <row r="6293">
          <cell r="A6293">
            <v>1879000781</v>
          </cell>
          <cell r="B6293" t="str">
            <v>קיימות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</row>
        <row r="6294">
          <cell r="A6294">
            <v>1879000794</v>
          </cell>
          <cell r="B6294" t="str">
            <v>השתתפות בעזר 094</v>
          </cell>
          <cell r="C6294">
            <v>3870</v>
          </cell>
          <cell r="D6294">
            <v>4780</v>
          </cell>
          <cell r="E6294">
            <v>0</v>
          </cell>
          <cell r="F6294">
            <v>4780</v>
          </cell>
          <cell r="G6294">
            <v>-910</v>
          </cell>
          <cell r="H6294">
            <v>123.51</v>
          </cell>
          <cell r="I6294">
            <v>4300</v>
          </cell>
          <cell r="J6294">
            <v>4780</v>
          </cell>
        </row>
        <row r="6295">
          <cell r="A6295">
            <v>1879000931</v>
          </cell>
          <cell r="B6295" t="str">
            <v>רכישות חד-פעמיות</v>
          </cell>
          <cell r="C6295">
            <v>8100</v>
          </cell>
          <cell r="D6295">
            <v>4134.6000000000004</v>
          </cell>
          <cell r="E6295">
            <v>0</v>
          </cell>
          <cell r="F6295">
            <v>4134.6000000000004</v>
          </cell>
          <cell r="G6295">
            <v>3965.4</v>
          </cell>
          <cell r="H6295">
            <v>51.04</v>
          </cell>
          <cell r="I6295">
            <v>8100</v>
          </cell>
          <cell r="J6295">
            <v>4134.6000000000004</v>
          </cell>
        </row>
        <row r="6296">
          <cell r="A6296">
            <v>1912000110</v>
          </cell>
          <cell r="B6296" t="str">
            <v>השכר הקובע-תקציבית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</row>
        <row r="6297">
          <cell r="A6297">
            <v>1912000119</v>
          </cell>
          <cell r="B6297" t="str">
            <v>השכר הקובע-צוברת</v>
          </cell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</row>
        <row r="6298">
          <cell r="A6298">
            <v>1912000122</v>
          </cell>
          <cell r="B6298" t="str">
            <v>ביגוד</v>
          </cell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</row>
        <row r="6299">
          <cell r="A6299">
            <v>1912000126</v>
          </cell>
          <cell r="B6299" t="str">
            <v>דמי הבראה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</row>
        <row r="6300">
          <cell r="A6300">
            <v>1912000130</v>
          </cell>
          <cell r="B6300" t="str">
            <v>שעות נוספות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</row>
        <row r="6301">
          <cell r="A6301">
            <v>1912000140</v>
          </cell>
          <cell r="B6301" t="str">
            <v>השתתפות באחזקת רכב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</row>
        <row r="6302">
          <cell r="A6302">
            <v>1912000250</v>
          </cell>
          <cell r="B6302" t="str">
            <v>עובדים חיצוניים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</row>
        <row r="6303">
          <cell r="A6303">
            <v>1912000253</v>
          </cell>
          <cell r="B6303" t="str">
            <v>עובד חיצוני</v>
          </cell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</row>
        <row r="6304">
          <cell r="A6304">
            <v>1912000391</v>
          </cell>
          <cell r="B6304" t="str">
            <v>הפרשה לפנסיה</v>
          </cell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</row>
        <row r="6305">
          <cell r="A6305">
            <v>1912000471</v>
          </cell>
          <cell r="B6305" t="str">
            <v>מכשירי כתיבה</v>
          </cell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</row>
        <row r="6306">
          <cell r="A6306">
            <v>1912000492</v>
          </cell>
          <cell r="B6306" t="str">
            <v>השתתפות בעזר 092</v>
          </cell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</row>
        <row r="6307">
          <cell r="A6307">
            <v>1912000541</v>
          </cell>
          <cell r="B6307" t="str">
            <v>משלוחים</v>
          </cell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</row>
        <row r="6308">
          <cell r="A6308">
            <v>1912000544</v>
          </cell>
          <cell r="B6308" t="str">
            <v>הוצאות דאר</v>
          </cell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</row>
        <row r="6309">
          <cell r="A6309">
            <v>1912000561</v>
          </cell>
          <cell r="B6309" t="str">
            <v>שיכפולים</v>
          </cell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</row>
        <row r="6310">
          <cell r="A6310">
            <v>1912000562</v>
          </cell>
          <cell r="B6310" t="str">
            <v>הדפסות</v>
          </cell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</row>
        <row r="6311">
          <cell r="A6311">
            <v>1912000571</v>
          </cell>
          <cell r="B6311" t="str">
            <v>מיכון וענ"א</v>
          </cell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</row>
        <row r="6312">
          <cell r="A6312">
            <v>1912000715</v>
          </cell>
          <cell r="B6312" t="str">
            <v>עבודות קבלניות-רכב</v>
          </cell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</row>
        <row r="6313">
          <cell r="A6313">
            <v>1912000722</v>
          </cell>
          <cell r="B6313" t="str">
            <v>חמרים-תחזוקה עצמית</v>
          </cell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</row>
        <row r="6314">
          <cell r="A6314">
            <v>1912000753</v>
          </cell>
          <cell r="B6314" t="str">
            <v>עובד חיצוני</v>
          </cell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</row>
        <row r="6315">
          <cell r="A6315">
            <v>1912000757</v>
          </cell>
          <cell r="B6315" t="str">
            <v>שרותים מהתאגיד</v>
          </cell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</row>
        <row r="6316">
          <cell r="A6316">
            <v>1912000758</v>
          </cell>
          <cell r="B6316" t="str">
            <v>אכיפת גבייה - מים</v>
          </cell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</row>
        <row r="6317">
          <cell r="A6317">
            <v>1912000794</v>
          </cell>
          <cell r="B6317" t="str">
            <v>השתתפות בעזר 094</v>
          </cell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</row>
        <row r="6318">
          <cell r="A6318">
            <v>1913000110</v>
          </cell>
          <cell r="B6318" t="str">
            <v>השכר הקובע-תקציבית</v>
          </cell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</row>
        <row r="6319">
          <cell r="A6319">
            <v>1913000119</v>
          </cell>
          <cell r="B6319" t="str">
            <v>השכר הקובע-צוברת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</row>
        <row r="6320">
          <cell r="A6320">
            <v>1913000122</v>
          </cell>
          <cell r="B6320" t="str">
            <v>ביגוד</v>
          </cell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  <cell r="I6320">
            <v>0</v>
          </cell>
          <cell r="J6320">
            <v>0</v>
          </cell>
        </row>
        <row r="6321">
          <cell r="A6321">
            <v>1913000126</v>
          </cell>
          <cell r="B6321" t="str">
            <v>דמי הבראה</v>
          </cell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  <cell r="I6321">
            <v>0</v>
          </cell>
          <cell r="J6321">
            <v>0</v>
          </cell>
        </row>
        <row r="6322">
          <cell r="A6322">
            <v>1913000130</v>
          </cell>
          <cell r="B6322" t="str">
            <v>שעות נוספות</v>
          </cell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</row>
        <row r="6323">
          <cell r="A6323">
            <v>1913000140</v>
          </cell>
          <cell r="B6323" t="str">
            <v>השתתפות באחזקת רכב</v>
          </cell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</row>
        <row r="6324">
          <cell r="A6324">
            <v>1913000250</v>
          </cell>
          <cell r="B6324" t="str">
            <v>שכר מושאלים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</row>
        <row r="6325">
          <cell r="A6325">
            <v>1913000253</v>
          </cell>
          <cell r="B6325" t="str">
            <v>עובד חיצוני</v>
          </cell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</row>
        <row r="6326">
          <cell r="A6326">
            <v>1913000391</v>
          </cell>
          <cell r="B6326" t="str">
            <v>הפרשה לפנסיה</v>
          </cell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</row>
        <row r="6327">
          <cell r="A6327">
            <v>1913000431</v>
          </cell>
          <cell r="B6327" t="str">
            <v>חשמל למשאבות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</row>
        <row r="6328">
          <cell r="A6328">
            <v>1913000492</v>
          </cell>
          <cell r="B6328" t="str">
            <v>השתתפות בעזר 092</v>
          </cell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</row>
        <row r="6329">
          <cell r="A6329">
            <v>1913000544</v>
          </cell>
          <cell r="B6329" t="str">
            <v>הוצאות דאר</v>
          </cell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</row>
        <row r="6330">
          <cell r="A6330">
            <v>1913000561</v>
          </cell>
          <cell r="B6330" t="str">
            <v>שיכפולים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</row>
        <row r="6331">
          <cell r="A6331">
            <v>1913000571</v>
          </cell>
          <cell r="B6331" t="str">
            <v>מיכון וענ"א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</row>
        <row r="6332">
          <cell r="A6332">
            <v>1913000596</v>
          </cell>
          <cell r="B6332" t="str">
            <v>השתתפות בעזר 096</v>
          </cell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</row>
        <row r="6333">
          <cell r="A6333">
            <v>1913000715</v>
          </cell>
          <cell r="B6333" t="str">
            <v>עבודות קבלניות-רכב</v>
          </cell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</row>
        <row r="6334">
          <cell r="A6334">
            <v>1913000722</v>
          </cell>
          <cell r="B6334" t="str">
            <v>חמרים-תחזוקה עצמית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</row>
        <row r="6335">
          <cell r="A6335">
            <v>1913000742</v>
          </cell>
          <cell r="B6335" t="str">
            <v>כלים וציוד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</row>
        <row r="6336">
          <cell r="A6336">
            <v>1913000753</v>
          </cell>
          <cell r="B6336" t="str">
            <v>עובד חיצוני</v>
          </cell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</row>
        <row r="6337">
          <cell r="A6337">
            <v>1913000754</v>
          </cell>
          <cell r="B6337" t="str">
            <v>עבודות קבלניות</v>
          </cell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</row>
        <row r="6338">
          <cell r="A6338">
            <v>1913000757</v>
          </cell>
          <cell r="B6338" t="str">
            <v>הח' קווים קוטר זהה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</row>
        <row r="6339">
          <cell r="A6339">
            <v>1913000758</v>
          </cell>
          <cell r="B6339" t="str">
            <v>אחזקת מוני מים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</row>
        <row r="6340">
          <cell r="A6340">
            <v>1913000759</v>
          </cell>
          <cell r="B6340" t="str">
            <v>אח' רשת צנורות</v>
          </cell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</row>
        <row r="6341">
          <cell r="A6341">
            <v>1913000760</v>
          </cell>
          <cell r="B6341" t="str">
            <v>מים מקורות</v>
          </cell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</row>
        <row r="6342">
          <cell r="A6342">
            <v>1913000794</v>
          </cell>
          <cell r="B6342" t="str">
            <v>השתתפות בעזר 094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</row>
        <row r="6343">
          <cell r="A6343">
            <v>1913000915</v>
          </cell>
          <cell r="B6343" t="str">
            <v>עבודות ע"ח הצרכן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</row>
        <row r="6344">
          <cell r="A6344">
            <v>1913000931</v>
          </cell>
          <cell r="B6344" t="str">
            <v>הקמת תאגיד המים</v>
          </cell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</row>
        <row r="6345">
          <cell r="A6345">
            <v>1913000932</v>
          </cell>
          <cell r="B6345" t="str">
            <v>החלפת קו הגדל קוטר</v>
          </cell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</row>
        <row r="6346">
          <cell r="A6346">
            <v>1913000960</v>
          </cell>
          <cell r="B6346" t="str">
            <v>רזרבה לאחזקת מים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</row>
        <row r="6347">
          <cell r="A6347">
            <v>1933000610</v>
          </cell>
          <cell r="B6347" t="str">
            <v>עמלה לחברה הכלכלית</v>
          </cell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</row>
        <row r="6348">
          <cell r="A6348">
            <v>1939000410</v>
          </cell>
          <cell r="B6348" t="str">
            <v>דמי חכירה</v>
          </cell>
          <cell r="C6348">
            <v>25650</v>
          </cell>
          <cell r="D6348">
            <v>-447.66</v>
          </cell>
          <cell r="E6348">
            <v>0</v>
          </cell>
          <cell r="F6348">
            <v>-447.66</v>
          </cell>
          <cell r="G6348">
            <v>26097.66</v>
          </cell>
          <cell r="H6348">
            <v>-1.74</v>
          </cell>
          <cell r="I6348">
            <v>28500</v>
          </cell>
          <cell r="J6348">
            <v>-447.66</v>
          </cell>
        </row>
        <row r="6349">
          <cell r="A6349">
            <v>1939000411</v>
          </cell>
          <cell r="B6349" t="str">
            <v>ארנונה נכסי העירייה</v>
          </cell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</row>
        <row r="6350">
          <cell r="A6350">
            <v>1939000412</v>
          </cell>
          <cell r="B6350" t="str">
            <v>מס רכישה</v>
          </cell>
          <cell r="C6350">
            <v>17100</v>
          </cell>
          <cell r="D6350">
            <v>0</v>
          </cell>
          <cell r="E6350">
            <v>0</v>
          </cell>
          <cell r="F6350">
            <v>0</v>
          </cell>
          <cell r="G6350">
            <v>17100</v>
          </cell>
          <cell r="H6350">
            <v>0</v>
          </cell>
          <cell r="I6350">
            <v>19000</v>
          </cell>
          <cell r="J6350">
            <v>0</v>
          </cell>
        </row>
        <row r="6351">
          <cell r="A6351">
            <v>1939000413</v>
          </cell>
          <cell r="B6351" t="str">
            <v>דמ"ש נכסי חברות הבת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</row>
        <row r="6352">
          <cell r="A6352">
            <v>1939000432</v>
          </cell>
          <cell r="B6352" t="str">
            <v>מים - נכסים</v>
          </cell>
          <cell r="C6352">
            <v>63000</v>
          </cell>
          <cell r="D6352">
            <v>9061</v>
          </cell>
          <cell r="E6352">
            <v>8630</v>
          </cell>
          <cell r="F6352">
            <v>17691</v>
          </cell>
          <cell r="G6352">
            <v>45309</v>
          </cell>
          <cell r="H6352">
            <v>28.08</v>
          </cell>
          <cell r="I6352">
            <v>70000</v>
          </cell>
          <cell r="J6352">
            <v>9061</v>
          </cell>
        </row>
        <row r="6353">
          <cell r="A6353">
            <v>1939000441</v>
          </cell>
          <cell r="B6353" t="str">
            <v>לא פעיל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</row>
        <row r="6354">
          <cell r="A6354">
            <v>1939000477</v>
          </cell>
          <cell r="B6354" t="str">
            <v>אחזקת נכסים</v>
          </cell>
          <cell r="C6354">
            <v>17100</v>
          </cell>
          <cell r="D6354">
            <v>0</v>
          </cell>
          <cell r="E6354">
            <v>0</v>
          </cell>
          <cell r="F6354">
            <v>0</v>
          </cell>
          <cell r="G6354">
            <v>17100</v>
          </cell>
          <cell r="H6354">
            <v>0</v>
          </cell>
          <cell r="I6354">
            <v>19000</v>
          </cell>
          <cell r="J6354">
            <v>0</v>
          </cell>
        </row>
        <row r="6355">
          <cell r="A6355">
            <v>1939000550</v>
          </cell>
          <cell r="B6355" t="str">
            <v>פירסומים</v>
          </cell>
          <cell r="C6355">
            <v>8550</v>
          </cell>
          <cell r="D6355">
            <v>0</v>
          </cell>
          <cell r="E6355">
            <v>0</v>
          </cell>
          <cell r="F6355">
            <v>0</v>
          </cell>
          <cell r="G6355">
            <v>8550</v>
          </cell>
          <cell r="H6355">
            <v>0</v>
          </cell>
          <cell r="I6355">
            <v>9500</v>
          </cell>
          <cell r="J6355">
            <v>0</v>
          </cell>
        </row>
        <row r="6356">
          <cell r="A6356">
            <v>1939000570</v>
          </cell>
          <cell r="B6356" t="str">
            <v>תוכנת ניהול נכסים</v>
          </cell>
          <cell r="C6356">
            <v>5130</v>
          </cell>
          <cell r="D6356">
            <v>5534.1</v>
          </cell>
          <cell r="E6356">
            <v>0</v>
          </cell>
          <cell r="F6356">
            <v>5534.1</v>
          </cell>
          <cell r="G6356">
            <v>-404.1</v>
          </cell>
          <cell r="H6356">
            <v>107.87</v>
          </cell>
          <cell r="I6356">
            <v>5700</v>
          </cell>
          <cell r="J6356">
            <v>5534.1</v>
          </cell>
        </row>
        <row r="6357">
          <cell r="A6357">
            <v>1939000572</v>
          </cell>
          <cell r="B6357" t="str">
            <v>.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</row>
        <row r="6358">
          <cell r="A6358">
            <v>1939000580</v>
          </cell>
          <cell r="B6358" t="str">
            <v>ייעוץ חיצוני</v>
          </cell>
          <cell r="C6358">
            <v>8550</v>
          </cell>
          <cell r="D6358">
            <v>0</v>
          </cell>
          <cell r="E6358">
            <v>0</v>
          </cell>
          <cell r="F6358">
            <v>0</v>
          </cell>
          <cell r="G6358">
            <v>8550</v>
          </cell>
          <cell r="H6358">
            <v>0</v>
          </cell>
          <cell r="I6358">
            <v>9500</v>
          </cell>
          <cell r="J6358">
            <v>0</v>
          </cell>
        </row>
        <row r="6359">
          <cell r="A6359">
            <v>1939000800</v>
          </cell>
          <cell r="B6359" t="str">
            <v>.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</row>
        <row r="6360">
          <cell r="A6360">
            <v>1939000801</v>
          </cell>
          <cell r="B6360" t="str">
            <v>דמי זיכיון רשת קהילה ופנאי</v>
          </cell>
          <cell r="C6360">
            <v>7735600</v>
          </cell>
          <cell r="D6360">
            <v>0</v>
          </cell>
          <cell r="E6360">
            <v>0</v>
          </cell>
          <cell r="F6360">
            <v>0</v>
          </cell>
          <cell r="G6360">
            <v>7735600</v>
          </cell>
          <cell r="H6360">
            <v>0</v>
          </cell>
          <cell r="I6360">
            <v>7735600</v>
          </cell>
          <cell r="J6360">
            <v>0</v>
          </cell>
        </row>
        <row r="6361">
          <cell r="A6361">
            <v>1939000802</v>
          </cell>
          <cell r="B6361" t="str">
            <v>דמ"ז החברה לפיתוח תאטרון</v>
          </cell>
          <cell r="C6361">
            <v>1552500</v>
          </cell>
          <cell r="D6361">
            <v>0</v>
          </cell>
          <cell r="E6361">
            <v>0</v>
          </cell>
          <cell r="F6361">
            <v>0</v>
          </cell>
          <cell r="G6361">
            <v>1552500</v>
          </cell>
          <cell r="H6361">
            <v>0</v>
          </cell>
          <cell r="I6361">
            <v>1552500</v>
          </cell>
          <cell r="J6361">
            <v>0</v>
          </cell>
        </row>
        <row r="6362">
          <cell r="A6362">
            <v>1939000810</v>
          </cell>
          <cell r="B6362" t="str">
            <v>ארנונה נכסי העירייה</v>
          </cell>
          <cell r="C6362">
            <v>7448099</v>
          </cell>
          <cell r="D6362">
            <v>8275665.3799999999</v>
          </cell>
          <cell r="E6362">
            <v>0</v>
          </cell>
          <cell r="F6362">
            <v>8275665.3799999999</v>
          </cell>
          <cell r="G6362">
            <v>-827566.38</v>
          </cell>
          <cell r="H6362">
            <v>111.11</v>
          </cell>
          <cell r="I6362">
            <v>8275666</v>
          </cell>
          <cell r="J6362">
            <v>8275665.3799999999</v>
          </cell>
        </row>
        <row r="6363">
          <cell r="A6363">
            <v>1972000110</v>
          </cell>
          <cell r="B6363" t="str">
            <v>השכר הקובע-תקציבית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</row>
        <row r="6364">
          <cell r="A6364">
            <v>1972000119</v>
          </cell>
          <cell r="B6364" t="str">
            <v>השכר הקובע-צוברת</v>
          </cell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</row>
        <row r="6365">
          <cell r="A6365">
            <v>1972000122</v>
          </cell>
          <cell r="B6365" t="str">
            <v>ביגוד</v>
          </cell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</row>
        <row r="6366">
          <cell r="A6366">
            <v>1972000126</v>
          </cell>
          <cell r="B6366" t="str">
            <v>דמי הבראה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</row>
        <row r="6367">
          <cell r="A6367">
            <v>1972000130</v>
          </cell>
          <cell r="B6367" t="str">
            <v>שעות נוספות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</row>
        <row r="6368">
          <cell r="A6368">
            <v>1972000140</v>
          </cell>
          <cell r="B6368" t="str">
            <v>השתתפות באחזקת רכב</v>
          </cell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</row>
        <row r="6369">
          <cell r="A6369">
            <v>1972000253</v>
          </cell>
          <cell r="B6369" t="str">
            <v>עובדים חיצוניים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</row>
        <row r="6370">
          <cell r="A6370">
            <v>1972000391</v>
          </cell>
          <cell r="B6370" t="str">
            <v>הפרשה לפנסיה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</row>
        <row r="6371">
          <cell r="A6371">
            <v>1972000431</v>
          </cell>
          <cell r="B6371" t="str">
            <v>חשמל למשאבות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</row>
        <row r="6372">
          <cell r="A6372">
            <v>1972000476</v>
          </cell>
          <cell r="B6372" t="str">
            <v>אחזקת משאבות</v>
          </cell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</row>
        <row r="6373">
          <cell r="A6373">
            <v>1972000540</v>
          </cell>
          <cell r="B6373" t="str">
            <v>הוצאות טלפון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</row>
        <row r="6374">
          <cell r="A6374">
            <v>1972000544</v>
          </cell>
          <cell r="B6374" t="str">
            <v>הוצאות דאר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</row>
        <row r="6375">
          <cell r="A6375">
            <v>1972000571</v>
          </cell>
          <cell r="B6375" t="str">
            <v>מיכון וענ"א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</row>
        <row r="6376">
          <cell r="A6376">
            <v>1972000596</v>
          </cell>
          <cell r="B6376" t="str">
            <v>השתתפות בעזר 096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</row>
        <row r="6377">
          <cell r="A6377">
            <v>1972000715</v>
          </cell>
          <cell r="B6377" t="str">
            <v>עבודות קבלניות-רכב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</row>
        <row r="6378">
          <cell r="A6378">
            <v>1972000722</v>
          </cell>
          <cell r="B6378" t="str">
            <v>חומרים-תחזוקה עצמית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</row>
        <row r="6379">
          <cell r="A6379">
            <v>1972000742</v>
          </cell>
          <cell r="B6379" t="str">
            <v>כלים וציוד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</row>
        <row r="6380">
          <cell r="A6380">
            <v>1972000753</v>
          </cell>
          <cell r="B6380" t="str">
            <v>עובד חיצוני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</row>
        <row r="6381">
          <cell r="A6381">
            <v>1972000754</v>
          </cell>
          <cell r="B6381" t="str">
            <v>עב' ביוב ע"ח צרכן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</row>
        <row r="6382">
          <cell r="A6382">
            <v>1972000794</v>
          </cell>
          <cell r="B6382" t="str">
            <v>השתתפות בעזר 094</v>
          </cell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</row>
        <row r="6383">
          <cell r="A6383">
            <v>1972000830</v>
          </cell>
          <cell r="B6383" t="str">
            <v>השת' באיגוד  ביוב</v>
          </cell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</row>
        <row r="6384">
          <cell r="A6384">
            <v>1972000931</v>
          </cell>
          <cell r="B6384" t="str">
            <v>הפרשה לתביעות משפטיות</v>
          </cell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</row>
        <row r="6385">
          <cell r="A6385">
            <v>1972000989</v>
          </cell>
          <cell r="B6385" t="str">
            <v>תקורות ושכר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</row>
        <row r="6386">
          <cell r="A6386">
            <v>1972100110</v>
          </cell>
          <cell r="B6386" t="str">
            <v>השכר הקובע-תקציבית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</row>
        <row r="6387">
          <cell r="A6387">
            <v>1972100119</v>
          </cell>
          <cell r="B6387" t="str">
            <v>השכר הקובע-צוברת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</row>
        <row r="6388">
          <cell r="A6388">
            <v>1972100122</v>
          </cell>
          <cell r="B6388" t="str">
            <v>ביגוד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</row>
        <row r="6389">
          <cell r="A6389">
            <v>1972100126</v>
          </cell>
          <cell r="B6389" t="str">
            <v>דמי הבראה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</row>
        <row r="6390">
          <cell r="A6390">
            <v>1972100130</v>
          </cell>
          <cell r="B6390" t="str">
            <v>שעות נוספות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</row>
        <row r="6391">
          <cell r="A6391">
            <v>1972100140</v>
          </cell>
          <cell r="B6391" t="str">
            <v>השתתפות באחזקת רכב</v>
          </cell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</row>
        <row r="6392">
          <cell r="A6392">
            <v>1972100253</v>
          </cell>
          <cell r="B6392" t="str">
            <v>עובדים חיצוניים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</row>
        <row r="6393">
          <cell r="A6393">
            <v>1972100431</v>
          </cell>
          <cell r="B6393" t="str">
            <v>תשמל למשאבות</v>
          </cell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</row>
        <row r="6394">
          <cell r="A6394">
            <v>1972100476</v>
          </cell>
          <cell r="B6394" t="str">
            <v>אחזקת משאבות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</row>
        <row r="6395">
          <cell r="A6395">
            <v>1972100722</v>
          </cell>
          <cell r="B6395" t="str">
            <v>חומרים-תחזוקה עצמית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</row>
        <row r="6396">
          <cell r="A6396">
            <v>1972100742</v>
          </cell>
          <cell r="B6396" t="str">
            <v>כלים וציוד</v>
          </cell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</row>
        <row r="6397">
          <cell r="A6397">
            <v>1972100754</v>
          </cell>
          <cell r="B6397" t="str">
            <v>עב' קבלניות-שטיפה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</row>
        <row r="6398">
          <cell r="A6398">
            <v>1972100755</v>
          </cell>
          <cell r="B6398" t="str">
            <v>אחזקת מדי גובה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</row>
        <row r="6399">
          <cell r="A6399">
            <v>1972100757</v>
          </cell>
          <cell r="B6399" t="str">
            <v>אחזקת תחנות מי קיץ</v>
          </cell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</row>
        <row r="6400">
          <cell r="A6400">
            <v>1972100758</v>
          </cell>
          <cell r="B6400" t="str">
            <v>מיגון קווי ביוב</v>
          </cell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</row>
        <row r="6401">
          <cell r="A6401">
            <v>1972100759</v>
          </cell>
          <cell r="B6401" t="str">
            <v>אחזקת תחנת שאיבה</v>
          </cell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</row>
        <row r="6402">
          <cell r="A6402">
            <v>1972200110</v>
          </cell>
          <cell r="B6402" t="str">
            <v>השכר הקובע-תקציבית</v>
          </cell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  <cell r="I6402">
            <v>0</v>
          </cell>
          <cell r="J6402">
            <v>0</v>
          </cell>
        </row>
        <row r="6403">
          <cell r="A6403">
            <v>1972200119</v>
          </cell>
          <cell r="B6403" t="str">
            <v>השכר הקובע-צוברת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</row>
        <row r="6404">
          <cell r="A6404">
            <v>1972200122</v>
          </cell>
          <cell r="B6404" t="str">
            <v>ביגוד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</row>
        <row r="6405">
          <cell r="A6405">
            <v>1972200126</v>
          </cell>
          <cell r="B6405" t="str">
            <v>דמי הבראה</v>
          </cell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</row>
        <row r="6406">
          <cell r="A6406">
            <v>1972200130</v>
          </cell>
          <cell r="B6406" t="str">
            <v>שעות נוספות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</row>
        <row r="6407">
          <cell r="A6407">
            <v>1972200140</v>
          </cell>
          <cell r="B6407" t="str">
            <v>השתתפות באחזקת רכב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</row>
        <row r="6408">
          <cell r="A6408">
            <v>1972200253</v>
          </cell>
          <cell r="B6408" t="str">
            <v>עובדים חיצוניים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</row>
        <row r="6409">
          <cell r="A6409">
            <v>1972200754</v>
          </cell>
          <cell r="B6409" t="str">
            <v>עבודות קבלניות-פחת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</row>
        <row r="6410">
          <cell r="A6410">
            <v>1972200757</v>
          </cell>
          <cell r="B6410" t="str">
            <v>אחזקה אז' תעשיה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</row>
        <row r="6411">
          <cell r="A6411">
            <v>1972300110</v>
          </cell>
          <cell r="B6411" t="str">
            <v>השכר הקובע-תקציבית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</row>
        <row r="6412">
          <cell r="A6412">
            <v>1972300119</v>
          </cell>
          <cell r="B6412" t="str">
            <v>השכר הקובע-צוברת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</row>
        <row r="6413">
          <cell r="A6413">
            <v>1972300122</v>
          </cell>
          <cell r="B6413" t="str">
            <v>ביגוד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</row>
        <row r="6414">
          <cell r="A6414">
            <v>1972300126</v>
          </cell>
          <cell r="B6414" t="str">
            <v>דמי הבראה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</row>
        <row r="6415">
          <cell r="A6415">
            <v>1972300130</v>
          </cell>
          <cell r="B6415" t="str">
            <v>שעות נוספות</v>
          </cell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  <cell r="I6415">
            <v>0</v>
          </cell>
          <cell r="J6415">
            <v>0</v>
          </cell>
        </row>
        <row r="6416">
          <cell r="A6416">
            <v>1972300140</v>
          </cell>
          <cell r="B6416" t="str">
            <v>השתתפות באחזקת רכב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</row>
        <row r="6417">
          <cell r="A6417">
            <v>1972300253</v>
          </cell>
          <cell r="B6417" t="str">
            <v>עובדים חיצוניים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</row>
        <row r="6418">
          <cell r="A6418">
            <v>1972300754</v>
          </cell>
          <cell r="B6418" t="str">
            <v>עב' קבלניות-איכה"ס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</row>
        <row r="6419">
          <cell r="A6419">
            <v>1972999989</v>
          </cell>
          <cell r="B6419" t="str">
            <v>קיזוז תקורות ושכר</v>
          </cell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  <cell r="I6419">
            <v>0</v>
          </cell>
          <cell r="J6419">
            <v>0</v>
          </cell>
        </row>
        <row r="6420">
          <cell r="A6420">
            <v>1991100986</v>
          </cell>
          <cell r="B6420" t="str">
            <v>התאם מלאי מחסן ודלק</v>
          </cell>
          <cell r="C6420">
            <v>45000</v>
          </cell>
          <cell r="D6420">
            <v>-11607.27</v>
          </cell>
          <cell r="E6420">
            <v>0</v>
          </cell>
          <cell r="F6420">
            <v>-11607.27</v>
          </cell>
          <cell r="G6420">
            <v>56607.27</v>
          </cell>
          <cell r="H6420">
            <v>-25.79</v>
          </cell>
          <cell r="I6420">
            <v>50000</v>
          </cell>
          <cell r="J6420">
            <v>-11607.27</v>
          </cell>
        </row>
        <row r="6421">
          <cell r="A6421">
            <v>1991300981</v>
          </cell>
          <cell r="B6421" t="str">
            <v>קרן להלואות לרכב</v>
          </cell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  <cell r="I6421">
            <v>0</v>
          </cell>
          <cell r="J6421">
            <v>0</v>
          </cell>
        </row>
        <row r="6422">
          <cell r="A6422">
            <v>1991700000</v>
          </cell>
          <cell r="B6422" t="str">
            <v>העברה לתק' פיתוח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</row>
        <row r="6423">
          <cell r="A6423">
            <v>1991700930</v>
          </cell>
          <cell r="B6423" t="str">
            <v>העברה לתב"רים</v>
          </cell>
          <cell r="C6423">
            <v>94685019</v>
          </cell>
          <cell r="D6423">
            <v>94685019</v>
          </cell>
          <cell r="E6423">
            <v>0</v>
          </cell>
          <cell r="F6423">
            <v>94685019</v>
          </cell>
          <cell r="G6423">
            <v>0</v>
          </cell>
          <cell r="H6423">
            <v>100</v>
          </cell>
          <cell r="I6423">
            <v>94685019</v>
          </cell>
          <cell r="J6423">
            <v>94685019</v>
          </cell>
        </row>
        <row r="6424">
          <cell r="A6424">
            <v>1991700931</v>
          </cell>
          <cell r="B6424" t="str">
            <v>לתב"ר השקעה בחכ"ל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</row>
        <row r="6425">
          <cell r="A6425">
            <v>1991800126</v>
          </cell>
          <cell r="B6425" t="str">
            <v>הפרשה לדמי הבראה</v>
          </cell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  <cell r="I6425">
            <v>0</v>
          </cell>
          <cell r="J6425">
            <v>0</v>
          </cell>
        </row>
        <row r="6426">
          <cell r="A6426">
            <v>1991800181</v>
          </cell>
          <cell r="B6426" t="str">
            <v>הסכם ינואר 2011</v>
          </cell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  <cell r="I6426">
            <v>0</v>
          </cell>
          <cell r="J6426">
            <v>0</v>
          </cell>
        </row>
        <row r="6427">
          <cell r="A6427">
            <v>1991800360</v>
          </cell>
          <cell r="B6427" t="str">
            <v>שי לעובדים</v>
          </cell>
          <cell r="C6427">
            <v>2078000</v>
          </cell>
          <cell r="D6427">
            <v>1997894.5</v>
          </cell>
          <cell r="E6427">
            <v>0</v>
          </cell>
          <cell r="F6427">
            <v>1997894.5</v>
          </cell>
          <cell r="G6427">
            <v>80105.5</v>
          </cell>
          <cell r="H6427">
            <v>96.14</v>
          </cell>
          <cell r="I6427">
            <v>2078000</v>
          </cell>
          <cell r="J6427">
            <v>1997894.5</v>
          </cell>
        </row>
        <row r="6428">
          <cell r="A6428">
            <v>1991800361</v>
          </cell>
          <cell r="B6428" t="str">
            <v>שי לעובדים ארעיים</v>
          </cell>
          <cell r="C6428">
            <v>5000</v>
          </cell>
          <cell r="D6428">
            <v>7469.64</v>
          </cell>
          <cell r="E6428">
            <v>0</v>
          </cell>
          <cell r="F6428">
            <v>7469.64</v>
          </cell>
          <cell r="G6428">
            <v>-2469.64</v>
          </cell>
          <cell r="H6428">
            <v>149.38999999999999</v>
          </cell>
          <cell r="I6428">
            <v>5000</v>
          </cell>
          <cell r="J6428">
            <v>7469.64</v>
          </cell>
        </row>
        <row r="6429">
          <cell r="A6429">
            <v>1991800362</v>
          </cell>
          <cell r="B6429" t="str">
            <v>ביטוח בריאות לעובדים</v>
          </cell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</row>
        <row r="6430">
          <cell r="A6430">
            <v>1991900310</v>
          </cell>
          <cell r="B6430" t="str">
            <v>תשלומי פנסיות</v>
          </cell>
          <cell r="C6430">
            <v>65202700</v>
          </cell>
          <cell r="D6430">
            <v>64263952.340000004</v>
          </cell>
          <cell r="E6430">
            <v>0</v>
          </cell>
          <cell r="F6430">
            <v>64263952.340000004</v>
          </cell>
          <cell r="G6430">
            <v>938747.66</v>
          </cell>
          <cell r="H6430">
            <v>98.56</v>
          </cell>
          <cell r="I6430">
            <v>65202700</v>
          </cell>
          <cell r="J6430">
            <v>64263952.340000004</v>
          </cell>
        </row>
        <row r="6431">
          <cell r="A6431">
            <v>1991900311</v>
          </cell>
          <cell r="B6431" t="str">
            <v>פנסיות לשארים</v>
          </cell>
          <cell r="C6431">
            <v>9757200</v>
          </cell>
          <cell r="D6431">
            <v>9207153.3399999999</v>
          </cell>
          <cell r="E6431">
            <v>0</v>
          </cell>
          <cell r="F6431">
            <v>9207153.3399999999</v>
          </cell>
          <cell r="G6431">
            <v>550046.66</v>
          </cell>
          <cell r="H6431">
            <v>94.36</v>
          </cell>
          <cell r="I6431">
            <v>9757200</v>
          </cell>
          <cell r="J6431">
            <v>9207153.3399999999</v>
          </cell>
        </row>
        <row r="6432">
          <cell r="A6432">
            <v>1991900320</v>
          </cell>
          <cell r="B6432" t="str">
            <v>תשלומי פיצויים</v>
          </cell>
          <cell r="C6432">
            <v>1000000</v>
          </cell>
          <cell r="D6432">
            <v>899118.7</v>
          </cell>
          <cell r="E6432">
            <v>0</v>
          </cell>
          <cell r="F6432">
            <v>899118.7</v>
          </cell>
          <cell r="G6432">
            <v>100881.3</v>
          </cell>
          <cell r="H6432">
            <v>89.91</v>
          </cell>
          <cell r="I6432">
            <v>1000000</v>
          </cell>
          <cell r="J6432">
            <v>899118.7</v>
          </cell>
        </row>
        <row r="6433">
          <cell r="A6433">
            <v>1991900321</v>
          </cell>
          <cell r="B6433" t="str">
            <v>תשלומי גמר חשבון</v>
          </cell>
          <cell r="C6433">
            <v>3000000</v>
          </cell>
          <cell r="D6433">
            <v>3008830.9</v>
          </cell>
          <cell r="E6433">
            <v>0</v>
          </cell>
          <cell r="F6433">
            <v>3008830.9</v>
          </cell>
          <cell r="G6433">
            <v>-8830.9</v>
          </cell>
          <cell r="H6433">
            <v>100.29</v>
          </cell>
          <cell r="I6433">
            <v>3000000</v>
          </cell>
          <cell r="J6433">
            <v>3008830.9</v>
          </cell>
        </row>
        <row r="6434">
          <cell r="A6434">
            <v>1991900330</v>
          </cell>
          <cell r="B6434" t="str">
            <v>פנסיות לאחרים</v>
          </cell>
          <cell r="C6434">
            <v>1000000</v>
          </cell>
          <cell r="D6434">
            <v>931936.58</v>
          </cell>
          <cell r="E6434">
            <v>0</v>
          </cell>
          <cell r="F6434">
            <v>931936.58</v>
          </cell>
          <cell r="G6434">
            <v>68063.42</v>
          </cell>
          <cell r="H6434">
            <v>93.19</v>
          </cell>
          <cell r="I6434">
            <v>1000000</v>
          </cell>
          <cell r="J6434">
            <v>931936.58</v>
          </cell>
        </row>
        <row r="6435">
          <cell r="A6435">
            <v>1991900340</v>
          </cell>
          <cell r="B6435" t="str">
            <v>רווחת  גימלאי  העירייה</v>
          </cell>
          <cell r="C6435">
            <v>500000</v>
          </cell>
          <cell r="D6435">
            <v>497250.43</v>
          </cell>
          <cell r="E6435">
            <v>0</v>
          </cell>
          <cell r="F6435">
            <v>497250.43</v>
          </cell>
          <cell r="G6435">
            <v>2749.57</v>
          </cell>
          <cell r="H6435">
            <v>99.45</v>
          </cell>
          <cell r="I6435">
            <v>500000</v>
          </cell>
          <cell r="J6435">
            <v>497250.43</v>
          </cell>
        </row>
        <row r="6436">
          <cell r="A6436">
            <v>1991910391</v>
          </cell>
          <cell r="B6436" t="str">
            <v>השת' בהפרשה לפנסיה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</row>
        <row r="6437">
          <cell r="A6437">
            <v>1992000960</v>
          </cell>
          <cell r="B6437" t="str">
            <v>פעולות מיוחדות</v>
          </cell>
          <cell r="C6437">
            <v>14400000</v>
          </cell>
          <cell r="D6437">
            <v>0</v>
          </cell>
          <cell r="E6437">
            <v>0</v>
          </cell>
          <cell r="F6437">
            <v>0</v>
          </cell>
          <cell r="G6437">
            <v>14400000</v>
          </cell>
          <cell r="H6437">
            <v>0</v>
          </cell>
          <cell r="I6437">
            <v>16000000</v>
          </cell>
          <cell r="J6437">
            <v>0</v>
          </cell>
        </row>
        <row r="6438">
          <cell r="A6438">
            <v>1992000961</v>
          </cell>
          <cell r="B6438" t="str">
            <v>רזרבת שכר לועדות תקינה</v>
          </cell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  <cell r="I6438">
            <v>0</v>
          </cell>
          <cell r="J6438">
            <v>0</v>
          </cell>
        </row>
        <row r="6439">
          <cell r="A6439">
            <v>1992000963</v>
          </cell>
          <cell r="B6439" t="str">
            <v>רזרבה לרכבי ליסינג</v>
          </cell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  <cell r="I6439">
            <v>0</v>
          </cell>
          <cell r="J6439">
            <v>0</v>
          </cell>
        </row>
        <row r="6440">
          <cell r="A6440">
            <v>1994000970</v>
          </cell>
          <cell r="B6440" t="str">
            <v>מ"ה הוצאות עודפות</v>
          </cell>
          <cell r="C6440">
            <v>360000</v>
          </cell>
          <cell r="D6440">
            <v>400000</v>
          </cell>
          <cell r="E6440">
            <v>0</v>
          </cell>
          <cell r="F6440">
            <v>400000</v>
          </cell>
          <cell r="G6440">
            <v>-40000</v>
          </cell>
          <cell r="H6440">
            <v>111.11</v>
          </cell>
          <cell r="I6440">
            <v>400000</v>
          </cell>
          <cell r="J6440">
            <v>400000</v>
          </cell>
        </row>
        <row r="6441">
          <cell r="A6441">
            <v>1994000981</v>
          </cell>
          <cell r="B6441" t="str">
            <v>הוצ' משנים קודמות</v>
          </cell>
          <cell r="C6441">
            <v>530785</v>
          </cell>
          <cell r="D6441">
            <v>8776510.3699999992</v>
          </cell>
          <cell r="E6441">
            <v>24898</v>
          </cell>
          <cell r="F6441">
            <v>8801408.3699999992</v>
          </cell>
          <cell r="G6441">
            <v>-8270623.3700000001</v>
          </cell>
          <cell r="H6441">
            <v>1658.18</v>
          </cell>
          <cell r="I6441">
            <v>589761</v>
          </cell>
          <cell r="J6441">
            <v>8776510.3699999992</v>
          </cell>
        </row>
        <row r="6442">
          <cell r="A6442">
            <v>1994000982</v>
          </cell>
          <cell r="B6442" t="str">
            <v>העברה לקרן עודפים</v>
          </cell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  <cell r="I6442">
            <v>0</v>
          </cell>
          <cell r="J6442">
            <v>0</v>
          </cell>
        </row>
        <row r="6443">
          <cell r="A6443">
            <v>1994100794</v>
          </cell>
          <cell r="B6443" t="str">
            <v>השתתפות בעזר 094</v>
          </cell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  <cell r="I6443">
            <v>0</v>
          </cell>
          <cell r="J6443">
            <v>0</v>
          </cell>
        </row>
        <row r="6444">
          <cell r="A6444">
            <v>1995000861</v>
          </cell>
          <cell r="B6444" t="str">
            <v>הנחות במסים</v>
          </cell>
          <cell r="C6444">
            <v>88200000</v>
          </cell>
          <cell r="D6444">
            <v>94822700.650000006</v>
          </cell>
          <cell r="E6444">
            <v>0</v>
          </cell>
          <cell r="F6444">
            <v>94822700.650000006</v>
          </cell>
          <cell r="G6444">
            <v>-6622700.6500000004</v>
          </cell>
          <cell r="H6444">
            <v>107.5</v>
          </cell>
          <cell r="I6444">
            <v>98000000</v>
          </cell>
          <cell r="J6444">
            <v>94822700.650000006</v>
          </cell>
        </row>
        <row r="6445">
          <cell r="A6445">
            <v>1995000862</v>
          </cell>
          <cell r="B6445" t="str">
            <v>הנחות לגימלאים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</row>
        <row r="6446">
          <cell r="A6446">
            <v>1995000863</v>
          </cell>
          <cell r="B6446" t="str">
            <v>פטורים מארנונה</v>
          </cell>
          <cell r="C6446">
            <v>16200000</v>
          </cell>
          <cell r="D6446">
            <v>21613931.640000001</v>
          </cell>
          <cell r="E6446">
            <v>0</v>
          </cell>
          <cell r="F6446">
            <v>21613931.640000001</v>
          </cell>
          <cell r="G6446">
            <v>-5413931.6399999997</v>
          </cell>
          <cell r="H6446">
            <v>133.41</v>
          </cell>
          <cell r="I6446">
            <v>18000000</v>
          </cell>
          <cell r="J6446">
            <v>21613931.640000001</v>
          </cell>
        </row>
        <row r="6447">
          <cell r="A6447">
            <v>1995000864</v>
          </cell>
          <cell r="B6447" t="str">
            <v>פטורים - מוסדות</v>
          </cell>
          <cell r="C6447">
            <v>18000000</v>
          </cell>
          <cell r="D6447">
            <v>20899596.18</v>
          </cell>
          <cell r="E6447">
            <v>0</v>
          </cell>
          <cell r="F6447">
            <v>20899596.18</v>
          </cell>
          <cell r="G6447">
            <v>-2899596.18</v>
          </cell>
          <cell r="H6447">
            <v>116.1</v>
          </cell>
          <cell r="I6447">
            <v>20000000</v>
          </cell>
          <cell r="J6447">
            <v>20899596.18</v>
          </cell>
        </row>
        <row r="6448">
          <cell r="A6448">
            <v>1995000865</v>
          </cell>
          <cell r="B6448" t="str">
            <v>הנחות פטור קורונה</v>
          </cell>
          <cell r="C6448">
            <v>2000000</v>
          </cell>
          <cell r="D6448">
            <v>2297162.04</v>
          </cell>
          <cell r="E6448">
            <v>0</v>
          </cell>
          <cell r="F6448">
            <v>2297162.04</v>
          </cell>
          <cell r="G6448">
            <v>-297162.03999999998</v>
          </cell>
          <cell r="H6448">
            <v>114.85</v>
          </cell>
          <cell r="I6448">
            <v>2000000</v>
          </cell>
          <cell r="J6448">
            <v>2297162.04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"/>
    </sheetNames>
    <sheetDataSet>
      <sheetData sheetId="0">
        <row r="1574">
          <cell r="A1574">
            <v>16000000</v>
          </cell>
          <cell r="B1574">
            <v>0</v>
          </cell>
          <cell r="C1574">
            <v>600000</v>
          </cell>
          <cell r="D1574">
            <v>1</v>
          </cell>
          <cell r="E1574">
            <v>0</v>
          </cell>
          <cell r="F1574" t="str">
            <v xml:space="preserve">הנהלה כללית       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  <cell r="N1574">
            <v>0</v>
          </cell>
          <cell r="O1574">
            <v>0</v>
          </cell>
          <cell r="P1574">
            <v>0</v>
          </cell>
        </row>
        <row r="1575">
          <cell r="A1575">
            <v>16100000</v>
          </cell>
          <cell r="B1575">
            <v>0</v>
          </cell>
          <cell r="C1575">
            <v>610000</v>
          </cell>
          <cell r="D1575">
            <v>1</v>
          </cell>
          <cell r="E1575">
            <v>0</v>
          </cell>
          <cell r="F1575" t="str">
            <v xml:space="preserve">מינהל כללי        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  <cell r="N1575">
            <v>0</v>
          </cell>
          <cell r="O1575">
            <v>0</v>
          </cell>
          <cell r="P1575">
            <v>0</v>
          </cell>
        </row>
        <row r="1576">
          <cell r="A1576">
            <v>16110000</v>
          </cell>
          <cell r="B1576">
            <v>0</v>
          </cell>
          <cell r="C1576">
            <v>611000</v>
          </cell>
          <cell r="D1576">
            <v>1</v>
          </cell>
          <cell r="E1576">
            <v>0</v>
          </cell>
          <cell r="F1576" t="str">
            <v xml:space="preserve">ההנהלה והמועצה    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  <cell r="N1576">
            <v>0</v>
          </cell>
          <cell r="O1576">
            <v>0</v>
          </cell>
          <cell r="P1576">
            <v>0</v>
          </cell>
        </row>
        <row r="1577">
          <cell r="A1577">
            <v>16111000</v>
          </cell>
          <cell r="B1577">
            <v>0</v>
          </cell>
          <cell r="C1577">
            <v>611100</v>
          </cell>
          <cell r="D1577">
            <v>1</v>
          </cell>
          <cell r="E1577">
            <v>0</v>
          </cell>
          <cell r="F1577" t="str">
            <v xml:space="preserve">ראש  הרשות וסגניו 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  <cell r="L1577">
            <v>0</v>
          </cell>
          <cell r="M1577">
            <v>0</v>
          </cell>
          <cell r="N1577">
            <v>0</v>
          </cell>
          <cell r="O1577">
            <v>0</v>
          </cell>
          <cell r="P1577">
            <v>0</v>
          </cell>
        </row>
        <row r="1578">
          <cell r="A1578">
            <v>1611100100</v>
          </cell>
          <cell r="B1578">
            <v>100</v>
          </cell>
          <cell r="C1578">
            <v>611100</v>
          </cell>
          <cell r="D1578">
            <v>1</v>
          </cell>
          <cell r="E1578">
            <v>0</v>
          </cell>
          <cell r="F1578" t="str">
            <v>שכר עובדים לפי תקן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  <cell r="N1578">
            <v>0</v>
          </cell>
          <cell r="O1578">
            <v>0</v>
          </cell>
          <cell r="P1578">
            <v>0</v>
          </cell>
        </row>
        <row r="1579">
          <cell r="A1579">
            <v>1611100110</v>
          </cell>
          <cell r="B1579">
            <v>110</v>
          </cell>
          <cell r="C1579">
            <v>611100</v>
          </cell>
          <cell r="D1579">
            <v>1</v>
          </cell>
          <cell r="E1579">
            <v>0</v>
          </cell>
          <cell r="F1579" t="str">
            <v>השכר הקובע-תקציבית</v>
          </cell>
          <cell r="G1579">
            <v>0</v>
          </cell>
          <cell r="H1579" t="str">
            <v>שכר</v>
          </cell>
          <cell r="I1579">
            <v>-0.76443714754800485</v>
          </cell>
          <cell r="J1579">
            <v>330000</v>
          </cell>
          <cell r="K1579">
            <v>1.5002206206795154E-2</v>
          </cell>
          <cell r="L1579">
            <v>0</v>
          </cell>
          <cell r="M1579">
            <v>0</v>
          </cell>
          <cell r="N1579">
            <v>330000</v>
          </cell>
          <cell r="O1579">
            <v>1400900</v>
          </cell>
          <cell r="P1579">
            <v>1176915.75</v>
          </cell>
        </row>
        <row r="1580">
          <cell r="A1580">
            <v>1611100119</v>
          </cell>
          <cell r="B1580">
            <v>119</v>
          </cell>
          <cell r="C1580">
            <v>611100</v>
          </cell>
          <cell r="D1580">
            <v>1</v>
          </cell>
          <cell r="E1580">
            <v>0</v>
          </cell>
          <cell r="F1580" t="str">
            <v xml:space="preserve">השכר הקובע-צוברת  </v>
          </cell>
          <cell r="G1580">
            <v>0</v>
          </cell>
          <cell r="H1580" t="str">
            <v>שכר</v>
          </cell>
          <cell r="I1580">
            <v>0.49511768938225931</v>
          </cell>
          <cell r="J1580">
            <v>7273000</v>
          </cell>
          <cell r="K1580">
            <v>2.32271043848018E-2</v>
          </cell>
          <cell r="L1580">
            <v>0</v>
          </cell>
          <cell r="M1580">
            <v>0</v>
          </cell>
          <cell r="N1580">
            <v>7273000</v>
          </cell>
          <cell r="O1580">
            <v>4864500</v>
          </cell>
          <cell r="P1580">
            <v>4068297.66</v>
          </cell>
        </row>
        <row r="1581">
          <cell r="A1581">
            <v>1611100122</v>
          </cell>
          <cell r="B1581">
            <v>122</v>
          </cell>
          <cell r="C1581">
            <v>611100</v>
          </cell>
          <cell r="D1581">
            <v>1</v>
          </cell>
          <cell r="E1581">
            <v>0</v>
          </cell>
          <cell r="F1581" t="str">
            <v xml:space="preserve">ביגוד             </v>
          </cell>
          <cell r="G1581">
            <v>0</v>
          </cell>
          <cell r="H1581" t="str">
            <v>שכר</v>
          </cell>
          <cell r="I1581">
            <v>0</v>
          </cell>
          <cell r="J1581">
            <v>49200</v>
          </cell>
          <cell r="K1581">
            <v>0</v>
          </cell>
          <cell r="L1581">
            <v>0</v>
          </cell>
          <cell r="M1581">
            <v>0</v>
          </cell>
          <cell r="N1581">
            <v>49200</v>
          </cell>
          <cell r="O1581">
            <v>49200</v>
          </cell>
          <cell r="P1581">
            <v>42021.37</v>
          </cell>
        </row>
        <row r="1582">
          <cell r="A1582">
            <v>1611100126</v>
          </cell>
          <cell r="B1582">
            <v>126</v>
          </cell>
          <cell r="C1582">
            <v>611100</v>
          </cell>
          <cell r="D1582">
            <v>1</v>
          </cell>
          <cell r="E1582">
            <v>0</v>
          </cell>
          <cell r="F1582" t="str">
            <v xml:space="preserve">דמי הבראה         </v>
          </cell>
          <cell r="G1582">
            <v>0</v>
          </cell>
          <cell r="H1582" t="str">
            <v>שכר</v>
          </cell>
          <cell r="I1582">
            <v>3.076923076923066E-2</v>
          </cell>
          <cell r="J1582">
            <v>67000</v>
          </cell>
          <cell r="K1582">
            <v>0</v>
          </cell>
          <cell r="L1582">
            <v>0</v>
          </cell>
          <cell r="M1582">
            <v>0</v>
          </cell>
          <cell r="N1582">
            <v>67000</v>
          </cell>
          <cell r="O1582">
            <v>65000</v>
          </cell>
          <cell r="P1582">
            <v>64763.02</v>
          </cell>
        </row>
        <row r="1583">
          <cell r="A1583">
            <v>1611100130</v>
          </cell>
          <cell r="B1583">
            <v>130</v>
          </cell>
          <cell r="C1583">
            <v>611100</v>
          </cell>
          <cell r="D1583">
            <v>1</v>
          </cell>
          <cell r="E1583">
            <v>0</v>
          </cell>
          <cell r="F1583" t="str">
            <v xml:space="preserve">שעות נוספות       </v>
          </cell>
          <cell r="G1583">
            <v>0</v>
          </cell>
          <cell r="H1583" t="str">
            <v>שכר</v>
          </cell>
          <cell r="I1583">
            <v>0</v>
          </cell>
          <cell r="J1583">
            <v>6000</v>
          </cell>
          <cell r="K1583">
            <v>0</v>
          </cell>
          <cell r="L1583">
            <v>0</v>
          </cell>
          <cell r="M1583">
            <v>0</v>
          </cell>
          <cell r="N1583">
            <v>6000</v>
          </cell>
          <cell r="O1583">
            <v>6000</v>
          </cell>
          <cell r="P1583">
            <v>3919.3</v>
          </cell>
        </row>
        <row r="1584">
          <cell r="A1584">
            <v>1611100140</v>
          </cell>
          <cell r="B1584">
            <v>140</v>
          </cell>
          <cell r="C1584">
            <v>611100</v>
          </cell>
          <cell r="D1584">
            <v>1</v>
          </cell>
          <cell r="E1584">
            <v>0</v>
          </cell>
          <cell r="F1584" t="str">
            <v>השתתפות באחזקת רכב</v>
          </cell>
          <cell r="G1584">
            <v>0</v>
          </cell>
          <cell r="H1584" t="str">
            <v>שכר</v>
          </cell>
          <cell r="I1584">
            <v>3.4965034965035002E-2</v>
          </cell>
          <cell r="J1584">
            <v>592000</v>
          </cell>
          <cell r="K1584">
            <v>0</v>
          </cell>
          <cell r="L1584">
            <v>0</v>
          </cell>
          <cell r="M1584">
            <v>0</v>
          </cell>
          <cell r="N1584">
            <v>592000</v>
          </cell>
          <cell r="O1584">
            <v>572000</v>
          </cell>
          <cell r="P1584">
            <v>497384.61</v>
          </cell>
        </row>
        <row r="1585">
          <cell r="A1585">
            <v>1611100210</v>
          </cell>
          <cell r="B1585">
            <v>210</v>
          </cell>
          <cell r="C1585">
            <v>611100</v>
          </cell>
          <cell r="D1585">
            <v>1</v>
          </cell>
          <cell r="E1585">
            <v>0</v>
          </cell>
          <cell r="F1585" t="str">
            <v xml:space="preserve">השכר הקובע        </v>
          </cell>
          <cell r="G1585">
            <v>0</v>
          </cell>
          <cell r="H1585" t="str">
            <v>שכר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</row>
        <row r="1586">
          <cell r="A1586">
            <v>1611100253</v>
          </cell>
          <cell r="B1586">
            <v>253</v>
          </cell>
          <cell r="C1586">
            <v>611100</v>
          </cell>
          <cell r="D1586">
            <v>1</v>
          </cell>
          <cell r="E1586">
            <v>0</v>
          </cell>
          <cell r="F1586" t="str">
            <v xml:space="preserve">עובד חיצוני       </v>
          </cell>
          <cell r="G1586">
            <v>0</v>
          </cell>
          <cell r="H1586" t="str">
            <v>שכר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  <cell r="N1586">
            <v>0</v>
          </cell>
          <cell r="O1586">
            <v>0</v>
          </cell>
          <cell r="P1586">
            <v>36692.19</v>
          </cell>
        </row>
        <row r="1587">
          <cell r="A1587">
            <v>1611100350</v>
          </cell>
          <cell r="B1587">
            <v>350</v>
          </cell>
          <cell r="C1587">
            <v>611100</v>
          </cell>
          <cell r="D1587">
            <v>1</v>
          </cell>
          <cell r="E1587">
            <v>0</v>
          </cell>
          <cell r="F1587" t="str">
            <v>לא פעיל</v>
          </cell>
          <cell r="G1587">
            <v>0</v>
          </cell>
          <cell r="H1587" t="str">
            <v>שכר</v>
          </cell>
          <cell r="I1587">
            <v>0</v>
          </cell>
          <cell r="J1587">
            <v>0</v>
          </cell>
          <cell r="K1587">
            <v>0</v>
          </cell>
          <cell r="L1587">
            <v>0</v>
          </cell>
          <cell r="M1587">
            <v>0</v>
          </cell>
          <cell r="N1587">
            <v>0</v>
          </cell>
          <cell r="O1587">
            <v>0</v>
          </cell>
          <cell r="P1587">
            <v>0</v>
          </cell>
        </row>
        <row r="1588">
          <cell r="A1588">
            <v>1611100351</v>
          </cell>
          <cell r="B1588">
            <v>351</v>
          </cell>
          <cell r="C1588">
            <v>611100</v>
          </cell>
          <cell r="D1588">
            <v>1</v>
          </cell>
          <cell r="E1588">
            <v>0</v>
          </cell>
          <cell r="F1588" t="str">
            <v>לא פעיל</v>
          </cell>
          <cell r="G1588">
            <v>0</v>
          </cell>
          <cell r="H1588" t="str">
            <v>שכר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</row>
        <row r="1589">
          <cell r="A1589">
            <v>1611100352</v>
          </cell>
          <cell r="B1589">
            <v>352</v>
          </cell>
          <cell r="C1589">
            <v>611100</v>
          </cell>
          <cell r="D1589">
            <v>1</v>
          </cell>
          <cell r="E1589">
            <v>0</v>
          </cell>
          <cell r="F1589" t="str">
            <v>לא פעיל</v>
          </cell>
          <cell r="G1589">
            <v>0</v>
          </cell>
          <cell r="H1589" t="str">
            <v>שכר</v>
          </cell>
          <cell r="I1589">
            <v>0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  <cell r="N1589">
            <v>0</v>
          </cell>
          <cell r="O1589">
            <v>0</v>
          </cell>
          <cell r="P1589">
            <v>0</v>
          </cell>
        </row>
        <row r="1590">
          <cell r="A1590">
            <v>1611100353</v>
          </cell>
          <cell r="B1590">
            <v>353</v>
          </cell>
          <cell r="C1590">
            <v>611100</v>
          </cell>
          <cell r="D1590">
            <v>1</v>
          </cell>
          <cell r="E1590">
            <v>0</v>
          </cell>
          <cell r="F1590" t="str">
            <v>הוצ' רכב 838-36-002</v>
          </cell>
          <cell r="G1590">
            <v>0</v>
          </cell>
          <cell r="H1590" t="str">
            <v>שכר</v>
          </cell>
          <cell r="I1590">
            <v>0</v>
          </cell>
          <cell r="J1590">
            <v>20000</v>
          </cell>
          <cell r="K1590">
            <v>0</v>
          </cell>
          <cell r="L1590">
            <v>0</v>
          </cell>
          <cell r="M1590">
            <v>0</v>
          </cell>
          <cell r="N1590">
            <v>20000</v>
          </cell>
          <cell r="O1590">
            <v>20000</v>
          </cell>
          <cell r="P1590">
            <v>13759.05</v>
          </cell>
        </row>
        <row r="1591">
          <cell r="A1591">
            <v>1611100400</v>
          </cell>
          <cell r="B1591">
            <v>400</v>
          </cell>
          <cell r="C1591">
            <v>611100</v>
          </cell>
          <cell r="D1591">
            <v>1</v>
          </cell>
          <cell r="E1591">
            <v>0</v>
          </cell>
          <cell r="F1591" t="str">
            <v>אחזקת בנינים וציוד</v>
          </cell>
          <cell r="G1591">
            <v>0</v>
          </cell>
          <cell r="H1591" t="str">
            <v xml:space="preserve"> </v>
          </cell>
          <cell r="I1591">
            <v>0</v>
          </cell>
          <cell r="J1591">
            <v>0</v>
          </cell>
          <cell r="K1591">
            <v>0</v>
          </cell>
          <cell r="L1591">
            <v>0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</row>
        <row r="1592">
          <cell r="A1592">
            <v>1611100441</v>
          </cell>
          <cell r="B1592">
            <v>441</v>
          </cell>
          <cell r="C1592">
            <v>611100</v>
          </cell>
          <cell r="D1592">
            <v>1</v>
          </cell>
          <cell r="E1592">
            <v>0</v>
          </cell>
          <cell r="F1592" t="str">
            <v>בטוח אחריות בכירים</v>
          </cell>
          <cell r="G1592">
            <v>0</v>
          </cell>
          <cell r="H1592" t="str">
            <v>קשיח</v>
          </cell>
          <cell r="I1592">
            <v>0</v>
          </cell>
          <cell r="J1592">
            <v>250000</v>
          </cell>
          <cell r="K1592">
            <v>0</v>
          </cell>
          <cell r="L1592">
            <v>0</v>
          </cell>
          <cell r="M1592">
            <v>0</v>
          </cell>
          <cell r="N1592">
            <v>250000</v>
          </cell>
          <cell r="O1592">
            <v>250000</v>
          </cell>
          <cell r="P1592">
            <v>254439</v>
          </cell>
        </row>
        <row r="1593">
          <cell r="A1593">
            <v>1611100471</v>
          </cell>
          <cell r="B1593">
            <v>471</v>
          </cell>
          <cell r="C1593">
            <v>611100</v>
          </cell>
          <cell r="D1593">
            <v>1</v>
          </cell>
          <cell r="E1593">
            <v>0</v>
          </cell>
          <cell r="F1593" t="str">
            <v xml:space="preserve">מכשירי כתיבה      </v>
          </cell>
          <cell r="G1593">
            <v>0</v>
          </cell>
          <cell r="H1593" t="str">
            <v>גמיש</v>
          </cell>
          <cell r="I1593">
            <v>0.17543859649122817</v>
          </cell>
          <cell r="J1593">
            <v>30650</v>
          </cell>
          <cell r="K1593">
            <v>0</v>
          </cell>
          <cell r="L1593">
            <v>2850</v>
          </cell>
          <cell r="M1593">
            <v>0</v>
          </cell>
          <cell r="N1593">
            <v>33500</v>
          </cell>
          <cell r="O1593">
            <v>28500</v>
          </cell>
          <cell r="P1593">
            <v>30682.16</v>
          </cell>
        </row>
        <row r="1594">
          <cell r="A1594">
            <v>1611100492</v>
          </cell>
          <cell r="B1594">
            <v>492</v>
          </cell>
          <cell r="C1594">
            <v>611100</v>
          </cell>
          <cell r="D1594">
            <v>1</v>
          </cell>
          <cell r="E1594">
            <v>0</v>
          </cell>
          <cell r="F1594" t="str">
            <v xml:space="preserve">השתתפות בעזר 092  </v>
          </cell>
          <cell r="G1594">
            <v>0</v>
          </cell>
          <cell r="H1594" t="str">
            <v>קשיח</v>
          </cell>
          <cell r="I1594">
            <v>2.6190476190476097E-2</v>
          </cell>
          <cell r="J1594">
            <v>431000</v>
          </cell>
          <cell r="K1594">
            <v>0</v>
          </cell>
          <cell r="L1594">
            <v>0</v>
          </cell>
          <cell r="M1594">
            <v>0</v>
          </cell>
          <cell r="N1594">
            <v>431000</v>
          </cell>
          <cell r="O1594">
            <v>420000</v>
          </cell>
          <cell r="P1594">
            <v>396422</v>
          </cell>
        </row>
        <row r="1595">
          <cell r="A1595">
            <v>1611100500</v>
          </cell>
          <cell r="B1595">
            <v>500</v>
          </cell>
          <cell r="C1595">
            <v>611100</v>
          </cell>
          <cell r="D1595">
            <v>1</v>
          </cell>
          <cell r="E1595">
            <v>0</v>
          </cell>
          <cell r="F1595" t="str">
            <v xml:space="preserve">הוצאות מינהליות   </v>
          </cell>
          <cell r="G1595">
            <v>0</v>
          </cell>
          <cell r="H1595" t="str">
            <v xml:space="preserve"> </v>
          </cell>
          <cell r="I1595">
            <v>0</v>
          </cell>
          <cell r="J1595">
            <v>0</v>
          </cell>
          <cell r="K1595">
            <v>0</v>
          </cell>
          <cell r="L1595">
            <v>0</v>
          </cell>
          <cell r="M1595">
            <v>0</v>
          </cell>
          <cell r="N1595">
            <v>0</v>
          </cell>
          <cell r="O1595">
            <v>0</v>
          </cell>
          <cell r="P1595">
            <v>0</v>
          </cell>
        </row>
        <row r="1596">
          <cell r="A1596">
            <v>1611100511</v>
          </cell>
          <cell r="B1596">
            <v>511</v>
          </cell>
          <cell r="C1596">
            <v>611100</v>
          </cell>
          <cell r="D1596">
            <v>1</v>
          </cell>
          <cell r="E1596">
            <v>0</v>
          </cell>
          <cell r="F1596" t="str">
            <v xml:space="preserve">אירוח וכיבוד      </v>
          </cell>
          <cell r="G1596">
            <v>0</v>
          </cell>
          <cell r="H1596" t="str">
            <v>גמיש</v>
          </cell>
          <cell r="I1596">
            <v>0.40350877192982448</v>
          </cell>
          <cell r="J1596">
            <v>40000</v>
          </cell>
          <cell r="K1596">
            <v>0</v>
          </cell>
          <cell r="L1596">
            <v>0</v>
          </cell>
          <cell r="M1596">
            <v>0</v>
          </cell>
          <cell r="N1596">
            <v>40000</v>
          </cell>
          <cell r="O1596">
            <v>28500</v>
          </cell>
          <cell r="P1596">
            <v>28200.959999999999</v>
          </cell>
        </row>
        <row r="1597">
          <cell r="A1597">
            <v>1611100512</v>
          </cell>
          <cell r="B1597">
            <v>512</v>
          </cell>
          <cell r="C1597">
            <v>611100</v>
          </cell>
          <cell r="D1597">
            <v>1</v>
          </cell>
          <cell r="E1597">
            <v>0</v>
          </cell>
          <cell r="F1597" t="str">
            <v xml:space="preserve">נסיעות ואש"ל      </v>
          </cell>
          <cell r="G1597">
            <v>0</v>
          </cell>
          <cell r="H1597" t="str">
            <v>גמיש</v>
          </cell>
          <cell r="I1597">
            <v>1</v>
          </cell>
          <cell r="J1597">
            <v>1900</v>
          </cell>
          <cell r="K1597">
            <v>0</v>
          </cell>
          <cell r="L1597">
            <v>100</v>
          </cell>
          <cell r="M1597">
            <v>0</v>
          </cell>
          <cell r="N1597">
            <v>2000</v>
          </cell>
          <cell r="O1597">
            <v>1000</v>
          </cell>
          <cell r="P1597">
            <v>538</v>
          </cell>
        </row>
        <row r="1598">
          <cell r="A1598">
            <v>1611100522</v>
          </cell>
          <cell r="B1598">
            <v>522</v>
          </cell>
          <cell r="C1598">
            <v>611100</v>
          </cell>
          <cell r="D1598">
            <v>1</v>
          </cell>
          <cell r="E1598">
            <v>0</v>
          </cell>
          <cell r="F1598" t="str">
            <v xml:space="preserve">ספרים ועיתונים    </v>
          </cell>
          <cell r="G1598">
            <v>0</v>
          </cell>
          <cell r="H1598" t="str">
            <v>גמיש</v>
          </cell>
          <cell r="I1598">
            <v>0</v>
          </cell>
          <cell r="J1598">
            <v>17100</v>
          </cell>
          <cell r="K1598">
            <v>0</v>
          </cell>
          <cell r="L1598">
            <v>1900</v>
          </cell>
          <cell r="M1598">
            <v>0</v>
          </cell>
          <cell r="N1598">
            <v>19000</v>
          </cell>
          <cell r="O1598">
            <v>19000</v>
          </cell>
          <cell r="P1598">
            <v>0</v>
          </cell>
        </row>
        <row r="1599">
          <cell r="A1599">
            <v>1611100540</v>
          </cell>
          <cell r="B1599">
            <v>540</v>
          </cell>
          <cell r="C1599">
            <v>611100</v>
          </cell>
          <cell r="D1599">
            <v>1</v>
          </cell>
          <cell r="E1599">
            <v>0</v>
          </cell>
          <cell r="F1599" t="str">
            <v xml:space="preserve">הוצאות טלפון      </v>
          </cell>
          <cell r="G1599">
            <v>0</v>
          </cell>
          <cell r="H1599" t="str">
            <v>קשיח</v>
          </cell>
          <cell r="I1599">
            <v>0</v>
          </cell>
          <cell r="J1599">
            <v>1710</v>
          </cell>
          <cell r="K1599">
            <v>0</v>
          </cell>
          <cell r="L1599">
            <v>190</v>
          </cell>
          <cell r="M1599">
            <v>0</v>
          </cell>
          <cell r="N1599">
            <v>1900</v>
          </cell>
          <cell r="O1599">
            <v>1900</v>
          </cell>
          <cell r="P1599">
            <v>0</v>
          </cell>
        </row>
        <row r="1600">
          <cell r="A1600">
            <v>1611100543</v>
          </cell>
          <cell r="B1600">
            <v>543</v>
          </cell>
          <cell r="C1600">
            <v>611100</v>
          </cell>
          <cell r="D1600">
            <v>1</v>
          </cell>
          <cell r="E1600">
            <v>0</v>
          </cell>
          <cell r="F1600" t="str">
            <v xml:space="preserve">טלפונים סלולריים  </v>
          </cell>
          <cell r="G1600">
            <v>0</v>
          </cell>
          <cell r="H1600" t="str">
            <v>גמיש</v>
          </cell>
          <cell r="I1600">
            <v>0</v>
          </cell>
          <cell r="J1600">
            <v>21420</v>
          </cell>
          <cell r="K1600">
            <v>0</v>
          </cell>
          <cell r="L1600">
            <v>2380</v>
          </cell>
          <cell r="M1600">
            <v>0</v>
          </cell>
          <cell r="N1600">
            <v>23800</v>
          </cell>
          <cell r="O1600">
            <v>23800</v>
          </cell>
          <cell r="P1600">
            <v>0</v>
          </cell>
        </row>
        <row r="1601">
          <cell r="A1601">
            <v>1611100544</v>
          </cell>
          <cell r="B1601">
            <v>544</v>
          </cell>
          <cell r="C1601">
            <v>611100</v>
          </cell>
          <cell r="D1601">
            <v>1</v>
          </cell>
          <cell r="E1601">
            <v>0</v>
          </cell>
          <cell r="F1601" t="str">
            <v xml:space="preserve">הוצאות דאר        </v>
          </cell>
          <cell r="G1601">
            <v>0</v>
          </cell>
          <cell r="H1601" t="str">
            <v>קשיח</v>
          </cell>
          <cell r="I1601">
            <v>0</v>
          </cell>
          <cell r="J1601">
            <v>34200</v>
          </cell>
          <cell r="K1601">
            <v>0</v>
          </cell>
          <cell r="L1601">
            <v>3800</v>
          </cell>
          <cell r="M1601">
            <v>0</v>
          </cell>
          <cell r="N1601">
            <v>38000</v>
          </cell>
          <cell r="O1601">
            <v>38000</v>
          </cell>
          <cell r="P1601">
            <v>17220.89</v>
          </cell>
        </row>
        <row r="1602">
          <cell r="A1602">
            <v>1611100550</v>
          </cell>
          <cell r="B1602">
            <v>550</v>
          </cell>
          <cell r="C1602">
            <v>611100</v>
          </cell>
          <cell r="D1602">
            <v>1</v>
          </cell>
          <cell r="E1602">
            <v>0</v>
          </cell>
          <cell r="F1602" t="str">
            <v>פרסומים</v>
          </cell>
          <cell r="G1602">
            <v>0</v>
          </cell>
          <cell r="H1602" t="str">
            <v>גמיש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  <cell r="O1602">
            <v>0</v>
          </cell>
          <cell r="P1602">
            <v>0</v>
          </cell>
        </row>
        <row r="1603">
          <cell r="A1603">
            <v>1611100551</v>
          </cell>
          <cell r="B1603">
            <v>551</v>
          </cell>
          <cell r="C1603">
            <v>611100</v>
          </cell>
          <cell r="D1603">
            <v>1</v>
          </cell>
          <cell r="E1603">
            <v>0</v>
          </cell>
          <cell r="F1603" t="str">
            <v>מבצע פרסום</v>
          </cell>
          <cell r="G1603">
            <v>0</v>
          </cell>
          <cell r="H1603" t="str">
            <v>גמיש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  <cell r="N1603">
            <v>0</v>
          </cell>
          <cell r="O1603">
            <v>0</v>
          </cell>
          <cell r="P1603">
            <v>0</v>
          </cell>
        </row>
        <row r="1604">
          <cell r="A1604">
            <v>1611100552</v>
          </cell>
          <cell r="B1604">
            <v>552</v>
          </cell>
          <cell r="C1604">
            <v>611100</v>
          </cell>
          <cell r="D1604">
            <v>1</v>
          </cell>
          <cell r="E1604">
            <v>0</v>
          </cell>
          <cell r="F1604" t="str">
            <v>דוברות</v>
          </cell>
          <cell r="G1604">
            <v>0</v>
          </cell>
          <cell r="H1604" t="str">
            <v>גמיש</v>
          </cell>
          <cell r="I1604">
            <v>0</v>
          </cell>
          <cell r="J1604">
            <v>850000</v>
          </cell>
          <cell r="K1604">
            <v>0</v>
          </cell>
          <cell r="L1604">
            <v>0</v>
          </cell>
          <cell r="M1604">
            <v>0</v>
          </cell>
          <cell r="N1604">
            <v>850000</v>
          </cell>
          <cell r="O1604">
            <v>850000</v>
          </cell>
          <cell r="P1604">
            <v>696054.94</v>
          </cell>
        </row>
        <row r="1605">
          <cell r="A1605">
            <v>1611100553</v>
          </cell>
          <cell r="B1605">
            <v>553</v>
          </cell>
          <cell r="C1605">
            <v>611100</v>
          </cell>
          <cell r="D1605">
            <v>1</v>
          </cell>
          <cell r="E1605">
            <v>0</v>
          </cell>
          <cell r="F1605" t="str">
            <v>יחסי ציבור ומיתוג</v>
          </cell>
          <cell r="G1605">
            <v>0</v>
          </cell>
          <cell r="H1605" t="str">
            <v>גמיש</v>
          </cell>
          <cell r="I1605">
            <v>1.1811023622047245</v>
          </cell>
          <cell r="J1605">
            <v>528600</v>
          </cell>
          <cell r="K1605">
            <v>0</v>
          </cell>
          <cell r="L1605">
            <v>25400</v>
          </cell>
          <cell r="M1605">
            <v>0</v>
          </cell>
          <cell r="N1605">
            <v>554000</v>
          </cell>
          <cell r="O1605">
            <v>254000</v>
          </cell>
          <cell r="P1605">
            <v>189540</v>
          </cell>
        </row>
        <row r="1606">
          <cell r="A1606">
            <v>0</v>
          </cell>
          <cell r="B1606">
            <v>554</v>
          </cell>
          <cell r="C1606">
            <v>611100</v>
          </cell>
          <cell r="D1606">
            <v>1</v>
          </cell>
          <cell r="E1606">
            <v>0</v>
          </cell>
          <cell r="F1606" t="str">
            <v>פרסום הליכות ג'יין</v>
          </cell>
          <cell r="G1606">
            <v>0</v>
          </cell>
          <cell r="H1606" t="str">
            <v>גמיש</v>
          </cell>
          <cell r="I1606" t="e">
            <v>#DIV/0!</v>
          </cell>
          <cell r="J1606">
            <v>25000</v>
          </cell>
          <cell r="K1606">
            <v>0</v>
          </cell>
          <cell r="L1606">
            <v>0</v>
          </cell>
          <cell r="M1606" t="str">
            <v>חדש</v>
          </cell>
          <cell r="N1606">
            <v>25000</v>
          </cell>
          <cell r="O1606">
            <v>0</v>
          </cell>
          <cell r="P1606">
            <v>0</v>
          </cell>
        </row>
        <row r="1607">
          <cell r="A1607">
            <v>1611100561</v>
          </cell>
          <cell r="B1607">
            <v>561</v>
          </cell>
          <cell r="C1607">
            <v>611100</v>
          </cell>
          <cell r="D1607">
            <v>1</v>
          </cell>
          <cell r="E1607">
            <v>0</v>
          </cell>
          <cell r="F1607" t="str">
            <v xml:space="preserve">שיכפולים          </v>
          </cell>
          <cell r="G1607">
            <v>0</v>
          </cell>
          <cell r="H1607" t="str">
            <v>גמיש</v>
          </cell>
          <cell r="I1607">
            <v>0</v>
          </cell>
          <cell r="J1607">
            <v>8550</v>
          </cell>
          <cell r="K1607">
            <v>0</v>
          </cell>
          <cell r="L1607">
            <v>950</v>
          </cell>
          <cell r="M1607">
            <v>0</v>
          </cell>
          <cell r="N1607">
            <v>9500</v>
          </cell>
          <cell r="O1607">
            <v>9500</v>
          </cell>
          <cell r="P1607">
            <v>3191</v>
          </cell>
        </row>
        <row r="1608">
          <cell r="A1608">
            <v>1611100562</v>
          </cell>
          <cell r="B1608">
            <v>562</v>
          </cell>
          <cell r="C1608">
            <v>611100</v>
          </cell>
          <cell r="D1608">
            <v>1</v>
          </cell>
          <cell r="E1608">
            <v>0</v>
          </cell>
          <cell r="F1608" t="str">
            <v xml:space="preserve">הדפסות            </v>
          </cell>
          <cell r="G1608">
            <v>0</v>
          </cell>
          <cell r="H1608" t="str">
            <v>גמיש</v>
          </cell>
          <cell r="I1608">
            <v>0</v>
          </cell>
          <cell r="J1608">
            <v>6030</v>
          </cell>
          <cell r="K1608">
            <v>0</v>
          </cell>
          <cell r="L1608">
            <v>670</v>
          </cell>
          <cell r="M1608">
            <v>0</v>
          </cell>
          <cell r="N1608">
            <v>6700</v>
          </cell>
          <cell r="O1608">
            <v>6700</v>
          </cell>
          <cell r="P1608">
            <v>3281</v>
          </cell>
        </row>
        <row r="1609">
          <cell r="A1609">
            <v>1611100563</v>
          </cell>
          <cell r="B1609">
            <v>563</v>
          </cell>
          <cell r="C1609">
            <v>611100</v>
          </cell>
          <cell r="D1609">
            <v>1</v>
          </cell>
          <cell r="E1609">
            <v>0</v>
          </cell>
          <cell r="F1609" t="str">
            <v xml:space="preserve">הדפסת פרטיכלים    </v>
          </cell>
          <cell r="G1609">
            <v>0</v>
          </cell>
          <cell r="H1609" t="str">
            <v>גמיש</v>
          </cell>
          <cell r="I1609">
            <v>0</v>
          </cell>
          <cell r="J1609">
            <v>18000</v>
          </cell>
          <cell r="K1609">
            <v>0</v>
          </cell>
          <cell r="L1609">
            <v>2000</v>
          </cell>
          <cell r="M1609">
            <v>0</v>
          </cell>
          <cell r="N1609">
            <v>20000</v>
          </cell>
          <cell r="O1609">
            <v>20000</v>
          </cell>
          <cell r="P1609">
            <v>22108</v>
          </cell>
        </row>
        <row r="1610">
          <cell r="A1610">
            <v>1611100571</v>
          </cell>
          <cell r="B1610">
            <v>571</v>
          </cell>
          <cell r="C1610">
            <v>611100</v>
          </cell>
          <cell r="D1610">
            <v>1</v>
          </cell>
          <cell r="E1610">
            <v>0</v>
          </cell>
          <cell r="F1610" t="str">
            <v xml:space="preserve">מיכון וענ"א       </v>
          </cell>
          <cell r="G1610">
            <v>0</v>
          </cell>
          <cell r="H1610" t="str">
            <v>קשיח</v>
          </cell>
          <cell r="I1610">
            <v>0</v>
          </cell>
          <cell r="J1610">
            <v>212400</v>
          </cell>
          <cell r="K1610">
            <v>-4.5822102425876032E-2</v>
          </cell>
          <cell r="L1610">
            <v>0</v>
          </cell>
          <cell r="M1610">
            <v>0</v>
          </cell>
          <cell r="N1610">
            <v>212400</v>
          </cell>
          <cell r="O1610">
            <v>212400</v>
          </cell>
          <cell r="P1610">
            <v>212400</v>
          </cell>
        </row>
        <row r="1611">
          <cell r="A1611">
            <v>1611100596</v>
          </cell>
          <cell r="B1611">
            <v>596</v>
          </cell>
          <cell r="C1611">
            <v>611100</v>
          </cell>
          <cell r="D1611">
            <v>1</v>
          </cell>
          <cell r="E1611">
            <v>0</v>
          </cell>
          <cell r="F1611" t="str">
            <v xml:space="preserve">השתתפות בעזר 096  </v>
          </cell>
          <cell r="G1611">
            <v>0</v>
          </cell>
          <cell r="H1611" t="str">
            <v>קשיח</v>
          </cell>
          <cell r="I1611">
            <v>0</v>
          </cell>
          <cell r="J1611">
            <v>132500</v>
          </cell>
          <cell r="K1611">
            <v>5.6603773584905648E-2</v>
          </cell>
          <cell r="L1611">
            <v>0</v>
          </cell>
          <cell r="M1611">
            <v>0</v>
          </cell>
          <cell r="N1611">
            <v>132500</v>
          </cell>
          <cell r="O1611">
            <v>132500</v>
          </cell>
          <cell r="P1611">
            <v>117417</v>
          </cell>
        </row>
        <row r="1612">
          <cell r="A1612">
            <v>1611100710</v>
          </cell>
          <cell r="B1612">
            <v>710</v>
          </cell>
          <cell r="C1612">
            <v>611100</v>
          </cell>
          <cell r="D1612">
            <v>1</v>
          </cell>
          <cell r="E1612">
            <v>0</v>
          </cell>
          <cell r="F1612" t="str">
            <v xml:space="preserve">הובלות  והסעות    </v>
          </cell>
          <cell r="G1612">
            <v>0</v>
          </cell>
          <cell r="H1612" t="str">
            <v>גמיש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M1612">
            <v>0</v>
          </cell>
          <cell r="N1612">
            <v>0</v>
          </cell>
          <cell r="O1612">
            <v>0</v>
          </cell>
          <cell r="P1612">
            <v>0</v>
          </cell>
        </row>
        <row r="1613">
          <cell r="A1613">
            <v>1611100715</v>
          </cell>
          <cell r="B1613">
            <v>715</v>
          </cell>
          <cell r="C1613">
            <v>611100</v>
          </cell>
          <cell r="D1613">
            <v>1</v>
          </cell>
          <cell r="E1613">
            <v>0</v>
          </cell>
          <cell r="F1613" t="str">
            <v>עבודות קבלניות-רכב</v>
          </cell>
          <cell r="G1613">
            <v>0</v>
          </cell>
          <cell r="H1613" t="str">
            <v>קשיח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</row>
        <row r="1614">
          <cell r="A1614">
            <v>1611100753</v>
          </cell>
          <cell r="B1614">
            <v>753</v>
          </cell>
          <cell r="C1614">
            <v>611100</v>
          </cell>
          <cell r="D1614">
            <v>1</v>
          </cell>
          <cell r="E1614">
            <v>0</v>
          </cell>
          <cell r="F1614" t="str">
            <v xml:space="preserve">עובד חיצוני       </v>
          </cell>
          <cell r="G1614">
            <v>0</v>
          </cell>
          <cell r="H1614" t="str">
            <v>קשיח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M1614">
            <v>0</v>
          </cell>
          <cell r="N1614">
            <v>0</v>
          </cell>
          <cell r="O1614">
            <v>0</v>
          </cell>
          <cell r="P1614">
            <v>0</v>
          </cell>
        </row>
        <row r="1615">
          <cell r="A1615">
            <v>1611100780</v>
          </cell>
          <cell r="B1615">
            <v>780</v>
          </cell>
          <cell r="C1615">
            <v>611100</v>
          </cell>
          <cell r="D1615">
            <v>1</v>
          </cell>
          <cell r="E1615">
            <v>0</v>
          </cell>
          <cell r="F1615" t="str">
            <v xml:space="preserve">הוצ' לחברי המועצה </v>
          </cell>
          <cell r="G1615">
            <v>0</v>
          </cell>
          <cell r="H1615" t="str">
            <v>גמיש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</row>
        <row r="1616">
          <cell r="A1616">
            <v>1611100961</v>
          </cell>
          <cell r="B1616">
            <v>782</v>
          </cell>
          <cell r="C1616">
            <v>611100</v>
          </cell>
          <cell r="D1616">
            <v>1</v>
          </cell>
          <cell r="E1616">
            <v>0</v>
          </cell>
          <cell r="F1616" t="str">
            <v>פרוייקט ג'ויינט</v>
          </cell>
          <cell r="G1616">
            <v>0</v>
          </cell>
          <cell r="H1616" t="str">
            <v>קשיח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 t="str">
            <v>חדש</v>
          </cell>
          <cell r="N1616">
            <v>0</v>
          </cell>
          <cell r="O1616">
            <v>0</v>
          </cell>
          <cell r="P1616">
            <v>0</v>
          </cell>
        </row>
        <row r="1617">
          <cell r="A1617" t="e">
            <v>#VALUE!</v>
          </cell>
          <cell r="B1617" t="str">
            <v>611100  סך הכל</v>
          </cell>
          <cell r="C1617">
            <v>0</v>
          </cell>
          <cell r="D1617">
            <v>0</v>
          </cell>
          <cell r="E1617">
            <v>0</v>
          </cell>
          <cell r="F1617" t="str">
            <v xml:space="preserve">ראש  הרשות וסגניו </v>
          </cell>
          <cell r="G1617">
            <v>0</v>
          </cell>
          <cell r="H1617">
            <v>0</v>
          </cell>
          <cell r="I1617">
            <v>0.18473267625682066</v>
          </cell>
          <cell r="J1617">
            <v>10946260</v>
          </cell>
          <cell r="K1617">
            <v>4.901098175062657E-2</v>
          </cell>
          <cell r="L1617">
            <v>40240</v>
          </cell>
          <cell r="M1617">
            <v>0</v>
          </cell>
          <cell r="N1617">
            <v>10986500</v>
          </cell>
          <cell r="O1617">
            <v>9273400</v>
          </cell>
          <cell r="P1617">
            <v>7875247.9000000004</v>
          </cell>
        </row>
        <row r="1618">
          <cell r="A1618">
            <v>16120000</v>
          </cell>
          <cell r="B1618">
            <v>0</v>
          </cell>
          <cell r="C1618">
            <v>612000</v>
          </cell>
          <cell r="D1618">
            <v>1</v>
          </cell>
          <cell r="E1618">
            <v>0</v>
          </cell>
          <cell r="F1618" t="str">
            <v xml:space="preserve">מבקר הרשות        </v>
          </cell>
          <cell r="G1618">
            <v>0</v>
          </cell>
          <cell r="H1618" t="str">
            <v xml:space="preserve"> </v>
          </cell>
          <cell r="I1618">
            <v>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</row>
        <row r="1619">
          <cell r="A1619">
            <v>1612000100</v>
          </cell>
          <cell r="B1619">
            <v>100</v>
          </cell>
          <cell r="C1619">
            <v>612000</v>
          </cell>
          <cell r="D1619">
            <v>1</v>
          </cell>
          <cell r="E1619">
            <v>0</v>
          </cell>
          <cell r="F1619" t="str">
            <v>שכר עובדים לפי תקן</v>
          </cell>
          <cell r="G1619">
            <v>0</v>
          </cell>
          <cell r="H1619" t="str">
            <v xml:space="preserve"> </v>
          </cell>
          <cell r="I1619">
            <v>0</v>
          </cell>
          <cell r="J1619">
            <v>0</v>
          </cell>
          <cell r="K1619">
            <v>0</v>
          </cell>
          <cell r="L1619">
            <v>0</v>
          </cell>
          <cell r="M1619">
            <v>0</v>
          </cell>
          <cell r="N1619">
            <v>0</v>
          </cell>
          <cell r="O1619">
            <v>0</v>
          </cell>
          <cell r="P1619">
            <v>0</v>
          </cell>
        </row>
        <row r="1620">
          <cell r="A1620">
            <v>1612000110</v>
          </cell>
          <cell r="B1620">
            <v>110</v>
          </cell>
          <cell r="C1620">
            <v>612000</v>
          </cell>
          <cell r="D1620">
            <v>1</v>
          </cell>
          <cell r="E1620">
            <v>0</v>
          </cell>
          <cell r="F1620" t="str">
            <v>השכר הקובע-תקציבית</v>
          </cell>
          <cell r="G1620">
            <v>0</v>
          </cell>
          <cell r="H1620" t="str">
            <v>שכר</v>
          </cell>
          <cell r="I1620">
            <v>-6.6305818673883632E-2</v>
          </cell>
          <cell r="J1620">
            <v>690000</v>
          </cell>
          <cell r="K1620">
            <v>1.4993880048959518E-2</v>
          </cell>
          <cell r="L1620">
            <v>0</v>
          </cell>
          <cell r="M1620">
            <v>0</v>
          </cell>
          <cell r="N1620">
            <v>690000</v>
          </cell>
          <cell r="O1620">
            <v>739000</v>
          </cell>
          <cell r="P1620">
            <v>654027.63</v>
          </cell>
        </row>
        <row r="1621">
          <cell r="A1621">
            <v>1612000119</v>
          </cell>
          <cell r="B1621">
            <v>119</v>
          </cell>
          <cell r="C1621">
            <v>612000</v>
          </cell>
          <cell r="D1621">
            <v>1</v>
          </cell>
          <cell r="E1621">
            <v>0</v>
          </cell>
          <cell r="F1621" t="str">
            <v xml:space="preserve">השכר הקובע-צוברת  </v>
          </cell>
          <cell r="G1621">
            <v>0</v>
          </cell>
          <cell r="H1621" t="str">
            <v>שכר</v>
          </cell>
          <cell r="I1621">
            <v>0.26462425277540569</v>
          </cell>
          <cell r="J1621">
            <v>1184700</v>
          </cell>
          <cell r="K1621">
            <v>1.4954915328788232E-2</v>
          </cell>
          <cell r="L1621">
            <v>0</v>
          </cell>
          <cell r="M1621">
            <v>0</v>
          </cell>
          <cell r="N1621">
            <v>1184700</v>
          </cell>
          <cell r="O1621">
            <v>936800</v>
          </cell>
          <cell r="P1621">
            <v>721835.8</v>
          </cell>
        </row>
        <row r="1622">
          <cell r="A1622">
            <v>1612000122</v>
          </cell>
          <cell r="B1622">
            <v>122</v>
          </cell>
          <cell r="C1622">
            <v>612000</v>
          </cell>
          <cell r="D1622">
            <v>1</v>
          </cell>
          <cell r="E1622">
            <v>0</v>
          </cell>
          <cell r="F1622" t="str">
            <v xml:space="preserve">ביגוד             </v>
          </cell>
          <cell r="G1622">
            <v>0</v>
          </cell>
          <cell r="H1622" t="str">
            <v>שכר</v>
          </cell>
          <cell r="I1622">
            <v>0</v>
          </cell>
          <cell r="J1622">
            <v>62500</v>
          </cell>
          <cell r="K1622">
            <v>0.66666666666666674</v>
          </cell>
          <cell r="L1622">
            <v>0</v>
          </cell>
          <cell r="M1622">
            <v>0</v>
          </cell>
          <cell r="N1622">
            <v>62500</v>
          </cell>
          <cell r="O1622">
            <v>62500</v>
          </cell>
          <cell r="P1622">
            <v>12179.61</v>
          </cell>
        </row>
        <row r="1623">
          <cell r="A1623">
            <v>1612000126</v>
          </cell>
          <cell r="B1623">
            <v>126</v>
          </cell>
          <cell r="C1623">
            <v>612000</v>
          </cell>
          <cell r="D1623">
            <v>1</v>
          </cell>
          <cell r="E1623">
            <v>0</v>
          </cell>
          <cell r="F1623" t="str">
            <v xml:space="preserve">דמי הבראה         </v>
          </cell>
          <cell r="G1623">
            <v>0</v>
          </cell>
          <cell r="H1623" t="str">
            <v>שכר</v>
          </cell>
          <cell r="I1623">
            <v>-0.30000000000000004</v>
          </cell>
          <cell r="J1623">
            <v>35000</v>
          </cell>
          <cell r="K1623">
            <v>0.67560321715817695</v>
          </cell>
          <cell r="L1623">
            <v>0</v>
          </cell>
          <cell r="M1623">
            <v>0</v>
          </cell>
          <cell r="N1623">
            <v>35000</v>
          </cell>
          <cell r="O1623">
            <v>50000</v>
          </cell>
          <cell r="P1623">
            <v>25374.03</v>
          </cell>
        </row>
        <row r="1624">
          <cell r="A1624">
            <v>1612000130</v>
          </cell>
          <cell r="B1624">
            <v>130</v>
          </cell>
          <cell r="C1624">
            <v>612000</v>
          </cell>
          <cell r="D1624">
            <v>1</v>
          </cell>
          <cell r="E1624">
            <v>0</v>
          </cell>
          <cell r="F1624" t="str">
            <v xml:space="preserve">שעות נוספות       </v>
          </cell>
          <cell r="G1624">
            <v>0</v>
          </cell>
          <cell r="H1624" t="str">
            <v>שכר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0</v>
          </cell>
          <cell r="P1624">
            <v>0</v>
          </cell>
        </row>
        <row r="1625">
          <cell r="A1625">
            <v>1612000140</v>
          </cell>
          <cell r="B1625">
            <v>140</v>
          </cell>
          <cell r="C1625">
            <v>612000</v>
          </cell>
          <cell r="D1625">
            <v>1</v>
          </cell>
          <cell r="E1625">
            <v>0</v>
          </cell>
          <cell r="F1625" t="str">
            <v>השתתפות באחזקת רכב</v>
          </cell>
          <cell r="G1625">
            <v>0</v>
          </cell>
          <cell r="H1625" t="str">
            <v>שכר</v>
          </cell>
          <cell r="I1625">
            <v>0.66420664206642077</v>
          </cell>
          <cell r="J1625">
            <v>225500</v>
          </cell>
          <cell r="K1625">
            <v>0</v>
          </cell>
          <cell r="L1625">
            <v>0</v>
          </cell>
          <cell r="M1625">
            <v>0</v>
          </cell>
          <cell r="N1625">
            <v>225500</v>
          </cell>
          <cell r="O1625">
            <v>135500</v>
          </cell>
          <cell r="P1625">
            <v>122646.85</v>
          </cell>
        </row>
        <row r="1626">
          <cell r="A1626">
            <v>1612000253</v>
          </cell>
          <cell r="B1626">
            <v>253</v>
          </cell>
          <cell r="C1626">
            <v>612000</v>
          </cell>
          <cell r="D1626">
            <v>1</v>
          </cell>
          <cell r="E1626">
            <v>0</v>
          </cell>
          <cell r="F1626" t="str">
            <v xml:space="preserve">עובדים חיצוניים   </v>
          </cell>
          <cell r="G1626">
            <v>0</v>
          </cell>
          <cell r="H1626" t="str">
            <v>שכר</v>
          </cell>
          <cell r="I1626">
            <v>0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  <cell r="N1626">
            <v>0</v>
          </cell>
          <cell r="O1626">
            <v>0</v>
          </cell>
          <cell r="P1626">
            <v>1394</v>
          </cell>
        </row>
        <row r="1627">
          <cell r="A1627">
            <v>1612000350</v>
          </cell>
          <cell r="B1627">
            <v>350</v>
          </cell>
          <cell r="C1627">
            <v>612000</v>
          </cell>
          <cell r="D1627">
            <v>1</v>
          </cell>
          <cell r="E1627">
            <v>0</v>
          </cell>
          <cell r="F1627" t="str">
            <v>ליסינג - 162-53-902</v>
          </cell>
          <cell r="G1627">
            <v>0</v>
          </cell>
          <cell r="H1627" t="str">
            <v>שכר</v>
          </cell>
          <cell r="I1627">
            <v>-1</v>
          </cell>
          <cell r="J1627">
            <v>0</v>
          </cell>
          <cell r="K1627">
            <v>0.33333333333333326</v>
          </cell>
          <cell r="L1627">
            <v>0</v>
          </cell>
          <cell r="M1627">
            <v>0</v>
          </cell>
          <cell r="N1627">
            <v>0</v>
          </cell>
          <cell r="O1627">
            <v>65000</v>
          </cell>
          <cell r="P1627">
            <v>60997.51</v>
          </cell>
        </row>
        <row r="1628">
          <cell r="A1628">
            <v>1612000351</v>
          </cell>
          <cell r="B1628">
            <v>351</v>
          </cell>
          <cell r="C1628">
            <v>612000</v>
          </cell>
          <cell r="D1628">
            <v>1</v>
          </cell>
          <cell r="E1628">
            <v>0</v>
          </cell>
          <cell r="F1628" t="str">
            <v>הוצאות - 162-53-902</v>
          </cell>
          <cell r="G1628">
            <v>0</v>
          </cell>
          <cell r="H1628" t="str">
            <v>שכר</v>
          </cell>
          <cell r="I1628">
            <v>-1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>
            <v>0</v>
          </cell>
          <cell r="O1628">
            <v>21000</v>
          </cell>
          <cell r="P1628">
            <v>11507.2</v>
          </cell>
        </row>
        <row r="1629">
          <cell r="A1629">
            <v>1612000400</v>
          </cell>
          <cell r="B1629">
            <v>400</v>
          </cell>
          <cell r="C1629">
            <v>612000</v>
          </cell>
          <cell r="D1629">
            <v>1</v>
          </cell>
          <cell r="E1629">
            <v>0</v>
          </cell>
          <cell r="F1629" t="str">
            <v>אחזקת בנינים וציוד</v>
          </cell>
          <cell r="G1629">
            <v>0</v>
          </cell>
          <cell r="H1629" t="str">
            <v xml:space="preserve"> 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  <cell r="M1629">
            <v>0</v>
          </cell>
          <cell r="N1629">
            <v>0</v>
          </cell>
          <cell r="O1629">
            <v>0</v>
          </cell>
          <cell r="P1629">
            <v>0</v>
          </cell>
        </row>
        <row r="1630">
          <cell r="A1630">
            <v>1612000470</v>
          </cell>
          <cell r="B1630">
            <v>470</v>
          </cell>
          <cell r="C1630">
            <v>612000</v>
          </cell>
          <cell r="D1630">
            <v>1</v>
          </cell>
          <cell r="E1630">
            <v>0</v>
          </cell>
          <cell r="F1630" t="str">
            <v xml:space="preserve">אחזקת מכונות      </v>
          </cell>
          <cell r="G1630">
            <v>0</v>
          </cell>
          <cell r="H1630" t="str">
            <v>גמיש</v>
          </cell>
          <cell r="I1630">
            <v>0.3125</v>
          </cell>
          <cell r="J1630">
            <v>2100</v>
          </cell>
          <cell r="K1630">
            <v>0</v>
          </cell>
          <cell r="L1630">
            <v>0</v>
          </cell>
          <cell r="M1630">
            <v>0</v>
          </cell>
          <cell r="N1630">
            <v>2100</v>
          </cell>
          <cell r="O1630">
            <v>1600</v>
          </cell>
          <cell r="P1630">
            <v>510.66</v>
          </cell>
        </row>
        <row r="1631">
          <cell r="A1631">
            <v>1612000471</v>
          </cell>
          <cell r="B1631">
            <v>471</v>
          </cell>
          <cell r="C1631">
            <v>612000</v>
          </cell>
          <cell r="D1631">
            <v>1</v>
          </cell>
          <cell r="E1631">
            <v>0</v>
          </cell>
          <cell r="F1631" t="str">
            <v xml:space="preserve">מכשירי כתיבה      </v>
          </cell>
          <cell r="G1631">
            <v>0</v>
          </cell>
          <cell r="H1631" t="str">
            <v>גמיש</v>
          </cell>
          <cell r="I1631">
            <v>0.19999999999999996</v>
          </cell>
          <cell r="J1631">
            <v>12000</v>
          </cell>
          <cell r="K1631">
            <v>0</v>
          </cell>
          <cell r="L1631">
            <v>0</v>
          </cell>
          <cell r="M1631">
            <v>0</v>
          </cell>
          <cell r="N1631">
            <v>12000</v>
          </cell>
          <cell r="O1631">
            <v>10000</v>
          </cell>
          <cell r="P1631">
            <v>9862.93</v>
          </cell>
        </row>
        <row r="1632">
          <cell r="A1632">
            <v>1612000492</v>
          </cell>
          <cell r="B1632">
            <v>492</v>
          </cell>
          <cell r="C1632">
            <v>612000</v>
          </cell>
          <cell r="D1632">
            <v>1</v>
          </cell>
          <cell r="E1632">
            <v>0</v>
          </cell>
          <cell r="F1632" t="str">
            <v xml:space="preserve">השתתפות בעזר 092  </v>
          </cell>
          <cell r="G1632">
            <v>0</v>
          </cell>
          <cell r="H1632" t="str">
            <v>קשיח</v>
          </cell>
          <cell r="I1632">
            <v>0.16666666666666674</v>
          </cell>
          <cell r="J1632">
            <v>14000</v>
          </cell>
          <cell r="K1632">
            <v>0</v>
          </cell>
          <cell r="L1632">
            <v>0</v>
          </cell>
          <cell r="M1632">
            <v>0</v>
          </cell>
          <cell r="N1632">
            <v>14000</v>
          </cell>
          <cell r="O1632">
            <v>12000</v>
          </cell>
          <cell r="P1632">
            <v>4834</v>
          </cell>
        </row>
        <row r="1633">
          <cell r="A1633">
            <v>1612000500</v>
          </cell>
          <cell r="B1633">
            <v>500</v>
          </cell>
          <cell r="C1633">
            <v>612000</v>
          </cell>
          <cell r="D1633">
            <v>1</v>
          </cell>
          <cell r="E1633">
            <v>0</v>
          </cell>
          <cell r="F1633" t="str">
            <v xml:space="preserve">הוצאות מינהליות   </v>
          </cell>
          <cell r="G1633">
            <v>0</v>
          </cell>
          <cell r="H1633" t="str">
            <v xml:space="preserve"> </v>
          </cell>
          <cell r="I1633">
            <v>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</row>
        <row r="1634">
          <cell r="A1634">
            <v>1612000511</v>
          </cell>
          <cell r="B1634">
            <v>511</v>
          </cell>
          <cell r="C1634">
            <v>612000</v>
          </cell>
          <cell r="D1634">
            <v>1</v>
          </cell>
          <cell r="E1634">
            <v>0</v>
          </cell>
          <cell r="F1634" t="str">
            <v xml:space="preserve">אירוח וכיבוד      </v>
          </cell>
          <cell r="G1634">
            <v>0</v>
          </cell>
          <cell r="H1634" t="str">
            <v>גמיש</v>
          </cell>
          <cell r="I1634">
            <v>0</v>
          </cell>
          <cell r="J1634">
            <v>7000</v>
          </cell>
          <cell r="K1634">
            <v>0</v>
          </cell>
          <cell r="L1634">
            <v>0</v>
          </cell>
          <cell r="M1634">
            <v>0</v>
          </cell>
          <cell r="N1634">
            <v>7000</v>
          </cell>
          <cell r="O1634">
            <v>7000</v>
          </cell>
          <cell r="P1634">
            <v>7000</v>
          </cell>
        </row>
        <row r="1635">
          <cell r="A1635">
            <v>1612000512</v>
          </cell>
          <cell r="B1635">
            <v>512</v>
          </cell>
          <cell r="C1635">
            <v>612000</v>
          </cell>
          <cell r="D1635">
            <v>1</v>
          </cell>
          <cell r="E1635">
            <v>0</v>
          </cell>
          <cell r="F1635" t="str">
            <v xml:space="preserve">נסיעות ואש"ל      </v>
          </cell>
          <cell r="G1635">
            <v>0</v>
          </cell>
          <cell r="H1635" t="str">
            <v>גמיש</v>
          </cell>
          <cell r="I1635">
            <v>0</v>
          </cell>
          <cell r="J1635">
            <v>1000</v>
          </cell>
          <cell r="K1635">
            <v>0</v>
          </cell>
          <cell r="L1635">
            <v>0</v>
          </cell>
          <cell r="M1635">
            <v>0</v>
          </cell>
          <cell r="N1635">
            <v>1000</v>
          </cell>
          <cell r="O1635">
            <v>1000</v>
          </cell>
          <cell r="P1635">
            <v>0</v>
          </cell>
        </row>
        <row r="1636">
          <cell r="A1636">
            <v>1612000521</v>
          </cell>
          <cell r="B1636">
            <v>521</v>
          </cell>
          <cell r="C1636">
            <v>612000</v>
          </cell>
          <cell r="D1636">
            <v>1</v>
          </cell>
          <cell r="E1636">
            <v>0</v>
          </cell>
          <cell r="F1636" t="str">
            <v>השתלמות עובדים</v>
          </cell>
          <cell r="G1636">
            <v>0</v>
          </cell>
          <cell r="H1636" t="str">
            <v>גמיש</v>
          </cell>
          <cell r="I1636">
            <v>0</v>
          </cell>
          <cell r="J1636">
            <v>20000</v>
          </cell>
          <cell r="K1636" t="e">
            <v>#N/A</v>
          </cell>
          <cell r="L1636">
            <v>0</v>
          </cell>
          <cell r="M1636">
            <v>0</v>
          </cell>
          <cell r="N1636">
            <v>20000</v>
          </cell>
          <cell r="O1636">
            <v>20000</v>
          </cell>
          <cell r="P1636">
            <v>7200</v>
          </cell>
        </row>
        <row r="1637">
          <cell r="A1637">
            <v>1612000522</v>
          </cell>
          <cell r="B1637">
            <v>522</v>
          </cell>
          <cell r="C1637">
            <v>612000</v>
          </cell>
          <cell r="D1637">
            <v>1</v>
          </cell>
          <cell r="E1637">
            <v>0</v>
          </cell>
          <cell r="F1637" t="str">
            <v xml:space="preserve">ספרים ועיתונים    </v>
          </cell>
          <cell r="G1637">
            <v>0</v>
          </cell>
          <cell r="H1637" t="str">
            <v>גמיש</v>
          </cell>
          <cell r="I1637">
            <v>0</v>
          </cell>
          <cell r="J1637">
            <v>9000</v>
          </cell>
          <cell r="K1637">
            <v>0</v>
          </cell>
          <cell r="L1637">
            <v>0</v>
          </cell>
          <cell r="M1637">
            <v>0</v>
          </cell>
          <cell r="N1637">
            <v>9000</v>
          </cell>
          <cell r="O1637">
            <v>9000</v>
          </cell>
          <cell r="P1637">
            <v>1611</v>
          </cell>
        </row>
        <row r="1638">
          <cell r="A1638">
            <v>1612000523</v>
          </cell>
          <cell r="B1638">
            <v>523</v>
          </cell>
          <cell r="C1638">
            <v>612000</v>
          </cell>
          <cell r="D1638">
            <v>1</v>
          </cell>
          <cell r="E1638">
            <v>0</v>
          </cell>
          <cell r="F1638" t="str">
            <v xml:space="preserve">דמי חבר           </v>
          </cell>
          <cell r="G1638">
            <v>0</v>
          </cell>
          <cell r="H1638" t="str">
            <v>קשיח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  <cell r="M1638">
            <v>0</v>
          </cell>
          <cell r="N1638">
            <v>0</v>
          </cell>
          <cell r="O1638">
            <v>0</v>
          </cell>
          <cell r="P1638">
            <v>0</v>
          </cell>
        </row>
        <row r="1639">
          <cell r="A1639">
            <v>1612000561</v>
          </cell>
          <cell r="B1639">
            <v>561</v>
          </cell>
          <cell r="C1639">
            <v>612000</v>
          </cell>
          <cell r="D1639">
            <v>1</v>
          </cell>
          <cell r="E1639">
            <v>0</v>
          </cell>
          <cell r="F1639" t="str">
            <v xml:space="preserve">שיכפולים          </v>
          </cell>
          <cell r="G1639">
            <v>0</v>
          </cell>
          <cell r="H1639" t="str">
            <v>גמיש</v>
          </cell>
          <cell r="I1639">
            <v>0</v>
          </cell>
          <cell r="J1639">
            <v>0</v>
          </cell>
          <cell r="K1639">
            <v>0</v>
          </cell>
          <cell r="L1639">
            <v>0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</row>
        <row r="1640">
          <cell r="A1640">
            <v>1612000562</v>
          </cell>
          <cell r="B1640">
            <v>562</v>
          </cell>
          <cell r="C1640">
            <v>612000</v>
          </cell>
          <cell r="D1640">
            <v>1</v>
          </cell>
          <cell r="E1640">
            <v>0</v>
          </cell>
          <cell r="F1640" t="str">
            <v xml:space="preserve">הדפסות            </v>
          </cell>
          <cell r="G1640">
            <v>0</v>
          </cell>
          <cell r="H1640" t="str">
            <v>גמיש</v>
          </cell>
          <cell r="I1640">
            <v>0.14666666666666672</v>
          </cell>
          <cell r="J1640">
            <v>17200</v>
          </cell>
          <cell r="K1640">
            <v>0</v>
          </cell>
          <cell r="L1640">
            <v>0</v>
          </cell>
          <cell r="M1640">
            <v>0</v>
          </cell>
          <cell r="N1640">
            <v>17200</v>
          </cell>
          <cell r="O1640">
            <v>15000</v>
          </cell>
          <cell r="P1640">
            <v>3930</v>
          </cell>
        </row>
        <row r="1641">
          <cell r="A1641">
            <v>1612000571</v>
          </cell>
          <cell r="B1641">
            <v>571</v>
          </cell>
          <cell r="C1641">
            <v>612000</v>
          </cell>
          <cell r="D1641">
            <v>1</v>
          </cell>
          <cell r="E1641">
            <v>0</v>
          </cell>
          <cell r="F1641" t="str">
            <v xml:space="preserve">מיכון וענ"א       </v>
          </cell>
          <cell r="G1641">
            <v>0</v>
          </cell>
          <cell r="H1641" t="str">
            <v>קשיח</v>
          </cell>
          <cell r="I1641">
            <v>0</v>
          </cell>
          <cell r="J1641">
            <v>31500</v>
          </cell>
          <cell r="K1641">
            <v>0</v>
          </cell>
          <cell r="L1641">
            <v>0</v>
          </cell>
          <cell r="M1641">
            <v>0</v>
          </cell>
          <cell r="N1641">
            <v>31500</v>
          </cell>
          <cell r="O1641">
            <v>31500</v>
          </cell>
          <cell r="P1641">
            <v>31500</v>
          </cell>
        </row>
        <row r="1642">
          <cell r="A1642">
            <v>1612000580</v>
          </cell>
          <cell r="B1642">
            <v>580</v>
          </cell>
          <cell r="C1642">
            <v>612000</v>
          </cell>
          <cell r="D1642">
            <v>1</v>
          </cell>
          <cell r="E1642">
            <v>0</v>
          </cell>
          <cell r="F1642" t="str">
            <v>סקרים ויעוץ חיצוני</v>
          </cell>
          <cell r="G1642">
            <v>0</v>
          </cell>
          <cell r="H1642" t="str">
            <v>גמיש</v>
          </cell>
          <cell r="I1642">
            <v>0.15384615384615374</v>
          </cell>
          <cell r="J1642">
            <v>300000</v>
          </cell>
          <cell r="K1642">
            <v>0</v>
          </cell>
          <cell r="L1642">
            <v>0</v>
          </cell>
          <cell r="M1642">
            <v>0</v>
          </cell>
          <cell r="N1642">
            <v>300000</v>
          </cell>
          <cell r="O1642">
            <v>260000</v>
          </cell>
          <cell r="P1642">
            <v>62724.87</v>
          </cell>
        </row>
        <row r="1643">
          <cell r="A1643">
            <v>1612000596</v>
          </cell>
          <cell r="B1643">
            <v>596</v>
          </cell>
          <cell r="C1643">
            <v>612000</v>
          </cell>
          <cell r="D1643">
            <v>1</v>
          </cell>
          <cell r="E1643">
            <v>0</v>
          </cell>
          <cell r="F1643" t="str">
            <v xml:space="preserve">השתתפות בעזר 096  </v>
          </cell>
          <cell r="G1643">
            <v>0</v>
          </cell>
          <cell r="H1643" t="str">
            <v>קשיח</v>
          </cell>
          <cell r="I1643">
            <v>9.0909090909090828E-2</v>
          </cell>
          <cell r="J1643">
            <v>12000</v>
          </cell>
          <cell r="K1643">
            <v>0</v>
          </cell>
          <cell r="L1643">
            <v>0</v>
          </cell>
          <cell r="M1643">
            <v>0</v>
          </cell>
          <cell r="N1643">
            <v>12000</v>
          </cell>
          <cell r="O1643">
            <v>11000</v>
          </cell>
          <cell r="P1643">
            <v>7339</v>
          </cell>
        </row>
        <row r="1644">
          <cell r="A1644">
            <v>1612000781</v>
          </cell>
          <cell r="B1644">
            <v>781</v>
          </cell>
          <cell r="C1644">
            <v>612000</v>
          </cell>
          <cell r="D1644">
            <v>1</v>
          </cell>
          <cell r="E1644">
            <v>0</v>
          </cell>
          <cell r="F1644" t="str">
            <v>פעולות סמנכ''ל</v>
          </cell>
          <cell r="G1644">
            <v>0</v>
          </cell>
          <cell r="H1644" t="str">
            <v>גמיש</v>
          </cell>
          <cell r="I1644">
            <v>0.10000000000000009</v>
          </cell>
          <cell r="J1644">
            <v>11000</v>
          </cell>
          <cell r="K1644">
            <v>0</v>
          </cell>
          <cell r="L1644">
            <v>0</v>
          </cell>
          <cell r="M1644">
            <v>0</v>
          </cell>
          <cell r="N1644">
            <v>11000</v>
          </cell>
          <cell r="O1644">
            <v>10000</v>
          </cell>
          <cell r="P1644">
            <v>0</v>
          </cell>
        </row>
        <row r="1645">
          <cell r="A1645">
            <v>1612000794</v>
          </cell>
          <cell r="B1645">
            <v>794</v>
          </cell>
          <cell r="C1645">
            <v>612000</v>
          </cell>
          <cell r="D1645">
            <v>1</v>
          </cell>
          <cell r="E1645">
            <v>0</v>
          </cell>
          <cell r="F1645" t="str">
            <v xml:space="preserve">השתתפות בעזר 094  </v>
          </cell>
          <cell r="G1645">
            <v>0</v>
          </cell>
          <cell r="H1645" t="str">
            <v>קשיח</v>
          </cell>
          <cell r="I1645">
            <v>0.11570247933884303</v>
          </cell>
          <cell r="J1645">
            <v>13500</v>
          </cell>
          <cell r="K1645">
            <v>0</v>
          </cell>
          <cell r="L1645">
            <v>0</v>
          </cell>
          <cell r="M1645">
            <v>0</v>
          </cell>
          <cell r="N1645">
            <v>13500</v>
          </cell>
          <cell r="O1645">
            <v>12100</v>
          </cell>
          <cell r="P1645">
            <v>13341</v>
          </cell>
        </row>
        <row r="1646">
          <cell r="A1646">
            <v>1612000931</v>
          </cell>
          <cell r="B1646">
            <v>931</v>
          </cell>
          <cell r="C1646">
            <v>612000</v>
          </cell>
          <cell r="D1646">
            <v>1</v>
          </cell>
          <cell r="E1646">
            <v>0</v>
          </cell>
          <cell r="F1646" t="str">
            <v xml:space="preserve">רכישות חד פעמיות  </v>
          </cell>
          <cell r="G1646">
            <v>0</v>
          </cell>
          <cell r="H1646" t="str">
            <v>קשיח</v>
          </cell>
          <cell r="I1646">
            <v>0</v>
          </cell>
          <cell r="J1646">
            <v>0</v>
          </cell>
          <cell r="K1646">
            <v>0</v>
          </cell>
          <cell r="L1646">
            <v>0</v>
          </cell>
          <cell r="M1646">
            <v>0</v>
          </cell>
          <cell r="N1646">
            <v>0</v>
          </cell>
          <cell r="O1646">
            <v>0</v>
          </cell>
          <cell r="P1646">
            <v>0</v>
          </cell>
        </row>
        <row r="1647">
          <cell r="A1647">
            <v>1612000961</v>
          </cell>
          <cell r="B1647">
            <v>961</v>
          </cell>
          <cell r="C1647">
            <v>612000</v>
          </cell>
          <cell r="D1647">
            <v>1</v>
          </cell>
          <cell r="E1647">
            <v>0</v>
          </cell>
          <cell r="F1647" t="str">
            <v>רז' פעולות ורכישות</v>
          </cell>
          <cell r="G1647">
            <v>0</v>
          </cell>
          <cell r="H1647" t="str">
            <v>גמיש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M1647">
            <v>0</v>
          </cell>
          <cell r="N1647">
            <v>0</v>
          </cell>
          <cell r="O1647">
            <v>0</v>
          </cell>
          <cell r="P1647">
            <v>0</v>
          </cell>
        </row>
        <row r="1648">
          <cell r="A1648" t="e">
            <v>#VALUE!</v>
          </cell>
          <cell r="B1648" t="str">
            <v>612000  סך הכל</v>
          </cell>
          <cell r="C1648">
            <v>0</v>
          </cell>
          <cell r="D1648">
            <v>0</v>
          </cell>
          <cell r="E1648">
            <v>0</v>
          </cell>
          <cell r="F1648" t="str">
            <v xml:space="preserve">מבקר הרשות        </v>
          </cell>
          <cell r="G1648">
            <v>0</v>
          </cell>
          <cell r="H1648">
            <v>0</v>
          </cell>
          <cell r="I1648">
            <v>9.8755186721991794E-2</v>
          </cell>
          <cell r="J1648">
            <v>2648000</v>
          </cell>
          <cell r="K1648" t="e">
            <v>#N/A</v>
          </cell>
          <cell r="L1648">
            <v>0</v>
          </cell>
          <cell r="M1648">
            <v>0</v>
          </cell>
          <cell r="N1648">
            <v>2648000</v>
          </cell>
          <cell r="O1648">
            <v>2410000</v>
          </cell>
          <cell r="P1648">
            <v>1759816.0900000003</v>
          </cell>
        </row>
        <row r="1649">
          <cell r="A1649">
            <v>16130000</v>
          </cell>
          <cell r="B1649">
            <v>0</v>
          </cell>
          <cell r="C1649">
            <v>613000</v>
          </cell>
          <cell r="D1649">
            <v>1</v>
          </cell>
          <cell r="E1649">
            <v>0</v>
          </cell>
          <cell r="F1649" t="str">
            <v xml:space="preserve">מזכירות           </v>
          </cell>
          <cell r="G1649">
            <v>0</v>
          </cell>
          <cell r="H1649" t="str">
            <v xml:space="preserve"> 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M1649">
            <v>0</v>
          </cell>
          <cell r="N1649">
            <v>0</v>
          </cell>
          <cell r="O1649">
            <v>0</v>
          </cell>
          <cell r="P1649">
            <v>0</v>
          </cell>
        </row>
        <row r="1650">
          <cell r="A1650">
            <v>16131000</v>
          </cell>
          <cell r="B1650">
            <v>0</v>
          </cell>
          <cell r="C1650">
            <v>613100</v>
          </cell>
          <cell r="D1650">
            <v>1</v>
          </cell>
          <cell r="E1650">
            <v>0</v>
          </cell>
          <cell r="F1650" t="str">
            <v>משרד מנכ"ל העירייה</v>
          </cell>
          <cell r="G1650">
            <v>0</v>
          </cell>
          <cell r="H1650" t="str">
            <v xml:space="preserve"> 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</row>
        <row r="1651">
          <cell r="A1651">
            <v>1613100100</v>
          </cell>
          <cell r="B1651">
            <v>100</v>
          </cell>
          <cell r="C1651">
            <v>613100</v>
          </cell>
          <cell r="D1651">
            <v>1</v>
          </cell>
          <cell r="E1651">
            <v>0</v>
          </cell>
          <cell r="F1651" t="str">
            <v>שכר עובדים לפי תקן</v>
          </cell>
          <cell r="G1651">
            <v>0</v>
          </cell>
          <cell r="H1651" t="str">
            <v xml:space="preserve"> 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0</v>
          </cell>
          <cell r="N1651">
            <v>0</v>
          </cell>
          <cell r="O1651">
            <v>0</v>
          </cell>
          <cell r="P1651">
            <v>0</v>
          </cell>
        </row>
        <row r="1652">
          <cell r="A1652">
            <v>1613100110</v>
          </cell>
          <cell r="B1652">
            <v>110</v>
          </cell>
          <cell r="C1652">
            <v>613100</v>
          </cell>
          <cell r="D1652">
            <v>1</v>
          </cell>
          <cell r="E1652">
            <v>0</v>
          </cell>
          <cell r="F1652" t="str">
            <v>השכר הקובע-תקציבית</v>
          </cell>
          <cell r="G1652">
            <v>0</v>
          </cell>
          <cell r="H1652" t="str">
            <v>שכר</v>
          </cell>
          <cell r="I1652">
            <v>-8.0952380952380443E-3</v>
          </cell>
          <cell r="J1652">
            <v>208300</v>
          </cell>
          <cell r="K1652">
            <v>1.4941302027748238E-2</v>
          </cell>
          <cell r="L1652">
            <v>0</v>
          </cell>
          <cell r="M1652">
            <v>0</v>
          </cell>
          <cell r="N1652">
            <v>208300</v>
          </cell>
          <cell r="O1652">
            <v>210000</v>
          </cell>
          <cell r="P1652">
            <v>211219.63</v>
          </cell>
        </row>
        <row r="1653">
          <cell r="A1653">
            <v>1613100119</v>
          </cell>
          <cell r="B1653">
            <v>119</v>
          </cell>
          <cell r="C1653">
            <v>613100</v>
          </cell>
          <cell r="D1653">
            <v>1</v>
          </cell>
          <cell r="E1653">
            <v>0</v>
          </cell>
          <cell r="F1653" t="str">
            <v xml:space="preserve">השכר הקובע-צוברת  </v>
          </cell>
          <cell r="G1653">
            <v>0</v>
          </cell>
          <cell r="H1653" t="str">
            <v>שכר</v>
          </cell>
          <cell r="I1653">
            <v>0.3096000000000001</v>
          </cell>
          <cell r="J1653">
            <v>2946600</v>
          </cell>
          <cell r="K1653">
            <v>5.3788877685565728E-2</v>
          </cell>
          <cell r="L1653">
            <v>0</v>
          </cell>
          <cell r="M1653">
            <v>0</v>
          </cell>
          <cell r="N1653">
            <v>2946600</v>
          </cell>
          <cell r="O1653">
            <v>2250000</v>
          </cell>
          <cell r="P1653">
            <v>2396615.75</v>
          </cell>
        </row>
        <row r="1654">
          <cell r="A1654">
            <v>1613100122</v>
          </cell>
          <cell r="B1654">
            <v>122</v>
          </cell>
          <cell r="C1654">
            <v>613100</v>
          </cell>
          <cell r="D1654">
            <v>1</v>
          </cell>
          <cell r="E1654">
            <v>0</v>
          </cell>
          <cell r="F1654" t="str">
            <v xml:space="preserve">ביגוד             </v>
          </cell>
          <cell r="G1654">
            <v>0</v>
          </cell>
          <cell r="H1654" t="str">
            <v>שכר</v>
          </cell>
          <cell r="I1654">
            <v>0</v>
          </cell>
          <cell r="J1654">
            <v>21000</v>
          </cell>
          <cell r="K1654">
            <v>0</v>
          </cell>
          <cell r="L1654">
            <v>0</v>
          </cell>
          <cell r="M1654">
            <v>0</v>
          </cell>
          <cell r="N1654">
            <v>21000</v>
          </cell>
          <cell r="O1654">
            <v>21000</v>
          </cell>
          <cell r="P1654">
            <v>20125.89</v>
          </cell>
        </row>
        <row r="1655">
          <cell r="A1655">
            <v>1613100126</v>
          </cell>
          <cell r="B1655">
            <v>126</v>
          </cell>
          <cell r="C1655">
            <v>613100</v>
          </cell>
          <cell r="D1655">
            <v>1</v>
          </cell>
          <cell r="E1655">
            <v>0</v>
          </cell>
          <cell r="F1655" t="str">
            <v xml:space="preserve">דמי הבראה         </v>
          </cell>
          <cell r="G1655">
            <v>0</v>
          </cell>
          <cell r="H1655" t="str">
            <v>שכר</v>
          </cell>
          <cell r="I1655">
            <v>7.1428571428571397E-2</v>
          </cell>
          <cell r="J1655">
            <v>45000</v>
          </cell>
          <cell r="K1655">
            <v>0</v>
          </cell>
          <cell r="L1655">
            <v>0</v>
          </cell>
          <cell r="M1655">
            <v>0</v>
          </cell>
          <cell r="N1655">
            <v>45000</v>
          </cell>
          <cell r="O1655">
            <v>42000</v>
          </cell>
          <cell r="P1655">
            <v>41197.29</v>
          </cell>
        </row>
        <row r="1656">
          <cell r="A1656">
            <v>1613100130</v>
          </cell>
          <cell r="B1656">
            <v>130</v>
          </cell>
          <cell r="C1656">
            <v>613100</v>
          </cell>
          <cell r="D1656">
            <v>1</v>
          </cell>
          <cell r="E1656">
            <v>0</v>
          </cell>
          <cell r="F1656" t="str">
            <v xml:space="preserve">שעות נוספות       </v>
          </cell>
          <cell r="G1656">
            <v>0</v>
          </cell>
          <cell r="H1656" t="str">
            <v>שכר</v>
          </cell>
          <cell r="I1656">
            <v>0</v>
          </cell>
          <cell r="J1656">
            <v>47900</v>
          </cell>
          <cell r="K1656">
            <v>0</v>
          </cell>
          <cell r="L1656">
            <v>0</v>
          </cell>
          <cell r="M1656">
            <v>0</v>
          </cell>
          <cell r="N1656">
            <v>47900</v>
          </cell>
          <cell r="O1656">
            <v>47900</v>
          </cell>
          <cell r="P1656">
            <v>42749.73</v>
          </cell>
        </row>
        <row r="1657">
          <cell r="A1657">
            <v>1613100140</v>
          </cell>
          <cell r="B1657">
            <v>140</v>
          </cell>
          <cell r="C1657">
            <v>613100</v>
          </cell>
          <cell r="D1657">
            <v>1</v>
          </cell>
          <cell r="E1657">
            <v>0</v>
          </cell>
          <cell r="F1657" t="str">
            <v>השתתפות באחזקת רכב</v>
          </cell>
          <cell r="G1657">
            <v>0</v>
          </cell>
          <cell r="H1657" t="str">
            <v>שכר</v>
          </cell>
          <cell r="I1657">
            <v>-0.11190689346463745</v>
          </cell>
          <cell r="J1657">
            <v>297600</v>
          </cell>
          <cell r="K1657">
            <v>0</v>
          </cell>
          <cell r="L1657">
            <v>0</v>
          </cell>
          <cell r="M1657">
            <v>0</v>
          </cell>
          <cell r="N1657">
            <v>297600</v>
          </cell>
          <cell r="O1657">
            <v>335100</v>
          </cell>
          <cell r="P1657">
            <v>249459.45</v>
          </cell>
        </row>
        <row r="1658">
          <cell r="A1658">
            <v>1613100210</v>
          </cell>
          <cell r="B1658">
            <v>210</v>
          </cell>
          <cell r="C1658">
            <v>613100</v>
          </cell>
          <cell r="D1658">
            <v>1</v>
          </cell>
          <cell r="E1658">
            <v>0</v>
          </cell>
          <cell r="F1658" t="str">
            <v>שכר ללא תקן</v>
          </cell>
          <cell r="G1658">
            <v>0</v>
          </cell>
          <cell r="H1658" t="str">
            <v>שכר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  <cell r="N1658">
            <v>0</v>
          </cell>
          <cell r="O1658">
            <v>0</v>
          </cell>
          <cell r="P1658">
            <v>0</v>
          </cell>
        </row>
        <row r="1659">
          <cell r="A1659">
            <v>1613100253</v>
          </cell>
          <cell r="B1659">
            <v>253</v>
          </cell>
          <cell r="C1659">
            <v>613100</v>
          </cell>
          <cell r="D1659">
            <v>1</v>
          </cell>
          <cell r="E1659">
            <v>0</v>
          </cell>
          <cell r="F1659" t="str">
            <v xml:space="preserve">עובדים חיצוניים   </v>
          </cell>
          <cell r="G1659">
            <v>0</v>
          </cell>
          <cell r="H1659" t="str">
            <v>שכר</v>
          </cell>
          <cell r="I1659">
            <v>0</v>
          </cell>
          <cell r="J1659">
            <v>0</v>
          </cell>
          <cell r="K1659">
            <v>0</v>
          </cell>
          <cell r="L1659">
            <v>0</v>
          </cell>
          <cell r="M1659">
            <v>0</v>
          </cell>
          <cell r="N1659">
            <v>0</v>
          </cell>
          <cell r="O1659">
            <v>0</v>
          </cell>
          <cell r="P1659">
            <v>40334.5</v>
          </cell>
        </row>
        <row r="1660">
          <cell r="A1660">
            <v>1613100350</v>
          </cell>
          <cell r="B1660">
            <v>350</v>
          </cell>
          <cell r="C1660">
            <v>613100</v>
          </cell>
          <cell r="D1660">
            <v>1</v>
          </cell>
          <cell r="E1660">
            <v>0</v>
          </cell>
          <cell r="F1660" t="str">
            <v>ליסינג</v>
          </cell>
          <cell r="G1660">
            <v>0</v>
          </cell>
          <cell r="H1660" t="str">
            <v>שכר</v>
          </cell>
          <cell r="I1660">
            <v>0</v>
          </cell>
          <cell r="J1660">
            <v>102000</v>
          </cell>
          <cell r="K1660">
            <v>0</v>
          </cell>
          <cell r="L1660">
            <v>0</v>
          </cell>
          <cell r="M1660" t="str">
            <v>שינוי שם</v>
          </cell>
          <cell r="N1660">
            <v>102000</v>
          </cell>
          <cell r="O1660">
            <v>102000</v>
          </cell>
          <cell r="P1660">
            <v>80405.14</v>
          </cell>
        </row>
        <row r="1661">
          <cell r="A1661">
            <v>1613100351</v>
          </cell>
          <cell r="B1661">
            <v>351</v>
          </cell>
          <cell r="C1661">
            <v>613100</v>
          </cell>
          <cell r="D1661">
            <v>1</v>
          </cell>
          <cell r="E1661">
            <v>0</v>
          </cell>
          <cell r="F1661" t="str">
            <v xml:space="preserve">הוצאות ליסינג </v>
          </cell>
          <cell r="G1661">
            <v>0</v>
          </cell>
          <cell r="H1661" t="str">
            <v>שכר</v>
          </cell>
          <cell r="I1661">
            <v>0</v>
          </cell>
          <cell r="J1661">
            <v>48300</v>
          </cell>
          <cell r="K1661">
            <v>0</v>
          </cell>
          <cell r="L1661">
            <v>0</v>
          </cell>
          <cell r="M1661" t="str">
            <v>שינוי שם</v>
          </cell>
          <cell r="N1661">
            <v>48300</v>
          </cell>
          <cell r="O1661">
            <v>48300</v>
          </cell>
          <cell r="P1661">
            <v>39052.03</v>
          </cell>
        </row>
        <row r="1662">
          <cell r="A1662">
            <v>1613100400</v>
          </cell>
          <cell r="B1662">
            <v>400</v>
          </cell>
          <cell r="C1662">
            <v>613100</v>
          </cell>
          <cell r="D1662">
            <v>1</v>
          </cell>
          <cell r="E1662">
            <v>0</v>
          </cell>
          <cell r="F1662" t="str">
            <v>אחזקת בנינים וציוד</v>
          </cell>
          <cell r="G1662">
            <v>0</v>
          </cell>
          <cell r="H1662" t="str">
            <v xml:space="preserve"> 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</row>
        <row r="1663">
          <cell r="A1663">
            <v>1613100471</v>
          </cell>
          <cell r="B1663">
            <v>471</v>
          </cell>
          <cell r="C1663">
            <v>613100</v>
          </cell>
          <cell r="D1663">
            <v>1</v>
          </cell>
          <cell r="E1663">
            <v>0</v>
          </cell>
          <cell r="F1663" t="str">
            <v xml:space="preserve">מכשירי כתיבה      </v>
          </cell>
          <cell r="G1663">
            <v>0</v>
          </cell>
          <cell r="H1663" t="str">
            <v>גמיש</v>
          </cell>
          <cell r="I1663">
            <v>0.37614678899082565</v>
          </cell>
          <cell r="J1663">
            <v>13500</v>
          </cell>
          <cell r="K1663">
            <v>0</v>
          </cell>
          <cell r="L1663">
            <v>1500</v>
          </cell>
          <cell r="M1663">
            <v>0</v>
          </cell>
          <cell r="N1663">
            <v>15000</v>
          </cell>
          <cell r="O1663">
            <v>10900</v>
          </cell>
          <cell r="P1663">
            <v>14676.05</v>
          </cell>
        </row>
        <row r="1664">
          <cell r="A1664">
            <v>1613100511</v>
          </cell>
          <cell r="B1664">
            <v>511</v>
          </cell>
          <cell r="C1664">
            <v>613100</v>
          </cell>
          <cell r="D1664">
            <v>1</v>
          </cell>
          <cell r="E1664">
            <v>0</v>
          </cell>
          <cell r="F1664" t="str">
            <v xml:space="preserve">אירוח וכיבוד      </v>
          </cell>
          <cell r="G1664">
            <v>0</v>
          </cell>
          <cell r="H1664" t="str">
            <v>גמיש</v>
          </cell>
          <cell r="I1664">
            <v>0</v>
          </cell>
          <cell r="J1664">
            <v>9450</v>
          </cell>
          <cell r="K1664">
            <v>0</v>
          </cell>
          <cell r="L1664">
            <v>1050</v>
          </cell>
          <cell r="M1664">
            <v>0</v>
          </cell>
          <cell r="N1664">
            <v>10500</v>
          </cell>
          <cell r="O1664">
            <v>10500</v>
          </cell>
          <cell r="P1664">
            <v>14261.76</v>
          </cell>
        </row>
        <row r="1665">
          <cell r="A1665">
            <v>1613100512</v>
          </cell>
          <cell r="B1665">
            <v>512</v>
          </cell>
          <cell r="C1665">
            <v>613100</v>
          </cell>
          <cell r="D1665">
            <v>1</v>
          </cell>
          <cell r="E1665">
            <v>0</v>
          </cell>
          <cell r="F1665" t="str">
            <v xml:space="preserve">נסיעות ואש"ל      </v>
          </cell>
          <cell r="G1665">
            <v>0</v>
          </cell>
          <cell r="H1665" t="str">
            <v>גמיש</v>
          </cell>
          <cell r="I1665">
            <v>0.5</v>
          </cell>
          <cell r="J1665">
            <v>1350</v>
          </cell>
          <cell r="K1665">
            <v>0</v>
          </cell>
          <cell r="L1665">
            <v>150</v>
          </cell>
          <cell r="M1665">
            <v>0</v>
          </cell>
          <cell r="N1665">
            <v>1500</v>
          </cell>
          <cell r="O1665">
            <v>1000</v>
          </cell>
          <cell r="P1665">
            <v>1267</v>
          </cell>
        </row>
        <row r="1666">
          <cell r="A1666">
            <v>1613100513</v>
          </cell>
          <cell r="B1666">
            <v>513</v>
          </cell>
          <cell r="C1666">
            <v>613100</v>
          </cell>
          <cell r="D1666">
            <v>1</v>
          </cell>
          <cell r="E1666">
            <v>0</v>
          </cell>
          <cell r="F1666" t="str">
            <v>חוזר מנכ''ל</v>
          </cell>
          <cell r="G1666">
            <v>0</v>
          </cell>
          <cell r="H1666" t="str">
            <v>גמיש</v>
          </cell>
          <cell r="I1666">
            <v>0</v>
          </cell>
          <cell r="J1666">
            <v>50000</v>
          </cell>
          <cell r="K1666">
            <v>0</v>
          </cell>
          <cell r="L1666">
            <v>0</v>
          </cell>
          <cell r="M1666">
            <v>0</v>
          </cell>
          <cell r="N1666">
            <v>50000</v>
          </cell>
          <cell r="O1666">
            <v>50000</v>
          </cell>
          <cell r="P1666">
            <v>0</v>
          </cell>
        </row>
        <row r="1667">
          <cell r="A1667">
            <v>1613100522</v>
          </cell>
          <cell r="B1667">
            <v>522</v>
          </cell>
          <cell r="C1667">
            <v>613100</v>
          </cell>
          <cell r="D1667">
            <v>1</v>
          </cell>
          <cell r="E1667">
            <v>0</v>
          </cell>
          <cell r="F1667" t="str">
            <v xml:space="preserve">ספרים ועיתונים    </v>
          </cell>
          <cell r="G1667">
            <v>0</v>
          </cell>
          <cell r="H1667" t="str">
            <v>גמיש</v>
          </cell>
          <cell r="I1667">
            <v>0</v>
          </cell>
          <cell r="J1667">
            <v>4050</v>
          </cell>
          <cell r="K1667">
            <v>0</v>
          </cell>
          <cell r="L1667">
            <v>450</v>
          </cell>
          <cell r="M1667">
            <v>0</v>
          </cell>
          <cell r="N1667">
            <v>4500</v>
          </cell>
          <cell r="O1667">
            <v>4500</v>
          </cell>
          <cell r="P1667">
            <v>4018.55</v>
          </cell>
        </row>
        <row r="1668">
          <cell r="A1668">
            <v>1613100540</v>
          </cell>
          <cell r="B1668">
            <v>540</v>
          </cell>
          <cell r="C1668">
            <v>613100</v>
          </cell>
          <cell r="D1668">
            <v>1</v>
          </cell>
          <cell r="E1668">
            <v>0</v>
          </cell>
          <cell r="F1668" t="str">
            <v xml:space="preserve">הוצאות טלפון      </v>
          </cell>
          <cell r="G1668">
            <v>0</v>
          </cell>
          <cell r="H1668" t="str">
            <v>קשיח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  <cell r="M1668">
            <v>0</v>
          </cell>
          <cell r="N1668">
            <v>0</v>
          </cell>
          <cell r="O1668">
            <v>0</v>
          </cell>
          <cell r="P1668">
            <v>0</v>
          </cell>
        </row>
        <row r="1669">
          <cell r="A1669">
            <v>1613100544</v>
          </cell>
          <cell r="B1669">
            <v>544</v>
          </cell>
          <cell r="C1669">
            <v>613100</v>
          </cell>
          <cell r="D1669">
            <v>1</v>
          </cell>
          <cell r="E1669">
            <v>0</v>
          </cell>
          <cell r="F1669" t="str">
            <v xml:space="preserve">הוצאות דאר        </v>
          </cell>
          <cell r="G1669">
            <v>0</v>
          </cell>
          <cell r="H1669" t="str">
            <v>קשיח</v>
          </cell>
          <cell r="I1669">
            <v>0</v>
          </cell>
          <cell r="J1669">
            <v>10260</v>
          </cell>
          <cell r="K1669">
            <v>0</v>
          </cell>
          <cell r="L1669">
            <v>1140</v>
          </cell>
          <cell r="M1669">
            <v>0</v>
          </cell>
          <cell r="N1669">
            <v>11400</v>
          </cell>
          <cell r="O1669">
            <v>11400</v>
          </cell>
          <cell r="P1669">
            <v>4081.12</v>
          </cell>
        </row>
        <row r="1670">
          <cell r="A1670">
            <v>1613100561</v>
          </cell>
          <cell r="B1670">
            <v>561</v>
          </cell>
          <cell r="C1670">
            <v>613100</v>
          </cell>
          <cell r="D1670">
            <v>1</v>
          </cell>
          <cell r="E1670">
            <v>0</v>
          </cell>
          <cell r="F1670" t="str">
            <v xml:space="preserve">שיכפולים          </v>
          </cell>
          <cell r="G1670">
            <v>0</v>
          </cell>
          <cell r="H1670" t="str">
            <v>גמיש</v>
          </cell>
          <cell r="I1670">
            <v>0</v>
          </cell>
          <cell r="J1670">
            <v>3420</v>
          </cell>
          <cell r="K1670">
            <v>0</v>
          </cell>
          <cell r="L1670">
            <v>380</v>
          </cell>
          <cell r="M1670">
            <v>0</v>
          </cell>
          <cell r="N1670">
            <v>3800</v>
          </cell>
          <cell r="O1670">
            <v>3800</v>
          </cell>
          <cell r="P1670">
            <v>0</v>
          </cell>
        </row>
        <row r="1671">
          <cell r="A1671">
            <v>1613100562</v>
          </cell>
          <cell r="B1671">
            <v>562</v>
          </cell>
          <cell r="C1671">
            <v>613100</v>
          </cell>
          <cell r="D1671">
            <v>1</v>
          </cell>
          <cell r="E1671">
            <v>0</v>
          </cell>
          <cell r="F1671" t="str">
            <v xml:space="preserve">הדפסות            </v>
          </cell>
          <cell r="G1671">
            <v>0</v>
          </cell>
          <cell r="H1671" t="str">
            <v>גמיש</v>
          </cell>
          <cell r="I1671">
            <v>0</v>
          </cell>
          <cell r="J1671">
            <v>900</v>
          </cell>
          <cell r="K1671">
            <v>0</v>
          </cell>
          <cell r="L1671">
            <v>100</v>
          </cell>
          <cell r="M1671">
            <v>0</v>
          </cell>
          <cell r="N1671">
            <v>1000</v>
          </cell>
          <cell r="O1671">
            <v>1000</v>
          </cell>
          <cell r="P1671">
            <v>360</v>
          </cell>
        </row>
        <row r="1672">
          <cell r="A1672">
            <v>1613100571</v>
          </cell>
          <cell r="B1672">
            <v>571</v>
          </cell>
          <cell r="C1672">
            <v>613100</v>
          </cell>
          <cell r="D1672">
            <v>1</v>
          </cell>
          <cell r="E1672">
            <v>0</v>
          </cell>
          <cell r="F1672" t="str">
            <v xml:space="preserve">מיכון וענ"א       </v>
          </cell>
          <cell r="G1672">
            <v>0</v>
          </cell>
          <cell r="H1672" t="str">
            <v>קשיח</v>
          </cell>
          <cell r="I1672">
            <v>0</v>
          </cell>
          <cell r="J1672">
            <v>63100</v>
          </cell>
          <cell r="K1672">
            <v>0</v>
          </cell>
          <cell r="L1672">
            <v>0</v>
          </cell>
          <cell r="M1672">
            <v>0</v>
          </cell>
          <cell r="N1672">
            <v>63100</v>
          </cell>
          <cell r="O1672">
            <v>63100</v>
          </cell>
          <cell r="P1672">
            <v>63100</v>
          </cell>
        </row>
        <row r="1673">
          <cell r="A1673">
            <v>1613100580</v>
          </cell>
          <cell r="B1673">
            <v>580</v>
          </cell>
          <cell r="C1673">
            <v>613100</v>
          </cell>
          <cell r="D1673">
            <v>1</v>
          </cell>
          <cell r="E1673">
            <v>0</v>
          </cell>
          <cell r="F1673" t="str">
            <v xml:space="preserve">פעולות שונות      </v>
          </cell>
          <cell r="G1673">
            <v>0</v>
          </cell>
          <cell r="H1673" t="str">
            <v>גמיש</v>
          </cell>
          <cell r="I1673">
            <v>0.19999999999999996</v>
          </cell>
          <cell r="J1673">
            <v>52000</v>
          </cell>
          <cell r="K1673">
            <v>1.0689655172413794</v>
          </cell>
          <cell r="L1673">
            <v>2000</v>
          </cell>
          <cell r="M1673">
            <v>0</v>
          </cell>
          <cell r="N1673">
            <v>54000</v>
          </cell>
          <cell r="O1673">
            <v>45000</v>
          </cell>
          <cell r="P1673">
            <v>27100.73</v>
          </cell>
        </row>
        <row r="1674">
          <cell r="A1674">
            <v>1613100581</v>
          </cell>
          <cell r="B1674">
            <v>581</v>
          </cell>
          <cell r="C1674">
            <v>613100</v>
          </cell>
          <cell r="D1674">
            <v>1</v>
          </cell>
          <cell r="E1674">
            <v>0</v>
          </cell>
          <cell r="F1674" t="str">
            <v>פעולות מנכ"ל מינהל</v>
          </cell>
          <cell r="G1674">
            <v>0</v>
          </cell>
          <cell r="H1674" t="str">
            <v xml:space="preserve"> </v>
          </cell>
          <cell r="I1674">
            <v>0</v>
          </cell>
          <cell r="J1674">
            <v>33000</v>
          </cell>
          <cell r="K1674" t="e">
            <v>#N/A</v>
          </cell>
          <cell r="L1674">
            <v>0</v>
          </cell>
          <cell r="M1674" t="str">
            <v>חדש</v>
          </cell>
          <cell r="N1674">
            <v>33000</v>
          </cell>
          <cell r="O1674">
            <v>0</v>
          </cell>
          <cell r="P1674">
            <v>0</v>
          </cell>
        </row>
        <row r="1675">
          <cell r="A1675">
            <v>1613100596</v>
          </cell>
          <cell r="B1675">
            <v>596</v>
          </cell>
          <cell r="C1675">
            <v>613100</v>
          </cell>
          <cell r="D1675">
            <v>1</v>
          </cell>
          <cell r="E1675">
            <v>0</v>
          </cell>
          <cell r="F1675" t="str">
            <v xml:space="preserve">השתתפות בעזר 096  </v>
          </cell>
          <cell r="G1675">
            <v>0</v>
          </cell>
          <cell r="H1675" t="str">
            <v>קשיח</v>
          </cell>
          <cell r="I1675">
            <v>0</v>
          </cell>
          <cell r="J1675">
            <v>13100</v>
          </cell>
          <cell r="K1675">
            <v>0</v>
          </cell>
          <cell r="L1675">
            <v>0</v>
          </cell>
          <cell r="M1675">
            <v>0</v>
          </cell>
          <cell r="N1675">
            <v>13100</v>
          </cell>
          <cell r="O1675">
            <v>13100</v>
          </cell>
          <cell r="P1675">
            <v>10379</v>
          </cell>
        </row>
        <row r="1676">
          <cell r="A1676">
            <v>1613100700</v>
          </cell>
          <cell r="B1676">
            <v>700</v>
          </cell>
          <cell r="C1676">
            <v>613100</v>
          </cell>
          <cell r="D1676">
            <v>1</v>
          </cell>
          <cell r="E1676">
            <v>0</v>
          </cell>
          <cell r="F1676" t="str">
            <v xml:space="preserve">הוצאות לפעולות    </v>
          </cell>
          <cell r="G1676">
            <v>0</v>
          </cell>
          <cell r="H1676" t="str">
            <v xml:space="preserve"> 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0</v>
          </cell>
          <cell r="N1676">
            <v>0</v>
          </cell>
          <cell r="O1676">
            <v>0</v>
          </cell>
          <cell r="P1676">
            <v>0</v>
          </cell>
        </row>
        <row r="1677">
          <cell r="A1677">
            <v>1613100753</v>
          </cell>
          <cell r="B1677">
            <v>753</v>
          </cell>
          <cell r="C1677">
            <v>613100</v>
          </cell>
          <cell r="D1677">
            <v>1</v>
          </cell>
          <cell r="E1677">
            <v>0</v>
          </cell>
          <cell r="F1677" t="str">
            <v xml:space="preserve">עובדים חיצוניים   </v>
          </cell>
          <cell r="G1677">
            <v>0</v>
          </cell>
          <cell r="H1677" t="str">
            <v>קשיח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  <cell r="N1677">
            <v>0</v>
          </cell>
          <cell r="O1677">
            <v>0</v>
          </cell>
          <cell r="P1677">
            <v>0</v>
          </cell>
        </row>
        <row r="1678">
          <cell r="A1678">
            <v>1613100780</v>
          </cell>
          <cell r="B1678">
            <v>780</v>
          </cell>
          <cell r="C1678">
            <v>613100</v>
          </cell>
          <cell r="D1678">
            <v>1</v>
          </cell>
          <cell r="E1678">
            <v>0</v>
          </cell>
          <cell r="F1678" t="str">
            <v>שיווק והסברה דיגיטלים</v>
          </cell>
          <cell r="G1678">
            <v>0</v>
          </cell>
          <cell r="H1678" t="str">
            <v>גמיש</v>
          </cell>
          <cell r="I1678">
            <v>0</v>
          </cell>
          <cell r="J1678">
            <v>180000</v>
          </cell>
          <cell r="K1678">
            <v>0</v>
          </cell>
          <cell r="L1678">
            <v>20000</v>
          </cell>
          <cell r="M1678">
            <v>0</v>
          </cell>
          <cell r="N1678">
            <v>200000</v>
          </cell>
          <cell r="O1678">
            <v>200000</v>
          </cell>
          <cell r="P1678">
            <v>138069.5</v>
          </cell>
        </row>
        <row r="1679">
          <cell r="A1679">
            <v>1613100781</v>
          </cell>
          <cell r="B1679">
            <v>781</v>
          </cell>
          <cell r="C1679">
            <v>613100</v>
          </cell>
          <cell r="D1679">
            <v>1</v>
          </cell>
          <cell r="E1679">
            <v>0</v>
          </cell>
          <cell r="F1679" t="str">
            <v>ניהול הרשות במדיה החברתית</v>
          </cell>
          <cell r="G1679">
            <v>0</v>
          </cell>
          <cell r="H1679" t="str">
            <v>גמיש</v>
          </cell>
          <cell r="I1679">
            <v>0</v>
          </cell>
          <cell r="J1679">
            <v>156000</v>
          </cell>
          <cell r="K1679">
            <v>0</v>
          </cell>
          <cell r="L1679">
            <v>0</v>
          </cell>
          <cell r="M1679">
            <v>0</v>
          </cell>
          <cell r="N1679">
            <v>156000</v>
          </cell>
          <cell r="O1679">
            <v>156000</v>
          </cell>
          <cell r="P1679">
            <v>108927</v>
          </cell>
        </row>
        <row r="1680">
          <cell r="A1680">
            <v>1613100782</v>
          </cell>
          <cell r="B1680">
            <v>782</v>
          </cell>
          <cell r="C1680">
            <v>613100</v>
          </cell>
          <cell r="D1680">
            <v>1</v>
          </cell>
          <cell r="E1680">
            <v>0</v>
          </cell>
          <cell r="F1680" t="str">
            <v>פסטיבל אישה</v>
          </cell>
          <cell r="G1680">
            <v>0</v>
          </cell>
          <cell r="H1680" t="str">
            <v>גמיש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  <cell r="N1680">
            <v>0</v>
          </cell>
          <cell r="O1680">
            <v>0</v>
          </cell>
          <cell r="P1680">
            <v>0</v>
          </cell>
        </row>
        <row r="1681">
          <cell r="A1681">
            <v>1613100783</v>
          </cell>
          <cell r="B1681">
            <v>783</v>
          </cell>
          <cell r="C1681">
            <v>613100</v>
          </cell>
          <cell r="D1681">
            <v>1</v>
          </cell>
          <cell r="E1681">
            <v>0</v>
          </cell>
          <cell r="F1681" t="str">
            <v>ארועי סוקולוב</v>
          </cell>
          <cell r="G1681">
            <v>0</v>
          </cell>
          <cell r="H1681" t="str">
            <v>גמיש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  <cell r="M1681">
            <v>0</v>
          </cell>
          <cell r="N1681">
            <v>0</v>
          </cell>
          <cell r="O1681">
            <v>0</v>
          </cell>
          <cell r="P1681">
            <v>0</v>
          </cell>
        </row>
        <row r="1682">
          <cell r="A1682">
            <v>1613100784</v>
          </cell>
          <cell r="B1682">
            <v>784</v>
          </cell>
          <cell r="C1682">
            <v>613100</v>
          </cell>
          <cell r="D1682">
            <v>1</v>
          </cell>
          <cell r="E1682">
            <v>0</v>
          </cell>
          <cell r="F1682" t="str">
            <v>תחום התנדבות</v>
          </cell>
          <cell r="G1682">
            <v>0</v>
          </cell>
          <cell r="H1682" t="str">
            <v>גמיש</v>
          </cell>
          <cell r="I1682">
            <v>0</v>
          </cell>
          <cell r="J1682">
            <v>0</v>
          </cell>
          <cell r="K1682">
            <v>0</v>
          </cell>
          <cell r="L1682">
            <v>0</v>
          </cell>
          <cell r="M1682">
            <v>0</v>
          </cell>
          <cell r="N1682">
            <v>0</v>
          </cell>
          <cell r="O1682">
            <v>0</v>
          </cell>
          <cell r="P1682">
            <v>0</v>
          </cell>
        </row>
        <row r="1683">
          <cell r="A1683">
            <v>1613100785</v>
          </cell>
          <cell r="B1683">
            <v>785</v>
          </cell>
          <cell r="C1683">
            <v>613100</v>
          </cell>
          <cell r="D1683">
            <v>1</v>
          </cell>
          <cell r="E1683">
            <v>0</v>
          </cell>
          <cell r="F1683" t="str">
            <v>טקס מגן רה"ע</v>
          </cell>
          <cell r="G1683">
            <v>0</v>
          </cell>
          <cell r="H1683" t="str">
            <v>גמיש</v>
          </cell>
          <cell r="I1683">
            <v>0</v>
          </cell>
          <cell r="J1683">
            <v>27360</v>
          </cell>
          <cell r="K1683">
            <v>0</v>
          </cell>
          <cell r="L1683">
            <v>3040</v>
          </cell>
          <cell r="M1683">
            <v>0</v>
          </cell>
          <cell r="N1683">
            <v>30400</v>
          </cell>
          <cell r="O1683">
            <v>30400</v>
          </cell>
          <cell r="P1683">
            <v>0</v>
          </cell>
        </row>
        <row r="1684">
          <cell r="A1684">
            <v>1613100786</v>
          </cell>
          <cell r="B1684">
            <v>786</v>
          </cell>
          <cell r="C1684">
            <v>613100</v>
          </cell>
          <cell r="D1684">
            <v>1</v>
          </cell>
          <cell r="E1684">
            <v>0</v>
          </cell>
          <cell r="F1684" t="str">
            <v>אירוע שנתי למתנדבים</v>
          </cell>
          <cell r="G1684">
            <v>0</v>
          </cell>
          <cell r="H1684" t="str">
            <v>גמיש</v>
          </cell>
          <cell r="I1684">
            <v>0</v>
          </cell>
          <cell r="J1684">
            <v>0</v>
          </cell>
          <cell r="K1684">
            <v>0</v>
          </cell>
          <cell r="L1684">
            <v>0</v>
          </cell>
          <cell r="M1684">
            <v>0</v>
          </cell>
          <cell r="N1684">
            <v>0</v>
          </cell>
          <cell r="O1684">
            <v>0</v>
          </cell>
          <cell r="P1684">
            <v>0</v>
          </cell>
        </row>
        <row r="1685">
          <cell r="A1685">
            <v>1613100787</v>
          </cell>
          <cell r="B1685">
            <v>787</v>
          </cell>
          <cell r="C1685">
            <v>613100</v>
          </cell>
          <cell r="D1685">
            <v>1</v>
          </cell>
          <cell r="E1685">
            <v>0</v>
          </cell>
          <cell r="F1685" t="str">
            <v>שיח ברשתות החברתיות</v>
          </cell>
          <cell r="G1685">
            <v>0</v>
          </cell>
          <cell r="H1685" t="str">
            <v>גמיש</v>
          </cell>
          <cell r="I1685">
            <v>0</v>
          </cell>
          <cell r="J1685">
            <v>69000</v>
          </cell>
          <cell r="K1685">
            <v>0</v>
          </cell>
          <cell r="L1685">
            <v>0</v>
          </cell>
          <cell r="M1685">
            <v>0</v>
          </cell>
          <cell r="N1685">
            <v>69000</v>
          </cell>
          <cell r="O1685">
            <v>69000</v>
          </cell>
          <cell r="P1685">
            <v>68796</v>
          </cell>
        </row>
        <row r="1686">
          <cell r="A1686">
            <v>0</v>
          </cell>
          <cell r="B1686">
            <v>788</v>
          </cell>
          <cell r="C1686">
            <v>613100</v>
          </cell>
          <cell r="D1686">
            <v>1</v>
          </cell>
          <cell r="E1686">
            <v>0</v>
          </cell>
          <cell r="F1686" t="str">
            <v>סיורי תוואי רקל</v>
          </cell>
          <cell r="G1686">
            <v>0</v>
          </cell>
          <cell r="H1686" t="str">
            <v>גמיש</v>
          </cell>
          <cell r="I1686">
            <v>0</v>
          </cell>
          <cell r="J1686">
            <v>5000</v>
          </cell>
          <cell r="K1686">
            <v>0</v>
          </cell>
          <cell r="L1686">
            <v>0</v>
          </cell>
          <cell r="M1686" t="str">
            <v>חדש</v>
          </cell>
          <cell r="N1686">
            <v>5000</v>
          </cell>
          <cell r="O1686">
            <v>0</v>
          </cell>
          <cell r="P1686">
            <v>0</v>
          </cell>
        </row>
        <row r="1687">
          <cell r="A1687">
            <v>1613100871</v>
          </cell>
          <cell r="B1687">
            <v>871</v>
          </cell>
          <cell r="C1687">
            <v>613100</v>
          </cell>
          <cell r="D1687">
            <v>1</v>
          </cell>
          <cell r="E1687">
            <v>0</v>
          </cell>
          <cell r="F1687" t="str">
            <v>פסטיבל אישה</v>
          </cell>
          <cell r="G1687">
            <v>0</v>
          </cell>
          <cell r="H1687" t="str">
            <v>גמיש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P1687">
            <v>0</v>
          </cell>
        </row>
        <row r="1688">
          <cell r="A1688">
            <v>1613100961</v>
          </cell>
          <cell r="B1688">
            <v>961</v>
          </cell>
          <cell r="C1688">
            <v>613100</v>
          </cell>
          <cell r="D1688">
            <v>1</v>
          </cell>
          <cell r="E1688">
            <v>0</v>
          </cell>
          <cell r="F1688" t="str">
            <v>רז' פעולות ורכישות</v>
          </cell>
          <cell r="G1688">
            <v>0</v>
          </cell>
          <cell r="H1688" t="str">
            <v>גמיש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</row>
        <row r="1689">
          <cell r="A1689" t="e">
            <v>#VALUE!</v>
          </cell>
          <cell r="B1689" t="str">
            <v>613100  סך הכל</v>
          </cell>
          <cell r="C1689">
            <v>0</v>
          </cell>
          <cell r="D1689">
            <v>0</v>
          </cell>
          <cell r="E1689">
            <v>0</v>
          </cell>
          <cell r="F1689" t="str">
            <v>משרד מנכ"ל העירייה</v>
          </cell>
          <cell r="G1689">
            <v>0</v>
          </cell>
          <cell r="H1689">
            <v>0</v>
          </cell>
          <cell r="I1689">
            <v>0.19108964036500264</v>
          </cell>
          <cell r="J1689">
            <v>4408190</v>
          </cell>
          <cell r="K1689" t="e">
            <v>#N/A</v>
          </cell>
          <cell r="L1689">
            <v>29810</v>
          </cell>
          <cell r="M1689">
            <v>0</v>
          </cell>
          <cell r="N1689">
            <v>4438000</v>
          </cell>
          <cell r="O1689">
            <v>3726000</v>
          </cell>
          <cell r="P1689">
            <v>3576196.1199999996</v>
          </cell>
        </row>
        <row r="1690">
          <cell r="A1690">
            <v>16132000</v>
          </cell>
          <cell r="B1690">
            <v>0</v>
          </cell>
          <cell r="C1690">
            <v>613200</v>
          </cell>
          <cell r="D1690">
            <v>1</v>
          </cell>
          <cell r="E1690">
            <v>0</v>
          </cell>
          <cell r="F1690" t="str">
            <v>מז' תיפעול  ומינהל</v>
          </cell>
          <cell r="G1690">
            <v>0</v>
          </cell>
          <cell r="H1690" t="str">
            <v xml:space="preserve"> 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  <cell r="N1690">
            <v>0</v>
          </cell>
          <cell r="O1690">
            <v>0</v>
          </cell>
          <cell r="P1690">
            <v>0</v>
          </cell>
        </row>
        <row r="1691">
          <cell r="A1691">
            <v>1613200100</v>
          </cell>
          <cell r="B1691">
            <v>100</v>
          </cell>
          <cell r="C1691">
            <v>613200</v>
          </cell>
          <cell r="D1691">
            <v>1</v>
          </cell>
          <cell r="E1691">
            <v>0</v>
          </cell>
          <cell r="F1691" t="str">
            <v>שכר עובדים לפי תקן</v>
          </cell>
          <cell r="G1691">
            <v>0</v>
          </cell>
          <cell r="H1691" t="str">
            <v xml:space="preserve"> </v>
          </cell>
          <cell r="I1691">
            <v>0</v>
          </cell>
          <cell r="J1691">
            <v>0</v>
          </cell>
          <cell r="K1691">
            <v>0</v>
          </cell>
          <cell r="L1691">
            <v>0</v>
          </cell>
          <cell r="M1691">
            <v>0</v>
          </cell>
          <cell r="N1691">
            <v>0</v>
          </cell>
          <cell r="O1691">
            <v>0</v>
          </cell>
          <cell r="P1691">
            <v>0</v>
          </cell>
        </row>
        <row r="1692">
          <cell r="A1692">
            <v>1613200110</v>
          </cell>
          <cell r="B1692">
            <v>110</v>
          </cell>
          <cell r="C1692">
            <v>613200</v>
          </cell>
          <cell r="D1692">
            <v>1</v>
          </cell>
          <cell r="E1692">
            <v>0</v>
          </cell>
          <cell r="F1692" t="str">
            <v>השכר הקובע-תקציבית</v>
          </cell>
          <cell r="G1692">
            <v>0</v>
          </cell>
          <cell r="H1692" t="str">
            <v>שכר</v>
          </cell>
          <cell r="I1692">
            <v>-1</v>
          </cell>
          <cell r="J1692">
            <v>0</v>
          </cell>
          <cell r="K1692">
            <v>1.4914772727272707E-2</v>
          </cell>
          <cell r="L1692">
            <v>0</v>
          </cell>
          <cell r="M1692">
            <v>0</v>
          </cell>
          <cell r="N1692">
            <v>0</v>
          </cell>
          <cell r="O1692">
            <v>145000</v>
          </cell>
          <cell r="P1692">
            <v>47206.559999999998</v>
          </cell>
        </row>
        <row r="1693">
          <cell r="A1693">
            <v>1613200119</v>
          </cell>
          <cell r="B1693">
            <v>119</v>
          </cell>
          <cell r="C1693">
            <v>613200</v>
          </cell>
          <cell r="D1693">
            <v>1</v>
          </cell>
          <cell r="E1693">
            <v>0</v>
          </cell>
          <cell r="F1693" t="str">
            <v xml:space="preserve">השכר הקובע-צוברת  </v>
          </cell>
          <cell r="G1693">
            <v>0</v>
          </cell>
          <cell r="H1693" t="str">
            <v>שכר</v>
          </cell>
          <cell r="I1693">
            <v>0.75383228133453573</v>
          </cell>
          <cell r="J1693">
            <v>2334000</v>
          </cell>
          <cell r="K1693">
            <v>1.5018967252458104E-2</v>
          </cell>
          <cell r="L1693">
            <v>0</v>
          </cell>
          <cell r="M1693">
            <v>0</v>
          </cell>
          <cell r="N1693">
            <v>2334000</v>
          </cell>
          <cell r="O1693">
            <v>1330800</v>
          </cell>
          <cell r="P1693">
            <v>1455835.09</v>
          </cell>
        </row>
        <row r="1694">
          <cell r="A1694">
            <v>1613200122</v>
          </cell>
          <cell r="B1694">
            <v>122</v>
          </cell>
          <cell r="C1694">
            <v>613200</v>
          </cell>
          <cell r="D1694">
            <v>1</v>
          </cell>
          <cell r="E1694">
            <v>0</v>
          </cell>
          <cell r="F1694" t="str">
            <v xml:space="preserve">ביגוד             </v>
          </cell>
          <cell r="G1694">
            <v>0</v>
          </cell>
          <cell r="H1694" t="str">
            <v>שכר</v>
          </cell>
          <cell r="I1694">
            <v>0.10000000000000009</v>
          </cell>
          <cell r="J1694">
            <v>16500</v>
          </cell>
          <cell r="K1694">
            <v>0</v>
          </cell>
          <cell r="L1694">
            <v>0</v>
          </cell>
          <cell r="M1694">
            <v>0</v>
          </cell>
          <cell r="N1694">
            <v>16500</v>
          </cell>
          <cell r="O1694">
            <v>15000</v>
          </cell>
          <cell r="P1694">
            <v>16505.8</v>
          </cell>
        </row>
        <row r="1695">
          <cell r="A1695">
            <v>1613200126</v>
          </cell>
          <cell r="B1695">
            <v>126</v>
          </cell>
          <cell r="C1695">
            <v>613200</v>
          </cell>
          <cell r="D1695">
            <v>1</v>
          </cell>
          <cell r="E1695">
            <v>0</v>
          </cell>
          <cell r="F1695" t="str">
            <v xml:space="preserve">דמי הבראה         </v>
          </cell>
          <cell r="G1695">
            <v>0</v>
          </cell>
          <cell r="H1695" t="str">
            <v>שכר</v>
          </cell>
          <cell r="I1695">
            <v>7.4999999999999956E-2</v>
          </cell>
          <cell r="J1695">
            <v>43000</v>
          </cell>
          <cell r="K1695">
            <v>0</v>
          </cell>
          <cell r="L1695">
            <v>0</v>
          </cell>
          <cell r="M1695">
            <v>0</v>
          </cell>
          <cell r="N1695">
            <v>43000</v>
          </cell>
          <cell r="O1695">
            <v>40000</v>
          </cell>
          <cell r="P1695">
            <v>39816</v>
          </cell>
        </row>
        <row r="1696">
          <cell r="A1696">
            <v>1613200130</v>
          </cell>
          <cell r="B1696">
            <v>130</v>
          </cell>
          <cell r="C1696">
            <v>613200</v>
          </cell>
          <cell r="D1696">
            <v>1</v>
          </cell>
          <cell r="E1696">
            <v>0</v>
          </cell>
          <cell r="F1696" t="str">
            <v xml:space="preserve">שעות נוספות       </v>
          </cell>
          <cell r="G1696">
            <v>0</v>
          </cell>
          <cell r="H1696" t="str">
            <v>שכר</v>
          </cell>
          <cell r="I1696">
            <v>0</v>
          </cell>
          <cell r="J1696">
            <v>4000</v>
          </cell>
          <cell r="K1696">
            <v>0</v>
          </cell>
          <cell r="L1696">
            <v>0</v>
          </cell>
          <cell r="M1696">
            <v>0</v>
          </cell>
          <cell r="N1696">
            <v>4000</v>
          </cell>
          <cell r="O1696">
            <v>4000</v>
          </cell>
          <cell r="P1696">
            <v>692.09</v>
          </cell>
        </row>
        <row r="1697">
          <cell r="A1697">
            <v>1613200140</v>
          </cell>
          <cell r="B1697">
            <v>140</v>
          </cell>
          <cell r="C1697">
            <v>613200</v>
          </cell>
          <cell r="D1697">
            <v>1</v>
          </cell>
          <cell r="E1697">
            <v>0</v>
          </cell>
          <cell r="F1697" t="str">
            <v>השתתפות באחזקת רכב</v>
          </cell>
          <cell r="G1697">
            <v>0</v>
          </cell>
          <cell r="H1697" t="str">
            <v>שכר</v>
          </cell>
          <cell r="I1697">
            <v>5.555555555555558E-2</v>
          </cell>
          <cell r="J1697">
            <v>190000</v>
          </cell>
          <cell r="K1697">
            <v>0</v>
          </cell>
          <cell r="L1697">
            <v>0</v>
          </cell>
          <cell r="M1697">
            <v>0</v>
          </cell>
          <cell r="N1697">
            <v>190000</v>
          </cell>
          <cell r="O1697">
            <v>180000</v>
          </cell>
          <cell r="P1697">
            <v>152312.49</v>
          </cell>
        </row>
        <row r="1698">
          <cell r="A1698">
            <v>1613200253</v>
          </cell>
          <cell r="B1698">
            <v>253</v>
          </cell>
          <cell r="C1698">
            <v>613200</v>
          </cell>
          <cell r="D1698">
            <v>1</v>
          </cell>
          <cell r="E1698">
            <v>0</v>
          </cell>
          <cell r="F1698" t="str">
            <v xml:space="preserve">שרותי כח - אדם    </v>
          </cell>
          <cell r="G1698">
            <v>0</v>
          </cell>
          <cell r="H1698" t="str">
            <v>שכר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  <cell r="M1698">
            <v>0</v>
          </cell>
          <cell r="N1698">
            <v>0</v>
          </cell>
          <cell r="O1698">
            <v>0</v>
          </cell>
          <cell r="P1698">
            <v>10945.5</v>
          </cell>
        </row>
        <row r="1699">
          <cell r="A1699">
            <v>1613200350</v>
          </cell>
          <cell r="B1699">
            <v>350</v>
          </cell>
          <cell r="C1699">
            <v>613200</v>
          </cell>
          <cell r="D1699">
            <v>1</v>
          </cell>
          <cell r="E1699">
            <v>0</v>
          </cell>
          <cell r="F1699" t="str">
            <v>ליסינג - 548-86-802</v>
          </cell>
          <cell r="G1699">
            <v>0</v>
          </cell>
          <cell r="H1699" t="str">
            <v>שכר</v>
          </cell>
          <cell r="I1699">
            <v>0</v>
          </cell>
          <cell r="J1699">
            <v>30000</v>
          </cell>
          <cell r="K1699">
            <v>0</v>
          </cell>
          <cell r="L1699">
            <v>0</v>
          </cell>
          <cell r="M1699">
            <v>0</v>
          </cell>
          <cell r="N1699">
            <v>30000</v>
          </cell>
          <cell r="O1699">
            <v>30000</v>
          </cell>
          <cell r="P1699">
            <v>30114.02</v>
          </cell>
        </row>
        <row r="1700">
          <cell r="A1700">
            <v>1613200351</v>
          </cell>
          <cell r="B1700">
            <v>351</v>
          </cell>
          <cell r="C1700">
            <v>613200</v>
          </cell>
          <cell r="D1700">
            <v>1</v>
          </cell>
          <cell r="E1700">
            <v>0</v>
          </cell>
          <cell r="F1700" t="str">
            <v>הוצאות - 548-86-802</v>
          </cell>
          <cell r="G1700">
            <v>0</v>
          </cell>
          <cell r="H1700" t="str">
            <v>שכר</v>
          </cell>
          <cell r="I1700">
            <v>0</v>
          </cell>
          <cell r="J1700">
            <v>22050</v>
          </cell>
          <cell r="K1700">
            <v>0</v>
          </cell>
          <cell r="L1700">
            <v>0</v>
          </cell>
          <cell r="M1700">
            <v>0</v>
          </cell>
          <cell r="N1700">
            <v>22050</v>
          </cell>
          <cell r="O1700">
            <v>22050</v>
          </cell>
          <cell r="P1700">
            <v>26960.46</v>
          </cell>
        </row>
        <row r="1701">
          <cell r="A1701">
            <v>1613200400</v>
          </cell>
          <cell r="B1701">
            <v>400</v>
          </cell>
          <cell r="C1701">
            <v>613200</v>
          </cell>
          <cell r="D1701">
            <v>1</v>
          </cell>
          <cell r="E1701">
            <v>0</v>
          </cell>
          <cell r="F1701" t="str">
            <v>אחזקת בנינים וציוד</v>
          </cell>
          <cell r="G1701">
            <v>0</v>
          </cell>
          <cell r="H1701" t="str">
            <v xml:space="preserve"> 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</row>
        <row r="1702">
          <cell r="A1702">
            <v>1613200470</v>
          </cell>
          <cell r="B1702">
            <v>470</v>
          </cell>
          <cell r="C1702">
            <v>613200</v>
          </cell>
          <cell r="D1702">
            <v>1</v>
          </cell>
          <cell r="E1702">
            <v>0</v>
          </cell>
          <cell r="F1702" t="str">
            <v xml:space="preserve">אחזקת מכונות משרד </v>
          </cell>
          <cell r="G1702">
            <v>0</v>
          </cell>
          <cell r="H1702" t="str">
            <v>גמיש</v>
          </cell>
          <cell r="I1702">
            <v>0</v>
          </cell>
          <cell r="J1702">
            <v>16650</v>
          </cell>
          <cell r="K1702">
            <v>0</v>
          </cell>
          <cell r="L1702">
            <v>1850</v>
          </cell>
          <cell r="M1702">
            <v>0</v>
          </cell>
          <cell r="N1702">
            <v>18500</v>
          </cell>
          <cell r="O1702">
            <v>18500</v>
          </cell>
          <cell r="P1702">
            <v>9696.0499999999993</v>
          </cell>
        </row>
        <row r="1703">
          <cell r="A1703">
            <v>1613200471</v>
          </cell>
          <cell r="B1703">
            <v>471</v>
          </cell>
          <cell r="C1703">
            <v>613200</v>
          </cell>
          <cell r="D1703">
            <v>1</v>
          </cell>
          <cell r="E1703">
            <v>0</v>
          </cell>
          <cell r="F1703" t="str">
            <v xml:space="preserve">מכשירי כתיבה      </v>
          </cell>
          <cell r="G1703">
            <v>0</v>
          </cell>
          <cell r="H1703" t="str">
            <v>גמיש</v>
          </cell>
          <cell r="I1703">
            <v>0</v>
          </cell>
          <cell r="J1703">
            <v>18630</v>
          </cell>
          <cell r="K1703">
            <v>0</v>
          </cell>
          <cell r="L1703">
            <v>2070</v>
          </cell>
          <cell r="M1703">
            <v>0</v>
          </cell>
          <cell r="N1703">
            <v>20700</v>
          </cell>
          <cell r="O1703">
            <v>20700</v>
          </cell>
          <cell r="P1703">
            <v>26411.66</v>
          </cell>
        </row>
        <row r="1704">
          <cell r="A1704">
            <v>1613200492</v>
          </cell>
          <cell r="B1704">
            <v>492</v>
          </cell>
          <cell r="C1704">
            <v>613200</v>
          </cell>
          <cell r="D1704">
            <v>1</v>
          </cell>
          <cell r="E1704">
            <v>0</v>
          </cell>
          <cell r="F1704" t="str">
            <v xml:space="preserve">השתתפות בעזר 092  </v>
          </cell>
          <cell r="G1704">
            <v>0</v>
          </cell>
          <cell r="H1704" t="str">
            <v>קשיח</v>
          </cell>
          <cell r="I1704">
            <v>0.54227868201667317</v>
          </cell>
          <cell r="J1704">
            <v>777000</v>
          </cell>
          <cell r="K1704">
            <v>0</v>
          </cell>
          <cell r="L1704">
            <v>0</v>
          </cell>
          <cell r="M1704">
            <v>0</v>
          </cell>
          <cell r="N1704">
            <v>777000</v>
          </cell>
          <cell r="O1704">
            <v>503800</v>
          </cell>
          <cell r="P1704">
            <v>764091.57</v>
          </cell>
        </row>
        <row r="1705">
          <cell r="A1705">
            <v>1613200500</v>
          </cell>
          <cell r="B1705">
            <v>500</v>
          </cell>
          <cell r="C1705">
            <v>613200</v>
          </cell>
          <cell r="D1705">
            <v>1</v>
          </cell>
          <cell r="E1705">
            <v>0</v>
          </cell>
          <cell r="F1705" t="str">
            <v xml:space="preserve">הוצאות מינהליות   </v>
          </cell>
          <cell r="G1705">
            <v>0</v>
          </cell>
          <cell r="H1705" t="str">
            <v xml:space="preserve"> 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</row>
        <row r="1706">
          <cell r="A1706">
            <v>1613200511</v>
          </cell>
          <cell r="B1706">
            <v>511</v>
          </cell>
          <cell r="C1706">
            <v>613200</v>
          </cell>
          <cell r="D1706">
            <v>1</v>
          </cell>
          <cell r="E1706">
            <v>0</v>
          </cell>
          <cell r="F1706" t="str">
            <v xml:space="preserve">אירוח וכיבוד      </v>
          </cell>
          <cell r="G1706">
            <v>0</v>
          </cell>
          <cell r="H1706" t="str">
            <v>גמיש</v>
          </cell>
          <cell r="I1706">
            <v>0.92982456140350878</v>
          </cell>
          <cell r="J1706">
            <v>9900</v>
          </cell>
          <cell r="K1706">
            <v>0</v>
          </cell>
          <cell r="L1706">
            <v>1100</v>
          </cell>
          <cell r="M1706">
            <v>0</v>
          </cell>
          <cell r="N1706">
            <v>11000</v>
          </cell>
          <cell r="O1706">
            <v>5700</v>
          </cell>
          <cell r="P1706">
            <v>5664.06</v>
          </cell>
        </row>
        <row r="1707">
          <cell r="A1707">
            <v>1613200512</v>
          </cell>
          <cell r="B1707">
            <v>512</v>
          </cell>
          <cell r="C1707">
            <v>613200</v>
          </cell>
          <cell r="D1707">
            <v>1</v>
          </cell>
          <cell r="E1707">
            <v>0</v>
          </cell>
          <cell r="F1707" t="str">
            <v xml:space="preserve">נסיעות ואש"ל      </v>
          </cell>
          <cell r="G1707">
            <v>0</v>
          </cell>
          <cell r="H1707" t="str">
            <v>גמיש</v>
          </cell>
          <cell r="I1707">
            <v>0</v>
          </cell>
          <cell r="J1707">
            <v>630</v>
          </cell>
          <cell r="K1707">
            <v>0</v>
          </cell>
          <cell r="L1707">
            <v>70</v>
          </cell>
          <cell r="M1707">
            <v>0</v>
          </cell>
          <cell r="N1707">
            <v>700</v>
          </cell>
          <cell r="O1707">
            <v>700</v>
          </cell>
          <cell r="P1707">
            <v>167</v>
          </cell>
        </row>
        <row r="1708">
          <cell r="A1708">
            <v>1613200522</v>
          </cell>
          <cell r="B1708">
            <v>522</v>
          </cell>
          <cell r="C1708">
            <v>613200</v>
          </cell>
          <cell r="D1708">
            <v>1</v>
          </cell>
          <cell r="E1708">
            <v>0</v>
          </cell>
          <cell r="F1708" t="str">
            <v xml:space="preserve">ספרים ועיתונים    </v>
          </cell>
          <cell r="G1708">
            <v>0</v>
          </cell>
          <cell r="H1708" t="str">
            <v>גמיש</v>
          </cell>
          <cell r="I1708">
            <v>0</v>
          </cell>
          <cell r="J1708">
            <v>4140</v>
          </cell>
          <cell r="K1708">
            <v>0</v>
          </cell>
          <cell r="L1708">
            <v>460</v>
          </cell>
          <cell r="M1708">
            <v>0</v>
          </cell>
          <cell r="N1708">
            <v>4600</v>
          </cell>
          <cell r="O1708">
            <v>4600</v>
          </cell>
          <cell r="P1708">
            <v>4581.5200000000004</v>
          </cell>
        </row>
        <row r="1709">
          <cell r="A1709">
            <v>1613200540</v>
          </cell>
          <cell r="B1709">
            <v>540</v>
          </cell>
          <cell r="C1709">
            <v>613200</v>
          </cell>
          <cell r="D1709">
            <v>1</v>
          </cell>
          <cell r="E1709">
            <v>0</v>
          </cell>
          <cell r="F1709" t="str">
            <v xml:space="preserve">הוצאות טלפון      </v>
          </cell>
          <cell r="G1709">
            <v>0</v>
          </cell>
          <cell r="H1709" t="str">
            <v>קשיח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  <cell r="M1709">
            <v>0</v>
          </cell>
          <cell r="N1709">
            <v>0</v>
          </cell>
          <cell r="O1709">
            <v>0</v>
          </cell>
          <cell r="P1709">
            <v>0</v>
          </cell>
        </row>
        <row r="1710">
          <cell r="A1710">
            <v>1613200541</v>
          </cell>
          <cell r="B1710">
            <v>541</v>
          </cell>
          <cell r="C1710">
            <v>613200</v>
          </cell>
          <cell r="D1710">
            <v>1</v>
          </cell>
          <cell r="E1710">
            <v>0</v>
          </cell>
          <cell r="F1710" t="str">
            <v xml:space="preserve">משלוחים           </v>
          </cell>
          <cell r="G1710">
            <v>0</v>
          </cell>
          <cell r="H1710" t="str">
            <v>גמיש</v>
          </cell>
          <cell r="I1710">
            <v>0</v>
          </cell>
          <cell r="J1710">
            <v>51300</v>
          </cell>
          <cell r="K1710">
            <v>0</v>
          </cell>
          <cell r="L1710">
            <v>5700</v>
          </cell>
          <cell r="M1710">
            <v>0</v>
          </cell>
          <cell r="N1710">
            <v>57000</v>
          </cell>
          <cell r="O1710">
            <v>57000</v>
          </cell>
          <cell r="P1710">
            <v>47525.57</v>
          </cell>
        </row>
        <row r="1711">
          <cell r="A1711">
            <v>1613200544</v>
          </cell>
          <cell r="B1711">
            <v>544</v>
          </cell>
          <cell r="C1711">
            <v>613200</v>
          </cell>
          <cell r="D1711">
            <v>1</v>
          </cell>
          <cell r="E1711">
            <v>0</v>
          </cell>
          <cell r="F1711" t="str">
            <v xml:space="preserve">הוצאות דאר        </v>
          </cell>
          <cell r="G1711">
            <v>0</v>
          </cell>
          <cell r="H1711" t="str">
            <v>קשיח</v>
          </cell>
          <cell r="I1711">
            <v>0</v>
          </cell>
          <cell r="J1711">
            <v>8550</v>
          </cell>
          <cell r="K1711">
            <v>0</v>
          </cell>
          <cell r="L1711">
            <v>950</v>
          </cell>
          <cell r="M1711">
            <v>0</v>
          </cell>
          <cell r="N1711">
            <v>9500</v>
          </cell>
          <cell r="O1711">
            <v>9500</v>
          </cell>
          <cell r="P1711">
            <v>3319.35</v>
          </cell>
        </row>
        <row r="1712">
          <cell r="A1712">
            <v>1613200561</v>
          </cell>
          <cell r="B1712">
            <v>561</v>
          </cell>
          <cell r="C1712">
            <v>613200</v>
          </cell>
          <cell r="D1712">
            <v>1</v>
          </cell>
          <cell r="E1712">
            <v>0</v>
          </cell>
          <cell r="F1712" t="str">
            <v xml:space="preserve">שיכפולים          </v>
          </cell>
          <cell r="G1712">
            <v>0</v>
          </cell>
          <cell r="H1712" t="str">
            <v>גמיש</v>
          </cell>
          <cell r="I1712">
            <v>0</v>
          </cell>
          <cell r="J1712">
            <v>900</v>
          </cell>
          <cell r="K1712">
            <v>0</v>
          </cell>
          <cell r="L1712">
            <v>100</v>
          </cell>
          <cell r="M1712">
            <v>0</v>
          </cell>
          <cell r="N1712">
            <v>1000</v>
          </cell>
          <cell r="O1712">
            <v>1000</v>
          </cell>
          <cell r="P1712">
            <v>0</v>
          </cell>
        </row>
        <row r="1713">
          <cell r="A1713">
            <v>1613200562</v>
          </cell>
          <cell r="B1713">
            <v>562</v>
          </cell>
          <cell r="C1713">
            <v>613200</v>
          </cell>
          <cell r="D1713">
            <v>1</v>
          </cell>
          <cell r="E1713">
            <v>0</v>
          </cell>
          <cell r="F1713" t="str">
            <v xml:space="preserve">הדפסות            </v>
          </cell>
          <cell r="G1713">
            <v>0</v>
          </cell>
          <cell r="H1713" t="str">
            <v>גמיש</v>
          </cell>
          <cell r="I1713">
            <v>0</v>
          </cell>
          <cell r="J1713">
            <v>720</v>
          </cell>
          <cell r="K1713">
            <v>0</v>
          </cell>
          <cell r="L1713">
            <v>80</v>
          </cell>
          <cell r="M1713">
            <v>0</v>
          </cell>
          <cell r="N1713">
            <v>800</v>
          </cell>
          <cell r="O1713">
            <v>800</v>
          </cell>
          <cell r="P1713">
            <v>165</v>
          </cell>
        </row>
        <row r="1714">
          <cell r="A1714">
            <v>1613200563</v>
          </cell>
          <cell r="B1714">
            <v>563</v>
          </cell>
          <cell r="C1714">
            <v>613200</v>
          </cell>
          <cell r="D1714">
            <v>1</v>
          </cell>
          <cell r="E1714">
            <v>0</v>
          </cell>
          <cell r="F1714" t="str">
            <v xml:space="preserve">הדפסת פרטיכלים    </v>
          </cell>
          <cell r="G1714">
            <v>0</v>
          </cell>
          <cell r="H1714" t="str">
            <v>גמיש</v>
          </cell>
          <cell r="I1714">
            <v>0</v>
          </cell>
          <cell r="J1714">
            <v>900</v>
          </cell>
          <cell r="K1714">
            <v>0</v>
          </cell>
          <cell r="L1714">
            <v>100</v>
          </cell>
          <cell r="M1714">
            <v>0</v>
          </cell>
          <cell r="N1714">
            <v>1000</v>
          </cell>
          <cell r="O1714">
            <v>1000</v>
          </cell>
          <cell r="P1714">
            <v>0</v>
          </cell>
        </row>
        <row r="1715">
          <cell r="A1715">
            <v>1613200571</v>
          </cell>
          <cell r="B1715">
            <v>571</v>
          </cell>
          <cell r="C1715">
            <v>613200</v>
          </cell>
          <cell r="D1715">
            <v>1</v>
          </cell>
          <cell r="E1715">
            <v>0</v>
          </cell>
          <cell r="F1715" t="str">
            <v xml:space="preserve">מיכון וענ"א       </v>
          </cell>
          <cell r="G1715">
            <v>0</v>
          </cell>
          <cell r="H1715" t="str">
            <v>קשיח</v>
          </cell>
          <cell r="I1715">
            <v>0</v>
          </cell>
          <cell r="J1715">
            <v>142000</v>
          </cell>
          <cell r="K1715">
            <v>0</v>
          </cell>
          <cell r="L1715">
            <v>0</v>
          </cell>
          <cell r="M1715">
            <v>0</v>
          </cell>
          <cell r="N1715">
            <v>142000</v>
          </cell>
          <cell r="O1715">
            <v>142000</v>
          </cell>
          <cell r="P1715">
            <v>142000</v>
          </cell>
        </row>
        <row r="1716">
          <cell r="A1716">
            <v>1613200580</v>
          </cell>
          <cell r="B1716">
            <v>580</v>
          </cell>
          <cell r="C1716">
            <v>613200</v>
          </cell>
          <cell r="D1716">
            <v>1</v>
          </cell>
          <cell r="E1716">
            <v>0</v>
          </cell>
          <cell r="F1716" t="str">
            <v xml:space="preserve">סקר חשמל  </v>
          </cell>
          <cell r="G1716">
            <v>0</v>
          </cell>
          <cell r="H1716" t="str">
            <v>קשיח</v>
          </cell>
          <cell r="I1716">
            <v>0.40399999999999991</v>
          </cell>
          <cell r="J1716">
            <v>70200</v>
          </cell>
          <cell r="K1716">
            <v>0.19047619047619047</v>
          </cell>
          <cell r="L1716">
            <v>0</v>
          </cell>
          <cell r="M1716">
            <v>0</v>
          </cell>
          <cell r="N1716">
            <v>70200</v>
          </cell>
          <cell r="O1716">
            <v>50000</v>
          </cell>
          <cell r="P1716">
            <v>44880</v>
          </cell>
        </row>
        <row r="1717">
          <cell r="A1717">
            <v>1613200581</v>
          </cell>
          <cell r="B1717">
            <v>581</v>
          </cell>
          <cell r="C1717">
            <v>613200</v>
          </cell>
          <cell r="D1717">
            <v>1</v>
          </cell>
          <cell r="E1717">
            <v>0</v>
          </cell>
          <cell r="F1717" t="str">
            <v>בקרת אנרגיה</v>
          </cell>
          <cell r="G1717">
            <v>0</v>
          </cell>
          <cell r="H1717" t="str">
            <v>קשיח</v>
          </cell>
          <cell r="I1717">
            <v>0</v>
          </cell>
          <cell r="J1717">
            <v>0</v>
          </cell>
          <cell r="K1717">
            <v>0</v>
          </cell>
          <cell r="L1717">
            <v>0</v>
          </cell>
          <cell r="M1717">
            <v>0</v>
          </cell>
          <cell r="N1717">
            <v>0</v>
          </cell>
          <cell r="O1717">
            <v>0</v>
          </cell>
          <cell r="P1717">
            <v>0</v>
          </cell>
        </row>
        <row r="1718">
          <cell r="A1718">
            <v>1613200582</v>
          </cell>
          <cell r="B1718">
            <v>582</v>
          </cell>
          <cell r="C1718">
            <v>613200</v>
          </cell>
          <cell r="D1718">
            <v>1</v>
          </cell>
          <cell r="E1718">
            <v>0</v>
          </cell>
          <cell r="F1718" t="str">
            <v>ייעוץ</v>
          </cell>
          <cell r="G1718">
            <v>0</v>
          </cell>
          <cell r="H1718" t="str">
            <v>קשיח</v>
          </cell>
          <cell r="I1718">
            <v>0</v>
          </cell>
          <cell r="J1718">
            <v>0</v>
          </cell>
          <cell r="K1718">
            <v>0</v>
          </cell>
          <cell r="L1718">
            <v>0</v>
          </cell>
          <cell r="M1718">
            <v>0</v>
          </cell>
          <cell r="N1718">
            <v>0</v>
          </cell>
          <cell r="O1718">
            <v>0</v>
          </cell>
          <cell r="P1718">
            <v>0</v>
          </cell>
        </row>
        <row r="1719">
          <cell r="A1719">
            <v>1613200583</v>
          </cell>
          <cell r="B1719">
            <v>583</v>
          </cell>
          <cell r="C1719">
            <v>613200</v>
          </cell>
          <cell r="D1719">
            <v>1</v>
          </cell>
          <cell r="E1719">
            <v>0</v>
          </cell>
          <cell r="F1719" t="str">
            <v>ייעוץ להתייעלות אנרגטית</v>
          </cell>
          <cell r="G1719">
            <v>0</v>
          </cell>
          <cell r="H1719" t="str">
            <v>גמיש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  <cell r="N1719">
            <v>0</v>
          </cell>
          <cell r="O1719">
            <v>0</v>
          </cell>
          <cell r="P1719">
            <v>0</v>
          </cell>
        </row>
        <row r="1720">
          <cell r="A1720">
            <v>1613200596</v>
          </cell>
          <cell r="B1720">
            <v>596</v>
          </cell>
          <cell r="C1720">
            <v>613200</v>
          </cell>
          <cell r="D1720">
            <v>1</v>
          </cell>
          <cell r="E1720">
            <v>0</v>
          </cell>
          <cell r="F1720" t="str">
            <v xml:space="preserve">השתתפות בעזר 096  </v>
          </cell>
          <cell r="G1720">
            <v>0</v>
          </cell>
          <cell r="H1720" t="str">
            <v>קשיח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O1720">
            <v>0</v>
          </cell>
          <cell r="P1720">
            <v>0</v>
          </cell>
        </row>
        <row r="1721">
          <cell r="A1721">
            <v>1613200700</v>
          </cell>
          <cell r="B1721">
            <v>700</v>
          </cell>
          <cell r="C1721">
            <v>613200</v>
          </cell>
          <cell r="D1721">
            <v>1</v>
          </cell>
          <cell r="E1721">
            <v>0</v>
          </cell>
          <cell r="F1721" t="str">
            <v xml:space="preserve">הוצאות לפעולות    </v>
          </cell>
          <cell r="G1721">
            <v>0</v>
          </cell>
          <cell r="H1721" t="str">
            <v xml:space="preserve"> 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</row>
        <row r="1722">
          <cell r="A1722">
            <v>1613200753</v>
          </cell>
          <cell r="B1722">
            <v>753</v>
          </cell>
          <cell r="C1722">
            <v>613200</v>
          </cell>
          <cell r="D1722">
            <v>1</v>
          </cell>
          <cell r="E1722">
            <v>0</v>
          </cell>
          <cell r="F1722" t="str">
            <v xml:space="preserve">שרותי כח - אדם    </v>
          </cell>
          <cell r="G1722">
            <v>0</v>
          </cell>
          <cell r="H1722" t="str">
            <v>קשיח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</row>
        <row r="1723">
          <cell r="A1723">
            <v>1613200755</v>
          </cell>
          <cell r="B1723">
            <v>755</v>
          </cell>
          <cell r="C1723">
            <v>613200</v>
          </cell>
          <cell r="D1723">
            <v>1</v>
          </cell>
          <cell r="E1723">
            <v>0</v>
          </cell>
          <cell r="F1723" t="str">
            <v xml:space="preserve">כ"א חיצוני        </v>
          </cell>
          <cell r="G1723">
            <v>0</v>
          </cell>
          <cell r="H1723" t="str">
            <v>קשיח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  <cell r="N1723">
            <v>0</v>
          </cell>
          <cell r="O1723">
            <v>0</v>
          </cell>
          <cell r="P1723">
            <v>0</v>
          </cell>
        </row>
        <row r="1724">
          <cell r="A1724">
            <v>1613200763</v>
          </cell>
          <cell r="B1724">
            <v>763</v>
          </cell>
          <cell r="C1724">
            <v>613200</v>
          </cell>
          <cell r="D1724">
            <v>1</v>
          </cell>
          <cell r="E1724">
            <v>0</v>
          </cell>
          <cell r="F1724" t="str">
            <v xml:space="preserve">עובדי חברת מוסדות </v>
          </cell>
          <cell r="G1724">
            <v>0</v>
          </cell>
          <cell r="H1724" t="str">
            <v>קשיח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</row>
        <row r="1725">
          <cell r="A1725">
            <v>1613200780</v>
          </cell>
          <cell r="B1725">
            <v>780</v>
          </cell>
          <cell r="C1725">
            <v>613200</v>
          </cell>
          <cell r="D1725">
            <v>1</v>
          </cell>
          <cell r="E1725">
            <v>0</v>
          </cell>
          <cell r="F1725" t="str">
            <v>עיר בריאה ומקיימת</v>
          </cell>
          <cell r="G1725">
            <v>0</v>
          </cell>
          <cell r="H1725" t="str">
            <v>גמיש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  <cell r="N1725">
            <v>0</v>
          </cell>
          <cell r="O1725">
            <v>0</v>
          </cell>
          <cell r="P1725">
            <v>0</v>
          </cell>
        </row>
        <row r="1726">
          <cell r="A1726">
            <v>1613200781</v>
          </cell>
          <cell r="B1726">
            <v>781</v>
          </cell>
          <cell r="C1726">
            <v>613200</v>
          </cell>
          <cell r="D1726">
            <v>1</v>
          </cell>
          <cell r="E1726">
            <v>0</v>
          </cell>
          <cell r="F1726" t="str">
            <v>פעולות סמנכ"ל</v>
          </cell>
          <cell r="G1726">
            <v>0</v>
          </cell>
          <cell r="H1726" t="str">
            <v>גמיש</v>
          </cell>
          <cell r="I1726">
            <v>0.10000000000000009</v>
          </cell>
          <cell r="J1726">
            <v>40000</v>
          </cell>
          <cell r="K1726">
            <v>0.66666666666666674</v>
          </cell>
          <cell r="L1726">
            <v>4000</v>
          </cell>
          <cell r="M1726">
            <v>0</v>
          </cell>
          <cell r="N1726">
            <v>44000</v>
          </cell>
          <cell r="O1726">
            <v>40000</v>
          </cell>
          <cell r="P1726">
            <v>24890.55</v>
          </cell>
        </row>
        <row r="1727">
          <cell r="A1727">
            <v>1613200784</v>
          </cell>
          <cell r="B1727">
            <v>784</v>
          </cell>
          <cell r="C1727">
            <v>613200</v>
          </cell>
          <cell r="D1727">
            <v>1</v>
          </cell>
          <cell r="E1727">
            <v>0</v>
          </cell>
          <cell r="F1727" t="str">
            <v>עיר בריאה ומקיימת - חינוך</v>
          </cell>
          <cell r="G1727">
            <v>0</v>
          </cell>
          <cell r="H1727" t="str">
            <v>גמיש</v>
          </cell>
          <cell r="I1727">
            <v>-1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  <cell r="N1727">
            <v>0</v>
          </cell>
          <cell r="O1727">
            <v>123500</v>
          </cell>
          <cell r="P1727">
            <v>198754.18</v>
          </cell>
        </row>
        <row r="1728">
          <cell r="A1728">
            <v>1613200794</v>
          </cell>
          <cell r="B1728">
            <v>794</v>
          </cell>
          <cell r="C1728">
            <v>613200</v>
          </cell>
          <cell r="D1728">
            <v>1</v>
          </cell>
          <cell r="E1728">
            <v>0</v>
          </cell>
          <cell r="F1728" t="str">
            <v xml:space="preserve">השתתפות בעזר 094  </v>
          </cell>
          <cell r="G1728">
            <v>0</v>
          </cell>
          <cell r="H1728" t="str">
            <v>קשיח</v>
          </cell>
          <cell r="I1728">
            <v>0</v>
          </cell>
          <cell r="J1728">
            <v>65000</v>
          </cell>
          <cell r="K1728">
            <v>-3.0794165316045397E-2</v>
          </cell>
          <cell r="L1728">
            <v>0</v>
          </cell>
          <cell r="M1728">
            <v>0</v>
          </cell>
          <cell r="N1728">
            <v>65000</v>
          </cell>
          <cell r="O1728">
            <v>65000</v>
          </cell>
          <cell r="P1728">
            <v>75472</v>
          </cell>
        </row>
        <row r="1729">
          <cell r="A1729">
            <v>1613200961</v>
          </cell>
          <cell r="B1729">
            <v>961</v>
          </cell>
          <cell r="C1729">
            <v>613200</v>
          </cell>
          <cell r="D1729">
            <v>1</v>
          </cell>
          <cell r="E1729">
            <v>0</v>
          </cell>
          <cell r="F1729" t="str">
            <v>רז' פעולות ורכישות</v>
          </cell>
          <cell r="G1729">
            <v>0</v>
          </cell>
          <cell r="H1729" t="str">
            <v>גמיש</v>
          </cell>
          <cell r="I1729">
            <v>0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  <cell r="N1729">
            <v>0</v>
          </cell>
          <cell r="O1729">
            <v>0</v>
          </cell>
          <cell r="P1729">
            <v>0</v>
          </cell>
        </row>
        <row r="1730">
          <cell r="A1730" t="e">
            <v>#VALUE!</v>
          </cell>
          <cell r="B1730" t="str">
            <v>613200  סך הכל</v>
          </cell>
          <cell r="C1730">
            <v>0</v>
          </cell>
          <cell r="D1730">
            <v>0</v>
          </cell>
          <cell r="E1730">
            <v>0</v>
          </cell>
          <cell r="F1730" t="str">
            <v>מז' תיפעול  ומינהל</v>
          </cell>
          <cell r="G1730">
            <v>0</v>
          </cell>
          <cell r="H1730">
            <v>0</v>
          </cell>
          <cell r="I1730">
            <v>0.37425506555423116</v>
          </cell>
          <cell r="J1730">
            <v>3846070</v>
          </cell>
          <cell r="K1730">
            <v>0.85628243180654262</v>
          </cell>
          <cell r="L1730">
            <v>16480</v>
          </cell>
          <cell r="M1730">
            <v>0</v>
          </cell>
          <cell r="N1730">
            <v>3862550</v>
          </cell>
          <cell r="O1730">
            <v>2810650</v>
          </cell>
          <cell r="P1730">
            <v>3128006.52</v>
          </cell>
        </row>
        <row r="1731">
          <cell r="A1731">
            <v>16132200</v>
          </cell>
          <cell r="B1731">
            <v>0</v>
          </cell>
          <cell r="C1731">
            <v>613220</v>
          </cell>
          <cell r="D1731">
            <v>1</v>
          </cell>
          <cell r="E1731">
            <v>0</v>
          </cell>
          <cell r="F1731" t="str">
            <v>האגף למערכות מידע ותקשוב</v>
          </cell>
          <cell r="G1731">
            <v>0</v>
          </cell>
          <cell r="H1731" t="str">
            <v xml:space="preserve"> 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</row>
        <row r="1732">
          <cell r="A1732">
            <v>1613220100</v>
          </cell>
          <cell r="B1732">
            <v>100</v>
          </cell>
          <cell r="C1732">
            <v>613220</v>
          </cell>
          <cell r="D1732">
            <v>1</v>
          </cell>
          <cell r="E1732">
            <v>0</v>
          </cell>
          <cell r="F1732" t="str">
            <v>שכר עובדים לפי תקן</v>
          </cell>
          <cell r="G1732">
            <v>0</v>
          </cell>
          <cell r="H1732" t="str">
            <v xml:space="preserve"> 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O1732">
            <v>0</v>
          </cell>
          <cell r="P1732">
            <v>0</v>
          </cell>
        </row>
        <row r="1733">
          <cell r="A1733">
            <v>1613220119</v>
          </cell>
          <cell r="B1733">
            <v>119</v>
          </cell>
          <cell r="C1733">
            <v>613220</v>
          </cell>
          <cell r="D1733">
            <v>1</v>
          </cell>
          <cell r="E1733">
            <v>0</v>
          </cell>
          <cell r="F1733" t="str">
            <v xml:space="preserve">השכר הקובע-צוברת  </v>
          </cell>
          <cell r="G1733">
            <v>0</v>
          </cell>
          <cell r="H1733" t="str">
            <v>שכר</v>
          </cell>
          <cell r="I1733">
            <v>-0.4465317108731004</v>
          </cell>
          <cell r="J1733">
            <v>1974000</v>
          </cell>
          <cell r="K1733">
            <v>1.4983171075965362E-2</v>
          </cell>
          <cell r="L1733">
            <v>0</v>
          </cell>
          <cell r="M1733">
            <v>0</v>
          </cell>
          <cell r="N1733">
            <v>1974000</v>
          </cell>
          <cell r="O1733">
            <v>3566600</v>
          </cell>
          <cell r="P1733">
            <v>283335.45</v>
          </cell>
        </row>
        <row r="1734">
          <cell r="A1734">
            <v>1613220122</v>
          </cell>
          <cell r="B1734">
            <v>122</v>
          </cell>
          <cell r="C1734">
            <v>613220</v>
          </cell>
          <cell r="D1734">
            <v>1</v>
          </cell>
          <cell r="E1734">
            <v>0</v>
          </cell>
          <cell r="F1734" t="str">
            <v xml:space="preserve">ביגוד             </v>
          </cell>
          <cell r="G1734">
            <v>0</v>
          </cell>
          <cell r="H1734" t="str">
            <v>שכר</v>
          </cell>
          <cell r="I1734">
            <v>0</v>
          </cell>
          <cell r="J1734">
            <v>48700</v>
          </cell>
          <cell r="K1734">
            <v>0</v>
          </cell>
          <cell r="L1734">
            <v>0</v>
          </cell>
          <cell r="M1734">
            <v>0</v>
          </cell>
          <cell r="N1734">
            <v>48700</v>
          </cell>
          <cell r="O1734">
            <v>48700</v>
          </cell>
          <cell r="P1734">
            <v>2050.58</v>
          </cell>
        </row>
        <row r="1735">
          <cell r="A1735">
            <v>1613220126</v>
          </cell>
          <cell r="B1735">
            <v>126</v>
          </cell>
          <cell r="C1735">
            <v>613220</v>
          </cell>
          <cell r="D1735">
            <v>1</v>
          </cell>
          <cell r="E1735">
            <v>0</v>
          </cell>
          <cell r="F1735" t="str">
            <v xml:space="preserve">דמי הבראה         </v>
          </cell>
          <cell r="G1735">
            <v>0</v>
          </cell>
          <cell r="H1735" t="str">
            <v>שכר</v>
          </cell>
          <cell r="I1735" t="e">
            <v>#DIV/0!</v>
          </cell>
          <cell r="J1735">
            <v>7000</v>
          </cell>
          <cell r="K1735">
            <v>0</v>
          </cell>
          <cell r="L1735">
            <v>0</v>
          </cell>
          <cell r="M1735">
            <v>0</v>
          </cell>
          <cell r="N1735">
            <v>7000</v>
          </cell>
          <cell r="O1735">
            <v>0</v>
          </cell>
          <cell r="P1735">
            <v>0</v>
          </cell>
        </row>
        <row r="1736">
          <cell r="A1736">
            <v>1613220130</v>
          </cell>
          <cell r="B1736">
            <v>130</v>
          </cell>
          <cell r="C1736">
            <v>613220</v>
          </cell>
          <cell r="D1736">
            <v>1</v>
          </cell>
          <cell r="E1736">
            <v>0</v>
          </cell>
          <cell r="F1736" t="str">
            <v xml:space="preserve">שעות נוספות       </v>
          </cell>
          <cell r="G1736">
            <v>0</v>
          </cell>
          <cell r="H1736" t="str">
            <v>שכר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  <cell r="N1736">
            <v>0</v>
          </cell>
          <cell r="O1736">
            <v>0</v>
          </cell>
          <cell r="P1736">
            <v>0</v>
          </cell>
        </row>
        <row r="1737">
          <cell r="A1737">
            <v>1613220140</v>
          </cell>
          <cell r="B1737">
            <v>140</v>
          </cell>
          <cell r="C1737">
            <v>613220</v>
          </cell>
          <cell r="D1737">
            <v>1</v>
          </cell>
          <cell r="E1737">
            <v>0</v>
          </cell>
          <cell r="F1737" t="str">
            <v>השתתפות באחזקת רכב</v>
          </cell>
          <cell r="G1737">
            <v>0</v>
          </cell>
          <cell r="H1737" t="str">
            <v>שכר</v>
          </cell>
          <cell r="I1737">
            <v>-0.17450339451848129</v>
          </cell>
          <cell r="J1737">
            <v>328300</v>
          </cell>
          <cell r="K1737">
            <v>0</v>
          </cell>
          <cell r="L1737">
            <v>0</v>
          </cell>
          <cell r="M1737">
            <v>0</v>
          </cell>
          <cell r="N1737">
            <v>328300</v>
          </cell>
          <cell r="O1737">
            <v>397700</v>
          </cell>
          <cell r="P1737">
            <v>27725.26</v>
          </cell>
        </row>
        <row r="1738">
          <cell r="A1738">
            <v>1613220253</v>
          </cell>
          <cell r="B1738">
            <v>253</v>
          </cell>
          <cell r="C1738">
            <v>613220</v>
          </cell>
          <cell r="D1738">
            <v>1</v>
          </cell>
          <cell r="E1738">
            <v>0</v>
          </cell>
          <cell r="F1738" t="str">
            <v xml:space="preserve">עובדים חיצוניים   </v>
          </cell>
          <cell r="G1738">
            <v>0</v>
          </cell>
          <cell r="H1738" t="str">
            <v>שכר</v>
          </cell>
          <cell r="I1738">
            <v>0</v>
          </cell>
          <cell r="J1738">
            <v>3500000</v>
          </cell>
          <cell r="K1738" t="e">
            <v>#N/A</v>
          </cell>
          <cell r="L1738">
            <v>0</v>
          </cell>
          <cell r="M1738">
            <v>0</v>
          </cell>
          <cell r="N1738">
            <v>3500000</v>
          </cell>
          <cell r="O1738">
            <v>0</v>
          </cell>
          <cell r="P1738">
            <v>41655.31</v>
          </cell>
        </row>
        <row r="1739">
          <cell r="A1739">
            <v>1613220350</v>
          </cell>
          <cell r="B1739">
            <v>350</v>
          </cell>
          <cell r="C1739">
            <v>613220</v>
          </cell>
          <cell r="D1739">
            <v>1</v>
          </cell>
          <cell r="E1739">
            <v>0</v>
          </cell>
          <cell r="F1739" t="str">
            <v>ליסינג 489-03-303</v>
          </cell>
          <cell r="G1739">
            <v>0</v>
          </cell>
          <cell r="H1739" t="str">
            <v>שכר</v>
          </cell>
          <cell r="I1739">
            <v>0</v>
          </cell>
          <cell r="J1739">
            <v>44000</v>
          </cell>
          <cell r="K1739" t="e">
            <v>#N/A</v>
          </cell>
          <cell r="L1739">
            <v>0</v>
          </cell>
          <cell r="M1739" t="str">
            <v>חדש</v>
          </cell>
          <cell r="N1739">
            <v>44000</v>
          </cell>
          <cell r="O1739">
            <v>0</v>
          </cell>
          <cell r="P1739">
            <v>0</v>
          </cell>
        </row>
        <row r="1740">
          <cell r="A1740">
            <v>1613220351</v>
          </cell>
          <cell r="B1740">
            <v>351</v>
          </cell>
          <cell r="C1740">
            <v>613220</v>
          </cell>
          <cell r="D1740">
            <v>1</v>
          </cell>
          <cell r="E1740">
            <v>0</v>
          </cell>
          <cell r="F1740" t="str">
            <v>הוצאות 489-03-303</v>
          </cell>
          <cell r="G1740">
            <v>0</v>
          </cell>
          <cell r="H1740" t="str">
            <v>שכר</v>
          </cell>
          <cell r="I1740">
            <v>0</v>
          </cell>
          <cell r="J1740">
            <v>25400</v>
          </cell>
          <cell r="K1740" t="e">
            <v>#N/A</v>
          </cell>
          <cell r="L1740">
            <v>0</v>
          </cell>
          <cell r="M1740" t="str">
            <v>חדש</v>
          </cell>
          <cell r="N1740">
            <v>25400</v>
          </cell>
          <cell r="O1740">
            <v>0</v>
          </cell>
          <cell r="P1740">
            <v>0</v>
          </cell>
        </row>
        <row r="1741">
          <cell r="A1741">
            <v>1613220400</v>
          </cell>
          <cell r="B1741">
            <v>400</v>
          </cell>
          <cell r="C1741">
            <v>613220</v>
          </cell>
          <cell r="D1741">
            <v>1</v>
          </cell>
          <cell r="E1741">
            <v>0</v>
          </cell>
          <cell r="F1741" t="str">
            <v>אחזקת בנינים וציוד</v>
          </cell>
          <cell r="G1741">
            <v>0</v>
          </cell>
          <cell r="H1741" t="str">
            <v xml:space="preserve"> 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  <cell r="N1741">
            <v>0</v>
          </cell>
          <cell r="O1741">
            <v>0</v>
          </cell>
          <cell r="P1741">
            <v>0</v>
          </cell>
        </row>
        <row r="1742">
          <cell r="A1742">
            <v>1613220400</v>
          </cell>
          <cell r="B1742">
            <v>400</v>
          </cell>
          <cell r="C1742">
            <v>613220</v>
          </cell>
          <cell r="D1742">
            <v>1</v>
          </cell>
          <cell r="E1742">
            <v>0</v>
          </cell>
          <cell r="F1742" t="str">
            <v>אחזקת בנינים וציוד</v>
          </cell>
          <cell r="G1742">
            <v>0</v>
          </cell>
          <cell r="H1742" t="str">
            <v xml:space="preserve"> 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M1742">
            <v>0</v>
          </cell>
          <cell r="N1742">
            <v>0</v>
          </cell>
          <cell r="O1742">
            <v>0</v>
          </cell>
          <cell r="P1742">
            <v>0</v>
          </cell>
        </row>
        <row r="1743">
          <cell r="A1743">
            <v>1613220435</v>
          </cell>
          <cell r="B1743">
            <v>435</v>
          </cell>
          <cell r="C1743">
            <v>613220</v>
          </cell>
          <cell r="D1743">
            <v>1</v>
          </cell>
          <cell r="E1743">
            <v>0</v>
          </cell>
          <cell r="F1743" t="str">
            <v xml:space="preserve">תחזוקת תוכנה      </v>
          </cell>
          <cell r="G1743">
            <v>0</v>
          </cell>
          <cell r="H1743" t="str">
            <v>קשיח</v>
          </cell>
          <cell r="I1743">
            <v>0</v>
          </cell>
          <cell r="J1743">
            <v>2219200</v>
          </cell>
          <cell r="K1743">
            <v>0</v>
          </cell>
          <cell r="L1743">
            <v>0</v>
          </cell>
          <cell r="M1743">
            <v>0</v>
          </cell>
          <cell r="N1743">
            <v>2219200</v>
          </cell>
          <cell r="O1743">
            <v>2219200</v>
          </cell>
          <cell r="P1743">
            <v>2175569.46</v>
          </cell>
        </row>
        <row r="1744">
          <cell r="A1744">
            <v>1613220438</v>
          </cell>
          <cell r="B1744">
            <v>438</v>
          </cell>
          <cell r="C1744">
            <v>613220</v>
          </cell>
          <cell r="D1744">
            <v>1</v>
          </cell>
          <cell r="E1744">
            <v>0</v>
          </cell>
          <cell r="F1744" t="str">
            <v xml:space="preserve">תחזוקת חומרה-חוזה </v>
          </cell>
          <cell r="G1744">
            <v>0</v>
          </cell>
          <cell r="H1744" t="str">
            <v>קשיח</v>
          </cell>
          <cell r="I1744">
            <v>0</v>
          </cell>
          <cell r="J1744">
            <v>726100</v>
          </cell>
          <cell r="K1744">
            <v>0</v>
          </cell>
          <cell r="L1744">
            <v>0</v>
          </cell>
          <cell r="M1744">
            <v>0</v>
          </cell>
          <cell r="N1744">
            <v>726100</v>
          </cell>
          <cell r="O1744">
            <v>726100</v>
          </cell>
          <cell r="P1744">
            <v>513056.11</v>
          </cell>
        </row>
        <row r="1745">
          <cell r="A1745">
            <v>1613220439</v>
          </cell>
          <cell r="B1745">
            <v>439</v>
          </cell>
          <cell r="C1745">
            <v>613220</v>
          </cell>
          <cell r="D1745">
            <v>1</v>
          </cell>
          <cell r="E1745">
            <v>0</v>
          </cell>
          <cell r="F1745" t="str">
            <v>שאילתות מינהל האוכלוסין</v>
          </cell>
          <cell r="G1745">
            <v>0</v>
          </cell>
          <cell r="H1745" t="str">
            <v>קשיח</v>
          </cell>
          <cell r="I1745">
            <v>4.7846889952152249E-3</v>
          </cell>
          <cell r="J1745">
            <v>63000</v>
          </cell>
          <cell r="K1745">
            <v>0</v>
          </cell>
          <cell r="L1745">
            <v>0</v>
          </cell>
          <cell r="M1745">
            <v>0</v>
          </cell>
          <cell r="N1745">
            <v>63000</v>
          </cell>
          <cell r="O1745">
            <v>62700</v>
          </cell>
          <cell r="P1745">
            <v>97023.55</v>
          </cell>
        </row>
        <row r="1746">
          <cell r="A1746">
            <v>1613220441</v>
          </cell>
          <cell r="B1746">
            <v>441</v>
          </cell>
          <cell r="C1746">
            <v>613220</v>
          </cell>
          <cell r="D1746">
            <v>1</v>
          </cell>
          <cell r="E1746">
            <v>0</v>
          </cell>
          <cell r="F1746" t="str">
            <v xml:space="preserve">ביטוח             </v>
          </cell>
          <cell r="G1746">
            <v>0</v>
          </cell>
          <cell r="H1746" t="str">
            <v>קשיח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  <cell r="M1746">
            <v>0</v>
          </cell>
          <cell r="N1746">
            <v>0</v>
          </cell>
          <cell r="O1746">
            <v>0</v>
          </cell>
          <cell r="P1746">
            <v>0</v>
          </cell>
        </row>
        <row r="1747">
          <cell r="A1747">
            <v>1613220471</v>
          </cell>
          <cell r="B1747">
            <v>471</v>
          </cell>
          <cell r="C1747">
            <v>613220</v>
          </cell>
          <cell r="D1747">
            <v>1</v>
          </cell>
          <cell r="E1747">
            <v>0</v>
          </cell>
          <cell r="F1747" t="str">
            <v xml:space="preserve">מכשירי כתיבה      </v>
          </cell>
          <cell r="G1747">
            <v>0</v>
          </cell>
          <cell r="H1747" t="str">
            <v>גמיש</v>
          </cell>
          <cell r="I1747">
            <v>0</v>
          </cell>
          <cell r="J1747">
            <v>1800</v>
          </cell>
          <cell r="K1747">
            <v>0</v>
          </cell>
          <cell r="L1747">
            <v>500</v>
          </cell>
          <cell r="M1747">
            <v>0</v>
          </cell>
          <cell r="N1747">
            <v>2300</v>
          </cell>
          <cell r="O1747">
            <v>2300</v>
          </cell>
          <cell r="P1747">
            <v>1055.3399999999999</v>
          </cell>
        </row>
        <row r="1748">
          <cell r="A1748">
            <v>1613220492</v>
          </cell>
          <cell r="B1748">
            <v>492</v>
          </cell>
          <cell r="C1748">
            <v>613220</v>
          </cell>
          <cell r="D1748">
            <v>1</v>
          </cell>
          <cell r="E1748">
            <v>0</v>
          </cell>
          <cell r="F1748" t="str">
            <v xml:space="preserve">השתתפות בעזר 092  </v>
          </cell>
          <cell r="G1748">
            <v>0</v>
          </cell>
          <cell r="H1748" t="str">
            <v>קשיח</v>
          </cell>
          <cell r="I1748">
            <v>9.2307692307692202E-2</v>
          </cell>
          <cell r="J1748">
            <v>142000</v>
          </cell>
          <cell r="K1748">
            <v>0</v>
          </cell>
          <cell r="L1748">
            <v>0</v>
          </cell>
          <cell r="M1748">
            <v>0</v>
          </cell>
          <cell r="N1748">
            <v>142000</v>
          </cell>
          <cell r="O1748">
            <v>130000</v>
          </cell>
          <cell r="P1748">
            <v>104713</v>
          </cell>
        </row>
        <row r="1749">
          <cell r="A1749">
            <v>1613220511</v>
          </cell>
          <cell r="B1749">
            <v>511</v>
          </cell>
          <cell r="C1749">
            <v>613220</v>
          </cell>
          <cell r="D1749">
            <v>1</v>
          </cell>
          <cell r="E1749">
            <v>0</v>
          </cell>
          <cell r="F1749" t="str">
            <v xml:space="preserve">אירוח וכיבוד      </v>
          </cell>
          <cell r="G1749">
            <v>0</v>
          </cell>
          <cell r="H1749" t="str">
            <v>גמיש</v>
          </cell>
          <cell r="I1749">
            <v>5.3157894736842106</v>
          </cell>
          <cell r="J1749">
            <v>11810</v>
          </cell>
          <cell r="K1749">
            <v>0</v>
          </cell>
          <cell r="L1749">
            <v>190</v>
          </cell>
          <cell r="M1749">
            <v>0</v>
          </cell>
          <cell r="N1749">
            <v>12000</v>
          </cell>
          <cell r="O1749">
            <v>1900</v>
          </cell>
          <cell r="P1749">
            <v>1804.5</v>
          </cell>
        </row>
        <row r="1750">
          <cell r="A1750">
            <v>1613220521</v>
          </cell>
          <cell r="B1750">
            <v>521</v>
          </cell>
          <cell r="C1750">
            <v>613220</v>
          </cell>
          <cell r="D1750">
            <v>1</v>
          </cell>
          <cell r="E1750">
            <v>0</v>
          </cell>
          <cell r="F1750" t="str">
            <v xml:space="preserve">השתלמויות עובדים  </v>
          </cell>
          <cell r="G1750">
            <v>0</v>
          </cell>
          <cell r="H1750" t="str">
            <v>גמיש</v>
          </cell>
          <cell r="I1750">
            <v>0</v>
          </cell>
          <cell r="J1750">
            <v>19710</v>
          </cell>
          <cell r="K1750">
            <v>0</v>
          </cell>
          <cell r="L1750">
            <v>2190</v>
          </cell>
          <cell r="M1750">
            <v>0</v>
          </cell>
          <cell r="N1750">
            <v>21900</v>
          </cell>
          <cell r="O1750">
            <v>21900</v>
          </cell>
          <cell r="P1750">
            <v>950</v>
          </cell>
        </row>
        <row r="1751">
          <cell r="A1751">
            <v>1613220522</v>
          </cell>
          <cell r="B1751">
            <v>522</v>
          </cell>
          <cell r="C1751">
            <v>613220</v>
          </cell>
          <cell r="D1751">
            <v>1</v>
          </cell>
          <cell r="E1751">
            <v>0</v>
          </cell>
          <cell r="F1751" t="str">
            <v xml:space="preserve">ספרים ועיתונים    </v>
          </cell>
          <cell r="G1751">
            <v>0</v>
          </cell>
          <cell r="H1751" t="str">
            <v>גמיש</v>
          </cell>
          <cell r="I1751">
            <v>0</v>
          </cell>
          <cell r="J1751">
            <v>3100</v>
          </cell>
          <cell r="K1751">
            <v>0</v>
          </cell>
          <cell r="L1751">
            <v>500</v>
          </cell>
          <cell r="M1751">
            <v>0</v>
          </cell>
          <cell r="N1751">
            <v>3600</v>
          </cell>
          <cell r="O1751">
            <v>3600</v>
          </cell>
          <cell r="P1751">
            <v>2471</v>
          </cell>
        </row>
        <row r="1752">
          <cell r="A1752">
            <v>1613220561</v>
          </cell>
          <cell r="B1752">
            <v>561</v>
          </cell>
          <cell r="C1752">
            <v>613220</v>
          </cell>
          <cell r="D1752">
            <v>1</v>
          </cell>
          <cell r="E1752">
            <v>0</v>
          </cell>
          <cell r="F1752" t="str">
            <v xml:space="preserve">שיכפולים          </v>
          </cell>
          <cell r="G1752">
            <v>0</v>
          </cell>
          <cell r="H1752" t="str">
            <v>גמיש</v>
          </cell>
          <cell r="I1752">
            <v>0</v>
          </cell>
          <cell r="J1752">
            <v>630</v>
          </cell>
          <cell r="K1752">
            <v>0</v>
          </cell>
          <cell r="L1752">
            <v>70</v>
          </cell>
          <cell r="M1752">
            <v>0</v>
          </cell>
          <cell r="N1752">
            <v>700</v>
          </cell>
          <cell r="O1752">
            <v>700</v>
          </cell>
          <cell r="P1752">
            <v>81.53</v>
          </cell>
        </row>
        <row r="1753">
          <cell r="A1753">
            <v>1613220700</v>
          </cell>
          <cell r="B1753">
            <v>700</v>
          </cell>
          <cell r="C1753">
            <v>613220</v>
          </cell>
          <cell r="D1753">
            <v>1</v>
          </cell>
          <cell r="E1753">
            <v>0</v>
          </cell>
          <cell r="F1753" t="str">
            <v xml:space="preserve">הוצאות לפעולות    </v>
          </cell>
          <cell r="G1753">
            <v>0</v>
          </cell>
          <cell r="H1753" t="str">
            <v xml:space="preserve"> 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N1753">
            <v>0</v>
          </cell>
          <cell r="O1753">
            <v>0</v>
          </cell>
          <cell r="P1753">
            <v>0</v>
          </cell>
        </row>
        <row r="1754">
          <cell r="A1754">
            <v>1613220723</v>
          </cell>
          <cell r="B1754">
            <v>723</v>
          </cell>
          <cell r="C1754">
            <v>613220</v>
          </cell>
          <cell r="D1754">
            <v>1</v>
          </cell>
          <cell r="E1754">
            <v>0</v>
          </cell>
          <cell r="F1754" t="str">
            <v xml:space="preserve">חומרים אוזלים     </v>
          </cell>
          <cell r="G1754">
            <v>0</v>
          </cell>
          <cell r="H1754" t="str">
            <v>גמיש</v>
          </cell>
          <cell r="I1754">
            <v>0</v>
          </cell>
          <cell r="J1754">
            <v>71820</v>
          </cell>
          <cell r="K1754">
            <v>0</v>
          </cell>
          <cell r="L1754">
            <v>7980</v>
          </cell>
          <cell r="M1754">
            <v>0</v>
          </cell>
          <cell r="N1754">
            <v>79800</v>
          </cell>
          <cell r="O1754">
            <v>79800</v>
          </cell>
          <cell r="P1754">
            <v>70984.7</v>
          </cell>
        </row>
        <row r="1755">
          <cell r="A1755">
            <v>1613220743</v>
          </cell>
          <cell r="B1755">
            <v>743</v>
          </cell>
          <cell r="C1755">
            <v>613220</v>
          </cell>
          <cell r="D1755">
            <v>1</v>
          </cell>
          <cell r="E1755">
            <v>0</v>
          </cell>
          <cell r="F1755" t="str">
            <v xml:space="preserve">אחזקה עפ"י קריאה  </v>
          </cell>
          <cell r="G1755">
            <v>0</v>
          </cell>
          <cell r="H1755" t="str">
            <v>גמיש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  <cell r="N1755">
            <v>0</v>
          </cell>
          <cell r="O1755">
            <v>0</v>
          </cell>
          <cell r="P1755">
            <v>0</v>
          </cell>
        </row>
        <row r="1756">
          <cell r="A1756">
            <v>1613220753</v>
          </cell>
          <cell r="B1756">
            <v>753</v>
          </cell>
          <cell r="C1756">
            <v>613220</v>
          </cell>
          <cell r="D1756">
            <v>1</v>
          </cell>
          <cell r="E1756">
            <v>0</v>
          </cell>
          <cell r="F1756" t="str">
            <v>שכר עובדי אוטומציה</v>
          </cell>
          <cell r="G1756">
            <v>0</v>
          </cell>
          <cell r="H1756" t="str">
            <v>קשיח</v>
          </cell>
          <cell r="I1756">
            <v>-1</v>
          </cell>
          <cell r="J1756">
            <v>0</v>
          </cell>
          <cell r="K1756">
            <v>0</v>
          </cell>
          <cell r="L1756">
            <v>0</v>
          </cell>
          <cell r="M1756">
            <v>0</v>
          </cell>
          <cell r="N1756">
            <v>0</v>
          </cell>
          <cell r="O1756">
            <v>1500000</v>
          </cell>
          <cell r="P1756">
            <v>4395616.91</v>
          </cell>
        </row>
        <row r="1757">
          <cell r="A1757">
            <v>1613220755</v>
          </cell>
          <cell r="B1757">
            <v>755</v>
          </cell>
          <cell r="C1757">
            <v>613220</v>
          </cell>
          <cell r="D1757">
            <v>1</v>
          </cell>
          <cell r="E1757">
            <v>0</v>
          </cell>
          <cell r="F1757" t="str">
            <v>תוכניתנים חיצוניים</v>
          </cell>
          <cell r="G1757">
            <v>0</v>
          </cell>
          <cell r="H1757" t="str">
            <v>גמיש</v>
          </cell>
          <cell r="I1757">
            <v>0</v>
          </cell>
          <cell r="J1757">
            <v>513540</v>
          </cell>
          <cell r="K1757">
            <v>0</v>
          </cell>
          <cell r="L1757">
            <v>57060</v>
          </cell>
          <cell r="M1757">
            <v>0</v>
          </cell>
          <cell r="N1757">
            <v>570600</v>
          </cell>
          <cell r="O1757">
            <v>570600</v>
          </cell>
          <cell r="P1757">
            <v>521110.11</v>
          </cell>
        </row>
        <row r="1758">
          <cell r="A1758">
            <v>1613220794</v>
          </cell>
          <cell r="B1758">
            <v>794</v>
          </cell>
          <cell r="C1758">
            <v>613220</v>
          </cell>
          <cell r="D1758">
            <v>1</v>
          </cell>
          <cell r="E1758">
            <v>0</v>
          </cell>
          <cell r="F1758" t="str">
            <v xml:space="preserve">השתתפות בעזר 094  </v>
          </cell>
          <cell r="G1758">
            <v>0</v>
          </cell>
          <cell r="H1758" t="str">
            <v>קשיח</v>
          </cell>
          <cell r="I1758">
            <v>0</v>
          </cell>
          <cell r="J1758">
            <v>22500</v>
          </cell>
          <cell r="K1758">
            <v>-0.15525114155251141</v>
          </cell>
          <cell r="L1758">
            <v>0</v>
          </cell>
          <cell r="M1758">
            <v>0</v>
          </cell>
          <cell r="N1758">
            <v>22500</v>
          </cell>
          <cell r="O1758">
            <v>22500</v>
          </cell>
          <cell r="P1758">
            <v>20566</v>
          </cell>
        </row>
        <row r="1759">
          <cell r="A1759">
            <v>1613220900</v>
          </cell>
          <cell r="B1759">
            <v>900</v>
          </cell>
          <cell r="C1759">
            <v>613220</v>
          </cell>
          <cell r="D1759">
            <v>1</v>
          </cell>
          <cell r="E1759">
            <v>0</v>
          </cell>
          <cell r="F1759" t="str">
            <v xml:space="preserve">הוצאות חד פעמיות  </v>
          </cell>
          <cell r="G1759">
            <v>0</v>
          </cell>
          <cell r="H1759" t="str">
            <v xml:space="preserve"> 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  <cell r="M1759">
            <v>0</v>
          </cell>
          <cell r="N1759">
            <v>0</v>
          </cell>
          <cell r="O1759">
            <v>0</v>
          </cell>
          <cell r="P1759">
            <v>0</v>
          </cell>
        </row>
        <row r="1760">
          <cell r="A1760">
            <v>1613220931</v>
          </cell>
          <cell r="B1760">
            <v>931</v>
          </cell>
          <cell r="C1760">
            <v>613220</v>
          </cell>
          <cell r="D1760">
            <v>1</v>
          </cell>
          <cell r="E1760">
            <v>0</v>
          </cell>
          <cell r="F1760" t="str">
            <v>רכישות / העברה לתב"ר</v>
          </cell>
          <cell r="G1760">
            <v>0</v>
          </cell>
          <cell r="H1760" t="str">
            <v>גמיש</v>
          </cell>
          <cell r="I1760">
            <v>0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  <cell r="N1760">
            <v>0</v>
          </cell>
          <cell r="O1760">
            <v>0</v>
          </cell>
          <cell r="P1760">
            <v>0</v>
          </cell>
        </row>
        <row r="1761">
          <cell r="A1761">
            <v>1613220932</v>
          </cell>
          <cell r="B1761">
            <v>932</v>
          </cell>
          <cell r="C1761">
            <v>613220</v>
          </cell>
          <cell r="D1761">
            <v>1</v>
          </cell>
          <cell r="E1761">
            <v>0</v>
          </cell>
          <cell r="F1761" t="str">
            <v>קיזוז עלויות תאגיד</v>
          </cell>
          <cell r="G1761">
            <v>0</v>
          </cell>
          <cell r="H1761" t="str">
            <v>גמיש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</row>
        <row r="1762">
          <cell r="A1762">
            <v>1613220934</v>
          </cell>
          <cell r="B1762">
            <v>934</v>
          </cell>
          <cell r="C1762">
            <v>613220</v>
          </cell>
          <cell r="D1762">
            <v>1</v>
          </cell>
          <cell r="E1762">
            <v>0</v>
          </cell>
          <cell r="F1762" t="str">
            <v xml:space="preserve">רכישות            </v>
          </cell>
          <cell r="G1762">
            <v>0</v>
          </cell>
          <cell r="H1762" t="str">
            <v>גמיש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  <cell r="M1762">
            <v>0</v>
          </cell>
          <cell r="N1762">
            <v>0</v>
          </cell>
          <cell r="O1762">
            <v>0</v>
          </cell>
          <cell r="P1762">
            <v>0</v>
          </cell>
        </row>
        <row r="1763">
          <cell r="A1763">
            <v>1613220961</v>
          </cell>
          <cell r="B1763">
            <v>961</v>
          </cell>
          <cell r="C1763">
            <v>613220</v>
          </cell>
          <cell r="D1763">
            <v>1</v>
          </cell>
          <cell r="E1763">
            <v>0</v>
          </cell>
          <cell r="F1763" t="str">
            <v>רז' פעולות ורכישות</v>
          </cell>
          <cell r="G1763">
            <v>0</v>
          </cell>
          <cell r="H1763" t="str">
            <v>גמיש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</row>
        <row r="1764">
          <cell r="A1764" t="e">
            <v>#VALUE!</v>
          </cell>
          <cell r="B1764" t="str">
            <v>613220  סך הכל</v>
          </cell>
          <cell r="C1764">
            <v>0</v>
          </cell>
          <cell r="D1764">
            <v>0</v>
          </cell>
          <cell r="E1764">
            <v>0</v>
          </cell>
          <cell r="F1764" t="str">
            <v>אגף למע' מידע ותקשוב</v>
          </cell>
          <cell r="G1764">
            <v>0</v>
          </cell>
          <cell r="H1764">
            <v>0</v>
          </cell>
          <cell r="I1764">
            <v>4.6695102786953546E-2</v>
          </cell>
          <cell r="J1764">
            <v>9722610</v>
          </cell>
          <cell r="K1764" t="e">
            <v>#N/A</v>
          </cell>
          <cell r="L1764">
            <v>68490</v>
          </cell>
          <cell r="M1764">
            <v>0</v>
          </cell>
          <cell r="N1764">
            <v>9791100</v>
          </cell>
          <cell r="O1764">
            <v>9354300</v>
          </cell>
          <cell r="P1764">
            <v>8259768.8099999996</v>
          </cell>
        </row>
        <row r="1765">
          <cell r="A1765">
            <v>16132210</v>
          </cell>
          <cell r="B1765">
            <v>0</v>
          </cell>
          <cell r="C1765">
            <v>613221</v>
          </cell>
          <cell r="D1765">
            <v>1</v>
          </cell>
          <cell r="E1765">
            <v>0</v>
          </cell>
          <cell r="F1765" t="str">
            <v>האגף למערכות מידע ותקשוב</v>
          </cell>
          <cell r="G1765">
            <v>0</v>
          </cell>
          <cell r="H1765" t="str">
            <v xml:space="preserve"> 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>
            <v>0</v>
          </cell>
          <cell r="O1765">
            <v>0</v>
          </cell>
          <cell r="P1765">
            <v>0</v>
          </cell>
        </row>
        <row r="1766">
          <cell r="A1766">
            <v>1613221571</v>
          </cell>
          <cell r="B1766">
            <v>571</v>
          </cell>
          <cell r="C1766">
            <v>613221</v>
          </cell>
          <cell r="D1766">
            <v>1</v>
          </cell>
          <cell r="E1766">
            <v>0</v>
          </cell>
          <cell r="F1766" t="str">
            <v xml:space="preserve">שרותי מיכון וענ"א </v>
          </cell>
          <cell r="G1766">
            <v>0</v>
          </cell>
          <cell r="H1766" t="str">
            <v>קשיח</v>
          </cell>
          <cell r="I1766">
            <v>4.6695102786953546E-2</v>
          </cell>
          <cell r="J1766">
            <v>-9722610</v>
          </cell>
          <cell r="K1766">
            <v>4.3118120957676975E-3</v>
          </cell>
          <cell r="L1766">
            <v>0</v>
          </cell>
          <cell r="M1766">
            <v>0</v>
          </cell>
          <cell r="N1766">
            <v>-9791100</v>
          </cell>
          <cell r="O1766">
            <v>-9354300</v>
          </cell>
          <cell r="P1766">
            <v>-8657000</v>
          </cell>
        </row>
        <row r="1767">
          <cell r="A1767" t="e">
            <v>#VALUE!</v>
          </cell>
          <cell r="B1767" t="str">
            <v>613221  סך הכל</v>
          </cell>
          <cell r="C1767">
            <v>0</v>
          </cell>
          <cell r="D1767">
            <v>0</v>
          </cell>
          <cell r="E1767">
            <v>0</v>
          </cell>
          <cell r="F1767" t="str">
            <v>אגף למע' מידע ותקשוב</v>
          </cell>
          <cell r="G1767">
            <v>0</v>
          </cell>
          <cell r="H1767">
            <v>0</v>
          </cell>
          <cell r="I1767">
            <v>4.6695102786953546E-2</v>
          </cell>
          <cell r="J1767">
            <v>-9722610</v>
          </cell>
          <cell r="K1767">
            <v>4.3118120957676975E-3</v>
          </cell>
          <cell r="L1767">
            <v>0</v>
          </cell>
          <cell r="M1767">
            <v>0</v>
          </cell>
          <cell r="N1767">
            <v>-9791100</v>
          </cell>
          <cell r="O1767">
            <v>-9354300</v>
          </cell>
          <cell r="P1767">
            <v>-8657000</v>
          </cell>
        </row>
        <row r="1768">
          <cell r="A1768">
            <v>16133000</v>
          </cell>
          <cell r="B1768">
            <v>0</v>
          </cell>
          <cell r="C1768">
            <v>613300</v>
          </cell>
          <cell r="D1768">
            <v>1</v>
          </cell>
          <cell r="E1768">
            <v>0</v>
          </cell>
          <cell r="F1768" t="str">
            <v xml:space="preserve">גנזך ומוזיאון     </v>
          </cell>
          <cell r="G1768">
            <v>0</v>
          </cell>
          <cell r="H1768" t="str">
            <v xml:space="preserve"> 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M1768">
            <v>0</v>
          </cell>
          <cell r="N1768">
            <v>0</v>
          </cell>
          <cell r="O1768">
            <v>0</v>
          </cell>
          <cell r="P1768">
            <v>0</v>
          </cell>
        </row>
        <row r="1769">
          <cell r="A1769">
            <v>1613300100</v>
          </cell>
          <cell r="B1769">
            <v>100</v>
          </cell>
          <cell r="C1769">
            <v>613300</v>
          </cell>
          <cell r="D1769">
            <v>1</v>
          </cell>
          <cell r="E1769">
            <v>0</v>
          </cell>
          <cell r="F1769" t="str">
            <v>שכר עובדים לפי תקן</v>
          </cell>
          <cell r="G1769">
            <v>0</v>
          </cell>
          <cell r="H1769" t="str">
            <v xml:space="preserve"> 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>
            <v>0</v>
          </cell>
          <cell r="O1769">
            <v>0</v>
          </cell>
          <cell r="P1769">
            <v>0</v>
          </cell>
        </row>
        <row r="1770">
          <cell r="A1770">
            <v>1613300110</v>
          </cell>
          <cell r="B1770">
            <v>110</v>
          </cell>
          <cell r="C1770">
            <v>613300</v>
          </cell>
          <cell r="D1770">
            <v>1</v>
          </cell>
          <cell r="E1770">
            <v>0</v>
          </cell>
          <cell r="F1770" t="str">
            <v>השכר הקובע-תקציבית</v>
          </cell>
          <cell r="G1770">
            <v>0</v>
          </cell>
          <cell r="H1770" t="str">
            <v>שכר</v>
          </cell>
          <cell r="I1770">
            <v>-1.3248847926267238E-2</v>
          </cell>
          <cell r="J1770">
            <v>171300</v>
          </cell>
          <cell r="K1770">
            <v>1.4836795252225476E-2</v>
          </cell>
          <cell r="L1770">
            <v>0</v>
          </cell>
          <cell r="M1770">
            <v>0</v>
          </cell>
          <cell r="N1770">
            <v>171300</v>
          </cell>
          <cell r="O1770">
            <v>173600</v>
          </cell>
          <cell r="P1770">
            <v>182836.92</v>
          </cell>
        </row>
        <row r="1771">
          <cell r="A1771">
            <v>1613300119</v>
          </cell>
          <cell r="B1771">
            <v>119</v>
          </cell>
          <cell r="C1771">
            <v>613300</v>
          </cell>
          <cell r="D1771">
            <v>1</v>
          </cell>
          <cell r="E1771">
            <v>0</v>
          </cell>
          <cell r="F1771" t="str">
            <v xml:space="preserve">השכר הקובע-צוברת  </v>
          </cell>
          <cell r="G1771">
            <v>0</v>
          </cell>
          <cell r="H1771" t="str">
            <v>שכר</v>
          </cell>
          <cell r="I1771">
            <v>4.9315068493150704E-2</v>
          </cell>
          <cell r="J1771">
            <v>76600</v>
          </cell>
          <cell r="K1771">
            <v>1.5536723163841915E-2</v>
          </cell>
          <cell r="L1771">
            <v>0</v>
          </cell>
          <cell r="M1771">
            <v>0</v>
          </cell>
          <cell r="N1771">
            <v>76600</v>
          </cell>
          <cell r="O1771">
            <v>73000</v>
          </cell>
          <cell r="P1771">
            <v>62820.02</v>
          </cell>
        </row>
        <row r="1772">
          <cell r="A1772">
            <v>1613300122</v>
          </cell>
          <cell r="B1772">
            <v>122</v>
          </cell>
          <cell r="C1772">
            <v>613300</v>
          </cell>
          <cell r="D1772">
            <v>1</v>
          </cell>
          <cell r="E1772">
            <v>0</v>
          </cell>
          <cell r="F1772" t="str">
            <v xml:space="preserve">ביגוד             </v>
          </cell>
          <cell r="G1772">
            <v>0</v>
          </cell>
          <cell r="H1772" t="str">
            <v>שכר</v>
          </cell>
          <cell r="I1772">
            <v>0</v>
          </cell>
          <cell r="J1772">
            <v>2700</v>
          </cell>
          <cell r="K1772">
            <v>0</v>
          </cell>
          <cell r="L1772">
            <v>0</v>
          </cell>
          <cell r="M1772">
            <v>0</v>
          </cell>
          <cell r="N1772">
            <v>2700</v>
          </cell>
          <cell r="O1772">
            <v>2700</v>
          </cell>
          <cell r="P1772">
            <v>1934.36</v>
          </cell>
        </row>
        <row r="1773">
          <cell r="A1773">
            <v>1613300126</v>
          </cell>
          <cell r="B1773">
            <v>126</v>
          </cell>
          <cell r="C1773">
            <v>613300</v>
          </cell>
          <cell r="D1773">
            <v>1</v>
          </cell>
          <cell r="E1773">
            <v>0</v>
          </cell>
          <cell r="F1773" t="str">
            <v xml:space="preserve">דמי הבראה         </v>
          </cell>
          <cell r="G1773">
            <v>0</v>
          </cell>
          <cell r="H1773" t="str">
            <v>שכר</v>
          </cell>
          <cell r="I1773">
            <v>0.22222222222222232</v>
          </cell>
          <cell r="J1773">
            <v>11000</v>
          </cell>
          <cell r="K1773">
            <v>0</v>
          </cell>
          <cell r="L1773">
            <v>0</v>
          </cell>
          <cell r="M1773">
            <v>0</v>
          </cell>
          <cell r="N1773">
            <v>11000</v>
          </cell>
          <cell r="O1773">
            <v>9000</v>
          </cell>
          <cell r="P1773">
            <v>8755.5</v>
          </cell>
        </row>
        <row r="1774">
          <cell r="A1774">
            <v>1613300130</v>
          </cell>
          <cell r="B1774">
            <v>130</v>
          </cell>
          <cell r="C1774">
            <v>613300</v>
          </cell>
          <cell r="D1774">
            <v>1</v>
          </cell>
          <cell r="E1774">
            <v>0</v>
          </cell>
          <cell r="F1774" t="str">
            <v xml:space="preserve">שעות נוספות       </v>
          </cell>
          <cell r="G1774">
            <v>0</v>
          </cell>
          <cell r="H1774" t="str">
            <v>שכר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0</v>
          </cell>
          <cell r="O1774">
            <v>0</v>
          </cell>
          <cell r="P1774">
            <v>0</v>
          </cell>
        </row>
        <row r="1775">
          <cell r="A1775">
            <v>1613300140</v>
          </cell>
          <cell r="B1775">
            <v>140</v>
          </cell>
          <cell r="C1775">
            <v>613300</v>
          </cell>
          <cell r="D1775">
            <v>1</v>
          </cell>
          <cell r="E1775">
            <v>0</v>
          </cell>
          <cell r="F1775" t="str">
            <v>השתתפות באחזקת רכב</v>
          </cell>
          <cell r="G1775">
            <v>0</v>
          </cell>
          <cell r="H1775" t="str">
            <v>שכר</v>
          </cell>
          <cell r="I1775">
            <v>0.30959752321981426</v>
          </cell>
          <cell r="J1775">
            <v>42300</v>
          </cell>
          <cell r="K1775">
            <v>0</v>
          </cell>
          <cell r="L1775">
            <v>0</v>
          </cell>
          <cell r="M1775">
            <v>0</v>
          </cell>
          <cell r="N1775">
            <v>42300</v>
          </cell>
          <cell r="O1775">
            <v>32300</v>
          </cell>
          <cell r="P1775">
            <v>29505.42</v>
          </cell>
        </row>
        <row r="1776">
          <cell r="A1776">
            <v>1613300253</v>
          </cell>
          <cell r="B1776">
            <v>253</v>
          </cell>
          <cell r="C1776">
            <v>613300</v>
          </cell>
          <cell r="D1776">
            <v>1</v>
          </cell>
          <cell r="E1776">
            <v>0</v>
          </cell>
          <cell r="F1776" t="str">
            <v xml:space="preserve">עובדים חיצוניים   </v>
          </cell>
          <cell r="G1776">
            <v>0</v>
          </cell>
          <cell r="H1776" t="str">
            <v>שכר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0</v>
          </cell>
          <cell r="P1776">
            <v>0</v>
          </cell>
        </row>
        <row r="1777">
          <cell r="A1777">
            <v>1613300400</v>
          </cell>
          <cell r="B1777">
            <v>400</v>
          </cell>
          <cell r="C1777">
            <v>613300</v>
          </cell>
          <cell r="D1777">
            <v>1</v>
          </cell>
          <cell r="E1777">
            <v>0</v>
          </cell>
          <cell r="F1777" t="str">
            <v>אחזקת בנינים וציוד</v>
          </cell>
          <cell r="G1777">
            <v>0</v>
          </cell>
          <cell r="H1777" t="str">
            <v xml:space="preserve"> 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M1777">
            <v>0</v>
          </cell>
          <cell r="N1777">
            <v>0</v>
          </cell>
          <cell r="O1777">
            <v>0</v>
          </cell>
          <cell r="P1777">
            <v>0</v>
          </cell>
        </row>
        <row r="1778">
          <cell r="A1778">
            <v>1613300410</v>
          </cell>
          <cell r="B1778">
            <v>410</v>
          </cell>
          <cell r="C1778">
            <v>613300</v>
          </cell>
          <cell r="D1778">
            <v>1</v>
          </cell>
          <cell r="E1778">
            <v>0</v>
          </cell>
          <cell r="F1778" t="str">
            <v xml:space="preserve">השתת במס ועד בית  </v>
          </cell>
          <cell r="G1778">
            <v>0</v>
          </cell>
          <cell r="H1778" t="str">
            <v>קשיח</v>
          </cell>
          <cell r="I1778">
            <v>0</v>
          </cell>
          <cell r="J1778">
            <v>5000</v>
          </cell>
          <cell r="K1778">
            <v>0</v>
          </cell>
          <cell r="L1778">
            <v>0</v>
          </cell>
          <cell r="M1778">
            <v>0</v>
          </cell>
          <cell r="N1778">
            <v>5000</v>
          </cell>
          <cell r="O1778">
            <v>5000</v>
          </cell>
          <cell r="P1778">
            <v>3360</v>
          </cell>
        </row>
        <row r="1779">
          <cell r="A1779">
            <v>1613300420</v>
          </cell>
          <cell r="B1779">
            <v>420</v>
          </cell>
          <cell r="C1779">
            <v>613300</v>
          </cell>
          <cell r="D1779">
            <v>1</v>
          </cell>
          <cell r="E1779">
            <v>0</v>
          </cell>
          <cell r="F1779" t="str">
            <v xml:space="preserve">כיבוי אש          </v>
          </cell>
          <cell r="G1779">
            <v>0</v>
          </cell>
          <cell r="H1779" t="str">
            <v>גמיש</v>
          </cell>
          <cell r="I1779">
            <v>0</v>
          </cell>
          <cell r="J1779">
            <v>2000</v>
          </cell>
          <cell r="K1779">
            <v>0</v>
          </cell>
          <cell r="L1779">
            <v>0</v>
          </cell>
          <cell r="M1779">
            <v>0</v>
          </cell>
          <cell r="N1779">
            <v>2000</v>
          </cell>
          <cell r="O1779">
            <v>2000</v>
          </cell>
          <cell r="P1779">
            <v>1805.02</v>
          </cell>
        </row>
        <row r="1780">
          <cell r="A1780">
            <v>1613300423</v>
          </cell>
          <cell r="B1780">
            <v>423</v>
          </cell>
          <cell r="C1780">
            <v>613300</v>
          </cell>
          <cell r="D1780">
            <v>1</v>
          </cell>
          <cell r="E1780">
            <v>0</v>
          </cell>
          <cell r="F1780" t="str">
            <v xml:space="preserve">תחזוקת מבנה       </v>
          </cell>
          <cell r="G1780">
            <v>0</v>
          </cell>
          <cell r="H1780" t="str">
            <v>קשיח</v>
          </cell>
          <cell r="I1780">
            <v>0</v>
          </cell>
          <cell r="J1780">
            <v>0</v>
          </cell>
          <cell r="K1780">
            <v>0</v>
          </cell>
          <cell r="L1780">
            <v>0</v>
          </cell>
          <cell r="M1780">
            <v>0</v>
          </cell>
          <cell r="N1780">
            <v>0</v>
          </cell>
          <cell r="O1780">
            <v>0</v>
          </cell>
          <cell r="P1780">
            <v>0</v>
          </cell>
        </row>
        <row r="1781">
          <cell r="A1781">
            <v>1613300431</v>
          </cell>
          <cell r="B1781">
            <v>431</v>
          </cell>
          <cell r="C1781">
            <v>613300</v>
          </cell>
          <cell r="D1781">
            <v>1</v>
          </cell>
          <cell r="E1781">
            <v>0</v>
          </cell>
          <cell r="F1781" t="str">
            <v xml:space="preserve">חשמל              </v>
          </cell>
          <cell r="G1781">
            <v>0</v>
          </cell>
          <cell r="H1781" t="str">
            <v>קשיח</v>
          </cell>
          <cell r="I1781">
            <v>0</v>
          </cell>
          <cell r="J1781">
            <v>6600</v>
          </cell>
          <cell r="K1781">
            <v>0</v>
          </cell>
          <cell r="L1781">
            <v>0</v>
          </cell>
          <cell r="M1781">
            <v>0</v>
          </cell>
          <cell r="N1781">
            <v>6600</v>
          </cell>
          <cell r="O1781">
            <v>6600</v>
          </cell>
          <cell r="P1781">
            <v>3704.68</v>
          </cell>
        </row>
        <row r="1782">
          <cell r="A1782">
            <v>1613300432</v>
          </cell>
          <cell r="B1782">
            <v>432</v>
          </cell>
          <cell r="C1782">
            <v>613300</v>
          </cell>
          <cell r="D1782">
            <v>1</v>
          </cell>
          <cell r="E1782">
            <v>0</v>
          </cell>
          <cell r="F1782" t="str">
            <v xml:space="preserve">מים               </v>
          </cell>
          <cell r="G1782">
            <v>0</v>
          </cell>
          <cell r="H1782" t="str">
            <v>קשיח</v>
          </cell>
          <cell r="I1782">
            <v>0</v>
          </cell>
          <cell r="J1782">
            <v>800</v>
          </cell>
          <cell r="K1782">
            <v>0</v>
          </cell>
          <cell r="L1782">
            <v>0</v>
          </cell>
          <cell r="M1782">
            <v>0</v>
          </cell>
          <cell r="N1782">
            <v>800</v>
          </cell>
          <cell r="O1782">
            <v>800</v>
          </cell>
          <cell r="P1782">
            <v>271.17</v>
          </cell>
        </row>
        <row r="1783">
          <cell r="A1783">
            <v>1613300433</v>
          </cell>
          <cell r="B1783">
            <v>433</v>
          </cell>
          <cell r="C1783">
            <v>613300</v>
          </cell>
          <cell r="D1783">
            <v>1</v>
          </cell>
          <cell r="E1783">
            <v>0</v>
          </cell>
          <cell r="F1783" t="str">
            <v xml:space="preserve">חומרי נקיון       </v>
          </cell>
          <cell r="G1783">
            <v>0</v>
          </cell>
          <cell r="H1783" t="str">
            <v>גמיש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  <cell r="N1783">
            <v>0</v>
          </cell>
          <cell r="O1783">
            <v>0</v>
          </cell>
          <cell r="P1783">
            <v>0</v>
          </cell>
        </row>
        <row r="1784">
          <cell r="A1784">
            <v>1613300434</v>
          </cell>
          <cell r="B1784">
            <v>434</v>
          </cell>
          <cell r="C1784">
            <v>613300</v>
          </cell>
          <cell r="D1784">
            <v>1</v>
          </cell>
          <cell r="E1784">
            <v>0</v>
          </cell>
          <cell r="F1784" t="str">
            <v xml:space="preserve">חיטוי והדברה      </v>
          </cell>
          <cell r="G1784">
            <v>0</v>
          </cell>
          <cell r="H1784" t="str">
            <v>גמיש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0</v>
          </cell>
          <cell r="P1784">
            <v>0</v>
          </cell>
        </row>
        <row r="1785">
          <cell r="A1785">
            <v>1613300437</v>
          </cell>
          <cell r="B1785">
            <v>437</v>
          </cell>
          <cell r="C1785">
            <v>613300</v>
          </cell>
          <cell r="D1785">
            <v>1</v>
          </cell>
          <cell r="E1785">
            <v>0</v>
          </cell>
          <cell r="F1785" t="str">
            <v xml:space="preserve">אחזקת אזעקה       </v>
          </cell>
          <cell r="G1785">
            <v>0</v>
          </cell>
          <cell r="H1785" t="str">
            <v>קשיח</v>
          </cell>
          <cell r="I1785">
            <v>0</v>
          </cell>
          <cell r="J1785">
            <v>1260</v>
          </cell>
          <cell r="K1785">
            <v>0</v>
          </cell>
          <cell r="L1785">
            <v>140</v>
          </cell>
          <cell r="M1785">
            <v>0</v>
          </cell>
          <cell r="N1785">
            <v>1400</v>
          </cell>
          <cell r="O1785">
            <v>1400</v>
          </cell>
          <cell r="P1785">
            <v>1221.48</v>
          </cell>
        </row>
        <row r="1786">
          <cell r="A1786">
            <v>1613300441</v>
          </cell>
          <cell r="B1786">
            <v>441</v>
          </cell>
          <cell r="C1786">
            <v>613300</v>
          </cell>
          <cell r="D1786">
            <v>1</v>
          </cell>
          <cell r="E1786">
            <v>0</v>
          </cell>
          <cell r="F1786" t="str">
            <v xml:space="preserve">ביטוח             </v>
          </cell>
          <cell r="G1786">
            <v>0</v>
          </cell>
          <cell r="H1786" t="str">
            <v>קשיח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  <cell r="M1786">
            <v>0</v>
          </cell>
          <cell r="N1786">
            <v>0</v>
          </cell>
          <cell r="O1786">
            <v>0</v>
          </cell>
          <cell r="P1786">
            <v>219</v>
          </cell>
        </row>
        <row r="1787">
          <cell r="A1787">
            <v>1613300470</v>
          </cell>
          <cell r="B1787">
            <v>470</v>
          </cell>
          <cell r="C1787">
            <v>613300</v>
          </cell>
          <cell r="D1787">
            <v>1</v>
          </cell>
          <cell r="E1787">
            <v>0</v>
          </cell>
          <cell r="F1787" t="str">
            <v xml:space="preserve">אחזקת מכונות משרד </v>
          </cell>
          <cell r="G1787">
            <v>0</v>
          </cell>
          <cell r="H1787" t="str">
            <v>גמיש</v>
          </cell>
          <cell r="I1787">
            <v>0</v>
          </cell>
          <cell r="J1787">
            <v>0</v>
          </cell>
          <cell r="K1787">
            <v>0</v>
          </cell>
          <cell r="L1787">
            <v>0</v>
          </cell>
          <cell r="M1787">
            <v>0</v>
          </cell>
          <cell r="N1787">
            <v>0</v>
          </cell>
          <cell r="O1787">
            <v>0</v>
          </cell>
          <cell r="P1787">
            <v>0</v>
          </cell>
        </row>
        <row r="1788">
          <cell r="A1788">
            <v>1613300471</v>
          </cell>
          <cell r="B1788">
            <v>471</v>
          </cell>
          <cell r="C1788">
            <v>613300</v>
          </cell>
          <cell r="D1788">
            <v>1</v>
          </cell>
          <cell r="E1788">
            <v>0</v>
          </cell>
          <cell r="F1788" t="str">
            <v xml:space="preserve">מכשירי כתיבה      </v>
          </cell>
          <cell r="G1788">
            <v>0</v>
          </cell>
          <cell r="H1788" t="str">
            <v>גמיש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</row>
        <row r="1789">
          <cell r="A1789">
            <v>1613300511</v>
          </cell>
          <cell r="B1789">
            <v>511</v>
          </cell>
          <cell r="C1789">
            <v>613300</v>
          </cell>
          <cell r="D1789">
            <v>1</v>
          </cell>
          <cell r="E1789">
            <v>0</v>
          </cell>
          <cell r="F1789" t="str">
            <v xml:space="preserve">אירוח וכיבוד      </v>
          </cell>
          <cell r="G1789">
            <v>0</v>
          </cell>
          <cell r="H1789" t="str">
            <v>גמיש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  <cell r="M1789">
            <v>0</v>
          </cell>
          <cell r="N1789">
            <v>0</v>
          </cell>
          <cell r="O1789">
            <v>0</v>
          </cell>
          <cell r="P1789">
            <v>0</v>
          </cell>
        </row>
        <row r="1790">
          <cell r="A1790">
            <v>1613300522</v>
          </cell>
          <cell r="B1790">
            <v>522</v>
          </cell>
          <cell r="C1790">
            <v>613300</v>
          </cell>
          <cell r="D1790">
            <v>1</v>
          </cell>
          <cell r="E1790">
            <v>0</v>
          </cell>
          <cell r="F1790" t="str">
            <v xml:space="preserve">ספרים ועיתונים    </v>
          </cell>
          <cell r="G1790">
            <v>0</v>
          </cell>
          <cell r="H1790" t="str">
            <v>גמיש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M1790">
            <v>0</v>
          </cell>
          <cell r="N1790">
            <v>0</v>
          </cell>
          <cell r="O1790">
            <v>0</v>
          </cell>
          <cell r="P1790">
            <v>0</v>
          </cell>
        </row>
        <row r="1791">
          <cell r="A1791">
            <v>1613300540</v>
          </cell>
          <cell r="B1791">
            <v>540</v>
          </cell>
          <cell r="C1791">
            <v>613300</v>
          </cell>
          <cell r="D1791">
            <v>1</v>
          </cell>
          <cell r="E1791">
            <v>0</v>
          </cell>
          <cell r="F1791" t="str">
            <v xml:space="preserve">הוצאות טלפון      </v>
          </cell>
          <cell r="G1791">
            <v>0</v>
          </cell>
          <cell r="H1791" t="str">
            <v>קשיח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  <cell r="M1791">
            <v>0</v>
          </cell>
          <cell r="N1791">
            <v>0</v>
          </cell>
          <cell r="O1791">
            <v>0</v>
          </cell>
          <cell r="P1791">
            <v>0</v>
          </cell>
        </row>
        <row r="1792">
          <cell r="A1792">
            <v>1613300544</v>
          </cell>
          <cell r="B1792">
            <v>544</v>
          </cell>
          <cell r="C1792">
            <v>613300</v>
          </cell>
          <cell r="D1792">
            <v>1</v>
          </cell>
          <cell r="E1792">
            <v>0</v>
          </cell>
          <cell r="F1792" t="str">
            <v xml:space="preserve">הוצאות דאר        </v>
          </cell>
          <cell r="G1792">
            <v>0</v>
          </cell>
          <cell r="H1792" t="str">
            <v>קשיח</v>
          </cell>
          <cell r="I1792">
            <v>0</v>
          </cell>
          <cell r="J1792">
            <v>0</v>
          </cell>
          <cell r="K1792">
            <v>0</v>
          </cell>
          <cell r="L1792">
            <v>0</v>
          </cell>
          <cell r="M1792">
            <v>0</v>
          </cell>
          <cell r="N1792">
            <v>0</v>
          </cell>
          <cell r="O1792">
            <v>0</v>
          </cell>
          <cell r="P1792">
            <v>0</v>
          </cell>
        </row>
        <row r="1793">
          <cell r="A1793">
            <v>1613300550</v>
          </cell>
          <cell r="B1793">
            <v>550</v>
          </cell>
          <cell r="C1793">
            <v>613300</v>
          </cell>
          <cell r="D1793">
            <v>1</v>
          </cell>
          <cell r="E1793">
            <v>0</v>
          </cell>
          <cell r="F1793" t="str">
            <v xml:space="preserve">פירסומים          </v>
          </cell>
          <cell r="G1793">
            <v>0</v>
          </cell>
          <cell r="H1793" t="str">
            <v>גמיש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  <cell r="M1793">
            <v>0</v>
          </cell>
          <cell r="N1793">
            <v>0</v>
          </cell>
          <cell r="O1793">
            <v>0</v>
          </cell>
          <cell r="P1793">
            <v>0</v>
          </cell>
        </row>
        <row r="1794">
          <cell r="A1794">
            <v>1613300561</v>
          </cell>
          <cell r="B1794">
            <v>561</v>
          </cell>
          <cell r="C1794">
            <v>613300</v>
          </cell>
          <cell r="D1794">
            <v>1</v>
          </cell>
          <cell r="E1794">
            <v>0</v>
          </cell>
          <cell r="F1794" t="str">
            <v xml:space="preserve">שיכפולים          </v>
          </cell>
          <cell r="G1794">
            <v>0</v>
          </cell>
          <cell r="H1794" t="str">
            <v>גמיש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  <cell r="N1794">
            <v>0</v>
          </cell>
          <cell r="O1794">
            <v>0</v>
          </cell>
          <cell r="P1794">
            <v>0</v>
          </cell>
        </row>
        <row r="1795">
          <cell r="A1795">
            <v>1613300562</v>
          </cell>
          <cell r="B1795">
            <v>562</v>
          </cell>
          <cell r="C1795">
            <v>613300</v>
          </cell>
          <cell r="D1795">
            <v>1</v>
          </cell>
          <cell r="E1795">
            <v>0</v>
          </cell>
          <cell r="F1795" t="str">
            <v xml:space="preserve">הדפסות            </v>
          </cell>
          <cell r="G1795">
            <v>0</v>
          </cell>
          <cell r="H1795" t="str">
            <v>גמיש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  <cell r="N1795">
            <v>0</v>
          </cell>
          <cell r="O1795">
            <v>0</v>
          </cell>
          <cell r="P1795">
            <v>0</v>
          </cell>
        </row>
        <row r="1796">
          <cell r="A1796">
            <v>1613300565</v>
          </cell>
          <cell r="B1796">
            <v>565</v>
          </cell>
          <cell r="C1796">
            <v>613300</v>
          </cell>
          <cell r="D1796">
            <v>1</v>
          </cell>
          <cell r="E1796">
            <v>0</v>
          </cell>
          <cell r="F1796" t="str">
            <v xml:space="preserve">צילומי מיקרופיש   </v>
          </cell>
          <cell r="G1796">
            <v>0</v>
          </cell>
          <cell r="H1796" t="str">
            <v>גמיש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O1796">
            <v>0</v>
          </cell>
          <cell r="P1796">
            <v>0</v>
          </cell>
        </row>
        <row r="1797">
          <cell r="A1797">
            <v>1613300566</v>
          </cell>
          <cell r="B1797">
            <v>566</v>
          </cell>
          <cell r="C1797">
            <v>613300</v>
          </cell>
          <cell r="D1797">
            <v>1</v>
          </cell>
          <cell r="E1797">
            <v>0</v>
          </cell>
          <cell r="F1797" t="str">
            <v xml:space="preserve">צילומים לארכיון   </v>
          </cell>
          <cell r="G1797">
            <v>0</v>
          </cell>
          <cell r="H1797" t="str">
            <v>גמיש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</row>
        <row r="1798">
          <cell r="A1798">
            <v>1613300571</v>
          </cell>
          <cell r="B1798">
            <v>571</v>
          </cell>
          <cell r="C1798">
            <v>613300</v>
          </cell>
          <cell r="D1798">
            <v>1</v>
          </cell>
          <cell r="E1798">
            <v>0</v>
          </cell>
          <cell r="F1798" t="str">
            <v xml:space="preserve">מיכון וענ"א       </v>
          </cell>
          <cell r="G1798">
            <v>0</v>
          </cell>
          <cell r="H1798" t="str">
            <v>קשיח</v>
          </cell>
          <cell r="I1798">
            <v>0</v>
          </cell>
          <cell r="J1798">
            <v>32500</v>
          </cell>
          <cell r="K1798">
            <v>0</v>
          </cell>
          <cell r="L1798">
            <v>0</v>
          </cell>
          <cell r="M1798">
            <v>0</v>
          </cell>
          <cell r="N1798">
            <v>32500</v>
          </cell>
          <cell r="O1798">
            <v>32500</v>
          </cell>
          <cell r="P1798">
            <v>32500</v>
          </cell>
        </row>
        <row r="1799">
          <cell r="A1799">
            <v>1613300700</v>
          </cell>
          <cell r="B1799">
            <v>700</v>
          </cell>
          <cell r="C1799">
            <v>613300</v>
          </cell>
          <cell r="D1799">
            <v>1</v>
          </cell>
          <cell r="E1799">
            <v>0</v>
          </cell>
          <cell r="F1799" t="str">
            <v xml:space="preserve">הוצאות לפעולות    </v>
          </cell>
          <cell r="G1799">
            <v>0</v>
          </cell>
          <cell r="H1799" t="str">
            <v xml:space="preserve"> 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M1799">
            <v>0</v>
          </cell>
          <cell r="N1799">
            <v>0</v>
          </cell>
          <cell r="O1799">
            <v>0</v>
          </cell>
          <cell r="P1799">
            <v>0</v>
          </cell>
        </row>
        <row r="1800">
          <cell r="A1800">
            <v>1613300710</v>
          </cell>
          <cell r="B1800">
            <v>710</v>
          </cell>
          <cell r="C1800">
            <v>613300</v>
          </cell>
          <cell r="D1800">
            <v>1</v>
          </cell>
          <cell r="E1800">
            <v>0</v>
          </cell>
          <cell r="F1800" t="str">
            <v xml:space="preserve">הובלות והסעות     </v>
          </cell>
          <cell r="G1800">
            <v>0</v>
          </cell>
          <cell r="H1800" t="str">
            <v>גמיש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  <cell r="M1800">
            <v>0</v>
          </cell>
          <cell r="N1800">
            <v>0</v>
          </cell>
          <cell r="O1800">
            <v>0</v>
          </cell>
          <cell r="P1800">
            <v>0</v>
          </cell>
        </row>
        <row r="1801">
          <cell r="A1801">
            <v>1613300721</v>
          </cell>
          <cell r="B1801">
            <v>721</v>
          </cell>
          <cell r="C1801">
            <v>613300</v>
          </cell>
          <cell r="D1801">
            <v>1</v>
          </cell>
          <cell r="E1801">
            <v>0</v>
          </cell>
          <cell r="F1801" t="str">
            <v>חמרים-חחזוקת מבנים</v>
          </cell>
          <cell r="G1801">
            <v>0</v>
          </cell>
          <cell r="H1801" t="str">
            <v>גמיש</v>
          </cell>
          <cell r="I1801">
            <v>0</v>
          </cell>
          <cell r="J1801">
            <v>540</v>
          </cell>
          <cell r="K1801">
            <v>0</v>
          </cell>
          <cell r="L1801">
            <v>60</v>
          </cell>
          <cell r="M1801">
            <v>0</v>
          </cell>
          <cell r="N1801">
            <v>600</v>
          </cell>
          <cell r="O1801">
            <v>600</v>
          </cell>
          <cell r="P1801">
            <v>0</v>
          </cell>
        </row>
        <row r="1802">
          <cell r="A1802">
            <v>1613300722</v>
          </cell>
          <cell r="B1802">
            <v>722</v>
          </cell>
          <cell r="C1802">
            <v>613300</v>
          </cell>
          <cell r="D1802">
            <v>1</v>
          </cell>
          <cell r="E1802">
            <v>0</v>
          </cell>
          <cell r="F1802" t="str">
            <v>חמרים-תחזוקה עצמית</v>
          </cell>
          <cell r="G1802">
            <v>0</v>
          </cell>
          <cell r="H1802" t="str">
            <v>גמיש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M1802">
            <v>0</v>
          </cell>
          <cell r="N1802">
            <v>0</v>
          </cell>
          <cell r="O1802">
            <v>0</v>
          </cell>
          <cell r="P1802">
            <v>0</v>
          </cell>
        </row>
        <row r="1803">
          <cell r="A1803">
            <v>1613300723</v>
          </cell>
          <cell r="B1803">
            <v>723</v>
          </cell>
          <cell r="C1803">
            <v>613300</v>
          </cell>
          <cell r="D1803">
            <v>1</v>
          </cell>
          <cell r="E1803">
            <v>0</v>
          </cell>
          <cell r="F1803" t="str">
            <v xml:space="preserve">חמרים לארכיון     </v>
          </cell>
          <cell r="G1803">
            <v>0</v>
          </cell>
          <cell r="H1803" t="str">
            <v>גמיש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  <cell r="M1803">
            <v>0</v>
          </cell>
          <cell r="N1803">
            <v>0</v>
          </cell>
          <cell r="O1803">
            <v>0</v>
          </cell>
          <cell r="P1803">
            <v>0</v>
          </cell>
        </row>
        <row r="1804">
          <cell r="A1804">
            <v>1613300741</v>
          </cell>
          <cell r="B1804">
            <v>741</v>
          </cell>
          <cell r="C1804">
            <v>613300</v>
          </cell>
          <cell r="D1804">
            <v>1</v>
          </cell>
          <cell r="E1804">
            <v>0</v>
          </cell>
          <cell r="F1804" t="str">
            <v>כריכה+שיקום פרטיכל</v>
          </cell>
          <cell r="G1804">
            <v>0</v>
          </cell>
          <cell r="H1804" t="str">
            <v>גמיש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  <cell r="N1804">
            <v>0</v>
          </cell>
          <cell r="O1804">
            <v>0</v>
          </cell>
          <cell r="P1804">
            <v>0</v>
          </cell>
        </row>
        <row r="1805">
          <cell r="A1805">
            <v>1613300751</v>
          </cell>
          <cell r="B1805">
            <v>751</v>
          </cell>
          <cell r="C1805">
            <v>613300</v>
          </cell>
          <cell r="D1805">
            <v>1</v>
          </cell>
          <cell r="E1805">
            <v>0</v>
          </cell>
          <cell r="F1805" t="str">
            <v xml:space="preserve">עבודות קבלניות    </v>
          </cell>
          <cell r="G1805">
            <v>0</v>
          </cell>
          <cell r="H1805" t="str">
            <v>גמיש</v>
          </cell>
          <cell r="I1805">
            <v>0</v>
          </cell>
          <cell r="J1805">
            <v>1350</v>
          </cell>
          <cell r="K1805">
            <v>0</v>
          </cell>
          <cell r="L1805">
            <v>150</v>
          </cell>
          <cell r="M1805">
            <v>0</v>
          </cell>
          <cell r="N1805">
            <v>1500</v>
          </cell>
          <cell r="O1805">
            <v>1500</v>
          </cell>
          <cell r="P1805">
            <v>1115</v>
          </cell>
        </row>
        <row r="1806">
          <cell r="A1806">
            <v>1613300752</v>
          </cell>
          <cell r="B1806">
            <v>752</v>
          </cell>
          <cell r="C1806">
            <v>613300</v>
          </cell>
          <cell r="D1806">
            <v>1</v>
          </cell>
          <cell r="E1806">
            <v>0</v>
          </cell>
          <cell r="F1806" t="str">
            <v xml:space="preserve">נקיון בקבלנות     </v>
          </cell>
          <cell r="G1806">
            <v>0</v>
          </cell>
          <cell r="H1806" t="str">
            <v>קשיח</v>
          </cell>
          <cell r="I1806">
            <v>0</v>
          </cell>
          <cell r="J1806">
            <v>51000</v>
          </cell>
          <cell r="K1806">
            <v>0</v>
          </cell>
          <cell r="L1806">
            <v>0</v>
          </cell>
          <cell r="M1806">
            <v>0</v>
          </cell>
          <cell r="N1806">
            <v>51000</v>
          </cell>
          <cell r="O1806">
            <v>51000</v>
          </cell>
          <cell r="P1806">
            <v>13592.15</v>
          </cell>
        </row>
        <row r="1807">
          <cell r="A1807">
            <v>1613300753</v>
          </cell>
          <cell r="B1807">
            <v>753</v>
          </cell>
          <cell r="C1807">
            <v>613300</v>
          </cell>
          <cell r="D1807">
            <v>1</v>
          </cell>
          <cell r="E1807">
            <v>0</v>
          </cell>
          <cell r="F1807" t="str">
            <v xml:space="preserve">עובדים חיצוניים   </v>
          </cell>
          <cell r="G1807">
            <v>0</v>
          </cell>
          <cell r="H1807" t="str">
            <v>קשיח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  <cell r="M1807">
            <v>0</v>
          </cell>
          <cell r="N1807">
            <v>0</v>
          </cell>
          <cell r="O1807">
            <v>0</v>
          </cell>
          <cell r="P1807">
            <v>0</v>
          </cell>
        </row>
        <row r="1808">
          <cell r="A1808">
            <v>1613300757</v>
          </cell>
          <cell r="B1808">
            <v>757</v>
          </cell>
          <cell r="C1808">
            <v>613300</v>
          </cell>
          <cell r="D1808">
            <v>1</v>
          </cell>
          <cell r="E1808">
            <v>0</v>
          </cell>
          <cell r="F1808" t="str">
            <v>שרותי גניזה</v>
          </cell>
          <cell r="G1808">
            <v>0</v>
          </cell>
          <cell r="H1808" t="str">
            <v>גמיש</v>
          </cell>
          <cell r="I1808">
            <v>0</v>
          </cell>
          <cell r="J1808">
            <v>13500</v>
          </cell>
          <cell r="K1808">
            <v>0</v>
          </cell>
          <cell r="L1808">
            <v>1500</v>
          </cell>
          <cell r="M1808">
            <v>0</v>
          </cell>
          <cell r="N1808">
            <v>15000</v>
          </cell>
          <cell r="O1808">
            <v>15000</v>
          </cell>
          <cell r="P1808">
            <v>14141.2</v>
          </cell>
        </row>
        <row r="1809">
          <cell r="A1809">
            <v>1613300794</v>
          </cell>
          <cell r="B1809">
            <v>794</v>
          </cell>
          <cell r="C1809">
            <v>613300</v>
          </cell>
          <cell r="D1809">
            <v>1</v>
          </cell>
          <cell r="E1809">
            <v>0</v>
          </cell>
          <cell r="F1809" t="str">
            <v xml:space="preserve">השתתפות בעזר 094  </v>
          </cell>
          <cell r="G1809">
            <v>0</v>
          </cell>
          <cell r="H1809" t="str">
            <v>קשיח</v>
          </cell>
          <cell r="I1809">
            <v>0</v>
          </cell>
          <cell r="J1809">
            <v>2100</v>
          </cell>
          <cell r="K1809">
            <v>0</v>
          </cell>
          <cell r="L1809">
            <v>0</v>
          </cell>
          <cell r="M1809">
            <v>0</v>
          </cell>
          <cell r="N1809">
            <v>2100</v>
          </cell>
          <cell r="O1809">
            <v>2100</v>
          </cell>
          <cell r="P1809">
            <v>2334</v>
          </cell>
        </row>
        <row r="1810">
          <cell r="A1810">
            <v>1613300900</v>
          </cell>
          <cell r="B1810">
            <v>900</v>
          </cell>
          <cell r="C1810">
            <v>613300</v>
          </cell>
          <cell r="D1810">
            <v>1</v>
          </cell>
          <cell r="E1810">
            <v>0</v>
          </cell>
          <cell r="F1810" t="str">
            <v xml:space="preserve">הוצאות חד-פעמיות  </v>
          </cell>
          <cell r="G1810">
            <v>0</v>
          </cell>
          <cell r="H1810" t="str">
            <v xml:space="preserve"> 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  <cell r="M1810">
            <v>0</v>
          </cell>
          <cell r="N1810">
            <v>0</v>
          </cell>
          <cell r="O1810">
            <v>0</v>
          </cell>
          <cell r="P1810">
            <v>0</v>
          </cell>
        </row>
        <row r="1811">
          <cell r="A1811">
            <v>1613300931</v>
          </cell>
          <cell r="B1811">
            <v>931</v>
          </cell>
          <cell r="C1811">
            <v>613300</v>
          </cell>
          <cell r="D1811">
            <v>1</v>
          </cell>
          <cell r="E1811">
            <v>0</v>
          </cell>
          <cell r="F1811" t="str">
            <v xml:space="preserve">רכישות            </v>
          </cell>
          <cell r="G1811">
            <v>0</v>
          </cell>
          <cell r="H1811" t="str">
            <v>גמיש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  <cell r="M1811">
            <v>0</v>
          </cell>
          <cell r="N1811">
            <v>0</v>
          </cell>
          <cell r="O1811">
            <v>0</v>
          </cell>
          <cell r="P1811">
            <v>0</v>
          </cell>
        </row>
        <row r="1812">
          <cell r="A1812">
            <v>1613300961</v>
          </cell>
          <cell r="B1812">
            <v>961</v>
          </cell>
          <cell r="C1812">
            <v>613300</v>
          </cell>
          <cell r="D1812">
            <v>1</v>
          </cell>
          <cell r="E1812">
            <v>0</v>
          </cell>
          <cell r="F1812" t="str">
            <v>רז' פעולות ורכישות</v>
          </cell>
          <cell r="G1812">
            <v>0</v>
          </cell>
          <cell r="H1812" t="str">
            <v>גמיש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  <cell r="M1812">
            <v>0</v>
          </cell>
          <cell r="N1812">
            <v>0</v>
          </cell>
          <cell r="O1812">
            <v>0</v>
          </cell>
          <cell r="P1812">
            <v>0</v>
          </cell>
        </row>
        <row r="1813">
          <cell r="A1813" t="e">
            <v>#VALUE!</v>
          </cell>
          <cell r="B1813" t="str">
            <v>613300  סך הכל</v>
          </cell>
          <cell r="C1813">
            <v>0</v>
          </cell>
          <cell r="D1813">
            <v>0</v>
          </cell>
          <cell r="E1813">
            <v>0</v>
          </cell>
          <cell r="F1813" t="str">
            <v xml:space="preserve">גנזך ומוזיאון     </v>
          </cell>
          <cell r="G1813">
            <v>0</v>
          </cell>
          <cell r="H1813">
            <v>0</v>
          </cell>
          <cell r="I1813">
            <v>3.2510388658029798E-2</v>
          </cell>
          <cell r="J1813">
            <v>420550</v>
          </cell>
          <cell r="K1813">
            <v>3.0373518416067391E-2</v>
          </cell>
          <cell r="L1813">
            <v>1850</v>
          </cell>
          <cell r="M1813">
            <v>0</v>
          </cell>
          <cell r="N1813">
            <v>422400</v>
          </cell>
          <cell r="O1813">
            <v>409100</v>
          </cell>
          <cell r="P1813">
            <v>360115.92</v>
          </cell>
        </row>
        <row r="1814">
          <cell r="A1814">
            <v>16134000</v>
          </cell>
          <cell r="B1814">
            <v>0</v>
          </cell>
          <cell r="C1814">
            <v>613400</v>
          </cell>
          <cell r="D1814">
            <v>1</v>
          </cell>
          <cell r="E1814">
            <v>0</v>
          </cell>
          <cell r="F1814" t="str">
            <v xml:space="preserve">רשום תכולה        </v>
          </cell>
          <cell r="G1814">
            <v>0</v>
          </cell>
          <cell r="H1814" t="str">
            <v xml:space="preserve"> 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  <cell r="N1814">
            <v>0</v>
          </cell>
          <cell r="O1814">
            <v>0</v>
          </cell>
          <cell r="P1814">
            <v>0</v>
          </cell>
        </row>
        <row r="1815">
          <cell r="A1815">
            <v>1613400100</v>
          </cell>
          <cell r="B1815">
            <v>100</v>
          </cell>
          <cell r="C1815">
            <v>613400</v>
          </cell>
          <cell r="D1815">
            <v>1</v>
          </cell>
          <cell r="E1815">
            <v>0</v>
          </cell>
          <cell r="F1815" t="str">
            <v>שכר עובדים לפי תקן</v>
          </cell>
          <cell r="G1815">
            <v>0</v>
          </cell>
          <cell r="H1815" t="str">
            <v xml:space="preserve"> 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0</v>
          </cell>
        </row>
        <row r="1816">
          <cell r="A1816">
            <v>1613400110</v>
          </cell>
          <cell r="B1816">
            <v>110</v>
          </cell>
          <cell r="C1816">
            <v>613400</v>
          </cell>
          <cell r="D1816">
            <v>1</v>
          </cell>
          <cell r="E1816">
            <v>0</v>
          </cell>
          <cell r="F1816" t="str">
            <v>השכר הקובע-תקציבית</v>
          </cell>
          <cell r="G1816">
            <v>0</v>
          </cell>
          <cell r="H1816" t="str">
            <v>שכר</v>
          </cell>
          <cell r="I1816">
            <v>-1</v>
          </cell>
          <cell r="J1816">
            <v>0</v>
          </cell>
          <cell r="K1816">
            <v>1.5111695137976389E-2</v>
          </cell>
          <cell r="L1816">
            <v>0</v>
          </cell>
          <cell r="M1816">
            <v>0</v>
          </cell>
          <cell r="N1816">
            <v>0</v>
          </cell>
          <cell r="O1816">
            <v>100000</v>
          </cell>
          <cell r="P1816">
            <v>0</v>
          </cell>
        </row>
        <row r="1817">
          <cell r="A1817">
            <v>1613400119</v>
          </cell>
          <cell r="B1817">
            <v>119</v>
          </cell>
          <cell r="C1817">
            <v>613400</v>
          </cell>
          <cell r="D1817">
            <v>1</v>
          </cell>
          <cell r="E1817">
            <v>0</v>
          </cell>
          <cell r="F1817" t="str">
            <v xml:space="preserve">השכר הקובע-צוברת  </v>
          </cell>
          <cell r="G1817">
            <v>0</v>
          </cell>
          <cell r="H1817" t="str">
            <v>שכר</v>
          </cell>
          <cell r="I1817">
            <v>0</v>
          </cell>
          <cell r="J1817">
            <v>120000</v>
          </cell>
          <cell r="K1817">
            <v>0</v>
          </cell>
          <cell r="L1817">
            <v>0</v>
          </cell>
          <cell r="M1817">
            <v>0</v>
          </cell>
          <cell r="N1817">
            <v>120000</v>
          </cell>
          <cell r="O1817">
            <v>0</v>
          </cell>
          <cell r="P1817">
            <v>0</v>
          </cell>
        </row>
        <row r="1818">
          <cell r="A1818">
            <v>1613400122</v>
          </cell>
          <cell r="B1818">
            <v>122</v>
          </cell>
          <cell r="C1818">
            <v>613400</v>
          </cell>
          <cell r="D1818">
            <v>1</v>
          </cell>
          <cell r="E1818">
            <v>0</v>
          </cell>
          <cell r="F1818" t="str">
            <v xml:space="preserve">ביגוד             </v>
          </cell>
          <cell r="G1818">
            <v>0</v>
          </cell>
          <cell r="H1818" t="str">
            <v>שכר</v>
          </cell>
          <cell r="I1818">
            <v>0</v>
          </cell>
          <cell r="J1818">
            <v>2700</v>
          </cell>
          <cell r="K1818">
            <v>0</v>
          </cell>
          <cell r="L1818">
            <v>0</v>
          </cell>
          <cell r="M1818">
            <v>0</v>
          </cell>
          <cell r="N1818">
            <v>2700</v>
          </cell>
          <cell r="O1818">
            <v>2700</v>
          </cell>
          <cell r="P1818">
            <v>0</v>
          </cell>
        </row>
        <row r="1819">
          <cell r="A1819">
            <v>1613400126</v>
          </cell>
          <cell r="B1819">
            <v>126</v>
          </cell>
          <cell r="C1819">
            <v>613400</v>
          </cell>
          <cell r="D1819">
            <v>1</v>
          </cell>
          <cell r="E1819">
            <v>0</v>
          </cell>
          <cell r="F1819" t="str">
            <v xml:space="preserve">דמי הבראה         </v>
          </cell>
          <cell r="G1819">
            <v>0</v>
          </cell>
          <cell r="H1819" t="str">
            <v>שכר</v>
          </cell>
          <cell r="I1819" t="e">
            <v>#DIV/0!</v>
          </cell>
          <cell r="J1819">
            <v>8800</v>
          </cell>
          <cell r="K1819">
            <v>0</v>
          </cell>
          <cell r="L1819">
            <v>0</v>
          </cell>
          <cell r="M1819">
            <v>0</v>
          </cell>
          <cell r="N1819">
            <v>8800</v>
          </cell>
          <cell r="O1819">
            <v>0</v>
          </cell>
          <cell r="P1819">
            <v>0</v>
          </cell>
        </row>
        <row r="1820">
          <cell r="A1820">
            <v>1613400130</v>
          </cell>
          <cell r="B1820">
            <v>130</v>
          </cell>
          <cell r="C1820">
            <v>613400</v>
          </cell>
          <cell r="D1820">
            <v>1</v>
          </cell>
          <cell r="E1820">
            <v>0</v>
          </cell>
          <cell r="F1820" t="str">
            <v xml:space="preserve">שעות נוספות       </v>
          </cell>
          <cell r="G1820">
            <v>0</v>
          </cell>
          <cell r="H1820" t="str">
            <v>שכר</v>
          </cell>
          <cell r="I1820">
            <v>0</v>
          </cell>
          <cell r="J1820">
            <v>0</v>
          </cell>
          <cell r="K1820">
            <v>0</v>
          </cell>
          <cell r="L1820">
            <v>0</v>
          </cell>
          <cell r="M1820">
            <v>0</v>
          </cell>
          <cell r="N1820">
            <v>0</v>
          </cell>
          <cell r="O1820">
            <v>0</v>
          </cell>
          <cell r="P1820">
            <v>0</v>
          </cell>
        </row>
        <row r="1821">
          <cell r="A1821">
            <v>1613400140</v>
          </cell>
          <cell r="B1821">
            <v>140</v>
          </cell>
          <cell r="C1821">
            <v>613400</v>
          </cell>
          <cell r="D1821">
            <v>1</v>
          </cell>
          <cell r="E1821">
            <v>0</v>
          </cell>
          <cell r="F1821" t="str">
            <v>השתתפות באחזקת רכב</v>
          </cell>
          <cell r="G1821">
            <v>0</v>
          </cell>
          <cell r="H1821" t="str">
            <v>שכר</v>
          </cell>
          <cell r="I1821">
            <v>0.36363636363636354</v>
          </cell>
          <cell r="J1821">
            <v>37500</v>
          </cell>
          <cell r="K1821">
            <v>0</v>
          </cell>
          <cell r="L1821">
            <v>0</v>
          </cell>
          <cell r="M1821">
            <v>0</v>
          </cell>
          <cell r="N1821">
            <v>37500</v>
          </cell>
          <cell r="O1821">
            <v>27500</v>
          </cell>
          <cell r="P1821">
            <v>0</v>
          </cell>
        </row>
        <row r="1822">
          <cell r="A1822">
            <v>1613400400</v>
          </cell>
          <cell r="B1822">
            <v>400</v>
          </cell>
          <cell r="C1822">
            <v>613400</v>
          </cell>
          <cell r="D1822">
            <v>1</v>
          </cell>
          <cell r="E1822">
            <v>0</v>
          </cell>
          <cell r="F1822" t="str">
            <v>אחזקת בנינים וציוד</v>
          </cell>
          <cell r="G1822">
            <v>0</v>
          </cell>
          <cell r="H1822" t="str">
            <v xml:space="preserve"> </v>
          </cell>
          <cell r="I1822">
            <v>0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</row>
        <row r="1823">
          <cell r="A1823">
            <v>1613400561</v>
          </cell>
          <cell r="B1823">
            <v>561</v>
          </cell>
          <cell r="C1823">
            <v>613400</v>
          </cell>
          <cell r="D1823">
            <v>1</v>
          </cell>
          <cell r="E1823">
            <v>0</v>
          </cell>
          <cell r="F1823" t="str">
            <v xml:space="preserve">שיכפולים          </v>
          </cell>
          <cell r="G1823">
            <v>0</v>
          </cell>
          <cell r="H1823" t="str">
            <v>גמיש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  <cell r="M1823">
            <v>0</v>
          </cell>
          <cell r="N1823">
            <v>0</v>
          </cell>
          <cell r="O1823">
            <v>0</v>
          </cell>
          <cell r="P1823">
            <v>0</v>
          </cell>
        </row>
        <row r="1824">
          <cell r="A1824">
            <v>1613400571</v>
          </cell>
          <cell r="B1824">
            <v>571</v>
          </cell>
          <cell r="C1824">
            <v>613400</v>
          </cell>
          <cell r="D1824">
            <v>1</v>
          </cell>
          <cell r="E1824">
            <v>0</v>
          </cell>
          <cell r="F1824" t="str">
            <v xml:space="preserve">מיכון וענ"א       </v>
          </cell>
          <cell r="G1824">
            <v>0</v>
          </cell>
          <cell r="H1824" t="str">
            <v>קשיח</v>
          </cell>
          <cell r="I1824">
            <v>0</v>
          </cell>
          <cell r="J1824">
            <v>15600</v>
          </cell>
          <cell r="K1824">
            <v>0</v>
          </cell>
          <cell r="L1824">
            <v>0</v>
          </cell>
          <cell r="M1824">
            <v>0</v>
          </cell>
          <cell r="N1824">
            <v>15600</v>
          </cell>
          <cell r="O1824">
            <v>15600</v>
          </cell>
          <cell r="P1824">
            <v>15600</v>
          </cell>
        </row>
        <row r="1825">
          <cell r="A1825">
            <v>1613400710</v>
          </cell>
          <cell r="B1825">
            <v>710</v>
          </cell>
          <cell r="C1825">
            <v>613400</v>
          </cell>
          <cell r="D1825">
            <v>1</v>
          </cell>
          <cell r="E1825">
            <v>0</v>
          </cell>
          <cell r="F1825" t="str">
            <v xml:space="preserve">הובלות והסעות     </v>
          </cell>
          <cell r="G1825">
            <v>0</v>
          </cell>
          <cell r="H1825" t="str">
            <v>גמיש</v>
          </cell>
          <cell r="I1825">
            <v>5.2631578947368363E-2</v>
          </cell>
          <cell r="J1825">
            <v>21600</v>
          </cell>
          <cell r="K1825">
            <v>0</v>
          </cell>
          <cell r="L1825">
            <v>2400</v>
          </cell>
          <cell r="M1825">
            <v>0</v>
          </cell>
          <cell r="N1825">
            <v>24000</v>
          </cell>
          <cell r="O1825">
            <v>22800</v>
          </cell>
          <cell r="P1825">
            <v>67812</v>
          </cell>
        </row>
        <row r="1826">
          <cell r="A1826">
            <v>1613400961</v>
          </cell>
          <cell r="B1826">
            <v>961</v>
          </cell>
          <cell r="C1826">
            <v>613400</v>
          </cell>
          <cell r="D1826">
            <v>1</v>
          </cell>
          <cell r="E1826">
            <v>0</v>
          </cell>
          <cell r="F1826" t="str">
            <v>רז' פעולות ורכישות</v>
          </cell>
          <cell r="G1826">
            <v>0</v>
          </cell>
          <cell r="H1826" t="str">
            <v>גמיש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  <cell r="M1826">
            <v>0</v>
          </cell>
          <cell r="N1826">
            <v>0</v>
          </cell>
          <cell r="O1826">
            <v>0</v>
          </cell>
          <cell r="P1826">
            <v>0</v>
          </cell>
        </row>
        <row r="1827">
          <cell r="A1827" t="e">
            <v>#VALUE!</v>
          </cell>
          <cell r="B1827" t="str">
            <v>613400  סך הכל</v>
          </cell>
          <cell r="C1827">
            <v>0</v>
          </cell>
          <cell r="D1827">
            <v>0</v>
          </cell>
          <cell r="E1827">
            <v>0</v>
          </cell>
          <cell r="F1827" t="str">
            <v xml:space="preserve">רשום תכולה        </v>
          </cell>
          <cell r="G1827">
            <v>0</v>
          </cell>
          <cell r="H1827">
            <v>0</v>
          </cell>
          <cell r="I1827">
            <v>0.2372479240806642</v>
          </cell>
          <cell r="J1827">
            <v>206200</v>
          </cell>
          <cell r="K1827">
            <v>1.5111695137976389E-2</v>
          </cell>
          <cell r="L1827">
            <v>2400</v>
          </cell>
          <cell r="M1827">
            <v>0</v>
          </cell>
          <cell r="N1827">
            <v>208600</v>
          </cell>
          <cell r="O1827">
            <v>168600</v>
          </cell>
          <cell r="P1827">
            <v>83412</v>
          </cell>
        </row>
        <row r="1828">
          <cell r="A1828">
            <v>16150000</v>
          </cell>
          <cell r="B1828">
            <v>0</v>
          </cell>
          <cell r="C1828">
            <v>615000</v>
          </cell>
          <cell r="D1828">
            <v>1</v>
          </cell>
          <cell r="E1828">
            <v>0</v>
          </cell>
          <cell r="F1828" t="str">
            <v>משאבי אנוש</v>
          </cell>
          <cell r="G1828">
            <v>0</v>
          </cell>
          <cell r="H1828" t="str">
            <v xml:space="preserve"> 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</row>
        <row r="1829">
          <cell r="A1829">
            <v>1615000100</v>
          </cell>
          <cell r="B1829">
            <v>100</v>
          </cell>
          <cell r="C1829">
            <v>615000</v>
          </cell>
          <cell r="D1829">
            <v>1</v>
          </cell>
          <cell r="E1829">
            <v>0</v>
          </cell>
          <cell r="F1829" t="str">
            <v>שכר עובדים לפי תקן</v>
          </cell>
          <cell r="G1829">
            <v>0</v>
          </cell>
          <cell r="H1829" t="str">
            <v xml:space="preserve"> 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O1829">
            <v>0</v>
          </cell>
          <cell r="P1829">
            <v>0</v>
          </cell>
        </row>
        <row r="1830">
          <cell r="A1830">
            <v>1615000110</v>
          </cell>
          <cell r="B1830">
            <v>110</v>
          </cell>
          <cell r="C1830">
            <v>615000</v>
          </cell>
          <cell r="D1830">
            <v>1</v>
          </cell>
          <cell r="E1830">
            <v>0</v>
          </cell>
          <cell r="F1830" t="str">
            <v>השכר הקובע-תקציבית</v>
          </cell>
          <cell r="G1830">
            <v>0</v>
          </cell>
          <cell r="H1830" t="str">
            <v>שכר</v>
          </cell>
          <cell r="I1830">
            <v>7.6190476190476364E-3</v>
          </cell>
          <cell r="J1830">
            <v>634800</v>
          </cell>
          <cell r="K1830">
            <v>1.502386969952263E-2</v>
          </cell>
          <cell r="L1830">
            <v>0</v>
          </cell>
          <cell r="M1830">
            <v>0</v>
          </cell>
          <cell r="N1830">
            <v>634800</v>
          </cell>
          <cell r="O1830">
            <v>630000</v>
          </cell>
          <cell r="P1830">
            <v>733070.39</v>
          </cell>
        </row>
        <row r="1831">
          <cell r="A1831">
            <v>1615000119</v>
          </cell>
          <cell r="B1831">
            <v>119</v>
          </cell>
          <cell r="C1831">
            <v>615000</v>
          </cell>
          <cell r="D1831">
            <v>1</v>
          </cell>
          <cell r="E1831">
            <v>0</v>
          </cell>
          <cell r="F1831" t="str">
            <v xml:space="preserve">השכר הקובע-צוברת  </v>
          </cell>
          <cell r="G1831">
            <v>0</v>
          </cell>
          <cell r="H1831" t="str">
            <v>שכר</v>
          </cell>
          <cell r="I1831">
            <v>0.18355737526721994</v>
          </cell>
          <cell r="J1831">
            <v>3266500</v>
          </cell>
          <cell r="K1831">
            <v>5.637115743369292E-2</v>
          </cell>
          <cell r="L1831">
            <v>0</v>
          </cell>
          <cell r="M1831">
            <v>0</v>
          </cell>
          <cell r="N1831">
            <v>3266500</v>
          </cell>
          <cell r="O1831">
            <v>2759900</v>
          </cell>
          <cell r="P1831">
            <v>2822263.98</v>
          </cell>
        </row>
        <row r="1832">
          <cell r="A1832">
            <v>1615000122</v>
          </cell>
          <cell r="B1832">
            <v>122</v>
          </cell>
          <cell r="C1832">
            <v>615000</v>
          </cell>
          <cell r="D1832">
            <v>1</v>
          </cell>
          <cell r="E1832">
            <v>0</v>
          </cell>
          <cell r="F1832" t="str">
            <v xml:space="preserve">ביגוד             </v>
          </cell>
          <cell r="G1832">
            <v>0</v>
          </cell>
          <cell r="H1832" t="str">
            <v>שכר</v>
          </cell>
          <cell r="I1832">
            <v>0.27596439169139475</v>
          </cell>
          <cell r="J1832">
            <v>43000</v>
          </cell>
          <cell r="K1832">
            <v>0</v>
          </cell>
          <cell r="L1832">
            <v>0</v>
          </cell>
          <cell r="M1832">
            <v>0</v>
          </cell>
          <cell r="N1832">
            <v>43000</v>
          </cell>
          <cell r="O1832">
            <v>33700</v>
          </cell>
          <cell r="P1832">
            <v>39876.699999999997</v>
          </cell>
        </row>
        <row r="1833">
          <cell r="A1833">
            <v>1615000126</v>
          </cell>
          <cell r="B1833">
            <v>126</v>
          </cell>
          <cell r="C1833">
            <v>615000</v>
          </cell>
          <cell r="D1833">
            <v>1</v>
          </cell>
          <cell r="E1833">
            <v>0</v>
          </cell>
          <cell r="F1833" t="str">
            <v xml:space="preserve">דמי הבראה         </v>
          </cell>
          <cell r="G1833">
            <v>0</v>
          </cell>
          <cell r="H1833" t="str">
            <v>שכר</v>
          </cell>
          <cell r="I1833">
            <v>0.10526315789473695</v>
          </cell>
          <cell r="J1833">
            <v>105000</v>
          </cell>
          <cell r="K1833">
            <v>0</v>
          </cell>
          <cell r="L1833">
            <v>0</v>
          </cell>
          <cell r="M1833">
            <v>0</v>
          </cell>
          <cell r="N1833">
            <v>105000</v>
          </cell>
          <cell r="O1833">
            <v>95000</v>
          </cell>
          <cell r="P1833">
            <v>94857.279999999999</v>
          </cell>
        </row>
        <row r="1834">
          <cell r="A1834">
            <v>1615000130</v>
          </cell>
          <cell r="B1834">
            <v>130</v>
          </cell>
          <cell r="C1834">
            <v>615000</v>
          </cell>
          <cell r="D1834">
            <v>1</v>
          </cell>
          <cell r="E1834">
            <v>0</v>
          </cell>
          <cell r="F1834" t="str">
            <v xml:space="preserve">שעות נוספות       </v>
          </cell>
          <cell r="G1834">
            <v>0</v>
          </cell>
          <cell r="H1834" t="str">
            <v>שכר</v>
          </cell>
          <cell r="I1834">
            <v>0</v>
          </cell>
          <cell r="J1834">
            <v>6500</v>
          </cell>
          <cell r="K1834">
            <v>0</v>
          </cell>
          <cell r="L1834">
            <v>0</v>
          </cell>
          <cell r="M1834">
            <v>0</v>
          </cell>
          <cell r="N1834">
            <v>6500</v>
          </cell>
          <cell r="O1834">
            <v>6500</v>
          </cell>
          <cell r="P1834">
            <v>16034.1</v>
          </cell>
        </row>
        <row r="1835">
          <cell r="A1835">
            <v>1615000140</v>
          </cell>
          <cell r="B1835">
            <v>140</v>
          </cell>
          <cell r="C1835">
            <v>615000</v>
          </cell>
          <cell r="D1835">
            <v>1</v>
          </cell>
          <cell r="E1835">
            <v>0</v>
          </cell>
          <cell r="F1835" t="str">
            <v>השתתפות באחזקת רכב</v>
          </cell>
          <cell r="G1835">
            <v>0</v>
          </cell>
          <cell r="H1835" t="str">
            <v>שכר</v>
          </cell>
          <cell r="I1835">
            <v>8.2977118430977992E-3</v>
          </cell>
          <cell r="J1835">
            <v>401000</v>
          </cell>
          <cell r="K1835">
            <v>0</v>
          </cell>
          <cell r="L1835">
            <v>0</v>
          </cell>
          <cell r="M1835">
            <v>0</v>
          </cell>
          <cell r="N1835">
            <v>401000</v>
          </cell>
          <cell r="O1835">
            <v>397700</v>
          </cell>
          <cell r="P1835">
            <v>389462.98</v>
          </cell>
        </row>
        <row r="1836">
          <cell r="A1836">
            <v>1615000200</v>
          </cell>
          <cell r="B1836">
            <v>200</v>
          </cell>
          <cell r="C1836">
            <v>615000</v>
          </cell>
          <cell r="D1836">
            <v>1</v>
          </cell>
          <cell r="E1836">
            <v>0</v>
          </cell>
          <cell r="F1836" t="str">
            <v>שכר עובדים ללא תקן</v>
          </cell>
          <cell r="G1836">
            <v>0</v>
          </cell>
          <cell r="H1836" t="str">
            <v xml:space="preserve"> 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</row>
        <row r="1837">
          <cell r="A1837">
            <v>1615000210</v>
          </cell>
          <cell r="B1837">
            <v>210</v>
          </cell>
          <cell r="C1837">
            <v>615000</v>
          </cell>
          <cell r="D1837">
            <v>1</v>
          </cell>
          <cell r="E1837">
            <v>0</v>
          </cell>
          <cell r="F1837" t="str">
            <v xml:space="preserve">השכר הקובע        </v>
          </cell>
          <cell r="G1837">
            <v>0</v>
          </cell>
          <cell r="H1837" t="str">
            <v>שכר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  <cell r="M1837">
            <v>0</v>
          </cell>
          <cell r="N1837">
            <v>0</v>
          </cell>
          <cell r="O1837">
            <v>0</v>
          </cell>
          <cell r="P1837">
            <v>0</v>
          </cell>
        </row>
        <row r="1838">
          <cell r="A1838">
            <v>1615000253</v>
          </cell>
          <cell r="B1838">
            <v>253</v>
          </cell>
          <cell r="C1838">
            <v>615000</v>
          </cell>
          <cell r="D1838">
            <v>1</v>
          </cell>
          <cell r="E1838">
            <v>0</v>
          </cell>
          <cell r="F1838" t="str">
            <v>עובדי חברות כח-אדם</v>
          </cell>
          <cell r="G1838">
            <v>0</v>
          </cell>
          <cell r="H1838" t="str">
            <v>שכר</v>
          </cell>
          <cell r="I1838">
            <v>0</v>
          </cell>
          <cell r="J1838">
            <v>0</v>
          </cell>
          <cell r="K1838">
            <v>0</v>
          </cell>
          <cell r="L1838">
            <v>0</v>
          </cell>
          <cell r="M1838">
            <v>0</v>
          </cell>
          <cell r="N1838">
            <v>0</v>
          </cell>
          <cell r="O1838">
            <v>0</v>
          </cell>
          <cell r="P1838">
            <v>2028.05</v>
          </cell>
        </row>
        <row r="1839">
          <cell r="A1839">
            <v>1615000255</v>
          </cell>
          <cell r="B1839">
            <v>255</v>
          </cell>
          <cell r="C1839">
            <v>615000</v>
          </cell>
          <cell r="D1839">
            <v>1</v>
          </cell>
          <cell r="E1839">
            <v>0</v>
          </cell>
          <cell r="F1839" t="str">
            <v>מ"מ עובדים חיצוניים</v>
          </cell>
          <cell r="G1839">
            <v>0</v>
          </cell>
          <cell r="H1839" t="str">
            <v>שכר</v>
          </cell>
          <cell r="I1839">
            <v>0</v>
          </cell>
          <cell r="J1839">
            <v>100000</v>
          </cell>
          <cell r="K1839">
            <v>0</v>
          </cell>
          <cell r="L1839">
            <v>0</v>
          </cell>
          <cell r="M1839">
            <v>0</v>
          </cell>
          <cell r="N1839">
            <v>100000</v>
          </cell>
          <cell r="O1839">
            <v>100000</v>
          </cell>
          <cell r="P1839">
            <v>117877.19</v>
          </cell>
        </row>
        <row r="1840">
          <cell r="A1840">
            <v>1615000350</v>
          </cell>
          <cell r="B1840">
            <v>350</v>
          </cell>
          <cell r="C1840">
            <v>615000</v>
          </cell>
          <cell r="D1840">
            <v>1</v>
          </cell>
          <cell r="E1840">
            <v>0</v>
          </cell>
          <cell r="F1840" t="str">
            <v>ליסינג - 388-63-702</v>
          </cell>
          <cell r="G1840">
            <v>0</v>
          </cell>
          <cell r="H1840" t="str">
            <v>שכר</v>
          </cell>
          <cell r="I1840">
            <v>0.13207547169811318</v>
          </cell>
          <cell r="J1840">
            <v>120000</v>
          </cell>
          <cell r="K1840">
            <v>0.12765957446808507</v>
          </cell>
          <cell r="L1840">
            <v>0</v>
          </cell>
          <cell r="M1840">
            <v>0</v>
          </cell>
          <cell r="N1840">
            <v>120000</v>
          </cell>
          <cell r="O1840">
            <v>106000</v>
          </cell>
          <cell r="P1840">
            <v>90177.21</v>
          </cell>
        </row>
        <row r="1841">
          <cell r="A1841">
            <v>1615000351</v>
          </cell>
          <cell r="B1841">
            <v>351</v>
          </cell>
          <cell r="C1841">
            <v>615000</v>
          </cell>
          <cell r="D1841">
            <v>1</v>
          </cell>
          <cell r="E1841">
            <v>0</v>
          </cell>
          <cell r="F1841" t="str">
            <v>הוצאות - 388-63-702</v>
          </cell>
          <cell r="G1841">
            <v>0</v>
          </cell>
          <cell r="H1841" t="str">
            <v>שכר</v>
          </cell>
          <cell r="I1841">
            <v>0</v>
          </cell>
          <cell r="J1841">
            <v>30450</v>
          </cell>
          <cell r="K1841">
            <v>0</v>
          </cell>
          <cell r="L1841">
            <v>0</v>
          </cell>
          <cell r="M1841">
            <v>0</v>
          </cell>
          <cell r="N1841">
            <v>30450</v>
          </cell>
          <cell r="O1841">
            <v>30450</v>
          </cell>
          <cell r="P1841">
            <v>34260.480000000003</v>
          </cell>
        </row>
        <row r="1842">
          <cell r="A1842">
            <v>1615000400</v>
          </cell>
          <cell r="B1842">
            <v>400</v>
          </cell>
          <cell r="C1842">
            <v>615000</v>
          </cell>
          <cell r="D1842">
            <v>1</v>
          </cell>
          <cell r="E1842">
            <v>0</v>
          </cell>
          <cell r="F1842" t="str">
            <v>אחזקת בנינים וציוד</v>
          </cell>
          <cell r="G1842">
            <v>0</v>
          </cell>
          <cell r="H1842" t="str">
            <v xml:space="preserve"> 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0</v>
          </cell>
          <cell r="N1842">
            <v>0</v>
          </cell>
          <cell r="O1842">
            <v>0</v>
          </cell>
          <cell r="P1842">
            <v>0</v>
          </cell>
        </row>
        <row r="1843">
          <cell r="A1843">
            <v>1615000471</v>
          </cell>
          <cell r="B1843">
            <v>471</v>
          </cell>
          <cell r="C1843">
            <v>615000</v>
          </cell>
          <cell r="D1843">
            <v>1</v>
          </cell>
          <cell r="E1843">
            <v>0</v>
          </cell>
          <cell r="F1843" t="str">
            <v xml:space="preserve">מכשירי כתיבה      </v>
          </cell>
          <cell r="G1843">
            <v>0</v>
          </cell>
          <cell r="H1843" t="str">
            <v>גמיש</v>
          </cell>
          <cell r="I1843">
            <v>0</v>
          </cell>
          <cell r="J1843">
            <v>26550</v>
          </cell>
          <cell r="K1843">
            <v>0</v>
          </cell>
          <cell r="L1843">
            <v>2950</v>
          </cell>
          <cell r="M1843">
            <v>0</v>
          </cell>
          <cell r="N1843">
            <v>29500</v>
          </cell>
          <cell r="O1843">
            <v>29500</v>
          </cell>
          <cell r="P1843">
            <v>28977.49</v>
          </cell>
        </row>
        <row r="1844">
          <cell r="A1844">
            <v>1615000500</v>
          </cell>
          <cell r="B1844">
            <v>500</v>
          </cell>
          <cell r="C1844">
            <v>615000</v>
          </cell>
          <cell r="D1844">
            <v>1</v>
          </cell>
          <cell r="E1844">
            <v>0</v>
          </cell>
          <cell r="F1844" t="str">
            <v xml:space="preserve">הוצאות מינהליות   </v>
          </cell>
          <cell r="G1844">
            <v>0</v>
          </cell>
          <cell r="H1844" t="str">
            <v xml:space="preserve"> </v>
          </cell>
          <cell r="I1844">
            <v>0</v>
          </cell>
          <cell r="J1844">
            <v>0</v>
          </cell>
          <cell r="K1844">
            <v>0</v>
          </cell>
          <cell r="L1844">
            <v>0</v>
          </cell>
          <cell r="M1844">
            <v>0</v>
          </cell>
          <cell r="N1844">
            <v>0</v>
          </cell>
          <cell r="O1844">
            <v>0</v>
          </cell>
          <cell r="P1844">
            <v>0</v>
          </cell>
        </row>
        <row r="1845">
          <cell r="A1845">
            <v>1615000511</v>
          </cell>
          <cell r="B1845">
            <v>511</v>
          </cell>
          <cell r="C1845">
            <v>615000</v>
          </cell>
          <cell r="D1845">
            <v>1</v>
          </cell>
          <cell r="E1845">
            <v>0</v>
          </cell>
          <cell r="F1845" t="str">
            <v xml:space="preserve">אירוח וכיבוד      </v>
          </cell>
          <cell r="G1845">
            <v>0</v>
          </cell>
          <cell r="H1845" t="str">
            <v>גמיש</v>
          </cell>
          <cell r="I1845">
            <v>0</v>
          </cell>
          <cell r="J1845">
            <v>4320</v>
          </cell>
          <cell r="K1845">
            <v>0</v>
          </cell>
          <cell r="L1845">
            <v>480</v>
          </cell>
          <cell r="M1845">
            <v>0</v>
          </cell>
          <cell r="N1845">
            <v>4800</v>
          </cell>
          <cell r="O1845">
            <v>4800</v>
          </cell>
          <cell r="P1845">
            <v>4800</v>
          </cell>
        </row>
        <row r="1846">
          <cell r="A1846">
            <v>1615000512</v>
          </cell>
          <cell r="B1846">
            <v>512</v>
          </cell>
          <cell r="C1846">
            <v>615000</v>
          </cell>
          <cell r="D1846">
            <v>1</v>
          </cell>
          <cell r="E1846">
            <v>0</v>
          </cell>
          <cell r="F1846" t="str">
            <v xml:space="preserve">נסיעות ואש"ל      </v>
          </cell>
          <cell r="G1846">
            <v>0</v>
          </cell>
          <cell r="H1846" t="str">
            <v>גמיש</v>
          </cell>
          <cell r="I1846">
            <v>0</v>
          </cell>
          <cell r="J1846">
            <v>540</v>
          </cell>
          <cell r="K1846">
            <v>0</v>
          </cell>
          <cell r="L1846">
            <v>60</v>
          </cell>
          <cell r="M1846">
            <v>0</v>
          </cell>
          <cell r="N1846">
            <v>600</v>
          </cell>
          <cell r="O1846">
            <v>600</v>
          </cell>
          <cell r="P1846">
            <v>0</v>
          </cell>
        </row>
        <row r="1847">
          <cell r="A1847">
            <v>1615000521</v>
          </cell>
          <cell r="B1847">
            <v>521</v>
          </cell>
          <cell r="C1847">
            <v>615000</v>
          </cell>
          <cell r="D1847">
            <v>1</v>
          </cell>
          <cell r="E1847">
            <v>0</v>
          </cell>
          <cell r="F1847" t="str">
            <v>השתלמויות-ימי עיון</v>
          </cell>
          <cell r="G1847">
            <v>0</v>
          </cell>
          <cell r="H1847" t="str">
            <v>גמיש</v>
          </cell>
          <cell r="I1847">
            <v>0.54</v>
          </cell>
          <cell r="J1847">
            <v>462000</v>
          </cell>
          <cell r="K1847">
            <v>0.47058823529411775</v>
          </cell>
          <cell r="L1847">
            <v>0</v>
          </cell>
          <cell r="M1847">
            <v>0</v>
          </cell>
          <cell r="N1847">
            <v>462000</v>
          </cell>
          <cell r="O1847">
            <v>300000</v>
          </cell>
          <cell r="P1847">
            <v>276671.5</v>
          </cell>
        </row>
        <row r="1848">
          <cell r="A1848">
            <v>1615000522</v>
          </cell>
          <cell r="B1848">
            <v>522</v>
          </cell>
          <cell r="C1848">
            <v>615000</v>
          </cell>
          <cell r="D1848">
            <v>1</v>
          </cell>
          <cell r="E1848">
            <v>0</v>
          </cell>
          <cell r="F1848" t="str">
            <v xml:space="preserve">ספרים ועיתונים    </v>
          </cell>
          <cell r="G1848">
            <v>0</v>
          </cell>
          <cell r="H1848" t="str">
            <v>גמיש</v>
          </cell>
          <cell r="I1848">
            <v>0</v>
          </cell>
          <cell r="J1848">
            <v>4320</v>
          </cell>
          <cell r="K1848">
            <v>0</v>
          </cell>
          <cell r="L1848">
            <v>480</v>
          </cell>
          <cell r="M1848">
            <v>0</v>
          </cell>
          <cell r="N1848">
            <v>4800</v>
          </cell>
          <cell r="O1848">
            <v>4800</v>
          </cell>
          <cell r="P1848">
            <v>297.18</v>
          </cell>
        </row>
        <row r="1849">
          <cell r="A1849">
            <v>1615000523</v>
          </cell>
          <cell r="B1849">
            <v>523</v>
          </cell>
          <cell r="C1849">
            <v>615000</v>
          </cell>
          <cell r="D1849">
            <v>1</v>
          </cell>
          <cell r="E1849">
            <v>0</v>
          </cell>
          <cell r="F1849" t="str">
            <v xml:space="preserve">השתתפות באירגונים </v>
          </cell>
          <cell r="G1849">
            <v>0</v>
          </cell>
          <cell r="H1849" t="str">
            <v>גמיש</v>
          </cell>
          <cell r="I1849">
            <v>-0.23076923076923073</v>
          </cell>
          <cell r="J1849">
            <v>100000</v>
          </cell>
          <cell r="K1849">
            <v>0</v>
          </cell>
          <cell r="L1849">
            <v>0</v>
          </cell>
          <cell r="M1849">
            <v>0</v>
          </cell>
          <cell r="N1849">
            <v>100000</v>
          </cell>
          <cell r="O1849">
            <v>130000</v>
          </cell>
          <cell r="P1849">
            <v>88867</v>
          </cell>
        </row>
        <row r="1850">
          <cell r="A1850">
            <v>1615000524</v>
          </cell>
          <cell r="B1850">
            <v>524</v>
          </cell>
          <cell r="C1850">
            <v>615000</v>
          </cell>
          <cell r="D1850">
            <v>1</v>
          </cell>
          <cell r="E1850">
            <v>0</v>
          </cell>
          <cell r="F1850" t="str">
            <v xml:space="preserve">קורסים מקצועיים   </v>
          </cell>
          <cell r="G1850">
            <v>0</v>
          </cell>
          <cell r="H1850" t="str">
            <v>גמיש</v>
          </cell>
          <cell r="I1850">
            <v>0</v>
          </cell>
          <cell r="J1850">
            <v>133000</v>
          </cell>
          <cell r="K1850">
            <v>0</v>
          </cell>
          <cell r="L1850">
            <v>0</v>
          </cell>
          <cell r="M1850">
            <v>0</v>
          </cell>
          <cell r="N1850">
            <v>133000</v>
          </cell>
          <cell r="O1850">
            <v>133000</v>
          </cell>
          <cell r="P1850">
            <v>147585.5</v>
          </cell>
        </row>
        <row r="1851">
          <cell r="A1851">
            <v>1615000525</v>
          </cell>
          <cell r="B1851">
            <v>525</v>
          </cell>
          <cell r="C1851">
            <v>615000</v>
          </cell>
          <cell r="D1851">
            <v>1</v>
          </cell>
          <cell r="E1851">
            <v>0</v>
          </cell>
          <cell r="F1851" t="str">
            <v xml:space="preserve">השתת' בשכר לימוד  </v>
          </cell>
          <cell r="G1851">
            <v>0</v>
          </cell>
          <cell r="H1851" t="str">
            <v>גמיש</v>
          </cell>
          <cell r="I1851">
            <v>0</v>
          </cell>
          <cell r="J1851">
            <v>204000</v>
          </cell>
          <cell r="K1851">
            <v>0</v>
          </cell>
          <cell r="L1851">
            <v>0</v>
          </cell>
          <cell r="M1851">
            <v>0</v>
          </cell>
          <cell r="N1851">
            <v>204000</v>
          </cell>
          <cell r="O1851">
            <v>204000</v>
          </cell>
          <cell r="P1851">
            <v>180365</v>
          </cell>
        </row>
        <row r="1852">
          <cell r="A1852">
            <v>1615000526</v>
          </cell>
          <cell r="B1852">
            <v>526</v>
          </cell>
          <cell r="C1852">
            <v>615000</v>
          </cell>
          <cell r="D1852">
            <v>1</v>
          </cell>
          <cell r="E1852">
            <v>0</v>
          </cell>
          <cell r="F1852" t="str">
            <v>חברות-עמותות השתל'</v>
          </cell>
          <cell r="G1852">
            <v>0</v>
          </cell>
          <cell r="H1852" t="str">
            <v>גמיש</v>
          </cell>
          <cell r="I1852">
            <v>0</v>
          </cell>
          <cell r="J1852">
            <v>488000</v>
          </cell>
          <cell r="K1852">
            <v>0</v>
          </cell>
          <cell r="L1852">
            <v>0</v>
          </cell>
          <cell r="M1852">
            <v>0</v>
          </cell>
          <cell r="N1852">
            <v>488000</v>
          </cell>
          <cell r="O1852">
            <v>488000</v>
          </cell>
          <cell r="P1852">
            <v>1450</v>
          </cell>
        </row>
        <row r="1853">
          <cell r="A1853">
            <v>1615000527</v>
          </cell>
          <cell r="B1853">
            <v>527</v>
          </cell>
          <cell r="C1853">
            <v>615000</v>
          </cell>
          <cell r="D1853">
            <v>1</v>
          </cell>
          <cell r="E1853">
            <v>0</v>
          </cell>
          <cell r="F1853" t="str">
            <v>עמותת "שלך"</v>
          </cell>
          <cell r="G1853">
            <v>0</v>
          </cell>
          <cell r="H1853" t="str">
            <v>גמיש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  <cell r="N1853">
            <v>0</v>
          </cell>
          <cell r="O1853">
            <v>0</v>
          </cell>
          <cell r="P1853">
            <v>0</v>
          </cell>
        </row>
        <row r="1854">
          <cell r="A1854">
            <v>1615000540</v>
          </cell>
          <cell r="B1854">
            <v>540</v>
          </cell>
          <cell r="C1854">
            <v>615000</v>
          </cell>
          <cell r="D1854">
            <v>1</v>
          </cell>
          <cell r="E1854">
            <v>0</v>
          </cell>
          <cell r="F1854" t="str">
            <v xml:space="preserve">הוצאות טלפון      </v>
          </cell>
          <cell r="G1854">
            <v>0</v>
          </cell>
          <cell r="H1854" t="str">
            <v>קשיח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  <cell r="N1854">
            <v>0</v>
          </cell>
          <cell r="O1854">
            <v>0</v>
          </cell>
          <cell r="P1854">
            <v>0</v>
          </cell>
        </row>
        <row r="1855">
          <cell r="A1855">
            <v>1615000544</v>
          </cell>
          <cell r="B1855">
            <v>544</v>
          </cell>
          <cell r="C1855">
            <v>615000</v>
          </cell>
          <cell r="D1855">
            <v>1</v>
          </cell>
          <cell r="E1855">
            <v>0</v>
          </cell>
          <cell r="F1855" t="str">
            <v xml:space="preserve">הוצאות דאר        </v>
          </cell>
          <cell r="G1855">
            <v>0</v>
          </cell>
          <cell r="H1855" t="str">
            <v>קשיח</v>
          </cell>
          <cell r="I1855">
            <v>0</v>
          </cell>
          <cell r="J1855">
            <v>4320</v>
          </cell>
          <cell r="K1855">
            <v>0</v>
          </cell>
          <cell r="L1855">
            <v>480</v>
          </cell>
          <cell r="M1855">
            <v>0</v>
          </cell>
          <cell r="N1855">
            <v>4800</v>
          </cell>
          <cell r="O1855">
            <v>4800</v>
          </cell>
          <cell r="P1855">
            <v>1447.11</v>
          </cell>
        </row>
        <row r="1856">
          <cell r="A1856">
            <v>1615000550</v>
          </cell>
          <cell r="B1856">
            <v>550</v>
          </cell>
          <cell r="C1856">
            <v>615000</v>
          </cell>
          <cell r="D1856">
            <v>1</v>
          </cell>
          <cell r="E1856">
            <v>0</v>
          </cell>
          <cell r="F1856" t="str">
            <v xml:space="preserve">פירסומים          </v>
          </cell>
          <cell r="G1856">
            <v>0</v>
          </cell>
          <cell r="H1856" t="str">
            <v>גמיש</v>
          </cell>
          <cell r="I1856">
            <v>0</v>
          </cell>
          <cell r="J1856">
            <v>218500</v>
          </cell>
          <cell r="K1856">
            <v>0</v>
          </cell>
          <cell r="L1856">
            <v>0</v>
          </cell>
          <cell r="M1856">
            <v>0</v>
          </cell>
          <cell r="N1856">
            <v>218500</v>
          </cell>
          <cell r="O1856">
            <v>218500</v>
          </cell>
          <cell r="P1856">
            <v>499143.5</v>
          </cell>
        </row>
        <row r="1857">
          <cell r="A1857">
            <v>1615000561</v>
          </cell>
          <cell r="B1857">
            <v>561</v>
          </cell>
          <cell r="C1857">
            <v>615000</v>
          </cell>
          <cell r="D1857">
            <v>1</v>
          </cell>
          <cell r="E1857">
            <v>0</v>
          </cell>
          <cell r="F1857" t="str">
            <v xml:space="preserve">שיכפולים          </v>
          </cell>
          <cell r="G1857">
            <v>0</v>
          </cell>
          <cell r="H1857" t="str">
            <v>גמיש</v>
          </cell>
          <cell r="I1857">
            <v>0</v>
          </cell>
          <cell r="J1857">
            <v>0</v>
          </cell>
          <cell r="K1857">
            <v>0</v>
          </cell>
          <cell r="L1857">
            <v>0</v>
          </cell>
          <cell r="M1857">
            <v>0</v>
          </cell>
          <cell r="N1857">
            <v>0</v>
          </cell>
          <cell r="O1857">
            <v>0</v>
          </cell>
          <cell r="P1857">
            <v>0</v>
          </cell>
        </row>
        <row r="1858">
          <cell r="A1858">
            <v>1615000562</v>
          </cell>
          <cell r="B1858">
            <v>562</v>
          </cell>
          <cell r="C1858">
            <v>615000</v>
          </cell>
          <cell r="D1858">
            <v>1</v>
          </cell>
          <cell r="E1858">
            <v>0</v>
          </cell>
          <cell r="F1858" t="str">
            <v xml:space="preserve">הדפסות            </v>
          </cell>
          <cell r="G1858">
            <v>0</v>
          </cell>
          <cell r="H1858" t="str">
            <v>גמיש</v>
          </cell>
          <cell r="I1858">
            <v>0</v>
          </cell>
          <cell r="J1858">
            <v>1530</v>
          </cell>
          <cell r="K1858">
            <v>0</v>
          </cell>
          <cell r="L1858">
            <v>170</v>
          </cell>
          <cell r="M1858">
            <v>0</v>
          </cell>
          <cell r="N1858">
            <v>1700</v>
          </cell>
          <cell r="O1858">
            <v>1700</v>
          </cell>
          <cell r="P1858">
            <v>165</v>
          </cell>
        </row>
        <row r="1859">
          <cell r="A1859">
            <v>1615000565</v>
          </cell>
          <cell r="B1859">
            <v>565</v>
          </cell>
          <cell r="C1859">
            <v>615000</v>
          </cell>
          <cell r="D1859">
            <v>1</v>
          </cell>
          <cell r="E1859">
            <v>0</v>
          </cell>
          <cell r="F1859" t="str">
            <v>עובדים שרותיים ומוערכים</v>
          </cell>
          <cell r="G1859">
            <v>0</v>
          </cell>
          <cell r="H1859" t="str">
            <v>גמיש</v>
          </cell>
          <cell r="I1859">
            <v>1.8571428571428572</v>
          </cell>
          <cell r="J1859">
            <v>27000</v>
          </cell>
          <cell r="K1859">
            <v>0</v>
          </cell>
          <cell r="L1859">
            <v>3000</v>
          </cell>
          <cell r="M1859">
            <v>0</v>
          </cell>
          <cell r="N1859">
            <v>30000</v>
          </cell>
          <cell r="O1859">
            <v>10500</v>
          </cell>
          <cell r="P1859">
            <v>6570</v>
          </cell>
        </row>
        <row r="1860">
          <cell r="A1860">
            <v>1615000571</v>
          </cell>
          <cell r="B1860">
            <v>571</v>
          </cell>
          <cell r="C1860">
            <v>615000</v>
          </cell>
          <cell r="D1860">
            <v>1</v>
          </cell>
          <cell r="E1860">
            <v>0</v>
          </cell>
          <cell r="F1860" t="str">
            <v xml:space="preserve">מיכון וענ"א       </v>
          </cell>
          <cell r="G1860">
            <v>0</v>
          </cell>
          <cell r="H1860" t="str">
            <v>קשיח</v>
          </cell>
          <cell r="I1860">
            <v>0</v>
          </cell>
          <cell r="J1860">
            <v>175900</v>
          </cell>
          <cell r="K1860">
            <v>-6.6843501326259935E-2</v>
          </cell>
          <cell r="L1860">
            <v>0</v>
          </cell>
          <cell r="M1860">
            <v>0</v>
          </cell>
          <cell r="N1860">
            <v>175900</v>
          </cell>
          <cell r="O1860">
            <v>175900</v>
          </cell>
          <cell r="P1860">
            <v>175900</v>
          </cell>
        </row>
        <row r="1861">
          <cell r="A1861">
            <v>1615000580</v>
          </cell>
          <cell r="B1861">
            <v>580</v>
          </cell>
          <cell r="C1861">
            <v>615000</v>
          </cell>
          <cell r="D1861">
            <v>1</v>
          </cell>
          <cell r="E1861">
            <v>0</v>
          </cell>
          <cell r="F1861" t="str">
            <v>בדיקות פסיכוטכניות</v>
          </cell>
          <cell r="G1861">
            <v>0</v>
          </cell>
          <cell r="H1861" t="str">
            <v>גמיש</v>
          </cell>
          <cell r="I1861">
            <v>0</v>
          </cell>
          <cell r="J1861">
            <v>180000</v>
          </cell>
          <cell r="K1861">
            <v>0.24137931034482762</v>
          </cell>
          <cell r="L1861">
            <v>0</v>
          </cell>
          <cell r="M1861">
            <v>0</v>
          </cell>
          <cell r="N1861">
            <v>180000</v>
          </cell>
          <cell r="O1861">
            <v>180000</v>
          </cell>
          <cell r="P1861">
            <v>58931.8</v>
          </cell>
        </row>
        <row r="1862">
          <cell r="A1862">
            <v>1615000581</v>
          </cell>
          <cell r="B1862">
            <v>581</v>
          </cell>
          <cell r="C1862">
            <v>615000</v>
          </cell>
          <cell r="D1862">
            <v>1</v>
          </cell>
          <cell r="E1862">
            <v>0</v>
          </cell>
          <cell r="F1862" t="str">
            <v xml:space="preserve">בדיקות רפואיות    </v>
          </cell>
          <cell r="G1862">
            <v>0</v>
          </cell>
          <cell r="H1862" t="str">
            <v>גמיש</v>
          </cell>
          <cell r="I1862">
            <v>0</v>
          </cell>
          <cell r="J1862">
            <v>10800</v>
          </cell>
          <cell r="K1862">
            <v>-0.41176470588235292</v>
          </cell>
          <cell r="L1862">
            <v>1200</v>
          </cell>
          <cell r="M1862">
            <v>0</v>
          </cell>
          <cell r="N1862">
            <v>12000</v>
          </cell>
          <cell r="O1862">
            <v>12000</v>
          </cell>
          <cell r="P1862">
            <v>4893</v>
          </cell>
        </row>
        <row r="1863">
          <cell r="A1863">
            <v>1615000582</v>
          </cell>
          <cell r="B1863">
            <v>582</v>
          </cell>
          <cell r="C1863">
            <v>615000</v>
          </cell>
          <cell r="D1863">
            <v>1</v>
          </cell>
          <cell r="E1863">
            <v>0</v>
          </cell>
          <cell r="F1863" t="str">
            <v>יעוץ משפטי</v>
          </cell>
          <cell r="G1863">
            <v>0</v>
          </cell>
          <cell r="H1863" t="str">
            <v>גמיש</v>
          </cell>
          <cell r="I1863">
            <v>0</v>
          </cell>
          <cell r="J1863">
            <v>284000</v>
          </cell>
          <cell r="K1863">
            <v>0</v>
          </cell>
          <cell r="L1863">
            <v>0</v>
          </cell>
          <cell r="M1863">
            <v>0</v>
          </cell>
          <cell r="N1863">
            <v>284000</v>
          </cell>
          <cell r="O1863">
            <v>284000</v>
          </cell>
          <cell r="P1863">
            <v>276338.57</v>
          </cell>
        </row>
        <row r="1864">
          <cell r="A1864">
            <v>1615000700</v>
          </cell>
          <cell r="B1864">
            <v>700</v>
          </cell>
          <cell r="C1864">
            <v>615000</v>
          </cell>
          <cell r="D1864">
            <v>1</v>
          </cell>
          <cell r="E1864">
            <v>0</v>
          </cell>
          <cell r="F1864" t="str">
            <v xml:space="preserve">הוצאות לפעולות    </v>
          </cell>
          <cell r="G1864">
            <v>0</v>
          </cell>
          <cell r="H1864" t="str">
            <v xml:space="preserve"> 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  <cell r="M1864">
            <v>0</v>
          </cell>
          <cell r="N1864">
            <v>0</v>
          </cell>
          <cell r="O1864">
            <v>0</v>
          </cell>
          <cell r="P1864">
            <v>0</v>
          </cell>
        </row>
        <row r="1865">
          <cell r="A1865">
            <v>1615000753</v>
          </cell>
          <cell r="B1865">
            <v>753</v>
          </cell>
          <cell r="C1865">
            <v>615000</v>
          </cell>
          <cell r="D1865">
            <v>1</v>
          </cell>
          <cell r="E1865">
            <v>0</v>
          </cell>
          <cell r="F1865" t="str">
            <v>עובדי חברות כח-אדם</v>
          </cell>
          <cell r="G1865">
            <v>0</v>
          </cell>
          <cell r="H1865" t="str">
            <v>קשיח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  <cell r="N1865">
            <v>0</v>
          </cell>
          <cell r="O1865">
            <v>0</v>
          </cell>
          <cell r="P1865">
            <v>0</v>
          </cell>
        </row>
        <row r="1866">
          <cell r="A1866">
            <v>1615000755</v>
          </cell>
          <cell r="B1866">
            <v>755</v>
          </cell>
          <cell r="C1866">
            <v>615000</v>
          </cell>
          <cell r="D1866">
            <v>1</v>
          </cell>
          <cell r="E1866">
            <v>0</v>
          </cell>
          <cell r="F1866" t="str">
            <v>מ"מ עובדים חיצוניי</v>
          </cell>
          <cell r="G1866">
            <v>0</v>
          </cell>
          <cell r="H1866" t="str">
            <v>קשיח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P1866">
            <v>0</v>
          </cell>
        </row>
        <row r="1867">
          <cell r="A1867">
            <v>1615000757</v>
          </cell>
          <cell r="B1867">
            <v>757</v>
          </cell>
          <cell r="C1867">
            <v>615000</v>
          </cell>
          <cell r="D1867">
            <v>1</v>
          </cell>
          <cell r="E1867">
            <v>0</v>
          </cell>
          <cell r="F1867" t="str">
            <v>שרותי סיוע לנושאי פנסיה</v>
          </cell>
          <cell r="G1867">
            <v>0</v>
          </cell>
          <cell r="H1867" t="str">
            <v>קשיח</v>
          </cell>
          <cell r="I1867">
            <v>0.91052631578947363</v>
          </cell>
          <cell r="J1867">
            <v>72600</v>
          </cell>
          <cell r="K1867">
            <v>-0.71014492753623193</v>
          </cell>
          <cell r="L1867">
            <v>0</v>
          </cell>
          <cell r="M1867">
            <v>0</v>
          </cell>
          <cell r="N1867">
            <v>72600</v>
          </cell>
          <cell r="O1867">
            <v>38000</v>
          </cell>
          <cell r="P1867">
            <v>16321</v>
          </cell>
        </row>
        <row r="1868">
          <cell r="A1868">
            <v>1615000763</v>
          </cell>
          <cell r="B1868">
            <v>763</v>
          </cell>
          <cell r="C1868">
            <v>615000</v>
          </cell>
          <cell r="D1868">
            <v>1</v>
          </cell>
          <cell r="E1868">
            <v>0</v>
          </cell>
          <cell r="F1868" t="str">
            <v xml:space="preserve">עובדי חברת מוסדות </v>
          </cell>
          <cell r="G1868">
            <v>0</v>
          </cell>
          <cell r="H1868" t="str">
            <v>קשיח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</row>
        <row r="1869">
          <cell r="A1869">
            <v>1615000780</v>
          </cell>
          <cell r="B1869">
            <v>780</v>
          </cell>
          <cell r="C1869">
            <v>615000</v>
          </cell>
          <cell r="D1869">
            <v>1</v>
          </cell>
          <cell r="E1869">
            <v>0</v>
          </cell>
          <cell r="F1869" t="str">
            <v>ארועים לעובדים</v>
          </cell>
          <cell r="G1869">
            <v>0</v>
          </cell>
          <cell r="H1869" t="str">
            <v>גמיש</v>
          </cell>
          <cell r="I1869">
            <v>0.25</v>
          </cell>
          <cell r="J1869">
            <v>250000</v>
          </cell>
          <cell r="K1869">
            <v>0.45833333333333326</v>
          </cell>
          <cell r="L1869">
            <v>0</v>
          </cell>
          <cell r="M1869">
            <v>0</v>
          </cell>
          <cell r="N1869">
            <v>250000</v>
          </cell>
          <cell r="O1869">
            <v>200000</v>
          </cell>
          <cell r="P1869">
            <v>475241.76</v>
          </cell>
        </row>
        <row r="1870">
          <cell r="A1870">
            <v>1615000781</v>
          </cell>
          <cell r="B1870">
            <v>781</v>
          </cell>
          <cell r="C1870">
            <v>615000</v>
          </cell>
          <cell r="D1870">
            <v>1</v>
          </cell>
          <cell r="E1870">
            <v>0</v>
          </cell>
          <cell r="F1870" t="str">
            <v xml:space="preserve">טיפול  בפנסיונרים </v>
          </cell>
          <cell r="G1870">
            <v>0</v>
          </cell>
          <cell r="H1870" t="str">
            <v>גמיש</v>
          </cell>
          <cell r="I1870">
            <v>0</v>
          </cell>
          <cell r="J1870">
            <v>38520</v>
          </cell>
          <cell r="K1870">
            <v>0</v>
          </cell>
          <cell r="L1870">
            <v>4280</v>
          </cell>
          <cell r="M1870">
            <v>0</v>
          </cell>
          <cell r="N1870">
            <v>42800</v>
          </cell>
          <cell r="O1870">
            <v>42800</v>
          </cell>
          <cell r="P1870">
            <v>43640.160000000003</v>
          </cell>
        </row>
        <row r="1871">
          <cell r="A1871">
            <v>1615000782</v>
          </cell>
          <cell r="B1871">
            <v>782</v>
          </cell>
          <cell r="C1871">
            <v>615000</v>
          </cell>
          <cell r="D1871">
            <v>1</v>
          </cell>
          <cell r="E1871">
            <v>0</v>
          </cell>
          <cell r="F1871" t="str">
            <v xml:space="preserve">עובד מצטיין       </v>
          </cell>
          <cell r="G1871">
            <v>0</v>
          </cell>
          <cell r="H1871" t="str">
            <v>גמיש</v>
          </cell>
          <cell r="I1871">
            <v>0</v>
          </cell>
          <cell r="J1871">
            <v>49590</v>
          </cell>
          <cell r="K1871">
            <v>0</v>
          </cell>
          <cell r="L1871">
            <v>5510</v>
          </cell>
          <cell r="M1871">
            <v>0</v>
          </cell>
          <cell r="N1871">
            <v>55100</v>
          </cell>
          <cell r="O1871">
            <v>55100</v>
          </cell>
          <cell r="P1871">
            <v>61829.77</v>
          </cell>
        </row>
        <row r="1872">
          <cell r="A1872">
            <v>1615000783</v>
          </cell>
          <cell r="B1872">
            <v>783</v>
          </cell>
          <cell r="C1872">
            <v>615000</v>
          </cell>
          <cell r="D1872">
            <v>1</v>
          </cell>
          <cell r="E1872">
            <v>0</v>
          </cell>
          <cell r="F1872" t="str">
            <v>השתלמות מקצועית לעובדים</v>
          </cell>
          <cell r="G1872">
            <v>0</v>
          </cell>
          <cell r="H1872" t="str">
            <v>גמיש</v>
          </cell>
          <cell r="I1872">
            <v>0.33333333333333326</v>
          </cell>
          <cell r="J1872">
            <v>1600000</v>
          </cell>
          <cell r="K1872">
            <v>0</v>
          </cell>
          <cell r="L1872">
            <v>0</v>
          </cell>
          <cell r="M1872">
            <v>0</v>
          </cell>
          <cell r="N1872">
            <v>1600000</v>
          </cell>
          <cell r="O1872">
            <v>1200000</v>
          </cell>
          <cell r="P1872">
            <v>1136892.6499999999</v>
          </cell>
        </row>
        <row r="1873">
          <cell r="A1873">
            <v>1615000784</v>
          </cell>
          <cell r="B1873">
            <v>784</v>
          </cell>
          <cell r="C1873">
            <v>615000</v>
          </cell>
          <cell r="D1873">
            <v>1</v>
          </cell>
          <cell r="E1873">
            <v>0</v>
          </cell>
          <cell r="F1873" t="str">
            <v>שי לעובדים חדשים</v>
          </cell>
          <cell r="G1873">
            <v>0</v>
          </cell>
          <cell r="H1873" t="str">
            <v>גמיש</v>
          </cell>
          <cell r="I1873">
            <v>0</v>
          </cell>
          <cell r="J1873">
            <v>6030</v>
          </cell>
          <cell r="K1873">
            <v>0</v>
          </cell>
          <cell r="L1873">
            <v>670</v>
          </cell>
          <cell r="M1873">
            <v>0</v>
          </cell>
          <cell r="N1873">
            <v>6700</v>
          </cell>
          <cell r="O1873">
            <v>6700</v>
          </cell>
          <cell r="P1873">
            <v>0</v>
          </cell>
        </row>
        <row r="1874">
          <cell r="A1874">
            <v>1615000785</v>
          </cell>
          <cell r="B1874">
            <v>785</v>
          </cell>
          <cell r="C1874">
            <v>615000</v>
          </cell>
          <cell r="D1874">
            <v>1</v>
          </cell>
          <cell r="E1874">
            <v>0</v>
          </cell>
          <cell r="F1874" t="str">
            <v>קבוצות ספורט-עיריית חולון</v>
          </cell>
          <cell r="G1874">
            <v>0</v>
          </cell>
          <cell r="H1874" t="str">
            <v>גמיש</v>
          </cell>
          <cell r="I1874">
            <v>0</v>
          </cell>
          <cell r="J1874">
            <v>89820</v>
          </cell>
          <cell r="K1874">
            <v>0.5</v>
          </cell>
          <cell r="L1874">
            <v>9980</v>
          </cell>
          <cell r="M1874">
            <v>0</v>
          </cell>
          <cell r="N1874">
            <v>99800</v>
          </cell>
          <cell r="O1874">
            <v>99800</v>
          </cell>
          <cell r="P1874">
            <v>93622.39</v>
          </cell>
        </row>
        <row r="1875">
          <cell r="A1875">
            <v>1615000786</v>
          </cell>
          <cell r="B1875">
            <v>786</v>
          </cell>
          <cell r="C1875">
            <v>615000</v>
          </cell>
          <cell r="D1875">
            <v>1</v>
          </cell>
          <cell r="E1875">
            <v>0</v>
          </cell>
          <cell r="F1875" t="str">
            <v>פעולות סמנכ"ל</v>
          </cell>
          <cell r="G1875">
            <v>0</v>
          </cell>
          <cell r="H1875" t="str">
            <v>גמיש</v>
          </cell>
          <cell r="I1875">
            <v>0.10000000000000009</v>
          </cell>
          <cell r="J1875">
            <v>10000</v>
          </cell>
          <cell r="K1875">
            <v>0</v>
          </cell>
          <cell r="L1875">
            <v>1000</v>
          </cell>
          <cell r="M1875">
            <v>0</v>
          </cell>
          <cell r="N1875">
            <v>11000</v>
          </cell>
          <cell r="O1875">
            <v>10000</v>
          </cell>
          <cell r="P1875">
            <v>5942.14</v>
          </cell>
        </row>
        <row r="1876">
          <cell r="A1876">
            <v>1615000787</v>
          </cell>
          <cell r="B1876">
            <v>787</v>
          </cell>
          <cell r="C1876">
            <v>615000</v>
          </cell>
          <cell r="D1876">
            <v>1</v>
          </cell>
          <cell r="E1876">
            <v>0</v>
          </cell>
          <cell r="F1876" t="str">
            <v>פיתוח משאבי אנוש</v>
          </cell>
          <cell r="G1876">
            <v>0</v>
          </cell>
          <cell r="H1876" t="str">
            <v>גמיש</v>
          </cell>
          <cell r="I1876">
            <v>0</v>
          </cell>
          <cell r="J1876">
            <v>187740</v>
          </cell>
          <cell r="K1876">
            <v>0</v>
          </cell>
          <cell r="L1876">
            <v>20860</v>
          </cell>
          <cell r="M1876">
            <v>0</v>
          </cell>
          <cell r="N1876">
            <v>208600</v>
          </cell>
          <cell r="O1876">
            <v>208600</v>
          </cell>
          <cell r="P1876">
            <v>134932.35999999999</v>
          </cell>
        </row>
        <row r="1877">
          <cell r="A1877">
            <v>1615000788</v>
          </cell>
          <cell r="B1877">
            <v>788</v>
          </cell>
          <cell r="C1877">
            <v>615000</v>
          </cell>
          <cell r="D1877">
            <v>1</v>
          </cell>
          <cell r="E1877">
            <v>0</v>
          </cell>
          <cell r="F1877" t="str">
            <v>יום עיון לעובדים חדשים</v>
          </cell>
          <cell r="G1877">
            <v>0</v>
          </cell>
          <cell r="H1877" t="str">
            <v>גמיש</v>
          </cell>
          <cell r="I1877">
            <v>0</v>
          </cell>
          <cell r="J1877">
            <v>6840</v>
          </cell>
          <cell r="K1877">
            <v>0</v>
          </cell>
          <cell r="L1877">
            <v>760</v>
          </cell>
          <cell r="M1877">
            <v>0</v>
          </cell>
          <cell r="N1877">
            <v>7600</v>
          </cell>
          <cell r="O1877">
            <v>7600</v>
          </cell>
          <cell r="P1877">
            <v>0</v>
          </cell>
        </row>
        <row r="1878">
          <cell r="A1878">
            <v>1615000789</v>
          </cell>
          <cell r="B1878">
            <v>789</v>
          </cell>
          <cell r="C1878">
            <v>615000</v>
          </cell>
          <cell r="D1878">
            <v>1</v>
          </cell>
          <cell r="E1878">
            <v>0</v>
          </cell>
          <cell r="F1878" t="str">
            <v>יום האישה</v>
          </cell>
          <cell r="G1878">
            <v>0</v>
          </cell>
          <cell r="H1878" t="str">
            <v>גמיש</v>
          </cell>
          <cell r="I1878" t="e">
            <v>#DIV/0!</v>
          </cell>
          <cell r="J1878">
            <v>36000</v>
          </cell>
          <cell r="K1878" t="e">
            <v>#N/A</v>
          </cell>
          <cell r="L1878">
            <v>4000</v>
          </cell>
          <cell r="M1878">
            <v>0</v>
          </cell>
          <cell r="N1878">
            <v>40000</v>
          </cell>
          <cell r="O1878">
            <v>0</v>
          </cell>
          <cell r="P1878">
            <v>0</v>
          </cell>
        </row>
        <row r="1879">
          <cell r="A1879">
            <v>1615000932</v>
          </cell>
          <cell r="B1879">
            <v>932</v>
          </cell>
          <cell r="C1879">
            <v>615000</v>
          </cell>
          <cell r="D1879">
            <v>1</v>
          </cell>
          <cell r="E1879">
            <v>0</v>
          </cell>
          <cell r="F1879" t="str">
            <v xml:space="preserve">רכישות            </v>
          </cell>
          <cell r="G1879">
            <v>0</v>
          </cell>
          <cell r="H1879" t="str">
            <v>גמיש</v>
          </cell>
          <cell r="I1879">
            <v>0</v>
          </cell>
          <cell r="J1879">
            <v>3420</v>
          </cell>
          <cell r="K1879">
            <v>0</v>
          </cell>
          <cell r="L1879">
            <v>380</v>
          </cell>
          <cell r="M1879">
            <v>0</v>
          </cell>
          <cell r="N1879">
            <v>3800</v>
          </cell>
          <cell r="O1879">
            <v>3800</v>
          </cell>
          <cell r="P1879">
            <v>3439.21</v>
          </cell>
        </row>
        <row r="1880">
          <cell r="A1880">
            <v>1615000961</v>
          </cell>
          <cell r="B1880">
            <v>961</v>
          </cell>
          <cell r="C1880">
            <v>615000</v>
          </cell>
          <cell r="D1880">
            <v>1</v>
          </cell>
          <cell r="E1880">
            <v>0</v>
          </cell>
          <cell r="F1880" t="str">
            <v>רז' פעולות ורכישות</v>
          </cell>
          <cell r="G1880">
            <v>0</v>
          </cell>
          <cell r="H1880" t="str">
            <v>גמיש</v>
          </cell>
          <cell r="I1880">
            <v>0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  <cell r="N1880">
            <v>0</v>
          </cell>
          <cell r="O1880">
            <v>0</v>
          </cell>
          <cell r="P1880">
            <v>0</v>
          </cell>
        </row>
        <row r="1881">
          <cell r="A1881" t="e">
            <v>#VALUE!</v>
          </cell>
          <cell r="B1881" t="str">
            <v>615000  סך הכל</v>
          </cell>
          <cell r="C1881">
            <v>0</v>
          </cell>
          <cell r="D1881">
            <v>0</v>
          </cell>
          <cell r="E1881">
            <v>0</v>
          </cell>
          <cell r="F1881" t="str">
            <v>משאבי אנוש</v>
          </cell>
          <cell r="G1881">
            <v>0</v>
          </cell>
          <cell r="H1881">
            <v>0</v>
          </cell>
          <cell r="I1881">
            <v>0.14915233602191447</v>
          </cell>
          <cell r="J1881">
            <v>9382590</v>
          </cell>
          <cell r="K1881" t="e">
            <v>#N/A</v>
          </cell>
          <cell r="L1881">
            <v>56260</v>
          </cell>
          <cell r="M1881">
            <v>0</v>
          </cell>
          <cell r="N1881">
            <v>9438850</v>
          </cell>
          <cell r="O1881">
            <v>8213750</v>
          </cell>
          <cell r="P1881">
            <v>8064172.4499999993</v>
          </cell>
        </row>
        <row r="1882">
          <cell r="A1882">
            <v>16160000</v>
          </cell>
          <cell r="B1882">
            <v>0</v>
          </cell>
          <cell r="C1882">
            <v>616000</v>
          </cell>
          <cell r="D1882">
            <v>1</v>
          </cell>
          <cell r="E1882">
            <v>0</v>
          </cell>
          <cell r="F1882" t="str">
            <v>אגף איכות ותהלכי עבודה</v>
          </cell>
          <cell r="G1882">
            <v>0</v>
          </cell>
          <cell r="H1882" t="str">
            <v xml:space="preserve"> 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  <cell r="M1882">
            <v>0</v>
          </cell>
          <cell r="N1882">
            <v>0</v>
          </cell>
          <cell r="O1882">
            <v>0</v>
          </cell>
          <cell r="P1882">
            <v>0</v>
          </cell>
        </row>
        <row r="1883">
          <cell r="A1883">
            <v>1616000100</v>
          </cell>
          <cell r="B1883">
            <v>100</v>
          </cell>
          <cell r="C1883">
            <v>616000</v>
          </cell>
          <cell r="D1883">
            <v>1</v>
          </cell>
          <cell r="E1883">
            <v>0</v>
          </cell>
          <cell r="F1883" t="str">
            <v>שכר עובדים לפי תקן</v>
          </cell>
          <cell r="G1883">
            <v>0</v>
          </cell>
          <cell r="H1883" t="str">
            <v xml:space="preserve"> </v>
          </cell>
          <cell r="I1883">
            <v>0</v>
          </cell>
          <cell r="J1883">
            <v>0</v>
          </cell>
          <cell r="K1883">
            <v>0</v>
          </cell>
          <cell r="L1883">
            <v>0</v>
          </cell>
          <cell r="M1883">
            <v>0</v>
          </cell>
          <cell r="N1883">
            <v>0</v>
          </cell>
          <cell r="O1883">
            <v>0</v>
          </cell>
          <cell r="P1883">
            <v>0</v>
          </cell>
        </row>
        <row r="1884">
          <cell r="A1884">
            <v>1616000110</v>
          </cell>
          <cell r="B1884">
            <v>110</v>
          </cell>
          <cell r="C1884">
            <v>616000</v>
          </cell>
          <cell r="D1884">
            <v>1</v>
          </cell>
          <cell r="E1884">
            <v>0</v>
          </cell>
          <cell r="F1884" t="str">
            <v>השכר הקובע-תקציבית</v>
          </cell>
          <cell r="G1884">
            <v>0</v>
          </cell>
          <cell r="H1884" t="str">
            <v>שכר</v>
          </cell>
          <cell r="I1884">
            <v>-1</v>
          </cell>
          <cell r="J1884">
            <v>0</v>
          </cell>
          <cell r="K1884">
            <v>1.5051740357478804E-2</v>
          </cell>
          <cell r="L1884">
            <v>0</v>
          </cell>
          <cell r="M1884">
            <v>0</v>
          </cell>
          <cell r="N1884">
            <v>0</v>
          </cell>
          <cell r="O1884">
            <v>328600</v>
          </cell>
          <cell r="P1884">
            <v>0</v>
          </cell>
        </row>
        <row r="1885">
          <cell r="A1885">
            <v>1616000119</v>
          </cell>
          <cell r="B1885">
            <v>119</v>
          </cell>
          <cell r="C1885">
            <v>616000</v>
          </cell>
          <cell r="D1885">
            <v>1</v>
          </cell>
          <cell r="E1885">
            <v>0</v>
          </cell>
          <cell r="F1885" t="str">
            <v xml:space="preserve">השכר הקובע-צוברת  </v>
          </cell>
          <cell r="G1885">
            <v>0</v>
          </cell>
          <cell r="H1885" t="str">
            <v>שכר</v>
          </cell>
          <cell r="I1885">
            <v>-1</v>
          </cell>
          <cell r="J1885">
            <v>0</v>
          </cell>
          <cell r="K1885">
            <v>1.5028432168968209E-2</v>
          </cell>
          <cell r="L1885">
            <v>0</v>
          </cell>
          <cell r="M1885">
            <v>0</v>
          </cell>
          <cell r="N1885">
            <v>0</v>
          </cell>
          <cell r="O1885">
            <v>365600</v>
          </cell>
          <cell r="P1885">
            <v>245858.87</v>
          </cell>
        </row>
        <row r="1886">
          <cell r="A1886">
            <v>1616000122</v>
          </cell>
          <cell r="B1886">
            <v>122</v>
          </cell>
          <cell r="C1886">
            <v>616000</v>
          </cell>
          <cell r="D1886">
            <v>1</v>
          </cell>
          <cell r="E1886">
            <v>0</v>
          </cell>
          <cell r="F1886" t="str">
            <v xml:space="preserve">ביגוד             </v>
          </cell>
          <cell r="G1886">
            <v>0</v>
          </cell>
          <cell r="H1886" t="str">
            <v>שכר</v>
          </cell>
          <cell r="I1886">
            <v>-1</v>
          </cell>
          <cell r="J1886">
            <v>0</v>
          </cell>
          <cell r="K1886">
            <v>0</v>
          </cell>
          <cell r="L1886">
            <v>0</v>
          </cell>
          <cell r="M1886">
            <v>0</v>
          </cell>
          <cell r="N1886">
            <v>0</v>
          </cell>
          <cell r="O1886">
            <v>15400</v>
          </cell>
          <cell r="P1886">
            <v>2237</v>
          </cell>
        </row>
        <row r="1887">
          <cell r="A1887">
            <v>1616000126</v>
          </cell>
          <cell r="B1887">
            <v>126</v>
          </cell>
          <cell r="C1887">
            <v>616000</v>
          </cell>
          <cell r="D1887">
            <v>1</v>
          </cell>
          <cell r="E1887">
            <v>0</v>
          </cell>
          <cell r="F1887" t="str">
            <v xml:space="preserve">דמי הבראה         </v>
          </cell>
          <cell r="G1887">
            <v>0</v>
          </cell>
          <cell r="H1887" t="str">
            <v>שכר</v>
          </cell>
          <cell r="I1887">
            <v>-1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  <cell r="N1887">
            <v>0</v>
          </cell>
          <cell r="O1887">
            <v>7000</v>
          </cell>
          <cell r="P1887">
            <v>6959.5</v>
          </cell>
        </row>
        <row r="1888">
          <cell r="A1888">
            <v>1616000130</v>
          </cell>
          <cell r="B1888">
            <v>130</v>
          </cell>
          <cell r="C1888">
            <v>616000</v>
          </cell>
          <cell r="D1888">
            <v>1</v>
          </cell>
          <cell r="E1888">
            <v>0</v>
          </cell>
          <cell r="F1888" t="str">
            <v xml:space="preserve">שעות נוספות       </v>
          </cell>
          <cell r="G1888">
            <v>0</v>
          </cell>
          <cell r="H1888" t="str">
            <v>שכר</v>
          </cell>
          <cell r="I1888">
            <v>-1</v>
          </cell>
          <cell r="J1888">
            <v>0</v>
          </cell>
          <cell r="K1888">
            <v>0</v>
          </cell>
          <cell r="L1888">
            <v>0</v>
          </cell>
          <cell r="M1888">
            <v>0</v>
          </cell>
          <cell r="N1888">
            <v>0</v>
          </cell>
          <cell r="O1888">
            <v>31600</v>
          </cell>
          <cell r="P1888">
            <v>11629.69</v>
          </cell>
        </row>
        <row r="1889">
          <cell r="A1889">
            <v>1616000140</v>
          </cell>
          <cell r="B1889">
            <v>140</v>
          </cell>
          <cell r="C1889">
            <v>616000</v>
          </cell>
          <cell r="D1889">
            <v>1</v>
          </cell>
          <cell r="E1889">
            <v>0</v>
          </cell>
          <cell r="F1889" t="str">
            <v>השתתפות באחזקת רכב</v>
          </cell>
          <cell r="G1889">
            <v>0</v>
          </cell>
          <cell r="H1889" t="str">
            <v>שכר</v>
          </cell>
          <cell r="I1889">
            <v>-1</v>
          </cell>
          <cell r="J1889">
            <v>0</v>
          </cell>
          <cell r="K1889">
            <v>0</v>
          </cell>
          <cell r="L1889">
            <v>0</v>
          </cell>
          <cell r="M1889">
            <v>0</v>
          </cell>
          <cell r="N1889">
            <v>0</v>
          </cell>
          <cell r="O1889">
            <v>36000</v>
          </cell>
          <cell r="P1889">
            <v>36467.480000000003</v>
          </cell>
        </row>
        <row r="1890">
          <cell r="A1890">
            <v>1616000253</v>
          </cell>
          <cell r="B1890">
            <v>253</v>
          </cell>
          <cell r="C1890">
            <v>616000</v>
          </cell>
          <cell r="D1890">
            <v>1</v>
          </cell>
          <cell r="E1890">
            <v>0</v>
          </cell>
          <cell r="F1890" t="str">
            <v>עובדי חברה</v>
          </cell>
          <cell r="G1890">
            <v>0</v>
          </cell>
          <cell r="H1890" t="str">
            <v>שכר</v>
          </cell>
          <cell r="I1890">
            <v>0</v>
          </cell>
          <cell r="J1890">
            <v>0</v>
          </cell>
          <cell r="K1890">
            <v>0</v>
          </cell>
          <cell r="L1890">
            <v>0</v>
          </cell>
          <cell r="M1890">
            <v>0</v>
          </cell>
          <cell r="N1890">
            <v>0</v>
          </cell>
          <cell r="O1890">
            <v>0</v>
          </cell>
          <cell r="P1890">
            <v>2138</v>
          </cell>
        </row>
        <row r="1891">
          <cell r="A1891">
            <v>1616000350</v>
          </cell>
          <cell r="B1891">
            <v>350</v>
          </cell>
          <cell r="C1891">
            <v>616000</v>
          </cell>
          <cell r="D1891">
            <v>1</v>
          </cell>
          <cell r="E1891">
            <v>0</v>
          </cell>
          <cell r="F1891" t="str">
            <v>ליסינג - 162-58-802</v>
          </cell>
          <cell r="G1891">
            <v>0</v>
          </cell>
          <cell r="H1891" t="str">
            <v>שכר</v>
          </cell>
          <cell r="I1891" t="e">
            <v>#DIV/0!</v>
          </cell>
          <cell r="J1891">
            <v>0</v>
          </cell>
          <cell r="K1891">
            <v>0.31428571428571428</v>
          </cell>
          <cell r="L1891">
            <v>0</v>
          </cell>
          <cell r="M1891">
            <v>0</v>
          </cell>
          <cell r="N1891">
            <v>0</v>
          </cell>
          <cell r="O1891">
            <v>0</v>
          </cell>
          <cell r="P1891">
            <v>0</v>
          </cell>
        </row>
        <row r="1892">
          <cell r="A1892">
            <v>1616000351</v>
          </cell>
          <cell r="B1892">
            <v>351</v>
          </cell>
          <cell r="C1892">
            <v>616000</v>
          </cell>
          <cell r="D1892">
            <v>1</v>
          </cell>
          <cell r="E1892">
            <v>0</v>
          </cell>
          <cell r="F1892" t="str">
            <v>הוצאות- 162-58-802</v>
          </cell>
          <cell r="G1892">
            <v>0</v>
          </cell>
          <cell r="H1892" t="str">
            <v>שכר</v>
          </cell>
          <cell r="I1892" t="e">
            <v>#DIV/0!</v>
          </cell>
          <cell r="J1892">
            <v>0</v>
          </cell>
          <cell r="K1892">
            <v>0</v>
          </cell>
          <cell r="L1892">
            <v>0</v>
          </cell>
          <cell r="M1892">
            <v>0</v>
          </cell>
          <cell r="N1892">
            <v>0</v>
          </cell>
          <cell r="O1892">
            <v>0</v>
          </cell>
          <cell r="P1892">
            <v>47.03</v>
          </cell>
        </row>
        <row r="1893">
          <cell r="A1893">
            <v>1616000470</v>
          </cell>
          <cell r="B1893">
            <v>470</v>
          </cell>
          <cell r="C1893">
            <v>616000</v>
          </cell>
          <cell r="D1893">
            <v>1</v>
          </cell>
          <cell r="E1893">
            <v>0</v>
          </cell>
          <cell r="F1893" t="str">
            <v xml:space="preserve">אחזקת מכונות משרד </v>
          </cell>
          <cell r="G1893">
            <v>0</v>
          </cell>
          <cell r="H1893" t="str">
            <v>גמיש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</row>
        <row r="1894">
          <cell r="A1894">
            <v>1616000471</v>
          </cell>
          <cell r="B1894">
            <v>471</v>
          </cell>
          <cell r="C1894">
            <v>616000</v>
          </cell>
          <cell r="D1894">
            <v>1</v>
          </cell>
          <cell r="E1894">
            <v>0</v>
          </cell>
          <cell r="F1894" t="str">
            <v xml:space="preserve">מכשירי כתיבה      </v>
          </cell>
          <cell r="G1894">
            <v>0</v>
          </cell>
          <cell r="H1894" t="str">
            <v>גמיש</v>
          </cell>
          <cell r="I1894">
            <v>-1</v>
          </cell>
          <cell r="J1894">
            <v>0</v>
          </cell>
          <cell r="K1894">
            <v>0</v>
          </cell>
          <cell r="L1894">
            <v>0</v>
          </cell>
          <cell r="M1894">
            <v>0</v>
          </cell>
          <cell r="N1894">
            <v>0</v>
          </cell>
          <cell r="O1894">
            <v>1900</v>
          </cell>
          <cell r="P1894">
            <v>1719.81</v>
          </cell>
        </row>
        <row r="1895">
          <cell r="A1895">
            <v>1616000511</v>
          </cell>
          <cell r="B1895">
            <v>511</v>
          </cell>
          <cell r="C1895">
            <v>616000</v>
          </cell>
          <cell r="D1895">
            <v>1</v>
          </cell>
          <cell r="E1895">
            <v>0</v>
          </cell>
          <cell r="F1895" t="str">
            <v xml:space="preserve">אירוח וכיבוד      </v>
          </cell>
          <cell r="G1895">
            <v>0</v>
          </cell>
          <cell r="H1895" t="str">
            <v>גמיש</v>
          </cell>
          <cell r="I1895">
            <v>-1</v>
          </cell>
          <cell r="J1895">
            <v>0</v>
          </cell>
          <cell r="K1895">
            <v>0</v>
          </cell>
          <cell r="L1895">
            <v>0</v>
          </cell>
          <cell r="M1895">
            <v>0</v>
          </cell>
          <cell r="N1895">
            <v>0</v>
          </cell>
          <cell r="O1895">
            <v>900</v>
          </cell>
          <cell r="P1895">
            <v>0</v>
          </cell>
        </row>
        <row r="1896">
          <cell r="A1896">
            <v>1616000522</v>
          </cell>
          <cell r="B1896">
            <v>522</v>
          </cell>
          <cell r="C1896">
            <v>616000</v>
          </cell>
          <cell r="D1896">
            <v>1</v>
          </cell>
          <cell r="E1896">
            <v>0</v>
          </cell>
          <cell r="F1896" t="str">
            <v xml:space="preserve">ספרים ועיתונים    </v>
          </cell>
          <cell r="G1896">
            <v>0</v>
          </cell>
          <cell r="H1896" t="str">
            <v>גמיש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  <cell r="M1896">
            <v>0</v>
          </cell>
          <cell r="N1896">
            <v>0</v>
          </cell>
          <cell r="O1896">
            <v>0</v>
          </cell>
          <cell r="P1896">
            <v>0</v>
          </cell>
        </row>
        <row r="1897">
          <cell r="A1897">
            <v>1616000561</v>
          </cell>
          <cell r="B1897">
            <v>561</v>
          </cell>
          <cell r="C1897">
            <v>616000</v>
          </cell>
          <cell r="D1897">
            <v>1</v>
          </cell>
          <cell r="E1897">
            <v>0</v>
          </cell>
          <cell r="F1897" t="str">
            <v xml:space="preserve">שיכפולים          </v>
          </cell>
          <cell r="G1897">
            <v>0</v>
          </cell>
          <cell r="H1897" t="str">
            <v>גמיש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  <cell r="M1897">
            <v>0</v>
          </cell>
          <cell r="N1897">
            <v>0</v>
          </cell>
          <cell r="O1897">
            <v>0</v>
          </cell>
          <cell r="P1897">
            <v>0</v>
          </cell>
        </row>
        <row r="1898">
          <cell r="A1898">
            <v>1616000571</v>
          </cell>
          <cell r="B1898">
            <v>571</v>
          </cell>
          <cell r="C1898">
            <v>616000</v>
          </cell>
          <cell r="D1898">
            <v>1</v>
          </cell>
          <cell r="E1898">
            <v>0</v>
          </cell>
          <cell r="F1898" t="str">
            <v xml:space="preserve">מיכון וענ"א       </v>
          </cell>
          <cell r="G1898">
            <v>0</v>
          </cell>
          <cell r="H1898" t="str">
            <v>קשיח</v>
          </cell>
          <cell r="I1898">
            <v>-1</v>
          </cell>
          <cell r="J1898">
            <v>0</v>
          </cell>
          <cell r="K1898">
            <v>0</v>
          </cell>
          <cell r="L1898">
            <v>0</v>
          </cell>
          <cell r="M1898">
            <v>0</v>
          </cell>
          <cell r="N1898">
            <v>0</v>
          </cell>
          <cell r="O1898">
            <v>63100</v>
          </cell>
          <cell r="P1898">
            <v>63100</v>
          </cell>
        </row>
        <row r="1899">
          <cell r="A1899">
            <v>1616000580</v>
          </cell>
          <cell r="B1899">
            <v>580</v>
          </cell>
          <cell r="C1899">
            <v>616000</v>
          </cell>
          <cell r="D1899">
            <v>1</v>
          </cell>
          <cell r="E1899">
            <v>0</v>
          </cell>
          <cell r="F1899" t="str">
            <v>סקרים ויעוץ חיצוני</v>
          </cell>
          <cell r="G1899">
            <v>0</v>
          </cell>
          <cell r="H1899" t="str">
            <v>גמיש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  <cell r="M1899">
            <v>0</v>
          </cell>
          <cell r="N1899">
            <v>0</v>
          </cell>
          <cell r="O1899">
            <v>0</v>
          </cell>
          <cell r="P1899">
            <v>0</v>
          </cell>
        </row>
        <row r="1900">
          <cell r="A1900">
            <v>1616000585</v>
          </cell>
          <cell r="B1900">
            <v>585</v>
          </cell>
          <cell r="C1900">
            <v>616000</v>
          </cell>
          <cell r="D1900">
            <v>1</v>
          </cell>
          <cell r="E1900">
            <v>0</v>
          </cell>
          <cell r="F1900" t="str">
            <v>ממשקים</v>
          </cell>
          <cell r="G1900">
            <v>0</v>
          </cell>
          <cell r="H1900" t="str">
            <v>גמיש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  <cell r="N1900">
            <v>0</v>
          </cell>
          <cell r="O1900">
            <v>0</v>
          </cell>
          <cell r="P1900">
            <v>0</v>
          </cell>
        </row>
        <row r="1901">
          <cell r="A1901">
            <v>1616000753</v>
          </cell>
          <cell r="B1901">
            <v>753</v>
          </cell>
          <cell r="C1901">
            <v>616000</v>
          </cell>
          <cell r="D1901">
            <v>1</v>
          </cell>
          <cell r="E1901">
            <v>0</v>
          </cell>
          <cell r="F1901" t="str">
            <v xml:space="preserve">עובד חיצוני       </v>
          </cell>
          <cell r="G1901">
            <v>0</v>
          </cell>
          <cell r="H1901" t="str">
            <v>קשיח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</row>
        <row r="1902">
          <cell r="A1902">
            <v>1616000780</v>
          </cell>
          <cell r="B1902">
            <v>780</v>
          </cell>
          <cell r="C1902">
            <v>616000</v>
          </cell>
          <cell r="D1902">
            <v>1</v>
          </cell>
          <cell r="E1902">
            <v>0</v>
          </cell>
          <cell r="F1902" t="str">
            <v>מערך ארגון ושיטות</v>
          </cell>
          <cell r="G1902">
            <v>0</v>
          </cell>
          <cell r="H1902" t="str">
            <v>גמיש</v>
          </cell>
          <cell r="I1902">
            <v>-1</v>
          </cell>
          <cell r="J1902">
            <v>0</v>
          </cell>
          <cell r="K1902">
            <v>0</v>
          </cell>
          <cell r="L1902">
            <v>0</v>
          </cell>
          <cell r="M1902" t="str">
            <v>שינוי שם</v>
          </cell>
          <cell r="N1902">
            <v>0</v>
          </cell>
          <cell r="O1902">
            <v>95000</v>
          </cell>
          <cell r="P1902">
            <v>83133.83</v>
          </cell>
        </row>
        <row r="1903">
          <cell r="A1903">
            <v>1616000781</v>
          </cell>
          <cell r="B1903">
            <v>781</v>
          </cell>
          <cell r="C1903">
            <v>616000</v>
          </cell>
          <cell r="D1903">
            <v>1</v>
          </cell>
          <cell r="E1903">
            <v>0</v>
          </cell>
          <cell r="F1903" t="str">
            <v>השתלמות אמנת שירות</v>
          </cell>
          <cell r="G1903">
            <v>0</v>
          </cell>
          <cell r="H1903" t="str">
            <v>גמיש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  <cell r="M1903">
            <v>0</v>
          </cell>
          <cell r="N1903">
            <v>0</v>
          </cell>
          <cell r="O1903">
            <v>0</v>
          </cell>
          <cell r="P1903">
            <v>0</v>
          </cell>
        </row>
        <row r="1904">
          <cell r="A1904">
            <v>1616000961</v>
          </cell>
          <cell r="B1904">
            <v>961</v>
          </cell>
          <cell r="C1904">
            <v>616000</v>
          </cell>
          <cell r="D1904">
            <v>1</v>
          </cell>
          <cell r="E1904">
            <v>0</v>
          </cell>
          <cell r="F1904" t="str">
            <v>רז' פעולות ורכישות</v>
          </cell>
          <cell r="G1904">
            <v>0</v>
          </cell>
          <cell r="H1904" t="str">
            <v>גמיש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M1904">
            <v>0</v>
          </cell>
          <cell r="N1904">
            <v>0</v>
          </cell>
          <cell r="O1904">
            <v>0</v>
          </cell>
          <cell r="P1904">
            <v>0</v>
          </cell>
        </row>
        <row r="1905">
          <cell r="A1905" t="e">
            <v>#VALUE!</v>
          </cell>
          <cell r="B1905" t="str">
            <v>616000  סך הכל</v>
          </cell>
          <cell r="C1905">
            <v>0</v>
          </cell>
          <cell r="D1905">
            <v>0</v>
          </cell>
          <cell r="E1905">
            <v>0</v>
          </cell>
          <cell r="F1905" t="str">
            <v>אגף איכות ותהלכי עבודה</v>
          </cell>
          <cell r="G1905">
            <v>0</v>
          </cell>
          <cell r="H1905">
            <v>0</v>
          </cell>
          <cell r="I1905">
            <v>-1</v>
          </cell>
          <cell r="J1905">
            <v>0</v>
          </cell>
          <cell r="K1905">
            <v>0.34436588681216129</v>
          </cell>
          <cell r="L1905">
            <v>0</v>
          </cell>
          <cell r="M1905">
            <v>0</v>
          </cell>
          <cell r="N1905">
            <v>0</v>
          </cell>
          <cell r="O1905">
            <v>945100</v>
          </cell>
          <cell r="P1905">
            <v>453291.21</v>
          </cell>
        </row>
        <row r="1906">
          <cell r="A1906">
            <v>16170000</v>
          </cell>
          <cell r="B1906">
            <v>0</v>
          </cell>
          <cell r="C1906">
            <v>617000</v>
          </cell>
          <cell r="D1906">
            <v>1</v>
          </cell>
          <cell r="E1906">
            <v>0</v>
          </cell>
          <cell r="F1906" t="str">
            <v xml:space="preserve">שרות משפטי        </v>
          </cell>
          <cell r="G1906">
            <v>0</v>
          </cell>
          <cell r="H1906" t="str">
            <v xml:space="preserve"> 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M1906">
            <v>0</v>
          </cell>
          <cell r="N1906">
            <v>0</v>
          </cell>
          <cell r="O1906">
            <v>0</v>
          </cell>
          <cell r="P1906">
            <v>0</v>
          </cell>
        </row>
        <row r="1907">
          <cell r="A1907">
            <v>1617000100</v>
          </cell>
          <cell r="B1907">
            <v>100</v>
          </cell>
          <cell r="C1907">
            <v>617000</v>
          </cell>
          <cell r="D1907">
            <v>1</v>
          </cell>
          <cell r="E1907">
            <v>0</v>
          </cell>
          <cell r="F1907" t="str">
            <v>שכר עובדים לפי תקן</v>
          </cell>
          <cell r="G1907">
            <v>0</v>
          </cell>
          <cell r="H1907" t="str">
            <v xml:space="preserve"> 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0</v>
          </cell>
        </row>
        <row r="1908">
          <cell r="A1908">
            <v>1617000110</v>
          </cell>
          <cell r="B1908">
            <v>110</v>
          </cell>
          <cell r="C1908">
            <v>617000</v>
          </cell>
          <cell r="D1908">
            <v>1</v>
          </cell>
          <cell r="E1908">
            <v>0</v>
          </cell>
          <cell r="F1908" t="str">
            <v>השכר הקובע-תקציבית</v>
          </cell>
          <cell r="G1908">
            <v>0</v>
          </cell>
          <cell r="H1908" t="str">
            <v>שכר</v>
          </cell>
          <cell r="I1908">
            <v>-1</v>
          </cell>
          <cell r="J1908">
            <v>0</v>
          </cell>
          <cell r="K1908">
            <v>1.5080603224129074E-2</v>
          </cell>
          <cell r="L1908">
            <v>0</v>
          </cell>
          <cell r="M1908">
            <v>0</v>
          </cell>
          <cell r="N1908">
            <v>0</v>
          </cell>
          <cell r="O1908">
            <v>120000</v>
          </cell>
          <cell r="P1908">
            <v>0</v>
          </cell>
        </row>
        <row r="1909">
          <cell r="A1909">
            <v>1617000119</v>
          </cell>
          <cell r="B1909">
            <v>119</v>
          </cell>
          <cell r="C1909">
            <v>617000</v>
          </cell>
          <cell r="D1909">
            <v>1</v>
          </cell>
          <cell r="E1909">
            <v>0</v>
          </cell>
          <cell r="F1909" t="str">
            <v xml:space="preserve">השכר הקובע-צוברת  </v>
          </cell>
          <cell r="G1909">
            <v>0</v>
          </cell>
          <cell r="H1909" t="str">
            <v>שכר</v>
          </cell>
          <cell r="I1909">
            <v>0.24539101650498818</v>
          </cell>
          <cell r="J1909">
            <v>5417700</v>
          </cell>
          <cell r="K1909">
            <v>1.500999822816218E-2</v>
          </cell>
          <cell r="L1909">
            <v>0</v>
          </cell>
          <cell r="M1909">
            <v>0</v>
          </cell>
          <cell r="N1909">
            <v>5417700</v>
          </cell>
          <cell r="O1909">
            <v>4350200</v>
          </cell>
          <cell r="P1909">
            <v>3954801.86</v>
          </cell>
        </row>
        <row r="1910">
          <cell r="A1910">
            <v>1617000122</v>
          </cell>
          <cell r="B1910">
            <v>122</v>
          </cell>
          <cell r="C1910">
            <v>617000</v>
          </cell>
          <cell r="D1910">
            <v>1</v>
          </cell>
          <cell r="E1910">
            <v>0</v>
          </cell>
          <cell r="F1910" t="str">
            <v xml:space="preserve">ביגוד             </v>
          </cell>
          <cell r="G1910">
            <v>0</v>
          </cell>
          <cell r="H1910" t="str">
            <v>שכר</v>
          </cell>
          <cell r="I1910">
            <v>0.13636363636363646</v>
          </cell>
          <cell r="J1910">
            <v>35000</v>
          </cell>
          <cell r="K1910">
            <v>0</v>
          </cell>
          <cell r="L1910">
            <v>0</v>
          </cell>
          <cell r="M1910">
            <v>0</v>
          </cell>
          <cell r="N1910">
            <v>35000</v>
          </cell>
          <cell r="O1910">
            <v>30800</v>
          </cell>
          <cell r="P1910">
            <v>30079.1</v>
          </cell>
        </row>
        <row r="1911">
          <cell r="A1911">
            <v>1617000126</v>
          </cell>
          <cell r="B1911">
            <v>126</v>
          </cell>
          <cell r="C1911">
            <v>617000</v>
          </cell>
          <cell r="D1911">
            <v>1</v>
          </cell>
          <cell r="E1911">
            <v>0</v>
          </cell>
          <cell r="F1911" t="str">
            <v xml:space="preserve">דמי הבראה         </v>
          </cell>
          <cell r="G1911">
            <v>0</v>
          </cell>
          <cell r="H1911" t="str">
            <v>שכר</v>
          </cell>
          <cell r="I1911">
            <v>-1.2658227848101333E-3</v>
          </cell>
          <cell r="J1911">
            <v>78900</v>
          </cell>
          <cell r="K1911">
            <v>0</v>
          </cell>
          <cell r="L1911">
            <v>0</v>
          </cell>
          <cell r="M1911">
            <v>0</v>
          </cell>
          <cell r="N1911">
            <v>78900</v>
          </cell>
          <cell r="O1911">
            <v>79000</v>
          </cell>
          <cell r="P1911">
            <v>75149.37</v>
          </cell>
        </row>
        <row r="1912">
          <cell r="A1912">
            <v>1617000130</v>
          </cell>
          <cell r="B1912">
            <v>130</v>
          </cell>
          <cell r="C1912">
            <v>617000</v>
          </cell>
          <cell r="D1912">
            <v>1</v>
          </cell>
          <cell r="E1912">
            <v>0</v>
          </cell>
          <cell r="F1912" t="str">
            <v xml:space="preserve">שעות נוספות       </v>
          </cell>
          <cell r="G1912">
            <v>0</v>
          </cell>
          <cell r="H1912" t="str">
            <v>שכר</v>
          </cell>
          <cell r="I1912">
            <v>0</v>
          </cell>
          <cell r="J1912">
            <v>13800</v>
          </cell>
          <cell r="K1912">
            <v>0</v>
          </cell>
          <cell r="L1912">
            <v>0</v>
          </cell>
          <cell r="M1912">
            <v>0</v>
          </cell>
          <cell r="N1912">
            <v>13800</v>
          </cell>
          <cell r="O1912">
            <v>13800</v>
          </cell>
          <cell r="P1912">
            <v>7563.41</v>
          </cell>
        </row>
        <row r="1913">
          <cell r="A1913">
            <v>1617000140</v>
          </cell>
          <cell r="B1913">
            <v>140</v>
          </cell>
          <cell r="C1913">
            <v>617000</v>
          </cell>
          <cell r="D1913">
            <v>1</v>
          </cell>
          <cell r="E1913">
            <v>0</v>
          </cell>
          <cell r="F1913" t="str">
            <v>השתתפות באחזקת רכב</v>
          </cell>
          <cell r="G1913">
            <v>0</v>
          </cell>
          <cell r="H1913" t="str">
            <v>שכר</v>
          </cell>
          <cell r="I1913">
            <v>8.6281812538795855E-2</v>
          </cell>
          <cell r="J1913">
            <v>350000</v>
          </cell>
          <cell r="K1913">
            <v>0</v>
          </cell>
          <cell r="L1913">
            <v>0</v>
          </cell>
          <cell r="M1913">
            <v>0</v>
          </cell>
          <cell r="N1913">
            <v>350000</v>
          </cell>
          <cell r="O1913">
            <v>322200</v>
          </cell>
          <cell r="P1913">
            <v>328078.26</v>
          </cell>
        </row>
        <row r="1914">
          <cell r="A1914">
            <v>1617000253</v>
          </cell>
          <cell r="B1914">
            <v>253</v>
          </cell>
          <cell r="C1914">
            <v>617000</v>
          </cell>
          <cell r="D1914">
            <v>1</v>
          </cell>
          <cell r="E1914">
            <v>0</v>
          </cell>
          <cell r="F1914" t="str">
            <v xml:space="preserve">עובדים חיצוניים   </v>
          </cell>
          <cell r="G1914">
            <v>0</v>
          </cell>
          <cell r="H1914" t="str">
            <v>שכר</v>
          </cell>
          <cell r="I1914">
            <v>0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  <cell r="N1914">
            <v>0</v>
          </cell>
          <cell r="O1914">
            <v>0</v>
          </cell>
          <cell r="P1914">
            <v>0</v>
          </cell>
        </row>
        <row r="1915">
          <cell r="A1915">
            <v>1617000350</v>
          </cell>
          <cell r="B1915">
            <v>350</v>
          </cell>
          <cell r="C1915">
            <v>617000</v>
          </cell>
          <cell r="D1915">
            <v>1</v>
          </cell>
          <cell r="E1915">
            <v>0</v>
          </cell>
          <cell r="F1915" t="str">
            <v>ליסינג - 300-14-002</v>
          </cell>
          <cell r="G1915">
            <v>0</v>
          </cell>
          <cell r="H1915" t="str">
            <v>שכר</v>
          </cell>
          <cell r="I1915">
            <v>0</v>
          </cell>
          <cell r="J1915">
            <v>48000</v>
          </cell>
          <cell r="K1915">
            <v>0.14285714285714279</v>
          </cell>
          <cell r="L1915">
            <v>0</v>
          </cell>
          <cell r="M1915">
            <v>0</v>
          </cell>
          <cell r="N1915">
            <v>48000</v>
          </cell>
          <cell r="O1915">
            <v>48000</v>
          </cell>
          <cell r="P1915">
            <v>74827.72</v>
          </cell>
        </row>
        <row r="1916">
          <cell r="A1916">
            <v>1617000351</v>
          </cell>
          <cell r="B1916">
            <v>351</v>
          </cell>
          <cell r="C1916">
            <v>617000</v>
          </cell>
          <cell r="D1916">
            <v>1</v>
          </cell>
          <cell r="E1916">
            <v>0</v>
          </cell>
          <cell r="F1916" t="str">
            <v>הוצאות - 300-14-002</v>
          </cell>
          <cell r="G1916">
            <v>0</v>
          </cell>
          <cell r="H1916" t="str">
            <v>שכר</v>
          </cell>
          <cell r="I1916">
            <v>0</v>
          </cell>
          <cell r="J1916">
            <v>22050</v>
          </cell>
          <cell r="K1916">
            <v>0</v>
          </cell>
          <cell r="L1916">
            <v>0</v>
          </cell>
          <cell r="M1916">
            <v>0</v>
          </cell>
          <cell r="N1916">
            <v>22050</v>
          </cell>
          <cell r="O1916">
            <v>22050</v>
          </cell>
          <cell r="P1916">
            <v>16547.57</v>
          </cell>
        </row>
        <row r="1917">
          <cell r="A1917">
            <v>1617000400</v>
          </cell>
          <cell r="B1917">
            <v>400</v>
          </cell>
          <cell r="C1917">
            <v>617000</v>
          </cell>
          <cell r="D1917">
            <v>1</v>
          </cell>
          <cell r="E1917">
            <v>0</v>
          </cell>
          <cell r="F1917" t="str">
            <v>אחזקת בנינים וציוד</v>
          </cell>
          <cell r="G1917">
            <v>0</v>
          </cell>
          <cell r="H1917" t="str">
            <v xml:space="preserve"> 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P1917">
            <v>0</v>
          </cell>
        </row>
        <row r="1918">
          <cell r="A1918">
            <v>1617000470</v>
          </cell>
          <cell r="B1918">
            <v>470</v>
          </cell>
          <cell r="C1918">
            <v>617000</v>
          </cell>
          <cell r="D1918">
            <v>1</v>
          </cell>
          <cell r="E1918">
            <v>0</v>
          </cell>
          <cell r="F1918" t="str">
            <v xml:space="preserve">אחזקת מכונות משרד </v>
          </cell>
          <cell r="G1918">
            <v>0</v>
          </cell>
          <cell r="H1918" t="str">
            <v>גמיש</v>
          </cell>
          <cell r="I1918">
            <v>0</v>
          </cell>
          <cell r="J1918">
            <v>2160</v>
          </cell>
          <cell r="K1918">
            <v>0</v>
          </cell>
          <cell r="L1918">
            <v>240</v>
          </cell>
          <cell r="M1918">
            <v>0</v>
          </cell>
          <cell r="N1918">
            <v>2400</v>
          </cell>
          <cell r="O1918">
            <v>2400</v>
          </cell>
          <cell r="P1918">
            <v>1349.35</v>
          </cell>
        </row>
        <row r="1919">
          <cell r="A1919">
            <v>1617000471</v>
          </cell>
          <cell r="B1919">
            <v>471</v>
          </cell>
          <cell r="C1919">
            <v>617000</v>
          </cell>
          <cell r="D1919">
            <v>1</v>
          </cell>
          <cell r="E1919">
            <v>0</v>
          </cell>
          <cell r="F1919" t="str">
            <v xml:space="preserve">מכשירי כתיבה      </v>
          </cell>
          <cell r="G1919">
            <v>0</v>
          </cell>
          <cell r="H1919" t="str">
            <v>גמיש</v>
          </cell>
          <cell r="I1919">
            <v>0</v>
          </cell>
          <cell r="J1919">
            <v>25650</v>
          </cell>
          <cell r="K1919">
            <v>0</v>
          </cell>
          <cell r="L1919">
            <v>2850</v>
          </cell>
          <cell r="M1919">
            <v>0</v>
          </cell>
          <cell r="N1919">
            <v>28500</v>
          </cell>
          <cell r="O1919">
            <v>28500</v>
          </cell>
          <cell r="P1919">
            <v>27994.22</v>
          </cell>
        </row>
        <row r="1920">
          <cell r="A1920">
            <v>1617000511</v>
          </cell>
          <cell r="B1920">
            <v>511</v>
          </cell>
          <cell r="C1920">
            <v>617000</v>
          </cell>
          <cell r="D1920">
            <v>1</v>
          </cell>
          <cell r="E1920">
            <v>0</v>
          </cell>
          <cell r="F1920" t="str">
            <v xml:space="preserve">אירוח וכיבוד      </v>
          </cell>
          <cell r="G1920">
            <v>0</v>
          </cell>
          <cell r="H1920" t="str">
            <v>גמיש</v>
          </cell>
          <cell r="I1920">
            <v>0</v>
          </cell>
          <cell r="J1920">
            <v>7200</v>
          </cell>
          <cell r="K1920">
            <v>0.21739130434782616</v>
          </cell>
          <cell r="L1920">
            <v>800</v>
          </cell>
          <cell r="M1920">
            <v>0</v>
          </cell>
          <cell r="N1920">
            <v>8000</v>
          </cell>
          <cell r="O1920">
            <v>8000</v>
          </cell>
          <cell r="P1920">
            <v>7978.94</v>
          </cell>
        </row>
        <row r="1921">
          <cell r="A1921">
            <v>1617000512</v>
          </cell>
          <cell r="B1921">
            <v>512</v>
          </cell>
          <cell r="C1921">
            <v>617000</v>
          </cell>
          <cell r="D1921">
            <v>1</v>
          </cell>
          <cell r="E1921">
            <v>0</v>
          </cell>
          <cell r="F1921" t="str">
            <v xml:space="preserve">נסיעות ואש"ל      </v>
          </cell>
          <cell r="G1921">
            <v>0</v>
          </cell>
          <cell r="H1921" t="str">
            <v>גמיש</v>
          </cell>
          <cell r="I1921">
            <v>4</v>
          </cell>
          <cell r="J1921">
            <v>3600</v>
          </cell>
          <cell r="K1921">
            <v>0</v>
          </cell>
          <cell r="L1921">
            <v>400</v>
          </cell>
          <cell r="M1921">
            <v>0</v>
          </cell>
          <cell r="N1921">
            <v>4000</v>
          </cell>
          <cell r="O1921">
            <v>800</v>
          </cell>
          <cell r="P1921">
            <v>849</v>
          </cell>
        </row>
        <row r="1922">
          <cell r="A1922">
            <v>1617000522</v>
          </cell>
          <cell r="B1922">
            <v>522</v>
          </cell>
          <cell r="C1922">
            <v>617000</v>
          </cell>
          <cell r="D1922">
            <v>1</v>
          </cell>
          <cell r="E1922">
            <v>0</v>
          </cell>
          <cell r="F1922" t="str">
            <v xml:space="preserve">ספרים ועיתונים    </v>
          </cell>
          <cell r="G1922">
            <v>0</v>
          </cell>
          <cell r="H1922" t="str">
            <v>גמיש</v>
          </cell>
          <cell r="I1922">
            <v>0</v>
          </cell>
          <cell r="J1922">
            <v>3420</v>
          </cell>
          <cell r="K1922">
            <v>0</v>
          </cell>
          <cell r="L1922">
            <v>380</v>
          </cell>
          <cell r="M1922">
            <v>0</v>
          </cell>
          <cell r="N1922">
            <v>3800</v>
          </cell>
          <cell r="O1922">
            <v>3800</v>
          </cell>
          <cell r="P1922">
            <v>5371.9</v>
          </cell>
        </row>
        <row r="1923">
          <cell r="A1923">
            <v>1617000525</v>
          </cell>
          <cell r="B1923">
            <v>525</v>
          </cell>
          <cell r="C1923">
            <v>617000</v>
          </cell>
          <cell r="D1923">
            <v>1</v>
          </cell>
          <cell r="E1923">
            <v>0</v>
          </cell>
          <cell r="F1923" t="str">
            <v>רכישת תוכנות וידע</v>
          </cell>
          <cell r="G1923">
            <v>0</v>
          </cell>
          <cell r="H1923" t="str">
            <v>גמיש</v>
          </cell>
          <cell r="I1923">
            <v>0</v>
          </cell>
          <cell r="J1923">
            <v>20000</v>
          </cell>
          <cell r="K1923" t="e">
            <v>#N/A</v>
          </cell>
          <cell r="L1923">
            <v>0</v>
          </cell>
          <cell r="M1923">
            <v>0</v>
          </cell>
          <cell r="N1923">
            <v>20000</v>
          </cell>
          <cell r="O1923">
            <v>20000</v>
          </cell>
          <cell r="P1923">
            <v>14499</v>
          </cell>
        </row>
        <row r="1924">
          <cell r="A1924">
            <v>1617000540</v>
          </cell>
          <cell r="B1924">
            <v>540</v>
          </cell>
          <cell r="C1924">
            <v>617000</v>
          </cell>
          <cell r="D1924">
            <v>1</v>
          </cell>
          <cell r="E1924">
            <v>0</v>
          </cell>
          <cell r="F1924" t="str">
            <v xml:space="preserve">הוצאות טלפון      </v>
          </cell>
          <cell r="G1924">
            <v>0</v>
          </cell>
          <cell r="H1924" t="str">
            <v>קשיח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  <cell r="N1924">
            <v>0</v>
          </cell>
          <cell r="O1924">
            <v>0</v>
          </cell>
          <cell r="P1924">
            <v>0</v>
          </cell>
        </row>
        <row r="1925">
          <cell r="A1925">
            <v>1617000544</v>
          </cell>
          <cell r="B1925">
            <v>544</v>
          </cell>
          <cell r="C1925">
            <v>617000</v>
          </cell>
          <cell r="D1925">
            <v>1</v>
          </cell>
          <cell r="E1925">
            <v>0</v>
          </cell>
          <cell r="F1925" t="str">
            <v xml:space="preserve">הוצאות דאר        </v>
          </cell>
          <cell r="G1925">
            <v>0</v>
          </cell>
          <cell r="H1925" t="str">
            <v>קשיח</v>
          </cell>
          <cell r="I1925">
            <v>0</v>
          </cell>
          <cell r="J1925">
            <v>4320</v>
          </cell>
          <cell r="K1925">
            <v>0</v>
          </cell>
          <cell r="L1925">
            <v>480</v>
          </cell>
          <cell r="M1925">
            <v>0</v>
          </cell>
          <cell r="N1925">
            <v>4800</v>
          </cell>
          <cell r="O1925">
            <v>4800</v>
          </cell>
          <cell r="P1925">
            <v>639.78</v>
          </cell>
        </row>
        <row r="1926">
          <cell r="A1926">
            <v>1617000561</v>
          </cell>
          <cell r="B1926">
            <v>561</v>
          </cell>
          <cell r="C1926">
            <v>617000</v>
          </cell>
          <cell r="D1926">
            <v>1</v>
          </cell>
          <cell r="E1926">
            <v>0</v>
          </cell>
          <cell r="F1926" t="str">
            <v xml:space="preserve">שיכפולים          </v>
          </cell>
          <cell r="G1926">
            <v>0</v>
          </cell>
          <cell r="H1926" t="str">
            <v>גמיש</v>
          </cell>
          <cell r="I1926">
            <v>0</v>
          </cell>
          <cell r="J1926">
            <v>900</v>
          </cell>
          <cell r="K1926">
            <v>0</v>
          </cell>
          <cell r="L1926">
            <v>100</v>
          </cell>
          <cell r="M1926">
            <v>0</v>
          </cell>
          <cell r="N1926">
            <v>1000</v>
          </cell>
          <cell r="O1926">
            <v>1000</v>
          </cell>
          <cell r="P1926">
            <v>385</v>
          </cell>
        </row>
        <row r="1927">
          <cell r="A1927">
            <v>1617000571</v>
          </cell>
          <cell r="B1927">
            <v>571</v>
          </cell>
          <cell r="C1927">
            <v>617000</v>
          </cell>
          <cell r="D1927">
            <v>1</v>
          </cell>
          <cell r="E1927">
            <v>0</v>
          </cell>
          <cell r="F1927" t="str">
            <v xml:space="preserve">מיכון וענ"א       </v>
          </cell>
          <cell r="G1927">
            <v>0</v>
          </cell>
          <cell r="H1927" t="str">
            <v>קשיח</v>
          </cell>
          <cell r="I1927">
            <v>0</v>
          </cell>
          <cell r="J1927">
            <v>156900</v>
          </cell>
          <cell r="K1927">
            <v>-3.9779681762545871E-2</v>
          </cell>
          <cell r="L1927">
            <v>0</v>
          </cell>
          <cell r="M1927">
            <v>0</v>
          </cell>
          <cell r="N1927">
            <v>156900</v>
          </cell>
          <cell r="O1927">
            <v>156900</v>
          </cell>
          <cell r="P1927">
            <v>156900</v>
          </cell>
        </row>
        <row r="1928">
          <cell r="A1928">
            <v>1617000581</v>
          </cell>
          <cell r="B1928">
            <v>581</v>
          </cell>
          <cell r="C1928">
            <v>617000</v>
          </cell>
          <cell r="D1928">
            <v>1</v>
          </cell>
          <cell r="E1928">
            <v>0</v>
          </cell>
          <cell r="F1928" t="str">
            <v xml:space="preserve">ייעוץ משפטי       </v>
          </cell>
          <cell r="G1928">
            <v>0</v>
          </cell>
          <cell r="H1928" t="str">
            <v>גמיש</v>
          </cell>
          <cell r="I1928">
            <v>0</v>
          </cell>
          <cell r="J1928">
            <v>475000</v>
          </cell>
          <cell r="K1928">
            <v>0</v>
          </cell>
          <cell r="L1928">
            <v>0</v>
          </cell>
          <cell r="M1928">
            <v>0</v>
          </cell>
          <cell r="N1928">
            <v>475000</v>
          </cell>
          <cell r="O1928">
            <v>475000</v>
          </cell>
          <cell r="P1928">
            <v>676165.09</v>
          </cell>
        </row>
        <row r="1929">
          <cell r="A1929">
            <v>1617000582</v>
          </cell>
          <cell r="B1929">
            <v>582</v>
          </cell>
          <cell r="C1929">
            <v>617000</v>
          </cell>
          <cell r="D1929">
            <v>1</v>
          </cell>
          <cell r="E1929">
            <v>0</v>
          </cell>
          <cell r="F1929" t="str">
            <v xml:space="preserve">הוצאות משפטיות    </v>
          </cell>
          <cell r="G1929">
            <v>0</v>
          </cell>
          <cell r="H1929" t="str">
            <v>גמיש</v>
          </cell>
          <cell r="I1929">
            <v>0</v>
          </cell>
          <cell r="J1929">
            <v>190000</v>
          </cell>
          <cell r="K1929">
            <v>0</v>
          </cell>
          <cell r="L1929">
            <v>0</v>
          </cell>
          <cell r="M1929">
            <v>0</v>
          </cell>
          <cell r="N1929">
            <v>190000</v>
          </cell>
          <cell r="O1929">
            <v>190000</v>
          </cell>
          <cell r="P1929">
            <v>121728.09</v>
          </cell>
        </row>
        <row r="1930">
          <cell r="A1930">
            <v>1617000741</v>
          </cell>
          <cell r="B1930">
            <v>741</v>
          </cell>
          <cell r="C1930">
            <v>617000</v>
          </cell>
          <cell r="D1930">
            <v>1</v>
          </cell>
          <cell r="E1930">
            <v>0</v>
          </cell>
          <cell r="F1930" t="str">
            <v xml:space="preserve">כריכת ספרים       </v>
          </cell>
          <cell r="G1930">
            <v>0</v>
          </cell>
          <cell r="H1930" t="str">
            <v>גמיש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P1930">
            <v>0</v>
          </cell>
        </row>
        <row r="1931">
          <cell r="A1931">
            <v>1617000753</v>
          </cell>
          <cell r="B1931">
            <v>753</v>
          </cell>
          <cell r="C1931">
            <v>617000</v>
          </cell>
          <cell r="D1931">
            <v>1</v>
          </cell>
          <cell r="E1931">
            <v>0</v>
          </cell>
          <cell r="F1931" t="str">
            <v xml:space="preserve">עובדים חיצוניים   </v>
          </cell>
          <cell r="G1931">
            <v>0</v>
          </cell>
          <cell r="H1931" t="str">
            <v>קשיח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P1931">
            <v>0</v>
          </cell>
        </row>
        <row r="1932">
          <cell r="A1932">
            <v>1617000781</v>
          </cell>
          <cell r="B1932">
            <v>781</v>
          </cell>
          <cell r="C1932">
            <v>617000</v>
          </cell>
          <cell r="D1932">
            <v>1</v>
          </cell>
          <cell r="E1932">
            <v>0</v>
          </cell>
          <cell r="F1932" t="str">
            <v>פעולות סמנכ"ל</v>
          </cell>
          <cell r="G1932">
            <v>0</v>
          </cell>
          <cell r="H1932" t="str">
            <v>גמיש</v>
          </cell>
          <cell r="I1932">
            <v>0.10000000000000009</v>
          </cell>
          <cell r="J1932">
            <v>10000</v>
          </cell>
          <cell r="K1932">
            <v>0</v>
          </cell>
          <cell r="L1932">
            <v>1000</v>
          </cell>
          <cell r="M1932">
            <v>0</v>
          </cell>
          <cell r="N1932">
            <v>11000</v>
          </cell>
          <cell r="O1932">
            <v>10000</v>
          </cell>
          <cell r="P1932">
            <v>6186.89</v>
          </cell>
        </row>
        <row r="1933">
          <cell r="A1933">
            <v>1617000961</v>
          </cell>
          <cell r="B1933">
            <v>961</v>
          </cell>
          <cell r="C1933">
            <v>617000</v>
          </cell>
          <cell r="D1933">
            <v>1</v>
          </cell>
          <cell r="E1933">
            <v>0</v>
          </cell>
          <cell r="F1933" t="str">
            <v>רז' פעולות ורכישות</v>
          </cell>
          <cell r="G1933">
            <v>0</v>
          </cell>
          <cell r="H1933" t="str">
            <v>גמיש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  <cell r="M1933">
            <v>0</v>
          </cell>
          <cell r="N1933">
            <v>0</v>
          </cell>
          <cell r="O1933">
            <v>0</v>
          </cell>
          <cell r="P1933">
            <v>0</v>
          </cell>
        </row>
        <row r="1934">
          <cell r="A1934" t="e">
            <v>#VALUE!</v>
          </cell>
          <cell r="B1934" t="str">
            <v>617000  סך הכל</v>
          </cell>
          <cell r="C1934">
            <v>0</v>
          </cell>
          <cell r="D1934">
            <v>0</v>
          </cell>
          <cell r="E1934">
            <v>0</v>
          </cell>
          <cell r="F1934" t="str">
            <v xml:space="preserve">שרות משפטי        </v>
          </cell>
          <cell r="G1934">
            <v>0</v>
          </cell>
          <cell r="H1934">
            <v>0</v>
          </cell>
          <cell r="I1934">
            <v>0.16707291180092576</v>
          </cell>
          <cell r="J1934">
            <v>6864600</v>
          </cell>
          <cell r="K1934" t="e">
            <v>#N/A</v>
          </cell>
          <cell r="L1934">
            <v>6250</v>
          </cell>
          <cell r="M1934">
            <v>0</v>
          </cell>
          <cell r="N1934">
            <v>6870850</v>
          </cell>
          <cell r="O1934">
            <v>5887250</v>
          </cell>
          <cell r="P1934">
            <v>5507094.5499999998</v>
          </cell>
        </row>
        <row r="1935">
          <cell r="A1935">
            <v>16180000</v>
          </cell>
          <cell r="B1935">
            <v>0</v>
          </cell>
          <cell r="C1935">
            <v>618000</v>
          </cell>
          <cell r="D1935">
            <v>1</v>
          </cell>
          <cell r="E1935">
            <v>0</v>
          </cell>
          <cell r="F1935" t="str">
            <v>תכנון אסטרטגי</v>
          </cell>
          <cell r="G1935">
            <v>0</v>
          </cell>
          <cell r="H1935" t="str">
            <v xml:space="preserve"> 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  <cell r="N1935">
            <v>0</v>
          </cell>
          <cell r="O1935">
            <v>0</v>
          </cell>
          <cell r="P1935">
            <v>0</v>
          </cell>
        </row>
        <row r="1936">
          <cell r="A1936">
            <v>1618000110</v>
          </cell>
          <cell r="B1936">
            <v>110</v>
          </cell>
          <cell r="C1936">
            <v>618000</v>
          </cell>
          <cell r="D1936">
            <v>1</v>
          </cell>
          <cell r="E1936">
            <v>0</v>
          </cell>
          <cell r="F1936" t="str">
            <v>השכר הקובע-תקציבית</v>
          </cell>
          <cell r="G1936">
            <v>0</v>
          </cell>
          <cell r="H1936" t="str">
            <v>שכר</v>
          </cell>
          <cell r="I1936">
            <v>3.9705048213272143E-3</v>
          </cell>
          <cell r="J1936">
            <v>177000</v>
          </cell>
          <cell r="K1936">
            <v>1.5195791934541125E-2</v>
          </cell>
          <cell r="L1936">
            <v>0</v>
          </cell>
          <cell r="M1936">
            <v>0</v>
          </cell>
          <cell r="N1936">
            <v>177000</v>
          </cell>
          <cell r="O1936">
            <v>176300</v>
          </cell>
          <cell r="P1936">
            <v>174420.65</v>
          </cell>
        </row>
        <row r="1937">
          <cell r="A1937">
            <v>1618000119</v>
          </cell>
          <cell r="B1937">
            <v>119</v>
          </cell>
          <cell r="C1937">
            <v>618000</v>
          </cell>
          <cell r="D1937">
            <v>1</v>
          </cell>
          <cell r="E1937">
            <v>0</v>
          </cell>
          <cell r="F1937" t="str">
            <v xml:space="preserve">השכר הקובע-צוברת  </v>
          </cell>
          <cell r="G1937">
            <v>0</v>
          </cell>
          <cell r="H1937" t="str">
            <v>שכר</v>
          </cell>
          <cell r="I1937">
            <v>1.7738546120952963</v>
          </cell>
          <cell r="J1937">
            <v>2270400</v>
          </cell>
          <cell r="K1937">
            <v>1.5066964285714191E-2</v>
          </cell>
          <cell r="L1937">
            <v>0</v>
          </cell>
          <cell r="M1937">
            <v>0</v>
          </cell>
          <cell r="N1937">
            <v>2270400</v>
          </cell>
          <cell r="O1937">
            <v>818500</v>
          </cell>
          <cell r="P1937">
            <v>666975.72</v>
          </cell>
        </row>
        <row r="1938">
          <cell r="A1938">
            <v>1618000122</v>
          </cell>
          <cell r="B1938">
            <v>122</v>
          </cell>
          <cell r="C1938">
            <v>618000</v>
          </cell>
          <cell r="D1938">
            <v>1</v>
          </cell>
          <cell r="E1938">
            <v>0</v>
          </cell>
          <cell r="F1938" t="str">
            <v xml:space="preserve">ביגוד             </v>
          </cell>
          <cell r="G1938">
            <v>0</v>
          </cell>
          <cell r="H1938" t="str">
            <v>שכר</v>
          </cell>
          <cell r="I1938">
            <v>0.79120879120879128</v>
          </cell>
          <cell r="J1938">
            <v>16300</v>
          </cell>
          <cell r="K1938">
            <v>0</v>
          </cell>
          <cell r="L1938">
            <v>0</v>
          </cell>
          <cell r="M1938">
            <v>0</v>
          </cell>
          <cell r="N1938">
            <v>16300</v>
          </cell>
          <cell r="O1938">
            <v>9100</v>
          </cell>
          <cell r="P1938">
            <v>10470.52</v>
          </cell>
        </row>
        <row r="1939">
          <cell r="A1939">
            <v>1618000126</v>
          </cell>
          <cell r="B1939">
            <v>126</v>
          </cell>
          <cell r="C1939">
            <v>618000</v>
          </cell>
          <cell r="D1939">
            <v>1</v>
          </cell>
          <cell r="E1939">
            <v>0</v>
          </cell>
          <cell r="F1939" t="str">
            <v xml:space="preserve">דמי הבראה         </v>
          </cell>
          <cell r="G1939">
            <v>0</v>
          </cell>
          <cell r="H1939" t="str">
            <v>שכר</v>
          </cell>
          <cell r="I1939">
            <v>0.6875</v>
          </cell>
          <cell r="J1939">
            <v>40500</v>
          </cell>
          <cell r="K1939">
            <v>0</v>
          </cell>
          <cell r="L1939">
            <v>0</v>
          </cell>
          <cell r="M1939">
            <v>0</v>
          </cell>
          <cell r="N1939">
            <v>40500</v>
          </cell>
          <cell r="O1939">
            <v>24000</v>
          </cell>
          <cell r="P1939">
            <v>23024.83</v>
          </cell>
        </row>
        <row r="1940">
          <cell r="A1940">
            <v>1618000130</v>
          </cell>
          <cell r="B1940">
            <v>130</v>
          </cell>
          <cell r="C1940">
            <v>618000</v>
          </cell>
          <cell r="D1940">
            <v>1</v>
          </cell>
          <cell r="E1940">
            <v>0</v>
          </cell>
          <cell r="F1940" t="str">
            <v xml:space="preserve">שעות נוספות       </v>
          </cell>
          <cell r="G1940">
            <v>0</v>
          </cell>
          <cell r="H1940" t="str">
            <v>שכר</v>
          </cell>
          <cell r="I1940">
            <v>0</v>
          </cell>
          <cell r="J1940">
            <v>31600</v>
          </cell>
          <cell r="K1940">
            <v>0</v>
          </cell>
          <cell r="L1940">
            <v>0</v>
          </cell>
          <cell r="M1940">
            <v>0</v>
          </cell>
          <cell r="N1940">
            <v>31600</v>
          </cell>
          <cell r="O1940">
            <v>0</v>
          </cell>
          <cell r="P1940">
            <v>0</v>
          </cell>
        </row>
        <row r="1941">
          <cell r="A1941">
            <v>1618000140</v>
          </cell>
          <cell r="B1941">
            <v>140</v>
          </cell>
          <cell r="C1941">
            <v>618000</v>
          </cell>
          <cell r="D1941">
            <v>1</v>
          </cell>
          <cell r="E1941">
            <v>0</v>
          </cell>
          <cell r="F1941" t="str">
            <v>השתתפות באחזקת רכב</v>
          </cell>
          <cell r="G1941">
            <v>0</v>
          </cell>
          <cell r="H1941" t="str">
            <v>שכר</v>
          </cell>
          <cell r="I1941">
            <v>0.63821138211382111</v>
          </cell>
          <cell r="J1941">
            <v>120900</v>
          </cell>
          <cell r="K1941">
            <v>0</v>
          </cell>
          <cell r="L1941">
            <v>0</v>
          </cell>
          <cell r="M1941">
            <v>0</v>
          </cell>
          <cell r="N1941">
            <v>120900</v>
          </cell>
          <cell r="O1941">
            <v>73800</v>
          </cell>
          <cell r="P1941">
            <v>72041.919999999998</v>
          </cell>
        </row>
        <row r="1942">
          <cell r="A1942">
            <v>1618000253</v>
          </cell>
          <cell r="B1942">
            <v>253</v>
          </cell>
          <cell r="C1942">
            <v>618000</v>
          </cell>
          <cell r="D1942">
            <v>1</v>
          </cell>
          <cell r="E1942">
            <v>0</v>
          </cell>
          <cell r="F1942" t="str">
            <v xml:space="preserve">עובדים חיצוניים   </v>
          </cell>
          <cell r="G1942">
            <v>0</v>
          </cell>
          <cell r="H1942" t="str">
            <v>שכר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</row>
        <row r="1943">
          <cell r="A1943">
            <v>1618000471</v>
          </cell>
          <cell r="B1943">
            <v>471</v>
          </cell>
          <cell r="C1943">
            <v>618000</v>
          </cell>
          <cell r="D1943">
            <v>1</v>
          </cell>
          <cell r="E1943">
            <v>0</v>
          </cell>
          <cell r="F1943" t="str">
            <v xml:space="preserve">מכשירי כתיבה      </v>
          </cell>
          <cell r="G1943">
            <v>0</v>
          </cell>
          <cell r="H1943" t="str">
            <v>גמיש</v>
          </cell>
          <cell r="I1943">
            <v>0.55882352941176472</v>
          </cell>
          <cell r="J1943">
            <v>4770</v>
          </cell>
          <cell r="K1943">
            <v>0</v>
          </cell>
          <cell r="L1943">
            <v>530</v>
          </cell>
          <cell r="M1943">
            <v>0</v>
          </cell>
          <cell r="N1943">
            <v>5300</v>
          </cell>
          <cell r="O1943">
            <v>3400</v>
          </cell>
          <cell r="P1943">
            <v>3383.19</v>
          </cell>
        </row>
        <row r="1944">
          <cell r="A1944">
            <v>1618000511</v>
          </cell>
          <cell r="B1944">
            <v>511</v>
          </cell>
          <cell r="C1944">
            <v>618000</v>
          </cell>
          <cell r="D1944">
            <v>1</v>
          </cell>
          <cell r="E1944">
            <v>0</v>
          </cell>
          <cell r="F1944" t="str">
            <v xml:space="preserve">אירוח וכיבוד      </v>
          </cell>
          <cell r="G1944">
            <v>0</v>
          </cell>
          <cell r="H1944" t="str">
            <v>גמיש</v>
          </cell>
          <cell r="I1944">
            <v>0.81818181818181812</v>
          </cell>
          <cell r="J1944">
            <v>1800</v>
          </cell>
          <cell r="K1944">
            <v>0</v>
          </cell>
          <cell r="L1944">
            <v>200</v>
          </cell>
          <cell r="M1944">
            <v>0</v>
          </cell>
          <cell r="N1944">
            <v>2000</v>
          </cell>
          <cell r="O1944">
            <v>1100</v>
          </cell>
          <cell r="P1944">
            <v>940.48</v>
          </cell>
        </row>
        <row r="1945">
          <cell r="A1945">
            <v>1618000522</v>
          </cell>
          <cell r="B1945">
            <v>522</v>
          </cell>
          <cell r="C1945">
            <v>618000</v>
          </cell>
          <cell r="D1945">
            <v>1</v>
          </cell>
          <cell r="E1945">
            <v>0</v>
          </cell>
          <cell r="F1945" t="str">
            <v xml:space="preserve">ספרים ועיתונים    </v>
          </cell>
          <cell r="G1945">
            <v>0</v>
          </cell>
          <cell r="H1945" t="str">
            <v>גמיש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  <cell r="N1945">
            <v>0</v>
          </cell>
          <cell r="O1945">
            <v>0</v>
          </cell>
          <cell r="P1945">
            <v>0</v>
          </cell>
        </row>
        <row r="1946">
          <cell r="A1946">
            <v>1618000540</v>
          </cell>
          <cell r="B1946">
            <v>540</v>
          </cell>
          <cell r="C1946">
            <v>618000</v>
          </cell>
          <cell r="D1946">
            <v>1</v>
          </cell>
          <cell r="E1946">
            <v>0</v>
          </cell>
          <cell r="F1946" t="str">
            <v xml:space="preserve">הוצאות טלפון      </v>
          </cell>
          <cell r="G1946">
            <v>0</v>
          </cell>
          <cell r="H1946" t="str">
            <v>קשיח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  <cell r="M1946">
            <v>0</v>
          </cell>
          <cell r="N1946">
            <v>0</v>
          </cell>
          <cell r="O1946">
            <v>0</v>
          </cell>
          <cell r="P1946">
            <v>0</v>
          </cell>
        </row>
        <row r="1947">
          <cell r="A1947">
            <v>1618000544</v>
          </cell>
          <cell r="B1947">
            <v>544</v>
          </cell>
          <cell r="C1947">
            <v>618000</v>
          </cell>
          <cell r="D1947">
            <v>1</v>
          </cell>
          <cell r="E1947">
            <v>0</v>
          </cell>
          <cell r="F1947" t="str">
            <v xml:space="preserve">הוצאות דאר        </v>
          </cell>
          <cell r="G1947">
            <v>0</v>
          </cell>
          <cell r="H1947" t="str">
            <v>קשיח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  <cell r="M1947">
            <v>0</v>
          </cell>
          <cell r="N1947">
            <v>0</v>
          </cell>
          <cell r="O1947">
            <v>0</v>
          </cell>
          <cell r="P1947">
            <v>0</v>
          </cell>
        </row>
        <row r="1948">
          <cell r="A1948">
            <v>1618000550</v>
          </cell>
          <cell r="B1948">
            <v>550</v>
          </cell>
          <cell r="C1948">
            <v>618000</v>
          </cell>
          <cell r="D1948">
            <v>1</v>
          </cell>
          <cell r="E1948">
            <v>0</v>
          </cell>
          <cell r="F1948" t="str">
            <v>פרסום הליכות ג'יין</v>
          </cell>
          <cell r="G1948">
            <v>0</v>
          </cell>
          <cell r="H1948" t="str">
            <v>גמיש</v>
          </cell>
          <cell r="I1948">
            <v>-1</v>
          </cell>
          <cell r="J1948">
            <v>0</v>
          </cell>
          <cell r="K1948" t="e">
            <v>#N/A</v>
          </cell>
          <cell r="L1948">
            <v>0</v>
          </cell>
          <cell r="M1948">
            <v>0</v>
          </cell>
          <cell r="N1948">
            <v>0</v>
          </cell>
          <cell r="O1948">
            <v>25000</v>
          </cell>
          <cell r="P1948">
            <v>18135</v>
          </cell>
        </row>
        <row r="1949">
          <cell r="A1949">
            <v>1618000561</v>
          </cell>
          <cell r="B1949">
            <v>561</v>
          </cell>
          <cell r="C1949">
            <v>618000</v>
          </cell>
          <cell r="D1949">
            <v>1</v>
          </cell>
          <cell r="E1949">
            <v>0</v>
          </cell>
          <cell r="F1949" t="str">
            <v xml:space="preserve">שיכפולים          </v>
          </cell>
          <cell r="G1949">
            <v>0</v>
          </cell>
          <cell r="H1949" t="str">
            <v>גמיש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  <cell r="M1949">
            <v>0</v>
          </cell>
          <cell r="N1949">
            <v>0</v>
          </cell>
          <cell r="O1949">
            <v>0</v>
          </cell>
          <cell r="P1949">
            <v>0</v>
          </cell>
        </row>
        <row r="1950">
          <cell r="A1950">
            <v>1618000562</v>
          </cell>
          <cell r="B1950">
            <v>562</v>
          </cell>
          <cell r="C1950">
            <v>618000</v>
          </cell>
          <cell r="D1950">
            <v>1</v>
          </cell>
          <cell r="E1950">
            <v>0</v>
          </cell>
          <cell r="F1950" t="str">
            <v xml:space="preserve">שנתון סטטיסטי     </v>
          </cell>
          <cell r="G1950">
            <v>0</v>
          </cell>
          <cell r="H1950" t="str">
            <v>גמיש</v>
          </cell>
          <cell r="I1950">
            <v>0</v>
          </cell>
          <cell r="J1950">
            <v>60000</v>
          </cell>
          <cell r="K1950">
            <v>0.1399999999999999</v>
          </cell>
          <cell r="L1950">
            <v>0</v>
          </cell>
          <cell r="M1950">
            <v>0</v>
          </cell>
          <cell r="N1950">
            <v>60000</v>
          </cell>
          <cell r="O1950">
            <v>60000</v>
          </cell>
          <cell r="P1950">
            <v>1350</v>
          </cell>
        </row>
        <row r="1951">
          <cell r="A1951">
            <v>1618000571</v>
          </cell>
          <cell r="B1951">
            <v>571</v>
          </cell>
          <cell r="C1951">
            <v>618000</v>
          </cell>
          <cell r="D1951">
            <v>1</v>
          </cell>
          <cell r="E1951">
            <v>0</v>
          </cell>
          <cell r="F1951" t="str">
            <v xml:space="preserve">מיכון וענ"א       </v>
          </cell>
          <cell r="G1951">
            <v>0</v>
          </cell>
          <cell r="H1951" t="str">
            <v>קשיח</v>
          </cell>
          <cell r="I1951">
            <v>0</v>
          </cell>
          <cell r="J1951">
            <v>63100</v>
          </cell>
          <cell r="K1951">
            <v>0</v>
          </cell>
          <cell r="L1951">
            <v>0</v>
          </cell>
          <cell r="M1951">
            <v>0</v>
          </cell>
          <cell r="N1951">
            <v>63100</v>
          </cell>
          <cell r="O1951">
            <v>63100</v>
          </cell>
          <cell r="P1951">
            <v>63100</v>
          </cell>
        </row>
        <row r="1952">
          <cell r="A1952">
            <v>1618000580</v>
          </cell>
          <cell r="B1952">
            <v>580</v>
          </cell>
          <cell r="C1952">
            <v>618000</v>
          </cell>
          <cell r="D1952">
            <v>1</v>
          </cell>
          <cell r="E1952">
            <v>0</v>
          </cell>
          <cell r="F1952" t="str">
            <v xml:space="preserve">סקרים             </v>
          </cell>
          <cell r="G1952">
            <v>0</v>
          </cell>
          <cell r="H1952" t="str">
            <v>גמיש</v>
          </cell>
          <cell r="I1952">
            <v>0.36363636363636354</v>
          </cell>
          <cell r="J1952">
            <v>139000</v>
          </cell>
          <cell r="K1952">
            <v>0</v>
          </cell>
          <cell r="L1952">
            <v>11000</v>
          </cell>
          <cell r="M1952">
            <v>0</v>
          </cell>
          <cell r="N1952">
            <v>150000</v>
          </cell>
          <cell r="O1952">
            <v>110000</v>
          </cell>
          <cell r="P1952">
            <v>4660</v>
          </cell>
        </row>
        <row r="1953">
          <cell r="A1953">
            <v>1618000582</v>
          </cell>
          <cell r="B1953">
            <v>582</v>
          </cell>
          <cell r="C1953">
            <v>618000</v>
          </cell>
          <cell r="D1953">
            <v>1</v>
          </cell>
          <cell r="E1953">
            <v>0</v>
          </cell>
          <cell r="F1953" t="str">
            <v>ריכוז נתונים ומידע</v>
          </cell>
          <cell r="G1953">
            <v>0</v>
          </cell>
          <cell r="H1953" t="str">
            <v>גמיש</v>
          </cell>
          <cell r="I1953">
            <v>0</v>
          </cell>
          <cell r="J1953">
            <v>63270</v>
          </cell>
          <cell r="K1953">
            <v>0</v>
          </cell>
          <cell r="L1953">
            <v>7030</v>
          </cell>
          <cell r="M1953">
            <v>0</v>
          </cell>
          <cell r="N1953">
            <v>70300</v>
          </cell>
          <cell r="O1953">
            <v>70300</v>
          </cell>
          <cell r="P1953">
            <v>40865.68</v>
          </cell>
        </row>
        <row r="1954">
          <cell r="A1954">
            <v>1618000753</v>
          </cell>
          <cell r="B1954">
            <v>753</v>
          </cell>
          <cell r="C1954">
            <v>618000</v>
          </cell>
          <cell r="D1954">
            <v>1</v>
          </cell>
          <cell r="E1954">
            <v>0</v>
          </cell>
          <cell r="F1954" t="str">
            <v xml:space="preserve">עובדים חיצוניים   </v>
          </cell>
          <cell r="G1954">
            <v>0</v>
          </cell>
          <cell r="H1954" t="str">
            <v>קשיח</v>
          </cell>
          <cell r="I1954">
            <v>0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  <cell r="N1954">
            <v>0</v>
          </cell>
          <cell r="O1954">
            <v>0</v>
          </cell>
          <cell r="P1954">
            <v>0</v>
          </cell>
        </row>
        <row r="1955">
          <cell r="A1955">
            <v>1618000780</v>
          </cell>
          <cell r="B1955">
            <v>780</v>
          </cell>
          <cell r="C1955">
            <v>618000</v>
          </cell>
          <cell r="D1955">
            <v>1</v>
          </cell>
          <cell r="E1955">
            <v>0</v>
          </cell>
          <cell r="F1955" t="str">
            <v>מערך ארגון ושיטות</v>
          </cell>
          <cell r="G1955">
            <v>0</v>
          </cell>
          <cell r="H1955" t="str">
            <v>גמיש</v>
          </cell>
          <cell r="I1955">
            <v>0</v>
          </cell>
          <cell r="J1955">
            <v>95000</v>
          </cell>
          <cell r="K1955">
            <v>0</v>
          </cell>
          <cell r="L1955">
            <v>0</v>
          </cell>
          <cell r="M1955" t="str">
            <v>שינוי שם</v>
          </cell>
          <cell r="N1955">
            <v>95000</v>
          </cell>
          <cell r="O1955">
            <v>0</v>
          </cell>
          <cell r="P1955">
            <v>0</v>
          </cell>
        </row>
        <row r="1956">
          <cell r="A1956">
            <v>1618000781</v>
          </cell>
          <cell r="B1956">
            <v>781</v>
          </cell>
          <cell r="C1956">
            <v>618000</v>
          </cell>
          <cell r="D1956">
            <v>1</v>
          </cell>
          <cell r="E1956">
            <v>0</v>
          </cell>
          <cell r="F1956" t="str">
            <v xml:space="preserve">תוכניות עבודה </v>
          </cell>
          <cell r="G1956">
            <v>0</v>
          </cell>
          <cell r="H1956" t="str">
            <v>גמיש</v>
          </cell>
          <cell r="I1956">
            <v>0</v>
          </cell>
          <cell r="J1956">
            <v>63000</v>
          </cell>
          <cell r="K1956">
            <v>0</v>
          </cell>
          <cell r="L1956">
            <v>7000</v>
          </cell>
          <cell r="M1956">
            <v>0</v>
          </cell>
          <cell r="N1956">
            <v>70000</v>
          </cell>
          <cell r="O1956">
            <v>70000</v>
          </cell>
          <cell r="P1956">
            <v>0</v>
          </cell>
        </row>
        <row r="1957">
          <cell r="A1957">
            <v>1618000782</v>
          </cell>
          <cell r="B1957">
            <v>783</v>
          </cell>
          <cell r="C1957">
            <v>618000</v>
          </cell>
          <cell r="D1957">
            <v>1</v>
          </cell>
          <cell r="E1957">
            <v>0</v>
          </cell>
          <cell r="F1957" t="str">
            <v>מפגשי מנהלים</v>
          </cell>
          <cell r="G1957">
            <v>0</v>
          </cell>
          <cell r="H1957" t="str">
            <v>גמיש</v>
          </cell>
          <cell r="I1957">
            <v>0</v>
          </cell>
          <cell r="J1957">
            <v>10000</v>
          </cell>
          <cell r="K1957">
            <v>0</v>
          </cell>
          <cell r="L1957">
            <v>0</v>
          </cell>
          <cell r="M1957" t="str">
            <v>חדש</v>
          </cell>
          <cell r="N1957">
            <v>10000</v>
          </cell>
          <cell r="O1957">
            <v>0</v>
          </cell>
          <cell r="P1957">
            <v>0</v>
          </cell>
        </row>
        <row r="1958">
          <cell r="A1958">
            <v>1618000961</v>
          </cell>
          <cell r="B1958">
            <v>961</v>
          </cell>
          <cell r="C1958">
            <v>618000</v>
          </cell>
          <cell r="D1958">
            <v>1</v>
          </cell>
          <cell r="E1958">
            <v>0</v>
          </cell>
          <cell r="F1958" t="str">
            <v>רז' פעולות ורכישות</v>
          </cell>
          <cell r="G1958">
            <v>0</v>
          </cell>
          <cell r="H1958" t="str">
            <v>גמיש</v>
          </cell>
          <cell r="I1958">
            <v>0</v>
          </cell>
          <cell r="J1958">
            <v>0</v>
          </cell>
          <cell r="K1958">
            <v>0</v>
          </cell>
          <cell r="L1958">
            <v>0</v>
          </cell>
          <cell r="M1958">
            <v>0</v>
          </cell>
          <cell r="N1958">
            <v>0</v>
          </cell>
          <cell r="O1958">
            <v>0</v>
          </cell>
          <cell r="P1958">
            <v>0</v>
          </cell>
        </row>
        <row r="1959">
          <cell r="A1959" t="e">
            <v>#VALUE!</v>
          </cell>
          <cell r="B1959" t="str">
            <v>618000  סך הכל</v>
          </cell>
          <cell r="C1959">
            <v>0</v>
          </cell>
          <cell r="D1959">
            <v>0</v>
          </cell>
          <cell r="E1959">
            <v>0</v>
          </cell>
          <cell r="F1959" t="str">
            <v>אגף תכנון אסטרטגי</v>
          </cell>
          <cell r="G1959">
            <v>0</v>
          </cell>
          <cell r="H1959">
            <v>0</v>
          </cell>
          <cell r="I1959">
            <v>1.1151136514688291</v>
          </cell>
          <cell r="J1959">
            <v>3156640</v>
          </cell>
          <cell r="K1959" t="e">
            <v>#N/A</v>
          </cell>
          <cell r="L1959">
            <v>25760</v>
          </cell>
          <cell r="M1959">
            <v>0</v>
          </cell>
          <cell r="N1959">
            <v>3182400</v>
          </cell>
          <cell r="O1959">
            <v>1504600</v>
          </cell>
          <cell r="P1959">
            <v>1079367.99</v>
          </cell>
        </row>
        <row r="1960">
          <cell r="A1960">
            <v>16190000</v>
          </cell>
          <cell r="B1960">
            <v>0</v>
          </cell>
          <cell r="C1960">
            <v>619000</v>
          </cell>
          <cell r="D1960">
            <v>1</v>
          </cell>
          <cell r="E1960">
            <v>0</v>
          </cell>
          <cell r="F1960" t="str">
            <v>בחירות:רשות מקומית</v>
          </cell>
          <cell r="G1960">
            <v>0</v>
          </cell>
          <cell r="H1960" t="str">
            <v xml:space="preserve"> </v>
          </cell>
          <cell r="I1960">
            <v>0</v>
          </cell>
          <cell r="J1960">
            <v>0</v>
          </cell>
          <cell r="K1960">
            <v>0</v>
          </cell>
          <cell r="L1960">
            <v>0</v>
          </cell>
          <cell r="M1960">
            <v>0</v>
          </cell>
          <cell r="N1960">
            <v>0</v>
          </cell>
          <cell r="O1960">
            <v>0</v>
          </cell>
          <cell r="P1960">
            <v>0</v>
          </cell>
        </row>
        <row r="1961">
          <cell r="A1961">
            <v>1619000130</v>
          </cell>
          <cell r="B1961">
            <v>130</v>
          </cell>
          <cell r="C1961">
            <v>619000</v>
          </cell>
          <cell r="D1961">
            <v>1</v>
          </cell>
          <cell r="E1961">
            <v>0</v>
          </cell>
          <cell r="F1961" t="str">
            <v xml:space="preserve">שעות נוספות       </v>
          </cell>
          <cell r="G1961">
            <v>0</v>
          </cell>
          <cell r="H1961" t="str">
            <v>שכר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  <cell r="M1961">
            <v>0</v>
          </cell>
          <cell r="N1961">
            <v>0</v>
          </cell>
          <cell r="O1961">
            <v>0</v>
          </cell>
          <cell r="P1961">
            <v>0</v>
          </cell>
        </row>
        <row r="1962">
          <cell r="A1962">
            <v>1619000210</v>
          </cell>
          <cell r="B1962">
            <v>210</v>
          </cell>
          <cell r="C1962">
            <v>619000</v>
          </cell>
          <cell r="D1962">
            <v>1</v>
          </cell>
          <cell r="E1962">
            <v>0</v>
          </cell>
          <cell r="F1962" t="str">
            <v>השכר הקובע</v>
          </cell>
          <cell r="G1962">
            <v>0</v>
          </cell>
          <cell r="H1962" t="str">
            <v>שכר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  <cell r="M1962">
            <v>0</v>
          </cell>
          <cell r="N1962">
            <v>0</v>
          </cell>
          <cell r="O1962">
            <v>0</v>
          </cell>
          <cell r="P1962">
            <v>0</v>
          </cell>
        </row>
        <row r="1963">
          <cell r="A1963">
            <v>1619000961</v>
          </cell>
          <cell r="B1963">
            <v>961</v>
          </cell>
          <cell r="C1963">
            <v>619000</v>
          </cell>
          <cell r="D1963">
            <v>1</v>
          </cell>
          <cell r="E1963">
            <v>0</v>
          </cell>
          <cell r="F1963" t="str">
            <v>רז' פעולות ורכישות</v>
          </cell>
          <cell r="G1963">
            <v>0</v>
          </cell>
          <cell r="H1963" t="str">
            <v>גמיש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  <cell r="N1963">
            <v>0</v>
          </cell>
          <cell r="O1963">
            <v>0</v>
          </cell>
          <cell r="P1963">
            <v>0</v>
          </cell>
        </row>
        <row r="1964">
          <cell r="A1964">
            <v>1619000980</v>
          </cell>
          <cell r="B1964">
            <v>980</v>
          </cell>
          <cell r="C1964">
            <v>619000</v>
          </cell>
          <cell r="D1964">
            <v>1</v>
          </cell>
          <cell r="E1964">
            <v>0</v>
          </cell>
          <cell r="F1964" t="str">
            <v>בחירות:רשות מקומית</v>
          </cell>
          <cell r="G1964">
            <v>0</v>
          </cell>
          <cell r="H1964" t="str">
            <v>גמיש</v>
          </cell>
          <cell r="I1964">
            <v>0</v>
          </cell>
          <cell r="J1964">
            <v>571000</v>
          </cell>
          <cell r="K1964">
            <v>0</v>
          </cell>
          <cell r="L1964">
            <v>0</v>
          </cell>
          <cell r="M1964">
            <v>0</v>
          </cell>
          <cell r="N1964">
            <v>571000</v>
          </cell>
          <cell r="O1964">
            <v>2760000</v>
          </cell>
          <cell r="P1964">
            <v>0</v>
          </cell>
        </row>
        <row r="1965">
          <cell r="A1965">
            <v>1619000981</v>
          </cell>
          <cell r="B1965">
            <v>981</v>
          </cell>
          <cell r="C1965">
            <v>619000</v>
          </cell>
          <cell r="D1965">
            <v>1</v>
          </cell>
          <cell r="E1965">
            <v>0</v>
          </cell>
          <cell r="F1965" t="str">
            <v>שכר בחירות</v>
          </cell>
          <cell r="G1965">
            <v>0</v>
          </cell>
          <cell r="H1965" t="str">
            <v>קשיח</v>
          </cell>
          <cell r="I1965">
            <v>0</v>
          </cell>
          <cell r="J1965">
            <v>2450900</v>
          </cell>
          <cell r="K1965">
            <v>0</v>
          </cell>
          <cell r="L1965">
            <v>0</v>
          </cell>
          <cell r="M1965">
            <v>0</v>
          </cell>
          <cell r="N1965">
            <v>2450900</v>
          </cell>
          <cell r="O1965">
            <v>0</v>
          </cell>
          <cell r="P1965">
            <v>0</v>
          </cell>
        </row>
        <row r="1966">
          <cell r="A1966" t="e">
            <v>#VALUE!</v>
          </cell>
          <cell r="B1966" t="str">
            <v>619000  סך הכל</v>
          </cell>
          <cell r="C1966">
            <v>0</v>
          </cell>
          <cell r="D1966">
            <v>0</v>
          </cell>
          <cell r="E1966">
            <v>0</v>
          </cell>
          <cell r="F1966" t="str">
            <v>בחירות:רשות מקומית</v>
          </cell>
          <cell r="G1966">
            <v>0</v>
          </cell>
          <cell r="H1966">
            <v>0</v>
          </cell>
          <cell r="I1966">
            <v>0</v>
          </cell>
          <cell r="J1966">
            <v>3021900</v>
          </cell>
          <cell r="K1966">
            <v>0</v>
          </cell>
          <cell r="L1966">
            <v>0</v>
          </cell>
          <cell r="M1966">
            <v>0</v>
          </cell>
          <cell r="N1966">
            <v>3021900</v>
          </cell>
          <cell r="O1966">
            <v>2760000</v>
          </cell>
          <cell r="P1966">
            <v>0</v>
          </cell>
        </row>
        <row r="1967">
          <cell r="A1967">
            <v>16200000</v>
          </cell>
          <cell r="B1967">
            <v>0</v>
          </cell>
          <cell r="C1967">
            <v>620000</v>
          </cell>
          <cell r="D1967">
            <v>1</v>
          </cell>
          <cell r="E1967">
            <v>0</v>
          </cell>
          <cell r="F1967" t="str">
            <v xml:space="preserve">מינהל כספי        </v>
          </cell>
          <cell r="G1967">
            <v>0</v>
          </cell>
          <cell r="H1967" t="str">
            <v xml:space="preserve"> </v>
          </cell>
          <cell r="I1967">
            <v>0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  <cell r="N1967">
            <v>0</v>
          </cell>
          <cell r="O1967">
            <v>0</v>
          </cell>
          <cell r="P1967">
            <v>0</v>
          </cell>
        </row>
        <row r="1968">
          <cell r="A1968">
            <v>16210000</v>
          </cell>
          <cell r="B1968">
            <v>0</v>
          </cell>
          <cell r="C1968">
            <v>621000</v>
          </cell>
          <cell r="D1968">
            <v>1</v>
          </cell>
          <cell r="E1968">
            <v>0</v>
          </cell>
          <cell r="F1968" t="str">
            <v xml:space="preserve">הנהלת הגזברות     </v>
          </cell>
          <cell r="G1968">
            <v>0</v>
          </cell>
          <cell r="H1968" t="str">
            <v xml:space="preserve"> 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</row>
        <row r="1969">
          <cell r="A1969">
            <v>16211000</v>
          </cell>
          <cell r="B1969">
            <v>0</v>
          </cell>
          <cell r="C1969">
            <v>621100</v>
          </cell>
          <cell r="D1969">
            <v>1</v>
          </cell>
          <cell r="E1969">
            <v>0</v>
          </cell>
          <cell r="F1969" t="str">
            <v>משרד גזבר העירייה</v>
          </cell>
          <cell r="G1969">
            <v>0</v>
          </cell>
          <cell r="H1969" t="str">
            <v xml:space="preserve"> </v>
          </cell>
          <cell r="I1969">
            <v>0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  <cell r="N1969">
            <v>0</v>
          </cell>
          <cell r="O1969">
            <v>0</v>
          </cell>
          <cell r="P1969">
            <v>0</v>
          </cell>
        </row>
        <row r="1970">
          <cell r="A1970">
            <v>1621100100</v>
          </cell>
          <cell r="B1970">
            <v>100</v>
          </cell>
          <cell r="C1970">
            <v>621100</v>
          </cell>
          <cell r="D1970">
            <v>1</v>
          </cell>
          <cell r="E1970">
            <v>0</v>
          </cell>
          <cell r="F1970" t="str">
            <v>שכר עובדים לפי תקן</v>
          </cell>
          <cell r="G1970">
            <v>0</v>
          </cell>
          <cell r="H1970" t="str">
            <v xml:space="preserve"> 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  <cell r="N1970">
            <v>0</v>
          </cell>
          <cell r="O1970">
            <v>0</v>
          </cell>
          <cell r="P1970">
            <v>0</v>
          </cell>
        </row>
        <row r="1971">
          <cell r="A1971">
            <v>1621100110</v>
          </cell>
          <cell r="B1971">
            <v>110</v>
          </cell>
          <cell r="C1971">
            <v>621100</v>
          </cell>
          <cell r="D1971">
            <v>1</v>
          </cell>
          <cell r="E1971">
            <v>0</v>
          </cell>
          <cell r="F1971" t="str">
            <v>השכר הקובע-תקציבית</v>
          </cell>
          <cell r="G1971">
            <v>0</v>
          </cell>
          <cell r="H1971" t="str">
            <v>שכר</v>
          </cell>
          <cell r="I1971">
            <v>0</v>
          </cell>
          <cell r="J1971">
            <v>0</v>
          </cell>
          <cell r="K1971">
            <v>0</v>
          </cell>
          <cell r="L1971">
            <v>0</v>
          </cell>
          <cell r="M1971">
            <v>0</v>
          </cell>
          <cell r="N1971">
            <v>0</v>
          </cell>
          <cell r="O1971">
            <v>0</v>
          </cell>
          <cell r="P1971">
            <v>0</v>
          </cell>
        </row>
        <row r="1972">
          <cell r="A1972">
            <v>1621100119</v>
          </cell>
          <cell r="B1972">
            <v>119</v>
          </cell>
          <cell r="C1972">
            <v>621100</v>
          </cell>
          <cell r="D1972">
            <v>1</v>
          </cell>
          <cell r="E1972">
            <v>0</v>
          </cell>
          <cell r="F1972" t="str">
            <v xml:space="preserve">השכר הקובע-צוברת  </v>
          </cell>
          <cell r="G1972">
            <v>0</v>
          </cell>
          <cell r="H1972" t="str">
            <v>שכר</v>
          </cell>
          <cell r="I1972">
            <v>0.11807209130470486</v>
          </cell>
          <cell r="J1972">
            <v>1361700</v>
          </cell>
          <cell r="K1972">
            <v>1.4955134596211339E-2</v>
          </cell>
          <cell r="L1972">
            <v>0</v>
          </cell>
          <cell r="M1972">
            <v>0</v>
          </cell>
          <cell r="N1972">
            <v>1361700</v>
          </cell>
          <cell r="O1972">
            <v>1217900</v>
          </cell>
          <cell r="P1972">
            <v>951937.18</v>
          </cell>
        </row>
        <row r="1973">
          <cell r="A1973">
            <v>1621100122</v>
          </cell>
          <cell r="B1973">
            <v>122</v>
          </cell>
          <cell r="C1973">
            <v>621100</v>
          </cell>
          <cell r="D1973">
            <v>1</v>
          </cell>
          <cell r="E1973">
            <v>0</v>
          </cell>
          <cell r="F1973" t="str">
            <v xml:space="preserve">ביגוד             </v>
          </cell>
          <cell r="G1973">
            <v>0</v>
          </cell>
          <cell r="H1973" t="str">
            <v>שכר</v>
          </cell>
          <cell r="I1973">
            <v>0.5</v>
          </cell>
          <cell r="J1973">
            <v>10500</v>
          </cell>
          <cell r="K1973">
            <v>0</v>
          </cell>
          <cell r="L1973">
            <v>0</v>
          </cell>
          <cell r="M1973">
            <v>0</v>
          </cell>
          <cell r="N1973">
            <v>10500</v>
          </cell>
          <cell r="O1973">
            <v>7000</v>
          </cell>
          <cell r="P1973">
            <v>6711</v>
          </cell>
        </row>
        <row r="1974">
          <cell r="A1974">
            <v>1621100126</v>
          </cell>
          <cell r="B1974">
            <v>126</v>
          </cell>
          <cell r="C1974">
            <v>621100</v>
          </cell>
          <cell r="D1974">
            <v>1</v>
          </cell>
          <cell r="E1974">
            <v>0</v>
          </cell>
          <cell r="F1974" t="str">
            <v xml:space="preserve">דמי הבראה         </v>
          </cell>
          <cell r="G1974">
            <v>0</v>
          </cell>
          <cell r="H1974" t="str">
            <v>שכר</v>
          </cell>
          <cell r="I1974">
            <v>0.23333333333333339</v>
          </cell>
          <cell r="J1974">
            <v>22200</v>
          </cell>
          <cell r="K1974">
            <v>0</v>
          </cell>
          <cell r="L1974">
            <v>0</v>
          </cell>
          <cell r="M1974">
            <v>0</v>
          </cell>
          <cell r="N1974">
            <v>22200</v>
          </cell>
          <cell r="O1974">
            <v>18000</v>
          </cell>
          <cell r="P1974">
            <v>17062</v>
          </cell>
        </row>
        <row r="1975">
          <cell r="A1975">
            <v>1621100130</v>
          </cell>
          <cell r="B1975">
            <v>130</v>
          </cell>
          <cell r="C1975">
            <v>621100</v>
          </cell>
          <cell r="D1975">
            <v>1</v>
          </cell>
          <cell r="E1975">
            <v>0</v>
          </cell>
          <cell r="F1975" t="str">
            <v xml:space="preserve">שעות נוספות       </v>
          </cell>
          <cell r="G1975">
            <v>0</v>
          </cell>
          <cell r="H1975" t="str">
            <v>שכר</v>
          </cell>
          <cell r="I1975">
            <v>0</v>
          </cell>
          <cell r="J1975">
            <v>4000</v>
          </cell>
          <cell r="K1975">
            <v>0</v>
          </cell>
          <cell r="L1975">
            <v>0</v>
          </cell>
          <cell r="M1975">
            <v>0</v>
          </cell>
          <cell r="N1975">
            <v>4000</v>
          </cell>
          <cell r="O1975">
            <v>4000</v>
          </cell>
          <cell r="P1975">
            <v>0</v>
          </cell>
        </row>
        <row r="1976">
          <cell r="A1976">
            <v>1621100140</v>
          </cell>
          <cell r="B1976">
            <v>140</v>
          </cell>
          <cell r="C1976">
            <v>621100</v>
          </cell>
          <cell r="D1976">
            <v>1</v>
          </cell>
          <cell r="E1976">
            <v>0</v>
          </cell>
          <cell r="F1976" t="str">
            <v>השתתפות באחזקת רכב</v>
          </cell>
          <cell r="G1976">
            <v>0</v>
          </cell>
          <cell r="H1976" t="str">
            <v>שכר</v>
          </cell>
          <cell r="I1976">
            <v>3.8888888888888973E-2</v>
          </cell>
          <cell r="J1976">
            <v>93500</v>
          </cell>
          <cell r="K1976">
            <v>0</v>
          </cell>
          <cell r="L1976">
            <v>0</v>
          </cell>
          <cell r="M1976">
            <v>0</v>
          </cell>
          <cell r="N1976">
            <v>93500</v>
          </cell>
          <cell r="O1976">
            <v>90000</v>
          </cell>
          <cell r="P1976">
            <v>86743.52</v>
          </cell>
        </row>
        <row r="1977">
          <cell r="A1977">
            <v>1621100253</v>
          </cell>
          <cell r="B1977">
            <v>253</v>
          </cell>
          <cell r="C1977">
            <v>621100</v>
          </cell>
          <cell r="D1977">
            <v>1</v>
          </cell>
          <cell r="E1977">
            <v>0</v>
          </cell>
          <cell r="F1977" t="str">
            <v xml:space="preserve">עובדים חיצוניים   </v>
          </cell>
          <cell r="G1977">
            <v>0</v>
          </cell>
          <cell r="H1977" t="str">
            <v>שכר</v>
          </cell>
          <cell r="I1977">
            <v>0</v>
          </cell>
          <cell r="J1977">
            <v>0</v>
          </cell>
          <cell r="K1977">
            <v>0</v>
          </cell>
          <cell r="L1977">
            <v>0</v>
          </cell>
          <cell r="M1977">
            <v>0</v>
          </cell>
          <cell r="N1977">
            <v>0</v>
          </cell>
          <cell r="O1977">
            <v>0</v>
          </cell>
          <cell r="P1977">
            <v>0</v>
          </cell>
        </row>
        <row r="1978">
          <cell r="A1978">
            <v>1621100350</v>
          </cell>
          <cell r="B1978">
            <v>350</v>
          </cell>
          <cell r="C1978">
            <v>621100</v>
          </cell>
          <cell r="D1978">
            <v>1</v>
          </cell>
          <cell r="E1978">
            <v>0</v>
          </cell>
          <cell r="F1978" t="str">
            <v>ליסינג - 523-32-003</v>
          </cell>
          <cell r="G1978">
            <v>0</v>
          </cell>
          <cell r="H1978" t="str">
            <v>שכר</v>
          </cell>
          <cell r="I1978">
            <v>0</v>
          </cell>
          <cell r="J1978">
            <v>52600</v>
          </cell>
          <cell r="K1978">
            <v>0</v>
          </cell>
          <cell r="L1978">
            <v>0</v>
          </cell>
          <cell r="M1978" t="str">
            <v>שינוי שם</v>
          </cell>
          <cell r="N1978">
            <v>52600</v>
          </cell>
          <cell r="O1978">
            <v>0</v>
          </cell>
          <cell r="P1978">
            <v>0</v>
          </cell>
        </row>
        <row r="1979">
          <cell r="A1979">
            <v>1621100351</v>
          </cell>
          <cell r="B1979">
            <v>351</v>
          </cell>
          <cell r="C1979">
            <v>621100</v>
          </cell>
          <cell r="D1979">
            <v>1</v>
          </cell>
          <cell r="E1979">
            <v>0</v>
          </cell>
          <cell r="F1979" t="str">
            <v>הוצאות - 523-32-003</v>
          </cell>
          <cell r="G1979">
            <v>0</v>
          </cell>
          <cell r="H1979" t="str">
            <v>שכר</v>
          </cell>
          <cell r="I1979">
            <v>0</v>
          </cell>
          <cell r="J1979">
            <v>10000</v>
          </cell>
          <cell r="K1979">
            <v>0</v>
          </cell>
          <cell r="L1979">
            <v>0</v>
          </cell>
          <cell r="M1979" t="str">
            <v>שינוי שם</v>
          </cell>
          <cell r="N1979">
            <v>10000</v>
          </cell>
          <cell r="O1979">
            <v>0</v>
          </cell>
          <cell r="P1979">
            <v>0</v>
          </cell>
        </row>
        <row r="1980">
          <cell r="A1980">
            <v>1621100400</v>
          </cell>
          <cell r="B1980">
            <v>400</v>
          </cell>
          <cell r="C1980">
            <v>621100</v>
          </cell>
          <cell r="D1980">
            <v>1</v>
          </cell>
          <cell r="E1980">
            <v>0</v>
          </cell>
          <cell r="F1980" t="str">
            <v>אחזקת בנינים וציוד</v>
          </cell>
          <cell r="G1980">
            <v>0</v>
          </cell>
          <cell r="H1980" t="str">
            <v xml:space="preserve"> </v>
          </cell>
          <cell r="I1980">
            <v>0</v>
          </cell>
          <cell r="J1980">
            <v>0</v>
          </cell>
          <cell r="K1980">
            <v>0</v>
          </cell>
          <cell r="L1980">
            <v>0</v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</row>
        <row r="1981">
          <cell r="A1981">
            <v>1621100438</v>
          </cell>
          <cell r="B1981">
            <v>438</v>
          </cell>
          <cell r="C1981">
            <v>621100</v>
          </cell>
          <cell r="D1981">
            <v>1</v>
          </cell>
          <cell r="E1981">
            <v>0</v>
          </cell>
          <cell r="F1981" t="str">
            <v xml:space="preserve">תחזוקת תוכנה      </v>
          </cell>
          <cell r="G1981">
            <v>0</v>
          </cell>
          <cell r="H1981" t="str">
            <v>קשיח</v>
          </cell>
          <cell r="I1981">
            <v>0</v>
          </cell>
          <cell r="J1981">
            <v>0</v>
          </cell>
          <cell r="K1981">
            <v>0</v>
          </cell>
          <cell r="L1981">
            <v>0</v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</row>
        <row r="1982">
          <cell r="A1982">
            <v>1621100470</v>
          </cell>
          <cell r="B1982">
            <v>470</v>
          </cell>
          <cell r="C1982">
            <v>621100</v>
          </cell>
          <cell r="D1982">
            <v>1</v>
          </cell>
          <cell r="E1982">
            <v>0</v>
          </cell>
          <cell r="F1982" t="str">
            <v xml:space="preserve">אחזקת מכונות משרד </v>
          </cell>
          <cell r="G1982">
            <v>0</v>
          </cell>
          <cell r="H1982" t="str">
            <v>גמיש</v>
          </cell>
          <cell r="I1982">
            <v>0</v>
          </cell>
          <cell r="J1982">
            <v>6030</v>
          </cell>
          <cell r="K1982">
            <v>0</v>
          </cell>
          <cell r="L1982">
            <v>670</v>
          </cell>
          <cell r="M1982">
            <v>0</v>
          </cell>
          <cell r="N1982">
            <v>6700</v>
          </cell>
          <cell r="O1982">
            <v>6700</v>
          </cell>
          <cell r="P1982">
            <v>1820.48</v>
          </cell>
        </row>
        <row r="1983">
          <cell r="A1983">
            <v>1621100471</v>
          </cell>
          <cell r="B1983">
            <v>471</v>
          </cell>
          <cell r="C1983">
            <v>621100</v>
          </cell>
          <cell r="D1983">
            <v>1</v>
          </cell>
          <cell r="E1983">
            <v>0</v>
          </cell>
          <cell r="F1983" t="str">
            <v xml:space="preserve">מכשירי כתיבה      </v>
          </cell>
          <cell r="G1983">
            <v>0</v>
          </cell>
          <cell r="H1983" t="str">
            <v>גמיש</v>
          </cell>
          <cell r="I1983">
            <v>0</v>
          </cell>
          <cell r="J1983">
            <v>6300</v>
          </cell>
          <cell r="K1983">
            <v>0</v>
          </cell>
          <cell r="L1983">
            <v>700</v>
          </cell>
          <cell r="M1983">
            <v>0</v>
          </cell>
          <cell r="N1983">
            <v>7000</v>
          </cell>
          <cell r="O1983">
            <v>7000</v>
          </cell>
          <cell r="P1983">
            <v>6359.08</v>
          </cell>
        </row>
        <row r="1984">
          <cell r="A1984">
            <v>1621100492</v>
          </cell>
          <cell r="B1984">
            <v>492</v>
          </cell>
          <cell r="C1984">
            <v>621100</v>
          </cell>
          <cell r="D1984">
            <v>1</v>
          </cell>
          <cell r="E1984">
            <v>0</v>
          </cell>
          <cell r="F1984" t="str">
            <v xml:space="preserve">השתתפות בעזר 092  </v>
          </cell>
          <cell r="G1984">
            <v>0</v>
          </cell>
          <cell r="H1984" t="str">
            <v>קשיח</v>
          </cell>
          <cell r="I1984">
            <v>0</v>
          </cell>
          <cell r="J1984">
            <v>285000</v>
          </cell>
          <cell r="K1984">
            <v>0</v>
          </cell>
          <cell r="L1984">
            <v>0</v>
          </cell>
          <cell r="M1984">
            <v>0</v>
          </cell>
          <cell r="N1984">
            <v>285000</v>
          </cell>
          <cell r="O1984">
            <v>285000</v>
          </cell>
          <cell r="P1984">
            <v>242010</v>
          </cell>
        </row>
        <row r="1985">
          <cell r="A1985">
            <v>1621100500</v>
          </cell>
          <cell r="B1985">
            <v>500</v>
          </cell>
          <cell r="C1985">
            <v>621100</v>
          </cell>
          <cell r="D1985">
            <v>1</v>
          </cell>
          <cell r="E1985">
            <v>0</v>
          </cell>
          <cell r="F1985" t="str">
            <v xml:space="preserve">הוצאות מינהליות   </v>
          </cell>
          <cell r="G1985">
            <v>0</v>
          </cell>
          <cell r="H1985" t="str">
            <v xml:space="preserve"> </v>
          </cell>
          <cell r="I1985">
            <v>0</v>
          </cell>
          <cell r="J1985">
            <v>0</v>
          </cell>
          <cell r="K1985">
            <v>0</v>
          </cell>
          <cell r="L1985">
            <v>0</v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</row>
        <row r="1986">
          <cell r="A1986">
            <v>1621100511</v>
          </cell>
          <cell r="B1986">
            <v>511</v>
          </cell>
          <cell r="C1986">
            <v>621100</v>
          </cell>
          <cell r="D1986">
            <v>1</v>
          </cell>
          <cell r="E1986">
            <v>0</v>
          </cell>
          <cell r="F1986" t="str">
            <v xml:space="preserve">אירוח וכיבוד      </v>
          </cell>
          <cell r="G1986">
            <v>0</v>
          </cell>
          <cell r="H1986" t="str">
            <v>גמיש</v>
          </cell>
          <cell r="I1986">
            <v>0</v>
          </cell>
          <cell r="J1986">
            <v>5130</v>
          </cell>
          <cell r="K1986">
            <v>0.19999999999999996</v>
          </cell>
          <cell r="L1986">
            <v>570</v>
          </cell>
          <cell r="M1986">
            <v>0</v>
          </cell>
          <cell r="N1986">
            <v>5700</v>
          </cell>
          <cell r="O1986">
            <v>5700</v>
          </cell>
          <cell r="P1986">
            <v>3581.22</v>
          </cell>
        </row>
        <row r="1987">
          <cell r="A1987">
            <v>1621100512</v>
          </cell>
          <cell r="B1987">
            <v>512</v>
          </cell>
          <cell r="C1987">
            <v>621100</v>
          </cell>
          <cell r="D1987">
            <v>1</v>
          </cell>
          <cell r="E1987">
            <v>0</v>
          </cell>
          <cell r="F1987" t="str">
            <v xml:space="preserve">נסיעות ואש"ל      </v>
          </cell>
          <cell r="G1987">
            <v>0</v>
          </cell>
          <cell r="H1987" t="str">
            <v>גמיש</v>
          </cell>
          <cell r="I1987">
            <v>0</v>
          </cell>
          <cell r="J1987">
            <v>2160</v>
          </cell>
          <cell r="K1987">
            <v>0.25</v>
          </cell>
          <cell r="L1987">
            <v>240</v>
          </cell>
          <cell r="M1987">
            <v>0</v>
          </cell>
          <cell r="N1987">
            <v>2400</v>
          </cell>
          <cell r="O1987">
            <v>2400</v>
          </cell>
          <cell r="P1987">
            <v>1420</v>
          </cell>
        </row>
        <row r="1988">
          <cell r="A1988">
            <v>1621100522</v>
          </cell>
          <cell r="B1988">
            <v>522</v>
          </cell>
          <cell r="C1988">
            <v>621100</v>
          </cell>
          <cell r="D1988">
            <v>1</v>
          </cell>
          <cell r="E1988">
            <v>0</v>
          </cell>
          <cell r="F1988" t="str">
            <v xml:space="preserve">ספרים ועיתונים    </v>
          </cell>
          <cell r="G1988">
            <v>0</v>
          </cell>
          <cell r="H1988" t="str">
            <v>גמיש</v>
          </cell>
          <cell r="I1988">
            <v>0</v>
          </cell>
          <cell r="J1988">
            <v>7740</v>
          </cell>
          <cell r="K1988">
            <v>0</v>
          </cell>
          <cell r="L1988">
            <v>860</v>
          </cell>
          <cell r="M1988">
            <v>0</v>
          </cell>
          <cell r="N1988">
            <v>8600</v>
          </cell>
          <cell r="O1988">
            <v>8600</v>
          </cell>
          <cell r="P1988">
            <v>7671.87</v>
          </cell>
        </row>
        <row r="1989">
          <cell r="A1989">
            <v>1621100540</v>
          </cell>
          <cell r="B1989">
            <v>540</v>
          </cell>
          <cell r="C1989">
            <v>621100</v>
          </cell>
          <cell r="D1989">
            <v>1</v>
          </cell>
          <cell r="E1989">
            <v>0</v>
          </cell>
          <cell r="F1989" t="str">
            <v xml:space="preserve">הוצאות טלפון      </v>
          </cell>
          <cell r="G1989">
            <v>0</v>
          </cell>
          <cell r="H1989" t="str">
            <v>קשיח</v>
          </cell>
          <cell r="I1989">
            <v>0</v>
          </cell>
          <cell r="J1989">
            <v>0</v>
          </cell>
          <cell r="K1989">
            <v>0</v>
          </cell>
          <cell r="L1989">
            <v>0</v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</row>
        <row r="1990">
          <cell r="A1990">
            <v>1621100544</v>
          </cell>
          <cell r="B1990">
            <v>544</v>
          </cell>
          <cell r="C1990">
            <v>621100</v>
          </cell>
          <cell r="D1990">
            <v>1</v>
          </cell>
          <cell r="E1990">
            <v>0</v>
          </cell>
          <cell r="F1990" t="str">
            <v xml:space="preserve">הוצאות דאר        </v>
          </cell>
          <cell r="G1990">
            <v>0</v>
          </cell>
          <cell r="H1990" t="str">
            <v>קשיח</v>
          </cell>
          <cell r="I1990">
            <v>0</v>
          </cell>
          <cell r="J1990">
            <v>4500</v>
          </cell>
          <cell r="K1990">
            <v>0</v>
          </cell>
          <cell r="L1990">
            <v>500</v>
          </cell>
          <cell r="M1990">
            <v>0</v>
          </cell>
          <cell r="N1990">
            <v>5000</v>
          </cell>
          <cell r="O1990">
            <v>5000</v>
          </cell>
          <cell r="P1990">
            <v>4536.54</v>
          </cell>
        </row>
        <row r="1991">
          <cell r="A1991">
            <v>1621100550</v>
          </cell>
          <cell r="B1991">
            <v>550</v>
          </cell>
          <cell r="C1991">
            <v>621100</v>
          </cell>
          <cell r="D1991">
            <v>1</v>
          </cell>
          <cell r="E1991">
            <v>0</v>
          </cell>
          <cell r="F1991" t="str">
            <v>פרסומים</v>
          </cell>
          <cell r="G1991">
            <v>0</v>
          </cell>
          <cell r="H1991" t="str">
            <v>גמיש</v>
          </cell>
          <cell r="I1991">
            <v>0</v>
          </cell>
          <cell r="J1991">
            <v>4320</v>
          </cell>
          <cell r="K1991">
            <v>0</v>
          </cell>
          <cell r="L1991">
            <v>480</v>
          </cell>
          <cell r="M1991">
            <v>0</v>
          </cell>
          <cell r="N1991">
            <v>4800</v>
          </cell>
          <cell r="O1991">
            <v>4800</v>
          </cell>
          <cell r="P1991">
            <v>0</v>
          </cell>
        </row>
        <row r="1992">
          <cell r="A1992">
            <v>1621100561</v>
          </cell>
          <cell r="B1992">
            <v>561</v>
          </cell>
          <cell r="C1992">
            <v>621100</v>
          </cell>
          <cell r="D1992">
            <v>1</v>
          </cell>
          <cell r="E1992">
            <v>0</v>
          </cell>
          <cell r="F1992" t="str">
            <v xml:space="preserve">שיכפולים          </v>
          </cell>
          <cell r="G1992">
            <v>0</v>
          </cell>
          <cell r="H1992" t="str">
            <v>גמיש</v>
          </cell>
          <cell r="I1992">
            <v>0</v>
          </cell>
          <cell r="J1992">
            <v>0</v>
          </cell>
          <cell r="K1992">
            <v>0</v>
          </cell>
          <cell r="L1992">
            <v>0</v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</row>
        <row r="1993">
          <cell r="A1993">
            <v>1621100562</v>
          </cell>
          <cell r="B1993">
            <v>562</v>
          </cell>
          <cell r="C1993">
            <v>621100</v>
          </cell>
          <cell r="D1993">
            <v>1</v>
          </cell>
          <cell r="E1993">
            <v>0</v>
          </cell>
          <cell r="F1993" t="str">
            <v xml:space="preserve">הדפסות            </v>
          </cell>
          <cell r="G1993">
            <v>0</v>
          </cell>
          <cell r="H1993" t="str">
            <v>גמיש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</row>
        <row r="1994">
          <cell r="A1994">
            <v>1621100571</v>
          </cell>
          <cell r="B1994">
            <v>571</v>
          </cell>
          <cell r="C1994">
            <v>621100</v>
          </cell>
          <cell r="D1994">
            <v>1</v>
          </cell>
          <cell r="E1994">
            <v>0</v>
          </cell>
          <cell r="F1994" t="str">
            <v xml:space="preserve">מיכון וענ"א       </v>
          </cell>
          <cell r="G1994">
            <v>0</v>
          </cell>
          <cell r="H1994" t="str">
            <v>קשיח</v>
          </cell>
          <cell r="I1994">
            <v>0</v>
          </cell>
          <cell r="J1994">
            <v>82100</v>
          </cell>
          <cell r="K1994">
            <v>0</v>
          </cell>
          <cell r="L1994">
            <v>0</v>
          </cell>
          <cell r="M1994">
            <v>0</v>
          </cell>
          <cell r="N1994">
            <v>82100</v>
          </cell>
          <cell r="O1994">
            <v>82100</v>
          </cell>
          <cell r="P1994">
            <v>79100</v>
          </cell>
        </row>
        <row r="1995">
          <cell r="A1995">
            <v>1621100580</v>
          </cell>
          <cell r="B1995">
            <v>580</v>
          </cell>
          <cell r="C1995">
            <v>621100</v>
          </cell>
          <cell r="D1995">
            <v>1</v>
          </cell>
          <cell r="E1995">
            <v>0</v>
          </cell>
          <cell r="F1995" t="str">
            <v xml:space="preserve">יעוץ כלכלי        </v>
          </cell>
          <cell r="G1995">
            <v>0</v>
          </cell>
          <cell r="H1995" t="str">
            <v>גמיש</v>
          </cell>
          <cell r="I1995">
            <v>0.66666666666666674</v>
          </cell>
          <cell r="J1995">
            <v>470000</v>
          </cell>
          <cell r="K1995">
            <v>0</v>
          </cell>
          <cell r="L1995">
            <v>30000</v>
          </cell>
          <cell r="M1995">
            <v>0</v>
          </cell>
          <cell r="N1995">
            <v>500000</v>
          </cell>
          <cell r="O1995">
            <v>300000</v>
          </cell>
          <cell r="P1995">
            <v>384753.43</v>
          </cell>
        </row>
        <row r="1996">
          <cell r="A1996">
            <v>1621100700</v>
          </cell>
          <cell r="B1996">
            <v>700</v>
          </cell>
          <cell r="C1996">
            <v>621100</v>
          </cell>
          <cell r="D1996">
            <v>1</v>
          </cell>
          <cell r="E1996">
            <v>0</v>
          </cell>
          <cell r="F1996" t="str">
            <v xml:space="preserve">הוצאות לפעולות    </v>
          </cell>
          <cell r="G1996">
            <v>0</v>
          </cell>
          <cell r="H1996" t="str">
            <v xml:space="preserve"> </v>
          </cell>
          <cell r="I1996">
            <v>0</v>
          </cell>
          <cell r="J1996">
            <v>0</v>
          </cell>
          <cell r="K1996">
            <v>0</v>
          </cell>
          <cell r="L1996">
            <v>0</v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</row>
        <row r="1997">
          <cell r="A1997">
            <v>1621100753</v>
          </cell>
          <cell r="B1997">
            <v>753</v>
          </cell>
          <cell r="C1997">
            <v>621100</v>
          </cell>
          <cell r="D1997">
            <v>1</v>
          </cell>
          <cell r="E1997">
            <v>0</v>
          </cell>
          <cell r="F1997" t="str">
            <v xml:space="preserve">עובדים חיצוניים   </v>
          </cell>
          <cell r="G1997">
            <v>0</v>
          </cell>
          <cell r="H1997" t="str">
            <v>קשיח</v>
          </cell>
          <cell r="I1997">
            <v>0</v>
          </cell>
          <cell r="J1997">
            <v>0</v>
          </cell>
          <cell r="K1997">
            <v>0</v>
          </cell>
          <cell r="L1997">
            <v>0</v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</row>
        <row r="1998">
          <cell r="A1998">
            <v>1621100781</v>
          </cell>
          <cell r="B1998">
            <v>781</v>
          </cell>
          <cell r="C1998">
            <v>621100</v>
          </cell>
          <cell r="D1998">
            <v>1</v>
          </cell>
          <cell r="E1998">
            <v>0</v>
          </cell>
          <cell r="F1998" t="str">
            <v>פעולות סמנכ"ל</v>
          </cell>
          <cell r="G1998">
            <v>0</v>
          </cell>
          <cell r="H1998" t="str">
            <v>גמיש</v>
          </cell>
          <cell r="I1998">
            <v>0.10000000000000009</v>
          </cell>
          <cell r="J1998">
            <v>30000</v>
          </cell>
          <cell r="K1998">
            <v>0.33333333333333326</v>
          </cell>
          <cell r="L1998">
            <v>3000</v>
          </cell>
          <cell r="M1998">
            <v>0</v>
          </cell>
          <cell r="N1998">
            <v>33000</v>
          </cell>
          <cell r="O1998">
            <v>30000</v>
          </cell>
          <cell r="P1998">
            <v>19015.900000000001</v>
          </cell>
        </row>
        <row r="1999">
          <cell r="A1999">
            <v>1621100794</v>
          </cell>
          <cell r="B1999">
            <v>794</v>
          </cell>
          <cell r="C1999">
            <v>621100</v>
          </cell>
          <cell r="D1999">
            <v>1</v>
          </cell>
          <cell r="E1999">
            <v>0</v>
          </cell>
          <cell r="F1999" t="str">
            <v xml:space="preserve">השתתפות בעזר 094  </v>
          </cell>
          <cell r="G1999">
            <v>0</v>
          </cell>
          <cell r="H1999" t="str">
            <v>קשיח</v>
          </cell>
          <cell r="I1999">
            <v>0</v>
          </cell>
          <cell r="J1999">
            <v>6500</v>
          </cell>
          <cell r="K1999">
            <v>0</v>
          </cell>
          <cell r="L1999">
            <v>0</v>
          </cell>
          <cell r="M1999">
            <v>0</v>
          </cell>
          <cell r="N1999">
            <v>6500</v>
          </cell>
          <cell r="O1999">
            <v>6500</v>
          </cell>
          <cell r="P1999">
            <v>7226</v>
          </cell>
        </row>
        <row r="2000">
          <cell r="A2000">
            <v>1621100961</v>
          </cell>
          <cell r="B2000">
            <v>961</v>
          </cell>
          <cell r="C2000">
            <v>621100</v>
          </cell>
          <cell r="D2000">
            <v>1</v>
          </cell>
          <cell r="E2000">
            <v>0</v>
          </cell>
          <cell r="F2000" t="str">
            <v>רז' פעולות ורכישות</v>
          </cell>
          <cell r="G2000">
            <v>0</v>
          </cell>
          <cell r="H2000" t="str">
            <v>גמיש</v>
          </cell>
          <cell r="I2000">
            <v>0</v>
          </cell>
          <cell r="J2000">
            <v>500000</v>
          </cell>
          <cell r="K2000">
            <v>0</v>
          </cell>
          <cell r="L2000">
            <v>0</v>
          </cell>
          <cell r="M2000">
            <v>0</v>
          </cell>
          <cell r="N2000">
            <v>500000</v>
          </cell>
          <cell r="O2000">
            <v>0</v>
          </cell>
          <cell r="P2000">
            <v>0</v>
          </cell>
        </row>
        <row r="2001">
          <cell r="A2001" t="e">
            <v>#VALUE!</v>
          </cell>
          <cell r="B2001" t="str">
            <v>621100  סך הכל</v>
          </cell>
          <cell r="C2001">
            <v>0</v>
          </cell>
          <cell r="D2001">
            <v>0</v>
          </cell>
          <cell r="E2001">
            <v>0</v>
          </cell>
          <cell r="F2001" t="str">
            <v>משרד גזבר העירייה</v>
          </cell>
          <cell r="G2001">
            <v>0</v>
          </cell>
          <cell r="H2001">
            <v>0</v>
          </cell>
          <cell r="I2001">
            <v>0</v>
          </cell>
          <cell r="J2001">
            <v>2964280</v>
          </cell>
          <cell r="K2001">
            <v>0.79828846792954455</v>
          </cell>
          <cell r="L2001">
            <v>37020</v>
          </cell>
          <cell r="M2001">
            <v>0</v>
          </cell>
          <cell r="N2001">
            <v>3001300</v>
          </cell>
          <cell r="O2001">
            <v>2080700</v>
          </cell>
          <cell r="P2001">
            <v>1819948.22</v>
          </cell>
        </row>
        <row r="2002">
          <cell r="A2002">
            <v>16212000</v>
          </cell>
          <cell r="B2002">
            <v>0</v>
          </cell>
          <cell r="C2002">
            <v>621200</v>
          </cell>
          <cell r="D2002">
            <v>1</v>
          </cell>
          <cell r="E2002">
            <v>0</v>
          </cell>
          <cell r="F2002" t="str">
            <v>תקציבים ובקרה</v>
          </cell>
          <cell r="G2002">
            <v>0</v>
          </cell>
          <cell r="H2002" t="str">
            <v xml:space="preserve"> 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0</v>
          </cell>
          <cell r="N2002">
            <v>0</v>
          </cell>
          <cell r="O2002">
            <v>0</v>
          </cell>
          <cell r="P2002">
            <v>0</v>
          </cell>
        </row>
        <row r="2003">
          <cell r="A2003">
            <v>1621200100</v>
          </cell>
          <cell r="B2003">
            <v>100</v>
          </cell>
          <cell r="C2003">
            <v>621200</v>
          </cell>
          <cell r="D2003">
            <v>1</v>
          </cell>
          <cell r="E2003">
            <v>0</v>
          </cell>
          <cell r="F2003" t="str">
            <v>שכר עובדים לפי תקן</v>
          </cell>
          <cell r="G2003">
            <v>0</v>
          </cell>
          <cell r="H2003" t="str">
            <v xml:space="preserve"> 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  <cell r="M2003">
            <v>0</v>
          </cell>
          <cell r="N2003">
            <v>0</v>
          </cell>
          <cell r="O2003">
            <v>0</v>
          </cell>
          <cell r="P2003">
            <v>0</v>
          </cell>
        </row>
        <row r="2004">
          <cell r="A2004">
            <v>1621200110</v>
          </cell>
          <cell r="B2004">
            <v>110</v>
          </cell>
          <cell r="C2004">
            <v>621200</v>
          </cell>
          <cell r="D2004">
            <v>1</v>
          </cell>
          <cell r="E2004">
            <v>0</v>
          </cell>
          <cell r="F2004" t="str">
            <v>השכר הקובע-תקציבית</v>
          </cell>
          <cell r="G2004">
            <v>0</v>
          </cell>
          <cell r="H2004" t="str">
            <v>שכר</v>
          </cell>
          <cell r="I2004">
            <v>-0.20512820512820518</v>
          </cell>
          <cell r="J2004">
            <v>620000</v>
          </cell>
          <cell r="K2004">
            <v>1.5027650877614818E-2</v>
          </cell>
          <cell r="L2004">
            <v>0</v>
          </cell>
          <cell r="M2004">
            <v>0</v>
          </cell>
          <cell r="N2004">
            <v>620000</v>
          </cell>
          <cell r="O2004">
            <v>780000</v>
          </cell>
          <cell r="P2004">
            <v>753292.04</v>
          </cell>
        </row>
        <row r="2005">
          <cell r="A2005">
            <v>1621200119</v>
          </cell>
          <cell r="B2005">
            <v>119</v>
          </cell>
          <cell r="C2005">
            <v>621200</v>
          </cell>
          <cell r="D2005">
            <v>1</v>
          </cell>
          <cell r="E2005">
            <v>0</v>
          </cell>
          <cell r="F2005" t="str">
            <v xml:space="preserve">השכר הקובע-צוברת  </v>
          </cell>
          <cell r="G2005">
            <v>0</v>
          </cell>
          <cell r="H2005" t="str">
            <v>שכר</v>
          </cell>
          <cell r="I2005">
            <v>0.30210477209736286</v>
          </cell>
          <cell r="J2005">
            <v>4745000</v>
          </cell>
          <cell r="K2005">
            <v>1.4986090754090409E-2</v>
          </cell>
          <cell r="L2005">
            <v>0</v>
          </cell>
          <cell r="M2005">
            <v>0</v>
          </cell>
          <cell r="N2005">
            <v>4745000</v>
          </cell>
          <cell r="O2005">
            <v>3644100</v>
          </cell>
          <cell r="P2005">
            <v>3493998.39</v>
          </cell>
        </row>
        <row r="2006">
          <cell r="A2006">
            <v>1621200122</v>
          </cell>
          <cell r="B2006">
            <v>122</v>
          </cell>
          <cell r="C2006">
            <v>621200</v>
          </cell>
          <cell r="D2006">
            <v>1</v>
          </cell>
          <cell r="E2006">
            <v>0</v>
          </cell>
          <cell r="F2006" t="str">
            <v xml:space="preserve">ביגוד             </v>
          </cell>
          <cell r="G2006">
            <v>0</v>
          </cell>
          <cell r="H2006" t="str">
            <v>שכר</v>
          </cell>
          <cell r="I2006">
            <v>0</v>
          </cell>
          <cell r="J2006">
            <v>64300</v>
          </cell>
          <cell r="K2006">
            <v>0</v>
          </cell>
          <cell r="L2006">
            <v>0</v>
          </cell>
          <cell r="M2006">
            <v>0</v>
          </cell>
          <cell r="N2006">
            <v>64300</v>
          </cell>
          <cell r="O2006">
            <v>64300</v>
          </cell>
          <cell r="P2006">
            <v>64053.71</v>
          </cell>
        </row>
        <row r="2007">
          <cell r="A2007">
            <v>1621200126</v>
          </cell>
          <cell r="B2007">
            <v>126</v>
          </cell>
          <cell r="C2007">
            <v>621200</v>
          </cell>
          <cell r="D2007">
            <v>1</v>
          </cell>
          <cell r="E2007">
            <v>0</v>
          </cell>
          <cell r="F2007" t="str">
            <v xml:space="preserve">דמי הבראה         </v>
          </cell>
          <cell r="G2007">
            <v>0</v>
          </cell>
          <cell r="H2007" t="str">
            <v>שכר</v>
          </cell>
          <cell r="I2007">
            <v>0.11755725190839694</v>
          </cell>
          <cell r="J2007">
            <v>146400</v>
          </cell>
          <cell r="K2007">
            <v>0</v>
          </cell>
          <cell r="L2007">
            <v>0</v>
          </cell>
          <cell r="M2007">
            <v>0</v>
          </cell>
          <cell r="N2007">
            <v>146400</v>
          </cell>
          <cell r="O2007">
            <v>131000</v>
          </cell>
          <cell r="P2007">
            <v>144270.93</v>
          </cell>
        </row>
        <row r="2008">
          <cell r="A2008">
            <v>1621200130</v>
          </cell>
          <cell r="B2008">
            <v>130</v>
          </cell>
          <cell r="C2008">
            <v>621200</v>
          </cell>
          <cell r="D2008">
            <v>1</v>
          </cell>
          <cell r="E2008">
            <v>0</v>
          </cell>
          <cell r="F2008" t="str">
            <v xml:space="preserve">שעות נוספות       </v>
          </cell>
          <cell r="G2008">
            <v>0</v>
          </cell>
          <cell r="H2008" t="str">
            <v>שכר</v>
          </cell>
          <cell r="I2008">
            <v>0</v>
          </cell>
          <cell r="J2008">
            <v>71200</v>
          </cell>
          <cell r="K2008">
            <v>0</v>
          </cell>
          <cell r="L2008">
            <v>0</v>
          </cell>
          <cell r="M2008">
            <v>0</v>
          </cell>
          <cell r="N2008">
            <v>71200</v>
          </cell>
          <cell r="O2008">
            <v>71200</v>
          </cell>
          <cell r="P2008">
            <v>55509.66</v>
          </cell>
        </row>
        <row r="2009">
          <cell r="A2009">
            <v>1621200140</v>
          </cell>
          <cell r="B2009">
            <v>140</v>
          </cell>
          <cell r="C2009">
            <v>621200</v>
          </cell>
          <cell r="D2009">
            <v>1</v>
          </cell>
          <cell r="E2009">
            <v>0</v>
          </cell>
          <cell r="F2009" t="str">
            <v>השתתפות באחזקת רכב</v>
          </cell>
          <cell r="G2009">
            <v>0</v>
          </cell>
          <cell r="H2009" t="str">
            <v>שכר</v>
          </cell>
          <cell r="I2009">
            <v>0</v>
          </cell>
          <cell r="J2009">
            <v>646000</v>
          </cell>
          <cell r="K2009">
            <v>0</v>
          </cell>
          <cell r="L2009">
            <v>0</v>
          </cell>
          <cell r="M2009">
            <v>0</v>
          </cell>
          <cell r="N2009">
            <v>646000</v>
          </cell>
          <cell r="O2009">
            <v>646000</v>
          </cell>
          <cell r="P2009">
            <v>577146.9</v>
          </cell>
        </row>
        <row r="2010">
          <cell r="A2010">
            <v>1621200253</v>
          </cell>
          <cell r="B2010">
            <v>253</v>
          </cell>
          <cell r="C2010">
            <v>621200</v>
          </cell>
          <cell r="D2010">
            <v>1</v>
          </cell>
          <cell r="E2010">
            <v>0</v>
          </cell>
          <cell r="F2010" t="str">
            <v xml:space="preserve">עובד חיצוני       </v>
          </cell>
          <cell r="G2010">
            <v>0</v>
          </cell>
          <cell r="H2010" t="str">
            <v>שכר</v>
          </cell>
          <cell r="I2010">
            <v>0</v>
          </cell>
          <cell r="J2010">
            <v>0</v>
          </cell>
          <cell r="K2010">
            <v>0</v>
          </cell>
          <cell r="L2010">
            <v>0</v>
          </cell>
          <cell r="M2010">
            <v>0</v>
          </cell>
          <cell r="N2010">
            <v>0</v>
          </cell>
          <cell r="O2010">
            <v>0</v>
          </cell>
          <cell r="P2010">
            <v>0</v>
          </cell>
        </row>
        <row r="2011">
          <cell r="A2011">
            <v>1621200350</v>
          </cell>
          <cell r="B2011">
            <v>350</v>
          </cell>
          <cell r="C2011">
            <v>621200</v>
          </cell>
          <cell r="D2011">
            <v>1</v>
          </cell>
          <cell r="E2011">
            <v>0</v>
          </cell>
          <cell r="F2011" t="str">
            <v xml:space="preserve">ליסינג </v>
          </cell>
          <cell r="G2011">
            <v>0</v>
          </cell>
          <cell r="H2011" t="str">
            <v>שכר</v>
          </cell>
          <cell r="I2011">
            <v>0.22222222222222232</v>
          </cell>
          <cell r="J2011">
            <v>110000</v>
          </cell>
          <cell r="K2011">
            <v>0</v>
          </cell>
          <cell r="L2011">
            <v>0</v>
          </cell>
          <cell r="M2011" t="str">
            <v>שינוי שם</v>
          </cell>
          <cell r="N2011">
            <v>110000</v>
          </cell>
          <cell r="O2011">
            <v>90000</v>
          </cell>
          <cell r="P2011">
            <v>76347.259999999995</v>
          </cell>
        </row>
        <row r="2012">
          <cell r="A2012">
            <v>1621200351</v>
          </cell>
          <cell r="B2012">
            <v>351</v>
          </cell>
          <cell r="C2012">
            <v>621200</v>
          </cell>
          <cell r="D2012">
            <v>1</v>
          </cell>
          <cell r="E2012">
            <v>0</v>
          </cell>
          <cell r="F2012" t="str">
            <v xml:space="preserve">הוצאות ליסינג </v>
          </cell>
          <cell r="G2012">
            <v>0</v>
          </cell>
          <cell r="H2012" t="str">
            <v>שכר</v>
          </cell>
          <cell r="I2012">
            <v>0.45351473922902485</v>
          </cell>
          <cell r="J2012">
            <v>64100</v>
          </cell>
          <cell r="K2012">
            <v>0</v>
          </cell>
          <cell r="L2012">
            <v>0</v>
          </cell>
          <cell r="M2012" t="str">
            <v>שינוי שם</v>
          </cell>
          <cell r="N2012">
            <v>64100</v>
          </cell>
          <cell r="O2012">
            <v>44100</v>
          </cell>
          <cell r="P2012">
            <v>30816.080000000002</v>
          </cell>
        </row>
        <row r="2013">
          <cell r="A2013">
            <v>1621200400</v>
          </cell>
          <cell r="B2013">
            <v>400</v>
          </cell>
          <cell r="C2013">
            <v>621200</v>
          </cell>
          <cell r="D2013">
            <v>1</v>
          </cell>
          <cell r="E2013">
            <v>0</v>
          </cell>
          <cell r="F2013" t="str">
            <v>אחזקת בנינים וציוד</v>
          </cell>
          <cell r="G2013">
            <v>0</v>
          </cell>
          <cell r="H2013" t="str">
            <v xml:space="preserve"> </v>
          </cell>
          <cell r="I2013">
            <v>0</v>
          </cell>
          <cell r="J2013">
            <v>0</v>
          </cell>
          <cell r="K2013">
            <v>0</v>
          </cell>
          <cell r="L2013">
            <v>0</v>
          </cell>
          <cell r="M2013">
            <v>0</v>
          </cell>
          <cell r="N2013">
            <v>0</v>
          </cell>
          <cell r="O2013">
            <v>0</v>
          </cell>
          <cell r="P2013">
            <v>0</v>
          </cell>
        </row>
        <row r="2014">
          <cell r="A2014">
            <v>1621200470</v>
          </cell>
          <cell r="B2014">
            <v>470</v>
          </cell>
          <cell r="C2014">
            <v>621200</v>
          </cell>
          <cell r="D2014">
            <v>1</v>
          </cell>
          <cell r="E2014">
            <v>0</v>
          </cell>
          <cell r="F2014" t="str">
            <v xml:space="preserve">אחזקת מכונות משרד </v>
          </cell>
          <cell r="G2014">
            <v>0</v>
          </cell>
          <cell r="H2014" t="str">
            <v>גמיש</v>
          </cell>
          <cell r="I2014">
            <v>0</v>
          </cell>
          <cell r="J2014">
            <v>990</v>
          </cell>
          <cell r="K2014">
            <v>0</v>
          </cell>
          <cell r="L2014">
            <v>110</v>
          </cell>
          <cell r="M2014">
            <v>0</v>
          </cell>
          <cell r="N2014">
            <v>1100</v>
          </cell>
          <cell r="O2014">
            <v>1100</v>
          </cell>
          <cell r="P2014">
            <v>604.91999999999996</v>
          </cell>
        </row>
        <row r="2015">
          <cell r="A2015">
            <v>1621200471</v>
          </cell>
          <cell r="B2015">
            <v>471</v>
          </cell>
          <cell r="C2015">
            <v>621200</v>
          </cell>
          <cell r="D2015">
            <v>1</v>
          </cell>
          <cell r="E2015">
            <v>0</v>
          </cell>
          <cell r="F2015" t="str">
            <v xml:space="preserve">מכשירי כתיבה      </v>
          </cell>
          <cell r="G2015">
            <v>0</v>
          </cell>
          <cell r="H2015" t="str">
            <v>גמיש</v>
          </cell>
          <cell r="I2015">
            <v>0</v>
          </cell>
          <cell r="J2015">
            <v>20520</v>
          </cell>
          <cell r="K2015">
            <v>0</v>
          </cell>
          <cell r="L2015">
            <v>2280</v>
          </cell>
          <cell r="M2015">
            <v>0</v>
          </cell>
          <cell r="N2015">
            <v>22800</v>
          </cell>
          <cell r="O2015">
            <v>22800</v>
          </cell>
          <cell r="P2015">
            <v>21905.26</v>
          </cell>
        </row>
        <row r="2016">
          <cell r="A2016">
            <v>1621200511</v>
          </cell>
          <cell r="B2016">
            <v>511</v>
          </cell>
          <cell r="C2016">
            <v>621200</v>
          </cell>
          <cell r="D2016">
            <v>1</v>
          </cell>
          <cell r="E2016">
            <v>0</v>
          </cell>
          <cell r="F2016" t="str">
            <v xml:space="preserve">אירוח וכיבוד      </v>
          </cell>
          <cell r="G2016">
            <v>0</v>
          </cell>
          <cell r="H2016" t="str">
            <v>גמיש</v>
          </cell>
          <cell r="I2016">
            <v>0</v>
          </cell>
          <cell r="J2016">
            <v>1710</v>
          </cell>
          <cell r="K2016">
            <v>0.11111111111111116</v>
          </cell>
          <cell r="L2016">
            <v>190</v>
          </cell>
          <cell r="M2016">
            <v>0</v>
          </cell>
          <cell r="N2016">
            <v>1900</v>
          </cell>
          <cell r="O2016">
            <v>1900</v>
          </cell>
          <cell r="P2016">
            <v>1801.22</v>
          </cell>
        </row>
        <row r="2017">
          <cell r="A2017">
            <v>1621200522</v>
          </cell>
          <cell r="B2017">
            <v>522</v>
          </cell>
          <cell r="C2017">
            <v>621200</v>
          </cell>
          <cell r="D2017">
            <v>1</v>
          </cell>
          <cell r="E2017">
            <v>0</v>
          </cell>
          <cell r="F2017" t="str">
            <v xml:space="preserve">ספרים ועיתונים    </v>
          </cell>
          <cell r="G2017">
            <v>0</v>
          </cell>
          <cell r="H2017" t="str">
            <v>גמיש</v>
          </cell>
          <cell r="I2017">
            <v>0</v>
          </cell>
          <cell r="J2017">
            <v>4140</v>
          </cell>
          <cell r="K2017">
            <v>0</v>
          </cell>
          <cell r="L2017">
            <v>460</v>
          </cell>
          <cell r="M2017">
            <v>0</v>
          </cell>
          <cell r="N2017">
            <v>4600</v>
          </cell>
          <cell r="O2017">
            <v>4600</v>
          </cell>
          <cell r="P2017">
            <v>1611</v>
          </cell>
        </row>
        <row r="2018">
          <cell r="A2018">
            <v>1621200561</v>
          </cell>
          <cell r="B2018">
            <v>561</v>
          </cell>
          <cell r="C2018">
            <v>621200</v>
          </cell>
          <cell r="D2018">
            <v>1</v>
          </cell>
          <cell r="E2018">
            <v>0</v>
          </cell>
          <cell r="F2018" t="str">
            <v xml:space="preserve">שיכפולים          </v>
          </cell>
          <cell r="G2018">
            <v>0</v>
          </cell>
          <cell r="H2018" t="str">
            <v>גמיש</v>
          </cell>
          <cell r="I2018">
            <v>0</v>
          </cell>
          <cell r="J2018">
            <v>0</v>
          </cell>
          <cell r="K2018">
            <v>0</v>
          </cell>
          <cell r="L2018">
            <v>0</v>
          </cell>
          <cell r="M2018">
            <v>0</v>
          </cell>
          <cell r="N2018">
            <v>0</v>
          </cell>
          <cell r="O2018">
            <v>0</v>
          </cell>
          <cell r="P2018">
            <v>0</v>
          </cell>
        </row>
        <row r="2019">
          <cell r="A2019">
            <v>1621200563</v>
          </cell>
          <cell r="B2019">
            <v>563</v>
          </cell>
          <cell r="C2019">
            <v>621200</v>
          </cell>
          <cell r="D2019">
            <v>1</v>
          </cell>
          <cell r="E2019">
            <v>0</v>
          </cell>
          <cell r="F2019" t="str">
            <v xml:space="preserve">הדפסות            </v>
          </cell>
          <cell r="G2019">
            <v>0</v>
          </cell>
          <cell r="H2019" t="str">
            <v>גמיש</v>
          </cell>
          <cell r="I2019">
            <v>0</v>
          </cell>
          <cell r="J2019">
            <v>5580</v>
          </cell>
          <cell r="K2019">
            <v>0</v>
          </cell>
          <cell r="L2019">
            <v>620</v>
          </cell>
          <cell r="M2019">
            <v>0</v>
          </cell>
          <cell r="N2019">
            <v>6200</v>
          </cell>
          <cell r="O2019">
            <v>6200</v>
          </cell>
          <cell r="P2019">
            <v>2429</v>
          </cell>
        </row>
        <row r="2020">
          <cell r="A2020">
            <v>1621200571</v>
          </cell>
          <cell r="B2020">
            <v>571</v>
          </cell>
          <cell r="C2020">
            <v>621200</v>
          </cell>
          <cell r="D2020">
            <v>1</v>
          </cell>
          <cell r="E2020">
            <v>0</v>
          </cell>
          <cell r="F2020" t="str">
            <v xml:space="preserve">מיכון וענ"א       </v>
          </cell>
          <cell r="G2020">
            <v>0</v>
          </cell>
          <cell r="H2020" t="str">
            <v>קשיח</v>
          </cell>
          <cell r="I2020">
            <v>0</v>
          </cell>
          <cell r="J2020">
            <v>187800</v>
          </cell>
          <cell r="K2020">
            <v>-3.4522439585730758E-2</v>
          </cell>
          <cell r="L2020">
            <v>0</v>
          </cell>
          <cell r="M2020">
            <v>0</v>
          </cell>
          <cell r="N2020">
            <v>187800</v>
          </cell>
          <cell r="O2020">
            <v>187800</v>
          </cell>
          <cell r="P2020">
            <v>167800</v>
          </cell>
        </row>
        <row r="2021">
          <cell r="A2021">
            <v>1621200573</v>
          </cell>
          <cell r="B2021">
            <v>573</v>
          </cell>
          <cell r="C2021">
            <v>621200</v>
          </cell>
          <cell r="D2021">
            <v>1</v>
          </cell>
          <cell r="E2021">
            <v>0</v>
          </cell>
          <cell r="F2021" t="str">
            <v>מע' חשבונות ממוחשבת</v>
          </cell>
          <cell r="G2021">
            <v>0</v>
          </cell>
          <cell r="H2021" t="str">
            <v>גמיש</v>
          </cell>
          <cell r="I2021" t="e">
            <v>#DIV/0!</v>
          </cell>
          <cell r="J2021">
            <v>200000</v>
          </cell>
          <cell r="K2021">
            <v>0</v>
          </cell>
          <cell r="L2021">
            <v>0</v>
          </cell>
          <cell r="M2021" t="str">
            <v>חדש</v>
          </cell>
          <cell r="N2021">
            <v>200000</v>
          </cell>
          <cell r="O2021">
            <v>0</v>
          </cell>
          <cell r="P2021">
            <v>0</v>
          </cell>
        </row>
        <row r="2022">
          <cell r="A2022">
            <v>1621200580</v>
          </cell>
          <cell r="B2022">
            <v>580</v>
          </cell>
          <cell r="C2022">
            <v>621200</v>
          </cell>
          <cell r="D2022">
            <v>1</v>
          </cell>
          <cell r="E2022">
            <v>0</v>
          </cell>
          <cell r="F2022" t="str">
            <v xml:space="preserve">יעוץ כלכלי        </v>
          </cell>
          <cell r="G2022">
            <v>0</v>
          </cell>
          <cell r="H2022" t="str">
            <v>גמיש</v>
          </cell>
          <cell r="I2022">
            <v>0</v>
          </cell>
          <cell r="J2022">
            <v>34200</v>
          </cell>
          <cell r="K2022">
            <v>0</v>
          </cell>
          <cell r="L2022">
            <v>3800</v>
          </cell>
          <cell r="M2022">
            <v>0</v>
          </cell>
          <cell r="N2022">
            <v>38000</v>
          </cell>
          <cell r="O2022">
            <v>38000</v>
          </cell>
          <cell r="P2022">
            <v>42427</v>
          </cell>
        </row>
        <row r="2023">
          <cell r="A2023">
            <v>1621200700</v>
          </cell>
          <cell r="B2023">
            <v>700</v>
          </cell>
          <cell r="C2023">
            <v>621200</v>
          </cell>
          <cell r="D2023">
            <v>1</v>
          </cell>
          <cell r="E2023">
            <v>0</v>
          </cell>
          <cell r="F2023" t="str">
            <v xml:space="preserve">הוצאות לפעולות    </v>
          </cell>
          <cell r="G2023">
            <v>0</v>
          </cell>
          <cell r="H2023" t="str">
            <v xml:space="preserve"> </v>
          </cell>
          <cell r="I2023">
            <v>0</v>
          </cell>
          <cell r="J2023">
            <v>0</v>
          </cell>
          <cell r="K2023">
            <v>0</v>
          </cell>
          <cell r="L2023">
            <v>0</v>
          </cell>
          <cell r="M2023">
            <v>0</v>
          </cell>
          <cell r="N2023">
            <v>0</v>
          </cell>
          <cell r="O2023">
            <v>0</v>
          </cell>
          <cell r="P2023">
            <v>0</v>
          </cell>
        </row>
        <row r="2024">
          <cell r="A2024">
            <v>1621200753</v>
          </cell>
          <cell r="B2024">
            <v>753</v>
          </cell>
          <cell r="C2024">
            <v>621200</v>
          </cell>
          <cell r="D2024">
            <v>1</v>
          </cell>
          <cell r="E2024">
            <v>0</v>
          </cell>
          <cell r="F2024" t="str">
            <v xml:space="preserve">עובד חיצוני       </v>
          </cell>
          <cell r="G2024">
            <v>0</v>
          </cell>
          <cell r="H2024" t="str">
            <v>קשיח</v>
          </cell>
          <cell r="I2024">
            <v>0</v>
          </cell>
          <cell r="J2024">
            <v>0</v>
          </cell>
          <cell r="K2024">
            <v>0</v>
          </cell>
          <cell r="L2024">
            <v>0</v>
          </cell>
          <cell r="M2024">
            <v>0</v>
          </cell>
          <cell r="N2024">
            <v>0</v>
          </cell>
          <cell r="O2024">
            <v>0</v>
          </cell>
          <cell r="P2024">
            <v>0</v>
          </cell>
        </row>
        <row r="2025">
          <cell r="A2025">
            <v>1621200764</v>
          </cell>
          <cell r="B2025">
            <v>764</v>
          </cell>
          <cell r="C2025">
            <v>621200</v>
          </cell>
          <cell r="D2025">
            <v>1</v>
          </cell>
          <cell r="E2025">
            <v>0</v>
          </cell>
          <cell r="F2025" t="str">
            <v xml:space="preserve">עובדי חברת מוסדות </v>
          </cell>
          <cell r="G2025">
            <v>0</v>
          </cell>
          <cell r="H2025" t="str">
            <v>קשיח</v>
          </cell>
          <cell r="I2025">
            <v>0</v>
          </cell>
          <cell r="J2025">
            <v>0</v>
          </cell>
          <cell r="K2025">
            <v>0</v>
          </cell>
          <cell r="L2025">
            <v>0</v>
          </cell>
          <cell r="M2025">
            <v>0</v>
          </cell>
          <cell r="N2025">
            <v>0</v>
          </cell>
          <cell r="O2025">
            <v>0</v>
          </cell>
          <cell r="P2025">
            <v>0</v>
          </cell>
        </row>
        <row r="2026">
          <cell r="A2026">
            <v>1621200961</v>
          </cell>
          <cell r="B2026">
            <v>961</v>
          </cell>
          <cell r="C2026">
            <v>621200</v>
          </cell>
          <cell r="D2026">
            <v>1</v>
          </cell>
          <cell r="E2026">
            <v>0</v>
          </cell>
          <cell r="F2026" t="str">
            <v>רז' פעולות ורכישות</v>
          </cell>
          <cell r="G2026">
            <v>0</v>
          </cell>
          <cell r="H2026" t="str">
            <v>גמיש</v>
          </cell>
          <cell r="I2026">
            <v>0</v>
          </cell>
          <cell r="J2026">
            <v>0</v>
          </cell>
          <cell r="K2026">
            <v>0</v>
          </cell>
          <cell r="L2026">
            <v>0</v>
          </cell>
          <cell r="M2026">
            <v>0</v>
          </cell>
          <cell r="N2026">
            <v>0</v>
          </cell>
          <cell r="O2026">
            <v>0</v>
          </cell>
          <cell r="P2026">
            <v>0</v>
          </cell>
        </row>
        <row r="2027">
          <cell r="A2027" t="e">
            <v>#VALUE!</v>
          </cell>
          <cell r="B2027" t="str">
            <v>621200  סך הכל</v>
          </cell>
          <cell r="C2027">
            <v>0</v>
          </cell>
          <cell r="D2027">
            <v>0</v>
          </cell>
          <cell r="E2027">
            <v>0</v>
          </cell>
          <cell r="F2027" t="str">
            <v>תקציבים ובקרה</v>
          </cell>
          <cell r="G2027">
            <v>0</v>
          </cell>
          <cell r="H2027">
            <v>0</v>
          </cell>
          <cell r="I2027">
            <v>0.20866546894350346</v>
          </cell>
          <cell r="J2027">
            <v>6921940</v>
          </cell>
          <cell r="K2027">
            <v>0.10660241315708563</v>
          </cell>
          <cell r="L2027">
            <v>7460</v>
          </cell>
          <cell r="M2027">
            <v>0</v>
          </cell>
          <cell r="N2027">
            <v>6929400</v>
          </cell>
          <cell r="O2027">
            <v>5733100</v>
          </cell>
          <cell r="P2027">
            <v>5434013.3699999992</v>
          </cell>
        </row>
        <row r="2028">
          <cell r="A2028">
            <v>16213000</v>
          </cell>
          <cell r="B2028">
            <v>0</v>
          </cell>
          <cell r="C2028">
            <v>621300</v>
          </cell>
          <cell r="D2028">
            <v>1</v>
          </cell>
          <cell r="E2028">
            <v>0</v>
          </cell>
          <cell r="F2028" t="str">
            <v xml:space="preserve">הנה"ח המרכזית     </v>
          </cell>
          <cell r="G2028">
            <v>0</v>
          </cell>
          <cell r="H2028" t="str">
            <v xml:space="preserve"> </v>
          </cell>
          <cell r="I2028">
            <v>0</v>
          </cell>
          <cell r="J2028">
            <v>0</v>
          </cell>
          <cell r="K2028">
            <v>0</v>
          </cell>
          <cell r="L2028">
            <v>0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</row>
        <row r="2029">
          <cell r="A2029">
            <v>1621300100</v>
          </cell>
          <cell r="B2029">
            <v>100</v>
          </cell>
          <cell r="C2029">
            <v>621300</v>
          </cell>
          <cell r="D2029">
            <v>1</v>
          </cell>
          <cell r="E2029">
            <v>0</v>
          </cell>
          <cell r="F2029" t="str">
            <v>שכר עובדים לפי תקן</v>
          </cell>
          <cell r="G2029">
            <v>0</v>
          </cell>
          <cell r="H2029" t="str">
            <v xml:space="preserve"> </v>
          </cell>
          <cell r="I2029">
            <v>0</v>
          </cell>
          <cell r="J2029">
            <v>0</v>
          </cell>
          <cell r="K2029">
            <v>0</v>
          </cell>
          <cell r="L2029">
            <v>0</v>
          </cell>
          <cell r="M2029">
            <v>0</v>
          </cell>
          <cell r="N2029">
            <v>0</v>
          </cell>
          <cell r="O2029">
            <v>0</v>
          </cell>
          <cell r="P2029">
            <v>0</v>
          </cell>
        </row>
        <row r="2030">
          <cell r="A2030">
            <v>1621300110</v>
          </cell>
          <cell r="B2030">
            <v>110</v>
          </cell>
          <cell r="C2030">
            <v>621300</v>
          </cell>
          <cell r="D2030">
            <v>1</v>
          </cell>
          <cell r="E2030">
            <v>0</v>
          </cell>
          <cell r="F2030" t="str">
            <v>השכר הקובע-תקציבית</v>
          </cell>
          <cell r="G2030">
            <v>0</v>
          </cell>
          <cell r="H2030" t="str">
            <v>שכר</v>
          </cell>
          <cell r="I2030">
            <v>0</v>
          </cell>
          <cell r="J2030">
            <v>0</v>
          </cell>
          <cell r="K2030">
            <v>0</v>
          </cell>
          <cell r="L2030">
            <v>0</v>
          </cell>
          <cell r="M2030">
            <v>0</v>
          </cell>
          <cell r="N2030">
            <v>0</v>
          </cell>
          <cell r="O2030">
            <v>0</v>
          </cell>
          <cell r="P2030">
            <v>0</v>
          </cell>
        </row>
        <row r="2031">
          <cell r="A2031">
            <v>1621300119</v>
          </cell>
          <cell r="B2031">
            <v>119</v>
          </cell>
          <cell r="C2031">
            <v>621300</v>
          </cell>
          <cell r="D2031">
            <v>1</v>
          </cell>
          <cell r="E2031">
            <v>0</v>
          </cell>
          <cell r="F2031" t="str">
            <v xml:space="preserve">השכר הקובע-צוברת  </v>
          </cell>
          <cell r="G2031">
            <v>0</v>
          </cell>
          <cell r="H2031" t="str">
            <v>שכר</v>
          </cell>
          <cell r="I2031">
            <v>0.10585790362384717</v>
          </cell>
          <cell r="J2031">
            <v>1702800</v>
          </cell>
          <cell r="K2031">
            <v>1.4987287568580143E-2</v>
          </cell>
          <cell r="L2031">
            <v>0</v>
          </cell>
          <cell r="M2031">
            <v>0</v>
          </cell>
          <cell r="N2031">
            <v>1702800</v>
          </cell>
          <cell r="O2031">
            <v>1539800</v>
          </cell>
          <cell r="P2031">
            <v>1316377.8500000001</v>
          </cell>
        </row>
        <row r="2032">
          <cell r="A2032">
            <v>1621300122</v>
          </cell>
          <cell r="B2032">
            <v>122</v>
          </cell>
          <cell r="C2032">
            <v>621300</v>
          </cell>
          <cell r="D2032">
            <v>1</v>
          </cell>
          <cell r="E2032">
            <v>0</v>
          </cell>
          <cell r="F2032" t="str">
            <v xml:space="preserve">ביגוד             </v>
          </cell>
          <cell r="G2032">
            <v>0</v>
          </cell>
          <cell r="H2032" t="str">
            <v>שכר</v>
          </cell>
          <cell r="I2032">
            <v>0</v>
          </cell>
          <cell r="J2032">
            <v>15800</v>
          </cell>
          <cell r="K2032">
            <v>0</v>
          </cell>
          <cell r="L2032">
            <v>0</v>
          </cell>
          <cell r="M2032">
            <v>0</v>
          </cell>
          <cell r="N2032">
            <v>15800</v>
          </cell>
          <cell r="O2032">
            <v>15800</v>
          </cell>
          <cell r="P2032">
            <v>16490.919999999998</v>
          </cell>
        </row>
        <row r="2033">
          <cell r="A2033">
            <v>1621300126</v>
          </cell>
          <cell r="B2033">
            <v>126</v>
          </cell>
          <cell r="C2033">
            <v>621300</v>
          </cell>
          <cell r="D2033">
            <v>1</v>
          </cell>
          <cell r="E2033">
            <v>0</v>
          </cell>
          <cell r="F2033" t="str">
            <v xml:space="preserve">דמי הבראה         </v>
          </cell>
          <cell r="G2033">
            <v>0</v>
          </cell>
          <cell r="H2033" t="str">
            <v>שכר</v>
          </cell>
          <cell r="I2033">
            <v>0.17428571428571438</v>
          </cell>
          <cell r="J2033">
            <v>41100</v>
          </cell>
          <cell r="K2033">
            <v>0</v>
          </cell>
          <cell r="L2033">
            <v>0</v>
          </cell>
          <cell r="M2033">
            <v>0</v>
          </cell>
          <cell r="N2033">
            <v>41100</v>
          </cell>
          <cell r="O2033">
            <v>35000</v>
          </cell>
          <cell r="P2033">
            <v>34420.339999999997</v>
          </cell>
        </row>
        <row r="2034">
          <cell r="A2034">
            <v>1621300130</v>
          </cell>
          <cell r="B2034">
            <v>130</v>
          </cell>
          <cell r="C2034">
            <v>621300</v>
          </cell>
          <cell r="D2034">
            <v>1</v>
          </cell>
          <cell r="E2034">
            <v>0</v>
          </cell>
          <cell r="F2034" t="str">
            <v xml:space="preserve">שעות נוספות       </v>
          </cell>
          <cell r="G2034">
            <v>0</v>
          </cell>
          <cell r="H2034" t="str">
            <v>שכר</v>
          </cell>
          <cell r="I2034">
            <v>0</v>
          </cell>
          <cell r="J2034">
            <v>30800</v>
          </cell>
          <cell r="K2034">
            <v>0</v>
          </cell>
          <cell r="L2034">
            <v>0</v>
          </cell>
          <cell r="M2034">
            <v>0</v>
          </cell>
          <cell r="N2034">
            <v>30800</v>
          </cell>
          <cell r="O2034">
            <v>30800</v>
          </cell>
          <cell r="P2034">
            <v>0</v>
          </cell>
        </row>
        <row r="2035">
          <cell r="A2035">
            <v>1621300140</v>
          </cell>
          <cell r="B2035">
            <v>140</v>
          </cell>
          <cell r="C2035">
            <v>621300</v>
          </cell>
          <cell r="D2035">
            <v>1</v>
          </cell>
          <cell r="E2035">
            <v>0</v>
          </cell>
          <cell r="F2035" t="str">
            <v>השתתפות באחזקת רכב</v>
          </cell>
          <cell r="G2035">
            <v>0</v>
          </cell>
          <cell r="H2035" t="str">
            <v>שכר</v>
          </cell>
          <cell r="I2035">
            <v>0</v>
          </cell>
          <cell r="J2035">
            <v>169600</v>
          </cell>
          <cell r="K2035">
            <v>0</v>
          </cell>
          <cell r="L2035">
            <v>0</v>
          </cell>
          <cell r="M2035">
            <v>0</v>
          </cell>
          <cell r="N2035">
            <v>169600</v>
          </cell>
          <cell r="O2035">
            <v>169600</v>
          </cell>
          <cell r="P2035">
            <v>149717.32999999999</v>
          </cell>
        </row>
        <row r="2036">
          <cell r="A2036">
            <v>1621300200</v>
          </cell>
          <cell r="B2036">
            <v>200</v>
          </cell>
          <cell r="C2036">
            <v>621300</v>
          </cell>
          <cell r="D2036">
            <v>1</v>
          </cell>
          <cell r="E2036">
            <v>0</v>
          </cell>
          <cell r="F2036" t="str">
            <v>שכר עובדים ללא תקן</v>
          </cell>
          <cell r="G2036">
            <v>0</v>
          </cell>
          <cell r="H2036" t="str">
            <v xml:space="preserve"> 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</row>
        <row r="2037">
          <cell r="A2037">
            <v>1621300210</v>
          </cell>
          <cell r="B2037">
            <v>210</v>
          </cell>
          <cell r="C2037">
            <v>621300</v>
          </cell>
          <cell r="D2037">
            <v>1</v>
          </cell>
          <cell r="E2037">
            <v>0</v>
          </cell>
          <cell r="F2037" t="str">
            <v xml:space="preserve">השכר הקובע        </v>
          </cell>
          <cell r="G2037">
            <v>0</v>
          </cell>
          <cell r="H2037" t="str">
            <v>שכר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  <cell r="M2037">
            <v>0</v>
          </cell>
          <cell r="N2037">
            <v>0</v>
          </cell>
          <cell r="O2037">
            <v>0</v>
          </cell>
          <cell r="P2037">
            <v>0</v>
          </cell>
        </row>
        <row r="2038">
          <cell r="A2038">
            <v>1621300253</v>
          </cell>
          <cell r="B2038">
            <v>253</v>
          </cell>
          <cell r="C2038">
            <v>621300</v>
          </cell>
          <cell r="D2038">
            <v>1</v>
          </cell>
          <cell r="E2038">
            <v>0</v>
          </cell>
          <cell r="F2038" t="str">
            <v xml:space="preserve">עובדת חברה        </v>
          </cell>
          <cell r="G2038">
            <v>0</v>
          </cell>
          <cell r="H2038" t="str">
            <v>שכר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  <cell r="M2038">
            <v>0</v>
          </cell>
          <cell r="N2038">
            <v>0</v>
          </cell>
          <cell r="O2038">
            <v>0</v>
          </cell>
          <cell r="P2038">
            <v>76680.86</v>
          </cell>
        </row>
        <row r="2039">
          <cell r="A2039">
            <v>1621300400</v>
          </cell>
          <cell r="B2039">
            <v>400</v>
          </cell>
          <cell r="C2039">
            <v>621300</v>
          </cell>
          <cell r="D2039">
            <v>1</v>
          </cell>
          <cell r="E2039">
            <v>0</v>
          </cell>
          <cell r="F2039" t="str">
            <v>אחזקת בנינים וציוד</v>
          </cell>
          <cell r="G2039">
            <v>0</v>
          </cell>
          <cell r="H2039" t="str">
            <v xml:space="preserve"> </v>
          </cell>
          <cell r="I2039">
            <v>0</v>
          </cell>
          <cell r="J2039">
            <v>0</v>
          </cell>
          <cell r="K2039">
            <v>0</v>
          </cell>
          <cell r="L2039">
            <v>0</v>
          </cell>
          <cell r="M2039">
            <v>0</v>
          </cell>
          <cell r="N2039">
            <v>0</v>
          </cell>
          <cell r="O2039">
            <v>0</v>
          </cell>
          <cell r="P2039">
            <v>0</v>
          </cell>
        </row>
        <row r="2040">
          <cell r="A2040">
            <v>1621300438</v>
          </cell>
          <cell r="B2040">
            <v>438</v>
          </cell>
          <cell r="C2040">
            <v>621300</v>
          </cell>
          <cell r="D2040">
            <v>1</v>
          </cell>
          <cell r="E2040">
            <v>0</v>
          </cell>
          <cell r="F2040" t="str">
            <v xml:space="preserve">תוכנת ניירות ערך  </v>
          </cell>
          <cell r="G2040">
            <v>0</v>
          </cell>
          <cell r="H2040" t="str">
            <v>קשיח</v>
          </cell>
          <cell r="I2040">
            <v>0</v>
          </cell>
          <cell r="J2040">
            <v>0</v>
          </cell>
          <cell r="K2040">
            <v>0</v>
          </cell>
          <cell r="L2040">
            <v>0</v>
          </cell>
          <cell r="M2040">
            <v>0</v>
          </cell>
          <cell r="N2040">
            <v>0</v>
          </cell>
          <cell r="O2040">
            <v>0</v>
          </cell>
          <cell r="P2040">
            <v>0</v>
          </cell>
        </row>
        <row r="2041">
          <cell r="A2041">
            <v>1621300470</v>
          </cell>
          <cell r="B2041">
            <v>470</v>
          </cell>
          <cell r="C2041">
            <v>621300</v>
          </cell>
          <cell r="D2041">
            <v>1</v>
          </cell>
          <cell r="E2041">
            <v>0</v>
          </cell>
          <cell r="F2041" t="str">
            <v xml:space="preserve">אחזקת מכונות משרד </v>
          </cell>
          <cell r="G2041">
            <v>0</v>
          </cell>
          <cell r="H2041" t="str">
            <v>גמיש</v>
          </cell>
          <cell r="I2041">
            <v>0</v>
          </cell>
          <cell r="J2041">
            <v>0</v>
          </cell>
          <cell r="K2041">
            <v>0</v>
          </cell>
          <cell r="L2041">
            <v>0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</row>
        <row r="2042">
          <cell r="A2042">
            <v>1621300471</v>
          </cell>
          <cell r="B2042">
            <v>471</v>
          </cell>
          <cell r="C2042">
            <v>621300</v>
          </cell>
          <cell r="D2042">
            <v>1</v>
          </cell>
          <cell r="E2042">
            <v>0</v>
          </cell>
          <cell r="F2042" t="str">
            <v xml:space="preserve">מכשירי כתיבה      </v>
          </cell>
          <cell r="G2042">
            <v>0</v>
          </cell>
          <cell r="H2042" t="str">
            <v>גמיש</v>
          </cell>
          <cell r="I2042">
            <v>0</v>
          </cell>
          <cell r="J2042">
            <v>9000</v>
          </cell>
          <cell r="K2042">
            <v>0</v>
          </cell>
          <cell r="L2042">
            <v>1000</v>
          </cell>
          <cell r="M2042">
            <v>0</v>
          </cell>
          <cell r="N2042">
            <v>10000</v>
          </cell>
          <cell r="O2042">
            <v>10000</v>
          </cell>
          <cell r="P2042">
            <v>6427.62</v>
          </cell>
        </row>
        <row r="2043">
          <cell r="A2043">
            <v>1621300511</v>
          </cell>
          <cell r="B2043">
            <v>511</v>
          </cell>
          <cell r="C2043">
            <v>621300</v>
          </cell>
          <cell r="D2043">
            <v>1</v>
          </cell>
          <cell r="E2043">
            <v>0</v>
          </cell>
          <cell r="F2043" t="str">
            <v xml:space="preserve">אירוח וכיבוד      </v>
          </cell>
          <cell r="G2043">
            <v>0</v>
          </cell>
          <cell r="H2043" t="str">
            <v>גמיש</v>
          </cell>
          <cell r="I2043">
            <v>0</v>
          </cell>
          <cell r="J2043">
            <v>1260</v>
          </cell>
          <cell r="K2043">
            <v>0.25</v>
          </cell>
          <cell r="L2043">
            <v>140</v>
          </cell>
          <cell r="M2043">
            <v>0</v>
          </cell>
          <cell r="N2043">
            <v>1400</v>
          </cell>
          <cell r="O2043">
            <v>1400</v>
          </cell>
          <cell r="P2043">
            <v>1400</v>
          </cell>
        </row>
        <row r="2044">
          <cell r="A2044">
            <v>1621300522</v>
          </cell>
          <cell r="B2044">
            <v>522</v>
          </cell>
          <cell r="C2044">
            <v>621300</v>
          </cell>
          <cell r="D2044">
            <v>1</v>
          </cell>
          <cell r="E2044">
            <v>0</v>
          </cell>
          <cell r="F2044" t="str">
            <v xml:space="preserve">ספרים ועיתונים    </v>
          </cell>
          <cell r="G2044">
            <v>0</v>
          </cell>
          <cell r="H2044" t="str">
            <v>גמיש</v>
          </cell>
          <cell r="I2044">
            <v>0</v>
          </cell>
          <cell r="J2044">
            <v>11700</v>
          </cell>
          <cell r="K2044">
            <v>0</v>
          </cell>
          <cell r="L2044">
            <v>1300</v>
          </cell>
          <cell r="M2044">
            <v>0</v>
          </cell>
          <cell r="N2044">
            <v>13000</v>
          </cell>
          <cell r="O2044">
            <v>13000</v>
          </cell>
          <cell r="P2044">
            <v>10254.870000000001</v>
          </cell>
        </row>
        <row r="2045">
          <cell r="A2045">
            <v>1621300561</v>
          </cell>
          <cell r="B2045">
            <v>561</v>
          </cell>
          <cell r="C2045">
            <v>621300</v>
          </cell>
          <cell r="D2045">
            <v>1</v>
          </cell>
          <cell r="E2045">
            <v>0</v>
          </cell>
          <cell r="F2045" t="str">
            <v xml:space="preserve">שיכפולים          </v>
          </cell>
          <cell r="G2045">
            <v>0</v>
          </cell>
          <cell r="H2045" t="str">
            <v>גמיש</v>
          </cell>
          <cell r="I2045">
            <v>0</v>
          </cell>
          <cell r="J2045">
            <v>1800</v>
          </cell>
          <cell r="K2045">
            <v>0</v>
          </cell>
          <cell r="L2045">
            <v>200</v>
          </cell>
          <cell r="M2045">
            <v>0</v>
          </cell>
          <cell r="N2045">
            <v>2000</v>
          </cell>
          <cell r="O2045">
            <v>2000</v>
          </cell>
          <cell r="P2045">
            <v>228</v>
          </cell>
        </row>
        <row r="2046">
          <cell r="A2046">
            <v>1621300562</v>
          </cell>
          <cell r="B2046">
            <v>562</v>
          </cell>
          <cell r="C2046">
            <v>621300</v>
          </cell>
          <cell r="D2046">
            <v>1</v>
          </cell>
          <cell r="E2046">
            <v>0</v>
          </cell>
          <cell r="F2046" t="str">
            <v xml:space="preserve">הדפסות            </v>
          </cell>
          <cell r="G2046">
            <v>0</v>
          </cell>
          <cell r="H2046" t="str">
            <v>גמיש</v>
          </cell>
          <cell r="I2046">
            <v>0</v>
          </cell>
          <cell r="J2046">
            <v>1800</v>
          </cell>
          <cell r="K2046">
            <v>0</v>
          </cell>
          <cell r="L2046">
            <v>200</v>
          </cell>
          <cell r="M2046">
            <v>0</v>
          </cell>
          <cell r="N2046">
            <v>2000</v>
          </cell>
          <cell r="O2046">
            <v>2000</v>
          </cell>
          <cell r="P2046">
            <v>1869</v>
          </cell>
        </row>
        <row r="2047">
          <cell r="A2047">
            <v>1621300563</v>
          </cell>
          <cell r="B2047">
            <v>563</v>
          </cell>
          <cell r="C2047">
            <v>621300</v>
          </cell>
          <cell r="D2047">
            <v>1</v>
          </cell>
          <cell r="E2047">
            <v>0</v>
          </cell>
          <cell r="F2047" t="str">
            <v xml:space="preserve">הדפסת דוחות       </v>
          </cell>
          <cell r="G2047">
            <v>0</v>
          </cell>
          <cell r="H2047" t="str">
            <v>קשיח</v>
          </cell>
          <cell r="I2047">
            <v>0</v>
          </cell>
          <cell r="J2047">
            <v>4500</v>
          </cell>
          <cell r="K2047">
            <v>0</v>
          </cell>
          <cell r="L2047">
            <v>500</v>
          </cell>
          <cell r="M2047">
            <v>0</v>
          </cell>
          <cell r="N2047">
            <v>5000</v>
          </cell>
          <cell r="O2047">
            <v>5000</v>
          </cell>
          <cell r="P2047">
            <v>3071.69</v>
          </cell>
        </row>
        <row r="2048">
          <cell r="A2048">
            <v>1621300570</v>
          </cell>
          <cell r="B2048">
            <v>570</v>
          </cell>
          <cell r="C2048">
            <v>621300</v>
          </cell>
          <cell r="D2048">
            <v>1</v>
          </cell>
          <cell r="E2048">
            <v>0</v>
          </cell>
          <cell r="F2048" t="str">
            <v xml:space="preserve">שידורי תנועות בנק </v>
          </cell>
          <cell r="G2048">
            <v>0</v>
          </cell>
          <cell r="H2048" t="str">
            <v>קשיח</v>
          </cell>
          <cell r="I2048">
            <v>0</v>
          </cell>
          <cell r="J2048">
            <v>8550</v>
          </cell>
          <cell r="K2048">
            <v>0</v>
          </cell>
          <cell r="L2048">
            <v>950</v>
          </cell>
          <cell r="M2048">
            <v>0</v>
          </cell>
          <cell r="N2048">
            <v>9500</v>
          </cell>
          <cell r="O2048">
            <v>9500</v>
          </cell>
          <cell r="P2048">
            <v>0</v>
          </cell>
        </row>
        <row r="2049">
          <cell r="A2049">
            <v>1621300571</v>
          </cell>
          <cell r="B2049">
            <v>571</v>
          </cell>
          <cell r="C2049">
            <v>621300</v>
          </cell>
          <cell r="D2049">
            <v>1</v>
          </cell>
          <cell r="E2049">
            <v>0</v>
          </cell>
          <cell r="F2049" t="str">
            <v xml:space="preserve">מיכון וענ"א       </v>
          </cell>
          <cell r="G2049">
            <v>0</v>
          </cell>
          <cell r="H2049" t="str">
            <v>קשיח</v>
          </cell>
          <cell r="I2049">
            <v>0</v>
          </cell>
          <cell r="J2049">
            <v>315200</v>
          </cell>
          <cell r="K2049">
            <v>-3.3565547815072816E-2</v>
          </cell>
          <cell r="L2049">
            <v>0</v>
          </cell>
          <cell r="M2049">
            <v>0</v>
          </cell>
          <cell r="N2049">
            <v>315200</v>
          </cell>
          <cell r="O2049">
            <v>315200</v>
          </cell>
          <cell r="P2049">
            <v>305200</v>
          </cell>
        </row>
        <row r="2050">
          <cell r="A2050">
            <v>1621300573</v>
          </cell>
          <cell r="B2050">
            <v>573</v>
          </cell>
          <cell r="C2050">
            <v>621300</v>
          </cell>
          <cell r="D2050">
            <v>1</v>
          </cell>
          <cell r="E2050">
            <v>0</v>
          </cell>
          <cell r="F2050" t="str">
            <v>מיחשוב הנה"ח</v>
          </cell>
          <cell r="G2050">
            <v>0</v>
          </cell>
          <cell r="H2050" t="str">
            <v>גמיש</v>
          </cell>
          <cell r="I2050" t="e">
            <v>#DIV/0!</v>
          </cell>
          <cell r="J2050">
            <v>982800</v>
          </cell>
          <cell r="K2050" t="e">
            <v>#N/A</v>
          </cell>
          <cell r="L2050">
            <v>0</v>
          </cell>
          <cell r="M2050" t="str">
            <v>חדש</v>
          </cell>
          <cell r="N2050">
            <v>982800</v>
          </cell>
          <cell r="O2050">
            <v>0</v>
          </cell>
          <cell r="P2050">
            <v>0</v>
          </cell>
        </row>
        <row r="2051">
          <cell r="A2051">
            <v>1621300580</v>
          </cell>
          <cell r="B2051">
            <v>580</v>
          </cell>
          <cell r="C2051">
            <v>621300</v>
          </cell>
          <cell r="D2051">
            <v>1</v>
          </cell>
          <cell r="E2051">
            <v>0</v>
          </cell>
          <cell r="F2051" t="str">
            <v xml:space="preserve">יעוץ חיצוני       </v>
          </cell>
          <cell r="G2051">
            <v>0</v>
          </cell>
          <cell r="H2051" t="str">
            <v>גמיש</v>
          </cell>
          <cell r="I2051">
            <v>0</v>
          </cell>
          <cell r="J2051">
            <v>36000</v>
          </cell>
          <cell r="K2051">
            <v>0</v>
          </cell>
          <cell r="L2051">
            <v>4000</v>
          </cell>
          <cell r="M2051">
            <v>0</v>
          </cell>
          <cell r="N2051">
            <v>40000</v>
          </cell>
          <cell r="O2051">
            <v>40000</v>
          </cell>
          <cell r="P2051">
            <v>4095</v>
          </cell>
        </row>
        <row r="2052">
          <cell r="A2052">
            <v>1621300700</v>
          </cell>
          <cell r="B2052">
            <v>700</v>
          </cell>
          <cell r="C2052">
            <v>621300</v>
          </cell>
          <cell r="D2052">
            <v>1</v>
          </cell>
          <cell r="E2052">
            <v>0</v>
          </cell>
          <cell r="F2052" t="str">
            <v xml:space="preserve">הוצאות לפעולות    </v>
          </cell>
          <cell r="G2052">
            <v>0</v>
          </cell>
          <cell r="H2052" t="str">
            <v xml:space="preserve"> </v>
          </cell>
          <cell r="I2052">
            <v>0</v>
          </cell>
          <cell r="J2052">
            <v>0</v>
          </cell>
          <cell r="K2052">
            <v>0</v>
          </cell>
          <cell r="L2052">
            <v>0</v>
          </cell>
          <cell r="M2052">
            <v>0</v>
          </cell>
          <cell r="N2052">
            <v>0</v>
          </cell>
          <cell r="O2052">
            <v>0</v>
          </cell>
          <cell r="P2052">
            <v>0</v>
          </cell>
        </row>
        <row r="2053">
          <cell r="A2053">
            <v>1621300753</v>
          </cell>
          <cell r="B2053">
            <v>753</v>
          </cell>
          <cell r="C2053">
            <v>621300</v>
          </cell>
          <cell r="D2053">
            <v>1</v>
          </cell>
          <cell r="E2053">
            <v>0</v>
          </cell>
          <cell r="F2053" t="str">
            <v xml:space="preserve">עובדת חברה        </v>
          </cell>
          <cell r="G2053">
            <v>0</v>
          </cell>
          <cell r="H2053" t="str">
            <v>קשיח</v>
          </cell>
          <cell r="I2053">
            <v>0</v>
          </cell>
          <cell r="J2053">
            <v>0</v>
          </cell>
          <cell r="K2053">
            <v>0</v>
          </cell>
          <cell r="L2053">
            <v>0</v>
          </cell>
          <cell r="M2053">
            <v>0</v>
          </cell>
          <cell r="N2053">
            <v>0</v>
          </cell>
          <cell r="O2053">
            <v>0</v>
          </cell>
          <cell r="P2053">
            <v>0</v>
          </cell>
        </row>
        <row r="2054">
          <cell r="A2054">
            <v>1621300757</v>
          </cell>
          <cell r="B2054">
            <v>757</v>
          </cell>
          <cell r="C2054">
            <v>621300</v>
          </cell>
          <cell r="D2054">
            <v>1</v>
          </cell>
          <cell r="E2054">
            <v>0</v>
          </cell>
          <cell r="F2054" t="str">
            <v xml:space="preserve">שרותי הנה"ח       </v>
          </cell>
          <cell r="G2054">
            <v>0</v>
          </cell>
          <cell r="H2054" t="str">
            <v>קשיח</v>
          </cell>
          <cell r="I2054">
            <v>0</v>
          </cell>
          <cell r="J2054">
            <v>45000</v>
          </cell>
          <cell r="K2054">
            <v>0</v>
          </cell>
          <cell r="L2054">
            <v>5000</v>
          </cell>
          <cell r="M2054">
            <v>0</v>
          </cell>
          <cell r="N2054">
            <v>50000</v>
          </cell>
          <cell r="O2054">
            <v>50000</v>
          </cell>
          <cell r="P2054">
            <v>39199</v>
          </cell>
        </row>
        <row r="2055">
          <cell r="A2055">
            <v>1621300961</v>
          </cell>
          <cell r="B2055">
            <v>961</v>
          </cell>
          <cell r="C2055">
            <v>621300</v>
          </cell>
          <cell r="D2055">
            <v>1</v>
          </cell>
          <cell r="E2055">
            <v>0</v>
          </cell>
          <cell r="F2055" t="str">
            <v>רז' פעולות ורכישות</v>
          </cell>
          <cell r="G2055">
            <v>0</v>
          </cell>
          <cell r="H2055" t="str">
            <v>גמיש</v>
          </cell>
          <cell r="I2055">
            <v>0</v>
          </cell>
          <cell r="J2055">
            <v>0</v>
          </cell>
          <cell r="K2055">
            <v>0</v>
          </cell>
          <cell r="L2055">
            <v>0</v>
          </cell>
          <cell r="M2055">
            <v>0</v>
          </cell>
          <cell r="N2055">
            <v>0</v>
          </cell>
          <cell r="O2055">
            <v>0</v>
          </cell>
          <cell r="P2055">
            <v>0</v>
          </cell>
        </row>
        <row r="2056">
          <cell r="A2056" t="e">
            <v>#VALUE!</v>
          </cell>
          <cell r="B2056" t="str">
            <v>621300  סך הכל</v>
          </cell>
          <cell r="C2056">
            <v>0</v>
          </cell>
          <cell r="D2056">
            <v>0</v>
          </cell>
          <cell r="E2056">
            <v>0</v>
          </cell>
          <cell r="F2056" t="str">
            <v xml:space="preserve">הנה"ח המרכזית     </v>
          </cell>
          <cell r="G2056">
            <v>0</v>
          </cell>
          <cell r="H2056">
            <v>0</v>
          </cell>
          <cell r="I2056">
            <v>0.51444776919297941</v>
          </cell>
          <cell r="J2056">
            <v>3377710</v>
          </cell>
          <cell r="K2056" t="e">
            <v>#N/A</v>
          </cell>
          <cell r="L2056">
            <v>13290</v>
          </cell>
          <cell r="M2056">
            <v>0</v>
          </cell>
          <cell r="N2056">
            <v>3391000</v>
          </cell>
          <cell r="O2056">
            <v>2239100</v>
          </cell>
          <cell r="P2056">
            <v>1965432.4800000004</v>
          </cell>
        </row>
        <row r="2057">
          <cell r="A2057">
            <v>16215000</v>
          </cell>
          <cell r="B2057">
            <v>0</v>
          </cell>
          <cell r="C2057">
            <v>621500</v>
          </cell>
          <cell r="D2057">
            <v>1</v>
          </cell>
          <cell r="E2057">
            <v>0</v>
          </cell>
          <cell r="F2057" t="str">
            <v xml:space="preserve">מחלקת שכר         </v>
          </cell>
          <cell r="G2057">
            <v>0</v>
          </cell>
          <cell r="H2057" t="str">
            <v xml:space="preserve"> </v>
          </cell>
          <cell r="I2057">
            <v>0</v>
          </cell>
          <cell r="J2057">
            <v>0</v>
          </cell>
          <cell r="K2057">
            <v>0</v>
          </cell>
          <cell r="L2057">
            <v>0</v>
          </cell>
          <cell r="M2057">
            <v>0</v>
          </cell>
          <cell r="N2057">
            <v>0</v>
          </cell>
          <cell r="O2057">
            <v>0</v>
          </cell>
          <cell r="P2057">
            <v>0</v>
          </cell>
        </row>
        <row r="2058">
          <cell r="A2058">
            <v>1621500110</v>
          </cell>
          <cell r="B2058">
            <v>110</v>
          </cell>
          <cell r="C2058">
            <v>621500</v>
          </cell>
          <cell r="D2058">
            <v>1</v>
          </cell>
          <cell r="E2058">
            <v>0</v>
          </cell>
          <cell r="F2058" t="str">
            <v>השכר הקובע-תקציבית</v>
          </cell>
          <cell r="G2058">
            <v>0</v>
          </cell>
          <cell r="H2058" t="str">
            <v>שכר</v>
          </cell>
          <cell r="I2058">
            <v>-0.49462943071965626</v>
          </cell>
          <cell r="J2058">
            <v>188200</v>
          </cell>
          <cell r="K2058">
            <v>1.4937759336099532E-2</v>
          </cell>
          <cell r="L2058">
            <v>0</v>
          </cell>
          <cell r="M2058">
            <v>0</v>
          </cell>
          <cell r="N2058">
            <v>188200</v>
          </cell>
          <cell r="O2058">
            <v>372400</v>
          </cell>
          <cell r="P2058">
            <v>349445.22</v>
          </cell>
        </row>
        <row r="2059">
          <cell r="A2059">
            <v>1621500119</v>
          </cell>
          <cell r="B2059">
            <v>119</v>
          </cell>
          <cell r="C2059">
            <v>621500</v>
          </cell>
          <cell r="D2059">
            <v>1</v>
          </cell>
          <cell r="E2059">
            <v>0</v>
          </cell>
          <cell r="F2059" t="str">
            <v xml:space="preserve">השכר הקובע-צוברת  </v>
          </cell>
          <cell r="G2059">
            <v>0</v>
          </cell>
          <cell r="H2059" t="str">
            <v>שכר</v>
          </cell>
          <cell r="I2059">
            <v>0.54995960140048483</v>
          </cell>
          <cell r="J2059">
            <v>1151000</v>
          </cell>
          <cell r="K2059">
            <v>1.4983351831298508E-2</v>
          </cell>
          <cell r="L2059">
            <v>0</v>
          </cell>
          <cell r="M2059">
            <v>0</v>
          </cell>
          <cell r="N2059">
            <v>1151000</v>
          </cell>
          <cell r="O2059">
            <v>742600</v>
          </cell>
          <cell r="P2059">
            <v>763665.57</v>
          </cell>
        </row>
        <row r="2060">
          <cell r="A2060">
            <v>1621500122</v>
          </cell>
          <cell r="B2060">
            <v>122</v>
          </cell>
          <cell r="C2060">
            <v>621500</v>
          </cell>
          <cell r="D2060">
            <v>1</v>
          </cell>
          <cell r="E2060">
            <v>0</v>
          </cell>
          <cell r="F2060" t="str">
            <v xml:space="preserve">ביגוד             </v>
          </cell>
          <cell r="G2060">
            <v>0</v>
          </cell>
          <cell r="H2060" t="str">
            <v>שכר</v>
          </cell>
          <cell r="I2060">
            <v>0.19999999999999996</v>
          </cell>
          <cell r="J2060">
            <v>12600</v>
          </cell>
          <cell r="K2060">
            <v>0</v>
          </cell>
          <cell r="L2060">
            <v>0</v>
          </cell>
          <cell r="M2060">
            <v>0</v>
          </cell>
          <cell r="N2060">
            <v>12600</v>
          </cell>
          <cell r="O2060">
            <v>10500</v>
          </cell>
          <cell r="P2060">
            <v>14822.05</v>
          </cell>
        </row>
        <row r="2061">
          <cell r="A2061">
            <v>1621500126</v>
          </cell>
          <cell r="B2061">
            <v>126</v>
          </cell>
          <cell r="C2061">
            <v>621500</v>
          </cell>
          <cell r="D2061">
            <v>1</v>
          </cell>
          <cell r="E2061">
            <v>0</v>
          </cell>
          <cell r="F2061" t="str">
            <v xml:space="preserve">דמי הבראה         </v>
          </cell>
          <cell r="G2061">
            <v>0</v>
          </cell>
          <cell r="H2061" t="str">
            <v>שכר</v>
          </cell>
          <cell r="I2061">
            <v>0.30000000000000004</v>
          </cell>
          <cell r="J2061">
            <v>45500</v>
          </cell>
          <cell r="K2061">
            <v>0</v>
          </cell>
          <cell r="L2061">
            <v>0</v>
          </cell>
          <cell r="M2061">
            <v>0</v>
          </cell>
          <cell r="N2061">
            <v>45500</v>
          </cell>
          <cell r="O2061">
            <v>35000</v>
          </cell>
          <cell r="P2061">
            <v>38978.42</v>
          </cell>
        </row>
        <row r="2062">
          <cell r="A2062">
            <v>1621500130</v>
          </cell>
          <cell r="B2062">
            <v>130</v>
          </cell>
          <cell r="C2062">
            <v>621500</v>
          </cell>
          <cell r="D2062">
            <v>1</v>
          </cell>
          <cell r="E2062">
            <v>0</v>
          </cell>
          <cell r="F2062" t="str">
            <v xml:space="preserve">שעות נוספות       </v>
          </cell>
          <cell r="G2062">
            <v>0</v>
          </cell>
          <cell r="H2062" t="str">
            <v>שכר</v>
          </cell>
          <cell r="I2062">
            <v>0</v>
          </cell>
          <cell r="J2062">
            <v>52900</v>
          </cell>
          <cell r="K2062">
            <v>0</v>
          </cell>
          <cell r="L2062">
            <v>0</v>
          </cell>
          <cell r="M2062">
            <v>0</v>
          </cell>
          <cell r="N2062">
            <v>52900</v>
          </cell>
          <cell r="O2062">
            <v>52900</v>
          </cell>
          <cell r="P2062">
            <v>52100.76</v>
          </cell>
        </row>
        <row r="2063">
          <cell r="A2063">
            <v>1621500140</v>
          </cell>
          <cell r="B2063">
            <v>140</v>
          </cell>
          <cell r="C2063">
            <v>621500</v>
          </cell>
          <cell r="D2063">
            <v>1</v>
          </cell>
          <cell r="E2063">
            <v>0</v>
          </cell>
          <cell r="F2063" t="str">
            <v>השתתפות באחזקת רכב</v>
          </cell>
          <cell r="G2063">
            <v>0</v>
          </cell>
          <cell r="H2063" t="str">
            <v>שכר</v>
          </cell>
          <cell r="I2063">
            <v>0</v>
          </cell>
          <cell r="J2063">
            <v>133500</v>
          </cell>
          <cell r="K2063">
            <v>0</v>
          </cell>
          <cell r="L2063">
            <v>0</v>
          </cell>
          <cell r="M2063">
            <v>0</v>
          </cell>
          <cell r="N2063">
            <v>133500</v>
          </cell>
          <cell r="O2063">
            <v>133500</v>
          </cell>
          <cell r="P2063">
            <v>131007.34</v>
          </cell>
        </row>
        <row r="2064">
          <cell r="A2064">
            <v>1621500253</v>
          </cell>
          <cell r="B2064">
            <v>253</v>
          </cell>
          <cell r="C2064">
            <v>621500</v>
          </cell>
          <cell r="D2064">
            <v>1</v>
          </cell>
          <cell r="E2064">
            <v>0</v>
          </cell>
          <cell r="F2064" t="str">
            <v xml:space="preserve">עובדת חברה        </v>
          </cell>
          <cell r="G2064">
            <v>0</v>
          </cell>
          <cell r="H2064" t="str">
            <v>שכר</v>
          </cell>
          <cell r="I2064">
            <v>0</v>
          </cell>
          <cell r="J2064">
            <v>0</v>
          </cell>
          <cell r="K2064">
            <v>0</v>
          </cell>
          <cell r="L2064">
            <v>0</v>
          </cell>
          <cell r="M2064">
            <v>0</v>
          </cell>
          <cell r="N2064">
            <v>0</v>
          </cell>
          <cell r="O2064">
            <v>0</v>
          </cell>
          <cell r="P2064">
            <v>0</v>
          </cell>
        </row>
        <row r="2065">
          <cell r="A2065">
            <v>1621500471</v>
          </cell>
          <cell r="B2065">
            <v>471</v>
          </cell>
          <cell r="C2065">
            <v>621500</v>
          </cell>
          <cell r="D2065">
            <v>1</v>
          </cell>
          <cell r="E2065">
            <v>0</v>
          </cell>
          <cell r="F2065" t="str">
            <v xml:space="preserve">מכשירי כתיבה      </v>
          </cell>
          <cell r="G2065">
            <v>0</v>
          </cell>
          <cell r="H2065" t="str">
            <v>גמיש</v>
          </cell>
          <cell r="I2065">
            <v>0</v>
          </cell>
          <cell r="J2065">
            <v>4500</v>
          </cell>
          <cell r="K2065">
            <v>0</v>
          </cell>
          <cell r="L2065">
            <v>500</v>
          </cell>
          <cell r="M2065">
            <v>0</v>
          </cell>
          <cell r="N2065">
            <v>5000</v>
          </cell>
          <cell r="O2065">
            <v>5000</v>
          </cell>
          <cell r="P2065">
            <v>1206.5999999999999</v>
          </cell>
        </row>
        <row r="2066">
          <cell r="A2066">
            <v>1621500512</v>
          </cell>
          <cell r="B2066">
            <v>512</v>
          </cell>
          <cell r="C2066">
            <v>621500</v>
          </cell>
          <cell r="D2066">
            <v>1</v>
          </cell>
          <cell r="E2066">
            <v>0</v>
          </cell>
          <cell r="F2066" t="str">
            <v xml:space="preserve">נסיעות ואש"ל      </v>
          </cell>
          <cell r="G2066">
            <v>0</v>
          </cell>
          <cell r="H2066" t="str">
            <v>גמיש</v>
          </cell>
          <cell r="I2066">
            <v>0</v>
          </cell>
          <cell r="J2066">
            <v>0</v>
          </cell>
          <cell r="K2066">
            <v>0</v>
          </cell>
          <cell r="L2066">
            <v>0</v>
          </cell>
          <cell r="M2066">
            <v>0</v>
          </cell>
          <cell r="N2066">
            <v>0</v>
          </cell>
          <cell r="O2066">
            <v>0</v>
          </cell>
          <cell r="P2066">
            <v>6612.84</v>
          </cell>
        </row>
        <row r="2067">
          <cell r="A2067">
            <v>1621500540</v>
          </cell>
          <cell r="B2067">
            <v>540</v>
          </cell>
          <cell r="C2067">
            <v>621500</v>
          </cell>
          <cell r="D2067">
            <v>1</v>
          </cell>
          <cell r="E2067">
            <v>0</v>
          </cell>
          <cell r="F2067" t="str">
            <v xml:space="preserve">הוצאות טלפון      </v>
          </cell>
          <cell r="G2067">
            <v>0</v>
          </cell>
          <cell r="H2067" t="str">
            <v>קשיח</v>
          </cell>
          <cell r="I2067">
            <v>0</v>
          </cell>
          <cell r="J2067">
            <v>0</v>
          </cell>
          <cell r="K2067">
            <v>0</v>
          </cell>
          <cell r="L2067">
            <v>0</v>
          </cell>
          <cell r="M2067">
            <v>0</v>
          </cell>
          <cell r="N2067">
            <v>0</v>
          </cell>
          <cell r="O2067">
            <v>0</v>
          </cell>
          <cell r="P2067">
            <v>0</v>
          </cell>
        </row>
        <row r="2068">
          <cell r="A2068">
            <v>1621500544</v>
          </cell>
          <cell r="B2068">
            <v>544</v>
          </cell>
          <cell r="C2068">
            <v>621500</v>
          </cell>
          <cell r="D2068">
            <v>1</v>
          </cell>
          <cell r="E2068">
            <v>0</v>
          </cell>
          <cell r="F2068" t="str">
            <v xml:space="preserve">הוצאות דאר        </v>
          </cell>
          <cell r="G2068">
            <v>0</v>
          </cell>
          <cell r="H2068" t="str">
            <v>קשיח</v>
          </cell>
          <cell r="I2068">
            <v>0</v>
          </cell>
          <cell r="J2068">
            <v>12870</v>
          </cell>
          <cell r="K2068">
            <v>-0.67391304347826086</v>
          </cell>
          <cell r="L2068">
            <v>1430</v>
          </cell>
          <cell r="M2068">
            <v>0</v>
          </cell>
          <cell r="N2068">
            <v>14300</v>
          </cell>
          <cell r="O2068">
            <v>14300</v>
          </cell>
          <cell r="P2068">
            <v>3155.87</v>
          </cell>
        </row>
        <row r="2069">
          <cell r="A2069">
            <v>1621500561</v>
          </cell>
          <cell r="B2069">
            <v>561</v>
          </cell>
          <cell r="C2069">
            <v>621500</v>
          </cell>
          <cell r="D2069">
            <v>1</v>
          </cell>
          <cell r="E2069">
            <v>0</v>
          </cell>
          <cell r="F2069" t="str">
            <v xml:space="preserve">שיכפולים          </v>
          </cell>
          <cell r="G2069">
            <v>0</v>
          </cell>
          <cell r="H2069" t="str">
            <v>גמיש</v>
          </cell>
          <cell r="I2069">
            <v>0</v>
          </cell>
          <cell r="J2069">
            <v>0</v>
          </cell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0</v>
          </cell>
          <cell r="P2069">
            <v>0</v>
          </cell>
        </row>
        <row r="2070">
          <cell r="A2070">
            <v>1621500565</v>
          </cell>
          <cell r="B2070">
            <v>565</v>
          </cell>
          <cell r="C2070">
            <v>621500</v>
          </cell>
          <cell r="D2070">
            <v>1</v>
          </cell>
          <cell r="E2070">
            <v>0</v>
          </cell>
          <cell r="F2070" t="str">
            <v>ארכיבאות מגנטית</v>
          </cell>
          <cell r="G2070">
            <v>0</v>
          </cell>
          <cell r="H2070" t="str">
            <v>גמיש</v>
          </cell>
          <cell r="I2070">
            <v>0</v>
          </cell>
          <cell r="J2070">
            <v>4500</v>
          </cell>
          <cell r="K2070">
            <v>0</v>
          </cell>
          <cell r="L2070">
            <v>500</v>
          </cell>
          <cell r="M2070">
            <v>0</v>
          </cell>
          <cell r="N2070">
            <v>5000</v>
          </cell>
          <cell r="O2070">
            <v>5000</v>
          </cell>
          <cell r="P2070">
            <v>0</v>
          </cell>
        </row>
        <row r="2071">
          <cell r="A2071">
            <v>1621500566</v>
          </cell>
          <cell r="B2071">
            <v>566</v>
          </cell>
          <cell r="C2071">
            <v>621500</v>
          </cell>
          <cell r="D2071">
            <v>1</v>
          </cell>
          <cell r="E2071">
            <v>0</v>
          </cell>
          <cell r="F2071" t="str">
            <v>מצבת גימלאים</v>
          </cell>
          <cell r="G2071">
            <v>0</v>
          </cell>
          <cell r="H2071" t="str">
            <v>גמיש</v>
          </cell>
          <cell r="I2071">
            <v>0</v>
          </cell>
          <cell r="J2071">
            <v>900</v>
          </cell>
          <cell r="K2071">
            <v>0</v>
          </cell>
          <cell r="L2071">
            <v>100</v>
          </cell>
          <cell r="M2071">
            <v>0</v>
          </cell>
          <cell r="N2071">
            <v>1000</v>
          </cell>
          <cell r="O2071">
            <v>1000</v>
          </cell>
          <cell r="P2071">
            <v>0</v>
          </cell>
        </row>
        <row r="2072">
          <cell r="A2072">
            <v>1621500570</v>
          </cell>
          <cell r="B2072">
            <v>570</v>
          </cell>
          <cell r="C2072">
            <v>621500</v>
          </cell>
          <cell r="D2072">
            <v>1</v>
          </cell>
          <cell r="E2072">
            <v>0</v>
          </cell>
          <cell r="F2072" t="str">
            <v xml:space="preserve">תשלום לאוטומציה   </v>
          </cell>
          <cell r="G2072">
            <v>0</v>
          </cell>
          <cell r="H2072" t="str">
            <v>קשיח</v>
          </cell>
          <cell r="I2072">
            <v>0</v>
          </cell>
          <cell r="J2072">
            <v>800000</v>
          </cell>
          <cell r="K2072">
            <v>0</v>
          </cell>
          <cell r="L2072">
            <v>0</v>
          </cell>
          <cell r="M2072">
            <v>0</v>
          </cell>
          <cell r="N2072">
            <v>800000</v>
          </cell>
          <cell r="O2072">
            <v>800000</v>
          </cell>
          <cell r="P2072">
            <v>578352.24</v>
          </cell>
        </row>
        <row r="2073">
          <cell r="A2073">
            <v>1621500571</v>
          </cell>
          <cell r="B2073">
            <v>571</v>
          </cell>
          <cell r="C2073">
            <v>621500</v>
          </cell>
          <cell r="D2073">
            <v>1</v>
          </cell>
          <cell r="E2073">
            <v>0</v>
          </cell>
          <cell r="F2073" t="str">
            <v xml:space="preserve">מיכון וענ"א       </v>
          </cell>
          <cell r="G2073">
            <v>0</v>
          </cell>
          <cell r="H2073" t="str">
            <v>קשיח</v>
          </cell>
          <cell r="I2073">
            <v>0</v>
          </cell>
          <cell r="J2073">
            <v>168100</v>
          </cell>
          <cell r="K2073">
            <v>0</v>
          </cell>
          <cell r="L2073">
            <v>0</v>
          </cell>
          <cell r="M2073">
            <v>0</v>
          </cell>
          <cell r="N2073">
            <v>168100</v>
          </cell>
          <cell r="O2073">
            <v>168100</v>
          </cell>
          <cell r="P2073">
            <v>158100</v>
          </cell>
        </row>
        <row r="2074">
          <cell r="A2074">
            <v>1621500753</v>
          </cell>
          <cell r="B2074">
            <v>753</v>
          </cell>
          <cell r="C2074">
            <v>621500</v>
          </cell>
          <cell r="D2074">
            <v>1</v>
          </cell>
          <cell r="E2074">
            <v>0</v>
          </cell>
          <cell r="F2074" t="str">
            <v xml:space="preserve">עובדת חברה        </v>
          </cell>
          <cell r="G2074">
            <v>0</v>
          </cell>
          <cell r="H2074" t="str">
            <v>קשיח</v>
          </cell>
          <cell r="I2074">
            <v>0</v>
          </cell>
          <cell r="J2074">
            <v>0</v>
          </cell>
          <cell r="K2074">
            <v>0</v>
          </cell>
          <cell r="L2074">
            <v>0</v>
          </cell>
          <cell r="M2074">
            <v>0</v>
          </cell>
          <cell r="N2074">
            <v>0</v>
          </cell>
          <cell r="O2074">
            <v>0</v>
          </cell>
          <cell r="P2074">
            <v>0</v>
          </cell>
        </row>
        <row r="2075">
          <cell r="A2075">
            <v>1621500757</v>
          </cell>
          <cell r="B2075">
            <v>757</v>
          </cell>
          <cell r="C2075">
            <v>621500</v>
          </cell>
          <cell r="D2075">
            <v>1</v>
          </cell>
          <cell r="E2075">
            <v>0</v>
          </cell>
          <cell r="F2075" t="str">
            <v>שרותי חשבות שכר</v>
          </cell>
          <cell r="G2075">
            <v>0</v>
          </cell>
          <cell r="H2075" t="str">
            <v>קשיח</v>
          </cell>
          <cell r="I2075">
            <v>0</v>
          </cell>
          <cell r="J2075">
            <v>0</v>
          </cell>
          <cell r="K2075">
            <v>0</v>
          </cell>
          <cell r="L2075">
            <v>0</v>
          </cell>
          <cell r="M2075">
            <v>0</v>
          </cell>
          <cell r="N2075">
            <v>0</v>
          </cell>
          <cell r="O2075">
            <v>0</v>
          </cell>
          <cell r="P2075">
            <v>0</v>
          </cell>
        </row>
        <row r="2076">
          <cell r="A2076">
            <v>1621500758</v>
          </cell>
          <cell r="B2076">
            <v>758</v>
          </cell>
          <cell r="C2076">
            <v>621500</v>
          </cell>
          <cell r="D2076">
            <v>1</v>
          </cell>
          <cell r="E2076">
            <v>0</v>
          </cell>
          <cell r="F2076" t="str">
            <v>שרותי סליקה פנסיונית</v>
          </cell>
          <cell r="G2076">
            <v>0</v>
          </cell>
          <cell r="H2076" t="str">
            <v>קשיח</v>
          </cell>
          <cell r="I2076">
            <v>0</v>
          </cell>
          <cell r="J2076">
            <v>90000</v>
          </cell>
          <cell r="K2076">
            <v>0</v>
          </cell>
          <cell r="L2076">
            <v>10000</v>
          </cell>
          <cell r="M2076">
            <v>0</v>
          </cell>
          <cell r="N2076">
            <v>100000</v>
          </cell>
          <cell r="O2076">
            <v>100000</v>
          </cell>
          <cell r="P2076">
            <v>72259.199999999997</v>
          </cell>
        </row>
        <row r="2077">
          <cell r="A2077">
            <v>1621500764</v>
          </cell>
          <cell r="B2077">
            <v>764</v>
          </cell>
          <cell r="C2077">
            <v>621500</v>
          </cell>
          <cell r="D2077">
            <v>1</v>
          </cell>
          <cell r="E2077">
            <v>0</v>
          </cell>
          <cell r="F2077" t="str">
            <v xml:space="preserve">עובדי חברת מוסדות </v>
          </cell>
          <cell r="G2077">
            <v>0</v>
          </cell>
          <cell r="H2077" t="str">
            <v>קשיח</v>
          </cell>
          <cell r="I2077">
            <v>0</v>
          </cell>
          <cell r="J2077">
            <v>0</v>
          </cell>
          <cell r="K2077">
            <v>0</v>
          </cell>
          <cell r="L2077">
            <v>0</v>
          </cell>
          <cell r="M2077">
            <v>0</v>
          </cell>
          <cell r="N2077">
            <v>0</v>
          </cell>
          <cell r="O2077">
            <v>0</v>
          </cell>
          <cell r="P2077">
            <v>0</v>
          </cell>
        </row>
        <row r="2078">
          <cell r="A2078">
            <v>1621500961</v>
          </cell>
          <cell r="B2078">
            <v>961</v>
          </cell>
          <cell r="C2078">
            <v>621500</v>
          </cell>
          <cell r="D2078">
            <v>1</v>
          </cell>
          <cell r="E2078">
            <v>0</v>
          </cell>
          <cell r="F2078" t="str">
            <v>רז' פעולות ורכישות</v>
          </cell>
          <cell r="G2078">
            <v>0</v>
          </cell>
          <cell r="H2078" t="str">
            <v>גמיש</v>
          </cell>
          <cell r="I2078">
            <v>0</v>
          </cell>
          <cell r="J2078">
            <v>0</v>
          </cell>
          <cell r="K2078">
            <v>0</v>
          </cell>
          <cell r="L2078">
            <v>0</v>
          </cell>
          <cell r="M2078">
            <v>0</v>
          </cell>
          <cell r="N2078">
            <v>0</v>
          </cell>
          <cell r="O2078">
            <v>0</v>
          </cell>
          <cell r="P2078">
            <v>0</v>
          </cell>
        </row>
        <row r="2079">
          <cell r="A2079" t="e">
            <v>#VALUE!</v>
          </cell>
          <cell r="B2079" t="str">
            <v>621500  סך הכל</v>
          </cell>
          <cell r="C2079">
            <v>0</v>
          </cell>
          <cell r="D2079">
            <v>0</v>
          </cell>
          <cell r="E2079">
            <v>0</v>
          </cell>
          <cell r="F2079" t="str">
            <v xml:space="preserve">מחלקת שכר         </v>
          </cell>
          <cell r="G2079">
            <v>0</v>
          </cell>
          <cell r="H2079">
            <v>0</v>
          </cell>
          <cell r="I2079">
            <v>9.70372495185019E-2</v>
          </cell>
          <cell r="J2079">
            <v>2664570</v>
          </cell>
          <cell r="K2079">
            <v>-0.64399193231086282</v>
          </cell>
          <cell r="L2079">
            <v>12530</v>
          </cell>
          <cell r="M2079">
            <v>0</v>
          </cell>
          <cell r="N2079">
            <v>2677100</v>
          </cell>
          <cell r="O2079">
            <v>2440300</v>
          </cell>
          <cell r="P2079">
            <v>2169706.1100000003</v>
          </cell>
        </row>
        <row r="2080">
          <cell r="A2080">
            <v>16218000</v>
          </cell>
          <cell r="B2080">
            <v>0</v>
          </cell>
          <cell r="C2080">
            <v>621800</v>
          </cell>
          <cell r="D2080">
            <v>1</v>
          </cell>
          <cell r="E2080">
            <v>0</v>
          </cell>
          <cell r="F2080" t="str">
            <v xml:space="preserve">פרוייקטים מיוחדים </v>
          </cell>
          <cell r="G2080">
            <v>0</v>
          </cell>
          <cell r="H2080" t="str">
            <v xml:space="preserve"> </v>
          </cell>
          <cell r="I2080">
            <v>0</v>
          </cell>
          <cell r="J2080">
            <v>0</v>
          </cell>
          <cell r="K2080">
            <v>0</v>
          </cell>
          <cell r="L2080">
            <v>0</v>
          </cell>
          <cell r="M2080">
            <v>0</v>
          </cell>
          <cell r="N2080">
            <v>0</v>
          </cell>
          <cell r="O2080">
            <v>0</v>
          </cell>
          <cell r="P2080">
            <v>0</v>
          </cell>
        </row>
        <row r="2081">
          <cell r="A2081">
            <v>1621800110</v>
          </cell>
          <cell r="B2081">
            <v>110</v>
          </cell>
          <cell r="C2081">
            <v>621800</v>
          </cell>
          <cell r="D2081">
            <v>1</v>
          </cell>
          <cell r="E2081">
            <v>0</v>
          </cell>
          <cell r="F2081" t="str">
            <v>השכר הקובע-תקציבית</v>
          </cell>
          <cell r="G2081">
            <v>0</v>
          </cell>
          <cell r="H2081" t="str">
            <v>שכר</v>
          </cell>
          <cell r="I2081">
            <v>1.421262080727681E-3</v>
          </cell>
          <cell r="J2081">
            <v>352300</v>
          </cell>
          <cell r="K2081">
            <v>1.493411420204982E-2</v>
          </cell>
          <cell r="L2081">
            <v>0</v>
          </cell>
          <cell r="M2081">
            <v>0</v>
          </cell>
          <cell r="N2081">
            <v>352300</v>
          </cell>
          <cell r="O2081">
            <v>351800</v>
          </cell>
          <cell r="P2081">
            <v>323504.76</v>
          </cell>
        </row>
        <row r="2082">
          <cell r="A2082">
            <v>1621800119</v>
          </cell>
          <cell r="B2082">
            <v>119</v>
          </cell>
          <cell r="C2082">
            <v>621800</v>
          </cell>
          <cell r="D2082">
            <v>1</v>
          </cell>
          <cell r="E2082">
            <v>0</v>
          </cell>
          <cell r="F2082" t="str">
            <v xml:space="preserve">השכר הקובע-צוברת  </v>
          </cell>
          <cell r="G2082">
            <v>0</v>
          </cell>
          <cell r="H2082" t="str">
            <v>שכר</v>
          </cell>
          <cell r="I2082">
            <v>0.30410256410256409</v>
          </cell>
          <cell r="J2082">
            <v>1017200</v>
          </cell>
          <cell r="K2082">
            <v>1.4847161572052459E-2</v>
          </cell>
          <cell r="L2082">
            <v>0</v>
          </cell>
          <cell r="M2082">
            <v>0</v>
          </cell>
          <cell r="N2082">
            <v>1017200</v>
          </cell>
          <cell r="O2082">
            <v>780000</v>
          </cell>
          <cell r="P2082">
            <v>829267.45</v>
          </cell>
        </row>
        <row r="2083">
          <cell r="A2083">
            <v>1621800122</v>
          </cell>
          <cell r="B2083">
            <v>122</v>
          </cell>
          <cell r="C2083">
            <v>621800</v>
          </cell>
          <cell r="D2083">
            <v>1</v>
          </cell>
          <cell r="E2083">
            <v>0</v>
          </cell>
          <cell r="F2083" t="str">
            <v xml:space="preserve">ביגוד             </v>
          </cell>
          <cell r="G2083">
            <v>0</v>
          </cell>
          <cell r="H2083" t="str">
            <v>שכר</v>
          </cell>
          <cell r="I2083">
            <v>0</v>
          </cell>
          <cell r="J2083">
            <v>9600</v>
          </cell>
          <cell r="K2083">
            <v>0</v>
          </cell>
          <cell r="L2083">
            <v>0</v>
          </cell>
          <cell r="M2083">
            <v>0</v>
          </cell>
          <cell r="N2083">
            <v>9600</v>
          </cell>
          <cell r="O2083">
            <v>9600</v>
          </cell>
          <cell r="P2083">
            <v>12227.39</v>
          </cell>
        </row>
        <row r="2084">
          <cell r="A2084">
            <v>1621800126</v>
          </cell>
          <cell r="B2084">
            <v>126</v>
          </cell>
          <cell r="C2084">
            <v>621800</v>
          </cell>
          <cell r="D2084">
            <v>1</v>
          </cell>
          <cell r="E2084">
            <v>0</v>
          </cell>
          <cell r="F2084" t="str">
            <v xml:space="preserve">דמי הבראה         </v>
          </cell>
          <cell r="G2084">
            <v>0</v>
          </cell>
          <cell r="H2084" t="str">
            <v>שכר</v>
          </cell>
          <cell r="I2084">
            <v>0.23076923076923084</v>
          </cell>
          <cell r="J2084">
            <v>32000</v>
          </cell>
          <cell r="K2084">
            <v>0</v>
          </cell>
          <cell r="L2084">
            <v>0</v>
          </cell>
          <cell r="M2084">
            <v>0</v>
          </cell>
          <cell r="N2084">
            <v>32000</v>
          </cell>
          <cell r="O2084">
            <v>26000</v>
          </cell>
          <cell r="P2084">
            <v>25144</v>
          </cell>
        </row>
        <row r="2085">
          <cell r="A2085">
            <v>1621800130</v>
          </cell>
          <cell r="B2085">
            <v>130</v>
          </cell>
          <cell r="C2085">
            <v>621800</v>
          </cell>
          <cell r="D2085">
            <v>1</v>
          </cell>
          <cell r="E2085">
            <v>0</v>
          </cell>
          <cell r="F2085" t="str">
            <v xml:space="preserve">שעות נוספות       </v>
          </cell>
          <cell r="G2085">
            <v>0</v>
          </cell>
          <cell r="H2085" t="str">
            <v>שכר</v>
          </cell>
          <cell r="I2085">
            <v>0</v>
          </cell>
          <cell r="J2085">
            <v>30900</v>
          </cell>
          <cell r="K2085">
            <v>0</v>
          </cell>
          <cell r="L2085">
            <v>0</v>
          </cell>
          <cell r="M2085">
            <v>0</v>
          </cell>
          <cell r="N2085">
            <v>30900</v>
          </cell>
          <cell r="O2085">
            <v>30900</v>
          </cell>
          <cell r="P2085">
            <v>34366.910000000003</v>
          </cell>
        </row>
        <row r="2086">
          <cell r="A2086">
            <v>1621800140</v>
          </cell>
          <cell r="B2086">
            <v>140</v>
          </cell>
          <cell r="C2086">
            <v>621800</v>
          </cell>
          <cell r="D2086">
            <v>1</v>
          </cell>
          <cell r="E2086">
            <v>0</v>
          </cell>
          <cell r="F2086" t="str">
            <v>השתתפות באחזקת רכב</v>
          </cell>
          <cell r="G2086">
            <v>0</v>
          </cell>
          <cell r="H2086" t="str">
            <v>שכר</v>
          </cell>
          <cell r="I2086">
            <v>1.3904899135446684</v>
          </cell>
          <cell r="J2086">
            <v>165900</v>
          </cell>
          <cell r="K2086">
            <v>0</v>
          </cell>
          <cell r="L2086">
            <v>0</v>
          </cell>
          <cell r="M2086">
            <v>0</v>
          </cell>
          <cell r="N2086">
            <v>165900</v>
          </cell>
          <cell r="O2086">
            <v>69400</v>
          </cell>
          <cell r="P2086">
            <v>155725.68</v>
          </cell>
        </row>
        <row r="2087">
          <cell r="A2087">
            <v>1621800253</v>
          </cell>
          <cell r="B2087">
            <v>253</v>
          </cell>
          <cell r="C2087">
            <v>621800</v>
          </cell>
          <cell r="D2087">
            <v>1</v>
          </cell>
          <cell r="E2087">
            <v>0</v>
          </cell>
          <cell r="F2087" t="str">
            <v xml:space="preserve">עובדים חיצוניים   </v>
          </cell>
          <cell r="G2087">
            <v>0</v>
          </cell>
          <cell r="H2087" t="str">
            <v>שכר</v>
          </cell>
          <cell r="I2087">
            <v>0</v>
          </cell>
          <cell r="J2087">
            <v>0</v>
          </cell>
          <cell r="K2087" t="e">
            <v>#N/A</v>
          </cell>
          <cell r="L2087">
            <v>0</v>
          </cell>
          <cell r="M2087">
            <v>0</v>
          </cell>
          <cell r="N2087">
            <v>0</v>
          </cell>
          <cell r="O2087">
            <v>0</v>
          </cell>
          <cell r="P2087">
            <v>0</v>
          </cell>
        </row>
        <row r="2088">
          <cell r="A2088">
            <v>1621800471</v>
          </cell>
          <cell r="B2088">
            <v>471</v>
          </cell>
          <cell r="C2088">
            <v>621800</v>
          </cell>
          <cell r="D2088">
            <v>1</v>
          </cell>
          <cell r="E2088">
            <v>0</v>
          </cell>
          <cell r="F2088" t="str">
            <v xml:space="preserve">מכשירי כתיבה      </v>
          </cell>
          <cell r="G2088">
            <v>0</v>
          </cell>
          <cell r="H2088" t="str">
            <v>גמיש</v>
          </cell>
          <cell r="I2088">
            <v>0.25</v>
          </cell>
          <cell r="J2088">
            <v>2250</v>
          </cell>
          <cell r="K2088">
            <v>0</v>
          </cell>
          <cell r="L2088">
            <v>250</v>
          </cell>
          <cell r="M2088">
            <v>0</v>
          </cell>
          <cell r="N2088">
            <v>2500</v>
          </cell>
          <cell r="O2088">
            <v>2000</v>
          </cell>
          <cell r="P2088">
            <v>295.7</v>
          </cell>
        </row>
        <row r="2089">
          <cell r="A2089">
            <v>1621800511</v>
          </cell>
          <cell r="B2089">
            <v>511</v>
          </cell>
          <cell r="C2089">
            <v>621800</v>
          </cell>
          <cell r="D2089">
            <v>1</v>
          </cell>
          <cell r="E2089">
            <v>0</v>
          </cell>
          <cell r="F2089" t="str">
            <v xml:space="preserve">אירוח וכיבוד      </v>
          </cell>
          <cell r="G2089">
            <v>0</v>
          </cell>
          <cell r="H2089" t="str">
            <v>גמיש</v>
          </cell>
          <cell r="I2089">
            <v>0</v>
          </cell>
          <cell r="J2089">
            <v>1000</v>
          </cell>
          <cell r="K2089" t="e">
            <v>#N/A</v>
          </cell>
          <cell r="L2089">
            <v>0</v>
          </cell>
          <cell r="M2089">
            <v>0</v>
          </cell>
          <cell r="N2089">
            <v>1000</v>
          </cell>
          <cell r="O2089">
            <v>1000</v>
          </cell>
          <cell r="P2089">
            <v>0</v>
          </cell>
        </row>
        <row r="2090">
          <cell r="A2090">
            <v>1621800522</v>
          </cell>
          <cell r="B2090">
            <v>522</v>
          </cell>
          <cell r="C2090">
            <v>621800</v>
          </cell>
          <cell r="D2090">
            <v>1</v>
          </cell>
          <cell r="E2090">
            <v>0</v>
          </cell>
          <cell r="F2090" t="str">
            <v xml:space="preserve">ספרים ועיתונים    </v>
          </cell>
          <cell r="G2090">
            <v>0</v>
          </cell>
          <cell r="H2090" t="str">
            <v>גמיש</v>
          </cell>
          <cell r="I2090">
            <v>9.375E-2</v>
          </cell>
          <cell r="J2090">
            <v>3150</v>
          </cell>
          <cell r="K2090">
            <v>0.10000000000000009</v>
          </cell>
          <cell r="L2090">
            <v>350</v>
          </cell>
          <cell r="M2090">
            <v>0</v>
          </cell>
          <cell r="N2090">
            <v>3500</v>
          </cell>
          <cell r="O2090">
            <v>3200</v>
          </cell>
          <cell r="P2090">
            <v>2822</v>
          </cell>
        </row>
        <row r="2091">
          <cell r="A2091">
            <v>1621800550</v>
          </cell>
          <cell r="B2091">
            <v>550</v>
          </cell>
          <cell r="C2091">
            <v>621800</v>
          </cell>
          <cell r="D2091">
            <v>1</v>
          </cell>
          <cell r="E2091">
            <v>0</v>
          </cell>
          <cell r="F2091" t="str">
            <v xml:space="preserve">פירסומים          </v>
          </cell>
          <cell r="G2091">
            <v>0</v>
          </cell>
          <cell r="H2091" t="str">
            <v>גמיש</v>
          </cell>
          <cell r="I2091">
            <v>-0.47368421052631582</v>
          </cell>
          <cell r="J2091">
            <v>9000</v>
          </cell>
          <cell r="K2091">
            <v>-0.5</v>
          </cell>
          <cell r="L2091">
            <v>1000</v>
          </cell>
          <cell r="M2091">
            <v>0</v>
          </cell>
          <cell r="N2091">
            <v>10000</v>
          </cell>
          <cell r="O2091">
            <v>19000</v>
          </cell>
          <cell r="P2091">
            <v>1234</v>
          </cell>
        </row>
        <row r="2092">
          <cell r="A2092">
            <v>1621800561</v>
          </cell>
          <cell r="B2092">
            <v>561</v>
          </cell>
          <cell r="C2092">
            <v>621800</v>
          </cell>
          <cell r="D2092">
            <v>1</v>
          </cell>
          <cell r="E2092">
            <v>0</v>
          </cell>
          <cell r="F2092" t="str">
            <v xml:space="preserve">שיכפולים          </v>
          </cell>
          <cell r="G2092">
            <v>0</v>
          </cell>
          <cell r="H2092" t="str">
            <v>גמיש</v>
          </cell>
          <cell r="I2092">
            <v>0</v>
          </cell>
          <cell r="J2092">
            <v>1710</v>
          </cell>
          <cell r="K2092">
            <v>0</v>
          </cell>
          <cell r="L2092">
            <v>190</v>
          </cell>
          <cell r="M2092">
            <v>0</v>
          </cell>
          <cell r="N2092">
            <v>1900</v>
          </cell>
          <cell r="O2092">
            <v>1900</v>
          </cell>
          <cell r="P2092">
            <v>450</v>
          </cell>
        </row>
        <row r="2093">
          <cell r="A2093">
            <v>1621800571</v>
          </cell>
          <cell r="B2093">
            <v>571</v>
          </cell>
          <cell r="C2093">
            <v>621800</v>
          </cell>
          <cell r="D2093">
            <v>1</v>
          </cell>
          <cell r="E2093">
            <v>0</v>
          </cell>
          <cell r="F2093" t="str">
            <v xml:space="preserve">מיכון וענ"א       </v>
          </cell>
          <cell r="G2093">
            <v>0</v>
          </cell>
          <cell r="H2093" t="str">
            <v>קשיח</v>
          </cell>
          <cell r="I2093">
            <v>0</v>
          </cell>
          <cell r="J2093">
            <v>15600</v>
          </cell>
          <cell r="K2093">
            <v>0</v>
          </cell>
          <cell r="L2093">
            <v>0</v>
          </cell>
          <cell r="M2093">
            <v>0</v>
          </cell>
          <cell r="N2093">
            <v>15600</v>
          </cell>
          <cell r="O2093">
            <v>15600</v>
          </cell>
          <cell r="P2093">
            <v>15600</v>
          </cell>
        </row>
        <row r="2094">
          <cell r="A2094">
            <v>1621800580</v>
          </cell>
          <cell r="B2094">
            <v>580</v>
          </cell>
          <cell r="C2094">
            <v>621800</v>
          </cell>
          <cell r="D2094">
            <v>1</v>
          </cell>
          <cell r="E2094">
            <v>0</v>
          </cell>
          <cell r="F2094" t="str">
            <v xml:space="preserve">יעוץ חיצוני       </v>
          </cell>
          <cell r="G2094">
            <v>0</v>
          </cell>
          <cell r="H2094" t="str">
            <v>גמיש</v>
          </cell>
          <cell r="I2094">
            <v>0</v>
          </cell>
          <cell r="J2094">
            <v>9000</v>
          </cell>
          <cell r="K2094">
            <v>-0.1428571428571429</v>
          </cell>
          <cell r="L2094">
            <v>1000</v>
          </cell>
          <cell r="M2094">
            <v>0</v>
          </cell>
          <cell r="N2094">
            <v>10000</v>
          </cell>
          <cell r="O2094">
            <v>10000</v>
          </cell>
          <cell r="P2094">
            <v>0</v>
          </cell>
        </row>
        <row r="2095">
          <cell r="A2095">
            <v>0</v>
          </cell>
          <cell r="B2095">
            <v>758</v>
          </cell>
          <cell r="C2095">
            <v>621800</v>
          </cell>
          <cell r="D2095">
            <v>1</v>
          </cell>
          <cell r="E2095">
            <v>0</v>
          </cell>
          <cell r="F2095" t="str">
            <v>מערכת מכרזים</v>
          </cell>
          <cell r="G2095">
            <v>0</v>
          </cell>
          <cell r="H2095" t="str">
            <v>קשיח</v>
          </cell>
          <cell r="I2095">
            <v>0</v>
          </cell>
          <cell r="J2095">
            <v>13200</v>
          </cell>
          <cell r="K2095">
            <v>0</v>
          </cell>
          <cell r="L2095">
            <v>0</v>
          </cell>
          <cell r="M2095" t="str">
            <v>חדש</v>
          </cell>
          <cell r="N2095">
            <v>13200</v>
          </cell>
          <cell r="O2095">
            <v>0</v>
          </cell>
          <cell r="P2095">
            <v>0</v>
          </cell>
        </row>
        <row r="2096">
          <cell r="A2096">
            <v>1621800961</v>
          </cell>
          <cell r="B2096">
            <v>961</v>
          </cell>
          <cell r="C2096">
            <v>621800</v>
          </cell>
          <cell r="D2096">
            <v>1</v>
          </cell>
          <cell r="E2096">
            <v>0</v>
          </cell>
          <cell r="F2096" t="str">
            <v>רז' פעולות ורכישות</v>
          </cell>
          <cell r="G2096">
            <v>0</v>
          </cell>
          <cell r="H2096" t="str">
            <v>גמיש</v>
          </cell>
          <cell r="I2096">
            <v>0</v>
          </cell>
          <cell r="J2096">
            <v>0</v>
          </cell>
          <cell r="K2096">
            <v>0</v>
          </cell>
          <cell r="L2096">
            <v>0</v>
          </cell>
          <cell r="M2096">
            <v>0</v>
          </cell>
          <cell r="N2096">
            <v>0</v>
          </cell>
          <cell r="O2096">
            <v>0</v>
          </cell>
          <cell r="P2096">
            <v>0</v>
          </cell>
        </row>
        <row r="2097">
          <cell r="A2097" t="e">
            <v>#VALUE!</v>
          </cell>
          <cell r="B2097" t="str">
            <v>621800  סך הכל</v>
          </cell>
          <cell r="C2097">
            <v>0</v>
          </cell>
          <cell r="D2097">
            <v>0</v>
          </cell>
          <cell r="E2097">
            <v>0</v>
          </cell>
          <cell r="F2097" t="str">
            <v xml:space="preserve">פרוייקטים מיוחדים </v>
          </cell>
          <cell r="G2097">
            <v>0</v>
          </cell>
          <cell r="H2097">
            <v>0</v>
          </cell>
          <cell r="I2097">
            <v>0.26143592850651309</v>
          </cell>
          <cell r="J2097">
            <v>1662810</v>
          </cell>
          <cell r="K2097" t="e">
            <v>#N/A</v>
          </cell>
          <cell r="L2097">
            <v>2790</v>
          </cell>
          <cell r="M2097">
            <v>0</v>
          </cell>
          <cell r="N2097">
            <v>1665600</v>
          </cell>
          <cell r="O2097">
            <v>1320400</v>
          </cell>
          <cell r="P2097">
            <v>1400637.8899999997</v>
          </cell>
        </row>
        <row r="2098">
          <cell r="A2098">
            <v>16220000</v>
          </cell>
          <cell r="B2098">
            <v>0</v>
          </cell>
          <cell r="C2098">
            <v>622000</v>
          </cell>
          <cell r="D2098">
            <v>1</v>
          </cell>
          <cell r="E2098">
            <v>0</v>
          </cell>
          <cell r="F2098" t="str">
            <v xml:space="preserve">שומה              </v>
          </cell>
          <cell r="G2098">
            <v>0</v>
          </cell>
          <cell r="H2098" t="str">
            <v xml:space="preserve"> </v>
          </cell>
          <cell r="I2098">
            <v>0</v>
          </cell>
          <cell r="J2098">
            <v>0</v>
          </cell>
          <cell r="K2098">
            <v>0</v>
          </cell>
          <cell r="L2098">
            <v>0</v>
          </cell>
          <cell r="M2098">
            <v>0</v>
          </cell>
          <cell r="N2098">
            <v>0</v>
          </cell>
          <cell r="O2098">
            <v>0</v>
          </cell>
          <cell r="P2098">
            <v>0</v>
          </cell>
        </row>
        <row r="2099">
          <cell r="A2099">
            <v>1622000100</v>
          </cell>
          <cell r="B2099">
            <v>100</v>
          </cell>
          <cell r="C2099">
            <v>622000</v>
          </cell>
          <cell r="D2099">
            <v>1</v>
          </cell>
          <cell r="E2099">
            <v>0</v>
          </cell>
          <cell r="F2099" t="str">
            <v>שכר עובדים לפי תקן</v>
          </cell>
          <cell r="G2099">
            <v>0</v>
          </cell>
          <cell r="H2099" t="str">
            <v xml:space="preserve"> </v>
          </cell>
          <cell r="I2099">
            <v>0</v>
          </cell>
          <cell r="J2099">
            <v>0</v>
          </cell>
          <cell r="K2099">
            <v>0</v>
          </cell>
          <cell r="L2099">
            <v>0</v>
          </cell>
          <cell r="M2099">
            <v>0</v>
          </cell>
          <cell r="N2099">
            <v>0</v>
          </cell>
          <cell r="O2099">
            <v>0</v>
          </cell>
          <cell r="P2099">
            <v>0</v>
          </cell>
        </row>
        <row r="2100">
          <cell r="A2100">
            <v>1622000110</v>
          </cell>
          <cell r="B2100">
            <v>110</v>
          </cell>
          <cell r="C2100">
            <v>622000</v>
          </cell>
          <cell r="D2100">
            <v>1</v>
          </cell>
          <cell r="E2100">
            <v>0</v>
          </cell>
          <cell r="F2100" t="str">
            <v>השכר הקובע-תקציבית</v>
          </cell>
          <cell r="G2100">
            <v>0</v>
          </cell>
          <cell r="H2100" t="str">
            <v>שכר</v>
          </cell>
          <cell r="I2100">
            <v>0</v>
          </cell>
          <cell r="J2100">
            <v>0</v>
          </cell>
          <cell r="K2100">
            <v>0</v>
          </cell>
          <cell r="L2100">
            <v>0</v>
          </cell>
          <cell r="M2100">
            <v>0</v>
          </cell>
          <cell r="N2100">
            <v>0</v>
          </cell>
          <cell r="O2100">
            <v>0</v>
          </cell>
          <cell r="P2100">
            <v>-20.88</v>
          </cell>
        </row>
        <row r="2101">
          <cell r="A2101">
            <v>1622000119</v>
          </cell>
          <cell r="B2101">
            <v>119</v>
          </cell>
          <cell r="C2101">
            <v>622000</v>
          </cell>
          <cell r="D2101">
            <v>1</v>
          </cell>
          <cell r="E2101">
            <v>0</v>
          </cell>
          <cell r="F2101" t="str">
            <v xml:space="preserve">השכר הקובע-צוברת  </v>
          </cell>
          <cell r="G2101">
            <v>0</v>
          </cell>
          <cell r="H2101" t="str">
            <v>שכר</v>
          </cell>
          <cell r="I2101">
            <v>0</v>
          </cell>
          <cell r="J2101">
            <v>0</v>
          </cell>
          <cell r="K2101">
            <v>0</v>
          </cell>
          <cell r="L2101">
            <v>0</v>
          </cell>
          <cell r="M2101">
            <v>0</v>
          </cell>
          <cell r="N2101">
            <v>0</v>
          </cell>
          <cell r="O2101">
            <v>0</v>
          </cell>
          <cell r="P2101">
            <v>9269.4</v>
          </cell>
        </row>
        <row r="2102">
          <cell r="A2102">
            <v>1622000122</v>
          </cell>
          <cell r="B2102">
            <v>122</v>
          </cell>
          <cell r="C2102">
            <v>622000</v>
          </cell>
          <cell r="D2102">
            <v>1</v>
          </cell>
          <cell r="E2102">
            <v>0</v>
          </cell>
          <cell r="F2102" t="str">
            <v xml:space="preserve">ביגוד             </v>
          </cell>
          <cell r="G2102">
            <v>0</v>
          </cell>
          <cell r="H2102" t="str">
            <v>שכר</v>
          </cell>
          <cell r="I2102">
            <v>0</v>
          </cell>
          <cell r="J2102">
            <v>0</v>
          </cell>
          <cell r="K2102">
            <v>0</v>
          </cell>
          <cell r="L2102">
            <v>0</v>
          </cell>
          <cell r="M2102">
            <v>0</v>
          </cell>
          <cell r="N2102">
            <v>0</v>
          </cell>
          <cell r="O2102">
            <v>0</v>
          </cell>
          <cell r="P2102">
            <v>0</v>
          </cell>
        </row>
        <row r="2103">
          <cell r="A2103">
            <v>1622000126</v>
          </cell>
          <cell r="B2103">
            <v>126</v>
          </cell>
          <cell r="C2103">
            <v>622000</v>
          </cell>
          <cell r="D2103">
            <v>1</v>
          </cell>
          <cell r="E2103">
            <v>0</v>
          </cell>
          <cell r="F2103" t="str">
            <v xml:space="preserve">דמי הבראה         </v>
          </cell>
          <cell r="G2103">
            <v>0</v>
          </cell>
          <cell r="H2103" t="str">
            <v>שכר</v>
          </cell>
          <cell r="I2103">
            <v>0</v>
          </cell>
          <cell r="J2103">
            <v>0</v>
          </cell>
          <cell r="K2103">
            <v>0</v>
          </cell>
          <cell r="L2103">
            <v>0</v>
          </cell>
          <cell r="M2103">
            <v>0</v>
          </cell>
          <cell r="N2103">
            <v>0</v>
          </cell>
          <cell r="O2103">
            <v>0</v>
          </cell>
          <cell r="P2103">
            <v>0</v>
          </cell>
        </row>
        <row r="2104">
          <cell r="A2104">
            <v>1622000130</v>
          </cell>
          <cell r="B2104">
            <v>130</v>
          </cell>
          <cell r="C2104">
            <v>622000</v>
          </cell>
          <cell r="D2104">
            <v>1</v>
          </cell>
          <cell r="E2104">
            <v>0</v>
          </cell>
          <cell r="F2104" t="str">
            <v xml:space="preserve">שעות נוספות       </v>
          </cell>
          <cell r="G2104">
            <v>0</v>
          </cell>
          <cell r="H2104" t="str">
            <v>שכר</v>
          </cell>
          <cell r="I2104">
            <v>0</v>
          </cell>
          <cell r="J2104">
            <v>0</v>
          </cell>
          <cell r="K2104">
            <v>0</v>
          </cell>
          <cell r="L2104">
            <v>0</v>
          </cell>
          <cell r="M2104">
            <v>0</v>
          </cell>
          <cell r="N2104">
            <v>0</v>
          </cell>
          <cell r="O2104">
            <v>0</v>
          </cell>
          <cell r="P2104">
            <v>0</v>
          </cell>
        </row>
        <row r="2105">
          <cell r="A2105">
            <v>1622000140</v>
          </cell>
          <cell r="B2105">
            <v>140</v>
          </cell>
          <cell r="C2105">
            <v>622000</v>
          </cell>
          <cell r="D2105">
            <v>1</v>
          </cell>
          <cell r="E2105">
            <v>0</v>
          </cell>
          <cell r="F2105" t="str">
            <v>השתתפות באחזקת רכב</v>
          </cell>
          <cell r="G2105">
            <v>0</v>
          </cell>
          <cell r="H2105" t="str">
            <v>שכר</v>
          </cell>
          <cell r="I2105">
            <v>0</v>
          </cell>
          <cell r="J2105">
            <v>0</v>
          </cell>
          <cell r="K2105">
            <v>0</v>
          </cell>
          <cell r="L2105">
            <v>0</v>
          </cell>
          <cell r="M2105">
            <v>0</v>
          </cell>
          <cell r="N2105">
            <v>0</v>
          </cell>
          <cell r="O2105">
            <v>0</v>
          </cell>
          <cell r="P2105">
            <v>0</v>
          </cell>
        </row>
        <row r="2106">
          <cell r="A2106">
            <v>1622000200</v>
          </cell>
          <cell r="B2106">
            <v>200</v>
          </cell>
          <cell r="C2106">
            <v>622000</v>
          </cell>
          <cell r="D2106">
            <v>1</v>
          </cell>
          <cell r="E2106">
            <v>0</v>
          </cell>
          <cell r="F2106" t="str">
            <v>שכר עובדים ללא תקן</v>
          </cell>
          <cell r="G2106">
            <v>0</v>
          </cell>
          <cell r="H2106" t="str">
            <v xml:space="preserve"> </v>
          </cell>
          <cell r="I2106">
            <v>0</v>
          </cell>
          <cell r="J2106">
            <v>0</v>
          </cell>
          <cell r="K2106">
            <v>0</v>
          </cell>
          <cell r="L2106">
            <v>0</v>
          </cell>
          <cell r="M2106">
            <v>0</v>
          </cell>
          <cell r="N2106">
            <v>0</v>
          </cell>
          <cell r="O2106">
            <v>0</v>
          </cell>
          <cell r="P2106">
            <v>0</v>
          </cell>
        </row>
        <row r="2107">
          <cell r="A2107">
            <v>1622000210</v>
          </cell>
          <cell r="B2107">
            <v>210</v>
          </cell>
          <cell r="C2107">
            <v>622000</v>
          </cell>
          <cell r="D2107">
            <v>1</v>
          </cell>
          <cell r="E2107">
            <v>0</v>
          </cell>
          <cell r="F2107" t="str">
            <v xml:space="preserve">השכר הקובע        </v>
          </cell>
          <cell r="G2107">
            <v>0</v>
          </cell>
          <cell r="H2107" t="str">
            <v>שכר</v>
          </cell>
          <cell r="I2107">
            <v>0</v>
          </cell>
          <cell r="J2107">
            <v>0</v>
          </cell>
          <cell r="K2107">
            <v>0</v>
          </cell>
          <cell r="L2107">
            <v>0</v>
          </cell>
          <cell r="M2107">
            <v>0</v>
          </cell>
          <cell r="N2107">
            <v>0</v>
          </cell>
          <cell r="O2107">
            <v>0</v>
          </cell>
          <cell r="P2107">
            <v>0</v>
          </cell>
        </row>
        <row r="2108">
          <cell r="A2108">
            <v>1622000253</v>
          </cell>
          <cell r="B2108">
            <v>253</v>
          </cell>
          <cell r="C2108">
            <v>622000</v>
          </cell>
          <cell r="D2108">
            <v>1</v>
          </cell>
          <cell r="E2108">
            <v>0</v>
          </cell>
          <cell r="F2108" t="str">
            <v xml:space="preserve">עובדים חיצוניים   </v>
          </cell>
          <cell r="G2108">
            <v>0</v>
          </cell>
          <cell r="H2108" t="str">
            <v>שכר</v>
          </cell>
          <cell r="I2108">
            <v>0</v>
          </cell>
          <cell r="J2108">
            <v>0</v>
          </cell>
          <cell r="K2108">
            <v>0</v>
          </cell>
          <cell r="L2108">
            <v>0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</row>
        <row r="2109">
          <cell r="A2109">
            <v>1622000350</v>
          </cell>
          <cell r="B2109">
            <v>350</v>
          </cell>
          <cell r="C2109">
            <v>622000</v>
          </cell>
          <cell r="D2109">
            <v>1</v>
          </cell>
          <cell r="E2109">
            <v>0</v>
          </cell>
          <cell r="F2109" t="str">
            <v xml:space="preserve"> ליסינג 830-45-201</v>
          </cell>
          <cell r="G2109">
            <v>0</v>
          </cell>
          <cell r="H2109" t="str">
            <v>שכר</v>
          </cell>
          <cell r="I2109">
            <v>0</v>
          </cell>
          <cell r="J2109">
            <v>41000</v>
          </cell>
          <cell r="K2109" t="e">
            <v>#N/A</v>
          </cell>
          <cell r="L2109">
            <v>0</v>
          </cell>
          <cell r="M2109">
            <v>0</v>
          </cell>
          <cell r="N2109">
            <v>41000</v>
          </cell>
          <cell r="O2109">
            <v>41000</v>
          </cell>
          <cell r="P2109">
            <v>41121.1</v>
          </cell>
        </row>
        <row r="2110">
          <cell r="A2110">
            <v>1622000351</v>
          </cell>
          <cell r="B2110">
            <v>351</v>
          </cell>
          <cell r="C2110">
            <v>622000</v>
          </cell>
          <cell r="D2110">
            <v>1</v>
          </cell>
          <cell r="E2110">
            <v>0</v>
          </cell>
          <cell r="F2110" t="str">
            <v>הוצאות 830-45-201</v>
          </cell>
          <cell r="G2110">
            <v>0</v>
          </cell>
          <cell r="H2110" t="str">
            <v>שכר</v>
          </cell>
          <cell r="I2110">
            <v>0</v>
          </cell>
          <cell r="J2110">
            <v>18375</v>
          </cell>
          <cell r="K2110" t="e">
            <v>#N/A</v>
          </cell>
          <cell r="L2110">
            <v>0</v>
          </cell>
          <cell r="M2110">
            <v>0</v>
          </cell>
          <cell r="N2110">
            <v>18375</v>
          </cell>
          <cell r="O2110">
            <v>18375</v>
          </cell>
          <cell r="P2110">
            <v>11120.45</v>
          </cell>
        </row>
        <row r="2111">
          <cell r="A2111">
            <v>1622000400</v>
          </cell>
          <cell r="B2111">
            <v>400</v>
          </cell>
          <cell r="C2111">
            <v>622000</v>
          </cell>
          <cell r="D2111">
            <v>1</v>
          </cell>
          <cell r="E2111">
            <v>0</v>
          </cell>
          <cell r="F2111" t="str">
            <v>אחזקת בנינים וציוד</v>
          </cell>
          <cell r="G2111">
            <v>0</v>
          </cell>
          <cell r="H2111" t="str">
            <v xml:space="preserve"> </v>
          </cell>
          <cell r="I2111">
            <v>0</v>
          </cell>
          <cell r="J2111">
            <v>0</v>
          </cell>
          <cell r="K2111">
            <v>0</v>
          </cell>
          <cell r="L2111">
            <v>0</v>
          </cell>
          <cell r="M2111">
            <v>0</v>
          </cell>
          <cell r="N2111">
            <v>0</v>
          </cell>
          <cell r="O2111">
            <v>0</v>
          </cell>
          <cell r="P2111">
            <v>0</v>
          </cell>
        </row>
        <row r="2112">
          <cell r="A2112">
            <v>1622000471</v>
          </cell>
          <cell r="B2112">
            <v>471</v>
          </cell>
          <cell r="C2112">
            <v>622000</v>
          </cell>
          <cell r="D2112">
            <v>1</v>
          </cell>
          <cell r="E2112">
            <v>0</v>
          </cell>
          <cell r="F2112" t="str">
            <v xml:space="preserve">מכשירי כתיבה      </v>
          </cell>
          <cell r="G2112">
            <v>0</v>
          </cell>
          <cell r="H2112" t="str">
            <v>גמיש</v>
          </cell>
          <cell r="I2112">
            <v>0</v>
          </cell>
          <cell r="J2112">
            <v>0</v>
          </cell>
          <cell r="K2112">
            <v>0</v>
          </cell>
          <cell r="L2112">
            <v>0</v>
          </cell>
          <cell r="M2112">
            <v>0</v>
          </cell>
          <cell r="N2112">
            <v>0</v>
          </cell>
          <cell r="O2112">
            <v>0</v>
          </cell>
          <cell r="P2112">
            <v>0</v>
          </cell>
        </row>
        <row r="2113">
          <cell r="A2113">
            <v>1622000492</v>
          </cell>
          <cell r="B2113">
            <v>492</v>
          </cell>
          <cell r="C2113">
            <v>622000</v>
          </cell>
          <cell r="D2113">
            <v>1</v>
          </cell>
          <cell r="E2113">
            <v>0</v>
          </cell>
          <cell r="F2113" t="str">
            <v xml:space="preserve">השתתפות בעזר 092  </v>
          </cell>
          <cell r="G2113">
            <v>0</v>
          </cell>
          <cell r="H2113" t="str">
            <v>קשיח</v>
          </cell>
          <cell r="I2113">
            <v>0</v>
          </cell>
          <cell r="J2113">
            <v>152000</v>
          </cell>
          <cell r="K2113">
            <v>0</v>
          </cell>
          <cell r="L2113">
            <v>0</v>
          </cell>
          <cell r="M2113">
            <v>0</v>
          </cell>
          <cell r="N2113">
            <v>152000</v>
          </cell>
          <cell r="O2113">
            <v>152000</v>
          </cell>
          <cell r="P2113">
            <v>140198</v>
          </cell>
        </row>
        <row r="2114">
          <cell r="A2114">
            <v>1622000500</v>
          </cell>
          <cell r="B2114">
            <v>500</v>
          </cell>
          <cell r="C2114">
            <v>622000</v>
          </cell>
          <cell r="D2114">
            <v>1</v>
          </cell>
          <cell r="E2114">
            <v>0</v>
          </cell>
          <cell r="F2114" t="str">
            <v xml:space="preserve">הוצאות מינהליות   </v>
          </cell>
          <cell r="G2114">
            <v>0</v>
          </cell>
          <cell r="H2114" t="str">
            <v xml:space="preserve"> </v>
          </cell>
          <cell r="I2114">
            <v>0</v>
          </cell>
          <cell r="J2114">
            <v>0</v>
          </cell>
          <cell r="K2114">
            <v>0</v>
          </cell>
          <cell r="L2114">
            <v>0</v>
          </cell>
          <cell r="M2114">
            <v>0</v>
          </cell>
          <cell r="N2114">
            <v>0</v>
          </cell>
          <cell r="O2114">
            <v>0</v>
          </cell>
          <cell r="P2114">
            <v>0</v>
          </cell>
        </row>
        <row r="2115">
          <cell r="A2115">
            <v>1622000540</v>
          </cell>
          <cell r="B2115">
            <v>540</v>
          </cell>
          <cell r="C2115">
            <v>622000</v>
          </cell>
          <cell r="D2115">
            <v>1</v>
          </cell>
          <cell r="E2115">
            <v>0</v>
          </cell>
          <cell r="F2115" t="str">
            <v xml:space="preserve">הוצאות טלפון      </v>
          </cell>
          <cell r="G2115">
            <v>0</v>
          </cell>
          <cell r="H2115" t="str">
            <v>קשיח</v>
          </cell>
          <cell r="I2115">
            <v>0</v>
          </cell>
          <cell r="J2115">
            <v>0</v>
          </cell>
          <cell r="K2115">
            <v>0</v>
          </cell>
          <cell r="L2115">
            <v>0</v>
          </cell>
          <cell r="M2115">
            <v>0</v>
          </cell>
          <cell r="N2115">
            <v>0</v>
          </cell>
          <cell r="O2115">
            <v>0</v>
          </cell>
          <cell r="P2115">
            <v>0</v>
          </cell>
        </row>
        <row r="2116">
          <cell r="A2116">
            <v>1622000541</v>
          </cell>
          <cell r="B2116">
            <v>541</v>
          </cell>
          <cell r="C2116">
            <v>622000</v>
          </cell>
          <cell r="D2116">
            <v>1</v>
          </cell>
          <cell r="E2116">
            <v>0</v>
          </cell>
          <cell r="F2116" t="str">
            <v xml:space="preserve">משלוחים           </v>
          </cell>
          <cell r="G2116">
            <v>0</v>
          </cell>
          <cell r="H2116" t="str">
            <v>קשיח</v>
          </cell>
          <cell r="I2116">
            <v>0</v>
          </cell>
          <cell r="J2116">
            <v>0</v>
          </cell>
          <cell r="K2116">
            <v>0</v>
          </cell>
          <cell r="L2116">
            <v>0</v>
          </cell>
          <cell r="M2116">
            <v>0</v>
          </cell>
          <cell r="N2116">
            <v>0</v>
          </cell>
          <cell r="O2116">
            <v>0</v>
          </cell>
          <cell r="P2116">
            <v>0</v>
          </cell>
        </row>
        <row r="2117">
          <cell r="A2117">
            <v>1622000544</v>
          </cell>
          <cell r="B2117">
            <v>544</v>
          </cell>
          <cell r="C2117">
            <v>622000</v>
          </cell>
          <cell r="D2117">
            <v>1</v>
          </cell>
          <cell r="E2117">
            <v>0</v>
          </cell>
          <cell r="F2117" t="str">
            <v xml:space="preserve">הוצאות דאר        </v>
          </cell>
          <cell r="G2117">
            <v>0</v>
          </cell>
          <cell r="H2117" t="str">
            <v>קשיח</v>
          </cell>
          <cell r="I2117" t="e">
            <v>#DIV/0!</v>
          </cell>
          <cell r="J2117">
            <v>0</v>
          </cell>
          <cell r="K2117">
            <v>0</v>
          </cell>
          <cell r="L2117">
            <v>0</v>
          </cell>
          <cell r="M2117">
            <v>0</v>
          </cell>
          <cell r="N2117">
            <v>0</v>
          </cell>
          <cell r="O2117">
            <v>0</v>
          </cell>
          <cell r="P2117">
            <v>0</v>
          </cell>
        </row>
        <row r="2118">
          <cell r="A2118">
            <v>1622000561</v>
          </cell>
          <cell r="B2118">
            <v>561</v>
          </cell>
          <cell r="C2118">
            <v>622000</v>
          </cell>
          <cell r="D2118">
            <v>1</v>
          </cell>
          <cell r="E2118">
            <v>0</v>
          </cell>
          <cell r="F2118" t="str">
            <v xml:space="preserve">שיכפולים          </v>
          </cell>
          <cell r="G2118">
            <v>0</v>
          </cell>
          <cell r="H2118" t="str">
            <v>גמיש</v>
          </cell>
          <cell r="I2118">
            <v>0</v>
          </cell>
          <cell r="J2118">
            <v>0</v>
          </cell>
          <cell r="K2118">
            <v>0</v>
          </cell>
          <cell r="L2118">
            <v>0</v>
          </cell>
          <cell r="M2118">
            <v>0</v>
          </cell>
          <cell r="N2118">
            <v>0</v>
          </cell>
          <cell r="O2118">
            <v>0</v>
          </cell>
          <cell r="P2118">
            <v>0</v>
          </cell>
        </row>
        <row r="2119">
          <cell r="A2119">
            <v>1622000562</v>
          </cell>
          <cell r="B2119">
            <v>562</v>
          </cell>
          <cell r="C2119">
            <v>622000</v>
          </cell>
          <cell r="D2119">
            <v>1</v>
          </cell>
          <cell r="E2119">
            <v>0</v>
          </cell>
          <cell r="F2119" t="str">
            <v xml:space="preserve">הדפסות            </v>
          </cell>
          <cell r="G2119">
            <v>0</v>
          </cell>
          <cell r="H2119" t="str">
            <v>גמיש</v>
          </cell>
          <cell r="I2119">
            <v>0</v>
          </cell>
          <cell r="J2119">
            <v>0</v>
          </cell>
          <cell r="K2119">
            <v>0</v>
          </cell>
          <cell r="L2119">
            <v>0</v>
          </cell>
          <cell r="M2119">
            <v>0</v>
          </cell>
          <cell r="N2119">
            <v>0</v>
          </cell>
          <cell r="O2119">
            <v>0</v>
          </cell>
          <cell r="P2119">
            <v>0</v>
          </cell>
        </row>
        <row r="2120">
          <cell r="A2120">
            <v>1622000563</v>
          </cell>
          <cell r="B2120">
            <v>563</v>
          </cell>
          <cell r="C2120">
            <v>622000</v>
          </cell>
          <cell r="D2120">
            <v>1</v>
          </cell>
          <cell r="E2120">
            <v>0</v>
          </cell>
          <cell r="F2120" t="str">
            <v xml:space="preserve">הדפסת פרטיכלים    </v>
          </cell>
          <cell r="G2120">
            <v>0</v>
          </cell>
          <cell r="H2120" t="str">
            <v>גמיש</v>
          </cell>
          <cell r="I2120">
            <v>6.6666666666666652E-2</v>
          </cell>
          <cell r="J2120">
            <v>28800</v>
          </cell>
          <cell r="K2120">
            <v>0</v>
          </cell>
          <cell r="L2120">
            <v>3200</v>
          </cell>
          <cell r="M2120">
            <v>0</v>
          </cell>
          <cell r="N2120">
            <v>32000</v>
          </cell>
          <cell r="O2120">
            <v>30000</v>
          </cell>
          <cell r="P2120">
            <v>31281</v>
          </cell>
        </row>
        <row r="2121">
          <cell r="A2121">
            <v>1622000571</v>
          </cell>
          <cell r="B2121">
            <v>571</v>
          </cell>
          <cell r="C2121">
            <v>622000</v>
          </cell>
          <cell r="D2121">
            <v>1</v>
          </cell>
          <cell r="E2121">
            <v>0</v>
          </cell>
          <cell r="F2121" t="str">
            <v xml:space="preserve">מיכון וענ"א       </v>
          </cell>
          <cell r="G2121">
            <v>0</v>
          </cell>
          <cell r="H2121" t="str">
            <v>קשיח</v>
          </cell>
          <cell r="I2121">
            <v>0</v>
          </cell>
          <cell r="J2121">
            <v>389500</v>
          </cell>
          <cell r="K2121">
            <v>0</v>
          </cell>
          <cell r="L2121">
            <v>0</v>
          </cell>
          <cell r="M2121">
            <v>0</v>
          </cell>
          <cell r="N2121">
            <v>389500</v>
          </cell>
          <cell r="O2121">
            <v>389500</v>
          </cell>
          <cell r="P2121">
            <v>379500</v>
          </cell>
        </row>
        <row r="2122">
          <cell r="A2122">
            <v>1622000580</v>
          </cell>
          <cell r="B2122">
            <v>580</v>
          </cell>
          <cell r="C2122">
            <v>622000</v>
          </cell>
          <cell r="D2122">
            <v>1</v>
          </cell>
          <cell r="E2122">
            <v>0</v>
          </cell>
          <cell r="F2122" t="str">
            <v xml:space="preserve">סקרים             </v>
          </cell>
          <cell r="G2122">
            <v>0</v>
          </cell>
          <cell r="H2122" t="str">
            <v>גמיש</v>
          </cell>
          <cell r="I2122">
            <v>0.15789473684210531</v>
          </cell>
          <cell r="J2122">
            <v>440000</v>
          </cell>
          <cell r="K2122">
            <v>0</v>
          </cell>
          <cell r="L2122">
            <v>0</v>
          </cell>
          <cell r="M2122">
            <v>0</v>
          </cell>
          <cell r="N2122">
            <v>440000</v>
          </cell>
          <cell r="O2122">
            <v>380000</v>
          </cell>
          <cell r="P2122">
            <v>485559.61</v>
          </cell>
        </row>
        <row r="2123">
          <cell r="A2123">
            <v>1622000581</v>
          </cell>
          <cell r="B2123">
            <v>581</v>
          </cell>
          <cell r="C2123">
            <v>622000</v>
          </cell>
          <cell r="D2123">
            <v>1</v>
          </cell>
          <cell r="E2123">
            <v>0</v>
          </cell>
          <cell r="F2123" t="str">
            <v>הוצ' משפטיות - ועדת ערר</v>
          </cell>
          <cell r="G2123">
            <v>0</v>
          </cell>
          <cell r="H2123" t="str">
            <v>גמיש</v>
          </cell>
          <cell r="I2123">
            <v>0.15789473684210531</v>
          </cell>
          <cell r="J2123">
            <v>1100000</v>
          </cell>
          <cell r="K2123">
            <v>0</v>
          </cell>
          <cell r="L2123">
            <v>0</v>
          </cell>
          <cell r="M2123">
            <v>0</v>
          </cell>
          <cell r="N2123">
            <v>1100000</v>
          </cell>
          <cell r="O2123">
            <v>950000</v>
          </cell>
          <cell r="P2123">
            <v>972244.78</v>
          </cell>
        </row>
        <row r="2124">
          <cell r="A2124">
            <v>1622000753</v>
          </cell>
          <cell r="B2124">
            <v>753</v>
          </cell>
          <cell r="C2124">
            <v>622000</v>
          </cell>
          <cell r="D2124">
            <v>1</v>
          </cell>
          <cell r="E2124">
            <v>0</v>
          </cell>
          <cell r="F2124" t="str">
            <v xml:space="preserve">עובדים חיצוניים   </v>
          </cell>
          <cell r="G2124">
            <v>0</v>
          </cell>
          <cell r="H2124" t="str">
            <v>קשיח</v>
          </cell>
          <cell r="I2124">
            <v>0</v>
          </cell>
          <cell r="J2124">
            <v>0</v>
          </cell>
          <cell r="K2124">
            <v>0</v>
          </cell>
          <cell r="L2124">
            <v>0</v>
          </cell>
          <cell r="M2124">
            <v>0</v>
          </cell>
          <cell r="N2124">
            <v>0</v>
          </cell>
          <cell r="O2124">
            <v>0</v>
          </cell>
          <cell r="P2124">
            <v>0</v>
          </cell>
        </row>
        <row r="2125">
          <cell r="A2125">
            <v>1622000780</v>
          </cell>
          <cell r="B2125">
            <v>780</v>
          </cell>
          <cell r="C2125">
            <v>622000</v>
          </cell>
          <cell r="D2125">
            <v>1</v>
          </cell>
          <cell r="E2125">
            <v>0</v>
          </cell>
          <cell r="F2125" t="str">
            <v>הוצ' חברי ועדת ערר</v>
          </cell>
          <cell r="G2125">
            <v>0</v>
          </cell>
          <cell r="H2125" t="str">
            <v>גמיש</v>
          </cell>
          <cell r="I2125">
            <v>0.17391304347826098</v>
          </cell>
          <cell r="J2125">
            <v>243000</v>
          </cell>
          <cell r="K2125">
            <v>0</v>
          </cell>
          <cell r="L2125">
            <v>27000</v>
          </cell>
          <cell r="M2125">
            <v>0</v>
          </cell>
          <cell r="N2125">
            <v>270000</v>
          </cell>
          <cell r="O2125">
            <v>230000</v>
          </cell>
          <cell r="P2125">
            <v>267797.5</v>
          </cell>
        </row>
        <row r="2126">
          <cell r="A2126">
            <v>1622000794</v>
          </cell>
          <cell r="B2126">
            <v>794</v>
          </cell>
          <cell r="C2126">
            <v>622000</v>
          </cell>
          <cell r="D2126">
            <v>1</v>
          </cell>
          <cell r="E2126">
            <v>0</v>
          </cell>
          <cell r="F2126" t="str">
            <v xml:space="preserve">השתתפות בעזר 094  </v>
          </cell>
          <cell r="G2126">
            <v>0</v>
          </cell>
          <cell r="H2126" t="str">
            <v>קשיח</v>
          </cell>
          <cell r="I2126">
            <v>0</v>
          </cell>
          <cell r="J2126">
            <v>8300</v>
          </cell>
          <cell r="K2126">
            <v>0</v>
          </cell>
          <cell r="L2126">
            <v>0</v>
          </cell>
          <cell r="M2126">
            <v>0</v>
          </cell>
          <cell r="N2126">
            <v>8300</v>
          </cell>
          <cell r="O2126">
            <v>8300</v>
          </cell>
          <cell r="P2126">
            <v>9228</v>
          </cell>
        </row>
        <row r="2127">
          <cell r="A2127">
            <v>1622000961</v>
          </cell>
          <cell r="B2127">
            <v>961</v>
          </cell>
          <cell r="C2127">
            <v>622000</v>
          </cell>
          <cell r="D2127">
            <v>1</v>
          </cell>
          <cell r="E2127">
            <v>0</v>
          </cell>
          <cell r="F2127" t="str">
            <v>רז' פעולות ורכישות</v>
          </cell>
          <cell r="G2127">
            <v>0</v>
          </cell>
          <cell r="H2127" t="str">
            <v>גמיש</v>
          </cell>
          <cell r="I2127">
            <v>0</v>
          </cell>
          <cell r="J2127">
            <v>4320</v>
          </cell>
          <cell r="K2127">
            <v>0</v>
          </cell>
          <cell r="L2127">
            <v>480</v>
          </cell>
          <cell r="M2127">
            <v>0</v>
          </cell>
          <cell r="N2127">
            <v>4800</v>
          </cell>
          <cell r="O2127">
            <v>4800</v>
          </cell>
          <cell r="P2127">
            <v>5851.34</v>
          </cell>
        </row>
        <row r="2128">
          <cell r="A2128" t="e">
            <v>#VALUE!</v>
          </cell>
          <cell r="B2128" t="str">
            <v>622000  סך הכל</v>
          </cell>
          <cell r="C2128">
            <v>0</v>
          </cell>
          <cell r="D2128">
            <v>0</v>
          </cell>
          <cell r="E2128">
            <v>0</v>
          </cell>
          <cell r="F2128" t="str">
            <v xml:space="preserve">שומה              </v>
          </cell>
          <cell r="G2128">
            <v>0</v>
          </cell>
          <cell r="H2128">
            <v>0</v>
          </cell>
          <cell r="I2128" t="e">
            <v>#DIV/0!</v>
          </cell>
          <cell r="J2128">
            <v>2425295</v>
          </cell>
          <cell r="K2128" t="e">
            <v>#N/A</v>
          </cell>
          <cell r="L2128">
            <v>30680</v>
          </cell>
          <cell r="M2128">
            <v>0</v>
          </cell>
          <cell r="N2128">
            <v>2455975</v>
          </cell>
          <cell r="O2128">
            <v>2203975</v>
          </cell>
          <cell r="P2128">
            <v>2353150.2999999998</v>
          </cell>
        </row>
        <row r="2129">
          <cell r="A2129">
            <v>16230000</v>
          </cell>
          <cell r="B2129">
            <v>0</v>
          </cell>
          <cell r="C2129">
            <v>623000</v>
          </cell>
          <cell r="D2129">
            <v>1</v>
          </cell>
          <cell r="E2129">
            <v>0</v>
          </cell>
          <cell r="F2129" t="str">
            <v xml:space="preserve">גביה              </v>
          </cell>
          <cell r="G2129">
            <v>0</v>
          </cell>
          <cell r="H2129" t="str">
            <v xml:space="preserve"> </v>
          </cell>
          <cell r="I2129">
            <v>0</v>
          </cell>
          <cell r="J2129">
            <v>0</v>
          </cell>
          <cell r="K2129">
            <v>0</v>
          </cell>
          <cell r="L2129">
            <v>0</v>
          </cell>
          <cell r="M2129">
            <v>0</v>
          </cell>
          <cell r="N2129">
            <v>0</v>
          </cell>
          <cell r="O2129">
            <v>0</v>
          </cell>
          <cell r="P2129">
            <v>0</v>
          </cell>
        </row>
        <row r="2130">
          <cell r="A2130">
            <v>16231000</v>
          </cell>
          <cell r="B2130">
            <v>0</v>
          </cell>
          <cell r="C2130">
            <v>623100</v>
          </cell>
          <cell r="D2130">
            <v>1</v>
          </cell>
          <cell r="E2130">
            <v>0</v>
          </cell>
          <cell r="F2130" t="str">
            <v xml:space="preserve">אגף ההכנסות     </v>
          </cell>
          <cell r="G2130">
            <v>0</v>
          </cell>
          <cell r="H2130" t="str">
            <v xml:space="preserve"> </v>
          </cell>
          <cell r="I2130">
            <v>0</v>
          </cell>
          <cell r="J2130">
            <v>0</v>
          </cell>
          <cell r="K2130">
            <v>0</v>
          </cell>
          <cell r="L2130">
            <v>0</v>
          </cell>
          <cell r="M2130">
            <v>0</v>
          </cell>
          <cell r="N2130">
            <v>0</v>
          </cell>
          <cell r="O2130">
            <v>0</v>
          </cell>
          <cell r="P2130">
            <v>0</v>
          </cell>
        </row>
        <row r="2131">
          <cell r="A2131">
            <v>1623100100</v>
          </cell>
          <cell r="B2131">
            <v>100</v>
          </cell>
          <cell r="C2131">
            <v>623100</v>
          </cell>
          <cell r="D2131">
            <v>1</v>
          </cell>
          <cell r="E2131">
            <v>0</v>
          </cell>
          <cell r="F2131" t="str">
            <v>שכר עובדים לפי תקן</v>
          </cell>
          <cell r="G2131">
            <v>0</v>
          </cell>
          <cell r="H2131" t="str">
            <v xml:space="preserve"> </v>
          </cell>
          <cell r="I2131">
            <v>0</v>
          </cell>
          <cell r="J2131">
            <v>0</v>
          </cell>
          <cell r="K2131">
            <v>0</v>
          </cell>
          <cell r="L2131">
            <v>0</v>
          </cell>
          <cell r="M2131">
            <v>0</v>
          </cell>
          <cell r="N2131">
            <v>0</v>
          </cell>
          <cell r="O2131">
            <v>0</v>
          </cell>
          <cell r="P2131">
            <v>0</v>
          </cell>
        </row>
        <row r="2132">
          <cell r="A2132">
            <v>1623100110</v>
          </cell>
          <cell r="B2132">
            <v>110</v>
          </cell>
          <cell r="C2132">
            <v>623100</v>
          </cell>
          <cell r="D2132">
            <v>1</v>
          </cell>
          <cell r="E2132">
            <v>0</v>
          </cell>
          <cell r="F2132" t="str">
            <v>השכר הקובע-תקציבית</v>
          </cell>
          <cell r="G2132">
            <v>0</v>
          </cell>
          <cell r="H2132" t="str">
            <v>שכר</v>
          </cell>
          <cell r="I2132">
            <v>-0.11681957186544345</v>
          </cell>
          <cell r="J2132">
            <v>433200</v>
          </cell>
          <cell r="K2132">
            <v>-0.1580890837756751</v>
          </cell>
          <cell r="L2132">
            <v>0</v>
          </cell>
          <cell r="M2132">
            <v>0</v>
          </cell>
          <cell r="N2132">
            <v>433200</v>
          </cell>
          <cell r="O2132">
            <v>490500</v>
          </cell>
          <cell r="P2132">
            <v>402946.86</v>
          </cell>
        </row>
        <row r="2133">
          <cell r="A2133">
            <v>1623100119</v>
          </cell>
          <cell r="B2133">
            <v>119</v>
          </cell>
          <cell r="C2133">
            <v>623100</v>
          </cell>
          <cell r="D2133">
            <v>1</v>
          </cell>
          <cell r="E2133">
            <v>0</v>
          </cell>
          <cell r="F2133" t="str">
            <v xml:space="preserve">השכר הקובע-צוברת  </v>
          </cell>
          <cell r="G2133">
            <v>0</v>
          </cell>
          <cell r="H2133" t="str">
            <v>שכר</v>
          </cell>
          <cell r="I2133">
            <v>9.4710359953554368E-2</v>
          </cell>
          <cell r="J2133">
            <v>8485100</v>
          </cell>
          <cell r="K2133">
            <v>0.12872083668543843</v>
          </cell>
          <cell r="L2133">
            <v>0</v>
          </cell>
          <cell r="M2133">
            <v>0</v>
          </cell>
          <cell r="N2133">
            <v>8485100</v>
          </cell>
          <cell r="O2133">
            <v>7751000</v>
          </cell>
          <cell r="P2133">
            <v>7334419.8499999996</v>
          </cell>
        </row>
        <row r="2134">
          <cell r="A2134">
            <v>1623100122</v>
          </cell>
          <cell r="B2134">
            <v>122</v>
          </cell>
          <cell r="C2134">
            <v>623100</v>
          </cell>
          <cell r="D2134">
            <v>1</v>
          </cell>
          <cell r="E2134">
            <v>0</v>
          </cell>
          <cell r="F2134" t="str">
            <v xml:space="preserve">ביגוד             </v>
          </cell>
          <cell r="G2134">
            <v>0</v>
          </cell>
          <cell r="H2134" t="str">
            <v>שכר</v>
          </cell>
          <cell r="I2134">
            <v>8.0835603996366912E-2</v>
          </cell>
          <cell r="J2134">
            <v>119000</v>
          </cell>
          <cell r="K2134">
            <v>8.564356435643564</v>
          </cell>
          <cell r="L2134">
            <v>0</v>
          </cell>
          <cell r="M2134">
            <v>0</v>
          </cell>
          <cell r="N2134">
            <v>119000</v>
          </cell>
          <cell r="O2134">
            <v>110100</v>
          </cell>
          <cell r="P2134">
            <v>110312.35</v>
          </cell>
        </row>
        <row r="2135">
          <cell r="A2135">
            <v>1623100126</v>
          </cell>
          <cell r="B2135">
            <v>126</v>
          </cell>
          <cell r="C2135">
            <v>623100</v>
          </cell>
          <cell r="D2135">
            <v>1</v>
          </cell>
          <cell r="E2135">
            <v>0</v>
          </cell>
          <cell r="F2135" t="str">
            <v xml:space="preserve">דמי הבראה         </v>
          </cell>
          <cell r="G2135">
            <v>0</v>
          </cell>
          <cell r="H2135" t="str">
            <v>שכר</v>
          </cell>
          <cell r="I2135">
            <v>8.5501858736059422E-2</v>
          </cell>
          <cell r="J2135">
            <v>292000</v>
          </cell>
          <cell r="K2135">
            <v>0</v>
          </cell>
          <cell r="L2135">
            <v>0</v>
          </cell>
          <cell r="M2135">
            <v>0</v>
          </cell>
          <cell r="N2135">
            <v>292000</v>
          </cell>
          <cell r="O2135">
            <v>269000</v>
          </cell>
          <cell r="P2135">
            <v>271358.37</v>
          </cell>
        </row>
        <row r="2136">
          <cell r="A2136">
            <v>1623100130</v>
          </cell>
          <cell r="B2136">
            <v>130</v>
          </cell>
          <cell r="C2136">
            <v>623100</v>
          </cell>
          <cell r="D2136">
            <v>1</v>
          </cell>
          <cell r="E2136">
            <v>0</v>
          </cell>
          <cell r="F2136" t="str">
            <v xml:space="preserve">שעות נוספות       </v>
          </cell>
          <cell r="G2136">
            <v>0</v>
          </cell>
          <cell r="H2136" t="str">
            <v>שכר</v>
          </cell>
          <cell r="I2136">
            <v>0</v>
          </cell>
          <cell r="J2136">
            <v>92000</v>
          </cell>
          <cell r="K2136">
            <v>0</v>
          </cell>
          <cell r="L2136">
            <v>0</v>
          </cell>
          <cell r="M2136">
            <v>0</v>
          </cell>
          <cell r="N2136">
            <v>92000</v>
          </cell>
          <cell r="O2136">
            <v>92000</v>
          </cell>
          <cell r="P2136">
            <v>36963.43</v>
          </cell>
        </row>
        <row r="2137">
          <cell r="A2137">
            <v>1623100140</v>
          </cell>
          <cell r="B2137">
            <v>140</v>
          </cell>
          <cell r="C2137">
            <v>623100</v>
          </cell>
          <cell r="D2137">
            <v>1</v>
          </cell>
          <cell r="E2137">
            <v>0</v>
          </cell>
          <cell r="F2137" t="str">
            <v>השתתפות באחזקת רכב</v>
          </cell>
          <cell r="G2137">
            <v>0</v>
          </cell>
          <cell r="H2137" t="str">
            <v>שכר</v>
          </cell>
          <cell r="I2137">
            <v>0.29262883235485981</v>
          </cell>
          <cell r="J2137">
            <v>990800</v>
          </cell>
          <cell r="K2137">
            <v>0</v>
          </cell>
          <cell r="L2137">
            <v>0</v>
          </cell>
          <cell r="M2137">
            <v>0</v>
          </cell>
          <cell r="N2137">
            <v>990800</v>
          </cell>
          <cell r="O2137">
            <v>766500</v>
          </cell>
          <cell r="P2137">
            <v>978894.84</v>
          </cell>
        </row>
        <row r="2138">
          <cell r="A2138">
            <v>1623100253</v>
          </cell>
          <cell r="B2138">
            <v>253</v>
          </cell>
          <cell r="C2138">
            <v>623100</v>
          </cell>
          <cell r="D2138">
            <v>1</v>
          </cell>
          <cell r="E2138">
            <v>0</v>
          </cell>
          <cell r="F2138" t="str">
            <v xml:space="preserve">עובדים חיצוניים   </v>
          </cell>
          <cell r="G2138">
            <v>0</v>
          </cell>
          <cell r="H2138" t="str">
            <v>שכר</v>
          </cell>
          <cell r="I2138">
            <v>0</v>
          </cell>
          <cell r="J2138">
            <v>100000</v>
          </cell>
          <cell r="K2138">
            <v>-0.6045627376425855</v>
          </cell>
          <cell r="L2138">
            <v>0</v>
          </cell>
          <cell r="M2138">
            <v>0</v>
          </cell>
          <cell r="N2138">
            <v>100000</v>
          </cell>
          <cell r="O2138">
            <v>100000</v>
          </cell>
          <cell r="P2138">
            <v>235988.65</v>
          </cell>
        </row>
        <row r="2139">
          <cell r="A2139">
            <v>1623100400</v>
          </cell>
          <cell r="B2139">
            <v>400</v>
          </cell>
          <cell r="C2139">
            <v>623100</v>
          </cell>
          <cell r="D2139">
            <v>1</v>
          </cell>
          <cell r="E2139">
            <v>0</v>
          </cell>
          <cell r="F2139" t="str">
            <v>אחזקת בנינים וציוד</v>
          </cell>
          <cell r="G2139">
            <v>0</v>
          </cell>
          <cell r="H2139" t="str">
            <v xml:space="preserve"> </v>
          </cell>
          <cell r="I2139">
            <v>0</v>
          </cell>
          <cell r="J2139">
            <v>0</v>
          </cell>
          <cell r="K2139">
            <v>0</v>
          </cell>
          <cell r="L2139">
            <v>0</v>
          </cell>
          <cell r="M2139">
            <v>0</v>
          </cell>
          <cell r="N2139">
            <v>0</v>
          </cell>
          <cell r="O2139">
            <v>0</v>
          </cell>
          <cell r="P2139">
            <v>0</v>
          </cell>
        </row>
        <row r="2140">
          <cell r="A2140">
            <v>1623100471</v>
          </cell>
          <cell r="B2140">
            <v>471</v>
          </cell>
          <cell r="C2140">
            <v>623100</v>
          </cell>
          <cell r="D2140">
            <v>1</v>
          </cell>
          <cell r="E2140">
            <v>0</v>
          </cell>
          <cell r="F2140" t="str">
            <v xml:space="preserve">מכשירי כתיבה      </v>
          </cell>
          <cell r="G2140">
            <v>0</v>
          </cell>
          <cell r="H2140" t="str">
            <v>גמיש</v>
          </cell>
          <cell r="I2140">
            <v>0</v>
          </cell>
          <cell r="J2140">
            <v>128250</v>
          </cell>
          <cell r="K2140">
            <v>0</v>
          </cell>
          <cell r="L2140">
            <v>14250</v>
          </cell>
          <cell r="M2140">
            <v>0</v>
          </cell>
          <cell r="N2140">
            <v>142500</v>
          </cell>
          <cell r="O2140">
            <v>142500</v>
          </cell>
          <cell r="P2140">
            <v>126168.96000000001</v>
          </cell>
        </row>
        <row r="2141">
          <cell r="A2141">
            <v>1623100511</v>
          </cell>
          <cell r="B2141">
            <v>511</v>
          </cell>
          <cell r="C2141">
            <v>623100</v>
          </cell>
          <cell r="D2141">
            <v>1</v>
          </cell>
          <cell r="E2141">
            <v>0</v>
          </cell>
          <cell r="F2141" t="str">
            <v xml:space="preserve">אירוח וכיבוד      </v>
          </cell>
          <cell r="G2141">
            <v>0</v>
          </cell>
          <cell r="H2141" t="str">
            <v>גמיש</v>
          </cell>
          <cell r="I2141">
            <v>0</v>
          </cell>
          <cell r="J2141">
            <v>4320</v>
          </cell>
          <cell r="K2141">
            <v>0</v>
          </cell>
          <cell r="L2141">
            <v>480</v>
          </cell>
          <cell r="M2141">
            <v>0</v>
          </cell>
          <cell r="N2141">
            <v>4800</v>
          </cell>
          <cell r="O2141">
            <v>4800</v>
          </cell>
          <cell r="P2141">
            <v>4800</v>
          </cell>
        </row>
        <row r="2142">
          <cell r="A2142">
            <v>1623100541</v>
          </cell>
          <cell r="B2142">
            <v>541</v>
          </cell>
          <cell r="C2142">
            <v>623100</v>
          </cell>
          <cell r="D2142">
            <v>1</v>
          </cell>
          <cell r="E2142">
            <v>0</v>
          </cell>
          <cell r="F2142" t="str">
            <v xml:space="preserve">משלוחים           </v>
          </cell>
          <cell r="G2142">
            <v>0</v>
          </cell>
          <cell r="H2142" t="str">
            <v>קשיח</v>
          </cell>
          <cell r="I2142">
            <v>0.35338345864661647</v>
          </cell>
          <cell r="J2142">
            <v>450000</v>
          </cell>
          <cell r="K2142">
            <v>0</v>
          </cell>
          <cell r="L2142">
            <v>0</v>
          </cell>
          <cell r="M2142">
            <v>0</v>
          </cell>
          <cell r="N2142">
            <v>450000</v>
          </cell>
          <cell r="O2142">
            <v>332500</v>
          </cell>
          <cell r="P2142">
            <v>445200.19</v>
          </cell>
        </row>
        <row r="2143">
          <cell r="A2143">
            <v>1623100544</v>
          </cell>
          <cell r="B2143">
            <v>544</v>
          </cell>
          <cell r="C2143">
            <v>623100</v>
          </cell>
          <cell r="D2143">
            <v>1</v>
          </cell>
          <cell r="E2143">
            <v>0</v>
          </cell>
          <cell r="F2143" t="str">
            <v xml:space="preserve">הוצאות דאר        </v>
          </cell>
          <cell r="G2143">
            <v>0</v>
          </cell>
          <cell r="H2143" t="str">
            <v>קשיח</v>
          </cell>
          <cell r="I2143">
            <v>0</v>
          </cell>
          <cell r="J2143">
            <v>0</v>
          </cell>
          <cell r="K2143">
            <v>0</v>
          </cell>
          <cell r="L2143">
            <v>0</v>
          </cell>
          <cell r="M2143">
            <v>0</v>
          </cell>
          <cell r="N2143">
            <v>0</v>
          </cell>
          <cell r="O2143">
            <v>0</v>
          </cell>
          <cell r="P2143">
            <v>0</v>
          </cell>
        </row>
        <row r="2144">
          <cell r="A2144">
            <v>1623100562</v>
          </cell>
          <cell r="B2144">
            <v>562</v>
          </cell>
          <cell r="C2144">
            <v>623100</v>
          </cell>
          <cell r="D2144">
            <v>1</v>
          </cell>
          <cell r="E2144">
            <v>0</v>
          </cell>
          <cell r="F2144" t="str">
            <v xml:space="preserve">הדפסות            </v>
          </cell>
          <cell r="G2144">
            <v>0</v>
          </cell>
          <cell r="H2144" t="str">
            <v>קשיח</v>
          </cell>
          <cell r="I2144">
            <v>0</v>
          </cell>
          <cell r="J2144">
            <v>399000</v>
          </cell>
          <cell r="K2144">
            <v>0</v>
          </cell>
          <cell r="L2144">
            <v>0</v>
          </cell>
          <cell r="M2144">
            <v>0</v>
          </cell>
          <cell r="N2144">
            <v>399000</v>
          </cell>
          <cell r="O2144">
            <v>399000</v>
          </cell>
          <cell r="P2144">
            <v>303186.42</v>
          </cell>
        </row>
        <row r="2145">
          <cell r="A2145">
            <v>1623100571</v>
          </cell>
          <cell r="B2145">
            <v>571</v>
          </cell>
          <cell r="C2145">
            <v>623100</v>
          </cell>
          <cell r="D2145">
            <v>1</v>
          </cell>
          <cell r="E2145">
            <v>0</v>
          </cell>
          <cell r="F2145" t="str">
            <v xml:space="preserve">מיכון וענ"א       </v>
          </cell>
          <cell r="G2145">
            <v>0</v>
          </cell>
          <cell r="H2145" t="str">
            <v>קשיח</v>
          </cell>
          <cell r="I2145">
            <v>0</v>
          </cell>
          <cell r="J2145">
            <v>214800</v>
          </cell>
          <cell r="K2145">
            <v>0</v>
          </cell>
          <cell r="L2145">
            <v>0</v>
          </cell>
          <cell r="M2145">
            <v>0</v>
          </cell>
          <cell r="N2145">
            <v>214800</v>
          </cell>
          <cell r="O2145">
            <v>214800</v>
          </cell>
          <cell r="P2145">
            <v>204800</v>
          </cell>
        </row>
        <row r="2146">
          <cell r="A2146">
            <v>1623100753</v>
          </cell>
          <cell r="B2146">
            <v>753</v>
          </cell>
          <cell r="C2146">
            <v>623100</v>
          </cell>
          <cell r="D2146">
            <v>1</v>
          </cell>
          <cell r="E2146">
            <v>0</v>
          </cell>
          <cell r="F2146" t="str">
            <v xml:space="preserve">עובדים חיצוניים   </v>
          </cell>
          <cell r="G2146">
            <v>0</v>
          </cell>
          <cell r="H2146" t="str">
            <v>קשיח</v>
          </cell>
          <cell r="I2146">
            <v>0</v>
          </cell>
          <cell r="J2146">
            <v>0</v>
          </cell>
          <cell r="K2146">
            <v>0</v>
          </cell>
          <cell r="L2146">
            <v>0</v>
          </cell>
          <cell r="M2146">
            <v>0</v>
          </cell>
          <cell r="N2146">
            <v>0</v>
          </cell>
          <cell r="O2146">
            <v>0</v>
          </cell>
          <cell r="P2146">
            <v>0</v>
          </cell>
        </row>
        <row r="2147">
          <cell r="A2147">
            <v>1623100757</v>
          </cell>
          <cell r="B2147">
            <v>757</v>
          </cell>
          <cell r="C2147">
            <v>623100</v>
          </cell>
          <cell r="D2147">
            <v>1</v>
          </cell>
          <cell r="E2147">
            <v>0</v>
          </cell>
          <cell r="F2147" t="str">
            <v xml:space="preserve">שרותי הנה"ח       </v>
          </cell>
          <cell r="G2147">
            <v>0</v>
          </cell>
          <cell r="H2147" t="str">
            <v>גמיש</v>
          </cell>
          <cell r="I2147">
            <v>0</v>
          </cell>
          <cell r="J2147">
            <v>0</v>
          </cell>
          <cell r="K2147">
            <v>-1</v>
          </cell>
          <cell r="L2147">
            <v>0</v>
          </cell>
          <cell r="M2147">
            <v>0</v>
          </cell>
          <cell r="N2147">
            <v>0</v>
          </cell>
          <cell r="O2147">
            <v>0</v>
          </cell>
          <cell r="P2147">
            <v>0</v>
          </cell>
        </row>
        <row r="2148">
          <cell r="A2148">
            <v>1623100758</v>
          </cell>
          <cell r="B2148">
            <v>758</v>
          </cell>
          <cell r="C2148">
            <v>623100</v>
          </cell>
          <cell r="D2148">
            <v>1</v>
          </cell>
          <cell r="E2148">
            <v>0</v>
          </cell>
          <cell r="F2148" t="str">
            <v>דמי סליקה לוטרינריה</v>
          </cell>
          <cell r="G2148">
            <v>0</v>
          </cell>
          <cell r="H2148" t="str">
            <v>גמיש</v>
          </cell>
          <cell r="I2148">
            <v>0</v>
          </cell>
          <cell r="J2148">
            <v>6840</v>
          </cell>
          <cell r="K2148">
            <v>0</v>
          </cell>
          <cell r="L2148">
            <v>760</v>
          </cell>
          <cell r="M2148">
            <v>0</v>
          </cell>
          <cell r="N2148">
            <v>7600</v>
          </cell>
          <cell r="O2148">
            <v>7600</v>
          </cell>
          <cell r="P2148">
            <v>4504.5</v>
          </cell>
        </row>
        <row r="2149">
          <cell r="A2149">
            <v>1623100931</v>
          </cell>
          <cell r="B2149">
            <v>931</v>
          </cell>
          <cell r="C2149">
            <v>623100</v>
          </cell>
          <cell r="D2149">
            <v>1</v>
          </cell>
          <cell r="E2149">
            <v>0</v>
          </cell>
          <cell r="F2149" t="str">
            <v xml:space="preserve">רכישת סורק מסמכים </v>
          </cell>
          <cell r="G2149">
            <v>0</v>
          </cell>
          <cell r="H2149" t="str">
            <v>גמיש</v>
          </cell>
          <cell r="I2149">
            <v>0</v>
          </cell>
          <cell r="J2149">
            <v>0</v>
          </cell>
          <cell r="K2149">
            <v>0</v>
          </cell>
          <cell r="L2149">
            <v>0</v>
          </cell>
          <cell r="M2149">
            <v>0</v>
          </cell>
          <cell r="N2149">
            <v>0</v>
          </cell>
          <cell r="O2149">
            <v>0</v>
          </cell>
          <cell r="P2149">
            <v>0</v>
          </cell>
        </row>
        <row r="2150">
          <cell r="A2150">
            <v>1623100961</v>
          </cell>
          <cell r="B2150">
            <v>961</v>
          </cell>
          <cell r="C2150">
            <v>623100</v>
          </cell>
          <cell r="D2150">
            <v>1</v>
          </cell>
          <cell r="E2150">
            <v>0</v>
          </cell>
          <cell r="F2150" t="str">
            <v>רז' פעולות ורכישות</v>
          </cell>
          <cell r="G2150">
            <v>0</v>
          </cell>
          <cell r="H2150" t="str">
            <v>גמיש</v>
          </cell>
          <cell r="I2150">
            <v>0</v>
          </cell>
          <cell r="J2150">
            <v>0</v>
          </cell>
          <cell r="K2150">
            <v>0</v>
          </cell>
          <cell r="L2150">
            <v>0</v>
          </cell>
          <cell r="M2150">
            <v>0</v>
          </cell>
          <cell r="N2150">
            <v>0</v>
          </cell>
          <cell r="O2150">
            <v>0</v>
          </cell>
          <cell r="P2150">
            <v>0</v>
          </cell>
        </row>
        <row r="2151">
          <cell r="A2151" t="e">
            <v>#VALUE!</v>
          </cell>
          <cell r="B2151" t="str">
            <v>623100  סך הכל</v>
          </cell>
          <cell r="C2151">
            <v>0</v>
          </cell>
          <cell r="D2151">
            <v>0</v>
          </cell>
          <cell r="E2151">
            <v>0</v>
          </cell>
          <cell r="F2151" t="str">
            <v xml:space="preserve">אגף ההכנסות     </v>
          </cell>
          <cell r="G2151">
            <v>0</v>
          </cell>
          <cell r="H2151">
            <v>0</v>
          </cell>
          <cell r="I2151">
            <v>9.8358660337256376E-2</v>
          </cell>
          <cell r="J2151">
            <v>11715310</v>
          </cell>
          <cell r="K2151">
            <v>6.9304254509107421</v>
          </cell>
          <cell r="L2151">
            <v>15490</v>
          </cell>
          <cell r="M2151">
            <v>0</v>
          </cell>
          <cell r="N2151">
            <v>11730800</v>
          </cell>
          <cell r="O2151">
            <v>10680300</v>
          </cell>
          <cell r="P2151">
            <v>10459544.42</v>
          </cell>
        </row>
        <row r="2152">
          <cell r="A2152">
            <v>16232000</v>
          </cell>
          <cell r="B2152">
            <v>0</v>
          </cell>
          <cell r="C2152">
            <v>623200</v>
          </cell>
          <cell r="D2152">
            <v>1</v>
          </cell>
          <cell r="E2152">
            <v>0</v>
          </cell>
          <cell r="F2152" t="str">
            <v xml:space="preserve">גביה              </v>
          </cell>
          <cell r="G2152">
            <v>0</v>
          </cell>
          <cell r="H2152" t="str">
            <v xml:space="preserve"> 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  <cell r="M2152">
            <v>0</v>
          </cell>
          <cell r="N2152">
            <v>0</v>
          </cell>
          <cell r="O2152">
            <v>0</v>
          </cell>
          <cell r="P2152">
            <v>0</v>
          </cell>
        </row>
        <row r="2153">
          <cell r="A2153">
            <v>1623200100</v>
          </cell>
          <cell r="B2153">
            <v>100</v>
          </cell>
          <cell r="C2153">
            <v>623200</v>
          </cell>
          <cell r="D2153">
            <v>1</v>
          </cell>
          <cell r="E2153">
            <v>0</v>
          </cell>
          <cell r="F2153" t="str">
            <v>שכר עובדים לפי תקן</v>
          </cell>
          <cell r="G2153">
            <v>0</v>
          </cell>
          <cell r="H2153" t="str">
            <v xml:space="preserve"> 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  <cell r="M2153">
            <v>0</v>
          </cell>
          <cell r="N2153">
            <v>0</v>
          </cell>
          <cell r="O2153">
            <v>0</v>
          </cell>
          <cell r="P2153">
            <v>0</v>
          </cell>
        </row>
        <row r="2154">
          <cell r="A2154">
            <v>1623200110</v>
          </cell>
          <cell r="B2154">
            <v>110</v>
          </cell>
          <cell r="C2154">
            <v>623200</v>
          </cell>
          <cell r="D2154">
            <v>1</v>
          </cell>
          <cell r="E2154">
            <v>0</v>
          </cell>
          <cell r="F2154" t="str">
            <v>השכר הקובע-תקציבית</v>
          </cell>
          <cell r="G2154">
            <v>0</v>
          </cell>
          <cell r="H2154" t="str">
            <v>שכר</v>
          </cell>
          <cell r="I2154">
            <v>0</v>
          </cell>
          <cell r="J2154">
            <v>0</v>
          </cell>
          <cell r="K2154">
            <v>0</v>
          </cell>
          <cell r="L2154">
            <v>0</v>
          </cell>
          <cell r="M2154">
            <v>0</v>
          </cell>
          <cell r="N2154">
            <v>0</v>
          </cell>
          <cell r="O2154">
            <v>0</v>
          </cell>
          <cell r="P2154">
            <v>0</v>
          </cell>
        </row>
        <row r="2155">
          <cell r="A2155">
            <v>1623200119</v>
          </cell>
          <cell r="B2155">
            <v>119</v>
          </cell>
          <cell r="C2155">
            <v>623200</v>
          </cell>
          <cell r="D2155">
            <v>1</v>
          </cell>
          <cell r="E2155">
            <v>0</v>
          </cell>
          <cell r="F2155" t="str">
            <v xml:space="preserve">השכר הקובע-צוברת  </v>
          </cell>
          <cell r="G2155">
            <v>0</v>
          </cell>
          <cell r="H2155" t="str">
            <v>שכר</v>
          </cell>
          <cell r="I2155">
            <v>0</v>
          </cell>
          <cell r="J2155">
            <v>0</v>
          </cell>
          <cell r="K2155">
            <v>0</v>
          </cell>
          <cell r="L2155">
            <v>0</v>
          </cell>
          <cell r="M2155">
            <v>0</v>
          </cell>
          <cell r="N2155">
            <v>0</v>
          </cell>
          <cell r="O2155">
            <v>0</v>
          </cell>
          <cell r="P2155">
            <v>-33.81</v>
          </cell>
        </row>
        <row r="2156">
          <cell r="A2156">
            <v>1623200122</v>
          </cell>
          <cell r="B2156">
            <v>122</v>
          </cell>
          <cell r="C2156">
            <v>623200</v>
          </cell>
          <cell r="D2156">
            <v>1</v>
          </cell>
          <cell r="E2156">
            <v>0</v>
          </cell>
          <cell r="F2156" t="str">
            <v xml:space="preserve">ביגוד             </v>
          </cell>
          <cell r="G2156">
            <v>0</v>
          </cell>
          <cell r="H2156" t="str">
            <v>שכר</v>
          </cell>
          <cell r="I2156">
            <v>0</v>
          </cell>
          <cell r="J2156">
            <v>0</v>
          </cell>
          <cell r="K2156">
            <v>0</v>
          </cell>
          <cell r="L2156">
            <v>0</v>
          </cell>
          <cell r="M2156">
            <v>0</v>
          </cell>
          <cell r="N2156">
            <v>0</v>
          </cell>
          <cell r="O2156">
            <v>0</v>
          </cell>
          <cell r="P2156">
            <v>0</v>
          </cell>
        </row>
        <row r="2157">
          <cell r="A2157">
            <v>1623200126</v>
          </cell>
          <cell r="B2157">
            <v>126</v>
          </cell>
          <cell r="C2157">
            <v>623200</v>
          </cell>
          <cell r="D2157">
            <v>1</v>
          </cell>
          <cell r="E2157">
            <v>0</v>
          </cell>
          <cell r="F2157" t="str">
            <v xml:space="preserve">דמי הבראה         </v>
          </cell>
          <cell r="G2157">
            <v>0</v>
          </cell>
          <cell r="H2157" t="str">
            <v>שכר</v>
          </cell>
          <cell r="I2157">
            <v>0</v>
          </cell>
          <cell r="J2157">
            <v>0</v>
          </cell>
          <cell r="K2157">
            <v>0</v>
          </cell>
          <cell r="L2157">
            <v>0</v>
          </cell>
          <cell r="M2157">
            <v>0</v>
          </cell>
          <cell r="N2157">
            <v>0</v>
          </cell>
          <cell r="O2157">
            <v>0</v>
          </cell>
          <cell r="P2157">
            <v>0</v>
          </cell>
        </row>
        <row r="2158">
          <cell r="A2158">
            <v>1623200130</v>
          </cell>
          <cell r="B2158">
            <v>130</v>
          </cell>
          <cell r="C2158">
            <v>623200</v>
          </cell>
          <cell r="D2158">
            <v>1</v>
          </cell>
          <cell r="E2158">
            <v>0</v>
          </cell>
          <cell r="F2158" t="str">
            <v xml:space="preserve">שעות נוספות       </v>
          </cell>
          <cell r="G2158">
            <v>0</v>
          </cell>
          <cell r="H2158" t="str">
            <v>שכר</v>
          </cell>
          <cell r="I2158">
            <v>0</v>
          </cell>
          <cell r="J2158">
            <v>0</v>
          </cell>
          <cell r="K2158">
            <v>0</v>
          </cell>
          <cell r="L2158">
            <v>0</v>
          </cell>
          <cell r="M2158">
            <v>0</v>
          </cell>
          <cell r="N2158">
            <v>0</v>
          </cell>
          <cell r="O2158">
            <v>0</v>
          </cell>
          <cell r="P2158">
            <v>0</v>
          </cell>
        </row>
        <row r="2159">
          <cell r="A2159">
            <v>1623200140</v>
          </cell>
          <cell r="B2159">
            <v>140</v>
          </cell>
          <cell r="C2159">
            <v>623200</v>
          </cell>
          <cell r="D2159">
            <v>1</v>
          </cell>
          <cell r="E2159">
            <v>0</v>
          </cell>
          <cell r="F2159" t="str">
            <v>השתתפות באחזקת רכב</v>
          </cell>
          <cell r="G2159">
            <v>0</v>
          </cell>
          <cell r="H2159" t="str">
            <v>שכר</v>
          </cell>
          <cell r="I2159">
            <v>0</v>
          </cell>
          <cell r="J2159">
            <v>0</v>
          </cell>
          <cell r="K2159">
            <v>0</v>
          </cell>
          <cell r="L2159">
            <v>0</v>
          </cell>
          <cell r="M2159">
            <v>0</v>
          </cell>
          <cell r="N2159">
            <v>0</v>
          </cell>
          <cell r="O2159">
            <v>0</v>
          </cell>
          <cell r="P2159">
            <v>0</v>
          </cell>
        </row>
        <row r="2160">
          <cell r="A2160">
            <v>1623200200</v>
          </cell>
          <cell r="B2160">
            <v>200</v>
          </cell>
          <cell r="C2160">
            <v>623200</v>
          </cell>
          <cell r="D2160">
            <v>1</v>
          </cell>
          <cell r="E2160">
            <v>0</v>
          </cell>
          <cell r="F2160" t="str">
            <v>שכר עובדים ללא תקן</v>
          </cell>
          <cell r="G2160">
            <v>0</v>
          </cell>
          <cell r="H2160" t="str">
            <v xml:space="preserve"> </v>
          </cell>
          <cell r="I2160">
            <v>0</v>
          </cell>
          <cell r="J2160">
            <v>0</v>
          </cell>
          <cell r="K2160">
            <v>0</v>
          </cell>
          <cell r="L2160">
            <v>0</v>
          </cell>
          <cell r="M2160">
            <v>0</v>
          </cell>
          <cell r="N2160">
            <v>0</v>
          </cell>
          <cell r="O2160">
            <v>0</v>
          </cell>
          <cell r="P2160">
            <v>0</v>
          </cell>
        </row>
        <row r="2161">
          <cell r="A2161">
            <v>1623200210</v>
          </cell>
          <cell r="B2161">
            <v>210</v>
          </cell>
          <cell r="C2161">
            <v>623200</v>
          </cell>
          <cell r="D2161">
            <v>1</v>
          </cell>
          <cell r="E2161">
            <v>0</v>
          </cell>
          <cell r="F2161" t="str">
            <v xml:space="preserve">השכר הקובע        </v>
          </cell>
          <cell r="G2161">
            <v>0</v>
          </cell>
          <cell r="H2161" t="str">
            <v>שכר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  <cell r="M2161">
            <v>0</v>
          </cell>
          <cell r="N2161">
            <v>0</v>
          </cell>
          <cell r="O2161">
            <v>0</v>
          </cell>
          <cell r="P2161">
            <v>0</v>
          </cell>
        </row>
        <row r="2162">
          <cell r="A2162">
            <v>1623200253</v>
          </cell>
          <cell r="B2162">
            <v>253</v>
          </cell>
          <cell r="C2162">
            <v>623200</v>
          </cell>
          <cell r="D2162">
            <v>1</v>
          </cell>
          <cell r="E2162">
            <v>0</v>
          </cell>
          <cell r="F2162" t="str">
            <v xml:space="preserve">עובדים חיצוניים   </v>
          </cell>
          <cell r="G2162">
            <v>0</v>
          </cell>
          <cell r="H2162" t="str">
            <v>שכר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  <cell r="M2162">
            <v>0</v>
          </cell>
          <cell r="N2162">
            <v>0</v>
          </cell>
          <cell r="O2162">
            <v>0</v>
          </cell>
          <cell r="P2162">
            <v>9290.94</v>
          </cell>
        </row>
        <row r="2163">
          <cell r="A2163">
            <v>1623200258</v>
          </cell>
          <cell r="B2163">
            <v>258</v>
          </cell>
          <cell r="C2163">
            <v>623200</v>
          </cell>
          <cell r="D2163">
            <v>1</v>
          </cell>
          <cell r="E2163">
            <v>0</v>
          </cell>
          <cell r="F2163" t="str">
            <v>הפעלת הקו הפתוח</v>
          </cell>
          <cell r="G2163">
            <v>0</v>
          </cell>
          <cell r="H2163" t="str">
            <v>שכר</v>
          </cell>
          <cell r="I2163">
            <v>0</v>
          </cell>
          <cell r="J2163">
            <v>0</v>
          </cell>
          <cell r="K2163">
            <v>0</v>
          </cell>
          <cell r="L2163">
            <v>0</v>
          </cell>
          <cell r="M2163">
            <v>0</v>
          </cell>
          <cell r="N2163">
            <v>0</v>
          </cell>
          <cell r="O2163">
            <v>0</v>
          </cell>
          <cell r="P2163">
            <v>0</v>
          </cell>
        </row>
        <row r="2164">
          <cell r="A2164">
            <v>1623200400</v>
          </cell>
          <cell r="B2164">
            <v>400</v>
          </cell>
          <cell r="C2164">
            <v>623200</v>
          </cell>
          <cell r="D2164">
            <v>1</v>
          </cell>
          <cell r="E2164">
            <v>0</v>
          </cell>
          <cell r="F2164" t="str">
            <v>אחזקת בנינים וציוד</v>
          </cell>
          <cell r="G2164">
            <v>0</v>
          </cell>
          <cell r="H2164" t="str">
            <v xml:space="preserve"> </v>
          </cell>
          <cell r="I2164">
            <v>0</v>
          </cell>
          <cell r="J2164">
            <v>0</v>
          </cell>
          <cell r="K2164">
            <v>0</v>
          </cell>
          <cell r="L2164">
            <v>0</v>
          </cell>
          <cell r="M2164">
            <v>0</v>
          </cell>
          <cell r="N2164">
            <v>0</v>
          </cell>
          <cell r="O2164">
            <v>0</v>
          </cell>
          <cell r="P2164">
            <v>0</v>
          </cell>
        </row>
        <row r="2165">
          <cell r="A2165">
            <v>1623200471</v>
          </cell>
          <cell r="B2165">
            <v>471</v>
          </cell>
          <cell r="C2165">
            <v>623200</v>
          </cell>
          <cell r="D2165">
            <v>1</v>
          </cell>
          <cell r="E2165">
            <v>0</v>
          </cell>
          <cell r="F2165" t="str">
            <v xml:space="preserve">מכשירי כתיבה      </v>
          </cell>
          <cell r="G2165">
            <v>0</v>
          </cell>
          <cell r="H2165" t="str">
            <v>גמיש</v>
          </cell>
          <cell r="I2165">
            <v>0</v>
          </cell>
          <cell r="J2165">
            <v>0</v>
          </cell>
          <cell r="K2165">
            <v>0</v>
          </cell>
          <cell r="L2165">
            <v>0</v>
          </cell>
          <cell r="M2165">
            <v>0</v>
          </cell>
          <cell r="N2165">
            <v>0</v>
          </cell>
          <cell r="O2165">
            <v>0</v>
          </cell>
          <cell r="P2165">
            <v>0</v>
          </cell>
        </row>
        <row r="2166">
          <cell r="A2166">
            <v>1623200492</v>
          </cell>
          <cell r="B2166">
            <v>492</v>
          </cell>
          <cell r="C2166">
            <v>623200</v>
          </cell>
          <cell r="D2166">
            <v>1</v>
          </cell>
          <cell r="E2166">
            <v>0</v>
          </cell>
          <cell r="F2166" t="str">
            <v xml:space="preserve">השתתפות בעזר 092  </v>
          </cell>
          <cell r="G2166">
            <v>0</v>
          </cell>
          <cell r="H2166" t="str">
            <v>קשיח</v>
          </cell>
          <cell r="I2166">
            <v>0</v>
          </cell>
          <cell r="J2166">
            <v>325500</v>
          </cell>
          <cell r="K2166">
            <v>0</v>
          </cell>
          <cell r="L2166">
            <v>0</v>
          </cell>
          <cell r="M2166">
            <v>0</v>
          </cell>
          <cell r="N2166">
            <v>325500</v>
          </cell>
          <cell r="O2166">
            <v>325500</v>
          </cell>
          <cell r="P2166">
            <v>285231</v>
          </cell>
        </row>
        <row r="2167">
          <cell r="A2167">
            <v>1623200500</v>
          </cell>
          <cell r="B2167">
            <v>500</v>
          </cell>
          <cell r="C2167">
            <v>623200</v>
          </cell>
          <cell r="D2167">
            <v>1</v>
          </cell>
          <cell r="E2167">
            <v>0</v>
          </cell>
          <cell r="F2167" t="str">
            <v xml:space="preserve">הוצאות מינהליות   </v>
          </cell>
          <cell r="G2167">
            <v>0</v>
          </cell>
          <cell r="H2167" t="str">
            <v xml:space="preserve"> </v>
          </cell>
          <cell r="I2167">
            <v>0</v>
          </cell>
          <cell r="J2167">
            <v>0</v>
          </cell>
          <cell r="K2167">
            <v>0</v>
          </cell>
          <cell r="L2167">
            <v>0</v>
          </cell>
          <cell r="M2167">
            <v>0</v>
          </cell>
          <cell r="N2167">
            <v>0</v>
          </cell>
          <cell r="O2167">
            <v>0</v>
          </cell>
          <cell r="P2167">
            <v>0</v>
          </cell>
        </row>
        <row r="2168">
          <cell r="A2168">
            <v>1623200540</v>
          </cell>
          <cell r="B2168">
            <v>540</v>
          </cell>
          <cell r="C2168">
            <v>623200</v>
          </cell>
          <cell r="D2168">
            <v>1</v>
          </cell>
          <cell r="E2168">
            <v>0</v>
          </cell>
          <cell r="F2168" t="str">
            <v xml:space="preserve">הוצאות טלפון      </v>
          </cell>
          <cell r="G2168">
            <v>0</v>
          </cell>
          <cell r="H2168" t="str">
            <v>קשיח</v>
          </cell>
          <cell r="I2168">
            <v>0</v>
          </cell>
          <cell r="J2168">
            <v>0</v>
          </cell>
          <cell r="K2168">
            <v>0</v>
          </cell>
          <cell r="L2168">
            <v>0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</row>
        <row r="2169">
          <cell r="A2169">
            <v>1623200541</v>
          </cell>
          <cell r="B2169">
            <v>541</v>
          </cell>
          <cell r="C2169">
            <v>623200</v>
          </cell>
          <cell r="D2169">
            <v>1</v>
          </cell>
          <cell r="E2169">
            <v>0</v>
          </cell>
          <cell r="F2169" t="str">
            <v xml:space="preserve">משלוחים           </v>
          </cell>
          <cell r="G2169">
            <v>0</v>
          </cell>
          <cell r="H2169" t="str">
            <v>קשיח</v>
          </cell>
          <cell r="I2169">
            <v>0</v>
          </cell>
          <cell r="J2169">
            <v>0</v>
          </cell>
          <cell r="K2169">
            <v>0</v>
          </cell>
          <cell r="L2169">
            <v>0</v>
          </cell>
          <cell r="M2169">
            <v>0</v>
          </cell>
          <cell r="N2169">
            <v>0</v>
          </cell>
          <cell r="O2169">
            <v>0</v>
          </cell>
          <cell r="P2169">
            <v>0</v>
          </cell>
        </row>
        <row r="2170">
          <cell r="A2170">
            <v>1623200542</v>
          </cell>
          <cell r="B2170">
            <v>542</v>
          </cell>
          <cell r="C2170">
            <v>623200</v>
          </cell>
          <cell r="D2170">
            <v>1</v>
          </cell>
          <cell r="E2170">
            <v>0</v>
          </cell>
          <cell r="F2170" t="str">
            <v xml:space="preserve">מענה קולי         </v>
          </cell>
          <cell r="G2170">
            <v>0</v>
          </cell>
          <cell r="H2170" t="str">
            <v>קשיח</v>
          </cell>
          <cell r="I2170">
            <v>0</v>
          </cell>
          <cell r="J2170">
            <v>2600000</v>
          </cell>
          <cell r="K2170">
            <v>0</v>
          </cell>
          <cell r="L2170">
            <v>0</v>
          </cell>
          <cell r="M2170">
            <v>0</v>
          </cell>
          <cell r="N2170">
            <v>2600000</v>
          </cell>
          <cell r="O2170">
            <v>2600000</v>
          </cell>
          <cell r="P2170">
            <v>915969.51</v>
          </cell>
        </row>
        <row r="2171">
          <cell r="A2171">
            <v>1623200544</v>
          </cell>
          <cell r="B2171">
            <v>544</v>
          </cell>
          <cell r="C2171">
            <v>623200</v>
          </cell>
          <cell r="D2171">
            <v>1</v>
          </cell>
          <cell r="E2171">
            <v>0</v>
          </cell>
          <cell r="F2171" t="str">
            <v xml:space="preserve">הוצאות דאר        </v>
          </cell>
          <cell r="G2171">
            <v>0</v>
          </cell>
          <cell r="H2171" t="str">
            <v>קשיח</v>
          </cell>
          <cell r="I2171">
            <v>0</v>
          </cell>
          <cell r="J2171">
            <v>367650</v>
          </cell>
          <cell r="K2171">
            <v>0</v>
          </cell>
          <cell r="L2171">
            <v>40850</v>
          </cell>
          <cell r="M2171">
            <v>0</v>
          </cell>
          <cell r="N2171">
            <v>408500</v>
          </cell>
          <cell r="O2171">
            <v>408500</v>
          </cell>
          <cell r="P2171">
            <v>106568.75</v>
          </cell>
        </row>
        <row r="2172">
          <cell r="A2172">
            <v>1623200550</v>
          </cell>
          <cell r="B2172">
            <v>550</v>
          </cell>
          <cell r="C2172">
            <v>623200</v>
          </cell>
          <cell r="D2172">
            <v>1</v>
          </cell>
          <cell r="E2172">
            <v>0</v>
          </cell>
          <cell r="F2172" t="str">
            <v xml:space="preserve">פירסומים          </v>
          </cell>
          <cell r="G2172">
            <v>0</v>
          </cell>
          <cell r="H2172" t="str">
            <v>גמיש</v>
          </cell>
          <cell r="I2172">
            <v>0</v>
          </cell>
          <cell r="J2172">
            <v>25650</v>
          </cell>
          <cell r="K2172">
            <v>0</v>
          </cell>
          <cell r="L2172">
            <v>2850</v>
          </cell>
          <cell r="M2172">
            <v>0</v>
          </cell>
          <cell r="N2172">
            <v>28500</v>
          </cell>
          <cell r="O2172">
            <v>28500</v>
          </cell>
          <cell r="P2172">
            <v>9179.0400000000009</v>
          </cell>
        </row>
        <row r="2173">
          <cell r="A2173">
            <v>1623200551</v>
          </cell>
          <cell r="B2173">
            <v>551</v>
          </cell>
          <cell r="C2173">
            <v>623200</v>
          </cell>
          <cell r="D2173">
            <v>1</v>
          </cell>
          <cell r="E2173">
            <v>0</v>
          </cell>
          <cell r="F2173" t="str">
            <v xml:space="preserve">מודעות והדבקתן    </v>
          </cell>
          <cell r="G2173">
            <v>0</v>
          </cell>
          <cell r="H2173" t="str">
            <v>גמיש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>
            <v>0</v>
          </cell>
          <cell r="O2173">
            <v>0</v>
          </cell>
          <cell r="P2173">
            <v>0</v>
          </cell>
        </row>
        <row r="2174">
          <cell r="A2174">
            <v>1623200561</v>
          </cell>
          <cell r="B2174">
            <v>561</v>
          </cell>
          <cell r="C2174">
            <v>623200</v>
          </cell>
          <cell r="D2174">
            <v>1</v>
          </cell>
          <cell r="E2174">
            <v>0</v>
          </cell>
          <cell r="F2174" t="str">
            <v xml:space="preserve">שיכפולים          </v>
          </cell>
          <cell r="G2174">
            <v>0</v>
          </cell>
          <cell r="H2174" t="str">
            <v>גמיש</v>
          </cell>
          <cell r="I2174">
            <v>0</v>
          </cell>
          <cell r="J2174">
            <v>0</v>
          </cell>
          <cell r="K2174">
            <v>0</v>
          </cell>
          <cell r="L2174">
            <v>0</v>
          </cell>
          <cell r="M2174">
            <v>0</v>
          </cell>
          <cell r="N2174">
            <v>0</v>
          </cell>
          <cell r="O2174">
            <v>0</v>
          </cell>
          <cell r="P2174">
            <v>0</v>
          </cell>
        </row>
        <row r="2175">
          <cell r="A2175">
            <v>1623200562</v>
          </cell>
          <cell r="B2175">
            <v>562</v>
          </cell>
          <cell r="C2175">
            <v>623200</v>
          </cell>
          <cell r="D2175">
            <v>1</v>
          </cell>
          <cell r="E2175">
            <v>0</v>
          </cell>
          <cell r="F2175" t="str">
            <v xml:space="preserve">הדפסות            </v>
          </cell>
          <cell r="G2175">
            <v>0</v>
          </cell>
          <cell r="H2175" t="str">
            <v>גמיש</v>
          </cell>
          <cell r="I2175">
            <v>0</v>
          </cell>
          <cell r="J2175">
            <v>0</v>
          </cell>
          <cell r="K2175">
            <v>0</v>
          </cell>
          <cell r="L2175">
            <v>0</v>
          </cell>
          <cell r="M2175">
            <v>0</v>
          </cell>
          <cell r="N2175">
            <v>0</v>
          </cell>
          <cell r="O2175">
            <v>0</v>
          </cell>
          <cell r="P2175">
            <v>0</v>
          </cell>
        </row>
        <row r="2176">
          <cell r="A2176">
            <v>1623200565</v>
          </cell>
          <cell r="B2176">
            <v>565</v>
          </cell>
          <cell r="C2176">
            <v>623200</v>
          </cell>
          <cell r="D2176">
            <v>1</v>
          </cell>
          <cell r="E2176">
            <v>0</v>
          </cell>
          <cell r="F2176" t="str">
            <v xml:space="preserve">סורק אופטי        </v>
          </cell>
          <cell r="G2176">
            <v>0</v>
          </cell>
          <cell r="H2176" t="str">
            <v>גמיש</v>
          </cell>
          <cell r="I2176">
            <v>0</v>
          </cell>
          <cell r="J2176">
            <v>0</v>
          </cell>
          <cell r="K2176">
            <v>0</v>
          </cell>
          <cell r="L2176">
            <v>0</v>
          </cell>
          <cell r="M2176">
            <v>0</v>
          </cell>
          <cell r="N2176">
            <v>0</v>
          </cell>
          <cell r="O2176">
            <v>0</v>
          </cell>
          <cell r="P2176">
            <v>0</v>
          </cell>
        </row>
        <row r="2177">
          <cell r="A2177">
            <v>1623200571</v>
          </cell>
          <cell r="B2177">
            <v>571</v>
          </cell>
          <cell r="C2177">
            <v>623200</v>
          </cell>
          <cell r="D2177">
            <v>1</v>
          </cell>
          <cell r="E2177">
            <v>0</v>
          </cell>
          <cell r="F2177" t="str">
            <v xml:space="preserve">מיכון וענ"א       </v>
          </cell>
          <cell r="G2177">
            <v>0</v>
          </cell>
          <cell r="H2177" t="str">
            <v>קשיח</v>
          </cell>
          <cell r="I2177">
            <v>0.21945293518300812</v>
          </cell>
          <cell r="J2177">
            <v>1555900</v>
          </cell>
          <cell r="K2177">
            <v>0</v>
          </cell>
          <cell r="L2177">
            <v>0</v>
          </cell>
          <cell r="M2177">
            <v>0</v>
          </cell>
          <cell r="N2177">
            <v>1555900</v>
          </cell>
          <cell r="O2177">
            <v>1275900</v>
          </cell>
          <cell r="P2177">
            <v>1078900</v>
          </cell>
        </row>
        <row r="2178">
          <cell r="A2178">
            <v>1623200572</v>
          </cell>
          <cell r="B2178">
            <v>572</v>
          </cell>
          <cell r="C2178">
            <v>623200</v>
          </cell>
          <cell r="D2178">
            <v>1</v>
          </cell>
          <cell r="E2178">
            <v>0</v>
          </cell>
          <cell r="F2178" t="str">
            <v>אוטומציה - עיקולי רכב</v>
          </cell>
          <cell r="G2178">
            <v>0</v>
          </cell>
          <cell r="H2178" t="str">
            <v>קשיח</v>
          </cell>
          <cell r="I2178">
            <v>0</v>
          </cell>
          <cell r="J2178">
            <v>0</v>
          </cell>
          <cell r="K2178">
            <v>0</v>
          </cell>
          <cell r="L2178">
            <v>0</v>
          </cell>
          <cell r="M2178">
            <v>0</v>
          </cell>
          <cell r="N2178">
            <v>0</v>
          </cell>
          <cell r="O2178">
            <v>0</v>
          </cell>
          <cell r="P2178">
            <v>0</v>
          </cell>
        </row>
        <row r="2179">
          <cell r="A2179">
            <v>1623200573</v>
          </cell>
          <cell r="B2179">
            <v>573</v>
          </cell>
          <cell r="C2179">
            <v>623200</v>
          </cell>
          <cell r="D2179">
            <v>1</v>
          </cell>
          <cell r="E2179">
            <v>0</v>
          </cell>
          <cell r="F2179" t="str">
            <v>מיחשוב גבייה</v>
          </cell>
          <cell r="G2179">
            <v>0</v>
          </cell>
          <cell r="H2179" t="str">
            <v>גמיש</v>
          </cell>
          <cell r="I2179" t="e">
            <v>#DIV/0!</v>
          </cell>
          <cell r="J2179">
            <v>1207500</v>
          </cell>
          <cell r="K2179" t="e">
            <v>#N/A</v>
          </cell>
          <cell r="L2179">
            <v>0</v>
          </cell>
          <cell r="M2179" t="str">
            <v>חדש</v>
          </cell>
          <cell r="N2179">
            <v>1207500</v>
          </cell>
          <cell r="O2179">
            <v>0</v>
          </cell>
          <cell r="P2179">
            <v>0</v>
          </cell>
        </row>
        <row r="2180">
          <cell r="A2180">
            <v>1623200581</v>
          </cell>
          <cell r="B2180">
            <v>581</v>
          </cell>
          <cell r="C2180">
            <v>623200</v>
          </cell>
          <cell r="D2180">
            <v>1</v>
          </cell>
          <cell r="E2180">
            <v>0</v>
          </cell>
          <cell r="F2180" t="str">
            <v xml:space="preserve">הוצאות משפטיות    </v>
          </cell>
          <cell r="G2180">
            <v>0</v>
          </cell>
          <cell r="H2180" t="str">
            <v>גמיש</v>
          </cell>
          <cell r="I2180">
            <v>0.14035087719298245</v>
          </cell>
          <cell r="J2180">
            <v>1300000</v>
          </cell>
          <cell r="K2180">
            <v>0</v>
          </cell>
          <cell r="L2180">
            <v>0</v>
          </cell>
          <cell r="M2180">
            <v>0</v>
          </cell>
          <cell r="N2180">
            <v>1300000</v>
          </cell>
          <cell r="O2180">
            <v>1140000</v>
          </cell>
          <cell r="P2180">
            <v>1148392.44</v>
          </cell>
        </row>
        <row r="2181">
          <cell r="A2181">
            <v>1623200582</v>
          </cell>
          <cell r="B2181">
            <v>582</v>
          </cell>
          <cell r="C2181">
            <v>623200</v>
          </cell>
          <cell r="D2181">
            <v>1</v>
          </cell>
          <cell r="E2181">
            <v>0</v>
          </cell>
          <cell r="F2181" t="str">
            <v xml:space="preserve">אגרות משפט        </v>
          </cell>
          <cell r="G2181">
            <v>0</v>
          </cell>
          <cell r="H2181" t="str">
            <v>קשיח</v>
          </cell>
          <cell r="I2181">
            <v>0.5</v>
          </cell>
          <cell r="J2181">
            <v>300000</v>
          </cell>
          <cell r="K2181">
            <v>0</v>
          </cell>
          <cell r="L2181">
            <v>0</v>
          </cell>
          <cell r="M2181">
            <v>0</v>
          </cell>
          <cell r="N2181">
            <v>300000</v>
          </cell>
          <cell r="O2181">
            <v>200000</v>
          </cell>
          <cell r="P2181">
            <v>325798.76</v>
          </cell>
        </row>
        <row r="2182">
          <cell r="A2182">
            <v>1623200700</v>
          </cell>
          <cell r="B2182">
            <v>700</v>
          </cell>
          <cell r="C2182">
            <v>623200</v>
          </cell>
          <cell r="D2182">
            <v>1</v>
          </cell>
          <cell r="E2182">
            <v>0</v>
          </cell>
          <cell r="F2182" t="str">
            <v xml:space="preserve">הוצאות לפעולות    </v>
          </cell>
          <cell r="G2182">
            <v>0</v>
          </cell>
          <cell r="H2182" t="str">
            <v xml:space="preserve"> </v>
          </cell>
          <cell r="I2182">
            <v>0</v>
          </cell>
          <cell r="J2182">
            <v>0</v>
          </cell>
          <cell r="K2182">
            <v>0</v>
          </cell>
          <cell r="L2182">
            <v>0</v>
          </cell>
          <cell r="M2182">
            <v>0</v>
          </cell>
          <cell r="N2182">
            <v>0</v>
          </cell>
          <cell r="O2182">
            <v>0</v>
          </cell>
          <cell r="P2182">
            <v>0</v>
          </cell>
        </row>
        <row r="2183">
          <cell r="A2183">
            <v>1623200715</v>
          </cell>
          <cell r="B2183">
            <v>715</v>
          </cell>
          <cell r="C2183">
            <v>623200</v>
          </cell>
          <cell r="D2183">
            <v>1</v>
          </cell>
          <cell r="E2183">
            <v>0</v>
          </cell>
          <cell r="F2183" t="str">
            <v>עבודות קבלניות-רכב</v>
          </cell>
          <cell r="G2183">
            <v>0</v>
          </cell>
          <cell r="H2183" t="str">
            <v>גמיש</v>
          </cell>
          <cell r="I2183">
            <v>0</v>
          </cell>
          <cell r="J2183">
            <v>0</v>
          </cell>
          <cell r="K2183">
            <v>0</v>
          </cell>
          <cell r="L2183">
            <v>0</v>
          </cell>
          <cell r="M2183">
            <v>0</v>
          </cell>
          <cell r="N2183">
            <v>0</v>
          </cell>
          <cell r="O2183">
            <v>0</v>
          </cell>
          <cell r="P2183">
            <v>0</v>
          </cell>
        </row>
        <row r="2184">
          <cell r="A2184">
            <v>1623200722</v>
          </cell>
          <cell r="B2184">
            <v>722</v>
          </cell>
          <cell r="C2184">
            <v>623200</v>
          </cell>
          <cell r="D2184">
            <v>1</v>
          </cell>
          <cell r="E2184">
            <v>0</v>
          </cell>
          <cell r="F2184" t="str">
            <v>חמרים-תחזוקה עצמית</v>
          </cell>
          <cell r="G2184">
            <v>0</v>
          </cell>
          <cell r="H2184" t="str">
            <v>גמיש</v>
          </cell>
          <cell r="I2184">
            <v>0</v>
          </cell>
          <cell r="J2184">
            <v>0</v>
          </cell>
          <cell r="K2184">
            <v>0</v>
          </cell>
          <cell r="L2184">
            <v>0</v>
          </cell>
          <cell r="M2184">
            <v>0</v>
          </cell>
          <cell r="N2184">
            <v>0</v>
          </cell>
          <cell r="O2184">
            <v>0</v>
          </cell>
          <cell r="P2184">
            <v>0</v>
          </cell>
        </row>
        <row r="2185">
          <cell r="A2185">
            <v>1623200753</v>
          </cell>
          <cell r="B2185">
            <v>753</v>
          </cell>
          <cell r="C2185">
            <v>623200</v>
          </cell>
          <cell r="D2185">
            <v>1</v>
          </cell>
          <cell r="E2185">
            <v>0</v>
          </cell>
          <cell r="F2185" t="str">
            <v xml:space="preserve">עובדים חיצוניים   </v>
          </cell>
          <cell r="G2185">
            <v>0</v>
          </cell>
          <cell r="H2185" t="str">
            <v>קשיח</v>
          </cell>
          <cell r="I2185">
            <v>0</v>
          </cell>
          <cell r="J2185">
            <v>0</v>
          </cell>
          <cell r="K2185">
            <v>0</v>
          </cell>
          <cell r="L2185">
            <v>0</v>
          </cell>
          <cell r="M2185">
            <v>0</v>
          </cell>
          <cell r="N2185">
            <v>0</v>
          </cell>
          <cell r="O2185">
            <v>0</v>
          </cell>
          <cell r="P2185">
            <v>0</v>
          </cell>
        </row>
        <row r="2186">
          <cell r="A2186">
            <v>1623200756</v>
          </cell>
          <cell r="B2186">
            <v>756</v>
          </cell>
          <cell r="C2186">
            <v>623200</v>
          </cell>
          <cell r="D2186">
            <v>1</v>
          </cell>
          <cell r="E2186">
            <v>0</v>
          </cell>
          <cell r="F2186" t="str">
            <v xml:space="preserve">שמירה בקבלנות     </v>
          </cell>
          <cell r="G2186">
            <v>0</v>
          </cell>
          <cell r="H2186" t="str">
            <v>קשיח</v>
          </cell>
          <cell r="I2186">
            <v>0</v>
          </cell>
          <cell r="J2186">
            <v>130000</v>
          </cell>
          <cell r="K2186">
            <v>8.3333333333333259E-2</v>
          </cell>
          <cell r="L2186">
            <v>0</v>
          </cell>
          <cell r="M2186">
            <v>0</v>
          </cell>
          <cell r="N2186">
            <v>130000</v>
          </cell>
          <cell r="O2186">
            <v>130000</v>
          </cell>
          <cell r="P2186">
            <v>90240.18</v>
          </cell>
        </row>
        <row r="2187">
          <cell r="A2187">
            <v>1623200757</v>
          </cell>
          <cell r="B2187">
            <v>757</v>
          </cell>
          <cell r="C2187">
            <v>623200</v>
          </cell>
          <cell r="D2187">
            <v>1</v>
          </cell>
          <cell r="E2187">
            <v>0</v>
          </cell>
          <cell r="F2187" t="str">
            <v xml:space="preserve">אכיפת גביה        </v>
          </cell>
          <cell r="G2187">
            <v>0</v>
          </cell>
          <cell r="H2187" t="str">
            <v>גמיש</v>
          </cell>
          <cell r="I2187">
            <v>-0.23333333333333328</v>
          </cell>
          <cell r="J2187">
            <v>1150000</v>
          </cell>
          <cell r="K2187">
            <v>0</v>
          </cell>
          <cell r="L2187">
            <v>0</v>
          </cell>
          <cell r="M2187">
            <v>0</v>
          </cell>
          <cell r="N2187">
            <v>1150000</v>
          </cell>
          <cell r="O2187">
            <v>1500000</v>
          </cell>
          <cell r="P2187">
            <v>844844.59</v>
          </cell>
        </row>
        <row r="2188">
          <cell r="A2188">
            <v>1623200758</v>
          </cell>
          <cell r="B2188">
            <v>758</v>
          </cell>
          <cell r="C2188">
            <v>623200</v>
          </cell>
          <cell r="D2188">
            <v>1</v>
          </cell>
          <cell r="E2188">
            <v>0</v>
          </cell>
          <cell r="F2188" t="str">
            <v>אכיפת גביה - חניה</v>
          </cell>
          <cell r="G2188">
            <v>0</v>
          </cell>
          <cell r="H2188" t="str">
            <v>גמיש</v>
          </cell>
          <cell r="I2188">
            <v>0</v>
          </cell>
          <cell r="J2188">
            <v>2000000</v>
          </cell>
          <cell r="K2188">
            <v>0</v>
          </cell>
          <cell r="L2188">
            <v>0</v>
          </cell>
          <cell r="M2188">
            <v>0</v>
          </cell>
          <cell r="N2188">
            <v>2000000</v>
          </cell>
          <cell r="O2188">
            <v>2000000</v>
          </cell>
          <cell r="P2188">
            <v>1652770.03</v>
          </cell>
        </row>
        <row r="2189">
          <cell r="A2189">
            <v>1623200759</v>
          </cell>
          <cell r="B2189">
            <v>759</v>
          </cell>
          <cell r="C2189">
            <v>623200</v>
          </cell>
          <cell r="D2189">
            <v>1</v>
          </cell>
          <cell r="E2189">
            <v>0</v>
          </cell>
          <cell r="F2189" t="str">
            <v>אכיפת קנסות ברירת משפט</v>
          </cell>
          <cell r="G2189">
            <v>0</v>
          </cell>
          <cell r="H2189" t="str">
            <v>גמיש</v>
          </cell>
          <cell r="I2189">
            <v>0</v>
          </cell>
          <cell r="J2189">
            <v>10000</v>
          </cell>
          <cell r="K2189">
            <v>0</v>
          </cell>
          <cell r="L2189">
            <v>0</v>
          </cell>
          <cell r="M2189">
            <v>0</v>
          </cell>
          <cell r="N2189">
            <v>10000</v>
          </cell>
          <cell r="O2189">
            <v>10000</v>
          </cell>
          <cell r="P2189">
            <v>37113.22</v>
          </cell>
        </row>
        <row r="2190">
          <cell r="A2190">
            <v>1623200794</v>
          </cell>
          <cell r="B2190">
            <v>794</v>
          </cell>
          <cell r="C2190">
            <v>623200</v>
          </cell>
          <cell r="D2190">
            <v>1</v>
          </cell>
          <cell r="E2190">
            <v>0</v>
          </cell>
          <cell r="F2190" t="str">
            <v xml:space="preserve">השתתפות בעזר 094  </v>
          </cell>
          <cell r="G2190">
            <v>0</v>
          </cell>
          <cell r="H2190" t="str">
            <v>קשיח</v>
          </cell>
          <cell r="I2190">
            <v>0</v>
          </cell>
          <cell r="J2190">
            <v>8400</v>
          </cell>
          <cell r="K2190">
            <v>0</v>
          </cell>
          <cell r="L2190">
            <v>0</v>
          </cell>
          <cell r="M2190">
            <v>0</v>
          </cell>
          <cell r="N2190">
            <v>8400</v>
          </cell>
          <cell r="O2190">
            <v>8400</v>
          </cell>
          <cell r="P2190">
            <v>9338</v>
          </cell>
        </row>
        <row r="2191">
          <cell r="A2191">
            <v>1623200961</v>
          </cell>
          <cell r="B2191">
            <v>961</v>
          </cell>
          <cell r="C2191">
            <v>623200</v>
          </cell>
          <cell r="D2191">
            <v>1</v>
          </cell>
          <cell r="E2191">
            <v>0</v>
          </cell>
          <cell r="F2191" t="str">
            <v>רז' פעולות ורכישות</v>
          </cell>
          <cell r="G2191">
            <v>0</v>
          </cell>
          <cell r="H2191" t="str">
            <v>גמיש</v>
          </cell>
          <cell r="I2191">
            <v>0</v>
          </cell>
          <cell r="J2191">
            <v>0</v>
          </cell>
          <cell r="K2191">
            <v>0</v>
          </cell>
          <cell r="L2191">
            <v>0</v>
          </cell>
          <cell r="M2191">
            <v>0</v>
          </cell>
          <cell r="N2191">
            <v>0</v>
          </cell>
          <cell r="O2191">
            <v>0</v>
          </cell>
          <cell r="P2191">
            <v>0</v>
          </cell>
        </row>
        <row r="2192">
          <cell r="A2192" t="e">
            <v>#VALUE!</v>
          </cell>
          <cell r="B2192" t="str">
            <v>623200  סך הכל</v>
          </cell>
          <cell r="C2192">
            <v>0</v>
          </cell>
          <cell r="D2192">
            <v>0</v>
          </cell>
          <cell r="E2192">
            <v>0</v>
          </cell>
          <cell r="F2192" t="str">
            <v xml:space="preserve">גביה              </v>
          </cell>
          <cell r="G2192">
            <v>0</v>
          </cell>
          <cell r="H2192">
            <v>0</v>
          </cell>
          <cell r="I2192">
            <v>0.14516765695765987</v>
          </cell>
          <cell r="J2192">
            <v>10980600</v>
          </cell>
          <cell r="K2192" t="e">
            <v>#N/A</v>
          </cell>
          <cell r="L2192">
            <v>43700</v>
          </cell>
          <cell r="M2192">
            <v>0</v>
          </cell>
          <cell r="N2192">
            <v>11024300</v>
          </cell>
          <cell r="O2192">
            <v>9626800</v>
          </cell>
          <cell r="P2192">
            <v>6513602.6500000004</v>
          </cell>
        </row>
        <row r="2193">
          <cell r="A2193">
            <v>16237000</v>
          </cell>
          <cell r="B2193">
            <v>0</v>
          </cell>
          <cell r="C2193">
            <v>623700</v>
          </cell>
          <cell r="D2193">
            <v>1</v>
          </cell>
          <cell r="E2193">
            <v>0</v>
          </cell>
          <cell r="F2193" t="str">
            <v xml:space="preserve">הקופה             </v>
          </cell>
          <cell r="G2193">
            <v>0</v>
          </cell>
          <cell r="H2193" t="str">
            <v xml:space="preserve"> 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  <cell r="M2193">
            <v>0</v>
          </cell>
          <cell r="N2193">
            <v>0</v>
          </cell>
          <cell r="O2193">
            <v>0</v>
          </cell>
          <cell r="P2193">
            <v>0</v>
          </cell>
        </row>
        <row r="2194">
          <cell r="A2194">
            <v>1623700100</v>
          </cell>
          <cell r="B2194">
            <v>100</v>
          </cell>
          <cell r="C2194">
            <v>623700</v>
          </cell>
          <cell r="D2194">
            <v>1</v>
          </cell>
          <cell r="E2194">
            <v>0</v>
          </cell>
          <cell r="F2194" t="str">
            <v>שכר עובדים לפי תקן</v>
          </cell>
          <cell r="G2194">
            <v>0</v>
          </cell>
          <cell r="H2194" t="str">
            <v xml:space="preserve"> </v>
          </cell>
          <cell r="I2194">
            <v>0</v>
          </cell>
          <cell r="J2194">
            <v>0</v>
          </cell>
          <cell r="K2194">
            <v>0</v>
          </cell>
          <cell r="L2194">
            <v>0</v>
          </cell>
          <cell r="M2194">
            <v>0</v>
          </cell>
          <cell r="N2194">
            <v>0</v>
          </cell>
          <cell r="O2194">
            <v>0</v>
          </cell>
          <cell r="P2194">
            <v>0</v>
          </cell>
        </row>
        <row r="2195">
          <cell r="A2195">
            <v>1623700110</v>
          </cell>
          <cell r="B2195">
            <v>110</v>
          </cell>
          <cell r="C2195">
            <v>623700</v>
          </cell>
          <cell r="D2195">
            <v>1</v>
          </cell>
          <cell r="E2195">
            <v>0</v>
          </cell>
          <cell r="F2195" t="str">
            <v>השכר הקובע-תקציבית</v>
          </cell>
          <cell r="G2195">
            <v>0</v>
          </cell>
          <cell r="H2195" t="str">
            <v>שכר</v>
          </cell>
          <cell r="I2195">
            <v>0</v>
          </cell>
          <cell r="J2195">
            <v>0</v>
          </cell>
          <cell r="K2195">
            <v>0</v>
          </cell>
          <cell r="L2195">
            <v>0</v>
          </cell>
          <cell r="M2195">
            <v>0</v>
          </cell>
          <cell r="N2195">
            <v>0</v>
          </cell>
          <cell r="O2195">
            <v>0</v>
          </cell>
          <cell r="P2195">
            <v>0</v>
          </cell>
        </row>
        <row r="2196">
          <cell r="A2196">
            <v>1623700119</v>
          </cell>
          <cell r="B2196">
            <v>119</v>
          </cell>
          <cell r="C2196">
            <v>623700</v>
          </cell>
          <cell r="D2196">
            <v>1</v>
          </cell>
          <cell r="E2196">
            <v>0</v>
          </cell>
          <cell r="F2196" t="str">
            <v xml:space="preserve">השכר הקובע-צוברת  </v>
          </cell>
          <cell r="G2196">
            <v>0</v>
          </cell>
          <cell r="H2196" t="str">
            <v>שכר</v>
          </cell>
          <cell r="I2196">
            <v>0</v>
          </cell>
          <cell r="J2196">
            <v>0</v>
          </cell>
          <cell r="K2196">
            <v>0</v>
          </cell>
          <cell r="L2196">
            <v>0</v>
          </cell>
          <cell r="M2196">
            <v>0</v>
          </cell>
          <cell r="N2196">
            <v>0</v>
          </cell>
          <cell r="O2196">
            <v>0</v>
          </cell>
          <cell r="P2196">
            <v>0</v>
          </cell>
        </row>
        <row r="2197">
          <cell r="A2197">
            <v>1623700122</v>
          </cell>
          <cell r="B2197">
            <v>122</v>
          </cell>
          <cell r="C2197">
            <v>623700</v>
          </cell>
          <cell r="D2197">
            <v>1</v>
          </cell>
          <cell r="E2197">
            <v>0</v>
          </cell>
          <cell r="F2197" t="str">
            <v xml:space="preserve">ביגוד             </v>
          </cell>
          <cell r="G2197">
            <v>0</v>
          </cell>
          <cell r="H2197" t="str">
            <v>שכר</v>
          </cell>
          <cell r="I2197">
            <v>0</v>
          </cell>
          <cell r="J2197">
            <v>0</v>
          </cell>
          <cell r="K2197">
            <v>0</v>
          </cell>
          <cell r="L2197">
            <v>0</v>
          </cell>
          <cell r="M2197">
            <v>0</v>
          </cell>
          <cell r="N2197">
            <v>0</v>
          </cell>
          <cell r="O2197">
            <v>0</v>
          </cell>
          <cell r="P2197">
            <v>0</v>
          </cell>
        </row>
        <row r="2198">
          <cell r="A2198">
            <v>1623700126</v>
          </cell>
          <cell r="B2198">
            <v>126</v>
          </cell>
          <cell r="C2198">
            <v>623700</v>
          </cell>
          <cell r="D2198">
            <v>1</v>
          </cell>
          <cell r="E2198">
            <v>0</v>
          </cell>
          <cell r="F2198" t="str">
            <v xml:space="preserve">דמי הבראה         </v>
          </cell>
          <cell r="G2198">
            <v>0</v>
          </cell>
          <cell r="H2198" t="str">
            <v>שכר</v>
          </cell>
          <cell r="I2198">
            <v>0</v>
          </cell>
          <cell r="J2198">
            <v>0</v>
          </cell>
          <cell r="K2198">
            <v>0</v>
          </cell>
          <cell r="L2198">
            <v>0</v>
          </cell>
          <cell r="M2198">
            <v>0</v>
          </cell>
          <cell r="N2198">
            <v>0</v>
          </cell>
          <cell r="O2198">
            <v>0</v>
          </cell>
          <cell r="P2198">
            <v>0</v>
          </cell>
        </row>
        <row r="2199">
          <cell r="A2199">
            <v>1623700130</v>
          </cell>
          <cell r="B2199">
            <v>130</v>
          </cell>
          <cell r="C2199">
            <v>623700</v>
          </cell>
          <cell r="D2199">
            <v>1</v>
          </cell>
          <cell r="E2199">
            <v>0</v>
          </cell>
          <cell r="F2199" t="str">
            <v xml:space="preserve">שעות נוספות       </v>
          </cell>
          <cell r="G2199">
            <v>0</v>
          </cell>
          <cell r="H2199" t="str">
            <v>שכר</v>
          </cell>
          <cell r="I2199">
            <v>0</v>
          </cell>
          <cell r="J2199">
            <v>0</v>
          </cell>
          <cell r="K2199">
            <v>0</v>
          </cell>
          <cell r="L2199">
            <v>0</v>
          </cell>
          <cell r="M2199">
            <v>0</v>
          </cell>
          <cell r="N2199">
            <v>0</v>
          </cell>
          <cell r="O2199">
            <v>0</v>
          </cell>
          <cell r="P2199">
            <v>0</v>
          </cell>
        </row>
        <row r="2200">
          <cell r="A2200">
            <v>1623700140</v>
          </cell>
          <cell r="B2200">
            <v>140</v>
          </cell>
          <cell r="C2200">
            <v>623700</v>
          </cell>
          <cell r="D2200">
            <v>1</v>
          </cell>
          <cell r="E2200">
            <v>0</v>
          </cell>
          <cell r="F2200" t="str">
            <v>השתתפות באחזקת רכב</v>
          </cell>
          <cell r="G2200">
            <v>0</v>
          </cell>
          <cell r="H2200" t="str">
            <v>שכר</v>
          </cell>
          <cell r="I2200">
            <v>0</v>
          </cell>
          <cell r="J2200">
            <v>0</v>
          </cell>
          <cell r="K2200">
            <v>0</v>
          </cell>
          <cell r="L2200">
            <v>0</v>
          </cell>
          <cell r="M2200">
            <v>0</v>
          </cell>
          <cell r="N2200">
            <v>0</v>
          </cell>
          <cell r="O2200">
            <v>0</v>
          </cell>
          <cell r="P2200">
            <v>0</v>
          </cell>
        </row>
        <row r="2201">
          <cell r="A2201">
            <v>1623700253</v>
          </cell>
          <cell r="B2201">
            <v>253</v>
          </cell>
          <cell r="C2201">
            <v>623700</v>
          </cell>
          <cell r="D2201">
            <v>1</v>
          </cell>
          <cell r="E2201">
            <v>0</v>
          </cell>
          <cell r="F2201" t="str">
            <v xml:space="preserve">עובדת חברה        </v>
          </cell>
          <cell r="G2201">
            <v>0</v>
          </cell>
          <cell r="H2201" t="str">
            <v>שכר</v>
          </cell>
          <cell r="I2201">
            <v>0</v>
          </cell>
          <cell r="J2201">
            <v>0</v>
          </cell>
          <cell r="K2201">
            <v>0</v>
          </cell>
          <cell r="L2201">
            <v>0</v>
          </cell>
          <cell r="M2201">
            <v>0</v>
          </cell>
          <cell r="N2201">
            <v>0</v>
          </cell>
          <cell r="O2201">
            <v>0</v>
          </cell>
          <cell r="P2201">
            <v>0</v>
          </cell>
        </row>
        <row r="2202">
          <cell r="A2202">
            <v>1623700400</v>
          </cell>
          <cell r="B2202">
            <v>400</v>
          </cell>
          <cell r="C2202">
            <v>623700</v>
          </cell>
          <cell r="D2202">
            <v>1</v>
          </cell>
          <cell r="E2202">
            <v>0</v>
          </cell>
          <cell r="F2202" t="str">
            <v>אחזקת בנינים וציוד</v>
          </cell>
          <cell r="G2202">
            <v>0</v>
          </cell>
          <cell r="H2202" t="str">
            <v xml:space="preserve"> 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0</v>
          </cell>
          <cell r="N2202">
            <v>0</v>
          </cell>
          <cell r="O2202">
            <v>0</v>
          </cell>
          <cell r="P2202">
            <v>0</v>
          </cell>
        </row>
        <row r="2203">
          <cell r="A2203">
            <v>1623700437</v>
          </cell>
          <cell r="B2203">
            <v>437</v>
          </cell>
          <cell r="C2203">
            <v>623700</v>
          </cell>
          <cell r="D2203">
            <v>1</v>
          </cell>
          <cell r="E2203">
            <v>0</v>
          </cell>
          <cell r="F2203" t="str">
            <v xml:space="preserve">אחזקת אזעקה       </v>
          </cell>
          <cell r="G2203">
            <v>0</v>
          </cell>
          <cell r="H2203" t="str">
            <v>קשיח</v>
          </cell>
          <cell r="I2203" t="e">
            <v>#DIV/0!</v>
          </cell>
          <cell r="J2203">
            <v>1250</v>
          </cell>
          <cell r="K2203" t="e">
            <v>#N/A</v>
          </cell>
          <cell r="L2203">
            <v>0</v>
          </cell>
          <cell r="M2203" t="str">
            <v>חדש</v>
          </cell>
          <cell r="N2203">
            <v>1250</v>
          </cell>
          <cell r="O2203">
            <v>0</v>
          </cell>
          <cell r="P2203">
            <v>0</v>
          </cell>
        </row>
        <row r="2204">
          <cell r="A2204">
            <v>1623700441</v>
          </cell>
          <cell r="B2204">
            <v>441</v>
          </cell>
          <cell r="C2204">
            <v>623700</v>
          </cell>
          <cell r="D2204">
            <v>1</v>
          </cell>
          <cell r="E2204">
            <v>0</v>
          </cell>
          <cell r="F2204" t="str">
            <v xml:space="preserve">ביטוח כספים       </v>
          </cell>
          <cell r="G2204">
            <v>0</v>
          </cell>
          <cell r="H2204" t="str">
            <v>קשיח</v>
          </cell>
          <cell r="I2204">
            <v>1.4848484848484849</v>
          </cell>
          <cell r="J2204">
            <v>8200</v>
          </cell>
          <cell r="K2204">
            <v>0</v>
          </cell>
          <cell r="L2204">
            <v>0</v>
          </cell>
          <cell r="M2204">
            <v>0</v>
          </cell>
          <cell r="N2204">
            <v>8200</v>
          </cell>
          <cell r="O2204">
            <v>3300</v>
          </cell>
          <cell r="P2204">
            <v>0</v>
          </cell>
        </row>
        <row r="2205">
          <cell r="A2205">
            <v>1623700471</v>
          </cell>
          <cell r="B2205">
            <v>471</v>
          </cell>
          <cell r="C2205">
            <v>623700</v>
          </cell>
          <cell r="D2205">
            <v>1</v>
          </cell>
          <cell r="E2205">
            <v>0</v>
          </cell>
          <cell r="F2205" t="str">
            <v xml:space="preserve">מכשירי כתיבה      </v>
          </cell>
          <cell r="G2205">
            <v>0</v>
          </cell>
          <cell r="H2205" t="str">
            <v>גמיש</v>
          </cell>
          <cell r="I2205">
            <v>0</v>
          </cell>
          <cell r="J2205">
            <v>0</v>
          </cell>
          <cell r="K2205">
            <v>0</v>
          </cell>
          <cell r="L2205">
            <v>0</v>
          </cell>
          <cell r="M2205">
            <v>0</v>
          </cell>
          <cell r="N2205">
            <v>0</v>
          </cell>
          <cell r="O2205">
            <v>0</v>
          </cell>
          <cell r="P2205">
            <v>0</v>
          </cell>
        </row>
        <row r="2206">
          <cell r="A2206">
            <v>1623700500</v>
          </cell>
          <cell r="B2206">
            <v>500</v>
          </cell>
          <cell r="C2206">
            <v>623700</v>
          </cell>
          <cell r="D2206">
            <v>1</v>
          </cell>
          <cell r="E2206">
            <v>0</v>
          </cell>
          <cell r="F2206" t="str">
            <v xml:space="preserve">הוצאות מינהליות   </v>
          </cell>
          <cell r="G2206">
            <v>0</v>
          </cell>
          <cell r="H2206" t="str">
            <v xml:space="preserve"> </v>
          </cell>
          <cell r="I2206">
            <v>0</v>
          </cell>
          <cell r="J2206">
            <v>0</v>
          </cell>
          <cell r="K2206">
            <v>0</v>
          </cell>
          <cell r="L2206">
            <v>0</v>
          </cell>
          <cell r="M2206">
            <v>0</v>
          </cell>
          <cell r="N2206">
            <v>0</v>
          </cell>
          <cell r="O2206">
            <v>0</v>
          </cell>
          <cell r="P2206">
            <v>0</v>
          </cell>
        </row>
        <row r="2207">
          <cell r="A2207">
            <v>1623700512</v>
          </cell>
          <cell r="B2207">
            <v>512</v>
          </cell>
          <cell r="C2207">
            <v>623700</v>
          </cell>
          <cell r="D2207">
            <v>1</v>
          </cell>
          <cell r="E2207">
            <v>0</v>
          </cell>
          <cell r="F2207" t="str">
            <v xml:space="preserve">נסיעות ואש"ל      </v>
          </cell>
          <cell r="G2207">
            <v>0</v>
          </cell>
          <cell r="H2207" t="str">
            <v>גמיש</v>
          </cell>
          <cell r="I2207">
            <v>0</v>
          </cell>
          <cell r="J2207">
            <v>0</v>
          </cell>
          <cell r="K2207">
            <v>0</v>
          </cell>
          <cell r="L2207">
            <v>0</v>
          </cell>
          <cell r="M2207">
            <v>0</v>
          </cell>
          <cell r="N2207">
            <v>0</v>
          </cell>
          <cell r="O2207">
            <v>0</v>
          </cell>
          <cell r="P2207">
            <v>0</v>
          </cell>
        </row>
        <row r="2208">
          <cell r="A2208">
            <v>1623700561</v>
          </cell>
          <cell r="B2208">
            <v>561</v>
          </cell>
          <cell r="C2208">
            <v>623700</v>
          </cell>
          <cell r="D2208">
            <v>1</v>
          </cell>
          <cell r="E2208">
            <v>0</v>
          </cell>
          <cell r="F2208" t="str">
            <v xml:space="preserve">שיכפולים          </v>
          </cell>
          <cell r="G2208">
            <v>0</v>
          </cell>
          <cell r="H2208" t="str">
            <v>גמיש</v>
          </cell>
          <cell r="I2208">
            <v>0</v>
          </cell>
          <cell r="J2208">
            <v>0</v>
          </cell>
          <cell r="K2208">
            <v>0</v>
          </cell>
          <cell r="L2208">
            <v>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</row>
        <row r="2209">
          <cell r="A2209">
            <v>1623700562</v>
          </cell>
          <cell r="B2209">
            <v>562</v>
          </cell>
          <cell r="C2209">
            <v>623700</v>
          </cell>
          <cell r="D2209">
            <v>1</v>
          </cell>
          <cell r="E2209">
            <v>0</v>
          </cell>
          <cell r="F2209" t="str">
            <v xml:space="preserve">הדפסות            </v>
          </cell>
          <cell r="G2209">
            <v>0</v>
          </cell>
          <cell r="H2209" t="str">
            <v>גמיש</v>
          </cell>
          <cell r="I2209">
            <v>0</v>
          </cell>
          <cell r="J2209">
            <v>0</v>
          </cell>
          <cell r="K2209">
            <v>0</v>
          </cell>
          <cell r="L2209">
            <v>0</v>
          </cell>
          <cell r="M2209">
            <v>0</v>
          </cell>
          <cell r="N2209">
            <v>0</v>
          </cell>
          <cell r="O2209">
            <v>0</v>
          </cell>
          <cell r="P2209">
            <v>0</v>
          </cell>
        </row>
        <row r="2210">
          <cell r="A2210">
            <v>1623700571</v>
          </cell>
          <cell r="B2210">
            <v>571</v>
          </cell>
          <cell r="C2210">
            <v>623700</v>
          </cell>
          <cell r="D2210">
            <v>1</v>
          </cell>
          <cell r="E2210">
            <v>0</v>
          </cell>
          <cell r="F2210" t="str">
            <v xml:space="preserve">מיכון וענ"א       </v>
          </cell>
          <cell r="G2210">
            <v>0</v>
          </cell>
          <cell r="H2210" t="str">
            <v>קשיח</v>
          </cell>
          <cell r="I2210">
            <v>0</v>
          </cell>
          <cell r="J2210">
            <v>63100</v>
          </cell>
          <cell r="K2210">
            <v>0</v>
          </cell>
          <cell r="L2210">
            <v>0</v>
          </cell>
          <cell r="M2210">
            <v>0</v>
          </cell>
          <cell r="N2210">
            <v>63100</v>
          </cell>
          <cell r="O2210">
            <v>63100</v>
          </cell>
          <cell r="P2210">
            <v>63100</v>
          </cell>
        </row>
        <row r="2211">
          <cell r="A2211">
            <v>1623700753</v>
          </cell>
          <cell r="B2211">
            <v>753</v>
          </cell>
          <cell r="C2211">
            <v>623700</v>
          </cell>
          <cell r="D2211">
            <v>1</v>
          </cell>
          <cell r="E2211">
            <v>0</v>
          </cell>
          <cell r="F2211" t="str">
            <v xml:space="preserve">עובדת חברה        </v>
          </cell>
          <cell r="G2211">
            <v>0</v>
          </cell>
          <cell r="H2211" t="str">
            <v>קשיח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  <cell r="M2211">
            <v>0</v>
          </cell>
          <cell r="N2211">
            <v>0</v>
          </cell>
          <cell r="O2211">
            <v>0</v>
          </cell>
          <cell r="P2211">
            <v>0</v>
          </cell>
        </row>
        <row r="2212">
          <cell r="A2212">
            <v>1623700931</v>
          </cell>
          <cell r="B2212">
            <v>931</v>
          </cell>
          <cell r="C2212">
            <v>623700</v>
          </cell>
          <cell r="D2212">
            <v>1</v>
          </cell>
          <cell r="E2212">
            <v>0</v>
          </cell>
          <cell r="F2212" t="str">
            <v xml:space="preserve">רכישות חד-פעמיות  </v>
          </cell>
          <cell r="G2212">
            <v>0</v>
          </cell>
          <cell r="H2212" t="str">
            <v>גמיש</v>
          </cell>
          <cell r="I2212">
            <v>0</v>
          </cell>
          <cell r="J2212">
            <v>0</v>
          </cell>
          <cell r="K2212">
            <v>0</v>
          </cell>
          <cell r="L2212">
            <v>0</v>
          </cell>
          <cell r="M2212">
            <v>0</v>
          </cell>
          <cell r="N2212">
            <v>0</v>
          </cell>
          <cell r="O2212">
            <v>0</v>
          </cell>
          <cell r="P2212">
            <v>0</v>
          </cell>
        </row>
        <row r="2213">
          <cell r="A2213">
            <v>1623700961</v>
          </cell>
          <cell r="B2213">
            <v>961</v>
          </cell>
          <cell r="C2213">
            <v>623700</v>
          </cell>
          <cell r="D2213">
            <v>1</v>
          </cell>
          <cell r="E2213">
            <v>0</v>
          </cell>
          <cell r="F2213" t="str">
            <v>רז' פעולות ורכישות</v>
          </cell>
          <cell r="G2213">
            <v>0</v>
          </cell>
          <cell r="H2213" t="str">
            <v>גמיש</v>
          </cell>
          <cell r="I2213">
            <v>0</v>
          </cell>
          <cell r="J2213">
            <v>0</v>
          </cell>
          <cell r="K2213">
            <v>0</v>
          </cell>
          <cell r="L2213">
            <v>0</v>
          </cell>
          <cell r="M2213">
            <v>0</v>
          </cell>
          <cell r="N2213">
            <v>0</v>
          </cell>
          <cell r="O2213">
            <v>0</v>
          </cell>
          <cell r="P2213">
            <v>0</v>
          </cell>
        </row>
        <row r="2214">
          <cell r="A2214" t="e">
            <v>#VALUE!</v>
          </cell>
          <cell r="B2214" t="str">
            <v>623700  סך הכל</v>
          </cell>
          <cell r="C2214">
            <v>0</v>
          </cell>
          <cell r="D2214">
            <v>0</v>
          </cell>
          <cell r="E2214">
            <v>0</v>
          </cell>
          <cell r="F2214" t="str">
            <v xml:space="preserve">הקופה             </v>
          </cell>
          <cell r="G2214">
            <v>0</v>
          </cell>
          <cell r="H2214">
            <v>0</v>
          </cell>
          <cell r="I2214">
            <v>9.2620481927710774E-2</v>
          </cell>
          <cell r="J2214">
            <v>72550</v>
          </cell>
          <cell r="K2214" t="e">
            <v>#N/A</v>
          </cell>
          <cell r="L2214">
            <v>0</v>
          </cell>
          <cell r="M2214">
            <v>0</v>
          </cell>
          <cell r="N2214">
            <v>72550</v>
          </cell>
          <cell r="O2214">
            <v>66400</v>
          </cell>
          <cell r="P2214">
            <v>63100</v>
          </cell>
        </row>
        <row r="2215">
          <cell r="A2215">
            <v>16300000</v>
          </cell>
          <cell r="B2215">
            <v>0</v>
          </cell>
          <cell r="C2215">
            <v>630000</v>
          </cell>
          <cell r="D2215">
            <v>1</v>
          </cell>
          <cell r="E2215">
            <v>0</v>
          </cell>
          <cell r="F2215" t="str">
            <v xml:space="preserve">הוצאות מימון      </v>
          </cell>
          <cell r="G2215">
            <v>0</v>
          </cell>
          <cell r="H2215" t="str">
            <v xml:space="preserve"> </v>
          </cell>
          <cell r="I2215">
            <v>0</v>
          </cell>
          <cell r="J2215">
            <v>0</v>
          </cell>
          <cell r="K2215">
            <v>0</v>
          </cell>
          <cell r="L2215">
            <v>0</v>
          </cell>
          <cell r="M2215">
            <v>0</v>
          </cell>
          <cell r="N2215">
            <v>0</v>
          </cell>
          <cell r="O2215">
            <v>0</v>
          </cell>
          <cell r="P2215">
            <v>0</v>
          </cell>
        </row>
        <row r="2216">
          <cell r="A2216">
            <v>16310000</v>
          </cell>
          <cell r="B2216">
            <v>0</v>
          </cell>
          <cell r="C2216">
            <v>631000</v>
          </cell>
          <cell r="D2216">
            <v>1</v>
          </cell>
          <cell r="E2216">
            <v>0</v>
          </cell>
          <cell r="F2216" t="str">
            <v>עמלות והוצ' בנקאיות</v>
          </cell>
          <cell r="G2216">
            <v>0</v>
          </cell>
          <cell r="H2216" t="str">
            <v xml:space="preserve"> </v>
          </cell>
          <cell r="I2216">
            <v>0</v>
          </cell>
          <cell r="J2216">
            <v>0</v>
          </cell>
          <cell r="K2216">
            <v>0</v>
          </cell>
          <cell r="L2216">
            <v>0</v>
          </cell>
          <cell r="M2216">
            <v>0</v>
          </cell>
          <cell r="N2216">
            <v>0</v>
          </cell>
          <cell r="O2216">
            <v>0</v>
          </cell>
          <cell r="P2216">
            <v>0</v>
          </cell>
        </row>
        <row r="2217">
          <cell r="A2217">
            <v>1631000610</v>
          </cell>
          <cell r="B2217">
            <v>610</v>
          </cell>
          <cell r="C2217">
            <v>631000</v>
          </cell>
          <cell r="D2217">
            <v>1</v>
          </cell>
          <cell r="E2217">
            <v>0</v>
          </cell>
          <cell r="F2217" t="str">
            <v xml:space="preserve">עמלות תשלומי דלפק </v>
          </cell>
          <cell r="G2217">
            <v>0</v>
          </cell>
          <cell r="H2217" t="str">
            <v>קשיח</v>
          </cell>
          <cell r="I2217">
            <v>-0.5</v>
          </cell>
          <cell r="J2217">
            <v>100000</v>
          </cell>
          <cell r="K2217">
            <v>-0.5</v>
          </cell>
          <cell r="L2217">
            <v>0</v>
          </cell>
          <cell r="M2217">
            <v>0</v>
          </cell>
          <cell r="N2217">
            <v>100000</v>
          </cell>
          <cell r="O2217">
            <v>200000</v>
          </cell>
          <cell r="P2217">
            <v>98247.19</v>
          </cell>
        </row>
        <row r="2218">
          <cell r="A2218">
            <v>1631000611</v>
          </cell>
          <cell r="B2218">
            <v>611</v>
          </cell>
          <cell r="C2218">
            <v>631000</v>
          </cell>
          <cell r="D2218">
            <v>1</v>
          </cell>
          <cell r="E2218">
            <v>0</v>
          </cell>
          <cell r="F2218" t="str">
            <v>עמלות כרטיסי אשראי</v>
          </cell>
          <cell r="G2218">
            <v>0</v>
          </cell>
          <cell r="H2218" t="str">
            <v>קשיח</v>
          </cell>
          <cell r="I2218">
            <v>0.25</v>
          </cell>
          <cell r="J2218">
            <v>2500000</v>
          </cell>
          <cell r="K2218">
            <v>0</v>
          </cell>
          <cell r="L2218">
            <v>0</v>
          </cell>
          <cell r="M2218">
            <v>0</v>
          </cell>
          <cell r="N2218">
            <v>2500000</v>
          </cell>
          <cell r="O2218">
            <v>2000000</v>
          </cell>
          <cell r="P2218">
            <v>2344362.44</v>
          </cell>
        </row>
        <row r="2219">
          <cell r="A2219">
            <v>1631000612</v>
          </cell>
          <cell r="B2219">
            <v>612</v>
          </cell>
          <cell r="C2219">
            <v>631000</v>
          </cell>
          <cell r="D2219">
            <v>1</v>
          </cell>
          <cell r="E2219">
            <v>0</v>
          </cell>
          <cell r="F2219" t="str">
            <v xml:space="preserve">עמלת תשלום חוזרים </v>
          </cell>
          <cell r="G2219">
            <v>0</v>
          </cell>
          <cell r="H2219" t="str">
            <v>קשיח</v>
          </cell>
          <cell r="I2219">
            <v>0</v>
          </cell>
          <cell r="J2219">
            <v>9000</v>
          </cell>
          <cell r="K2219">
            <v>0</v>
          </cell>
          <cell r="L2219">
            <v>0</v>
          </cell>
          <cell r="M2219">
            <v>0</v>
          </cell>
          <cell r="N2219">
            <v>9000</v>
          </cell>
          <cell r="O2219">
            <v>9000</v>
          </cell>
          <cell r="P2219">
            <v>6083.32</v>
          </cell>
        </row>
        <row r="2220">
          <cell r="A2220">
            <v>1631000613</v>
          </cell>
          <cell r="B2220">
            <v>613</v>
          </cell>
          <cell r="C2220">
            <v>631000</v>
          </cell>
          <cell r="D2220">
            <v>1</v>
          </cell>
          <cell r="E2220">
            <v>0</v>
          </cell>
          <cell r="F2220" t="str">
            <v xml:space="preserve">עמלות הוראות קבע  </v>
          </cell>
          <cell r="G2220">
            <v>0</v>
          </cell>
          <cell r="H2220" t="str">
            <v>קשיח</v>
          </cell>
          <cell r="I2220">
            <v>-9.9999999999999978E-2</v>
          </cell>
          <cell r="J2220">
            <v>45000</v>
          </cell>
          <cell r="K2220">
            <v>0</v>
          </cell>
          <cell r="L2220">
            <v>0</v>
          </cell>
          <cell r="M2220">
            <v>0</v>
          </cell>
          <cell r="N2220">
            <v>45000</v>
          </cell>
          <cell r="O2220">
            <v>50000</v>
          </cell>
          <cell r="P2220">
            <v>31725.07</v>
          </cell>
        </row>
        <row r="2221">
          <cell r="A2221">
            <v>1631000614</v>
          </cell>
          <cell r="B2221">
            <v>614</v>
          </cell>
          <cell r="C2221">
            <v>631000</v>
          </cell>
          <cell r="D2221">
            <v>1</v>
          </cell>
          <cell r="E2221">
            <v>0</v>
          </cell>
          <cell r="F2221" t="str">
            <v>עמלות שקים מעותדים</v>
          </cell>
          <cell r="G2221">
            <v>0</v>
          </cell>
          <cell r="H2221" t="str">
            <v>קשיח</v>
          </cell>
          <cell r="I2221">
            <v>0</v>
          </cell>
          <cell r="J2221">
            <v>0</v>
          </cell>
          <cell r="K2221">
            <v>0</v>
          </cell>
          <cell r="L2221">
            <v>0</v>
          </cell>
          <cell r="M2221">
            <v>0</v>
          </cell>
          <cell r="N2221">
            <v>0</v>
          </cell>
          <cell r="O2221">
            <v>0</v>
          </cell>
          <cell r="P2221">
            <v>0</v>
          </cell>
        </row>
        <row r="2222">
          <cell r="A2222">
            <v>1631000615</v>
          </cell>
          <cell r="B2222">
            <v>615</v>
          </cell>
          <cell r="C2222">
            <v>631000</v>
          </cell>
          <cell r="D2222">
            <v>1</v>
          </cell>
          <cell r="E2222">
            <v>0</v>
          </cell>
          <cell r="F2222" t="str">
            <v>סרטים מגנטיים-גביה</v>
          </cell>
          <cell r="G2222">
            <v>0</v>
          </cell>
          <cell r="H2222" t="str">
            <v>קשיח</v>
          </cell>
          <cell r="I2222">
            <v>0</v>
          </cell>
          <cell r="J2222">
            <v>0</v>
          </cell>
          <cell r="K2222">
            <v>0</v>
          </cell>
          <cell r="L2222">
            <v>0</v>
          </cell>
          <cell r="M2222">
            <v>0</v>
          </cell>
          <cell r="N2222">
            <v>0</v>
          </cell>
          <cell r="O2222">
            <v>0</v>
          </cell>
          <cell r="P2222">
            <v>0</v>
          </cell>
        </row>
        <row r="2223">
          <cell r="A2223">
            <v>1631000616</v>
          </cell>
          <cell r="B2223">
            <v>616</v>
          </cell>
          <cell r="C2223">
            <v>631000</v>
          </cell>
          <cell r="D2223">
            <v>1</v>
          </cell>
          <cell r="E2223">
            <v>0</v>
          </cell>
          <cell r="F2223" t="str">
            <v xml:space="preserve">דמי ניהול חשבון   </v>
          </cell>
          <cell r="G2223">
            <v>0</v>
          </cell>
          <cell r="H2223" t="str">
            <v>קשיח</v>
          </cell>
          <cell r="I2223">
            <v>0</v>
          </cell>
          <cell r="J2223">
            <v>7000</v>
          </cell>
          <cell r="K2223">
            <v>0</v>
          </cell>
          <cell r="L2223">
            <v>0</v>
          </cell>
          <cell r="M2223">
            <v>0</v>
          </cell>
          <cell r="N2223">
            <v>7000</v>
          </cell>
          <cell r="O2223">
            <v>7000</v>
          </cell>
          <cell r="P2223">
            <v>6063.63</v>
          </cell>
        </row>
        <row r="2224">
          <cell r="A2224">
            <v>1631000617</v>
          </cell>
          <cell r="B2224">
            <v>617</v>
          </cell>
          <cell r="C2224">
            <v>631000</v>
          </cell>
          <cell r="D2224">
            <v>1</v>
          </cell>
          <cell r="E2224">
            <v>0</v>
          </cell>
          <cell r="F2224" t="str">
            <v xml:space="preserve">העברות בין בנקים  </v>
          </cell>
          <cell r="G2224">
            <v>0</v>
          </cell>
          <cell r="H2224" t="str">
            <v>קשיח</v>
          </cell>
          <cell r="I2224">
            <v>0</v>
          </cell>
          <cell r="J2224">
            <v>8000</v>
          </cell>
          <cell r="K2224">
            <v>0</v>
          </cell>
          <cell r="L2224">
            <v>0</v>
          </cell>
          <cell r="M2224">
            <v>0</v>
          </cell>
          <cell r="N2224">
            <v>8000</v>
          </cell>
          <cell r="O2224">
            <v>8000</v>
          </cell>
          <cell r="P2224">
            <v>2156.09</v>
          </cell>
        </row>
        <row r="2225">
          <cell r="A2225">
            <v>1631000619</v>
          </cell>
          <cell r="B2225">
            <v>619</v>
          </cell>
          <cell r="C2225">
            <v>631000</v>
          </cell>
          <cell r="D2225">
            <v>1</v>
          </cell>
          <cell r="E2225">
            <v>0</v>
          </cell>
          <cell r="F2225" t="str">
            <v>ע'אחרות+פנקסי שקים</v>
          </cell>
          <cell r="G2225">
            <v>0</v>
          </cell>
          <cell r="H2225" t="str">
            <v>קשיח</v>
          </cell>
          <cell r="I2225">
            <v>0</v>
          </cell>
          <cell r="J2225">
            <v>800000</v>
          </cell>
          <cell r="K2225">
            <v>0</v>
          </cell>
          <cell r="L2225">
            <v>0</v>
          </cell>
          <cell r="M2225">
            <v>0</v>
          </cell>
          <cell r="N2225">
            <v>800000</v>
          </cell>
          <cell r="O2225">
            <v>800000</v>
          </cell>
          <cell r="P2225">
            <v>574822.15</v>
          </cell>
        </row>
        <row r="2226">
          <cell r="A2226">
            <v>1631000620</v>
          </cell>
          <cell r="B2226">
            <v>620</v>
          </cell>
          <cell r="C2226">
            <v>631000</v>
          </cell>
          <cell r="D2226">
            <v>1</v>
          </cell>
          <cell r="E2226">
            <v>0</v>
          </cell>
          <cell r="F2226" t="str">
            <v>ע' דאר-קנס ביהמ"ש</v>
          </cell>
          <cell r="G2226">
            <v>0</v>
          </cell>
          <cell r="H2226" t="str">
            <v>קשיח</v>
          </cell>
          <cell r="I2226">
            <v>0</v>
          </cell>
          <cell r="J2226">
            <v>0</v>
          </cell>
          <cell r="K2226">
            <v>0</v>
          </cell>
          <cell r="L2226">
            <v>0</v>
          </cell>
          <cell r="M2226">
            <v>0</v>
          </cell>
          <cell r="N2226">
            <v>0</v>
          </cell>
          <cell r="O2226">
            <v>0</v>
          </cell>
          <cell r="P2226">
            <v>0</v>
          </cell>
        </row>
        <row r="2227">
          <cell r="A2227">
            <v>1631000694</v>
          </cell>
          <cell r="B2227">
            <v>694</v>
          </cell>
          <cell r="C2227">
            <v>631000</v>
          </cell>
          <cell r="D2227">
            <v>1</v>
          </cell>
          <cell r="E2227">
            <v>0</v>
          </cell>
          <cell r="F2227" t="str">
            <v>החזר הצמדת פק' פינוי פסולת</v>
          </cell>
          <cell r="G2227">
            <v>0</v>
          </cell>
          <cell r="H2227" t="str">
            <v>קשיח</v>
          </cell>
          <cell r="I2227">
            <v>1</v>
          </cell>
          <cell r="J2227">
            <v>10000</v>
          </cell>
          <cell r="K2227">
            <v>0</v>
          </cell>
          <cell r="L2227">
            <v>0</v>
          </cell>
          <cell r="M2227">
            <v>0</v>
          </cell>
          <cell r="N2227">
            <v>10000</v>
          </cell>
          <cell r="O2227">
            <v>5000</v>
          </cell>
          <cell r="P2227">
            <v>8436</v>
          </cell>
        </row>
        <row r="2228">
          <cell r="A2228" t="e">
            <v>#VALUE!</v>
          </cell>
          <cell r="B2228" t="str">
            <v>631000  סך הכל</v>
          </cell>
          <cell r="C2228">
            <v>0</v>
          </cell>
          <cell r="D2228">
            <v>0</v>
          </cell>
          <cell r="E2228">
            <v>0</v>
          </cell>
          <cell r="F2228" t="str">
            <v>עמלות והוצ' בנקאיות</v>
          </cell>
          <cell r="G2228">
            <v>0</v>
          </cell>
          <cell r="H2228">
            <v>0</v>
          </cell>
          <cell r="I2228">
            <v>0.12991230919129593</v>
          </cell>
          <cell r="J2228">
            <v>3479000</v>
          </cell>
          <cell r="K2228">
            <v>-0.5</v>
          </cell>
          <cell r="L2228">
            <v>0</v>
          </cell>
          <cell r="M2228">
            <v>0</v>
          </cell>
          <cell r="N2228">
            <v>3479000</v>
          </cell>
          <cell r="O2228">
            <v>3079000</v>
          </cell>
          <cell r="P2228">
            <v>3071895.8899999992</v>
          </cell>
        </row>
        <row r="2229">
          <cell r="A2229">
            <v>16320000</v>
          </cell>
          <cell r="B2229">
            <v>0</v>
          </cell>
          <cell r="C2229">
            <v>632000</v>
          </cell>
          <cell r="D2229">
            <v>1</v>
          </cell>
          <cell r="E2229">
            <v>0</v>
          </cell>
          <cell r="F2229" t="str">
            <v xml:space="preserve">הוצאות מימון      </v>
          </cell>
          <cell r="G2229">
            <v>0</v>
          </cell>
          <cell r="H2229" t="str">
            <v xml:space="preserve"> </v>
          </cell>
          <cell r="I2229">
            <v>0</v>
          </cell>
          <cell r="J2229">
            <v>0</v>
          </cell>
          <cell r="K2229">
            <v>0</v>
          </cell>
          <cell r="L2229">
            <v>0</v>
          </cell>
          <cell r="M2229">
            <v>0</v>
          </cell>
          <cell r="N2229">
            <v>0</v>
          </cell>
          <cell r="O2229">
            <v>0</v>
          </cell>
          <cell r="P2229">
            <v>0</v>
          </cell>
        </row>
        <row r="2230">
          <cell r="A2230">
            <v>1632000620</v>
          </cell>
          <cell r="B2230">
            <v>620</v>
          </cell>
          <cell r="C2230">
            <v>632000</v>
          </cell>
          <cell r="D2230">
            <v>1</v>
          </cell>
          <cell r="E2230">
            <v>0</v>
          </cell>
          <cell r="F2230" t="str">
            <v>ריבית על משיכת יתר</v>
          </cell>
          <cell r="G2230">
            <v>0</v>
          </cell>
          <cell r="H2230" t="str">
            <v>קשיח</v>
          </cell>
          <cell r="I2230">
            <v>0</v>
          </cell>
          <cell r="J2230">
            <v>2000</v>
          </cell>
          <cell r="K2230">
            <v>0</v>
          </cell>
          <cell r="L2230">
            <v>0</v>
          </cell>
          <cell r="M2230">
            <v>0</v>
          </cell>
          <cell r="N2230">
            <v>2000</v>
          </cell>
          <cell r="O2230">
            <v>2000</v>
          </cell>
          <cell r="P2230">
            <v>309.81</v>
          </cell>
        </row>
        <row r="2231">
          <cell r="A2231">
            <v>1632000621</v>
          </cell>
          <cell r="B2231">
            <v>621</v>
          </cell>
          <cell r="C2231">
            <v>632000</v>
          </cell>
          <cell r="D2231">
            <v>1</v>
          </cell>
          <cell r="E2231">
            <v>0</v>
          </cell>
          <cell r="F2231" t="str">
            <v>שיערוכים</v>
          </cell>
          <cell r="G2231">
            <v>0</v>
          </cell>
          <cell r="H2231" t="str">
            <v>גמיש</v>
          </cell>
          <cell r="I2231">
            <v>0</v>
          </cell>
          <cell r="J2231">
            <v>0</v>
          </cell>
          <cell r="K2231">
            <v>0</v>
          </cell>
          <cell r="L2231">
            <v>0</v>
          </cell>
          <cell r="M2231">
            <v>0</v>
          </cell>
          <cell r="N2231">
            <v>0</v>
          </cell>
          <cell r="O2231">
            <v>0</v>
          </cell>
          <cell r="P2231">
            <v>9857830.9199999999</v>
          </cell>
        </row>
        <row r="2232">
          <cell r="A2232">
            <v>1632000622</v>
          </cell>
          <cell r="B2232">
            <v>622</v>
          </cell>
          <cell r="C2232">
            <v>632000</v>
          </cell>
          <cell r="D2232">
            <v>1</v>
          </cell>
          <cell r="E2232">
            <v>0</v>
          </cell>
          <cell r="F2232" t="str">
            <v>ריבית והצמדה לפיקדון</v>
          </cell>
          <cell r="G2232">
            <v>0</v>
          </cell>
          <cell r="H2232" t="str">
            <v>קשיח</v>
          </cell>
          <cell r="I2232">
            <v>0</v>
          </cell>
          <cell r="J2232">
            <v>0</v>
          </cell>
          <cell r="K2232">
            <v>0</v>
          </cell>
          <cell r="L2232">
            <v>0</v>
          </cell>
          <cell r="M2232">
            <v>0</v>
          </cell>
          <cell r="N2232">
            <v>0</v>
          </cell>
          <cell r="O2232">
            <v>0</v>
          </cell>
          <cell r="P2232">
            <v>0</v>
          </cell>
        </row>
        <row r="2233">
          <cell r="A2233" t="e">
            <v>#VALUE!</v>
          </cell>
          <cell r="B2233" t="str">
            <v>632000  סך הכל</v>
          </cell>
          <cell r="C2233">
            <v>0</v>
          </cell>
          <cell r="D2233">
            <v>0</v>
          </cell>
          <cell r="E2233">
            <v>0</v>
          </cell>
          <cell r="F2233" t="str">
            <v xml:space="preserve">הוצאות מימון      </v>
          </cell>
          <cell r="G2233">
            <v>0</v>
          </cell>
          <cell r="H2233">
            <v>0</v>
          </cell>
          <cell r="I2233">
            <v>0</v>
          </cell>
          <cell r="J2233">
            <v>2000</v>
          </cell>
          <cell r="K2233">
            <v>0</v>
          </cell>
          <cell r="L2233">
            <v>0</v>
          </cell>
          <cell r="M2233">
            <v>0</v>
          </cell>
          <cell r="N2233">
            <v>2000</v>
          </cell>
          <cell r="O2233">
            <v>2000</v>
          </cell>
          <cell r="P2233">
            <v>9858140.7300000004</v>
          </cell>
        </row>
        <row r="2234">
          <cell r="A2234">
            <v>16330000</v>
          </cell>
          <cell r="B2234">
            <v>0</v>
          </cell>
          <cell r="C2234">
            <v>633000</v>
          </cell>
          <cell r="D2234">
            <v>1</v>
          </cell>
          <cell r="E2234">
            <v>0</v>
          </cell>
          <cell r="F2234" t="str">
            <v xml:space="preserve">הנחות למשלמי מס   </v>
          </cell>
          <cell r="G2234">
            <v>0</v>
          </cell>
          <cell r="H2234" t="str">
            <v xml:space="preserve"> </v>
          </cell>
          <cell r="I2234">
            <v>0</v>
          </cell>
          <cell r="J2234">
            <v>0</v>
          </cell>
          <cell r="K2234">
            <v>0</v>
          </cell>
          <cell r="L2234">
            <v>0</v>
          </cell>
          <cell r="M2234">
            <v>0</v>
          </cell>
          <cell r="N2234">
            <v>0</v>
          </cell>
          <cell r="O2234">
            <v>0</v>
          </cell>
          <cell r="P2234">
            <v>0</v>
          </cell>
        </row>
        <row r="2235">
          <cell r="A2235">
            <v>1633000860</v>
          </cell>
          <cell r="B2235">
            <v>860</v>
          </cell>
          <cell r="C2235">
            <v>633000</v>
          </cell>
          <cell r="D2235">
            <v>1</v>
          </cell>
          <cell r="E2235">
            <v>0</v>
          </cell>
          <cell r="F2235" t="str">
            <v xml:space="preserve">הנחות למשלמים מראש   </v>
          </cell>
          <cell r="G2235">
            <v>0</v>
          </cell>
          <cell r="H2235" t="str">
            <v>קשיח</v>
          </cell>
          <cell r="I2235">
            <v>2.6931044687777517E-2</v>
          </cell>
          <cell r="J2235">
            <v>1561500</v>
          </cell>
          <cell r="K2235">
            <v>0</v>
          </cell>
          <cell r="L2235">
            <v>0</v>
          </cell>
          <cell r="M2235">
            <v>0</v>
          </cell>
          <cell r="N2235">
            <v>1561500</v>
          </cell>
          <cell r="O2235">
            <v>1520550</v>
          </cell>
          <cell r="P2235">
            <v>1674553.98</v>
          </cell>
        </row>
        <row r="2236">
          <cell r="A2236">
            <v>1633000861</v>
          </cell>
          <cell r="B2236">
            <v>861</v>
          </cell>
          <cell r="C2236">
            <v>633000</v>
          </cell>
          <cell r="D2236">
            <v>1</v>
          </cell>
          <cell r="E2236">
            <v>0</v>
          </cell>
          <cell r="F2236" t="str">
            <v>הנחות למשלמ'בה'קבע</v>
          </cell>
          <cell r="G2236">
            <v>0</v>
          </cell>
          <cell r="H2236" t="str">
            <v>קשיח</v>
          </cell>
          <cell r="I2236">
            <v>0</v>
          </cell>
          <cell r="J2236">
            <v>0</v>
          </cell>
          <cell r="K2236">
            <v>0</v>
          </cell>
          <cell r="L2236">
            <v>0</v>
          </cell>
          <cell r="M2236">
            <v>0</v>
          </cell>
          <cell r="N2236">
            <v>0</v>
          </cell>
          <cell r="O2236">
            <v>0</v>
          </cell>
          <cell r="P2236">
            <v>0</v>
          </cell>
        </row>
        <row r="2237">
          <cell r="A2237" t="e">
            <v>#VALUE!</v>
          </cell>
          <cell r="B2237" t="str">
            <v>633000  סך הכל</v>
          </cell>
          <cell r="C2237">
            <v>0</v>
          </cell>
          <cell r="D2237">
            <v>0</v>
          </cell>
          <cell r="E2237">
            <v>0</v>
          </cell>
          <cell r="F2237" t="str">
            <v xml:space="preserve">הנחות למשלמי מס   </v>
          </cell>
          <cell r="G2237">
            <v>0</v>
          </cell>
          <cell r="H2237">
            <v>0</v>
          </cell>
          <cell r="I2237">
            <v>2.6931044687777517E-2</v>
          </cell>
          <cell r="J2237">
            <v>1561500</v>
          </cell>
          <cell r="K2237">
            <v>0</v>
          </cell>
          <cell r="L2237">
            <v>0</v>
          </cell>
          <cell r="M2237">
            <v>0</v>
          </cell>
          <cell r="N2237">
            <v>1561500</v>
          </cell>
          <cell r="O2237">
            <v>1520550</v>
          </cell>
          <cell r="P2237">
            <v>1674553.98</v>
          </cell>
        </row>
        <row r="2238">
          <cell r="A2238">
            <v>16400000</v>
          </cell>
          <cell r="B2238">
            <v>0</v>
          </cell>
          <cell r="C2238">
            <v>640000</v>
          </cell>
          <cell r="D2238">
            <v>1</v>
          </cell>
          <cell r="E2238">
            <v>0</v>
          </cell>
          <cell r="F2238" t="str">
            <v xml:space="preserve">פרעון מלוות       </v>
          </cell>
          <cell r="G2238">
            <v>0</v>
          </cell>
          <cell r="H2238" t="str">
            <v xml:space="preserve"> </v>
          </cell>
          <cell r="I2238">
            <v>0</v>
          </cell>
          <cell r="J2238">
            <v>0</v>
          </cell>
          <cell r="K2238">
            <v>0</v>
          </cell>
          <cell r="L2238">
            <v>0</v>
          </cell>
          <cell r="M2238">
            <v>0</v>
          </cell>
          <cell r="N2238">
            <v>0</v>
          </cell>
          <cell r="O2238">
            <v>0</v>
          </cell>
          <cell r="P2238">
            <v>0</v>
          </cell>
        </row>
        <row r="2239">
          <cell r="A2239">
            <v>16480000</v>
          </cell>
          <cell r="B2239">
            <v>0</v>
          </cell>
          <cell r="C2239">
            <v>648000</v>
          </cell>
          <cell r="D2239">
            <v>1</v>
          </cell>
          <cell r="E2239">
            <v>0</v>
          </cell>
          <cell r="F2239" t="str">
            <v>פרעון מלוות - עצמי</v>
          </cell>
          <cell r="G2239">
            <v>0</v>
          </cell>
          <cell r="H2239" t="str">
            <v xml:space="preserve"> </v>
          </cell>
          <cell r="I2239">
            <v>0</v>
          </cell>
          <cell r="J2239">
            <v>0</v>
          </cell>
          <cell r="K2239">
            <v>0</v>
          </cell>
          <cell r="L2239">
            <v>0</v>
          </cell>
          <cell r="M2239">
            <v>0</v>
          </cell>
          <cell r="N2239">
            <v>0</v>
          </cell>
          <cell r="O2239">
            <v>0</v>
          </cell>
          <cell r="P2239">
            <v>0</v>
          </cell>
        </row>
        <row r="2240">
          <cell r="A2240">
            <v>1648000691</v>
          </cell>
          <cell r="B2240">
            <v>691</v>
          </cell>
          <cell r="C2240">
            <v>648000</v>
          </cell>
          <cell r="D2240">
            <v>1</v>
          </cell>
          <cell r="E2240">
            <v>0</v>
          </cell>
          <cell r="F2240" t="str">
            <v xml:space="preserve">תשלומים ע"ח הקרן  </v>
          </cell>
          <cell r="G2240">
            <v>0</v>
          </cell>
          <cell r="H2240" t="str">
            <v>קשיח</v>
          </cell>
          <cell r="I2240">
            <v>1.1417781097191493</v>
          </cell>
          <cell r="J2240">
            <v>60794800</v>
          </cell>
          <cell r="K2240">
            <v>0.873609125609774</v>
          </cell>
          <cell r="L2240">
            <v>0</v>
          </cell>
          <cell r="M2240">
            <v>0</v>
          </cell>
          <cell r="N2240">
            <v>60794800</v>
          </cell>
          <cell r="O2240">
            <v>28385200</v>
          </cell>
          <cell r="P2240">
            <v>28486416.390000001</v>
          </cell>
        </row>
        <row r="2241">
          <cell r="A2241">
            <v>1648000692</v>
          </cell>
          <cell r="B2241">
            <v>692</v>
          </cell>
          <cell r="C2241">
            <v>648000</v>
          </cell>
          <cell r="D2241">
            <v>1</v>
          </cell>
          <cell r="E2241">
            <v>0</v>
          </cell>
          <cell r="F2241" t="str">
            <v>תשלומים ע"ח הריבית</v>
          </cell>
          <cell r="G2241">
            <v>0</v>
          </cell>
          <cell r="H2241" t="str">
            <v>קשיח</v>
          </cell>
          <cell r="I2241">
            <v>1.7915102211097205</v>
          </cell>
          <cell r="J2241">
            <v>2676500</v>
          </cell>
          <cell r="K2241">
            <v>9.0058848255569535E-2</v>
          </cell>
          <cell r="L2241">
            <v>0</v>
          </cell>
          <cell r="M2241">
            <v>0</v>
          </cell>
          <cell r="N2241">
            <v>2676500</v>
          </cell>
          <cell r="O2241">
            <v>958800</v>
          </cell>
          <cell r="P2241">
            <v>1428025.18</v>
          </cell>
        </row>
        <row r="2242">
          <cell r="A2242">
            <v>1648000693</v>
          </cell>
          <cell r="B2242">
            <v>693</v>
          </cell>
          <cell r="C2242">
            <v>648000</v>
          </cell>
          <cell r="D2242">
            <v>1</v>
          </cell>
          <cell r="E2242">
            <v>0</v>
          </cell>
          <cell r="F2242" t="str">
            <v>תש' ע"ח הצמדה וערך</v>
          </cell>
          <cell r="G2242">
            <v>0</v>
          </cell>
          <cell r="H2242" t="str">
            <v>קשיח</v>
          </cell>
          <cell r="I2242">
            <v>3.0378075615123024</v>
          </cell>
          <cell r="J2242">
            <v>2018500</v>
          </cell>
          <cell r="K2242">
            <v>-0.40387212967131925</v>
          </cell>
          <cell r="L2242">
            <v>0</v>
          </cell>
          <cell r="M2242">
            <v>0</v>
          </cell>
          <cell r="N2242">
            <v>2018500</v>
          </cell>
          <cell r="O2242">
            <v>499900</v>
          </cell>
          <cell r="P2242">
            <v>804861.53</v>
          </cell>
        </row>
        <row r="2243">
          <cell r="A2243">
            <v>1648000694</v>
          </cell>
          <cell r="B2243">
            <v>694</v>
          </cell>
          <cell r="C2243">
            <v>648000</v>
          </cell>
          <cell r="D2243">
            <v>1</v>
          </cell>
          <cell r="E2243">
            <v>0</v>
          </cell>
          <cell r="F2243" t="str">
            <v>תשל' ע"ח קרן-מים</v>
          </cell>
          <cell r="G2243">
            <v>0</v>
          </cell>
          <cell r="H2243" t="str">
            <v>קשיח</v>
          </cell>
          <cell r="I2243" t="e">
            <v>#DIV/0!</v>
          </cell>
          <cell r="J2243">
            <v>0</v>
          </cell>
          <cell r="K2243">
            <v>-0.50138504155124652</v>
          </cell>
          <cell r="L2243">
            <v>0</v>
          </cell>
          <cell r="M2243">
            <v>0</v>
          </cell>
          <cell r="N2243">
            <v>0</v>
          </cell>
          <cell r="O2243">
            <v>0</v>
          </cell>
          <cell r="P2243">
            <v>18049</v>
          </cell>
        </row>
        <row r="2244">
          <cell r="A2244">
            <v>1648000695</v>
          </cell>
          <cell r="B2244">
            <v>695</v>
          </cell>
          <cell r="C2244">
            <v>648000</v>
          </cell>
          <cell r="D2244">
            <v>1</v>
          </cell>
          <cell r="E2244">
            <v>0</v>
          </cell>
          <cell r="F2244" t="str">
            <v>תשל' ע"ח ריבית-מים</v>
          </cell>
          <cell r="G2244">
            <v>0</v>
          </cell>
          <cell r="H2244" t="str">
            <v>קשיח</v>
          </cell>
          <cell r="I2244" t="e">
            <v>#DIV/0!</v>
          </cell>
          <cell r="J2244">
            <v>0</v>
          </cell>
          <cell r="K2244">
            <v>-0.8125</v>
          </cell>
          <cell r="L2244">
            <v>0</v>
          </cell>
          <cell r="M2244">
            <v>0</v>
          </cell>
          <cell r="N2244">
            <v>0</v>
          </cell>
          <cell r="O2244">
            <v>0</v>
          </cell>
          <cell r="P2244">
            <v>268</v>
          </cell>
        </row>
        <row r="2245">
          <cell r="A2245">
            <v>1648000696</v>
          </cell>
          <cell r="B2245">
            <v>696</v>
          </cell>
          <cell r="C2245">
            <v>648000</v>
          </cell>
          <cell r="D2245">
            <v>1</v>
          </cell>
          <cell r="E2245">
            <v>0</v>
          </cell>
          <cell r="F2245" t="str">
            <v>תשל' ע"ח הצמדה-מים</v>
          </cell>
          <cell r="G2245">
            <v>0</v>
          </cell>
          <cell r="H2245" t="str">
            <v>קשיח</v>
          </cell>
          <cell r="I2245" t="e">
            <v>#DIV/0!</v>
          </cell>
          <cell r="J2245">
            <v>0</v>
          </cell>
          <cell r="K2245">
            <v>-0.48809523809523814</v>
          </cell>
          <cell r="L2245">
            <v>0</v>
          </cell>
          <cell r="M2245">
            <v>0</v>
          </cell>
          <cell r="N2245">
            <v>0</v>
          </cell>
          <cell r="O2245">
            <v>0</v>
          </cell>
          <cell r="P2245">
            <v>4624</v>
          </cell>
        </row>
        <row r="2246">
          <cell r="A2246">
            <v>1648000697</v>
          </cell>
          <cell r="B2246">
            <v>697</v>
          </cell>
          <cell r="C2246">
            <v>648000</v>
          </cell>
          <cell r="D2246">
            <v>1</v>
          </cell>
          <cell r="E2246">
            <v>0</v>
          </cell>
          <cell r="F2246" t="str">
            <v>תשל' ע"ח קרן-ביוב</v>
          </cell>
          <cell r="G2246">
            <v>0</v>
          </cell>
          <cell r="H2246" t="str">
            <v>קשיח</v>
          </cell>
          <cell r="I2246" t="e">
            <v>#DIV/0!</v>
          </cell>
          <cell r="J2246">
            <v>0</v>
          </cell>
          <cell r="K2246">
            <v>-0.49953831948291783</v>
          </cell>
          <cell r="L2246">
            <v>0</v>
          </cell>
          <cell r="M2246">
            <v>0</v>
          </cell>
          <cell r="N2246">
            <v>0</v>
          </cell>
          <cell r="O2246">
            <v>0</v>
          </cell>
          <cell r="P2246">
            <v>54146</v>
          </cell>
        </row>
        <row r="2247">
          <cell r="A2247">
            <v>1648000698</v>
          </cell>
          <cell r="B2247">
            <v>698</v>
          </cell>
          <cell r="C2247">
            <v>648000</v>
          </cell>
          <cell r="D2247">
            <v>1</v>
          </cell>
          <cell r="E2247">
            <v>0</v>
          </cell>
          <cell r="F2247" t="str">
            <v>תשל' ע"ח ריבית-ביוב</v>
          </cell>
          <cell r="G2247">
            <v>0</v>
          </cell>
          <cell r="H2247" t="str">
            <v>קשיח</v>
          </cell>
          <cell r="I2247" t="e">
            <v>#DIV/0!</v>
          </cell>
          <cell r="J2247">
            <v>0</v>
          </cell>
          <cell r="K2247">
            <v>-0.83333333333333337</v>
          </cell>
          <cell r="L2247">
            <v>0</v>
          </cell>
          <cell r="M2247">
            <v>0</v>
          </cell>
          <cell r="N2247">
            <v>0</v>
          </cell>
          <cell r="O2247">
            <v>0</v>
          </cell>
          <cell r="P2247">
            <v>805</v>
          </cell>
        </row>
        <row r="2248">
          <cell r="A2248">
            <v>1648000699</v>
          </cell>
          <cell r="B2248">
            <v>699</v>
          </cell>
          <cell r="C2248">
            <v>648000</v>
          </cell>
          <cell r="D2248">
            <v>1</v>
          </cell>
          <cell r="E2248">
            <v>0</v>
          </cell>
          <cell r="F2248" t="str">
            <v>תשל' ע"ח הצמדה-ביוב</v>
          </cell>
          <cell r="G2248">
            <v>0</v>
          </cell>
          <cell r="H2248" t="str">
            <v>קשיח</v>
          </cell>
          <cell r="I2248" t="e">
            <v>#DIV/0!</v>
          </cell>
          <cell r="J2248">
            <v>0</v>
          </cell>
          <cell r="K2248">
            <v>-0.49003984063745021</v>
          </cell>
          <cell r="L2248">
            <v>0</v>
          </cell>
          <cell r="M2248">
            <v>0</v>
          </cell>
          <cell r="N2248">
            <v>0</v>
          </cell>
          <cell r="O2248">
            <v>0</v>
          </cell>
          <cell r="P2248">
            <v>13871</v>
          </cell>
        </row>
        <row r="2249">
          <cell r="A2249">
            <v>1648000701</v>
          </cell>
          <cell r="B2249">
            <v>701</v>
          </cell>
          <cell r="C2249">
            <v>648000</v>
          </cell>
          <cell r="D2249">
            <v>1</v>
          </cell>
          <cell r="E2249">
            <v>0</v>
          </cell>
          <cell r="F2249" t="str">
            <v>קרן - הלוואה  לממשלה</v>
          </cell>
          <cell r="G2249">
            <v>0</v>
          </cell>
          <cell r="H2249" t="str">
            <v>קשיח</v>
          </cell>
          <cell r="I2249">
            <v>0</v>
          </cell>
          <cell r="J2249">
            <v>1776200</v>
          </cell>
          <cell r="K2249">
            <v>0</v>
          </cell>
          <cell r="L2249">
            <v>0</v>
          </cell>
          <cell r="M2249">
            <v>0</v>
          </cell>
          <cell r="N2249">
            <v>1776200</v>
          </cell>
          <cell r="O2249">
            <v>1776200</v>
          </cell>
          <cell r="P2249">
            <v>1776200</v>
          </cell>
        </row>
        <row r="2250">
          <cell r="A2250">
            <v>1648000702</v>
          </cell>
          <cell r="B2250">
            <v>702</v>
          </cell>
          <cell r="C2250">
            <v>648000</v>
          </cell>
          <cell r="D2250">
            <v>1</v>
          </cell>
          <cell r="E2250">
            <v>0</v>
          </cell>
          <cell r="F2250" t="str">
            <v>ריבית - הלוואה  לממשלה</v>
          </cell>
          <cell r="G2250">
            <v>0</v>
          </cell>
          <cell r="H2250" t="str">
            <v>קשיח</v>
          </cell>
          <cell r="I2250">
            <v>1.5884955752212391</v>
          </cell>
          <cell r="J2250">
            <v>117000</v>
          </cell>
          <cell r="K2250">
            <v>-0.23862487360970674</v>
          </cell>
          <cell r="L2250">
            <v>0</v>
          </cell>
          <cell r="M2250">
            <v>0</v>
          </cell>
          <cell r="N2250">
            <v>117000</v>
          </cell>
          <cell r="O2250">
            <v>45200</v>
          </cell>
          <cell r="P2250">
            <v>97704</v>
          </cell>
        </row>
        <row r="2251">
          <cell r="A2251">
            <v>1648000703</v>
          </cell>
          <cell r="B2251">
            <v>703</v>
          </cell>
          <cell r="C2251">
            <v>648000</v>
          </cell>
          <cell r="D2251">
            <v>1</v>
          </cell>
          <cell r="E2251">
            <v>0</v>
          </cell>
          <cell r="F2251" t="str">
            <v>הצמדה - הלוואה  לממשלה</v>
          </cell>
          <cell r="G2251">
            <v>0</v>
          </cell>
          <cell r="H2251" t="str">
            <v>קשיח</v>
          </cell>
          <cell r="I2251">
            <v>0</v>
          </cell>
          <cell r="J2251">
            <v>0</v>
          </cell>
          <cell r="K2251">
            <v>0</v>
          </cell>
          <cell r="L2251">
            <v>0</v>
          </cell>
          <cell r="M2251">
            <v>0</v>
          </cell>
          <cell r="N2251">
            <v>0</v>
          </cell>
          <cell r="O2251">
            <v>0</v>
          </cell>
          <cell r="P2251">
            <v>0</v>
          </cell>
        </row>
        <row r="2252">
          <cell r="A2252" t="e">
            <v>#VALUE!</v>
          </cell>
          <cell r="B2252" t="str">
            <v>648000  סך הכל</v>
          </cell>
          <cell r="C2252">
            <v>0</v>
          </cell>
          <cell r="D2252">
            <v>0</v>
          </cell>
          <cell r="E2252">
            <v>0</v>
          </cell>
          <cell r="F2252" t="str">
            <v>פרעון מלוות - עצמי</v>
          </cell>
          <cell r="G2252">
            <v>0</v>
          </cell>
          <cell r="H2252">
            <v>0</v>
          </cell>
          <cell r="I2252">
            <v>1.1279760494926623</v>
          </cell>
          <cell r="J2252">
            <v>67383000</v>
          </cell>
          <cell r="K2252">
            <v>-3.3037208025158682</v>
          </cell>
          <cell r="L2252">
            <v>0</v>
          </cell>
          <cell r="M2252">
            <v>0</v>
          </cell>
          <cell r="N2252">
            <v>67383000</v>
          </cell>
          <cell r="O2252">
            <v>31665300</v>
          </cell>
          <cell r="P2252">
            <v>32684970.100000001</v>
          </cell>
        </row>
        <row r="2253">
          <cell r="A2253">
            <v>17000000</v>
          </cell>
          <cell r="B2253">
            <v>0</v>
          </cell>
          <cell r="C2253">
            <v>700000</v>
          </cell>
          <cell r="D2253">
            <v>1</v>
          </cell>
          <cell r="E2253">
            <v>0</v>
          </cell>
          <cell r="F2253" t="str">
            <v xml:space="preserve">שרותים מקומיים    </v>
          </cell>
          <cell r="G2253">
            <v>0</v>
          </cell>
          <cell r="H2253" t="str">
            <v xml:space="preserve"> </v>
          </cell>
          <cell r="I2253">
            <v>0</v>
          </cell>
          <cell r="J2253">
            <v>0</v>
          </cell>
          <cell r="K2253">
            <v>0</v>
          </cell>
          <cell r="L2253">
            <v>0</v>
          </cell>
          <cell r="M2253">
            <v>0</v>
          </cell>
          <cell r="N2253">
            <v>0</v>
          </cell>
          <cell r="O2253">
            <v>0</v>
          </cell>
          <cell r="P2253">
            <v>0</v>
          </cell>
        </row>
        <row r="2254">
          <cell r="A2254">
            <v>17100000</v>
          </cell>
          <cell r="B2254">
            <v>0</v>
          </cell>
          <cell r="C2254">
            <v>710000</v>
          </cell>
          <cell r="D2254">
            <v>1</v>
          </cell>
          <cell r="E2254">
            <v>0</v>
          </cell>
          <cell r="F2254" t="str">
            <v>אגף שפ"ע</v>
          </cell>
          <cell r="G2254">
            <v>0</v>
          </cell>
          <cell r="H2254" t="str">
            <v xml:space="preserve"> </v>
          </cell>
          <cell r="I2254">
            <v>0</v>
          </cell>
          <cell r="J2254">
            <v>0</v>
          </cell>
          <cell r="K2254">
            <v>0</v>
          </cell>
          <cell r="L2254">
            <v>0</v>
          </cell>
          <cell r="M2254">
            <v>0</v>
          </cell>
          <cell r="N2254">
            <v>0</v>
          </cell>
          <cell r="O2254">
            <v>0</v>
          </cell>
          <cell r="P2254">
            <v>0</v>
          </cell>
        </row>
        <row r="2255">
          <cell r="A2255">
            <v>17110000</v>
          </cell>
          <cell r="B2255">
            <v>0</v>
          </cell>
          <cell r="C2255">
            <v>711000</v>
          </cell>
          <cell r="D2255">
            <v>1</v>
          </cell>
          <cell r="E2255">
            <v>0</v>
          </cell>
          <cell r="F2255" t="str">
            <v>מינהל תברואה ואיכות  סב'</v>
          </cell>
          <cell r="G2255">
            <v>0</v>
          </cell>
          <cell r="H2255" t="str">
            <v xml:space="preserve"> </v>
          </cell>
          <cell r="I2255">
            <v>0</v>
          </cell>
          <cell r="J2255">
            <v>0</v>
          </cell>
          <cell r="K2255">
            <v>0</v>
          </cell>
          <cell r="L2255">
            <v>0</v>
          </cell>
          <cell r="M2255">
            <v>0</v>
          </cell>
          <cell r="N2255">
            <v>0</v>
          </cell>
          <cell r="O2255">
            <v>0</v>
          </cell>
          <cell r="P2255">
            <v>0</v>
          </cell>
        </row>
        <row r="2256">
          <cell r="A2256">
            <v>17111000</v>
          </cell>
          <cell r="B2256">
            <v>0</v>
          </cell>
          <cell r="C2256">
            <v>711100</v>
          </cell>
          <cell r="D2256">
            <v>1</v>
          </cell>
          <cell r="E2256">
            <v>0</v>
          </cell>
          <cell r="F2256" t="str">
            <v xml:space="preserve">מינהל תברואה      </v>
          </cell>
          <cell r="G2256">
            <v>0</v>
          </cell>
          <cell r="H2256" t="str">
            <v xml:space="preserve"> </v>
          </cell>
          <cell r="I2256">
            <v>0</v>
          </cell>
          <cell r="J2256">
            <v>0</v>
          </cell>
          <cell r="K2256">
            <v>0</v>
          </cell>
          <cell r="L2256">
            <v>0</v>
          </cell>
          <cell r="M2256">
            <v>0</v>
          </cell>
          <cell r="N2256">
            <v>0</v>
          </cell>
          <cell r="O2256">
            <v>0</v>
          </cell>
          <cell r="P2256">
            <v>0</v>
          </cell>
        </row>
        <row r="2257">
          <cell r="A2257">
            <v>1711100100</v>
          </cell>
          <cell r="B2257">
            <v>100</v>
          </cell>
          <cell r="C2257">
            <v>711100</v>
          </cell>
          <cell r="D2257">
            <v>1</v>
          </cell>
          <cell r="E2257">
            <v>0</v>
          </cell>
          <cell r="F2257" t="str">
            <v>שכר עובדים לפי תקן</v>
          </cell>
          <cell r="G2257">
            <v>0</v>
          </cell>
          <cell r="H2257" t="str">
            <v xml:space="preserve"> </v>
          </cell>
          <cell r="I2257">
            <v>0</v>
          </cell>
          <cell r="J2257">
            <v>0</v>
          </cell>
          <cell r="K2257">
            <v>0</v>
          </cell>
          <cell r="L2257">
            <v>0</v>
          </cell>
          <cell r="M2257">
            <v>0</v>
          </cell>
          <cell r="N2257">
            <v>0</v>
          </cell>
          <cell r="O2257">
            <v>0</v>
          </cell>
          <cell r="P2257">
            <v>0</v>
          </cell>
        </row>
        <row r="2258">
          <cell r="A2258">
            <v>1711100110</v>
          </cell>
          <cell r="B2258">
            <v>110</v>
          </cell>
          <cell r="C2258">
            <v>711100</v>
          </cell>
          <cell r="D2258">
            <v>1</v>
          </cell>
          <cell r="E2258">
            <v>0</v>
          </cell>
          <cell r="F2258" t="str">
            <v>השכר הקובע-תקציבית</v>
          </cell>
          <cell r="G2258">
            <v>0</v>
          </cell>
          <cell r="H2258" t="str">
            <v>שכר</v>
          </cell>
          <cell r="I2258">
            <v>-0.35398176658817848</v>
          </cell>
          <cell r="J2258">
            <v>1070000</v>
          </cell>
          <cell r="K2258">
            <v>-4.3605673426327485E-2</v>
          </cell>
          <cell r="L2258">
            <v>0</v>
          </cell>
          <cell r="M2258">
            <v>0</v>
          </cell>
          <cell r="N2258">
            <v>1070000</v>
          </cell>
          <cell r="O2258">
            <v>1656300</v>
          </cell>
          <cell r="P2258">
            <v>1621694.9</v>
          </cell>
        </row>
        <row r="2259">
          <cell r="A2259">
            <v>1711100119</v>
          </cell>
          <cell r="B2259">
            <v>119</v>
          </cell>
          <cell r="C2259">
            <v>711100</v>
          </cell>
          <cell r="D2259">
            <v>1</v>
          </cell>
          <cell r="E2259">
            <v>0</v>
          </cell>
          <cell r="F2259" t="str">
            <v xml:space="preserve">השכר הקובע-צוברת  </v>
          </cell>
          <cell r="G2259">
            <v>0</v>
          </cell>
          <cell r="H2259" t="str">
            <v>שכר</v>
          </cell>
          <cell r="I2259">
            <v>0.68002407773669282</v>
          </cell>
          <cell r="J2259">
            <v>3907400</v>
          </cell>
          <cell r="K2259">
            <v>0.16788990825688077</v>
          </cell>
          <cell r="L2259">
            <v>0</v>
          </cell>
          <cell r="M2259">
            <v>0</v>
          </cell>
          <cell r="N2259">
            <v>3907400</v>
          </cell>
          <cell r="O2259">
            <v>2325800</v>
          </cell>
          <cell r="P2259">
            <v>2575883.85</v>
          </cell>
        </row>
        <row r="2260">
          <cell r="A2260">
            <v>1711100122</v>
          </cell>
          <cell r="B2260">
            <v>122</v>
          </cell>
          <cell r="C2260">
            <v>711100</v>
          </cell>
          <cell r="D2260">
            <v>1</v>
          </cell>
          <cell r="E2260">
            <v>0</v>
          </cell>
          <cell r="F2260" t="str">
            <v xml:space="preserve">ביגוד             </v>
          </cell>
          <cell r="G2260">
            <v>0</v>
          </cell>
          <cell r="H2260" t="str">
            <v>שכר</v>
          </cell>
          <cell r="I2260">
            <v>0</v>
          </cell>
          <cell r="J2260">
            <v>51000</v>
          </cell>
          <cell r="K2260">
            <v>0</v>
          </cell>
          <cell r="L2260">
            <v>0</v>
          </cell>
          <cell r="M2260">
            <v>0</v>
          </cell>
          <cell r="N2260">
            <v>51000</v>
          </cell>
          <cell r="O2260">
            <v>51000</v>
          </cell>
          <cell r="P2260">
            <v>57295.16</v>
          </cell>
        </row>
        <row r="2261">
          <cell r="A2261">
            <v>1711100126</v>
          </cell>
          <cell r="B2261">
            <v>126</v>
          </cell>
          <cell r="C2261">
            <v>711100</v>
          </cell>
          <cell r="D2261">
            <v>1</v>
          </cell>
          <cell r="E2261">
            <v>0</v>
          </cell>
          <cell r="F2261" t="str">
            <v xml:space="preserve">דמי הבראה         </v>
          </cell>
          <cell r="G2261">
            <v>0</v>
          </cell>
          <cell r="H2261" t="str">
            <v>שכר</v>
          </cell>
          <cell r="I2261">
            <v>0.10655737704918034</v>
          </cell>
          <cell r="J2261">
            <v>135000</v>
          </cell>
          <cell r="K2261">
            <v>0</v>
          </cell>
          <cell r="L2261">
            <v>0</v>
          </cell>
          <cell r="M2261">
            <v>0</v>
          </cell>
          <cell r="N2261">
            <v>135000</v>
          </cell>
          <cell r="O2261">
            <v>122000</v>
          </cell>
          <cell r="P2261">
            <v>131363.66</v>
          </cell>
        </row>
        <row r="2262">
          <cell r="A2262">
            <v>1711100130</v>
          </cell>
          <cell r="B2262">
            <v>130</v>
          </cell>
          <cell r="C2262">
            <v>711100</v>
          </cell>
          <cell r="D2262">
            <v>1</v>
          </cell>
          <cell r="E2262">
            <v>0</v>
          </cell>
          <cell r="F2262" t="str">
            <v xml:space="preserve">שעות נוספות       </v>
          </cell>
          <cell r="G2262">
            <v>0</v>
          </cell>
          <cell r="H2262" t="str">
            <v>שכר</v>
          </cell>
          <cell r="I2262">
            <v>0</v>
          </cell>
          <cell r="J2262">
            <v>827000</v>
          </cell>
          <cell r="K2262">
            <v>0</v>
          </cell>
          <cell r="L2262">
            <v>0</v>
          </cell>
          <cell r="M2262">
            <v>0</v>
          </cell>
          <cell r="N2262">
            <v>827000</v>
          </cell>
          <cell r="O2262">
            <v>827000</v>
          </cell>
          <cell r="P2262">
            <v>1023859.1</v>
          </cell>
        </row>
        <row r="2263">
          <cell r="A2263">
            <v>1711100140</v>
          </cell>
          <cell r="B2263">
            <v>140</v>
          </cell>
          <cell r="C2263">
            <v>711100</v>
          </cell>
          <cell r="D2263">
            <v>1</v>
          </cell>
          <cell r="E2263">
            <v>0</v>
          </cell>
          <cell r="F2263" t="str">
            <v>השתתפות באחזקת רכב</v>
          </cell>
          <cell r="G2263">
            <v>0</v>
          </cell>
          <cell r="H2263" t="str">
            <v>שכר</v>
          </cell>
          <cell r="I2263">
            <v>0.10581395348837219</v>
          </cell>
          <cell r="J2263">
            <v>475500</v>
          </cell>
          <cell r="K2263">
            <v>0</v>
          </cell>
          <cell r="L2263">
            <v>0</v>
          </cell>
          <cell r="M2263">
            <v>0</v>
          </cell>
          <cell r="N2263">
            <v>475500</v>
          </cell>
          <cell r="O2263">
            <v>430000</v>
          </cell>
          <cell r="P2263">
            <v>468439.84</v>
          </cell>
        </row>
        <row r="2264">
          <cell r="A2264">
            <v>1711100253</v>
          </cell>
          <cell r="B2264">
            <v>253</v>
          </cell>
          <cell r="C2264">
            <v>711100</v>
          </cell>
          <cell r="D2264">
            <v>1</v>
          </cell>
          <cell r="E2264">
            <v>0</v>
          </cell>
          <cell r="F2264" t="str">
            <v xml:space="preserve">עובדים חיצוניים   </v>
          </cell>
          <cell r="G2264">
            <v>0</v>
          </cell>
          <cell r="H2264" t="str">
            <v>שכר</v>
          </cell>
          <cell r="I2264">
            <v>0</v>
          </cell>
          <cell r="J2264">
            <v>70000</v>
          </cell>
          <cell r="K2264">
            <v>0</v>
          </cell>
          <cell r="L2264">
            <v>0</v>
          </cell>
          <cell r="M2264" t="str">
            <v>שינוי שם</v>
          </cell>
          <cell r="N2264">
            <v>70000</v>
          </cell>
          <cell r="O2264">
            <v>0</v>
          </cell>
          <cell r="P2264">
            <v>18814.759999999998</v>
          </cell>
        </row>
        <row r="2265">
          <cell r="A2265">
            <v>1711100350</v>
          </cell>
          <cell r="B2265">
            <v>350</v>
          </cell>
          <cell r="C2265">
            <v>711100</v>
          </cell>
          <cell r="D2265">
            <v>1</v>
          </cell>
          <cell r="E2265">
            <v>0</v>
          </cell>
          <cell r="F2265" t="str">
            <v>ליסינג 746-59-001</v>
          </cell>
          <cell r="G2265">
            <v>0</v>
          </cell>
          <cell r="H2265" t="str">
            <v>שכר</v>
          </cell>
          <cell r="I2265">
            <v>0</v>
          </cell>
          <cell r="J2265">
            <v>53000</v>
          </cell>
          <cell r="K2265">
            <v>0</v>
          </cell>
          <cell r="L2265">
            <v>0</v>
          </cell>
          <cell r="M2265">
            <v>0</v>
          </cell>
          <cell r="N2265">
            <v>53000</v>
          </cell>
          <cell r="O2265">
            <v>53000</v>
          </cell>
          <cell r="P2265">
            <v>54498.22</v>
          </cell>
        </row>
        <row r="2266">
          <cell r="A2266">
            <v>1711100351</v>
          </cell>
          <cell r="B2266">
            <v>351</v>
          </cell>
          <cell r="C2266">
            <v>711100</v>
          </cell>
          <cell r="D2266">
            <v>1</v>
          </cell>
          <cell r="E2266">
            <v>0</v>
          </cell>
          <cell r="F2266" t="str">
            <v>הוצאות-746-59-001</v>
          </cell>
          <cell r="G2266">
            <v>0</v>
          </cell>
          <cell r="H2266" t="str">
            <v>שכר</v>
          </cell>
          <cell r="I2266">
            <v>0</v>
          </cell>
          <cell r="J2266">
            <v>30450</v>
          </cell>
          <cell r="K2266">
            <v>0</v>
          </cell>
          <cell r="L2266">
            <v>0</v>
          </cell>
          <cell r="M2266">
            <v>0</v>
          </cell>
          <cell r="N2266">
            <v>30450</v>
          </cell>
          <cell r="O2266">
            <v>30450</v>
          </cell>
          <cell r="P2266">
            <v>16455.28</v>
          </cell>
        </row>
        <row r="2267">
          <cell r="A2267">
            <v>1711100400</v>
          </cell>
          <cell r="B2267">
            <v>400</v>
          </cell>
          <cell r="C2267">
            <v>711100</v>
          </cell>
          <cell r="D2267">
            <v>1</v>
          </cell>
          <cell r="E2267">
            <v>0</v>
          </cell>
          <cell r="F2267" t="str">
            <v>אחזקת בנינים וציוד</v>
          </cell>
          <cell r="G2267">
            <v>0</v>
          </cell>
          <cell r="H2267" t="str">
            <v xml:space="preserve"> </v>
          </cell>
          <cell r="I2267">
            <v>0</v>
          </cell>
          <cell r="J2267">
            <v>0</v>
          </cell>
          <cell r="K2267">
            <v>0</v>
          </cell>
          <cell r="L2267">
            <v>0</v>
          </cell>
          <cell r="M2267">
            <v>0</v>
          </cell>
          <cell r="N2267">
            <v>0</v>
          </cell>
          <cell r="O2267">
            <v>0</v>
          </cell>
          <cell r="P2267">
            <v>0</v>
          </cell>
        </row>
        <row r="2268">
          <cell r="A2268">
            <v>1711100470</v>
          </cell>
          <cell r="B2268">
            <v>470</v>
          </cell>
          <cell r="C2268">
            <v>711100</v>
          </cell>
          <cell r="D2268">
            <v>1</v>
          </cell>
          <cell r="E2268">
            <v>0</v>
          </cell>
          <cell r="F2268" t="str">
            <v xml:space="preserve">אחזקת מכונות משרד </v>
          </cell>
          <cell r="G2268">
            <v>0</v>
          </cell>
          <cell r="H2268" t="str">
            <v>גמיש</v>
          </cell>
          <cell r="I2268">
            <v>0</v>
          </cell>
          <cell r="J2268">
            <v>2070</v>
          </cell>
          <cell r="K2268">
            <v>0</v>
          </cell>
          <cell r="L2268">
            <v>230</v>
          </cell>
          <cell r="M2268">
            <v>0</v>
          </cell>
          <cell r="N2268">
            <v>2300</v>
          </cell>
          <cell r="O2268">
            <v>2300</v>
          </cell>
          <cell r="P2268">
            <v>153.57</v>
          </cell>
        </row>
        <row r="2269">
          <cell r="A2269">
            <v>1711100471</v>
          </cell>
          <cell r="B2269">
            <v>471</v>
          </cell>
          <cell r="C2269">
            <v>711100</v>
          </cell>
          <cell r="D2269">
            <v>1</v>
          </cell>
          <cell r="E2269">
            <v>0</v>
          </cell>
          <cell r="F2269" t="str">
            <v xml:space="preserve">מכשירי כתיבה      </v>
          </cell>
          <cell r="G2269">
            <v>0</v>
          </cell>
          <cell r="H2269" t="str">
            <v>גמיש</v>
          </cell>
          <cell r="I2269">
            <v>0</v>
          </cell>
          <cell r="J2269">
            <v>25650</v>
          </cell>
          <cell r="K2269">
            <v>0</v>
          </cell>
          <cell r="L2269">
            <v>2850</v>
          </cell>
          <cell r="M2269">
            <v>0</v>
          </cell>
          <cell r="N2269">
            <v>28500</v>
          </cell>
          <cell r="O2269">
            <v>28500</v>
          </cell>
          <cell r="P2269">
            <v>28180.48</v>
          </cell>
        </row>
        <row r="2270">
          <cell r="A2270">
            <v>1711100492</v>
          </cell>
          <cell r="B2270">
            <v>492</v>
          </cell>
          <cell r="C2270">
            <v>711100</v>
          </cell>
          <cell r="D2270">
            <v>1</v>
          </cell>
          <cell r="E2270">
            <v>0</v>
          </cell>
          <cell r="F2270" t="str">
            <v xml:space="preserve">השתתפות בעזר 092  </v>
          </cell>
          <cell r="G2270">
            <v>0</v>
          </cell>
          <cell r="H2270" t="str">
            <v>קשיח</v>
          </cell>
          <cell r="I2270">
            <v>0</v>
          </cell>
          <cell r="J2270">
            <v>242000</v>
          </cell>
          <cell r="K2270">
            <v>0</v>
          </cell>
          <cell r="L2270">
            <v>0</v>
          </cell>
          <cell r="M2270">
            <v>0</v>
          </cell>
          <cell r="N2270">
            <v>242000</v>
          </cell>
          <cell r="O2270">
            <v>242000</v>
          </cell>
          <cell r="P2270">
            <v>222674</v>
          </cell>
        </row>
        <row r="2271">
          <cell r="A2271">
            <v>1711100500</v>
          </cell>
          <cell r="B2271">
            <v>500</v>
          </cell>
          <cell r="C2271">
            <v>711100</v>
          </cell>
          <cell r="D2271">
            <v>1</v>
          </cell>
          <cell r="E2271">
            <v>0</v>
          </cell>
          <cell r="F2271" t="str">
            <v xml:space="preserve">הוצאות מינהליות   </v>
          </cell>
          <cell r="G2271">
            <v>0</v>
          </cell>
          <cell r="H2271" t="str">
            <v xml:space="preserve"> </v>
          </cell>
          <cell r="I2271">
            <v>0</v>
          </cell>
          <cell r="J2271">
            <v>0</v>
          </cell>
          <cell r="K2271">
            <v>0</v>
          </cell>
          <cell r="L2271">
            <v>0</v>
          </cell>
          <cell r="M2271">
            <v>0</v>
          </cell>
          <cell r="N2271">
            <v>0</v>
          </cell>
          <cell r="O2271">
            <v>0</v>
          </cell>
          <cell r="P2271">
            <v>0</v>
          </cell>
        </row>
        <row r="2272">
          <cell r="A2272">
            <v>1711100511</v>
          </cell>
          <cell r="B2272">
            <v>511</v>
          </cell>
          <cell r="C2272">
            <v>711100</v>
          </cell>
          <cell r="D2272">
            <v>1</v>
          </cell>
          <cell r="E2272">
            <v>0</v>
          </cell>
          <cell r="F2272" t="str">
            <v xml:space="preserve">אירוח וכיבוד      </v>
          </cell>
          <cell r="G2272">
            <v>0</v>
          </cell>
          <cell r="H2272" t="str">
            <v>גמיש</v>
          </cell>
          <cell r="I2272">
            <v>0</v>
          </cell>
          <cell r="J2272">
            <v>2070</v>
          </cell>
          <cell r="K2272">
            <v>0</v>
          </cell>
          <cell r="L2272">
            <v>230</v>
          </cell>
          <cell r="M2272">
            <v>0</v>
          </cell>
          <cell r="N2272">
            <v>2300</v>
          </cell>
          <cell r="O2272">
            <v>2300</v>
          </cell>
          <cell r="P2272">
            <v>2300</v>
          </cell>
        </row>
        <row r="2273">
          <cell r="A2273">
            <v>1711100512</v>
          </cell>
          <cell r="B2273">
            <v>512</v>
          </cell>
          <cell r="C2273">
            <v>711100</v>
          </cell>
          <cell r="D2273">
            <v>1</v>
          </cell>
          <cell r="E2273">
            <v>0</v>
          </cell>
          <cell r="F2273" t="str">
            <v xml:space="preserve">נסיעות ואש"ל      </v>
          </cell>
          <cell r="G2273">
            <v>0</v>
          </cell>
          <cell r="H2273" t="str">
            <v>גמיש</v>
          </cell>
          <cell r="I2273">
            <v>-0.89473684210526316</v>
          </cell>
          <cell r="J2273">
            <v>900</v>
          </cell>
          <cell r="K2273">
            <v>0</v>
          </cell>
          <cell r="L2273">
            <v>100</v>
          </cell>
          <cell r="M2273">
            <v>0</v>
          </cell>
          <cell r="N2273">
            <v>1000</v>
          </cell>
          <cell r="O2273">
            <v>9500</v>
          </cell>
          <cell r="P2273">
            <v>12678.25</v>
          </cell>
        </row>
        <row r="2274">
          <cell r="A2274">
            <v>1711100522</v>
          </cell>
          <cell r="B2274">
            <v>522</v>
          </cell>
          <cell r="C2274">
            <v>711100</v>
          </cell>
          <cell r="D2274">
            <v>1</v>
          </cell>
          <cell r="E2274">
            <v>0</v>
          </cell>
          <cell r="F2274" t="str">
            <v xml:space="preserve">ספרים ועיתונים    </v>
          </cell>
          <cell r="G2274">
            <v>0</v>
          </cell>
          <cell r="H2274" t="str">
            <v>גמיש</v>
          </cell>
          <cell r="I2274">
            <v>0</v>
          </cell>
          <cell r="J2274">
            <v>0</v>
          </cell>
          <cell r="K2274">
            <v>0</v>
          </cell>
          <cell r="L2274">
            <v>0</v>
          </cell>
          <cell r="M2274">
            <v>0</v>
          </cell>
          <cell r="N2274">
            <v>0</v>
          </cell>
          <cell r="O2274">
            <v>0</v>
          </cell>
          <cell r="P2274">
            <v>0</v>
          </cell>
        </row>
        <row r="2275">
          <cell r="A2275">
            <v>1711100540</v>
          </cell>
          <cell r="B2275">
            <v>540</v>
          </cell>
          <cell r="C2275">
            <v>711100</v>
          </cell>
          <cell r="D2275">
            <v>1</v>
          </cell>
          <cell r="E2275">
            <v>0</v>
          </cell>
          <cell r="F2275" t="str">
            <v xml:space="preserve">הוצאות טלפון      </v>
          </cell>
          <cell r="G2275">
            <v>0</v>
          </cell>
          <cell r="H2275" t="str">
            <v>קשיח</v>
          </cell>
          <cell r="I2275">
            <v>0</v>
          </cell>
          <cell r="J2275">
            <v>0</v>
          </cell>
          <cell r="K2275">
            <v>0</v>
          </cell>
          <cell r="L2275">
            <v>0</v>
          </cell>
          <cell r="M2275">
            <v>0</v>
          </cell>
          <cell r="N2275">
            <v>0</v>
          </cell>
          <cell r="O2275">
            <v>0</v>
          </cell>
          <cell r="P2275">
            <v>0</v>
          </cell>
        </row>
        <row r="2276">
          <cell r="A2276">
            <v>1711100544</v>
          </cell>
          <cell r="B2276">
            <v>544</v>
          </cell>
          <cell r="C2276">
            <v>711100</v>
          </cell>
          <cell r="D2276">
            <v>1</v>
          </cell>
          <cell r="E2276">
            <v>0</v>
          </cell>
          <cell r="F2276" t="str">
            <v xml:space="preserve">הוצאות דאר        </v>
          </cell>
          <cell r="G2276">
            <v>0</v>
          </cell>
          <cell r="H2276" t="str">
            <v>קשיח</v>
          </cell>
          <cell r="I2276">
            <v>0</v>
          </cell>
          <cell r="J2276">
            <v>1710</v>
          </cell>
          <cell r="K2276">
            <v>0</v>
          </cell>
          <cell r="L2276">
            <v>190</v>
          </cell>
          <cell r="M2276">
            <v>0</v>
          </cell>
          <cell r="N2276">
            <v>1900</v>
          </cell>
          <cell r="O2276">
            <v>1900</v>
          </cell>
          <cell r="P2276">
            <v>41.61</v>
          </cell>
        </row>
        <row r="2277">
          <cell r="A2277">
            <v>1711100550</v>
          </cell>
          <cell r="B2277">
            <v>550</v>
          </cell>
          <cell r="C2277">
            <v>711100</v>
          </cell>
          <cell r="D2277">
            <v>1</v>
          </cell>
          <cell r="E2277">
            <v>0</v>
          </cell>
          <cell r="F2277" t="str">
            <v xml:space="preserve">פירסומים          </v>
          </cell>
          <cell r="G2277">
            <v>0</v>
          </cell>
          <cell r="H2277" t="str">
            <v>גמיש</v>
          </cell>
          <cell r="I2277">
            <v>0</v>
          </cell>
          <cell r="J2277">
            <v>0</v>
          </cell>
          <cell r="K2277">
            <v>0</v>
          </cell>
          <cell r="L2277">
            <v>0</v>
          </cell>
          <cell r="M2277">
            <v>0</v>
          </cell>
          <cell r="N2277">
            <v>0</v>
          </cell>
          <cell r="O2277">
            <v>0</v>
          </cell>
          <cell r="P2277">
            <v>0</v>
          </cell>
        </row>
        <row r="2278">
          <cell r="A2278">
            <v>1711100561</v>
          </cell>
          <cell r="B2278">
            <v>561</v>
          </cell>
          <cell r="C2278">
            <v>711100</v>
          </cell>
          <cell r="D2278">
            <v>1</v>
          </cell>
          <cell r="E2278">
            <v>0</v>
          </cell>
          <cell r="F2278" t="str">
            <v xml:space="preserve">שיכפולים          </v>
          </cell>
          <cell r="G2278">
            <v>0</v>
          </cell>
          <cell r="H2278" t="str">
            <v>גמיש</v>
          </cell>
          <cell r="I2278">
            <v>0</v>
          </cell>
          <cell r="J2278">
            <v>810</v>
          </cell>
          <cell r="K2278">
            <v>0</v>
          </cell>
          <cell r="L2278">
            <v>90</v>
          </cell>
          <cell r="M2278">
            <v>0</v>
          </cell>
          <cell r="N2278">
            <v>900</v>
          </cell>
          <cell r="O2278">
            <v>900</v>
          </cell>
          <cell r="P2278">
            <v>60</v>
          </cell>
        </row>
        <row r="2279">
          <cell r="A2279">
            <v>1711100562</v>
          </cell>
          <cell r="B2279">
            <v>562</v>
          </cell>
          <cell r="C2279">
            <v>711100</v>
          </cell>
          <cell r="D2279">
            <v>1</v>
          </cell>
          <cell r="E2279">
            <v>0</v>
          </cell>
          <cell r="F2279" t="str">
            <v xml:space="preserve">הדפסות            </v>
          </cell>
          <cell r="G2279">
            <v>0</v>
          </cell>
          <cell r="H2279" t="str">
            <v>גמיש</v>
          </cell>
          <cell r="I2279">
            <v>0</v>
          </cell>
          <cell r="J2279">
            <v>2790</v>
          </cell>
          <cell r="K2279">
            <v>0</v>
          </cell>
          <cell r="L2279">
            <v>310</v>
          </cell>
          <cell r="M2279">
            <v>0</v>
          </cell>
          <cell r="N2279">
            <v>3100</v>
          </cell>
          <cell r="O2279">
            <v>3100</v>
          </cell>
          <cell r="P2279">
            <v>0</v>
          </cell>
        </row>
        <row r="2280">
          <cell r="A2280">
            <v>1711100571</v>
          </cell>
          <cell r="B2280">
            <v>571</v>
          </cell>
          <cell r="C2280">
            <v>711100</v>
          </cell>
          <cell r="D2280">
            <v>1</v>
          </cell>
          <cell r="E2280">
            <v>0</v>
          </cell>
          <cell r="F2280" t="str">
            <v xml:space="preserve">מיכון וענ"א       </v>
          </cell>
          <cell r="G2280">
            <v>0</v>
          </cell>
          <cell r="H2280" t="str">
            <v>קשיח</v>
          </cell>
          <cell r="I2280">
            <v>0</v>
          </cell>
          <cell r="J2280">
            <v>173800</v>
          </cell>
          <cell r="K2280">
            <v>0</v>
          </cell>
          <cell r="L2280">
            <v>0</v>
          </cell>
          <cell r="M2280">
            <v>0</v>
          </cell>
          <cell r="N2280">
            <v>173800</v>
          </cell>
          <cell r="O2280">
            <v>173800</v>
          </cell>
          <cell r="P2280">
            <v>173800</v>
          </cell>
        </row>
        <row r="2281">
          <cell r="A2281">
            <v>1711100580</v>
          </cell>
          <cell r="B2281">
            <v>580</v>
          </cell>
          <cell r="C2281">
            <v>711100</v>
          </cell>
          <cell r="D2281">
            <v>1</v>
          </cell>
          <cell r="E2281">
            <v>0</v>
          </cell>
          <cell r="F2281" t="str">
            <v xml:space="preserve">יעוץ חיצוני       </v>
          </cell>
          <cell r="G2281">
            <v>0</v>
          </cell>
          <cell r="H2281" t="str">
            <v>גמיש</v>
          </cell>
          <cell r="I2281">
            <v>0</v>
          </cell>
          <cell r="J2281">
            <v>0</v>
          </cell>
          <cell r="K2281">
            <v>0</v>
          </cell>
          <cell r="L2281">
            <v>0</v>
          </cell>
          <cell r="M2281">
            <v>0</v>
          </cell>
          <cell r="N2281">
            <v>0</v>
          </cell>
          <cell r="O2281">
            <v>0</v>
          </cell>
          <cell r="P2281">
            <v>0</v>
          </cell>
        </row>
        <row r="2282">
          <cell r="A2282">
            <v>1711100596</v>
          </cell>
          <cell r="B2282">
            <v>596</v>
          </cell>
          <cell r="C2282">
            <v>711100</v>
          </cell>
          <cell r="D2282">
            <v>1</v>
          </cell>
          <cell r="E2282">
            <v>0</v>
          </cell>
          <cell r="F2282" t="str">
            <v xml:space="preserve">השתתפות בעזר 096  </v>
          </cell>
          <cell r="G2282">
            <v>0</v>
          </cell>
          <cell r="H2282" t="str">
            <v>קשיח</v>
          </cell>
          <cell r="I2282">
            <v>0</v>
          </cell>
          <cell r="J2282">
            <v>1036000</v>
          </cell>
          <cell r="K2282">
            <v>-4.5647058823529374E-2</v>
          </cell>
          <cell r="L2282">
            <v>0</v>
          </cell>
          <cell r="M2282">
            <v>0</v>
          </cell>
          <cell r="N2282">
            <v>1036000</v>
          </cell>
          <cell r="O2282">
            <v>1036000</v>
          </cell>
          <cell r="P2282">
            <v>908080</v>
          </cell>
        </row>
        <row r="2283">
          <cell r="A2283">
            <v>1711100753</v>
          </cell>
          <cell r="B2283">
            <v>753</v>
          </cell>
          <cell r="C2283">
            <v>711100</v>
          </cell>
          <cell r="D2283">
            <v>1</v>
          </cell>
          <cell r="E2283">
            <v>0</v>
          </cell>
          <cell r="F2283" t="str">
            <v xml:space="preserve">פקידת מוקד חיצוני </v>
          </cell>
          <cell r="G2283">
            <v>0</v>
          </cell>
          <cell r="H2283" t="str">
            <v>קשיח</v>
          </cell>
          <cell r="I2283">
            <v>0</v>
          </cell>
          <cell r="J2283">
            <v>0</v>
          </cell>
          <cell r="K2283">
            <v>0</v>
          </cell>
          <cell r="L2283">
            <v>0</v>
          </cell>
          <cell r="M2283">
            <v>0</v>
          </cell>
          <cell r="N2283">
            <v>0</v>
          </cell>
          <cell r="O2283">
            <v>0</v>
          </cell>
          <cell r="P2283">
            <v>0</v>
          </cell>
        </row>
        <row r="2284">
          <cell r="A2284">
            <v>1711100794</v>
          </cell>
          <cell r="B2284">
            <v>794</v>
          </cell>
          <cell r="C2284">
            <v>711100</v>
          </cell>
          <cell r="D2284">
            <v>1</v>
          </cell>
          <cell r="E2284">
            <v>0</v>
          </cell>
          <cell r="F2284" t="str">
            <v xml:space="preserve">השתתפות בעזר 094  </v>
          </cell>
          <cell r="G2284">
            <v>0</v>
          </cell>
          <cell r="H2284" t="str">
            <v>קשיח</v>
          </cell>
          <cell r="I2284">
            <v>-0.13194444444444442</v>
          </cell>
          <cell r="J2284">
            <v>75000</v>
          </cell>
          <cell r="K2284">
            <v>-0.19999999999999996</v>
          </cell>
          <cell r="L2284">
            <v>0</v>
          </cell>
          <cell r="M2284">
            <v>0</v>
          </cell>
          <cell r="N2284">
            <v>75000</v>
          </cell>
          <cell r="O2284">
            <v>86400</v>
          </cell>
          <cell r="P2284">
            <v>74261</v>
          </cell>
        </row>
        <row r="2285">
          <cell r="A2285">
            <v>1711100931</v>
          </cell>
          <cell r="B2285">
            <v>931</v>
          </cell>
          <cell r="C2285">
            <v>711100</v>
          </cell>
          <cell r="D2285">
            <v>1</v>
          </cell>
          <cell r="E2285">
            <v>0</v>
          </cell>
          <cell r="F2285" t="str">
            <v>שיקום אתר הפסולת</v>
          </cell>
          <cell r="G2285">
            <v>0</v>
          </cell>
          <cell r="H2285" t="str">
            <v>קשיח</v>
          </cell>
          <cell r="I2285">
            <v>0</v>
          </cell>
          <cell r="J2285">
            <v>0</v>
          </cell>
          <cell r="K2285">
            <v>0</v>
          </cell>
          <cell r="L2285">
            <v>0</v>
          </cell>
          <cell r="M2285">
            <v>0</v>
          </cell>
          <cell r="N2285">
            <v>0</v>
          </cell>
          <cell r="O2285">
            <v>0</v>
          </cell>
          <cell r="P2285">
            <v>0</v>
          </cell>
        </row>
        <row r="2286">
          <cell r="A2286">
            <v>1711100961</v>
          </cell>
          <cell r="B2286">
            <v>961</v>
          </cell>
          <cell r="C2286">
            <v>711100</v>
          </cell>
          <cell r="D2286">
            <v>1</v>
          </cell>
          <cell r="E2286">
            <v>0</v>
          </cell>
          <cell r="F2286" t="str">
            <v>רז' פעולות ורכישות</v>
          </cell>
          <cell r="G2286">
            <v>0</v>
          </cell>
          <cell r="H2286" t="str">
            <v>גמיש</v>
          </cell>
          <cell r="I2286">
            <v>0</v>
          </cell>
          <cell r="J2286">
            <v>0</v>
          </cell>
          <cell r="K2286">
            <v>0</v>
          </cell>
          <cell r="L2286">
            <v>0</v>
          </cell>
          <cell r="M2286">
            <v>0</v>
          </cell>
          <cell r="N2286">
            <v>0</v>
          </cell>
          <cell r="O2286">
            <v>0</v>
          </cell>
          <cell r="P2286">
            <v>0</v>
          </cell>
        </row>
        <row r="2287">
          <cell r="A2287" t="e">
            <v>#VALUE!</v>
          </cell>
          <cell r="B2287" t="str">
            <v>711100  סך הכל</v>
          </cell>
          <cell r="C2287">
            <v>0</v>
          </cell>
          <cell r="D2287">
            <v>0</v>
          </cell>
          <cell r="E2287">
            <v>0</v>
          </cell>
          <cell r="F2287" t="str">
            <v>אגף שפ"ע</v>
          </cell>
          <cell r="G2287">
            <v>0</v>
          </cell>
          <cell r="H2287">
            <v>0</v>
          </cell>
          <cell r="I2287">
            <v>0.15586854460093891</v>
          </cell>
          <cell r="J2287">
            <v>8182150</v>
          </cell>
          <cell r="K2287">
            <v>-0.12136282399297604</v>
          </cell>
          <cell r="L2287">
            <v>4000</v>
          </cell>
          <cell r="M2287">
            <v>0</v>
          </cell>
          <cell r="N2287">
            <v>8186150</v>
          </cell>
          <cell r="O2287">
            <v>7082250</v>
          </cell>
          <cell r="P2287">
            <v>7390533.6800000006</v>
          </cell>
        </row>
        <row r="2288">
          <cell r="A2288">
            <v>17112000</v>
          </cell>
          <cell r="B2288">
            <v>0</v>
          </cell>
          <cell r="C2288">
            <v>711200</v>
          </cell>
          <cell r="D2288">
            <v>1</v>
          </cell>
          <cell r="E2288">
            <v>0</v>
          </cell>
          <cell r="F2288" t="str">
            <v xml:space="preserve">הדבקת מודעות      </v>
          </cell>
          <cell r="G2288">
            <v>0</v>
          </cell>
          <cell r="H2288" t="str">
            <v xml:space="preserve"> </v>
          </cell>
          <cell r="I2288">
            <v>0</v>
          </cell>
          <cell r="J2288">
            <v>0</v>
          </cell>
          <cell r="K2288">
            <v>0</v>
          </cell>
          <cell r="L2288">
            <v>0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</row>
        <row r="2289">
          <cell r="A2289">
            <v>1711200700</v>
          </cell>
          <cell r="B2289">
            <v>700</v>
          </cell>
          <cell r="C2289">
            <v>711200</v>
          </cell>
          <cell r="D2289">
            <v>1</v>
          </cell>
          <cell r="E2289">
            <v>0</v>
          </cell>
          <cell r="F2289" t="str">
            <v xml:space="preserve">הוצאות לפעולות    </v>
          </cell>
          <cell r="G2289">
            <v>0</v>
          </cell>
          <cell r="H2289" t="str">
            <v xml:space="preserve"> </v>
          </cell>
          <cell r="I2289">
            <v>0</v>
          </cell>
          <cell r="J2289">
            <v>0</v>
          </cell>
          <cell r="K2289">
            <v>0</v>
          </cell>
          <cell r="L2289">
            <v>0</v>
          </cell>
          <cell r="M2289">
            <v>0</v>
          </cell>
          <cell r="N2289">
            <v>0</v>
          </cell>
          <cell r="O2289">
            <v>0</v>
          </cell>
          <cell r="P2289">
            <v>0</v>
          </cell>
        </row>
        <row r="2290">
          <cell r="A2290">
            <v>1711200757</v>
          </cell>
          <cell r="B2290">
            <v>757</v>
          </cell>
          <cell r="C2290">
            <v>711200</v>
          </cell>
          <cell r="D2290">
            <v>1</v>
          </cell>
          <cell r="E2290">
            <v>0</v>
          </cell>
          <cell r="F2290" t="str">
            <v xml:space="preserve">הדבקת מודעות-קבלן </v>
          </cell>
          <cell r="G2290">
            <v>0</v>
          </cell>
          <cell r="H2290" t="str">
            <v>קשיח</v>
          </cell>
          <cell r="I2290">
            <v>0</v>
          </cell>
          <cell r="J2290">
            <v>0</v>
          </cell>
          <cell r="K2290">
            <v>0</v>
          </cell>
          <cell r="L2290">
            <v>0</v>
          </cell>
          <cell r="M2290">
            <v>0</v>
          </cell>
          <cell r="N2290">
            <v>0</v>
          </cell>
          <cell r="O2290">
            <v>0</v>
          </cell>
          <cell r="P2290">
            <v>0</v>
          </cell>
        </row>
        <row r="2291">
          <cell r="A2291" t="e">
            <v>#VALUE!</v>
          </cell>
          <cell r="B2291" t="str">
            <v>711200  סך הכל</v>
          </cell>
          <cell r="C2291">
            <v>0</v>
          </cell>
          <cell r="D2291">
            <v>0</v>
          </cell>
          <cell r="E2291">
            <v>0</v>
          </cell>
          <cell r="F2291" t="str">
            <v xml:space="preserve">הדבקת מודעות      </v>
          </cell>
          <cell r="G2291">
            <v>0</v>
          </cell>
          <cell r="H2291">
            <v>0</v>
          </cell>
          <cell r="I2291">
            <v>0</v>
          </cell>
          <cell r="J2291">
            <v>0</v>
          </cell>
          <cell r="K2291">
            <v>0</v>
          </cell>
          <cell r="L2291">
            <v>0</v>
          </cell>
          <cell r="M2291">
            <v>0</v>
          </cell>
          <cell r="N2291">
            <v>0</v>
          </cell>
          <cell r="O2291">
            <v>0</v>
          </cell>
          <cell r="P2291">
            <v>0</v>
          </cell>
        </row>
        <row r="2292">
          <cell r="A2292">
            <v>17120000</v>
          </cell>
          <cell r="B2292">
            <v>0</v>
          </cell>
          <cell r="C2292">
            <v>712000</v>
          </cell>
          <cell r="D2292">
            <v>1</v>
          </cell>
          <cell r="E2292">
            <v>0</v>
          </cell>
          <cell r="F2292" t="str">
            <v xml:space="preserve">שרותי נקיון       </v>
          </cell>
          <cell r="G2292">
            <v>0</v>
          </cell>
          <cell r="H2292" t="str">
            <v xml:space="preserve"> </v>
          </cell>
          <cell r="I2292">
            <v>0</v>
          </cell>
          <cell r="J2292">
            <v>0</v>
          </cell>
          <cell r="K2292">
            <v>0</v>
          </cell>
          <cell r="L2292">
            <v>0</v>
          </cell>
          <cell r="M2292">
            <v>0</v>
          </cell>
          <cell r="N2292">
            <v>0</v>
          </cell>
          <cell r="O2292">
            <v>0</v>
          </cell>
          <cell r="P2292">
            <v>0</v>
          </cell>
        </row>
        <row r="2293">
          <cell r="A2293">
            <v>17122000</v>
          </cell>
          <cell r="B2293">
            <v>0</v>
          </cell>
          <cell r="C2293">
            <v>712200</v>
          </cell>
          <cell r="D2293">
            <v>1</v>
          </cell>
          <cell r="E2293">
            <v>0</v>
          </cell>
          <cell r="F2293" t="str">
            <v xml:space="preserve">נקוי רחובות       </v>
          </cell>
          <cell r="G2293">
            <v>0</v>
          </cell>
          <cell r="H2293" t="str">
            <v xml:space="preserve"> </v>
          </cell>
          <cell r="I2293">
            <v>0</v>
          </cell>
          <cell r="J2293">
            <v>0</v>
          </cell>
          <cell r="K2293">
            <v>0</v>
          </cell>
          <cell r="L2293">
            <v>0</v>
          </cell>
          <cell r="M2293">
            <v>0</v>
          </cell>
          <cell r="N2293">
            <v>0</v>
          </cell>
          <cell r="O2293">
            <v>0</v>
          </cell>
          <cell r="P2293">
            <v>0</v>
          </cell>
        </row>
        <row r="2294">
          <cell r="A2294">
            <v>1712200255</v>
          </cell>
          <cell r="B2294">
            <v>255</v>
          </cell>
          <cell r="C2294">
            <v>712200</v>
          </cell>
          <cell r="D2294">
            <v>1</v>
          </cell>
          <cell r="E2294">
            <v>0</v>
          </cell>
          <cell r="F2294" t="str">
            <v>ניקוי מגרשים - עובדים</v>
          </cell>
          <cell r="G2294">
            <v>0</v>
          </cell>
          <cell r="H2294" t="str">
            <v>שכר</v>
          </cell>
          <cell r="I2294" t="e">
            <v>#DIV/0!</v>
          </cell>
          <cell r="J2294">
            <v>0</v>
          </cell>
          <cell r="K2294">
            <v>0</v>
          </cell>
          <cell r="L2294">
            <v>0</v>
          </cell>
          <cell r="M2294">
            <v>0</v>
          </cell>
          <cell r="N2294">
            <v>0</v>
          </cell>
          <cell r="O2294">
            <v>0</v>
          </cell>
          <cell r="P2294">
            <v>0</v>
          </cell>
        </row>
        <row r="2295">
          <cell r="A2295">
            <v>1712200400</v>
          </cell>
          <cell r="B2295">
            <v>400</v>
          </cell>
          <cell r="C2295">
            <v>712200</v>
          </cell>
          <cell r="D2295">
            <v>1</v>
          </cell>
          <cell r="E2295">
            <v>0</v>
          </cell>
          <cell r="F2295" t="str">
            <v>אחזקת בנינים וציוד</v>
          </cell>
          <cell r="G2295">
            <v>0</v>
          </cell>
          <cell r="H2295" t="str">
            <v xml:space="preserve"> </v>
          </cell>
          <cell r="I2295">
            <v>0</v>
          </cell>
          <cell r="J2295">
            <v>0</v>
          </cell>
          <cell r="K2295">
            <v>0</v>
          </cell>
          <cell r="L2295">
            <v>0</v>
          </cell>
          <cell r="M2295">
            <v>0</v>
          </cell>
          <cell r="N2295">
            <v>0</v>
          </cell>
          <cell r="O2295">
            <v>0</v>
          </cell>
          <cell r="P2295">
            <v>0</v>
          </cell>
        </row>
        <row r="2296">
          <cell r="A2296">
            <v>1712200431</v>
          </cell>
          <cell r="B2296">
            <v>431</v>
          </cell>
          <cell r="C2296">
            <v>712200</v>
          </cell>
          <cell r="D2296">
            <v>1</v>
          </cell>
          <cell r="E2296">
            <v>0</v>
          </cell>
          <cell r="F2296" t="str">
            <v xml:space="preserve">חשמל              </v>
          </cell>
          <cell r="G2296">
            <v>0</v>
          </cell>
          <cell r="H2296" t="str">
            <v>קשיח</v>
          </cell>
          <cell r="I2296">
            <v>0</v>
          </cell>
          <cell r="J2296">
            <v>6600</v>
          </cell>
          <cell r="K2296">
            <v>0</v>
          </cell>
          <cell r="L2296">
            <v>0</v>
          </cell>
          <cell r="M2296">
            <v>0</v>
          </cell>
          <cell r="N2296">
            <v>6600</v>
          </cell>
          <cell r="O2296">
            <v>6600</v>
          </cell>
          <cell r="P2296">
            <v>5839.28</v>
          </cell>
        </row>
        <row r="2297">
          <cell r="A2297">
            <v>1712200441</v>
          </cell>
          <cell r="B2297">
            <v>441</v>
          </cell>
          <cell r="C2297">
            <v>712200</v>
          </cell>
          <cell r="D2297">
            <v>1</v>
          </cell>
          <cell r="E2297">
            <v>0</v>
          </cell>
          <cell r="F2297" t="str">
            <v xml:space="preserve">ביטוח מחסנים      </v>
          </cell>
          <cell r="G2297">
            <v>0</v>
          </cell>
          <cell r="H2297" t="str">
            <v>קשיח</v>
          </cell>
          <cell r="I2297">
            <v>0</v>
          </cell>
          <cell r="J2297">
            <v>0</v>
          </cell>
          <cell r="K2297">
            <v>0</v>
          </cell>
          <cell r="L2297">
            <v>0</v>
          </cell>
          <cell r="M2297">
            <v>0</v>
          </cell>
          <cell r="N2297">
            <v>0</v>
          </cell>
          <cell r="O2297">
            <v>0</v>
          </cell>
          <cell r="P2297">
            <v>0</v>
          </cell>
        </row>
        <row r="2298">
          <cell r="A2298">
            <v>1712200561</v>
          </cell>
          <cell r="B2298">
            <v>561</v>
          </cell>
          <cell r="C2298">
            <v>712200</v>
          </cell>
          <cell r="D2298">
            <v>1</v>
          </cell>
          <cell r="E2298">
            <v>0</v>
          </cell>
          <cell r="F2298" t="str">
            <v xml:space="preserve">שיכפולים          </v>
          </cell>
          <cell r="G2298">
            <v>0</v>
          </cell>
          <cell r="H2298" t="str">
            <v>גמיש</v>
          </cell>
          <cell r="I2298">
            <v>0</v>
          </cell>
          <cell r="J2298">
            <v>4140</v>
          </cell>
          <cell r="K2298">
            <v>0</v>
          </cell>
          <cell r="L2298">
            <v>460</v>
          </cell>
          <cell r="M2298">
            <v>0</v>
          </cell>
          <cell r="N2298">
            <v>4600</v>
          </cell>
          <cell r="O2298">
            <v>4600</v>
          </cell>
          <cell r="P2298">
            <v>138</v>
          </cell>
        </row>
        <row r="2299">
          <cell r="A2299">
            <v>1712200580</v>
          </cell>
          <cell r="B2299">
            <v>580</v>
          </cell>
          <cell r="C2299">
            <v>712200</v>
          </cell>
          <cell r="D2299">
            <v>1</v>
          </cell>
          <cell r="E2299">
            <v>0</v>
          </cell>
          <cell r="F2299" t="str">
            <v xml:space="preserve">יעוץ חיצוני       </v>
          </cell>
          <cell r="G2299">
            <v>0</v>
          </cell>
          <cell r="H2299" t="str">
            <v>גמיש</v>
          </cell>
          <cell r="I2299">
            <v>0</v>
          </cell>
          <cell r="J2299">
            <v>0</v>
          </cell>
          <cell r="K2299">
            <v>0</v>
          </cell>
          <cell r="L2299">
            <v>0</v>
          </cell>
          <cell r="M2299">
            <v>0</v>
          </cell>
          <cell r="N2299">
            <v>0</v>
          </cell>
          <cell r="O2299">
            <v>0</v>
          </cell>
          <cell r="P2299">
            <v>0</v>
          </cell>
        </row>
        <row r="2300">
          <cell r="A2300">
            <v>1712200596</v>
          </cell>
          <cell r="B2300">
            <v>596</v>
          </cell>
          <cell r="C2300">
            <v>712200</v>
          </cell>
          <cell r="D2300">
            <v>1</v>
          </cell>
          <cell r="E2300">
            <v>0</v>
          </cell>
          <cell r="F2300" t="str">
            <v xml:space="preserve">השתתפות בעזר 096  </v>
          </cell>
          <cell r="G2300">
            <v>0</v>
          </cell>
          <cell r="H2300" t="str">
            <v>קשיח</v>
          </cell>
          <cell r="I2300">
            <v>0</v>
          </cell>
          <cell r="J2300">
            <v>0</v>
          </cell>
          <cell r="K2300">
            <v>0</v>
          </cell>
          <cell r="L2300">
            <v>0</v>
          </cell>
          <cell r="M2300">
            <v>0</v>
          </cell>
          <cell r="N2300">
            <v>0</v>
          </cell>
          <cell r="O2300">
            <v>0</v>
          </cell>
          <cell r="P2300">
            <v>0</v>
          </cell>
        </row>
        <row r="2301">
          <cell r="A2301">
            <v>1712200700</v>
          </cell>
          <cell r="B2301">
            <v>700</v>
          </cell>
          <cell r="C2301">
            <v>712200</v>
          </cell>
          <cell r="D2301">
            <v>1</v>
          </cell>
          <cell r="E2301">
            <v>0</v>
          </cell>
          <cell r="F2301" t="str">
            <v xml:space="preserve">הוצאות לפעולות    </v>
          </cell>
          <cell r="G2301">
            <v>0</v>
          </cell>
          <cell r="H2301" t="str">
            <v xml:space="preserve"> </v>
          </cell>
          <cell r="I2301">
            <v>0</v>
          </cell>
          <cell r="J2301">
            <v>0</v>
          </cell>
          <cell r="K2301">
            <v>0</v>
          </cell>
          <cell r="L2301">
            <v>0</v>
          </cell>
          <cell r="M2301">
            <v>0</v>
          </cell>
          <cell r="N2301">
            <v>0</v>
          </cell>
          <cell r="O2301">
            <v>0</v>
          </cell>
          <cell r="P2301">
            <v>0</v>
          </cell>
        </row>
        <row r="2302">
          <cell r="A2302">
            <v>1712200715</v>
          </cell>
          <cell r="B2302">
            <v>715</v>
          </cell>
          <cell r="C2302">
            <v>712200</v>
          </cell>
          <cell r="D2302">
            <v>1</v>
          </cell>
          <cell r="E2302">
            <v>0</v>
          </cell>
          <cell r="F2302" t="str">
            <v>עבודות קבלניות רכב</v>
          </cell>
          <cell r="G2302">
            <v>0</v>
          </cell>
          <cell r="H2302" t="str">
            <v>גמיש</v>
          </cell>
          <cell r="I2302">
            <v>0.16928838951310854</v>
          </cell>
          <cell r="J2302">
            <v>936600</v>
          </cell>
          <cell r="K2302">
            <v>-7.7922077922077948E-3</v>
          </cell>
          <cell r="L2302">
            <v>0</v>
          </cell>
          <cell r="M2302">
            <v>0</v>
          </cell>
          <cell r="N2302">
            <v>936600</v>
          </cell>
          <cell r="O2302">
            <v>801000</v>
          </cell>
          <cell r="P2302">
            <v>751858.01</v>
          </cell>
        </row>
        <row r="2303">
          <cell r="A2303">
            <v>1712200716</v>
          </cell>
          <cell r="B2303">
            <v>716</v>
          </cell>
          <cell r="C2303">
            <v>712200</v>
          </cell>
          <cell r="D2303">
            <v>1</v>
          </cell>
          <cell r="E2303">
            <v>0</v>
          </cell>
          <cell r="F2303" t="str">
            <v xml:space="preserve">השכרת מכונת טיאוט </v>
          </cell>
          <cell r="G2303">
            <v>0</v>
          </cell>
          <cell r="H2303" t="str">
            <v>גמיש</v>
          </cell>
          <cell r="I2303">
            <v>0</v>
          </cell>
          <cell r="J2303">
            <v>0</v>
          </cell>
          <cell r="K2303">
            <v>0</v>
          </cell>
          <cell r="L2303">
            <v>0</v>
          </cell>
          <cell r="M2303">
            <v>0</v>
          </cell>
          <cell r="N2303">
            <v>0</v>
          </cell>
          <cell r="O2303">
            <v>0</v>
          </cell>
          <cell r="P2303">
            <v>0</v>
          </cell>
        </row>
        <row r="2304">
          <cell r="A2304">
            <v>1712200722</v>
          </cell>
          <cell r="B2304">
            <v>722</v>
          </cell>
          <cell r="C2304">
            <v>712200</v>
          </cell>
          <cell r="D2304">
            <v>1</v>
          </cell>
          <cell r="E2304">
            <v>0</v>
          </cell>
          <cell r="F2304" t="str">
            <v>חמרים-תחזוקה עצמית</v>
          </cell>
          <cell r="G2304">
            <v>0</v>
          </cell>
          <cell r="H2304" t="str">
            <v>גמיש</v>
          </cell>
          <cell r="I2304">
            <v>0</v>
          </cell>
          <cell r="J2304">
            <v>6660</v>
          </cell>
          <cell r="K2304">
            <v>0</v>
          </cell>
          <cell r="L2304">
            <v>740</v>
          </cell>
          <cell r="M2304">
            <v>0</v>
          </cell>
          <cell r="N2304">
            <v>7400</v>
          </cell>
          <cell r="O2304">
            <v>7400</v>
          </cell>
          <cell r="P2304">
            <v>7110.94</v>
          </cell>
        </row>
        <row r="2305">
          <cell r="A2305">
            <v>1712200723</v>
          </cell>
          <cell r="B2305">
            <v>723</v>
          </cell>
          <cell r="C2305">
            <v>712200</v>
          </cell>
          <cell r="D2305">
            <v>1</v>
          </cell>
          <cell r="E2305">
            <v>0</v>
          </cell>
          <cell r="F2305" t="str">
            <v xml:space="preserve">שקיות אשפה        </v>
          </cell>
          <cell r="G2305">
            <v>0</v>
          </cell>
          <cell r="H2305" t="str">
            <v>גמיש</v>
          </cell>
          <cell r="I2305">
            <v>0</v>
          </cell>
          <cell r="J2305">
            <v>44460</v>
          </cell>
          <cell r="K2305">
            <v>0</v>
          </cell>
          <cell r="L2305">
            <v>4940</v>
          </cell>
          <cell r="M2305">
            <v>0</v>
          </cell>
          <cell r="N2305">
            <v>49400</v>
          </cell>
          <cell r="O2305">
            <v>49400</v>
          </cell>
          <cell r="P2305">
            <v>34863</v>
          </cell>
        </row>
        <row r="2306">
          <cell r="A2306">
            <v>1712200742</v>
          </cell>
          <cell r="B2306">
            <v>742</v>
          </cell>
          <cell r="C2306">
            <v>712200</v>
          </cell>
          <cell r="D2306">
            <v>1</v>
          </cell>
          <cell r="E2306">
            <v>0</v>
          </cell>
          <cell r="F2306" t="str">
            <v xml:space="preserve">כלים וציוד        </v>
          </cell>
          <cell r="G2306">
            <v>0</v>
          </cell>
          <cell r="H2306" t="str">
            <v>גמיש</v>
          </cell>
          <cell r="I2306">
            <v>0</v>
          </cell>
          <cell r="J2306">
            <v>0</v>
          </cell>
          <cell r="K2306">
            <v>0</v>
          </cell>
          <cell r="L2306">
            <v>0</v>
          </cell>
          <cell r="M2306">
            <v>0</v>
          </cell>
          <cell r="N2306">
            <v>0</v>
          </cell>
          <cell r="O2306">
            <v>0</v>
          </cell>
          <cell r="P2306">
            <v>0</v>
          </cell>
        </row>
        <row r="2307">
          <cell r="A2307">
            <v>1712200745</v>
          </cell>
          <cell r="B2307">
            <v>745</v>
          </cell>
          <cell r="C2307">
            <v>712200</v>
          </cell>
          <cell r="D2307">
            <v>1</v>
          </cell>
          <cell r="E2307">
            <v>0</v>
          </cell>
          <cell r="F2307" t="str">
            <v xml:space="preserve">תיקון נזקים       </v>
          </cell>
          <cell r="G2307">
            <v>0</v>
          </cell>
          <cell r="H2307" t="str">
            <v>קשיח</v>
          </cell>
          <cell r="I2307">
            <v>0</v>
          </cell>
          <cell r="J2307">
            <v>8550</v>
          </cell>
          <cell r="K2307">
            <v>0</v>
          </cell>
          <cell r="L2307">
            <v>950</v>
          </cell>
          <cell r="M2307">
            <v>0</v>
          </cell>
          <cell r="N2307">
            <v>9500</v>
          </cell>
          <cell r="O2307">
            <v>9500</v>
          </cell>
          <cell r="P2307">
            <v>0</v>
          </cell>
        </row>
        <row r="2308">
          <cell r="A2308">
            <v>1712200752</v>
          </cell>
          <cell r="B2308">
            <v>752</v>
          </cell>
          <cell r="C2308">
            <v>712200</v>
          </cell>
          <cell r="D2308">
            <v>1</v>
          </cell>
          <cell r="E2308">
            <v>0</v>
          </cell>
          <cell r="F2308" t="str">
            <v xml:space="preserve">אספקת ג'טר        </v>
          </cell>
          <cell r="G2308">
            <v>0</v>
          </cell>
          <cell r="H2308" t="str">
            <v>גמיש</v>
          </cell>
          <cell r="I2308" t="e">
            <v>#DIV/0!</v>
          </cell>
          <cell r="J2308">
            <v>0</v>
          </cell>
          <cell r="K2308">
            <v>-0.26666666666666672</v>
          </cell>
          <cell r="L2308">
            <v>0</v>
          </cell>
          <cell r="M2308">
            <v>0</v>
          </cell>
          <cell r="N2308">
            <v>0</v>
          </cell>
          <cell r="O2308">
            <v>0</v>
          </cell>
          <cell r="P2308">
            <v>16591</v>
          </cell>
        </row>
        <row r="2309">
          <cell r="A2309">
            <v>1712200754</v>
          </cell>
          <cell r="B2309">
            <v>754</v>
          </cell>
          <cell r="C2309">
            <v>712200</v>
          </cell>
          <cell r="D2309">
            <v>1</v>
          </cell>
          <cell r="E2309">
            <v>0</v>
          </cell>
          <cell r="F2309" t="str">
            <v xml:space="preserve">סיירת נקיון       </v>
          </cell>
          <cell r="G2309">
            <v>0</v>
          </cell>
          <cell r="H2309" t="str">
            <v>גמיש</v>
          </cell>
          <cell r="I2309">
            <v>0</v>
          </cell>
          <cell r="J2309">
            <v>0</v>
          </cell>
          <cell r="K2309">
            <v>0</v>
          </cell>
          <cell r="L2309">
            <v>0</v>
          </cell>
          <cell r="M2309">
            <v>0</v>
          </cell>
          <cell r="N2309">
            <v>0</v>
          </cell>
          <cell r="O2309">
            <v>0</v>
          </cell>
          <cell r="P2309">
            <v>0</v>
          </cell>
        </row>
        <row r="2310">
          <cell r="A2310">
            <v>1712200755</v>
          </cell>
          <cell r="B2310">
            <v>755</v>
          </cell>
          <cell r="C2310">
            <v>712200</v>
          </cell>
          <cell r="D2310">
            <v>1</v>
          </cell>
          <cell r="E2310">
            <v>0</v>
          </cell>
          <cell r="F2310" t="str">
            <v xml:space="preserve">אספקת פועלים      </v>
          </cell>
          <cell r="G2310">
            <v>0</v>
          </cell>
          <cell r="H2310" t="str">
            <v>גמיש</v>
          </cell>
          <cell r="I2310">
            <v>0</v>
          </cell>
          <cell r="J2310">
            <v>0</v>
          </cell>
          <cell r="K2310">
            <v>0</v>
          </cell>
          <cell r="L2310">
            <v>0</v>
          </cell>
          <cell r="M2310">
            <v>0</v>
          </cell>
          <cell r="N2310">
            <v>0</v>
          </cell>
          <cell r="O2310">
            <v>0</v>
          </cell>
          <cell r="P2310">
            <v>0</v>
          </cell>
        </row>
        <row r="2311">
          <cell r="A2311">
            <v>1712200756</v>
          </cell>
          <cell r="B2311">
            <v>756</v>
          </cell>
          <cell r="C2311">
            <v>712200</v>
          </cell>
          <cell r="D2311">
            <v>1</v>
          </cell>
          <cell r="E2311">
            <v>0</v>
          </cell>
          <cell r="F2311" t="str">
            <v>שמירה-מזבלה מקומית</v>
          </cell>
          <cell r="G2311">
            <v>0</v>
          </cell>
          <cell r="H2311" t="str">
            <v>קשיח</v>
          </cell>
          <cell r="I2311">
            <v>0</v>
          </cell>
          <cell r="J2311">
            <v>0</v>
          </cell>
          <cell r="K2311">
            <v>0</v>
          </cell>
          <cell r="L2311">
            <v>0</v>
          </cell>
          <cell r="M2311">
            <v>0</v>
          </cell>
          <cell r="N2311">
            <v>0</v>
          </cell>
          <cell r="O2311">
            <v>0</v>
          </cell>
          <cell r="P2311">
            <v>0</v>
          </cell>
        </row>
        <row r="2312">
          <cell r="A2312">
            <v>1712200757</v>
          </cell>
          <cell r="B2312">
            <v>757</v>
          </cell>
          <cell r="C2312">
            <v>712200</v>
          </cell>
          <cell r="D2312">
            <v>1</v>
          </cell>
          <cell r="E2312">
            <v>0</v>
          </cell>
          <cell r="F2312" t="str">
            <v xml:space="preserve">אח'מזבלה מקומית   </v>
          </cell>
          <cell r="G2312">
            <v>0</v>
          </cell>
          <cell r="H2312" t="str">
            <v>קשיח</v>
          </cell>
          <cell r="I2312">
            <v>0</v>
          </cell>
          <cell r="J2312">
            <v>0</v>
          </cell>
          <cell r="K2312">
            <v>0</v>
          </cell>
          <cell r="L2312">
            <v>0</v>
          </cell>
          <cell r="M2312">
            <v>0</v>
          </cell>
          <cell r="N2312">
            <v>0</v>
          </cell>
          <cell r="O2312">
            <v>0</v>
          </cell>
          <cell r="P2312">
            <v>0</v>
          </cell>
        </row>
        <row r="2313">
          <cell r="A2313">
            <v>1712200758</v>
          </cell>
          <cell r="B2313">
            <v>758</v>
          </cell>
          <cell r="C2313">
            <v>712200</v>
          </cell>
          <cell r="D2313">
            <v>1</v>
          </cell>
          <cell r="E2313">
            <v>0</v>
          </cell>
          <cell r="F2313" t="str">
            <v xml:space="preserve">נקוי רח'בקבלנות   </v>
          </cell>
          <cell r="G2313">
            <v>0</v>
          </cell>
          <cell r="H2313" t="str">
            <v>גמיש</v>
          </cell>
          <cell r="I2313">
            <v>8.9778662024372125E-2</v>
          </cell>
          <cell r="J2313">
            <v>30674000</v>
          </cell>
          <cell r="K2313">
            <v>3.7037037037036979E-2</v>
          </cell>
          <cell r="L2313">
            <v>0</v>
          </cell>
          <cell r="M2313">
            <v>0</v>
          </cell>
          <cell r="N2313">
            <v>30674000</v>
          </cell>
          <cell r="O2313">
            <v>28147000</v>
          </cell>
          <cell r="P2313">
            <v>26458929.91</v>
          </cell>
        </row>
        <row r="2314">
          <cell r="A2314">
            <v>1712200759</v>
          </cell>
          <cell r="B2314">
            <v>759</v>
          </cell>
          <cell r="C2314">
            <v>712200</v>
          </cell>
          <cell r="D2314">
            <v>1</v>
          </cell>
          <cell r="E2314">
            <v>0</v>
          </cell>
          <cell r="F2314" t="str">
            <v xml:space="preserve">פנוי גזם          </v>
          </cell>
          <cell r="G2314">
            <v>0</v>
          </cell>
          <cell r="H2314" t="str">
            <v>גמיש</v>
          </cell>
          <cell r="I2314">
            <v>5.899639805989354E-2</v>
          </cell>
          <cell r="J2314">
            <v>8144000</v>
          </cell>
          <cell r="K2314">
            <v>4.5794392523364591E-2</v>
          </cell>
          <cell r="L2314">
            <v>0</v>
          </cell>
          <cell r="M2314">
            <v>0</v>
          </cell>
          <cell r="N2314">
            <v>8144000</v>
          </cell>
          <cell r="O2314">
            <v>7690300</v>
          </cell>
          <cell r="P2314">
            <v>6678347.9900000002</v>
          </cell>
        </row>
        <row r="2315">
          <cell r="A2315">
            <v>1712200794</v>
          </cell>
          <cell r="B2315">
            <v>794</v>
          </cell>
          <cell r="C2315">
            <v>712200</v>
          </cell>
          <cell r="D2315">
            <v>1</v>
          </cell>
          <cell r="E2315">
            <v>0</v>
          </cell>
          <cell r="F2315" t="str">
            <v xml:space="preserve">השתתפות בעזר 094  </v>
          </cell>
          <cell r="G2315">
            <v>0</v>
          </cell>
          <cell r="H2315" t="str">
            <v>קשיח</v>
          </cell>
          <cell r="I2315">
            <v>-3.3088235294117641E-2</v>
          </cell>
          <cell r="J2315">
            <v>263000</v>
          </cell>
          <cell r="K2315">
            <v>-0.1227678571428571</v>
          </cell>
          <cell r="L2315">
            <v>0</v>
          </cell>
          <cell r="M2315">
            <v>0</v>
          </cell>
          <cell r="N2315">
            <v>263000</v>
          </cell>
          <cell r="O2315">
            <v>272000</v>
          </cell>
          <cell r="P2315">
            <v>262139</v>
          </cell>
        </row>
        <row r="2316">
          <cell r="A2316">
            <v>1712200900</v>
          </cell>
          <cell r="B2316">
            <v>900</v>
          </cell>
          <cell r="C2316">
            <v>712200</v>
          </cell>
          <cell r="D2316">
            <v>1</v>
          </cell>
          <cell r="E2316">
            <v>0</v>
          </cell>
          <cell r="F2316" t="str">
            <v xml:space="preserve">הוצאות חד פעמיות  </v>
          </cell>
          <cell r="G2316">
            <v>0</v>
          </cell>
          <cell r="H2316" t="str">
            <v xml:space="preserve"> </v>
          </cell>
          <cell r="I2316">
            <v>0</v>
          </cell>
          <cell r="J2316">
            <v>0</v>
          </cell>
          <cell r="K2316">
            <v>0</v>
          </cell>
          <cell r="L2316">
            <v>0</v>
          </cell>
          <cell r="M2316">
            <v>0</v>
          </cell>
          <cell r="N2316">
            <v>0</v>
          </cell>
          <cell r="O2316">
            <v>0</v>
          </cell>
          <cell r="P2316">
            <v>0</v>
          </cell>
        </row>
        <row r="2317">
          <cell r="A2317">
            <v>1712200934</v>
          </cell>
          <cell r="B2317">
            <v>934</v>
          </cell>
          <cell r="C2317">
            <v>712200</v>
          </cell>
          <cell r="D2317">
            <v>1</v>
          </cell>
          <cell r="E2317">
            <v>0</v>
          </cell>
          <cell r="F2317" t="str">
            <v xml:space="preserve">רכישת סלי אשפה    </v>
          </cell>
          <cell r="G2317">
            <v>0</v>
          </cell>
          <cell r="H2317" t="str">
            <v>גמיש</v>
          </cell>
          <cell r="I2317">
            <v>0</v>
          </cell>
          <cell r="J2317">
            <v>0</v>
          </cell>
          <cell r="K2317">
            <v>0</v>
          </cell>
          <cell r="L2317">
            <v>0</v>
          </cell>
          <cell r="M2317">
            <v>0</v>
          </cell>
          <cell r="N2317">
            <v>0</v>
          </cell>
          <cell r="O2317">
            <v>0</v>
          </cell>
          <cell r="P2317">
            <v>0</v>
          </cell>
        </row>
        <row r="2318">
          <cell r="A2318">
            <v>1712200935</v>
          </cell>
          <cell r="B2318">
            <v>935</v>
          </cell>
          <cell r="C2318">
            <v>712200</v>
          </cell>
          <cell r="D2318">
            <v>1</v>
          </cell>
          <cell r="E2318">
            <v>0</v>
          </cell>
          <cell r="F2318" t="str">
            <v>מתקני איסוף גללים</v>
          </cell>
          <cell r="G2318">
            <v>0</v>
          </cell>
          <cell r="H2318" t="str">
            <v>גמיש</v>
          </cell>
          <cell r="I2318">
            <v>0</v>
          </cell>
          <cell r="J2318">
            <v>0</v>
          </cell>
          <cell r="K2318">
            <v>0</v>
          </cell>
          <cell r="L2318">
            <v>0</v>
          </cell>
          <cell r="M2318">
            <v>0</v>
          </cell>
          <cell r="N2318">
            <v>0</v>
          </cell>
          <cell r="O2318">
            <v>0</v>
          </cell>
          <cell r="P2318">
            <v>0</v>
          </cell>
        </row>
        <row r="2319">
          <cell r="A2319">
            <v>1712200960</v>
          </cell>
          <cell r="B2319">
            <v>960</v>
          </cell>
          <cell r="C2319">
            <v>712200</v>
          </cell>
          <cell r="D2319">
            <v>1</v>
          </cell>
          <cell r="E2319">
            <v>0</v>
          </cell>
          <cell r="F2319" t="str">
            <v xml:space="preserve">מבצעי נקיון       </v>
          </cell>
          <cell r="G2319">
            <v>0</v>
          </cell>
          <cell r="H2319" t="str">
            <v>גמיש</v>
          </cell>
          <cell r="I2319">
            <v>0</v>
          </cell>
          <cell r="J2319">
            <v>0</v>
          </cell>
          <cell r="K2319">
            <v>0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</row>
        <row r="2320">
          <cell r="A2320">
            <v>1712200961</v>
          </cell>
          <cell r="B2320">
            <v>961</v>
          </cell>
          <cell r="C2320">
            <v>712200</v>
          </cell>
          <cell r="D2320">
            <v>1</v>
          </cell>
          <cell r="E2320">
            <v>0</v>
          </cell>
          <cell r="F2320" t="str">
            <v>פעולות ורכישות</v>
          </cell>
          <cell r="G2320">
            <v>0</v>
          </cell>
          <cell r="H2320" t="str">
            <v>גמיש</v>
          </cell>
          <cell r="I2320">
            <v>0</v>
          </cell>
          <cell r="J2320">
            <v>0</v>
          </cell>
          <cell r="K2320">
            <v>0</v>
          </cell>
          <cell r="L2320">
            <v>0</v>
          </cell>
          <cell r="M2320">
            <v>0</v>
          </cell>
          <cell r="N2320">
            <v>0</v>
          </cell>
          <cell r="O2320">
            <v>0</v>
          </cell>
          <cell r="P2320">
            <v>0</v>
          </cell>
        </row>
        <row r="2321">
          <cell r="A2321" t="e">
            <v>#VALUE!</v>
          </cell>
          <cell r="B2321" t="str">
            <v>712200  סך הכל</v>
          </cell>
          <cell r="C2321">
            <v>0</v>
          </cell>
          <cell r="D2321">
            <v>0</v>
          </cell>
          <cell r="E2321">
            <v>0</v>
          </cell>
          <cell r="F2321" t="str">
            <v xml:space="preserve">נקוי רחובות       </v>
          </cell>
          <cell r="G2321">
            <v>0</v>
          </cell>
          <cell r="H2321">
            <v>0</v>
          </cell>
          <cell r="I2321">
            <v>8.4008781273825495E-2</v>
          </cell>
          <cell r="J2321">
            <v>40088010</v>
          </cell>
          <cell r="K2321">
            <v>-0.31439530204133004</v>
          </cell>
          <cell r="L2321">
            <v>7090</v>
          </cell>
          <cell r="M2321">
            <v>0</v>
          </cell>
          <cell r="N2321">
            <v>40095100</v>
          </cell>
          <cell r="O2321">
            <v>36987800</v>
          </cell>
          <cell r="P2321">
            <v>34215817.130000003</v>
          </cell>
        </row>
        <row r="2322">
          <cell r="A2322">
            <v>17123000</v>
          </cell>
          <cell r="B2322">
            <v>0</v>
          </cell>
          <cell r="C2322">
            <v>712300</v>
          </cell>
          <cell r="D2322">
            <v>1</v>
          </cell>
          <cell r="E2322">
            <v>0</v>
          </cell>
          <cell r="F2322" t="str">
            <v xml:space="preserve">איסוף וביעור אשפה  </v>
          </cell>
          <cell r="G2322">
            <v>0</v>
          </cell>
          <cell r="H2322" t="str">
            <v xml:space="preserve"> </v>
          </cell>
          <cell r="I2322">
            <v>0</v>
          </cell>
          <cell r="J2322">
            <v>0</v>
          </cell>
          <cell r="K2322">
            <v>0</v>
          </cell>
          <cell r="L2322">
            <v>0</v>
          </cell>
          <cell r="M2322">
            <v>0</v>
          </cell>
          <cell r="N2322">
            <v>0</v>
          </cell>
          <cell r="O2322">
            <v>0</v>
          </cell>
          <cell r="P2322">
            <v>0</v>
          </cell>
        </row>
        <row r="2323">
          <cell r="A2323">
            <v>1712300100</v>
          </cell>
          <cell r="B2323">
            <v>100</v>
          </cell>
          <cell r="C2323">
            <v>712300</v>
          </cell>
          <cell r="D2323">
            <v>1</v>
          </cell>
          <cell r="E2323">
            <v>0</v>
          </cell>
          <cell r="F2323" t="str">
            <v>שכר עובדים לפי תקן</v>
          </cell>
          <cell r="G2323">
            <v>0</v>
          </cell>
          <cell r="H2323" t="str">
            <v xml:space="preserve"> </v>
          </cell>
          <cell r="I2323">
            <v>0</v>
          </cell>
          <cell r="J2323">
            <v>0</v>
          </cell>
          <cell r="K2323">
            <v>0</v>
          </cell>
          <cell r="L2323">
            <v>0</v>
          </cell>
          <cell r="M2323">
            <v>0</v>
          </cell>
          <cell r="N2323">
            <v>0</v>
          </cell>
          <cell r="O2323">
            <v>0</v>
          </cell>
          <cell r="P2323">
            <v>0</v>
          </cell>
        </row>
        <row r="2324">
          <cell r="A2324">
            <v>1712300110</v>
          </cell>
          <cell r="B2324">
            <v>110</v>
          </cell>
          <cell r="C2324">
            <v>712300</v>
          </cell>
          <cell r="D2324">
            <v>1</v>
          </cell>
          <cell r="E2324">
            <v>0</v>
          </cell>
          <cell r="F2324" t="str">
            <v>השכר הקובע-תקציבית</v>
          </cell>
          <cell r="G2324">
            <v>0</v>
          </cell>
          <cell r="H2324" t="str">
            <v>שכר</v>
          </cell>
          <cell r="I2324">
            <v>-0.26833305184934975</v>
          </cell>
          <cell r="J2324">
            <v>4332200</v>
          </cell>
          <cell r="K2324">
            <v>-3.7438763127537467E-2</v>
          </cell>
          <cell r="L2324">
            <v>0</v>
          </cell>
          <cell r="M2324">
            <v>0</v>
          </cell>
          <cell r="N2324">
            <v>4332200</v>
          </cell>
          <cell r="O2324">
            <v>5921000</v>
          </cell>
          <cell r="P2324">
            <v>5286567.7699999996</v>
          </cell>
        </row>
        <row r="2325">
          <cell r="A2325">
            <v>1712300119</v>
          </cell>
          <cell r="B2325">
            <v>119</v>
          </cell>
          <cell r="C2325">
            <v>712300</v>
          </cell>
          <cell r="D2325">
            <v>1</v>
          </cell>
          <cell r="E2325">
            <v>0</v>
          </cell>
          <cell r="F2325" t="str">
            <v xml:space="preserve">השכר הקובע-צוברת  </v>
          </cell>
          <cell r="G2325">
            <v>0</v>
          </cell>
          <cell r="H2325" t="str">
            <v>שכר</v>
          </cell>
          <cell r="I2325">
            <v>0.52822842310188189</v>
          </cell>
          <cell r="J2325">
            <v>4710000</v>
          </cell>
          <cell r="K2325">
            <v>0.1472343962520779</v>
          </cell>
          <cell r="L2325">
            <v>0</v>
          </cell>
          <cell r="M2325">
            <v>0</v>
          </cell>
          <cell r="N2325">
            <v>4710000</v>
          </cell>
          <cell r="O2325">
            <v>3082000</v>
          </cell>
          <cell r="P2325">
            <v>3765824.53</v>
          </cell>
        </row>
        <row r="2326">
          <cell r="A2326">
            <v>1712300122</v>
          </cell>
          <cell r="B2326">
            <v>122</v>
          </cell>
          <cell r="C2326">
            <v>712300</v>
          </cell>
          <cell r="D2326">
            <v>1</v>
          </cell>
          <cell r="E2326">
            <v>0</v>
          </cell>
          <cell r="F2326" t="str">
            <v xml:space="preserve">ביגוד             </v>
          </cell>
          <cell r="G2326">
            <v>0</v>
          </cell>
          <cell r="H2326" t="str">
            <v>שכר</v>
          </cell>
          <cell r="I2326">
            <v>-7.8571428571428625E-2</v>
          </cell>
          <cell r="J2326">
            <v>129000</v>
          </cell>
          <cell r="K2326">
            <v>0</v>
          </cell>
          <cell r="L2326">
            <v>0</v>
          </cell>
          <cell r="M2326">
            <v>0</v>
          </cell>
          <cell r="N2326">
            <v>129000</v>
          </cell>
          <cell r="O2326">
            <v>140000</v>
          </cell>
          <cell r="P2326">
            <v>130911.46</v>
          </cell>
        </row>
        <row r="2327">
          <cell r="A2327">
            <v>1712300126</v>
          </cell>
          <cell r="B2327">
            <v>126</v>
          </cell>
          <cell r="C2327">
            <v>712300</v>
          </cell>
          <cell r="D2327">
            <v>1</v>
          </cell>
          <cell r="E2327">
            <v>0</v>
          </cell>
          <cell r="F2327" t="str">
            <v xml:space="preserve">דמי הבראה         </v>
          </cell>
          <cell r="G2327">
            <v>0</v>
          </cell>
          <cell r="H2327" t="str">
            <v>שכר</v>
          </cell>
          <cell r="I2327">
            <v>5.0847457627118731E-2</v>
          </cell>
          <cell r="J2327">
            <v>372000</v>
          </cell>
          <cell r="K2327">
            <v>0</v>
          </cell>
          <cell r="L2327">
            <v>0</v>
          </cell>
          <cell r="M2327">
            <v>0</v>
          </cell>
          <cell r="N2327">
            <v>372000</v>
          </cell>
          <cell r="O2327">
            <v>354000</v>
          </cell>
          <cell r="P2327">
            <v>356730.58</v>
          </cell>
        </row>
        <row r="2328">
          <cell r="A2328">
            <v>1712300130</v>
          </cell>
          <cell r="B2328">
            <v>130</v>
          </cell>
          <cell r="C2328">
            <v>712300</v>
          </cell>
          <cell r="D2328">
            <v>1</v>
          </cell>
          <cell r="E2328">
            <v>0</v>
          </cell>
          <cell r="F2328" t="str">
            <v xml:space="preserve">שעות נוספות       </v>
          </cell>
          <cell r="G2328">
            <v>0</v>
          </cell>
          <cell r="H2328" t="str">
            <v>שכר</v>
          </cell>
          <cell r="I2328">
            <v>-7.2612470402525608E-2</v>
          </cell>
          <cell r="J2328">
            <v>4700000</v>
          </cell>
          <cell r="K2328">
            <v>0</v>
          </cell>
          <cell r="L2328">
            <v>0</v>
          </cell>
          <cell r="M2328">
            <v>0</v>
          </cell>
          <cell r="N2328">
            <v>4700000</v>
          </cell>
          <cell r="O2328">
            <v>5068000</v>
          </cell>
          <cell r="P2328">
            <v>4564221.0999999996</v>
          </cell>
        </row>
        <row r="2329">
          <cell r="A2329">
            <v>1712300140</v>
          </cell>
          <cell r="B2329">
            <v>140</v>
          </cell>
          <cell r="C2329">
            <v>712300</v>
          </cell>
          <cell r="D2329">
            <v>1</v>
          </cell>
          <cell r="E2329">
            <v>0</v>
          </cell>
          <cell r="F2329" t="str">
            <v>השתתפות באחזקת רכב</v>
          </cell>
          <cell r="G2329">
            <v>0</v>
          </cell>
          <cell r="H2329" t="str">
            <v>שכר</v>
          </cell>
          <cell r="I2329">
            <v>-0.14092446448703499</v>
          </cell>
          <cell r="J2329">
            <v>304800</v>
          </cell>
          <cell r="K2329">
            <v>0</v>
          </cell>
          <cell r="L2329">
            <v>0</v>
          </cell>
          <cell r="M2329">
            <v>0</v>
          </cell>
          <cell r="N2329">
            <v>304800</v>
          </cell>
          <cell r="O2329">
            <v>354800</v>
          </cell>
          <cell r="P2329">
            <v>168626.41</v>
          </cell>
        </row>
        <row r="2330">
          <cell r="A2330">
            <v>1712300253</v>
          </cell>
          <cell r="B2330">
            <v>253</v>
          </cell>
          <cell r="C2330">
            <v>712300</v>
          </cell>
          <cell r="D2330">
            <v>1</v>
          </cell>
          <cell r="E2330">
            <v>0</v>
          </cell>
          <cell r="F2330" t="str">
            <v xml:space="preserve">אספקת עובדים      </v>
          </cell>
          <cell r="G2330">
            <v>0</v>
          </cell>
          <cell r="H2330" t="str">
            <v>שכר</v>
          </cell>
          <cell r="I2330">
            <v>7.0208728652751518E-2</v>
          </cell>
          <cell r="J2330">
            <v>1692000</v>
          </cell>
          <cell r="K2330">
            <v>0.19201228878648235</v>
          </cell>
          <cell r="L2330">
            <v>0</v>
          </cell>
          <cell r="M2330">
            <v>0</v>
          </cell>
          <cell r="N2330">
            <v>1692000</v>
          </cell>
          <cell r="O2330">
            <v>1581000</v>
          </cell>
          <cell r="P2330">
            <v>1393620.7</v>
          </cell>
        </row>
        <row r="2331">
          <cell r="A2331">
            <v>1712300255</v>
          </cell>
          <cell r="B2331">
            <v>255</v>
          </cell>
          <cell r="C2331">
            <v>712300</v>
          </cell>
          <cell r="D2331">
            <v>1</v>
          </cell>
          <cell r="E2331">
            <v>0</v>
          </cell>
          <cell r="F2331" t="str">
            <v xml:space="preserve">אספקת פועלים      </v>
          </cell>
          <cell r="G2331">
            <v>0</v>
          </cell>
          <cell r="H2331" t="str">
            <v>שכר</v>
          </cell>
          <cell r="I2331">
            <v>6.7580803134182243E-2</v>
          </cell>
          <cell r="J2331">
            <v>109000</v>
          </cell>
          <cell r="K2331">
            <v>-0.375</v>
          </cell>
          <cell r="L2331">
            <v>0</v>
          </cell>
          <cell r="M2331">
            <v>0</v>
          </cell>
          <cell r="N2331">
            <v>109000</v>
          </cell>
          <cell r="O2331">
            <v>102100</v>
          </cell>
          <cell r="P2331">
            <v>115040.45</v>
          </cell>
        </row>
        <row r="2332">
          <cell r="A2332">
            <v>1712300400</v>
          </cell>
          <cell r="B2332">
            <v>400</v>
          </cell>
          <cell r="C2332">
            <v>712300</v>
          </cell>
          <cell r="D2332">
            <v>1</v>
          </cell>
          <cell r="E2332">
            <v>0</v>
          </cell>
          <cell r="F2332" t="str">
            <v>אחזקת בנינים וציוד</v>
          </cell>
          <cell r="G2332">
            <v>0</v>
          </cell>
          <cell r="H2332" t="str">
            <v xml:space="preserve"> </v>
          </cell>
          <cell r="I2332">
            <v>0</v>
          </cell>
          <cell r="J2332">
            <v>0</v>
          </cell>
          <cell r="K2332">
            <v>0</v>
          </cell>
          <cell r="L2332">
            <v>0</v>
          </cell>
          <cell r="M2332">
            <v>0</v>
          </cell>
          <cell r="N2332">
            <v>0</v>
          </cell>
          <cell r="O2332">
            <v>0</v>
          </cell>
          <cell r="P2332">
            <v>0</v>
          </cell>
        </row>
        <row r="2333">
          <cell r="A2333">
            <v>1712300437</v>
          </cell>
          <cell r="B2333">
            <v>437</v>
          </cell>
          <cell r="C2333">
            <v>712300</v>
          </cell>
          <cell r="D2333">
            <v>1</v>
          </cell>
          <cell r="E2333">
            <v>0</v>
          </cell>
          <cell r="F2333" t="str">
            <v xml:space="preserve">אחזקת אזעקה       </v>
          </cell>
          <cell r="G2333">
            <v>0</v>
          </cell>
          <cell r="H2333" t="str">
            <v>קשיח</v>
          </cell>
          <cell r="I2333">
            <v>0</v>
          </cell>
          <cell r="J2333">
            <v>1260</v>
          </cell>
          <cell r="K2333">
            <v>0</v>
          </cell>
          <cell r="L2333">
            <v>140</v>
          </cell>
          <cell r="M2333">
            <v>0</v>
          </cell>
          <cell r="N2333">
            <v>1400</v>
          </cell>
          <cell r="O2333">
            <v>1400</v>
          </cell>
          <cell r="P2333">
            <v>1221.48</v>
          </cell>
        </row>
        <row r="2334">
          <cell r="A2334">
            <v>1712300511</v>
          </cell>
          <cell r="B2334">
            <v>511</v>
          </cell>
          <cell r="C2334">
            <v>712300</v>
          </cell>
          <cell r="D2334">
            <v>1</v>
          </cell>
          <cell r="E2334">
            <v>0</v>
          </cell>
          <cell r="F2334" t="str">
            <v xml:space="preserve">אירוח וכיבוד      </v>
          </cell>
          <cell r="G2334">
            <v>0</v>
          </cell>
          <cell r="H2334" t="str">
            <v>גמיש</v>
          </cell>
          <cell r="I2334" t="e">
            <v>#DIV/0!</v>
          </cell>
          <cell r="J2334">
            <v>9000</v>
          </cell>
          <cell r="K2334" t="e">
            <v>#N/A</v>
          </cell>
          <cell r="L2334">
            <v>0</v>
          </cell>
          <cell r="M2334" t="str">
            <v>חדש</v>
          </cell>
          <cell r="N2334">
            <v>9000</v>
          </cell>
          <cell r="O2334">
            <v>0</v>
          </cell>
          <cell r="P2334">
            <v>0</v>
          </cell>
        </row>
        <row r="2335">
          <cell r="A2335">
            <v>1712300596</v>
          </cell>
          <cell r="B2335">
            <v>596</v>
          </cell>
          <cell r="C2335">
            <v>712300</v>
          </cell>
          <cell r="D2335">
            <v>1</v>
          </cell>
          <cell r="E2335">
            <v>0</v>
          </cell>
          <cell r="F2335" t="str">
            <v xml:space="preserve">השתתפות בעזר 096  </v>
          </cell>
          <cell r="G2335">
            <v>0</v>
          </cell>
          <cell r="H2335" t="str">
            <v>קשיח</v>
          </cell>
          <cell r="I2335">
            <v>0</v>
          </cell>
          <cell r="J2335">
            <v>1676000</v>
          </cell>
          <cell r="K2335">
            <v>0</v>
          </cell>
          <cell r="L2335">
            <v>0</v>
          </cell>
          <cell r="M2335">
            <v>0</v>
          </cell>
          <cell r="N2335">
            <v>1676000</v>
          </cell>
          <cell r="O2335">
            <v>1676000</v>
          </cell>
          <cell r="P2335">
            <v>1638189.89</v>
          </cell>
        </row>
        <row r="2336">
          <cell r="A2336">
            <v>1712300700</v>
          </cell>
          <cell r="B2336">
            <v>700</v>
          </cell>
          <cell r="C2336">
            <v>712300</v>
          </cell>
          <cell r="D2336">
            <v>1</v>
          </cell>
          <cell r="E2336">
            <v>0</v>
          </cell>
          <cell r="F2336" t="str">
            <v xml:space="preserve">הוצאות לפעולות    </v>
          </cell>
          <cell r="G2336">
            <v>0</v>
          </cell>
          <cell r="H2336" t="str">
            <v xml:space="preserve"> </v>
          </cell>
          <cell r="I2336">
            <v>0</v>
          </cell>
          <cell r="J2336">
            <v>0</v>
          </cell>
          <cell r="K2336">
            <v>0</v>
          </cell>
          <cell r="L2336">
            <v>0</v>
          </cell>
          <cell r="M2336">
            <v>0</v>
          </cell>
          <cell r="N2336">
            <v>0</v>
          </cell>
          <cell r="O2336">
            <v>0</v>
          </cell>
          <cell r="P2336">
            <v>0</v>
          </cell>
        </row>
        <row r="2337">
          <cell r="A2337">
            <v>1712300710</v>
          </cell>
          <cell r="B2337">
            <v>710</v>
          </cell>
          <cell r="C2337">
            <v>712300</v>
          </cell>
          <cell r="D2337">
            <v>1</v>
          </cell>
          <cell r="E2337">
            <v>0</v>
          </cell>
          <cell r="F2337" t="str">
            <v>הובלות לאיסוף סוללות</v>
          </cell>
          <cell r="G2337">
            <v>0</v>
          </cell>
          <cell r="H2337" t="str">
            <v>קשיח</v>
          </cell>
          <cell r="I2337">
            <v>0</v>
          </cell>
          <cell r="J2337">
            <v>0</v>
          </cell>
          <cell r="K2337">
            <v>0</v>
          </cell>
          <cell r="L2337">
            <v>0</v>
          </cell>
          <cell r="M2337">
            <v>0</v>
          </cell>
          <cell r="N2337">
            <v>0</v>
          </cell>
          <cell r="O2337">
            <v>0</v>
          </cell>
          <cell r="P2337">
            <v>0</v>
          </cell>
        </row>
        <row r="2338">
          <cell r="A2338">
            <v>1712300742</v>
          </cell>
          <cell r="B2338">
            <v>742</v>
          </cell>
          <cell r="C2338">
            <v>712300</v>
          </cell>
          <cell r="D2338">
            <v>1</v>
          </cell>
          <cell r="E2338">
            <v>0</v>
          </cell>
          <cell r="F2338" t="str">
            <v xml:space="preserve">כלים וציוד        </v>
          </cell>
          <cell r="G2338">
            <v>0</v>
          </cell>
          <cell r="H2338" t="str">
            <v>גמיש</v>
          </cell>
          <cell r="I2338">
            <v>0</v>
          </cell>
          <cell r="J2338">
            <v>152190</v>
          </cell>
          <cell r="K2338">
            <v>0</v>
          </cell>
          <cell r="L2338">
            <v>16910</v>
          </cell>
          <cell r="M2338">
            <v>0</v>
          </cell>
          <cell r="N2338">
            <v>169100</v>
          </cell>
          <cell r="O2338">
            <v>169100</v>
          </cell>
          <cell r="P2338">
            <v>164922.79999999999</v>
          </cell>
        </row>
        <row r="2339">
          <cell r="A2339">
            <v>1712300750</v>
          </cell>
          <cell r="B2339">
            <v>750</v>
          </cell>
          <cell r="C2339">
            <v>712300</v>
          </cell>
          <cell r="D2339">
            <v>1</v>
          </cell>
          <cell r="E2339">
            <v>0</v>
          </cell>
          <cell r="F2339" t="str">
            <v>מיחזור ופסולת בנין</v>
          </cell>
          <cell r="G2339">
            <v>0</v>
          </cell>
          <cell r="H2339" t="str">
            <v>קשיח</v>
          </cell>
          <cell r="I2339">
            <v>0</v>
          </cell>
          <cell r="J2339">
            <v>100000</v>
          </cell>
          <cell r="K2339">
            <v>-0.68253968253968256</v>
          </cell>
          <cell r="L2339">
            <v>0</v>
          </cell>
          <cell r="M2339">
            <v>0</v>
          </cell>
          <cell r="N2339">
            <v>100000</v>
          </cell>
          <cell r="O2339">
            <v>100000</v>
          </cell>
          <cell r="P2339">
            <v>20134</v>
          </cell>
        </row>
        <row r="2340">
          <cell r="A2340">
            <v>1712300752</v>
          </cell>
          <cell r="B2340">
            <v>752</v>
          </cell>
          <cell r="C2340">
            <v>712300</v>
          </cell>
          <cell r="D2340">
            <v>1</v>
          </cell>
          <cell r="E2340">
            <v>0</v>
          </cell>
          <cell r="F2340" t="str">
            <v xml:space="preserve">נקיון בקבלנות     </v>
          </cell>
          <cell r="G2340">
            <v>0</v>
          </cell>
          <cell r="H2340" t="str">
            <v>קשיח</v>
          </cell>
          <cell r="I2340">
            <v>0</v>
          </cell>
          <cell r="J2340">
            <v>4700</v>
          </cell>
          <cell r="K2340">
            <v>0</v>
          </cell>
          <cell r="L2340">
            <v>0</v>
          </cell>
          <cell r="M2340">
            <v>0</v>
          </cell>
          <cell r="N2340">
            <v>4700</v>
          </cell>
          <cell r="O2340">
            <v>4700</v>
          </cell>
          <cell r="P2340">
            <v>1594.38</v>
          </cell>
        </row>
        <row r="2341">
          <cell r="A2341">
            <v>1712300753</v>
          </cell>
          <cell r="B2341">
            <v>753</v>
          </cell>
          <cell r="C2341">
            <v>712300</v>
          </cell>
          <cell r="D2341">
            <v>1</v>
          </cell>
          <cell r="E2341">
            <v>0</v>
          </cell>
          <cell r="F2341" t="str">
            <v>איסוף קרטון - למיחזור</v>
          </cell>
          <cell r="G2341">
            <v>0</v>
          </cell>
          <cell r="H2341" t="str">
            <v>קשיח</v>
          </cell>
          <cell r="I2341">
            <v>0</v>
          </cell>
          <cell r="J2341">
            <v>0</v>
          </cell>
          <cell r="K2341">
            <v>-1</v>
          </cell>
          <cell r="L2341">
            <v>0</v>
          </cell>
          <cell r="M2341">
            <v>0</v>
          </cell>
          <cell r="N2341">
            <v>0</v>
          </cell>
          <cell r="O2341">
            <v>0</v>
          </cell>
          <cell r="P2341">
            <v>0</v>
          </cell>
        </row>
        <row r="2342">
          <cell r="A2342">
            <v>1712300754</v>
          </cell>
          <cell r="B2342">
            <v>754</v>
          </cell>
          <cell r="C2342">
            <v>712300</v>
          </cell>
          <cell r="D2342">
            <v>1</v>
          </cell>
          <cell r="E2342">
            <v>0</v>
          </cell>
          <cell r="F2342" t="str">
            <v xml:space="preserve">פינוי אשפה - פחים </v>
          </cell>
          <cell r="G2342">
            <v>0</v>
          </cell>
          <cell r="H2342" t="str">
            <v>קשיח</v>
          </cell>
          <cell r="I2342">
            <v>4.3516100957354809E-3</v>
          </cell>
          <cell r="J2342">
            <v>11540000</v>
          </cell>
          <cell r="K2342">
            <v>4.6511627906976827E-2</v>
          </cell>
          <cell r="L2342">
            <v>0</v>
          </cell>
          <cell r="M2342">
            <v>0</v>
          </cell>
          <cell r="N2342">
            <v>11540000</v>
          </cell>
          <cell r="O2342">
            <v>11490000</v>
          </cell>
          <cell r="P2342">
            <v>7346062.5</v>
          </cell>
        </row>
        <row r="2343">
          <cell r="A2343">
            <v>1712300755</v>
          </cell>
          <cell r="B2343">
            <v>755</v>
          </cell>
          <cell r="C2343">
            <v>712300</v>
          </cell>
          <cell r="D2343">
            <v>1</v>
          </cell>
          <cell r="E2343">
            <v>0</v>
          </cell>
          <cell r="F2343" t="str">
            <v>פינוי אריזות-כתומים במקור</v>
          </cell>
          <cell r="G2343">
            <v>0</v>
          </cell>
          <cell r="H2343" t="str">
            <v>קשיח</v>
          </cell>
          <cell r="I2343">
            <v>0.60719874804381857</v>
          </cell>
          <cell r="J2343">
            <v>3081000</v>
          </cell>
          <cell r="K2343">
            <v>-0.125</v>
          </cell>
          <cell r="L2343">
            <v>0</v>
          </cell>
          <cell r="M2343">
            <v>0</v>
          </cell>
          <cell r="N2343">
            <v>3081000</v>
          </cell>
          <cell r="O2343">
            <v>1917000</v>
          </cell>
          <cell r="P2343">
            <v>1266274.55</v>
          </cell>
        </row>
        <row r="2344">
          <cell r="A2344">
            <v>1712300756</v>
          </cell>
          <cell r="B2344">
            <v>756</v>
          </cell>
          <cell r="C2344">
            <v>712300</v>
          </cell>
          <cell r="D2344">
            <v>1</v>
          </cell>
          <cell r="E2344">
            <v>0</v>
          </cell>
          <cell r="F2344" t="str">
            <v xml:space="preserve">שמירה             </v>
          </cell>
          <cell r="G2344">
            <v>0</v>
          </cell>
          <cell r="H2344" t="str">
            <v>קשיח</v>
          </cell>
          <cell r="I2344">
            <v>0</v>
          </cell>
          <cell r="J2344">
            <v>0</v>
          </cell>
          <cell r="K2344">
            <v>0</v>
          </cell>
          <cell r="L2344">
            <v>0</v>
          </cell>
          <cell r="M2344">
            <v>0</v>
          </cell>
          <cell r="N2344">
            <v>0</v>
          </cell>
          <cell r="O2344">
            <v>0</v>
          </cell>
          <cell r="P2344">
            <v>0</v>
          </cell>
        </row>
        <row r="2345">
          <cell r="A2345">
            <v>1712300757</v>
          </cell>
          <cell r="B2345">
            <v>757</v>
          </cell>
          <cell r="C2345">
            <v>712300</v>
          </cell>
          <cell r="D2345">
            <v>1</v>
          </cell>
          <cell r="E2345">
            <v>0</v>
          </cell>
          <cell r="F2345" t="str">
            <v>פנוי אשפה  בקבלנות</v>
          </cell>
          <cell r="G2345">
            <v>0</v>
          </cell>
          <cell r="H2345" t="str">
            <v>קשיח</v>
          </cell>
          <cell r="I2345">
            <v>0.33832902670111964</v>
          </cell>
          <cell r="J2345">
            <v>15538000</v>
          </cell>
          <cell r="K2345">
            <v>-5.5000000000000049E-2</v>
          </cell>
          <cell r="L2345">
            <v>0</v>
          </cell>
          <cell r="M2345">
            <v>0</v>
          </cell>
          <cell r="N2345">
            <v>15538000</v>
          </cell>
          <cell r="O2345">
            <v>11610000</v>
          </cell>
          <cell r="P2345">
            <v>10530800.439999999</v>
          </cell>
        </row>
        <row r="2346">
          <cell r="A2346">
            <v>1712300758</v>
          </cell>
          <cell r="B2346">
            <v>758</v>
          </cell>
          <cell r="C2346">
            <v>712300</v>
          </cell>
          <cell r="D2346">
            <v>1</v>
          </cell>
          <cell r="E2346">
            <v>0</v>
          </cell>
          <cell r="F2346" t="str">
            <v>פנוי אשפה (מהכנסה)</v>
          </cell>
          <cell r="G2346">
            <v>0</v>
          </cell>
          <cell r="H2346" t="str">
            <v>קשיח</v>
          </cell>
          <cell r="I2346">
            <v>5.3409090909090962E-2</v>
          </cell>
          <cell r="J2346">
            <v>4635000</v>
          </cell>
          <cell r="K2346">
            <v>-0.13119999999999998</v>
          </cell>
          <cell r="L2346">
            <v>0</v>
          </cell>
          <cell r="M2346">
            <v>0</v>
          </cell>
          <cell r="N2346">
            <v>4635000</v>
          </cell>
          <cell r="O2346">
            <v>4400000</v>
          </cell>
          <cell r="P2346">
            <v>3759624.72</v>
          </cell>
        </row>
        <row r="2347">
          <cell r="A2347">
            <v>1712300759</v>
          </cell>
          <cell r="B2347">
            <v>759</v>
          </cell>
          <cell r="C2347">
            <v>712300</v>
          </cell>
          <cell r="D2347">
            <v>1</v>
          </cell>
          <cell r="E2347">
            <v>0</v>
          </cell>
          <cell r="F2347" t="str">
            <v xml:space="preserve">שינוע אשפה        </v>
          </cell>
          <cell r="G2347">
            <v>0</v>
          </cell>
          <cell r="H2347" t="str">
            <v>קשיח</v>
          </cell>
          <cell r="I2347">
            <v>6.8493150684931559E-2</v>
          </cell>
          <cell r="J2347">
            <v>156000</v>
          </cell>
          <cell r="K2347">
            <v>0.79746835443037978</v>
          </cell>
          <cell r="L2347">
            <v>0</v>
          </cell>
          <cell r="M2347">
            <v>0</v>
          </cell>
          <cell r="N2347">
            <v>156000</v>
          </cell>
          <cell r="O2347">
            <v>146000</v>
          </cell>
          <cell r="P2347">
            <v>131062.14</v>
          </cell>
        </row>
        <row r="2348">
          <cell r="A2348">
            <v>1712300760</v>
          </cell>
          <cell r="B2348">
            <v>760</v>
          </cell>
          <cell r="C2348">
            <v>712300</v>
          </cell>
          <cell r="D2348">
            <v>1</v>
          </cell>
          <cell r="E2348">
            <v>0</v>
          </cell>
          <cell r="F2348" t="str">
            <v>איסוף נייר למיחזור</v>
          </cell>
          <cell r="G2348">
            <v>0</v>
          </cell>
          <cell r="H2348" t="str">
            <v>קשיח</v>
          </cell>
          <cell r="I2348">
            <v>0.53750000000000009</v>
          </cell>
          <cell r="J2348">
            <v>984000</v>
          </cell>
          <cell r="K2348">
            <v>7.9861111111110272E-3</v>
          </cell>
          <cell r="L2348">
            <v>0</v>
          </cell>
          <cell r="M2348">
            <v>0</v>
          </cell>
          <cell r="N2348">
            <v>984000</v>
          </cell>
          <cell r="O2348">
            <v>640000</v>
          </cell>
          <cell r="P2348">
            <v>514144.91</v>
          </cell>
        </row>
        <row r="2349">
          <cell r="A2349">
            <v>1712300794</v>
          </cell>
          <cell r="B2349">
            <v>794</v>
          </cell>
          <cell r="C2349">
            <v>712300</v>
          </cell>
          <cell r="D2349">
            <v>1</v>
          </cell>
          <cell r="E2349">
            <v>0</v>
          </cell>
          <cell r="F2349" t="str">
            <v xml:space="preserve">השתתפות בעזר 094  </v>
          </cell>
          <cell r="G2349">
            <v>0</v>
          </cell>
          <cell r="H2349" t="str">
            <v>קשיח</v>
          </cell>
          <cell r="I2349">
            <v>-2.3255813953488413E-2</v>
          </cell>
          <cell r="J2349">
            <v>168000</v>
          </cell>
          <cell r="K2349">
            <v>-0.11352941176470588</v>
          </cell>
          <cell r="L2349">
            <v>0</v>
          </cell>
          <cell r="M2349">
            <v>0</v>
          </cell>
          <cell r="N2349">
            <v>168000</v>
          </cell>
          <cell r="O2349">
            <v>172000</v>
          </cell>
          <cell r="P2349">
            <v>167534</v>
          </cell>
        </row>
        <row r="2350">
          <cell r="A2350">
            <v>1712300800</v>
          </cell>
          <cell r="B2350">
            <v>800</v>
          </cell>
          <cell r="C2350">
            <v>712300</v>
          </cell>
          <cell r="D2350">
            <v>1</v>
          </cell>
          <cell r="E2350">
            <v>0</v>
          </cell>
          <cell r="F2350" t="str">
            <v>השת' תמיכות תרומות</v>
          </cell>
          <cell r="G2350">
            <v>0</v>
          </cell>
          <cell r="H2350" t="str">
            <v xml:space="preserve"> </v>
          </cell>
          <cell r="I2350">
            <v>0</v>
          </cell>
          <cell r="J2350">
            <v>0</v>
          </cell>
          <cell r="K2350">
            <v>0</v>
          </cell>
          <cell r="L2350">
            <v>0</v>
          </cell>
          <cell r="M2350">
            <v>0</v>
          </cell>
          <cell r="N2350">
            <v>0</v>
          </cell>
          <cell r="O2350">
            <v>0</v>
          </cell>
          <cell r="P2350">
            <v>0</v>
          </cell>
        </row>
        <row r="2351">
          <cell r="A2351">
            <v>1712300830</v>
          </cell>
          <cell r="B2351">
            <v>830</v>
          </cell>
          <cell r="C2351">
            <v>712300</v>
          </cell>
          <cell r="D2351">
            <v>1</v>
          </cell>
          <cell r="E2351">
            <v>0</v>
          </cell>
          <cell r="F2351" t="str">
            <v>השתת'באיגוד תברואה</v>
          </cell>
          <cell r="G2351">
            <v>0</v>
          </cell>
          <cell r="H2351" t="str">
            <v>קשיח</v>
          </cell>
          <cell r="I2351">
            <v>-9.6749999999999892E-3</v>
          </cell>
          <cell r="J2351">
            <v>39613000</v>
          </cell>
          <cell r="K2351">
            <v>-7.2444325194526149E-3</v>
          </cell>
          <cell r="L2351">
            <v>0</v>
          </cell>
          <cell r="M2351">
            <v>0</v>
          </cell>
          <cell r="N2351">
            <v>39613000</v>
          </cell>
          <cell r="O2351">
            <v>40000000</v>
          </cell>
          <cell r="P2351">
            <v>37709000</v>
          </cell>
        </row>
        <row r="2352">
          <cell r="A2352">
            <v>1712300900</v>
          </cell>
          <cell r="B2352">
            <v>900</v>
          </cell>
          <cell r="C2352">
            <v>712300</v>
          </cell>
          <cell r="D2352">
            <v>1</v>
          </cell>
          <cell r="E2352">
            <v>0</v>
          </cell>
          <cell r="F2352" t="str">
            <v xml:space="preserve">הוצאות חד פעמיות  </v>
          </cell>
          <cell r="G2352">
            <v>0</v>
          </cell>
          <cell r="H2352" t="str">
            <v xml:space="preserve"> </v>
          </cell>
          <cell r="I2352">
            <v>0</v>
          </cell>
          <cell r="J2352">
            <v>0</v>
          </cell>
          <cell r="K2352">
            <v>0</v>
          </cell>
          <cell r="L2352">
            <v>0</v>
          </cell>
          <cell r="M2352">
            <v>0</v>
          </cell>
          <cell r="N2352">
            <v>0</v>
          </cell>
          <cell r="O2352">
            <v>0</v>
          </cell>
          <cell r="P2352">
            <v>0</v>
          </cell>
        </row>
        <row r="2353">
          <cell r="A2353">
            <v>1712300931</v>
          </cell>
          <cell r="B2353">
            <v>931</v>
          </cell>
          <cell r="C2353">
            <v>712300</v>
          </cell>
          <cell r="D2353">
            <v>1</v>
          </cell>
          <cell r="E2353">
            <v>0</v>
          </cell>
          <cell r="F2353" t="str">
            <v xml:space="preserve">רכישת אשפתונים    </v>
          </cell>
          <cell r="G2353">
            <v>0</v>
          </cell>
          <cell r="H2353" t="str">
            <v>גמיש</v>
          </cell>
          <cell r="I2353">
            <v>0</v>
          </cell>
          <cell r="J2353">
            <v>0</v>
          </cell>
          <cell r="K2353">
            <v>0</v>
          </cell>
          <cell r="L2353">
            <v>0</v>
          </cell>
          <cell r="M2353">
            <v>0</v>
          </cell>
          <cell r="N2353">
            <v>0</v>
          </cell>
          <cell r="O2353">
            <v>0</v>
          </cell>
          <cell r="P2353">
            <v>0</v>
          </cell>
        </row>
        <row r="2354">
          <cell r="A2354">
            <v>1712300932</v>
          </cell>
          <cell r="B2354">
            <v>932</v>
          </cell>
          <cell r="C2354">
            <v>712300</v>
          </cell>
          <cell r="D2354">
            <v>1</v>
          </cell>
          <cell r="E2354">
            <v>0</v>
          </cell>
          <cell r="F2354" t="str">
            <v>התקנת מכולות שקועות</v>
          </cell>
          <cell r="G2354">
            <v>0</v>
          </cell>
          <cell r="H2354" t="str">
            <v>גמיש</v>
          </cell>
          <cell r="I2354">
            <v>0</v>
          </cell>
          <cell r="J2354">
            <v>0</v>
          </cell>
          <cell r="K2354">
            <v>0</v>
          </cell>
          <cell r="L2354">
            <v>0</v>
          </cell>
          <cell r="M2354">
            <v>0</v>
          </cell>
          <cell r="N2354">
            <v>0</v>
          </cell>
          <cell r="O2354">
            <v>0</v>
          </cell>
          <cell r="P2354">
            <v>0</v>
          </cell>
        </row>
        <row r="2355">
          <cell r="A2355">
            <v>1712300961</v>
          </cell>
          <cell r="B2355">
            <v>961</v>
          </cell>
          <cell r="C2355">
            <v>712300</v>
          </cell>
          <cell r="D2355">
            <v>1</v>
          </cell>
          <cell r="E2355">
            <v>0</v>
          </cell>
          <cell r="F2355" t="str">
            <v>רז' פעולות ורכישות</v>
          </cell>
          <cell r="G2355">
            <v>0</v>
          </cell>
          <cell r="H2355" t="str">
            <v>גמיש</v>
          </cell>
          <cell r="I2355">
            <v>0</v>
          </cell>
          <cell r="J2355">
            <v>0</v>
          </cell>
          <cell r="K2355">
            <v>0</v>
          </cell>
          <cell r="L2355">
            <v>0</v>
          </cell>
          <cell r="M2355">
            <v>0</v>
          </cell>
          <cell r="N2355">
            <v>0</v>
          </cell>
          <cell r="O2355">
            <v>0</v>
          </cell>
          <cell r="P2355">
            <v>0</v>
          </cell>
        </row>
        <row r="2356">
          <cell r="A2356" t="e">
            <v>#VALUE!</v>
          </cell>
          <cell r="B2356" t="str">
            <v>712300  סך הכל</v>
          </cell>
          <cell r="C2356">
            <v>0</v>
          </cell>
          <cell r="D2356">
            <v>0</v>
          </cell>
          <cell r="E2356">
            <v>0</v>
          </cell>
          <cell r="F2356" t="str">
            <v xml:space="preserve">איסוף וביעור אשפה  </v>
          </cell>
          <cell r="G2356">
            <v>0</v>
          </cell>
          <cell r="H2356">
            <v>0</v>
          </cell>
          <cell r="I2356">
            <v>5.7293956646362165E-2</v>
          </cell>
          <cell r="J2356">
            <v>94007150</v>
          </cell>
          <cell r="K2356" t="e">
            <v>#N/A</v>
          </cell>
          <cell r="L2356">
            <v>17050</v>
          </cell>
          <cell r="M2356">
            <v>0</v>
          </cell>
          <cell r="N2356">
            <v>94024200</v>
          </cell>
          <cell r="O2356">
            <v>88929100</v>
          </cell>
          <cell r="P2356">
            <v>79032108.810000002</v>
          </cell>
        </row>
        <row r="2357">
          <cell r="A2357">
            <v>17125000</v>
          </cell>
          <cell r="B2357">
            <v>0</v>
          </cell>
          <cell r="C2357">
            <v>712500</v>
          </cell>
          <cell r="D2357">
            <v>1</v>
          </cell>
          <cell r="E2357">
            <v>0</v>
          </cell>
          <cell r="F2357" t="str">
            <v>אח'שירותים צבוריים</v>
          </cell>
          <cell r="G2357">
            <v>0</v>
          </cell>
          <cell r="H2357" t="str">
            <v xml:space="preserve"> </v>
          </cell>
          <cell r="I2357">
            <v>0</v>
          </cell>
          <cell r="J2357">
            <v>0</v>
          </cell>
          <cell r="K2357">
            <v>0</v>
          </cell>
          <cell r="L2357">
            <v>0</v>
          </cell>
          <cell r="M2357">
            <v>0</v>
          </cell>
          <cell r="N2357">
            <v>0</v>
          </cell>
          <cell r="O2357">
            <v>0</v>
          </cell>
          <cell r="P2357">
            <v>0</v>
          </cell>
        </row>
        <row r="2358">
          <cell r="A2358">
            <v>1712500100</v>
          </cell>
          <cell r="B2358">
            <v>100</v>
          </cell>
          <cell r="C2358">
            <v>712500</v>
          </cell>
          <cell r="D2358">
            <v>1</v>
          </cell>
          <cell r="E2358">
            <v>0</v>
          </cell>
          <cell r="F2358" t="str">
            <v>שכר עובדים לפי תקן</v>
          </cell>
          <cell r="G2358">
            <v>0</v>
          </cell>
          <cell r="H2358" t="str">
            <v xml:space="preserve"> </v>
          </cell>
          <cell r="I2358">
            <v>0</v>
          </cell>
          <cell r="J2358">
            <v>0</v>
          </cell>
          <cell r="K2358">
            <v>0</v>
          </cell>
          <cell r="L2358">
            <v>0</v>
          </cell>
          <cell r="M2358">
            <v>0</v>
          </cell>
          <cell r="N2358">
            <v>0</v>
          </cell>
          <cell r="O2358">
            <v>0</v>
          </cell>
          <cell r="P2358">
            <v>0</v>
          </cell>
        </row>
        <row r="2359">
          <cell r="A2359">
            <v>1712500110</v>
          </cell>
          <cell r="B2359">
            <v>110</v>
          </cell>
          <cell r="C2359">
            <v>712500</v>
          </cell>
          <cell r="D2359">
            <v>1</v>
          </cell>
          <cell r="E2359">
            <v>0</v>
          </cell>
          <cell r="F2359" t="str">
            <v>השכר הקובע-תקציבית</v>
          </cell>
          <cell r="G2359">
            <v>0</v>
          </cell>
          <cell r="H2359" t="str">
            <v>שכר</v>
          </cell>
          <cell r="I2359">
            <v>-1.8467852257181949E-2</v>
          </cell>
          <cell r="J2359">
            <v>143500</v>
          </cell>
          <cell r="K2359">
            <v>0</v>
          </cell>
          <cell r="L2359">
            <v>0</v>
          </cell>
          <cell r="M2359">
            <v>0</v>
          </cell>
          <cell r="N2359">
            <v>143500</v>
          </cell>
          <cell r="O2359">
            <v>146200</v>
          </cell>
          <cell r="P2359">
            <v>165848.57</v>
          </cell>
        </row>
        <row r="2360">
          <cell r="A2360">
            <v>1712500119</v>
          </cell>
          <cell r="B2360">
            <v>119</v>
          </cell>
          <cell r="C2360">
            <v>712500</v>
          </cell>
          <cell r="D2360">
            <v>1</v>
          </cell>
          <cell r="E2360">
            <v>0</v>
          </cell>
          <cell r="F2360" t="str">
            <v xml:space="preserve">השכר הקובע-צוברת  </v>
          </cell>
          <cell r="G2360">
            <v>0</v>
          </cell>
          <cell r="H2360" t="str">
            <v>שכר</v>
          </cell>
          <cell r="I2360">
            <v>0</v>
          </cell>
          <cell r="J2360">
            <v>0</v>
          </cell>
          <cell r="K2360">
            <v>0</v>
          </cell>
          <cell r="L2360">
            <v>0</v>
          </cell>
          <cell r="M2360">
            <v>0</v>
          </cell>
          <cell r="N2360">
            <v>0</v>
          </cell>
          <cell r="O2360">
            <v>0</v>
          </cell>
          <cell r="P2360">
            <v>0</v>
          </cell>
        </row>
        <row r="2361">
          <cell r="A2361">
            <v>1712500122</v>
          </cell>
          <cell r="B2361">
            <v>122</v>
          </cell>
          <cell r="C2361">
            <v>712500</v>
          </cell>
          <cell r="D2361">
            <v>1</v>
          </cell>
          <cell r="E2361">
            <v>0</v>
          </cell>
          <cell r="F2361" t="str">
            <v xml:space="preserve">ביגוד             </v>
          </cell>
          <cell r="G2361">
            <v>0</v>
          </cell>
          <cell r="H2361" t="str">
            <v>שכר</v>
          </cell>
          <cell r="I2361">
            <v>0</v>
          </cell>
          <cell r="J2361">
            <v>6300</v>
          </cell>
          <cell r="K2361">
            <v>0</v>
          </cell>
          <cell r="L2361">
            <v>0</v>
          </cell>
          <cell r="M2361">
            <v>0</v>
          </cell>
          <cell r="N2361">
            <v>6300</v>
          </cell>
          <cell r="O2361">
            <v>6300</v>
          </cell>
          <cell r="P2361">
            <v>2033.09</v>
          </cell>
        </row>
        <row r="2362">
          <cell r="A2362">
            <v>1712500126</v>
          </cell>
          <cell r="B2362">
            <v>126</v>
          </cell>
          <cell r="C2362">
            <v>712500</v>
          </cell>
          <cell r="D2362">
            <v>1</v>
          </cell>
          <cell r="E2362">
            <v>0</v>
          </cell>
          <cell r="F2362" t="str">
            <v xml:space="preserve">דמי הבראה         </v>
          </cell>
          <cell r="G2362">
            <v>0</v>
          </cell>
          <cell r="H2362" t="str">
            <v>שכר</v>
          </cell>
          <cell r="I2362">
            <v>0.33333333333333326</v>
          </cell>
          <cell r="J2362">
            <v>8000</v>
          </cell>
          <cell r="K2362">
            <v>0</v>
          </cell>
          <cell r="L2362">
            <v>0</v>
          </cell>
          <cell r="M2362">
            <v>0</v>
          </cell>
          <cell r="N2362">
            <v>8000</v>
          </cell>
          <cell r="O2362">
            <v>6000</v>
          </cell>
          <cell r="P2362">
            <v>5837</v>
          </cell>
        </row>
        <row r="2363">
          <cell r="A2363">
            <v>1712500130</v>
          </cell>
          <cell r="B2363">
            <v>130</v>
          </cell>
          <cell r="C2363">
            <v>712500</v>
          </cell>
          <cell r="D2363">
            <v>1</v>
          </cell>
          <cell r="E2363">
            <v>0</v>
          </cell>
          <cell r="F2363" t="str">
            <v xml:space="preserve">שעות נוספות       </v>
          </cell>
          <cell r="G2363">
            <v>0</v>
          </cell>
          <cell r="H2363" t="str">
            <v>שכר</v>
          </cell>
          <cell r="I2363">
            <v>0</v>
          </cell>
          <cell r="J2363">
            <v>17200</v>
          </cell>
          <cell r="K2363">
            <v>0</v>
          </cell>
          <cell r="L2363">
            <v>0</v>
          </cell>
          <cell r="M2363">
            <v>0</v>
          </cell>
          <cell r="N2363">
            <v>17200</v>
          </cell>
          <cell r="O2363">
            <v>17200</v>
          </cell>
          <cell r="P2363">
            <v>78062.77</v>
          </cell>
        </row>
        <row r="2364">
          <cell r="A2364">
            <v>1712500140</v>
          </cell>
          <cell r="B2364">
            <v>140</v>
          </cell>
          <cell r="C2364">
            <v>712500</v>
          </cell>
          <cell r="D2364">
            <v>1</v>
          </cell>
          <cell r="E2364">
            <v>0</v>
          </cell>
          <cell r="F2364" t="str">
            <v>השתתפות באחזקת רכב</v>
          </cell>
          <cell r="G2364">
            <v>0</v>
          </cell>
          <cell r="H2364" t="str">
            <v>שכר</v>
          </cell>
          <cell r="I2364">
            <v>0.4076923076923078</v>
          </cell>
          <cell r="J2364">
            <v>18300</v>
          </cell>
          <cell r="K2364">
            <v>0</v>
          </cell>
          <cell r="L2364">
            <v>0</v>
          </cell>
          <cell r="M2364">
            <v>0</v>
          </cell>
          <cell r="N2364">
            <v>18300</v>
          </cell>
          <cell r="O2364">
            <v>13000</v>
          </cell>
          <cell r="P2364">
            <v>18284.28</v>
          </cell>
        </row>
        <row r="2365">
          <cell r="A2365">
            <v>1712500255</v>
          </cell>
          <cell r="B2365">
            <v>255</v>
          </cell>
          <cell r="C2365">
            <v>712500</v>
          </cell>
          <cell r="D2365">
            <v>1</v>
          </cell>
          <cell r="E2365">
            <v>0</v>
          </cell>
          <cell r="F2365" t="str">
            <v xml:space="preserve">מסגרים חיצוניים   </v>
          </cell>
          <cell r="G2365">
            <v>0</v>
          </cell>
          <cell r="H2365" t="str">
            <v>שכר</v>
          </cell>
          <cell r="I2365">
            <v>0</v>
          </cell>
          <cell r="J2365">
            <v>0</v>
          </cell>
          <cell r="K2365">
            <v>0</v>
          </cell>
          <cell r="L2365">
            <v>0</v>
          </cell>
          <cell r="M2365">
            <v>0</v>
          </cell>
          <cell r="N2365">
            <v>0</v>
          </cell>
          <cell r="O2365">
            <v>0</v>
          </cell>
          <cell r="P2365">
            <v>0</v>
          </cell>
        </row>
        <row r="2366">
          <cell r="A2366">
            <v>1712500432</v>
          </cell>
          <cell r="B2366">
            <v>432</v>
          </cell>
          <cell r="C2366">
            <v>712500</v>
          </cell>
          <cell r="D2366">
            <v>1</v>
          </cell>
          <cell r="E2366">
            <v>0</v>
          </cell>
          <cell r="F2366" t="str">
            <v xml:space="preserve">מים               </v>
          </cell>
          <cell r="G2366">
            <v>0</v>
          </cell>
          <cell r="H2366" t="str">
            <v>קשיח</v>
          </cell>
          <cell r="I2366">
            <v>0</v>
          </cell>
          <cell r="J2366">
            <v>0</v>
          </cell>
          <cell r="K2366" t="e">
            <v>#N/A</v>
          </cell>
          <cell r="L2366">
            <v>0</v>
          </cell>
          <cell r="M2366">
            <v>0</v>
          </cell>
          <cell r="N2366">
            <v>0</v>
          </cell>
          <cell r="O2366">
            <v>0</v>
          </cell>
          <cell r="P2366">
            <v>0</v>
          </cell>
        </row>
        <row r="2367">
          <cell r="A2367">
            <v>1712500580</v>
          </cell>
          <cell r="B2367">
            <v>580</v>
          </cell>
          <cell r="C2367">
            <v>712500</v>
          </cell>
          <cell r="D2367">
            <v>1</v>
          </cell>
          <cell r="E2367">
            <v>0</v>
          </cell>
          <cell r="F2367" t="str">
            <v xml:space="preserve">יעוץ חיצוני       </v>
          </cell>
          <cell r="G2367">
            <v>0</v>
          </cell>
          <cell r="H2367" t="str">
            <v>גמיש</v>
          </cell>
          <cell r="I2367">
            <v>0</v>
          </cell>
          <cell r="J2367">
            <v>0</v>
          </cell>
          <cell r="K2367">
            <v>0</v>
          </cell>
          <cell r="L2367">
            <v>0</v>
          </cell>
          <cell r="M2367">
            <v>0</v>
          </cell>
          <cell r="N2367">
            <v>0</v>
          </cell>
          <cell r="O2367">
            <v>0</v>
          </cell>
          <cell r="P2367">
            <v>0</v>
          </cell>
        </row>
        <row r="2368">
          <cell r="A2368">
            <v>1712500596</v>
          </cell>
          <cell r="B2368">
            <v>596</v>
          </cell>
          <cell r="C2368">
            <v>712500</v>
          </cell>
          <cell r="D2368">
            <v>1</v>
          </cell>
          <cell r="E2368">
            <v>0</v>
          </cell>
          <cell r="F2368" t="str">
            <v xml:space="preserve">השתתפות בעזר 096  </v>
          </cell>
          <cell r="G2368">
            <v>0</v>
          </cell>
          <cell r="H2368" t="str">
            <v>קשיח</v>
          </cell>
          <cell r="I2368">
            <v>0</v>
          </cell>
          <cell r="J2368">
            <v>0</v>
          </cell>
          <cell r="K2368">
            <v>0</v>
          </cell>
          <cell r="L2368">
            <v>0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</row>
        <row r="2369">
          <cell r="A2369">
            <v>1712500722</v>
          </cell>
          <cell r="B2369">
            <v>722</v>
          </cell>
          <cell r="C2369">
            <v>712500</v>
          </cell>
          <cell r="D2369">
            <v>1</v>
          </cell>
          <cell r="E2369">
            <v>0</v>
          </cell>
          <cell r="F2369" t="str">
            <v>חמרים-תחזוקה עצמית</v>
          </cell>
          <cell r="G2369">
            <v>0</v>
          </cell>
          <cell r="H2369" t="str">
            <v>גמיש</v>
          </cell>
          <cell r="I2369">
            <v>0</v>
          </cell>
          <cell r="J2369">
            <v>34200</v>
          </cell>
          <cell r="K2369">
            <v>0</v>
          </cell>
          <cell r="L2369">
            <v>3800</v>
          </cell>
          <cell r="M2369">
            <v>0</v>
          </cell>
          <cell r="N2369">
            <v>38000</v>
          </cell>
          <cell r="O2369">
            <v>38000</v>
          </cell>
          <cell r="P2369">
            <v>32578.65</v>
          </cell>
        </row>
        <row r="2370">
          <cell r="A2370">
            <v>1712500742</v>
          </cell>
          <cell r="B2370">
            <v>742</v>
          </cell>
          <cell r="C2370">
            <v>712500</v>
          </cell>
          <cell r="D2370">
            <v>1</v>
          </cell>
          <cell r="E2370">
            <v>0</v>
          </cell>
          <cell r="F2370" t="str">
            <v xml:space="preserve">כלים וציוד        </v>
          </cell>
          <cell r="G2370">
            <v>0</v>
          </cell>
          <cell r="H2370" t="str">
            <v>גמיש</v>
          </cell>
          <cell r="I2370">
            <v>0</v>
          </cell>
          <cell r="J2370">
            <v>6840</v>
          </cell>
          <cell r="K2370">
            <v>0</v>
          </cell>
          <cell r="L2370">
            <v>760</v>
          </cell>
          <cell r="M2370">
            <v>0</v>
          </cell>
          <cell r="N2370">
            <v>7600</v>
          </cell>
          <cell r="O2370">
            <v>7600</v>
          </cell>
          <cell r="P2370">
            <v>7582.35</v>
          </cell>
        </row>
        <row r="2371">
          <cell r="A2371">
            <v>1712500745</v>
          </cell>
          <cell r="B2371">
            <v>745</v>
          </cell>
          <cell r="C2371">
            <v>712500</v>
          </cell>
          <cell r="D2371">
            <v>1</v>
          </cell>
          <cell r="E2371">
            <v>0</v>
          </cell>
          <cell r="F2371" t="str">
            <v xml:space="preserve">דמי פריצה - תכולה </v>
          </cell>
          <cell r="G2371">
            <v>0</v>
          </cell>
          <cell r="H2371" t="str">
            <v>קשיח</v>
          </cell>
          <cell r="I2371">
            <v>0</v>
          </cell>
          <cell r="J2371">
            <v>0</v>
          </cell>
          <cell r="K2371">
            <v>0</v>
          </cell>
          <cell r="L2371">
            <v>0</v>
          </cell>
          <cell r="M2371">
            <v>0</v>
          </cell>
          <cell r="N2371">
            <v>0</v>
          </cell>
          <cell r="O2371">
            <v>0</v>
          </cell>
          <cell r="P2371">
            <v>0</v>
          </cell>
        </row>
        <row r="2372">
          <cell r="A2372">
            <v>1712500751</v>
          </cell>
          <cell r="B2372">
            <v>751</v>
          </cell>
          <cell r="C2372">
            <v>712500</v>
          </cell>
          <cell r="D2372">
            <v>1</v>
          </cell>
          <cell r="E2372">
            <v>0</v>
          </cell>
          <cell r="F2372" t="str">
            <v xml:space="preserve">עבודות קבלניות    </v>
          </cell>
          <cell r="G2372">
            <v>0</v>
          </cell>
          <cell r="H2372" t="str">
            <v>גמיש</v>
          </cell>
          <cell r="I2372">
            <v>0</v>
          </cell>
          <cell r="J2372">
            <v>23940</v>
          </cell>
          <cell r="K2372">
            <v>0</v>
          </cell>
          <cell r="L2372">
            <v>2660</v>
          </cell>
          <cell r="M2372">
            <v>0</v>
          </cell>
          <cell r="N2372">
            <v>26600</v>
          </cell>
          <cell r="O2372">
            <v>26600</v>
          </cell>
          <cell r="P2372">
            <v>10154</v>
          </cell>
        </row>
        <row r="2373">
          <cell r="A2373">
            <v>1712500752</v>
          </cell>
          <cell r="B2373">
            <v>752</v>
          </cell>
          <cell r="C2373">
            <v>712500</v>
          </cell>
          <cell r="D2373">
            <v>1</v>
          </cell>
          <cell r="E2373">
            <v>0</v>
          </cell>
          <cell r="F2373" t="str">
            <v>נקיון שרותים צבורי</v>
          </cell>
          <cell r="G2373">
            <v>0</v>
          </cell>
          <cell r="H2373" t="str">
            <v>קשיח</v>
          </cell>
          <cell r="I2373">
            <v>0</v>
          </cell>
          <cell r="J2373">
            <v>1092000</v>
          </cell>
          <cell r="K2373">
            <v>0</v>
          </cell>
          <cell r="L2373">
            <v>0</v>
          </cell>
          <cell r="M2373">
            <v>0</v>
          </cell>
          <cell r="N2373">
            <v>1092000</v>
          </cell>
          <cell r="O2373">
            <v>1092000</v>
          </cell>
          <cell r="P2373">
            <v>675809.72</v>
          </cell>
        </row>
        <row r="2374">
          <cell r="A2374">
            <v>1712500755</v>
          </cell>
          <cell r="B2374">
            <v>755</v>
          </cell>
          <cell r="C2374">
            <v>712500</v>
          </cell>
          <cell r="D2374">
            <v>1</v>
          </cell>
          <cell r="E2374">
            <v>0</v>
          </cell>
          <cell r="F2374" t="str">
            <v xml:space="preserve">מסגרים חיצוניים   </v>
          </cell>
          <cell r="G2374">
            <v>0</v>
          </cell>
          <cell r="H2374" t="str">
            <v>קשיח</v>
          </cell>
          <cell r="I2374">
            <v>0</v>
          </cell>
          <cell r="J2374">
            <v>0</v>
          </cell>
          <cell r="K2374">
            <v>0</v>
          </cell>
          <cell r="L2374">
            <v>0</v>
          </cell>
          <cell r="M2374">
            <v>0</v>
          </cell>
          <cell r="N2374">
            <v>0</v>
          </cell>
          <cell r="O2374">
            <v>0</v>
          </cell>
          <cell r="P2374">
            <v>0</v>
          </cell>
        </row>
        <row r="2375">
          <cell r="A2375">
            <v>1712500757</v>
          </cell>
          <cell r="B2375">
            <v>757</v>
          </cell>
          <cell r="C2375">
            <v>712500</v>
          </cell>
          <cell r="D2375">
            <v>1</v>
          </cell>
          <cell r="E2375">
            <v>0</v>
          </cell>
          <cell r="F2375" t="str">
            <v xml:space="preserve">מסגרים חיצוניים   </v>
          </cell>
          <cell r="G2375">
            <v>0</v>
          </cell>
          <cell r="H2375" t="str">
            <v>גמיש</v>
          </cell>
          <cell r="I2375">
            <v>5.8365758754863606E-3</v>
          </cell>
          <cell r="J2375">
            <v>465300</v>
          </cell>
          <cell r="K2375">
            <v>0</v>
          </cell>
          <cell r="L2375">
            <v>51700</v>
          </cell>
          <cell r="M2375">
            <v>0</v>
          </cell>
          <cell r="N2375">
            <v>517000</v>
          </cell>
          <cell r="O2375">
            <v>514000</v>
          </cell>
          <cell r="P2375">
            <v>469351.16</v>
          </cell>
        </row>
        <row r="2376">
          <cell r="A2376">
            <v>1712500794</v>
          </cell>
          <cell r="B2376">
            <v>794</v>
          </cell>
          <cell r="C2376">
            <v>712500</v>
          </cell>
          <cell r="D2376">
            <v>1</v>
          </cell>
          <cell r="E2376">
            <v>0</v>
          </cell>
          <cell r="F2376" t="str">
            <v xml:space="preserve">השתתפות בעזר 094  </v>
          </cell>
          <cell r="G2376">
            <v>0</v>
          </cell>
          <cell r="H2376" t="str">
            <v>קשיח</v>
          </cell>
          <cell r="I2376">
            <v>0</v>
          </cell>
          <cell r="J2376">
            <v>15500</v>
          </cell>
          <cell r="K2376">
            <v>0</v>
          </cell>
          <cell r="L2376">
            <v>0</v>
          </cell>
          <cell r="M2376">
            <v>0</v>
          </cell>
          <cell r="N2376">
            <v>15500</v>
          </cell>
          <cell r="O2376">
            <v>15500</v>
          </cell>
          <cell r="P2376">
            <v>16849</v>
          </cell>
        </row>
        <row r="2377">
          <cell r="A2377">
            <v>1712500931</v>
          </cell>
          <cell r="B2377">
            <v>931</v>
          </cell>
          <cell r="C2377">
            <v>712500</v>
          </cell>
          <cell r="D2377">
            <v>1</v>
          </cell>
          <cell r="E2377">
            <v>0</v>
          </cell>
          <cell r="F2377" t="str">
            <v xml:space="preserve">עבודות בטיחות ח"פ </v>
          </cell>
          <cell r="G2377">
            <v>0</v>
          </cell>
          <cell r="H2377" t="str">
            <v>גמיש</v>
          </cell>
          <cell r="I2377">
            <v>0</v>
          </cell>
          <cell r="J2377">
            <v>12870</v>
          </cell>
          <cell r="K2377">
            <v>0</v>
          </cell>
          <cell r="L2377">
            <v>1430</v>
          </cell>
          <cell r="M2377">
            <v>0</v>
          </cell>
          <cell r="N2377">
            <v>14300</v>
          </cell>
          <cell r="O2377">
            <v>14300</v>
          </cell>
          <cell r="P2377">
            <v>9287.14</v>
          </cell>
        </row>
        <row r="2378">
          <cell r="A2378">
            <v>1712500933</v>
          </cell>
          <cell r="B2378">
            <v>933</v>
          </cell>
          <cell r="C2378">
            <v>712500</v>
          </cell>
          <cell r="D2378">
            <v>1</v>
          </cell>
          <cell r="E2378">
            <v>0</v>
          </cell>
          <cell r="F2378" t="str">
            <v xml:space="preserve">רכישת תגים        </v>
          </cell>
          <cell r="G2378">
            <v>0</v>
          </cell>
          <cell r="H2378" t="str">
            <v>גמיש</v>
          </cell>
          <cell r="I2378">
            <v>0</v>
          </cell>
          <cell r="J2378">
            <v>0</v>
          </cell>
          <cell r="K2378">
            <v>0</v>
          </cell>
          <cell r="L2378">
            <v>0</v>
          </cell>
          <cell r="M2378">
            <v>0</v>
          </cell>
          <cell r="N2378">
            <v>0</v>
          </cell>
          <cell r="O2378">
            <v>0</v>
          </cell>
          <cell r="P2378">
            <v>0</v>
          </cell>
        </row>
        <row r="2379">
          <cell r="A2379">
            <v>1712500961</v>
          </cell>
          <cell r="B2379">
            <v>961</v>
          </cell>
          <cell r="C2379">
            <v>712500</v>
          </cell>
          <cell r="D2379">
            <v>1</v>
          </cell>
          <cell r="E2379">
            <v>0</v>
          </cell>
          <cell r="F2379" t="str">
            <v>פעולות ורכישות</v>
          </cell>
          <cell r="G2379">
            <v>0</v>
          </cell>
          <cell r="H2379" t="str">
            <v>גמיש</v>
          </cell>
          <cell r="I2379">
            <v>0</v>
          </cell>
          <cell r="J2379">
            <v>0</v>
          </cell>
          <cell r="K2379">
            <v>0</v>
          </cell>
          <cell r="L2379">
            <v>0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</row>
        <row r="2380">
          <cell r="A2380" t="e">
            <v>#VALUE!</v>
          </cell>
          <cell r="B2380" t="str">
            <v>712500  סך הכל</v>
          </cell>
          <cell r="C2380">
            <v>0</v>
          </cell>
          <cell r="D2380">
            <v>0</v>
          </cell>
          <cell r="E2380">
            <v>0</v>
          </cell>
          <cell r="F2380" t="str">
            <v>אח'שירותים צבוריים</v>
          </cell>
          <cell r="G2380">
            <v>0</v>
          </cell>
          <cell r="H2380">
            <v>0</v>
          </cell>
          <cell r="I2380">
            <v>4.00695945589713E-3</v>
          </cell>
          <cell r="J2380">
            <v>1843950</v>
          </cell>
          <cell r="K2380" t="e">
            <v>#N/A</v>
          </cell>
          <cell r="L2380">
            <v>60350</v>
          </cell>
          <cell r="M2380">
            <v>0</v>
          </cell>
          <cell r="N2380">
            <v>1904300</v>
          </cell>
          <cell r="O2380">
            <v>1896700</v>
          </cell>
          <cell r="P2380">
            <v>1491677.7299999997</v>
          </cell>
        </row>
        <row r="2381">
          <cell r="A2381">
            <v>17126000</v>
          </cell>
          <cell r="B2381">
            <v>0</v>
          </cell>
          <cell r="C2381">
            <v>712600</v>
          </cell>
          <cell r="D2381">
            <v>1</v>
          </cell>
          <cell r="E2381">
            <v>0</v>
          </cell>
          <cell r="F2381" t="str">
            <v xml:space="preserve">תחנת המעבר        </v>
          </cell>
          <cell r="G2381">
            <v>0</v>
          </cell>
          <cell r="H2381" t="str">
            <v xml:space="preserve"> </v>
          </cell>
          <cell r="I2381">
            <v>0</v>
          </cell>
          <cell r="J2381">
            <v>0</v>
          </cell>
          <cell r="K2381">
            <v>0</v>
          </cell>
          <cell r="L2381">
            <v>0</v>
          </cell>
          <cell r="M2381">
            <v>0</v>
          </cell>
          <cell r="N2381">
            <v>0</v>
          </cell>
          <cell r="O2381">
            <v>0</v>
          </cell>
          <cell r="P2381">
            <v>0</v>
          </cell>
        </row>
        <row r="2382">
          <cell r="A2382">
            <v>1712600100</v>
          </cell>
          <cell r="B2382">
            <v>100</v>
          </cell>
          <cell r="C2382">
            <v>712600</v>
          </cell>
          <cell r="D2382">
            <v>1</v>
          </cell>
          <cell r="E2382">
            <v>0</v>
          </cell>
          <cell r="F2382" t="str">
            <v>שכר עובדים לפי תקן</v>
          </cell>
          <cell r="G2382">
            <v>0</v>
          </cell>
          <cell r="H2382" t="str">
            <v xml:space="preserve"> </v>
          </cell>
          <cell r="I2382">
            <v>0</v>
          </cell>
          <cell r="J2382">
            <v>0</v>
          </cell>
          <cell r="K2382">
            <v>0</v>
          </cell>
          <cell r="L2382">
            <v>0</v>
          </cell>
          <cell r="M2382">
            <v>0</v>
          </cell>
          <cell r="N2382">
            <v>0</v>
          </cell>
          <cell r="O2382">
            <v>0</v>
          </cell>
          <cell r="P2382">
            <v>0</v>
          </cell>
        </row>
        <row r="2383">
          <cell r="A2383">
            <v>1712600110</v>
          </cell>
          <cell r="B2383">
            <v>110</v>
          </cell>
          <cell r="C2383">
            <v>712600</v>
          </cell>
          <cell r="D2383">
            <v>1</v>
          </cell>
          <cell r="E2383">
            <v>0</v>
          </cell>
          <cell r="F2383" t="str">
            <v>השכר הקובע-תקציבית</v>
          </cell>
          <cell r="G2383">
            <v>0</v>
          </cell>
          <cell r="H2383" t="str">
            <v>שכר</v>
          </cell>
          <cell r="I2383">
            <v>0</v>
          </cell>
          <cell r="J2383">
            <v>0</v>
          </cell>
          <cell r="K2383">
            <v>0</v>
          </cell>
          <cell r="L2383">
            <v>0</v>
          </cell>
          <cell r="M2383">
            <v>0</v>
          </cell>
          <cell r="N2383">
            <v>0</v>
          </cell>
          <cell r="O2383">
            <v>0</v>
          </cell>
          <cell r="P2383">
            <v>0</v>
          </cell>
        </row>
        <row r="2384">
          <cell r="A2384">
            <v>1712600119</v>
          </cell>
          <cell r="B2384">
            <v>119</v>
          </cell>
          <cell r="C2384">
            <v>712600</v>
          </cell>
          <cell r="D2384">
            <v>1</v>
          </cell>
          <cell r="E2384">
            <v>0</v>
          </cell>
          <cell r="F2384" t="str">
            <v xml:space="preserve">השכר הקובע-צוברת  </v>
          </cell>
          <cell r="G2384">
            <v>0</v>
          </cell>
          <cell r="H2384" t="str">
            <v>שכר</v>
          </cell>
          <cell r="I2384">
            <v>4.1046690610569536E-2</v>
          </cell>
          <cell r="J2384">
            <v>202900</v>
          </cell>
          <cell r="K2384">
            <v>1.4799154334038001E-2</v>
          </cell>
          <cell r="L2384">
            <v>0</v>
          </cell>
          <cell r="M2384">
            <v>0</v>
          </cell>
          <cell r="N2384">
            <v>202900</v>
          </cell>
          <cell r="O2384">
            <v>194900</v>
          </cell>
          <cell r="P2384">
            <v>178647.94</v>
          </cell>
        </row>
        <row r="2385">
          <cell r="A2385">
            <v>1712600122</v>
          </cell>
          <cell r="B2385">
            <v>122</v>
          </cell>
          <cell r="C2385">
            <v>712600</v>
          </cell>
          <cell r="D2385">
            <v>1</v>
          </cell>
          <cell r="E2385">
            <v>0</v>
          </cell>
          <cell r="F2385" t="str">
            <v xml:space="preserve">ביגוד             </v>
          </cell>
          <cell r="G2385">
            <v>0</v>
          </cell>
          <cell r="H2385" t="str">
            <v>שכר</v>
          </cell>
          <cell r="I2385">
            <v>0</v>
          </cell>
          <cell r="J2385">
            <v>3300</v>
          </cell>
          <cell r="K2385">
            <v>0</v>
          </cell>
          <cell r="L2385">
            <v>0</v>
          </cell>
          <cell r="M2385">
            <v>0</v>
          </cell>
          <cell r="N2385">
            <v>3300</v>
          </cell>
          <cell r="O2385">
            <v>3300</v>
          </cell>
          <cell r="P2385">
            <v>2237</v>
          </cell>
        </row>
        <row r="2386">
          <cell r="A2386">
            <v>1712600126</v>
          </cell>
          <cell r="B2386">
            <v>126</v>
          </cell>
          <cell r="C2386">
            <v>712600</v>
          </cell>
          <cell r="D2386">
            <v>1</v>
          </cell>
          <cell r="E2386">
            <v>0</v>
          </cell>
          <cell r="F2386" t="str">
            <v xml:space="preserve">דמי הבראה         </v>
          </cell>
          <cell r="G2386">
            <v>0</v>
          </cell>
          <cell r="H2386" t="str">
            <v>שכר</v>
          </cell>
          <cell r="I2386">
            <v>0.33333333333333326</v>
          </cell>
          <cell r="J2386">
            <v>8000</v>
          </cell>
          <cell r="K2386">
            <v>0</v>
          </cell>
          <cell r="L2386">
            <v>0</v>
          </cell>
          <cell r="M2386">
            <v>0</v>
          </cell>
          <cell r="N2386">
            <v>8000</v>
          </cell>
          <cell r="O2386">
            <v>6000</v>
          </cell>
          <cell r="P2386">
            <v>5837</v>
          </cell>
        </row>
        <row r="2387">
          <cell r="A2387">
            <v>1712600130</v>
          </cell>
          <cell r="B2387">
            <v>130</v>
          </cell>
          <cell r="C2387">
            <v>712600</v>
          </cell>
          <cell r="D2387">
            <v>1</v>
          </cell>
          <cell r="E2387">
            <v>0</v>
          </cell>
          <cell r="F2387" t="str">
            <v xml:space="preserve">שעות נוספות       </v>
          </cell>
          <cell r="G2387">
            <v>0</v>
          </cell>
          <cell r="H2387" t="str">
            <v>שכר</v>
          </cell>
          <cell r="I2387">
            <v>0</v>
          </cell>
          <cell r="J2387">
            <v>48200</v>
          </cell>
          <cell r="K2387">
            <v>0</v>
          </cell>
          <cell r="L2387">
            <v>0</v>
          </cell>
          <cell r="M2387">
            <v>0</v>
          </cell>
          <cell r="N2387">
            <v>48200</v>
          </cell>
          <cell r="O2387">
            <v>48200</v>
          </cell>
          <cell r="P2387">
            <v>73666.06</v>
          </cell>
        </row>
        <row r="2388">
          <cell r="A2388">
            <v>1712600140</v>
          </cell>
          <cell r="B2388">
            <v>140</v>
          </cell>
          <cell r="C2388">
            <v>712600</v>
          </cell>
          <cell r="D2388">
            <v>1</v>
          </cell>
          <cell r="E2388">
            <v>0</v>
          </cell>
          <cell r="F2388" t="str">
            <v>השתתפות באחזקת רכב</v>
          </cell>
          <cell r="G2388">
            <v>0</v>
          </cell>
          <cell r="H2388" t="str">
            <v>שכר</v>
          </cell>
          <cell r="I2388">
            <v>0.14285714285714279</v>
          </cell>
          <cell r="J2388">
            <v>32800</v>
          </cell>
          <cell r="K2388">
            <v>0</v>
          </cell>
          <cell r="L2388">
            <v>0</v>
          </cell>
          <cell r="M2388">
            <v>0</v>
          </cell>
          <cell r="N2388">
            <v>32800</v>
          </cell>
          <cell r="O2388">
            <v>28700</v>
          </cell>
          <cell r="P2388">
            <v>32762.77</v>
          </cell>
        </row>
        <row r="2389">
          <cell r="A2389">
            <v>1712600400</v>
          </cell>
          <cell r="B2389">
            <v>400</v>
          </cell>
          <cell r="C2389">
            <v>712600</v>
          </cell>
          <cell r="D2389">
            <v>1</v>
          </cell>
          <cell r="E2389">
            <v>0</v>
          </cell>
          <cell r="F2389" t="str">
            <v>אחזקת בנינים וציוד</v>
          </cell>
          <cell r="G2389">
            <v>0</v>
          </cell>
          <cell r="H2389" t="str">
            <v xml:space="preserve"> </v>
          </cell>
          <cell r="I2389">
            <v>0</v>
          </cell>
          <cell r="J2389">
            <v>0</v>
          </cell>
          <cell r="K2389">
            <v>0</v>
          </cell>
          <cell r="L2389">
            <v>0</v>
          </cell>
          <cell r="M2389">
            <v>0</v>
          </cell>
          <cell r="N2389">
            <v>0</v>
          </cell>
          <cell r="O2389">
            <v>0</v>
          </cell>
          <cell r="P2389">
            <v>0</v>
          </cell>
        </row>
        <row r="2390">
          <cell r="A2390">
            <v>1712600423</v>
          </cell>
          <cell r="B2390">
            <v>423</v>
          </cell>
          <cell r="C2390">
            <v>712600</v>
          </cell>
          <cell r="D2390">
            <v>1</v>
          </cell>
          <cell r="E2390">
            <v>0</v>
          </cell>
          <cell r="F2390" t="str">
            <v xml:space="preserve">תחזוקת מבנה       </v>
          </cell>
          <cell r="G2390">
            <v>0</v>
          </cell>
          <cell r="H2390" t="str">
            <v>קשיח</v>
          </cell>
          <cell r="I2390">
            <v>0</v>
          </cell>
          <cell r="J2390">
            <v>0</v>
          </cell>
          <cell r="K2390">
            <v>0</v>
          </cell>
          <cell r="L2390">
            <v>0</v>
          </cell>
          <cell r="M2390">
            <v>0</v>
          </cell>
          <cell r="N2390">
            <v>0</v>
          </cell>
          <cell r="O2390">
            <v>0</v>
          </cell>
          <cell r="P2390">
            <v>0</v>
          </cell>
        </row>
        <row r="2391">
          <cell r="A2391">
            <v>1712600431</v>
          </cell>
          <cell r="B2391">
            <v>431</v>
          </cell>
          <cell r="C2391">
            <v>712600</v>
          </cell>
          <cell r="D2391">
            <v>1</v>
          </cell>
          <cell r="E2391">
            <v>0</v>
          </cell>
          <cell r="F2391" t="str">
            <v xml:space="preserve">חשמל              </v>
          </cell>
          <cell r="G2391">
            <v>0</v>
          </cell>
          <cell r="H2391" t="str">
            <v>קשיח</v>
          </cell>
          <cell r="I2391">
            <v>0</v>
          </cell>
          <cell r="J2391">
            <v>61600</v>
          </cell>
          <cell r="K2391">
            <v>0</v>
          </cell>
          <cell r="L2391">
            <v>0</v>
          </cell>
          <cell r="M2391">
            <v>0</v>
          </cell>
          <cell r="N2391">
            <v>61600</v>
          </cell>
          <cell r="O2391">
            <v>61600</v>
          </cell>
          <cell r="P2391">
            <v>16527.21</v>
          </cell>
        </row>
        <row r="2392">
          <cell r="A2392">
            <v>1712600432</v>
          </cell>
          <cell r="B2392">
            <v>432</v>
          </cell>
          <cell r="C2392">
            <v>712600</v>
          </cell>
          <cell r="D2392">
            <v>1</v>
          </cell>
          <cell r="E2392">
            <v>0</v>
          </cell>
          <cell r="F2392" t="str">
            <v xml:space="preserve">מים               </v>
          </cell>
          <cell r="G2392">
            <v>0</v>
          </cell>
          <cell r="H2392" t="str">
            <v>קשיח</v>
          </cell>
          <cell r="I2392">
            <v>0</v>
          </cell>
          <cell r="J2392">
            <v>56200</v>
          </cell>
          <cell r="K2392">
            <v>0</v>
          </cell>
          <cell r="L2392">
            <v>0</v>
          </cell>
          <cell r="M2392">
            <v>0</v>
          </cell>
          <cell r="N2392">
            <v>56200</v>
          </cell>
          <cell r="O2392">
            <v>56200</v>
          </cell>
          <cell r="P2392">
            <v>54963.64</v>
          </cell>
        </row>
        <row r="2393">
          <cell r="A2393">
            <v>1712600433</v>
          </cell>
          <cell r="B2393">
            <v>433</v>
          </cell>
          <cell r="C2393">
            <v>712600</v>
          </cell>
          <cell r="D2393">
            <v>1</v>
          </cell>
          <cell r="E2393">
            <v>0</v>
          </cell>
          <cell r="F2393" t="str">
            <v xml:space="preserve">חומרי חיטוי       </v>
          </cell>
          <cell r="G2393">
            <v>0</v>
          </cell>
          <cell r="H2393" t="str">
            <v>גמיש</v>
          </cell>
          <cell r="I2393">
            <v>0</v>
          </cell>
          <cell r="J2393">
            <v>0</v>
          </cell>
          <cell r="K2393">
            <v>0</v>
          </cell>
          <cell r="L2393">
            <v>0</v>
          </cell>
          <cell r="M2393">
            <v>0</v>
          </cell>
          <cell r="N2393">
            <v>0</v>
          </cell>
          <cell r="O2393">
            <v>0</v>
          </cell>
          <cell r="P2393">
            <v>0</v>
          </cell>
        </row>
        <row r="2394">
          <cell r="A2394">
            <v>1712600441</v>
          </cell>
          <cell r="B2394">
            <v>441</v>
          </cell>
          <cell r="C2394">
            <v>712600</v>
          </cell>
          <cell r="D2394">
            <v>1</v>
          </cell>
          <cell r="E2394">
            <v>0</v>
          </cell>
          <cell r="F2394" t="str">
            <v xml:space="preserve">ביטוח             </v>
          </cell>
          <cell r="G2394">
            <v>0</v>
          </cell>
          <cell r="H2394" t="str">
            <v>קשיח</v>
          </cell>
          <cell r="I2394">
            <v>0</v>
          </cell>
          <cell r="J2394">
            <v>0</v>
          </cell>
          <cell r="K2394">
            <v>0</v>
          </cell>
          <cell r="L2394">
            <v>0</v>
          </cell>
          <cell r="M2394">
            <v>0</v>
          </cell>
          <cell r="N2394">
            <v>0</v>
          </cell>
          <cell r="O2394">
            <v>0</v>
          </cell>
          <cell r="P2394">
            <v>0</v>
          </cell>
        </row>
        <row r="2395">
          <cell r="A2395">
            <v>1712600476</v>
          </cell>
          <cell r="B2395">
            <v>476</v>
          </cell>
          <cell r="C2395">
            <v>712600</v>
          </cell>
          <cell r="D2395">
            <v>1</v>
          </cell>
          <cell r="E2395">
            <v>0</v>
          </cell>
          <cell r="F2395" t="str">
            <v>אחזקת גנרטור ומשקל</v>
          </cell>
          <cell r="G2395">
            <v>0</v>
          </cell>
          <cell r="H2395" t="str">
            <v>קשיח</v>
          </cell>
          <cell r="I2395">
            <v>0</v>
          </cell>
          <cell r="J2395">
            <v>8550</v>
          </cell>
          <cell r="K2395">
            <v>0</v>
          </cell>
          <cell r="L2395">
            <v>950</v>
          </cell>
          <cell r="M2395">
            <v>0</v>
          </cell>
          <cell r="N2395">
            <v>9500</v>
          </cell>
          <cell r="O2395">
            <v>9500</v>
          </cell>
          <cell r="P2395">
            <v>6630</v>
          </cell>
        </row>
        <row r="2396">
          <cell r="A2396">
            <v>1712600511</v>
          </cell>
          <cell r="B2396">
            <v>511</v>
          </cell>
          <cell r="C2396">
            <v>712600</v>
          </cell>
          <cell r="D2396">
            <v>1</v>
          </cell>
          <cell r="E2396">
            <v>0</v>
          </cell>
          <cell r="F2396" t="str">
            <v xml:space="preserve">אירוח וכיבוד      </v>
          </cell>
          <cell r="G2396">
            <v>0</v>
          </cell>
          <cell r="H2396" t="str">
            <v>גמיש</v>
          </cell>
          <cell r="I2396">
            <v>0</v>
          </cell>
          <cell r="J2396">
            <v>360</v>
          </cell>
          <cell r="K2396">
            <v>0</v>
          </cell>
          <cell r="L2396">
            <v>40</v>
          </cell>
          <cell r="M2396">
            <v>0</v>
          </cell>
          <cell r="N2396">
            <v>400</v>
          </cell>
          <cell r="O2396">
            <v>400</v>
          </cell>
          <cell r="P2396">
            <v>398.74</v>
          </cell>
        </row>
        <row r="2397">
          <cell r="A2397">
            <v>1712600540</v>
          </cell>
          <cell r="B2397">
            <v>540</v>
          </cell>
          <cell r="C2397">
            <v>712600</v>
          </cell>
          <cell r="D2397">
            <v>1</v>
          </cell>
          <cell r="E2397">
            <v>0</v>
          </cell>
          <cell r="F2397" t="str">
            <v xml:space="preserve">הוצאות טלפון      </v>
          </cell>
          <cell r="G2397">
            <v>0</v>
          </cell>
          <cell r="H2397" t="str">
            <v>קשיח</v>
          </cell>
          <cell r="I2397">
            <v>0</v>
          </cell>
          <cell r="J2397">
            <v>3000</v>
          </cell>
          <cell r="K2397">
            <v>0</v>
          </cell>
          <cell r="L2397">
            <v>0</v>
          </cell>
          <cell r="M2397">
            <v>0</v>
          </cell>
          <cell r="N2397">
            <v>3000</v>
          </cell>
          <cell r="O2397">
            <v>3000</v>
          </cell>
          <cell r="P2397">
            <v>1762.29</v>
          </cell>
        </row>
        <row r="2398">
          <cell r="A2398">
            <v>1712600544</v>
          </cell>
          <cell r="B2398">
            <v>544</v>
          </cell>
          <cell r="C2398">
            <v>712600</v>
          </cell>
          <cell r="D2398">
            <v>1</v>
          </cell>
          <cell r="E2398">
            <v>0</v>
          </cell>
          <cell r="F2398" t="str">
            <v xml:space="preserve">הוצאות דאר        </v>
          </cell>
          <cell r="G2398">
            <v>0</v>
          </cell>
          <cell r="H2398" t="str">
            <v>קשיח</v>
          </cell>
          <cell r="I2398">
            <v>0</v>
          </cell>
          <cell r="J2398">
            <v>0</v>
          </cell>
          <cell r="K2398">
            <v>0</v>
          </cell>
          <cell r="L2398">
            <v>0</v>
          </cell>
          <cell r="M2398">
            <v>0</v>
          </cell>
          <cell r="N2398">
            <v>0</v>
          </cell>
          <cell r="O2398">
            <v>0</v>
          </cell>
          <cell r="P2398">
            <v>0</v>
          </cell>
        </row>
        <row r="2399">
          <cell r="A2399">
            <v>1712600571</v>
          </cell>
          <cell r="B2399">
            <v>571</v>
          </cell>
          <cell r="C2399">
            <v>712600</v>
          </cell>
          <cell r="D2399">
            <v>1</v>
          </cell>
          <cell r="E2399">
            <v>0</v>
          </cell>
          <cell r="F2399" t="str">
            <v xml:space="preserve">מיכון וענ"א       </v>
          </cell>
          <cell r="G2399">
            <v>0</v>
          </cell>
          <cell r="H2399" t="str">
            <v>קשיח</v>
          </cell>
          <cell r="I2399">
            <v>0</v>
          </cell>
          <cell r="J2399">
            <v>63100</v>
          </cell>
          <cell r="K2399">
            <v>0</v>
          </cell>
          <cell r="L2399">
            <v>0</v>
          </cell>
          <cell r="M2399">
            <v>0</v>
          </cell>
          <cell r="N2399">
            <v>63100</v>
          </cell>
          <cell r="O2399">
            <v>63100</v>
          </cell>
          <cell r="P2399">
            <v>63100</v>
          </cell>
        </row>
        <row r="2400">
          <cell r="A2400">
            <v>1712600596</v>
          </cell>
          <cell r="B2400">
            <v>596</v>
          </cell>
          <cell r="C2400">
            <v>712600</v>
          </cell>
          <cell r="D2400">
            <v>1</v>
          </cell>
          <cell r="E2400">
            <v>0</v>
          </cell>
          <cell r="F2400" t="str">
            <v xml:space="preserve">השתתפות בעזר 096  </v>
          </cell>
          <cell r="G2400">
            <v>0</v>
          </cell>
          <cell r="H2400" t="str">
            <v>קשיח</v>
          </cell>
          <cell r="I2400">
            <v>0</v>
          </cell>
          <cell r="J2400">
            <v>0</v>
          </cell>
          <cell r="K2400">
            <v>0</v>
          </cell>
          <cell r="L2400">
            <v>0</v>
          </cell>
          <cell r="M2400">
            <v>0</v>
          </cell>
          <cell r="N2400">
            <v>0</v>
          </cell>
          <cell r="O2400">
            <v>0</v>
          </cell>
          <cell r="P2400">
            <v>0</v>
          </cell>
        </row>
        <row r="2401">
          <cell r="A2401">
            <v>1712600700</v>
          </cell>
          <cell r="B2401">
            <v>700</v>
          </cell>
          <cell r="C2401">
            <v>712600</v>
          </cell>
          <cell r="D2401">
            <v>1</v>
          </cell>
          <cell r="E2401">
            <v>0</v>
          </cell>
          <cell r="F2401" t="str">
            <v xml:space="preserve">הוצאות לפעולות    </v>
          </cell>
          <cell r="G2401">
            <v>0</v>
          </cell>
          <cell r="H2401" t="str">
            <v xml:space="preserve"> </v>
          </cell>
          <cell r="I2401">
            <v>0</v>
          </cell>
          <cell r="J2401">
            <v>0</v>
          </cell>
          <cell r="K2401">
            <v>0</v>
          </cell>
          <cell r="L2401">
            <v>0</v>
          </cell>
          <cell r="M2401">
            <v>0</v>
          </cell>
          <cell r="N2401">
            <v>0</v>
          </cell>
          <cell r="O2401">
            <v>0</v>
          </cell>
          <cell r="P2401">
            <v>0</v>
          </cell>
        </row>
        <row r="2402">
          <cell r="A2402">
            <v>1712600722</v>
          </cell>
          <cell r="B2402">
            <v>722</v>
          </cell>
          <cell r="C2402">
            <v>712600</v>
          </cell>
          <cell r="D2402">
            <v>1</v>
          </cell>
          <cell r="E2402">
            <v>0</v>
          </cell>
          <cell r="F2402" t="str">
            <v>חמרים-תחזוקה עצמית</v>
          </cell>
          <cell r="G2402">
            <v>0</v>
          </cell>
          <cell r="H2402" t="str">
            <v>גמיש</v>
          </cell>
          <cell r="I2402">
            <v>0</v>
          </cell>
          <cell r="J2402">
            <v>900</v>
          </cell>
          <cell r="K2402">
            <v>0</v>
          </cell>
          <cell r="L2402">
            <v>100</v>
          </cell>
          <cell r="M2402">
            <v>0</v>
          </cell>
          <cell r="N2402">
            <v>1000</v>
          </cell>
          <cell r="O2402">
            <v>1000</v>
          </cell>
          <cell r="P2402">
            <v>894.18</v>
          </cell>
        </row>
        <row r="2403">
          <cell r="A2403">
            <v>1712600743</v>
          </cell>
          <cell r="B2403">
            <v>743</v>
          </cell>
          <cell r="C2403">
            <v>712600</v>
          </cell>
          <cell r="D2403">
            <v>1</v>
          </cell>
          <cell r="E2403">
            <v>0</v>
          </cell>
          <cell r="F2403" t="str">
            <v xml:space="preserve">כלים וציוד        </v>
          </cell>
          <cell r="G2403">
            <v>0</v>
          </cell>
          <cell r="H2403" t="str">
            <v>גמיש</v>
          </cell>
          <cell r="I2403">
            <v>0</v>
          </cell>
          <cell r="J2403">
            <v>0</v>
          </cell>
          <cell r="K2403">
            <v>0</v>
          </cell>
          <cell r="L2403">
            <v>0</v>
          </cell>
          <cell r="M2403">
            <v>0</v>
          </cell>
          <cell r="N2403">
            <v>0</v>
          </cell>
          <cell r="O2403">
            <v>0</v>
          </cell>
          <cell r="P2403">
            <v>0</v>
          </cell>
        </row>
        <row r="2404">
          <cell r="A2404">
            <v>1712600751</v>
          </cell>
          <cell r="B2404">
            <v>751</v>
          </cell>
          <cell r="C2404">
            <v>712600</v>
          </cell>
          <cell r="D2404">
            <v>1</v>
          </cell>
          <cell r="E2404">
            <v>0</v>
          </cell>
          <cell r="F2404" t="str">
            <v xml:space="preserve">עבודות קבלניות    </v>
          </cell>
          <cell r="G2404">
            <v>0</v>
          </cell>
          <cell r="H2404" t="str">
            <v>גמיש</v>
          </cell>
          <cell r="I2404">
            <v>0</v>
          </cell>
          <cell r="J2404">
            <v>3420</v>
          </cell>
          <cell r="K2404">
            <v>0</v>
          </cell>
          <cell r="L2404">
            <v>380</v>
          </cell>
          <cell r="M2404">
            <v>0</v>
          </cell>
          <cell r="N2404">
            <v>3800</v>
          </cell>
          <cell r="O2404">
            <v>3800</v>
          </cell>
          <cell r="P2404">
            <v>0</v>
          </cell>
        </row>
        <row r="2405">
          <cell r="A2405">
            <v>1712600752</v>
          </cell>
          <cell r="B2405">
            <v>752</v>
          </cell>
          <cell r="C2405">
            <v>712600</v>
          </cell>
          <cell r="D2405">
            <v>1</v>
          </cell>
          <cell r="E2405">
            <v>0</v>
          </cell>
          <cell r="F2405" t="str">
            <v xml:space="preserve">נקיון בקבלנות     </v>
          </cell>
          <cell r="G2405">
            <v>0</v>
          </cell>
          <cell r="H2405" t="str">
            <v>קשיח</v>
          </cell>
          <cell r="I2405">
            <v>0</v>
          </cell>
          <cell r="J2405">
            <v>34200</v>
          </cell>
          <cell r="K2405">
            <v>0</v>
          </cell>
          <cell r="L2405">
            <v>0</v>
          </cell>
          <cell r="M2405">
            <v>0</v>
          </cell>
          <cell r="N2405">
            <v>34200</v>
          </cell>
          <cell r="O2405">
            <v>34200</v>
          </cell>
          <cell r="P2405">
            <v>4423.28</v>
          </cell>
        </row>
        <row r="2406">
          <cell r="A2406">
            <v>1712600756</v>
          </cell>
          <cell r="B2406">
            <v>756</v>
          </cell>
          <cell r="C2406">
            <v>712600</v>
          </cell>
          <cell r="D2406">
            <v>1</v>
          </cell>
          <cell r="E2406">
            <v>0</v>
          </cell>
          <cell r="F2406" t="str">
            <v>שמ' תחנה+מ'גרוטאות</v>
          </cell>
          <cell r="G2406">
            <v>0</v>
          </cell>
          <cell r="H2406" t="str">
            <v>קשיח</v>
          </cell>
          <cell r="I2406">
            <v>3.2258064516129004E-2</v>
          </cell>
          <cell r="J2406">
            <v>640000</v>
          </cell>
          <cell r="K2406">
            <v>0</v>
          </cell>
          <cell r="L2406">
            <v>0</v>
          </cell>
          <cell r="M2406">
            <v>0</v>
          </cell>
          <cell r="N2406">
            <v>640000</v>
          </cell>
          <cell r="O2406">
            <v>620000</v>
          </cell>
          <cell r="P2406">
            <v>580947.86</v>
          </cell>
        </row>
        <row r="2407">
          <cell r="A2407">
            <v>1712600758</v>
          </cell>
          <cell r="B2407">
            <v>758</v>
          </cell>
          <cell r="C2407">
            <v>712600</v>
          </cell>
          <cell r="D2407">
            <v>1</v>
          </cell>
          <cell r="E2407">
            <v>0</v>
          </cell>
          <cell r="F2407" t="str">
            <v xml:space="preserve">הפעלת תחנת המעבר  </v>
          </cell>
          <cell r="G2407">
            <v>0</v>
          </cell>
          <cell r="H2407" t="str">
            <v>קשיח</v>
          </cell>
          <cell r="I2407">
            <v>0</v>
          </cell>
          <cell r="J2407">
            <v>0</v>
          </cell>
          <cell r="K2407">
            <v>0</v>
          </cell>
          <cell r="L2407">
            <v>0</v>
          </cell>
          <cell r="M2407">
            <v>0</v>
          </cell>
          <cell r="N2407">
            <v>0</v>
          </cell>
          <cell r="O2407">
            <v>0</v>
          </cell>
          <cell r="P2407">
            <v>0</v>
          </cell>
        </row>
        <row r="2408">
          <cell r="A2408">
            <v>1712600933</v>
          </cell>
          <cell r="B2408">
            <v>933</v>
          </cell>
          <cell r="C2408">
            <v>712600</v>
          </cell>
          <cell r="D2408">
            <v>1</v>
          </cell>
          <cell r="E2408">
            <v>0</v>
          </cell>
          <cell r="F2408" t="str">
            <v xml:space="preserve">רכישות חד-פעמיות  </v>
          </cell>
          <cell r="G2408">
            <v>0</v>
          </cell>
          <cell r="H2408" t="str">
            <v>גמיש</v>
          </cell>
          <cell r="I2408">
            <v>0</v>
          </cell>
          <cell r="J2408">
            <v>0</v>
          </cell>
          <cell r="K2408">
            <v>0</v>
          </cell>
          <cell r="L2408">
            <v>0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</row>
        <row r="2409">
          <cell r="A2409">
            <v>1712600961</v>
          </cell>
          <cell r="B2409">
            <v>961</v>
          </cell>
          <cell r="C2409">
            <v>712600</v>
          </cell>
          <cell r="D2409">
            <v>1</v>
          </cell>
          <cell r="E2409">
            <v>0</v>
          </cell>
          <cell r="F2409" t="str">
            <v>רז' פעולות ורכישות</v>
          </cell>
          <cell r="G2409">
            <v>0</v>
          </cell>
          <cell r="H2409" t="str">
            <v>גמיש</v>
          </cell>
          <cell r="I2409">
            <v>0</v>
          </cell>
          <cell r="J2409">
            <v>0</v>
          </cell>
          <cell r="K2409">
            <v>0</v>
          </cell>
          <cell r="L2409">
            <v>0</v>
          </cell>
          <cell r="M2409">
            <v>0</v>
          </cell>
          <cell r="N2409">
            <v>0</v>
          </cell>
          <cell r="O2409">
            <v>0</v>
          </cell>
          <cell r="P2409">
            <v>0</v>
          </cell>
        </row>
        <row r="2410">
          <cell r="A2410" t="e">
            <v>#VALUE!</v>
          </cell>
          <cell r="B2410" t="str">
            <v>712600  סך הכל</v>
          </cell>
          <cell r="C2410">
            <v>0</v>
          </cell>
          <cell r="D2410">
            <v>0</v>
          </cell>
          <cell r="E2410">
            <v>0</v>
          </cell>
          <cell r="F2410" t="str">
            <v xml:space="preserve">תחנת המעבר        </v>
          </cell>
          <cell r="G2410">
            <v>0</v>
          </cell>
          <cell r="H2410">
            <v>0</v>
          </cell>
          <cell r="I2410">
            <v>3.0073198694770209E-2</v>
          </cell>
          <cell r="J2410">
            <v>1166530</v>
          </cell>
          <cell r="K2410">
            <v>1.4799154334038001E-2</v>
          </cell>
          <cell r="L2410">
            <v>1470</v>
          </cell>
          <cell r="M2410">
            <v>0</v>
          </cell>
          <cell r="N2410">
            <v>1168000</v>
          </cell>
          <cell r="O2410">
            <v>1133900</v>
          </cell>
          <cell r="P2410">
            <v>1022797.97</v>
          </cell>
        </row>
        <row r="2411">
          <cell r="A2411">
            <v>17130000</v>
          </cell>
          <cell r="B2411">
            <v>0</v>
          </cell>
          <cell r="C2411">
            <v>713000</v>
          </cell>
          <cell r="D2411">
            <v>1</v>
          </cell>
          <cell r="E2411">
            <v>0</v>
          </cell>
          <cell r="F2411" t="str">
            <v xml:space="preserve">פיקוח תברואי      </v>
          </cell>
          <cell r="G2411">
            <v>0</v>
          </cell>
          <cell r="H2411" t="str">
            <v xml:space="preserve"> </v>
          </cell>
          <cell r="I2411">
            <v>0</v>
          </cell>
          <cell r="J2411">
            <v>0</v>
          </cell>
          <cell r="K2411">
            <v>0</v>
          </cell>
          <cell r="L2411">
            <v>0</v>
          </cell>
          <cell r="M2411">
            <v>0</v>
          </cell>
          <cell r="N2411">
            <v>0</v>
          </cell>
          <cell r="O2411">
            <v>0</v>
          </cell>
          <cell r="P2411">
            <v>0</v>
          </cell>
        </row>
        <row r="2412">
          <cell r="A2412">
            <v>17133000</v>
          </cell>
          <cell r="B2412">
            <v>0</v>
          </cell>
          <cell r="C2412">
            <v>713300</v>
          </cell>
          <cell r="D2412">
            <v>1</v>
          </cell>
          <cell r="E2412">
            <v>0</v>
          </cell>
          <cell r="F2412" t="str">
            <v>פיקוח עסקים+מוסדות</v>
          </cell>
          <cell r="G2412">
            <v>0</v>
          </cell>
          <cell r="H2412" t="str">
            <v xml:space="preserve"> </v>
          </cell>
          <cell r="I2412">
            <v>0</v>
          </cell>
          <cell r="J2412">
            <v>0</v>
          </cell>
          <cell r="K2412">
            <v>0</v>
          </cell>
          <cell r="L2412">
            <v>0</v>
          </cell>
          <cell r="M2412">
            <v>0</v>
          </cell>
          <cell r="N2412">
            <v>0</v>
          </cell>
          <cell r="O2412">
            <v>0</v>
          </cell>
          <cell r="P2412">
            <v>0</v>
          </cell>
        </row>
        <row r="2413">
          <cell r="A2413">
            <v>1713300100</v>
          </cell>
          <cell r="B2413">
            <v>100</v>
          </cell>
          <cell r="C2413">
            <v>713300</v>
          </cell>
          <cell r="D2413">
            <v>1</v>
          </cell>
          <cell r="E2413">
            <v>0</v>
          </cell>
          <cell r="F2413" t="str">
            <v>שכר עובדים לפי תקן</v>
          </cell>
          <cell r="G2413">
            <v>0</v>
          </cell>
          <cell r="H2413" t="str">
            <v xml:space="preserve"> </v>
          </cell>
          <cell r="I2413">
            <v>0</v>
          </cell>
          <cell r="J2413">
            <v>0</v>
          </cell>
          <cell r="K2413">
            <v>0</v>
          </cell>
          <cell r="L2413">
            <v>0</v>
          </cell>
          <cell r="M2413">
            <v>0</v>
          </cell>
          <cell r="N2413">
            <v>0</v>
          </cell>
          <cell r="O2413">
            <v>0</v>
          </cell>
          <cell r="P2413">
            <v>0</v>
          </cell>
        </row>
        <row r="2414">
          <cell r="A2414">
            <v>1713300110</v>
          </cell>
          <cell r="B2414">
            <v>110</v>
          </cell>
          <cell r="C2414">
            <v>713300</v>
          </cell>
          <cell r="D2414">
            <v>1</v>
          </cell>
          <cell r="E2414">
            <v>0</v>
          </cell>
          <cell r="F2414" t="str">
            <v>השכר הקובע-תקציבית</v>
          </cell>
          <cell r="G2414">
            <v>0</v>
          </cell>
          <cell r="H2414" t="str">
            <v>שכר</v>
          </cell>
          <cell r="I2414">
            <v>0</v>
          </cell>
          <cell r="J2414">
            <v>0</v>
          </cell>
          <cell r="K2414">
            <v>0</v>
          </cell>
          <cell r="L2414">
            <v>0</v>
          </cell>
          <cell r="M2414">
            <v>0</v>
          </cell>
          <cell r="N2414">
            <v>0</v>
          </cell>
          <cell r="O2414">
            <v>0</v>
          </cell>
          <cell r="P2414">
            <v>0</v>
          </cell>
        </row>
        <row r="2415">
          <cell r="A2415">
            <v>1713300119</v>
          </cell>
          <cell r="B2415">
            <v>119</v>
          </cell>
          <cell r="C2415">
            <v>713300</v>
          </cell>
          <cell r="D2415">
            <v>1</v>
          </cell>
          <cell r="E2415">
            <v>0</v>
          </cell>
          <cell r="F2415" t="str">
            <v xml:space="preserve">השכר הקובע-צוברת  </v>
          </cell>
          <cell r="G2415">
            <v>0</v>
          </cell>
          <cell r="H2415" t="str">
            <v>שכר</v>
          </cell>
          <cell r="I2415">
            <v>4.9204880842253607E-2</v>
          </cell>
          <cell r="J2415">
            <v>2381800</v>
          </cell>
          <cell r="K2415">
            <v>3.4888025171201154E-2</v>
          </cell>
          <cell r="L2415">
            <v>0</v>
          </cell>
          <cell r="M2415">
            <v>0</v>
          </cell>
          <cell r="N2415">
            <v>2381800</v>
          </cell>
          <cell r="O2415">
            <v>2270100</v>
          </cell>
          <cell r="P2415">
            <v>2037958.09</v>
          </cell>
        </row>
        <row r="2416">
          <cell r="A2416">
            <v>1713300122</v>
          </cell>
          <cell r="B2416">
            <v>122</v>
          </cell>
          <cell r="C2416">
            <v>713300</v>
          </cell>
          <cell r="D2416">
            <v>1</v>
          </cell>
          <cell r="E2416">
            <v>0</v>
          </cell>
          <cell r="F2416" t="str">
            <v xml:space="preserve">ביגוד             </v>
          </cell>
          <cell r="G2416">
            <v>0</v>
          </cell>
          <cell r="H2416" t="str">
            <v>שכר</v>
          </cell>
          <cell r="I2416">
            <v>0</v>
          </cell>
          <cell r="J2416">
            <v>30000</v>
          </cell>
          <cell r="K2416">
            <v>0</v>
          </cell>
          <cell r="L2416">
            <v>0</v>
          </cell>
          <cell r="M2416">
            <v>0</v>
          </cell>
          <cell r="N2416">
            <v>30000</v>
          </cell>
          <cell r="O2416">
            <v>30000</v>
          </cell>
          <cell r="P2416">
            <v>28315.61</v>
          </cell>
        </row>
        <row r="2417">
          <cell r="A2417">
            <v>1713300126</v>
          </cell>
          <cell r="B2417">
            <v>126</v>
          </cell>
          <cell r="C2417">
            <v>713300</v>
          </cell>
          <cell r="D2417">
            <v>1</v>
          </cell>
          <cell r="E2417">
            <v>0</v>
          </cell>
          <cell r="F2417" t="str">
            <v xml:space="preserve">דמי הבראה         </v>
          </cell>
          <cell r="G2417">
            <v>0</v>
          </cell>
          <cell r="H2417" t="str">
            <v>שכר</v>
          </cell>
          <cell r="I2417">
            <v>0.25806451612903225</v>
          </cell>
          <cell r="J2417">
            <v>78000</v>
          </cell>
          <cell r="K2417">
            <v>0</v>
          </cell>
          <cell r="L2417">
            <v>0</v>
          </cell>
          <cell r="M2417">
            <v>0</v>
          </cell>
          <cell r="N2417">
            <v>78000</v>
          </cell>
          <cell r="O2417">
            <v>62000</v>
          </cell>
          <cell r="P2417">
            <v>62901.09</v>
          </cell>
        </row>
        <row r="2418">
          <cell r="A2418">
            <v>1713300130</v>
          </cell>
          <cell r="B2418">
            <v>130</v>
          </cell>
          <cell r="C2418">
            <v>713300</v>
          </cell>
          <cell r="D2418">
            <v>1</v>
          </cell>
          <cell r="E2418">
            <v>0</v>
          </cell>
          <cell r="F2418" t="str">
            <v xml:space="preserve">שעות נוספות       </v>
          </cell>
          <cell r="G2418">
            <v>0</v>
          </cell>
          <cell r="H2418" t="str">
            <v>שכר</v>
          </cell>
          <cell r="I2418">
            <v>0</v>
          </cell>
          <cell r="J2418">
            <v>4500</v>
          </cell>
          <cell r="K2418">
            <v>0</v>
          </cell>
          <cell r="L2418">
            <v>0</v>
          </cell>
          <cell r="M2418">
            <v>0</v>
          </cell>
          <cell r="N2418">
            <v>4500</v>
          </cell>
          <cell r="O2418">
            <v>4500</v>
          </cell>
          <cell r="P2418">
            <v>5766.91</v>
          </cell>
        </row>
        <row r="2419">
          <cell r="A2419">
            <v>1713300140</v>
          </cell>
          <cell r="B2419">
            <v>140</v>
          </cell>
          <cell r="C2419">
            <v>713300</v>
          </cell>
          <cell r="D2419">
            <v>1</v>
          </cell>
          <cell r="E2419">
            <v>0</v>
          </cell>
          <cell r="F2419" t="str">
            <v>השתתפות באחזקת רכב</v>
          </cell>
          <cell r="G2419">
            <v>0</v>
          </cell>
          <cell r="H2419" t="str">
            <v>שכר</v>
          </cell>
          <cell r="I2419">
            <v>9.8258150960250035E-2</v>
          </cell>
          <cell r="J2419">
            <v>245900</v>
          </cell>
          <cell r="K2419">
            <v>0</v>
          </cell>
          <cell r="L2419">
            <v>0</v>
          </cell>
          <cell r="M2419">
            <v>0</v>
          </cell>
          <cell r="N2419">
            <v>245900</v>
          </cell>
          <cell r="O2419">
            <v>223900</v>
          </cell>
          <cell r="P2419">
            <v>245892.42</v>
          </cell>
        </row>
        <row r="2420">
          <cell r="A2420">
            <v>1713300210</v>
          </cell>
          <cell r="B2420">
            <v>210</v>
          </cell>
          <cell r="C2420">
            <v>713300</v>
          </cell>
          <cell r="D2420">
            <v>1</v>
          </cell>
          <cell r="E2420">
            <v>0</v>
          </cell>
          <cell r="F2420" t="str">
            <v xml:space="preserve">השכר הקובע        </v>
          </cell>
          <cell r="G2420">
            <v>0</v>
          </cell>
          <cell r="H2420" t="str">
            <v>שכר</v>
          </cell>
          <cell r="I2420">
            <v>0</v>
          </cell>
          <cell r="J2420">
            <v>0</v>
          </cell>
          <cell r="K2420">
            <v>0</v>
          </cell>
          <cell r="L2420">
            <v>0</v>
          </cell>
          <cell r="M2420">
            <v>0</v>
          </cell>
          <cell r="N2420">
            <v>0</v>
          </cell>
          <cell r="O2420">
            <v>0</v>
          </cell>
          <cell r="P2420">
            <v>0</v>
          </cell>
        </row>
        <row r="2421">
          <cell r="A2421">
            <v>1713300253</v>
          </cell>
          <cell r="B2421">
            <v>253</v>
          </cell>
          <cell r="C2421">
            <v>713300</v>
          </cell>
          <cell r="D2421">
            <v>1</v>
          </cell>
          <cell r="E2421">
            <v>0</v>
          </cell>
          <cell r="F2421" t="str">
            <v xml:space="preserve">עובדים חיצוניים   </v>
          </cell>
          <cell r="G2421">
            <v>0</v>
          </cell>
          <cell r="H2421" t="str">
            <v>שכר</v>
          </cell>
          <cell r="I2421">
            <v>0</v>
          </cell>
          <cell r="J2421">
            <v>0</v>
          </cell>
          <cell r="K2421">
            <v>0</v>
          </cell>
          <cell r="L2421">
            <v>0</v>
          </cell>
          <cell r="M2421">
            <v>0</v>
          </cell>
          <cell r="N2421">
            <v>0</v>
          </cell>
          <cell r="O2421">
            <v>0</v>
          </cell>
          <cell r="P2421">
            <v>6427.41</v>
          </cell>
        </row>
        <row r="2422">
          <cell r="A2422">
            <v>1713300400</v>
          </cell>
          <cell r="B2422">
            <v>400</v>
          </cell>
          <cell r="C2422">
            <v>713300</v>
          </cell>
          <cell r="D2422">
            <v>1</v>
          </cell>
          <cell r="E2422">
            <v>0</v>
          </cell>
          <cell r="F2422" t="str">
            <v>אחזקת בנינים וציוד</v>
          </cell>
          <cell r="G2422">
            <v>0</v>
          </cell>
          <cell r="H2422" t="str">
            <v xml:space="preserve"> </v>
          </cell>
          <cell r="I2422">
            <v>0</v>
          </cell>
          <cell r="J2422">
            <v>0</v>
          </cell>
          <cell r="K2422">
            <v>0</v>
          </cell>
          <cell r="L2422">
            <v>0</v>
          </cell>
          <cell r="M2422">
            <v>0</v>
          </cell>
          <cell r="N2422">
            <v>0</v>
          </cell>
          <cell r="O2422">
            <v>0</v>
          </cell>
          <cell r="P2422">
            <v>0</v>
          </cell>
        </row>
        <row r="2423">
          <cell r="A2423">
            <v>1713300470</v>
          </cell>
          <cell r="B2423">
            <v>470</v>
          </cell>
          <cell r="C2423">
            <v>713300</v>
          </cell>
          <cell r="D2423">
            <v>1</v>
          </cell>
          <cell r="E2423">
            <v>0</v>
          </cell>
          <cell r="F2423" t="str">
            <v xml:space="preserve">אחזקת מכונות משרד </v>
          </cell>
          <cell r="G2423">
            <v>0</v>
          </cell>
          <cell r="H2423" t="str">
            <v>גמיש</v>
          </cell>
          <cell r="I2423">
            <v>0</v>
          </cell>
          <cell r="J2423">
            <v>1260</v>
          </cell>
          <cell r="K2423">
            <v>0</v>
          </cell>
          <cell r="L2423">
            <v>140</v>
          </cell>
          <cell r="M2423">
            <v>0</v>
          </cell>
          <cell r="N2423">
            <v>1400</v>
          </cell>
          <cell r="O2423">
            <v>1400</v>
          </cell>
          <cell r="P2423">
            <v>546.44000000000005</v>
          </cell>
        </row>
        <row r="2424">
          <cell r="A2424">
            <v>1713300471</v>
          </cell>
          <cell r="B2424">
            <v>471</v>
          </cell>
          <cell r="C2424">
            <v>713300</v>
          </cell>
          <cell r="D2424">
            <v>1</v>
          </cell>
          <cell r="E2424">
            <v>0</v>
          </cell>
          <cell r="F2424" t="str">
            <v xml:space="preserve">מכשירי כתיבה      </v>
          </cell>
          <cell r="G2424">
            <v>0</v>
          </cell>
          <cell r="H2424" t="str">
            <v>גמיש</v>
          </cell>
          <cell r="I2424">
            <v>0</v>
          </cell>
          <cell r="J2424">
            <v>23940</v>
          </cell>
          <cell r="K2424">
            <v>0</v>
          </cell>
          <cell r="L2424">
            <v>2660</v>
          </cell>
          <cell r="M2424">
            <v>0</v>
          </cell>
          <cell r="N2424">
            <v>26600</v>
          </cell>
          <cell r="O2424">
            <v>26600</v>
          </cell>
          <cell r="P2424">
            <v>21611.64</v>
          </cell>
        </row>
        <row r="2425">
          <cell r="A2425">
            <v>1713300511</v>
          </cell>
          <cell r="B2425">
            <v>511</v>
          </cell>
          <cell r="C2425">
            <v>713300</v>
          </cell>
          <cell r="D2425">
            <v>1</v>
          </cell>
          <cell r="E2425">
            <v>0</v>
          </cell>
          <cell r="F2425" t="str">
            <v xml:space="preserve">אירוח וכיבוד      </v>
          </cell>
          <cell r="G2425">
            <v>0</v>
          </cell>
          <cell r="H2425" t="str">
            <v>גמיש</v>
          </cell>
          <cell r="I2425">
            <v>0</v>
          </cell>
          <cell r="J2425">
            <v>5130</v>
          </cell>
          <cell r="K2425">
            <v>0</v>
          </cell>
          <cell r="L2425">
            <v>570</v>
          </cell>
          <cell r="M2425">
            <v>0</v>
          </cell>
          <cell r="N2425">
            <v>5700</v>
          </cell>
          <cell r="O2425">
            <v>5700</v>
          </cell>
          <cell r="P2425">
            <v>5700</v>
          </cell>
        </row>
        <row r="2426">
          <cell r="A2426">
            <v>1713300522</v>
          </cell>
          <cell r="B2426">
            <v>522</v>
          </cell>
          <cell r="C2426">
            <v>713300</v>
          </cell>
          <cell r="D2426">
            <v>1</v>
          </cell>
          <cell r="E2426">
            <v>0</v>
          </cell>
          <cell r="F2426" t="str">
            <v xml:space="preserve">ספרים ועיתונים    </v>
          </cell>
          <cell r="G2426">
            <v>0</v>
          </cell>
          <cell r="H2426" t="str">
            <v>גמיש</v>
          </cell>
          <cell r="I2426">
            <v>0</v>
          </cell>
          <cell r="J2426">
            <v>1500</v>
          </cell>
          <cell r="K2426">
            <v>0</v>
          </cell>
          <cell r="L2426">
            <v>0</v>
          </cell>
          <cell r="M2426">
            <v>0</v>
          </cell>
          <cell r="N2426">
            <v>1500</v>
          </cell>
          <cell r="O2426">
            <v>0</v>
          </cell>
          <cell r="P2426">
            <v>0</v>
          </cell>
        </row>
        <row r="2427">
          <cell r="A2427">
            <v>1713300540</v>
          </cell>
          <cell r="B2427">
            <v>540</v>
          </cell>
          <cell r="C2427">
            <v>713300</v>
          </cell>
          <cell r="D2427">
            <v>1</v>
          </cell>
          <cell r="E2427">
            <v>0</v>
          </cell>
          <cell r="F2427" t="str">
            <v xml:space="preserve">הוצאות טלפון      </v>
          </cell>
          <cell r="G2427">
            <v>0</v>
          </cell>
          <cell r="H2427" t="str">
            <v>קשיח</v>
          </cell>
          <cell r="I2427">
            <v>0</v>
          </cell>
          <cell r="J2427">
            <v>0</v>
          </cell>
          <cell r="K2427">
            <v>0</v>
          </cell>
          <cell r="L2427">
            <v>0</v>
          </cell>
          <cell r="M2427">
            <v>0</v>
          </cell>
          <cell r="N2427">
            <v>0</v>
          </cell>
          <cell r="O2427">
            <v>0</v>
          </cell>
          <cell r="P2427">
            <v>0</v>
          </cell>
        </row>
        <row r="2428">
          <cell r="A2428">
            <v>1713300544</v>
          </cell>
          <cell r="B2428">
            <v>544</v>
          </cell>
          <cell r="C2428">
            <v>713300</v>
          </cell>
          <cell r="D2428">
            <v>1</v>
          </cell>
          <cell r="E2428">
            <v>0</v>
          </cell>
          <cell r="F2428" t="str">
            <v xml:space="preserve">הוצאות דאר        </v>
          </cell>
          <cell r="G2428">
            <v>0</v>
          </cell>
          <cell r="H2428" t="str">
            <v>קשיח</v>
          </cell>
          <cell r="I2428">
            <v>1</v>
          </cell>
          <cell r="J2428">
            <v>28800</v>
          </cell>
          <cell r="K2428">
            <v>0</v>
          </cell>
          <cell r="L2428">
            <v>3200</v>
          </cell>
          <cell r="M2428">
            <v>0</v>
          </cell>
          <cell r="N2428">
            <v>32000</v>
          </cell>
          <cell r="O2428">
            <v>16000</v>
          </cell>
          <cell r="P2428">
            <v>15947.19</v>
          </cell>
        </row>
        <row r="2429">
          <cell r="A2429">
            <v>1713300550</v>
          </cell>
          <cell r="B2429">
            <v>550</v>
          </cell>
          <cell r="C2429">
            <v>713300</v>
          </cell>
          <cell r="D2429">
            <v>1</v>
          </cell>
          <cell r="E2429">
            <v>0</v>
          </cell>
          <cell r="F2429" t="str">
            <v xml:space="preserve">פירסומים          </v>
          </cell>
          <cell r="G2429">
            <v>0</v>
          </cell>
          <cell r="H2429" t="str">
            <v>גמיש</v>
          </cell>
          <cell r="I2429">
            <v>0</v>
          </cell>
          <cell r="J2429">
            <v>8550</v>
          </cell>
          <cell r="K2429">
            <v>0</v>
          </cell>
          <cell r="L2429">
            <v>950</v>
          </cell>
          <cell r="M2429">
            <v>0</v>
          </cell>
          <cell r="N2429">
            <v>9500</v>
          </cell>
          <cell r="O2429">
            <v>9500</v>
          </cell>
          <cell r="P2429">
            <v>5335</v>
          </cell>
        </row>
        <row r="2430">
          <cell r="A2430">
            <v>1713300561</v>
          </cell>
          <cell r="B2430">
            <v>561</v>
          </cell>
          <cell r="C2430">
            <v>713300</v>
          </cell>
          <cell r="D2430">
            <v>1</v>
          </cell>
          <cell r="E2430">
            <v>0</v>
          </cell>
          <cell r="F2430" t="str">
            <v xml:space="preserve">שיכפולים          </v>
          </cell>
          <cell r="G2430">
            <v>0</v>
          </cell>
          <cell r="H2430" t="str">
            <v>גמיש</v>
          </cell>
          <cell r="I2430">
            <v>0</v>
          </cell>
          <cell r="J2430">
            <v>2070</v>
          </cell>
          <cell r="K2430">
            <v>0</v>
          </cell>
          <cell r="L2430">
            <v>230</v>
          </cell>
          <cell r="M2430">
            <v>0</v>
          </cell>
          <cell r="N2430">
            <v>2300</v>
          </cell>
          <cell r="O2430">
            <v>2300</v>
          </cell>
          <cell r="P2430">
            <v>442.84</v>
          </cell>
        </row>
        <row r="2431">
          <cell r="A2431">
            <v>1713300562</v>
          </cell>
          <cell r="B2431">
            <v>562</v>
          </cell>
          <cell r="C2431">
            <v>713300</v>
          </cell>
          <cell r="D2431">
            <v>1</v>
          </cell>
          <cell r="E2431">
            <v>0</v>
          </cell>
          <cell r="F2431" t="str">
            <v xml:space="preserve">הדפסות            </v>
          </cell>
          <cell r="G2431">
            <v>0</v>
          </cell>
          <cell r="H2431" t="str">
            <v>גמיש</v>
          </cell>
          <cell r="I2431">
            <v>0</v>
          </cell>
          <cell r="J2431">
            <v>4320</v>
          </cell>
          <cell r="K2431">
            <v>0</v>
          </cell>
          <cell r="L2431">
            <v>480</v>
          </cell>
          <cell r="M2431">
            <v>0</v>
          </cell>
          <cell r="N2431">
            <v>4800</v>
          </cell>
          <cell r="O2431">
            <v>4800</v>
          </cell>
          <cell r="P2431">
            <v>438.64</v>
          </cell>
        </row>
        <row r="2432">
          <cell r="A2432">
            <v>1713300565</v>
          </cell>
          <cell r="B2432">
            <v>565</v>
          </cell>
          <cell r="C2432">
            <v>713300</v>
          </cell>
          <cell r="D2432">
            <v>1</v>
          </cell>
          <cell r="E2432">
            <v>0</v>
          </cell>
          <cell r="F2432" t="str">
            <v xml:space="preserve">צילום             </v>
          </cell>
          <cell r="G2432">
            <v>0</v>
          </cell>
          <cell r="H2432" t="str">
            <v>גמיש</v>
          </cell>
          <cell r="I2432">
            <v>0</v>
          </cell>
          <cell r="J2432">
            <v>0</v>
          </cell>
          <cell r="K2432">
            <v>0</v>
          </cell>
          <cell r="L2432">
            <v>0</v>
          </cell>
          <cell r="M2432">
            <v>0</v>
          </cell>
          <cell r="N2432">
            <v>0</v>
          </cell>
          <cell r="O2432">
            <v>0</v>
          </cell>
          <cell r="P2432">
            <v>0</v>
          </cell>
        </row>
        <row r="2433">
          <cell r="A2433">
            <v>1713300566</v>
          </cell>
          <cell r="B2433">
            <v>566</v>
          </cell>
          <cell r="C2433">
            <v>713300</v>
          </cell>
          <cell r="D2433">
            <v>1</v>
          </cell>
          <cell r="E2433">
            <v>0</v>
          </cell>
          <cell r="F2433" t="str">
            <v>חבילת גלישה</v>
          </cell>
          <cell r="G2433">
            <v>0</v>
          </cell>
          <cell r="H2433" t="str">
            <v>גמיש</v>
          </cell>
          <cell r="I2433">
            <v>0</v>
          </cell>
          <cell r="J2433">
            <v>4400</v>
          </cell>
          <cell r="K2433" t="e">
            <v>#N/A</v>
          </cell>
          <cell r="L2433">
            <v>0</v>
          </cell>
          <cell r="M2433">
            <v>0</v>
          </cell>
          <cell r="N2433">
            <v>4400</v>
          </cell>
          <cell r="O2433">
            <v>4400</v>
          </cell>
          <cell r="P2433">
            <v>0</v>
          </cell>
        </row>
        <row r="2434">
          <cell r="A2434">
            <v>1713300571</v>
          </cell>
          <cell r="B2434">
            <v>571</v>
          </cell>
          <cell r="C2434">
            <v>713300</v>
          </cell>
          <cell r="D2434">
            <v>1</v>
          </cell>
          <cell r="E2434">
            <v>0</v>
          </cell>
          <cell r="F2434" t="str">
            <v xml:space="preserve">מיכון וענ"א       </v>
          </cell>
          <cell r="G2434">
            <v>0</v>
          </cell>
          <cell r="H2434" t="str">
            <v>קשיח</v>
          </cell>
          <cell r="I2434">
            <v>0</v>
          </cell>
          <cell r="J2434">
            <v>173000</v>
          </cell>
          <cell r="K2434">
            <v>0</v>
          </cell>
          <cell r="L2434">
            <v>0</v>
          </cell>
          <cell r="M2434">
            <v>0</v>
          </cell>
          <cell r="N2434">
            <v>173000</v>
          </cell>
          <cell r="O2434">
            <v>173000</v>
          </cell>
          <cell r="P2434">
            <v>173000</v>
          </cell>
        </row>
        <row r="2435">
          <cell r="A2435">
            <v>1713300573</v>
          </cell>
          <cell r="B2435">
            <v>573</v>
          </cell>
          <cell r="C2435">
            <v>713300</v>
          </cell>
          <cell r="D2435">
            <v>1</v>
          </cell>
          <cell r="E2435">
            <v>0</v>
          </cell>
          <cell r="F2435" t="str">
            <v>מיחשוב רישוי עסקים</v>
          </cell>
          <cell r="G2435">
            <v>0</v>
          </cell>
          <cell r="H2435" t="str">
            <v>גמיש</v>
          </cell>
          <cell r="I2435">
            <v>0</v>
          </cell>
          <cell r="J2435">
            <v>84300</v>
          </cell>
          <cell r="K2435" t="e">
            <v>#N/A</v>
          </cell>
          <cell r="L2435">
            <v>0</v>
          </cell>
          <cell r="M2435" t="str">
            <v>חדש</v>
          </cell>
          <cell r="N2435">
            <v>84300</v>
          </cell>
          <cell r="O2435">
            <v>0</v>
          </cell>
          <cell r="P2435">
            <v>0</v>
          </cell>
        </row>
        <row r="2436">
          <cell r="A2436">
            <v>1713300581</v>
          </cell>
          <cell r="B2436">
            <v>581</v>
          </cell>
          <cell r="C2436">
            <v>713300</v>
          </cell>
          <cell r="D2436">
            <v>1</v>
          </cell>
          <cell r="E2436">
            <v>0</v>
          </cell>
          <cell r="F2436" t="str">
            <v>דו"ח רשם החברות</v>
          </cell>
          <cell r="G2436">
            <v>0</v>
          </cell>
          <cell r="H2436" t="str">
            <v>גמיש</v>
          </cell>
          <cell r="I2436">
            <v>0</v>
          </cell>
          <cell r="J2436">
            <v>1710</v>
          </cell>
          <cell r="K2436">
            <v>0</v>
          </cell>
          <cell r="L2436">
            <v>190</v>
          </cell>
          <cell r="M2436">
            <v>0</v>
          </cell>
          <cell r="N2436">
            <v>1900</v>
          </cell>
          <cell r="O2436">
            <v>1900</v>
          </cell>
          <cell r="P2436">
            <v>1406.21</v>
          </cell>
        </row>
        <row r="2437">
          <cell r="A2437">
            <v>1713300743</v>
          </cell>
          <cell r="B2437">
            <v>743</v>
          </cell>
          <cell r="C2437">
            <v>713300</v>
          </cell>
          <cell r="D2437">
            <v>1</v>
          </cell>
          <cell r="E2437">
            <v>0</v>
          </cell>
          <cell r="F2437" t="str">
            <v xml:space="preserve">כלים וציוד        </v>
          </cell>
          <cell r="G2437">
            <v>0</v>
          </cell>
          <cell r="H2437" t="str">
            <v>גמיש</v>
          </cell>
          <cell r="I2437">
            <v>0</v>
          </cell>
          <cell r="J2437">
            <v>0</v>
          </cell>
          <cell r="K2437">
            <v>0</v>
          </cell>
          <cell r="L2437">
            <v>0</v>
          </cell>
          <cell r="M2437">
            <v>0</v>
          </cell>
          <cell r="N2437">
            <v>0</v>
          </cell>
          <cell r="O2437">
            <v>0</v>
          </cell>
          <cell r="P2437">
            <v>0</v>
          </cell>
        </row>
        <row r="2438">
          <cell r="A2438">
            <v>1713300750</v>
          </cell>
          <cell r="B2438">
            <v>750</v>
          </cell>
          <cell r="C2438">
            <v>713300</v>
          </cell>
          <cell r="D2438">
            <v>1</v>
          </cell>
          <cell r="E2438">
            <v>0</v>
          </cell>
          <cell r="F2438" t="str">
            <v>מנגנון לסגירת עסקים</v>
          </cell>
          <cell r="G2438">
            <v>0</v>
          </cell>
          <cell r="H2438" t="str">
            <v>קשיח</v>
          </cell>
          <cell r="I2438">
            <v>0</v>
          </cell>
          <cell r="J2438">
            <v>42750</v>
          </cell>
          <cell r="K2438">
            <v>0</v>
          </cell>
          <cell r="L2438">
            <v>4750</v>
          </cell>
          <cell r="M2438">
            <v>0</v>
          </cell>
          <cell r="N2438">
            <v>47500</v>
          </cell>
          <cell r="O2438">
            <v>47500</v>
          </cell>
          <cell r="P2438">
            <v>454.66</v>
          </cell>
        </row>
        <row r="2439">
          <cell r="A2439">
            <v>1713300753</v>
          </cell>
          <cell r="B2439">
            <v>753</v>
          </cell>
          <cell r="C2439">
            <v>713300</v>
          </cell>
          <cell r="D2439">
            <v>1</v>
          </cell>
          <cell r="E2439">
            <v>0</v>
          </cell>
          <cell r="F2439" t="str">
            <v xml:space="preserve">עובדים חיצוניים   </v>
          </cell>
          <cell r="G2439">
            <v>0</v>
          </cell>
          <cell r="H2439" t="str">
            <v>קשיח</v>
          </cell>
          <cell r="I2439">
            <v>0</v>
          </cell>
          <cell r="J2439">
            <v>0</v>
          </cell>
          <cell r="K2439">
            <v>0</v>
          </cell>
          <cell r="L2439">
            <v>0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</row>
        <row r="2440">
          <cell r="A2440">
            <v>1713300761</v>
          </cell>
          <cell r="B2440">
            <v>761</v>
          </cell>
          <cell r="C2440">
            <v>713300</v>
          </cell>
          <cell r="D2440">
            <v>1</v>
          </cell>
          <cell r="E2440">
            <v>0</v>
          </cell>
          <cell r="F2440" t="str">
            <v>בדיקות זיהום אוויר</v>
          </cell>
          <cell r="G2440">
            <v>0</v>
          </cell>
          <cell r="H2440" t="str">
            <v>גמיש</v>
          </cell>
          <cell r="I2440">
            <v>0</v>
          </cell>
          <cell r="J2440">
            <v>0</v>
          </cell>
          <cell r="K2440">
            <v>0</v>
          </cell>
          <cell r="L2440">
            <v>0</v>
          </cell>
          <cell r="M2440">
            <v>0</v>
          </cell>
          <cell r="N2440">
            <v>0</v>
          </cell>
          <cell r="O2440">
            <v>0</v>
          </cell>
          <cell r="P2440">
            <v>0</v>
          </cell>
        </row>
        <row r="2441">
          <cell r="A2441">
            <v>1713300780</v>
          </cell>
          <cell r="B2441">
            <v>780</v>
          </cell>
          <cell r="C2441">
            <v>713300</v>
          </cell>
          <cell r="D2441">
            <v>1</v>
          </cell>
          <cell r="E2441">
            <v>0</v>
          </cell>
          <cell r="F2441" t="str">
            <v>עיר בריאה ומקיימת</v>
          </cell>
          <cell r="G2441">
            <v>0</v>
          </cell>
          <cell r="H2441" t="str">
            <v>גמיש</v>
          </cell>
          <cell r="I2441">
            <v>0</v>
          </cell>
          <cell r="J2441">
            <v>0</v>
          </cell>
          <cell r="K2441">
            <v>0</v>
          </cell>
          <cell r="L2441">
            <v>0</v>
          </cell>
          <cell r="M2441">
            <v>0</v>
          </cell>
          <cell r="N2441">
            <v>0</v>
          </cell>
          <cell r="O2441">
            <v>0</v>
          </cell>
          <cell r="P2441">
            <v>0</v>
          </cell>
        </row>
        <row r="2442">
          <cell r="A2442">
            <v>1713300931</v>
          </cell>
          <cell r="B2442">
            <v>931</v>
          </cell>
          <cell r="C2442">
            <v>713300</v>
          </cell>
          <cell r="D2442">
            <v>1</v>
          </cell>
          <cell r="E2442">
            <v>0</v>
          </cell>
          <cell r="F2442" t="str">
            <v xml:space="preserve">רכישות            </v>
          </cell>
          <cell r="G2442">
            <v>0</v>
          </cell>
          <cell r="H2442" t="str">
            <v>גמיש</v>
          </cell>
          <cell r="I2442">
            <v>0</v>
          </cell>
          <cell r="J2442">
            <v>8100</v>
          </cell>
          <cell r="K2442">
            <v>0</v>
          </cell>
          <cell r="L2442">
            <v>900</v>
          </cell>
          <cell r="M2442">
            <v>0</v>
          </cell>
          <cell r="N2442">
            <v>9000</v>
          </cell>
          <cell r="O2442">
            <v>9000</v>
          </cell>
          <cell r="P2442">
            <v>4938</v>
          </cell>
        </row>
        <row r="2443">
          <cell r="A2443">
            <v>1713300932</v>
          </cell>
          <cell r="B2443">
            <v>932</v>
          </cell>
          <cell r="C2443">
            <v>713300</v>
          </cell>
          <cell r="D2443">
            <v>1</v>
          </cell>
          <cell r="E2443">
            <v>0</v>
          </cell>
          <cell r="F2443" t="str">
            <v>ציוד בטיחותי אישי</v>
          </cell>
          <cell r="G2443">
            <v>0</v>
          </cell>
          <cell r="H2443" t="str">
            <v>גמיש</v>
          </cell>
          <cell r="I2443">
            <v>0</v>
          </cell>
          <cell r="J2443">
            <v>2880</v>
          </cell>
          <cell r="K2443">
            <v>0</v>
          </cell>
          <cell r="L2443">
            <v>320</v>
          </cell>
          <cell r="M2443">
            <v>0</v>
          </cell>
          <cell r="N2443">
            <v>3200</v>
          </cell>
          <cell r="O2443">
            <v>3200</v>
          </cell>
          <cell r="P2443">
            <v>2559</v>
          </cell>
        </row>
        <row r="2444">
          <cell r="A2444">
            <v>1713300961</v>
          </cell>
          <cell r="B2444">
            <v>961</v>
          </cell>
          <cell r="C2444">
            <v>713300</v>
          </cell>
          <cell r="D2444">
            <v>1</v>
          </cell>
          <cell r="E2444">
            <v>0</v>
          </cell>
          <cell r="F2444" t="str">
            <v>רז' פעולות ורכישות</v>
          </cell>
          <cell r="G2444">
            <v>0</v>
          </cell>
          <cell r="H2444" t="str">
            <v>גמיש</v>
          </cell>
          <cell r="I2444">
            <v>0</v>
          </cell>
          <cell r="J2444">
            <v>0</v>
          </cell>
          <cell r="K2444">
            <v>0</v>
          </cell>
          <cell r="L2444">
            <v>0</v>
          </cell>
          <cell r="M2444">
            <v>0</v>
          </cell>
          <cell r="N2444">
            <v>0</v>
          </cell>
          <cell r="O2444">
            <v>0</v>
          </cell>
          <cell r="P2444">
            <v>0</v>
          </cell>
        </row>
        <row r="2445">
          <cell r="A2445" t="e">
            <v>#VALUE!</v>
          </cell>
          <cell r="B2445" t="str">
            <v>713300  סך הכל</v>
          </cell>
          <cell r="C2445">
            <v>0</v>
          </cell>
          <cell r="D2445">
            <v>0</v>
          </cell>
          <cell r="E2445">
            <v>0</v>
          </cell>
          <cell r="F2445" t="str">
            <v>פיקוח עסקים+מוסדות</v>
          </cell>
          <cell r="G2445">
            <v>0</v>
          </cell>
          <cell r="H2445">
            <v>0</v>
          </cell>
          <cell r="I2445">
            <v>8.6849920574625372E-2</v>
          </cell>
          <cell r="J2445">
            <v>3132910</v>
          </cell>
          <cell r="K2445" t="e">
            <v>#N/A</v>
          </cell>
          <cell r="L2445">
            <v>14390</v>
          </cell>
          <cell r="M2445">
            <v>0</v>
          </cell>
          <cell r="N2445">
            <v>3147300</v>
          </cell>
          <cell r="O2445">
            <v>2895800</v>
          </cell>
          <cell r="P2445">
            <v>2619641.1500000004</v>
          </cell>
        </row>
        <row r="2446">
          <cell r="A2446">
            <v>17140000</v>
          </cell>
          <cell r="B2446">
            <v>0</v>
          </cell>
          <cell r="C2446">
            <v>714000</v>
          </cell>
          <cell r="D2446">
            <v>1</v>
          </cell>
          <cell r="E2446">
            <v>0</v>
          </cell>
          <cell r="F2446" t="str">
            <v xml:space="preserve">שרות וטרינרי      </v>
          </cell>
          <cell r="G2446">
            <v>0</v>
          </cell>
          <cell r="H2446" t="str">
            <v xml:space="preserve"> </v>
          </cell>
          <cell r="I2446">
            <v>0</v>
          </cell>
          <cell r="J2446">
            <v>0</v>
          </cell>
          <cell r="K2446">
            <v>0</v>
          </cell>
          <cell r="L2446">
            <v>0</v>
          </cell>
          <cell r="M2446">
            <v>0</v>
          </cell>
          <cell r="N2446">
            <v>0</v>
          </cell>
          <cell r="O2446">
            <v>0</v>
          </cell>
          <cell r="P2446">
            <v>0</v>
          </cell>
        </row>
        <row r="2447">
          <cell r="A2447">
            <v>1714000100</v>
          </cell>
          <cell r="B2447">
            <v>100</v>
          </cell>
          <cell r="C2447">
            <v>714000</v>
          </cell>
          <cell r="D2447">
            <v>1</v>
          </cell>
          <cell r="E2447">
            <v>0</v>
          </cell>
          <cell r="F2447" t="str">
            <v>שכר עובדים לפי תקן</v>
          </cell>
          <cell r="G2447">
            <v>0</v>
          </cell>
          <cell r="H2447" t="str">
            <v xml:space="preserve"> </v>
          </cell>
          <cell r="I2447">
            <v>0</v>
          </cell>
          <cell r="J2447">
            <v>0</v>
          </cell>
          <cell r="K2447">
            <v>0</v>
          </cell>
          <cell r="L2447">
            <v>0</v>
          </cell>
          <cell r="M2447">
            <v>0</v>
          </cell>
          <cell r="N2447">
            <v>0</v>
          </cell>
          <cell r="O2447">
            <v>0</v>
          </cell>
          <cell r="P2447">
            <v>0</v>
          </cell>
        </row>
        <row r="2448">
          <cell r="A2448">
            <v>1714000110</v>
          </cell>
          <cell r="B2448">
            <v>110</v>
          </cell>
          <cell r="C2448">
            <v>714000</v>
          </cell>
          <cell r="D2448">
            <v>1</v>
          </cell>
          <cell r="E2448">
            <v>0</v>
          </cell>
          <cell r="F2448" t="str">
            <v>השכר הקובע-תקציבית</v>
          </cell>
          <cell r="G2448">
            <v>0</v>
          </cell>
          <cell r="H2448" t="str">
            <v>שכר</v>
          </cell>
          <cell r="I2448">
            <v>-7.6751946607341526E-2</v>
          </cell>
          <cell r="J2448">
            <v>166000</v>
          </cell>
          <cell r="K2448">
            <v>1.489971346704877E-2</v>
          </cell>
          <cell r="L2448">
            <v>0</v>
          </cell>
          <cell r="M2448">
            <v>0</v>
          </cell>
          <cell r="N2448">
            <v>166000</v>
          </cell>
          <cell r="O2448">
            <v>179800</v>
          </cell>
          <cell r="P2448">
            <v>175087.57</v>
          </cell>
        </row>
        <row r="2449">
          <cell r="A2449">
            <v>1714000119</v>
          </cell>
          <cell r="B2449">
            <v>119</v>
          </cell>
          <cell r="C2449">
            <v>714000</v>
          </cell>
          <cell r="D2449">
            <v>1</v>
          </cell>
          <cell r="E2449">
            <v>0</v>
          </cell>
          <cell r="F2449" t="str">
            <v xml:space="preserve">השכר הקובע-צוברת  </v>
          </cell>
          <cell r="G2449">
            <v>0</v>
          </cell>
          <cell r="H2449" t="str">
            <v>שכר</v>
          </cell>
          <cell r="I2449">
            <v>0.16433493422426393</v>
          </cell>
          <cell r="J2449">
            <v>2788000</v>
          </cell>
          <cell r="K2449">
            <v>5.7133894963255161E-2</v>
          </cell>
          <cell r="L2449">
            <v>0</v>
          </cell>
          <cell r="M2449">
            <v>0</v>
          </cell>
          <cell r="N2449">
            <v>2788000</v>
          </cell>
          <cell r="O2449">
            <v>2394500</v>
          </cell>
          <cell r="P2449">
            <v>2688020.49</v>
          </cell>
        </row>
        <row r="2450">
          <cell r="A2450">
            <v>1714000122</v>
          </cell>
          <cell r="B2450">
            <v>122</v>
          </cell>
          <cell r="C2450">
            <v>714000</v>
          </cell>
          <cell r="D2450">
            <v>1</v>
          </cell>
          <cell r="E2450">
            <v>0</v>
          </cell>
          <cell r="F2450" t="str">
            <v xml:space="preserve">ביגוד             </v>
          </cell>
          <cell r="G2450">
            <v>0</v>
          </cell>
          <cell r="H2450" t="str">
            <v>שכר</v>
          </cell>
          <cell r="I2450">
            <v>0</v>
          </cell>
          <cell r="J2450">
            <v>20800</v>
          </cell>
          <cell r="K2450">
            <v>0</v>
          </cell>
          <cell r="L2450">
            <v>0</v>
          </cell>
          <cell r="M2450">
            <v>0</v>
          </cell>
          <cell r="N2450">
            <v>20800</v>
          </cell>
          <cell r="O2450">
            <v>20800</v>
          </cell>
          <cell r="P2450">
            <v>17241.53</v>
          </cell>
        </row>
        <row r="2451">
          <cell r="A2451">
            <v>1714000126</v>
          </cell>
          <cell r="B2451">
            <v>126</v>
          </cell>
          <cell r="C2451">
            <v>714000</v>
          </cell>
          <cell r="D2451">
            <v>1</v>
          </cell>
          <cell r="E2451">
            <v>0</v>
          </cell>
          <cell r="F2451" t="str">
            <v xml:space="preserve">דמי הבראה         </v>
          </cell>
          <cell r="G2451">
            <v>0</v>
          </cell>
          <cell r="H2451" t="str">
            <v>שכר</v>
          </cell>
          <cell r="I2451">
            <v>0.42553191489361697</v>
          </cell>
          <cell r="J2451">
            <v>67000</v>
          </cell>
          <cell r="K2451">
            <v>0</v>
          </cell>
          <cell r="L2451">
            <v>0</v>
          </cell>
          <cell r="M2451">
            <v>0</v>
          </cell>
          <cell r="N2451">
            <v>67000</v>
          </cell>
          <cell r="O2451">
            <v>47000</v>
          </cell>
          <cell r="P2451">
            <v>46487.55</v>
          </cell>
        </row>
        <row r="2452">
          <cell r="A2452">
            <v>1714000130</v>
          </cell>
          <cell r="B2452">
            <v>130</v>
          </cell>
          <cell r="C2452">
            <v>714000</v>
          </cell>
          <cell r="D2452">
            <v>1</v>
          </cell>
          <cell r="E2452">
            <v>0</v>
          </cell>
          <cell r="F2452" t="str">
            <v xml:space="preserve">שעות נוספות       </v>
          </cell>
          <cell r="G2452">
            <v>0</v>
          </cell>
          <cell r="H2452" t="str">
            <v>שכר</v>
          </cell>
          <cell r="I2452">
            <v>0</v>
          </cell>
          <cell r="J2452">
            <v>66400</v>
          </cell>
          <cell r="K2452">
            <v>0</v>
          </cell>
          <cell r="L2452">
            <v>0</v>
          </cell>
          <cell r="M2452">
            <v>0</v>
          </cell>
          <cell r="N2452">
            <v>66400</v>
          </cell>
          <cell r="O2452">
            <v>66400</v>
          </cell>
          <cell r="P2452">
            <v>67783.960000000006</v>
          </cell>
        </row>
        <row r="2453">
          <cell r="A2453">
            <v>1714000140</v>
          </cell>
          <cell r="B2453">
            <v>140</v>
          </cell>
          <cell r="C2453">
            <v>714000</v>
          </cell>
          <cell r="D2453">
            <v>1</v>
          </cell>
          <cell r="E2453">
            <v>0</v>
          </cell>
          <cell r="F2453" t="str">
            <v>השתתפות באחזקת רכב</v>
          </cell>
          <cell r="G2453">
            <v>0</v>
          </cell>
          <cell r="H2453" t="str">
            <v>שכר</v>
          </cell>
          <cell r="I2453">
            <v>0.25662572721396248</v>
          </cell>
          <cell r="J2453">
            <v>194400</v>
          </cell>
          <cell r="K2453">
            <v>0</v>
          </cell>
          <cell r="L2453">
            <v>0</v>
          </cell>
          <cell r="M2453">
            <v>0</v>
          </cell>
          <cell r="N2453">
            <v>194400</v>
          </cell>
          <cell r="O2453">
            <v>154700</v>
          </cell>
          <cell r="P2453">
            <v>194306.57</v>
          </cell>
        </row>
        <row r="2454">
          <cell r="A2454">
            <v>1714000253</v>
          </cell>
          <cell r="B2454">
            <v>253</v>
          </cell>
          <cell r="C2454">
            <v>714000</v>
          </cell>
          <cell r="D2454">
            <v>1</v>
          </cell>
          <cell r="E2454">
            <v>0</v>
          </cell>
          <cell r="F2454" t="str">
            <v>עובדי כ"א</v>
          </cell>
          <cell r="G2454">
            <v>0</v>
          </cell>
          <cell r="H2454" t="str">
            <v>שכר</v>
          </cell>
          <cell r="I2454">
            <v>0</v>
          </cell>
          <cell r="J2454">
            <v>0</v>
          </cell>
          <cell r="K2454">
            <v>0</v>
          </cell>
          <cell r="L2454">
            <v>0</v>
          </cell>
          <cell r="M2454">
            <v>0</v>
          </cell>
          <cell r="N2454">
            <v>0</v>
          </cell>
          <cell r="O2454">
            <v>0</v>
          </cell>
          <cell r="P2454">
            <v>0</v>
          </cell>
        </row>
        <row r="2455">
          <cell r="A2455">
            <v>1714000400</v>
          </cell>
          <cell r="B2455">
            <v>400</v>
          </cell>
          <cell r="C2455">
            <v>714000</v>
          </cell>
          <cell r="D2455">
            <v>1</v>
          </cell>
          <cell r="E2455">
            <v>0</v>
          </cell>
          <cell r="F2455" t="str">
            <v>אחזקת בנינים וציוד</v>
          </cell>
          <cell r="G2455">
            <v>0</v>
          </cell>
          <cell r="H2455" t="str">
            <v xml:space="preserve"> </v>
          </cell>
          <cell r="I2455">
            <v>0</v>
          </cell>
          <cell r="J2455">
            <v>0</v>
          </cell>
          <cell r="K2455">
            <v>0</v>
          </cell>
          <cell r="L2455">
            <v>0</v>
          </cell>
          <cell r="M2455">
            <v>0</v>
          </cell>
          <cell r="N2455">
            <v>0</v>
          </cell>
          <cell r="O2455">
            <v>0</v>
          </cell>
          <cell r="P2455">
            <v>0</v>
          </cell>
        </row>
        <row r="2456">
          <cell r="A2456">
            <v>1714000410</v>
          </cell>
          <cell r="B2456">
            <v>410</v>
          </cell>
          <cell r="C2456">
            <v>714000</v>
          </cell>
          <cell r="D2456">
            <v>1</v>
          </cell>
          <cell r="E2456">
            <v>0</v>
          </cell>
          <cell r="F2456" t="str">
            <v xml:space="preserve">שכ"ד              </v>
          </cell>
          <cell r="G2456">
            <v>0</v>
          </cell>
          <cell r="H2456" t="str">
            <v>קשיח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N2456">
            <v>0</v>
          </cell>
          <cell r="O2456">
            <v>0</v>
          </cell>
          <cell r="P2456">
            <v>0</v>
          </cell>
        </row>
        <row r="2457">
          <cell r="A2457">
            <v>1714000431</v>
          </cell>
          <cell r="B2457">
            <v>431</v>
          </cell>
          <cell r="C2457">
            <v>714000</v>
          </cell>
          <cell r="D2457">
            <v>1</v>
          </cell>
          <cell r="E2457">
            <v>0</v>
          </cell>
          <cell r="F2457" t="str">
            <v xml:space="preserve">חשמל              </v>
          </cell>
          <cell r="G2457">
            <v>0</v>
          </cell>
          <cell r="H2457" t="str">
            <v>קשיח</v>
          </cell>
          <cell r="I2457">
            <v>0</v>
          </cell>
          <cell r="J2457">
            <v>0</v>
          </cell>
          <cell r="K2457">
            <v>0</v>
          </cell>
          <cell r="L2457">
            <v>0</v>
          </cell>
          <cell r="M2457">
            <v>0</v>
          </cell>
          <cell r="N2457">
            <v>0</v>
          </cell>
          <cell r="O2457">
            <v>0</v>
          </cell>
          <cell r="P2457">
            <v>0</v>
          </cell>
        </row>
        <row r="2458">
          <cell r="A2458">
            <v>1714000433</v>
          </cell>
          <cell r="B2458">
            <v>433</v>
          </cell>
          <cell r="C2458">
            <v>714000</v>
          </cell>
          <cell r="D2458">
            <v>1</v>
          </cell>
          <cell r="E2458">
            <v>0</v>
          </cell>
          <cell r="F2458" t="str">
            <v xml:space="preserve">חומרי נקיון       </v>
          </cell>
          <cell r="G2458">
            <v>0</v>
          </cell>
          <cell r="H2458" t="str">
            <v>גמיש</v>
          </cell>
          <cell r="I2458">
            <v>0</v>
          </cell>
          <cell r="J2458">
            <v>2160</v>
          </cell>
          <cell r="K2458">
            <v>0</v>
          </cell>
          <cell r="L2458">
            <v>240</v>
          </cell>
          <cell r="M2458">
            <v>0</v>
          </cell>
          <cell r="N2458">
            <v>2400</v>
          </cell>
          <cell r="O2458">
            <v>2400</v>
          </cell>
          <cell r="P2458">
            <v>2385</v>
          </cell>
        </row>
        <row r="2459">
          <cell r="A2459">
            <v>1714000437</v>
          </cell>
          <cell r="B2459">
            <v>437</v>
          </cell>
          <cell r="C2459">
            <v>714000</v>
          </cell>
          <cell r="D2459">
            <v>1</v>
          </cell>
          <cell r="E2459">
            <v>0</v>
          </cell>
          <cell r="F2459" t="str">
            <v xml:space="preserve">אחזקת אזעקה       </v>
          </cell>
          <cell r="G2459">
            <v>0</v>
          </cell>
          <cell r="H2459" t="str">
            <v>קשיח</v>
          </cell>
          <cell r="I2459">
            <v>0</v>
          </cell>
          <cell r="J2459">
            <v>1260</v>
          </cell>
          <cell r="K2459">
            <v>0</v>
          </cell>
          <cell r="L2459">
            <v>140</v>
          </cell>
          <cell r="M2459">
            <v>0</v>
          </cell>
          <cell r="N2459">
            <v>1400</v>
          </cell>
          <cell r="O2459">
            <v>1400</v>
          </cell>
          <cell r="P2459">
            <v>1221.48</v>
          </cell>
        </row>
        <row r="2460">
          <cell r="A2460">
            <v>1714000441</v>
          </cell>
          <cell r="B2460">
            <v>441</v>
          </cell>
          <cell r="C2460">
            <v>714000</v>
          </cell>
          <cell r="D2460">
            <v>1</v>
          </cell>
          <cell r="E2460">
            <v>0</v>
          </cell>
          <cell r="F2460" t="str">
            <v xml:space="preserve">ביטוח             </v>
          </cell>
          <cell r="G2460">
            <v>0</v>
          </cell>
          <cell r="H2460" t="str">
            <v>קשיח</v>
          </cell>
          <cell r="I2460">
            <v>0</v>
          </cell>
          <cell r="J2460">
            <v>0</v>
          </cell>
          <cell r="K2460">
            <v>0</v>
          </cell>
          <cell r="L2460">
            <v>0</v>
          </cell>
          <cell r="M2460">
            <v>0</v>
          </cell>
          <cell r="N2460">
            <v>0</v>
          </cell>
          <cell r="O2460">
            <v>0</v>
          </cell>
          <cell r="P2460">
            <v>0</v>
          </cell>
        </row>
        <row r="2461">
          <cell r="A2461">
            <v>1714000470</v>
          </cell>
          <cell r="B2461">
            <v>470</v>
          </cell>
          <cell r="C2461">
            <v>714000</v>
          </cell>
          <cell r="D2461">
            <v>1</v>
          </cell>
          <cell r="E2461">
            <v>0</v>
          </cell>
          <cell r="F2461" t="str">
            <v xml:space="preserve">אחזקת מכונות משרד </v>
          </cell>
          <cell r="G2461">
            <v>0</v>
          </cell>
          <cell r="H2461" t="str">
            <v>גמיש</v>
          </cell>
          <cell r="I2461">
            <v>0</v>
          </cell>
          <cell r="J2461">
            <v>990</v>
          </cell>
          <cell r="K2461">
            <v>0</v>
          </cell>
          <cell r="L2461">
            <v>110</v>
          </cell>
          <cell r="M2461">
            <v>0</v>
          </cell>
          <cell r="N2461">
            <v>1100</v>
          </cell>
          <cell r="O2461">
            <v>1100</v>
          </cell>
          <cell r="P2461">
            <v>169.71</v>
          </cell>
        </row>
        <row r="2462">
          <cell r="A2462">
            <v>1714000471</v>
          </cell>
          <cell r="B2462">
            <v>471</v>
          </cell>
          <cell r="C2462">
            <v>714000</v>
          </cell>
          <cell r="D2462">
            <v>1</v>
          </cell>
          <cell r="E2462">
            <v>0</v>
          </cell>
          <cell r="F2462" t="str">
            <v xml:space="preserve">מכשירי כתיבה      </v>
          </cell>
          <cell r="G2462">
            <v>0</v>
          </cell>
          <cell r="H2462" t="str">
            <v>גמיש</v>
          </cell>
          <cell r="I2462">
            <v>0</v>
          </cell>
          <cell r="J2462">
            <v>9450</v>
          </cell>
          <cell r="K2462">
            <v>0</v>
          </cell>
          <cell r="L2462">
            <v>1050</v>
          </cell>
          <cell r="M2462">
            <v>0</v>
          </cell>
          <cell r="N2462">
            <v>10500</v>
          </cell>
          <cell r="O2462">
            <v>10500</v>
          </cell>
          <cell r="P2462">
            <v>6112.85</v>
          </cell>
        </row>
        <row r="2463">
          <cell r="A2463">
            <v>1714000511</v>
          </cell>
          <cell r="B2463">
            <v>511</v>
          </cell>
          <cell r="C2463">
            <v>714000</v>
          </cell>
          <cell r="D2463">
            <v>1</v>
          </cell>
          <cell r="E2463">
            <v>0</v>
          </cell>
          <cell r="F2463" t="str">
            <v xml:space="preserve">אירוח וכיבוד      </v>
          </cell>
          <cell r="G2463">
            <v>0</v>
          </cell>
          <cell r="H2463" t="str">
            <v>גמיש</v>
          </cell>
          <cell r="I2463">
            <v>0</v>
          </cell>
          <cell r="J2463">
            <v>5130</v>
          </cell>
          <cell r="K2463">
            <v>0</v>
          </cell>
          <cell r="L2463">
            <v>570</v>
          </cell>
          <cell r="M2463">
            <v>0</v>
          </cell>
          <cell r="N2463">
            <v>5700</v>
          </cell>
          <cell r="O2463">
            <v>5700</v>
          </cell>
          <cell r="P2463">
            <v>5352.39</v>
          </cell>
        </row>
        <row r="2464">
          <cell r="A2464">
            <v>1714000522</v>
          </cell>
          <cell r="B2464">
            <v>522</v>
          </cell>
          <cell r="C2464">
            <v>714000</v>
          </cell>
          <cell r="D2464">
            <v>1</v>
          </cell>
          <cell r="E2464">
            <v>0</v>
          </cell>
          <cell r="F2464" t="str">
            <v xml:space="preserve">ספרים ועיתונים    </v>
          </cell>
          <cell r="G2464">
            <v>0</v>
          </cell>
          <cell r="H2464" t="str">
            <v>גמיש</v>
          </cell>
          <cell r="I2464">
            <v>0</v>
          </cell>
          <cell r="J2464">
            <v>900</v>
          </cell>
          <cell r="K2464">
            <v>0</v>
          </cell>
          <cell r="L2464">
            <v>100</v>
          </cell>
          <cell r="M2464">
            <v>0</v>
          </cell>
          <cell r="N2464">
            <v>1000</v>
          </cell>
          <cell r="O2464">
            <v>1000</v>
          </cell>
          <cell r="P2464">
            <v>0</v>
          </cell>
        </row>
        <row r="2465">
          <cell r="A2465">
            <v>1714000540</v>
          </cell>
          <cell r="B2465">
            <v>540</v>
          </cell>
          <cell r="C2465">
            <v>714000</v>
          </cell>
          <cell r="D2465">
            <v>1</v>
          </cell>
          <cell r="E2465">
            <v>0</v>
          </cell>
          <cell r="F2465" t="str">
            <v xml:space="preserve">הוצאות טלפון      </v>
          </cell>
          <cell r="G2465">
            <v>0</v>
          </cell>
          <cell r="H2465" t="str">
            <v>קשיח</v>
          </cell>
          <cell r="I2465">
            <v>0</v>
          </cell>
          <cell r="J2465">
            <v>1500</v>
          </cell>
          <cell r="K2465">
            <v>0</v>
          </cell>
          <cell r="L2465">
            <v>0</v>
          </cell>
          <cell r="M2465">
            <v>0</v>
          </cell>
          <cell r="N2465">
            <v>1500</v>
          </cell>
          <cell r="O2465">
            <v>1500</v>
          </cell>
          <cell r="P2465">
            <v>1601.73</v>
          </cell>
        </row>
        <row r="2466">
          <cell r="A2466">
            <v>1714000544</v>
          </cell>
          <cell r="B2466">
            <v>544</v>
          </cell>
          <cell r="C2466">
            <v>714000</v>
          </cell>
          <cell r="D2466">
            <v>1</v>
          </cell>
          <cell r="E2466">
            <v>0</v>
          </cell>
          <cell r="F2466" t="str">
            <v xml:space="preserve">הוצאות דאר        </v>
          </cell>
          <cell r="G2466">
            <v>0</v>
          </cell>
          <cell r="H2466" t="str">
            <v>קשיח</v>
          </cell>
          <cell r="I2466">
            <v>0</v>
          </cell>
          <cell r="J2466">
            <v>12600</v>
          </cell>
          <cell r="K2466">
            <v>0</v>
          </cell>
          <cell r="L2466">
            <v>1400</v>
          </cell>
          <cell r="M2466">
            <v>0</v>
          </cell>
          <cell r="N2466">
            <v>14000</v>
          </cell>
          <cell r="O2466">
            <v>14000</v>
          </cell>
          <cell r="P2466">
            <v>7096.22</v>
          </cell>
        </row>
        <row r="2467">
          <cell r="A2467">
            <v>1714000550</v>
          </cell>
          <cell r="B2467">
            <v>550</v>
          </cell>
          <cell r="C2467">
            <v>714000</v>
          </cell>
          <cell r="D2467">
            <v>1</v>
          </cell>
          <cell r="E2467">
            <v>0</v>
          </cell>
          <cell r="F2467" t="str">
            <v xml:space="preserve">פירסומים          </v>
          </cell>
          <cell r="G2467">
            <v>0</v>
          </cell>
          <cell r="H2467" t="str">
            <v>גמיש</v>
          </cell>
          <cell r="I2467">
            <v>0.26315789473684204</v>
          </cell>
          <cell r="J2467">
            <v>21600</v>
          </cell>
          <cell r="K2467">
            <v>0</v>
          </cell>
          <cell r="L2467">
            <v>2400</v>
          </cell>
          <cell r="M2467">
            <v>0</v>
          </cell>
          <cell r="N2467">
            <v>24000</v>
          </cell>
          <cell r="O2467">
            <v>19000</v>
          </cell>
          <cell r="P2467">
            <v>4212</v>
          </cell>
        </row>
        <row r="2468">
          <cell r="A2468">
            <v>1714000561</v>
          </cell>
          <cell r="B2468">
            <v>561</v>
          </cell>
          <cell r="C2468">
            <v>714000</v>
          </cell>
          <cell r="D2468">
            <v>1</v>
          </cell>
          <cell r="E2468">
            <v>0</v>
          </cell>
          <cell r="F2468" t="str">
            <v xml:space="preserve">שיכפולים          </v>
          </cell>
          <cell r="G2468">
            <v>0</v>
          </cell>
          <cell r="H2468" t="str">
            <v>גמיש</v>
          </cell>
          <cell r="I2468">
            <v>0</v>
          </cell>
          <cell r="J2468">
            <v>0</v>
          </cell>
          <cell r="K2468">
            <v>0</v>
          </cell>
          <cell r="L2468">
            <v>0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</row>
        <row r="2469">
          <cell r="A2469">
            <v>1714000562</v>
          </cell>
          <cell r="B2469">
            <v>562</v>
          </cell>
          <cell r="C2469">
            <v>714000</v>
          </cell>
          <cell r="D2469">
            <v>1</v>
          </cell>
          <cell r="E2469">
            <v>0</v>
          </cell>
          <cell r="F2469" t="str">
            <v xml:space="preserve">הדפסות            </v>
          </cell>
          <cell r="G2469">
            <v>0</v>
          </cell>
          <cell r="H2469" t="str">
            <v>גמיש</v>
          </cell>
          <cell r="I2469">
            <v>0</v>
          </cell>
          <cell r="J2469">
            <v>18000</v>
          </cell>
          <cell r="K2469">
            <v>0</v>
          </cell>
          <cell r="L2469">
            <v>2000</v>
          </cell>
          <cell r="M2469">
            <v>0</v>
          </cell>
          <cell r="N2469">
            <v>20000</v>
          </cell>
          <cell r="O2469">
            <v>20000</v>
          </cell>
          <cell r="P2469">
            <v>4995.8999999999996</v>
          </cell>
        </row>
        <row r="2470">
          <cell r="A2470">
            <v>1714000571</v>
          </cell>
          <cell r="B2470">
            <v>571</v>
          </cell>
          <cell r="C2470">
            <v>714000</v>
          </cell>
          <cell r="D2470">
            <v>1</v>
          </cell>
          <cell r="E2470">
            <v>0</v>
          </cell>
          <cell r="F2470" t="str">
            <v xml:space="preserve">מיכון וענ"א       </v>
          </cell>
          <cell r="G2470">
            <v>0</v>
          </cell>
          <cell r="H2470" t="str">
            <v>קשיח</v>
          </cell>
          <cell r="I2470">
            <v>0</v>
          </cell>
          <cell r="J2470">
            <v>47200</v>
          </cell>
          <cell r="K2470">
            <v>0</v>
          </cell>
          <cell r="L2470">
            <v>0</v>
          </cell>
          <cell r="M2470">
            <v>0</v>
          </cell>
          <cell r="N2470">
            <v>47200</v>
          </cell>
          <cell r="O2470">
            <v>47200</v>
          </cell>
          <cell r="P2470">
            <v>47200</v>
          </cell>
        </row>
        <row r="2471">
          <cell r="A2471">
            <v>1714000580</v>
          </cell>
          <cell r="B2471">
            <v>580</v>
          </cell>
          <cell r="C2471">
            <v>714000</v>
          </cell>
          <cell r="D2471">
            <v>1</v>
          </cell>
          <cell r="E2471">
            <v>0</v>
          </cell>
          <cell r="F2471" t="str">
            <v xml:space="preserve">יעוץ וטרינרי      </v>
          </cell>
          <cell r="G2471">
            <v>0</v>
          </cell>
          <cell r="H2471" t="str">
            <v>קשיח</v>
          </cell>
          <cell r="I2471">
            <v>0</v>
          </cell>
          <cell r="J2471">
            <v>0</v>
          </cell>
          <cell r="K2471">
            <v>0</v>
          </cell>
          <cell r="L2471">
            <v>0</v>
          </cell>
          <cell r="M2471">
            <v>0</v>
          </cell>
          <cell r="N2471">
            <v>0</v>
          </cell>
          <cell r="O2471">
            <v>0</v>
          </cell>
          <cell r="P2471">
            <v>0</v>
          </cell>
        </row>
        <row r="2472">
          <cell r="A2472">
            <v>1714000585</v>
          </cell>
          <cell r="B2472">
            <v>585</v>
          </cell>
          <cell r="C2472">
            <v>714000</v>
          </cell>
          <cell r="D2472">
            <v>1</v>
          </cell>
          <cell r="E2472">
            <v>0</v>
          </cell>
          <cell r="F2472" t="str">
            <v xml:space="preserve">בדיקות בשר        </v>
          </cell>
          <cell r="G2472">
            <v>0</v>
          </cell>
          <cell r="H2472" t="str">
            <v>גמיש</v>
          </cell>
          <cell r="I2472">
            <v>0</v>
          </cell>
          <cell r="J2472">
            <v>1710</v>
          </cell>
          <cell r="K2472">
            <v>0</v>
          </cell>
          <cell r="L2472">
            <v>190</v>
          </cell>
          <cell r="M2472">
            <v>0</v>
          </cell>
          <cell r="N2472">
            <v>1900</v>
          </cell>
          <cell r="O2472">
            <v>1900</v>
          </cell>
          <cell r="P2472">
            <v>1471.2</v>
          </cell>
        </row>
        <row r="2473">
          <cell r="A2473">
            <v>1714000596</v>
          </cell>
          <cell r="B2473">
            <v>596</v>
          </cell>
          <cell r="C2473">
            <v>714000</v>
          </cell>
          <cell r="D2473">
            <v>1</v>
          </cell>
          <cell r="E2473">
            <v>0</v>
          </cell>
          <cell r="F2473" t="str">
            <v xml:space="preserve">השתתפות בעזר 096  </v>
          </cell>
          <cell r="G2473">
            <v>0</v>
          </cell>
          <cell r="H2473" t="str">
            <v>קשיח</v>
          </cell>
          <cell r="I2473">
            <v>0.10256410256410264</v>
          </cell>
          <cell r="J2473">
            <v>107500</v>
          </cell>
          <cell r="K2473">
            <v>0</v>
          </cell>
          <cell r="L2473">
            <v>0</v>
          </cell>
          <cell r="M2473">
            <v>0</v>
          </cell>
          <cell r="N2473">
            <v>107500</v>
          </cell>
          <cell r="O2473">
            <v>97500</v>
          </cell>
          <cell r="P2473">
            <v>82507</v>
          </cell>
        </row>
        <row r="2474">
          <cell r="A2474">
            <v>1714000700</v>
          </cell>
          <cell r="B2474">
            <v>700</v>
          </cell>
          <cell r="C2474">
            <v>714000</v>
          </cell>
          <cell r="D2474">
            <v>1</v>
          </cell>
          <cell r="E2474">
            <v>0</v>
          </cell>
          <cell r="F2474" t="str">
            <v xml:space="preserve">הוצאות לפעולות    </v>
          </cell>
          <cell r="G2474">
            <v>0</v>
          </cell>
          <cell r="H2474" t="str">
            <v xml:space="preserve"> </v>
          </cell>
          <cell r="I2474">
            <v>0</v>
          </cell>
          <cell r="J2474">
            <v>0</v>
          </cell>
          <cell r="K2474">
            <v>0</v>
          </cell>
          <cell r="L2474">
            <v>0</v>
          </cell>
          <cell r="M2474">
            <v>0</v>
          </cell>
          <cell r="N2474">
            <v>0</v>
          </cell>
          <cell r="O2474">
            <v>0</v>
          </cell>
          <cell r="P2474">
            <v>0</v>
          </cell>
        </row>
        <row r="2475">
          <cell r="A2475">
            <v>1714000721</v>
          </cell>
          <cell r="B2475">
            <v>721</v>
          </cell>
          <cell r="C2475">
            <v>714000</v>
          </cell>
          <cell r="D2475">
            <v>1</v>
          </cell>
          <cell r="E2475">
            <v>0</v>
          </cell>
          <cell r="F2475" t="str">
            <v>חמרים-תחזוקת מבנים</v>
          </cell>
          <cell r="G2475">
            <v>0</v>
          </cell>
          <cell r="H2475" t="str">
            <v>גמיש</v>
          </cell>
          <cell r="I2475">
            <v>0</v>
          </cell>
          <cell r="J2475">
            <v>1350</v>
          </cell>
          <cell r="K2475">
            <v>0</v>
          </cell>
          <cell r="L2475">
            <v>150</v>
          </cell>
          <cell r="M2475">
            <v>0</v>
          </cell>
          <cell r="N2475">
            <v>1500</v>
          </cell>
          <cell r="O2475">
            <v>1500</v>
          </cell>
          <cell r="P2475">
            <v>272.60000000000002</v>
          </cell>
        </row>
        <row r="2476">
          <cell r="A2476">
            <v>1714000722</v>
          </cell>
          <cell r="B2476">
            <v>722</v>
          </cell>
          <cell r="C2476">
            <v>714000</v>
          </cell>
          <cell r="D2476">
            <v>1</v>
          </cell>
          <cell r="E2476">
            <v>0</v>
          </cell>
          <cell r="F2476" t="str">
            <v xml:space="preserve">לוחיות ושבבים     </v>
          </cell>
          <cell r="G2476">
            <v>0</v>
          </cell>
          <cell r="H2476" t="str">
            <v>גמיש</v>
          </cell>
          <cell r="I2476">
            <v>0</v>
          </cell>
          <cell r="J2476">
            <v>0</v>
          </cell>
          <cell r="K2476">
            <v>-1</v>
          </cell>
          <cell r="L2476">
            <v>0</v>
          </cell>
          <cell r="M2476">
            <v>0</v>
          </cell>
          <cell r="N2476">
            <v>0</v>
          </cell>
          <cell r="O2476">
            <v>0</v>
          </cell>
          <cell r="P2476">
            <v>0</v>
          </cell>
        </row>
        <row r="2477">
          <cell r="A2477">
            <v>1714000723</v>
          </cell>
          <cell r="B2477">
            <v>723</v>
          </cell>
          <cell r="C2477">
            <v>714000</v>
          </cell>
          <cell r="D2477">
            <v>1</v>
          </cell>
          <cell r="E2477">
            <v>0</v>
          </cell>
          <cell r="F2477" t="str">
            <v xml:space="preserve">חומר חיסון לכלבים </v>
          </cell>
          <cell r="G2477">
            <v>0</v>
          </cell>
          <cell r="H2477" t="str">
            <v>קשיח</v>
          </cell>
          <cell r="I2477">
            <v>0.61333333333333329</v>
          </cell>
          <cell r="J2477">
            <v>242000</v>
          </cell>
          <cell r="K2477">
            <v>0</v>
          </cell>
          <cell r="L2477">
            <v>0</v>
          </cell>
          <cell r="M2477">
            <v>0</v>
          </cell>
          <cell r="N2477">
            <v>242000</v>
          </cell>
          <cell r="O2477">
            <v>150000</v>
          </cell>
          <cell r="P2477">
            <v>167960.13</v>
          </cell>
        </row>
        <row r="2478">
          <cell r="A2478">
            <v>1714000742</v>
          </cell>
          <cell r="B2478">
            <v>742</v>
          </cell>
          <cell r="C2478">
            <v>714000</v>
          </cell>
          <cell r="D2478">
            <v>1</v>
          </cell>
          <cell r="E2478">
            <v>0</v>
          </cell>
          <cell r="F2478" t="str">
            <v xml:space="preserve">כלים וציוד        </v>
          </cell>
          <cell r="G2478">
            <v>0</v>
          </cell>
          <cell r="H2478" t="str">
            <v>גמיש</v>
          </cell>
          <cell r="I2478">
            <v>0</v>
          </cell>
          <cell r="J2478">
            <v>0</v>
          </cell>
          <cell r="K2478">
            <v>-1</v>
          </cell>
          <cell r="L2478">
            <v>0</v>
          </cell>
          <cell r="M2478">
            <v>0</v>
          </cell>
          <cell r="N2478">
            <v>0</v>
          </cell>
          <cell r="O2478">
            <v>0</v>
          </cell>
          <cell r="P2478">
            <v>0</v>
          </cell>
        </row>
        <row r="2479">
          <cell r="A2479">
            <v>1714000751</v>
          </cell>
          <cell r="B2479">
            <v>751</v>
          </cell>
          <cell r="C2479">
            <v>714000</v>
          </cell>
          <cell r="D2479">
            <v>1</v>
          </cell>
          <cell r="E2479">
            <v>0</v>
          </cell>
          <cell r="F2479" t="str">
            <v xml:space="preserve">עבודות קבלניות    </v>
          </cell>
          <cell r="G2479">
            <v>0</v>
          </cell>
          <cell r="H2479" t="str">
            <v>גמיש</v>
          </cell>
          <cell r="I2479">
            <v>0</v>
          </cell>
          <cell r="J2479">
            <v>3420</v>
          </cell>
          <cell r="K2479">
            <v>0</v>
          </cell>
          <cell r="L2479">
            <v>380</v>
          </cell>
          <cell r="M2479">
            <v>0</v>
          </cell>
          <cell r="N2479">
            <v>3800</v>
          </cell>
          <cell r="O2479">
            <v>3800</v>
          </cell>
          <cell r="P2479">
            <v>1105</v>
          </cell>
        </row>
        <row r="2480">
          <cell r="A2480">
            <v>1714000752</v>
          </cell>
          <cell r="B2480">
            <v>752</v>
          </cell>
          <cell r="C2480">
            <v>714000</v>
          </cell>
          <cell r="D2480">
            <v>1</v>
          </cell>
          <cell r="E2480">
            <v>0</v>
          </cell>
          <cell r="F2480" t="str">
            <v xml:space="preserve">נקיון בקבלנות     </v>
          </cell>
          <cell r="G2480">
            <v>0</v>
          </cell>
          <cell r="H2480" t="str">
            <v>קשיח</v>
          </cell>
          <cell r="I2480">
            <v>0.37872340425531914</v>
          </cell>
          <cell r="J2480">
            <v>64800</v>
          </cell>
          <cell r="K2480">
            <v>0</v>
          </cell>
          <cell r="L2480">
            <v>0</v>
          </cell>
          <cell r="M2480">
            <v>0</v>
          </cell>
          <cell r="N2480">
            <v>64800</v>
          </cell>
          <cell r="O2480">
            <v>47000</v>
          </cell>
          <cell r="P2480">
            <v>47683.05</v>
          </cell>
        </row>
        <row r="2481">
          <cell r="A2481">
            <v>1714000753</v>
          </cell>
          <cell r="B2481">
            <v>753</v>
          </cell>
          <cell r="C2481">
            <v>714000</v>
          </cell>
          <cell r="D2481">
            <v>1</v>
          </cell>
          <cell r="E2481">
            <v>0</v>
          </cell>
          <cell r="F2481" t="str">
            <v xml:space="preserve">אספקת עובדים      </v>
          </cell>
          <cell r="G2481">
            <v>0</v>
          </cell>
          <cell r="H2481" t="str">
            <v>קשיח</v>
          </cell>
          <cell r="I2481">
            <v>0</v>
          </cell>
          <cell r="J2481">
            <v>0</v>
          </cell>
          <cell r="K2481">
            <v>0</v>
          </cell>
          <cell r="L2481">
            <v>0</v>
          </cell>
          <cell r="M2481">
            <v>0</v>
          </cell>
          <cell r="N2481">
            <v>0</v>
          </cell>
          <cell r="O2481">
            <v>0</v>
          </cell>
          <cell r="P2481">
            <v>0</v>
          </cell>
        </row>
        <row r="2482">
          <cell r="A2482">
            <v>1714000754</v>
          </cell>
          <cell r="B2482">
            <v>754</v>
          </cell>
          <cell r="C2482">
            <v>714000</v>
          </cell>
          <cell r="D2482">
            <v>1</v>
          </cell>
          <cell r="E2482">
            <v>0</v>
          </cell>
          <cell r="F2482" t="str">
            <v>מרפאות וטרינרית-חרום</v>
          </cell>
          <cell r="G2482">
            <v>0</v>
          </cell>
          <cell r="H2482" t="str">
            <v>גמיש</v>
          </cell>
          <cell r="I2482">
            <v>0.25</v>
          </cell>
          <cell r="J2482">
            <v>50000</v>
          </cell>
          <cell r="K2482">
            <v>0</v>
          </cell>
          <cell r="L2482">
            <v>0</v>
          </cell>
          <cell r="M2482">
            <v>0</v>
          </cell>
          <cell r="N2482">
            <v>50000</v>
          </cell>
          <cell r="O2482">
            <v>40000</v>
          </cell>
          <cell r="P2482">
            <v>4900</v>
          </cell>
        </row>
        <row r="2483">
          <cell r="A2483">
            <v>1714000756</v>
          </cell>
          <cell r="B2483">
            <v>756</v>
          </cell>
          <cell r="C2483">
            <v>714000</v>
          </cell>
          <cell r="D2483">
            <v>1</v>
          </cell>
          <cell r="E2483">
            <v>0</v>
          </cell>
          <cell r="F2483" t="str">
            <v xml:space="preserve">שמירה בקבלנות     </v>
          </cell>
          <cell r="G2483">
            <v>0</v>
          </cell>
          <cell r="H2483" t="str">
            <v>קשיח</v>
          </cell>
          <cell r="I2483">
            <v>0</v>
          </cell>
          <cell r="J2483">
            <v>0</v>
          </cell>
          <cell r="K2483">
            <v>0</v>
          </cell>
          <cell r="L2483">
            <v>0</v>
          </cell>
          <cell r="M2483">
            <v>0</v>
          </cell>
          <cell r="N2483">
            <v>0</v>
          </cell>
          <cell r="O2483">
            <v>0</v>
          </cell>
          <cell r="P2483">
            <v>0</v>
          </cell>
        </row>
        <row r="2484">
          <cell r="A2484">
            <v>1714000757</v>
          </cell>
          <cell r="B2484">
            <v>757</v>
          </cell>
          <cell r="C2484">
            <v>714000</v>
          </cell>
          <cell r="D2484">
            <v>1</v>
          </cell>
          <cell r="E2484">
            <v>0</v>
          </cell>
          <cell r="F2484" t="str">
            <v xml:space="preserve">הסגרת כלבים       </v>
          </cell>
          <cell r="G2484">
            <v>0</v>
          </cell>
          <cell r="H2484" t="str">
            <v>קשיח</v>
          </cell>
          <cell r="I2484">
            <v>0</v>
          </cell>
          <cell r="J2484">
            <v>4320</v>
          </cell>
          <cell r="K2484">
            <v>0</v>
          </cell>
          <cell r="L2484">
            <v>480</v>
          </cell>
          <cell r="M2484">
            <v>0</v>
          </cell>
          <cell r="N2484">
            <v>4800</v>
          </cell>
          <cell r="O2484">
            <v>4800</v>
          </cell>
          <cell r="P2484">
            <v>0</v>
          </cell>
        </row>
        <row r="2485">
          <cell r="A2485">
            <v>1714000758</v>
          </cell>
          <cell r="B2485">
            <v>758</v>
          </cell>
          <cell r="C2485">
            <v>714000</v>
          </cell>
          <cell r="D2485">
            <v>1</v>
          </cell>
          <cell r="E2485">
            <v>0</v>
          </cell>
          <cell r="F2485" t="str">
            <v xml:space="preserve">הסגר-בעלי חיים    </v>
          </cell>
          <cell r="G2485">
            <v>0</v>
          </cell>
          <cell r="H2485" t="str">
            <v>קשיח</v>
          </cell>
          <cell r="I2485">
            <v>0.64377682403433467</v>
          </cell>
          <cell r="J2485">
            <v>383000</v>
          </cell>
          <cell r="K2485">
            <v>0</v>
          </cell>
          <cell r="L2485">
            <v>0</v>
          </cell>
          <cell r="M2485">
            <v>0</v>
          </cell>
          <cell r="N2485">
            <v>383000</v>
          </cell>
          <cell r="O2485">
            <v>233000</v>
          </cell>
          <cell r="P2485">
            <v>293344.64000000001</v>
          </cell>
        </row>
        <row r="2486">
          <cell r="A2486">
            <v>1714000759</v>
          </cell>
          <cell r="B2486">
            <v>759</v>
          </cell>
          <cell r="C2486">
            <v>714000</v>
          </cell>
          <cell r="D2486">
            <v>1</v>
          </cell>
          <cell r="E2486">
            <v>0</v>
          </cell>
          <cell r="F2486" t="str">
            <v>עיקור חתולים וכלבים</v>
          </cell>
          <cell r="G2486">
            <v>0</v>
          </cell>
          <cell r="H2486" t="str">
            <v>גמיש</v>
          </cell>
          <cell r="I2486">
            <v>0.19999999999999996</v>
          </cell>
          <cell r="J2486">
            <v>480000</v>
          </cell>
          <cell r="K2486">
            <v>-0.16666666666666663</v>
          </cell>
          <cell r="L2486">
            <v>0</v>
          </cell>
          <cell r="M2486">
            <v>0</v>
          </cell>
          <cell r="N2486">
            <v>480000</v>
          </cell>
          <cell r="O2486">
            <v>400000</v>
          </cell>
          <cell r="P2486">
            <v>505400</v>
          </cell>
        </row>
        <row r="2487">
          <cell r="A2487">
            <v>1714000780</v>
          </cell>
          <cell r="B2487">
            <v>780</v>
          </cell>
          <cell r="C2487">
            <v>714000</v>
          </cell>
          <cell r="D2487">
            <v>1</v>
          </cell>
          <cell r="E2487">
            <v>0</v>
          </cell>
          <cell r="F2487" t="str">
            <v>מוקד ארצי לחיסונים</v>
          </cell>
          <cell r="G2487">
            <v>0</v>
          </cell>
          <cell r="H2487" t="str">
            <v>גמיש</v>
          </cell>
          <cell r="I2487">
            <v>0.12000000000000011</v>
          </cell>
          <cell r="J2487">
            <v>56000</v>
          </cell>
          <cell r="K2487">
            <v>0.4285714285714286</v>
          </cell>
          <cell r="L2487">
            <v>0</v>
          </cell>
          <cell r="M2487">
            <v>0</v>
          </cell>
          <cell r="N2487">
            <v>56000</v>
          </cell>
          <cell r="O2487">
            <v>50000</v>
          </cell>
          <cell r="P2487">
            <v>29875</v>
          </cell>
        </row>
        <row r="2488">
          <cell r="A2488">
            <v>1714000781</v>
          </cell>
          <cell r="B2488">
            <v>781</v>
          </cell>
          <cell r="C2488">
            <v>714000</v>
          </cell>
          <cell r="D2488">
            <v>1</v>
          </cell>
          <cell r="E2488">
            <v>0</v>
          </cell>
          <cell r="F2488" t="str">
            <v>מרפאה ווטרינרית</v>
          </cell>
          <cell r="G2488">
            <v>0</v>
          </cell>
          <cell r="H2488" t="str">
            <v>גמיש</v>
          </cell>
          <cell r="I2488">
            <v>0</v>
          </cell>
          <cell r="J2488">
            <v>25650</v>
          </cell>
          <cell r="K2488">
            <v>0</v>
          </cell>
          <cell r="L2488">
            <v>2850</v>
          </cell>
          <cell r="M2488">
            <v>0</v>
          </cell>
          <cell r="N2488">
            <v>28500</v>
          </cell>
          <cell r="O2488">
            <v>28500</v>
          </cell>
          <cell r="P2488">
            <v>18499.63</v>
          </cell>
        </row>
        <row r="2489">
          <cell r="A2489">
            <v>1714000880</v>
          </cell>
          <cell r="B2489">
            <v>880</v>
          </cell>
          <cell r="C2489">
            <v>714000</v>
          </cell>
          <cell r="D2489">
            <v>1</v>
          </cell>
          <cell r="E2489">
            <v>0</v>
          </cell>
          <cell r="F2489" t="str">
            <v>מוקד ארצי לחיסונים</v>
          </cell>
          <cell r="G2489">
            <v>0</v>
          </cell>
          <cell r="H2489" t="str">
            <v>גמיש</v>
          </cell>
          <cell r="I2489">
            <v>0</v>
          </cell>
          <cell r="J2489">
            <v>0</v>
          </cell>
          <cell r="K2489">
            <v>0</v>
          </cell>
          <cell r="L2489">
            <v>0</v>
          </cell>
          <cell r="M2489">
            <v>0</v>
          </cell>
          <cell r="N2489">
            <v>0</v>
          </cell>
          <cell r="O2489">
            <v>0</v>
          </cell>
          <cell r="P2489">
            <v>0</v>
          </cell>
        </row>
        <row r="2490">
          <cell r="A2490">
            <v>1714000931</v>
          </cell>
          <cell r="B2490">
            <v>931</v>
          </cell>
          <cell r="C2490">
            <v>714000</v>
          </cell>
          <cell r="D2490">
            <v>1</v>
          </cell>
          <cell r="E2490">
            <v>0</v>
          </cell>
          <cell r="F2490" t="str">
            <v>רכישות ציוד</v>
          </cell>
          <cell r="G2490">
            <v>0</v>
          </cell>
          <cell r="H2490" t="str">
            <v>גמיש</v>
          </cell>
          <cell r="I2490">
            <v>0</v>
          </cell>
          <cell r="J2490">
            <v>31950</v>
          </cell>
          <cell r="K2490">
            <v>2.1166666666666667</v>
          </cell>
          <cell r="L2490">
            <v>3550</v>
          </cell>
          <cell r="M2490">
            <v>0</v>
          </cell>
          <cell r="N2490">
            <v>35500</v>
          </cell>
          <cell r="O2490">
            <v>35500</v>
          </cell>
          <cell r="P2490">
            <v>34759.82</v>
          </cell>
        </row>
        <row r="2491">
          <cell r="A2491">
            <v>1714000961</v>
          </cell>
          <cell r="B2491">
            <v>961</v>
          </cell>
          <cell r="C2491">
            <v>714000</v>
          </cell>
          <cell r="D2491">
            <v>1</v>
          </cell>
          <cell r="E2491">
            <v>0</v>
          </cell>
          <cell r="F2491" t="str">
            <v>רז' פעולות ורכישות</v>
          </cell>
          <cell r="G2491">
            <v>0</v>
          </cell>
          <cell r="H2491" t="str">
            <v>גמיש</v>
          </cell>
          <cell r="I2491">
            <v>0</v>
          </cell>
          <cell r="J2491">
            <v>0</v>
          </cell>
          <cell r="K2491">
            <v>0</v>
          </cell>
          <cell r="L2491">
            <v>0</v>
          </cell>
          <cell r="M2491">
            <v>0</v>
          </cell>
          <cell r="N2491">
            <v>0</v>
          </cell>
          <cell r="O2491">
            <v>0</v>
          </cell>
          <cell r="P2491">
            <v>0</v>
          </cell>
        </row>
        <row r="2492">
          <cell r="A2492" t="e">
            <v>#VALUE!</v>
          </cell>
          <cell r="B2492" t="str">
            <v>714000  סך הכל</v>
          </cell>
          <cell r="C2492">
            <v>0</v>
          </cell>
          <cell r="D2492">
            <v>0</v>
          </cell>
          <cell r="E2492">
            <v>0</v>
          </cell>
          <cell r="F2492" t="str">
            <v xml:space="preserve">שרות וטרינרי      </v>
          </cell>
          <cell r="G2492">
            <v>0</v>
          </cell>
          <cell r="H2492">
            <v>0</v>
          </cell>
          <cell r="I2492">
            <v>0.19855409876240659</v>
          </cell>
          <cell r="J2492">
            <v>4875090</v>
          </cell>
          <cell r="K2492">
            <v>0.45060503700173249</v>
          </cell>
          <cell r="L2492">
            <v>15610</v>
          </cell>
          <cell r="M2492">
            <v>0</v>
          </cell>
          <cell r="N2492">
            <v>4890700</v>
          </cell>
          <cell r="O2492">
            <v>4080500</v>
          </cell>
          <cell r="P2492">
            <v>4457053.0200000005</v>
          </cell>
        </row>
        <row r="2493">
          <cell r="A2493">
            <v>17150000</v>
          </cell>
          <cell r="B2493">
            <v>0</v>
          </cell>
          <cell r="C2493">
            <v>715000</v>
          </cell>
          <cell r="D2493">
            <v>1</v>
          </cell>
          <cell r="E2493">
            <v>0</v>
          </cell>
          <cell r="F2493" t="str">
            <v xml:space="preserve">תברואה  מונעת     </v>
          </cell>
          <cell r="G2493">
            <v>0</v>
          </cell>
          <cell r="H2493" t="str">
            <v xml:space="preserve"> </v>
          </cell>
          <cell r="I2493">
            <v>0</v>
          </cell>
          <cell r="J2493">
            <v>0</v>
          </cell>
          <cell r="K2493">
            <v>0</v>
          </cell>
          <cell r="L2493">
            <v>0</v>
          </cell>
          <cell r="M2493">
            <v>0</v>
          </cell>
          <cell r="N2493">
            <v>0</v>
          </cell>
          <cell r="O2493">
            <v>0</v>
          </cell>
          <cell r="P2493">
            <v>0</v>
          </cell>
        </row>
        <row r="2494">
          <cell r="A2494">
            <v>17153000</v>
          </cell>
          <cell r="B2494">
            <v>0</v>
          </cell>
          <cell r="C2494">
            <v>715300</v>
          </cell>
          <cell r="D2494">
            <v>1</v>
          </cell>
          <cell r="E2494">
            <v>0</v>
          </cell>
          <cell r="F2494" t="str">
            <v xml:space="preserve">הדברת מזיקים      </v>
          </cell>
          <cell r="G2494">
            <v>0</v>
          </cell>
          <cell r="H2494" t="str">
            <v xml:space="preserve"> </v>
          </cell>
          <cell r="I2494">
            <v>0</v>
          </cell>
          <cell r="J2494">
            <v>0</v>
          </cell>
          <cell r="K2494">
            <v>0</v>
          </cell>
          <cell r="L2494">
            <v>0</v>
          </cell>
          <cell r="M2494">
            <v>0</v>
          </cell>
          <cell r="N2494">
            <v>0</v>
          </cell>
          <cell r="O2494">
            <v>0</v>
          </cell>
          <cell r="P2494">
            <v>0</v>
          </cell>
        </row>
        <row r="2495">
          <cell r="A2495">
            <v>1715300100</v>
          </cell>
          <cell r="B2495">
            <v>100</v>
          </cell>
          <cell r="C2495">
            <v>715300</v>
          </cell>
          <cell r="D2495">
            <v>1</v>
          </cell>
          <cell r="E2495">
            <v>0</v>
          </cell>
          <cell r="F2495" t="str">
            <v>שכר עובדים לפי תקן</v>
          </cell>
          <cell r="G2495">
            <v>0</v>
          </cell>
          <cell r="H2495" t="str">
            <v xml:space="preserve"> </v>
          </cell>
          <cell r="I2495">
            <v>0</v>
          </cell>
          <cell r="J2495">
            <v>0</v>
          </cell>
          <cell r="K2495">
            <v>0</v>
          </cell>
          <cell r="L2495">
            <v>0</v>
          </cell>
          <cell r="M2495">
            <v>0</v>
          </cell>
          <cell r="N2495">
            <v>0</v>
          </cell>
          <cell r="O2495">
            <v>0</v>
          </cell>
          <cell r="P2495">
            <v>0</v>
          </cell>
        </row>
        <row r="2496">
          <cell r="A2496">
            <v>1715300110</v>
          </cell>
          <cell r="B2496">
            <v>110</v>
          </cell>
          <cell r="C2496">
            <v>715300</v>
          </cell>
          <cell r="D2496">
            <v>1</v>
          </cell>
          <cell r="E2496">
            <v>0</v>
          </cell>
          <cell r="F2496" t="str">
            <v>השכר הקובע-תקציבית</v>
          </cell>
          <cell r="G2496">
            <v>0</v>
          </cell>
          <cell r="H2496" t="str">
            <v>שכר</v>
          </cell>
          <cell r="I2496">
            <v>0</v>
          </cell>
          <cell r="J2496">
            <v>0</v>
          </cell>
          <cell r="K2496">
            <v>0</v>
          </cell>
          <cell r="L2496">
            <v>0</v>
          </cell>
          <cell r="M2496">
            <v>0</v>
          </cell>
          <cell r="N2496">
            <v>0</v>
          </cell>
          <cell r="O2496">
            <v>0</v>
          </cell>
          <cell r="P2496">
            <v>0</v>
          </cell>
        </row>
        <row r="2497">
          <cell r="A2497">
            <v>1715300119</v>
          </cell>
          <cell r="B2497">
            <v>119</v>
          </cell>
          <cell r="C2497">
            <v>715300</v>
          </cell>
          <cell r="D2497">
            <v>1</v>
          </cell>
          <cell r="E2497">
            <v>0</v>
          </cell>
          <cell r="F2497" t="str">
            <v xml:space="preserve">השכר הקובע-צוברת  </v>
          </cell>
          <cell r="G2497">
            <v>0</v>
          </cell>
          <cell r="H2497" t="str">
            <v>שכר</v>
          </cell>
          <cell r="I2497">
            <v>4.9863387978142049E-2</v>
          </cell>
          <cell r="J2497">
            <v>153700</v>
          </cell>
          <cell r="K2497">
            <v>1.4778325123152802E-2</v>
          </cell>
          <cell r="L2497">
            <v>0</v>
          </cell>
          <cell r="M2497">
            <v>0</v>
          </cell>
          <cell r="N2497">
            <v>153700</v>
          </cell>
          <cell r="O2497">
            <v>146400</v>
          </cell>
          <cell r="P2497">
            <v>0</v>
          </cell>
        </row>
        <row r="2498">
          <cell r="A2498">
            <v>1715300122</v>
          </cell>
          <cell r="B2498">
            <v>122</v>
          </cell>
          <cell r="C2498">
            <v>715300</v>
          </cell>
          <cell r="D2498">
            <v>1</v>
          </cell>
          <cell r="E2498">
            <v>0</v>
          </cell>
          <cell r="F2498" t="str">
            <v xml:space="preserve">ביגוד             </v>
          </cell>
          <cell r="G2498">
            <v>0</v>
          </cell>
          <cell r="H2498" t="str">
            <v>שכר</v>
          </cell>
          <cell r="I2498">
            <v>-0.93333333333333335</v>
          </cell>
          <cell r="J2498">
            <v>2000</v>
          </cell>
          <cell r="K2498">
            <v>0</v>
          </cell>
          <cell r="L2498">
            <v>0</v>
          </cell>
          <cell r="M2498">
            <v>0</v>
          </cell>
          <cell r="N2498">
            <v>2000</v>
          </cell>
          <cell r="O2498">
            <v>30000</v>
          </cell>
          <cell r="P2498">
            <v>0</v>
          </cell>
        </row>
        <row r="2499">
          <cell r="A2499">
            <v>1715300126</v>
          </cell>
          <cell r="B2499">
            <v>126</v>
          </cell>
          <cell r="C2499">
            <v>715300</v>
          </cell>
          <cell r="D2499">
            <v>1</v>
          </cell>
          <cell r="E2499">
            <v>0</v>
          </cell>
          <cell r="F2499" t="str">
            <v xml:space="preserve">דמי הבראה         </v>
          </cell>
          <cell r="G2499">
            <v>0</v>
          </cell>
          <cell r="H2499" t="str">
            <v>שכר</v>
          </cell>
          <cell r="I2499" t="e">
            <v>#DIV/0!</v>
          </cell>
          <cell r="J2499">
            <v>0</v>
          </cell>
          <cell r="K2499">
            <v>0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</row>
        <row r="2500">
          <cell r="A2500">
            <v>1715300130</v>
          </cell>
          <cell r="B2500">
            <v>130</v>
          </cell>
          <cell r="C2500">
            <v>715300</v>
          </cell>
          <cell r="D2500">
            <v>1</v>
          </cell>
          <cell r="E2500">
            <v>0</v>
          </cell>
          <cell r="F2500" t="str">
            <v xml:space="preserve">שעות נוספות       </v>
          </cell>
          <cell r="G2500">
            <v>0</v>
          </cell>
          <cell r="H2500" t="str">
            <v>שכר</v>
          </cell>
          <cell r="I2500">
            <v>0</v>
          </cell>
          <cell r="J2500">
            <v>0</v>
          </cell>
          <cell r="K2500">
            <v>0</v>
          </cell>
          <cell r="L2500">
            <v>0</v>
          </cell>
          <cell r="M2500">
            <v>0</v>
          </cell>
          <cell r="N2500">
            <v>0</v>
          </cell>
          <cell r="O2500">
            <v>0</v>
          </cell>
          <cell r="P2500">
            <v>0</v>
          </cell>
        </row>
        <row r="2501">
          <cell r="A2501">
            <v>1715300140</v>
          </cell>
          <cell r="B2501">
            <v>140</v>
          </cell>
          <cell r="C2501">
            <v>715300</v>
          </cell>
          <cell r="D2501">
            <v>1</v>
          </cell>
          <cell r="E2501">
            <v>0</v>
          </cell>
          <cell r="F2501" t="str">
            <v>השתתפות באחזקת רכב</v>
          </cell>
          <cell r="G2501">
            <v>0</v>
          </cell>
          <cell r="H2501" t="str">
            <v>שכר</v>
          </cell>
          <cell r="I2501">
            <v>0</v>
          </cell>
          <cell r="J2501">
            <v>10000</v>
          </cell>
          <cell r="K2501">
            <v>0</v>
          </cell>
          <cell r="L2501">
            <v>0</v>
          </cell>
          <cell r="M2501">
            <v>0</v>
          </cell>
          <cell r="N2501">
            <v>10000</v>
          </cell>
          <cell r="O2501">
            <v>10000</v>
          </cell>
          <cell r="P2501">
            <v>0</v>
          </cell>
        </row>
        <row r="2502">
          <cell r="A2502">
            <v>1715300400</v>
          </cell>
          <cell r="B2502">
            <v>400</v>
          </cell>
          <cell r="C2502">
            <v>715300</v>
          </cell>
          <cell r="D2502">
            <v>1</v>
          </cell>
          <cell r="E2502">
            <v>0</v>
          </cell>
          <cell r="F2502" t="str">
            <v>אחזקת בנינים וציוד</v>
          </cell>
          <cell r="G2502">
            <v>0</v>
          </cell>
          <cell r="H2502" t="str">
            <v xml:space="preserve"> </v>
          </cell>
          <cell r="I2502">
            <v>0</v>
          </cell>
          <cell r="J2502">
            <v>0</v>
          </cell>
          <cell r="K2502">
            <v>0</v>
          </cell>
          <cell r="L2502">
            <v>0</v>
          </cell>
          <cell r="M2502">
            <v>0</v>
          </cell>
          <cell r="N2502">
            <v>0</v>
          </cell>
          <cell r="O2502">
            <v>0</v>
          </cell>
          <cell r="P2502">
            <v>0</v>
          </cell>
        </row>
        <row r="2503">
          <cell r="A2503">
            <v>1715300500</v>
          </cell>
          <cell r="B2503">
            <v>500</v>
          </cell>
          <cell r="C2503">
            <v>715300</v>
          </cell>
          <cell r="D2503">
            <v>1</v>
          </cell>
          <cell r="E2503">
            <v>0</v>
          </cell>
          <cell r="F2503" t="str">
            <v xml:space="preserve">הוצאות מינהליות   </v>
          </cell>
          <cell r="G2503">
            <v>0</v>
          </cell>
          <cell r="H2503" t="str">
            <v xml:space="preserve"> </v>
          </cell>
          <cell r="I2503">
            <v>0</v>
          </cell>
          <cell r="J2503">
            <v>0</v>
          </cell>
          <cell r="K2503">
            <v>0</v>
          </cell>
          <cell r="L2503">
            <v>0</v>
          </cell>
          <cell r="M2503">
            <v>0</v>
          </cell>
          <cell r="N2503">
            <v>0</v>
          </cell>
          <cell r="O2503">
            <v>0</v>
          </cell>
          <cell r="P2503">
            <v>0</v>
          </cell>
        </row>
        <row r="2504">
          <cell r="A2504">
            <v>1715300550</v>
          </cell>
          <cell r="B2504">
            <v>550</v>
          </cell>
          <cell r="C2504">
            <v>715300</v>
          </cell>
          <cell r="D2504">
            <v>1</v>
          </cell>
          <cell r="E2504">
            <v>0</v>
          </cell>
          <cell r="F2504" t="str">
            <v xml:space="preserve">פעולות הסברה      </v>
          </cell>
          <cell r="G2504">
            <v>0</v>
          </cell>
          <cell r="H2504" t="str">
            <v>גמיש</v>
          </cell>
          <cell r="I2504">
            <v>0</v>
          </cell>
          <cell r="J2504">
            <v>25650</v>
          </cell>
          <cell r="K2504">
            <v>0</v>
          </cell>
          <cell r="L2504">
            <v>2850</v>
          </cell>
          <cell r="M2504">
            <v>0</v>
          </cell>
          <cell r="N2504">
            <v>28500</v>
          </cell>
          <cell r="O2504">
            <v>28500</v>
          </cell>
          <cell r="P2504">
            <v>48774</v>
          </cell>
        </row>
        <row r="2505">
          <cell r="A2505">
            <v>1715300561</v>
          </cell>
          <cell r="B2505">
            <v>561</v>
          </cell>
          <cell r="C2505">
            <v>715300</v>
          </cell>
          <cell r="D2505">
            <v>1</v>
          </cell>
          <cell r="E2505">
            <v>0</v>
          </cell>
          <cell r="F2505" t="str">
            <v xml:space="preserve">שיכפולים          </v>
          </cell>
          <cell r="G2505">
            <v>0</v>
          </cell>
          <cell r="H2505" t="str">
            <v>גמיש</v>
          </cell>
          <cell r="I2505">
            <v>0</v>
          </cell>
          <cell r="J2505">
            <v>0</v>
          </cell>
          <cell r="K2505">
            <v>0</v>
          </cell>
          <cell r="L2505">
            <v>0</v>
          </cell>
          <cell r="M2505">
            <v>0</v>
          </cell>
          <cell r="N2505">
            <v>0</v>
          </cell>
          <cell r="O2505">
            <v>0</v>
          </cell>
          <cell r="P2505">
            <v>0</v>
          </cell>
        </row>
        <row r="2506">
          <cell r="A2506">
            <v>1715300596</v>
          </cell>
          <cell r="B2506">
            <v>596</v>
          </cell>
          <cell r="C2506">
            <v>715300</v>
          </cell>
          <cell r="D2506">
            <v>1</v>
          </cell>
          <cell r="E2506">
            <v>0</v>
          </cell>
          <cell r="F2506" t="str">
            <v xml:space="preserve">השתתפות בעזר 096  </v>
          </cell>
          <cell r="G2506">
            <v>0</v>
          </cell>
          <cell r="H2506" t="str">
            <v>קשיח</v>
          </cell>
          <cell r="I2506">
            <v>7.8947368421052655E-2</v>
          </cell>
          <cell r="J2506">
            <v>205000</v>
          </cell>
          <cell r="K2506">
            <v>-2.7918781725888353E-2</v>
          </cell>
          <cell r="L2506">
            <v>0</v>
          </cell>
          <cell r="M2506">
            <v>0</v>
          </cell>
          <cell r="N2506">
            <v>205000</v>
          </cell>
          <cell r="O2506">
            <v>190000</v>
          </cell>
          <cell r="P2506">
            <v>160610</v>
          </cell>
        </row>
        <row r="2507">
          <cell r="A2507">
            <v>1715300700</v>
          </cell>
          <cell r="B2507">
            <v>700</v>
          </cell>
          <cell r="C2507">
            <v>715300</v>
          </cell>
          <cell r="D2507">
            <v>1</v>
          </cell>
          <cell r="E2507">
            <v>0</v>
          </cell>
          <cell r="F2507" t="str">
            <v xml:space="preserve">הוצאות לפעולות    </v>
          </cell>
          <cell r="G2507">
            <v>0</v>
          </cell>
          <cell r="H2507" t="str">
            <v xml:space="preserve"> </v>
          </cell>
          <cell r="I2507">
            <v>0</v>
          </cell>
          <cell r="J2507">
            <v>0</v>
          </cell>
          <cell r="K2507">
            <v>0</v>
          </cell>
          <cell r="L2507">
            <v>0</v>
          </cell>
          <cell r="M2507">
            <v>0</v>
          </cell>
          <cell r="N2507">
            <v>0</v>
          </cell>
          <cell r="O2507">
            <v>0</v>
          </cell>
          <cell r="P2507">
            <v>0</v>
          </cell>
        </row>
        <row r="2508">
          <cell r="A2508">
            <v>1715300722</v>
          </cell>
          <cell r="B2508">
            <v>722</v>
          </cell>
          <cell r="C2508">
            <v>715300</v>
          </cell>
          <cell r="D2508">
            <v>1</v>
          </cell>
          <cell r="E2508">
            <v>0</v>
          </cell>
          <cell r="F2508" t="str">
            <v xml:space="preserve">חומרי הדברה       </v>
          </cell>
          <cell r="G2508">
            <v>0</v>
          </cell>
          <cell r="H2508" t="str">
            <v>גמיש</v>
          </cell>
          <cell r="I2508">
            <v>0</v>
          </cell>
          <cell r="J2508">
            <v>0</v>
          </cell>
          <cell r="K2508">
            <v>0</v>
          </cell>
          <cell r="L2508">
            <v>0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</row>
        <row r="2509">
          <cell r="A2509">
            <v>1715300742</v>
          </cell>
          <cell r="B2509">
            <v>742</v>
          </cell>
          <cell r="C2509">
            <v>715300</v>
          </cell>
          <cell r="D2509">
            <v>1</v>
          </cell>
          <cell r="E2509">
            <v>0</v>
          </cell>
          <cell r="F2509" t="str">
            <v xml:space="preserve">כלים וציוד        </v>
          </cell>
          <cell r="G2509">
            <v>0</v>
          </cell>
          <cell r="H2509" t="str">
            <v>גמיש</v>
          </cell>
          <cell r="I2509">
            <v>0</v>
          </cell>
          <cell r="J2509">
            <v>0</v>
          </cell>
          <cell r="K2509">
            <v>0</v>
          </cell>
          <cell r="L2509">
            <v>0</v>
          </cell>
          <cell r="M2509">
            <v>0</v>
          </cell>
          <cell r="N2509">
            <v>0</v>
          </cell>
          <cell r="O2509">
            <v>0</v>
          </cell>
          <cell r="P2509">
            <v>0</v>
          </cell>
        </row>
        <row r="2510">
          <cell r="A2510">
            <v>1715300757</v>
          </cell>
          <cell r="B2510">
            <v>757</v>
          </cell>
          <cell r="C2510">
            <v>715300</v>
          </cell>
          <cell r="D2510">
            <v>1</v>
          </cell>
          <cell r="E2510">
            <v>0</v>
          </cell>
          <cell r="F2510" t="str">
            <v xml:space="preserve">פעולות הדברה      </v>
          </cell>
          <cell r="G2510">
            <v>0</v>
          </cell>
          <cell r="H2510" t="str">
            <v>גמיש</v>
          </cell>
          <cell r="I2510">
            <v>0</v>
          </cell>
          <cell r="J2510">
            <v>78300</v>
          </cell>
          <cell r="K2510">
            <v>1.5</v>
          </cell>
          <cell r="L2510">
            <v>8700</v>
          </cell>
          <cell r="M2510">
            <v>0</v>
          </cell>
          <cell r="N2510">
            <v>87000</v>
          </cell>
          <cell r="O2510">
            <v>87000</v>
          </cell>
          <cell r="P2510">
            <v>40284</v>
          </cell>
        </row>
        <row r="2511">
          <cell r="A2511">
            <v>1715300758</v>
          </cell>
          <cell r="B2511">
            <v>758</v>
          </cell>
          <cell r="C2511">
            <v>715300</v>
          </cell>
          <cell r="D2511">
            <v>1</v>
          </cell>
          <cell r="E2511">
            <v>0</v>
          </cell>
          <cell r="F2511" t="str">
            <v xml:space="preserve">לוכד נחשים        </v>
          </cell>
          <cell r="G2511">
            <v>0</v>
          </cell>
          <cell r="H2511" t="str">
            <v>קשיח</v>
          </cell>
          <cell r="I2511">
            <v>0</v>
          </cell>
          <cell r="J2511">
            <v>0</v>
          </cell>
          <cell r="K2511">
            <v>0</v>
          </cell>
          <cell r="L2511">
            <v>0</v>
          </cell>
          <cell r="M2511">
            <v>0</v>
          </cell>
          <cell r="N2511">
            <v>0</v>
          </cell>
          <cell r="O2511">
            <v>0</v>
          </cell>
          <cell r="P2511">
            <v>0</v>
          </cell>
        </row>
        <row r="2512">
          <cell r="A2512">
            <v>1715300759</v>
          </cell>
          <cell r="B2512">
            <v>759</v>
          </cell>
          <cell r="C2512">
            <v>715300</v>
          </cell>
          <cell r="D2512">
            <v>1</v>
          </cell>
          <cell r="E2512">
            <v>0</v>
          </cell>
          <cell r="F2512" t="str">
            <v>הדברה</v>
          </cell>
          <cell r="G2512">
            <v>0</v>
          </cell>
          <cell r="H2512" t="str">
            <v>קשיח</v>
          </cell>
          <cell r="I2512">
            <v>-6.6852367688022274E-2</v>
          </cell>
          <cell r="J2512">
            <v>335000</v>
          </cell>
          <cell r="K2512">
            <v>0</v>
          </cell>
          <cell r="L2512">
            <v>0</v>
          </cell>
          <cell r="M2512" t="str">
            <v>שינוי שם</v>
          </cell>
          <cell r="N2512">
            <v>335000</v>
          </cell>
          <cell r="O2512">
            <v>359000</v>
          </cell>
          <cell r="P2512">
            <v>330186</v>
          </cell>
        </row>
        <row r="2513">
          <cell r="A2513">
            <v>1715300931</v>
          </cell>
          <cell r="B2513">
            <v>931</v>
          </cell>
          <cell r="C2513">
            <v>715300</v>
          </cell>
          <cell r="D2513">
            <v>1</v>
          </cell>
          <cell r="E2513">
            <v>0</v>
          </cell>
          <cell r="F2513" t="str">
            <v>רכישת רכב</v>
          </cell>
          <cell r="G2513">
            <v>0</v>
          </cell>
          <cell r="H2513" t="str">
            <v>גמיש</v>
          </cell>
          <cell r="I2513">
            <v>0</v>
          </cell>
          <cell r="J2513">
            <v>0</v>
          </cell>
          <cell r="K2513">
            <v>0</v>
          </cell>
          <cell r="L2513">
            <v>0</v>
          </cell>
          <cell r="M2513">
            <v>0</v>
          </cell>
          <cell r="N2513">
            <v>0</v>
          </cell>
          <cell r="O2513">
            <v>0</v>
          </cell>
          <cell r="P2513">
            <v>0</v>
          </cell>
        </row>
        <row r="2514">
          <cell r="A2514">
            <v>1715300961</v>
          </cell>
          <cell r="B2514">
            <v>961</v>
          </cell>
          <cell r="C2514">
            <v>715300</v>
          </cell>
          <cell r="D2514">
            <v>1</v>
          </cell>
          <cell r="E2514">
            <v>0</v>
          </cell>
          <cell r="F2514" t="str">
            <v>רז' פעולות ורכישות</v>
          </cell>
          <cell r="G2514">
            <v>0</v>
          </cell>
          <cell r="H2514" t="str">
            <v>גמיש</v>
          </cell>
          <cell r="I2514">
            <v>0</v>
          </cell>
          <cell r="J2514">
            <v>0</v>
          </cell>
          <cell r="K2514">
            <v>0</v>
          </cell>
          <cell r="L2514">
            <v>0</v>
          </cell>
          <cell r="M2514">
            <v>0</v>
          </cell>
          <cell r="N2514">
            <v>0</v>
          </cell>
          <cell r="O2514">
            <v>0</v>
          </cell>
          <cell r="P2514">
            <v>0</v>
          </cell>
        </row>
        <row r="2515">
          <cell r="A2515" t="e">
            <v>#VALUE!</v>
          </cell>
          <cell r="B2515" t="str">
            <v>715300  סך הכל</v>
          </cell>
          <cell r="C2515">
            <v>0</v>
          </cell>
          <cell r="D2515">
            <v>0</v>
          </cell>
          <cell r="E2515">
            <v>0</v>
          </cell>
          <cell r="F2515" t="str">
            <v xml:space="preserve">הדברת מזיקים      </v>
          </cell>
          <cell r="G2515">
            <v>0</v>
          </cell>
          <cell r="H2515">
            <v>0</v>
          </cell>
          <cell r="I2515">
            <v>-3.490421906216945E-2</v>
          </cell>
          <cell r="J2515">
            <v>809650</v>
          </cell>
          <cell r="K2515">
            <v>1.4868595433972644</v>
          </cell>
          <cell r="L2515">
            <v>11550</v>
          </cell>
          <cell r="M2515">
            <v>0</v>
          </cell>
          <cell r="N2515">
            <v>821200</v>
          </cell>
          <cell r="O2515">
            <v>850900</v>
          </cell>
          <cell r="P2515">
            <v>579854</v>
          </cell>
        </row>
        <row r="2516">
          <cell r="A2516">
            <v>17210000</v>
          </cell>
          <cell r="B2516">
            <v>0</v>
          </cell>
          <cell r="C2516">
            <v>721000</v>
          </cell>
          <cell r="D2516">
            <v>1</v>
          </cell>
          <cell r="E2516">
            <v>0</v>
          </cell>
          <cell r="F2516" t="str">
            <v>מינהל שמירה ובטחון</v>
          </cell>
          <cell r="G2516">
            <v>0</v>
          </cell>
          <cell r="H2516" t="str">
            <v xml:space="preserve"> </v>
          </cell>
          <cell r="I2516">
            <v>0</v>
          </cell>
          <cell r="J2516">
            <v>0</v>
          </cell>
          <cell r="K2516">
            <v>0</v>
          </cell>
          <cell r="L2516">
            <v>0</v>
          </cell>
          <cell r="M2516">
            <v>0</v>
          </cell>
          <cell r="N2516">
            <v>0</v>
          </cell>
          <cell r="O2516">
            <v>0</v>
          </cell>
          <cell r="P2516">
            <v>0</v>
          </cell>
        </row>
        <row r="2517">
          <cell r="A2517">
            <v>17200000</v>
          </cell>
          <cell r="B2517">
            <v>0</v>
          </cell>
          <cell r="C2517">
            <v>720000</v>
          </cell>
          <cell r="D2517">
            <v>1</v>
          </cell>
          <cell r="E2517">
            <v>0</v>
          </cell>
          <cell r="F2517" t="str">
            <v xml:space="preserve">שמירה ובטחון      </v>
          </cell>
          <cell r="G2517">
            <v>0</v>
          </cell>
          <cell r="H2517" t="str">
            <v xml:space="preserve"> </v>
          </cell>
          <cell r="I2517">
            <v>0</v>
          </cell>
          <cell r="J2517">
            <v>0</v>
          </cell>
          <cell r="K2517">
            <v>0</v>
          </cell>
          <cell r="L2517">
            <v>0</v>
          </cell>
          <cell r="M2517">
            <v>0</v>
          </cell>
          <cell r="N2517">
            <v>0</v>
          </cell>
          <cell r="O2517">
            <v>0</v>
          </cell>
          <cell r="P2517">
            <v>0</v>
          </cell>
        </row>
        <row r="2518">
          <cell r="A2518">
            <v>1721000110</v>
          </cell>
          <cell r="B2518">
            <v>110</v>
          </cell>
          <cell r="C2518">
            <v>721000</v>
          </cell>
          <cell r="D2518">
            <v>1</v>
          </cell>
          <cell r="E2518">
            <v>0</v>
          </cell>
          <cell r="F2518" t="str">
            <v>השכר הקובע-תקציבית</v>
          </cell>
          <cell r="G2518">
            <v>0</v>
          </cell>
          <cell r="H2518" t="str">
            <v>שכר</v>
          </cell>
          <cell r="I2518">
            <v>4.1296243188987614E-2</v>
          </cell>
          <cell r="J2518">
            <v>363100</v>
          </cell>
          <cell r="K2518">
            <v>1.5070921985815611E-2</v>
          </cell>
          <cell r="L2518">
            <v>0</v>
          </cell>
          <cell r="M2518">
            <v>0</v>
          </cell>
          <cell r="N2518">
            <v>363100</v>
          </cell>
          <cell r="O2518">
            <v>348700</v>
          </cell>
          <cell r="P2518">
            <v>367226.53</v>
          </cell>
        </row>
        <row r="2519">
          <cell r="A2519">
            <v>1721000119</v>
          </cell>
          <cell r="B2519">
            <v>119</v>
          </cell>
          <cell r="C2519">
            <v>721000</v>
          </cell>
          <cell r="D2519">
            <v>1</v>
          </cell>
          <cell r="E2519">
            <v>0</v>
          </cell>
          <cell r="F2519" t="str">
            <v xml:space="preserve">השכר הקובע-צוברת  </v>
          </cell>
          <cell r="G2519">
            <v>0</v>
          </cell>
          <cell r="H2519" t="str">
            <v>שכר</v>
          </cell>
          <cell r="I2519">
            <v>0.42766908026498229</v>
          </cell>
          <cell r="J2519">
            <v>1853400</v>
          </cell>
          <cell r="K2519">
            <v>0.13204603081724198</v>
          </cell>
          <cell r="L2519">
            <v>0</v>
          </cell>
          <cell r="M2519">
            <v>0</v>
          </cell>
          <cell r="N2519">
            <v>1853400</v>
          </cell>
          <cell r="O2519">
            <v>1298200</v>
          </cell>
          <cell r="P2519">
            <v>1225070.69</v>
          </cell>
        </row>
        <row r="2520">
          <cell r="A2520">
            <v>1721000122</v>
          </cell>
          <cell r="B2520">
            <v>122</v>
          </cell>
          <cell r="C2520">
            <v>721000</v>
          </cell>
          <cell r="D2520">
            <v>1</v>
          </cell>
          <cell r="E2520">
            <v>0</v>
          </cell>
          <cell r="F2520" t="str">
            <v xml:space="preserve">ביגוד             </v>
          </cell>
          <cell r="G2520">
            <v>0</v>
          </cell>
          <cell r="H2520" t="str">
            <v>שכר</v>
          </cell>
          <cell r="I2520">
            <v>0</v>
          </cell>
          <cell r="J2520">
            <v>17900</v>
          </cell>
          <cell r="K2520">
            <v>0.20134228187919456</v>
          </cell>
          <cell r="L2520">
            <v>0</v>
          </cell>
          <cell r="M2520">
            <v>0</v>
          </cell>
          <cell r="N2520">
            <v>17900</v>
          </cell>
          <cell r="O2520">
            <v>17900</v>
          </cell>
          <cell r="P2520">
            <v>16742.46</v>
          </cell>
        </row>
        <row r="2521">
          <cell r="A2521">
            <v>1721000126</v>
          </cell>
          <cell r="B2521">
            <v>126</v>
          </cell>
          <cell r="C2521">
            <v>721000</v>
          </cell>
          <cell r="D2521">
            <v>1</v>
          </cell>
          <cell r="E2521">
            <v>0</v>
          </cell>
          <cell r="F2521" t="str">
            <v xml:space="preserve">דמי הבראה         </v>
          </cell>
          <cell r="G2521">
            <v>0</v>
          </cell>
          <cell r="H2521" t="str">
            <v>שכר</v>
          </cell>
          <cell r="I2521">
            <v>0.4375</v>
          </cell>
          <cell r="J2521">
            <v>69000</v>
          </cell>
          <cell r="K2521">
            <v>0.19679633867276891</v>
          </cell>
          <cell r="L2521">
            <v>0</v>
          </cell>
          <cell r="M2521">
            <v>0</v>
          </cell>
          <cell r="N2521">
            <v>69000</v>
          </cell>
          <cell r="O2521">
            <v>48000</v>
          </cell>
          <cell r="P2521">
            <v>48043</v>
          </cell>
        </row>
        <row r="2522">
          <cell r="A2522">
            <v>1721000130</v>
          </cell>
          <cell r="B2522">
            <v>130</v>
          </cell>
          <cell r="C2522">
            <v>721000</v>
          </cell>
          <cell r="D2522">
            <v>1</v>
          </cell>
          <cell r="E2522">
            <v>0</v>
          </cell>
          <cell r="F2522" t="str">
            <v xml:space="preserve">שעות נוספות       </v>
          </cell>
          <cell r="G2522">
            <v>0</v>
          </cell>
          <cell r="H2522" t="str">
            <v>שכר</v>
          </cell>
          <cell r="I2522">
            <v>0</v>
          </cell>
          <cell r="J2522">
            <v>99000</v>
          </cell>
          <cell r="K2522">
            <v>0</v>
          </cell>
          <cell r="L2522">
            <v>0</v>
          </cell>
          <cell r="M2522">
            <v>0</v>
          </cell>
          <cell r="N2522">
            <v>99000</v>
          </cell>
          <cell r="O2522">
            <v>99000</v>
          </cell>
          <cell r="P2522">
            <v>80151.16</v>
          </cell>
        </row>
        <row r="2523">
          <cell r="A2523">
            <v>1721000140</v>
          </cell>
          <cell r="B2523">
            <v>140</v>
          </cell>
          <cell r="C2523">
            <v>721000</v>
          </cell>
          <cell r="D2523">
            <v>1</v>
          </cell>
          <cell r="E2523">
            <v>0</v>
          </cell>
          <cell r="F2523" t="str">
            <v>השתתפות באחזקת רכב</v>
          </cell>
          <cell r="G2523">
            <v>0</v>
          </cell>
          <cell r="H2523" t="str">
            <v>שכר</v>
          </cell>
          <cell r="I2523">
            <v>0</v>
          </cell>
          <cell r="J2523">
            <v>170000</v>
          </cell>
          <cell r="K2523">
            <v>0</v>
          </cell>
          <cell r="L2523">
            <v>0</v>
          </cell>
          <cell r="M2523">
            <v>0</v>
          </cell>
          <cell r="N2523">
            <v>170000</v>
          </cell>
          <cell r="O2523">
            <v>170000</v>
          </cell>
          <cell r="P2523">
            <v>157980.45000000001</v>
          </cell>
        </row>
        <row r="2524">
          <cell r="A2524">
            <v>1721000253</v>
          </cell>
          <cell r="B2524">
            <v>253</v>
          </cell>
          <cell r="C2524">
            <v>721000</v>
          </cell>
          <cell r="D2524">
            <v>1</v>
          </cell>
          <cell r="E2524">
            <v>0</v>
          </cell>
          <cell r="F2524" t="str">
            <v xml:space="preserve">עובד חיצוני       </v>
          </cell>
          <cell r="G2524">
            <v>0</v>
          </cell>
          <cell r="H2524" t="str">
            <v>שכר</v>
          </cell>
          <cell r="I2524">
            <v>0</v>
          </cell>
          <cell r="J2524">
            <v>0</v>
          </cell>
          <cell r="K2524">
            <v>0</v>
          </cell>
          <cell r="L2524">
            <v>0</v>
          </cell>
          <cell r="M2524">
            <v>0</v>
          </cell>
          <cell r="N2524">
            <v>0</v>
          </cell>
          <cell r="O2524">
            <v>0</v>
          </cell>
          <cell r="P2524">
            <v>0</v>
          </cell>
        </row>
        <row r="2525">
          <cell r="A2525">
            <v>1721000350</v>
          </cell>
          <cell r="B2525">
            <v>350</v>
          </cell>
          <cell r="C2525">
            <v>721000</v>
          </cell>
          <cell r="D2525">
            <v>1</v>
          </cell>
          <cell r="E2525">
            <v>0</v>
          </cell>
          <cell r="F2525" t="str">
            <v>ליסינג - 460-72-902</v>
          </cell>
          <cell r="G2525">
            <v>0</v>
          </cell>
          <cell r="H2525" t="str">
            <v>שכר</v>
          </cell>
          <cell r="I2525">
            <v>0</v>
          </cell>
          <cell r="J2525">
            <v>46000</v>
          </cell>
          <cell r="K2525">
            <v>0.10000000000000009</v>
          </cell>
          <cell r="L2525">
            <v>0</v>
          </cell>
          <cell r="M2525">
            <v>0</v>
          </cell>
          <cell r="N2525">
            <v>46000</v>
          </cell>
          <cell r="O2525">
            <v>46000</v>
          </cell>
          <cell r="P2525">
            <v>47981.66</v>
          </cell>
        </row>
        <row r="2526">
          <cell r="A2526">
            <v>1721000351</v>
          </cell>
          <cell r="B2526">
            <v>351</v>
          </cell>
          <cell r="C2526">
            <v>721000</v>
          </cell>
          <cell r="D2526">
            <v>1</v>
          </cell>
          <cell r="E2526">
            <v>0</v>
          </cell>
          <cell r="F2526" t="str">
            <v>הוצאות - 460-72-902</v>
          </cell>
          <cell r="G2526">
            <v>0</v>
          </cell>
          <cell r="H2526" t="str">
            <v>שכר</v>
          </cell>
          <cell r="I2526">
            <v>0</v>
          </cell>
          <cell r="J2526">
            <v>29400</v>
          </cell>
          <cell r="K2526">
            <v>0</v>
          </cell>
          <cell r="L2526">
            <v>0</v>
          </cell>
          <cell r="M2526">
            <v>0</v>
          </cell>
          <cell r="N2526">
            <v>29400</v>
          </cell>
          <cell r="O2526">
            <v>29400</v>
          </cell>
          <cell r="P2526">
            <v>14328.92</v>
          </cell>
        </row>
        <row r="2527">
          <cell r="A2527">
            <v>1721000400</v>
          </cell>
          <cell r="B2527">
            <v>400</v>
          </cell>
          <cell r="C2527">
            <v>721000</v>
          </cell>
          <cell r="D2527">
            <v>1</v>
          </cell>
          <cell r="E2527">
            <v>0</v>
          </cell>
          <cell r="F2527" t="str">
            <v>אחזקת בנינים וציוד</v>
          </cell>
          <cell r="G2527">
            <v>0</v>
          </cell>
          <cell r="H2527" t="str">
            <v xml:space="preserve"> </v>
          </cell>
          <cell r="I2527">
            <v>0</v>
          </cell>
          <cell r="J2527">
            <v>0</v>
          </cell>
          <cell r="K2527">
            <v>0</v>
          </cell>
          <cell r="L2527">
            <v>0</v>
          </cell>
          <cell r="M2527">
            <v>0</v>
          </cell>
          <cell r="N2527">
            <v>0</v>
          </cell>
          <cell r="O2527">
            <v>0</v>
          </cell>
          <cell r="P2527">
            <v>0</v>
          </cell>
        </row>
        <row r="2528">
          <cell r="A2528">
            <v>1721000437</v>
          </cell>
          <cell r="B2528">
            <v>437</v>
          </cell>
          <cell r="C2528">
            <v>721000</v>
          </cell>
          <cell r="D2528">
            <v>1</v>
          </cell>
          <cell r="E2528">
            <v>0</v>
          </cell>
          <cell r="F2528" t="str">
            <v>לחצני מצוקה ומערכות טנולוגיות</v>
          </cell>
          <cell r="G2528">
            <v>0</v>
          </cell>
          <cell r="H2528" t="str">
            <v>קשיח</v>
          </cell>
          <cell r="I2528">
            <v>0.54798761609907132</v>
          </cell>
          <cell r="J2528">
            <v>135000</v>
          </cell>
          <cell r="K2528">
            <v>0</v>
          </cell>
          <cell r="L2528">
            <v>15000</v>
          </cell>
          <cell r="M2528">
            <v>0</v>
          </cell>
          <cell r="N2528">
            <v>150000</v>
          </cell>
          <cell r="O2528">
            <v>96900</v>
          </cell>
          <cell r="P2528">
            <v>103295.87</v>
          </cell>
        </row>
        <row r="2529">
          <cell r="A2529">
            <v>1721000438</v>
          </cell>
          <cell r="B2529">
            <v>438</v>
          </cell>
          <cell r="C2529">
            <v>721000</v>
          </cell>
          <cell r="D2529">
            <v>1</v>
          </cell>
          <cell r="E2529">
            <v>0</v>
          </cell>
          <cell r="F2529" t="str">
            <v>אגרת רישוי מכשירי קשר</v>
          </cell>
          <cell r="G2529">
            <v>0</v>
          </cell>
          <cell r="H2529" t="str">
            <v>גמיש</v>
          </cell>
          <cell r="I2529">
            <v>6.0714285714285721E-2</v>
          </cell>
          <cell r="J2529">
            <v>29700</v>
          </cell>
          <cell r="K2529">
            <v>0</v>
          </cell>
          <cell r="L2529">
            <v>0</v>
          </cell>
          <cell r="M2529">
            <v>0</v>
          </cell>
          <cell r="N2529">
            <v>29700</v>
          </cell>
          <cell r="O2529">
            <v>28000</v>
          </cell>
          <cell r="P2529">
            <v>27220</v>
          </cell>
        </row>
        <row r="2530">
          <cell r="A2530">
            <v>1721000439</v>
          </cell>
          <cell r="B2530">
            <v>439</v>
          </cell>
          <cell r="C2530">
            <v>721000</v>
          </cell>
          <cell r="D2530">
            <v>1</v>
          </cell>
          <cell r="E2530">
            <v>0</v>
          </cell>
          <cell r="F2530" t="str">
            <v>אגרת רישיון נשק</v>
          </cell>
          <cell r="G2530">
            <v>0</v>
          </cell>
          <cell r="H2530" t="str">
            <v>קשיח</v>
          </cell>
          <cell r="I2530">
            <v>0</v>
          </cell>
          <cell r="J2530">
            <v>7650</v>
          </cell>
          <cell r="K2530">
            <v>0</v>
          </cell>
          <cell r="L2530">
            <v>850</v>
          </cell>
          <cell r="M2530">
            <v>0</v>
          </cell>
          <cell r="N2530">
            <v>8500</v>
          </cell>
          <cell r="O2530">
            <v>8500</v>
          </cell>
          <cell r="P2530">
            <v>1860</v>
          </cell>
        </row>
        <row r="2531">
          <cell r="A2531">
            <v>1721000450</v>
          </cell>
          <cell r="B2531">
            <v>450</v>
          </cell>
          <cell r="C2531">
            <v>721000</v>
          </cell>
          <cell r="D2531">
            <v>1</v>
          </cell>
          <cell r="E2531">
            <v>0</v>
          </cell>
          <cell r="F2531" t="str">
            <v>אחזקת תמי 4</v>
          </cell>
          <cell r="G2531">
            <v>0</v>
          </cell>
          <cell r="H2531" t="str">
            <v>קשיח</v>
          </cell>
          <cell r="I2531">
            <v>0</v>
          </cell>
          <cell r="J2531">
            <v>990</v>
          </cell>
          <cell r="K2531">
            <v>1</v>
          </cell>
          <cell r="L2531">
            <v>110</v>
          </cell>
          <cell r="M2531">
            <v>0</v>
          </cell>
          <cell r="N2531">
            <v>1100</v>
          </cell>
          <cell r="O2531">
            <v>1100</v>
          </cell>
          <cell r="P2531">
            <v>0</v>
          </cell>
        </row>
        <row r="2532">
          <cell r="A2532">
            <v>1721000470</v>
          </cell>
          <cell r="B2532">
            <v>470</v>
          </cell>
          <cell r="C2532">
            <v>721000</v>
          </cell>
          <cell r="D2532">
            <v>1</v>
          </cell>
          <cell r="E2532">
            <v>0</v>
          </cell>
          <cell r="F2532" t="str">
            <v xml:space="preserve">אחזקת מכונות משרד </v>
          </cell>
          <cell r="G2532">
            <v>0</v>
          </cell>
          <cell r="H2532" t="str">
            <v>גמיש</v>
          </cell>
          <cell r="I2532">
            <v>0</v>
          </cell>
          <cell r="J2532">
            <v>4140</v>
          </cell>
          <cell r="K2532">
            <v>0</v>
          </cell>
          <cell r="L2532">
            <v>460</v>
          </cell>
          <cell r="M2532">
            <v>0</v>
          </cell>
          <cell r="N2532">
            <v>4600</v>
          </cell>
          <cell r="O2532">
            <v>4600</v>
          </cell>
          <cell r="P2532">
            <v>1771.92</v>
          </cell>
        </row>
        <row r="2533">
          <cell r="A2533">
            <v>1721000471</v>
          </cell>
          <cell r="B2533">
            <v>471</v>
          </cell>
          <cell r="C2533">
            <v>721000</v>
          </cell>
          <cell r="D2533">
            <v>1</v>
          </cell>
          <cell r="E2533">
            <v>0</v>
          </cell>
          <cell r="F2533" t="str">
            <v xml:space="preserve">מכשירי כתיבה      </v>
          </cell>
          <cell r="G2533">
            <v>0</v>
          </cell>
          <cell r="H2533" t="str">
            <v>גמיש</v>
          </cell>
          <cell r="I2533">
            <v>0</v>
          </cell>
          <cell r="J2533">
            <v>10620</v>
          </cell>
          <cell r="K2533">
            <v>0</v>
          </cell>
          <cell r="L2533">
            <v>1180</v>
          </cell>
          <cell r="M2533">
            <v>0</v>
          </cell>
          <cell r="N2533">
            <v>11800</v>
          </cell>
          <cell r="O2533">
            <v>11800</v>
          </cell>
          <cell r="P2533">
            <v>9751.49</v>
          </cell>
        </row>
        <row r="2534">
          <cell r="A2534">
            <v>1721000500</v>
          </cell>
          <cell r="B2534">
            <v>500</v>
          </cell>
          <cell r="C2534">
            <v>721000</v>
          </cell>
          <cell r="D2534">
            <v>1</v>
          </cell>
          <cell r="E2534">
            <v>0</v>
          </cell>
          <cell r="F2534" t="str">
            <v xml:space="preserve">הוצאות מינהליות   </v>
          </cell>
          <cell r="G2534">
            <v>0</v>
          </cell>
          <cell r="H2534" t="str">
            <v xml:space="preserve"> </v>
          </cell>
          <cell r="I2534">
            <v>0</v>
          </cell>
          <cell r="J2534">
            <v>0</v>
          </cell>
          <cell r="K2534">
            <v>0</v>
          </cell>
          <cell r="L2534">
            <v>0</v>
          </cell>
          <cell r="M2534">
            <v>0</v>
          </cell>
          <cell r="N2534">
            <v>0</v>
          </cell>
          <cell r="O2534">
            <v>0</v>
          </cell>
          <cell r="P2534">
            <v>0</v>
          </cell>
        </row>
        <row r="2535">
          <cell r="A2535">
            <v>1721000511</v>
          </cell>
          <cell r="B2535">
            <v>511</v>
          </cell>
          <cell r="C2535">
            <v>721000</v>
          </cell>
          <cell r="D2535">
            <v>1</v>
          </cell>
          <cell r="E2535">
            <v>0</v>
          </cell>
          <cell r="F2535" t="str">
            <v xml:space="preserve">אירוח וכיבוד      </v>
          </cell>
          <cell r="G2535">
            <v>0</v>
          </cell>
          <cell r="H2535" t="str">
            <v>גמיש</v>
          </cell>
          <cell r="I2535">
            <v>0</v>
          </cell>
          <cell r="J2535">
            <v>17100</v>
          </cell>
          <cell r="K2535">
            <v>0</v>
          </cell>
          <cell r="L2535">
            <v>1900</v>
          </cell>
          <cell r="M2535">
            <v>0</v>
          </cell>
          <cell r="N2535">
            <v>19000</v>
          </cell>
          <cell r="O2535">
            <v>19000</v>
          </cell>
          <cell r="P2535">
            <v>18468.03</v>
          </cell>
        </row>
        <row r="2536">
          <cell r="A2536">
            <v>1721000512</v>
          </cell>
          <cell r="B2536">
            <v>512</v>
          </cell>
          <cell r="C2536">
            <v>721000</v>
          </cell>
          <cell r="D2536">
            <v>1</v>
          </cell>
          <cell r="E2536">
            <v>0</v>
          </cell>
          <cell r="F2536" t="str">
            <v xml:space="preserve">נסיעות ואש"ל      </v>
          </cell>
          <cell r="G2536">
            <v>0</v>
          </cell>
          <cell r="H2536" t="str">
            <v>גמיש</v>
          </cell>
          <cell r="I2536">
            <v>0</v>
          </cell>
          <cell r="J2536">
            <v>360</v>
          </cell>
          <cell r="K2536">
            <v>0</v>
          </cell>
          <cell r="L2536">
            <v>40</v>
          </cell>
          <cell r="M2536">
            <v>0</v>
          </cell>
          <cell r="N2536">
            <v>400</v>
          </cell>
          <cell r="O2536">
            <v>400</v>
          </cell>
          <cell r="P2536">
            <v>0</v>
          </cell>
        </row>
        <row r="2537">
          <cell r="A2537">
            <v>1721000522</v>
          </cell>
          <cell r="B2537">
            <v>522</v>
          </cell>
          <cell r="C2537">
            <v>721000</v>
          </cell>
          <cell r="D2537">
            <v>1</v>
          </cell>
          <cell r="E2537">
            <v>0</v>
          </cell>
          <cell r="F2537" t="str">
            <v xml:space="preserve">ספרים ועיתונים    </v>
          </cell>
          <cell r="G2537">
            <v>0</v>
          </cell>
          <cell r="H2537" t="str">
            <v>גמיש</v>
          </cell>
          <cell r="I2537">
            <v>0</v>
          </cell>
          <cell r="J2537">
            <v>270</v>
          </cell>
          <cell r="K2537">
            <v>0</v>
          </cell>
          <cell r="L2537">
            <v>30</v>
          </cell>
          <cell r="M2537">
            <v>0</v>
          </cell>
          <cell r="N2537">
            <v>300</v>
          </cell>
          <cell r="O2537">
            <v>300</v>
          </cell>
          <cell r="P2537">
            <v>125</v>
          </cell>
        </row>
        <row r="2538">
          <cell r="A2538">
            <v>1721000550</v>
          </cell>
          <cell r="B2538">
            <v>550</v>
          </cell>
          <cell r="C2538">
            <v>721000</v>
          </cell>
          <cell r="D2538">
            <v>1</v>
          </cell>
          <cell r="E2538">
            <v>0</v>
          </cell>
          <cell r="F2538" t="str">
            <v xml:space="preserve">פירסומים          </v>
          </cell>
          <cell r="G2538">
            <v>0</v>
          </cell>
          <cell r="H2538" t="str">
            <v>גמיש</v>
          </cell>
          <cell r="I2538">
            <v>0</v>
          </cell>
          <cell r="J2538">
            <v>1710</v>
          </cell>
          <cell r="K2538">
            <v>0</v>
          </cell>
          <cell r="L2538">
            <v>190</v>
          </cell>
          <cell r="M2538">
            <v>0</v>
          </cell>
          <cell r="N2538">
            <v>1900</v>
          </cell>
          <cell r="O2538">
            <v>1900</v>
          </cell>
          <cell r="P2538">
            <v>3655</v>
          </cell>
        </row>
        <row r="2539">
          <cell r="A2539">
            <v>1721000561</v>
          </cell>
          <cell r="B2539">
            <v>561</v>
          </cell>
          <cell r="C2539">
            <v>721000</v>
          </cell>
          <cell r="D2539">
            <v>1</v>
          </cell>
          <cell r="E2539">
            <v>0</v>
          </cell>
          <cell r="F2539" t="str">
            <v xml:space="preserve">שיכפולים          </v>
          </cell>
          <cell r="G2539">
            <v>0</v>
          </cell>
          <cell r="H2539" t="str">
            <v>גמיש</v>
          </cell>
          <cell r="I2539">
            <v>0</v>
          </cell>
          <cell r="J2539">
            <v>9000</v>
          </cell>
          <cell r="K2539">
            <v>0</v>
          </cell>
          <cell r="L2539">
            <v>1000</v>
          </cell>
          <cell r="M2539">
            <v>0</v>
          </cell>
          <cell r="N2539">
            <v>10000</v>
          </cell>
          <cell r="O2539">
            <v>10000</v>
          </cell>
          <cell r="P2539">
            <v>8751</v>
          </cell>
        </row>
        <row r="2540">
          <cell r="A2540">
            <v>1721000562</v>
          </cell>
          <cell r="B2540">
            <v>562</v>
          </cell>
          <cell r="C2540">
            <v>721000</v>
          </cell>
          <cell r="D2540">
            <v>1</v>
          </cell>
          <cell r="E2540">
            <v>0</v>
          </cell>
          <cell r="F2540" t="str">
            <v xml:space="preserve">הדפסות            </v>
          </cell>
          <cell r="G2540">
            <v>0</v>
          </cell>
          <cell r="H2540" t="str">
            <v>גמיש</v>
          </cell>
          <cell r="I2540">
            <v>0</v>
          </cell>
          <cell r="J2540">
            <v>720</v>
          </cell>
          <cell r="K2540">
            <v>0</v>
          </cell>
          <cell r="L2540">
            <v>80</v>
          </cell>
          <cell r="M2540">
            <v>0</v>
          </cell>
          <cell r="N2540">
            <v>800</v>
          </cell>
          <cell r="O2540">
            <v>800</v>
          </cell>
          <cell r="P2540">
            <v>349.49</v>
          </cell>
        </row>
        <row r="2541">
          <cell r="A2541">
            <v>1721000571</v>
          </cell>
          <cell r="B2541">
            <v>571</v>
          </cell>
          <cell r="C2541">
            <v>721000</v>
          </cell>
          <cell r="D2541">
            <v>1</v>
          </cell>
          <cell r="E2541">
            <v>0</v>
          </cell>
          <cell r="F2541" t="str">
            <v xml:space="preserve">מיכון וענ"א       </v>
          </cell>
          <cell r="G2541">
            <v>0</v>
          </cell>
          <cell r="H2541" t="str">
            <v>קשיח</v>
          </cell>
          <cell r="I2541">
            <v>0</v>
          </cell>
          <cell r="J2541">
            <v>79100</v>
          </cell>
          <cell r="K2541">
            <v>0</v>
          </cell>
          <cell r="L2541">
            <v>0</v>
          </cell>
          <cell r="M2541">
            <v>0</v>
          </cell>
          <cell r="N2541">
            <v>79100</v>
          </cell>
          <cell r="O2541">
            <v>79100</v>
          </cell>
          <cell r="P2541">
            <v>79100</v>
          </cell>
        </row>
        <row r="2542">
          <cell r="A2542">
            <v>1721000596</v>
          </cell>
          <cell r="B2542">
            <v>596</v>
          </cell>
          <cell r="C2542">
            <v>721000</v>
          </cell>
          <cell r="D2542">
            <v>1</v>
          </cell>
          <cell r="E2542">
            <v>0</v>
          </cell>
          <cell r="F2542" t="str">
            <v xml:space="preserve">השתתפות בעזר 096  </v>
          </cell>
          <cell r="G2542">
            <v>0</v>
          </cell>
          <cell r="H2542" t="str">
            <v>קשיח</v>
          </cell>
          <cell r="I2542">
            <v>7.2916666666666741E-2</v>
          </cell>
          <cell r="J2542">
            <v>103000</v>
          </cell>
          <cell r="K2542">
            <v>-5.7179161372299836E-2</v>
          </cell>
          <cell r="L2542">
            <v>0</v>
          </cell>
          <cell r="M2542">
            <v>0</v>
          </cell>
          <cell r="N2542">
            <v>103000</v>
          </cell>
          <cell r="O2542">
            <v>96000</v>
          </cell>
          <cell r="P2542">
            <v>80167</v>
          </cell>
        </row>
        <row r="2543">
          <cell r="A2543">
            <v>1721000710</v>
          </cell>
          <cell r="B2543">
            <v>710</v>
          </cell>
          <cell r="C2543">
            <v>721000</v>
          </cell>
          <cell r="D2543">
            <v>1</v>
          </cell>
          <cell r="E2543">
            <v>0</v>
          </cell>
          <cell r="F2543" t="str">
            <v xml:space="preserve">הובלות והסעות     </v>
          </cell>
          <cell r="G2543">
            <v>0</v>
          </cell>
          <cell r="H2543" t="str">
            <v>גמיש</v>
          </cell>
          <cell r="I2543">
            <v>0</v>
          </cell>
          <cell r="J2543">
            <v>1710</v>
          </cell>
          <cell r="K2543">
            <v>0</v>
          </cell>
          <cell r="L2543">
            <v>190</v>
          </cell>
          <cell r="M2543">
            <v>0</v>
          </cell>
          <cell r="N2543">
            <v>1900</v>
          </cell>
          <cell r="O2543">
            <v>1900</v>
          </cell>
          <cell r="P2543">
            <v>0</v>
          </cell>
        </row>
        <row r="2544">
          <cell r="A2544">
            <v>1721000722</v>
          </cell>
          <cell r="B2544">
            <v>722</v>
          </cell>
          <cell r="C2544">
            <v>721000</v>
          </cell>
          <cell r="D2544">
            <v>1</v>
          </cell>
          <cell r="E2544">
            <v>0</v>
          </cell>
          <cell r="F2544" t="str">
            <v>חמרים-תחזוקה עצמית</v>
          </cell>
          <cell r="G2544">
            <v>0</v>
          </cell>
          <cell r="H2544" t="str">
            <v>גמיש</v>
          </cell>
          <cell r="I2544">
            <v>0</v>
          </cell>
          <cell r="J2544">
            <v>6300</v>
          </cell>
          <cell r="K2544">
            <v>0</v>
          </cell>
          <cell r="L2544">
            <v>700</v>
          </cell>
          <cell r="M2544">
            <v>0</v>
          </cell>
          <cell r="N2544">
            <v>7000</v>
          </cell>
          <cell r="O2544">
            <v>7000</v>
          </cell>
          <cell r="P2544">
            <v>5994.33</v>
          </cell>
        </row>
        <row r="2545">
          <cell r="A2545">
            <v>1721000740</v>
          </cell>
          <cell r="B2545">
            <v>740</v>
          </cell>
          <cell r="C2545">
            <v>721000</v>
          </cell>
          <cell r="D2545">
            <v>1</v>
          </cell>
          <cell r="E2545">
            <v>0</v>
          </cell>
          <cell r="F2545" t="str">
            <v xml:space="preserve">ציוד חרום         </v>
          </cell>
          <cell r="G2545">
            <v>0</v>
          </cell>
          <cell r="H2545" t="str">
            <v>גמיש</v>
          </cell>
          <cell r="I2545">
            <v>0</v>
          </cell>
          <cell r="J2545">
            <v>6300</v>
          </cell>
          <cell r="K2545">
            <v>0</v>
          </cell>
          <cell r="L2545">
            <v>700</v>
          </cell>
          <cell r="M2545">
            <v>0</v>
          </cell>
          <cell r="N2545">
            <v>7000</v>
          </cell>
          <cell r="O2545">
            <v>7000</v>
          </cell>
          <cell r="P2545">
            <v>4557.2</v>
          </cell>
        </row>
        <row r="2546">
          <cell r="A2546">
            <v>1721000742</v>
          </cell>
          <cell r="B2546">
            <v>742</v>
          </cell>
          <cell r="C2546">
            <v>721000</v>
          </cell>
          <cell r="D2546">
            <v>1</v>
          </cell>
          <cell r="E2546">
            <v>0</v>
          </cell>
          <cell r="F2546" t="str">
            <v xml:space="preserve">כלים וציוד        </v>
          </cell>
          <cell r="G2546">
            <v>0</v>
          </cell>
          <cell r="H2546" t="str">
            <v>גמיש</v>
          </cell>
          <cell r="I2546">
            <v>0</v>
          </cell>
          <cell r="J2546">
            <v>13500</v>
          </cell>
          <cell r="K2546">
            <v>0</v>
          </cell>
          <cell r="L2546">
            <v>1500</v>
          </cell>
          <cell r="M2546">
            <v>0</v>
          </cell>
          <cell r="N2546">
            <v>15000</v>
          </cell>
          <cell r="O2546">
            <v>15000</v>
          </cell>
          <cell r="P2546">
            <v>13055.58</v>
          </cell>
        </row>
        <row r="2547">
          <cell r="A2547">
            <v>1721000743</v>
          </cell>
          <cell r="B2547">
            <v>743</v>
          </cell>
          <cell r="C2547">
            <v>721000</v>
          </cell>
          <cell r="D2547">
            <v>1</v>
          </cell>
          <cell r="E2547">
            <v>0</v>
          </cell>
          <cell r="F2547" t="str">
            <v>מערכות מיגון אב"כ</v>
          </cell>
          <cell r="G2547">
            <v>0</v>
          </cell>
          <cell r="H2547" t="str">
            <v>גמיש</v>
          </cell>
          <cell r="I2547">
            <v>0</v>
          </cell>
          <cell r="J2547">
            <v>75000</v>
          </cell>
          <cell r="K2547">
            <v>-1</v>
          </cell>
          <cell r="L2547">
            <v>0</v>
          </cell>
          <cell r="M2547">
            <v>0</v>
          </cell>
          <cell r="N2547">
            <v>75000</v>
          </cell>
          <cell r="O2547">
            <v>75000</v>
          </cell>
          <cell r="P2547">
            <v>134151.82</v>
          </cell>
        </row>
        <row r="2548">
          <cell r="A2548">
            <v>1721000751</v>
          </cell>
          <cell r="B2548">
            <v>751</v>
          </cell>
          <cell r="C2548">
            <v>721000</v>
          </cell>
          <cell r="D2548">
            <v>1</v>
          </cell>
          <cell r="E2548">
            <v>0</v>
          </cell>
          <cell r="F2548" t="str">
            <v xml:space="preserve">עבודות קבלניות    </v>
          </cell>
          <cell r="G2548">
            <v>0</v>
          </cell>
          <cell r="H2548" t="str">
            <v>גמיש</v>
          </cell>
          <cell r="I2548">
            <v>0</v>
          </cell>
          <cell r="J2548">
            <v>0</v>
          </cell>
          <cell r="K2548">
            <v>0</v>
          </cell>
          <cell r="L2548">
            <v>0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</row>
        <row r="2549">
          <cell r="A2549">
            <v>1721000753</v>
          </cell>
          <cell r="B2549">
            <v>753</v>
          </cell>
          <cell r="C2549">
            <v>721000</v>
          </cell>
          <cell r="D2549">
            <v>1</v>
          </cell>
          <cell r="E2549">
            <v>0</v>
          </cell>
          <cell r="F2549" t="str">
            <v xml:space="preserve">עובד חיצוני       </v>
          </cell>
          <cell r="G2549">
            <v>0</v>
          </cell>
          <cell r="H2549" t="str">
            <v>קשיח</v>
          </cell>
          <cell r="I2549">
            <v>0</v>
          </cell>
          <cell r="J2549">
            <v>0</v>
          </cell>
          <cell r="K2549">
            <v>0</v>
          </cell>
          <cell r="L2549">
            <v>0</v>
          </cell>
          <cell r="M2549">
            <v>0</v>
          </cell>
          <cell r="N2549">
            <v>0</v>
          </cell>
          <cell r="O2549">
            <v>0</v>
          </cell>
          <cell r="P2549">
            <v>0</v>
          </cell>
        </row>
        <row r="2550">
          <cell r="A2550">
            <v>1721000780</v>
          </cell>
          <cell r="B2550">
            <v>780</v>
          </cell>
          <cell r="C2550">
            <v>721000</v>
          </cell>
          <cell r="D2550">
            <v>1</v>
          </cell>
          <cell r="E2550">
            <v>0</v>
          </cell>
          <cell r="F2550" t="str">
            <v xml:space="preserve">סדרי ביטחון+הדרכה      </v>
          </cell>
          <cell r="G2550">
            <v>0</v>
          </cell>
          <cell r="H2550" t="str">
            <v>גמיש</v>
          </cell>
          <cell r="I2550">
            <v>0</v>
          </cell>
          <cell r="J2550">
            <v>35910</v>
          </cell>
          <cell r="K2550">
            <v>0</v>
          </cell>
          <cell r="L2550">
            <v>3990</v>
          </cell>
          <cell r="M2550">
            <v>0</v>
          </cell>
          <cell r="N2550">
            <v>39900</v>
          </cell>
          <cell r="O2550">
            <v>39900</v>
          </cell>
          <cell r="P2550">
            <v>28147.78</v>
          </cell>
        </row>
        <row r="2551">
          <cell r="A2551">
            <v>1721000781</v>
          </cell>
          <cell r="B2551">
            <v>781</v>
          </cell>
          <cell r="C2551">
            <v>721000</v>
          </cell>
          <cell r="D2551">
            <v>1</v>
          </cell>
          <cell r="E2551">
            <v>0</v>
          </cell>
          <cell r="F2551" t="str">
            <v xml:space="preserve">מטווחים           </v>
          </cell>
          <cell r="G2551">
            <v>0</v>
          </cell>
          <cell r="H2551" t="str">
            <v>גמיש</v>
          </cell>
          <cell r="I2551">
            <v>0</v>
          </cell>
          <cell r="J2551">
            <v>15300</v>
          </cell>
          <cell r="K2551">
            <v>0</v>
          </cell>
          <cell r="L2551">
            <v>1700</v>
          </cell>
          <cell r="M2551">
            <v>0</v>
          </cell>
          <cell r="N2551">
            <v>17000</v>
          </cell>
          <cell r="O2551">
            <v>17000</v>
          </cell>
          <cell r="P2551">
            <v>32503.599999999999</v>
          </cell>
        </row>
        <row r="2552">
          <cell r="A2552">
            <v>1721000782</v>
          </cell>
          <cell r="B2552">
            <v>782</v>
          </cell>
          <cell r="C2552">
            <v>721000</v>
          </cell>
          <cell r="D2552">
            <v>1</v>
          </cell>
          <cell r="E2552">
            <v>0</v>
          </cell>
          <cell r="F2552" t="str">
            <v>ארועים עירוניים</v>
          </cell>
          <cell r="G2552">
            <v>0</v>
          </cell>
          <cell r="H2552" t="str">
            <v>גמיש</v>
          </cell>
          <cell r="I2552">
            <v>0</v>
          </cell>
          <cell r="J2552">
            <v>1795500</v>
          </cell>
          <cell r="K2552">
            <v>0</v>
          </cell>
          <cell r="L2552">
            <v>199500</v>
          </cell>
          <cell r="M2552">
            <v>0</v>
          </cell>
          <cell r="N2552">
            <v>1995000</v>
          </cell>
          <cell r="O2552">
            <v>1995000</v>
          </cell>
          <cell r="P2552">
            <v>1570214.21</v>
          </cell>
        </row>
        <row r="2553">
          <cell r="A2553">
            <v>1721000784</v>
          </cell>
          <cell r="B2553">
            <v>784</v>
          </cell>
          <cell r="C2553">
            <v>721000</v>
          </cell>
          <cell r="D2553">
            <v>1</v>
          </cell>
          <cell r="E2553">
            <v>0</v>
          </cell>
          <cell r="F2553" t="str">
            <v>מתנדבים</v>
          </cell>
          <cell r="G2553">
            <v>0</v>
          </cell>
          <cell r="H2553" t="str">
            <v>גמיש</v>
          </cell>
          <cell r="I2553">
            <v>0</v>
          </cell>
          <cell r="J2553">
            <v>24930</v>
          </cell>
          <cell r="K2553">
            <v>0</v>
          </cell>
          <cell r="L2553">
            <v>2770</v>
          </cell>
          <cell r="M2553">
            <v>0</v>
          </cell>
          <cell r="N2553">
            <v>27700</v>
          </cell>
          <cell r="O2553">
            <v>27700</v>
          </cell>
          <cell r="P2553">
            <v>27169.54</v>
          </cell>
        </row>
        <row r="2554">
          <cell r="A2554">
            <v>1721000900</v>
          </cell>
          <cell r="B2554">
            <v>900</v>
          </cell>
          <cell r="C2554">
            <v>721000</v>
          </cell>
          <cell r="D2554">
            <v>1</v>
          </cell>
          <cell r="E2554">
            <v>0</v>
          </cell>
          <cell r="F2554" t="str">
            <v xml:space="preserve">הוצאות חד פעמיות  </v>
          </cell>
          <cell r="G2554">
            <v>0</v>
          </cell>
          <cell r="H2554" t="str">
            <v xml:space="preserve"> </v>
          </cell>
          <cell r="I2554">
            <v>0</v>
          </cell>
          <cell r="J2554">
            <v>0</v>
          </cell>
          <cell r="K2554">
            <v>0</v>
          </cell>
          <cell r="L2554">
            <v>0</v>
          </cell>
          <cell r="M2554">
            <v>0</v>
          </cell>
          <cell r="N2554">
            <v>0</v>
          </cell>
          <cell r="O2554">
            <v>0</v>
          </cell>
          <cell r="P2554">
            <v>0</v>
          </cell>
        </row>
        <row r="2555">
          <cell r="A2555">
            <v>1721000931</v>
          </cell>
          <cell r="B2555">
            <v>931</v>
          </cell>
          <cell r="C2555">
            <v>721000</v>
          </cell>
          <cell r="D2555">
            <v>1</v>
          </cell>
          <cell r="E2555">
            <v>0</v>
          </cell>
          <cell r="F2555" t="str">
            <v>גידור ועזרים - מוס"ח</v>
          </cell>
          <cell r="G2555">
            <v>0</v>
          </cell>
          <cell r="H2555" t="str">
            <v>גמיש</v>
          </cell>
          <cell r="I2555">
            <v>0</v>
          </cell>
          <cell r="J2555">
            <v>45000</v>
          </cell>
          <cell r="K2555">
            <v>0</v>
          </cell>
          <cell r="L2555">
            <v>5000</v>
          </cell>
          <cell r="M2555">
            <v>0</v>
          </cell>
          <cell r="N2555">
            <v>50000</v>
          </cell>
          <cell r="O2555">
            <v>50000</v>
          </cell>
          <cell r="P2555">
            <v>28475.68</v>
          </cell>
        </row>
        <row r="2556">
          <cell r="A2556">
            <v>1721000932</v>
          </cell>
          <cell r="B2556">
            <v>932</v>
          </cell>
          <cell r="C2556">
            <v>721000</v>
          </cell>
          <cell r="D2556">
            <v>1</v>
          </cell>
          <cell r="E2556">
            <v>0</v>
          </cell>
          <cell r="F2556" t="str">
            <v>רזרבה-מערכות אזעקה</v>
          </cell>
          <cell r="G2556">
            <v>0</v>
          </cell>
          <cell r="H2556" t="str">
            <v>גמיש</v>
          </cell>
          <cell r="I2556">
            <v>0</v>
          </cell>
          <cell r="J2556">
            <v>34200</v>
          </cell>
          <cell r="K2556">
            <v>0</v>
          </cell>
          <cell r="L2556">
            <v>3800</v>
          </cell>
          <cell r="M2556">
            <v>0</v>
          </cell>
          <cell r="N2556">
            <v>38000</v>
          </cell>
          <cell r="O2556">
            <v>38000</v>
          </cell>
          <cell r="P2556">
            <v>11680.78</v>
          </cell>
        </row>
        <row r="2557">
          <cell r="A2557">
            <v>1721000933</v>
          </cell>
          <cell r="B2557">
            <v>933</v>
          </cell>
          <cell r="C2557">
            <v>721000</v>
          </cell>
          <cell r="D2557">
            <v>1</v>
          </cell>
          <cell r="E2557">
            <v>0</v>
          </cell>
          <cell r="F2557" t="str">
            <v xml:space="preserve">רכישה ותחזוקת נשק </v>
          </cell>
          <cell r="G2557">
            <v>0</v>
          </cell>
          <cell r="H2557" t="str">
            <v>גמיש</v>
          </cell>
          <cell r="I2557">
            <v>0</v>
          </cell>
          <cell r="J2557">
            <v>9000</v>
          </cell>
          <cell r="K2557">
            <v>0</v>
          </cell>
          <cell r="L2557">
            <v>1000</v>
          </cell>
          <cell r="M2557">
            <v>0</v>
          </cell>
          <cell r="N2557">
            <v>10000</v>
          </cell>
          <cell r="O2557">
            <v>10000</v>
          </cell>
          <cell r="P2557">
            <v>5440</v>
          </cell>
        </row>
        <row r="2558">
          <cell r="A2558">
            <v>1721000961</v>
          </cell>
          <cell r="B2558">
            <v>961</v>
          </cell>
          <cell r="C2558">
            <v>721000</v>
          </cell>
          <cell r="D2558">
            <v>1</v>
          </cell>
          <cell r="E2558">
            <v>0</v>
          </cell>
          <cell r="F2558" t="str">
            <v>רז' פעולות ורכישות</v>
          </cell>
          <cell r="G2558">
            <v>0</v>
          </cell>
          <cell r="H2558" t="str">
            <v>גמיש</v>
          </cell>
          <cell r="I2558">
            <v>0</v>
          </cell>
          <cell r="J2558">
            <v>0</v>
          </cell>
          <cell r="K2558">
            <v>0</v>
          </cell>
          <cell r="L2558">
            <v>0</v>
          </cell>
          <cell r="M2558">
            <v>0</v>
          </cell>
          <cell r="N2558">
            <v>0</v>
          </cell>
          <cell r="O2558">
            <v>0</v>
          </cell>
          <cell r="P2558">
            <v>0</v>
          </cell>
        </row>
        <row r="2559">
          <cell r="A2559" t="e">
            <v>#VALUE!</v>
          </cell>
          <cell r="B2559" t="str">
            <v>721000  סך הכל</v>
          </cell>
          <cell r="C2559">
            <v>0</v>
          </cell>
          <cell r="D2559">
            <v>0</v>
          </cell>
          <cell r="E2559">
            <v>0</v>
          </cell>
          <cell r="F2559" t="str">
            <v>מינהל שמירה ובטחון</v>
          </cell>
          <cell r="G2559">
            <v>0</v>
          </cell>
          <cell r="H2559">
            <v>0</v>
          </cell>
          <cell r="I2559">
            <v>0.13883509608222844</v>
          </cell>
          <cell r="J2559">
            <v>5109810</v>
          </cell>
          <cell r="K2559">
            <v>0.58807641198272131</v>
          </cell>
          <cell r="L2559">
            <v>241690</v>
          </cell>
          <cell r="M2559">
            <v>0</v>
          </cell>
          <cell r="N2559">
            <v>5351500</v>
          </cell>
          <cell r="O2559">
            <v>4699100</v>
          </cell>
          <cell r="P2559">
            <v>4153430.19</v>
          </cell>
        </row>
        <row r="2560">
          <cell r="A2560">
            <v>17211000</v>
          </cell>
          <cell r="B2560">
            <v>0</v>
          </cell>
          <cell r="C2560">
            <v>721100</v>
          </cell>
          <cell r="D2560">
            <v>1</v>
          </cell>
          <cell r="E2560">
            <v>0</v>
          </cell>
          <cell r="F2560" t="str">
            <v>מחלקת בטיחות</v>
          </cell>
          <cell r="G2560">
            <v>0</v>
          </cell>
          <cell r="H2560">
            <v>0</v>
          </cell>
          <cell r="I2560">
            <v>0</v>
          </cell>
          <cell r="J2560">
            <v>0</v>
          </cell>
          <cell r="K2560">
            <v>0</v>
          </cell>
          <cell r="L2560">
            <v>0</v>
          </cell>
          <cell r="M2560">
            <v>0</v>
          </cell>
          <cell r="N2560">
            <v>0</v>
          </cell>
          <cell r="O2560">
            <v>0</v>
          </cell>
          <cell r="P2560">
            <v>0</v>
          </cell>
        </row>
        <row r="2561">
          <cell r="A2561">
            <v>1721100110</v>
          </cell>
          <cell r="B2561">
            <v>110</v>
          </cell>
          <cell r="C2561">
            <v>721100</v>
          </cell>
          <cell r="D2561">
            <v>1</v>
          </cell>
          <cell r="E2561">
            <v>0</v>
          </cell>
          <cell r="F2561" t="str">
            <v>השכר הקובע-תקציבית</v>
          </cell>
          <cell r="G2561">
            <v>0</v>
          </cell>
          <cell r="H2561" t="str">
            <v>שכר</v>
          </cell>
          <cell r="I2561">
            <v>0</v>
          </cell>
          <cell r="J2561">
            <v>0</v>
          </cell>
          <cell r="K2561">
            <v>0</v>
          </cell>
          <cell r="L2561">
            <v>0</v>
          </cell>
          <cell r="M2561">
            <v>0</v>
          </cell>
          <cell r="N2561">
            <v>0</v>
          </cell>
          <cell r="O2561">
            <v>0</v>
          </cell>
          <cell r="P2561">
            <v>0</v>
          </cell>
        </row>
        <row r="2562">
          <cell r="A2562">
            <v>1721100119</v>
          </cell>
          <cell r="B2562">
            <v>119</v>
          </cell>
          <cell r="C2562">
            <v>721100</v>
          </cell>
          <cell r="D2562">
            <v>1</v>
          </cell>
          <cell r="E2562">
            <v>0</v>
          </cell>
          <cell r="F2562" t="str">
            <v xml:space="preserve">השכר הקובע-צוברת  </v>
          </cell>
          <cell r="G2562">
            <v>0</v>
          </cell>
          <cell r="H2562" t="str">
            <v>שכר</v>
          </cell>
          <cell r="I2562">
            <v>0</v>
          </cell>
          <cell r="J2562">
            <v>0</v>
          </cell>
          <cell r="K2562">
            <v>-1</v>
          </cell>
          <cell r="L2562">
            <v>0</v>
          </cell>
          <cell r="M2562">
            <v>0</v>
          </cell>
          <cell r="N2562">
            <v>0</v>
          </cell>
          <cell r="O2562">
            <v>0</v>
          </cell>
          <cell r="P2562">
            <v>0</v>
          </cell>
        </row>
        <row r="2563">
          <cell r="A2563">
            <v>1721100122</v>
          </cell>
          <cell r="B2563">
            <v>122</v>
          </cell>
          <cell r="C2563">
            <v>721100</v>
          </cell>
          <cell r="D2563">
            <v>1</v>
          </cell>
          <cell r="E2563">
            <v>0</v>
          </cell>
          <cell r="F2563" t="str">
            <v xml:space="preserve">ביגוד             </v>
          </cell>
          <cell r="G2563">
            <v>0</v>
          </cell>
          <cell r="H2563" t="str">
            <v>שכר</v>
          </cell>
          <cell r="I2563">
            <v>0</v>
          </cell>
          <cell r="J2563">
            <v>0</v>
          </cell>
          <cell r="K2563">
            <v>0</v>
          </cell>
          <cell r="L2563">
            <v>0</v>
          </cell>
          <cell r="M2563">
            <v>0</v>
          </cell>
          <cell r="N2563">
            <v>0</v>
          </cell>
          <cell r="O2563">
            <v>0</v>
          </cell>
          <cell r="P2563">
            <v>0</v>
          </cell>
        </row>
        <row r="2564">
          <cell r="A2564">
            <v>1721100126</v>
          </cell>
          <cell r="B2564">
            <v>126</v>
          </cell>
          <cell r="C2564">
            <v>721100</v>
          </cell>
          <cell r="D2564">
            <v>1</v>
          </cell>
          <cell r="E2564">
            <v>0</v>
          </cell>
          <cell r="F2564" t="str">
            <v xml:space="preserve">דמי הבראה         </v>
          </cell>
          <cell r="G2564">
            <v>0</v>
          </cell>
          <cell r="H2564" t="str">
            <v>שכר</v>
          </cell>
          <cell r="I2564">
            <v>0</v>
          </cell>
          <cell r="J2564">
            <v>0</v>
          </cell>
          <cell r="K2564">
            <v>0</v>
          </cell>
          <cell r="L2564">
            <v>0</v>
          </cell>
          <cell r="M2564">
            <v>0</v>
          </cell>
          <cell r="N2564">
            <v>0</v>
          </cell>
          <cell r="O2564">
            <v>0</v>
          </cell>
          <cell r="P2564">
            <v>0</v>
          </cell>
        </row>
        <row r="2565">
          <cell r="A2565">
            <v>1721100130</v>
          </cell>
          <cell r="B2565">
            <v>130</v>
          </cell>
          <cell r="C2565">
            <v>721100</v>
          </cell>
          <cell r="D2565">
            <v>1</v>
          </cell>
          <cell r="E2565">
            <v>0</v>
          </cell>
          <cell r="F2565" t="str">
            <v xml:space="preserve">שעות נוספות       </v>
          </cell>
          <cell r="G2565">
            <v>0</v>
          </cell>
          <cell r="H2565" t="str">
            <v>שכר</v>
          </cell>
          <cell r="I2565">
            <v>0</v>
          </cell>
          <cell r="J2565">
            <v>0</v>
          </cell>
          <cell r="K2565">
            <v>0</v>
          </cell>
          <cell r="L2565">
            <v>0</v>
          </cell>
          <cell r="M2565">
            <v>0</v>
          </cell>
          <cell r="N2565">
            <v>0</v>
          </cell>
          <cell r="O2565">
            <v>0</v>
          </cell>
          <cell r="P2565">
            <v>0</v>
          </cell>
        </row>
        <row r="2566">
          <cell r="A2566">
            <v>1721100140</v>
          </cell>
          <cell r="B2566">
            <v>140</v>
          </cell>
          <cell r="C2566">
            <v>721100</v>
          </cell>
          <cell r="D2566">
            <v>1</v>
          </cell>
          <cell r="E2566">
            <v>0</v>
          </cell>
          <cell r="F2566" t="str">
            <v>השתתפות באחזקת רכב</v>
          </cell>
          <cell r="G2566">
            <v>0</v>
          </cell>
          <cell r="H2566" t="str">
            <v>שכר</v>
          </cell>
          <cell r="I2566">
            <v>0</v>
          </cell>
          <cell r="J2566">
            <v>0</v>
          </cell>
          <cell r="K2566">
            <v>0</v>
          </cell>
          <cell r="L2566">
            <v>0</v>
          </cell>
          <cell r="M2566">
            <v>0</v>
          </cell>
          <cell r="N2566">
            <v>0</v>
          </cell>
          <cell r="O2566">
            <v>0</v>
          </cell>
          <cell r="P2566">
            <v>0</v>
          </cell>
        </row>
        <row r="2567">
          <cell r="A2567">
            <v>1721100253</v>
          </cell>
          <cell r="B2567">
            <v>253</v>
          </cell>
          <cell r="C2567">
            <v>721100</v>
          </cell>
          <cell r="D2567">
            <v>1</v>
          </cell>
          <cell r="E2567">
            <v>0</v>
          </cell>
          <cell r="F2567" t="str">
            <v xml:space="preserve">עובדים חיצוניים   </v>
          </cell>
          <cell r="G2567">
            <v>0</v>
          </cell>
          <cell r="H2567" t="str">
            <v>שכר</v>
          </cell>
          <cell r="I2567">
            <v>0</v>
          </cell>
          <cell r="J2567">
            <v>0</v>
          </cell>
          <cell r="K2567">
            <v>0</v>
          </cell>
          <cell r="L2567">
            <v>0</v>
          </cell>
          <cell r="M2567">
            <v>0</v>
          </cell>
          <cell r="N2567">
            <v>0</v>
          </cell>
          <cell r="O2567">
            <v>0</v>
          </cell>
          <cell r="P2567">
            <v>0</v>
          </cell>
        </row>
        <row r="2568">
          <cell r="A2568">
            <v>1721100580</v>
          </cell>
          <cell r="B2568">
            <v>580</v>
          </cell>
          <cell r="C2568">
            <v>721100</v>
          </cell>
          <cell r="D2568">
            <v>1</v>
          </cell>
          <cell r="E2568">
            <v>0</v>
          </cell>
          <cell r="F2568" t="str">
            <v>השתלמויות והדרכות</v>
          </cell>
          <cell r="G2568">
            <v>0</v>
          </cell>
          <cell r="H2568" t="str">
            <v>גמיש</v>
          </cell>
          <cell r="I2568">
            <v>0</v>
          </cell>
          <cell r="J2568">
            <v>66690</v>
          </cell>
          <cell r="K2568">
            <v>0</v>
          </cell>
          <cell r="L2568">
            <v>7410</v>
          </cell>
          <cell r="M2568">
            <v>0</v>
          </cell>
          <cell r="N2568">
            <v>74100</v>
          </cell>
          <cell r="O2568">
            <v>74100</v>
          </cell>
          <cell r="P2568">
            <v>72709.53</v>
          </cell>
        </row>
        <row r="2569">
          <cell r="A2569">
            <v>1721100581</v>
          </cell>
          <cell r="B2569">
            <v>581</v>
          </cell>
          <cell r="C2569">
            <v>721100</v>
          </cell>
          <cell r="D2569">
            <v>1</v>
          </cell>
          <cell r="E2569">
            <v>0</v>
          </cell>
          <cell r="F2569" t="str">
            <v>יעוץ בטיחות</v>
          </cell>
          <cell r="G2569">
            <v>0</v>
          </cell>
          <cell r="H2569" t="str">
            <v>גמיש</v>
          </cell>
          <cell r="I2569">
            <v>0.45118733509234832</v>
          </cell>
          <cell r="J2569">
            <v>550000</v>
          </cell>
          <cell r="K2569">
            <v>4.4142857142857146</v>
          </cell>
          <cell r="L2569">
            <v>0</v>
          </cell>
          <cell r="M2569">
            <v>0</v>
          </cell>
          <cell r="N2569">
            <v>550000</v>
          </cell>
          <cell r="O2569">
            <v>379000</v>
          </cell>
          <cell r="P2569">
            <v>432360.34</v>
          </cell>
        </row>
        <row r="2570">
          <cell r="A2570">
            <v>1721100751</v>
          </cell>
          <cell r="B2570">
            <v>751</v>
          </cell>
          <cell r="C2570">
            <v>721100</v>
          </cell>
          <cell r="D2570">
            <v>1</v>
          </cell>
          <cell r="E2570">
            <v>0</v>
          </cell>
          <cell r="F2570" t="str">
            <v>עבודות בטיחות</v>
          </cell>
          <cell r="G2570">
            <v>0</v>
          </cell>
          <cell r="H2570" t="str">
            <v>גמיש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  <cell r="M2570">
            <v>0</v>
          </cell>
          <cell r="N2570">
            <v>0</v>
          </cell>
          <cell r="O2570">
            <v>0</v>
          </cell>
          <cell r="P2570">
            <v>0</v>
          </cell>
        </row>
        <row r="2571">
          <cell r="A2571">
            <v>1721100753</v>
          </cell>
          <cell r="B2571">
            <v>753</v>
          </cell>
          <cell r="C2571">
            <v>721100</v>
          </cell>
          <cell r="D2571">
            <v>1</v>
          </cell>
          <cell r="E2571">
            <v>0</v>
          </cell>
          <cell r="F2571" t="str">
            <v xml:space="preserve">עובדים חיצוניים   </v>
          </cell>
          <cell r="G2571">
            <v>0</v>
          </cell>
          <cell r="H2571" t="str">
            <v>קשיח</v>
          </cell>
          <cell r="I2571">
            <v>0</v>
          </cell>
          <cell r="J2571">
            <v>0</v>
          </cell>
          <cell r="K2571">
            <v>0</v>
          </cell>
          <cell r="L2571">
            <v>0</v>
          </cell>
          <cell r="M2571">
            <v>0</v>
          </cell>
          <cell r="N2571">
            <v>0</v>
          </cell>
          <cell r="O2571">
            <v>0</v>
          </cell>
          <cell r="P2571">
            <v>0</v>
          </cell>
        </row>
        <row r="2572">
          <cell r="A2572">
            <v>1721100780</v>
          </cell>
          <cell r="B2572">
            <v>780</v>
          </cell>
          <cell r="C2572">
            <v>721100</v>
          </cell>
          <cell r="D2572">
            <v>1</v>
          </cell>
          <cell r="E2572">
            <v>0</v>
          </cell>
          <cell r="F2572" t="str">
            <v>פעילות שוטפת</v>
          </cell>
          <cell r="G2572">
            <v>0</v>
          </cell>
          <cell r="H2572" t="str">
            <v>גמיש</v>
          </cell>
          <cell r="I2572">
            <v>0</v>
          </cell>
          <cell r="J2572">
            <v>6840</v>
          </cell>
          <cell r="K2572">
            <v>0</v>
          </cell>
          <cell r="L2572">
            <v>760</v>
          </cell>
          <cell r="M2572">
            <v>0</v>
          </cell>
          <cell r="N2572">
            <v>7600</v>
          </cell>
          <cell r="O2572">
            <v>7600</v>
          </cell>
          <cell r="P2572">
            <v>7511.28</v>
          </cell>
        </row>
        <row r="2573">
          <cell r="A2573">
            <v>1721100961</v>
          </cell>
          <cell r="B2573">
            <v>961</v>
          </cell>
          <cell r="C2573">
            <v>721100</v>
          </cell>
          <cell r="D2573">
            <v>1</v>
          </cell>
          <cell r="E2573">
            <v>0</v>
          </cell>
          <cell r="F2573" t="str">
            <v>רז' פעולות ורכישות</v>
          </cell>
          <cell r="G2573">
            <v>0</v>
          </cell>
          <cell r="H2573" t="str">
            <v>קשיח</v>
          </cell>
          <cell r="I2573">
            <v>0</v>
          </cell>
          <cell r="J2573">
            <v>0</v>
          </cell>
          <cell r="K2573">
            <v>0</v>
          </cell>
          <cell r="L2573">
            <v>0</v>
          </cell>
          <cell r="M2573">
            <v>0</v>
          </cell>
          <cell r="N2573">
            <v>0</v>
          </cell>
          <cell r="O2573">
            <v>0</v>
          </cell>
          <cell r="P2573">
            <v>0</v>
          </cell>
        </row>
        <row r="2574">
          <cell r="A2574" t="e">
            <v>#VALUE!</v>
          </cell>
          <cell r="B2574" t="str">
            <v>721100  סך הכל</v>
          </cell>
          <cell r="C2574">
            <v>0</v>
          </cell>
          <cell r="D2574">
            <v>0</v>
          </cell>
          <cell r="E2574">
            <v>0</v>
          </cell>
          <cell r="F2574" t="str">
            <v>מחלקת בטיחות</v>
          </cell>
          <cell r="G2574">
            <v>0</v>
          </cell>
          <cell r="H2574">
            <v>0</v>
          </cell>
          <cell r="I2574">
            <v>0.37117429997829388</v>
          </cell>
          <cell r="J2574">
            <v>623530</v>
          </cell>
          <cell r="K2574">
            <v>3.4142857142857146</v>
          </cell>
          <cell r="L2574">
            <v>8170</v>
          </cell>
          <cell r="M2574">
            <v>0</v>
          </cell>
          <cell r="N2574">
            <v>631700</v>
          </cell>
          <cell r="O2574">
            <v>460700</v>
          </cell>
          <cell r="P2574">
            <v>512581.15</v>
          </cell>
        </row>
        <row r="2575">
          <cell r="A2575">
            <v>17220000</v>
          </cell>
          <cell r="B2575">
            <v>0</v>
          </cell>
          <cell r="C2575">
            <v>722000</v>
          </cell>
          <cell r="D2575">
            <v>1</v>
          </cell>
          <cell r="E2575">
            <v>0</v>
          </cell>
          <cell r="F2575" t="str">
            <v xml:space="preserve">שמירה ביטחונית    </v>
          </cell>
          <cell r="G2575">
            <v>0</v>
          </cell>
          <cell r="H2575" t="str">
            <v xml:space="preserve"> </v>
          </cell>
          <cell r="I2575">
            <v>0</v>
          </cell>
          <cell r="J2575">
            <v>0</v>
          </cell>
          <cell r="K2575">
            <v>0</v>
          </cell>
          <cell r="L2575">
            <v>0</v>
          </cell>
          <cell r="M2575">
            <v>0</v>
          </cell>
          <cell r="N2575">
            <v>0</v>
          </cell>
          <cell r="O2575">
            <v>0</v>
          </cell>
          <cell r="P2575">
            <v>0</v>
          </cell>
        </row>
        <row r="2576">
          <cell r="A2576">
            <v>17221000</v>
          </cell>
          <cell r="B2576">
            <v>0</v>
          </cell>
          <cell r="C2576">
            <v>722100</v>
          </cell>
          <cell r="D2576">
            <v>1</v>
          </cell>
          <cell r="E2576">
            <v>0</v>
          </cell>
          <cell r="F2576" t="str">
            <v xml:space="preserve">משמר אזרחי        </v>
          </cell>
          <cell r="G2576">
            <v>0</v>
          </cell>
          <cell r="H2576" t="str">
            <v xml:space="preserve"> </v>
          </cell>
          <cell r="I2576">
            <v>0</v>
          </cell>
          <cell r="J2576">
            <v>0</v>
          </cell>
          <cell r="K2576">
            <v>0</v>
          </cell>
          <cell r="L2576">
            <v>0</v>
          </cell>
          <cell r="M2576">
            <v>0</v>
          </cell>
          <cell r="N2576">
            <v>0</v>
          </cell>
          <cell r="O2576">
            <v>0</v>
          </cell>
          <cell r="P2576">
            <v>0</v>
          </cell>
        </row>
        <row r="2577">
          <cell r="A2577">
            <v>1722100100</v>
          </cell>
          <cell r="B2577">
            <v>100</v>
          </cell>
          <cell r="C2577">
            <v>722100</v>
          </cell>
          <cell r="D2577">
            <v>1</v>
          </cell>
          <cell r="E2577">
            <v>0</v>
          </cell>
          <cell r="F2577" t="str">
            <v>שכר עובדים לפי תקן</v>
          </cell>
          <cell r="G2577">
            <v>0</v>
          </cell>
          <cell r="H2577" t="str">
            <v xml:space="preserve"> </v>
          </cell>
          <cell r="I2577">
            <v>0</v>
          </cell>
          <cell r="J2577">
            <v>0</v>
          </cell>
          <cell r="K2577">
            <v>0</v>
          </cell>
          <cell r="L2577">
            <v>0</v>
          </cell>
          <cell r="M2577">
            <v>0</v>
          </cell>
          <cell r="N2577">
            <v>0</v>
          </cell>
          <cell r="O2577">
            <v>0</v>
          </cell>
          <cell r="P2577">
            <v>0</v>
          </cell>
        </row>
        <row r="2578">
          <cell r="A2578">
            <v>1722100110</v>
          </cell>
          <cell r="B2578">
            <v>110</v>
          </cell>
          <cell r="C2578">
            <v>722100</v>
          </cell>
          <cell r="D2578">
            <v>1</v>
          </cell>
          <cell r="E2578">
            <v>0</v>
          </cell>
          <cell r="F2578" t="str">
            <v>השכר הקובע-תקציבית</v>
          </cell>
          <cell r="G2578">
            <v>0</v>
          </cell>
          <cell r="H2578" t="str">
            <v>שכר</v>
          </cell>
          <cell r="I2578">
            <v>0</v>
          </cell>
          <cell r="J2578">
            <v>0</v>
          </cell>
          <cell r="K2578">
            <v>0</v>
          </cell>
          <cell r="L2578">
            <v>0</v>
          </cell>
          <cell r="M2578">
            <v>0</v>
          </cell>
          <cell r="N2578">
            <v>0</v>
          </cell>
          <cell r="O2578">
            <v>0</v>
          </cell>
          <cell r="P2578">
            <v>0</v>
          </cell>
        </row>
        <row r="2579">
          <cell r="A2579">
            <v>1722100119</v>
          </cell>
          <cell r="B2579">
            <v>119</v>
          </cell>
          <cell r="C2579">
            <v>722100</v>
          </cell>
          <cell r="D2579">
            <v>1</v>
          </cell>
          <cell r="E2579">
            <v>0</v>
          </cell>
          <cell r="F2579" t="str">
            <v xml:space="preserve">השכר הקובע-צוברת  </v>
          </cell>
          <cell r="G2579">
            <v>0</v>
          </cell>
          <cell r="H2579" t="str">
            <v>שכר</v>
          </cell>
          <cell r="I2579">
            <v>0</v>
          </cell>
          <cell r="J2579">
            <v>0</v>
          </cell>
          <cell r="K2579">
            <v>0</v>
          </cell>
          <cell r="L2579">
            <v>0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</row>
        <row r="2580">
          <cell r="A2580">
            <v>1722100122</v>
          </cell>
          <cell r="B2580">
            <v>122</v>
          </cell>
          <cell r="C2580">
            <v>722100</v>
          </cell>
          <cell r="D2580">
            <v>1</v>
          </cell>
          <cell r="E2580">
            <v>0</v>
          </cell>
          <cell r="F2580" t="str">
            <v xml:space="preserve">ביגוד             </v>
          </cell>
          <cell r="G2580">
            <v>0</v>
          </cell>
          <cell r="H2580" t="str">
            <v>שכר</v>
          </cell>
          <cell r="I2580">
            <v>0</v>
          </cell>
          <cell r="J2580">
            <v>0</v>
          </cell>
          <cell r="K2580">
            <v>0</v>
          </cell>
          <cell r="L2580">
            <v>0</v>
          </cell>
          <cell r="M2580">
            <v>0</v>
          </cell>
          <cell r="N2580">
            <v>0</v>
          </cell>
          <cell r="O2580">
            <v>0</v>
          </cell>
          <cell r="P2580">
            <v>0</v>
          </cell>
        </row>
        <row r="2581">
          <cell r="A2581">
            <v>1722100126</v>
          </cell>
          <cell r="B2581">
            <v>126</v>
          </cell>
          <cell r="C2581">
            <v>722100</v>
          </cell>
          <cell r="D2581">
            <v>1</v>
          </cell>
          <cell r="E2581">
            <v>0</v>
          </cell>
          <cell r="F2581" t="str">
            <v xml:space="preserve">דמי הבראה         </v>
          </cell>
          <cell r="G2581">
            <v>0</v>
          </cell>
          <cell r="H2581" t="str">
            <v>שכר</v>
          </cell>
          <cell r="I2581">
            <v>0</v>
          </cell>
          <cell r="J2581">
            <v>0</v>
          </cell>
          <cell r="K2581">
            <v>0</v>
          </cell>
          <cell r="L2581">
            <v>0</v>
          </cell>
          <cell r="M2581">
            <v>0</v>
          </cell>
          <cell r="N2581">
            <v>0</v>
          </cell>
          <cell r="O2581">
            <v>0</v>
          </cell>
          <cell r="P2581">
            <v>0</v>
          </cell>
        </row>
        <row r="2582">
          <cell r="A2582">
            <v>1722100400</v>
          </cell>
          <cell r="B2582">
            <v>400</v>
          </cell>
          <cell r="C2582">
            <v>722100</v>
          </cell>
          <cell r="D2582">
            <v>1</v>
          </cell>
          <cell r="E2582">
            <v>0</v>
          </cell>
          <cell r="F2582" t="str">
            <v>אחזקת בנינים וציוד</v>
          </cell>
          <cell r="G2582">
            <v>0</v>
          </cell>
          <cell r="H2582" t="str">
            <v xml:space="preserve"> 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0</v>
          </cell>
          <cell r="N2582">
            <v>0</v>
          </cell>
          <cell r="O2582">
            <v>0</v>
          </cell>
          <cell r="P2582">
            <v>0</v>
          </cell>
        </row>
        <row r="2583">
          <cell r="A2583">
            <v>1722100400</v>
          </cell>
          <cell r="B2583">
            <v>410</v>
          </cell>
          <cell r="C2583">
            <v>722100</v>
          </cell>
          <cell r="D2583">
            <v>1</v>
          </cell>
          <cell r="E2583">
            <v>0</v>
          </cell>
          <cell r="F2583" t="str">
            <v xml:space="preserve">ועד בית           </v>
          </cell>
          <cell r="G2583">
            <v>0</v>
          </cell>
          <cell r="H2583" t="str">
            <v>קשיח</v>
          </cell>
          <cell r="I2583">
            <v>0</v>
          </cell>
          <cell r="J2583">
            <v>0</v>
          </cell>
          <cell r="K2583">
            <v>0</v>
          </cell>
          <cell r="L2583">
            <v>0</v>
          </cell>
          <cell r="M2583">
            <v>0</v>
          </cell>
          <cell r="N2583">
            <v>0</v>
          </cell>
          <cell r="O2583">
            <v>0</v>
          </cell>
          <cell r="P2583">
            <v>0</v>
          </cell>
        </row>
        <row r="2584">
          <cell r="A2584">
            <v>1722100412</v>
          </cell>
          <cell r="B2584">
            <v>412</v>
          </cell>
          <cell r="C2584">
            <v>722100</v>
          </cell>
          <cell r="D2584">
            <v>1</v>
          </cell>
          <cell r="E2584">
            <v>0</v>
          </cell>
          <cell r="F2584" t="str">
            <v>ארנונה משא"ז</v>
          </cell>
          <cell r="G2584">
            <v>0</v>
          </cell>
          <cell r="H2584" t="str">
            <v>קשיח</v>
          </cell>
          <cell r="I2584">
            <v>0</v>
          </cell>
          <cell r="J2584">
            <v>100000</v>
          </cell>
          <cell r="K2584">
            <v>0</v>
          </cell>
          <cell r="L2584">
            <v>0</v>
          </cell>
          <cell r="M2584">
            <v>0</v>
          </cell>
          <cell r="N2584">
            <v>100000</v>
          </cell>
          <cell r="O2584">
            <v>100000</v>
          </cell>
          <cell r="P2584">
            <v>22516.81</v>
          </cell>
        </row>
        <row r="2585">
          <cell r="A2585">
            <v>1722100420</v>
          </cell>
          <cell r="B2585">
            <v>420</v>
          </cell>
          <cell r="C2585">
            <v>722100</v>
          </cell>
          <cell r="D2585">
            <v>1</v>
          </cell>
          <cell r="E2585">
            <v>0</v>
          </cell>
          <cell r="F2585" t="str">
            <v xml:space="preserve">כיבוי אש          </v>
          </cell>
          <cell r="G2585">
            <v>0</v>
          </cell>
          <cell r="H2585" t="str">
            <v>גמיש</v>
          </cell>
          <cell r="I2585">
            <v>0</v>
          </cell>
          <cell r="J2585">
            <v>0</v>
          </cell>
          <cell r="K2585">
            <v>0</v>
          </cell>
          <cell r="L2585">
            <v>0</v>
          </cell>
          <cell r="M2585">
            <v>0</v>
          </cell>
          <cell r="N2585">
            <v>0</v>
          </cell>
          <cell r="O2585">
            <v>0</v>
          </cell>
          <cell r="P2585">
            <v>0</v>
          </cell>
        </row>
        <row r="2586">
          <cell r="A2586">
            <v>1722100423</v>
          </cell>
          <cell r="B2586">
            <v>423</v>
          </cell>
          <cell r="C2586">
            <v>722100</v>
          </cell>
          <cell r="D2586">
            <v>1</v>
          </cell>
          <cell r="E2586">
            <v>0</v>
          </cell>
          <cell r="F2586" t="str">
            <v xml:space="preserve">תחזוקת מבנה       </v>
          </cell>
          <cell r="G2586">
            <v>0</v>
          </cell>
          <cell r="H2586" t="str">
            <v>קשיח</v>
          </cell>
          <cell r="I2586">
            <v>0</v>
          </cell>
          <cell r="J2586">
            <v>0</v>
          </cell>
          <cell r="K2586">
            <v>0</v>
          </cell>
          <cell r="L2586">
            <v>0</v>
          </cell>
          <cell r="M2586">
            <v>0</v>
          </cell>
          <cell r="N2586">
            <v>0</v>
          </cell>
          <cell r="O2586">
            <v>0</v>
          </cell>
          <cell r="P2586">
            <v>0</v>
          </cell>
        </row>
        <row r="2587">
          <cell r="A2587">
            <v>1722100431</v>
          </cell>
          <cell r="B2587">
            <v>431</v>
          </cell>
          <cell r="C2587">
            <v>722100</v>
          </cell>
          <cell r="D2587">
            <v>1</v>
          </cell>
          <cell r="E2587">
            <v>0</v>
          </cell>
          <cell r="F2587" t="str">
            <v xml:space="preserve">חשמל              </v>
          </cell>
          <cell r="G2587">
            <v>0</v>
          </cell>
          <cell r="H2587" t="str">
            <v>קשיח</v>
          </cell>
          <cell r="I2587">
            <v>-1.280409731113985E-3</v>
          </cell>
          <cell r="J2587">
            <v>15600</v>
          </cell>
          <cell r="K2587">
            <v>0</v>
          </cell>
          <cell r="L2587">
            <v>0</v>
          </cell>
          <cell r="M2587">
            <v>0</v>
          </cell>
          <cell r="N2587">
            <v>15600</v>
          </cell>
          <cell r="O2587">
            <v>15620</v>
          </cell>
          <cell r="P2587">
            <v>18865.810000000001</v>
          </cell>
        </row>
        <row r="2588">
          <cell r="A2588">
            <v>1722100432</v>
          </cell>
          <cell r="B2588">
            <v>432</v>
          </cell>
          <cell r="C2588">
            <v>722100</v>
          </cell>
          <cell r="D2588">
            <v>1</v>
          </cell>
          <cell r="E2588">
            <v>0</v>
          </cell>
          <cell r="F2588" t="str">
            <v xml:space="preserve">מים               </v>
          </cell>
          <cell r="G2588">
            <v>0</v>
          </cell>
          <cell r="H2588" t="str">
            <v>קשיח</v>
          </cell>
          <cell r="I2588">
            <v>0</v>
          </cell>
          <cell r="J2588">
            <v>0</v>
          </cell>
          <cell r="K2588">
            <v>0</v>
          </cell>
          <cell r="L2588">
            <v>0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</row>
        <row r="2589">
          <cell r="A2589">
            <v>1722100433</v>
          </cell>
          <cell r="B2589">
            <v>433</v>
          </cell>
          <cell r="C2589">
            <v>722100</v>
          </cell>
          <cell r="D2589">
            <v>1</v>
          </cell>
          <cell r="E2589">
            <v>0</v>
          </cell>
          <cell r="F2589" t="str">
            <v xml:space="preserve">חומרי נקיון       </v>
          </cell>
          <cell r="G2589">
            <v>0</v>
          </cell>
          <cell r="H2589" t="str">
            <v>גמיש</v>
          </cell>
          <cell r="I2589">
            <v>0</v>
          </cell>
          <cell r="J2589">
            <v>1170</v>
          </cell>
          <cell r="K2589">
            <v>0</v>
          </cell>
          <cell r="L2589">
            <v>130</v>
          </cell>
          <cell r="M2589">
            <v>0</v>
          </cell>
          <cell r="N2589">
            <v>1300</v>
          </cell>
          <cell r="O2589">
            <v>1300</v>
          </cell>
          <cell r="P2589">
            <v>323.18</v>
          </cell>
        </row>
        <row r="2590">
          <cell r="A2590">
            <v>1722100441</v>
          </cell>
          <cell r="B2590">
            <v>441</v>
          </cell>
          <cell r="C2590">
            <v>722100</v>
          </cell>
          <cell r="D2590">
            <v>1</v>
          </cell>
          <cell r="E2590">
            <v>0</v>
          </cell>
          <cell r="F2590" t="str">
            <v xml:space="preserve">ביטוח             </v>
          </cell>
          <cell r="G2590">
            <v>0</v>
          </cell>
          <cell r="H2590" t="str">
            <v>קשיח</v>
          </cell>
          <cell r="I2590">
            <v>0</v>
          </cell>
          <cell r="J2590">
            <v>0</v>
          </cell>
          <cell r="K2590">
            <v>0</v>
          </cell>
          <cell r="L2590">
            <v>0</v>
          </cell>
          <cell r="M2590">
            <v>0</v>
          </cell>
          <cell r="N2590">
            <v>0</v>
          </cell>
          <cell r="O2590">
            <v>0</v>
          </cell>
          <cell r="P2590">
            <v>0</v>
          </cell>
        </row>
        <row r="2591">
          <cell r="A2591">
            <v>1722100450</v>
          </cell>
          <cell r="B2591">
            <v>450</v>
          </cell>
          <cell r="C2591">
            <v>722100</v>
          </cell>
          <cell r="D2591">
            <v>1</v>
          </cell>
          <cell r="E2591">
            <v>0</v>
          </cell>
          <cell r="F2591" t="str">
            <v xml:space="preserve">ריהוט ואחזקתו     </v>
          </cell>
          <cell r="G2591">
            <v>0</v>
          </cell>
          <cell r="H2591" t="str">
            <v>גמיש</v>
          </cell>
          <cell r="I2591">
            <v>0</v>
          </cell>
          <cell r="J2591">
            <v>0</v>
          </cell>
          <cell r="K2591">
            <v>0</v>
          </cell>
          <cell r="L2591">
            <v>0</v>
          </cell>
          <cell r="M2591">
            <v>0</v>
          </cell>
          <cell r="N2591">
            <v>0</v>
          </cell>
          <cell r="O2591">
            <v>0</v>
          </cell>
          <cell r="P2591">
            <v>0</v>
          </cell>
        </row>
        <row r="2592">
          <cell r="A2592">
            <v>1722100470</v>
          </cell>
          <cell r="B2592">
            <v>470</v>
          </cell>
          <cell r="C2592">
            <v>722100</v>
          </cell>
          <cell r="D2592">
            <v>1</v>
          </cell>
          <cell r="E2592">
            <v>0</v>
          </cell>
          <cell r="F2592" t="str">
            <v xml:space="preserve">אחזקת מכונות משרד </v>
          </cell>
          <cell r="G2592">
            <v>0</v>
          </cell>
          <cell r="H2592" t="str">
            <v>גמיש</v>
          </cell>
          <cell r="I2592">
            <v>0</v>
          </cell>
          <cell r="J2592">
            <v>1710</v>
          </cell>
          <cell r="K2592">
            <v>0</v>
          </cell>
          <cell r="L2592">
            <v>190</v>
          </cell>
          <cell r="M2592">
            <v>0</v>
          </cell>
          <cell r="N2592">
            <v>1900</v>
          </cell>
          <cell r="O2592">
            <v>1900</v>
          </cell>
          <cell r="P2592">
            <v>0</v>
          </cell>
        </row>
        <row r="2593">
          <cell r="A2593">
            <v>1722100471</v>
          </cell>
          <cell r="B2593">
            <v>471</v>
          </cell>
          <cell r="C2593">
            <v>722100</v>
          </cell>
          <cell r="D2593">
            <v>1</v>
          </cell>
          <cell r="E2593">
            <v>0</v>
          </cell>
          <cell r="F2593" t="str">
            <v xml:space="preserve">מכשירי כתיבה      </v>
          </cell>
          <cell r="G2593">
            <v>0</v>
          </cell>
          <cell r="H2593" t="str">
            <v>גמיש</v>
          </cell>
          <cell r="I2593">
            <v>0</v>
          </cell>
          <cell r="J2593">
            <v>2970</v>
          </cell>
          <cell r="K2593">
            <v>0</v>
          </cell>
          <cell r="L2593">
            <v>330</v>
          </cell>
          <cell r="M2593">
            <v>0</v>
          </cell>
          <cell r="N2593">
            <v>3300</v>
          </cell>
          <cell r="O2593">
            <v>3300</v>
          </cell>
          <cell r="P2593">
            <v>871.84</v>
          </cell>
        </row>
        <row r="2594">
          <cell r="A2594">
            <v>1722100511</v>
          </cell>
          <cell r="B2594">
            <v>511</v>
          </cell>
          <cell r="C2594">
            <v>722100</v>
          </cell>
          <cell r="D2594">
            <v>1</v>
          </cell>
          <cell r="E2594">
            <v>0</v>
          </cell>
          <cell r="F2594" t="str">
            <v xml:space="preserve">אירוח וכיבוד      </v>
          </cell>
          <cell r="G2594">
            <v>0</v>
          </cell>
          <cell r="H2594" t="str">
            <v>גמיש</v>
          </cell>
          <cell r="I2594">
            <v>0</v>
          </cell>
          <cell r="J2594">
            <v>6300</v>
          </cell>
          <cell r="K2594">
            <v>0</v>
          </cell>
          <cell r="L2594">
            <v>700</v>
          </cell>
          <cell r="M2594">
            <v>0</v>
          </cell>
          <cell r="N2594">
            <v>7000</v>
          </cell>
          <cell r="O2594">
            <v>7000</v>
          </cell>
          <cell r="P2594">
            <v>3757.06</v>
          </cell>
        </row>
        <row r="2595">
          <cell r="A2595">
            <v>1722100550</v>
          </cell>
          <cell r="B2595">
            <v>550</v>
          </cell>
          <cell r="C2595">
            <v>722100</v>
          </cell>
          <cell r="D2595">
            <v>1</v>
          </cell>
          <cell r="E2595">
            <v>0</v>
          </cell>
          <cell r="F2595" t="str">
            <v xml:space="preserve">פירסומים          </v>
          </cell>
          <cell r="G2595">
            <v>0</v>
          </cell>
          <cell r="H2595" t="str">
            <v>גמיש</v>
          </cell>
          <cell r="I2595">
            <v>0</v>
          </cell>
          <cell r="J2595">
            <v>0</v>
          </cell>
          <cell r="K2595">
            <v>0</v>
          </cell>
          <cell r="L2595">
            <v>0</v>
          </cell>
          <cell r="M2595">
            <v>0</v>
          </cell>
          <cell r="N2595">
            <v>0</v>
          </cell>
          <cell r="O2595">
            <v>0</v>
          </cell>
          <cell r="P2595">
            <v>0</v>
          </cell>
        </row>
        <row r="2596">
          <cell r="A2596">
            <v>1722100561</v>
          </cell>
          <cell r="B2596">
            <v>561</v>
          </cell>
          <cell r="C2596">
            <v>722100</v>
          </cell>
          <cell r="D2596">
            <v>1</v>
          </cell>
          <cell r="E2596">
            <v>0</v>
          </cell>
          <cell r="F2596" t="str">
            <v xml:space="preserve">שיכפולים          </v>
          </cell>
          <cell r="G2596">
            <v>0</v>
          </cell>
          <cell r="H2596" t="str">
            <v>גמיש</v>
          </cell>
          <cell r="I2596">
            <v>0</v>
          </cell>
          <cell r="J2596">
            <v>540</v>
          </cell>
          <cell r="K2596">
            <v>0</v>
          </cell>
          <cell r="L2596">
            <v>60</v>
          </cell>
          <cell r="M2596">
            <v>0</v>
          </cell>
          <cell r="N2596">
            <v>600</v>
          </cell>
          <cell r="O2596">
            <v>600</v>
          </cell>
          <cell r="P2596">
            <v>0</v>
          </cell>
        </row>
        <row r="2597">
          <cell r="A2597">
            <v>1722100700</v>
          </cell>
          <cell r="B2597">
            <v>700</v>
          </cell>
          <cell r="C2597">
            <v>722100</v>
          </cell>
          <cell r="D2597">
            <v>1</v>
          </cell>
          <cell r="E2597">
            <v>0</v>
          </cell>
          <cell r="F2597" t="str">
            <v xml:space="preserve">הוצאות לפעולות    </v>
          </cell>
          <cell r="G2597">
            <v>0</v>
          </cell>
          <cell r="H2597" t="str">
            <v xml:space="preserve"> </v>
          </cell>
          <cell r="I2597">
            <v>0</v>
          </cell>
          <cell r="J2597">
            <v>0</v>
          </cell>
          <cell r="K2597">
            <v>0</v>
          </cell>
          <cell r="L2597">
            <v>0</v>
          </cell>
          <cell r="M2597">
            <v>0</v>
          </cell>
          <cell r="N2597">
            <v>0</v>
          </cell>
          <cell r="O2597">
            <v>0</v>
          </cell>
          <cell r="P2597">
            <v>0</v>
          </cell>
        </row>
        <row r="2598">
          <cell r="A2598">
            <v>1722100722</v>
          </cell>
          <cell r="B2598">
            <v>722</v>
          </cell>
          <cell r="C2598">
            <v>722100</v>
          </cell>
          <cell r="D2598">
            <v>1</v>
          </cell>
          <cell r="E2598">
            <v>0</v>
          </cell>
          <cell r="F2598" t="str">
            <v>חמרים-תחזוקה עצמית</v>
          </cell>
          <cell r="G2598">
            <v>0</v>
          </cell>
          <cell r="H2598" t="str">
            <v>גמיש</v>
          </cell>
          <cell r="I2598">
            <v>0</v>
          </cell>
          <cell r="J2598">
            <v>0</v>
          </cell>
          <cell r="K2598">
            <v>0</v>
          </cell>
          <cell r="L2598">
            <v>0</v>
          </cell>
          <cell r="M2598">
            <v>0</v>
          </cell>
          <cell r="N2598">
            <v>0</v>
          </cell>
          <cell r="O2598">
            <v>0</v>
          </cell>
          <cell r="P2598">
            <v>0</v>
          </cell>
        </row>
        <row r="2599">
          <cell r="A2599">
            <v>1722100742</v>
          </cell>
          <cell r="B2599">
            <v>742</v>
          </cell>
          <cell r="C2599">
            <v>722100</v>
          </cell>
          <cell r="D2599">
            <v>1</v>
          </cell>
          <cell r="E2599">
            <v>0</v>
          </cell>
          <cell r="F2599" t="str">
            <v xml:space="preserve">כלים וציוד        </v>
          </cell>
          <cell r="G2599">
            <v>0</v>
          </cell>
          <cell r="H2599" t="str">
            <v>גמיש</v>
          </cell>
          <cell r="I2599">
            <v>0</v>
          </cell>
          <cell r="J2599">
            <v>4590</v>
          </cell>
          <cell r="K2599">
            <v>0</v>
          </cell>
          <cell r="L2599">
            <v>510</v>
          </cell>
          <cell r="M2599">
            <v>0</v>
          </cell>
          <cell r="N2599">
            <v>5100</v>
          </cell>
          <cell r="O2599">
            <v>5100</v>
          </cell>
          <cell r="P2599">
            <v>4840.67</v>
          </cell>
        </row>
        <row r="2600">
          <cell r="A2600">
            <v>1722100745</v>
          </cell>
          <cell r="B2600">
            <v>745</v>
          </cell>
          <cell r="C2600">
            <v>722100</v>
          </cell>
          <cell r="D2600">
            <v>1</v>
          </cell>
          <cell r="E2600">
            <v>0</v>
          </cell>
          <cell r="F2600" t="str">
            <v xml:space="preserve">דמי פריצה - תכולה </v>
          </cell>
          <cell r="G2600">
            <v>0</v>
          </cell>
          <cell r="H2600" t="str">
            <v>קשיח</v>
          </cell>
          <cell r="I2600">
            <v>0</v>
          </cell>
          <cell r="J2600">
            <v>0</v>
          </cell>
          <cell r="K2600">
            <v>0</v>
          </cell>
          <cell r="L2600">
            <v>0</v>
          </cell>
          <cell r="M2600">
            <v>0</v>
          </cell>
          <cell r="N2600">
            <v>0</v>
          </cell>
          <cell r="O2600">
            <v>0</v>
          </cell>
          <cell r="P2600">
            <v>0</v>
          </cell>
        </row>
        <row r="2601">
          <cell r="A2601">
            <v>1722100751</v>
          </cell>
          <cell r="B2601">
            <v>751</v>
          </cell>
          <cell r="C2601">
            <v>722100</v>
          </cell>
          <cell r="D2601">
            <v>1</v>
          </cell>
          <cell r="E2601">
            <v>0</v>
          </cell>
          <cell r="F2601" t="str">
            <v xml:space="preserve">עבודות קבלניות    </v>
          </cell>
          <cell r="G2601">
            <v>0</v>
          </cell>
          <cell r="H2601" t="str">
            <v>גמיש</v>
          </cell>
          <cell r="I2601">
            <v>0</v>
          </cell>
          <cell r="J2601">
            <v>4500</v>
          </cell>
          <cell r="K2601">
            <v>0</v>
          </cell>
          <cell r="L2601">
            <v>500</v>
          </cell>
          <cell r="M2601">
            <v>0</v>
          </cell>
          <cell r="N2601">
            <v>5000</v>
          </cell>
          <cell r="O2601">
            <v>5000</v>
          </cell>
          <cell r="P2601">
            <v>0</v>
          </cell>
        </row>
        <row r="2602">
          <cell r="A2602">
            <v>1722100753</v>
          </cell>
          <cell r="B2602">
            <v>753</v>
          </cell>
          <cell r="C2602">
            <v>722100</v>
          </cell>
          <cell r="D2602">
            <v>1</v>
          </cell>
          <cell r="E2602">
            <v>0</v>
          </cell>
          <cell r="F2602" t="str">
            <v xml:space="preserve">עובדת חברה        </v>
          </cell>
          <cell r="G2602">
            <v>0</v>
          </cell>
          <cell r="H2602" t="str">
            <v>קשיח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</row>
        <row r="2603">
          <cell r="A2603">
            <v>1722100780</v>
          </cell>
          <cell r="B2603">
            <v>780</v>
          </cell>
          <cell r="C2603">
            <v>722100</v>
          </cell>
          <cell r="D2603">
            <v>1</v>
          </cell>
          <cell r="E2603">
            <v>0</v>
          </cell>
          <cell r="F2603" t="str">
            <v xml:space="preserve">מטווחים           </v>
          </cell>
          <cell r="G2603">
            <v>0</v>
          </cell>
          <cell r="H2603" t="str">
            <v>גמיש</v>
          </cell>
          <cell r="I2603">
            <v>0</v>
          </cell>
          <cell r="J2603">
            <v>10260</v>
          </cell>
          <cell r="K2603">
            <v>0</v>
          </cell>
          <cell r="L2603">
            <v>1140</v>
          </cell>
          <cell r="M2603">
            <v>0</v>
          </cell>
          <cell r="N2603">
            <v>11400</v>
          </cell>
          <cell r="O2603">
            <v>11400</v>
          </cell>
          <cell r="P2603">
            <v>0</v>
          </cell>
        </row>
        <row r="2604">
          <cell r="A2604">
            <v>1722100781</v>
          </cell>
          <cell r="B2604">
            <v>781</v>
          </cell>
          <cell r="C2604">
            <v>722100</v>
          </cell>
          <cell r="D2604">
            <v>1</v>
          </cell>
          <cell r="E2604">
            <v>0</v>
          </cell>
          <cell r="F2604" t="str">
            <v xml:space="preserve">בסיסים חדשים      </v>
          </cell>
          <cell r="G2604">
            <v>0</v>
          </cell>
          <cell r="H2604" t="str">
            <v>גמיש</v>
          </cell>
          <cell r="I2604">
            <v>0</v>
          </cell>
          <cell r="J2604">
            <v>0</v>
          </cell>
          <cell r="K2604">
            <v>0</v>
          </cell>
          <cell r="L2604">
            <v>0</v>
          </cell>
          <cell r="M2604">
            <v>0</v>
          </cell>
          <cell r="N2604">
            <v>0</v>
          </cell>
          <cell r="O2604">
            <v>0</v>
          </cell>
          <cell r="P2604">
            <v>0</v>
          </cell>
        </row>
        <row r="2605">
          <cell r="A2605">
            <v>1722100782</v>
          </cell>
          <cell r="B2605">
            <v>782</v>
          </cell>
          <cell r="C2605">
            <v>722100</v>
          </cell>
          <cell r="D2605">
            <v>1</v>
          </cell>
          <cell r="E2605">
            <v>0</v>
          </cell>
          <cell r="F2605" t="str">
            <v xml:space="preserve">ארועים והסברה     </v>
          </cell>
          <cell r="G2605">
            <v>0</v>
          </cell>
          <cell r="H2605" t="str">
            <v>גמיש</v>
          </cell>
          <cell r="I2605">
            <v>0</v>
          </cell>
          <cell r="J2605">
            <v>6570</v>
          </cell>
          <cell r="K2605">
            <v>0</v>
          </cell>
          <cell r="L2605">
            <v>730</v>
          </cell>
          <cell r="M2605">
            <v>0</v>
          </cell>
          <cell r="N2605">
            <v>7300</v>
          </cell>
          <cell r="O2605">
            <v>7300</v>
          </cell>
          <cell r="P2605">
            <v>3229.44</v>
          </cell>
        </row>
        <row r="2606">
          <cell r="A2606">
            <v>1722100783</v>
          </cell>
          <cell r="B2606">
            <v>783</v>
          </cell>
          <cell r="C2606">
            <v>722100</v>
          </cell>
          <cell r="D2606">
            <v>1</v>
          </cell>
          <cell r="E2606">
            <v>0</v>
          </cell>
          <cell r="F2606" t="str">
            <v>תחזוקת משקי"ם</v>
          </cell>
          <cell r="G2606">
            <v>0</v>
          </cell>
          <cell r="H2606" t="str">
            <v>גמיש</v>
          </cell>
          <cell r="I2606">
            <v>0</v>
          </cell>
          <cell r="J2606">
            <v>6030</v>
          </cell>
          <cell r="K2606">
            <v>0</v>
          </cell>
          <cell r="L2606">
            <v>670</v>
          </cell>
          <cell r="M2606">
            <v>0</v>
          </cell>
          <cell r="N2606">
            <v>6700</v>
          </cell>
          <cell r="O2606">
            <v>6700</v>
          </cell>
          <cell r="P2606">
            <v>0</v>
          </cell>
        </row>
        <row r="2607">
          <cell r="A2607">
            <v>1722100784</v>
          </cell>
          <cell r="B2607">
            <v>784</v>
          </cell>
          <cell r="C2607">
            <v>722100</v>
          </cell>
          <cell r="D2607">
            <v>1</v>
          </cell>
          <cell r="E2607">
            <v>0</v>
          </cell>
          <cell r="F2607" t="str">
            <v>מתנדבי השירות הלאומי</v>
          </cell>
          <cell r="G2607">
            <v>0</v>
          </cell>
          <cell r="H2607" t="str">
            <v>גמיש</v>
          </cell>
          <cell r="I2607">
            <v>0</v>
          </cell>
          <cell r="J2607">
            <v>24930</v>
          </cell>
          <cell r="K2607">
            <v>0</v>
          </cell>
          <cell r="L2607">
            <v>2770</v>
          </cell>
          <cell r="M2607">
            <v>0</v>
          </cell>
          <cell r="N2607">
            <v>27700</v>
          </cell>
          <cell r="O2607">
            <v>27700</v>
          </cell>
          <cell r="P2607">
            <v>0</v>
          </cell>
        </row>
        <row r="2608">
          <cell r="A2608">
            <v>1722100794</v>
          </cell>
          <cell r="B2608">
            <v>794</v>
          </cell>
          <cell r="C2608">
            <v>722100</v>
          </cell>
          <cell r="D2608">
            <v>1</v>
          </cell>
          <cell r="E2608">
            <v>0</v>
          </cell>
          <cell r="F2608" t="str">
            <v xml:space="preserve">השתתפות בעזר 094  </v>
          </cell>
          <cell r="G2608">
            <v>0</v>
          </cell>
          <cell r="H2608" t="str">
            <v>קשיח</v>
          </cell>
          <cell r="I2608">
            <v>0</v>
          </cell>
          <cell r="J2608">
            <v>5100</v>
          </cell>
          <cell r="K2608">
            <v>0</v>
          </cell>
          <cell r="L2608">
            <v>0</v>
          </cell>
          <cell r="M2608">
            <v>0</v>
          </cell>
          <cell r="N2608">
            <v>5100</v>
          </cell>
          <cell r="O2608">
            <v>5100</v>
          </cell>
          <cell r="P2608">
            <v>8188</v>
          </cell>
        </row>
        <row r="2609">
          <cell r="A2609">
            <v>1722100900</v>
          </cell>
          <cell r="B2609">
            <v>900</v>
          </cell>
          <cell r="C2609">
            <v>722100</v>
          </cell>
          <cell r="D2609">
            <v>1</v>
          </cell>
          <cell r="E2609">
            <v>0</v>
          </cell>
          <cell r="F2609" t="str">
            <v xml:space="preserve">הוצאות חד פעמיות  </v>
          </cell>
          <cell r="G2609">
            <v>0</v>
          </cell>
          <cell r="H2609" t="str">
            <v xml:space="preserve"> </v>
          </cell>
          <cell r="I2609">
            <v>0</v>
          </cell>
          <cell r="J2609">
            <v>0</v>
          </cell>
          <cell r="K2609">
            <v>0</v>
          </cell>
          <cell r="L2609">
            <v>0</v>
          </cell>
          <cell r="M2609">
            <v>0</v>
          </cell>
          <cell r="N2609">
            <v>0</v>
          </cell>
          <cell r="O2609">
            <v>0</v>
          </cell>
          <cell r="P2609">
            <v>0</v>
          </cell>
        </row>
        <row r="2610">
          <cell r="A2610">
            <v>1722100961</v>
          </cell>
          <cell r="B2610">
            <v>961</v>
          </cell>
          <cell r="C2610">
            <v>722100</v>
          </cell>
          <cell r="D2610">
            <v>1</v>
          </cell>
          <cell r="E2610">
            <v>0</v>
          </cell>
          <cell r="F2610" t="str">
            <v>רז' פעולות ורכישות</v>
          </cell>
          <cell r="G2610">
            <v>0</v>
          </cell>
          <cell r="H2610" t="str">
            <v>גמיש</v>
          </cell>
          <cell r="I2610">
            <v>0</v>
          </cell>
          <cell r="J2610">
            <v>0</v>
          </cell>
          <cell r="K2610">
            <v>0</v>
          </cell>
          <cell r="L2610">
            <v>0</v>
          </cell>
          <cell r="M2610">
            <v>0</v>
          </cell>
          <cell r="N2610">
            <v>0</v>
          </cell>
          <cell r="O2610">
            <v>0</v>
          </cell>
          <cell r="P2610">
            <v>0</v>
          </cell>
        </row>
        <row r="2611">
          <cell r="A2611" t="e">
            <v>#VALUE!</v>
          </cell>
          <cell r="B2611" t="str">
            <v>722100  סך הכל</v>
          </cell>
          <cell r="C2611">
            <v>0</v>
          </cell>
          <cell r="D2611">
            <v>0</v>
          </cell>
          <cell r="E2611">
            <v>0</v>
          </cell>
          <cell r="F2611" t="str">
            <v xml:space="preserve">משמר אזרחי        </v>
          </cell>
          <cell r="G2611">
            <v>0</v>
          </cell>
          <cell r="H2611">
            <v>0</v>
          </cell>
          <cell r="I2611">
            <v>-1.0099989900014261E-4</v>
          </cell>
          <cell r="J2611">
            <v>190270</v>
          </cell>
          <cell r="K2611">
            <v>0</v>
          </cell>
          <cell r="L2611">
            <v>7730</v>
          </cell>
          <cell r="M2611">
            <v>0</v>
          </cell>
          <cell r="N2611">
            <v>198000</v>
          </cell>
          <cell r="O2611">
            <v>198020</v>
          </cell>
          <cell r="P2611">
            <v>62592.81</v>
          </cell>
        </row>
        <row r="2612">
          <cell r="A2612">
            <v>17222000</v>
          </cell>
          <cell r="B2612">
            <v>0</v>
          </cell>
          <cell r="C2612">
            <v>722200</v>
          </cell>
          <cell r="D2612">
            <v>1</v>
          </cell>
          <cell r="E2612">
            <v>0</v>
          </cell>
          <cell r="F2612" t="str">
            <v>סיירת ביטחון</v>
          </cell>
          <cell r="G2612">
            <v>0</v>
          </cell>
          <cell r="H2612" t="str">
            <v xml:space="preserve"> 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0</v>
          </cell>
          <cell r="P2612">
            <v>0</v>
          </cell>
        </row>
        <row r="2613">
          <cell r="A2613">
            <v>1722200110</v>
          </cell>
          <cell r="B2613">
            <v>110</v>
          </cell>
          <cell r="C2613">
            <v>722200</v>
          </cell>
          <cell r="D2613">
            <v>1</v>
          </cell>
          <cell r="E2613">
            <v>0</v>
          </cell>
          <cell r="F2613" t="str">
            <v>השכר הקובע-תקציבית</v>
          </cell>
          <cell r="G2613">
            <v>0</v>
          </cell>
          <cell r="H2613" t="str">
            <v>שכר</v>
          </cell>
          <cell r="I2613">
            <v>0</v>
          </cell>
          <cell r="J2613">
            <v>0</v>
          </cell>
          <cell r="K2613">
            <v>0</v>
          </cell>
          <cell r="L2613">
            <v>0</v>
          </cell>
          <cell r="M2613">
            <v>0</v>
          </cell>
          <cell r="N2613">
            <v>0</v>
          </cell>
          <cell r="O2613">
            <v>0</v>
          </cell>
          <cell r="P2613">
            <v>0</v>
          </cell>
        </row>
        <row r="2614">
          <cell r="A2614">
            <v>1722200119</v>
          </cell>
          <cell r="B2614">
            <v>119</v>
          </cell>
          <cell r="C2614">
            <v>722200</v>
          </cell>
          <cell r="D2614">
            <v>1</v>
          </cell>
          <cell r="E2614">
            <v>0</v>
          </cell>
          <cell r="F2614" t="str">
            <v xml:space="preserve">השכר הקובע-צוברת  </v>
          </cell>
          <cell r="G2614">
            <v>0</v>
          </cell>
          <cell r="H2614" t="str">
            <v>שכר</v>
          </cell>
          <cell r="I2614">
            <v>0</v>
          </cell>
          <cell r="J2614">
            <v>0</v>
          </cell>
          <cell r="K2614">
            <v>0</v>
          </cell>
          <cell r="L2614">
            <v>0</v>
          </cell>
          <cell r="M2614">
            <v>0</v>
          </cell>
          <cell r="N2614">
            <v>0</v>
          </cell>
          <cell r="O2614">
            <v>0</v>
          </cell>
          <cell r="P2614">
            <v>0</v>
          </cell>
        </row>
        <row r="2615">
          <cell r="A2615">
            <v>1722200122</v>
          </cell>
          <cell r="B2615">
            <v>122</v>
          </cell>
          <cell r="C2615">
            <v>722200</v>
          </cell>
          <cell r="D2615">
            <v>1</v>
          </cell>
          <cell r="E2615">
            <v>0</v>
          </cell>
          <cell r="F2615" t="str">
            <v xml:space="preserve">ביגוד             </v>
          </cell>
          <cell r="G2615">
            <v>0</v>
          </cell>
          <cell r="H2615" t="str">
            <v>שכר</v>
          </cell>
          <cell r="I2615">
            <v>0</v>
          </cell>
          <cell r="J2615">
            <v>0</v>
          </cell>
          <cell r="K2615">
            <v>0</v>
          </cell>
          <cell r="L2615">
            <v>0</v>
          </cell>
          <cell r="M2615">
            <v>0</v>
          </cell>
          <cell r="N2615">
            <v>0</v>
          </cell>
          <cell r="O2615">
            <v>0</v>
          </cell>
          <cell r="P2615">
            <v>0</v>
          </cell>
        </row>
        <row r="2616">
          <cell r="A2616">
            <v>1722200126</v>
          </cell>
          <cell r="B2616">
            <v>126</v>
          </cell>
          <cell r="C2616">
            <v>722200</v>
          </cell>
          <cell r="D2616">
            <v>1</v>
          </cell>
          <cell r="E2616">
            <v>0</v>
          </cell>
          <cell r="F2616" t="str">
            <v xml:space="preserve">דמי הבראה         </v>
          </cell>
          <cell r="G2616">
            <v>0</v>
          </cell>
          <cell r="H2616" t="str">
            <v>שכר</v>
          </cell>
          <cell r="I2616">
            <v>0</v>
          </cell>
          <cell r="J2616">
            <v>0</v>
          </cell>
          <cell r="K2616">
            <v>0</v>
          </cell>
          <cell r="L2616">
            <v>0</v>
          </cell>
          <cell r="M2616">
            <v>0</v>
          </cell>
          <cell r="N2616">
            <v>0</v>
          </cell>
          <cell r="O2616">
            <v>0</v>
          </cell>
          <cell r="P2616">
            <v>0</v>
          </cell>
        </row>
        <row r="2617">
          <cell r="A2617">
            <v>1722200130</v>
          </cell>
          <cell r="B2617">
            <v>130</v>
          </cell>
          <cell r="C2617">
            <v>722200</v>
          </cell>
          <cell r="D2617">
            <v>1</v>
          </cell>
          <cell r="E2617">
            <v>0</v>
          </cell>
          <cell r="F2617" t="str">
            <v xml:space="preserve">שעות נוספות       </v>
          </cell>
          <cell r="G2617">
            <v>0</v>
          </cell>
          <cell r="H2617" t="str">
            <v>שכר</v>
          </cell>
          <cell r="I2617">
            <v>0</v>
          </cell>
          <cell r="J2617">
            <v>0</v>
          </cell>
          <cell r="K2617">
            <v>0</v>
          </cell>
          <cell r="L2617">
            <v>0</v>
          </cell>
          <cell r="M2617">
            <v>0</v>
          </cell>
          <cell r="N2617">
            <v>0</v>
          </cell>
          <cell r="O2617">
            <v>0</v>
          </cell>
          <cell r="P2617">
            <v>0</v>
          </cell>
        </row>
        <row r="2618">
          <cell r="A2618">
            <v>1722200140</v>
          </cell>
          <cell r="B2618">
            <v>140</v>
          </cell>
          <cell r="C2618">
            <v>722200</v>
          </cell>
          <cell r="D2618">
            <v>1</v>
          </cell>
          <cell r="E2618">
            <v>0</v>
          </cell>
          <cell r="F2618" t="str">
            <v>השתתפות באחזקת רכב</v>
          </cell>
          <cell r="G2618">
            <v>0</v>
          </cell>
          <cell r="H2618" t="str">
            <v>שכר</v>
          </cell>
          <cell r="I2618">
            <v>0</v>
          </cell>
          <cell r="J2618">
            <v>0</v>
          </cell>
          <cell r="K2618">
            <v>0</v>
          </cell>
          <cell r="L2618">
            <v>0</v>
          </cell>
          <cell r="M2618">
            <v>0</v>
          </cell>
          <cell r="N2618">
            <v>0</v>
          </cell>
          <cell r="O2618">
            <v>0</v>
          </cell>
          <cell r="P2618">
            <v>0</v>
          </cell>
        </row>
        <row r="2619">
          <cell r="A2619">
            <v>1722200253</v>
          </cell>
          <cell r="B2619">
            <v>253</v>
          </cell>
          <cell r="C2619">
            <v>722200</v>
          </cell>
          <cell r="D2619">
            <v>1</v>
          </cell>
          <cell r="E2619">
            <v>0</v>
          </cell>
          <cell r="F2619" t="str">
            <v xml:space="preserve">עובדים חיצוניים   </v>
          </cell>
          <cell r="G2619">
            <v>0</v>
          </cell>
          <cell r="H2619" t="str">
            <v>שכר</v>
          </cell>
          <cell r="I2619">
            <v>0</v>
          </cell>
          <cell r="J2619">
            <v>0</v>
          </cell>
          <cell r="K2619">
            <v>0</v>
          </cell>
          <cell r="L2619">
            <v>0</v>
          </cell>
          <cell r="M2619">
            <v>0</v>
          </cell>
          <cell r="N2619">
            <v>0</v>
          </cell>
          <cell r="O2619">
            <v>0</v>
          </cell>
          <cell r="P2619">
            <v>0</v>
          </cell>
        </row>
        <row r="2620">
          <cell r="A2620">
            <v>1722200431</v>
          </cell>
          <cell r="B2620">
            <v>431</v>
          </cell>
          <cell r="C2620">
            <v>722200</v>
          </cell>
          <cell r="D2620">
            <v>1</v>
          </cell>
          <cell r="E2620">
            <v>0</v>
          </cell>
          <cell r="F2620" t="str">
            <v xml:space="preserve">חשמל              </v>
          </cell>
          <cell r="G2620">
            <v>0</v>
          </cell>
          <cell r="H2620" t="str">
            <v>קשיח</v>
          </cell>
          <cell r="I2620">
            <v>0</v>
          </cell>
          <cell r="J2620">
            <v>0</v>
          </cell>
          <cell r="K2620">
            <v>0</v>
          </cell>
          <cell r="L2620">
            <v>0</v>
          </cell>
          <cell r="M2620">
            <v>0</v>
          </cell>
          <cell r="N2620">
            <v>0</v>
          </cell>
          <cell r="O2620">
            <v>0</v>
          </cell>
          <cell r="P2620">
            <v>0</v>
          </cell>
        </row>
        <row r="2621">
          <cell r="A2621">
            <v>1722200432</v>
          </cell>
          <cell r="B2621">
            <v>432</v>
          </cell>
          <cell r="C2621">
            <v>722200</v>
          </cell>
          <cell r="D2621">
            <v>1</v>
          </cell>
          <cell r="E2621">
            <v>0</v>
          </cell>
          <cell r="F2621" t="str">
            <v xml:space="preserve">מים               </v>
          </cell>
          <cell r="G2621">
            <v>0</v>
          </cell>
          <cell r="H2621" t="str">
            <v>קשיח</v>
          </cell>
          <cell r="I2621">
            <v>0</v>
          </cell>
          <cell r="J2621">
            <v>0</v>
          </cell>
          <cell r="K2621">
            <v>0</v>
          </cell>
          <cell r="L2621">
            <v>0</v>
          </cell>
          <cell r="M2621">
            <v>0</v>
          </cell>
          <cell r="N2621">
            <v>0</v>
          </cell>
          <cell r="O2621">
            <v>0</v>
          </cell>
          <cell r="P2621">
            <v>0</v>
          </cell>
        </row>
        <row r="2622">
          <cell r="A2622">
            <v>1722200470</v>
          </cell>
          <cell r="B2622">
            <v>470</v>
          </cell>
          <cell r="C2622">
            <v>722200</v>
          </cell>
          <cell r="D2622">
            <v>1</v>
          </cell>
          <cell r="E2622">
            <v>0</v>
          </cell>
          <cell r="F2622" t="str">
            <v xml:space="preserve">אחזקת מכונות משרד </v>
          </cell>
          <cell r="G2622">
            <v>0</v>
          </cell>
          <cell r="H2622" t="str">
            <v>גמיש</v>
          </cell>
          <cell r="I2622">
            <v>0</v>
          </cell>
          <cell r="J2622">
            <v>0</v>
          </cell>
          <cell r="K2622">
            <v>0</v>
          </cell>
          <cell r="L2622">
            <v>0</v>
          </cell>
          <cell r="M2622">
            <v>0</v>
          </cell>
          <cell r="N2622">
            <v>0</v>
          </cell>
          <cell r="O2622">
            <v>0</v>
          </cell>
          <cell r="P2622">
            <v>0</v>
          </cell>
        </row>
        <row r="2623">
          <cell r="A2623">
            <v>1722200471</v>
          </cell>
          <cell r="B2623">
            <v>471</v>
          </cell>
          <cell r="C2623">
            <v>722200</v>
          </cell>
          <cell r="D2623">
            <v>1</v>
          </cell>
          <cell r="E2623">
            <v>0</v>
          </cell>
          <cell r="F2623" t="str">
            <v xml:space="preserve">מכשירי כתיבה      </v>
          </cell>
          <cell r="G2623">
            <v>0</v>
          </cell>
          <cell r="H2623" t="str">
            <v>גמיש</v>
          </cell>
          <cell r="I2623">
            <v>0</v>
          </cell>
          <cell r="J2623">
            <v>0</v>
          </cell>
          <cell r="K2623">
            <v>0</v>
          </cell>
          <cell r="L2623">
            <v>0</v>
          </cell>
          <cell r="M2623">
            <v>0</v>
          </cell>
          <cell r="N2623">
            <v>0</v>
          </cell>
          <cell r="O2623">
            <v>0</v>
          </cell>
          <cell r="P2623">
            <v>0</v>
          </cell>
        </row>
        <row r="2624">
          <cell r="A2624">
            <v>1722200742</v>
          </cell>
          <cell r="B2624">
            <v>742</v>
          </cell>
          <cell r="C2624">
            <v>722200</v>
          </cell>
          <cell r="D2624">
            <v>1</v>
          </cell>
          <cell r="E2624">
            <v>0</v>
          </cell>
          <cell r="F2624" t="str">
            <v>אחזקת סיירת - שוטף</v>
          </cell>
          <cell r="G2624">
            <v>0</v>
          </cell>
          <cell r="H2624" t="str">
            <v>גמיש</v>
          </cell>
          <cell r="I2624">
            <v>0</v>
          </cell>
          <cell r="J2624">
            <v>0</v>
          </cell>
          <cell r="K2624">
            <v>0</v>
          </cell>
          <cell r="L2624">
            <v>0</v>
          </cell>
          <cell r="M2624">
            <v>0</v>
          </cell>
          <cell r="N2624">
            <v>0</v>
          </cell>
          <cell r="O2624">
            <v>0</v>
          </cell>
          <cell r="P2624">
            <v>0</v>
          </cell>
        </row>
        <row r="2625">
          <cell r="A2625">
            <v>1722200734</v>
          </cell>
          <cell r="B2625">
            <v>734</v>
          </cell>
          <cell r="C2625">
            <v>722200</v>
          </cell>
          <cell r="D2625">
            <v>1</v>
          </cell>
          <cell r="E2625">
            <v>0</v>
          </cell>
          <cell r="F2625" t="str">
            <v>סולר</v>
          </cell>
          <cell r="G2625">
            <v>0</v>
          </cell>
          <cell r="H2625" t="str">
            <v>קשיח</v>
          </cell>
          <cell r="I2625">
            <v>0</v>
          </cell>
          <cell r="J2625">
            <v>0</v>
          </cell>
          <cell r="K2625">
            <v>0</v>
          </cell>
          <cell r="L2625">
            <v>0</v>
          </cell>
          <cell r="M2625">
            <v>0</v>
          </cell>
          <cell r="N2625">
            <v>0</v>
          </cell>
          <cell r="O2625">
            <v>0</v>
          </cell>
          <cell r="P2625">
            <v>0</v>
          </cell>
        </row>
        <row r="2626">
          <cell r="A2626">
            <v>1722200752</v>
          </cell>
          <cell r="B2626">
            <v>752</v>
          </cell>
          <cell r="C2626">
            <v>722200</v>
          </cell>
          <cell r="D2626">
            <v>1</v>
          </cell>
          <cell r="E2626">
            <v>0</v>
          </cell>
          <cell r="F2626" t="str">
            <v xml:space="preserve">נקיון בקבלנות     </v>
          </cell>
          <cell r="G2626">
            <v>0</v>
          </cell>
          <cell r="H2626" t="str">
            <v>קשיח</v>
          </cell>
          <cell r="I2626">
            <v>0</v>
          </cell>
          <cell r="J2626">
            <v>0</v>
          </cell>
          <cell r="K2626">
            <v>0</v>
          </cell>
          <cell r="L2626">
            <v>0</v>
          </cell>
          <cell r="M2626">
            <v>0</v>
          </cell>
          <cell r="N2626">
            <v>0</v>
          </cell>
          <cell r="O2626">
            <v>0</v>
          </cell>
          <cell r="P2626">
            <v>0</v>
          </cell>
        </row>
        <row r="2627">
          <cell r="A2627">
            <v>1722200780</v>
          </cell>
          <cell r="B2627">
            <v>780</v>
          </cell>
          <cell r="C2627">
            <v>722200</v>
          </cell>
          <cell r="D2627">
            <v>1</v>
          </cell>
          <cell r="E2627">
            <v>0</v>
          </cell>
          <cell r="F2627" t="str">
            <v>הפעלת הסיירת</v>
          </cell>
          <cell r="G2627">
            <v>0</v>
          </cell>
          <cell r="H2627" t="str">
            <v>קשיח</v>
          </cell>
          <cell r="I2627">
            <v>0</v>
          </cell>
          <cell r="J2627">
            <v>0</v>
          </cell>
          <cell r="K2627">
            <v>0</v>
          </cell>
          <cell r="L2627">
            <v>0</v>
          </cell>
          <cell r="M2627">
            <v>0</v>
          </cell>
          <cell r="N2627">
            <v>0</v>
          </cell>
          <cell r="O2627">
            <v>0</v>
          </cell>
          <cell r="P2627">
            <v>0</v>
          </cell>
        </row>
        <row r="2628">
          <cell r="A2628">
            <v>1722200782</v>
          </cell>
          <cell r="B2628">
            <v>782</v>
          </cell>
          <cell r="C2628">
            <v>722200</v>
          </cell>
          <cell r="D2628">
            <v>1</v>
          </cell>
          <cell r="E2628">
            <v>0</v>
          </cell>
          <cell r="F2628" t="str">
            <v xml:space="preserve">ארועים והסברה     </v>
          </cell>
          <cell r="G2628">
            <v>0</v>
          </cell>
          <cell r="H2628" t="str">
            <v>גמיש</v>
          </cell>
          <cell r="I2628">
            <v>0</v>
          </cell>
          <cell r="J2628">
            <v>0</v>
          </cell>
          <cell r="K2628">
            <v>0</v>
          </cell>
          <cell r="L2628">
            <v>0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</row>
        <row r="2629">
          <cell r="A2629">
            <v>1722200910</v>
          </cell>
          <cell r="B2629">
            <v>910</v>
          </cell>
          <cell r="C2629">
            <v>722200</v>
          </cell>
          <cell r="D2629">
            <v>1</v>
          </cell>
          <cell r="E2629">
            <v>0</v>
          </cell>
          <cell r="F2629" t="str">
            <v>העברה לתב"ר</v>
          </cell>
          <cell r="G2629">
            <v>0</v>
          </cell>
          <cell r="H2629" t="str">
            <v>גמיש</v>
          </cell>
          <cell r="I2629">
            <v>0</v>
          </cell>
          <cell r="J2629">
            <v>0</v>
          </cell>
          <cell r="K2629">
            <v>0</v>
          </cell>
          <cell r="L2629">
            <v>0</v>
          </cell>
          <cell r="M2629">
            <v>0</v>
          </cell>
          <cell r="N2629">
            <v>0</v>
          </cell>
          <cell r="O2629">
            <v>0</v>
          </cell>
          <cell r="P2629">
            <v>0</v>
          </cell>
        </row>
        <row r="2630">
          <cell r="A2630">
            <v>1722200989</v>
          </cell>
          <cell r="B2630">
            <v>989</v>
          </cell>
          <cell r="C2630">
            <v>722200</v>
          </cell>
          <cell r="D2630">
            <v>1</v>
          </cell>
          <cell r="E2630">
            <v>0</v>
          </cell>
          <cell r="F2630" t="str">
            <v>תקורות</v>
          </cell>
          <cell r="G2630">
            <v>0</v>
          </cell>
          <cell r="H2630" t="str">
            <v>קשיח</v>
          </cell>
          <cell r="I2630">
            <v>0</v>
          </cell>
          <cell r="J2630">
            <v>0</v>
          </cell>
          <cell r="K2630">
            <v>0</v>
          </cell>
          <cell r="L2630">
            <v>0</v>
          </cell>
          <cell r="M2630">
            <v>0</v>
          </cell>
          <cell r="N2630">
            <v>0</v>
          </cell>
          <cell r="O2630">
            <v>0</v>
          </cell>
          <cell r="P2630">
            <v>0</v>
          </cell>
        </row>
        <row r="2631">
          <cell r="A2631" t="e">
            <v>#VALUE!</v>
          </cell>
          <cell r="B2631" t="str">
            <v>722200  סך הכל</v>
          </cell>
          <cell r="C2631">
            <v>0</v>
          </cell>
          <cell r="D2631">
            <v>0</v>
          </cell>
          <cell r="E2631">
            <v>0</v>
          </cell>
          <cell r="F2631" t="str">
            <v>סיירת ביטחון</v>
          </cell>
          <cell r="G2631">
            <v>0</v>
          </cell>
          <cell r="H2631">
            <v>0</v>
          </cell>
          <cell r="I2631">
            <v>0</v>
          </cell>
          <cell r="J2631">
            <v>0</v>
          </cell>
          <cell r="K2631">
            <v>0</v>
          </cell>
          <cell r="L2631">
            <v>0</v>
          </cell>
          <cell r="M2631">
            <v>0</v>
          </cell>
          <cell r="N2631">
            <v>0</v>
          </cell>
          <cell r="O2631">
            <v>0</v>
          </cell>
          <cell r="P2631">
            <v>0</v>
          </cell>
        </row>
        <row r="2632">
          <cell r="A2632">
            <v>17230000</v>
          </cell>
          <cell r="B2632">
            <v>0</v>
          </cell>
          <cell r="C2632">
            <v>723000</v>
          </cell>
          <cell r="D2632">
            <v>1</v>
          </cell>
          <cell r="E2632">
            <v>0</v>
          </cell>
          <cell r="F2632" t="str">
            <v xml:space="preserve">הג"א              </v>
          </cell>
          <cell r="G2632">
            <v>0</v>
          </cell>
          <cell r="H2632" t="str">
            <v xml:space="preserve"> </v>
          </cell>
          <cell r="I2632">
            <v>0</v>
          </cell>
          <cell r="J2632">
            <v>0</v>
          </cell>
          <cell r="K2632">
            <v>0</v>
          </cell>
          <cell r="L2632">
            <v>0</v>
          </cell>
          <cell r="M2632">
            <v>0</v>
          </cell>
          <cell r="N2632">
            <v>0</v>
          </cell>
          <cell r="O2632">
            <v>0</v>
          </cell>
          <cell r="P2632">
            <v>0</v>
          </cell>
        </row>
        <row r="2633">
          <cell r="A2633">
            <v>1723000100</v>
          </cell>
          <cell r="B2633">
            <v>100</v>
          </cell>
          <cell r="C2633">
            <v>723000</v>
          </cell>
          <cell r="D2633">
            <v>1</v>
          </cell>
          <cell r="E2633">
            <v>0</v>
          </cell>
          <cell r="F2633" t="str">
            <v>שכר עובדים לפי תקן</v>
          </cell>
          <cell r="G2633">
            <v>0</v>
          </cell>
          <cell r="H2633" t="str">
            <v xml:space="preserve"> </v>
          </cell>
          <cell r="I2633">
            <v>0</v>
          </cell>
          <cell r="J2633">
            <v>0</v>
          </cell>
          <cell r="K2633">
            <v>0</v>
          </cell>
          <cell r="L2633">
            <v>0</v>
          </cell>
          <cell r="M2633">
            <v>0</v>
          </cell>
          <cell r="N2633">
            <v>0</v>
          </cell>
          <cell r="O2633">
            <v>0</v>
          </cell>
          <cell r="P2633">
            <v>0</v>
          </cell>
        </row>
        <row r="2634">
          <cell r="A2634">
            <v>1723000110</v>
          </cell>
          <cell r="B2634">
            <v>110</v>
          </cell>
          <cell r="C2634">
            <v>723000</v>
          </cell>
          <cell r="D2634">
            <v>1</v>
          </cell>
          <cell r="E2634">
            <v>0</v>
          </cell>
          <cell r="F2634" t="str">
            <v>השכר הקובע-תקציבית</v>
          </cell>
          <cell r="G2634">
            <v>0</v>
          </cell>
          <cell r="H2634" t="str">
            <v>שכר</v>
          </cell>
          <cell r="I2634">
            <v>-3.0010718113612E-2</v>
          </cell>
          <cell r="J2634">
            <v>181000</v>
          </cell>
          <cell r="K2634">
            <v>1.4908890115957973E-2</v>
          </cell>
          <cell r="L2634">
            <v>0</v>
          </cell>
          <cell r="M2634">
            <v>0</v>
          </cell>
          <cell r="N2634">
            <v>181000</v>
          </cell>
          <cell r="O2634">
            <v>186600</v>
          </cell>
          <cell r="P2634">
            <v>188161.92000000001</v>
          </cell>
        </row>
        <row r="2635">
          <cell r="A2635">
            <v>1723000119</v>
          </cell>
          <cell r="B2635">
            <v>119</v>
          </cell>
          <cell r="C2635">
            <v>723000</v>
          </cell>
          <cell r="D2635">
            <v>1</v>
          </cell>
          <cell r="E2635">
            <v>0</v>
          </cell>
          <cell r="F2635" t="str">
            <v xml:space="preserve">השכר הקובע-צוברת  </v>
          </cell>
          <cell r="G2635">
            <v>0</v>
          </cell>
          <cell r="H2635" t="str">
            <v>שכר</v>
          </cell>
          <cell r="I2635">
            <v>4.8501645591546794E-2</v>
          </cell>
          <cell r="J2635">
            <v>605300</v>
          </cell>
          <cell r="K2635">
            <v>1.5079213590379892E-2</v>
          </cell>
          <cell r="L2635">
            <v>0</v>
          </cell>
          <cell r="M2635">
            <v>0</v>
          </cell>
          <cell r="N2635">
            <v>605300</v>
          </cell>
          <cell r="O2635">
            <v>577300</v>
          </cell>
          <cell r="P2635">
            <v>512569.03</v>
          </cell>
        </row>
        <row r="2636">
          <cell r="A2636">
            <v>1723000122</v>
          </cell>
          <cell r="B2636">
            <v>122</v>
          </cell>
          <cell r="C2636">
            <v>723000</v>
          </cell>
          <cell r="D2636">
            <v>1</v>
          </cell>
          <cell r="E2636">
            <v>0</v>
          </cell>
          <cell r="F2636" t="str">
            <v xml:space="preserve">ביגוד             </v>
          </cell>
          <cell r="G2636">
            <v>0</v>
          </cell>
          <cell r="H2636" t="str">
            <v>שכר</v>
          </cell>
          <cell r="I2636">
            <v>0</v>
          </cell>
          <cell r="J2636">
            <v>12200</v>
          </cell>
          <cell r="K2636">
            <v>0</v>
          </cell>
          <cell r="L2636">
            <v>0</v>
          </cell>
          <cell r="M2636">
            <v>0</v>
          </cell>
          <cell r="N2636">
            <v>12200</v>
          </cell>
          <cell r="O2636">
            <v>12200</v>
          </cell>
          <cell r="P2636">
            <v>7765.84</v>
          </cell>
        </row>
        <row r="2637">
          <cell r="A2637">
            <v>1723000126</v>
          </cell>
          <cell r="B2637">
            <v>126</v>
          </cell>
          <cell r="C2637">
            <v>723000</v>
          </cell>
          <cell r="D2637">
            <v>1</v>
          </cell>
          <cell r="E2637">
            <v>0</v>
          </cell>
          <cell r="F2637" t="str">
            <v xml:space="preserve">דמי הבראה         </v>
          </cell>
          <cell r="G2637">
            <v>0</v>
          </cell>
          <cell r="H2637" t="str">
            <v>שכר</v>
          </cell>
          <cell r="I2637">
            <v>0.45454545454545459</v>
          </cell>
          <cell r="J2637">
            <v>32000</v>
          </cell>
          <cell r="K2637">
            <v>0</v>
          </cell>
          <cell r="L2637">
            <v>0</v>
          </cell>
          <cell r="M2637">
            <v>0</v>
          </cell>
          <cell r="N2637">
            <v>32000</v>
          </cell>
          <cell r="O2637">
            <v>22000</v>
          </cell>
          <cell r="P2637">
            <v>21282.6</v>
          </cell>
        </row>
        <row r="2638">
          <cell r="A2638">
            <v>1723000130</v>
          </cell>
          <cell r="B2638">
            <v>130</v>
          </cell>
          <cell r="C2638">
            <v>723000</v>
          </cell>
          <cell r="D2638">
            <v>1</v>
          </cell>
          <cell r="E2638">
            <v>0</v>
          </cell>
          <cell r="F2638" t="str">
            <v xml:space="preserve">שעות נוספות       </v>
          </cell>
          <cell r="G2638">
            <v>0</v>
          </cell>
          <cell r="H2638" t="str">
            <v>שכר</v>
          </cell>
          <cell r="I2638">
            <v>0</v>
          </cell>
          <cell r="J2638">
            <v>70600</v>
          </cell>
          <cell r="K2638">
            <v>0</v>
          </cell>
          <cell r="L2638">
            <v>0</v>
          </cell>
          <cell r="M2638">
            <v>0</v>
          </cell>
          <cell r="N2638">
            <v>70600</v>
          </cell>
          <cell r="O2638">
            <v>70600</v>
          </cell>
          <cell r="P2638">
            <v>71034.929999999993</v>
          </cell>
        </row>
        <row r="2639">
          <cell r="A2639">
            <v>1723000140</v>
          </cell>
          <cell r="B2639">
            <v>140</v>
          </cell>
          <cell r="C2639">
            <v>723000</v>
          </cell>
          <cell r="D2639">
            <v>1</v>
          </cell>
          <cell r="E2639">
            <v>0</v>
          </cell>
          <cell r="F2639" t="str">
            <v>השתתפות באחזקת רכב</v>
          </cell>
          <cell r="G2639">
            <v>0</v>
          </cell>
          <cell r="H2639" t="str">
            <v>שכר</v>
          </cell>
          <cell r="I2639">
            <v>-5.6818181818181768E-2</v>
          </cell>
          <cell r="J2639">
            <v>83000</v>
          </cell>
          <cell r="K2639">
            <v>0</v>
          </cell>
          <cell r="L2639">
            <v>0</v>
          </cell>
          <cell r="M2639">
            <v>0</v>
          </cell>
          <cell r="N2639">
            <v>83000</v>
          </cell>
          <cell r="O2639">
            <v>88000</v>
          </cell>
          <cell r="P2639">
            <v>73831.03</v>
          </cell>
        </row>
        <row r="2640">
          <cell r="A2640">
            <v>1723000210</v>
          </cell>
          <cell r="B2640">
            <v>210</v>
          </cell>
          <cell r="C2640">
            <v>723000</v>
          </cell>
          <cell r="D2640">
            <v>1</v>
          </cell>
          <cell r="E2640">
            <v>0</v>
          </cell>
          <cell r="F2640" t="str">
            <v xml:space="preserve">השכר הקובע        </v>
          </cell>
          <cell r="G2640">
            <v>0</v>
          </cell>
          <cell r="H2640" t="str">
            <v>שכר</v>
          </cell>
          <cell r="I2640">
            <v>0</v>
          </cell>
          <cell r="J2640">
            <v>0</v>
          </cell>
          <cell r="K2640">
            <v>0</v>
          </cell>
          <cell r="L2640">
            <v>0</v>
          </cell>
          <cell r="M2640">
            <v>0</v>
          </cell>
          <cell r="N2640">
            <v>0</v>
          </cell>
          <cell r="O2640">
            <v>0</v>
          </cell>
          <cell r="P2640">
            <v>0</v>
          </cell>
        </row>
        <row r="2641">
          <cell r="A2641">
            <v>1723000253</v>
          </cell>
          <cell r="B2641">
            <v>253</v>
          </cell>
          <cell r="C2641">
            <v>723000</v>
          </cell>
          <cell r="D2641">
            <v>1</v>
          </cell>
          <cell r="E2641">
            <v>0</v>
          </cell>
          <cell r="F2641" t="str">
            <v xml:space="preserve">עובדים חיצוניים   </v>
          </cell>
          <cell r="G2641">
            <v>0</v>
          </cell>
          <cell r="H2641" t="str">
            <v>שכר</v>
          </cell>
          <cell r="I2641">
            <v>0</v>
          </cell>
          <cell r="J2641">
            <v>0</v>
          </cell>
          <cell r="K2641">
            <v>0</v>
          </cell>
          <cell r="L2641">
            <v>0</v>
          </cell>
          <cell r="M2641">
            <v>0</v>
          </cell>
          <cell r="N2641">
            <v>0</v>
          </cell>
          <cell r="O2641">
            <v>0</v>
          </cell>
          <cell r="P2641">
            <v>0</v>
          </cell>
        </row>
        <row r="2642">
          <cell r="A2642">
            <v>1723000400</v>
          </cell>
          <cell r="B2642">
            <v>400</v>
          </cell>
          <cell r="C2642">
            <v>723000</v>
          </cell>
          <cell r="D2642">
            <v>1</v>
          </cell>
          <cell r="E2642">
            <v>0</v>
          </cell>
          <cell r="F2642" t="str">
            <v>אחזקת בנינים וציוד</v>
          </cell>
          <cell r="G2642">
            <v>0</v>
          </cell>
          <cell r="H2642" t="str">
            <v xml:space="preserve"> 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0</v>
          </cell>
          <cell r="N2642">
            <v>0</v>
          </cell>
          <cell r="O2642">
            <v>0</v>
          </cell>
          <cell r="P2642">
            <v>0</v>
          </cell>
        </row>
        <row r="2643">
          <cell r="A2643">
            <v>1723000410</v>
          </cell>
          <cell r="B2643">
            <v>410</v>
          </cell>
          <cell r="C2643">
            <v>723000</v>
          </cell>
          <cell r="D2643">
            <v>1</v>
          </cell>
          <cell r="E2643">
            <v>0</v>
          </cell>
          <cell r="F2643" t="str">
            <v xml:space="preserve">השתתפות בועד בית  </v>
          </cell>
          <cell r="G2643">
            <v>0</v>
          </cell>
          <cell r="H2643" t="str">
            <v>קשיח</v>
          </cell>
          <cell r="I2643">
            <v>0</v>
          </cell>
          <cell r="J2643">
            <v>0</v>
          </cell>
          <cell r="K2643">
            <v>0</v>
          </cell>
          <cell r="L2643">
            <v>0</v>
          </cell>
          <cell r="M2643">
            <v>0</v>
          </cell>
          <cell r="N2643">
            <v>0</v>
          </cell>
          <cell r="O2643">
            <v>0</v>
          </cell>
          <cell r="P2643">
            <v>1314.69</v>
          </cell>
        </row>
        <row r="2644">
          <cell r="A2644">
            <v>1723000412</v>
          </cell>
          <cell r="B2644">
            <v>412</v>
          </cell>
          <cell r="C2644">
            <v>723000</v>
          </cell>
          <cell r="D2644">
            <v>1</v>
          </cell>
          <cell r="E2644">
            <v>0</v>
          </cell>
          <cell r="F2644" t="str">
            <v>ארנונה מחסני ערכות מגן</v>
          </cell>
          <cell r="G2644">
            <v>0</v>
          </cell>
          <cell r="H2644" t="str">
            <v>גמיש</v>
          </cell>
          <cell r="I2644">
            <v>0</v>
          </cell>
          <cell r="J2644">
            <v>100000</v>
          </cell>
          <cell r="K2644">
            <v>0</v>
          </cell>
          <cell r="L2644">
            <v>0</v>
          </cell>
          <cell r="M2644">
            <v>0</v>
          </cell>
          <cell r="N2644">
            <v>100000</v>
          </cell>
          <cell r="O2644">
            <v>100000</v>
          </cell>
          <cell r="P2644">
            <v>100000</v>
          </cell>
        </row>
        <row r="2645">
          <cell r="A2645">
            <v>1723000423</v>
          </cell>
          <cell r="B2645">
            <v>423</v>
          </cell>
          <cell r="C2645">
            <v>723000</v>
          </cell>
          <cell r="D2645">
            <v>1</v>
          </cell>
          <cell r="E2645">
            <v>0</v>
          </cell>
          <cell r="F2645" t="str">
            <v xml:space="preserve">תחזוקת מבנה       </v>
          </cell>
          <cell r="G2645">
            <v>0</v>
          </cell>
          <cell r="H2645" t="str">
            <v>קשיח</v>
          </cell>
          <cell r="I2645">
            <v>0</v>
          </cell>
          <cell r="J2645">
            <v>5850</v>
          </cell>
          <cell r="K2645">
            <v>0</v>
          </cell>
          <cell r="L2645">
            <v>650</v>
          </cell>
          <cell r="M2645">
            <v>0</v>
          </cell>
          <cell r="N2645">
            <v>6500</v>
          </cell>
          <cell r="O2645">
            <v>6500</v>
          </cell>
          <cell r="P2645">
            <v>6500</v>
          </cell>
        </row>
        <row r="2646">
          <cell r="A2646">
            <v>1723000431</v>
          </cell>
          <cell r="B2646">
            <v>431</v>
          </cell>
          <cell r="C2646">
            <v>723000</v>
          </cell>
          <cell r="D2646">
            <v>1</v>
          </cell>
          <cell r="E2646">
            <v>0</v>
          </cell>
          <cell r="F2646" t="str">
            <v xml:space="preserve">חשמל              </v>
          </cell>
          <cell r="G2646">
            <v>0</v>
          </cell>
          <cell r="H2646" t="str">
            <v>קשיח</v>
          </cell>
          <cell r="I2646">
            <v>0</v>
          </cell>
          <cell r="J2646">
            <v>30800</v>
          </cell>
          <cell r="K2646">
            <v>0</v>
          </cell>
          <cell r="L2646">
            <v>0</v>
          </cell>
          <cell r="M2646">
            <v>0</v>
          </cell>
          <cell r="N2646">
            <v>30800</v>
          </cell>
          <cell r="O2646">
            <v>30800</v>
          </cell>
          <cell r="P2646">
            <v>20890.169999999998</v>
          </cell>
        </row>
        <row r="2647">
          <cell r="A2647">
            <v>1723000432</v>
          </cell>
          <cell r="B2647">
            <v>432</v>
          </cell>
          <cell r="C2647">
            <v>723000</v>
          </cell>
          <cell r="D2647">
            <v>1</v>
          </cell>
          <cell r="E2647">
            <v>0</v>
          </cell>
          <cell r="F2647" t="str">
            <v xml:space="preserve">מים               </v>
          </cell>
          <cell r="G2647">
            <v>0</v>
          </cell>
          <cell r="H2647" t="str">
            <v>קשיח</v>
          </cell>
          <cell r="I2647">
            <v>1</v>
          </cell>
          <cell r="J2647">
            <v>10000</v>
          </cell>
          <cell r="K2647">
            <v>0</v>
          </cell>
          <cell r="L2647">
            <v>0</v>
          </cell>
          <cell r="M2647">
            <v>0</v>
          </cell>
          <cell r="N2647">
            <v>10000</v>
          </cell>
          <cell r="O2647">
            <v>5000</v>
          </cell>
          <cell r="P2647">
            <v>8385.2900000000009</v>
          </cell>
        </row>
        <row r="2648">
          <cell r="A2648">
            <v>1723000433</v>
          </cell>
          <cell r="B2648">
            <v>433</v>
          </cell>
          <cell r="C2648">
            <v>723000</v>
          </cell>
          <cell r="D2648">
            <v>1</v>
          </cell>
          <cell r="E2648">
            <v>0</v>
          </cell>
          <cell r="F2648" t="str">
            <v xml:space="preserve">חומרי נקיון       </v>
          </cell>
          <cell r="G2648">
            <v>0</v>
          </cell>
          <cell r="H2648" t="str">
            <v>גמיש</v>
          </cell>
          <cell r="I2648">
            <v>0</v>
          </cell>
          <cell r="J2648">
            <v>0</v>
          </cell>
          <cell r="K2648">
            <v>0</v>
          </cell>
          <cell r="L2648">
            <v>0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</row>
        <row r="2649">
          <cell r="A2649">
            <v>1723000437</v>
          </cell>
          <cell r="B2649">
            <v>437</v>
          </cell>
          <cell r="C2649">
            <v>723000</v>
          </cell>
          <cell r="D2649">
            <v>1</v>
          </cell>
          <cell r="E2649">
            <v>0</v>
          </cell>
          <cell r="F2649" t="str">
            <v>מערכת אזעקה</v>
          </cell>
          <cell r="G2649">
            <v>0</v>
          </cell>
          <cell r="H2649" t="str">
            <v>קשיח</v>
          </cell>
          <cell r="I2649">
            <v>0</v>
          </cell>
          <cell r="J2649">
            <v>2800</v>
          </cell>
          <cell r="K2649" t="e">
            <v>#N/A</v>
          </cell>
          <cell r="L2649">
            <v>0</v>
          </cell>
          <cell r="M2649">
            <v>0</v>
          </cell>
          <cell r="N2649">
            <v>2800</v>
          </cell>
          <cell r="O2649">
            <v>2800</v>
          </cell>
          <cell r="P2649">
            <v>0</v>
          </cell>
        </row>
        <row r="2650">
          <cell r="A2650">
            <v>1723000441</v>
          </cell>
          <cell r="B2650">
            <v>441</v>
          </cell>
          <cell r="C2650">
            <v>723000</v>
          </cell>
          <cell r="D2650">
            <v>1</v>
          </cell>
          <cell r="E2650">
            <v>0</v>
          </cell>
          <cell r="F2650" t="str">
            <v xml:space="preserve">ביטוח מחסן        </v>
          </cell>
          <cell r="G2650">
            <v>0</v>
          </cell>
          <cell r="H2650" t="str">
            <v>קשיח</v>
          </cell>
          <cell r="I2650">
            <v>0</v>
          </cell>
          <cell r="J2650">
            <v>0</v>
          </cell>
          <cell r="K2650">
            <v>0</v>
          </cell>
          <cell r="L2650">
            <v>0</v>
          </cell>
          <cell r="M2650">
            <v>0</v>
          </cell>
          <cell r="N2650">
            <v>0</v>
          </cell>
          <cell r="O2650">
            <v>0</v>
          </cell>
          <cell r="P2650">
            <v>0</v>
          </cell>
        </row>
        <row r="2651">
          <cell r="A2651">
            <v>1723000450</v>
          </cell>
          <cell r="B2651">
            <v>450</v>
          </cell>
          <cell r="C2651">
            <v>723000</v>
          </cell>
          <cell r="D2651">
            <v>1</v>
          </cell>
          <cell r="E2651">
            <v>0</v>
          </cell>
          <cell r="F2651" t="str">
            <v xml:space="preserve">ריהוט ואחזקתו     </v>
          </cell>
          <cell r="G2651">
            <v>0</v>
          </cell>
          <cell r="H2651" t="str">
            <v>גמיש</v>
          </cell>
          <cell r="I2651">
            <v>0</v>
          </cell>
          <cell r="J2651">
            <v>0</v>
          </cell>
          <cell r="K2651">
            <v>0</v>
          </cell>
          <cell r="L2651">
            <v>0</v>
          </cell>
          <cell r="M2651">
            <v>0</v>
          </cell>
          <cell r="N2651">
            <v>0</v>
          </cell>
          <cell r="O2651">
            <v>0</v>
          </cell>
          <cell r="P2651">
            <v>0</v>
          </cell>
        </row>
        <row r="2652">
          <cell r="A2652">
            <v>1723000471</v>
          </cell>
          <cell r="B2652">
            <v>471</v>
          </cell>
          <cell r="C2652">
            <v>723000</v>
          </cell>
          <cell r="D2652">
            <v>1</v>
          </cell>
          <cell r="E2652">
            <v>0</v>
          </cell>
          <cell r="F2652" t="str">
            <v xml:space="preserve">מכשירי כתיבה      </v>
          </cell>
          <cell r="G2652">
            <v>0</v>
          </cell>
          <cell r="H2652" t="str">
            <v>גמיש</v>
          </cell>
          <cell r="I2652">
            <v>0</v>
          </cell>
          <cell r="J2652">
            <v>1260</v>
          </cell>
          <cell r="K2652">
            <v>0</v>
          </cell>
          <cell r="L2652">
            <v>140</v>
          </cell>
          <cell r="M2652">
            <v>0</v>
          </cell>
          <cell r="N2652">
            <v>1400</v>
          </cell>
          <cell r="O2652">
            <v>1400</v>
          </cell>
          <cell r="P2652">
            <v>1385.01</v>
          </cell>
        </row>
        <row r="2653">
          <cell r="A2653">
            <v>1723000477</v>
          </cell>
          <cell r="B2653">
            <v>477</v>
          </cell>
          <cell r="C2653">
            <v>723000</v>
          </cell>
          <cell r="D2653">
            <v>1</v>
          </cell>
          <cell r="E2653">
            <v>0</v>
          </cell>
          <cell r="F2653" t="str">
            <v>אחז'מקלטים צבוריים</v>
          </cell>
          <cell r="G2653">
            <v>0</v>
          </cell>
          <cell r="H2653" t="str">
            <v>גמיש</v>
          </cell>
          <cell r="I2653">
            <v>0.34615384615384626</v>
          </cell>
          <cell r="J2653">
            <v>315000</v>
          </cell>
          <cell r="K2653">
            <v>0</v>
          </cell>
          <cell r="L2653">
            <v>35000</v>
          </cell>
          <cell r="M2653">
            <v>0</v>
          </cell>
          <cell r="N2653">
            <v>350000</v>
          </cell>
          <cell r="O2653">
            <v>260000</v>
          </cell>
          <cell r="P2653">
            <v>213064.64</v>
          </cell>
        </row>
        <row r="2654">
          <cell r="A2654">
            <v>1723000500</v>
          </cell>
          <cell r="B2654">
            <v>500</v>
          </cell>
          <cell r="C2654">
            <v>723000</v>
          </cell>
          <cell r="D2654">
            <v>1</v>
          </cell>
          <cell r="E2654">
            <v>0</v>
          </cell>
          <cell r="F2654" t="str">
            <v xml:space="preserve">הוצאות מינהליות   </v>
          </cell>
          <cell r="G2654">
            <v>0</v>
          </cell>
          <cell r="H2654" t="str">
            <v xml:space="preserve"> </v>
          </cell>
          <cell r="I2654">
            <v>0</v>
          </cell>
          <cell r="J2654">
            <v>0</v>
          </cell>
          <cell r="K2654">
            <v>0</v>
          </cell>
          <cell r="L2654">
            <v>0</v>
          </cell>
          <cell r="M2654">
            <v>0</v>
          </cell>
          <cell r="N2654">
            <v>0</v>
          </cell>
          <cell r="O2654">
            <v>0</v>
          </cell>
          <cell r="P2654">
            <v>0</v>
          </cell>
        </row>
        <row r="2655">
          <cell r="A2655">
            <v>1723000522</v>
          </cell>
          <cell r="B2655">
            <v>522</v>
          </cell>
          <cell r="C2655">
            <v>723000</v>
          </cell>
          <cell r="D2655">
            <v>1</v>
          </cell>
          <cell r="E2655">
            <v>0</v>
          </cell>
          <cell r="F2655" t="str">
            <v xml:space="preserve">ספרים ועיתונים    </v>
          </cell>
          <cell r="G2655">
            <v>0</v>
          </cell>
          <cell r="H2655" t="str">
            <v>גמיש</v>
          </cell>
          <cell r="I2655">
            <v>0</v>
          </cell>
          <cell r="J2655">
            <v>0</v>
          </cell>
          <cell r="K2655">
            <v>0</v>
          </cell>
          <cell r="L2655">
            <v>0</v>
          </cell>
          <cell r="M2655">
            <v>0</v>
          </cell>
          <cell r="N2655">
            <v>0</v>
          </cell>
          <cell r="O2655">
            <v>0</v>
          </cell>
          <cell r="P2655">
            <v>0</v>
          </cell>
        </row>
        <row r="2656">
          <cell r="A2656">
            <v>1723000550</v>
          </cell>
          <cell r="B2656">
            <v>550</v>
          </cell>
          <cell r="C2656">
            <v>723000</v>
          </cell>
          <cell r="D2656">
            <v>1</v>
          </cell>
          <cell r="E2656">
            <v>0</v>
          </cell>
          <cell r="F2656" t="str">
            <v xml:space="preserve">פירסומים          </v>
          </cell>
          <cell r="G2656">
            <v>0</v>
          </cell>
          <cell r="H2656" t="str">
            <v>גמיש</v>
          </cell>
          <cell r="I2656">
            <v>0</v>
          </cell>
          <cell r="J2656">
            <v>0</v>
          </cell>
          <cell r="K2656">
            <v>0</v>
          </cell>
          <cell r="L2656">
            <v>0</v>
          </cell>
          <cell r="M2656">
            <v>0</v>
          </cell>
          <cell r="N2656">
            <v>0</v>
          </cell>
          <cell r="O2656">
            <v>0</v>
          </cell>
          <cell r="P2656">
            <v>0</v>
          </cell>
        </row>
        <row r="2657">
          <cell r="A2657">
            <v>1723000571</v>
          </cell>
          <cell r="B2657">
            <v>571</v>
          </cell>
          <cell r="C2657">
            <v>723000</v>
          </cell>
          <cell r="D2657">
            <v>1</v>
          </cell>
          <cell r="E2657">
            <v>0</v>
          </cell>
          <cell r="F2657" t="str">
            <v xml:space="preserve">מיכון וענ"א       </v>
          </cell>
          <cell r="G2657">
            <v>0</v>
          </cell>
          <cell r="H2657" t="str">
            <v>קשיח</v>
          </cell>
          <cell r="I2657">
            <v>0</v>
          </cell>
          <cell r="J2657">
            <v>15600</v>
          </cell>
          <cell r="K2657">
            <v>0</v>
          </cell>
          <cell r="L2657">
            <v>0</v>
          </cell>
          <cell r="M2657">
            <v>0</v>
          </cell>
          <cell r="N2657">
            <v>15600</v>
          </cell>
          <cell r="O2657">
            <v>15600</v>
          </cell>
          <cell r="P2657">
            <v>15600</v>
          </cell>
        </row>
        <row r="2658">
          <cell r="A2658">
            <v>1723000700</v>
          </cell>
          <cell r="B2658">
            <v>700</v>
          </cell>
          <cell r="C2658">
            <v>723000</v>
          </cell>
          <cell r="D2658">
            <v>1</v>
          </cell>
          <cell r="E2658">
            <v>0</v>
          </cell>
          <cell r="F2658" t="str">
            <v xml:space="preserve">הוצאות לפעולות    </v>
          </cell>
          <cell r="G2658">
            <v>0</v>
          </cell>
          <cell r="H2658" t="str">
            <v xml:space="preserve"> </v>
          </cell>
          <cell r="I2658">
            <v>0</v>
          </cell>
          <cell r="J2658">
            <v>0</v>
          </cell>
          <cell r="K2658">
            <v>0</v>
          </cell>
          <cell r="L2658">
            <v>0</v>
          </cell>
          <cell r="M2658">
            <v>0</v>
          </cell>
          <cell r="N2658">
            <v>0</v>
          </cell>
          <cell r="O2658">
            <v>0</v>
          </cell>
          <cell r="P2658">
            <v>0</v>
          </cell>
        </row>
        <row r="2659">
          <cell r="A2659">
            <v>1723000710</v>
          </cell>
          <cell r="B2659">
            <v>710</v>
          </cell>
          <cell r="C2659">
            <v>723000</v>
          </cell>
          <cell r="D2659">
            <v>1</v>
          </cell>
          <cell r="E2659">
            <v>0</v>
          </cell>
          <cell r="F2659" t="str">
            <v xml:space="preserve">הובלות            </v>
          </cell>
          <cell r="G2659">
            <v>0</v>
          </cell>
          <cell r="H2659" t="str">
            <v>גמיש</v>
          </cell>
          <cell r="I2659">
            <v>0</v>
          </cell>
          <cell r="J2659">
            <v>4500</v>
          </cell>
          <cell r="K2659">
            <v>0</v>
          </cell>
          <cell r="L2659">
            <v>500</v>
          </cell>
          <cell r="M2659">
            <v>0</v>
          </cell>
          <cell r="N2659">
            <v>5000</v>
          </cell>
          <cell r="O2659">
            <v>5000</v>
          </cell>
          <cell r="P2659">
            <v>0</v>
          </cell>
        </row>
        <row r="2660">
          <cell r="A2660">
            <v>1723000721</v>
          </cell>
          <cell r="B2660">
            <v>721</v>
          </cell>
          <cell r="C2660">
            <v>723000</v>
          </cell>
          <cell r="D2660">
            <v>1</v>
          </cell>
          <cell r="E2660">
            <v>0</v>
          </cell>
          <cell r="F2660" t="str">
            <v>חמרים-תחזוקת מבנים</v>
          </cell>
          <cell r="G2660">
            <v>0</v>
          </cell>
          <cell r="H2660" t="str">
            <v>גמיש</v>
          </cell>
          <cell r="I2660">
            <v>0</v>
          </cell>
          <cell r="J2660">
            <v>2700</v>
          </cell>
          <cell r="K2660">
            <v>0</v>
          </cell>
          <cell r="L2660">
            <v>300</v>
          </cell>
          <cell r="M2660">
            <v>0</v>
          </cell>
          <cell r="N2660">
            <v>3000</v>
          </cell>
          <cell r="O2660">
            <v>3000</v>
          </cell>
          <cell r="P2660">
            <v>730.08</v>
          </cell>
        </row>
        <row r="2661">
          <cell r="A2661">
            <v>1723000722</v>
          </cell>
          <cell r="B2661">
            <v>722</v>
          </cell>
          <cell r="C2661">
            <v>723000</v>
          </cell>
          <cell r="D2661">
            <v>1</v>
          </cell>
          <cell r="E2661">
            <v>0</v>
          </cell>
          <cell r="F2661" t="str">
            <v>חמרים-תחזוקה עצמית</v>
          </cell>
          <cell r="G2661">
            <v>0</v>
          </cell>
          <cell r="H2661" t="str">
            <v>גמיש</v>
          </cell>
          <cell r="I2661">
            <v>0</v>
          </cell>
          <cell r="J2661">
            <v>900</v>
          </cell>
          <cell r="K2661">
            <v>0</v>
          </cell>
          <cell r="L2661">
            <v>100</v>
          </cell>
          <cell r="M2661">
            <v>0</v>
          </cell>
          <cell r="N2661">
            <v>1000</v>
          </cell>
          <cell r="O2661">
            <v>1000</v>
          </cell>
          <cell r="P2661">
            <v>6653.32</v>
          </cell>
        </row>
        <row r="2662">
          <cell r="A2662">
            <v>1723000742</v>
          </cell>
          <cell r="B2662">
            <v>742</v>
          </cell>
          <cell r="C2662">
            <v>723000</v>
          </cell>
          <cell r="D2662">
            <v>1</v>
          </cell>
          <cell r="E2662">
            <v>0</v>
          </cell>
          <cell r="F2662" t="str">
            <v xml:space="preserve">כלים וציוד        </v>
          </cell>
          <cell r="G2662">
            <v>0</v>
          </cell>
          <cell r="H2662" t="str">
            <v>גמיש</v>
          </cell>
          <cell r="I2662">
            <v>0</v>
          </cell>
          <cell r="J2662">
            <v>0</v>
          </cell>
          <cell r="K2662">
            <v>0</v>
          </cell>
          <cell r="L2662">
            <v>0</v>
          </cell>
          <cell r="M2662">
            <v>0</v>
          </cell>
          <cell r="N2662">
            <v>0</v>
          </cell>
          <cell r="O2662">
            <v>0</v>
          </cell>
          <cell r="P2662">
            <v>0</v>
          </cell>
        </row>
        <row r="2663">
          <cell r="A2663">
            <v>1723000743</v>
          </cell>
          <cell r="B2663">
            <v>743</v>
          </cell>
          <cell r="C2663">
            <v>723000</v>
          </cell>
          <cell r="D2663">
            <v>1</v>
          </cell>
          <cell r="E2663">
            <v>0</v>
          </cell>
          <cell r="F2663" t="str">
            <v xml:space="preserve">תחזוקת ציוד הג"א  </v>
          </cell>
          <cell r="G2663">
            <v>0</v>
          </cell>
          <cell r="H2663" t="str">
            <v>גמיש</v>
          </cell>
          <cell r="I2663">
            <v>0</v>
          </cell>
          <cell r="J2663">
            <v>0</v>
          </cell>
          <cell r="K2663">
            <v>0</v>
          </cell>
          <cell r="L2663">
            <v>0</v>
          </cell>
          <cell r="M2663">
            <v>0</v>
          </cell>
          <cell r="N2663">
            <v>0</v>
          </cell>
          <cell r="O2663">
            <v>0</v>
          </cell>
          <cell r="P2663">
            <v>0</v>
          </cell>
        </row>
        <row r="2664">
          <cell r="A2664">
            <v>1723000744</v>
          </cell>
          <cell r="B2664">
            <v>744</v>
          </cell>
          <cell r="C2664">
            <v>723000</v>
          </cell>
          <cell r="D2664">
            <v>1</v>
          </cell>
          <cell r="E2664">
            <v>0</v>
          </cell>
          <cell r="F2664" t="str">
            <v xml:space="preserve">אחזקת ציוד        </v>
          </cell>
          <cell r="G2664">
            <v>0</v>
          </cell>
          <cell r="H2664" t="str">
            <v>גמיש</v>
          </cell>
          <cell r="I2664">
            <v>0</v>
          </cell>
          <cell r="J2664">
            <v>9000</v>
          </cell>
          <cell r="K2664">
            <v>0</v>
          </cell>
          <cell r="L2664">
            <v>1000</v>
          </cell>
          <cell r="M2664">
            <v>0</v>
          </cell>
          <cell r="N2664">
            <v>10000</v>
          </cell>
          <cell r="O2664">
            <v>10000</v>
          </cell>
          <cell r="P2664">
            <v>2549.54</v>
          </cell>
        </row>
        <row r="2665">
          <cell r="A2665">
            <v>1723000745</v>
          </cell>
          <cell r="B2665">
            <v>745</v>
          </cell>
          <cell r="C2665">
            <v>723000</v>
          </cell>
          <cell r="D2665">
            <v>1</v>
          </cell>
          <cell r="E2665">
            <v>0</v>
          </cell>
          <cell r="F2665" t="str">
            <v xml:space="preserve">דמי פריצה - תכולה </v>
          </cell>
          <cell r="G2665">
            <v>0</v>
          </cell>
          <cell r="H2665" t="str">
            <v>קשיח</v>
          </cell>
          <cell r="I2665">
            <v>0</v>
          </cell>
          <cell r="J2665">
            <v>0</v>
          </cell>
          <cell r="K2665">
            <v>0</v>
          </cell>
          <cell r="L2665">
            <v>0</v>
          </cell>
          <cell r="M2665">
            <v>0</v>
          </cell>
          <cell r="N2665">
            <v>0</v>
          </cell>
          <cell r="O2665">
            <v>0</v>
          </cell>
          <cell r="P2665">
            <v>0</v>
          </cell>
        </row>
        <row r="2666">
          <cell r="A2666">
            <v>1723000751</v>
          </cell>
          <cell r="B2666">
            <v>751</v>
          </cell>
          <cell r="C2666">
            <v>723000</v>
          </cell>
          <cell r="D2666">
            <v>1</v>
          </cell>
          <cell r="E2666">
            <v>0</v>
          </cell>
          <cell r="F2666" t="str">
            <v xml:space="preserve">עבודות קבלניות    </v>
          </cell>
          <cell r="G2666">
            <v>0</v>
          </cell>
          <cell r="H2666" t="str">
            <v>גמיש</v>
          </cell>
          <cell r="I2666">
            <v>0.41509433962264142</v>
          </cell>
          <cell r="J2666">
            <v>13500</v>
          </cell>
          <cell r="K2666">
            <v>0</v>
          </cell>
          <cell r="L2666">
            <v>1500</v>
          </cell>
          <cell r="M2666">
            <v>0</v>
          </cell>
          <cell r="N2666">
            <v>15000</v>
          </cell>
          <cell r="O2666">
            <v>10600</v>
          </cell>
          <cell r="P2666">
            <v>12490.09</v>
          </cell>
        </row>
        <row r="2667">
          <cell r="A2667">
            <v>1723000753</v>
          </cell>
          <cell r="B2667">
            <v>753</v>
          </cell>
          <cell r="C2667">
            <v>723000</v>
          </cell>
          <cell r="D2667">
            <v>1</v>
          </cell>
          <cell r="E2667">
            <v>0</v>
          </cell>
          <cell r="F2667" t="str">
            <v xml:space="preserve">מ"מ - ע' חיצוניים </v>
          </cell>
          <cell r="G2667">
            <v>0</v>
          </cell>
          <cell r="H2667" t="str">
            <v>קשיח</v>
          </cell>
          <cell r="I2667">
            <v>0</v>
          </cell>
          <cell r="J2667">
            <v>0</v>
          </cell>
          <cell r="K2667">
            <v>0</v>
          </cell>
          <cell r="L2667">
            <v>0</v>
          </cell>
          <cell r="M2667">
            <v>0</v>
          </cell>
          <cell r="N2667">
            <v>0</v>
          </cell>
          <cell r="O2667">
            <v>0</v>
          </cell>
          <cell r="P2667">
            <v>0</v>
          </cell>
        </row>
        <row r="2668">
          <cell r="A2668">
            <v>1723000780</v>
          </cell>
          <cell r="B2668">
            <v>780</v>
          </cell>
          <cell r="C2668">
            <v>723000</v>
          </cell>
          <cell r="D2668">
            <v>1</v>
          </cell>
          <cell r="E2668">
            <v>0</v>
          </cell>
          <cell r="F2668" t="str">
            <v>תרגילי הג"א</v>
          </cell>
          <cell r="G2668">
            <v>0</v>
          </cell>
          <cell r="H2668" t="str">
            <v>גמיש</v>
          </cell>
          <cell r="I2668">
            <v>0</v>
          </cell>
          <cell r="J2668">
            <v>0</v>
          </cell>
          <cell r="K2668">
            <v>0</v>
          </cell>
          <cell r="L2668">
            <v>0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</row>
        <row r="2669">
          <cell r="A2669">
            <v>1723000781</v>
          </cell>
          <cell r="B2669">
            <v>781</v>
          </cell>
          <cell r="C2669">
            <v>723000</v>
          </cell>
          <cell r="D2669">
            <v>1</v>
          </cell>
          <cell r="E2669">
            <v>0</v>
          </cell>
          <cell r="F2669" t="str">
            <v xml:space="preserve">הסברה וארועים     </v>
          </cell>
          <cell r="G2669">
            <v>0</v>
          </cell>
          <cell r="H2669" t="str">
            <v>גמיש</v>
          </cell>
          <cell r="I2669">
            <v>0</v>
          </cell>
          <cell r="J2669">
            <v>4140</v>
          </cell>
          <cell r="K2669">
            <v>0</v>
          </cell>
          <cell r="L2669">
            <v>460</v>
          </cell>
          <cell r="M2669">
            <v>0</v>
          </cell>
          <cell r="N2669">
            <v>4600</v>
          </cell>
          <cell r="O2669">
            <v>4600</v>
          </cell>
          <cell r="P2669">
            <v>4463.4799999999996</v>
          </cell>
        </row>
        <row r="2670">
          <cell r="A2670">
            <v>1723000783</v>
          </cell>
          <cell r="B2670">
            <v>783</v>
          </cell>
          <cell r="C2670">
            <v>723000</v>
          </cell>
          <cell r="D2670">
            <v>1</v>
          </cell>
          <cell r="E2670">
            <v>0</v>
          </cell>
          <cell r="F2670" t="str">
            <v xml:space="preserve">תרגילים וארועים   </v>
          </cell>
          <cell r="G2670">
            <v>0</v>
          </cell>
          <cell r="H2670" t="str">
            <v>גמיש</v>
          </cell>
          <cell r="I2670">
            <v>0</v>
          </cell>
          <cell r="J2670">
            <v>2070</v>
          </cell>
          <cell r="K2670">
            <v>0</v>
          </cell>
          <cell r="L2670">
            <v>230</v>
          </cell>
          <cell r="M2670">
            <v>0</v>
          </cell>
          <cell r="N2670">
            <v>2300</v>
          </cell>
          <cell r="O2670">
            <v>2300</v>
          </cell>
          <cell r="P2670">
            <v>2169.2399999999998</v>
          </cell>
        </row>
        <row r="2671">
          <cell r="A2671">
            <v>1723000794</v>
          </cell>
          <cell r="B2671">
            <v>794</v>
          </cell>
          <cell r="C2671">
            <v>723000</v>
          </cell>
          <cell r="D2671">
            <v>1</v>
          </cell>
          <cell r="E2671">
            <v>0</v>
          </cell>
          <cell r="F2671" t="str">
            <v xml:space="preserve">השתתפות בעזר 094  </v>
          </cell>
          <cell r="G2671">
            <v>0</v>
          </cell>
          <cell r="H2671" t="str">
            <v>קשיח</v>
          </cell>
          <cell r="I2671">
            <v>0</v>
          </cell>
          <cell r="J2671">
            <v>73300</v>
          </cell>
          <cell r="K2671">
            <v>-2.8368794326241176E-2</v>
          </cell>
          <cell r="L2671">
            <v>0</v>
          </cell>
          <cell r="M2671">
            <v>0</v>
          </cell>
          <cell r="N2671">
            <v>73300</v>
          </cell>
          <cell r="O2671">
            <v>73300</v>
          </cell>
          <cell r="P2671">
            <v>76151</v>
          </cell>
        </row>
        <row r="2672">
          <cell r="A2672">
            <v>1723000800</v>
          </cell>
          <cell r="B2672">
            <v>800</v>
          </cell>
          <cell r="C2672">
            <v>723000</v>
          </cell>
          <cell r="D2672">
            <v>1</v>
          </cell>
          <cell r="E2672">
            <v>0</v>
          </cell>
          <cell r="F2672" t="str">
            <v>השת' תמיכות תרומות</v>
          </cell>
          <cell r="G2672">
            <v>0</v>
          </cell>
          <cell r="H2672" t="str">
            <v xml:space="preserve"> </v>
          </cell>
          <cell r="I2672">
            <v>0</v>
          </cell>
          <cell r="J2672">
            <v>0</v>
          </cell>
          <cell r="K2672">
            <v>0</v>
          </cell>
          <cell r="L2672">
            <v>0</v>
          </cell>
          <cell r="M2672">
            <v>0</v>
          </cell>
          <cell r="N2672">
            <v>0</v>
          </cell>
          <cell r="O2672">
            <v>0</v>
          </cell>
          <cell r="P2672">
            <v>0</v>
          </cell>
        </row>
        <row r="2673">
          <cell r="A2673">
            <v>1723000812</v>
          </cell>
          <cell r="B2673">
            <v>812</v>
          </cell>
          <cell r="C2673">
            <v>723000</v>
          </cell>
          <cell r="D2673">
            <v>1</v>
          </cell>
          <cell r="E2673">
            <v>0</v>
          </cell>
          <cell r="F2673" t="str">
            <v xml:space="preserve">השתת'בתקציב הג"א  </v>
          </cell>
          <cell r="G2673">
            <v>0</v>
          </cell>
          <cell r="H2673" t="str">
            <v>קשיח</v>
          </cell>
          <cell r="I2673">
            <v>0</v>
          </cell>
          <cell r="J2673">
            <v>1300000</v>
          </cell>
          <cell r="K2673">
            <v>0</v>
          </cell>
          <cell r="L2673">
            <v>0</v>
          </cell>
          <cell r="M2673">
            <v>0</v>
          </cell>
          <cell r="N2673">
            <v>1300000</v>
          </cell>
          <cell r="O2673">
            <v>1300000</v>
          </cell>
          <cell r="P2673">
            <v>1097891</v>
          </cell>
        </row>
        <row r="2674">
          <cell r="A2674">
            <v>1723000813</v>
          </cell>
          <cell r="B2674">
            <v>813</v>
          </cell>
          <cell r="C2674">
            <v>723000</v>
          </cell>
          <cell r="D2674">
            <v>1</v>
          </cell>
          <cell r="E2674">
            <v>0</v>
          </cell>
          <cell r="F2674" t="str">
            <v xml:space="preserve">השתתפות בתרגילים  </v>
          </cell>
          <cell r="G2674">
            <v>0</v>
          </cell>
          <cell r="H2674" t="str">
            <v>גמיש</v>
          </cell>
          <cell r="I2674">
            <v>0</v>
          </cell>
          <cell r="J2674">
            <v>0</v>
          </cell>
          <cell r="K2674">
            <v>0</v>
          </cell>
          <cell r="L2674">
            <v>0</v>
          </cell>
          <cell r="M2674">
            <v>0</v>
          </cell>
          <cell r="N2674">
            <v>0</v>
          </cell>
          <cell r="O2674">
            <v>0</v>
          </cell>
          <cell r="P2674">
            <v>0</v>
          </cell>
        </row>
        <row r="2675">
          <cell r="A2675">
            <v>1723000900</v>
          </cell>
          <cell r="B2675">
            <v>900</v>
          </cell>
          <cell r="C2675">
            <v>723000</v>
          </cell>
          <cell r="D2675">
            <v>1</v>
          </cell>
          <cell r="E2675">
            <v>0</v>
          </cell>
          <cell r="F2675" t="str">
            <v xml:space="preserve">הוצאות חד פעמיות  </v>
          </cell>
          <cell r="G2675">
            <v>0</v>
          </cell>
          <cell r="H2675" t="str">
            <v xml:space="preserve"> </v>
          </cell>
          <cell r="I2675">
            <v>0</v>
          </cell>
          <cell r="J2675">
            <v>0</v>
          </cell>
          <cell r="K2675">
            <v>0</v>
          </cell>
          <cell r="L2675">
            <v>0</v>
          </cell>
          <cell r="M2675">
            <v>0</v>
          </cell>
          <cell r="N2675">
            <v>0</v>
          </cell>
          <cell r="O2675">
            <v>0</v>
          </cell>
          <cell r="P2675">
            <v>0</v>
          </cell>
        </row>
        <row r="2676">
          <cell r="A2676">
            <v>1723000931</v>
          </cell>
          <cell r="B2676">
            <v>931</v>
          </cell>
          <cell r="C2676">
            <v>723000</v>
          </cell>
          <cell r="D2676">
            <v>1</v>
          </cell>
          <cell r="E2676">
            <v>0</v>
          </cell>
          <cell r="F2676" t="str">
            <v>התחשבנות הג"א מקומי</v>
          </cell>
          <cell r="G2676">
            <v>0</v>
          </cell>
          <cell r="H2676" t="str">
            <v>גמיש</v>
          </cell>
          <cell r="I2676">
            <v>0</v>
          </cell>
          <cell r="J2676">
            <v>0</v>
          </cell>
          <cell r="K2676">
            <v>0</v>
          </cell>
          <cell r="L2676">
            <v>0</v>
          </cell>
          <cell r="M2676">
            <v>0</v>
          </cell>
          <cell r="N2676">
            <v>0</v>
          </cell>
          <cell r="O2676">
            <v>0</v>
          </cell>
          <cell r="P2676">
            <v>0</v>
          </cell>
        </row>
        <row r="2677">
          <cell r="A2677">
            <v>1723000933</v>
          </cell>
          <cell r="B2677">
            <v>933</v>
          </cell>
          <cell r="C2677">
            <v>723000</v>
          </cell>
          <cell r="D2677">
            <v>1</v>
          </cell>
          <cell r="E2677">
            <v>0</v>
          </cell>
          <cell r="F2677" t="str">
            <v xml:space="preserve">הוצאות חד-פעמיות  </v>
          </cell>
          <cell r="G2677">
            <v>0</v>
          </cell>
          <cell r="H2677" t="str">
            <v>גמיש</v>
          </cell>
          <cell r="I2677">
            <v>0</v>
          </cell>
          <cell r="J2677">
            <v>3600</v>
          </cell>
          <cell r="K2677">
            <v>0</v>
          </cell>
          <cell r="L2677">
            <v>400</v>
          </cell>
          <cell r="M2677">
            <v>0</v>
          </cell>
          <cell r="N2677">
            <v>4000</v>
          </cell>
          <cell r="O2677">
            <v>4000</v>
          </cell>
          <cell r="P2677">
            <v>3856</v>
          </cell>
        </row>
        <row r="2678">
          <cell r="A2678">
            <v>1723000961</v>
          </cell>
          <cell r="B2678">
            <v>961</v>
          </cell>
          <cell r="C2678">
            <v>723000</v>
          </cell>
          <cell r="D2678">
            <v>1</v>
          </cell>
          <cell r="E2678">
            <v>0</v>
          </cell>
          <cell r="F2678" t="str">
            <v>רז' פעולות ורכישות</v>
          </cell>
          <cell r="G2678">
            <v>0</v>
          </cell>
          <cell r="H2678" t="str">
            <v>גמיש</v>
          </cell>
          <cell r="I2678">
            <v>0</v>
          </cell>
          <cell r="J2678">
            <v>0</v>
          </cell>
          <cell r="K2678">
            <v>0</v>
          </cell>
          <cell r="L2678">
            <v>0</v>
          </cell>
          <cell r="M2678">
            <v>0</v>
          </cell>
          <cell r="N2678">
            <v>0</v>
          </cell>
          <cell r="O2678">
            <v>0</v>
          </cell>
          <cell r="P2678">
            <v>0</v>
          </cell>
        </row>
        <row r="2679">
          <cell r="A2679" t="e">
            <v>#VALUE!</v>
          </cell>
          <cell r="B2679" t="str">
            <v>723000  סך הכל</v>
          </cell>
          <cell r="C2679">
            <v>0</v>
          </cell>
          <cell r="D2679">
            <v>0</v>
          </cell>
          <cell r="E2679">
            <v>0</v>
          </cell>
          <cell r="F2679" t="str">
            <v xml:space="preserve">הג"א              </v>
          </cell>
          <cell r="G2679">
            <v>0</v>
          </cell>
          <cell r="H2679">
            <v>0</v>
          </cell>
          <cell r="I2679">
            <v>4.5405715104203992E-2</v>
          </cell>
          <cell r="J2679">
            <v>2879120</v>
          </cell>
          <cell r="K2679" t="e">
            <v>#N/A</v>
          </cell>
          <cell r="L2679">
            <v>40280</v>
          </cell>
          <cell r="M2679">
            <v>0</v>
          </cell>
          <cell r="N2679">
            <v>2919400</v>
          </cell>
          <cell r="O2679">
            <v>2792600</v>
          </cell>
          <cell r="P2679">
            <v>2448738.9000000004</v>
          </cell>
        </row>
        <row r="2680">
          <cell r="A2680">
            <v>17240000</v>
          </cell>
          <cell r="B2680">
            <v>0</v>
          </cell>
          <cell r="C2680">
            <v>724000</v>
          </cell>
          <cell r="D2680">
            <v>1</v>
          </cell>
          <cell r="E2680">
            <v>0</v>
          </cell>
          <cell r="F2680" t="str">
            <v xml:space="preserve">כבוי אש           </v>
          </cell>
          <cell r="G2680">
            <v>0</v>
          </cell>
          <cell r="H2680" t="str">
            <v xml:space="preserve"> </v>
          </cell>
          <cell r="I2680">
            <v>0</v>
          </cell>
          <cell r="J2680">
            <v>0</v>
          </cell>
          <cell r="K2680">
            <v>0</v>
          </cell>
          <cell r="L2680">
            <v>0</v>
          </cell>
          <cell r="M2680">
            <v>0</v>
          </cell>
          <cell r="N2680">
            <v>0</v>
          </cell>
          <cell r="O2680">
            <v>0</v>
          </cell>
          <cell r="P2680">
            <v>0</v>
          </cell>
        </row>
        <row r="2681">
          <cell r="A2681">
            <v>1724000421</v>
          </cell>
          <cell r="B2681">
            <v>421</v>
          </cell>
          <cell r="C2681">
            <v>724000</v>
          </cell>
          <cell r="D2681">
            <v>1</v>
          </cell>
          <cell r="E2681">
            <v>0</v>
          </cell>
          <cell r="F2681" t="str">
            <v>אגרת כיבוי אש</v>
          </cell>
          <cell r="G2681">
            <v>0</v>
          </cell>
          <cell r="H2681" t="str">
            <v>קשיח</v>
          </cell>
          <cell r="I2681">
            <v>-0.4</v>
          </cell>
          <cell r="J2681">
            <v>135000</v>
          </cell>
          <cell r="K2681">
            <v>0</v>
          </cell>
          <cell r="L2681">
            <v>15000</v>
          </cell>
          <cell r="M2681">
            <v>0</v>
          </cell>
          <cell r="N2681">
            <v>150000</v>
          </cell>
          <cell r="O2681">
            <v>250000</v>
          </cell>
          <cell r="P2681">
            <v>51681.56</v>
          </cell>
        </row>
        <row r="2682">
          <cell r="A2682">
            <v>1724000432</v>
          </cell>
          <cell r="B2682">
            <v>432</v>
          </cell>
          <cell r="C2682">
            <v>724000</v>
          </cell>
          <cell r="D2682">
            <v>1</v>
          </cell>
          <cell r="E2682">
            <v>0</v>
          </cell>
          <cell r="F2682" t="str">
            <v xml:space="preserve">מים               </v>
          </cell>
          <cell r="G2682">
            <v>0</v>
          </cell>
          <cell r="H2682" t="str">
            <v>קשיח</v>
          </cell>
          <cell r="I2682">
            <v>0</v>
          </cell>
          <cell r="J2682">
            <v>0</v>
          </cell>
          <cell r="K2682">
            <v>0</v>
          </cell>
          <cell r="L2682">
            <v>0</v>
          </cell>
          <cell r="M2682">
            <v>0</v>
          </cell>
          <cell r="N2682">
            <v>0</v>
          </cell>
          <cell r="O2682">
            <v>0</v>
          </cell>
          <cell r="P2682">
            <v>0</v>
          </cell>
        </row>
        <row r="2683">
          <cell r="A2683">
            <v>1724000596</v>
          </cell>
          <cell r="B2683">
            <v>596</v>
          </cell>
          <cell r="C2683">
            <v>724000</v>
          </cell>
          <cell r="D2683">
            <v>1</v>
          </cell>
          <cell r="E2683">
            <v>0</v>
          </cell>
          <cell r="F2683" t="str">
            <v xml:space="preserve">דלק לכבאיות 096   </v>
          </cell>
          <cell r="G2683">
            <v>0</v>
          </cell>
          <cell r="H2683" t="str">
            <v>קשיח</v>
          </cell>
          <cell r="I2683">
            <v>0</v>
          </cell>
          <cell r="J2683">
            <v>0</v>
          </cell>
          <cell r="K2683">
            <v>0</v>
          </cell>
          <cell r="L2683">
            <v>0</v>
          </cell>
          <cell r="M2683">
            <v>0</v>
          </cell>
          <cell r="N2683">
            <v>0</v>
          </cell>
          <cell r="O2683">
            <v>0</v>
          </cell>
          <cell r="P2683">
            <v>0</v>
          </cell>
        </row>
        <row r="2684">
          <cell r="A2684">
            <v>1724000800</v>
          </cell>
          <cell r="B2684">
            <v>800</v>
          </cell>
          <cell r="C2684">
            <v>724000</v>
          </cell>
          <cell r="D2684">
            <v>1</v>
          </cell>
          <cell r="E2684">
            <v>0</v>
          </cell>
          <cell r="F2684" t="str">
            <v>השת' תמיכות תרומות</v>
          </cell>
          <cell r="G2684">
            <v>0</v>
          </cell>
          <cell r="H2684" t="str">
            <v xml:space="preserve"> </v>
          </cell>
          <cell r="I2684">
            <v>0</v>
          </cell>
          <cell r="J2684">
            <v>0</v>
          </cell>
          <cell r="K2684">
            <v>0</v>
          </cell>
          <cell r="L2684">
            <v>0</v>
          </cell>
          <cell r="M2684">
            <v>0</v>
          </cell>
          <cell r="N2684">
            <v>0</v>
          </cell>
          <cell r="O2684">
            <v>0</v>
          </cell>
          <cell r="P2684">
            <v>0</v>
          </cell>
        </row>
        <row r="2685">
          <cell r="A2685">
            <v>1724000830</v>
          </cell>
          <cell r="B2685">
            <v>830</v>
          </cell>
          <cell r="C2685">
            <v>724000</v>
          </cell>
          <cell r="D2685">
            <v>1</v>
          </cell>
          <cell r="E2685">
            <v>0</v>
          </cell>
          <cell r="F2685" t="str">
            <v>הש'-איגוד כיבוי אש</v>
          </cell>
          <cell r="G2685">
            <v>0</v>
          </cell>
          <cell r="H2685" t="str">
            <v>קשיח</v>
          </cell>
          <cell r="I2685">
            <v>0</v>
          </cell>
          <cell r="J2685">
            <v>0</v>
          </cell>
          <cell r="K2685">
            <v>0</v>
          </cell>
          <cell r="L2685">
            <v>0</v>
          </cell>
          <cell r="M2685">
            <v>0</v>
          </cell>
          <cell r="N2685">
            <v>0</v>
          </cell>
          <cell r="O2685">
            <v>0</v>
          </cell>
          <cell r="P2685">
            <v>0</v>
          </cell>
        </row>
        <row r="2686">
          <cell r="A2686">
            <v>1724000832</v>
          </cell>
          <cell r="B2686">
            <v>832</v>
          </cell>
          <cell r="C2686">
            <v>724000</v>
          </cell>
          <cell r="D2686">
            <v>1</v>
          </cell>
          <cell r="E2686">
            <v>0</v>
          </cell>
          <cell r="F2686" t="str">
            <v xml:space="preserve">מים               </v>
          </cell>
          <cell r="G2686">
            <v>0</v>
          </cell>
          <cell r="H2686" t="str">
            <v>קשיח</v>
          </cell>
          <cell r="I2686">
            <v>0</v>
          </cell>
          <cell r="J2686">
            <v>0</v>
          </cell>
          <cell r="K2686">
            <v>0</v>
          </cell>
          <cell r="L2686">
            <v>0</v>
          </cell>
          <cell r="M2686">
            <v>0</v>
          </cell>
          <cell r="N2686">
            <v>0</v>
          </cell>
          <cell r="O2686">
            <v>0</v>
          </cell>
          <cell r="P2686">
            <v>0</v>
          </cell>
        </row>
        <row r="2687">
          <cell r="A2687">
            <v>1724000961</v>
          </cell>
          <cell r="B2687">
            <v>961</v>
          </cell>
          <cell r="C2687">
            <v>724000</v>
          </cell>
          <cell r="D2687">
            <v>1</v>
          </cell>
          <cell r="E2687">
            <v>0</v>
          </cell>
          <cell r="F2687" t="str">
            <v>רז' פעולות ורכישות</v>
          </cell>
          <cell r="G2687">
            <v>0</v>
          </cell>
          <cell r="H2687" t="str">
            <v>גמיש</v>
          </cell>
          <cell r="I2687">
            <v>0</v>
          </cell>
          <cell r="J2687">
            <v>0</v>
          </cell>
          <cell r="K2687">
            <v>0</v>
          </cell>
          <cell r="L2687">
            <v>0</v>
          </cell>
          <cell r="M2687">
            <v>0</v>
          </cell>
          <cell r="N2687">
            <v>0</v>
          </cell>
          <cell r="O2687">
            <v>0</v>
          </cell>
          <cell r="P2687">
            <v>0</v>
          </cell>
        </row>
        <row r="2688">
          <cell r="A2688" t="e">
            <v>#VALUE!</v>
          </cell>
          <cell r="B2688" t="str">
            <v>724000  סך הכל</v>
          </cell>
          <cell r="C2688">
            <v>0</v>
          </cell>
          <cell r="D2688">
            <v>0</v>
          </cell>
          <cell r="E2688">
            <v>0</v>
          </cell>
          <cell r="F2688" t="str">
            <v xml:space="preserve">כבוי אש           </v>
          </cell>
          <cell r="G2688">
            <v>0</v>
          </cell>
          <cell r="H2688">
            <v>0</v>
          </cell>
          <cell r="I2688">
            <v>-0.4</v>
          </cell>
          <cell r="J2688">
            <v>135000</v>
          </cell>
          <cell r="K2688">
            <v>0</v>
          </cell>
          <cell r="L2688">
            <v>15000</v>
          </cell>
          <cell r="M2688">
            <v>0</v>
          </cell>
          <cell r="N2688">
            <v>150000</v>
          </cell>
          <cell r="O2688">
            <v>250000</v>
          </cell>
          <cell r="P2688">
            <v>51681.56</v>
          </cell>
        </row>
        <row r="2689">
          <cell r="A2689">
            <v>17260000</v>
          </cell>
          <cell r="B2689">
            <v>0</v>
          </cell>
          <cell r="C2689">
            <v>726000</v>
          </cell>
          <cell r="D2689">
            <v>1</v>
          </cell>
          <cell r="E2689">
            <v>0</v>
          </cell>
          <cell r="F2689" t="str">
            <v xml:space="preserve">מל"ח ופס"ח        </v>
          </cell>
          <cell r="G2689">
            <v>0</v>
          </cell>
          <cell r="H2689" t="str">
            <v xml:space="preserve"> </v>
          </cell>
          <cell r="I2689">
            <v>0</v>
          </cell>
          <cell r="J2689">
            <v>0</v>
          </cell>
          <cell r="K2689">
            <v>0</v>
          </cell>
          <cell r="L2689">
            <v>0</v>
          </cell>
          <cell r="M2689">
            <v>0</v>
          </cell>
          <cell r="N2689">
            <v>0</v>
          </cell>
          <cell r="O2689">
            <v>0</v>
          </cell>
          <cell r="P2689">
            <v>0</v>
          </cell>
        </row>
        <row r="2690">
          <cell r="A2690">
            <v>17261000</v>
          </cell>
          <cell r="B2690">
            <v>0</v>
          </cell>
          <cell r="C2690">
            <v>726100</v>
          </cell>
          <cell r="D2690">
            <v>1</v>
          </cell>
          <cell r="E2690">
            <v>0</v>
          </cell>
          <cell r="F2690" t="str">
            <v xml:space="preserve">מל"ח              </v>
          </cell>
          <cell r="G2690">
            <v>0</v>
          </cell>
          <cell r="H2690" t="str">
            <v xml:space="preserve"> </v>
          </cell>
          <cell r="I2690">
            <v>0</v>
          </cell>
          <cell r="J2690">
            <v>0</v>
          </cell>
          <cell r="K2690">
            <v>0</v>
          </cell>
          <cell r="L2690">
            <v>0</v>
          </cell>
          <cell r="M2690">
            <v>0</v>
          </cell>
          <cell r="N2690">
            <v>0</v>
          </cell>
          <cell r="O2690">
            <v>0</v>
          </cell>
          <cell r="P2690">
            <v>0</v>
          </cell>
        </row>
        <row r="2691">
          <cell r="A2691">
            <v>1726100100</v>
          </cell>
          <cell r="B2691">
            <v>100</v>
          </cell>
          <cell r="C2691">
            <v>726100</v>
          </cell>
          <cell r="D2691">
            <v>1</v>
          </cell>
          <cell r="E2691">
            <v>0</v>
          </cell>
          <cell r="F2691" t="str">
            <v>שכר עובדים לפי תקן</v>
          </cell>
          <cell r="G2691">
            <v>0</v>
          </cell>
          <cell r="H2691" t="str">
            <v xml:space="preserve"> </v>
          </cell>
          <cell r="I2691">
            <v>0</v>
          </cell>
          <cell r="J2691">
            <v>0</v>
          </cell>
          <cell r="K2691">
            <v>0</v>
          </cell>
          <cell r="L2691">
            <v>0</v>
          </cell>
          <cell r="M2691">
            <v>0</v>
          </cell>
          <cell r="N2691">
            <v>0</v>
          </cell>
          <cell r="O2691">
            <v>0</v>
          </cell>
          <cell r="P2691">
            <v>0</v>
          </cell>
        </row>
        <row r="2692">
          <cell r="A2692">
            <v>1726100110</v>
          </cell>
          <cell r="B2692">
            <v>110</v>
          </cell>
          <cell r="C2692">
            <v>726100</v>
          </cell>
          <cell r="D2692">
            <v>1</v>
          </cell>
          <cell r="E2692">
            <v>0</v>
          </cell>
          <cell r="F2692" t="str">
            <v>השכר הקובע-תקציבית</v>
          </cell>
          <cell r="G2692">
            <v>0</v>
          </cell>
          <cell r="H2692" t="str">
            <v>שכר</v>
          </cell>
          <cell r="I2692">
            <v>0</v>
          </cell>
          <cell r="J2692">
            <v>0</v>
          </cell>
          <cell r="K2692">
            <v>0</v>
          </cell>
          <cell r="L2692">
            <v>0</v>
          </cell>
          <cell r="M2692">
            <v>0</v>
          </cell>
          <cell r="N2692">
            <v>0</v>
          </cell>
          <cell r="O2692">
            <v>0</v>
          </cell>
          <cell r="P2692">
            <v>0</v>
          </cell>
        </row>
        <row r="2693">
          <cell r="A2693">
            <v>1726100119</v>
          </cell>
          <cell r="B2693">
            <v>119</v>
          </cell>
          <cell r="C2693">
            <v>726100</v>
          </cell>
          <cell r="D2693">
            <v>1</v>
          </cell>
          <cell r="E2693">
            <v>0</v>
          </cell>
          <cell r="F2693" t="str">
            <v xml:space="preserve">השכר הקובע-צוברת  </v>
          </cell>
          <cell r="G2693">
            <v>0</v>
          </cell>
          <cell r="H2693" t="str">
            <v>שכר</v>
          </cell>
          <cell r="I2693">
            <v>4.0685944855413547E-2</v>
          </cell>
          <cell r="J2693">
            <v>309500</v>
          </cell>
          <cell r="K2693">
            <v>1.5103838892385202E-2</v>
          </cell>
          <cell r="L2693">
            <v>0</v>
          </cell>
          <cell r="M2693">
            <v>0</v>
          </cell>
          <cell r="N2693">
            <v>309500</v>
          </cell>
          <cell r="O2693">
            <v>297400</v>
          </cell>
          <cell r="P2693">
            <v>193544.91</v>
          </cell>
        </row>
        <row r="2694">
          <cell r="A2694">
            <v>1726100122</v>
          </cell>
          <cell r="B2694">
            <v>122</v>
          </cell>
          <cell r="C2694">
            <v>726100</v>
          </cell>
          <cell r="D2694">
            <v>1</v>
          </cell>
          <cell r="E2694">
            <v>0</v>
          </cell>
          <cell r="F2694" t="str">
            <v xml:space="preserve">ביגוד             </v>
          </cell>
          <cell r="G2694">
            <v>0</v>
          </cell>
          <cell r="H2694" t="str">
            <v>שכר</v>
          </cell>
          <cell r="I2694">
            <v>0</v>
          </cell>
          <cell r="J2694">
            <v>4000</v>
          </cell>
          <cell r="K2694">
            <v>0</v>
          </cell>
          <cell r="L2694">
            <v>0</v>
          </cell>
          <cell r="M2694">
            <v>0</v>
          </cell>
          <cell r="N2694">
            <v>4000</v>
          </cell>
          <cell r="O2694">
            <v>4000</v>
          </cell>
          <cell r="P2694">
            <v>3355.5</v>
          </cell>
        </row>
        <row r="2695">
          <cell r="A2695">
            <v>1726100126</v>
          </cell>
          <cell r="B2695">
            <v>126</v>
          </cell>
          <cell r="C2695">
            <v>726100</v>
          </cell>
          <cell r="D2695">
            <v>1</v>
          </cell>
          <cell r="E2695">
            <v>0</v>
          </cell>
          <cell r="F2695" t="str">
            <v xml:space="preserve">דמי הבראה         </v>
          </cell>
          <cell r="G2695">
            <v>0</v>
          </cell>
          <cell r="H2695" t="str">
            <v>שכר</v>
          </cell>
          <cell r="I2695">
            <v>0.5</v>
          </cell>
          <cell r="J2695">
            <v>12000</v>
          </cell>
          <cell r="K2695">
            <v>0</v>
          </cell>
          <cell r="L2695">
            <v>0</v>
          </cell>
          <cell r="M2695">
            <v>0</v>
          </cell>
          <cell r="N2695">
            <v>12000</v>
          </cell>
          <cell r="O2695">
            <v>8000</v>
          </cell>
          <cell r="P2695">
            <v>7408.5</v>
          </cell>
        </row>
        <row r="2696">
          <cell r="A2696">
            <v>1726100130</v>
          </cell>
          <cell r="B2696">
            <v>130</v>
          </cell>
          <cell r="C2696">
            <v>726100</v>
          </cell>
          <cell r="D2696">
            <v>1</v>
          </cell>
          <cell r="E2696">
            <v>0</v>
          </cell>
          <cell r="F2696" t="str">
            <v xml:space="preserve">שעות נוספות       </v>
          </cell>
          <cell r="G2696">
            <v>0</v>
          </cell>
          <cell r="H2696" t="str">
            <v>שכר</v>
          </cell>
          <cell r="I2696">
            <v>0</v>
          </cell>
          <cell r="J2696">
            <v>22600</v>
          </cell>
          <cell r="K2696">
            <v>0</v>
          </cell>
          <cell r="L2696">
            <v>0</v>
          </cell>
          <cell r="M2696">
            <v>0</v>
          </cell>
          <cell r="N2696">
            <v>22600</v>
          </cell>
          <cell r="O2696">
            <v>22600</v>
          </cell>
          <cell r="P2696">
            <v>33106.82</v>
          </cell>
        </row>
        <row r="2697">
          <cell r="A2697">
            <v>1726100140</v>
          </cell>
          <cell r="B2697">
            <v>140</v>
          </cell>
          <cell r="C2697">
            <v>726100</v>
          </cell>
          <cell r="D2697">
            <v>1</v>
          </cell>
          <cell r="E2697">
            <v>0</v>
          </cell>
          <cell r="F2697" t="str">
            <v>השתתפות באחזקת רכב</v>
          </cell>
          <cell r="G2697">
            <v>0</v>
          </cell>
          <cell r="H2697" t="str">
            <v>שכר</v>
          </cell>
          <cell r="I2697">
            <v>0.43103448275862077</v>
          </cell>
          <cell r="J2697">
            <v>33200</v>
          </cell>
          <cell r="K2697">
            <v>0</v>
          </cell>
          <cell r="L2697">
            <v>0</v>
          </cell>
          <cell r="M2697">
            <v>0</v>
          </cell>
          <cell r="N2697">
            <v>33200</v>
          </cell>
          <cell r="O2697">
            <v>23200</v>
          </cell>
          <cell r="P2697">
            <v>20855.599999999999</v>
          </cell>
        </row>
        <row r="2698">
          <cell r="A2698">
            <v>1726100253</v>
          </cell>
          <cell r="B2698">
            <v>253</v>
          </cell>
          <cell r="C2698">
            <v>726100</v>
          </cell>
          <cell r="D2698">
            <v>1</v>
          </cell>
          <cell r="E2698">
            <v>0</v>
          </cell>
          <cell r="F2698" t="str">
            <v xml:space="preserve">עובדים חיצוניים   </v>
          </cell>
          <cell r="G2698">
            <v>0</v>
          </cell>
          <cell r="H2698" t="str">
            <v>שכר</v>
          </cell>
          <cell r="I2698">
            <v>0</v>
          </cell>
          <cell r="J2698">
            <v>0</v>
          </cell>
          <cell r="K2698">
            <v>0</v>
          </cell>
          <cell r="L2698">
            <v>0</v>
          </cell>
          <cell r="M2698">
            <v>0</v>
          </cell>
          <cell r="N2698">
            <v>0</v>
          </cell>
          <cell r="O2698">
            <v>0</v>
          </cell>
          <cell r="P2698">
            <v>0</v>
          </cell>
        </row>
        <row r="2699">
          <cell r="A2699">
            <v>1726100400</v>
          </cell>
          <cell r="B2699">
            <v>400</v>
          </cell>
          <cell r="C2699">
            <v>726100</v>
          </cell>
          <cell r="D2699">
            <v>1</v>
          </cell>
          <cell r="E2699">
            <v>0</v>
          </cell>
          <cell r="F2699" t="str">
            <v>אחזקת בנינים וציוד</v>
          </cell>
          <cell r="G2699">
            <v>0</v>
          </cell>
          <cell r="H2699" t="str">
            <v xml:space="preserve"> </v>
          </cell>
          <cell r="I2699">
            <v>0</v>
          </cell>
          <cell r="J2699">
            <v>0</v>
          </cell>
          <cell r="K2699">
            <v>0</v>
          </cell>
          <cell r="L2699">
            <v>0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</row>
        <row r="2700">
          <cell r="A2700">
            <v>1726100423</v>
          </cell>
          <cell r="B2700">
            <v>423</v>
          </cell>
          <cell r="C2700">
            <v>726100</v>
          </cell>
          <cell r="D2700">
            <v>1</v>
          </cell>
          <cell r="E2700">
            <v>0</v>
          </cell>
          <cell r="F2700" t="str">
            <v xml:space="preserve">תחזוקת מבנה       </v>
          </cell>
          <cell r="G2700">
            <v>0</v>
          </cell>
          <cell r="H2700" t="str">
            <v>קשיח</v>
          </cell>
          <cell r="I2700">
            <v>0</v>
          </cell>
          <cell r="J2700">
            <v>0</v>
          </cell>
          <cell r="K2700">
            <v>0</v>
          </cell>
          <cell r="L2700">
            <v>0</v>
          </cell>
          <cell r="M2700">
            <v>0</v>
          </cell>
          <cell r="N2700">
            <v>0</v>
          </cell>
          <cell r="O2700">
            <v>0</v>
          </cell>
          <cell r="P2700">
            <v>0</v>
          </cell>
        </row>
        <row r="2701">
          <cell r="A2701">
            <v>1726100437</v>
          </cell>
          <cell r="B2701">
            <v>437</v>
          </cell>
          <cell r="C2701">
            <v>726100</v>
          </cell>
          <cell r="D2701">
            <v>1</v>
          </cell>
          <cell r="E2701">
            <v>0</v>
          </cell>
          <cell r="F2701" t="str">
            <v>מערכת אזעקה</v>
          </cell>
          <cell r="G2701">
            <v>0</v>
          </cell>
          <cell r="H2701" t="str">
            <v>קשיח</v>
          </cell>
          <cell r="I2701">
            <v>0</v>
          </cell>
          <cell r="J2701">
            <v>7000</v>
          </cell>
          <cell r="K2701" t="e">
            <v>#N/A</v>
          </cell>
          <cell r="L2701">
            <v>0</v>
          </cell>
          <cell r="M2701">
            <v>0</v>
          </cell>
          <cell r="N2701">
            <v>7000</v>
          </cell>
          <cell r="O2701">
            <v>7000</v>
          </cell>
          <cell r="P2701">
            <v>0</v>
          </cell>
        </row>
        <row r="2702">
          <cell r="A2702">
            <v>1726100441</v>
          </cell>
          <cell r="B2702">
            <v>441</v>
          </cell>
          <cell r="C2702">
            <v>726100</v>
          </cell>
          <cell r="D2702">
            <v>1</v>
          </cell>
          <cell r="E2702">
            <v>0</v>
          </cell>
          <cell r="F2702" t="str">
            <v xml:space="preserve">ביטוח ציוד חירום  </v>
          </cell>
          <cell r="G2702">
            <v>0</v>
          </cell>
          <cell r="H2702" t="str">
            <v>קשיח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0</v>
          </cell>
          <cell r="N2702">
            <v>0</v>
          </cell>
          <cell r="O2702">
            <v>0</v>
          </cell>
          <cell r="P2702">
            <v>0</v>
          </cell>
        </row>
        <row r="2703">
          <cell r="A2703">
            <v>1726100470</v>
          </cell>
          <cell r="B2703">
            <v>470</v>
          </cell>
          <cell r="C2703">
            <v>726100</v>
          </cell>
          <cell r="D2703">
            <v>1</v>
          </cell>
          <cell r="E2703">
            <v>0</v>
          </cell>
          <cell r="F2703" t="str">
            <v xml:space="preserve">אחזקת מכונות משרד </v>
          </cell>
          <cell r="G2703">
            <v>0</v>
          </cell>
          <cell r="H2703" t="str">
            <v>גמיש</v>
          </cell>
          <cell r="I2703">
            <v>0</v>
          </cell>
          <cell r="J2703">
            <v>450</v>
          </cell>
          <cell r="K2703">
            <v>0</v>
          </cell>
          <cell r="L2703">
            <v>50</v>
          </cell>
          <cell r="M2703">
            <v>0</v>
          </cell>
          <cell r="N2703">
            <v>500</v>
          </cell>
          <cell r="O2703">
            <v>500</v>
          </cell>
          <cell r="P2703">
            <v>46.26</v>
          </cell>
        </row>
        <row r="2704">
          <cell r="A2704">
            <v>1726100471</v>
          </cell>
          <cell r="B2704">
            <v>471</v>
          </cell>
          <cell r="C2704">
            <v>726100</v>
          </cell>
          <cell r="D2704">
            <v>1</v>
          </cell>
          <cell r="E2704">
            <v>0</v>
          </cell>
          <cell r="F2704" t="str">
            <v xml:space="preserve">מכשירי כתיבה      </v>
          </cell>
          <cell r="G2704">
            <v>0</v>
          </cell>
          <cell r="H2704" t="str">
            <v>גמיש</v>
          </cell>
          <cell r="I2704">
            <v>0</v>
          </cell>
          <cell r="J2704">
            <v>2790</v>
          </cell>
          <cell r="K2704">
            <v>0</v>
          </cell>
          <cell r="L2704">
            <v>310</v>
          </cell>
          <cell r="M2704">
            <v>0</v>
          </cell>
          <cell r="N2704">
            <v>3100</v>
          </cell>
          <cell r="O2704">
            <v>3100</v>
          </cell>
          <cell r="P2704">
            <v>3186.51</v>
          </cell>
        </row>
        <row r="2705">
          <cell r="A2705">
            <v>1726100492</v>
          </cell>
          <cell r="B2705">
            <v>492</v>
          </cell>
          <cell r="C2705">
            <v>726100</v>
          </cell>
          <cell r="D2705">
            <v>1</v>
          </cell>
          <cell r="E2705">
            <v>0</v>
          </cell>
          <cell r="F2705" t="str">
            <v xml:space="preserve">השתתפות בעזר 092  </v>
          </cell>
          <cell r="G2705">
            <v>0</v>
          </cell>
          <cell r="H2705" t="str">
            <v>קשיח</v>
          </cell>
          <cell r="I2705">
            <v>0</v>
          </cell>
          <cell r="J2705">
            <v>115800</v>
          </cell>
          <cell r="K2705">
            <v>0</v>
          </cell>
          <cell r="L2705">
            <v>0</v>
          </cell>
          <cell r="M2705">
            <v>0</v>
          </cell>
          <cell r="N2705">
            <v>115800</v>
          </cell>
          <cell r="O2705">
            <v>115800</v>
          </cell>
          <cell r="P2705">
            <v>91854</v>
          </cell>
        </row>
        <row r="2706">
          <cell r="A2706">
            <v>1726100500</v>
          </cell>
          <cell r="B2706">
            <v>500</v>
          </cell>
          <cell r="C2706">
            <v>726100</v>
          </cell>
          <cell r="D2706">
            <v>1</v>
          </cell>
          <cell r="E2706">
            <v>0</v>
          </cell>
          <cell r="F2706" t="str">
            <v xml:space="preserve">הוצאות מינהליות   </v>
          </cell>
          <cell r="G2706">
            <v>0</v>
          </cell>
          <cell r="H2706" t="str">
            <v xml:space="preserve"> </v>
          </cell>
          <cell r="I2706">
            <v>0</v>
          </cell>
          <cell r="J2706">
            <v>0</v>
          </cell>
          <cell r="K2706">
            <v>0</v>
          </cell>
          <cell r="L2706">
            <v>0</v>
          </cell>
          <cell r="M2706">
            <v>0</v>
          </cell>
          <cell r="N2706">
            <v>0</v>
          </cell>
          <cell r="O2706">
            <v>0</v>
          </cell>
          <cell r="P2706">
            <v>0</v>
          </cell>
        </row>
        <row r="2707">
          <cell r="A2707">
            <v>1726100511</v>
          </cell>
          <cell r="B2707">
            <v>511</v>
          </cell>
          <cell r="C2707">
            <v>726100</v>
          </cell>
          <cell r="D2707">
            <v>1</v>
          </cell>
          <cell r="E2707">
            <v>0</v>
          </cell>
          <cell r="F2707" t="str">
            <v xml:space="preserve">אירוח וכיבוד      </v>
          </cell>
          <cell r="G2707">
            <v>0</v>
          </cell>
          <cell r="H2707" t="str">
            <v>גמיש</v>
          </cell>
          <cell r="I2707">
            <v>0</v>
          </cell>
          <cell r="J2707">
            <v>0</v>
          </cell>
          <cell r="K2707">
            <v>0</v>
          </cell>
          <cell r="L2707">
            <v>0</v>
          </cell>
          <cell r="M2707">
            <v>0</v>
          </cell>
          <cell r="N2707">
            <v>0</v>
          </cell>
          <cell r="O2707">
            <v>0</v>
          </cell>
          <cell r="P2707">
            <v>0</v>
          </cell>
        </row>
        <row r="2708">
          <cell r="A2708">
            <v>1726100521</v>
          </cell>
          <cell r="B2708">
            <v>521</v>
          </cell>
          <cell r="C2708">
            <v>726100</v>
          </cell>
          <cell r="D2708">
            <v>1</v>
          </cell>
          <cell r="E2708">
            <v>0</v>
          </cell>
          <cell r="F2708" t="str">
            <v xml:space="preserve">השתלמויות לפס"ח   </v>
          </cell>
          <cell r="G2708">
            <v>0</v>
          </cell>
          <cell r="H2708" t="str">
            <v>קשיח</v>
          </cell>
          <cell r="I2708">
            <v>0</v>
          </cell>
          <cell r="J2708">
            <v>27000</v>
          </cell>
          <cell r="K2708">
            <v>0</v>
          </cell>
          <cell r="L2708">
            <v>3000</v>
          </cell>
          <cell r="M2708">
            <v>0</v>
          </cell>
          <cell r="N2708">
            <v>30000</v>
          </cell>
          <cell r="O2708">
            <v>30000</v>
          </cell>
          <cell r="P2708">
            <v>27591.47</v>
          </cell>
        </row>
        <row r="2709">
          <cell r="A2709">
            <v>1726100540</v>
          </cell>
          <cell r="B2709">
            <v>540</v>
          </cell>
          <cell r="C2709">
            <v>726100</v>
          </cell>
          <cell r="D2709">
            <v>1</v>
          </cell>
          <cell r="E2709">
            <v>0</v>
          </cell>
          <cell r="F2709" t="str">
            <v xml:space="preserve">הוצאות טלפון      </v>
          </cell>
          <cell r="G2709">
            <v>0</v>
          </cell>
          <cell r="H2709" t="str">
            <v>קשיח</v>
          </cell>
          <cell r="I2709">
            <v>0</v>
          </cell>
          <cell r="J2709">
            <v>1000</v>
          </cell>
          <cell r="K2709">
            <v>0</v>
          </cell>
          <cell r="L2709">
            <v>0</v>
          </cell>
          <cell r="M2709">
            <v>0</v>
          </cell>
          <cell r="N2709">
            <v>1000</v>
          </cell>
          <cell r="O2709">
            <v>1000</v>
          </cell>
          <cell r="P2709">
            <v>284.83</v>
          </cell>
        </row>
        <row r="2710">
          <cell r="A2710">
            <v>1726100544</v>
          </cell>
          <cell r="B2710">
            <v>544</v>
          </cell>
          <cell r="C2710">
            <v>726100</v>
          </cell>
          <cell r="D2710">
            <v>1</v>
          </cell>
          <cell r="E2710">
            <v>0</v>
          </cell>
          <cell r="F2710" t="str">
            <v xml:space="preserve">הוצאות דאר        </v>
          </cell>
          <cell r="G2710">
            <v>0</v>
          </cell>
          <cell r="H2710" t="str">
            <v>קשיח</v>
          </cell>
          <cell r="I2710">
            <v>0</v>
          </cell>
          <cell r="J2710">
            <v>0</v>
          </cell>
          <cell r="K2710">
            <v>0</v>
          </cell>
          <cell r="L2710">
            <v>0</v>
          </cell>
          <cell r="M2710">
            <v>0</v>
          </cell>
          <cell r="N2710">
            <v>0</v>
          </cell>
          <cell r="O2710">
            <v>0</v>
          </cell>
          <cell r="P2710">
            <v>0</v>
          </cell>
        </row>
        <row r="2711">
          <cell r="A2711">
            <v>1726100550</v>
          </cell>
          <cell r="B2711">
            <v>550</v>
          </cell>
          <cell r="C2711">
            <v>726100</v>
          </cell>
          <cell r="D2711">
            <v>1</v>
          </cell>
          <cell r="E2711">
            <v>0</v>
          </cell>
          <cell r="F2711" t="str">
            <v xml:space="preserve">פירסומים          </v>
          </cell>
          <cell r="G2711">
            <v>0</v>
          </cell>
          <cell r="H2711" t="str">
            <v>גמיש</v>
          </cell>
          <cell r="I2711">
            <v>0</v>
          </cell>
          <cell r="J2711">
            <v>0</v>
          </cell>
          <cell r="K2711">
            <v>0</v>
          </cell>
          <cell r="L2711">
            <v>0</v>
          </cell>
          <cell r="M2711">
            <v>0</v>
          </cell>
          <cell r="N2711">
            <v>0</v>
          </cell>
          <cell r="O2711">
            <v>0</v>
          </cell>
          <cell r="P2711">
            <v>0</v>
          </cell>
        </row>
        <row r="2712">
          <cell r="A2712">
            <v>1726100561</v>
          </cell>
          <cell r="B2712">
            <v>561</v>
          </cell>
          <cell r="C2712">
            <v>726100</v>
          </cell>
          <cell r="D2712">
            <v>1</v>
          </cell>
          <cell r="E2712">
            <v>0</v>
          </cell>
          <cell r="F2712" t="str">
            <v xml:space="preserve">שיכפולים          </v>
          </cell>
          <cell r="G2712">
            <v>0</v>
          </cell>
          <cell r="H2712" t="str">
            <v>גמיש</v>
          </cell>
          <cell r="I2712">
            <v>0</v>
          </cell>
          <cell r="J2712">
            <v>0</v>
          </cell>
          <cell r="K2712">
            <v>0</v>
          </cell>
          <cell r="L2712">
            <v>0</v>
          </cell>
          <cell r="M2712">
            <v>0</v>
          </cell>
          <cell r="N2712">
            <v>0</v>
          </cell>
          <cell r="O2712">
            <v>0</v>
          </cell>
          <cell r="P2712">
            <v>0</v>
          </cell>
        </row>
        <row r="2713">
          <cell r="A2713">
            <v>1726100571</v>
          </cell>
          <cell r="B2713">
            <v>571</v>
          </cell>
          <cell r="C2713">
            <v>726100</v>
          </cell>
          <cell r="D2713">
            <v>1</v>
          </cell>
          <cell r="E2713">
            <v>0</v>
          </cell>
          <cell r="F2713" t="str">
            <v xml:space="preserve">מיכון וענ"א       </v>
          </cell>
          <cell r="G2713">
            <v>0</v>
          </cell>
          <cell r="H2713" t="str">
            <v>קשיח</v>
          </cell>
          <cell r="I2713">
            <v>0</v>
          </cell>
          <cell r="J2713">
            <v>31600</v>
          </cell>
          <cell r="K2713">
            <v>0</v>
          </cell>
          <cell r="L2713">
            <v>0</v>
          </cell>
          <cell r="M2713">
            <v>0</v>
          </cell>
          <cell r="N2713">
            <v>31600</v>
          </cell>
          <cell r="O2713">
            <v>31600</v>
          </cell>
          <cell r="P2713">
            <v>31600</v>
          </cell>
        </row>
        <row r="2714">
          <cell r="A2714">
            <v>1726100596</v>
          </cell>
          <cell r="B2714">
            <v>596</v>
          </cell>
          <cell r="C2714">
            <v>726100</v>
          </cell>
          <cell r="D2714">
            <v>1</v>
          </cell>
          <cell r="E2714">
            <v>0</v>
          </cell>
          <cell r="F2714" t="str">
            <v xml:space="preserve">אחזקת רכב מל"ח    </v>
          </cell>
          <cell r="G2714">
            <v>0</v>
          </cell>
          <cell r="H2714" t="str">
            <v>קשיח</v>
          </cell>
          <cell r="I2714">
            <v>0</v>
          </cell>
          <cell r="J2714">
            <v>0</v>
          </cell>
          <cell r="K2714">
            <v>0</v>
          </cell>
          <cell r="L2714">
            <v>0</v>
          </cell>
          <cell r="M2714">
            <v>0</v>
          </cell>
          <cell r="N2714">
            <v>0</v>
          </cell>
          <cell r="O2714">
            <v>0</v>
          </cell>
          <cell r="P2714">
            <v>0</v>
          </cell>
        </row>
        <row r="2715">
          <cell r="A2715">
            <v>1726100700</v>
          </cell>
          <cell r="B2715">
            <v>700</v>
          </cell>
          <cell r="C2715">
            <v>726100</v>
          </cell>
          <cell r="D2715">
            <v>1</v>
          </cell>
          <cell r="E2715">
            <v>0</v>
          </cell>
          <cell r="F2715" t="str">
            <v xml:space="preserve">הוצאות לפעולות    </v>
          </cell>
          <cell r="G2715">
            <v>0</v>
          </cell>
          <cell r="H2715" t="str">
            <v xml:space="preserve"> </v>
          </cell>
          <cell r="I2715">
            <v>0</v>
          </cell>
          <cell r="J2715">
            <v>0</v>
          </cell>
          <cell r="K2715">
            <v>0</v>
          </cell>
          <cell r="L2715">
            <v>0</v>
          </cell>
          <cell r="M2715">
            <v>0</v>
          </cell>
          <cell r="N2715">
            <v>0</v>
          </cell>
          <cell r="O2715">
            <v>0</v>
          </cell>
          <cell r="P2715">
            <v>0</v>
          </cell>
        </row>
        <row r="2716">
          <cell r="A2716">
            <v>1726100722</v>
          </cell>
          <cell r="B2716">
            <v>722</v>
          </cell>
          <cell r="C2716">
            <v>726100</v>
          </cell>
          <cell r="D2716">
            <v>1</v>
          </cell>
          <cell r="E2716">
            <v>0</v>
          </cell>
          <cell r="F2716" t="str">
            <v>חמרים-תחזוקה עצמית</v>
          </cell>
          <cell r="G2716">
            <v>0</v>
          </cell>
          <cell r="H2716" t="str">
            <v>גמיש</v>
          </cell>
          <cell r="I2716">
            <v>0</v>
          </cell>
          <cell r="J2716">
            <v>4500</v>
          </cell>
          <cell r="K2716">
            <v>0</v>
          </cell>
          <cell r="L2716">
            <v>500</v>
          </cell>
          <cell r="M2716">
            <v>0</v>
          </cell>
          <cell r="N2716">
            <v>5000</v>
          </cell>
          <cell r="O2716">
            <v>5000</v>
          </cell>
          <cell r="P2716">
            <v>1681.62</v>
          </cell>
        </row>
        <row r="2717">
          <cell r="A2717">
            <v>1726100743</v>
          </cell>
          <cell r="B2717">
            <v>743</v>
          </cell>
          <cell r="C2717">
            <v>726100</v>
          </cell>
          <cell r="D2717">
            <v>1</v>
          </cell>
          <cell r="E2717">
            <v>0</v>
          </cell>
          <cell r="F2717" t="str">
            <v>אחזקת ציוד לש'חרום</v>
          </cell>
          <cell r="G2717">
            <v>0</v>
          </cell>
          <cell r="H2717" t="str">
            <v>גמיש</v>
          </cell>
          <cell r="I2717">
            <v>0</v>
          </cell>
          <cell r="J2717">
            <v>36000</v>
          </cell>
          <cell r="K2717">
            <v>0</v>
          </cell>
          <cell r="L2717">
            <v>4000</v>
          </cell>
          <cell r="M2717">
            <v>0</v>
          </cell>
          <cell r="N2717">
            <v>40000</v>
          </cell>
          <cell r="O2717">
            <v>40000</v>
          </cell>
          <cell r="P2717">
            <v>25440.61</v>
          </cell>
        </row>
        <row r="2718">
          <cell r="A2718">
            <v>1726100753</v>
          </cell>
          <cell r="B2718">
            <v>753</v>
          </cell>
          <cell r="C2718">
            <v>726100</v>
          </cell>
          <cell r="D2718">
            <v>1</v>
          </cell>
          <cell r="E2718">
            <v>0</v>
          </cell>
          <cell r="F2718" t="str">
            <v xml:space="preserve">עובדים חיצוניים   </v>
          </cell>
          <cell r="G2718">
            <v>0</v>
          </cell>
          <cell r="H2718" t="str">
            <v>קשיח</v>
          </cell>
          <cell r="I2718">
            <v>0</v>
          </cell>
          <cell r="J2718">
            <v>0</v>
          </cell>
          <cell r="K2718">
            <v>0</v>
          </cell>
          <cell r="L2718">
            <v>0</v>
          </cell>
          <cell r="M2718">
            <v>0</v>
          </cell>
          <cell r="N2718">
            <v>0</v>
          </cell>
          <cell r="O2718">
            <v>0</v>
          </cell>
          <cell r="P2718">
            <v>0</v>
          </cell>
        </row>
        <row r="2719">
          <cell r="A2719">
            <v>1726100781</v>
          </cell>
          <cell r="B2719">
            <v>781</v>
          </cell>
          <cell r="C2719">
            <v>726100</v>
          </cell>
          <cell r="D2719">
            <v>1</v>
          </cell>
          <cell r="E2719">
            <v>0</v>
          </cell>
          <cell r="F2719" t="str">
            <v xml:space="preserve">תרגילים וארועים   </v>
          </cell>
          <cell r="G2719">
            <v>0</v>
          </cell>
          <cell r="H2719" t="str">
            <v>גמיש</v>
          </cell>
          <cell r="I2719">
            <v>0</v>
          </cell>
          <cell r="J2719">
            <v>4140</v>
          </cell>
          <cell r="K2719">
            <v>0</v>
          </cell>
          <cell r="L2719">
            <v>460</v>
          </cell>
          <cell r="M2719">
            <v>0</v>
          </cell>
          <cell r="N2719">
            <v>4600</v>
          </cell>
          <cell r="O2719">
            <v>4600</v>
          </cell>
          <cell r="P2719">
            <v>4216.3599999999997</v>
          </cell>
        </row>
        <row r="2720">
          <cell r="A2720">
            <v>1726100794</v>
          </cell>
          <cell r="B2720">
            <v>794</v>
          </cell>
          <cell r="C2720">
            <v>726100</v>
          </cell>
          <cell r="D2720">
            <v>1</v>
          </cell>
          <cell r="E2720">
            <v>0</v>
          </cell>
          <cell r="F2720" t="str">
            <v xml:space="preserve">השתתפות בעזר 094  </v>
          </cell>
          <cell r="G2720">
            <v>0</v>
          </cell>
          <cell r="H2720" t="str">
            <v>קשיח</v>
          </cell>
          <cell r="I2720">
            <v>0</v>
          </cell>
          <cell r="J2720">
            <v>9100</v>
          </cell>
          <cell r="K2720">
            <v>0</v>
          </cell>
          <cell r="L2720">
            <v>0</v>
          </cell>
          <cell r="M2720">
            <v>0</v>
          </cell>
          <cell r="N2720">
            <v>9100</v>
          </cell>
          <cell r="O2720">
            <v>9100</v>
          </cell>
          <cell r="P2720">
            <v>9005</v>
          </cell>
        </row>
        <row r="2721">
          <cell r="A2721">
            <v>1726100900</v>
          </cell>
          <cell r="B2721">
            <v>900</v>
          </cell>
          <cell r="C2721">
            <v>726100</v>
          </cell>
          <cell r="D2721">
            <v>1</v>
          </cell>
          <cell r="E2721">
            <v>0</v>
          </cell>
          <cell r="F2721" t="str">
            <v xml:space="preserve">הוצאות חד פעמיות  </v>
          </cell>
          <cell r="G2721">
            <v>0</v>
          </cell>
          <cell r="H2721" t="str">
            <v xml:space="preserve"> </v>
          </cell>
          <cell r="I2721">
            <v>0</v>
          </cell>
          <cell r="J2721">
            <v>0</v>
          </cell>
          <cell r="K2721">
            <v>0</v>
          </cell>
          <cell r="L2721">
            <v>0</v>
          </cell>
          <cell r="M2721">
            <v>0</v>
          </cell>
          <cell r="N2721">
            <v>0</v>
          </cell>
          <cell r="O2721">
            <v>0</v>
          </cell>
          <cell r="P2721">
            <v>0</v>
          </cell>
        </row>
        <row r="2722">
          <cell r="A2722">
            <v>1726100931</v>
          </cell>
          <cell r="B2722">
            <v>931</v>
          </cell>
          <cell r="C2722">
            <v>726100</v>
          </cell>
          <cell r="D2722">
            <v>1</v>
          </cell>
          <cell r="E2722">
            <v>0</v>
          </cell>
          <cell r="F2722" t="str">
            <v xml:space="preserve">רכישת ציוד לשע"ח   </v>
          </cell>
          <cell r="G2722">
            <v>0</v>
          </cell>
          <cell r="H2722" t="str">
            <v>גמיש</v>
          </cell>
          <cell r="I2722">
            <v>0</v>
          </cell>
          <cell r="J2722">
            <v>27000</v>
          </cell>
          <cell r="K2722">
            <v>0</v>
          </cell>
          <cell r="L2722">
            <v>3000</v>
          </cell>
          <cell r="M2722">
            <v>0</v>
          </cell>
          <cell r="N2722">
            <v>30000</v>
          </cell>
          <cell r="O2722">
            <v>30000</v>
          </cell>
          <cell r="P2722">
            <v>16706.060000000001</v>
          </cell>
        </row>
        <row r="2723">
          <cell r="A2723">
            <v>1726100932</v>
          </cell>
          <cell r="B2723">
            <v>932</v>
          </cell>
          <cell r="C2723">
            <v>726100</v>
          </cell>
          <cell r="D2723">
            <v>1</v>
          </cell>
          <cell r="E2723">
            <v>0</v>
          </cell>
          <cell r="F2723" t="str">
            <v>הצטיידות חרום</v>
          </cell>
          <cell r="G2723">
            <v>0</v>
          </cell>
          <cell r="H2723" t="str">
            <v>קשיח</v>
          </cell>
          <cell r="I2723">
            <v>0</v>
          </cell>
          <cell r="J2723">
            <v>0</v>
          </cell>
          <cell r="K2723">
            <v>0</v>
          </cell>
          <cell r="L2723">
            <v>0</v>
          </cell>
          <cell r="M2723">
            <v>0</v>
          </cell>
          <cell r="N2723">
            <v>0</v>
          </cell>
          <cell r="O2723">
            <v>0</v>
          </cell>
          <cell r="P2723">
            <v>0</v>
          </cell>
        </row>
        <row r="2724">
          <cell r="A2724">
            <v>1726100961</v>
          </cell>
          <cell r="B2724">
            <v>961</v>
          </cell>
          <cell r="C2724">
            <v>726100</v>
          </cell>
          <cell r="D2724">
            <v>1</v>
          </cell>
          <cell r="E2724">
            <v>0</v>
          </cell>
          <cell r="F2724" t="str">
            <v>רז' פעולות ורכישות</v>
          </cell>
          <cell r="G2724">
            <v>0</v>
          </cell>
          <cell r="H2724" t="str">
            <v>גמיש</v>
          </cell>
          <cell r="I2724">
            <v>0</v>
          </cell>
          <cell r="J2724">
            <v>0</v>
          </cell>
          <cell r="K2724">
            <v>0</v>
          </cell>
          <cell r="L2724">
            <v>0</v>
          </cell>
          <cell r="M2724">
            <v>0</v>
          </cell>
          <cell r="N2724">
            <v>0</v>
          </cell>
          <cell r="O2724">
            <v>0</v>
          </cell>
          <cell r="P2724">
            <v>0</v>
          </cell>
        </row>
        <row r="2725">
          <cell r="A2725" t="e">
            <v>#VALUE!</v>
          </cell>
          <cell r="B2725" t="str">
            <v>726100  סך הכל</v>
          </cell>
          <cell r="C2725">
            <v>0</v>
          </cell>
          <cell r="D2725">
            <v>0</v>
          </cell>
          <cell r="E2725">
            <v>0</v>
          </cell>
          <cell r="F2725" t="str">
            <v xml:space="preserve">מל"ח              </v>
          </cell>
          <cell r="G2725">
            <v>0</v>
          </cell>
          <cell r="H2725">
            <v>0</v>
          </cell>
          <cell r="I2725">
            <v>4.1238742297361242E-2</v>
          </cell>
          <cell r="J2725">
            <v>647680</v>
          </cell>
          <cell r="K2725" t="e">
            <v>#N/A</v>
          </cell>
          <cell r="L2725">
            <v>11320</v>
          </cell>
          <cell r="M2725">
            <v>0</v>
          </cell>
          <cell r="N2725">
            <v>659000</v>
          </cell>
          <cell r="O2725">
            <v>632900</v>
          </cell>
          <cell r="P2725">
            <v>469884.05000000005</v>
          </cell>
        </row>
        <row r="2726">
          <cell r="A2726">
            <v>17299990</v>
          </cell>
          <cell r="B2726">
            <v>0</v>
          </cell>
          <cell r="C2726">
            <v>729999</v>
          </cell>
          <cell r="D2726">
            <v>1</v>
          </cell>
          <cell r="E2726">
            <v>0</v>
          </cell>
          <cell r="F2726" t="str">
            <v>הוצאות לשעת חירום</v>
          </cell>
          <cell r="G2726">
            <v>0</v>
          </cell>
          <cell r="H2726" t="str">
            <v xml:space="preserve"> </v>
          </cell>
          <cell r="I2726">
            <v>0</v>
          </cell>
          <cell r="J2726">
            <v>0</v>
          </cell>
          <cell r="K2726">
            <v>0</v>
          </cell>
          <cell r="L2726">
            <v>0</v>
          </cell>
          <cell r="M2726">
            <v>0</v>
          </cell>
          <cell r="N2726">
            <v>0</v>
          </cell>
          <cell r="O2726">
            <v>0</v>
          </cell>
          <cell r="P2726">
            <v>0</v>
          </cell>
        </row>
        <row r="2727">
          <cell r="A2727">
            <v>1729999932</v>
          </cell>
          <cell r="B2727">
            <v>932</v>
          </cell>
          <cell r="C2727">
            <v>729999</v>
          </cell>
          <cell r="D2727">
            <v>1</v>
          </cell>
          <cell r="E2727">
            <v>0</v>
          </cell>
          <cell r="F2727" t="str">
            <v>ציוד מיגון והצטיידות</v>
          </cell>
          <cell r="G2727">
            <v>0</v>
          </cell>
          <cell r="H2727" t="str">
            <v>קשיח</v>
          </cell>
          <cell r="I2727">
            <v>0</v>
          </cell>
          <cell r="J2727">
            <v>0</v>
          </cell>
          <cell r="K2727" t="e">
            <v>#N/A</v>
          </cell>
          <cell r="L2727">
            <v>0</v>
          </cell>
          <cell r="M2727">
            <v>0</v>
          </cell>
          <cell r="N2727">
            <v>0</v>
          </cell>
          <cell r="O2727">
            <v>0</v>
          </cell>
          <cell r="P2727">
            <v>0</v>
          </cell>
        </row>
        <row r="2728">
          <cell r="A2728">
            <v>1729999989</v>
          </cell>
          <cell r="B2728">
            <v>989</v>
          </cell>
          <cell r="C2728">
            <v>729999</v>
          </cell>
          <cell r="D2728">
            <v>1</v>
          </cell>
          <cell r="E2728">
            <v>0</v>
          </cell>
          <cell r="F2728" t="str">
            <v>לא פעיל</v>
          </cell>
          <cell r="G2728">
            <v>0</v>
          </cell>
          <cell r="H2728" t="str">
            <v>קשיח</v>
          </cell>
          <cell r="I2728">
            <v>0</v>
          </cell>
          <cell r="J2728">
            <v>0</v>
          </cell>
          <cell r="K2728">
            <v>0</v>
          </cell>
          <cell r="L2728">
            <v>0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</row>
        <row r="2729">
          <cell r="A2729" t="e">
            <v>#VALUE!</v>
          </cell>
          <cell r="B2729" t="str">
            <v>729999  סך הכל</v>
          </cell>
          <cell r="C2729">
            <v>0</v>
          </cell>
          <cell r="D2729">
            <v>0</v>
          </cell>
          <cell r="E2729">
            <v>0</v>
          </cell>
          <cell r="F2729" t="str">
            <v>הוצאות לשעת חירום</v>
          </cell>
          <cell r="G2729">
            <v>0</v>
          </cell>
          <cell r="H2729">
            <v>0</v>
          </cell>
          <cell r="I2729">
            <v>0</v>
          </cell>
          <cell r="J2729">
            <v>0</v>
          </cell>
          <cell r="K2729" t="e">
            <v>#N/A</v>
          </cell>
          <cell r="L2729">
            <v>0</v>
          </cell>
          <cell r="M2729">
            <v>0</v>
          </cell>
          <cell r="N2729">
            <v>0</v>
          </cell>
          <cell r="O2729">
            <v>0</v>
          </cell>
          <cell r="P2729">
            <v>0</v>
          </cell>
        </row>
        <row r="2730">
          <cell r="A2730">
            <v>17300000</v>
          </cell>
          <cell r="B2730">
            <v>0</v>
          </cell>
          <cell r="C2730">
            <v>730000</v>
          </cell>
          <cell r="D2730">
            <v>1</v>
          </cell>
          <cell r="E2730">
            <v>0</v>
          </cell>
          <cell r="F2730" t="str">
            <v xml:space="preserve">תכנון ובנין עיר   </v>
          </cell>
          <cell r="G2730">
            <v>0</v>
          </cell>
          <cell r="H2730" t="str">
            <v xml:space="preserve"> </v>
          </cell>
          <cell r="I2730">
            <v>0</v>
          </cell>
          <cell r="J2730">
            <v>0</v>
          </cell>
          <cell r="K2730">
            <v>0</v>
          </cell>
          <cell r="L2730">
            <v>0</v>
          </cell>
          <cell r="M2730">
            <v>0</v>
          </cell>
          <cell r="N2730">
            <v>0</v>
          </cell>
          <cell r="O2730">
            <v>0</v>
          </cell>
          <cell r="P2730">
            <v>0</v>
          </cell>
        </row>
        <row r="2731">
          <cell r="A2731">
            <v>17310000</v>
          </cell>
          <cell r="B2731">
            <v>0</v>
          </cell>
          <cell r="C2731">
            <v>731000</v>
          </cell>
          <cell r="D2731">
            <v>1</v>
          </cell>
          <cell r="E2731">
            <v>0</v>
          </cell>
          <cell r="F2731" t="str">
            <v xml:space="preserve">משרד מהנדס הרשות </v>
          </cell>
          <cell r="G2731">
            <v>0</v>
          </cell>
          <cell r="H2731" t="str">
            <v xml:space="preserve"> </v>
          </cell>
          <cell r="I2731">
            <v>0</v>
          </cell>
          <cell r="J2731">
            <v>0</v>
          </cell>
          <cell r="K2731">
            <v>0</v>
          </cell>
          <cell r="L2731">
            <v>0</v>
          </cell>
          <cell r="M2731">
            <v>0</v>
          </cell>
          <cell r="N2731">
            <v>0</v>
          </cell>
          <cell r="O2731">
            <v>0</v>
          </cell>
          <cell r="P2731">
            <v>0</v>
          </cell>
        </row>
        <row r="2732">
          <cell r="A2732">
            <v>1731000100</v>
          </cell>
          <cell r="B2732">
            <v>100</v>
          </cell>
          <cell r="C2732">
            <v>731000</v>
          </cell>
          <cell r="D2732">
            <v>1</v>
          </cell>
          <cell r="E2732">
            <v>0</v>
          </cell>
          <cell r="F2732" t="str">
            <v>שכר עובדים לפי תקן</v>
          </cell>
          <cell r="G2732">
            <v>0</v>
          </cell>
          <cell r="H2732" t="str">
            <v xml:space="preserve"> </v>
          </cell>
          <cell r="I2732">
            <v>0</v>
          </cell>
          <cell r="J2732">
            <v>0</v>
          </cell>
          <cell r="K2732">
            <v>0</v>
          </cell>
          <cell r="L2732">
            <v>0</v>
          </cell>
          <cell r="M2732">
            <v>0</v>
          </cell>
          <cell r="N2732">
            <v>0</v>
          </cell>
          <cell r="O2732">
            <v>0</v>
          </cell>
          <cell r="P2732">
            <v>0</v>
          </cell>
        </row>
        <row r="2733">
          <cell r="A2733">
            <v>1731000110</v>
          </cell>
          <cell r="B2733">
            <v>110</v>
          </cell>
          <cell r="C2733">
            <v>731000</v>
          </cell>
          <cell r="D2733">
            <v>1</v>
          </cell>
          <cell r="E2733">
            <v>0</v>
          </cell>
          <cell r="F2733" t="str">
            <v>השכר הקובע-תקציבית</v>
          </cell>
          <cell r="G2733">
            <v>0</v>
          </cell>
          <cell r="H2733" t="str">
            <v>שכר</v>
          </cell>
          <cell r="I2733">
            <v>-0.49835673737675534</v>
          </cell>
          <cell r="J2733">
            <v>167900</v>
          </cell>
          <cell r="K2733">
            <v>1.508156355801793E-2</v>
          </cell>
          <cell r="L2733">
            <v>0</v>
          </cell>
          <cell r="M2733">
            <v>0</v>
          </cell>
          <cell r="N2733">
            <v>167900</v>
          </cell>
          <cell r="O2733">
            <v>334700</v>
          </cell>
          <cell r="P2733">
            <v>340147.95</v>
          </cell>
        </row>
        <row r="2734">
          <cell r="A2734">
            <v>1731000119</v>
          </cell>
          <cell r="B2734">
            <v>119</v>
          </cell>
          <cell r="C2734">
            <v>731000</v>
          </cell>
          <cell r="D2734">
            <v>1</v>
          </cell>
          <cell r="E2734">
            <v>0</v>
          </cell>
          <cell r="F2734" t="str">
            <v xml:space="preserve">השכר הקובע-צוברת  </v>
          </cell>
          <cell r="G2734">
            <v>0</v>
          </cell>
          <cell r="H2734" t="str">
            <v>שכר</v>
          </cell>
          <cell r="I2734">
            <v>-3.6890845604979461E-2</v>
          </cell>
          <cell r="J2734">
            <v>2854800</v>
          </cell>
          <cell r="K2734">
            <v>1.4980801913514252E-2</v>
          </cell>
          <cell r="L2734">
            <v>0</v>
          </cell>
          <cell r="M2734">
            <v>0</v>
          </cell>
          <cell r="N2734">
            <v>2854800</v>
          </cell>
          <cell r="O2734">
            <v>2964150</v>
          </cell>
          <cell r="P2734">
            <v>1516723.87</v>
          </cell>
        </row>
        <row r="2735">
          <cell r="A2735">
            <v>1731000122</v>
          </cell>
          <cell r="B2735">
            <v>122</v>
          </cell>
          <cell r="C2735">
            <v>731000</v>
          </cell>
          <cell r="D2735">
            <v>1</v>
          </cell>
          <cell r="E2735">
            <v>0</v>
          </cell>
          <cell r="F2735" t="str">
            <v xml:space="preserve">ביגוד             </v>
          </cell>
          <cell r="G2735">
            <v>0</v>
          </cell>
          <cell r="H2735" t="str">
            <v>שכר</v>
          </cell>
          <cell r="I2735">
            <v>0</v>
          </cell>
          <cell r="J2735">
            <v>20500</v>
          </cell>
          <cell r="K2735">
            <v>0</v>
          </cell>
          <cell r="L2735">
            <v>0</v>
          </cell>
          <cell r="M2735">
            <v>0</v>
          </cell>
          <cell r="N2735">
            <v>20500</v>
          </cell>
          <cell r="O2735">
            <v>20500</v>
          </cell>
          <cell r="P2735">
            <v>24296.07</v>
          </cell>
        </row>
        <row r="2736">
          <cell r="A2736">
            <v>1731000126</v>
          </cell>
          <cell r="B2736">
            <v>126</v>
          </cell>
          <cell r="C2736">
            <v>731000</v>
          </cell>
          <cell r="D2736">
            <v>1</v>
          </cell>
          <cell r="E2736">
            <v>0</v>
          </cell>
          <cell r="F2736" t="str">
            <v xml:space="preserve">דמי הבראה         </v>
          </cell>
          <cell r="G2736">
            <v>0</v>
          </cell>
          <cell r="H2736" t="str">
            <v>שכר</v>
          </cell>
          <cell r="I2736">
            <v>0.31372549019607843</v>
          </cell>
          <cell r="J2736">
            <v>67000</v>
          </cell>
          <cell r="K2736">
            <v>0</v>
          </cell>
          <cell r="L2736">
            <v>0</v>
          </cell>
          <cell r="M2736">
            <v>0</v>
          </cell>
          <cell r="N2736">
            <v>67000</v>
          </cell>
          <cell r="O2736">
            <v>51000</v>
          </cell>
          <cell r="P2736">
            <v>50239.45</v>
          </cell>
        </row>
        <row r="2737">
          <cell r="A2737">
            <v>1731000130</v>
          </cell>
          <cell r="B2737">
            <v>130</v>
          </cell>
          <cell r="C2737">
            <v>731000</v>
          </cell>
          <cell r="D2737">
            <v>1</v>
          </cell>
          <cell r="E2737">
            <v>0</v>
          </cell>
          <cell r="F2737" t="str">
            <v xml:space="preserve">שעות נוספות       </v>
          </cell>
          <cell r="G2737">
            <v>0</v>
          </cell>
          <cell r="H2737" t="str">
            <v>שכר</v>
          </cell>
          <cell r="I2737">
            <v>0</v>
          </cell>
          <cell r="J2737">
            <v>28100</v>
          </cell>
          <cell r="K2737">
            <v>0</v>
          </cell>
          <cell r="L2737">
            <v>0</v>
          </cell>
          <cell r="M2737">
            <v>0</v>
          </cell>
          <cell r="N2737">
            <v>28100</v>
          </cell>
          <cell r="O2737">
            <v>28100</v>
          </cell>
          <cell r="P2737">
            <v>422.22</v>
          </cell>
        </row>
        <row r="2738">
          <cell r="A2738">
            <v>1731000140</v>
          </cell>
          <cell r="B2738">
            <v>140</v>
          </cell>
          <cell r="C2738">
            <v>731000</v>
          </cell>
          <cell r="D2738">
            <v>1</v>
          </cell>
          <cell r="E2738">
            <v>0</v>
          </cell>
          <cell r="F2738" t="str">
            <v>השתתפות באחזקת רכב</v>
          </cell>
          <cell r="G2738">
            <v>0</v>
          </cell>
          <cell r="H2738" t="str">
            <v>שכר</v>
          </cell>
          <cell r="I2738">
            <v>0.13954834973943253</v>
          </cell>
          <cell r="J2738">
            <v>196800</v>
          </cell>
          <cell r="K2738">
            <v>0</v>
          </cell>
          <cell r="L2738">
            <v>0</v>
          </cell>
          <cell r="M2738">
            <v>0</v>
          </cell>
          <cell r="N2738">
            <v>196800</v>
          </cell>
          <cell r="O2738">
            <v>172700</v>
          </cell>
          <cell r="P2738">
            <v>186765.22</v>
          </cell>
        </row>
        <row r="2739">
          <cell r="A2739">
            <v>1731000253</v>
          </cell>
          <cell r="B2739">
            <v>253</v>
          </cell>
          <cell r="C2739">
            <v>731000</v>
          </cell>
          <cell r="D2739">
            <v>1</v>
          </cell>
          <cell r="E2739">
            <v>0</v>
          </cell>
          <cell r="F2739" t="str">
            <v xml:space="preserve">עובדים חיצוניים   </v>
          </cell>
          <cell r="G2739">
            <v>0</v>
          </cell>
          <cell r="H2739" t="str">
            <v>שכר</v>
          </cell>
          <cell r="I2739">
            <v>0</v>
          </cell>
          <cell r="J2739">
            <v>0</v>
          </cell>
          <cell r="K2739">
            <v>0</v>
          </cell>
          <cell r="L2739">
            <v>0</v>
          </cell>
          <cell r="M2739" t="str">
            <v>שינוי שם</v>
          </cell>
          <cell r="N2739">
            <v>0</v>
          </cell>
          <cell r="O2739">
            <v>0</v>
          </cell>
          <cell r="P2739">
            <v>0</v>
          </cell>
        </row>
        <row r="2740">
          <cell r="A2740">
            <v>1731000350</v>
          </cell>
          <cell r="B2740">
            <v>350</v>
          </cell>
          <cell r="C2740">
            <v>731000</v>
          </cell>
          <cell r="D2740">
            <v>1</v>
          </cell>
          <cell r="E2740">
            <v>0</v>
          </cell>
          <cell r="F2740" t="str">
            <v>ליסינג - 642-07-801</v>
          </cell>
          <cell r="G2740">
            <v>0</v>
          </cell>
          <cell r="H2740" t="str">
            <v>שכר</v>
          </cell>
          <cell r="I2740">
            <v>0.20370370370370372</v>
          </cell>
          <cell r="J2740">
            <v>65000</v>
          </cell>
          <cell r="K2740">
            <v>1.8867924528301883E-2</v>
          </cell>
          <cell r="L2740">
            <v>0</v>
          </cell>
          <cell r="M2740">
            <v>0</v>
          </cell>
          <cell r="N2740">
            <v>65000</v>
          </cell>
          <cell r="O2740">
            <v>54000</v>
          </cell>
          <cell r="P2740">
            <v>56720.78</v>
          </cell>
        </row>
        <row r="2741">
          <cell r="A2741">
            <v>1731000351</v>
          </cell>
          <cell r="B2741">
            <v>351</v>
          </cell>
          <cell r="C2741">
            <v>731000</v>
          </cell>
          <cell r="D2741">
            <v>1</v>
          </cell>
          <cell r="E2741">
            <v>0</v>
          </cell>
          <cell r="F2741" t="str">
            <v>הוצאות - 642-07-801</v>
          </cell>
          <cell r="G2741">
            <v>0</v>
          </cell>
          <cell r="H2741" t="str">
            <v>שכר</v>
          </cell>
          <cell r="I2741">
            <v>0</v>
          </cell>
          <cell r="J2741">
            <v>18400</v>
          </cell>
          <cell r="K2741">
            <v>-0.16666666666666663</v>
          </cell>
          <cell r="L2741">
            <v>0</v>
          </cell>
          <cell r="M2741">
            <v>0</v>
          </cell>
          <cell r="N2741">
            <v>18400</v>
          </cell>
          <cell r="O2741">
            <v>18400</v>
          </cell>
          <cell r="P2741">
            <v>18947.009999999998</v>
          </cell>
        </row>
        <row r="2742">
          <cell r="A2742">
            <v>1731000400</v>
          </cell>
          <cell r="B2742">
            <v>400</v>
          </cell>
          <cell r="C2742">
            <v>731000</v>
          </cell>
          <cell r="D2742">
            <v>1</v>
          </cell>
          <cell r="E2742">
            <v>0</v>
          </cell>
          <cell r="F2742" t="str">
            <v>אחזקת בנינים וציוד</v>
          </cell>
          <cell r="G2742">
            <v>0</v>
          </cell>
          <cell r="H2742" t="str">
            <v xml:space="preserve"> </v>
          </cell>
          <cell r="I2742">
            <v>0</v>
          </cell>
          <cell r="J2742">
            <v>0</v>
          </cell>
          <cell r="K2742">
            <v>0</v>
          </cell>
          <cell r="L2742">
            <v>0</v>
          </cell>
          <cell r="M2742">
            <v>0</v>
          </cell>
          <cell r="N2742">
            <v>0</v>
          </cell>
          <cell r="O2742">
            <v>0</v>
          </cell>
          <cell r="P2742">
            <v>0</v>
          </cell>
        </row>
        <row r="2743">
          <cell r="A2743">
            <v>1731000433</v>
          </cell>
          <cell r="B2743">
            <v>433</v>
          </cell>
          <cell r="C2743">
            <v>731000</v>
          </cell>
          <cell r="D2743">
            <v>1</v>
          </cell>
          <cell r="E2743">
            <v>0</v>
          </cell>
          <cell r="F2743" t="str">
            <v xml:space="preserve">חומרי נקיון       </v>
          </cell>
          <cell r="G2743">
            <v>0</v>
          </cell>
          <cell r="H2743" t="str">
            <v>גמיש</v>
          </cell>
          <cell r="I2743">
            <v>0</v>
          </cell>
          <cell r="J2743">
            <v>1500</v>
          </cell>
          <cell r="K2743" t="e">
            <v>#N/A</v>
          </cell>
          <cell r="L2743">
            <v>0</v>
          </cell>
          <cell r="M2743" t="str">
            <v>חדש</v>
          </cell>
          <cell r="N2743">
            <v>1500</v>
          </cell>
          <cell r="O2743">
            <v>0</v>
          </cell>
          <cell r="P2743">
            <v>0</v>
          </cell>
        </row>
        <row r="2744">
          <cell r="A2744">
            <v>1731000441</v>
          </cell>
          <cell r="B2744">
            <v>441</v>
          </cell>
          <cell r="C2744">
            <v>731000</v>
          </cell>
          <cell r="D2744">
            <v>1</v>
          </cell>
          <cell r="E2744">
            <v>0</v>
          </cell>
          <cell r="F2744" t="str">
            <v>בטוח אחריות מקצועי</v>
          </cell>
          <cell r="G2744">
            <v>0</v>
          </cell>
          <cell r="H2744" t="str">
            <v>קשיח</v>
          </cell>
          <cell r="I2744">
            <v>1.4580152671755724</v>
          </cell>
          <cell r="J2744">
            <v>64400</v>
          </cell>
          <cell r="K2744">
            <v>0</v>
          </cell>
          <cell r="L2744">
            <v>0</v>
          </cell>
          <cell r="M2744">
            <v>0</v>
          </cell>
          <cell r="N2744">
            <v>64400</v>
          </cell>
          <cell r="O2744">
            <v>26200</v>
          </cell>
          <cell r="P2744">
            <v>0</v>
          </cell>
        </row>
        <row r="2745">
          <cell r="A2745">
            <v>1731000450</v>
          </cell>
          <cell r="B2745">
            <v>450</v>
          </cell>
          <cell r="C2745">
            <v>731000</v>
          </cell>
          <cell r="D2745">
            <v>1</v>
          </cell>
          <cell r="E2745">
            <v>0</v>
          </cell>
          <cell r="F2745" t="str">
            <v>אחזקת תמי 4</v>
          </cell>
          <cell r="G2745">
            <v>0</v>
          </cell>
          <cell r="H2745" t="str">
            <v>קשיח</v>
          </cell>
          <cell r="I2745">
            <v>0</v>
          </cell>
          <cell r="J2745">
            <v>0</v>
          </cell>
          <cell r="K2745">
            <v>0</v>
          </cell>
          <cell r="L2745">
            <v>0</v>
          </cell>
          <cell r="M2745">
            <v>0</v>
          </cell>
          <cell r="N2745">
            <v>0</v>
          </cell>
          <cell r="O2745">
            <v>0</v>
          </cell>
          <cell r="P2745">
            <v>0</v>
          </cell>
        </row>
        <row r="2746">
          <cell r="A2746">
            <v>1731000470</v>
          </cell>
          <cell r="B2746">
            <v>470</v>
          </cell>
          <cell r="C2746">
            <v>731000</v>
          </cell>
          <cell r="D2746">
            <v>1</v>
          </cell>
          <cell r="E2746">
            <v>0</v>
          </cell>
          <cell r="F2746" t="str">
            <v xml:space="preserve">אחזקת מכונות משרד </v>
          </cell>
          <cell r="G2746">
            <v>0</v>
          </cell>
          <cell r="H2746" t="str">
            <v>גמיש</v>
          </cell>
          <cell r="I2746">
            <v>0</v>
          </cell>
          <cell r="J2746">
            <v>13680</v>
          </cell>
          <cell r="K2746">
            <v>0</v>
          </cell>
          <cell r="L2746">
            <v>1520</v>
          </cell>
          <cell r="M2746">
            <v>0</v>
          </cell>
          <cell r="N2746">
            <v>15200</v>
          </cell>
          <cell r="O2746">
            <v>15200</v>
          </cell>
          <cell r="P2746">
            <v>2531.0100000000002</v>
          </cell>
        </row>
        <row r="2747">
          <cell r="A2747">
            <v>1731000471</v>
          </cell>
          <cell r="B2747">
            <v>471</v>
          </cell>
          <cell r="C2747">
            <v>731000</v>
          </cell>
          <cell r="D2747">
            <v>1</v>
          </cell>
          <cell r="E2747">
            <v>0</v>
          </cell>
          <cell r="F2747" t="str">
            <v xml:space="preserve">מכשירי כתיבה      </v>
          </cell>
          <cell r="G2747">
            <v>0</v>
          </cell>
          <cell r="H2747" t="str">
            <v>גמיש</v>
          </cell>
          <cell r="I2747">
            <v>0</v>
          </cell>
          <cell r="J2747">
            <v>29700</v>
          </cell>
          <cell r="K2747">
            <v>0</v>
          </cell>
          <cell r="L2747">
            <v>3300</v>
          </cell>
          <cell r="M2747">
            <v>0</v>
          </cell>
          <cell r="N2747">
            <v>33000</v>
          </cell>
          <cell r="O2747">
            <v>33000</v>
          </cell>
          <cell r="P2747">
            <v>22208.76</v>
          </cell>
        </row>
        <row r="2748">
          <cell r="A2748">
            <v>1731000492</v>
          </cell>
          <cell r="B2748">
            <v>492</v>
          </cell>
          <cell r="C2748">
            <v>731000</v>
          </cell>
          <cell r="D2748">
            <v>1</v>
          </cell>
          <cell r="E2748">
            <v>0</v>
          </cell>
          <cell r="F2748" t="str">
            <v xml:space="preserve">השתתפות בעזר 092  </v>
          </cell>
          <cell r="G2748">
            <v>0</v>
          </cell>
          <cell r="H2748" t="str">
            <v>קשיח</v>
          </cell>
          <cell r="I2748">
            <v>0</v>
          </cell>
          <cell r="J2748">
            <v>722700</v>
          </cell>
          <cell r="K2748">
            <v>0</v>
          </cell>
          <cell r="L2748">
            <v>0</v>
          </cell>
          <cell r="M2748">
            <v>0</v>
          </cell>
          <cell r="N2748">
            <v>722700</v>
          </cell>
          <cell r="O2748">
            <v>722700</v>
          </cell>
          <cell r="P2748">
            <v>647812</v>
          </cell>
        </row>
        <row r="2749">
          <cell r="A2749">
            <v>1731000500</v>
          </cell>
          <cell r="B2749">
            <v>500</v>
          </cell>
          <cell r="C2749">
            <v>731000</v>
          </cell>
          <cell r="D2749">
            <v>1</v>
          </cell>
          <cell r="E2749">
            <v>0</v>
          </cell>
          <cell r="F2749" t="str">
            <v xml:space="preserve">הוצאות מינהליות   </v>
          </cell>
          <cell r="G2749">
            <v>0</v>
          </cell>
          <cell r="H2749" t="str">
            <v xml:space="preserve"> </v>
          </cell>
          <cell r="I2749">
            <v>0</v>
          </cell>
          <cell r="J2749">
            <v>0</v>
          </cell>
          <cell r="K2749">
            <v>0</v>
          </cell>
          <cell r="L2749">
            <v>0</v>
          </cell>
          <cell r="M2749">
            <v>0</v>
          </cell>
          <cell r="N2749">
            <v>0</v>
          </cell>
          <cell r="O2749">
            <v>0</v>
          </cell>
          <cell r="P2749">
            <v>0</v>
          </cell>
        </row>
        <row r="2750">
          <cell r="A2750">
            <v>1731000511</v>
          </cell>
          <cell r="B2750">
            <v>511</v>
          </cell>
          <cell r="C2750">
            <v>731000</v>
          </cell>
          <cell r="D2750">
            <v>1</v>
          </cell>
          <cell r="E2750">
            <v>0</v>
          </cell>
          <cell r="F2750" t="str">
            <v xml:space="preserve">אירוח וכיבוד      </v>
          </cell>
          <cell r="G2750">
            <v>0</v>
          </cell>
          <cell r="H2750" t="str">
            <v>גמיש</v>
          </cell>
          <cell r="I2750">
            <v>0</v>
          </cell>
          <cell r="J2750">
            <v>5130</v>
          </cell>
          <cell r="K2750">
            <v>0.19999999999999996</v>
          </cell>
          <cell r="L2750">
            <v>570</v>
          </cell>
          <cell r="M2750">
            <v>0</v>
          </cell>
          <cell r="N2750">
            <v>5700</v>
          </cell>
          <cell r="O2750">
            <v>5700</v>
          </cell>
          <cell r="P2750">
            <v>3119.41</v>
          </cell>
        </row>
        <row r="2751">
          <cell r="A2751">
            <v>1731000512</v>
          </cell>
          <cell r="B2751">
            <v>512</v>
          </cell>
          <cell r="C2751">
            <v>731000</v>
          </cell>
          <cell r="D2751">
            <v>1</v>
          </cell>
          <cell r="E2751">
            <v>0</v>
          </cell>
          <cell r="F2751" t="str">
            <v xml:space="preserve">נסיעות ואש"ל      </v>
          </cell>
          <cell r="G2751">
            <v>0</v>
          </cell>
          <cell r="H2751" t="str">
            <v>גמיש</v>
          </cell>
          <cell r="I2751">
            <v>0</v>
          </cell>
          <cell r="J2751">
            <v>4320</v>
          </cell>
          <cell r="K2751">
            <v>0</v>
          </cell>
          <cell r="L2751">
            <v>480</v>
          </cell>
          <cell r="M2751">
            <v>0</v>
          </cell>
          <cell r="N2751">
            <v>4800</v>
          </cell>
          <cell r="O2751">
            <v>4800</v>
          </cell>
          <cell r="P2751">
            <v>3430.7</v>
          </cell>
        </row>
        <row r="2752">
          <cell r="A2752">
            <v>1731000522</v>
          </cell>
          <cell r="B2752">
            <v>522</v>
          </cell>
          <cell r="C2752">
            <v>731000</v>
          </cell>
          <cell r="D2752">
            <v>1</v>
          </cell>
          <cell r="E2752">
            <v>0</v>
          </cell>
          <cell r="F2752" t="str">
            <v xml:space="preserve">ספרים ועיתונים    </v>
          </cell>
          <cell r="G2752">
            <v>0</v>
          </cell>
          <cell r="H2752" t="str">
            <v>גמיש</v>
          </cell>
          <cell r="I2752">
            <v>0</v>
          </cell>
          <cell r="J2752">
            <v>4590</v>
          </cell>
          <cell r="K2752">
            <v>0</v>
          </cell>
          <cell r="L2752">
            <v>510</v>
          </cell>
          <cell r="M2752">
            <v>0</v>
          </cell>
          <cell r="N2752">
            <v>5100</v>
          </cell>
          <cell r="O2752">
            <v>5100</v>
          </cell>
          <cell r="P2752">
            <v>3370</v>
          </cell>
        </row>
        <row r="2753">
          <cell r="A2753">
            <v>1731000540</v>
          </cell>
          <cell r="B2753">
            <v>540</v>
          </cell>
          <cell r="C2753">
            <v>731000</v>
          </cell>
          <cell r="D2753">
            <v>1</v>
          </cell>
          <cell r="E2753">
            <v>0</v>
          </cell>
          <cell r="F2753" t="str">
            <v xml:space="preserve">הוצאות טלפון      </v>
          </cell>
          <cell r="G2753">
            <v>0</v>
          </cell>
          <cell r="H2753" t="str">
            <v>קשיח</v>
          </cell>
          <cell r="I2753">
            <v>0</v>
          </cell>
          <cell r="J2753">
            <v>0</v>
          </cell>
          <cell r="K2753">
            <v>0</v>
          </cell>
          <cell r="L2753">
            <v>0</v>
          </cell>
          <cell r="M2753">
            <v>0</v>
          </cell>
          <cell r="N2753">
            <v>0</v>
          </cell>
          <cell r="O2753">
            <v>0</v>
          </cell>
          <cell r="P2753">
            <v>0</v>
          </cell>
        </row>
        <row r="2754">
          <cell r="A2754">
            <v>1731000544</v>
          </cell>
          <cell r="B2754">
            <v>544</v>
          </cell>
          <cell r="C2754">
            <v>731000</v>
          </cell>
          <cell r="D2754">
            <v>1</v>
          </cell>
          <cell r="E2754">
            <v>0</v>
          </cell>
          <cell r="F2754" t="str">
            <v xml:space="preserve">הוצאות דאר        </v>
          </cell>
          <cell r="G2754">
            <v>0</v>
          </cell>
          <cell r="H2754" t="str">
            <v>קשיח</v>
          </cell>
          <cell r="I2754">
            <v>0</v>
          </cell>
          <cell r="J2754">
            <v>90000</v>
          </cell>
          <cell r="K2754">
            <v>0</v>
          </cell>
          <cell r="L2754">
            <v>10000</v>
          </cell>
          <cell r="M2754">
            <v>0</v>
          </cell>
          <cell r="N2754">
            <v>100000</v>
          </cell>
          <cell r="O2754">
            <v>100000</v>
          </cell>
          <cell r="P2754">
            <v>53197.67</v>
          </cell>
        </row>
        <row r="2755">
          <cell r="A2755">
            <v>1731000550</v>
          </cell>
          <cell r="B2755">
            <v>550</v>
          </cell>
          <cell r="C2755">
            <v>731000</v>
          </cell>
          <cell r="D2755">
            <v>1</v>
          </cell>
          <cell r="E2755">
            <v>0</v>
          </cell>
          <cell r="F2755" t="str">
            <v xml:space="preserve">פירסומים          </v>
          </cell>
          <cell r="G2755">
            <v>0</v>
          </cell>
          <cell r="H2755" t="str">
            <v>גמיש</v>
          </cell>
          <cell r="I2755">
            <v>0</v>
          </cell>
          <cell r="J2755">
            <v>14580</v>
          </cell>
          <cell r="K2755">
            <v>0</v>
          </cell>
          <cell r="L2755">
            <v>1620</v>
          </cell>
          <cell r="M2755">
            <v>0</v>
          </cell>
          <cell r="N2755">
            <v>16200</v>
          </cell>
          <cell r="O2755">
            <v>16200</v>
          </cell>
          <cell r="P2755">
            <v>26113</v>
          </cell>
        </row>
        <row r="2756">
          <cell r="A2756">
            <v>1731000561</v>
          </cell>
          <cell r="B2756">
            <v>561</v>
          </cell>
          <cell r="C2756">
            <v>731000</v>
          </cell>
          <cell r="D2756">
            <v>1</v>
          </cell>
          <cell r="E2756">
            <v>0</v>
          </cell>
          <cell r="F2756" t="str">
            <v xml:space="preserve">שיכפולים          </v>
          </cell>
          <cell r="G2756">
            <v>0</v>
          </cell>
          <cell r="H2756" t="str">
            <v>גמיש</v>
          </cell>
          <cell r="I2756">
            <v>0</v>
          </cell>
          <cell r="J2756">
            <v>0</v>
          </cell>
          <cell r="K2756">
            <v>0</v>
          </cell>
          <cell r="L2756">
            <v>0</v>
          </cell>
          <cell r="M2756">
            <v>0</v>
          </cell>
          <cell r="N2756">
            <v>0</v>
          </cell>
          <cell r="O2756">
            <v>0</v>
          </cell>
          <cell r="P2756">
            <v>0</v>
          </cell>
        </row>
        <row r="2757">
          <cell r="A2757">
            <v>1731000562</v>
          </cell>
          <cell r="B2757">
            <v>562</v>
          </cell>
          <cell r="C2757">
            <v>731000</v>
          </cell>
          <cell r="D2757">
            <v>1</v>
          </cell>
          <cell r="E2757">
            <v>0</v>
          </cell>
          <cell r="F2757" t="str">
            <v xml:space="preserve">הדפסות            </v>
          </cell>
          <cell r="G2757">
            <v>0</v>
          </cell>
          <cell r="H2757" t="str">
            <v>גמיש</v>
          </cell>
          <cell r="I2757">
            <v>0</v>
          </cell>
          <cell r="J2757">
            <v>360</v>
          </cell>
          <cell r="K2757">
            <v>0</v>
          </cell>
          <cell r="L2757">
            <v>40</v>
          </cell>
          <cell r="M2757">
            <v>0</v>
          </cell>
          <cell r="N2757">
            <v>400</v>
          </cell>
          <cell r="O2757">
            <v>400</v>
          </cell>
          <cell r="P2757">
            <v>165</v>
          </cell>
        </row>
        <row r="2758">
          <cell r="A2758">
            <v>1731000563</v>
          </cell>
          <cell r="B2758">
            <v>563</v>
          </cell>
          <cell r="C2758">
            <v>731000</v>
          </cell>
          <cell r="D2758">
            <v>1</v>
          </cell>
          <cell r="E2758">
            <v>0</v>
          </cell>
          <cell r="F2758" t="str">
            <v>הקלטה ותמלול ועדות הקצאה</v>
          </cell>
          <cell r="G2758">
            <v>0</v>
          </cell>
          <cell r="H2758" t="str">
            <v>גמיש</v>
          </cell>
          <cell r="I2758">
            <v>0</v>
          </cell>
          <cell r="J2758">
            <v>11970</v>
          </cell>
          <cell r="K2758">
            <v>0</v>
          </cell>
          <cell r="L2758">
            <v>1330</v>
          </cell>
          <cell r="M2758">
            <v>0</v>
          </cell>
          <cell r="N2758">
            <v>13300</v>
          </cell>
          <cell r="O2758">
            <v>13300</v>
          </cell>
          <cell r="P2758">
            <v>13153</v>
          </cell>
        </row>
        <row r="2759">
          <cell r="A2759">
            <v>1731000564</v>
          </cell>
          <cell r="B2759">
            <v>564</v>
          </cell>
          <cell r="C2759">
            <v>731000</v>
          </cell>
          <cell r="D2759">
            <v>1</v>
          </cell>
          <cell r="E2759">
            <v>0</v>
          </cell>
          <cell r="F2759" t="str">
            <v>אתר הועדה המקומית לתכנון</v>
          </cell>
          <cell r="G2759">
            <v>0</v>
          </cell>
          <cell r="H2759" t="str">
            <v>גמיש</v>
          </cell>
          <cell r="I2759">
            <v>0</v>
          </cell>
          <cell r="J2759">
            <v>33000</v>
          </cell>
          <cell r="K2759">
            <v>0</v>
          </cell>
          <cell r="L2759">
            <v>0</v>
          </cell>
          <cell r="M2759">
            <v>0</v>
          </cell>
          <cell r="N2759">
            <v>33000</v>
          </cell>
          <cell r="O2759">
            <v>33000</v>
          </cell>
          <cell r="P2759">
            <v>0</v>
          </cell>
        </row>
        <row r="2760">
          <cell r="A2760">
            <v>1731000565</v>
          </cell>
          <cell r="B2760">
            <v>565</v>
          </cell>
          <cell r="C2760">
            <v>731000</v>
          </cell>
          <cell r="D2760">
            <v>1</v>
          </cell>
          <cell r="E2760">
            <v>0</v>
          </cell>
          <cell r="F2760" t="str">
            <v xml:space="preserve">צילום מפות        </v>
          </cell>
          <cell r="G2760">
            <v>0</v>
          </cell>
          <cell r="H2760" t="str">
            <v>גמיש</v>
          </cell>
          <cell r="I2760">
            <v>0</v>
          </cell>
          <cell r="J2760">
            <v>900</v>
          </cell>
          <cell r="K2760">
            <v>0</v>
          </cell>
          <cell r="L2760">
            <v>100</v>
          </cell>
          <cell r="M2760">
            <v>0</v>
          </cell>
          <cell r="N2760">
            <v>1000</v>
          </cell>
          <cell r="O2760">
            <v>1000</v>
          </cell>
          <cell r="P2760">
            <v>0</v>
          </cell>
        </row>
        <row r="2761">
          <cell r="A2761">
            <v>1731000570</v>
          </cell>
          <cell r="B2761">
            <v>570</v>
          </cell>
          <cell r="C2761">
            <v>731000</v>
          </cell>
          <cell r="D2761">
            <v>1</v>
          </cell>
          <cell r="E2761">
            <v>0</v>
          </cell>
          <cell r="F2761" t="str">
            <v>מערכות ממוחשבות</v>
          </cell>
          <cell r="G2761">
            <v>0</v>
          </cell>
          <cell r="H2761" t="str">
            <v>גמיש</v>
          </cell>
          <cell r="I2761">
            <v>0</v>
          </cell>
          <cell r="J2761">
            <v>850000</v>
          </cell>
          <cell r="K2761">
            <v>0</v>
          </cell>
          <cell r="L2761">
            <v>0</v>
          </cell>
          <cell r="M2761" t="str">
            <v>שינוי שם</v>
          </cell>
          <cell r="N2761">
            <v>850000</v>
          </cell>
          <cell r="O2761">
            <v>0</v>
          </cell>
          <cell r="P2761">
            <v>0</v>
          </cell>
        </row>
        <row r="2762">
          <cell r="A2762">
            <v>1731000571</v>
          </cell>
          <cell r="B2762">
            <v>571</v>
          </cell>
          <cell r="C2762">
            <v>731000</v>
          </cell>
          <cell r="D2762">
            <v>1</v>
          </cell>
          <cell r="E2762">
            <v>0</v>
          </cell>
          <cell r="F2762" t="str">
            <v xml:space="preserve">מיכון וענ"א       </v>
          </cell>
          <cell r="G2762">
            <v>0</v>
          </cell>
          <cell r="H2762" t="str">
            <v>קשיח</v>
          </cell>
          <cell r="I2762">
            <v>0</v>
          </cell>
          <cell r="J2762">
            <v>233800</v>
          </cell>
          <cell r="K2762">
            <v>0</v>
          </cell>
          <cell r="L2762">
            <v>0</v>
          </cell>
          <cell r="M2762">
            <v>0</v>
          </cell>
          <cell r="N2762">
            <v>233800</v>
          </cell>
          <cell r="O2762">
            <v>233800</v>
          </cell>
          <cell r="P2762">
            <v>233800</v>
          </cell>
        </row>
        <row r="2763">
          <cell r="A2763">
            <v>1731000580</v>
          </cell>
          <cell r="B2763">
            <v>580</v>
          </cell>
          <cell r="C2763">
            <v>731000</v>
          </cell>
          <cell r="D2763">
            <v>1</v>
          </cell>
          <cell r="E2763">
            <v>0</v>
          </cell>
          <cell r="F2763" t="str">
            <v>נסחים והערות אזהרה</v>
          </cell>
          <cell r="G2763">
            <v>0</v>
          </cell>
          <cell r="H2763" t="str">
            <v>גמיש</v>
          </cell>
          <cell r="I2763">
            <v>0</v>
          </cell>
          <cell r="J2763">
            <v>42750</v>
          </cell>
          <cell r="K2763">
            <v>0</v>
          </cell>
          <cell r="L2763">
            <v>4750</v>
          </cell>
          <cell r="M2763">
            <v>0</v>
          </cell>
          <cell r="N2763">
            <v>47500</v>
          </cell>
          <cell r="O2763">
            <v>47500</v>
          </cell>
          <cell r="P2763">
            <v>38086.800000000003</v>
          </cell>
        </row>
        <row r="2764">
          <cell r="A2764">
            <v>1731000581</v>
          </cell>
          <cell r="B2764">
            <v>581</v>
          </cell>
          <cell r="C2764">
            <v>731000</v>
          </cell>
          <cell r="D2764">
            <v>1</v>
          </cell>
          <cell r="E2764">
            <v>0</v>
          </cell>
          <cell r="F2764" t="str">
            <v>יעוץ תח' השבחה ממ"י</v>
          </cell>
          <cell r="G2764">
            <v>0</v>
          </cell>
          <cell r="H2764" t="str">
            <v>קשיח</v>
          </cell>
          <cell r="I2764">
            <v>0</v>
          </cell>
          <cell r="J2764">
            <v>0</v>
          </cell>
          <cell r="K2764">
            <v>0</v>
          </cell>
          <cell r="L2764">
            <v>0</v>
          </cell>
          <cell r="M2764">
            <v>0</v>
          </cell>
          <cell r="N2764">
            <v>0</v>
          </cell>
          <cell r="O2764">
            <v>0</v>
          </cell>
          <cell r="P2764">
            <v>0</v>
          </cell>
        </row>
        <row r="2765">
          <cell r="A2765">
            <v>1731000582</v>
          </cell>
          <cell r="B2765">
            <v>582</v>
          </cell>
          <cell r="C2765">
            <v>731000</v>
          </cell>
          <cell r="D2765">
            <v>1</v>
          </cell>
          <cell r="E2765">
            <v>0</v>
          </cell>
          <cell r="F2765" t="str">
            <v>הוצאות משפטיות</v>
          </cell>
          <cell r="G2765">
            <v>0</v>
          </cell>
          <cell r="H2765" t="str">
            <v>גמיש</v>
          </cell>
          <cell r="I2765">
            <v>0</v>
          </cell>
          <cell r="J2765">
            <v>1945000</v>
          </cell>
          <cell r="K2765">
            <v>0</v>
          </cell>
          <cell r="L2765">
            <v>0</v>
          </cell>
          <cell r="M2765">
            <v>0</v>
          </cell>
          <cell r="N2765">
            <v>1945000</v>
          </cell>
          <cell r="O2765">
            <v>1945000</v>
          </cell>
          <cell r="P2765">
            <v>1736460.04</v>
          </cell>
        </row>
        <row r="2766">
          <cell r="A2766">
            <v>1731000583</v>
          </cell>
          <cell r="B2766">
            <v>583</v>
          </cell>
          <cell r="C2766">
            <v>731000</v>
          </cell>
          <cell r="D2766">
            <v>1</v>
          </cell>
          <cell r="E2766">
            <v>0</v>
          </cell>
          <cell r="F2766" t="str">
            <v>נציג בעל דעה מייעצת</v>
          </cell>
          <cell r="G2766">
            <v>0</v>
          </cell>
          <cell r="H2766" t="str">
            <v>גמיש</v>
          </cell>
          <cell r="I2766">
            <v>0</v>
          </cell>
          <cell r="J2766">
            <v>23940</v>
          </cell>
          <cell r="K2766">
            <v>0</v>
          </cell>
          <cell r="L2766">
            <v>2660</v>
          </cell>
          <cell r="M2766">
            <v>0</v>
          </cell>
          <cell r="N2766">
            <v>26600</v>
          </cell>
          <cell r="O2766">
            <v>26600</v>
          </cell>
          <cell r="P2766">
            <v>0</v>
          </cell>
        </row>
        <row r="2767">
          <cell r="A2767">
            <v>1731000584</v>
          </cell>
          <cell r="B2767">
            <v>584</v>
          </cell>
          <cell r="C2767">
            <v>731000</v>
          </cell>
          <cell r="D2767">
            <v>1</v>
          </cell>
          <cell r="E2767">
            <v>0</v>
          </cell>
          <cell r="F2767" t="str">
            <v>הזנת נתונים למחשב</v>
          </cell>
          <cell r="G2767">
            <v>0</v>
          </cell>
          <cell r="H2767" t="str">
            <v>גמיש</v>
          </cell>
          <cell r="I2767">
            <v>0</v>
          </cell>
          <cell r="J2767">
            <v>247000</v>
          </cell>
          <cell r="K2767">
            <v>0</v>
          </cell>
          <cell r="L2767">
            <v>0</v>
          </cell>
          <cell r="M2767">
            <v>0</v>
          </cell>
          <cell r="N2767">
            <v>247000</v>
          </cell>
          <cell r="O2767">
            <v>247000</v>
          </cell>
          <cell r="P2767">
            <v>195535</v>
          </cell>
        </row>
        <row r="2768">
          <cell r="A2768">
            <v>1731000596</v>
          </cell>
          <cell r="B2768">
            <v>596</v>
          </cell>
          <cell r="C2768">
            <v>731000</v>
          </cell>
          <cell r="D2768">
            <v>1</v>
          </cell>
          <cell r="E2768">
            <v>0</v>
          </cell>
          <cell r="F2768" t="str">
            <v xml:space="preserve">השתתפות בעזר 096  </v>
          </cell>
          <cell r="G2768">
            <v>0</v>
          </cell>
          <cell r="H2768" t="str">
            <v>קשיח</v>
          </cell>
          <cell r="I2768">
            <v>0.45662100456621002</v>
          </cell>
          <cell r="J2768">
            <v>31900</v>
          </cell>
          <cell r="K2768">
            <v>-0.11940298507462688</v>
          </cell>
          <cell r="L2768">
            <v>0</v>
          </cell>
          <cell r="M2768">
            <v>0</v>
          </cell>
          <cell r="N2768">
            <v>31900</v>
          </cell>
          <cell r="O2768">
            <v>21900</v>
          </cell>
          <cell r="P2768">
            <v>12371</v>
          </cell>
        </row>
        <row r="2769">
          <cell r="A2769">
            <v>1731000700</v>
          </cell>
          <cell r="B2769">
            <v>700</v>
          </cell>
          <cell r="C2769">
            <v>731000</v>
          </cell>
          <cell r="D2769">
            <v>1</v>
          </cell>
          <cell r="E2769">
            <v>0</v>
          </cell>
          <cell r="F2769" t="str">
            <v xml:space="preserve">הוצאות לפעולות    </v>
          </cell>
          <cell r="G2769">
            <v>0</v>
          </cell>
          <cell r="H2769" t="str">
            <v xml:space="preserve"> </v>
          </cell>
          <cell r="I2769">
            <v>0</v>
          </cell>
          <cell r="J2769">
            <v>0</v>
          </cell>
          <cell r="K2769">
            <v>0</v>
          </cell>
          <cell r="L2769">
            <v>0</v>
          </cell>
          <cell r="M2769">
            <v>0</v>
          </cell>
          <cell r="N2769">
            <v>0</v>
          </cell>
          <cell r="O2769">
            <v>0</v>
          </cell>
          <cell r="P2769">
            <v>0</v>
          </cell>
        </row>
        <row r="2770">
          <cell r="A2770">
            <v>1731000753</v>
          </cell>
          <cell r="B2770">
            <v>753</v>
          </cell>
          <cell r="C2770">
            <v>731000</v>
          </cell>
          <cell r="D2770">
            <v>1</v>
          </cell>
          <cell r="E2770">
            <v>0</v>
          </cell>
          <cell r="F2770" t="str">
            <v xml:space="preserve">עובדים חיצוניים   </v>
          </cell>
          <cell r="G2770">
            <v>0</v>
          </cell>
          <cell r="H2770" t="str">
            <v>קשיח</v>
          </cell>
          <cell r="I2770">
            <v>0</v>
          </cell>
          <cell r="J2770">
            <v>0</v>
          </cell>
          <cell r="K2770">
            <v>0</v>
          </cell>
          <cell r="L2770">
            <v>0</v>
          </cell>
          <cell r="M2770">
            <v>0</v>
          </cell>
          <cell r="N2770">
            <v>0</v>
          </cell>
          <cell r="O2770">
            <v>0</v>
          </cell>
          <cell r="P2770">
            <v>0</v>
          </cell>
        </row>
        <row r="2771">
          <cell r="A2771">
            <v>1731000781</v>
          </cell>
          <cell r="B2771">
            <v>781</v>
          </cell>
          <cell r="C2771">
            <v>731000</v>
          </cell>
          <cell r="D2771">
            <v>1</v>
          </cell>
          <cell r="E2771">
            <v>0</v>
          </cell>
          <cell r="F2771" t="str">
            <v>פעולות סמנכ"ל</v>
          </cell>
          <cell r="G2771">
            <v>0</v>
          </cell>
          <cell r="H2771" t="str">
            <v>גמיש</v>
          </cell>
          <cell r="I2771">
            <v>0.10000000000000009</v>
          </cell>
          <cell r="J2771">
            <v>20000</v>
          </cell>
          <cell r="K2771">
            <v>0</v>
          </cell>
          <cell r="L2771">
            <v>2000</v>
          </cell>
          <cell r="M2771">
            <v>0</v>
          </cell>
          <cell r="N2771">
            <v>22000</v>
          </cell>
          <cell r="O2771">
            <v>20000</v>
          </cell>
          <cell r="P2771">
            <v>12149.22</v>
          </cell>
        </row>
        <row r="2772">
          <cell r="A2772">
            <v>1731000794</v>
          </cell>
          <cell r="B2772">
            <v>794</v>
          </cell>
          <cell r="C2772">
            <v>731000</v>
          </cell>
          <cell r="D2772">
            <v>1</v>
          </cell>
          <cell r="E2772">
            <v>0</v>
          </cell>
          <cell r="F2772" t="str">
            <v xml:space="preserve">השתתפות בעזר 094  </v>
          </cell>
          <cell r="G2772">
            <v>0</v>
          </cell>
          <cell r="H2772" t="str">
            <v>קשיח</v>
          </cell>
          <cell r="I2772">
            <v>0</v>
          </cell>
          <cell r="J2772">
            <v>59000</v>
          </cell>
          <cell r="K2772">
            <v>-0.17560975609756102</v>
          </cell>
          <cell r="L2772">
            <v>0</v>
          </cell>
          <cell r="M2772">
            <v>0</v>
          </cell>
          <cell r="N2772">
            <v>59000</v>
          </cell>
          <cell r="O2772">
            <v>59000</v>
          </cell>
          <cell r="P2772">
            <v>18789</v>
          </cell>
        </row>
        <row r="2773">
          <cell r="A2773">
            <v>1731000961</v>
          </cell>
          <cell r="B2773">
            <v>961</v>
          </cell>
          <cell r="C2773">
            <v>731000</v>
          </cell>
          <cell r="D2773">
            <v>1</v>
          </cell>
          <cell r="E2773">
            <v>0</v>
          </cell>
          <cell r="F2773" t="str">
            <v>רז' פעולות ורכישות</v>
          </cell>
          <cell r="G2773">
            <v>0</v>
          </cell>
          <cell r="H2773" t="str">
            <v>גמיש</v>
          </cell>
          <cell r="I2773">
            <v>0</v>
          </cell>
          <cell r="J2773">
            <v>0</v>
          </cell>
          <cell r="K2773">
            <v>0</v>
          </cell>
          <cell r="L2773">
            <v>0</v>
          </cell>
          <cell r="M2773">
            <v>0</v>
          </cell>
          <cell r="N2773">
            <v>0</v>
          </cell>
          <cell r="O2773">
            <v>0</v>
          </cell>
          <cell r="P2773">
            <v>0</v>
          </cell>
        </row>
        <row r="2774">
          <cell r="A2774" t="e">
            <v>#VALUE!</v>
          </cell>
          <cell r="B2774" t="str">
            <v>731000  סך הכל</v>
          </cell>
          <cell r="C2774">
            <v>0</v>
          </cell>
          <cell r="D2774">
            <v>0</v>
          </cell>
          <cell r="E2774">
            <v>0</v>
          </cell>
          <cell r="F2774" t="str">
            <v xml:space="preserve">משרד מהנדס הרשות </v>
          </cell>
          <cell r="G2774">
            <v>0</v>
          </cell>
          <cell r="H2774">
            <v>0</v>
          </cell>
          <cell r="I2774">
            <v>9.3706506761575659E-2</v>
          </cell>
          <cell r="J2774">
            <v>7868720</v>
          </cell>
          <cell r="K2774" t="e">
            <v>#N/A</v>
          </cell>
          <cell r="L2774">
            <v>28880</v>
          </cell>
          <cell r="M2774">
            <v>0</v>
          </cell>
          <cell r="N2774">
            <v>7897600</v>
          </cell>
          <cell r="O2774">
            <v>7220950</v>
          </cell>
          <cell r="P2774">
            <v>5216554.1799999988</v>
          </cell>
        </row>
        <row r="2775">
          <cell r="A2775">
            <v>17320000</v>
          </cell>
          <cell r="B2775">
            <v>0</v>
          </cell>
          <cell r="C2775">
            <v>732000</v>
          </cell>
          <cell r="D2775">
            <v>1</v>
          </cell>
          <cell r="E2775">
            <v>0</v>
          </cell>
          <cell r="F2775" t="str">
            <v xml:space="preserve">תכנון עיר         </v>
          </cell>
          <cell r="G2775">
            <v>0</v>
          </cell>
          <cell r="H2775" t="str">
            <v xml:space="preserve"> </v>
          </cell>
          <cell r="I2775">
            <v>0</v>
          </cell>
          <cell r="J2775">
            <v>0</v>
          </cell>
          <cell r="K2775">
            <v>0</v>
          </cell>
          <cell r="L2775">
            <v>0</v>
          </cell>
          <cell r="M2775">
            <v>0</v>
          </cell>
          <cell r="N2775">
            <v>0</v>
          </cell>
          <cell r="O2775">
            <v>0</v>
          </cell>
          <cell r="P2775">
            <v>0</v>
          </cell>
        </row>
        <row r="2776">
          <cell r="A2776">
            <v>1732000100</v>
          </cell>
          <cell r="B2776">
            <v>100</v>
          </cell>
          <cell r="C2776">
            <v>732000</v>
          </cell>
          <cell r="D2776">
            <v>1</v>
          </cell>
          <cell r="E2776">
            <v>0</v>
          </cell>
          <cell r="F2776" t="str">
            <v>שכר עובדים לפי תקן</v>
          </cell>
          <cell r="G2776">
            <v>0</v>
          </cell>
          <cell r="H2776" t="str">
            <v xml:space="preserve"> </v>
          </cell>
          <cell r="I2776">
            <v>0</v>
          </cell>
          <cell r="J2776">
            <v>0</v>
          </cell>
          <cell r="K2776">
            <v>0</v>
          </cell>
          <cell r="L2776">
            <v>0</v>
          </cell>
          <cell r="M2776">
            <v>0</v>
          </cell>
          <cell r="N2776">
            <v>0</v>
          </cell>
          <cell r="O2776">
            <v>0</v>
          </cell>
          <cell r="P2776">
            <v>0</v>
          </cell>
        </row>
        <row r="2777">
          <cell r="A2777">
            <v>1732000110</v>
          </cell>
          <cell r="B2777">
            <v>110</v>
          </cell>
          <cell r="C2777">
            <v>732000</v>
          </cell>
          <cell r="D2777">
            <v>1</v>
          </cell>
          <cell r="E2777">
            <v>0</v>
          </cell>
          <cell r="F2777" t="str">
            <v>השכר הקובע-תקציבית</v>
          </cell>
          <cell r="G2777">
            <v>0</v>
          </cell>
          <cell r="H2777" t="str">
            <v>שכר</v>
          </cell>
          <cell r="I2777">
            <v>-1</v>
          </cell>
          <cell r="J2777">
            <v>0</v>
          </cell>
          <cell r="K2777">
            <v>1.512136888181459E-2</v>
          </cell>
          <cell r="L2777">
            <v>0</v>
          </cell>
          <cell r="M2777">
            <v>0</v>
          </cell>
          <cell r="N2777">
            <v>0</v>
          </cell>
          <cell r="O2777">
            <v>81000</v>
          </cell>
          <cell r="P2777">
            <v>0</v>
          </cell>
        </row>
        <row r="2778">
          <cell r="A2778">
            <v>1732000119</v>
          </cell>
          <cell r="B2778">
            <v>119</v>
          </cell>
          <cell r="C2778">
            <v>732000</v>
          </cell>
          <cell r="D2778">
            <v>1</v>
          </cell>
          <cell r="E2778">
            <v>0</v>
          </cell>
          <cell r="F2778" t="str">
            <v xml:space="preserve">השכר הקובע-צוברת  </v>
          </cell>
          <cell r="G2778">
            <v>0</v>
          </cell>
          <cell r="H2778" t="str">
            <v>שכר</v>
          </cell>
          <cell r="I2778">
            <v>0.59824731121607</v>
          </cell>
          <cell r="J2778">
            <v>5617200</v>
          </cell>
          <cell r="K2778">
            <v>8.6252622412223312E-2</v>
          </cell>
          <cell r="L2778">
            <v>0</v>
          </cell>
          <cell r="M2778">
            <v>0</v>
          </cell>
          <cell r="N2778">
            <v>5617200</v>
          </cell>
          <cell r="O2778">
            <v>3514600</v>
          </cell>
          <cell r="P2778">
            <v>2865787.98</v>
          </cell>
        </row>
        <row r="2779">
          <cell r="A2779">
            <v>1732000122</v>
          </cell>
          <cell r="B2779">
            <v>122</v>
          </cell>
          <cell r="C2779">
            <v>732000</v>
          </cell>
          <cell r="D2779">
            <v>1</v>
          </cell>
          <cell r="E2779">
            <v>0</v>
          </cell>
          <cell r="F2779" t="str">
            <v xml:space="preserve">ביגוד             </v>
          </cell>
          <cell r="G2779">
            <v>0</v>
          </cell>
          <cell r="H2779" t="str">
            <v>שכר</v>
          </cell>
          <cell r="I2779">
            <v>0</v>
          </cell>
          <cell r="J2779">
            <v>34000</v>
          </cell>
          <cell r="K2779">
            <v>0</v>
          </cell>
          <cell r="L2779">
            <v>0</v>
          </cell>
          <cell r="M2779">
            <v>0</v>
          </cell>
          <cell r="N2779">
            <v>34000</v>
          </cell>
          <cell r="O2779">
            <v>34000</v>
          </cell>
          <cell r="P2779">
            <v>30051.98</v>
          </cell>
        </row>
        <row r="2780">
          <cell r="A2780">
            <v>1732000126</v>
          </cell>
          <cell r="B2780">
            <v>126</v>
          </cell>
          <cell r="C2780">
            <v>732000</v>
          </cell>
          <cell r="D2780">
            <v>1</v>
          </cell>
          <cell r="E2780">
            <v>0</v>
          </cell>
          <cell r="F2780" t="str">
            <v xml:space="preserve">דמי הבראה         </v>
          </cell>
          <cell r="G2780">
            <v>0</v>
          </cell>
          <cell r="H2780" t="str">
            <v>שכר</v>
          </cell>
          <cell r="I2780">
            <v>0.31578947368421062</v>
          </cell>
          <cell r="J2780">
            <v>75000</v>
          </cell>
          <cell r="K2780">
            <v>0</v>
          </cell>
          <cell r="L2780">
            <v>0</v>
          </cell>
          <cell r="M2780">
            <v>0</v>
          </cell>
          <cell r="N2780">
            <v>75000</v>
          </cell>
          <cell r="O2780">
            <v>57000</v>
          </cell>
          <cell r="P2780">
            <v>67799.929999999993</v>
          </cell>
        </row>
        <row r="2781">
          <cell r="A2781">
            <v>1732000130</v>
          </cell>
          <cell r="B2781">
            <v>130</v>
          </cell>
          <cell r="C2781">
            <v>732000</v>
          </cell>
          <cell r="D2781">
            <v>1</v>
          </cell>
          <cell r="E2781">
            <v>0</v>
          </cell>
          <cell r="F2781" t="str">
            <v xml:space="preserve">שעות נוספות       </v>
          </cell>
          <cell r="G2781">
            <v>0</v>
          </cell>
          <cell r="H2781" t="str">
            <v>שכר</v>
          </cell>
          <cell r="I2781">
            <v>0</v>
          </cell>
          <cell r="J2781">
            <v>19900</v>
          </cell>
          <cell r="K2781">
            <v>0</v>
          </cell>
          <cell r="L2781">
            <v>0</v>
          </cell>
          <cell r="M2781">
            <v>0</v>
          </cell>
          <cell r="N2781">
            <v>19900</v>
          </cell>
          <cell r="O2781">
            <v>19900</v>
          </cell>
          <cell r="P2781">
            <v>8140.43</v>
          </cell>
        </row>
        <row r="2782">
          <cell r="A2782">
            <v>1732000140</v>
          </cell>
          <cell r="B2782">
            <v>140</v>
          </cell>
          <cell r="C2782">
            <v>732000</v>
          </cell>
          <cell r="D2782">
            <v>1</v>
          </cell>
          <cell r="E2782">
            <v>0</v>
          </cell>
          <cell r="F2782" t="str">
            <v>השתתפות באחזקת רכב</v>
          </cell>
          <cell r="G2782">
            <v>0</v>
          </cell>
          <cell r="H2782" t="str">
            <v>שכר</v>
          </cell>
          <cell r="I2782">
            <v>8.4033613445378075E-2</v>
          </cell>
          <cell r="J2782">
            <v>387000</v>
          </cell>
          <cell r="K2782">
            <v>0</v>
          </cell>
          <cell r="L2782">
            <v>0</v>
          </cell>
          <cell r="M2782">
            <v>0</v>
          </cell>
          <cell r="N2782">
            <v>387000</v>
          </cell>
          <cell r="O2782">
            <v>357000</v>
          </cell>
          <cell r="P2782">
            <v>314626.62</v>
          </cell>
        </row>
        <row r="2783">
          <cell r="A2783">
            <v>1732000253</v>
          </cell>
          <cell r="B2783">
            <v>253</v>
          </cell>
          <cell r="C2783">
            <v>732000</v>
          </cell>
          <cell r="D2783">
            <v>1</v>
          </cell>
          <cell r="E2783">
            <v>0</v>
          </cell>
          <cell r="F2783" t="str">
            <v>ע' חיצוני (אדריכל)</v>
          </cell>
          <cell r="G2783">
            <v>0</v>
          </cell>
          <cell r="H2783" t="str">
            <v>שכר</v>
          </cell>
          <cell r="I2783">
            <v>0</v>
          </cell>
          <cell r="J2783">
            <v>0</v>
          </cell>
          <cell r="K2783">
            <v>0</v>
          </cell>
          <cell r="L2783">
            <v>0</v>
          </cell>
          <cell r="M2783">
            <v>0</v>
          </cell>
          <cell r="N2783">
            <v>0</v>
          </cell>
          <cell r="O2783">
            <v>0</v>
          </cell>
          <cell r="P2783">
            <v>0</v>
          </cell>
        </row>
        <row r="2784">
          <cell r="A2784">
            <v>1732000400</v>
          </cell>
          <cell r="B2784">
            <v>400</v>
          </cell>
          <cell r="C2784">
            <v>732000</v>
          </cell>
          <cell r="D2784">
            <v>1</v>
          </cell>
          <cell r="E2784">
            <v>0</v>
          </cell>
          <cell r="F2784" t="str">
            <v>אחזקת בנינים וציוד</v>
          </cell>
          <cell r="G2784">
            <v>0</v>
          </cell>
          <cell r="H2784" t="str">
            <v xml:space="preserve"> </v>
          </cell>
          <cell r="I2784">
            <v>0</v>
          </cell>
          <cell r="J2784">
            <v>0</v>
          </cell>
          <cell r="K2784">
            <v>0</v>
          </cell>
          <cell r="L2784">
            <v>0</v>
          </cell>
          <cell r="M2784">
            <v>0</v>
          </cell>
          <cell r="N2784">
            <v>0</v>
          </cell>
          <cell r="O2784">
            <v>0</v>
          </cell>
          <cell r="P2784">
            <v>0</v>
          </cell>
        </row>
        <row r="2785">
          <cell r="A2785">
            <v>1732000471</v>
          </cell>
          <cell r="B2785">
            <v>471</v>
          </cell>
          <cell r="C2785">
            <v>732000</v>
          </cell>
          <cell r="D2785">
            <v>1</v>
          </cell>
          <cell r="E2785">
            <v>0</v>
          </cell>
          <cell r="F2785" t="str">
            <v xml:space="preserve">מכשירי כתיבה      </v>
          </cell>
          <cell r="G2785">
            <v>0</v>
          </cell>
          <cell r="H2785" t="str">
            <v>גמיש</v>
          </cell>
          <cell r="I2785">
            <v>0</v>
          </cell>
          <cell r="J2785">
            <v>12870</v>
          </cell>
          <cell r="K2785">
            <v>0</v>
          </cell>
          <cell r="L2785">
            <v>1430</v>
          </cell>
          <cell r="M2785">
            <v>0</v>
          </cell>
          <cell r="N2785">
            <v>14300</v>
          </cell>
          <cell r="O2785">
            <v>14300</v>
          </cell>
          <cell r="P2785">
            <v>14949.75</v>
          </cell>
        </row>
        <row r="2786">
          <cell r="A2786">
            <v>1732000511</v>
          </cell>
          <cell r="B2786">
            <v>511</v>
          </cell>
          <cell r="C2786">
            <v>732000</v>
          </cell>
          <cell r="D2786">
            <v>1</v>
          </cell>
          <cell r="E2786">
            <v>0</v>
          </cell>
          <cell r="F2786" t="str">
            <v xml:space="preserve">אירוח וכיבוד      </v>
          </cell>
          <cell r="G2786">
            <v>0</v>
          </cell>
          <cell r="H2786" t="str">
            <v>גמיש</v>
          </cell>
          <cell r="I2786">
            <v>0</v>
          </cell>
          <cell r="J2786">
            <v>1260</v>
          </cell>
          <cell r="K2786">
            <v>0</v>
          </cell>
          <cell r="L2786">
            <v>140</v>
          </cell>
          <cell r="M2786">
            <v>0</v>
          </cell>
          <cell r="N2786">
            <v>1400</v>
          </cell>
          <cell r="O2786">
            <v>1400</v>
          </cell>
          <cell r="P2786">
            <v>1318.17</v>
          </cell>
        </row>
        <row r="2787">
          <cell r="A2787">
            <v>1732000550</v>
          </cell>
          <cell r="B2787">
            <v>550</v>
          </cell>
          <cell r="C2787">
            <v>732000</v>
          </cell>
          <cell r="D2787">
            <v>1</v>
          </cell>
          <cell r="E2787">
            <v>0</v>
          </cell>
          <cell r="F2787" t="str">
            <v xml:space="preserve">פירסומים          </v>
          </cell>
          <cell r="G2787">
            <v>0</v>
          </cell>
          <cell r="H2787" t="str">
            <v>גמיש</v>
          </cell>
          <cell r="I2787">
            <v>0</v>
          </cell>
          <cell r="J2787">
            <v>92340</v>
          </cell>
          <cell r="K2787">
            <v>0</v>
          </cell>
          <cell r="L2787">
            <v>10260</v>
          </cell>
          <cell r="M2787">
            <v>0</v>
          </cell>
          <cell r="N2787">
            <v>102600</v>
          </cell>
          <cell r="O2787">
            <v>102600</v>
          </cell>
          <cell r="P2787">
            <v>54191.6</v>
          </cell>
        </row>
        <row r="2788">
          <cell r="A2788">
            <v>1732000562</v>
          </cell>
          <cell r="B2788">
            <v>562</v>
          </cell>
          <cell r="C2788">
            <v>732000</v>
          </cell>
          <cell r="D2788">
            <v>1</v>
          </cell>
          <cell r="E2788">
            <v>0</v>
          </cell>
          <cell r="F2788" t="str">
            <v xml:space="preserve">הדפסות            </v>
          </cell>
          <cell r="G2788">
            <v>0</v>
          </cell>
          <cell r="H2788" t="str">
            <v>גמיש</v>
          </cell>
          <cell r="I2788">
            <v>0</v>
          </cell>
          <cell r="J2788">
            <v>0</v>
          </cell>
          <cell r="K2788">
            <v>0</v>
          </cell>
          <cell r="L2788">
            <v>0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</row>
        <row r="2789">
          <cell r="A2789">
            <v>1732000571</v>
          </cell>
          <cell r="B2789">
            <v>571</v>
          </cell>
          <cell r="C2789">
            <v>732000</v>
          </cell>
          <cell r="D2789">
            <v>1</v>
          </cell>
          <cell r="E2789">
            <v>0</v>
          </cell>
          <cell r="F2789" t="str">
            <v xml:space="preserve">מיכון וענ"א       </v>
          </cell>
          <cell r="G2789">
            <v>0</v>
          </cell>
          <cell r="H2789" t="str">
            <v>קשיח</v>
          </cell>
          <cell r="I2789">
            <v>0</v>
          </cell>
          <cell r="J2789">
            <v>102300</v>
          </cell>
          <cell r="K2789">
            <v>0</v>
          </cell>
          <cell r="L2789">
            <v>0</v>
          </cell>
          <cell r="M2789">
            <v>0</v>
          </cell>
          <cell r="N2789">
            <v>102300</v>
          </cell>
          <cell r="O2789">
            <v>102300</v>
          </cell>
          <cell r="P2789">
            <v>102300</v>
          </cell>
        </row>
        <row r="2790">
          <cell r="A2790">
            <v>1732000580</v>
          </cell>
          <cell r="B2790">
            <v>580</v>
          </cell>
          <cell r="C2790">
            <v>732000</v>
          </cell>
          <cell r="D2790">
            <v>1</v>
          </cell>
          <cell r="E2790">
            <v>0</v>
          </cell>
          <cell r="F2790" t="str">
            <v xml:space="preserve">יעוץ תנועה       </v>
          </cell>
          <cell r="G2790">
            <v>0</v>
          </cell>
          <cell r="H2790" t="str">
            <v>קשיח</v>
          </cell>
          <cell r="I2790">
            <v>0</v>
          </cell>
          <cell r="J2790">
            <v>0</v>
          </cell>
          <cell r="K2790">
            <v>0</v>
          </cell>
          <cell r="L2790">
            <v>0</v>
          </cell>
          <cell r="M2790">
            <v>0</v>
          </cell>
          <cell r="N2790">
            <v>0</v>
          </cell>
          <cell r="O2790">
            <v>0</v>
          </cell>
          <cell r="P2790">
            <v>0</v>
          </cell>
        </row>
        <row r="2791">
          <cell r="A2791">
            <v>1732000700</v>
          </cell>
          <cell r="B2791">
            <v>700</v>
          </cell>
          <cell r="C2791">
            <v>732000</v>
          </cell>
          <cell r="D2791">
            <v>1</v>
          </cell>
          <cell r="E2791">
            <v>0</v>
          </cell>
          <cell r="F2791" t="str">
            <v xml:space="preserve">הוצאות לפעולות    </v>
          </cell>
          <cell r="G2791">
            <v>0</v>
          </cell>
          <cell r="H2791" t="str">
            <v xml:space="preserve"> </v>
          </cell>
          <cell r="I2791">
            <v>0</v>
          </cell>
          <cell r="J2791">
            <v>0</v>
          </cell>
          <cell r="K2791">
            <v>0</v>
          </cell>
          <cell r="L2791">
            <v>0</v>
          </cell>
          <cell r="M2791">
            <v>0</v>
          </cell>
          <cell r="N2791">
            <v>0</v>
          </cell>
          <cell r="O2791">
            <v>0</v>
          </cell>
          <cell r="P2791">
            <v>0</v>
          </cell>
        </row>
        <row r="2792">
          <cell r="A2792">
            <v>1732000753</v>
          </cell>
          <cell r="B2792">
            <v>753</v>
          </cell>
          <cell r="C2792">
            <v>732000</v>
          </cell>
          <cell r="D2792">
            <v>1</v>
          </cell>
          <cell r="E2792">
            <v>0</v>
          </cell>
          <cell r="F2792" t="str">
            <v>ע' חיצוני (אדריכל)</v>
          </cell>
          <cell r="G2792">
            <v>0</v>
          </cell>
          <cell r="H2792" t="str">
            <v>קשיח</v>
          </cell>
          <cell r="I2792">
            <v>0</v>
          </cell>
          <cell r="J2792">
            <v>0</v>
          </cell>
          <cell r="K2792">
            <v>0</v>
          </cell>
          <cell r="L2792">
            <v>0</v>
          </cell>
          <cell r="M2792">
            <v>0</v>
          </cell>
          <cell r="N2792">
            <v>0</v>
          </cell>
          <cell r="O2792">
            <v>0</v>
          </cell>
          <cell r="P2792">
            <v>0</v>
          </cell>
        </row>
        <row r="2793">
          <cell r="A2793">
            <v>1732000900</v>
          </cell>
          <cell r="B2793">
            <v>900</v>
          </cell>
          <cell r="C2793">
            <v>732000</v>
          </cell>
          <cell r="D2793">
            <v>1</v>
          </cell>
          <cell r="E2793">
            <v>0</v>
          </cell>
          <cell r="F2793" t="str">
            <v xml:space="preserve">הוצאות חד פעמיות  </v>
          </cell>
          <cell r="G2793">
            <v>0</v>
          </cell>
          <cell r="H2793" t="str">
            <v xml:space="preserve"> </v>
          </cell>
          <cell r="I2793">
            <v>0</v>
          </cell>
          <cell r="J2793">
            <v>0</v>
          </cell>
          <cell r="K2793">
            <v>0</v>
          </cell>
          <cell r="L2793">
            <v>0</v>
          </cell>
          <cell r="M2793">
            <v>0</v>
          </cell>
          <cell r="N2793">
            <v>0</v>
          </cell>
          <cell r="O2793">
            <v>0</v>
          </cell>
          <cell r="P2793">
            <v>0</v>
          </cell>
        </row>
        <row r="2794">
          <cell r="A2794">
            <v>1732000934</v>
          </cell>
          <cell r="B2794">
            <v>934</v>
          </cell>
          <cell r="C2794">
            <v>732000</v>
          </cell>
          <cell r="D2794">
            <v>1</v>
          </cell>
          <cell r="E2794">
            <v>0</v>
          </cell>
          <cell r="F2794" t="str">
            <v xml:space="preserve">מודלים            </v>
          </cell>
          <cell r="G2794">
            <v>0</v>
          </cell>
          <cell r="H2794" t="str">
            <v>קשיח</v>
          </cell>
          <cell r="I2794">
            <v>0</v>
          </cell>
          <cell r="J2794">
            <v>0</v>
          </cell>
          <cell r="K2794">
            <v>0</v>
          </cell>
          <cell r="L2794">
            <v>0</v>
          </cell>
          <cell r="M2794">
            <v>0</v>
          </cell>
          <cell r="N2794">
            <v>0</v>
          </cell>
          <cell r="O2794">
            <v>0</v>
          </cell>
          <cell r="P2794">
            <v>0</v>
          </cell>
        </row>
        <row r="2795">
          <cell r="A2795">
            <v>1732000952</v>
          </cell>
          <cell r="B2795">
            <v>952</v>
          </cell>
          <cell r="C2795">
            <v>732000</v>
          </cell>
          <cell r="D2795">
            <v>1</v>
          </cell>
          <cell r="E2795">
            <v>0</v>
          </cell>
          <cell r="F2795" t="str">
            <v xml:space="preserve">תכניות            </v>
          </cell>
          <cell r="G2795">
            <v>0</v>
          </cell>
          <cell r="H2795" t="str">
            <v>גמיש</v>
          </cell>
          <cell r="I2795">
            <v>0</v>
          </cell>
          <cell r="J2795">
            <v>29970</v>
          </cell>
          <cell r="K2795">
            <v>0</v>
          </cell>
          <cell r="L2795">
            <v>3330</v>
          </cell>
          <cell r="M2795">
            <v>0</v>
          </cell>
          <cell r="N2795">
            <v>33300</v>
          </cell>
          <cell r="O2795">
            <v>33300</v>
          </cell>
          <cell r="P2795">
            <v>6596.7</v>
          </cell>
        </row>
        <row r="2796">
          <cell r="A2796">
            <v>1732000961</v>
          </cell>
          <cell r="B2796">
            <v>961</v>
          </cell>
          <cell r="C2796">
            <v>732000</v>
          </cell>
          <cell r="D2796">
            <v>1</v>
          </cell>
          <cell r="E2796">
            <v>0</v>
          </cell>
          <cell r="F2796" t="str">
            <v>רז' פעולות ורכישות</v>
          </cell>
          <cell r="G2796">
            <v>0</v>
          </cell>
          <cell r="H2796" t="str">
            <v>גמיש</v>
          </cell>
          <cell r="I2796">
            <v>0</v>
          </cell>
          <cell r="J2796">
            <v>0</v>
          </cell>
          <cell r="K2796">
            <v>0</v>
          </cell>
          <cell r="L2796">
            <v>0</v>
          </cell>
          <cell r="M2796">
            <v>0</v>
          </cell>
          <cell r="N2796">
            <v>0</v>
          </cell>
          <cell r="O2796">
            <v>0</v>
          </cell>
          <cell r="P2796">
            <v>0</v>
          </cell>
        </row>
        <row r="2797">
          <cell r="A2797" t="e">
            <v>#VALUE!</v>
          </cell>
          <cell r="B2797" t="str">
            <v>732000  סך הכל</v>
          </cell>
          <cell r="C2797">
            <v>0</v>
          </cell>
          <cell r="D2797">
            <v>0</v>
          </cell>
          <cell r="E2797">
            <v>0</v>
          </cell>
          <cell r="F2797" t="str">
            <v xml:space="preserve">תכנון עיר         </v>
          </cell>
          <cell r="G2797">
            <v>0</v>
          </cell>
          <cell r="H2797">
            <v>0</v>
          </cell>
          <cell r="I2797">
            <v>0.47936257933015236</v>
          </cell>
          <cell r="J2797">
            <v>6371840</v>
          </cell>
          <cell r="K2797">
            <v>0.1013739912940379</v>
          </cell>
          <cell r="L2797">
            <v>15160</v>
          </cell>
          <cell r="M2797">
            <v>0</v>
          </cell>
          <cell r="N2797">
            <v>6387000</v>
          </cell>
          <cell r="O2797">
            <v>4317400</v>
          </cell>
          <cell r="P2797">
            <v>3465763.1600000006</v>
          </cell>
        </row>
        <row r="2798">
          <cell r="A2798">
            <v>17322000</v>
          </cell>
          <cell r="B2798">
            <v>0</v>
          </cell>
          <cell r="C2798">
            <v>732200</v>
          </cell>
          <cell r="D2798">
            <v>1</v>
          </cell>
          <cell r="E2798">
            <v>0</v>
          </cell>
          <cell r="F2798" t="str">
            <v>חזות העיר</v>
          </cell>
          <cell r="G2798">
            <v>0</v>
          </cell>
          <cell r="H2798">
            <v>0</v>
          </cell>
          <cell r="I2798">
            <v>0</v>
          </cell>
          <cell r="J2798">
            <v>0</v>
          </cell>
          <cell r="K2798">
            <v>0</v>
          </cell>
          <cell r="L2798">
            <v>0</v>
          </cell>
          <cell r="M2798">
            <v>0</v>
          </cell>
          <cell r="N2798">
            <v>0</v>
          </cell>
          <cell r="O2798">
            <v>0</v>
          </cell>
          <cell r="P2798">
            <v>0</v>
          </cell>
        </row>
        <row r="2799">
          <cell r="A2799">
            <v>1732200110</v>
          </cell>
          <cell r="B2799">
            <v>110</v>
          </cell>
          <cell r="C2799">
            <v>732200</v>
          </cell>
          <cell r="D2799">
            <v>1</v>
          </cell>
          <cell r="E2799">
            <v>0</v>
          </cell>
          <cell r="F2799" t="str">
            <v>השכר הקובע-תקציבית</v>
          </cell>
          <cell r="G2799">
            <v>0</v>
          </cell>
          <cell r="H2799" t="str">
            <v>שכר</v>
          </cell>
          <cell r="I2799">
            <v>0</v>
          </cell>
          <cell r="J2799">
            <v>0</v>
          </cell>
          <cell r="K2799">
            <v>0</v>
          </cell>
          <cell r="L2799">
            <v>0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</row>
        <row r="2800">
          <cell r="A2800">
            <v>1732200119</v>
          </cell>
          <cell r="B2800">
            <v>119</v>
          </cell>
          <cell r="C2800">
            <v>732200</v>
          </cell>
          <cell r="D2800">
            <v>1</v>
          </cell>
          <cell r="E2800">
            <v>0</v>
          </cell>
          <cell r="F2800" t="str">
            <v xml:space="preserve">השכר הקובע-צוברת  </v>
          </cell>
          <cell r="G2800">
            <v>0</v>
          </cell>
          <cell r="H2800" t="str">
            <v>שכר</v>
          </cell>
          <cell r="I2800">
            <v>4.753665422092701E-2</v>
          </cell>
          <cell r="J2800">
            <v>1150300</v>
          </cell>
          <cell r="K2800">
            <v>1.5045449796259547E-2</v>
          </cell>
          <cell r="L2800">
            <v>0</v>
          </cell>
          <cell r="M2800">
            <v>0</v>
          </cell>
          <cell r="N2800">
            <v>1150300</v>
          </cell>
          <cell r="O2800">
            <v>1098100</v>
          </cell>
          <cell r="P2800">
            <v>1059225.68</v>
          </cell>
        </row>
        <row r="2801">
          <cell r="A2801">
            <v>1732200122</v>
          </cell>
          <cell r="B2801">
            <v>122</v>
          </cell>
          <cell r="C2801">
            <v>732200</v>
          </cell>
          <cell r="D2801">
            <v>1</v>
          </cell>
          <cell r="E2801">
            <v>0</v>
          </cell>
          <cell r="F2801" t="str">
            <v xml:space="preserve">ביגוד             </v>
          </cell>
          <cell r="G2801">
            <v>0</v>
          </cell>
          <cell r="H2801" t="str">
            <v>שכר</v>
          </cell>
          <cell r="I2801">
            <v>0.72727272727272729</v>
          </cell>
          <cell r="J2801">
            <v>19000</v>
          </cell>
          <cell r="K2801">
            <v>0</v>
          </cell>
          <cell r="L2801">
            <v>0</v>
          </cell>
          <cell r="M2801">
            <v>0</v>
          </cell>
          <cell r="N2801">
            <v>19000</v>
          </cell>
          <cell r="O2801">
            <v>11000</v>
          </cell>
          <cell r="P2801">
            <v>13058.36</v>
          </cell>
        </row>
        <row r="2802">
          <cell r="A2802">
            <v>1732200126</v>
          </cell>
          <cell r="B2802">
            <v>126</v>
          </cell>
          <cell r="C2802">
            <v>732200</v>
          </cell>
          <cell r="D2802">
            <v>1</v>
          </cell>
          <cell r="E2802">
            <v>0</v>
          </cell>
          <cell r="F2802" t="str">
            <v xml:space="preserve">דמי הבראה         </v>
          </cell>
          <cell r="G2802">
            <v>0</v>
          </cell>
          <cell r="H2802" t="str">
            <v>שכר</v>
          </cell>
          <cell r="I2802">
            <v>0.40625</v>
          </cell>
          <cell r="J2802">
            <v>45000</v>
          </cell>
          <cell r="K2802">
            <v>0</v>
          </cell>
          <cell r="L2802">
            <v>0</v>
          </cell>
          <cell r="M2802">
            <v>0</v>
          </cell>
          <cell r="N2802">
            <v>45000</v>
          </cell>
          <cell r="O2802">
            <v>32000</v>
          </cell>
          <cell r="P2802">
            <v>31147.07</v>
          </cell>
        </row>
        <row r="2803">
          <cell r="A2803">
            <v>1732200130</v>
          </cell>
          <cell r="B2803">
            <v>130</v>
          </cell>
          <cell r="C2803">
            <v>732200</v>
          </cell>
          <cell r="D2803">
            <v>1</v>
          </cell>
          <cell r="E2803">
            <v>0</v>
          </cell>
          <cell r="F2803" t="str">
            <v xml:space="preserve">שעות נוספות       </v>
          </cell>
          <cell r="G2803">
            <v>0</v>
          </cell>
          <cell r="H2803" t="str">
            <v>שכר</v>
          </cell>
          <cell r="I2803">
            <v>0</v>
          </cell>
          <cell r="J2803">
            <v>33700</v>
          </cell>
          <cell r="K2803">
            <v>0</v>
          </cell>
          <cell r="L2803">
            <v>0</v>
          </cell>
          <cell r="M2803">
            <v>0</v>
          </cell>
          <cell r="N2803">
            <v>33700</v>
          </cell>
          <cell r="O2803">
            <v>33700</v>
          </cell>
          <cell r="P2803">
            <v>22523.02</v>
          </cell>
        </row>
        <row r="2804">
          <cell r="A2804">
            <v>1732200140</v>
          </cell>
          <cell r="B2804">
            <v>140</v>
          </cell>
          <cell r="C2804">
            <v>732200</v>
          </cell>
          <cell r="D2804">
            <v>1</v>
          </cell>
          <cell r="E2804">
            <v>0</v>
          </cell>
          <cell r="F2804" t="str">
            <v>השתתפות באחזקת רכב</v>
          </cell>
          <cell r="G2804">
            <v>0</v>
          </cell>
          <cell r="H2804" t="str">
            <v>שכר</v>
          </cell>
          <cell r="I2804">
            <v>0.76691729323308278</v>
          </cell>
          <cell r="J2804">
            <v>188000</v>
          </cell>
          <cell r="K2804">
            <v>0</v>
          </cell>
          <cell r="L2804">
            <v>0</v>
          </cell>
          <cell r="M2804">
            <v>0</v>
          </cell>
          <cell r="N2804">
            <v>188000</v>
          </cell>
          <cell r="O2804">
            <v>106400</v>
          </cell>
          <cell r="P2804">
            <v>97837.79</v>
          </cell>
        </row>
        <row r="2805">
          <cell r="A2805">
            <v>1732200253</v>
          </cell>
          <cell r="B2805">
            <v>253</v>
          </cell>
          <cell r="C2805">
            <v>732200</v>
          </cell>
          <cell r="D2805">
            <v>1</v>
          </cell>
          <cell r="E2805">
            <v>0</v>
          </cell>
          <cell r="F2805" t="str">
            <v xml:space="preserve">עובדים חיצוניים   </v>
          </cell>
          <cell r="G2805">
            <v>0</v>
          </cell>
          <cell r="H2805" t="str">
            <v>שכר</v>
          </cell>
          <cell r="I2805">
            <v>0</v>
          </cell>
          <cell r="J2805">
            <v>0</v>
          </cell>
          <cell r="K2805">
            <v>0</v>
          </cell>
          <cell r="L2805">
            <v>0</v>
          </cell>
          <cell r="M2805">
            <v>0</v>
          </cell>
          <cell r="N2805">
            <v>0</v>
          </cell>
          <cell r="O2805">
            <v>0</v>
          </cell>
          <cell r="P2805">
            <v>0</v>
          </cell>
        </row>
        <row r="2806">
          <cell r="A2806">
            <v>1732200350</v>
          </cell>
          <cell r="B2806">
            <v>350</v>
          </cell>
          <cell r="C2806">
            <v>732200</v>
          </cell>
          <cell r="D2806">
            <v>1</v>
          </cell>
          <cell r="E2806">
            <v>0</v>
          </cell>
          <cell r="F2806" t="str">
            <v>ליסינג 512-27-101</v>
          </cell>
          <cell r="G2806">
            <v>0</v>
          </cell>
          <cell r="H2806" t="str">
            <v>שכר</v>
          </cell>
          <cell r="I2806">
            <v>-1</v>
          </cell>
          <cell r="J2806">
            <v>0</v>
          </cell>
          <cell r="K2806">
            <v>0</v>
          </cell>
          <cell r="L2806">
            <v>0</v>
          </cell>
          <cell r="M2806">
            <v>0</v>
          </cell>
          <cell r="N2806">
            <v>0</v>
          </cell>
          <cell r="O2806">
            <v>42000</v>
          </cell>
          <cell r="P2806">
            <v>42731.63</v>
          </cell>
        </row>
        <row r="2807">
          <cell r="A2807">
            <v>1732200351</v>
          </cell>
          <cell r="B2807">
            <v>351</v>
          </cell>
          <cell r="C2807">
            <v>732200</v>
          </cell>
          <cell r="D2807">
            <v>1</v>
          </cell>
          <cell r="E2807">
            <v>0</v>
          </cell>
          <cell r="F2807" t="str">
            <v>הוצאות 512-27-101</v>
          </cell>
          <cell r="G2807">
            <v>0</v>
          </cell>
          <cell r="H2807" t="str">
            <v>שכר</v>
          </cell>
          <cell r="I2807">
            <v>-1</v>
          </cell>
          <cell r="J2807">
            <v>0</v>
          </cell>
          <cell r="K2807">
            <v>0</v>
          </cell>
          <cell r="L2807">
            <v>0</v>
          </cell>
          <cell r="M2807">
            <v>0</v>
          </cell>
          <cell r="N2807">
            <v>0</v>
          </cell>
          <cell r="O2807">
            <v>25400</v>
          </cell>
          <cell r="P2807">
            <v>23632.560000000001</v>
          </cell>
        </row>
        <row r="2808">
          <cell r="A2808">
            <v>1732200471</v>
          </cell>
          <cell r="B2808">
            <v>471</v>
          </cell>
          <cell r="C2808">
            <v>732200</v>
          </cell>
          <cell r="D2808">
            <v>1</v>
          </cell>
          <cell r="E2808">
            <v>0</v>
          </cell>
          <cell r="F2808" t="str">
            <v xml:space="preserve">מכשירי כתיבה      </v>
          </cell>
          <cell r="G2808">
            <v>0</v>
          </cell>
          <cell r="H2808" t="str">
            <v>גמיש</v>
          </cell>
          <cell r="I2808">
            <v>0</v>
          </cell>
          <cell r="J2808">
            <v>12870</v>
          </cell>
          <cell r="K2808">
            <v>0</v>
          </cell>
          <cell r="L2808">
            <v>1430</v>
          </cell>
          <cell r="M2808">
            <v>0</v>
          </cell>
          <cell r="N2808">
            <v>14300</v>
          </cell>
          <cell r="O2808">
            <v>14300</v>
          </cell>
          <cell r="P2808">
            <v>31981.61</v>
          </cell>
        </row>
        <row r="2809">
          <cell r="A2809">
            <v>1732200550</v>
          </cell>
          <cell r="B2809">
            <v>550</v>
          </cell>
          <cell r="C2809">
            <v>732200</v>
          </cell>
          <cell r="D2809">
            <v>1</v>
          </cell>
          <cell r="E2809">
            <v>0</v>
          </cell>
          <cell r="F2809" t="str">
            <v xml:space="preserve">פירסומים          </v>
          </cell>
          <cell r="G2809">
            <v>0</v>
          </cell>
          <cell r="H2809" t="str">
            <v>גמיש</v>
          </cell>
          <cell r="I2809">
            <v>0</v>
          </cell>
          <cell r="J2809">
            <v>7740</v>
          </cell>
          <cell r="K2809">
            <v>0</v>
          </cell>
          <cell r="L2809">
            <v>860</v>
          </cell>
          <cell r="M2809">
            <v>0</v>
          </cell>
          <cell r="N2809">
            <v>8600</v>
          </cell>
          <cell r="O2809">
            <v>8600</v>
          </cell>
          <cell r="P2809">
            <v>3633</v>
          </cell>
        </row>
        <row r="2810">
          <cell r="A2810">
            <v>1732200561</v>
          </cell>
          <cell r="B2810">
            <v>561</v>
          </cell>
          <cell r="C2810">
            <v>732200</v>
          </cell>
          <cell r="D2810">
            <v>1</v>
          </cell>
          <cell r="E2810">
            <v>0</v>
          </cell>
          <cell r="F2810" t="str">
            <v xml:space="preserve">שיכפולים          </v>
          </cell>
          <cell r="G2810">
            <v>0</v>
          </cell>
          <cell r="H2810" t="str">
            <v>גמיש</v>
          </cell>
          <cell r="I2810">
            <v>0</v>
          </cell>
          <cell r="J2810">
            <v>720</v>
          </cell>
          <cell r="K2810">
            <v>0</v>
          </cell>
          <cell r="L2810">
            <v>80</v>
          </cell>
          <cell r="M2810">
            <v>0</v>
          </cell>
          <cell r="N2810">
            <v>800</v>
          </cell>
          <cell r="O2810">
            <v>800</v>
          </cell>
          <cell r="P2810">
            <v>0</v>
          </cell>
        </row>
        <row r="2811">
          <cell r="A2811">
            <v>1732200562</v>
          </cell>
          <cell r="B2811">
            <v>562</v>
          </cell>
          <cell r="C2811">
            <v>732200</v>
          </cell>
          <cell r="D2811">
            <v>1</v>
          </cell>
          <cell r="E2811">
            <v>0</v>
          </cell>
          <cell r="F2811" t="str">
            <v xml:space="preserve">הדפסות            </v>
          </cell>
          <cell r="G2811">
            <v>0</v>
          </cell>
          <cell r="H2811" t="str">
            <v>גמיש</v>
          </cell>
          <cell r="I2811">
            <v>0</v>
          </cell>
          <cell r="J2811">
            <v>23130</v>
          </cell>
          <cell r="K2811">
            <v>0</v>
          </cell>
          <cell r="L2811">
            <v>2570</v>
          </cell>
          <cell r="M2811">
            <v>0</v>
          </cell>
          <cell r="N2811">
            <v>25700</v>
          </cell>
          <cell r="O2811">
            <v>25700</v>
          </cell>
          <cell r="P2811">
            <v>9740.4</v>
          </cell>
        </row>
        <row r="2812">
          <cell r="A2812">
            <v>1732200580</v>
          </cell>
          <cell r="B2812">
            <v>580</v>
          </cell>
          <cell r="C2812">
            <v>732200</v>
          </cell>
          <cell r="D2812">
            <v>1</v>
          </cell>
          <cell r="E2812">
            <v>0</v>
          </cell>
          <cell r="F2812" t="str">
            <v xml:space="preserve">יעוץ חיצוני       </v>
          </cell>
          <cell r="G2812">
            <v>0</v>
          </cell>
          <cell r="H2812" t="str">
            <v>גמיש</v>
          </cell>
          <cell r="I2812">
            <v>0</v>
          </cell>
          <cell r="J2812">
            <v>17100</v>
          </cell>
          <cell r="K2812">
            <v>0</v>
          </cell>
          <cell r="L2812">
            <v>1900</v>
          </cell>
          <cell r="M2812">
            <v>0</v>
          </cell>
          <cell r="N2812">
            <v>19000</v>
          </cell>
          <cell r="O2812">
            <v>19000</v>
          </cell>
          <cell r="P2812">
            <v>0</v>
          </cell>
        </row>
        <row r="2813">
          <cell r="A2813">
            <v>1732200581</v>
          </cell>
          <cell r="B2813">
            <v>581</v>
          </cell>
          <cell r="C2813">
            <v>732200</v>
          </cell>
          <cell r="D2813">
            <v>1</v>
          </cell>
          <cell r="E2813">
            <v>0</v>
          </cell>
          <cell r="F2813" t="str">
            <v>פיקוח ואחז' סככות אוטובוס</v>
          </cell>
          <cell r="G2813">
            <v>0</v>
          </cell>
          <cell r="H2813" t="str">
            <v>גמיש</v>
          </cell>
          <cell r="I2813">
            <v>0</v>
          </cell>
          <cell r="J2813">
            <v>0</v>
          </cell>
          <cell r="K2813">
            <v>0</v>
          </cell>
          <cell r="L2813">
            <v>0</v>
          </cell>
          <cell r="M2813">
            <v>0</v>
          </cell>
          <cell r="N2813">
            <v>0</v>
          </cell>
          <cell r="O2813">
            <v>0</v>
          </cell>
          <cell r="P2813">
            <v>0</v>
          </cell>
        </row>
        <row r="2814">
          <cell r="A2814">
            <v>1732200585</v>
          </cell>
          <cell r="B2814">
            <v>585</v>
          </cell>
          <cell r="C2814">
            <v>732200</v>
          </cell>
          <cell r="D2814">
            <v>1</v>
          </cell>
          <cell r="E2814">
            <v>0</v>
          </cell>
          <cell r="F2814" t="str">
            <v xml:space="preserve">משפטי שילוט       </v>
          </cell>
          <cell r="G2814">
            <v>0</v>
          </cell>
          <cell r="H2814" t="str">
            <v>קשיח</v>
          </cell>
          <cell r="I2814">
            <v>0</v>
          </cell>
          <cell r="J2814">
            <v>85500</v>
          </cell>
          <cell r="K2814">
            <v>0</v>
          </cell>
          <cell r="L2814">
            <v>9500</v>
          </cell>
          <cell r="M2814">
            <v>0</v>
          </cell>
          <cell r="N2814">
            <v>95000</v>
          </cell>
          <cell r="O2814">
            <v>95000</v>
          </cell>
          <cell r="P2814">
            <v>68727.11</v>
          </cell>
        </row>
        <row r="2815">
          <cell r="A2815">
            <v>1732200753</v>
          </cell>
          <cell r="B2815">
            <v>753</v>
          </cell>
          <cell r="C2815">
            <v>732200</v>
          </cell>
          <cell r="D2815">
            <v>1</v>
          </cell>
          <cell r="E2815">
            <v>0</v>
          </cell>
          <cell r="F2815" t="str">
            <v xml:space="preserve">עובדים חיצוניים   </v>
          </cell>
          <cell r="G2815">
            <v>0</v>
          </cell>
          <cell r="H2815" t="str">
            <v>קשיח</v>
          </cell>
          <cell r="I2815">
            <v>0</v>
          </cell>
          <cell r="J2815">
            <v>0</v>
          </cell>
          <cell r="K2815">
            <v>0</v>
          </cell>
          <cell r="L2815">
            <v>0</v>
          </cell>
          <cell r="M2815">
            <v>0</v>
          </cell>
          <cell r="N2815">
            <v>0</v>
          </cell>
          <cell r="O2815">
            <v>0</v>
          </cell>
          <cell r="P2815">
            <v>0</v>
          </cell>
        </row>
        <row r="2816">
          <cell r="A2816">
            <v>1732200754</v>
          </cell>
          <cell r="B2816">
            <v>754</v>
          </cell>
          <cell r="C2816">
            <v>732200</v>
          </cell>
          <cell r="D2816">
            <v>1</v>
          </cell>
          <cell r="E2816">
            <v>0</v>
          </cell>
          <cell r="F2816" t="str">
            <v>אח' והחלפת לוחות שכונתיים</v>
          </cell>
          <cell r="G2816">
            <v>0</v>
          </cell>
          <cell r="H2816" t="str">
            <v>גמיש</v>
          </cell>
          <cell r="I2816">
            <v>0</v>
          </cell>
          <cell r="J2816">
            <v>119700</v>
          </cell>
          <cell r="K2816">
            <v>0</v>
          </cell>
          <cell r="L2816">
            <v>13300</v>
          </cell>
          <cell r="M2816">
            <v>0</v>
          </cell>
          <cell r="N2816">
            <v>133000</v>
          </cell>
          <cell r="O2816">
            <v>133000</v>
          </cell>
          <cell r="P2816">
            <v>92115</v>
          </cell>
        </row>
        <row r="2817">
          <cell r="A2817">
            <v>1732200755</v>
          </cell>
          <cell r="B2817">
            <v>755</v>
          </cell>
          <cell r="C2817">
            <v>732200</v>
          </cell>
          <cell r="D2817">
            <v>1</v>
          </cell>
          <cell r="E2817">
            <v>0</v>
          </cell>
          <cell r="F2817" t="str">
            <v>אחז' מספרים לבתים</v>
          </cell>
          <cell r="G2817">
            <v>0</v>
          </cell>
          <cell r="H2817" t="str">
            <v>גמיש</v>
          </cell>
          <cell r="I2817">
            <v>0</v>
          </cell>
          <cell r="J2817">
            <v>0</v>
          </cell>
          <cell r="K2817">
            <v>0</v>
          </cell>
          <cell r="L2817">
            <v>0</v>
          </cell>
          <cell r="M2817">
            <v>0</v>
          </cell>
          <cell r="N2817">
            <v>0</v>
          </cell>
          <cell r="O2817">
            <v>0</v>
          </cell>
          <cell r="P2817">
            <v>0</v>
          </cell>
        </row>
        <row r="2818">
          <cell r="A2818">
            <v>1732200757</v>
          </cell>
          <cell r="B2818">
            <v>757</v>
          </cell>
          <cell r="C2818">
            <v>732200</v>
          </cell>
          <cell r="D2818">
            <v>1</v>
          </cell>
          <cell r="E2818">
            <v>0</v>
          </cell>
          <cell r="F2818" t="str">
            <v>מספרים לבתים חדשים</v>
          </cell>
          <cell r="G2818">
            <v>0</v>
          </cell>
          <cell r="H2818" t="str">
            <v>גמיש</v>
          </cell>
          <cell r="I2818">
            <v>0</v>
          </cell>
          <cell r="J2818">
            <v>4320</v>
          </cell>
          <cell r="K2818">
            <v>0</v>
          </cell>
          <cell r="L2818">
            <v>480</v>
          </cell>
          <cell r="M2818">
            <v>0</v>
          </cell>
          <cell r="N2818">
            <v>4800</v>
          </cell>
          <cell r="O2818">
            <v>4800</v>
          </cell>
          <cell r="P2818">
            <v>0</v>
          </cell>
        </row>
        <row r="2819">
          <cell r="A2819">
            <v>1732200758</v>
          </cell>
          <cell r="B2819">
            <v>758</v>
          </cell>
          <cell r="C2819">
            <v>732200</v>
          </cell>
          <cell r="D2819">
            <v>1</v>
          </cell>
          <cell r="E2819">
            <v>0</v>
          </cell>
          <cell r="F2819" t="str">
            <v>החלפת לוחות מודעות</v>
          </cell>
          <cell r="G2819">
            <v>0</v>
          </cell>
          <cell r="H2819" t="str">
            <v>גמיש</v>
          </cell>
          <cell r="I2819">
            <v>0</v>
          </cell>
          <cell r="J2819">
            <v>0</v>
          </cell>
          <cell r="K2819">
            <v>0</v>
          </cell>
          <cell r="L2819">
            <v>0</v>
          </cell>
          <cell r="M2819">
            <v>0</v>
          </cell>
          <cell r="N2819">
            <v>0</v>
          </cell>
          <cell r="O2819">
            <v>0</v>
          </cell>
          <cell r="P2819">
            <v>0</v>
          </cell>
        </row>
        <row r="2820">
          <cell r="A2820">
            <v>1732200759</v>
          </cell>
          <cell r="B2820">
            <v>759</v>
          </cell>
          <cell r="C2820">
            <v>732200</v>
          </cell>
          <cell r="D2820">
            <v>1</v>
          </cell>
          <cell r="E2820">
            <v>0</v>
          </cell>
          <cell r="F2820" t="str">
            <v>מפות עירוניות</v>
          </cell>
          <cell r="G2820">
            <v>0</v>
          </cell>
          <cell r="H2820" t="str">
            <v>גמיש</v>
          </cell>
          <cell r="I2820">
            <v>0</v>
          </cell>
          <cell r="J2820">
            <v>2160</v>
          </cell>
          <cell r="K2820">
            <v>0</v>
          </cell>
          <cell r="L2820">
            <v>240</v>
          </cell>
          <cell r="M2820">
            <v>0</v>
          </cell>
          <cell r="N2820">
            <v>2400</v>
          </cell>
          <cell r="O2820">
            <v>2400</v>
          </cell>
          <cell r="P2820">
            <v>0</v>
          </cell>
        </row>
        <row r="2821">
          <cell r="A2821">
            <v>1732200760</v>
          </cell>
          <cell r="B2821">
            <v>760</v>
          </cell>
          <cell r="C2821">
            <v>732200</v>
          </cell>
          <cell r="D2821">
            <v>1</v>
          </cell>
          <cell r="E2821">
            <v>0</v>
          </cell>
          <cell r="F2821" t="str">
            <v>הצבת סככות אוטובוס</v>
          </cell>
          <cell r="G2821">
            <v>0</v>
          </cell>
          <cell r="H2821" t="str">
            <v>גמיש</v>
          </cell>
          <cell r="I2821">
            <v>0</v>
          </cell>
          <cell r="J2821">
            <v>0</v>
          </cell>
          <cell r="K2821">
            <v>0</v>
          </cell>
          <cell r="L2821">
            <v>0</v>
          </cell>
          <cell r="M2821">
            <v>0</v>
          </cell>
          <cell r="N2821">
            <v>0</v>
          </cell>
          <cell r="O2821">
            <v>0</v>
          </cell>
          <cell r="P2821">
            <v>0</v>
          </cell>
        </row>
        <row r="2822">
          <cell r="A2822">
            <v>1732200780</v>
          </cell>
          <cell r="B2822">
            <v>780</v>
          </cell>
          <cell r="C2822">
            <v>732200</v>
          </cell>
          <cell r="D2822">
            <v>1</v>
          </cell>
          <cell r="E2822">
            <v>0</v>
          </cell>
          <cell r="F2822" t="str">
            <v>אחזקת ינשולים</v>
          </cell>
          <cell r="G2822">
            <v>0</v>
          </cell>
          <cell r="H2822" t="str">
            <v>גמיש</v>
          </cell>
          <cell r="I2822">
            <v>0</v>
          </cell>
          <cell r="J2822">
            <v>0</v>
          </cell>
          <cell r="K2822">
            <v>0</v>
          </cell>
          <cell r="L2822">
            <v>0</v>
          </cell>
          <cell r="M2822">
            <v>0</v>
          </cell>
          <cell r="N2822">
            <v>0</v>
          </cell>
          <cell r="O2822">
            <v>0</v>
          </cell>
          <cell r="P2822">
            <v>0</v>
          </cell>
        </row>
        <row r="2823">
          <cell r="A2823">
            <v>1732200850</v>
          </cell>
          <cell r="B2823">
            <v>850</v>
          </cell>
          <cell r="C2823">
            <v>732200</v>
          </cell>
          <cell r="D2823">
            <v>1</v>
          </cell>
          <cell r="E2823">
            <v>0</v>
          </cell>
          <cell r="F2823" t="str">
            <v>שרות לאומי</v>
          </cell>
          <cell r="G2823">
            <v>0</v>
          </cell>
          <cell r="H2823" t="str">
            <v>גמיש</v>
          </cell>
          <cell r="I2823">
            <v>0</v>
          </cell>
          <cell r="J2823">
            <v>0</v>
          </cell>
          <cell r="K2823">
            <v>0</v>
          </cell>
          <cell r="L2823">
            <v>0</v>
          </cell>
          <cell r="M2823">
            <v>0</v>
          </cell>
          <cell r="N2823">
            <v>0</v>
          </cell>
          <cell r="O2823">
            <v>0</v>
          </cell>
          <cell r="P2823">
            <v>0</v>
          </cell>
        </row>
        <row r="2824">
          <cell r="A2824">
            <v>1732200931</v>
          </cell>
          <cell r="B2824">
            <v>931</v>
          </cell>
          <cell r="C2824">
            <v>732200</v>
          </cell>
          <cell r="D2824">
            <v>1</v>
          </cell>
          <cell r="E2824">
            <v>0</v>
          </cell>
          <cell r="F2824" t="str">
            <v>התקנת מתקנים</v>
          </cell>
          <cell r="G2824">
            <v>0</v>
          </cell>
          <cell r="H2824" t="str">
            <v>גמיש</v>
          </cell>
          <cell r="I2824">
            <v>0</v>
          </cell>
          <cell r="J2824">
            <v>0</v>
          </cell>
          <cell r="K2824">
            <v>0</v>
          </cell>
          <cell r="L2824">
            <v>0</v>
          </cell>
          <cell r="M2824">
            <v>0</v>
          </cell>
          <cell r="N2824">
            <v>0</v>
          </cell>
          <cell r="O2824">
            <v>0</v>
          </cell>
          <cell r="P2824">
            <v>0</v>
          </cell>
        </row>
        <row r="2825">
          <cell r="A2825">
            <v>1732200932</v>
          </cell>
          <cell r="B2825">
            <v>932</v>
          </cell>
          <cell r="C2825">
            <v>732200</v>
          </cell>
          <cell r="D2825">
            <v>1</v>
          </cell>
          <cell r="E2825">
            <v>0</v>
          </cell>
          <cell r="F2825" t="str">
            <v>התקנת ואחזקת שילוט</v>
          </cell>
          <cell r="G2825">
            <v>0</v>
          </cell>
          <cell r="H2825" t="str">
            <v>גמיש</v>
          </cell>
          <cell r="I2825">
            <v>0</v>
          </cell>
          <cell r="J2825">
            <v>213750</v>
          </cell>
          <cell r="K2825">
            <v>0</v>
          </cell>
          <cell r="L2825">
            <v>23750</v>
          </cell>
          <cell r="M2825">
            <v>0</v>
          </cell>
          <cell r="N2825">
            <v>237500</v>
          </cell>
          <cell r="O2825">
            <v>237500</v>
          </cell>
          <cell r="P2825">
            <v>198923.08</v>
          </cell>
        </row>
        <row r="2826">
          <cell r="A2826">
            <v>1732200933</v>
          </cell>
          <cell r="B2826">
            <v>933</v>
          </cell>
          <cell r="C2826">
            <v>732200</v>
          </cell>
          <cell r="D2826">
            <v>1</v>
          </cell>
          <cell r="E2826">
            <v>0</v>
          </cell>
          <cell r="F2826" t="str">
            <v>ציוד בטיחותי אישי</v>
          </cell>
          <cell r="G2826">
            <v>0</v>
          </cell>
          <cell r="H2826" t="str">
            <v>גמיש</v>
          </cell>
          <cell r="I2826">
            <v>0</v>
          </cell>
          <cell r="J2826">
            <v>2160</v>
          </cell>
          <cell r="K2826">
            <v>0</v>
          </cell>
          <cell r="L2826">
            <v>240</v>
          </cell>
          <cell r="M2826">
            <v>0</v>
          </cell>
          <cell r="N2826">
            <v>2400</v>
          </cell>
          <cell r="O2826">
            <v>2400</v>
          </cell>
          <cell r="P2826">
            <v>234</v>
          </cell>
        </row>
        <row r="2827">
          <cell r="A2827">
            <v>1732200961</v>
          </cell>
          <cell r="B2827">
            <v>961</v>
          </cell>
          <cell r="C2827">
            <v>732200</v>
          </cell>
          <cell r="D2827">
            <v>1</v>
          </cell>
          <cell r="E2827">
            <v>0</v>
          </cell>
          <cell r="F2827" t="str">
            <v>רז' פעולות ורכישות</v>
          </cell>
          <cell r="G2827">
            <v>0</v>
          </cell>
          <cell r="H2827" t="str">
            <v>גמיש</v>
          </cell>
          <cell r="I2827">
            <v>0</v>
          </cell>
          <cell r="J2827">
            <v>0</v>
          </cell>
          <cell r="K2827">
            <v>0</v>
          </cell>
          <cell r="L2827">
            <v>0</v>
          </cell>
          <cell r="M2827">
            <v>0</v>
          </cell>
          <cell r="N2827">
            <v>0</v>
          </cell>
          <cell r="O2827">
            <v>0</v>
          </cell>
          <cell r="P2827">
            <v>0</v>
          </cell>
        </row>
        <row r="2828">
          <cell r="A2828" t="e">
            <v>#VALUE!</v>
          </cell>
          <cell r="B2828" t="str">
            <v>732200  סך הכל</v>
          </cell>
          <cell r="C2828">
            <v>0</v>
          </cell>
          <cell r="D2828">
            <v>0</v>
          </cell>
          <cell r="E2828">
            <v>0</v>
          </cell>
          <cell r="F2828" t="str">
            <v>חזות העיר</v>
          </cell>
          <cell r="G2828">
            <v>0</v>
          </cell>
          <cell r="H2828">
            <v>0</v>
          </cell>
          <cell r="I2828">
            <v>4.6192061730352618E-2</v>
          </cell>
          <cell r="J2828">
            <v>1925150</v>
          </cell>
          <cell r="K2828">
            <v>1.5045449796259547E-2</v>
          </cell>
          <cell r="L2828">
            <v>54350</v>
          </cell>
          <cell r="M2828">
            <v>0</v>
          </cell>
          <cell r="N2828">
            <v>1979500</v>
          </cell>
          <cell r="O2828">
            <v>1892100</v>
          </cell>
          <cell r="P2828">
            <v>1695510.3100000003</v>
          </cell>
        </row>
        <row r="2829">
          <cell r="A2829">
            <v>17323000</v>
          </cell>
          <cell r="B2829">
            <v>0</v>
          </cell>
          <cell r="C2829">
            <v>732300</v>
          </cell>
          <cell r="D2829">
            <v>1</v>
          </cell>
          <cell r="E2829">
            <v>0</v>
          </cell>
          <cell r="F2829" t="str">
            <v xml:space="preserve">הדבקת מודעות      </v>
          </cell>
          <cell r="G2829">
            <v>0</v>
          </cell>
          <cell r="H2829" t="str">
            <v xml:space="preserve"> </v>
          </cell>
          <cell r="I2829">
            <v>0</v>
          </cell>
          <cell r="J2829">
            <v>0</v>
          </cell>
          <cell r="K2829">
            <v>0</v>
          </cell>
          <cell r="L2829">
            <v>0</v>
          </cell>
          <cell r="M2829">
            <v>0</v>
          </cell>
          <cell r="N2829">
            <v>0</v>
          </cell>
          <cell r="O2829">
            <v>0</v>
          </cell>
          <cell r="P2829">
            <v>0</v>
          </cell>
        </row>
        <row r="2830">
          <cell r="A2830">
            <v>1732300757</v>
          </cell>
          <cell r="B2830">
            <v>757</v>
          </cell>
          <cell r="C2830">
            <v>732300</v>
          </cell>
          <cell r="D2830">
            <v>1</v>
          </cell>
          <cell r="E2830">
            <v>0</v>
          </cell>
          <cell r="F2830" t="str">
            <v>הדבקת מודעות - קבלן</v>
          </cell>
          <cell r="G2830">
            <v>0</v>
          </cell>
          <cell r="H2830" t="str">
            <v>קשיח</v>
          </cell>
          <cell r="I2830">
            <v>0</v>
          </cell>
          <cell r="J2830">
            <v>34200</v>
          </cell>
          <cell r="K2830">
            <v>0</v>
          </cell>
          <cell r="L2830">
            <v>3800</v>
          </cell>
          <cell r="M2830">
            <v>0</v>
          </cell>
          <cell r="N2830">
            <v>38000</v>
          </cell>
          <cell r="O2830">
            <v>38000</v>
          </cell>
          <cell r="P2830">
            <v>3089</v>
          </cell>
        </row>
        <row r="2831">
          <cell r="A2831" t="e">
            <v>#VALUE!</v>
          </cell>
          <cell r="B2831" t="str">
            <v>732300  סך הכל</v>
          </cell>
          <cell r="C2831">
            <v>0</v>
          </cell>
          <cell r="D2831">
            <v>0</v>
          </cell>
          <cell r="E2831">
            <v>0</v>
          </cell>
          <cell r="F2831" t="str">
            <v xml:space="preserve">הדבקת מודעות      </v>
          </cell>
          <cell r="G2831">
            <v>0</v>
          </cell>
          <cell r="H2831">
            <v>0</v>
          </cell>
          <cell r="I2831">
            <v>0</v>
          </cell>
          <cell r="J2831">
            <v>34200</v>
          </cell>
          <cell r="K2831">
            <v>0</v>
          </cell>
          <cell r="L2831">
            <v>3800</v>
          </cell>
          <cell r="M2831">
            <v>0</v>
          </cell>
          <cell r="N2831">
            <v>38000</v>
          </cell>
          <cell r="O2831">
            <v>38000</v>
          </cell>
          <cell r="P2831">
            <v>3089</v>
          </cell>
        </row>
        <row r="2832">
          <cell r="A2832">
            <v>17324000</v>
          </cell>
          <cell r="B2832">
            <v>0</v>
          </cell>
          <cell r="C2832">
            <v>732400</v>
          </cell>
          <cell r="D2832">
            <v>1</v>
          </cell>
          <cell r="E2832">
            <v>0</v>
          </cell>
          <cell r="F2832" t="str">
            <v>אגף התנועה</v>
          </cell>
          <cell r="G2832">
            <v>0</v>
          </cell>
          <cell r="H2832" t="str">
            <v xml:space="preserve"> </v>
          </cell>
          <cell r="I2832">
            <v>0</v>
          </cell>
          <cell r="J2832">
            <v>0</v>
          </cell>
          <cell r="K2832">
            <v>0</v>
          </cell>
          <cell r="L2832">
            <v>0</v>
          </cell>
          <cell r="M2832">
            <v>0</v>
          </cell>
          <cell r="N2832">
            <v>0</v>
          </cell>
          <cell r="O2832">
            <v>0</v>
          </cell>
          <cell r="P2832">
            <v>0</v>
          </cell>
        </row>
        <row r="2833">
          <cell r="A2833">
            <v>1732400100</v>
          </cell>
          <cell r="B2833">
            <v>100</v>
          </cell>
          <cell r="C2833">
            <v>732400</v>
          </cell>
          <cell r="D2833">
            <v>1</v>
          </cell>
          <cell r="E2833">
            <v>0</v>
          </cell>
          <cell r="F2833" t="str">
            <v>שכר עובדים לפי תקן</v>
          </cell>
          <cell r="G2833">
            <v>0</v>
          </cell>
          <cell r="H2833" t="str">
            <v xml:space="preserve"> </v>
          </cell>
          <cell r="I2833">
            <v>0</v>
          </cell>
          <cell r="J2833">
            <v>0</v>
          </cell>
          <cell r="K2833">
            <v>0</v>
          </cell>
          <cell r="L2833">
            <v>0</v>
          </cell>
          <cell r="M2833">
            <v>0</v>
          </cell>
          <cell r="N2833">
            <v>0</v>
          </cell>
          <cell r="O2833">
            <v>0</v>
          </cell>
          <cell r="P2833">
            <v>0</v>
          </cell>
        </row>
        <row r="2834">
          <cell r="A2834">
            <v>1732400110</v>
          </cell>
          <cell r="B2834">
            <v>110</v>
          </cell>
          <cell r="C2834">
            <v>732400</v>
          </cell>
          <cell r="D2834">
            <v>1</v>
          </cell>
          <cell r="E2834">
            <v>0</v>
          </cell>
          <cell r="F2834" t="str">
            <v>השכר הקובע-תקציבית</v>
          </cell>
          <cell r="G2834">
            <v>0</v>
          </cell>
          <cell r="H2834" t="str">
            <v>שכר</v>
          </cell>
          <cell r="I2834">
            <v>-6.0085836909871126E-3</v>
          </cell>
          <cell r="J2834">
            <v>231600</v>
          </cell>
          <cell r="K2834">
            <v>1.5030946065428763E-2</v>
          </cell>
          <cell r="L2834">
            <v>0</v>
          </cell>
          <cell r="M2834">
            <v>0</v>
          </cell>
          <cell r="N2834">
            <v>231600</v>
          </cell>
          <cell r="O2834">
            <v>233000</v>
          </cell>
          <cell r="P2834">
            <v>232081.26</v>
          </cell>
        </row>
        <row r="2835">
          <cell r="A2835">
            <v>1732400119</v>
          </cell>
          <cell r="B2835">
            <v>119</v>
          </cell>
          <cell r="C2835">
            <v>732400</v>
          </cell>
          <cell r="D2835">
            <v>1</v>
          </cell>
          <cell r="E2835">
            <v>0</v>
          </cell>
          <cell r="F2835" t="str">
            <v xml:space="preserve">השכר הקובע-צוברת  </v>
          </cell>
          <cell r="G2835">
            <v>0</v>
          </cell>
          <cell r="H2835" t="str">
            <v>שכר</v>
          </cell>
          <cell r="I2835">
            <v>3.9408159356445038E-2</v>
          </cell>
          <cell r="J2835">
            <v>2170700</v>
          </cell>
          <cell r="K2835">
            <v>0.19513659561693175</v>
          </cell>
          <cell r="L2835">
            <v>0</v>
          </cell>
          <cell r="M2835">
            <v>0</v>
          </cell>
          <cell r="N2835">
            <v>2170700</v>
          </cell>
          <cell r="O2835">
            <v>2088400</v>
          </cell>
          <cell r="P2835">
            <v>1608649.48</v>
          </cell>
        </row>
        <row r="2836">
          <cell r="A2836">
            <v>1732400122</v>
          </cell>
          <cell r="B2836">
            <v>122</v>
          </cell>
          <cell r="C2836">
            <v>732400</v>
          </cell>
          <cell r="D2836">
            <v>1</v>
          </cell>
          <cell r="E2836">
            <v>0</v>
          </cell>
          <cell r="F2836" t="str">
            <v xml:space="preserve">ביגוד             </v>
          </cell>
          <cell r="G2836">
            <v>0</v>
          </cell>
          <cell r="H2836" t="str">
            <v>שכר</v>
          </cell>
          <cell r="I2836">
            <v>0.54782608695652169</v>
          </cell>
          <cell r="J2836">
            <v>17800</v>
          </cell>
          <cell r="K2836">
            <v>0</v>
          </cell>
          <cell r="L2836">
            <v>0</v>
          </cell>
          <cell r="M2836">
            <v>0</v>
          </cell>
          <cell r="N2836">
            <v>17800</v>
          </cell>
          <cell r="O2836">
            <v>11500</v>
          </cell>
          <cell r="P2836">
            <v>16287.19</v>
          </cell>
        </row>
        <row r="2837">
          <cell r="A2837">
            <v>1732400126</v>
          </cell>
          <cell r="B2837">
            <v>126</v>
          </cell>
          <cell r="C2837">
            <v>732400</v>
          </cell>
          <cell r="D2837">
            <v>1</v>
          </cell>
          <cell r="E2837">
            <v>0</v>
          </cell>
          <cell r="F2837" t="str">
            <v xml:space="preserve">דמי הבראה         </v>
          </cell>
          <cell r="G2837">
            <v>0</v>
          </cell>
          <cell r="H2837" t="str">
            <v>שכר</v>
          </cell>
          <cell r="I2837">
            <v>0.25</v>
          </cell>
          <cell r="J2837">
            <v>50000</v>
          </cell>
          <cell r="K2837">
            <v>0</v>
          </cell>
          <cell r="L2837">
            <v>0</v>
          </cell>
          <cell r="M2837">
            <v>0</v>
          </cell>
          <cell r="N2837">
            <v>50000</v>
          </cell>
          <cell r="O2837">
            <v>40000</v>
          </cell>
          <cell r="P2837">
            <v>39236.449999999997</v>
          </cell>
        </row>
        <row r="2838">
          <cell r="A2838">
            <v>1732400130</v>
          </cell>
          <cell r="B2838">
            <v>130</v>
          </cell>
          <cell r="C2838">
            <v>732400</v>
          </cell>
          <cell r="D2838">
            <v>1</v>
          </cell>
          <cell r="E2838">
            <v>0</v>
          </cell>
          <cell r="F2838" t="str">
            <v xml:space="preserve">שעות נוספות       </v>
          </cell>
          <cell r="G2838">
            <v>0</v>
          </cell>
          <cell r="H2838" t="str">
            <v>שכר</v>
          </cell>
          <cell r="I2838">
            <v>0</v>
          </cell>
          <cell r="J2838">
            <v>30000</v>
          </cell>
          <cell r="K2838">
            <v>0</v>
          </cell>
          <cell r="L2838">
            <v>0</v>
          </cell>
          <cell r="M2838">
            <v>0</v>
          </cell>
          <cell r="N2838">
            <v>30000</v>
          </cell>
          <cell r="O2838">
            <v>30000</v>
          </cell>
          <cell r="P2838">
            <v>27865.18</v>
          </cell>
        </row>
        <row r="2839">
          <cell r="A2839">
            <v>1732400140</v>
          </cell>
          <cell r="B2839">
            <v>140</v>
          </cell>
          <cell r="C2839">
            <v>732400</v>
          </cell>
          <cell r="D2839">
            <v>1</v>
          </cell>
          <cell r="E2839">
            <v>0</v>
          </cell>
          <cell r="F2839" t="str">
            <v>השתתפות באחזקת רכב</v>
          </cell>
          <cell r="G2839">
            <v>0</v>
          </cell>
          <cell r="H2839" t="str">
            <v>שכר</v>
          </cell>
          <cell r="I2839">
            <v>0.26856714178544627</v>
          </cell>
          <cell r="J2839">
            <v>169100</v>
          </cell>
          <cell r="K2839">
            <v>0</v>
          </cell>
          <cell r="L2839">
            <v>0</v>
          </cell>
          <cell r="M2839">
            <v>0</v>
          </cell>
          <cell r="N2839">
            <v>169100</v>
          </cell>
          <cell r="O2839">
            <v>133300</v>
          </cell>
          <cell r="P2839">
            <v>159089.84</v>
          </cell>
        </row>
        <row r="2840">
          <cell r="A2840">
            <v>1732400253</v>
          </cell>
          <cell r="B2840">
            <v>253</v>
          </cell>
          <cell r="C2840">
            <v>732400</v>
          </cell>
          <cell r="D2840">
            <v>1</v>
          </cell>
          <cell r="E2840">
            <v>0</v>
          </cell>
          <cell r="F2840" t="str">
            <v xml:space="preserve">עובדים חיצוניים   </v>
          </cell>
          <cell r="G2840">
            <v>0</v>
          </cell>
          <cell r="H2840" t="str">
            <v>שכר</v>
          </cell>
          <cell r="I2840">
            <v>0</v>
          </cell>
          <cell r="J2840">
            <v>0</v>
          </cell>
          <cell r="K2840">
            <v>0</v>
          </cell>
          <cell r="L2840">
            <v>0</v>
          </cell>
          <cell r="M2840">
            <v>0</v>
          </cell>
          <cell r="N2840">
            <v>0</v>
          </cell>
          <cell r="O2840">
            <v>0</v>
          </cell>
          <cell r="P2840">
            <v>27942.639999999999</v>
          </cell>
        </row>
        <row r="2841">
          <cell r="A2841">
            <v>1732400350</v>
          </cell>
          <cell r="B2841">
            <v>350</v>
          </cell>
          <cell r="C2841">
            <v>732400</v>
          </cell>
          <cell r="D2841">
            <v>1</v>
          </cell>
          <cell r="E2841">
            <v>0</v>
          </cell>
          <cell r="F2841" t="str">
            <v>ליסינג 244-30-701</v>
          </cell>
          <cell r="G2841">
            <v>0</v>
          </cell>
          <cell r="H2841" t="str">
            <v>שכר</v>
          </cell>
          <cell r="I2841">
            <v>0.125</v>
          </cell>
          <cell r="J2841">
            <v>90000</v>
          </cell>
          <cell r="K2841">
            <v>0.39999999999999991</v>
          </cell>
          <cell r="L2841">
            <v>0</v>
          </cell>
          <cell r="M2841">
            <v>0</v>
          </cell>
          <cell r="N2841">
            <v>90000</v>
          </cell>
          <cell r="O2841">
            <v>80000</v>
          </cell>
          <cell r="P2841">
            <v>47815.1</v>
          </cell>
        </row>
        <row r="2842">
          <cell r="A2842">
            <v>1732400351</v>
          </cell>
          <cell r="B2842">
            <v>351</v>
          </cell>
          <cell r="C2842">
            <v>732400</v>
          </cell>
          <cell r="D2842">
            <v>1</v>
          </cell>
          <cell r="E2842">
            <v>0</v>
          </cell>
          <cell r="F2842" t="str">
            <v>הוצאות 244-30-701</v>
          </cell>
          <cell r="G2842">
            <v>0</v>
          </cell>
          <cell r="H2842" t="str">
            <v>שכר</v>
          </cell>
          <cell r="I2842">
            <v>0</v>
          </cell>
          <cell r="J2842">
            <v>22050</v>
          </cell>
          <cell r="K2842">
            <v>0</v>
          </cell>
          <cell r="L2842">
            <v>0</v>
          </cell>
          <cell r="M2842">
            <v>0</v>
          </cell>
          <cell r="N2842">
            <v>22050</v>
          </cell>
          <cell r="O2842">
            <v>22050</v>
          </cell>
          <cell r="P2842">
            <v>23437.279999999999</v>
          </cell>
        </row>
        <row r="2843">
          <cell r="A2843">
            <v>1732400470</v>
          </cell>
          <cell r="B2843">
            <v>470</v>
          </cell>
          <cell r="C2843">
            <v>732400</v>
          </cell>
          <cell r="D2843">
            <v>1</v>
          </cell>
          <cell r="E2843">
            <v>0</v>
          </cell>
          <cell r="F2843" t="str">
            <v xml:space="preserve">אחזקת מכונות משרד </v>
          </cell>
          <cell r="G2843">
            <v>0</v>
          </cell>
          <cell r="H2843" t="str">
            <v>גמיש</v>
          </cell>
          <cell r="I2843">
            <v>0</v>
          </cell>
          <cell r="J2843">
            <v>1260</v>
          </cell>
          <cell r="K2843">
            <v>0</v>
          </cell>
          <cell r="L2843">
            <v>140</v>
          </cell>
          <cell r="M2843">
            <v>0</v>
          </cell>
          <cell r="N2843">
            <v>1400</v>
          </cell>
          <cell r="O2843">
            <v>1400</v>
          </cell>
          <cell r="P2843">
            <v>279.29000000000002</v>
          </cell>
        </row>
        <row r="2844">
          <cell r="A2844">
            <v>1732400471</v>
          </cell>
          <cell r="B2844">
            <v>471</v>
          </cell>
          <cell r="C2844">
            <v>732400</v>
          </cell>
          <cell r="D2844">
            <v>1</v>
          </cell>
          <cell r="E2844">
            <v>0</v>
          </cell>
          <cell r="F2844" t="str">
            <v xml:space="preserve">מכשירי כתיבה      </v>
          </cell>
          <cell r="G2844">
            <v>0</v>
          </cell>
          <cell r="H2844" t="str">
            <v>גמיש</v>
          </cell>
          <cell r="I2844">
            <v>0</v>
          </cell>
          <cell r="J2844">
            <v>9000</v>
          </cell>
          <cell r="K2844">
            <v>0</v>
          </cell>
          <cell r="L2844">
            <v>1000</v>
          </cell>
          <cell r="M2844">
            <v>0</v>
          </cell>
          <cell r="N2844">
            <v>10000</v>
          </cell>
          <cell r="O2844">
            <v>10000</v>
          </cell>
          <cell r="P2844">
            <v>9847.32</v>
          </cell>
        </row>
        <row r="2845">
          <cell r="A2845">
            <v>1732400511</v>
          </cell>
          <cell r="B2845">
            <v>511</v>
          </cell>
          <cell r="C2845">
            <v>732400</v>
          </cell>
          <cell r="D2845">
            <v>1</v>
          </cell>
          <cell r="E2845">
            <v>0</v>
          </cell>
          <cell r="F2845" t="str">
            <v xml:space="preserve">אירוח וכיבוד      </v>
          </cell>
          <cell r="G2845">
            <v>0</v>
          </cell>
          <cell r="H2845" t="str">
            <v>גמיש</v>
          </cell>
          <cell r="I2845">
            <v>0</v>
          </cell>
          <cell r="J2845">
            <v>1260</v>
          </cell>
          <cell r="K2845">
            <v>0</v>
          </cell>
          <cell r="L2845">
            <v>140</v>
          </cell>
          <cell r="M2845">
            <v>0</v>
          </cell>
          <cell r="N2845">
            <v>1400</v>
          </cell>
          <cell r="O2845">
            <v>1400</v>
          </cell>
          <cell r="P2845">
            <v>894.03</v>
          </cell>
        </row>
        <row r="2846">
          <cell r="A2846">
            <v>1732400512</v>
          </cell>
          <cell r="B2846">
            <v>512</v>
          </cell>
          <cell r="C2846">
            <v>732400</v>
          </cell>
          <cell r="D2846">
            <v>1</v>
          </cell>
          <cell r="E2846">
            <v>0</v>
          </cell>
          <cell r="F2846" t="str">
            <v xml:space="preserve">נסיעות ואש"ל      </v>
          </cell>
          <cell r="G2846">
            <v>0</v>
          </cell>
          <cell r="H2846" t="str">
            <v>גמיש</v>
          </cell>
          <cell r="I2846">
            <v>0</v>
          </cell>
          <cell r="J2846">
            <v>900</v>
          </cell>
          <cell r="K2846">
            <v>0</v>
          </cell>
          <cell r="L2846">
            <v>100</v>
          </cell>
          <cell r="M2846">
            <v>0</v>
          </cell>
          <cell r="N2846">
            <v>1000</v>
          </cell>
          <cell r="O2846">
            <v>1000</v>
          </cell>
          <cell r="P2846">
            <v>411</v>
          </cell>
        </row>
        <row r="2847">
          <cell r="A2847">
            <v>1732400561</v>
          </cell>
          <cell r="B2847">
            <v>561</v>
          </cell>
          <cell r="C2847">
            <v>732400</v>
          </cell>
          <cell r="D2847">
            <v>1</v>
          </cell>
          <cell r="E2847">
            <v>0</v>
          </cell>
          <cell r="F2847" t="str">
            <v xml:space="preserve">שיכפולים          </v>
          </cell>
          <cell r="G2847">
            <v>0</v>
          </cell>
          <cell r="H2847" t="str">
            <v>גמיש</v>
          </cell>
          <cell r="I2847">
            <v>0</v>
          </cell>
          <cell r="J2847">
            <v>900</v>
          </cell>
          <cell r="K2847">
            <v>0</v>
          </cell>
          <cell r="L2847">
            <v>100</v>
          </cell>
          <cell r="M2847">
            <v>0</v>
          </cell>
          <cell r="N2847">
            <v>1000</v>
          </cell>
          <cell r="O2847">
            <v>1000</v>
          </cell>
          <cell r="P2847">
            <v>165</v>
          </cell>
        </row>
        <row r="2848">
          <cell r="A2848">
            <v>1732400580</v>
          </cell>
          <cell r="B2848">
            <v>580</v>
          </cell>
          <cell r="C2848">
            <v>732400</v>
          </cell>
          <cell r="D2848">
            <v>1</v>
          </cell>
          <cell r="E2848">
            <v>0</v>
          </cell>
          <cell r="F2848" t="str">
            <v xml:space="preserve">יעוץ חיצוני       </v>
          </cell>
          <cell r="G2848">
            <v>0</v>
          </cell>
          <cell r="H2848" t="str">
            <v>גמיש</v>
          </cell>
          <cell r="I2848">
            <v>0</v>
          </cell>
          <cell r="J2848">
            <v>554700</v>
          </cell>
          <cell r="K2848">
            <v>0</v>
          </cell>
          <cell r="L2848">
            <v>0</v>
          </cell>
          <cell r="M2848">
            <v>0</v>
          </cell>
          <cell r="N2848">
            <v>554700</v>
          </cell>
          <cell r="O2848">
            <v>554700</v>
          </cell>
          <cell r="P2848">
            <v>539897.63</v>
          </cell>
        </row>
        <row r="2849">
          <cell r="A2849">
            <v>1732400581</v>
          </cell>
          <cell r="B2849">
            <v>581</v>
          </cell>
          <cell r="C2849">
            <v>732400</v>
          </cell>
          <cell r="D2849">
            <v>1</v>
          </cell>
          <cell r="E2849">
            <v>0</v>
          </cell>
          <cell r="F2849" t="str">
            <v>ועדות תנועה</v>
          </cell>
          <cell r="G2849">
            <v>0</v>
          </cell>
          <cell r="H2849" t="str">
            <v>גמיש</v>
          </cell>
          <cell r="I2849">
            <v>0</v>
          </cell>
          <cell r="J2849">
            <v>21420</v>
          </cell>
          <cell r="K2849">
            <v>0</v>
          </cell>
          <cell r="L2849">
            <v>2380</v>
          </cell>
          <cell r="M2849">
            <v>0</v>
          </cell>
          <cell r="N2849">
            <v>23800</v>
          </cell>
          <cell r="O2849">
            <v>23800</v>
          </cell>
          <cell r="P2849">
            <v>196</v>
          </cell>
        </row>
        <row r="2850">
          <cell r="A2850">
            <v>1732400582</v>
          </cell>
          <cell r="B2850">
            <v>582</v>
          </cell>
          <cell r="C2850">
            <v>732400</v>
          </cell>
          <cell r="D2850">
            <v>1</v>
          </cell>
          <cell r="E2850">
            <v>0</v>
          </cell>
          <cell r="F2850" t="str">
            <v>בדיקת רופא - חנית נכים</v>
          </cell>
          <cell r="G2850">
            <v>0</v>
          </cell>
          <cell r="H2850" t="str">
            <v>גמיש</v>
          </cell>
          <cell r="I2850">
            <v>0</v>
          </cell>
          <cell r="J2850">
            <v>64170</v>
          </cell>
          <cell r="K2850">
            <v>0</v>
          </cell>
          <cell r="L2850">
            <v>7130</v>
          </cell>
          <cell r="M2850">
            <v>0</v>
          </cell>
          <cell r="N2850">
            <v>71300</v>
          </cell>
          <cell r="O2850">
            <v>71300</v>
          </cell>
          <cell r="P2850">
            <v>46683</v>
          </cell>
        </row>
        <row r="2851">
          <cell r="A2851">
            <v>1732400583</v>
          </cell>
          <cell r="B2851">
            <v>583</v>
          </cell>
          <cell r="C2851">
            <v>732400</v>
          </cell>
          <cell r="D2851">
            <v>1</v>
          </cell>
          <cell r="E2851">
            <v>0</v>
          </cell>
          <cell r="F2851" t="str">
            <v xml:space="preserve">יעוץ - סככות אוטובוס     </v>
          </cell>
          <cell r="G2851">
            <v>0</v>
          </cell>
          <cell r="H2851" t="str">
            <v>גמיש</v>
          </cell>
          <cell r="I2851">
            <v>0</v>
          </cell>
          <cell r="J2851">
            <v>0</v>
          </cell>
          <cell r="K2851">
            <v>0</v>
          </cell>
          <cell r="L2851">
            <v>0</v>
          </cell>
          <cell r="M2851">
            <v>0</v>
          </cell>
          <cell r="N2851">
            <v>0</v>
          </cell>
          <cell r="O2851">
            <v>0</v>
          </cell>
          <cell r="P2851">
            <v>0</v>
          </cell>
        </row>
        <row r="2852">
          <cell r="A2852">
            <v>1732400584</v>
          </cell>
          <cell r="B2852">
            <v>584</v>
          </cell>
          <cell r="C2852">
            <v>732400</v>
          </cell>
          <cell r="D2852">
            <v>1</v>
          </cell>
          <cell r="E2852">
            <v>0</v>
          </cell>
          <cell r="F2852" t="str">
            <v>הזנת נתונים למחשב</v>
          </cell>
          <cell r="G2852">
            <v>0</v>
          </cell>
          <cell r="H2852" t="str">
            <v>גמיש</v>
          </cell>
          <cell r="I2852">
            <v>0</v>
          </cell>
          <cell r="J2852">
            <v>163000</v>
          </cell>
          <cell r="K2852">
            <v>0</v>
          </cell>
          <cell r="L2852">
            <v>0</v>
          </cell>
          <cell r="M2852">
            <v>0</v>
          </cell>
          <cell r="N2852">
            <v>163000</v>
          </cell>
          <cell r="O2852">
            <v>163000</v>
          </cell>
          <cell r="P2852">
            <v>149111.82</v>
          </cell>
        </row>
        <row r="2853">
          <cell r="A2853">
            <v>1732400744</v>
          </cell>
          <cell r="B2853">
            <v>744</v>
          </cell>
          <cell r="C2853">
            <v>732400</v>
          </cell>
          <cell r="D2853">
            <v>1</v>
          </cell>
          <cell r="E2853">
            <v>0</v>
          </cell>
          <cell r="F2853" t="str">
            <v>מדים וציוד</v>
          </cell>
          <cell r="G2853">
            <v>0</v>
          </cell>
          <cell r="H2853" t="str">
            <v>גמיש</v>
          </cell>
          <cell r="I2853">
            <v>0.29166666666666674</v>
          </cell>
          <cell r="J2853">
            <v>2790</v>
          </cell>
          <cell r="K2853">
            <v>0</v>
          </cell>
          <cell r="L2853">
            <v>310</v>
          </cell>
          <cell r="M2853">
            <v>0</v>
          </cell>
          <cell r="N2853">
            <v>3100</v>
          </cell>
          <cell r="O2853">
            <v>2400</v>
          </cell>
          <cell r="P2853">
            <v>0</v>
          </cell>
        </row>
        <row r="2854">
          <cell r="A2854">
            <v>1732400757</v>
          </cell>
          <cell r="B2854">
            <v>757</v>
          </cell>
          <cell r="C2854">
            <v>732400</v>
          </cell>
          <cell r="D2854">
            <v>1</v>
          </cell>
          <cell r="E2854">
            <v>0</v>
          </cell>
          <cell r="F2854" t="str">
            <v xml:space="preserve">אחזקת רמזורים     </v>
          </cell>
          <cell r="G2854">
            <v>0</v>
          </cell>
          <cell r="H2854" t="str">
            <v>קשיח</v>
          </cell>
          <cell r="I2854">
            <v>0</v>
          </cell>
          <cell r="J2854">
            <v>1480000</v>
          </cell>
          <cell r="K2854">
            <v>0</v>
          </cell>
          <cell r="L2854">
            <v>0</v>
          </cell>
          <cell r="M2854">
            <v>0</v>
          </cell>
          <cell r="N2854">
            <v>1480000</v>
          </cell>
          <cell r="O2854">
            <v>1480000</v>
          </cell>
          <cell r="P2854">
            <v>821931.84</v>
          </cell>
        </row>
        <row r="2855">
          <cell r="A2855">
            <v>1732400758</v>
          </cell>
          <cell r="B2855">
            <v>758</v>
          </cell>
          <cell r="C2855">
            <v>732400</v>
          </cell>
          <cell r="D2855">
            <v>1</v>
          </cell>
          <cell r="E2855">
            <v>0</v>
          </cell>
          <cell r="F2855" t="str">
            <v>תיכנון תנועה ורמזורים</v>
          </cell>
          <cell r="G2855">
            <v>0</v>
          </cell>
          <cell r="H2855" t="str">
            <v>קשיח</v>
          </cell>
          <cell r="I2855">
            <v>0</v>
          </cell>
          <cell r="J2855">
            <v>167000</v>
          </cell>
          <cell r="K2855">
            <v>0</v>
          </cell>
          <cell r="L2855">
            <v>0</v>
          </cell>
          <cell r="M2855">
            <v>0</v>
          </cell>
          <cell r="N2855">
            <v>167000</v>
          </cell>
          <cell r="O2855">
            <v>167000</v>
          </cell>
          <cell r="P2855">
            <v>0</v>
          </cell>
        </row>
        <row r="2856">
          <cell r="A2856">
            <v>1732400759</v>
          </cell>
          <cell r="B2856">
            <v>759</v>
          </cell>
          <cell r="C2856">
            <v>732400</v>
          </cell>
          <cell r="D2856">
            <v>1</v>
          </cell>
          <cell r="E2856">
            <v>0</v>
          </cell>
          <cell r="F2856" t="str">
            <v>אח' תמרור : ג'-7 ה'-8</v>
          </cell>
          <cell r="G2856">
            <v>0</v>
          </cell>
          <cell r="H2856" t="str">
            <v>קשיח</v>
          </cell>
          <cell r="I2856">
            <v>0</v>
          </cell>
          <cell r="J2856">
            <v>375000</v>
          </cell>
          <cell r="K2856">
            <v>0</v>
          </cell>
          <cell r="L2856">
            <v>0</v>
          </cell>
          <cell r="M2856">
            <v>0</v>
          </cell>
          <cell r="N2856">
            <v>375000</v>
          </cell>
          <cell r="O2856">
            <v>375000</v>
          </cell>
          <cell r="P2856">
            <v>232296.4</v>
          </cell>
        </row>
        <row r="2857">
          <cell r="A2857">
            <v>1732400936</v>
          </cell>
          <cell r="B2857">
            <v>936</v>
          </cell>
          <cell r="C2857">
            <v>732400</v>
          </cell>
          <cell r="D2857">
            <v>1</v>
          </cell>
          <cell r="E2857">
            <v>0</v>
          </cell>
          <cell r="F2857" t="str">
            <v>פעולות לבטיחות בדרכים</v>
          </cell>
          <cell r="G2857">
            <v>0</v>
          </cell>
          <cell r="H2857" t="str">
            <v>גמיש</v>
          </cell>
          <cell r="I2857">
            <v>0</v>
          </cell>
          <cell r="J2857">
            <v>0</v>
          </cell>
          <cell r="K2857">
            <v>0</v>
          </cell>
          <cell r="L2857">
            <v>0</v>
          </cell>
          <cell r="M2857">
            <v>0</v>
          </cell>
          <cell r="N2857">
            <v>0</v>
          </cell>
          <cell r="O2857">
            <v>0</v>
          </cell>
          <cell r="P2857">
            <v>0</v>
          </cell>
        </row>
        <row r="2858">
          <cell r="A2858" t="e">
            <v>#VALUE!</v>
          </cell>
          <cell r="B2858" t="str">
            <v>732400  סך הכל</v>
          </cell>
          <cell r="C2858">
            <v>0</v>
          </cell>
          <cell r="D2858">
            <v>0</v>
          </cell>
          <cell r="E2858">
            <v>0</v>
          </cell>
          <cell r="F2858" t="str">
            <v>אגף התנועה</v>
          </cell>
          <cell r="G2858">
            <v>0</v>
          </cell>
          <cell r="H2858">
            <v>0</v>
          </cell>
          <cell r="I2858">
            <v>2.6173671508583407E-2</v>
          </cell>
          <cell r="J2858">
            <v>5622650</v>
          </cell>
          <cell r="K2858">
            <v>0.61016754168236043</v>
          </cell>
          <cell r="L2858">
            <v>11300</v>
          </cell>
          <cell r="M2858">
            <v>0</v>
          </cell>
          <cell r="N2858">
            <v>5633950</v>
          </cell>
          <cell r="O2858">
            <v>5490250</v>
          </cell>
          <cell r="P2858">
            <v>3984117.7499999991</v>
          </cell>
        </row>
        <row r="2859">
          <cell r="A2859">
            <v>17330000</v>
          </cell>
          <cell r="B2859">
            <v>0</v>
          </cell>
          <cell r="C2859">
            <v>733000</v>
          </cell>
          <cell r="D2859">
            <v>1</v>
          </cell>
          <cell r="E2859">
            <v>0</v>
          </cell>
          <cell r="F2859" t="str">
            <v xml:space="preserve">רשוי בניה         </v>
          </cell>
          <cell r="G2859">
            <v>0</v>
          </cell>
          <cell r="H2859" t="str">
            <v xml:space="preserve"> </v>
          </cell>
          <cell r="I2859">
            <v>0</v>
          </cell>
          <cell r="J2859">
            <v>0</v>
          </cell>
          <cell r="K2859">
            <v>0</v>
          </cell>
          <cell r="L2859">
            <v>0</v>
          </cell>
          <cell r="M2859">
            <v>0</v>
          </cell>
          <cell r="N2859">
            <v>0</v>
          </cell>
          <cell r="O2859">
            <v>0</v>
          </cell>
          <cell r="P2859">
            <v>0</v>
          </cell>
        </row>
        <row r="2860">
          <cell r="A2860">
            <v>1733000100</v>
          </cell>
          <cell r="B2860">
            <v>100</v>
          </cell>
          <cell r="C2860">
            <v>733000</v>
          </cell>
          <cell r="D2860">
            <v>1</v>
          </cell>
          <cell r="E2860">
            <v>0</v>
          </cell>
          <cell r="F2860" t="str">
            <v>שכר עובדים לפי תקן</v>
          </cell>
          <cell r="G2860">
            <v>0</v>
          </cell>
          <cell r="H2860" t="str">
            <v xml:space="preserve"> </v>
          </cell>
          <cell r="I2860">
            <v>0</v>
          </cell>
          <cell r="J2860">
            <v>0</v>
          </cell>
          <cell r="K2860">
            <v>0</v>
          </cell>
          <cell r="L2860">
            <v>0</v>
          </cell>
          <cell r="M2860">
            <v>0</v>
          </cell>
          <cell r="N2860">
            <v>0</v>
          </cell>
          <cell r="O2860">
            <v>0</v>
          </cell>
          <cell r="P2860">
            <v>0</v>
          </cell>
        </row>
        <row r="2861">
          <cell r="A2861">
            <v>1733000110</v>
          </cell>
          <cell r="B2861">
            <v>110</v>
          </cell>
          <cell r="C2861">
            <v>733000</v>
          </cell>
          <cell r="D2861">
            <v>1</v>
          </cell>
          <cell r="E2861">
            <v>0</v>
          </cell>
          <cell r="F2861" t="str">
            <v>השכר הקובע-תקציבית</v>
          </cell>
          <cell r="G2861">
            <v>0</v>
          </cell>
          <cell r="H2861" t="str">
            <v>שכר</v>
          </cell>
          <cell r="I2861">
            <v>-1</v>
          </cell>
          <cell r="J2861">
            <v>0</v>
          </cell>
          <cell r="K2861">
            <v>-0.22772517601359554</v>
          </cell>
          <cell r="L2861">
            <v>0</v>
          </cell>
          <cell r="M2861">
            <v>0</v>
          </cell>
          <cell r="N2861">
            <v>0</v>
          </cell>
          <cell r="O2861">
            <v>222900</v>
          </cell>
          <cell r="P2861">
            <v>157370.89000000001</v>
          </cell>
        </row>
        <row r="2862">
          <cell r="A2862">
            <v>1733000119</v>
          </cell>
          <cell r="B2862">
            <v>119</v>
          </cell>
          <cell r="C2862">
            <v>733000</v>
          </cell>
          <cell r="D2862">
            <v>1</v>
          </cell>
          <cell r="E2862">
            <v>0</v>
          </cell>
          <cell r="F2862" t="str">
            <v xml:space="preserve">השכר הקובע-צוברת  </v>
          </cell>
          <cell r="G2862">
            <v>0</v>
          </cell>
          <cell r="H2862" t="str">
            <v>שכר</v>
          </cell>
          <cell r="I2862">
            <v>0.2300108182533438</v>
          </cell>
          <cell r="J2862">
            <v>5002700</v>
          </cell>
          <cell r="K2862">
            <v>4.1081955240231727E-2</v>
          </cell>
          <cell r="L2862">
            <v>0</v>
          </cell>
          <cell r="M2862">
            <v>0</v>
          </cell>
          <cell r="N2862">
            <v>5002700</v>
          </cell>
          <cell r="O2862">
            <v>4067200</v>
          </cell>
          <cell r="P2862">
            <v>4185228.56</v>
          </cell>
        </row>
        <row r="2863">
          <cell r="A2863">
            <v>1733000122</v>
          </cell>
          <cell r="B2863">
            <v>122</v>
          </cell>
          <cell r="C2863">
            <v>733000</v>
          </cell>
          <cell r="D2863">
            <v>1</v>
          </cell>
          <cell r="E2863">
            <v>0</v>
          </cell>
          <cell r="F2863" t="str">
            <v xml:space="preserve">ביגוד             </v>
          </cell>
          <cell r="G2863">
            <v>0</v>
          </cell>
          <cell r="H2863" t="str">
            <v>שכר</v>
          </cell>
          <cell r="I2863">
            <v>0.13168724279835398</v>
          </cell>
          <cell r="J2863">
            <v>55000</v>
          </cell>
          <cell r="K2863">
            <v>0</v>
          </cell>
          <cell r="L2863">
            <v>0</v>
          </cell>
          <cell r="M2863">
            <v>0</v>
          </cell>
          <cell r="N2863">
            <v>55000</v>
          </cell>
          <cell r="O2863">
            <v>48600</v>
          </cell>
          <cell r="P2863">
            <v>46040.26</v>
          </cell>
        </row>
        <row r="2864">
          <cell r="A2864">
            <v>1733000126</v>
          </cell>
          <cell r="B2864">
            <v>126</v>
          </cell>
          <cell r="C2864">
            <v>733000</v>
          </cell>
          <cell r="D2864">
            <v>1</v>
          </cell>
          <cell r="E2864">
            <v>0</v>
          </cell>
          <cell r="F2864" t="str">
            <v xml:space="preserve">דמי הבראה         </v>
          </cell>
          <cell r="G2864">
            <v>0</v>
          </cell>
          <cell r="H2864" t="str">
            <v>שכר</v>
          </cell>
          <cell r="I2864">
            <v>8.8495575221238854E-2</v>
          </cell>
          <cell r="J2864">
            <v>123000</v>
          </cell>
          <cell r="K2864">
            <v>0</v>
          </cell>
          <cell r="L2864">
            <v>0</v>
          </cell>
          <cell r="M2864">
            <v>0</v>
          </cell>
          <cell r="N2864">
            <v>123000</v>
          </cell>
          <cell r="O2864">
            <v>113000</v>
          </cell>
          <cell r="P2864">
            <v>112447.93</v>
          </cell>
        </row>
        <row r="2865">
          <cell r="A2865">
            <v>1733000130</v>
          </cell>
          <cell r="B2865">
            <v>130</v>
          </cell>
          <cell r="C2865">
            <v>733000</v>
          </cell>
          <cell r="D2865">
            <v>1</v>
          </cell>
          <cell r="E2865">
            <v>0</v>
          </cell>
          <cell r="F2865" t="str">
            <v xml:space="preserve">שעות נוספות       </v>
          </cell>
          <cell r="G2865">
            <v>0</v>
          </cell>
          <cell r="H2865" t="str">
            <v>שכר</v>
          </cell>
          <cell r="I2865">
            <v>0</v>
          </cell>
          <cell r="J2865">
            <v>54400</v>
          </cell>
          <cell r="K2865">
            <v>0</v>
          </cell>
          <cell r="L2865">
            <v>0</v>
          </cell>
          <cell r="M2865">
            <v>0</v>
          </cell>
          <cell r="N2865">
            <v>54400</v>
          </cell>
          <cell r="O2865">
            <v>54400</v>
          </cell>
          <cell r="P2865">
            <v>1376.79</v>
          </cell>
        </row>
        <row r="2866">
          <cell r="A2866">
            <v>1733000140</v>
          </cell>
          <cell r="B2866">
            <v>140</v>
          </cell>
          <cell r="C2866">
            <v>733000</v>
          </cell>
          <cell r="D2866">
            <v>1</v>
          </cell>
          <cell r="E2866">
            <v>0</v>
          </cell>
          <cell r="F2866" t="str">
            <v>השתתפות באחזקת רכב</v>
          </cell>
          <cell r="G2866">
            <v>0</v>
          </cell>
          <cell r="H2866" t="str">
            <v>שכר</v>
          </cell>
          <cell r="I2866">
            <v>0.21699078812691908</v>
          </cell>
          <cell r="J2866">
            <v>475600</v>
          </cell>
          <cell r="K2866">
            <v>0</v>
          </cell>
          <cell r="L2866">
            <v>0</v>
          </cell>
          <cell r="M2866">
            <v>0</v>
          </cell>
          <cell r="N2866">
            <v>475600</v>
          </cell>
          <cell r="O2866">
            <v>390800</v>
          </cell>
          <cell r="P2866">
            <v>465554.03</v>
          </cell>
        </row>
        <row r="2867">
          <cell r="A2867">
            <v>1733000253</v>
          </cell>
          <cell r="B2867">
            <v>253</v>
          </cell>
          <cell r="C2867">
            <v>733000</v>
          </cell>
          <cell r="D2867">
            <v>1</v>
          </cell>
          <cell r="E2867">
            <v>0</v>
          </cell>
          <cell r="F2867" t="str">
            <v xml:space="preserve">עובדים חיצוניים   </v>
          </cell>
          <cell r="G2867">
            <v>0</v>
          </cell>
          <cell r="H2867" t="str">
            <v>שכר</v>
          </cell>
          <cell r="I2867">
            <v>-0.24026590693257355</v>
          </cell>
          <cell r="J2867">
            <v>80000</v>
          </cell>
          <cell r="K2867">
            <v>0</v>
          </cell>
          <cell r="L2867">
            <v>0</v>
          </cell>
          <cell r="M2867">
            <v>0</v>
          </cell>
          <cell r="N2867">
            <v>80000</v>
          </cell>
          <cell r="O2867">
            <v>105300</v>
          </cell>
          <cell r="P2867">
            <v>56015.63</v>
          </cell>
        </row>
        <row r="2868">
          <cell r="A2868">
            <v>1733000400</v>
          </cell>
          <cell r="B2868">
            <v>400</v>
          </cell>
          <cell r="C2868">
            <v>733000</v>
          </cell>
          <cell r="D2868">
            <v>1</v>
          </cell>
          <cell r="E2868">
            <v>0</v>
          </cell>
          <cell r="F2868" t="str">
            <v>אחזקת בנינים וציוד</v>
          </cell>
          <cell r="G2868">
            <v>0</v>
          </cell>
          <cell r="H2868" t="str">
            <v xml:space="preserve"> </v>
          </cell>
          <cell r="I2868">
            <v>0</v>
          </cell>
          <cell r="J2868">
            <v>0</v>
          </cell>
          <cell r="K2868">
            <v>0</v>
          </cell>
          <cell r="L2868">
            <v>0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</row>
        <row r="2869">
          <cell r="A2869">
            <v>1733000471</v>
          </cell>
          <cell r="B2869">
            <v>471</v>
          </cell>
          <cell r="C2869">
            <v>733000</v>
          </cell>
          <cell r="D2869">
            <v>1</v>
          </cell>
          <cell r="E2869">
            <v>0</v>
          </cell>
          <cell r="F2869" t="str">
            <v xml:space="preserve">מכשירי כתיבה      </v>
          </cell>
          <cell r="G2869">
            <v>0</v>
          </cell>
          <cell r="H2869" t="str">
            <v>גמיש</v>
          </cell>
          <cell r="I2869">
            <v>0</v>
          </cell>
          <cell r="J2869">
            <v>25650</v>
          </cell>
          <cell r="K2869">
            <v>0</v>
          </cell>
          <cell r="L2869">
            <v>2850</v>
          </cell>
          <cell r="M2869">
            <v>0</v>
          </cell>
          <cell r="N2869">
            <v>28500</v>
          </cell>
          <cell r="O2869">
            <v>28500</v>
          </cell>
          <cell r="P2869">
            <v>27995.31</v>
          </cell>
        </row>
        <row r="2870">
          <cell r="A2870">
            <v>1733000511</v>
          </cell>
          <cell r="B2870">
            <v>511</v>
          </cell>
          <cell r="C2870">
            <v>733000</v>
          </cell>
          <cell r="D2870">
            <v>1</v>
          </cell>
          <cell r="E2870">
            <v>0</v>
          </cell>
          <cell r="F2870" t="str">
            <v xml:space="preserve">אירוח וכיבוד      </v>
          </cell>
          <cell r="G2870">
            <v>0</v>
          </cell>
          <cell r="H2870" t="str">
            <v>גמיש</v>
          </cell>
          <cell r="I2870">
            <v>0</v>
          </cell>
          <cell r="J2870">
            <v>1260</v>
          </cell>
          <cell r="K2870">
            <v>0</v>
          </cell>
          <cell r="L2870">
            <v>140</v>
          </cell>
          <cell r="M2870">
            <v>0</v>
          </cell>
          <cell r="N2870">
            <v>1400</v>
          </cell>
          <cell r="O2870">
            <v>1400</v>
          </cell>
          <cell r="P2870">
            <v>1400</v>
          </cell>
        </row>
        <row r="2871">
          <cell r="A2871">
            <v>1733000550</v>
          </cell>
          <cell r="B2871">
            <v>550</v>
          </cell>
          <cell r="C2871">
            <v>733000</v>
          </cell>
          <cell r="D2871">
            <v>1</v>
          </cell>
          <cell r="E2871">
            <v>0</v>
          </cell>
          <cell r="F2871" t="str">
            <v>פירסומים ושילוט</v>
          </cell>
          <cell r="G2871">
            <v>0</v>
          </cell>
          <cell r="H2871" t="str">
            <v>גמיש</v>
          </cell>
          <cell r="I2871">
            <v>0</v>
          </cell>
          <cell r="J2871">
            <v>6840</v>
          </cell>
          <cell r="K2871">
            <v>0</v>
          </cell>
          <cell r="L2871">
            <v>760</v>
          </cell>
          <cell r="M2871">
            <v>0</v>
          </cell>
          <cell r="N2871">
            <v>7600</v>
          </cell>
          <cell r="O2871">
            <v>7600</v>
          </cell>
          <cell r="P2871">
            <v>0</v>
          </cell>
        </row>
        <row r="2872">
          <cell r="A2872">
            <v>1733000561</v>
          </cell>
          <cell r="B2872">
            <v>561</v>
          </cell>
          <cell r="C2872">
            <v>733000</v>
          </cell>
          <cell r="D2872">
            <v>1</v>
          </cell>
          <cell r="E2872">
            <v>0</v>
          </cell>
          <cell r="F2872" t="str">
            <v xml:space="preserve">שיכפולים          </v>
          </cell>
          <cell r="G2872">
            <v>0</v>
          </cell>
          <cell r="H2872" t="str">
            <v>גמיש</v>
          </cell>
          <cell r="I2872">
            <v>0</v>
          </cell>
          <cell r="J2872">
            <v>900</v>
          </cell>
          <cell r="K2872">
            <v>0</v>
          </cell>
          <cell r="L2872">
            <v>100</v>
          </cell>
          <cell r="M2872">
            <v>0</v>
          </cell>
          <cell r="N2872">
            <v>1000</v>
          </cell>
          <cell r="O2872">
            <v>1000</v>
          </cell>
          <cell r="P2872">
            <v>0</v>
          </cell>
        </row>
        <row r="2873">
          <cell r="A2873">
            <v>1733000562</v>
          </cell>
          <cell r="B2873">
            <v>562</v>
          </cell>
          <cell r="C2873">
            <v>733000</v>
          </cell>
          <cell r="D2873">
            <v>1</v>
          </cell>
          <cell r="E2873">
            <v>0</v>
          </cell>
          <cell r="F2873" t="str">
            <v xml:space="preserve">הדפסות            </v>
          </cell>
          <cell r="G2873">
            <v>0</v>
          </cell>
          <cell r="H2873" t="str">
            <v>גמיש</v>
          </cell>
          <cell r="I2873">
            <v>0</v>
          </cell>
          <cell r="J2873">
            <v>0</v>
          </cell>
          <cell r="K2873">
            <v>0</v>
          </cell>
          <cell r="L2873">
            <v>0</v>
          </cell>
          <cell r="M2873">
            <v>0</v>
          </cell>
          <cell r="N2873">
            <v>0</v>
          </cell>
          <cell r="O2873">
            <v>0</v>
          </cell>
          <cell r="P2873">
            <v>63</v>
          </cell>
        </row>
        <row r="2874">
          <cell r="A2874">
            <v>1733000563</v>
          </cell>
          <cell r="B2874">
            <v>563</v>
          </cell>
          <cell r="C2874">
            <v>733000</v>
          </cell>
          <cell r="D2874">
            <v>1</v>
          </cell>
          <cell r="E2874">
            <v>0</v>
          </cell>
          <cell r="F2874" t="str">
            <v xml:space="preserve">תיקי רישוי        </v>
          </cell>
          <cell r="G2874">
            <v>0</v>
          </cell>
          <cell r="H2874" t="str">
            <v>גמיש</v>
          </cell>
          <cell r="I2874">
            <v>0</v>
          </cell>
          <cell r="J2874">
            <v>0</v>
          </cell>
          <cell r="K2874">
            <v>0</v>
          </cell>
          <cell r="L2874">
            <v>0</v>
          </cell>
          <cell r="M2874">
            <v>0</v>
          </cell>
          <cell r="N2874">
            <v>0</v>
          </cell>
          <cell r="O2874">
            <v>0</v>
          </cell>
          <cell r="P2874">
            <v>0</v>
          </cell>
        </row>
        <row r="2875">
          <cell r="A2875">
            <v>1733000564</v>
          </cell>
          <cell r="B2875">
            <v>564</v>
          </cell>
          <cell r="C2875">
            <v>733000</v>
          </cell>
          <cell r="D2875">
            <v>1</v>
          </cell>
          <cell r="E2875">
            <v>0</v>
          </cell>
          <cell r="F2875" t="str">
            <v xml:space="preserve">פרטיכל - משנה     </v>
          </cell>
          <cell r="G2875">
            <v>0</v>
          </cell>
          <cell r="H2875" t="str">
            <v>גמיש</v>
          </cell>
          <cell r="I2875">
            <v>0</v>
          </cell>
          <cell r="J2875">
            <v>12870</v>
          </cell>
          <cell r="K2875">
            <v>0</v>
          </cell>
          <cell r="L2875">
            <v>1430</v>
          </cell>
          <cell r="M2875">
            <v>0</v>
          </cell>
          <cell r="N2875">
            <v>14300</v>
          </cell>
          <cell r="O2875">
            <v>14300</v>
          </cell>
          <cell r="P2875">
            <v>23577</v>
          </cell>
        </row>
        <row r="2876">
          <cell r="A2876">
            <v>1733000565</v>
          </cell>
          <cell r="B2876">
            <v>565</v>
          </cell>
          <cell r="C2876">
            <v>733000</v>
          </cell>
          <cell r="D2876">
            <v>1</v>
          </cell>
          <cell r="E2876">
            <v>0</v>
          </cell>
          <cell r="F2876" t="str">
            <v>כיבוד לוועדות משנה</v>
          </cell>
          <cell r="G2876">
            <v>0</v>
          </cell>
          <cell r="H2876" t="str">
            <v>גמיש</v>
          </cell>
          <cell r="I2876">
            <v>0</v>
          </cell>
          <cell r="J2876">
            <v>0</v>
          </cell>
          <cell r="K2876">
            <v>0</v>
          </cell>
          <cell r="L2876">
            <v>0</v>
          </cell>
          <cell r="M2876">
            <v>0</v>
          </cell>
          <cell r="N2876">
            <v>0</v>
          </cell>
          <cell r="O2876">
            <v>0</v>
          </cell>
          <cell r="P2876">
            <v>0</v>
          </cell>
        </row>
        <row r="2877">
          <cell r="A2877">
            <v>1733000570</v>
          </cell>
          <cell r="B2877">
            <v>570</v>
          </cell>
          <cell r="C2877">
            <v>733000</v>
          </cell>
          <cell r="D2877">
            <v>1</v>
          </cell>
          <cell r="E2877">
            <v>0</v>
          </cell>
          <cell r="F2877" t="str">
            <v>מיחשוב רישוי+הטלים</v>
          </cell>
          <cell r="G2877">
            <v>0</v>
          </cell>
          <cell r="H2877" t="str">
            <v>קשיח</v>
          </cell>
          <cell r="I2877">
            <v>-1</v>
          </cell>
          <cell r="J2877">
            <v>0</v>
          </cell>
          <cell r="K2877">
            <v>0</v>
          </cell>
          <cell r="L2877">
            <v>0</v>
          </cell>
          <cell r="M2877">
            <v>0</v>
          </cell>
          <cell r="N2877">
            <v>0</v>
          </cell>
          <cell r="O2877">
            <v>7400</v>
          </cell>
          <cell r="P2877">
            <v>6628.05</v>
          </cell>
        </row>
        <row r="2878">
          <cell r="A2878">
            <v>1733000571</v>
          </cell>
          <cell r="B2878">
            <v>571</v>
          </cell>
          <cell r="C2878">
            <v>733000</v>
          </cell>
          <cell r="D2878">
            <v>1</v>
          </cell>
          <cell r="E2878">
            <v>0</v>
          </cell>
          <cell r="F2878" t="str">
            <v xml:space="preserve">מיכון וענ"א       </v>
          </cell>
          <cell r="G2878">
            <v>0</v>
          </cell>
          <cell r="H2878" t="str">
            <v>קשיח</v>
          </cell>
          <cell r="I2878">
            <v>0</v>
          </cell>
          <cell r="J2878">
            <v>319700</v>
          </cell>
          <cell r="K2878">
            <v>0</v>
          </cell>
          <cell r="L2878">
            <v>0</v>
          </cell>
          <cell r="M2878">
            <v>0</v>
          </cell>
          <cell r="N2878">
            <v>319700</v>
          </cell>
          <cell r="O2878">
            <v>319700</v>
          </cell>
          <cell r="P2878">
            <v>319700</v>
          </cell>
        </row>
        <row r="2879">
          <cell r="A2879">
            <v>1733000580</v>
          </cell>
          <cell r="B2879">
            <v>580</v>
          </cell>
          <cell r="C2879">
            <v>733000</v>
          </cell>
          <cell r="D2879">
            <v>1</v>
          </cell>
          <cell r="E2879">
            <v>0</v>
          </cell>
          <cell r="F2879" t="str">
            <v xml:space="preserve">שכ"ט שמאים        </v>
          </cell>
          <cell r="G2879">
            <v>0</v>
          </cell>
          <cell r="H2879" t="str">
            <v>קשיח</v>
          </cell>
          <cell r="I2879">
            <v>0</v>
          </cell>
          <cell r="J2879">
            <v>1795500</v>
          </cell>
          <cell r="K2879">
            <v>0</v>
          </cell>
          <cell r="L2879">
            <v>199500</v>
          </cell>
          <cell r="M2879">
            <v>0</v>
          </cell>
          <cell r="N2879">
            <v>1995000</v>
          </cell>
          <cell r="O2879">
            <v>1995000</v>
          </cell>
          <cell r="P2879">
            <v>871521.6</v>
          </cell>
        </row>
        <row r="2880">
          <cell r="A2880">
            <v>1733000581</v>
          </cell>
          <cell r="B2880">
            <v>581</v>
          </cell>
          <cell r="C2880">
            <v>733000</v>
          </cell>
          <cell r="D2880">
            <v>1</v>
          </cell>
          <cell r="E2880">
            <v>0</v>
          </cell>
          <cell r="F2880" t="str">
            <v xml:space="preserve">שכ"ט שמאים מכריעים        </v>
          </cell>
          <cell r="G2880">
            <v>0</v>
          </cell>
          <cell r="H2880" t="str">
            <v>גמיש</v>
          </cell>
          <cell r="I2880">
            <v>0</v>
          </cell>
          <cell r="J2880">
            <v>684000</v>
          </cell>
          <cell r="K2880">
            <v>0</v>
          </cell>
          <cell r="L2880">
            <v>76000</v>
          </cell>
          <cell r="M2880">
            <v>0</v>
          </cell>
          <cell r="N2880">
            <v>760000</v>
          </cell>
          <cell r="O2880">
            <v>760000</v>
          </cell>
          <cell r="P2880">
            <v>453809.6</v>
          </cell>
        </row>
        <row r="2881">
          <cell r="A2881">
            <v>1733000753</v>
          </cell>
          <cell r="B2881">
            <v>753</v>
          </cell>
          <cell r="C2881">
            <v>733000</v>
          </cell>
          <cell r="D2881">
            <v>1</v>
          </cell>
          <cell r="E2881">
            <v>0</v>
          </cell>
          <cell r="F2881" t="str">
            <v xml:space="preserve">עובדים חיצוניים   </v>
          </cell>
          <cell r="G2881">
            <v>0</v>
          </cell>
          <cell r="H2881" t="str">
            <v>קשיח</v>
          </cell>
          <cell r="I2881">
            <v>0</v>
          </cell>
          <cell r="J2881">
            <v>0</v>
          </cell>
          <cell r="K2881">
            <v>0</v>
          </cell>
          <cell r="L2881">
            <v>0</v>
          </cell>
          <cell r="M2881">
            <v>0</v>
          </cell>
          <cell r="N2881">
            <v>0</v>
          </cell>
          <cell r="O2881">
            <v>0</v>
          </cell>
          <cell r="P2881">
            <v>0</v>
          </cell>
        </row>
        <row r="2882">
          <cell r="A2882">
            <v>1733000758</v>
          </cell>
          <cell r="B2882">
            <v>758</v>
          </cell>
          <cell r="C2882">
            <v>733000</v>
          </cell>
          <cell r="D2882">
            <v>1</v>
          </cell>
          <cell r="E2882">
            <v>0</v>
          </cell>
          <cell r="F2882" t="str">
            <v xml:space="preserve">מבנים מסוכנים     </v>
          </cell>
          <cell r="G2882">
            <v>0</v>
          </cell>
          <cell r="H2882" t="str">
            <v>קשיח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0</v>
          </cell>
          <cell r="N2882">
            <v>0</v>
          </cell>
          <cell r="O2882">
            <v>0</v>
          </cell>
          <cell r="P2882">
            <v>0</v>
          </cell>
        </row>
        <row r="2883">
          <cell r="A2883">
            <v>1733000931</v>
          </cell>
          <cell r="B2883">
            <v>931</v>
          </cell>
          <cell r="C2883">
            <v>733000</v>
          </cell>
          <cell r="D2883">
            <v>1</v>
          </cell>
          <cell r="E2883">
            <v>0</v>
          </cell>
          <cell r="F2883" t="str">
            <v xml:space="preserve">חוברת מידע למתכנן </v>
          </cell>
          <cell r="G2883">
            <v>0</v>
          </cell>
          <cell r="H2883" t="str">
            <v>קשיח</v>
          </cell>
          <cell r="I2883">
            <v>0</v>
          </cell>
          <cell r="J2883">
            <v>0</v>
          </cell>
          <cell r="K2883">
            <v>0</v>
          </cell>
          <cell r="L2883">
            <v>0</v>
          </cell>
          <cell r="M2883">
            <v>0</v>
          </cell>
          <cell r="N2883">
            <v>0</v>
          </cell>
          <cell r="O2883">
            <v>0</v>
          </cell>
          <cell r="P2883">
            <v>0</v>
          </cell>
        </row>
        <row r="2884">
          <cell r="A2884">
            <v>1733000961</v>
          </cell>
          <cell r="B2884">
            <v>961</v>
          </cell>
          <cell r="C2884">
            <v>733000</v>
          </cell>
          <cell r="D2884">
            <v>1</v>
          </cell>
          <cell r="E2884">
            <v>0</v>
          </cell>
          <cell r="F2884" t="str">
            <v>רז' פעולות ורכישות</v>
          </cell>
          <cell r="G2884">
            <v>0</v>
          </cell>
          <cell r="H2884" t="str">
            <v>גמיש</v>
          </cell>
          <cell r="I2884">
            <v>0</v>
          </cell>
          <cell r="J2884">
            <v>0</v>
          </cell>
          <cell r="K2884">
            <v>0</v>
          </cell>
          <cell r="L2884">
            <v>0</v>
          </cell>
          <cell r="M2884">
            <v>0</v>
          </cell>
          <cell r="N2884">
            <v>0</v>
          </cell>
          <cell r="O2884">
            <v>0</v>
          </cell>
          <cell r="P2884">
            <v>0</v>
          </cell>
        </row>
        <row r="2885">
          <cell r="A2885" t="e">
            <v>#VALUE!</v>
          </cell>
          <cell r="B2885" t="str">
            <v>733000  סך הכל</v>
          </cell>
          <cell r="C2885">
            <v>0</v>
          </cell>
          <cell r="D2885">
            <v>0</v>
          </cell>
          <cell r="E2885">
            <v>0</v>
          </cell>
          <cell r="F2885" t="str">
            <v xml:space="preserve">רשוי בניה         </v>
          </cell>
          <cell r="G2885">
            <v>0</v>
          </cell>
          <cell r="H2885">
            <v>0</v>
          </cell>
          <cell r="I2885">
            <v>9.5992429735409335E-2</v>
          </cell>
          <cell r="J2885">
            <v>8637420</v>
          </cell>
          <cell r="K2885">
            <v>-0.18664322077336382</v>
          </cell>
          <cell r="L2885">
            <v>280780</v>
          </cell>
          <cell r="M2885">
            <v>0</v>
          </cell>
          <cell r="N2885">
            <v>8918200</v>
          </cell>
          <cell r="O2885">
            <v>8137100</v>
          </cell>
          <cell r="P2885">
            <v>6728728.6499999985</v>
          </cell>
        </row>
        <row r="2886">
          <cell r="A2886">
            <v>17333000</v>
          </cell>
          <cell r="B2886">
            <v>0</v>
          </cell>
          <cell r="C2886">
            <v>733300</v>
          </cell>
          <cell r="D2886">
            <v>1</v>
          </cell>
          <cell r="E2886">
            <v>0</v>
          </cell>
          <cell r="F2886" t="str">
            <v xml:space="preserve">פיקוח על הבניה    </v>
          </cell>
          <cell r="G2886">
            <v>0</v>
          </cell>
          <cell r="H2886" t="str">
            <v xml:space="preserve"> </v>
          </cell>
          <cell r="I2886">
            <v>0</v>
          </cell>
          <cell r="J2886">
            <v>0</v>
          </cell>
          <cell r="K2886">
            <v>0</v>
          </cell>
          <cell r="L2886">
            <v>0</v>
          </cell>
          <cell r="M2886">
            <v>0</v>
          </cell>
          <cell r="N2886">
            <v>0</v>
          </cell>
          <cell r="O2886">
            <v>0</v>
          </cell>
          <cell r="P2886">
            <v>0</v>
          </cell>
        </row>
        <row r="2887">
          <cell r="A2887">
            <v>1733300100</v>
          </cell>
          <cell r="B2887">
            <v>100</v>
          </cell>
          <cell r="C2887">
            <v>733300</v>
          </cell>
          <cell r="D2887">
            <v>1</v>
          </cell>
          <cell r="E2887">
            <v>0</v>
          </cell>
          <cell r="F2887" t="str">
            <v>שכר עובדים לפי תקן</v>
          </cell>
          <cell r="G2887">
            <v>0</v>
          </cell>
          <cell r="H2887" t="str">
            <v xml:space="preserve"> </v>
          </cell>
          <cell r="I2887">
            <v>0</v>
          </cell>
          <cell r="J2887">
            <v>0</v>
          </cell>
          <cell r="K2887">
            <v>0</v>
          </cell>
          <cell r="L2887">
            <v>0</v>
          </cell>
          <cell r="M2887">
            <v>0</v>
          </cell>
          <cell r="N2887">
            <v>0</v>
          </cell>
          <cell r="O2887">
            <v>0</v>
          </cell>
          <cell r="P2887">
            <v>0</v>
          </cell>
        </row>
        <row r="2888">
          <cell r="A2888">
            <v>1733300110</v>
          </cell>
          <cell r="B2888">
            <v>110</v>
          </cell>
          <cell r="C2888">
            <v>733300</v>
          </cell>
          <cell r="D2888">
            <v>1</v>
          </cell>
          <cell r="E2888">
            <v>0</v>
          </cell>
          <cell r="F2888" t="str">
            <v>השכר הקובע-תקציבית</v>
          </cell>
          <cell r="G2888">
            <v>0</v>
          </cell>
          <cell r="H2888" t="str">
            <v>שכר</v>
          </cell>
          <cell r="I2888">
            <v>-1</v>
          </cell>
          <cell r="J2888">
            <v>0</v>
          </cell>
          <cell r="K2888">
            <v>1.5052103434967101E-2</v>
          </cell>
          <cell r="L2888">
            <v>0</v>
          </cell>
          <cell r="M2888">
            <v>0</v>
          </cell>
          <cell r="N2888">
            <v>0</v>
          </cell>
          <cell r="O2888">
            <v>266900</v>
          </cell>
          <cell r="P2888">
            <v>219099.7</v>
          </cell>
        </row>
        <row r="2889">
          <cell r="A2889">
            <v>1733300119</v>
          </cell>
          <cell r="B2889">
            <v>119</v>
          </cell>
          <cell r="C2889">
            <v>733300</v>
          </cell>
          <cell r="D2889">
            <v>1</v>
          </cell>
          <cell r="E2889">
            <v>0</v>
          </cell>
          <cell r="F2889" t="str">
            <v xml:space="preserve">השכר הקובע-צוברת  </v>
          </cell>
          <cell r="G2889">
            <v>0</v>
          </cell>
          <cell r="H2889" t="str">
            <v>שכר</v>
          </cell>
          <cell r="I2889">
            <v>0.13692651238327236</v>
          </cell>
          <cell r="J2889">
            <v>3360300</v>
          </cell>
          <cell r="K2889">
            <v>1.4991775085987813E-2</v>
          </cell>
          <cell r="L2889">
            <v>0</v>
          </cell>
          <cell r="M2889">
            <v>0</v>
          </cell>
          <cell r="N2889">
            <v>3360300</v>
          </cell>
          <cell r="O2889">
            <v>2955600</v>
          </cell>
          <cell r="P2889">
            <v>2467506.91</v>
          </cell>
        </row>
        <row r="2890">
          <cell r="A2890">
            <v>1733300122</v>
          </cell>
          <cell r="B2890">
            <v>122</v>
          </cell>
          <cell r="C2890">
            <v>733300</v>
          </cell>
          <cell r="D2890">
            <v>1</v>
          </cell>
          <cell r="E2890">
            <v>0</v>
          </cell>
          <cell r="F2890" t="str">
            <v xml:space="preserve">ביגוד             </v>
          </cell>
          <cell r="G2890">
            <v>0</v>
          </cell>
          <cell r="H2890" t="str">
            <v>שכר</v>
          </cell>
          <cell r="I2890">
            <v>-0.15789473684210531</v>
          </cell>
          <cell r="J2890">
            <v>24000</v>
          </cell>
          <cell r="K2890">
            <v>0</v>
          </cell>
          <cell r="L2890">
            <v>0</v>
          </cell>
          <cell r="M2890">
            <v>0</v>
          </cell>
          <cell r="N2890">
            <v>24000</v>
          </cell>
          <cell r="O2890">
            <v>28500</v>
          </cell>
          <cell r="P2890">
            <v>29938.61</v>
          </cell>
        </row>
        <row r="2891">
          <cell r="A2891">
            <v>1733300126</v>
          </cell>
          <cell r="B2891">
            <v>126</v>
          </cell>
          <cell r="C2891">
            <v>733300</v>
          </cell>
          <cell r="D2891">
            <v>1</v>
          </cell>
          <cell r="E2891">
            <v>0</v>
          </cell>
          <cell r="F2891" t="str">
            <v xml:space="preserve">דמי הבראה         </v>
          </cell>
          <cell r="G2891">
            <v>0</v>
          </cell>
          <cell r="H2891" t="str">
            <v>שכר</v>
          </cell>
          <cell r="I2891">
            <v>0.3046875</v>
          </cell>
          <cell r="J2891">
            <v>83500</v>
          </cell>
          <cell r="K2891">
            <v>0</v>
          </cell>
          <cell r="L2891">
            <v>0</v>
          </cell>
          <cell r="M2891">
            <v>0</v>
          </cell>
          <cell r="N2891">
            <v>83500</v>
          </cell>
          <cell r="O2891">
            <v>64000</v>
          </cell>
          <cell r="P2891">
            <v>73037.34</v>
          </cell>
        </row>
        <row r="2892">
          <cell r="A2892">
            <v>1733300130</v>
          </cell>
          <cell r="B2892">
            <v>130</v>
          </cell>
          <cell r="C2892">
            <v>733300</v>
          </cell>
          <cell r="D2892">
            <v>1</v>
          </cell>
          <cell r="E2892">
            <v>0</v>
          </cell>
          <cell r="F2892" t="str">
            <v xml:space="preserve">שעות נוספות       </v>
          </cell>
          <cell r="G2892">
            <v>0</v>
          </cell>
          <cell r="H2892" t="str">
            <v>שכר</v>
          </cell>
          <cell r="I2892">
            <v>0</v>
          </cell>
          <cell r="J2892">
            <v>130700</v>
          </cell>
          <cell r="K2892">
            <v>0</v>
          </cell>
          <cell r="L2892">
            <v>0</v>
          </cell>
          <cell r="M2892">
            <v>0</v>
          </cell>
          <cell r="N2892">
            <v>130700</v>
          </cell>
          <cell r="O2892">
            <v>130700</v>
          </cell>
          <cell r="P2892">
            <v>132932.49</v>
          </cell>
        </row>
        <row r="2893">
          <cell r="A2893">
            <v>1733300140</v>
          </cell>
          <cell r="B2893">
            <v>140</v>
          </cell>
          <cell r="C2893">
            <v>733300</v>
          </cell>
          <cell r="D2893">
            <v>1</v>
          </cell>
          <cell r="E2893">
            <v>0</v>
          </cell>
          <cell r="F2893" t="str">
            <v>השתתפות באחזקת רכב</v>
          </cell>
          <cell r="G2893">
            <v>0</v>
          </cell>
          <cell r="H2893" t="str">
            <v>שכר</v>
          </cell>
          <cell r="I2893">
            <v>3.0096183679801491E-2</v>
          </cell>
          <cell r="J2893">
            <v>332000</v>
          </cell>
          <cell r="K2893">
            <v>0</v>
          </cell>
          <cell r="L2893">
            <v>0</v>
          </cell>
          <cell r="M2893">
            <v>0</v>
          </cell>
          <cell r="N2893">
            <v>332000</v>
          </cell>
          <cell r="O2893">
            <v>322300</v>
          </cell>
          <cell r="P2893">
            <v>298923.92</v>
          </cell>
        </row>
        <row r="2894">
          <cell r="A2894">
            <v>1733300253</v>
          </cell>
          <cell r="B2894">
            <v>253</v>
          </cell>
          <cell r="C2894">
            <v>733300</v>
          </cell>
          <cell r="D2894">
            <v>1</v>
          </cell>
          <cell r="E2894">
            <v>0</v>
          </cell>
          <cell r="F2894" t="str">
            <v xml:space="preserve">עובדים חיצוניים   </v>
          </cell>
          <cell r="G2894">
            <v>0</v>
          </cell>
          <cell r="H2894" t="str">
            <v>שכר</v>
          </cell>
          <cell r="I2894">
            <v>0</v>
          </cell>
          <cell r="J2894">
            <v>0</v>
          </cell>
          <cell r="K2894">
            <v>0</v>
          </cell>
          <cell r="L2894">
            <v>0</v>
          </cell>
          <cell r="M2894">
            <v>0</v>
          </cell>
          <cell r="N2894">
            <v>0</v>
          </cell>
          <cell r="O2894">
            <v>0</v>
          </cell>
          <cell r="P2894">
            <v>30734.95</v>
          </cell>
        </row>
        <row r="2895">
          <cell r="A2895">
            <v>1733300471</v>
          </cell>
          <cell r="B2895">
            <v>471</v>
          </cell>
          <cell r="C2895">
            <v>733300</v>
          </cell>
          <cell r="D2895">
            <v>1</v>
          </cell>
          <cell r="E2895">
            <v>0</v>
          </cell>
          <cell r="F2895" t="str">
            <v xml:space="preserve">מכשירי כתיבה      </v>
          </cell>
          <cell r="G2895">
            <v>0</v>
          </cell>
          <cell r="H2895" t="str">
            <v>גמיש</v>
          </cell>
          <cell r="I2895">
            <v>1.8458646616541352</v>
          </cell>
          <cell r="J2895">
            <v>34065</v>
          </cell>
          <cell r="K2895">
            <v>0</v>
          </cell>
          <cell r="L2895">
            <v>3785</v>
          </cell>
          <cell r="M2895">
            <v>0</v>
          </cell>
          <cell r="N2895">
            <v>37850</v>
          </cell>
          <cell r="O2895">
            <v>13300</v>
          </cell>
          <cell r="P2895">
            <v>18680.759999999998</v>
          </cell>
        </row>
        <row r="2896">
          <cell r="A2896">
            <v>1733300511</v>
          </cell>
          <cell r="B2896">
            <v>511</v>
          </cell>
          <cell r="C2896">
            <v>733300</v>
          </cell>
          <cell r="D2896">
            <v>1</v>
          </cell>
          <cell r="E2896">
            <v>0</v>
          </cell>
          <cell r="F2896" t="str">
            <v xml:space="preserve">אירוח וכיבוד      </v>
          </cell>
          <cell r="G2896">
            <v>0</v>
          </cell>
          <cell r="H2896" t="str">
            <v>גמיש</v>
          </cell>
          <cell r="I2896" t="e">
            <v>#DIV/0!</v>
          </cell>
          <cell r="J2896">
            <v>0</v>
          </cell>
          <cell r="K2896" t="e">
            <v>#N/A</v>
          </cell>
          <cell r="L2896">
            <v>0</v>
          </cell>
          <cell r="M2896">
            <v>0</v>
          </cell>
          <cell r="N2896">
            <v>0</v>
          </cell>
          <cell r="O2896">
            <v>0</v>
          </cell>
          <cell r="P2896">
            <v>0</v>
          </cell>
        </row>
        <row r="2897">
          <cell r="A2897">
            <v>1733300544</v>
          </cell>
          <cell r="B2897">
            <v>544</v>
          </cell>
          <cell r="C2897">
            <v>733300</v>
          </cell>
          <cell r="D2897">
            <v>1</v>
          </cell>
          <cell r="E2897">
            <v>0</v>
          </cell>
          <cell r="F2897" t="str">
            <v xml:space="preserve">הוצאות דאר        </v>
          </cell>
          <cell r="G2897">
            <v>0</v>
          </cell>
          <cell r="H2897" t="str">
            <v>גמיש</v>
          </cell>
          <cell r="I2897" t="e">
            <v>#DIV/0!</v>
          </cell>
          <cell r="J2897">
            <v>0</v>
          </cell>
          <cell r="K2897">
            <v>0</v>
          </cell>
          <cell r="L2897">
            <v>0</v>
          </cell>
          <cell r="M2897">
            <v>0</v>
          </cell>
          <cell r="N2897">
            <v>0</v>
          </cell>
          <cell r="O2897">
            <v>0</v>
          </cell>
          <cell r="P2897">
            <v>0</v>
          </cell>
        </row>
        <row r="2898">
          <cell r="A2898">
            <v>1733300562</v>
          </cell>
          <cell r="B2898">
            <v>562</v>
          </cell>
          <cell r="C2898">
            <v>733300</v>
          </cell>
          <cell r="D2898">
            <v>1</v>
          </cell>
          <cell r="E2898">
            <v>0</v>
          </cell>
          <cell r="F2898" t="str">
            <v xml:space="preserve">הדפסות            </v>
          </cell>
          <cell r="G2898">
            <v>0</v>
          </cell>
          <cell r="H2898" t="str">
            <v>גמיש</v>
          </cell>
          <cell r="I2898">
            <v>0</v>
          </cell>
          <cell r="J2898">
            <v>3420</v>
          </cell>
          <cell r="K2898">
            <v>0</v>
          </cell>
          <cell r="L2898">
            <v>380</v>
          </cell>
          <cell r="M2898">
            <v>0</v>
          </cell>
          <cell r="N2898">
            <v>3800</v>
          </cell>
          <cell r="O2898">
            <v>3800</v>
          </cell>
          <cell r="P2898">
            <v>672</v>
          </cell>
        </row>
        <row r="2899">
          <cell r="A2899">
            <v>1733300570</v>
          </cell>
          <cell r="B2899">
            <v>570</v>
          </cell>
          <cell r="C2899">
            <v>733300</v>
          </cell>
          <cell r="D2899">
            <v>1</v>
          </cell>
          <cell r="E2899">
            <v>0</v>
          </cell>
          <cell r="F2899" t="str">
            <v>תוכנת רישוי בניה</v>
          </cell>
          <cell r="G2899">
            <v>0</v>
          </cell>
          <cell r="H2899" t="str">
            <v>קשיח</v>
          </cell>
          <cell r="I2899">
            <v>-1</v>
          </cell>
          <cell r="J2899">
            <v>0</v>
          </cell>
          <cell r="K2899">
            <v>0</v>
          </cell>
          <cell r="L2899">
            <v>0</v>
          </cell>
          <cell r="M2899">
            <v>0</v>
          </cell>
          <cell r="N2899">
            <v>0</v>
          </cell>
          <cell r="O2899">
            <v>12000</v>
          </cell>
          <cell r="P2899">
            <v>11083.6</v>
          </cell>
        </row>
        <row r="2900">
          <cell r="A2900">
            <v>1733300571</v>
          </cell>
          <cell r="B2900">
            <v>571</v>
          </cell>
          <cell r="C2900">
            <v>733300</v>
          </cell>
          <cell r="D2900">
            <v>1</v>
          </cell>
          <cell r="E2900">
            <v>0</v>
          </cell>
          <cell r="F2900" t="str">
            <v xml:space="preserve">מיכון וענ"א       </v>
          </cell>
          <cell r="G2900">
            <v>0</v>
          </cell>
          <cell r="H2900" t="str">
            <v>קשיח</v>
          </cell>
          <cell r="I2900">
            <v>0</v>
          </cell>
          <cell r="J2900">
            <v>87800</v>
          </cell>
          <cell r="K2900">
            <v>0</v>
          </cell>
          <cell r="L2900">
            <v>0</v>
          </cell>
          <cell r="M2900">
            <v>0</v>
          </cell>
          <cell r="N2900">
            <v>87800</v>
          </cell>
          <cell r="O2900">
            <v>87800</v>
          </cell>
          <cell r="P2900">
            <v>87800</v>
          </cell>
        </row>
        <row r="2901">
          <cell r="A2901">
            <v>1733300753</v>
          </cell>
          <cell r="B2901">
            <v>753</v>
          </cell>
          <cell r="C2901">
            <v>733300</v>
          </cell>
          <cell r="D2901">
            <v>1</v>
          </cell>
          <cell r="E2901">
            <v>0</v>
          </cell>
          <cell r="F2901" t="str">
            <v>שרות מנעולן</v>
          </cell>
          <cell r="G2901">
            <v>0</v>
          </cell>
          <cell r="H2901" t="str">
            <v>קשיח</v>
          </cell>
          <cell r="I2901">
            <v>0</v>
          </cell>
          <cell r="J2901">
            <v>21420</v>
          </cell>
          <cell r="K2901">
            <v>1.5</v>
          </cell>
          <cell r="L2901">
            <v>2380</v>
          </cell>
          <cell r="M2901">
            <v>0</v>
          </cell>
          <cell r="N2901">
            <v>23800</v>
          </cell>
          <cell r="O2901">
            <v>23800</v>
          </cell>
          <cell r="P2901">
            <v>3061.9</v>
          </cell>
        </row>
        <row r="2902">
          <cell r="A2902">
            <v>1733300756</v>
          </cell>
          <cell r="B2902">
            <v>756</v>
          </cell>
          <cell r="C2902">
            <v>733300</v>
          </cell>
          <cell r="D2902">
            <v>1</v>
          </cell>
          <cell r="E2902">
            <v>0</v>
          </cell>
          <cell r="F2902" t="str">
            <v xml:space="preserve">שמירה בקבלנות     </v>
          </cell>
          <cell r="G2902">
            <v>0</v>
          </cell>
          <cell r="H2902" t="str">
            <v>קשיח</v>
          </cell>
          <cell r="I2902">
            <v>0</v>
          </cell>
          <cell r="J2902">
            <v>12000</v>
          </cell>
          <cell r="K2902">
            <v>-1</v>
          </cell>
          <cell r="L2902">
            <v>0</v>
          </cell>
          <cell r="M2902">
            <v>0</v>
          </cell>
          <cell r="N2902">
            <v>12000</v>
          </cell>
          <cell r="O2902">
            <v>12000</v>
          </cell>
          <cell r="P2902">
            <v>0</v>
          </cell>
        </row>
        <row r="2903">
          <cell r="A2903">
            <v>1733300757</v>
          </cell>
          <cell r="B2903">
            <v>757</v>
          </cell>
          <cell r="C2903">
            <v>733300</v>
          </cell>
          <cell r="D2903">
            <v>1</v>
          </cell>
          <cell r="E2903">
            <v>0</v>
          </cell>
          <cell r="F2903" t="str">
            <v>צילומי אויר</v>
          </cell>
          <cell r="G2903">
            <v>0</v>
          </cell>
          <cell r="H2903" t="str">
            <v>גמיש</v>
          </cell>
          <cell r="I2903">
            <v>0</v>
          </cell>
          <cell r="J2903">
            <v>112320</v>
          </cell>
          <cell r="K2903">
            <v>0</v>
          </cell>
          <cell r="L2903">
            <v>0</v>
          </cell>
          <cell r="M2903">
            <v>0</v>
          </cell>
          <cell r="N2903">
            <v>112320</v>
          </cell>
          <cell r="O2903">
            <v>112320</v>
          </cell>
          <cell r="P2903">
            <v>0</v>
          </cell>
        </row>
        <row r="2904">
          <cell r="A2904">
            <v>1733300758</v>
          </cell>
          <cell r="B2904">
            <v>758</v>
          </cell>
          <cell r="C2904">
            <v>733300</v>
          </cell>
          <cell r="D2904">
            <v>1</v>
          </cell>
          <cell r="E2904">
            <v>0</v>
          </cell>
          <cell r="F2904" t="str">
            <v xml:space="preserve">מב' מסוכנים-ציבורי     </v>
          </cell>
          <cell r="G2904">
            <v>0</v>
          </cell>
          <cell r="H2904" t="str">
            <v>גמיש</v>
          </cell>
          <cell r="I2904">
            <v>0</v>
          </cell>
          <cell r="J2904">
            <v>0</v>
          </cell>
          <cell r="K2904">
            <v>0</v>
          </cell>
          <cell r="L2904">
            <v>0</v>
          </cell>
          <cell r="M2904">
            <v>0</v>
          </cell>
          <cell r="N2904">
            <v>0</v>
          </cell>
          <cell r="O2904">
            <v>0</v>
          </cell>
          <cell r="P2904">
            <v>0</v>
          </cell>
        </row>
        <row r="2905">
          <cell r="A2905">
            <v>1733300759</v>
          </cell>
          <cell r="B2905">
            <v>759</v>
          </cell>
          <cell r="C2905">
            <v>733300</v>
          </cell>
          <cell r="D2905">
            <v>1</v>
          </cell>
          <cell r="E2905">
            <v>0</v>
          </cell>
          <cell r="F2905" t="str">
            <v>הריסת מבנים</v>
          </cell>
          <cell r="G2905">
            <v>0</v>
          </cell>
          <cell r="H2905" t="str">
            <v>גמיש</v>
          </cell>
          <cell r="I2905">
            <v>0</v>
          </cell>
          <cell r="J2905">
            <v>427500</v>
          </cell>
          <cell r="K2905">
            <v>0.66666666666666674</v>
          </cell>
          <cell r="L2905">
            <v>47500</v>
          </cell>
          <cell r="M2905">
            <v>0</v>
          </cell>
          <cell r="N2905">
            <v>475000</v>
          </cell>
          <cell r="O2905">
            <v>475000</v>
          </cell>
          <cell r="P2905">
            <v>142859.72</v>
          </cell>
        </row>
        <row r="2906">
          <cell r="A2906">
            <v>1733300744</v>
          </cell>
          <cell r="B2906">
            <v>744</v>
          </cell>
          <cell r="C2906">
            <v>733300</v>
          </cell>
          <cell r="D2906">
            <v>1</v>
          </cell>
          <cell r="E2906">
            <v>0</v>
          </cell>
          <cell r="F2906" t="str">
            <v>מדים וציוד</v>
          </cell>
          <cell r="G2906">
            <v>0</v>
          </cell>
          <cell r="H2906" t="str">
            <v>גמיש</v>
          </cell>
          <cell r="I2906">
            <v>0</v>
          </cell>
          <cell r="J2906">
            <v>0</v>
          </cell>
          <cell r="K2906">
            <v>0</v>
          </cell>
          <cell r="L2906">
            <v>0</v>
          </cell>
          <cell r="M2906">
            <v>0</v>
          </cell>
          <cell r="N2906">
            <v>0</v>
          </cell>
          <cell r="O2906">
            <v>0</v>
          </cell>
          <cell r="P2906">
            <v>0</v>
          </cell>
        </row>
        <row r="2907">
          <cell r="A2907">
            <v>1733300933</v>
          </cell>
          <cell r="B2907">
            <v>933</v>
          </cell>
          <cell r="C2907">
            <v>733300</v>
          </cell>
          <cell r="D2907">
            <v>1</v>
          </cell>
          <cell r="E2907">
            <v>0</v>
          </cell>
          <cell r="F2907" t="str">
            <v>ציוד בטיחותי אישי</v>
          </cell>
          <cell r="G2907">
            <v>0</v>
          </cell>
          <cell r="H2907" t="str">
            <v>גמיש</v>
          </cell>
          <cell r="I2907">
            <v>0</v>
          </cell>
          <cell r="J2907">
            <v>9450</v>
          </cell>
          <cell r="K2907">
            <v>0</v>
          </cell>
          <cell r="L2907">
            <v>1050</v>
          </cell>
          <cell r="M2907">
            <v>0</v>
          </cell>
          <cell r="N2907">
            <v>10500</v>
          </cell>
          <cell r="O2907">
            <v>10500</v>
          </cell>
          <cell r="P2907">
            <v>8688.1299999999992</v>
          </cell>
        </row>
        <row r="2908">
          <cell r="A2908">
            <v>1733300961</v>
          </cell>
          <cell r="B2908">
            <v>961</v>
          </cell>
          <cell r="C2908">
            <v>733300</v>
          </cell>
          <cell r="D2908">
            <v>1</v>
          </cell>
          <cell r="E2908">
            <v>0</v>
          </cell>
          <cell r="F2908" t="str">
            <v>רז' פעולות ורכישות</v>
          </cell>
          <cell r="G2908">
            <v>0</v>
          </cell>
          <cell r="H2908" t="str">
            <v>גמיש</v>
          </cell>
          <cell r="I2908">
            <v>0</v>
          </cell>
          <cell r="J2908">
            <v>50000</v>
          </cell>
          <cell r="K2908">
            <v>0</v>
          </cell>
          <cell r="L2908">
            <v>0</v>
          </cell>
          <cell r="M2908">
            <v>0</v>
          </cell>
          <cell r="N2908">
            <v>50000</v>
          </cell>
          <cell r="O2908">
            <v>0</v>
          </cell>
          <cell r="P2908">
            <v>0</v>
          </cell>
        </row>
        <row r="2909">
          <cell r="A2909" t="e">
            <v>#VALUE!</v>
          </cell>
          <cell r="B2909" t="str">
            <v>733300  סך הכל</v>
          </cell>
          <cell r="C2909">
            <v>0</v>
          </cell>
          <cell r="D2909">
            <v>0</v>
          </cell>
          <cell r="E2909">
            <v>0</v>
          </cell>
          <cell r="F2909" t="str">
            <v xml:space="preserve">פיקוח על הבניה    </v>
          </cell>
          <cell r="G2909">
            <v>0</v>
          </cell>
          <cell r="H2909">
            <v>0</v>
          </cell>
          <cell r="I2909">
            <v>4.9806131211104443E-2</v>
          </cell>
          <cell r="J2909">
            <v>4688475</v>
          </cell>
          <cell r="K2909" t="e">
            <v>#N/A</v>
          </cell>
          <cell r="L2909">
            <v>55095</v>
          </cell>
          <cell r="M2909">
            <v>0</v>
          </cell>
          <cell r="N2909">
            <v>4743570</v>
          </cell>
          <cell r="O2909">
            <v>4518520</v>
          </cell>
          <cell r="P2909">
            <v>3525020.03</v>
          </cell>
        </row>
        <row r="2910">
          <cell r="A2910">
            <v>17340000</v>
          </cell>
          <cell r="B2910">
            <v>0</v>
          </cell>
          <cell r="C2910">
            <v>734000</v>
          </cell>
          <cell r="D2910">
            <v>1</v>
          </cell>
          <cell r="E2910">
            <v>0</v>
          </cell>
          <cell r="F2910" t="str">
            <v xml:space="preserve">מיחשוב יעודי קרקע </v>
          </cell>
          <cell r="G2910">
            <v>0</v>
          </cell>
          <cell r="H2910" t="str">
            <v xml:space="preserve"> </v>
          </cell>
          <cell r="I2910">
            <v>0</v>
          </cell>
          <cell r="J2910">
            <v>0</v>
          </cell>
          <cell r="K2910">
            <v>0</v>
          </cell>
          <cell r="L2910">
            <v>0</v>
          </cell>
          <cell r="M2910">
            <v>0</v>
          </cell>
          <cell r="N2910">
            <v>0</v>
          </cell>
          <cell r="O2910">
            <v>0</v>
          </cell>
          <cell r="P2910">
            <v>0</v>
          </cell>
        </row>
        <row r="2911">
          <cell r="A2911">
            <v>1734000570</v>
          </cell>
          <cell r="B2911">
            <v>570</v>
          </cell>
          <cell r="C2911">
            <v>734000</v>
          </cell>
          <cell r="D2911">
            <v>1</v>
          </cell>
          <cell r="E2911">
            <v>0</v>
          </cell>
          <cell r="F2911" t="str">
            <v xml:space="preserve">חב' לאוטומציה     </v>
          </cell>
          <cell r="G2911">
            <v>0</v>
          </cell>
          <cell r="H2911" t="str">
            <v>קשיח</v>
          </cell>
          <cell r="I2911">
            <v>-1</v>
          </cell>
          <cell r="J2911">
            <v>0</v>
          </cell>
          <cell r="K2911">
            <v>0</v>
          </cell>
          <cell r="L2911">
            <v>0</v>
          </cell>
          <cell r="M2911">
            <v>0</v>
          </cell>
          <cell r="N2911">
            <v>0</v>
          </cell>
          <cell r="O2911">
            <v>17500</v>
          </cell>
          <cell r="P2911">
            <v>16246.62</v>
          </cell>
        </row>
        <row r="2912">
          <cell r="A2912">
            <v>1734000572</v>
          </cell>
          <cell r="B2912">
            <v>572</v>
          </cell>
          <cell r="C2912">
            <v>734000</v>
          </cell>
          <cell r="D2912">
            <v>1</v>
          </cell>
          <cell r="E2912">
            <v>0</v>
          </cell>
          <cell r="F2912" t="str">
            <v>מעקב תב"ע</v>
          </cell>
          <cell r="G2912">
            <v>0</v>
          </cell>
          <cell r="H2912" t="str">
            <v>קשיח</v>
          </cell>
          <cell r="I2912">
            <v>-1</v>
          </cell>
          <cell r="J2912">
            <v>0</v>
          </cell>
          <cell r="K2912">
            <v>0</v>
          </cell>
          <cell r="L2912">
            <v>0</v>
          </cell>
          <cell r="M2912">
            <v>0</v>
          </cell>
          <cell r="N2912">
            <v>0</v>
          </cell>
          <cell r="O2912">
            <v>3500</v>
          </cell>
          <cell r="P2912">
            <v>2774.8</v>
          </cell>
        </row>
        <row r="2913">
          <cell r="A2913">
            <v>1734000700</v>
          </cell>
          <cell r="B2913">
            <v>700</v>
          </cell>
          <cell r="C2913">
            <v>734000</v>
          </cell>
          <cell r="D2913">
            <v>1</v>
          </cell>
          <cell r="E2913">
            <v>0</v>
          </cell>
          <cell r="F2913" t="str">
            <v xml:space="preserve">הוצאות לפעולות    </v>
          </cell>
          <cell r="G2913">
            <v>0</v>
          </cell>
          <cell r="H2913" t="str">
            <v xml:space="preserve"> </v>
          </cell>
          <cell r="I2913">
            <v>0</v>
          </cell>
          <cell r="J2913">
            <v>0</v>
          </cell>
          <cell r="K2913">
            <v>0</v>
          </cell>
          <cell r="L2913">
            <v>0</v>
          </cell>
          <cell r="M2913">
            <v>0</v>
          </cell>
          <cell r="N2913">
            <v>0</v>
          </cell>
          <cell r="O2913">
            <v>0</v>
          </cell>
          <cell r="P2913">
            <v>0</v>
          </cell>
        </row>
        <row r="2914">
          <cell r="A2914" t="e">
            <v>#VALUE!</v>
          </cell>
          <cell r="B2914" t="str">
            <v>734000  סך הכל</v>
          </cell>
          <cell r="C2914">
            <v>0</v>
          </cell>
          <cell r="D2914">
            <v>0</v>
          </cell>
          <cell r="E2914">
            <v>0</v>
          </cell>
          <cell r="F2914" t="str">
            <v xml:space="preserve">מיחשוב יעודי קרקע </v>
          </cell>
          <cell r="G2914">
            <v>0</v>
          </cell>
          <cell r="H2914">
            <v>0</v>
          </cell>
          <cell r="I2914">
            <v>-1</v>
          </cell>
          <cell r="J2914">
            <v>0</v>
          </cell>
          <cell r="K2914">
            <v>0</v>
          </cell>
          <cell r="L2914">
            <v>0</v>
          </cell>
          <cell r="M2914">
            <v>0</v>
          </cell>
          <cell r="N2914">
            <v>0</v>
          </cell>
          <cell r="O2914">
            <v>21000</v>
          </cell>
          <cell r="P2914">
            <v>19021.420000000002</v>
          </cell>
        </row>
        <row r="2915">
          <cell r="A2915">
            <v>17350000</v>
          </cell>
          <cell r="B2915">
            <v>0</v>
          </cell>
          <cell r="C2915">
            <v>735000</v>
          </cell>
          <cell r="D2915">
            <v>1</v>
          </cell>
          <cell r="E2915">
            <v>0</v>
          </cell>
          <cell r="F2915" t="str">
            <v xml:space="preserve">בנית מבני ציבור   </v>
          </cell>
          <cell r="G2915">
            <v>0</v>
          </cell>
          <cell r="H2915" t="str">
            <v xml:space="preserve"> </v>
          </cell>
          <cell r="I2915">
            <v>0</v>
          </cell>
          <cell r="J2915">
            <v>0</v>
          </cell>
          <cell r="K2915">
            <v>0</v>
          </cell>
          <cell r="L2915">
            <v>0</v>
          </cell>
          <cell r="M2915">
            <v>0</v>
          </cell>
          <cell r="N2915">
            <v>0</v>
          </cell>
          <cell r="O2915">
            <v>0</v>
          </cell>
          <cell r="P2915">
            <v>0</v>
          </cell>
        </row>
        <row r="2916">
          <cell r="A2916">
            <v>1735000110</v>
          </cell>
          <cell r="B2916">
            <v>110</v>
          </cell>
          <cell r="C2916">
            <v>735000</v>
          </cell>
          <cell r="D2916">
            <v>1</v>
          </cell>
          <cell r="E2916">
            <v>0</v>
          </cell>
          <cell r="F2916" t="str">
            <v>השכר הקובע-תקציבית</v>
          </cell>
          <cell r="G2916">
            <v>0</v>
          </cell>
          <cell r="H2916" t="str">
            <v>שכר</v>
          </cell>
          <cell r="I2916">
            <v>-0.25224327018943171</v>
          </cell>
          <cell r="J2916">
            <v>150000</v>
          </cell>
          <cell r="K2916">
            <v>0.45722713864306774</v>
          </cell>
          <cell r="L2916">
            <v>0</v>
          </cell>
          <cell r="M2916">
            <v>0</v>
          </cell>
          <cell r="N2916">
            <v>150000</v>
          </cell>
          <cell r="O2916">
            <v>200600</v>
          </cell>
          <cell r="P2916">
            <v>140641.38</v>
          </cell>
        </row>
        <row r="2917">
          <cell r="A2917">
            <v>1735000119</v>
          </cell>
          <cell r="B2917">
            <v>119</v>
          </cell>
          <cell r="C2917">
            <v>735000</v>
          </cell>
          <cell r="D2917">
            <v>1</v>
          </cell>
          <cell r="E2917">
            <v>0</v>
          </cell>
          <cell r="F2917" t="str">
            <v xml:space="preserve">השכר הקובע-צוברת  </v>
          </cell>
          <cell r="G2917">
            <v>0</v>
          </cell>
          <cell r="H2917" t="str">
            <v>שכר</v>
          </cell>
          <cell r="I2917">
            <v>0.33719822109275732</v>
          </cell>
          <cell r="J2917">
            <v>1683800</v>
          </cell>
          <cell r="K2917">
            <v>1.4955812372535737E-2</v>
          </cell>
          <cell r="L2917">
            <v>0</v>
          </cell>
          <cell r="M2917">
            <v>0</v>
          </cell>
          <cell r="N2917">
            <v>1683800</v>
          </cell>
          <cell r="O2917">
            <v>1259200</v>
          </cell>
          <cell r="P2917">
            <v>1300736.69</v>
          </cell>
        </row>
        <row r="2918">
          <cell r="A2918">
            <v>1735000122</v>
          </cell>
          <cell r="B2918">
            <v>122</v>
          </cell>
          <cell r="C2918">
            <v>735000</v>
          </cell>
          <cell r="D2918">
            <v>1</v>
          </cell>
          <cell r="E2918">
            <v>0</v>
          </cell>
          <cell r="F2918" t="str">
            <v xml:space="preserve">ביגוד             </v>
          </cell>
          <cell r="G2918">
            <v>0</v>
          </cell>
          <cell r="H2918" t="str">
            <v>שכר</v>
          </cell>
          <cell r="I2918">
            <v>0</v>
          </cell>
          <cell r="J2918">
            <v>11500</v>
          </cell>
          <cell r="K2918">
            <v>0</v>
          </cell>
          <cell r="L2918">
            <v>0</v>
          </cell>
          <cell r="M2918">
            <v>0</v>
          </cell>
          <cell r="N2918">
            <v>11500</v>
          </cell>
          <cell r="O2918">
            <v>11500</v>
          </cell>
          <cell r="P2918">
            <v>15347.45</v>
          </cell>
        </row>
        <row r="2919">
          <cell r="A2919">
            <v>1735000126</v>
          </cell>
          <cell r="B2919">
            <v>126</v>
          </cell>
          <cell r="C2919">
            <v>735000</v>
          </cell>
          <cell r="D2919">
            <v>1</v>
          </cell>
          <cell r="E2919">
            <v>0</v>
          </cell>
          <cell r="F2919" t="str">
            <v xml:space="preserve">דמי הבראה         </v>
          </cell>
          <cell r="G2919">
            <v>0</v>
          </cell>
          <cell r="H2919" t="str">
            <v>שכר</v>
          </cell>
          <cell r="I2919">
            <v>0.41935483870967749</v>
          </cell>
          <cell r="J2919">
            <v>44000</v>
          </cell>
          <cell r="K2919">
            <v>0</v>
          </cell>
          <cell r="L2919">
            <v>0</v>
          </cell>
          <cell r="M2919">
            <v>0</v>
          </cell>
          <cell r="N2919">
            <v>44000</v>
          </cell>
          <cell r="O2919">
            <v>31000</v>
          </cell>
          <cell r="P2919">
            <v>33561.21</v>
          </cell>
        </row>
        <row r="2920">
          <cell r="A2920">
            <v>1735000130</v>
          </cell>
          <cell r="B2920">
            <v>130</v>
          </cell>
          <cell r="C2920">
            <v>735000</v>
          </cell>
          <cell r="D2920">
            <v>1</v>
          </cell>
          <cell r="E2920">
            <v>0</v>
          </cell>
          <cell r="F2920" t="str">
            <v xml:space="preserve">שעות נוספות       </v>
          </cell>
          <cell r="G2920">
            <v>0</v>
          </cell>
          <cell r="H2920" t="str">
            <v>שכר</v>
          </cell>
          <cell r="I2920">
            <v>0</v>
          </cell>
          <cell r="J2920">
            <v>30100</v>
          </cell>
          <cell r="K2920">
            <v>0</v>
          </cell>
          <cell r="L2920">
            <v>0</v>
          </cell>
          <cell r="M2920">
            <v>0</v>
          </cell>
          <cell r="N2920">
            <v>30100</v>
          </cell>
          <cell r="O2920">
            <v>30100</v>
          </cell>
          <cell r="P2920">
            <v>1256.2</v>
          </cell>
        </row>
        <row r="2921">
          <cell r="A2921">
            <v>1735000140</v>
          </cell>
          <cell r="B2921">
            <v>140</v>
          </cell>
          <cell r="C2921">
            <v>735000</v>
          </cell>
          <cell r="D2921">
            <v>1</v>
          </cell>
          <cell r="E2921">
            <v>0</v>
          </cell>
          <cell r="F2921" t="str">
            <v>השתתפות באחזקת רכב</v>
          </cell>
          <cell r="G2921">
            <v>0</v>
          </cell>
          <cell r="H2921" t="str">
            <v>שכר</v>
          </cell>
          <cell r="I2921">
            <v>0.81075491209927608</v>
          </cell>
          <cell r="J2921">
            <v>175100</v>
          </cell>
          <cell r="K2921">
            <v>0</v>
          </cell>
          <cell r="L2921">
            <v>0</v>
          </cell>
          <cell r="M2921">
            <v>0</v>
          </cell>
          <cell r="N2921">
            <v>175100</v>
          </cell>
          <cell r="O2921">
            <v>96700</v>
          </cell>
          <cell r="P2921">
            <v>165039.78</v>
          </cell>
        </row>
        <row r="2922">
          <cell r="A2922">
            <v>1735000253</v>
          </cell>
          <cell r="B2922">
            <v>253</v>
          </cell>
          <cell r="C2922">
            <v>735000</v>
          </cell>
          <cell r="D2922">
            <v>1</v>
          </cell>
          <cell r="E2922">
            <v>0</v>
          </cell>
          <cell r="F2922" t="str">
            <v xml:space="preserve">עובדים חיצוניים   </v>
          </cell>
          <cell r="G2922">
            <v>0</v>
          </cell>
          <cell r="H2922" t="str">
            <v>שכר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0</v>
          </cell>
          <cell r="N2922">
            <v>0</v>
          </cell>
          <cell r="O2922">
            <v>0</v>
          </cell>
          <cell r="P2922">
            <v>60611.68</v>
          </cell>
        </row>
        <row r="2923">
          <cell r="A2923">
            <v>1735000350</v>
          </cell>
          <cell r="B2923">
            <v>350</v>
          </cell>
          <cell r="C2923">
            <v>735000</v>
          </cell>
          <cell r="D2923">
            <v>1</v>
          </cell>
          <cell r="E2923">
            <v>0</v>
          </cell>
          <cell r="F2923" t="str">
            <v>לא פעיל</v>
          </cell>
          <cell r="G2923">
            <v>0</v>
          </cell>
          <cell r="H2923" t="str">
            <v>שכר</v>
          </cell>
          <cell r="I2923">
            <v>0</v>
          </cell>
          <cell r="J2923">
            <v>0</v>
          </cell>
          <cell r="K2923">
            <v>0</v>
          </cell>
          <cell r="L2923">
            <v>0</v>
          </cell>
          <cell r="M2923">
            <v>0</v>
          </cell>
          <cell r="N2923">
            <v>0</v>
          </cell>
          <cell r="O2923">
            <v>0</v>
          </cell>
          <cell r="P2923">
            <v>0</v>
          </cell>
        </row>
        <row r="2924">
          <cell r="A2924">
            <v>1735000351</v>
          </cell>
          <cell r="B2924">
            <v>351</v>
          </cell>
          <cell r="C2924">
            <v>735000</v>
          </cell>
          <cell r="D2924">
            <v>1</v>
          </cell>
          <cell r="E2924">
            <v>0</v>
          </cell>
          <cell r="F2924" t="str">
            <v>לא פעיל</v>
          </cell>
          <cell r="G2924">
            <v>0</v>
          </cell>
          <cell r="H2924" t="str">
            <v>שכר</v>
          </cell>
          <cell r="I2924">
            <v>0</v>
          </cell>
          <cell r="J2924">
            <v>0</v>
          </cell>
          <cell r="K2924">
            <v>0</v>
          </cell>
          <cell r="L2924">
            <v>0</v>
          </cell>
          <cell r="M2924">
            <v>0</v>
          </cell>
          <cell r="N2924">
            <v>0</v>
          </cell>
          <cell r="O2924">
            <v>0</v>
          </cell>
          <cell r="P2924">
            <v>0</v>
          </cell>
        </row>
        <row r="2925">
          <cell r="A2925">
            <v>1735000420</v>
          </cell>
          <cell r="B2925">
            <v>420</v>
          </cell>
          <cell r="C2925">
            <v>735000</v>
          </cell>
          <cell r="D2925">
            <v>1</v>
          </cell>
          <cell r="E2925">
            <v>0</v>
          </cell>
          <cell r="F2925" t="str">
            <v xml:space="preserve">כבוי אש           </v>
          </cell>
          <cell r="G2925">
            <v>0</v>
          </cell>
          <cell r="H2925" t="str">
            <v>גמיש</v>
          </cell>
          <cell r="I2925">
            <v>0</v>
          </cell>
          <cell r="J2925">
            <v>0</v>
          </cell>
          <cell r="K2925">
            <v>0</v>
          </cell>
          <cell r="L2925">
            <v>0</v>
          </cell>
          <cell r="M2925">
            <v>0</v>
          </cell>
          <cell r="N2925">
            <v>0</v>
          </cell>
          <cell r="O2925">
            <v>0</v>
          </cell>
          <cell r="P2925">
            <v>0</v>
          </cell>
        </row>
        <row r="2926">
          <cell r="A2926">
            <v>1735000433</v>
          </cell>
          <cell r="B2926">
            <v>433</v>
          </cell>
          <cell r="C2926">
            <v>735000</v>
          </cell>
          <cell r="D2926">
            <v>1</v>
          </cell>
          <cell r="E2926">
            <v>0</v>
          </cell>
          <cell r="F2926" t="str">
            <v xml:space="preserve">חומרי נקיון       </v>
          </cell>
          <cell r="G2926">
            <v>0</v>
          </cell>
          <cell r="H2926" t="str">
            <v>גמיש</v>
          </cell>
          <cell r="I2926">
            <v>0</v>
          </cell>
          <cell r="J2926">
            <v>1800</v>
          </cell>
          <cell r="K2926">
            <v>0</v>
          </cell>
          <cell r="L2926">
            <v>200</v>
          </cell>
          <cell r="M2926">
            <v>0</v>
          </cell>
          <cell r="N2926">
            <v>2000</v>
          </cell>
          <cell r="O2926">
            <v>2000</v>
          </cell>
          <cell r="P2926">
            <v>1547.56</v>
          </cell>
        </row>
        <row r="2927">
          <cell r="A2927">
            <v>1735000437</v>
          </cell>
          <cell r="B2927">
            <v>437</v>
          </cell>
          <cell r="C2927">
            <v>735000</v>
          </cell>
          <cell r="D2927">
            <v>1</v>
          </cell>
          <cell r="E2927">
            <v>0</v>
          </cell>
          <cell r="F2927" t="str">
            <v>מערכת אזעקה</v>
          </cell>
          <cell r="G2927">
            <v>0</v>
          </cell>
          <cell r="H2927" t="str">
            <v>קשיח</v>
          </cell>
          <cell r="I2927">
            <v>0</v>
          </cell>
          <cell r="J2927">
            <v>2800</v>
          </cell>
          <cell r="K2927" t="e">
            <v>#N/A</v>
          </cell>
          <cell r="L2927">
            <v>0</v>
          </cell>
          <cell r="M2927">
            <v>0</v>
          </cell>
          <cell r="N2927">
            <v>2800</v>
          </cell>
          <cell r="O2927">
            <v>2800</v>
          </cell>
          <cell r="P2927">
            <v>0</v>
          </cell>
        </row>
        <row r="2928">
          <cell r="A2928">
            <v>1735000470</v>
          </cell>
          <cell r="B2928">
            <v>470</v>
          </cell>
          <cell r="C2928">
            <v>735000</v>
          </cell>
          <cell r="D2928">
            <v>1</v>
          </cell>
          <cell r="E2928">
            <v>0</v>
          </cell>
          <cell r="F2928" t="str">
            <v xml:space="preserve">אחזקת מכונות משרד </v>
          </cell>
          <cell r="G2928">
            <v>0</v>
          </cell>
          <cell r="H2928" t="str">
            <v>גמיש</v>
          </cell>
          <cell r="I2928">
            <v>0</v>
          </cell>
          <cell r="J2928">
            <v>2700</v>
          </cell>
          <cell r="K2928">
            <v>0</v>
          </cell>
          <cell r="L2928">
            <v>300</v>
          </cell>
          <cell r="M2928">
            <v>0</v>
          </cell>
          <cell r="N2928">
            <v>3000</v>
          </cell>
          <cell r="O2928">
            <v>3000</v>
          </cell>
          <cell r="P2928">
            <v>868.27</v>
          </cell>
        </row>
        <row r="2929">
          <cell r="A2929">
            <v>1735000471</v>
          </cell>
          <cell r="B2929">
            <v>471</v>
          </cell>
          <cell r="C2929">
            <v>735000</v>
          </cell>
          <cell r="D2929">
            <v>1</v>
          </cell>
          <cell r="E2929">
            <v>0</v>
          </cell>
          <cell r="F2929" t="str">
            <v xml:space="preserve">מכשירי כתיבה      </v>
          </cell>
          <cell r="G2929">
            <v>0</v>
          </cell>
          <cell r="H2929" t="str">
            <v>גמיש</v>
          </cell>
          <cell r="I2929">
            <v>5.8823529411764719E-2</v>
          </cell>
          <cell r="J2929">
            <v>32400</v>
          </cell>
          <cell r="K2929">
            <v>0</v>
          </cell>
          <cell r="L2929">
            <v>3600</v>
          </cell>
          <cell r="M2929">
            <v>0</v>
          </cell>
          <cell r="N2929">
            <v>36000</v>
          </cell>
          <cell r="O2929">
            <v>34000</v>
          </cell>
          <cell r="P2929">
            <v>32928.879999999997</v>
          </cell>
        </row>
        <row r="2930">
          <cell r="A2930">
            <v>1735000511</v>
          </cell>
          <cell r="B2930">
            <v>511</v>
          </cell>
          <cell r="C2930">
            <v>735000</v>
          </cell>
          <cell r="D2930">
            <v>1</v>
          </cell>
          <cell r="E2930">
            <v>0</v>
          </cell>
          <cell r="F2930" t="str">
            <v xml:space="preserve">אירוח וכיבוד      </v>
          </cell>
          <cell r="G2930">
            <v>0</v>
          </cell>
          <cell r="H2930" t="str">
            <v>גמיש</v>
          </cell>
          <cell r="I2930">
            <v>0.1875</v>
          </cell>
          <cell r="J2930">
            <v>8550</v>
          </cell>
          <cell r="K2930">
            <v>-0.2857142857142857</v>
          </cell>
          <cell r="L2930">
            <v>950</v>
          </cell>
          <cell r="M2930">
            <v>0</v>
          </cell>
          <cell r="N2930">
            <v>9500</v>
          </cell>
          <cell r="O2930">
            <v>8000</v>
          </cell>
          <cell r="P2930">
            <v>6029.56</v>
          </cell>
        </row>
        <row r="2931">
          <cell r="A2931">
            <v>1735000522</v>
          </cell>
          <cell r="B2931">
            <v>522</v>
          </cell>
          <cell r="C2931">
            <v>735000</v>
          </cell>
          <cell r="D2931">
            <v>1</v>
          </cell>
          <cell r="E2931">
            <v>0</v>
          </cell>
          <cell r="F2931" t="str">
            <v xml:space="preserve">ספרים ועיתונים    </v>
          </cell>
          <cell r="G2931">
            <v>0</v>
          </cell>
          <cell r="H2931" t="str">
            <v>גמיש</v>
          </cell>
          <cell r="I2931">
            <v>0</v>
          </cell>
          <cell r="J2931">
            <v>8550</v>
          </cell>
          <cell r="K2931">
            <v>0</v>
          </cell>
          <cell r="L2931">
            <v>950</v>
          </cell>
          <cell r="M2931">
            <v>0</v>
          </cell>
          <cell r="N2931">
            <v>9500</v>
          </cell>
          <cell r="O2931">
            <v>9500</v>
          </cell>
          <cell r="P2931">
            <v>0</v>
          </cell>
        </row>
        <row r="2932">
          <cell r="A2932">
            <v>1735000550</v>
          </cell>
          <cell r="B2932">
            <v>550</v>
          </cell>
          <cell r="C2932">
            <v>735000</v>
          </cell>
          <cell r="D2932">
            <v>1</v>
          </cell>
          <cell r="E2932">
            <v>0</v>
          </cell>
          <cell r="F2932" t="str">
            <v xml:space="preserve">פירסומים          </v>
          </cell>
          <cell r="G2932">
            <v>0</v>
          </cell>
          <cell r="H2932" t="str">
            <v>גמיש</v>
          </cell>
          <cell r="I2932">
            <v>0</v>
          </cell>
          <cell r="J2932">
            <v>0</v>
          </cell>
          <cell r="K2932">
            <v>0</v>
          </cell>
          <cell r="L2932">
            <v>0</v>
          </cell>
          <cell r="M2932">
            <v>0</v>
          </cell>
          <cell r="N2932">
            <v>0</v>
          </cell>
          <cell r="O2932">
            <v>0</v>
          </cell>
          <cell r="P2932">
            <v>0</v>
          </cell>
        </row>
        <row r="2933">
          <cell r="A2933">
            <v>1735000561</v>
          </cell>
          <cell r="B2933">
            <v>561</v>
          </cell>
          <cell r="C2933">
            <v>735000</v>
          </cell>
          <cell r="D2933">
            <v>1</v>
          </cell>
          <cell r="E2933">
            <v>0</v>
          </cell>
          <cell r="F2933" t="str">
            <v xml:space="preserve">שיכפולים          </v>
          </cell>
          <cell r="G2933">
            <v>0</v>
          </cell>
          <cell r="H2933" t="str">
            <v>גמיש</v>
          </cell>
          <cell r="I2933">
            <v>0</v>
          </cell>
          <cell r="J2933">
            <v>0</v>
          </cell>
          <cell r="K2933">
            <v>0</v>
          </cell>
          <cell r="L2933">
            <v>0</v>
          </cell>
          <cell r="M2933">
            <v>0</v>
          </cell>
          <cell r="N2933">
            <v>0</v>
          </cell>
          <cell r="O2933">
            <v>0</v>
          </cell>
          <cell r="P2933">
            <v>0</v>
          </cell>
        </row>
        <row r="2934">
          <cell r="A2934">
            <v>1735000562</v>
          </cell>
          <cell r="B2934">
            <v>562</v>
          </cell>
          <cell r="C2934">
            <v>735000</v>
          </cell>
          <cell r="D2934">
            <v>1</v>
          </cell>
          <cell r="E2934">
            <v>0</v>
          </cell>
          <cell r="F2934" t="str">
            <v xml:space="preserve">הדפסות            </v>
          </cell>
          <cell r="G2934">
            <v>0</v>
          </cell>
          <cell r="H2934" t="str">
            <v>גמיש</v>
          </cell>
          <cell r="I2934">
            <v>0</v>
          </cell>
          <cell r="J2934">
            <v>1800</v>
          </cell>
          <cell r="K2934">
            <v>0</v>
          </cell>
          <cell r="L2934">
            <v>200</v>
          </cell>
          <cell r="M2934">
            <v>0</v>
          </cell>
          <cell r="N2934">
            <v>2000</v>
          </cell>
          <cell r="O2934">
            <v>2000</v>
          </cell>
          <cell r="P2934">
            <v>50</v>
          </cell>
        </row>
        <row r="2935">
          <cell r="A2935">
            <v>1735000571</v>
          </cell>
          <cell r="B2935">
            <v>571</v>
          </cell>
          <cell r="C2935">
            <v>735000</v>
          </cell>
          <cell r="D2935">
            <v>1</v>
          </cell>
          <cell r="E2935">
            <v>0</v>
          </cell>
          <cell r="F2935" t="str">
            <v xml:space="preserve">מיכון וענ"א       </v>
          </cell>
          <cell r="G2935">
            <v>0</v>
          </cell>
          <cell r="H2935" t="str">
            <v>קשיח</v>
          </cell>
          <cell r="I2935">
            <v>0</v>
          </cell>
          <cell r="J2935">
            <v>186200</v>
          </cell>
          <cell r="K2935">
            <v>0</v>
          </cell>
          <cell r="L2935">
            <v>0</v>
          </cell>
          <cell r="M2935">
            <v>0</v>
          </cell>
          <cell r="N2935">
            <v>186200</v>
          </cell>
          <cell r="O2935">
            <v>186200</v>
          </cell>
          <cell r="P2935">
            <v>116200</v>
          </cell>
        </row>
        <row r="2936">
          <cell r="A2936">
            <v>1735000752</v>
          </cell>
          <cell r="B2936">
            <v>752</v>
          </cell>
          <cell r="C2936">
            <v>735000</v>
          </cell>
          <cell r="D2936">
            <v>1</v>
          </cell>
          <cell r="E2936">
            <v>0</v>
          </cell>
          <cell r="F2936" t="str">
            <v xml:space="preserve">נקיון בקבלנות     </v>
          </cell>
          <cell r="G2936">
            <v>0</v>
          </cell>
          <cell r="H2936" t="str">
            <v>גמיש</v>
          </cell>
          <cell r="I2936">
            <v>0</v>
          </cell>
          <cell r="J2936">
            <v>54000</v>
          </cell>
          <cell r="K2936">
            <v>0</v>
          </cell>
          <cell r="L2936">
            <v>0</v>
          </cell>
          <cell r="M2936">
            <v>0</v>
          </cell>
          <cell r="N2936">
            <v>54000</v>
          </cell>
          <cell r="O2936">
            <v>54000</v>
          </cell>
          <cell r="P2936">
            <v>6696.42</v>
          </cell>
        </row>
        <row r="2937">
          <cell r="A2937">
            <v>1735000753</v>
          </cell>
          <cell r="B2937">
            <v>753</v>
          </cell>
          <cell r="C2937">
            <v>735000</v>
          </cell>
          <cell r="D2937">
            <v>1</v>
          </cell>
          <cell r="E2937">
            <v>0</v>
          </cell>
          <cell r="F2937" t="str">
            <v xml:space="preserve">עובדים חיצוניים   </v>
          </cell>
          <cell r="G2937">
            <v>0</v>
          </cell>
          <cell r="H2937" t="str">
            <v>קשיח</v>
          </cell>
          <cell r="I2937">
            <v>0</v>
          </cell>
          <cell r="J2937">
            <v>0</v>
          </cell>
          <cell r="K2937">
            <v>0</v>
          </cell>
          <cell r="L2937">
            <v>0</v>
          </cell>
          <cell r="M2937">
            <v>0</v>
          </cell>
          <cell r="N2937">
            <v>0</v>
          </cell>
          <cell r="O2937">
            <v>0</v>
          </cell>
          <cell r="P2937">
            <v>0</v>
          </cell>
        </row>
        <row r="2938">
          <cell r="A2938">
            <v>1735000931</v>
          </cell>
          <cell r="B2938">
            <v>931</v>
          </cell>
          <cell r="C2938">
            <v>735000</v>
          </cell>
          <cell r="D2938">
            <v>1</v>
          </cell>
          <cell r="E2938">
            <v>0</v>
          </cell>
          <cell r="F2938" t="str">
            <v>הכנת מכרז</v>
          </cell>
          <cell r="G2938">
            <v>0</v>
          </cell>
          <cell r="H2938" t="str">
            <v>גמיש</v>
          </cell>
          <cell r="I2938">
            <v>0</v>
          </cell>
          <cell r="J2938">
            <v>0</v>
          </cell>
          <cell r="K2938">
            <v>0</v>
          </cell>
          <cell r="L2938">
            <v>0</v>
          </cell>
          <cell r="M2938">
            <v>0</v>
          </cell>
          <cell r="N2938">
            <v>0</v>
          </cell>
          <cell r="O2938">
            <v>0</v>
          </cell>
          <cell r="P2938">
            <v>0</v>
          </cell>
        </row>
        <row r="2939">
          <cell r="A2939">
            <v>1735000961</v>
          </cell>
          <cell r="B2939">
            <v>961</v>
          </cell>
          <cell r="C2939">
            <v>735000</v>
          </cell>
          <cell r="D2939">
            <v>1</v>
          </cell>
          <cell r="E2939">
            <v>0</v>
          </cell>
          <cell r="F2939" t="str">
            <v>רז' פעולות ורכישות</v>
          </cell>
          <cell r="G2939">
            <v>0</v>
          </cell>
          <cell r="H2939" t="str">
            <v>גמיש</v>
          </cell>
          <cell r="I2939">
            <v>0</v>
          </cell>
          <cell r="J2939">
            <v>0</v>
          </cell>
          <cell r="K2939">
            <v>0</v>
          </cell>
          <cell r="L2939">
            <v>0</v>
          </cell>
          <cell r="M2939">
            <v>0</v>
          </cell>
          <cell r="N2939">
            <v>0</v>
          </cell>
          <cell r="O2939">
            <v>0</v>
          </cell>
          <cell r="P2939">
            <v>0</v>
          </cell>
        </row>
        <row r="2940">
          <cell r="A2940" t="e">
            <v>#VALUE!</v>
          </cell>
          <cell r="B2940" t="str">
            <v>735000  סך הכל</v>
          </cell>
          <cell r="C2940">
            <v>0</v>
          </cell>
          <cell r="D2940">
            <v>0</v>
          </cell>
          <cell r="E2940">
            <v>0</v>
          </cell>
          <cell r="F2940" t="str">
            <v xml:space="preserve">בנית מבני ציבור   </v>
          </cell>
          <cell r="G2940">
            <v>0</v>
          </cell>
          <cell r="H2940">
            <v>0</v>
          </cell>
          <cell r="I2940">
            <v>0.24287786180462034</v>
          </cell>
          <cell r="J2940">
            <v>2393300</v>
          </cell>
          <cell r="K2940" t="e">
            <v>#N/A</v>
          </cell>
          <cell r="L2940">
            <v>6200</v>
          </cell>
          <cell r="M2940">
            <v>0</v>
          </cell>
          <cell r="N2940">
            <v>2399500</v>
          </cell>
          <cell r="O2940">
            <v>1930600</v>
          </cell>
          <cell r="P2940">
            <v>1881515.0799999996</v>
          </cell>
        </row>
        <row r="2941">
          <cell r="A2941">
            <v>17360000</v>
          </cell>
          <cell r="B2941">
            <v>0</v>
          </cell>
          <cell r="C2941">
            <v>736000</v>
          </cell>
          <cell r="D2941">
            <v>1</v>
          </cell>
          <cell r="E2941">
            <v>0</v>
          </cell>
          <cell r="F2941" t="str">
            <v>אח' נכסים ציבוריים</v>
          </cell>
          <cell r="G2941">
            <v>0</v>
          </cell>
          <cell r="H2941" t="str">
            <v xml:space="preserve"> </v>
          </cell>
          <cell r="I2941">
            <v>0</v>
          </cell>
          <cell r="J2941">
            <v>0</v>
          </cell>
          <cell r="K2941">
            <v>0</v>
          </cell>
          <cell r="L2941">
            <v>0</v>
          </cell>
          <cell r="M2941">
            <v>0</v>
          </cell>
          <cell r="N2941">
            <v>0</v>
          </cell>
          <cell r="O2941">
            <v>0</v>
          </cell>
          <cell r="P2941">
            <v>0</v>
          </cell>
        </row>
        <row r="2942">
          <cell r="A2942">
            <v>1736000100</v>
          </cell>
          <cell r="B2942">
            <v>100</v>
          </cell>
          <cell r="C2942">
            <v>736000</v>
          </cell>
          <cell r="D2942">
            <v>1</v>
          </cell>
          <cell r="E2942">
            <v>0</v>
          </cell>
          <cell r="F2942" t="str">
            <v>שכר עובדים לפי תקן</v>
          </cell>
          <cell r="G2942">
            <v>0</v>
          </cell>
          <cell r="H2942" t="str">
            <v xml:space="preserve"> </v>
          </cell>
          <cell r="I2942">
            <v>0</v>
          </cell>
          <cell r="J2942">
            <v>0</v>
          </cell>
          <cell r="K2942">
            <v>0</v>
          </cell>
          <cell r="L2942">
            <v>0</v>
          </cell>
          <cell r="M2942">
            <v>0</v>
          </cell>
          <cell r="N2942">
            <v>0</v>
          </cell>
          <cell r="O2942">
            <v>0</v>
          </cell>
          <cell r="P2942">
            <v>0</v>
          </cell>
        </row>
        <row r="2943">
          <cell r="A2943">
            <v>1736000110</v>
          </cell>
          <cell r="B2943">
            <v>110</v>
          </cell>
          <cell r="C2943">
            <v>736000</v>
          </cell>
          <cell r="D2943">
            <v>1</v>
          </cell>
          <cell r="E2943">
            <v>0</v>
          </cell>
          <cell r="F2943" t="str">
            <v>השכר הקובע-תקציבית</v>
          </cell>
          <cell r="G2943">
            <v>0</v>
          </cell>
          <cell r="H2943" t="str">
            <v>שכר</v>
          </cell>
          <cell r="I2943">
            <v>0</v>
          </cell>
          <cell r="J2943">
            <v>0</v>
          </cell>
          <cell r="K2943">
            <v>0</v>
          </cell>
          <cell r="L2943">
            <v>0</v>
          </cell>
          <cell r="M2943">
            <v>0</v>
          </cell>
          <cell r="N2943">
            <v>0</v>
          </cell>
          <cell r="O2943">
            <v>0</v>
          </cell>
          <cell r="P2943">
            <v>0</v>
          </cell>
        </row>
        <row r="2944">
          <cell r="A2944">
            <v>1736000119</v>
          </cell>
          <cell r="B2944">
            <v>119</v>
          </cell>
          <cell r="C2944">
            <v>736000</v>
          </cell>
          <cell r="D2944">
            <v>1</v>
          </cell>
          <cell r="E2944">
            <v>0</v>
          </cell>
          <cell r="F2944" t="str">
            <v xml:space="preserve">השכר הקובע-צוברת  </v>
          </cell>
          <cell r="G2944">
            <v>0</v>
          </cell>
          <cell r="H2944" t="str">
            <v>שכר</v>
          </cell>
          <cell r="I2944">
            <v>5.219713522699676E-2</v>
          </cell>
          <cell r="J2944">
            <v>433400</v>
          </cell>
          <cell r="K2944">
            <v>1.5081692501047295E-2</v>
          </cell>
          <cell r="L2944">
            <v>0</v>
          </cell>
          <cell r="M2944">
            <v>0</v>
          </cell>
          <cell r="N2944">
            <v>433400</v>
          </cell>
          <cell r="O2944">
            <v>411900</v>
          </cell>
          <cell r="P2944">
            <v>331046.82</v>
          </cell>
        </row>
        <row r="2945">
          <cell r="A2945">
            <v>1736000122</v>
          </cell>
          <cell r="B2945">
            <v>122</v>
          </cell>
          <cell r="C2945">
            <v>736000</v>
          </cell>
          <cell r="D2945">
            <v>1</v>
          </cell>
          <cell r="E2945">
            <v>0</v>
          </cell>
          <cell r="F2945" t="str">
            <v xml:space="preserve">ביגוד             </v>
          </cell>
          <cell r="G2945">
            <v>0</v>
          </cell>
          <cell r="H2945" t="str">
            <v>שכר</v>
          </cell>
          <cell r="I2945">
            <v>0</v>
          </cell>
          <cell r="J2945">
            <v>5600</v>
          </cell>
          <cell r="K2945">
            <v>0</v>
          </cell>
          <cell r="L2945">
            <v>0</v>
          </cell>
          <cell r="M2945">
            <v>0</v>
          </cell>
          <cell r="N2945">
            <v>5600</v>
          </cell>
          <cell r="O2945">
            <v>5600</v>
          </cell>
          <cell r="P2945">
            <v>5211.75</v>
          </cell>
        </row>
        <row r="2946">
          <cell r="A2946">
            <v>1736000126</v>
          </cell>
          <cell r="B2946">
            <v>126</v>
          </cell>
          <cell r="C2946">
            <v>736000</v>
          </cell>
          <cell r="D2946">
            <v>1</v>
          </cell>
          <cell r="E2946">
            <v>0</v>
          </cell>
          <cell r="F2946" t="str">
            <v xml:space="preserve">דמי הבראה         </v>
          </cell>
          <cell r="G2946">
            <v>0</v>
          </cell>
          <cell r="H2946" t="str">
            <v>שכר</v>
          </cell>
          <cell r="I2946">
            <v>1.2000000000000002</v>
          </cell>
          <cell r="J2946">
            <v>22000</v>
          </cell>
          <cell r="K2946">
            <v>0</v>
          </cell>
          <cell r="L2946">
            <v>0</v>
          </cell>
          <cell r="M2946">
            <v>0</v>
          </cell>
          <cell r="N2946">
            <v>22000</v>
          </cell>
          <cell r="O2946">
            <v>10000</v>
          </cell>
          <cell r="P2946">
            <v>9878</v>
          </cell>
        </row>
        <row r="2947">
          <cell r="A2947">
            <v>1736000130</v>
          </cell>
          <cell r="B2947">
            <v>130</v>
          </cell>
          <cell r="C2947">
            <v>736000</v>
          </cell>
          <cell r="D2947">
            <v>1</v>
          </cell>
          <cell r="E2947">
            <v>0</v>
          </cell>
          <cell r="F2947" t="str">
            <v xml:space="preserve">שעות נוספות       </v>
          </cell>
          <cell r="G2947">
            <v>0</v>
          </cell>
          <cell r="H2947" t="str">
            <v>שכר</v>
          </cell>
          <cell r="I2947">
            <v>0</v>
          </cell>
          <cell r="J2947">
            <v>66100</v>
          </cell>
          <cell r="K2947">
            <v>0</v>
          </cell>
          <cell r="L2947">
            <v>0</v>
          </cell>
          <cell r="M2947">
            <v>0</v>
          </cell>
          <cell r="N2947">
            <v>66100</v>
          </cell>
          <cell r="O2947">
            <v>66100</v>
          </cell>
          <cell r="P2947">
            <v>9408.9599999999991</v>
          </cell>
        </row>
        <row r="2948">
          <cell r="A2948">
            <v>1736000140</v>
          </cell>
          <cell r="B2948">
            <v>140</v>
          </cell>
          <cell r="C2948">
            <v>736000</v>
          </cell>
          <cell r="D2948">
            <v>1</v>
          </cell>
          <cell r="E2948">
            <v>0</v>
          </cell>
          <cell r="F2948" t="str">
            <v>השתתפות באחזקת רכב</v>
          </cell>
          <cell r="G2948">
            <v>0</v>
          </cell>
          <cell r="H2948" t="str">
            <v>שכר</v>
          </cell>
          <cell r="I2948">
            <v>4.5523520485584168E-2</v>
          </cell>
          <cell r="J2948">
            <v>68900</v>
          </cell>
          <cell r="K2948">
            <v>0</v>
          </cell>
          <cell r="L2948">
            <v>0</v>
          </cell>
          <cell r="M2948">
            <v>0</v>
          </cell>
          <cell r="N2948">
            <v>68900</v>
          </cell>
          <cell r="O2948">
            <v>65900</v>
          </cell>
          <cell r="P2948">
            <v>52724.27</v>
          </cell>
        </row>
        <row r="2949">
          <cell r="A2949">
            <v>1736000200</v>
          </cell>
          <cell r="B2949">
            <v>200</v>
          </cell>
          <cell r="C2949">
            <v>736000</v>
          </cell>
          <cell r="D2949">
            <v>1</v>
          </cell>
          <cell r="E2949">
            <v>0</v>
          </cell>
          <cell r="F2949" t="str">
            <v>שכר עובדים ללא תקן</v>
          </cell>
          <cell r="G2949">
            <v>0</v>
          </cell>
          <cell r="H2949" t="str">
            <v xml:space="preserve"> </v>
          </cell>
          <cell r="I2949">
            <v>0</v>
          </cell>
          <cell r="J2949">
            <v>0</v>
          </cell>
          <cell r="K2949">
            <v>0</v>
          </cell>
          <cell r="L2949">
            <v>0</v>
          </cell>
          <cell r="M2949">
            <v>0</v>
          </cell>
          <cell r="N2949">
            <v>0</v>
          </cell>
          <cell r="O2949">
            <v>0</v>
          </cell>
          <cell r="P2949">
            <v>0</v>
          </cell>
        </row>
        <row r="2950">
          <cell r="A2950">
            <v>1736000210</v>
          </cell>
          <cell r="B2950">
            <v>210</v>
          </cell>
          <cell r="C2950">
            <v>736000</v>
          </cell>
          <cell r="D2950">
            <v>1</v>
          </cell>
          <cell r="E2950">
            <v>0</v>
          </cell>
          <cell r="F2950" t="str">
            <v xml:space="preserve">השכר הקובע        </v>
          </cell>
          <cell r="G2950">
            <v>0</v>
          </cell>
          <cell r="H2950" t="str">
            <v>שכר</v>
          </cell>
          <cell r="I2950">
            <v>0</v>
          </cell>
          <cell r="J2950">
            <v>0</v>
          </cell>
          <cell r="K2950">
            <v>0</v>
          </cell>
          <cell r="L2950">
            <v>0</v>
          </cell>
          <cell r="M2950">
            <v>0</v>
          </cell>
          <cell r="N2950">
            <v>0</v>
          </cell>
          <cell r="O2950">
            <v>0</v>
          </cell>
          <cell r="P2950">
            <v>0</v>
          </cell>
        </row>
        <row r="2951">
          <cell r="A2951">
            <v>1736000253</v>
          </cell>
          <cell r="B2951">
            <v>253</v>
          </cell>
          <cell r="C2951">
            <v>736000</v>
          </cell>
          <cell r="D2951">
            <v>1</v>
          </cell>
          <cell r="E2951">
            <v>0</v>
          </cell>
          <cell r="F2951" t="str">
            <v xml:space="preserve">עובדים חיצוניים   </v>
          </cell>
          <cell r="G2951">
            <v>0</v>
          </cell>
          <cell r="H2951" t="str">
            <v>שכר</v>
          </cell>
          <cell r="I2951">
            <v>0</v>
          </cell>
          <cell r="J2951">
            <v>0</v>
          </cell>
          <cell r="K2951">
            <v>0</v>
          </cell>
          <cell r="L2951">
            <v>0</v>
          </cell>
          <cell r="M2951">
            <v>0</v>
          </cell>
          <cell r="N2951">
            <v>0</v>
          </cell>
          <cell r="O2951">
            <v>0</v>
          </cell>
          <cell r="P2951">
            <v>0</v>
          </cell>
        </row>
        <row r="2952">
          <cell r="A2952">
            <v>1736000400</v>
          </cell>
          <cell r="B2952">
            <v>400</v>
          </cell>
          <cell r="C2952">
            <v>736000</v>
          </cell>
          <cell r="D2952">
            <v>1</v>
          </cell>
          <cell r="E2952">
            <v>0</v>
          </cell>
          <cell r="F2952" t="str">
            <v>אחזקת בנינים וציוד</v>
          </cell>
          <cell r="G2952">
            <v>0</v>
          </cell>
          <cell r="H2952" t="str">
            <v xml:space="preserve"> </v>
          </cell>
          <cell r="I2952">
            <v>0</v>
          </cell>
          <cell r="J2952">
            <v>0</v>
          </cell>
          <cell r="K2952">
            <v>0</v>
          </cell>
          <cell r="L2952">
            <v>0</v>
          </cell>
          <cell r="M2952">
            <v>0</v>
          </cell>
          <cell r="N2952">
            <v>0</v>
          </cell>
          <cell r="O2952">
            <v>0</v>
          </cell>
          <cell r="P2952">
            <v>0</v>
          </cell>
        </row>
        <row r="2953">
          <cell r="A2953">
            <v>1736000450</v>
          </cell>
          <cell r="B2953">
            <v>450</v>
          </cell>
          <cell r="C2953">
            <v>736000</v>
          </cell>
          <cell r="D2953">
            <v>1</v>
          </cell>
          <cell r="E2953">
            <v>0</v>
          </cell>
          <cell r="F2953" t="str">
            <v>אחזקת תמי 4</v>
          </cell>
          <cell r="G2953">
            <v>0</v>
          </cell>
          <cell r="H2953" t="str">
            <v>קשיח</v>
          </cell>
          <cell r="I2953">
            <v>0</v>
          </cell>
          <cell r="J2953">
            <v>990</v>
          </cell>
          <cell r="K2953">
            <v>1</v>
          </cell>
          <cell r="L2953">
            <v>110</v>
          </cell>
          <cell r="M2953">
            <v>0</v>
          </cell>
          <cell r="N2953">
            <v>1100</v>
          </cell>
          <cell r="O2953">
            <v>1100</v>
          </cell>
          <cell r="P2953">
            <v>0</v>
          </cell>
        </row>
        <row r="2954">
          <cell r="A2954">
            <v>1736000492</v>
          </cell>
          <cell r="B2954">
            <v>492</v>
          </cell>
          <cell r="C2954">
            <v>736000</v>
          </cell>
          <cell r="D2954">
            <v>1</v>
          </cell>
          <cell r="E2954">
            <v>0</v>
          </cell>
          <cell r="F2954" t="str">
            <v xml:space="preserve">השתתפות בעזר 092  </v>
          </cell>
          <cell r="G2954">
            <v>0</v>
          </cell>
          <cell r="H2954" t="str">
            <v>קשיח</v>
          </cell>
          <cell r="I2954">
            <v>0</v>
          </cell>
          <cell r="J2954">
            <v>185000</v>
          </cell>
          <cell r="K2954">
            <v>0</v>
          </cell>
          <cell r="L2954">
            <v>0</v>
          </cell>
          <cell r="M2954">
            <v>0</v>
          </cell>
          <cell r="N2954">
            <v>185000</v>
          </cell>
          <cell r="O2954">
            <v>185000</v>
          </cell>
          <cell r="P2954">
            <v>165144</v>
          </cell>
        </row>
        <row r="2955">
          <cell r="A2955">
            <v>1736000530</v>
          </cell>
          <cell r="B2955">
            <v>530</v>
          </cell>
          <cell r="C2955">
            <v>736000</v>
          </cell>
          <cell r="D2955">
            <v>1</v>
          </cell>
          <cell r="E2955">
            <v>0</v>
          </cell>
          <cell r="F2955" t="str">
            <v xml:space="preserve">אופניים לעובדים   </v>
          </cell>
          <cell r="G2955">
            <v>0</v>
          </cell>
          <cell r="H2955" t="str">
            <v>קשיח</v>
          </cell>
          <cell r="I2955">
            <v>0</v>
          </cell>
          <cell r="J2955">
            <v>0</v>
          </cell>
          <cell r="K2955">
            <v>0</v>
          </cell>
          <cell r="L2955">
            <v>0</v>
          </cell>
          <cell r="M2955">
            <v>0</v>
          </cell>
          <cell r="N2955">
            <v>0</v>
          </cell>
          <cell r="O2955">
            <v>0</v>
          </cell>
          <cell r="P2955">
            <v>0</v>
          </cell>
        </row>
        <row r="2956">
          <cell r="A2956">
            <v>1736000540</v>
          </cell>
          <cell r="B2956">
            <v>540</v>
          </cell>
          <cell r="C2956">
            <v>736000</v>
          </cell>
          <cell r="D2956">
            <v>1</v>
          </cell>
          <cell r="E2956">
            <v>0</v>
          </cell>
          <cell r="F2956" t="str">
            <v xml:space="preserve">הוצאות טלפון      </v>
          </cell>
          <cell r="G2956">
            <v>0</v>
          </cell>
          <cell r="H2956" t="str">
            <v>קשיח</v>
          </cell>
          <cell r="I2956">
            <v>0</v>
          </cell>
          <cell r="J2956">
            <v>0</v>
          </cell>
          <cell r="K2956">
            <v>0</v>
          </cell>
          <cell r="L2956">
            <v>0</v>
          </cell>
          <cell r="M2956">
            <v>0</v>
          </cell>
          <cell r="N2956">
            <v>0</v>
          </cell>
          <cell r="O2956">
            <v>0</v>
          </cell>
          <cell r="P2956">
            <v>0</v>
          </cell>
        </row>
        <row r="2957">
          <cell r="A2957">
            <v>1736000544</v>
          </cell>
          <cell r="B2957">
            <v>544</v>
          </cell>
          <cell r="C2957">
            <v>736000</v>
          </cell>
          <cell r="D2957">
            <v>1</v>
          </cell>
          <cell r="E2957">
            <v>0</v>
          </cell>
          <cell r="F2957" t="str">
            <v xml:space="preserve">הוצאות דאר        </v>
          </cell>
          <cell r="G2957">
            <v>0</v>
          </cell>
          <cell r="H2957" t="str">
            <v>גמיש</v>
          </cell>
          <cell r="I2957">
            <v>0</v>
          </cell>
          <cell r="J2957">
            <v>0</v>
          </cell>
          <cell r="K2957">
            <v>0</v>
          </cell>
          <cell r="L2957">
            <v>0</v>
          </cell>
          <cell r="M2957">
            <v>0</v>
          </cell>
          <cell r="N2957">
            <v>0</v>
          </cell>
          <cell r="O2957">
            <v>0</v>
          </cell>
          <cell r="P2957">
            <v>0</v>
          </cell>
        </row>
        <row r="2958">
          <cell r="A2958">
            <v>1736000580</v>
          </cell>
          <cell r="B2958">
            <v>580</v>
          </cell>
          <cell r="C2958">
            <v>736000</v>
          </cell>
          <cell r="D2958">
            <v>1</v>
          </cell>
          <cell r="E2958">
            <v>0</v>
          </cell>
          <cell r="F2958" t="str">
            <v>ייעוץ חשמל</v>
          </cell>
          <cell r="G2958">
            <v>0</v>
          </cell>
          <cell r="H2958" t="str">
            <v>גמיש</v>
          </cell>
          <cell r="I2958">
            <v>0</v>
          </cell>
          <cell r="J2958">
            <v>0</v>
          </cell>
          <cell r="K2958">
            <v>0</v>
          </cell>
          <cell r="L2958">
            <v>0</v>
          </cell>
          <cell r="M2958">
            <v>0</v>
          </cell>
          <cell r="N2958">
            <v>0</v>
          </cell>
          <cell r="O2958">
            <v>0</v>
          </cell>
          <cell r="P2958">
            <v>0</v>
          </cell>
        </row>
        <row r="2959">
          <cell r="A2959">
            <v>1736000596</v>
          </cell>
          <cell r="B2959">
            <v>596</v>
          </cell>
          <cell r="C2959">
            <v>736000</v>
          </cell>
          <cell r="D2959">
            <v>1</v>
          </cell>
          <cell r="E2959">
            <v>0</v>
          </cell>
          <cell r="F2959" t="str">
            <v xml:space="preserve">השתתפות בעזר 096  </v>
          </cell>
          <cell r="G2959">
            <v>0</v>
          </cell>
          <cell r="H2959" t="str">
            <v>קשיח</v>
          </cell>
          <cell r="I2959">
            <v>0</v>
          </cell>
          <cell r="J2959">
            <v>482000</v>
          </cell>
          <cell r="K2959">
            <v>-6.7853170189098977E-2</v>
          </cell>
          <cell r="L2959">
            <v>0</v>
          </cell>
          <cell r="M2959">
            <v>0</v>
          </cell>
          <cell r="N2959">
            <v>482000</v>
          </cell>
          <cell r="O2959">
            <v>482000</v>
          </cell>
          <cell r="P2959">
            <v>439915</v>
          </cell>
        </row>
        <row r="2960">
          <cell r="A2960">
            <v>1736000700</v>
          </cell>
          <cell r="B2960">
            <v>700</v>
          </cell>
          <cell r="C2960">
            <v>736000</v>
          </cell>
          <cell r="D2960">
            <v>1</v>
          </cell>
          <cell r="E2960">
            <v>0</v>
          </cell>
          <cell r="F2960" t="str">
            <v xml:space="preserve">הוצאות לפעולות    </v>
          </cell>
          <cell r="G2960">
            <v>0</v>
          </cell>
          <cell r="H2960" t="str">
            <v xml:space="preserve"> </v>
          </cell>
          <cell r="I2960">
            <v>0</v>
          </cell>
          <cell r="J2960">
            <v>0</v>
          </cell>
          <cell r="K2960">
            <v>0</v>
          </cell>
          <cell r="L2960">
            <v>0</v>
          </cell>
          <cell r="M2960">
            <v>0</v>
          </cell>
          <cell r="N2960">
            <v>0</v>
          </cell>
          <cell r="O2960">
            <v>0</v>
          </cell>
          <cell r="P2960">
            <v>0</v>
          </cell>
        </row>
        <row r="2961">
          <cell r="A2961">
            <v>1736000715</v>
          </cell>
          <cell r="B2961">
            <v>715</v>
          </cell>
          <cell r="C2961">
            <v>736000</v>
          </cell>
          <cell r="D2961">
            <v>1</v>
          </cell>
          <cell r="E2961">
            <v>0</v>
          </cell>
          <cell r="F2961" t="str">
            <v>ממונה בטיחות מוסדות ציבור</v>
          </cell>
          <cell r="G2961">
            <v>0</v>
          </cell>
          <cell r="H2961" t="str">
            <v>קשיח</v>
          </cell>
          <cell r="I2961">
            <v>0</v>
          </cell>
          <cell r="J2961">
            <v>0</v>
          </cell>
          <cell r="K2961">
            <v>0</v>
          </cell>
          <cell r="L2961">
            <v>0</v>
          </cell>
          <cell r="M2961">
            <v>0</v>
          </cell>
          <cell r="N2961">
            <v>0</v>
          </cell>
          <cell r="O2961">
            <v>0</v>
          </cell>
          <cell r="P2961">
            <v>0</v>
          </cell>
        </row>
        <row r="2962">
          <cell r="A2962">
            <v>1736000742</v>
          </cell>
          <cell r="B2962">
            <v>742</v>
          </cell>
          <cell r="C2962">
            <v>736000</v>
          </cell>
          <cell r="D2962">
            <v>1</v>
          </cell>
          <cell r="E2962">
            <v>0</v>
          </cell>
          <cell r="F2962" t="str">
            <v xml:space="preserve">כלים וציוד        </v>
          </cell>
          <cell r="G2962">
            <v>0</v>
          </cell>
          <cell r="H2962" t="str">
            <v>גמיש</v>
          </cell>
          <cell r="I2962">
            <v>5.2631578947368363E-2</v>
          </cell>
          <cell r="J2962">
            <v>3600</v>
          </cell>
          <cell r="K2962">
            <v>0</v>
          </cell>
          <cell r="L2962">
            <v>400</v>
          </cell>
          <cell r="M2962">
            <v>0</v>
          </cell>
          <cell r="N2962">
            <v>4000</v>
          </cell>
          <cell r="O2962">
            <v>3800</v>
          </cell>
          <cell r="P2962">
            <v>1210</v>
          </cell>
        </row>
        <row r="2963">
          <cell r="A2963">
            <v>1736000753</v>
          </cell>
          <cell r="B2963">
            <v>753</v>
          </cell>
          <cell r="C2963">
            <v>736000</v>
          </cell>
          <cell r="D2963">
            <v>1</v>
          </cell>
          <cell r="E2963">
            <v>0</v>
          </cell>
          <cell r="F2963" t="str">
            <v xml:space="preserve">עובדים חיצוניים   </v>
          </cell>
          <cell r="G2963">
            <v>0</v>
          </cell>
          <cell r="H2963" t="str">
            <v>קשיח</v>
          </cell>
          <cell r="I2963">
            <v>0</v>
          </cell>
          <cell r="J2963">
            <v>0</v>
          </cell>
          <cell r="K2963">
            <v>0</v>
          </cell>
          <cell r="L2963">
            <v>0</v>
          </cell>
          <cell r="M2963">
            <v>0</v>
          </cell>
          <cell r="N2963">
            <v>0</v>
          </cell>
          <cell r="O2963">
            <v>0</v>
          </cell>
          <cell r="P2963">
            <v>0</v>
          </cell>
        </row>
        <row r="2964">
          <cell r="A2964">
            <v>1736000794</v>
          </cell>
          <cell r="B2964">
            <v>794</v>
          </cell>
          <cell r="C2964">
            <v>736000</v>
          </cell>
          <cell r="D2964">
            <v>1</v>
          </cell>
          <cell r="E2964">
            <v>0</v>
          </cell>
          <cell r="F2964" t="str">
            <v xml:space="preserve">השתתפות בעזר 094  </v>
          </cell>
          <cell r="G2964">
            <v>0</v>
          </cell>
          <cell r="H2964" t="str">
            <v>קשיח</v>
          </cell>
          <cell r="I2964">
            <v>0</v>
          </cell>
          <cell r="J2964">
            <v>12100</v>
          </cell>
          <cell r="K2964">
            <v>0</v>
          </cell>
          <cell r="L2964">
            <v>0</v>
          </cell>
          <cell r="M2964">
            <v>0</v>
          </cell>
          <cell r="N2964">
            <v>12100</v>
          </cell>
          <cell r="O2964">
            <v>12100</v>
          </cell>
          <cell r="P2964">
            <v>15164</v>
          </cell>
        </row>
        <row r="2965">
          <cell r="A2965">
            <v>1736000900</v>
          </cell>
          <cell r="B2965">
            <v>900</v>
          </cell>
          <cell r="C2965">
            <v>736000</v>
          </cell>
          <cell r="D2965">
            <v>1</v>
          </cell>
          <cell r="E2965">
            <v>0</v>
          </cell>
          <cell r="F2965" t="str">
            <v xml:space="preserve">הוצאות חד-פעמיות  </v>
          </cell>
          <cell r="G2965">
            <v>0</v>
          </cell>
          <cell r="H2965" t="str">
            <v xml:space="preserve"> </v>
          </cell>
          <cell r="I2965">
            <v>0</v>
          </cell>
          <cell r="J2965">
            <v>0</v>
          </cell>
          <cell r="K2965">
            <v>0</v>
          </cell>
          <cell r="L2965">
            <v>0</v>
          </cell>
          <cell r="M2965">
            <v>0</v>
          </cell>
          <cell r="N2965">
            <v>0</v>
          </cell>
          <cell r="O2965">
            <v>0</v>
          </cell>
          <cell r="P2965">
            <v>0</v>
          </cell>
        </row>
        <row r="2966">
          <cell r="A2966">
            <v>1736000931</v>
          </cell>
          <cell r="B2966">
            <v>931</v>
          </cell>
          <cell r="C2966">
            <v>736000</v>
          </cell>
          <cell r="D2966">
            <v>1</v>
          </cell>
          <cell r="E2966">
            <v>0</v>
          </cell>
          <cell r="F2966" t="str">
            <v xml:space="preserve">ציוד חד פעמי      </v>
          </cell>
          <cell r="G2966">
            <v>0</v>
          </cell>
          <cell r="H2966" t="str">
            <v>גמיש</v>
          </cell>
          <cell r="I2966">
            <v>5.2631578947368363E-2</v>
          </cell>
          <cell r="J2966">
            <v>9000</v>
          </cell>
          <cell r="K2966">
            <v>0</v>
          </cell>
          <cell r="L2966">
            <v>1000</v>
          </cell>
          <cell r="M2966">
            <v>0</v>
          </cell>
          <cell r="N2966">
            <v>10000</v>
          </cell>
          <cell r="O2966">
            <v>9500</v>
          </cell>
          <cell r="P2966">
            <v>2258</v>
          </cell>
        </row>
        <row r="2967">
          <cell r="A2967">
            <v>1736000961</v>
          </cell>
          <cell r="B2967">
            <v>961</v>
          </cell>
          <cell r="C2967">
            <v>736000</v>
          </cell>
          <cell r="D2967">
            <v>1</v>
          </cell>
          <cell r="E2967">
            <v>0</v>
          </cell>
          <cell r="F2967" t="str">
            <v>רז' פעולות ורכישות</v>
          </cell>
          <cell r="G2967">
            <v>0</v>
          </cell>
          <cell r="H2967" t="str">
            <v>גמיש</v>
          </cell>
          <cell r="I2967">
            <v>0</v>
          </cell>
          <cell r="J2967">
            <v>0</v>
          </cell>
          <cell r="K2967">
            <v>0</v>
          </cell>
          <cell r="L2967">
            <v>0</v>
          </cell>
          <cell r="M2967">
            <v>0</v>
          </cell>
          <cell r="N2967">
            <v>0</v>
          </cell>
          <cell r="O2967">
            <v>0</v>
          </cell>
          <cell r="P2967">
            <v>0</v>
          </cell>
        </row>
        <row r="2968">
          <cell r="A2968" t="e">
            <v>#VALUE!</v>
          </cell>
          <cell r="B2968" t="str">
            <v>736000  סך הכל</v>
          </cell>
          <cell r="C2968">
            <v>0</v>
          </cell>
          <cell r="D2968">
            <v>0</v>
          </cell>
          <cell r="E2968">
            <v>0</v>
          </cell>
          <cell r="F2968" t="str">
            <v>אח' נכסים ציבוריים</v>
          </cell>
          <cell r="G2968">
            <v>0</v>
          </cell>
          <cell r="H2968">
            <v>0</v>
          </cell>
          <cell r="I2968">
            <v>2.9688747007182714E-2</v>
          </cell>
          <cell r="J2968">
            <v>1288690</v>
          </cell>
          <cell r="K2968">
            <v>0.94722852231194832</v>
          </cell>
          <cell r="L2968">
            <v>1510</v>
          </cell>
          <cell r="M2968">
            <v>0</v>
          </cell>
          <cell r="N2968">
            <v>1290200</v>
          </cell>
          <cell r="O2968">
            <v>1253000</v>
          </cell>
          <cell r="P2968">
            <v>1031960.8</v>
          </cell>
        </row>
        <row r="2969">
          <cell r="A2969">
            <v>17361000</v>
          </cell>
          <cell r="B2969">
            <v>0</v>
          </cell>
          <cell r="C2969">
            <v>736100</v>
          </cell>
          <cell r="D2969">
            <v>1</v>
          </cell>
          <cell r="E2969">
            <v>0</v>
          </cell>
          <cell r="F2969" t="str">
            <v>אח' נכסים ציבוריים</v>
          </cell>
          <cell r="G2969">
            <v>0</v>
          </cell>
          <cell r="H2969" t="str">
            <v xml:space="preserve"> </v>
          </cell>
          <cell r="I2969">
            <v>0</v>
          </cell>
          <cell r="J2969">
            <v>0</v>
          </cell>
          <cell r="K2969">
            <v>0</v>
          </cell>
          <cell r="L2969">
            <v>0</v>
          </cell>
          <cell r="M2969">
            <v>0</v>
          </cell>
          <cell r="N2969">
            <v>0</v>
          </cell>
          <cell r="O2969">
            <v>0</v>
          </cell>
          <cell r="P2969">
            <v>0</v>
          </cell>
        </row>
        <row r="2970">
          <cell r="A2970">
            <v>1736100423</v>
          </cell>
          <cell r="B2970">
            <v>423</v>
          </cell>
          <cell r="C2970">
            <v>736100</v>
          </cell>
          <cell r="D2970">
            <v>1</v>
          </cell>
          <cell r="E2970">
            <v>0</v>
          </cell>
          <cell r="F2970" t="str">
            <v xml:space="preserve">תחזוקת מבנה       </v>
          </cell>
          <cell r="G2970">
            <v>0</v>
          </cell>
          <cell r="H2970" t="str">
            <v>קשיח</v>
          </cell>
          <cell r="I2970">
            <v>2.9688747007182714E-2</v>
          </cell>
          <cell r="J2970">
            <v>-1288690</v>
          </cell>
          <cell r="K2970">
            <v>1.394656428739327E-2</v>
          </cell>
          <cell r="L2970">
            <v>0</v>
          </cell>
          <cell r="M2970">
            <v>0</v>
          </cell>
          <cell r="N2970">
            <v>-1290200</v>
          </cell>
          <cell r="O2970">
            <v>-1253000</v>
          </cell>
          <cell r="P2970">
            <v>-1262800</v>
          </cell>
        </row>
        <row r="2971">
          <cell r="A2971" t="e">
            <v>#VALUE!</v>
          </cell>
          <cell r="B2971" t="str">
            <v>736100  סך הכל</v>
          </cell>
          <cell r="C2971">
            <v>0</v>
          </cell>
          <cell r="D2971">
            <v>0</v>
          </cell>
          <cell r="E2971">
            <v>0</v>
          </cell>
          <cell r="F2971" t="str">
            <v>אח' נכסים ציבוריים</v>
          </cell>
          <cell r="G2971">
            <v>0</v>
          </cell>
          <cell r="H2971">
            <v>0</v>
          </cell>
          <cell r="I2971">
            <v>2.9688747007182714E-2</v>
          </cell>
          <cell r="J2971">
            <v>-1288690</v>
          </cell>
          <cell r="K2971">
            <v>1.394656428739327E-2</v>
          </cell>
          <cell r="L2971">
            <v>0</v>
          </cell>
          <cell r="M2971">
            <v>0</v>
          </cell>
          <cell r="N2971">
            <v>-1290200</v>
          </cell>
          <cell r="O2971">
            <v>-1253000</v>
          </cell>
          <cell r="P2971">
            <v>-1262800</v>
          </cell>
        </row>
        <row r="2972">
          <cell r="A2972">
            <v>17400000</v>
          </cell>
          <cell r="B2972">
            <v>0</v>
          </cell>
          <cell r="C2972">
            <v>740000</v>
          </cell>
          <cell r="D2972">
            <v>1</v>
          </cell>
          <cell r="E2972">
            <v>0</v>
          </cell>
          <cell r="F2972" t="str">
            <v xml:space="preserve">נכסים צבוריים     </v>
          </cell>
          <cell r="G2972">
            <v>0</v>
          </cell>
          <cell r="H2972" t="str">
            <v xml:space="preserve"> </v>
          </cell>
          <cell r="I2972">
            <v>0</v>
          </cell>
          <cell r="J2972">
            <v>0</v>
          </cell>
          <cell r="K2972">
            <v>0</v>
          </cell>
          <cell r="L2972">
            <v>0</v>
          </cell>
          <cell r="M2972">
            <v>0</v>
          </cell>
          <cell r="N2972">
            <v>0</v>
          </cell>
          <cell r="O2972">
            <v>0</v>
          </cell>
          <cell r="P2972">
            <v>0</v>
          </cell>
        </row>
        <row r="2973">
          <cell r="A2973">
            <v>17410000</v>
          </cell>
          <cell r="B2973">
            <v>0</v>
          </cell>
          <cell r="C2973">
            <v>741000</v>
          </cell>
          <cell r="D2973">
            <v>1</v>
          </cell>
          <cell r="E2973">
            <v>0</v>
          </cell>
          <cell r="F2973" t="str">
            <v>מינהל נכס'ציבוריים</v>
          </cell>
          <cell r="G2973">
            <v>0</v>
          </cell>
          <cell r="H2973" t="str">
            <v xml:space="preserve"> </v>
          </cell>
          <cell r="I2973">
            <v>0</v>
          </cell>
          <cell r="J2973">
            <v>0</v>
          </cell>
          <cell r="K2973">
            <v>0</v>
          </cell>
          <cell r="L2973">
            <v>0</v>
          </cell>
          <cell r="M2973">
            <v>0</v>
          </cell>
          <cell r="N2973">
            <v>0</v>
          </cell>
          <cell r="O2973">
            <v>0</v>
          </cell>
          <cell r="P2973">
            <v>0</v>
          </cell>
        </row>
        <row r="2974">
          <cell r="A2974">
            <v>1741000110</v>
          </cell>
          <cell r="B2974">
            <v>110</v>
          </cell>
          <cell r="C2974">
            <v>741000</v>
          </cell>
          <cell r="D2974">
            <v>1</v>
          </cell>
          <cell r="E2974">
            <v>0</v>
          </cell>
          <cell r="F2974" t="str">
            <v>השכר הקובע-תקציבית</v>
          </cell>
          <cell r="G2974">
            <v>0</v>
          </cell>
          <cell r="H2974" t="str">
            <v>שכר</v>
          </cell>
          <cell r="I2974">
            <v>0</v>
          </cell>
          <cell r="J2974">
            <v>0</v>
          </cell>
          <cell r="K2974">
            <v>0</v>
          </cell>
          <cell r="L2974">
            <v>0</v>
          </cell>
          <cell r="M2974">
            <v>0</v>
          </cell>
          <cell r="N2974">
            <v>0</v>
          </cell>
          <cell r="O2974">
            <v>0</v>
          </cell>
          <cell r="P2974">
            <v>0</v>
          </cell>
        </row>
        <row r="2975">
          <cell r="A2975">
            <v>1741000119</v>
          </cell>
          <cell r="B2975">
            <v>119</v>
          </cell>
          <cell r="C2975">
            <v>741000</v>
          </cell>
          <cell r="D2975">
            <v>1</v>
          </cell>
          <cell r="E2975">
            <v>0</v>
          </cell>
          <cell r="F2975" t="str">
            <v xml:space="preserve">השכר הקובע-צוברת  </v>
          </cell>
          <cell r="G2975">
            <v>0</v>
          </cell>
          <cell r="H2975" t="str">
            <v>שכר</v>
          </cell>
          <cell r="I2975">
            <v>4.9905998974534294E-2</v>
          </cell>
          <cell r="J2975">
            <v>1228600</v>
          </cell>
          <cell r="K2975">
            <v>1.4966106171317994E-2</v>
          </cell>
          <cell r="L2975">
            <v>0</v>
          </cell>
          <cell r="M2975">
            <v>0</v>
          </cell>
          <cell r="N2975">
            <v>1228600</v>
          </cell>
          <cell r="O2975">
            <v>1170200</v>
          </cell>
          <cell r="P2975">
            <v>1080345.47</v>
          </cell>
        </row>
        <row r="2976">
          <cell r="A2976">
            <v>1741000122</v>
          </cell>
          <cell r="B2976">
            <v>122</v>
          </cell>
          <cell r="C2976">
            <v>741000</v>
          </cell>
          <cell r="D2976">
            <v>1</v>
          </cell>
          <cell r="E2976">
            <v>0</v>
          </cell>
          <cell r="F2976" t="str">
            <v xml:space="preserve">ביגוד             </v>
          </cell>
          <cell r="G2976">
            <v>0</v>
          </cell>
          <cell r="H2976" t="str">
            <v>שכר</v>
          </cell>
          <cell r="I2976">
            <v>0.53260869565217384</v>
          </cell>
          <cell r="J2976">
            <v>14100</v>
          </cell>
          <cell r="K2976">
            <v>0</v>
          </cell>
          <cell r="L2976">
            <v>0</v>
          </cell>
          <cell r="M2976">
            <v>0</v>
          </cell>
          <cell r="N2976">
            <v>14100</v>
          </cell>
          <cell r="O2976">
            <v>9200</v>
          </cell>
          <cell r="P2976">
            <v>10468.08</v>
          </cell>
        </row>
        <row r="2977">
          <cell r="A2977">
            <v>1741000126</v>
          </cell>
          <cell r="B2977">
            <v>126</v>
          </cell>
          <cell r="C2977">
            <v>741000</v>
          </cell>
          <cell r="D2977">
            <v>1</v>
          </cell>
          <cell r="E2977">
            <v>0</v>
          </cell>
          <cell r="F2977" t="str">
            <v xml:space="preserve">דמי הבראה         </v>
          </cell>
          <cell r="G2977">
            <v>0</v>
          </cell>
          <cell r="H2977" t="str">
            <v>שכר</v>
          </cell>
          <cell r="I2977">
            <v>0.52631578947368429</v>
          </cell>
          <cell r="J2977">
            <v>29000</v>
          </cell>
          <cell r="K2977">
            <v>0</v>
          </cell>
          <cell r="L2977">
            <v>0</v>
          </cell>
          <cell r="M2977">
            <v>0</v>
          </cell>
          <cell r="N2977">
            <v>29000</v>
          </cell>
          <cell r="O2977">
            <v>19000</v>
          </cell>
          <cell r="P2977">
            <v>18472.97</v>
          </cell>
        </row>
        <row r="2978">
          <cell r="A2978">
            <v>1741000130</v>
          </cell>
          <cell r="B2978">
            <v>130</v>
          </cell>
          <cell r="C2978">
            <v>741000</v>
          </cell>
          <cell r="D2978">
            <v>1</v>
          </cell>
          <cell r="E2978">
            <v>0</v>
          </cell>
          <cell r="F2978" t="str">
            <v xml:space="preserve">שעות נוספות       </v>
          </cell>
          <cell r="G2978">
            <v>0</v>
          </cell>
          <cell r="H2978" t="str">
            <v>שכר</v>
          </cell>
          <cell r="I2978">
            <v>0</v>
          </cell>
          <cell r="J2978">
            <v>0</v>
          </cell>
          <cell r="K2978">
            <v>0</v>
          </cell>
          <cell r="L2978">
            <v>0</v>
          </cell>
          <cell r="M2978">
            <v>0</v>
          </cell>
          <cell r="N2978">
            <v>0</v>
          </cell>
          <cell r="O2978">
            <v>0</v>
          </cell>
          <cell r="P2978">
            <v>0</v>
          </cell>
        </row>
        <row r="2979">
          <cell r="A2979">
            <v>1741000140</v>
          </cell>
          <cell r="B2979">
            <v>140</v>
          </cell>
          <cell r="C2979">
            <v>741000</v>
          </cell>
          <cell r="D2979">
            <v>1</v>
          </cell>
          <cell r="E2979">
            <v>0</v>
          </cell>
          <cell r="F2979" t="str">
            <v>השתתפות באחזקת רכב</v>
          </cell>
          <cell r="G2979">
            <v>0</v>
          </cell>
          <cell r="H2979" t="str">
            <v>שכר</v>
          </cell>
          <cell r="I2979">
            <v>7.8125E-2</v>
          </cell>
          <cell r="J2979">
            <v>110400</v>
          </cell>
          <cell r="K2979">
            <v>0</v>
          </cell>
          <cell r="L2979">
            <v>0</v>
          </cell>
          <cell r="M2979">
            <v>0</v>
          </cell>
          <cell r="N2979">
            <v>110400</v>
          </cell>
          <cell r="O2979">
            <v>102400</v>
          </cell>
          <cell r="P2979">
            <v>98286.3</v>
          </cell>
        </row>
        <row r="2980">
          <cell r="A2980">
            <v>1741000253</v>
          </cell>
          <cell r="B2980">
            <v>253</v>
          </cell>
          <cell r="C2980">
            <v>741000</v>
          </cell>
          <cell r="D2980">
            <v>1</v>
          </cell>
          <cell r="E2980">
            <v>0</v>
          </cell>
          <cell r="F2980" t="str">
            <v xml:space="preserve">עובדים חיצוניים   </v>
          </cell>
          <cell r="G2980">
            <v>0</v>
          </cell>
          <cell r="H2980" t="str">
            <v>שכר</v>
          </cell>
          <cell r="I2980">
            <v>0</v>
          </cell>
          <cell r="J2980">
            <v>0</v>
          </cell>
          <cell r="K2980">
            <v>0</v>
          </cell>
          <cell r="L2980">
            <v>0</v>
          </cell>
          <cell r="M2980">
            <v>0</v>
          </cell>
          <cell r="N2980">
            <v>0</v>
          </cell>
          <cell r="O2980">
            <v>0</v>
          </cell>
          <cell r="P2980">
            <v>0</v>
          </cell>
        </row>
        <row r="2981">
          <cell r="A2981">
            <v>1741000350</v>
          </cell>
          <cell r="B2981">
            <v>350</v>
          </cell>
          <cell r="C2981">
            <v>741000</v>
          </cell>
          <cell r="D2981">
            <v>1</v>
          </cell>
          <cell r="E2981">
            <v>0</v>
          </cell>
          <cell r="F2981" t="str">
            <v>ליסינג - 409-50-302</v>
          </cell>
          <cell r="G2981">
            <v>0</v>
          </cell>
          <cell r="H2981" t="str">
            <v>שכר</v>
          </cell>
          <cell r="I2981">
            <v>4.1666666666666741E-2</v>
          </cell>
          <cell r="J2981">
            <v>50000</v>
          </cell>
          <cell r="K2981">
            <v>0</v>
          </cell>
          <cell r="L2981">
            <v>0</v>
          </cell>
          <cell r="M2981">
            <v>0</v>
          </cell>
          <cell r="N2981">
            <v>50000</v>
          </cell>
          <cell r="O2981">
            <v>48000</v>
          </cell>
          <cell r="P2981">
            <v>47649.63</v>
          </cell>
        </row>
        <row r="2982">
          <cell r="A2982">
            <v>1741000351</v>
          </cell>
          <cell r="B2982">
            <v>351</v>
          </cell>
          <cell r="C2982">
            <v>741000</v>
          </cell>
          <cell r="D2982">
            <v>1</v>
          </cell>
          <cell r="E2982">
            <v>0</v>
          </cell>
          <cell r="F2982" t="str">
            <v>הוצאות - 409-50-302</v>
          </cell>
          <cell r="G2982">
            <v>0</v>
          </cell>
          <cell r="H2982" t="str">
            <v>שכר</v>
          </cell>
          <cell r="I2982">
            <v>0</v>
          </cell>
          <cell r="J2982">
            <v>4850</v>
          </cell>
          <cell r="K2982">
            <v>0</v>
          </cell>
          <cell r="L2982">
            <v>0</v>
          </cell>
          <cell r="M2982">
            <v>0</v>
          </cell>
          <cell r="N2982">
            <v>4850</v>
          </cell>
          <cell r="O2982">
            <v>4850</v>
          </cell>
          <cell r="P2982">
            <v>26075.45</v>
          </cell>
        </row>
        <row r="2983">
          <cell r="A2983">
            <v>1741000471</v>
          </cell>
          <cell r="B2983">
            <v>471</v>
          </cell>
          <cell r="C2983">
            <v>741000</v>
          </cell>
          <cell r="D2983">
            <v>1</v>
          </cell>
          <cell r="E2983">
            <v>0</v>
          </cell>
          <cell r="F2983" t="str">
            <v xml:space="preserve">מכשירי כתיבה      </v>
          </cell>
          <cell r="G2983">
            <v>0</v>
          </cell>
          <cell r="H2983" t="str">
            <v>גמיש</v>
          </cell>
          <cell r="I2983">
            <v>0</v>
          </cell>
          <cell r="J2983">
            <v>5580</v>
          </cell>
          <cell r="K2983">
            <v>0</v>
          </cell>
          <cell r="L2983">
            <v>620</v>
          </cell>
          <cell r="M2983">
            <v>0</v>
          </cell>
          <cell r="N2983">
            <v>6200</v>
          </cell>
          <cell r="O2983">
            <v>6200</v>
          </cell>
          <cell r="P2983">
            <v>5504.01</v>
          </cell>
        </row>
        <row r="2984">
          <cell r="A2984">
            <v>1741000492</v>
          </cell>
          <cell r="B2984">
            <v>492</v>
          </cell>
          <cell r="C2984">
            <v>741000</v>
          </cell>
          <cell r="D2984">
            <v>1</v>
          </cell>
          <cell r="E2984">
            <v>0</v>
          </cell>
          <cell r="F2984" t="str">
            <v xml:space="preserve">השתתפות בעזר 092  </v>
          </cell>
          <cell r="G2984">
            <v>0</v>
          </cell>
          <cell r="H2984" t="str">
            <v>קשיח</v>
          </cell>
          <cell r="I2984">
            <v>0.28305519897304232</v>
          </cell>
          <cell r="J2984">
            <v>199900</v>
          </cell>
          <cell r="K2984">
            <v>0</v>
          </cell>
          <cell r="L2984">
            <v>0</v>
          </cell>
          <cell r="M2984">
            <v>0</v>
          </cell>
          <cell r="N2984">
            <v>199900</v>
          </cell>
          <cell r="O2984">
            <v>155800</v>
          </cell>
          <cell r="P2984">
            <v>187450</v>
          </cell>
        </row>
        <row r="2985">
          <cell r="A2985">
            <v>1741000511</v>
          </cell>
          <cell r="B2985">
            <v>511</v>
          </cell>
          <cell r="C2985">
            <v>741000</v>
          </cell>
          <cell r="D2985">
            <v>1</v>
          </cell>
          <cell r="E2985">
            <v>0</v>
          </cell>
          <cell r="F2985" t="str">
            <v xml:space="preserve">אירוח וכיבוד      </v>
          </cell>
          <cell r="G2985">
            <v>0</v>
          </cell>
          <cell r="H2985" t="str">
            <v>גמיש</v>
          </cell>
          <cell r="I2985">
            <v>0</v>
          </cell>
          <cell r="J2985">
            <v>5130</v>
          </cell>
          <cell r="K2985">
            <v>0</v>
          </cell>
          <cell r="L2985">
            <v>570</v>
          </cell>
          <cell r="M2985">
            <v>0</v>
          </cell>
          <cell r="N2985">
            <v>5700</v>
          </cell>
          <cell r="O2985">
            <v>5700</v>
          </cell>
          <cell r="P2985">
            <v>5580.64</v>
          </cell>
        </row>
        <row r="2986">
          <cell r="A2986">
            <v>1741000512</v>
          </cell>
          <cell r="B2986">
            <v>512</v>
          </cell>
          <cell r="C2986">
            <v>741000</v>
          </cell>
          <cell r="D2986">
            <v>1</v>
          </cell>
          <cell r="E2986">
            <v>0</v>
          </cell>
          <cell r="F2986" t="str">
            <v xml:space="preserve">נסיעות ואש"ל      </v>
          </cell>
          <cell r="G2986">
            <v>0</v>
          </cell>
          <cell r="H2986" t="str">
            <v>גמיש</v>
          </cell>
          <cell r="I2986">
            <v>0</v>
          </cell>
          <cell r="J2986">
            <v>630</v>
          </cell>
          <cell r="K2986">
            <v>0</v>
          </cell>
          <cell r="L2986">
            <v>70</v>
          </cell>
          <cell r="M2986">
            <v>0</v>
          </cell>
          <cell r="N2986">
            <v>700</v>
          </cell>
          <cell r="O2986">
            <v>700</v>
          </cell>
          <cell r="P2986">
            <v>237.44</v>
          </cell>
        </row>
        <row r="2987">
          <cell r="A2987">
            <v>1741000522</v>
          </cell>
          <cell r="B2987">
            <v>522</v>
          </cell>
          <cell r="C2987">
            <v>741000</v>
          </cell>
          <cell r="D2987">
            <v>1</v>
          </cell>
          <cell r="E2987">
            <v>0</v>
          </cell>
          <cell r="F2987" t="str">
            <v xml:space="preserve">ספרים ועיתונים    </v>
          </cell>
          <cell r="G2987">
            <v>0</v>
          </cell>
          <cell r="H2987" t="str">
            <v>גמיש</v>
          </cell>
          <cell r="I2987">
            <v>0</v>
          </cell>
          <cell r="J2987">
            <v>2700</v>
          </cell>
          <cell r="K2987">
            <v>0</v>
          </cell>
          <cell r="L2987">
            <v>300</v>
          </cell>
          <cell r="M2987">
            <v>0</v>
          </cell>
          <cell r="N2987">
            <v>3000</v>
          </cell>
          <cell r="O2987">
            <v>3000</v>
          </cell>
          <cell r="P2987">
            <v>0</v>
          </cell>
        </row>
        <row r="2988">
          <cell r="A2988">
            <v>1741000550</v>
          </cell>
          <cell r="B2988">
            <v>550</v>
          </cell>
          <cell r="C2988">
            <v>741000</v>
          </cell>
          <cell r="D2988">
            <v>1</v>
          </cell>
          <cell r="E2988">
            <v>0</v>
          </cell>
          <cell r="F2988" t="str">
            <v xml:space="preserve">פירסומים          </v>
          </cell>
          <cell r="G2988">
            <v>0</v>
          </cell>
          <cell r="H2988" t="str">
            <v>גמיש</v>
          </cell>
          <cell r="I2988">
            <v>0</v>
          </cell>
          <cell r="J2988">
            <v>0</v>
          </cell>
          <cell r="K2988">
            <v>0</v>
          </cell>
          <cell r="L2988">
            <v>0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</row>
        <row r="2989">
          <cell r="A2989">
            <v>1741000561</v>
          </cell>
          <cell r="B2989">
            <v>561</v>
          </cell>
          <cell r="C2989">
            <v>741000</v>
          </cell>
          <cell r="D2989">
            <v>1</v>
          </cell>
          <cell r="E2989">
            <v>0</v>
          </cell>
          <cell r="F2989" t="str">
            <v xml:space="preserve">שיכפולים          </v>
          </cell>
          <cell r="G2989">
            <v>0</v>
          </cell>
          <cell r="H2989" t="str">
            <v>גמיש</v>
          </cell>
          <cell r="I2989">
            <v>0</v>
          </cell>
          <cell r="J2989">
            <v>360</v>
          </cell>
          <cell r="K2989">
            <v>0</v>
          </cell>
          <cell r="L2989">
            <v>40</v>
          </cell>
          <cell r="M2989">
            <v>0</v>
          </cell>
          <cell r="N2989">
            <v>400</v>
          </cell>
          <cell r="O2989">
            <v>400</v>
          </cell>
          <cell r="P2989">
            <v>0</v>
          </cell>
        </row>
        <row r="2990">
          <cell r="A2990">
            <v>1741000562</v>
          </cell>
          <cell r="B2990">
            <v>562</v>
          </cell>
          <cell r="C2990">
            <v>741000</v>
          </cell>
          <cell r="D2990">
            <v>1</v>
          </cell>
          <cell r="E2990">
            <v>0</v>
          </cell>
          <cell r="F2990" t="str">
            <v xml:space="preserve">הדפסות            </v>
          </cell>
          <cell r="G2990">
            <v>0</v>
          </cell>
          <cell r="H2990" t="str">
            <v>גמיש</v>
          </cell>
          <cell r="I2990">
            <v>0</v>
          </cell>
          <cell r="J2990">
            <v>270</v>
          </cell>
          <cell r="K2990">
            <v>0</v>
          </cell>
          <cell r="L2990">
            <v>30</v>
          </cell>
          <cell r="M2990">
            <v>0</v>
          </cell>
          <cell r="N2990">
            <v>300</v>
          </cell>
          <cell r="O2990">
            <v>300</v>
          </cell>
          <cell r="P2990">
            <v>0</v>
          </cell>
        </row>
        <row r="2991">
          <cell r="A2991">
            <v>1741000565</v>
          </cell>
          <cell r="B2991">
            <v>565</v>
          </cell>
          <cell r="C2991">
            <v>741000</v>
          </cell>
          <cell r="D2991">
            <v>1</v>
          </cell>
          <cell r="E2991">
            <v>0</v>
          </cell>
          <cell r="F2991" t="str">
            <v>מפות</v>
          </cell>
          <cell r="G2991">
            <v>0</v>
          </cell>
          <cell r="H2991" t="str">
            <v>גמיש</v>
          </cell>
          <cell r="I2991">
            <v>0</v>
          </cell>
          <cell r="J2991">
            <v>1350</v>
          </cell>
          <cell r="K2991">
            <v>0</v>
          </cell>
          <cell r="L2991">
            <v>150</v>
          </cell>
          <cell r="M2991">
            <v>0</v>
          </cell>
          <cell r="N2991">
            <v>1500</v>
          </cell>
          <cell r="O2991">
            <v>1500</v>
          </cell>
          <cell r="P2991">
            <v>0</v>
          </cell>
        </row>
        <row r="2992">
          <cell r="A2992">
            <v>1741000571</v>
          </cell>
          <cell r="B2992">
            <v>571</v>
          </cell>
          <cell r="C2992">
            <v>741000</v>
          </cell>
          <cell r="D2992">
            <v>1</v>
          </cell>
          <cell r="E2992">
            <v>0</v>
          </cell>
          <cell r="F2992" t="str">
            <v xml:space="preserve">מיכון וענ"א       </v>
          </cell>
          <cell r="G2992">
            <v>0</v>
          </cell>
          <cell r="H2992" t="str">
            <v>קשיח</v>
          </cell>
          <cell r="I2992">
            <v>0</v>
          </cell>
          <cell r="J2992">
            <v>85100</v>
          </cell>
          <cell r="K2992">
            <v>0</v>
          </cell>
          <cell r="L2992">
            <v>0</v>
          </cell>
          <cell r="M2992">
            <v>0</v>
          </cell>
          <cell r="N2992">
            <v>85100</v>
          </cell>
          <cell r="O2992">
            <v>85100</v>
          </cell>
          <cell r="P2992">
            <v>79100</v>
          </cell>
        </row>
        <row r="2993">
          <cell r="A2993">
            <v>1741000572</v>
          </cell>
          <cell r="B2993">
            <v>572</v>
          </cell>
          <cell r="C2993">
            <v>741000</v>
          </cell>
          <cell r="D2993">
            <v>1</v>
          </cell>
          <cell r="E2993">
            <v>0</v>
          </cell>
          <cell r="F2993" t="str">
            <v>תוכנת דקל - חב' כלכלית</v>
          </cell>
          <cell r="G2993">
            <v>0</v>
          </cell>
          <cell r="H2993" t="str">
            <v>גמיש</v>
          </cell>
          <cell r="I2993">
            <v>0.16999999999999993</v>
          </cell>
          <cell r="J2993">
            <v>58500</v>
          </cell>
          <cell r="K2993">
            <v>0</v>
          </cell>
          <cell r="L2993">
            <v>0</v>
          </cell>
          <cell r="M2993">
            <v>0</v>
          </cell>
          <cell r="N2993">
            <v>58500</v>
          </cell>
          <cell r="O2993">
            <v>50000</v>
          </cell>
          <cell r="P2993">
            <v>49608</v>
          </cell>
        </row>
        <row r="2994">
          <cell r="A2994">
            <v>1741000580</v>
          </cell>
          <cell r="B2994">
            <v>580</v>
          </cell>
          <cell r="C2994">
            <v>741000</v>
          </cell>
          <cell r="D2994">
            <v>1</v>
          </cell>
          <cell r="E2994">
            <v>0</v>
          </cell>
          <cell r="F2994" t="str">
            <v>ייעוץ</v>
          </cell>
          <cell r="G2994">
            <v>0</v>
          </cell>
          <cell r="H2994" t="str">
            <v>גמיש</v>
          </cell>
          <cell r="I2994">
            <v>0</v>
          </cell>
          <cell r="J2994">
            <v>0</v>
          </cell>
          <cell r="K2994">
            <v>0</v>
          </cell>
          <cell r="L2994">
            <v>0</v>
          </cell>
          <cell r="M2994">
            <v>0</v>
          </cell>
          <cell r="N2994">
            <v>0</v>
          </cell>
          <cell r="O2994">
            <v>0</v>
          </cell>
          <cell r="P2994">
            <v>0</v>
          </cell>
        </row>
        <row r="2995">
          <cell r="A2995">
            <v>1741000581</v>
          </cell>
          <cell r="B2995">
            <v>581</v>
          </cell>
          <cell r="C2995">
            <v>741000</v>
          </cell>
          <cell r="D2995">
            <v>1</v>
          </cell>
          <cell r="E2995">
            <v>0</v>
          </cell>
          <cell r="F2995" t="str">
            <v>תמיכה לבקרת פרוייקטים</v>
          </cell>
          <cell r="G2995">
            <v>0</v>
          </cell>
          <cell r="H2995" t="str">
            <v>גמיש</v>
          </cell>
          <cell r="I2995">
            <v>0</v>
          </cell>
          <cell r="J2995">
            <v>0</v>
          </cell>
          <cell r="K2995">
            <v>0</v>
          </cell>
          <cell r="L2995">
            <v>0</v>
          </cell>
          <cell r="M2995">
            <v>0</v>
          </cell>
          <cell r="N2995">
            <v>0</v>
          </cell>
          <cell r="O2995">
            <v>0</v>
          </cell>
          <cell r="P2995">
            <v>0</v>
          </cell>
        </row>
        <row r="2996">
          <cell r="A2996">
            <v>1741000753</v>
          </cell>
          <cell r="B2996">
            <v>753</v>
          </cell>
          <cell r="C2996">
            <v>741000</v>
          </cell>
          <cell r="D2996">
            <v>1</v>
          </cell>
          <cell r="E2996">
            <v>0</v>
          </cell>
          <cell r="F2996" t="str">
            <v xml:space="preserve">עובדים חיצוניים   </v>
          </cell>
          <cell r="G2996">
            <v>0</v>
          </cell>
          <cell r="H2996" t="str">
            <v>קשיח</v>
          </cell>
          <cell r="I2996">
            <v>0</v>
          </cell>
          <cell r="J2996">
            <v>0</v>
          </cell>
          <cell r="K2996">
            <v>0</v>
          </cell>
          <cell r="L2996">
            <v>0</v>
          </cell>
          <cell r="M2996">
            <v>0</v>
          </cell>
          <cell r="N2996">
            <v>0</v>
          </cell>
          <cell r="O2996">
            <v>0</v>
          </cell>
          <cell r="P2996">
            <v>0</v>
          </cell>
        </row>
        <row r="2997">
          <cell r="A2997">
            <v>1741000780</v>
          </cell>
          <cell r="B2997">
            <v>780</v>
          </cell>
          <cell r="C2997">
            <v>741000</v>
          </cell>
          <cell r="D2997">
            <v>1</v>
          </cell>
          <cell r="E2997">
            <v>0</v>
          </cell>
          <cell r="F2997" t="str">
            <v>עיר בריאה ומקיימת</v>
          </cell>
          <cell r="G2997">
            <v>0</v>
          </cell>
          <cell r="H2997" t="str">
            <v>גמיש</v>
          </cell>
          <cell r="I2997">
            <v>0</v>
          </cell>
          <cell r="J2997">
            <v>0</v>
          </cell>
          <cell r="K2997">
            <v>0</v>
          </cell>
          <cell r="L2997">
            <v>0</v>
          </cell>
          <cell r="M2997">
            <v>0</v>
          </cell>
          <cell r="N2997">
            <v>0</v>
          </cell>
          <cell r="O2997">
            <v>0</v>
          </cell>
          <cell r="P2997">
            <v>0</v>
          </cell>
        </row>
        <row r="2998">
          <cell r="A2998">
            <v>1741000781</v>
          </cell>
          <cell r="B2998">
            <v>781</v>
          </cell>
          <cell r="C2998">
            <v>741000</v>
          </cell>
          <cell r="D2998">
            <v>1</v>
          </cell>
          <cell r="E2998">
            <v>0</v>
          </cell>
          <cell r="F2998" t="str">
            <v>פעולות סמנכ"ל</v>
          </cell>
          <cell r="G2998">
            <v>0</v>
          </cell>
          <cell r="H2998" t="str">
            <v>גמיש</v>
          </cell>
          <cell r="I2998">
            <v>0.10000000000000009</v>
          </cell>
          <cell r="J2998">
            <v>20000</v>
          </cell>
          <cell r="K2998">
            <v>0</v>
          </cell>
          <cell r="L2998">
            <v>2000</v>
          </cell>
          <cell r="M2998">
            <v>0</v>
          </cell>
          <cell r="N2998">
            <v>22000</v>
          </cell>
          <cell r="O2998">
            <v>20000</v>
          </cell>
          <cell r="P2998">
            <v>13315.99</v>
          </cell>
        </row>
        <row r="2999">
          <cell r="A2999">
            <v>1741000782</v>
          </cell>
          <cell r="B2999">
            <v>782</v>
          </cell>
          <cell r="C2999">
            <v>741000</v>
          </cell>
          <cell r="D2999">
            <v>1</v>
          </cell>
          <cell r="E2999">
            <v>0</v>
          </cell>
          <cell r="F2999" t="str">
            <v>עיר בריאה - הגנת הסביבה</v>
          </cell>
          <cell r="G2999">
            <v>0</v>
          </cell>
          <cell r="H2999" t="str">
            <v>גמיש</v>
          </cell>
          <cell r="I2999">
            <v>0</v>
          </cell>
          <cell r="J2999">
            <v>0</v>
          </cell>
          <cell r="K2999">
            <v>0</v>
          </cell>
          <cell r="L2999">
            <v>0</v>
          </cell>
          <cell r="M2999">
            <v>0</v>
          </cell>
          <cell r="N2999">
            <v>0</v>
          </cell>
          <cell r="O2999">
            <v>0</v>
          </cell>
          <cell r="P2999">
            <v>0</v>
          </cell>
        </row>
        <row r="3000">
          <cell r="A3000">
            <v>1741000783</v>
          </cell>
          <cell r="B3000">
            <v>783</v>
          </cell>
          <cell r="C3000">
            <v>741000</v>
          </cell>
          <cell r="D3000">
            <v>1</v>
          </cell>
          <cell r="E3000">
            <v>0</v>
          </cell>
          <cell r="F3000" t="str">
            <v>עיר בריאה-רשת ניקוז ירקון</v>
          </cell>
          <cell r="G3000">
            <v>0</v>
          </cell>
          <cell r="H3000" t="str">
            <v>גמיש</v>
          </cell>
          <cell r="I3000">
            <v>0</v>
          </cell>
          <cell r="J3000">
            <v>0</v>
          </cell>
          <cell r="K3000">
            <v>0</v>
          </cell>
          <cell r="L3000">
            <v>0</v>
          </cell>
          <cell r="M3000">
            <v>0</v>
          </cell>
          <cell r="N3000">
            <v>0</v>
          </cell>
          <cell r="O3000">
            <v>0</v>
          </cell>
          <cell r="P3000">
            <v>0</v>
          </cell>
        </row>
        <row r="3001">
          <cell r="A3001">
            <v>1741000784</v>
          </cell>
          <cell r="B3001">
            <v>784</v>
          </cell>
          <cell r="C3001">
            <v>741000</v>
          </cell>
          <cell r="D3001">
            <v>1</v>
          </cell>
          <cell r="E3001">
            <v>0</v>
          </cell>
          <cell r="F3001" t="str">
            <v>עיר בריאה ומקיימת - חינוך</v>
          </cell>
          <cell r="G3001">
            <v>0</v>
          </cell>
          <cell r="H3001" t="str">
            <v>גמיש</v>
          </cell>
          <cell r="I3001">
            <v>0</v>
          </cell>
          <cell r="J3001">
            <v>0</v>
          </cell>
          <cell r="K3001">
            <v>0</v>
          </cell>
          <cell r="L3001">
            <v>0</v>
          </cell>
          <cell r="M3001">
            <v>0</v>
          </cell>
          <cell r="N3001">
            <v>0</v>
          </cell>
          <cell r="O3001">
            <v>0</v>
          </cell>
          <cell r="P3001">
            <v>0</v>
          </cell>
        </row>
        <row r="3002">
          <cell r="A3002">
            <v>1741000931</v>
          </cell>
          <cell r="B3002">
            <v>931</v>
          </cell>
          <cell r="C3002">
            <v>741000</v>
          </cell>
          <cell r="D3002">
            <v>1</v>
          </cell>
          <cell r="E3002">
            <v>0</v>
          </cell>
          <cell r="F3002" t="str">
            <v>עבודות בטיחות</v>
          </cell>
          <cell r="G3002">
            <v>0</v>
          </cell>
          <cell r="H3002" t="str">
            <v>גמיש</v>
          </cell>
          <cell r="I3002">
            <v>0</v>
          </cell>
          <cell r="J3002">
            <v>60750</v>
          </cell>
          <cell r="K3002">
            <v>0</v>
          </cell>
          <cell r="L3002">
            <v>6750</v>
          </cell>
          <cell r="M3002">
            <v>0</v>
          </cell>
          <cell r="N3002">
            <v>67500</v>
          </cell>
          <cell r="O3002">
            <v>67500</v>
          </cell>
          <cell r="P3002">
            <v>0</v>
          </cell>
        </row>
        <row r="3003">
          <cell r="A3003">
            <v>1741000961</v>
          </cell>
          <cell r="B3003">
            <v>961</v>
          </cell>
          <cell r="C3003">
            <v>741000</v>
          </cell>
          <cell r="D3003">
            <v>1</v>
          </cell>
          <cell r="E3003">
            <v>0</v>
          </cell>
          <cell r="F3003" t="str">
            <v>רז' פעולות ורכישות</v>
          </cell>
          <cell r="G3003">
            <v>0</v>
          </cell>
          <cell r="H3003" t="str">
            <v>גמיש</v>
          </cell>
          <cell r="I3003">
            <v>0</v>
          </cell>
          <cell r="J3003">
            <v>0</v>
          </cell>
          <cell r="K3003">
            <v>0</v>
          </cell>
          <cell r="L3003">
            <v>0</v>
          </cell>
          <cell r="M3003">
            <v>0</v>
          </cell>
          <cell r="N3003">
            <v>0</v>
          </cell>
          <cell r="O3003">
            <v>0</v>
          </cell>
          <cell r="P3003">
            <v>0</v>
          </cell>
        </row>
        <row r="3004">
          <cell r="A3004" t="e">
            <v>#VALUE!</v>
          </cell>
          <cell r="B3004" t="str">
            <v>741000  סך הכל</v>
          </cell>
          <cell r="C3004">
            <v>0</v>
          </cell>
          <cell r="D3004">
            <v>0</v>
          </cell>
          <cell r="E3004">
            <v>0</v>
          </cell>
          <cell r="F3004" t="str">
            <v>מינהל נכס'ציבוריים</v>
          </cell>
          <cell r="G3004">
            <v>0</v>
          </cell>
          <cell r="H3004">
            <v>0</v>
          </cell>
          <cell r="I3004">
            <v>7.8806754864702677E-2</v>
          </cell>
          <cell r="J3004">
            <v>1877220</v>
          </cell>
          <cell r="K3004">
            <v>1.4966106171317994E-2</v>
          </cell>
          <cell r="L3004">
            <v>10530</v>
          </cell>
          <cell r="M3004">
            <v>0</v>
          </cell>
          <cell r="N3004">
            <v>1887750</v>
          </cell>
          <cell r="O3004">
            <v>1749850</v>
          </cell>
          <cell r="P3004">
            <v>1622093.9799999997</v>
          </cell>
        </row>
        <row r="3005">
          <cell r="A3005">
            <v>17411000</v>
          </cell>
          <cell r="B3005">
            <v>0</v>
          </cell>
          <cell r="C3005">
            <v>741100</v>
          </cell>
          <cell r="D3005">
            <v>1</v>
          </cell>
          <cell r="E3005">
            <v>0</v>
          </cell>
          <cell r="F3005" t="str">
            <v>אגף התשתיות</v>
          </cell>
          <cell r="G3005">
            <v>0</v>
          </cell>
          <cell r="H3005" t="str">
            <v xml:space="preserve"> </v>
          </cell>
          <cell r="I3005">
            <v>0</v>
          </cell>
          <cell r="J3005">
            <v>0</v>
          </cell>
          <cell r="K3005">
            <v>0</v>
          </cell>
          <cell r="L3005">
            <v>0</v>
          </cell>
          <cell r="M3005">
            <v>0</v>
          </cell>
          <cell r="N3005">
            <v>0</v>
          </cell>
          <cell r="O3005">
            <v>0</v>
          </cell>
          <cell r="P3005">
            <v>0</v>
          </cell>
        </row>
        <row r="3006">
          <cell r="A3006">
            <v>1741100110</v>
          </cell>
          <cell r="B3006">
            <v>110</v>
          </cell>
          <cell r="C3006">
            <v>741100</v>
          </cell>
          <cell r="D3006">
            <v>1</v>
          </cell>
          <cell r="E3006">
            <v>0</v>
          </cell>
          <cell r="F3006" t="str">
            <v>השכר הקובע-תקציבית</v>
          </cell>
          <cell r="G3006">
            <v>0</v>
          </cell>
          <cell r="H3006" t="str">
            <v>שכר</v>
          </cell>
          <cell r="I3006">
            <v>-3.8402457757296116E-3</v>
          </cell>
          <cell r="J3006">
            <v>259400</v>
          </cell>
          <cell r="K3006">
            <v>1.5031645569620222E-2</v>
          </cell>
          <cell r="L3006">
            <v>0</v>
          </cell>
          <cell r="M3006">
            <v>0</v>
          </cell>
          <cell r="N3006">
            <v>259400</v>
          </cell>
          <cell r="O3006">
            <v>260400</v>
          </cell>
          <cell r="P3006">
            <v>261439.6</v>
          </cell>
        </row>
        <row r="3007">
          <cell r="A3007">
            <v>1741100119</v>
          </cell>
          <cell r="B3007">
            <v>119</v>
          </cell>
          <cell r="C3007">
            <v>741100</v>
          </cell>
          <cell r="D3007">
            <v>1</v>
          </cell>
          <cell r="E3007">
            <v>0</v>
          </cell>
          <cell r="F3007" t="str">
            <v xml:space="preserve">השכר הקובע-צוברת  </v>
          </cell>
          <cell r="G3007">
            <v>0</v>
          </cell>
          <cell r="H3007" t="str">
            <v>שכר</v>
          </cell>
          <cell r="I3007">
            <v>0.27812044409554781</v>
          </cell>
          <cell r="J3007">
            <v>1139700</v>
          </cell>
          <cell r="K3007">
            <v>0.11006631693556379</v>
          </cell>
          <cell r="L3007">
            <v>0</v>
          </cell>
          <cell r="M3007">
            <v>0</v>
          </cell>
          <cell r="N3007">
            <v>1139700</v>
          </cell>
          <cell r="O3007">
            <v>891700</v>
          </cell>
          <cell r="P3007">
            <v>802608.41</v>
          </cell>
        </row>
        <row r="3008">
          <cell r="A3008">
            <v>1741100122</v>
          </cell>
          <cell r="B3008">
            <v>122</v>
          </cell>
          <cell r="C3008">
            <v>741100</v>
          </cell>
          <cell r="D3008">
            <v>1</v>
          </cell>
          <cell r="E3008">
            <v>0</v>
          </cell>
          <cell r="F3008" t="str">
            <v xml:space="preserve">ביגוד             </v>
          </cell>
          <cell r="G3008">
            <v>0</v>
          </cell>
          <cell r="H3008" t="str">
            <v>שכר</v>
          </cell>
          <cell r="I3008">
            <v>0</v>
          </cell>
          <cell r="J3008">
            <v>13800</v>
          </cell>
          <cell r="K3008">
            <v>0</v>
          </cell>
          <cell r="L3008">
            <v>0</v>
          </cell>
          <cell r="M3008">
            <v>0</v>
          </cell>
          <cell r="N3008">
            <v>13800</v>
          </cell>
          <cell r="O3008">
            <v>13800</v>
          </cell>
          <cell r="P3008">
            <v>11653.02</v>
          </cell>
        </row>
        <row r="3009">
          <cell r="A3009">
            <v>1741100126</v>
          </cell>
          <cell r="B3009">
            <v>126</v>
          </cell>
          <cell r="C3009">
            <v>741100</v>
          </cell>
          <cell r="D3009">
            <v>1</v>
          </cell>
          <cell r="E3009">
            <v>0</v>
          </cell>
          <cell r="F3009" t="str">
            <v xml:space="preserve">דמי הבראה         </v>
          </cell>
          <cell r="G3009">
            <v>0</v>
          </cell>
          <cell r="H3009" t="str">
            <v>שכר</v>
          </cell>
          <cell r="I3009">
            <v>0.34482758620689657</v>
          </cell>
          <cell r="J3009">
            <v>39000</v>
          </cell>
          <cell r="K3009">
            <v>0</v>
          </cell>
          <cell r="L3009">
            <v>0</v>
          </cell>
          <cell r="M3009">
            <v>0</v>
          </cell>
          <cell r="N3009">
            <v>39000</v>
          </cell>
          <cell r="O3009">
            <v>29000</v>
          </cell>
          <cell r="P3009">
            <v>28287</v>
          </cell>
        </row>
        <row r="3010">
          <cell r="A3010">
            <v>1741100130</v>
          </cell>
          <cell r="B3010">
            <v>130</v>
          </cell>
          <cell r="C3010">
            <v>741100</v>
          </cell>
          <cell r="D3010">
            <v>1</v>
          </cell>
          <cell r="E3010">
            <v>0</v>
          </cell>
          <cell r="F3010" t="str">
            <v xml:space="preserve">שעות נוספות       </v>
          </cell>
          <cell r="G3010">
            <v>0</v>
          </cell>
          <cell r="H3010" t="str">
            <v>שכר</v>
          </cell>
          <cell r="I3010">
            <v>0</v>
          </cell>
          <cell r="J3010">
            <v>24100</v>
          </cell>
          <cell r="K3010">
            <v>0</v>
          </cell>
          <cell r="L3010">
            <v>0</v>
          </cell>
          <cell r="M3010">
            <v>0</v>
          </cell>
          <cell r="N3010">
            <v>24100</v>
          </cell>
          <cell r="O3010">
            <v>24100</v>
          </cell>
          <cell r="P3010">
            <v>14394.67</v>
          </cell>
        </row>
        <row r="3011">
          <cell r="A3011">
            <v>1741100140</v>
          </cell>
          <cell r="B3011">
            <v>140</v>
          </cell>
          <cell r="C3011">
            <v>741100</v>
          </cell>
          <cell r="D3011">
            <v>1</v>
          </cell>
          <cell r="E3011">
            <v>0</v>
          </cell>
          <cell r="F3011" t="str">
            <v>השתתפות באחזקת רכב</v>
          </cell>
          <cell r="G3011">
            <v>0</v>
          </cell>
          <cell r="H3011" t="str">
            <v>שכר</v>
          </cell>
          <cell r="I3011">
            <v>-0.33102493074792239</v>
          </cell>
          <cell r="J3011">
            <v>48300</v>
          </cell>
          <cell r="K3011">
            <v>0</v>
          </cell>
          <cell r="L3011">
            <v>0</v>
          </cell>
          <cell r="M3011">
            <v>0</v>
          </cell>
          <cell r="N3011">
            <v>48300</v>
          </cell>
          <cell r="O3011">
            <v>72200</v>
          </cell>
          <cell r="P3011">
            <v>74270.05</v>
          </cell>
        </row>
        <row r="3012">
          <cell r="A3012">
            <v>1741100253</v>
          </cell>
          <cell r="B3012">
            <v>253</v>
          </cell>
          <cell r="C3012">
            <v>741100</v>
          </cell>
          <cell r="D3012">
            <v>1</v>
          </cell>
          <cell r="E3012">
            <v>0</v>
          </cell>
          <cell r="F3012" t="str">
            <v xml:space="preserve">עובדים חיצוניים   </v>
          </cell>
          <cell r="G3012">
            <v>0</v>
          </cell>
          <cell r="H3012" t="str">
            <v>שכר</v>
          </cell>
          <cell r="I3012">
            <v>0</v>
          </cell>
          <cell r="J3012">
            <v>0</v>
          </cell>
          <cell r="K3012">
            <v>0</v>
          </cell>
          <cell r="L3012">
            <v>0</v>
          </cell>
          <cell r="M3012">
            <v>0</v>
          </cell>
          <cell r="N3012">
            <v>0</v>
          </cell>
          <cell r="O3012">
            <v>0</v>
          </cell>
          <cell r="P3012">
            <v>0</v>
          </cell>
        </row>
        <row r="3013">
          <cell r="A3013">
            <v>1741100350</v>
          </cell>
          <cell r="B3013">
            <v>350</v>
          </cell>
          <cell r="C3013">
            <v>741100</v>
          </cell>
          <cell r="D3013">
            <v>1</v>
          </cell>
          <cell r="E3013">
            <v>0</v>
          </cell>
          <cell r="F3013" t="str">
            <v>ליסינג - 409-50-302</v>
          </cell>
          <cell r="G3013">
            <v>0</v>
          </cell>
          <cell r="H3013" t="str">
            <v>שכר</v>
          </cell>
          <cell r="I3013">
            <v>4.4444444444444509E-2</v>
          </cell>
          <cell r="J3013">
            <v>47000</v>
          </cell>
          <cell r="K3013">
            <v>0.26470588235294112</v>
          </cell>
          <cell r="L3013">
            <v>0</v>
          </cell>
          <cell r="M3013">
            <v>0</v>
          </cell>
          <cell r="N3013">
            <v>47000</v>
          </cell>
          <cell r="O3013">
            <v>45000</v>
          </cell>
          <cell r="P3013">
            <v>45011.87</v>
          </cell>
        </row>
        <row r="3014">
          <cell r="A3014">
            <v>1741100351</v>
          </cell>
          <cell r="B3014">
            <v>351</v>
          </cell>
          <cell r="C3014">
            <v>741100</v>
          </cell>
          <cell r="D3014">
            <v>1</v>
          </cell>
          <cell r="E3014">
            <v>0</v>
          </cell>
          <cell r="F3014" t="str">
            <v>הוצאות - 409-50-302</v>
          </cell>
          <cell r="G3014">
            <v>0</v>
          </cell>
          <cell r="H3014" t="str">
            <v>שכר</v>
          </cell>
          <cell r="I3014">
            <v>0</v>
          </cell>
          <cell r="J3014">
            <v>44100</v>
          </cell>
          <cell r="K3014">
            <v>0.78571428571428581</v>
          </cell>
          <cell r="L3014">
            <v>0</v>
          </cell>
          <cell r="M3014">
            <v>0</v>
          </cell>
          <cell r="N3014">
            <v>44100</v>
          </cell>
          <cell r="O3014">
            <v>44100</v>
          </cell>
          <cell r="P3014">
            <v>6059.96</v>
          </cell>
        </row>
        <row r="3015">
          <cell r="A3015">
            <v>1741100470</v>
          </cell>
          <cell r="B3015">
            <v>470</v>
          </cell>
          <cell r="C3015">
            <v>741100</v>
          </cell>
          <cell r="D3015">
            <v>1</v>
          </cell>
          <cell r="E3015">
            <v>0</v>
          </cell>
          <cell r="F3015" t="str">
            <v xml:space="preserve">אחזקת מכונות משרד </v>
          </cell>
          <cell r="G3015">
            <v>0</v>
          </cell>
          <cell r="H3015" t="str">
            <v>גמיש</v>
          </cell>
          <cell r="I3015">
            <v>0</v>
          </cell>
          <cell r="J3015">
            <v>2610</v>
          </cell>
          <cell r="K3015">
            <v>0</v>
          </cell>
          <cell r="L3015">
            <v>290</v>
          </cell>
          <cell r="M3015">
            <v>0</v>
          </cell>
          <cell r="N3015">
            <v>2900</v>
          </cell>
          <cell r="O3015">
            <v>2900</v>
          </cell>
          <cell r="P3015">
            <v>5637.32</v>
          </cell>
        </row>
        <row r="3016">
          <cell r="A3016">
            <v>1741100471</v>
          </cell>
          <cell r="B3016">
            <v>471</v>
          </cell>
          <cell r="C3016">
            <v>741100</v>
          </cell>
          <cell r="D3016">
            <v>1</v>
          </cell>
          <cell r="E3016">
            <v>0</v>
          </cell>
          <cell r="F3016" t="str">
            <v xml:space="preserve">מכשירי כתיבה      </v>
          </cell>
          <cell r="G3016">
            <v>0</v>
          </cell>
          <cell r="H3016" t="str">
            <v>גמיש</v>
          </cell>
          <cell r="I3016">
            <v>0</v>
          </cell>
          <cell r="J3016">
            <v>16290</v>
          </cell>
          <cell r="K3016">
            <v>0</v>
          </cell>
          <cell r="L3016">
            <v>1810</v>
          </cell>
          <cell r="M3016">
            <v>0</v>
          </cell>
          <cell r="N3016">
            <v>18100</v>
          </cell>
          <cell r="O3016">
            <v>18100</v>
          </cell>
          <cell r="P3016">
            <v>17670.5</v>
          </cell>
        </row>
        <row r="3017">
          <cell r="A3017">
            <v>1741100511</v>
          </cell>
          <cell r="B3017">
            <v>511</v>
          </cell>
          <cell r="C3017">
            <v>741100</v>
          </cell>
          <cell r="D3017">
            <v>1</v>
          </cell>
          <cell r="E3017">
            <v>0</v>
          </cell>
          <cell r="F3017" t="str">
            <v xml:space="preserve">אירוח וכיבוד      </v>
          </cell>
          <cell r="G3017">
            <v>0</v>
          </cell>
          <cell r="H3017" t="str">
            <v>גמיש</v>
          </cell>
          <cell r="I3017">
            <v>0</v>
          </cell>
          <cell r="J3017">
            <v>2070</v>
          </cell>
          <cell r="K3017">
            <v>0</v>
          </cell>
          <cell r="L3017">
            <v>230</v>
          </cell>
          <cell r="M3017">
            <v>0</v>
          </cell>
          <cell r="N3017">
            <v>2300</v>
          </cell>
          <cell r="O3017">
            <v>2300</v>
          </cell>
          <cell r="P3017">
            <v>1292.8800000000001</v>
          </cell>
        </row>
        <row r="3018">
          <cell r="A3018">
            <v>1741100512</v>
          </cell>
          <cell r="B3018">
            <v>512</v>
          </cell>
          <cell r="C3018">
            <v>741100</v>
          </cell>
          <cell r="D3018">
            <v>1</v>
          </cell>
          <cell r="E3018">
            <v>0</v>
          </cell>
          <cell r="F3018" t="str">
            <v xml:space="preserve">נסיעות ואש"ל      </v>
          </cell>
          <cell r="G3018">
            <v>0</v>
          </cell>
          <cell r="H3018" t="str">
            <v>גמיש</v>
          </cell>
          <cell r="I3018">
            <v>0</v>
          </cell>
          <cell r="J3018">
            <v>450</v>
          </cell>
          <cell r="K3018">
            <v>0</v>
          </cell>
          <cell r="L3018">
            <v>50</v>
          </cell>
          <cell r="M3018">
            <v>0</v>
          </cell>
          <cell r="N3018">
            <v>500</v>
          </cell>
          <cell r="O3018">
            <v>500</v>
          </cell>
          <cell r="P3018">
            <v>25</v>
          </cell>
        </row>
        <row r="3019">
          <cell r="A3019">
            <v>1741100522</v>
          </cell>
          <cell r="B3019">
            <v>522</v>
          </cell>
          <cell r="C3019">
            <v>741100</v>
          </cell>
          <cell r="D3019">
            <v>1</v>
          </cell>
          <cell r="E3019">
            <v>0</v>
          </cell>
          <cell r="F3019" t="str">
            <v xml:space="preserve">ספרים ועיתונים    </v>
          </cell>
          <cell r="G3019">
            <v>0</v>
          </cell>
          <cell r="H3019" t="str">
            <v>גמיש</v>
          </cell>
          <cell r="I3019">
            <v>0</v>
          </cell>
          <cell r="J3019">
            <v>180</v>
          </cell>
          <cell r="K3019">
            <v>0</v>
          </cell>
          <cell r="L3019">
            <v>20</v>
          </cell>
          <cell r="M3019">
            <v>0</v>
          </cell>
          <cell r="N3019">
            <v>200</v>
          </cell>
          <cell r="O3019">
            <v>200</v>
          </cell>
          <cell r="P3019">
            <v>0</v>
          </cell>
        </row>
        <row r="3020">
          <cell r="A3020">
            <v>1741100561</v>
          </cell>
          <cell r="B3020">
            <v>561</v>
          </cell>
          <cell r="C3020">
            <v>741100</v>
          </cell>
          <cell r="D3020">
            <v>1</v>
          </cell>
          <cell r="E3020">
            <v>0</v>
          </cell>
          <cell r="F3020" t="str">
            <v xml:space="preserve">שיכפולים          </v>
          </cell>
          <cell r="G3020">
            <v>0</v>
          </cell>
          <cell r="H3020" t="str">
            <v>גמיש</v>
          </cell>
          <cell r="I3020">
            <v>0</v>
          </cell>
          <cell r="J3020">
            <v>1710</v>
          </cell>
          <cell r="K3020">
            <v>0</v>
          </cell>
          <cell r="L3020">
            <v>190</v>
          </cell>
          <cell r="M3020">
            <v>0</v>
          </cell>
          <cell r="N3020">
            <v>1900</v>
          </cell>
          <cell r="O3020">
            <v>1900</v>
          </cell>
          <cell r="P3020">
            <v>0</v>
          </cell>
        </row>
        <row r="3021">
          <cell r="A3021">
            <v>1741100562</v>
          </cell>
          <cell r="B3021">
            <v>562</v>
          </cell>
          <cell r="C3021">
            <v>741100</v>
          </cell>
          <cell r="D3021">
            <v>1</v>
          </cell>
          <cell r="E3021">
            <v>0</v>
          </cell>
          <cell r="F3021" t="str">
            <v xml:space="preserve">הדפסות            </v>
          </cell>
          <cell r="G3021">
            <v>0</v>
          </cell>
          <cell r="H3021" t="str">
            <v>גמיש</v>
          </cell>
          <cell r="I3021">
            <v>0</v>
          </cell>
          <cell r="J3021">
            <v>270</v>
          </cell>
          <cell r="K3021">
            <v>0</v>
          </cell>
          <cell r="L3021">
            <v>30</v>
          </cell>
          <cell r="M3021">
            <v>0</v>
          </cell>
          <cell r="N3021">
            <v>300</v>
          </cell>
          <cell r="O3021">
            <v>300</v>
          </cell>
          <cell r="P3021">
            <v>0</v>
          </cell>
        </row>
        <row r="3022">
          <cell r="A3022">
            <v>1741100565</v>
          </cell>
          <cell r="B3022">
            <v>565</v>
          </cell>
          <cell r="C3022">
            <v>741100</v>
          </cell>
          <cell r="D3022">
            <v>1</v>
          </cell>
          <cell r="E3022">
            <v>0</v>
          </cell>
          <cell r="F3022" t="str">
            <v>מידע לתושב</v>
          </cell>
          <cell r="G3022">
            <v>0</v>
          </cell>
          <cell r="H3022" t="str">
            <v>גמיש</v>
          </cell>
          <cell r="I3022">
            <v>0</v>
          </cell>
          <cell r="J3022">
            <v>0</v>
          </cell>
          <cell r="K3022">
            <v>0</v>
          </cell>
          <cell r="L3022">
            <v>0</v>
          </cell>
          <cell r="M3022">
            <v>0</v>
          </cell>
          <cell r="N3022">
            <v>0</v>
          </cell>
          <cell r="O3022">
            <v>0</v>
          </cell>
          <cell r="P3022">
            <v>0</v>
          </cell>
        </row>
        <row r="3023">
          <cell r="A3023">
            <v>1741100753</v>
          </cell>
          <cell r="B3023">
            <v>753</v>
          </cell>
          <cell r="C3023">
            <v>741100</v>
          </cell>
          <cell r="D3023">
            <v>1</v>
          </cell>
          <cell r="E3023">
            <v>0</v>
          </cell>
          <cell r="F3023" t="str">
            <v xml:space="preserve">עובדים חיצוניים   </v>
          </cell>
          <cell r="G3023">
            <v>0</v>
          </cell>
          <cell r="H3023" t="str">
            <v>קשיח</v>
          </cell>
          <cell r="I3023">
            <v>0</v>
          </cell>
          <cell r="J3023">
            <v>0</v>
          </cell>
          <cell r="K3023">
            <v>0</v>
          </cell>
          <cell r="L3023">
            <v>0</v>
          </cell>
          <cell r="M3023">
            <v>0</v>
          </cell>
          <cell r="N3023">
            <v>0</v>
          </cell>
          <cell r="O3023">
            <v>0</v>
          </cell>
          <cell r="P3023">
            <v>0</v>
          </cell>
        </row>
        <row r="3024">
          <cell r="A3024">
            <v>1741100961</v>
          </cell>
          <cell r="B3024">
            <v>961</v>
          </cell>
          <cell r="C3024">
            <v>741100</v>
          </cell>
          <cell r="D3024">
            <v>1</v>
          </cell>
          <cell r="E3024">
            <v>0</v>
          </cell>
          <cell r="F3024" t="str">
            <v>רז' פעולות ורכישות</v>
          </cell>
          <cell r="G3024">
            <v>0</v>
          </cell>
          <cell r="H3024" t="str">
            <v>גמיש</v>
          </cell>
          <cell r="I3024">
            <v>0</v>
          </cell>
          <cell r="J3024">
            <v>0</v>
          </cell>
          <cell r="K3024">
            <v>0</v>
          </cell>
          <cell r="L3024">
            <v>0</v>
          </cell>
          <cell r="M3024">
            <v>0</v>
          </cell>
          <cell r="N3024">
            <v>0</v>
          </cell>
          <cell r="O3024">
            <v>0</v>
          </cell>
          <cell r="P3024">
            <v>0</v>
          </cell>
        </row>
        <row r="3025">
          <cell r="A3025" t="e">
            <v>#VALUE!</v>
          </cell>
          <cell r="B3025" t="str">
            <v>741100  סך הכל</v>
          </cell>
          <cell r="C3025">
            <v>0</v>
          </cell>
          <cell r="D3025">
            <v>0</v>
          </cell>
          <cell r="E3025">
            <v>0</v>
          </cell>
          <cell r="F3025" t="str">
            <v>אגף התשתיות</v>
          </cell>
          <cell r="G3025">
            <v>0</v>
          </cell>
          <cell r="H3025">
            <v>0</v>
          </cell>
          <cell r="I3025">
            <v>0.16715250622111633</v>
          </cell>
          <cell r="J3025">
            <v>1638980</v>
          </cell>
          <cell r="K3025">
            <v>1.1755181305724109</v>
          </cell>
          <cell r="L3025">
            <v>2620</v>
          </cell>
          <cell r="M3025">
            <v>0</v>
          </cell>
          <cell r="N3025">
            <v>1641600</v>
          </cell>
          <cell r="O3025">
            <v>1406500</v>
          </cell>
          <cell r="P3025">
            <v>1268350.28</v>
          </cell>
        </row>
        <row r="3026">
          <cell r="A3026">
            <v>17420000</v>
          </cell>
          <cell r="B3026">
            <v>0</v>
          </cell>
          <cell r="C3026">
            <v>742000</v>
          </cell>
          <cell r="D3026">
            <v>1</v>
          </cell>
          <cell r="E3026">
            <v>0</v>
          </cell>
          <cell r="F3026" t="str">
            <v>מערך דרכים</v>
          </cell>
          <cell r="G3026">
            <v>0</v>
          </cell>
          <cell r="H3026" t="str">
            <v xml:space="preserve"> </v>
          </cell>
          <cell r="I3026">
            <v>0</v>
          </cell>
          <cell r="J3026">
            <v>0</v>
          </cell>
          <cell r="K3026">
            <v>0</v>
          </cell>
          <cell r="L3026">
            <v>0</v>
          </cell>
          <cell r="M3026">
            <v>0</v>
          </cell>
          <cell r="N3026">
            <v>0</v>
          </cell>
          <cell r="O3026">
            <v>0</v>
          </cell>
          <cell r="P3026">
            <v>0</v>
          </cell>
        </row>
        <row r="3027">
          <cell r="A3027">
            <v>1742000100</v>
          </cell>
          <cell r="B3027">
            <v>100</v>
          </cell>
          <cell r="C3027">
            <v>742000</v>
          </cell>
          <cell r="D3027">
            <v>1</v>
          </cell>
          <cell r="E3027">
            <v>0</v>
          </cell>
          <cell r="F3027" t="str">
            <v>שכר עובדים לפי תקן</v>
          </cell>
          <cell r="G3027">
            <v>0</v>
          </cell>
          <cell r="H3027" t="str">
            <v xml:space="preserve"> </v>
          </cell>
          <cell r="I3027">
            <v>0</v>
          </cell>
          <cell r="J3027">
            <v>0</v>
          </cell>
          <cell r="K3027">
            <v>0</v>
          </cell>
          <cell r="L3027">
            <v>0</v>
          </cell>
          <cell r="M3027">
            <v>0</v>
          </cell>
          <cell r="N3027">
            <v>0</v>
          </cell>
          <cell r="O3027">
            <v>0</v>
          </cell>
          <cell r="P3027">
            <v>0</v>
          </cell>
        </row>
        <row r="3028">
          <cell r="A3028">
            <v>1742000110</v>
          </cell>
          <cell r="B3028">
            <v>110</v>
          </cell>
          <cell r="C3028">
            <v>742000</v>
          </cell>
          <cell r="D3028">
            <v>1</v>
          </cell>
          <cell r="E3028">
            <v>0</v>
          </cell>
          <cell r="F3028" t="str">
            <v>השכר הקובע-תקציבית</v>
          </cell>
          <cell r="G3028">
            <v>0</v>
          </cell>
          <cell r="H3028" t="str">
            <v>שכר</v>
          </cell>
          <cell r="I3028">
            <v>-9.6238397655105001E-2</v>
          </cell>
          <cell r="J3028">
            <v>185000</v>
          </cell>
          <cell r="K3028">
            <v>1.5098137896326191E-2</v>
          </cell>
          <cell r="L3028">
            <v>0</v>
          </cell>
          <cell r="M3028">
            <v>0</v>
          </cell>
          <cell r="N3028">
            <v>185000</v>
          </cell>
          <cell r="O3028">
            <v>204700</v>
          </cell>
          <cell r="P3028">
            <v>191831.9</v>
          </cell>
        </row>
        <row r="3029">
          <cell r="A3029">
            <v>1742000119</v>
          </cell>
          <cell r="B3029">
            <v>119</v>
          </cell>
          <cell r="C3029">
            <v>742000</v>
          </cell>
          <cell r="D3029">
            <v>1</v>
          </cell>
          <cell r="E3029">
            <v>0</v>
          </cell>
          <cell r="F3029" t="str">
            <v xml:space="preserve">השכר הקובע-צוברת  </v>
          </cell>
          <cell r="G3029">
            <v>0</v>
          </cell>
          <cell r="H3029" t="str">
            <v>שכר</v>
          </cell>
          <cell r="I3029">
            <v>4.2953956547737704E-2</v>
          </cell>
          <cell r="J3029">
            <v>2093000</v>
          </cell>
          <cell r="K3029">
            <v>1.4993481095175953E-2</v>
          </cell>
          <cell r="L3029">
            <v>0</v>
          </cell>
          <cell r="M3029">
            <v>0</v>
          </cell>
          <cell r="N3029">
            <v>2093000</v>
          </cell>
          <cell r="O3029">
            <v>2006800</v>
          </cell>
          <cell r="P3029">
            <v>1183838.49</v>
          </cell>
        </row>
        <row r="3030">
          <cell r="A3030">
            <v>1742000122</v>
          </cell>
          <cell r="B3030">
            <v>122</v>
          </cell>
          <cell r="C3030">
            <v>742000</v>
          </cell>
          <cell r="D3030">
            <v>1</v>
          </cell>
          <cell r="E3030">
            <v>0</v>
          </cell>
          <cell r="F3030" t="str">
            <v xml:space="preserve">ביגוד             </v>
          </cell>
          <cell r="G3030">
            <v>0</v>
          </cell>
          <cell r="H3030" t="str">
            <v>שכר</v>
          </cell>
          <cell r="I3030">
            <v>0</v>
          </cell>
          <cell r="J3030">
            <v>20800</v>
          </cell>
          <cell r="K3030">
            <v>0</v>
          </cell>
          <cell r="L3030">
            <v>0</v>
          </cell>
          <cell r="M3030">
            <v>0</v>
          </cell>
          <cell r="N3030">
            <v>20800</v>
          </cell>
          <cell r="O3030">
            <v>20800</v>
          </cell>
          <cell r="P3030">
            <v>13694.24</v>
          </cell>
        </row>
        <row r="3031">
          <cell r="A3031">
            <v>1742000126</v>
          </cell>
          <cell r="B3031">
            <v>126</v>
          </cell>
          <cell r="C3031">
            <v>742000</v>
          </cell>
          <cell r="D3031">
            <v>1</v>
          </cell>
          <cell r="E3031">
            <v>0</v>
          </cell>
          <cell r="F3031" t="str">
            <v xml:space="preserve">דמי הבראה         </v>
          </cell>
          <cell r="G3031">
            <v>0</v>
          </cell>
          <cell r="H3031" t="str">
            <v>שכר</v>
          </cell>
          <cell r="I3031">
            <v>0.22702702702702693</v>
          </cell>
          <cell r="J3031">
            <v>45400</v>
          </cell>
          <cell r="K3031">
            <v>0</v>
          </cell>
          <cell r="L3031">
            <v>0</v>
          </cell>
          <cell r="M3031">
            <v>0</v>
          </cell>
          <cell r="N3031">
            <v>45400</v>
          </cell>
          <cell r="O3031">
            <v>37000</v>
          </cell>
          <cell r="P3031">
            <v>38668.14</v>
          </cell>
        </row>
        <row r="3032">
          <cell r="A3032">
            <v>1742000130</v>
          </cell>
          <cell r="B3032">
            <v>130</v>
          </cell>
          <cell r="C3032">
            <v>742000</v>
          </cell>
          <cell r="D3032">
            <v>1</v>
          </cell>
          <cell r="E3032">
            <v>0</v>
          </cell>
          <cell r="F3032" t="str">
            <v xml:space="preserve">שעות נוספות       </v>
          </cell>
          <cell r="G3032">
            <v>0</v>
          </cell>
          <cell r="H3032" t="str">
            <v>שכר</v>
          </cell>
          <cell r="I3032">
            <v>0</v>
          </cell>
          <cell r="J3032">
            <v>97700</v>
          </cell>
          <cell r="K3032">
            <v>0</v>
          </cell>
          <cell r="L3032">
            <v>0</v>
          </cell>
          <cell r="M3032">
            <v>0</v>
          </cell>
          <cell r="N3032">
            <v>97700</v>
          </cell>
          <cell r="O3032">
            <v>97700</v>
          </cell>
          <cell r="P3032">
            <v>65834.41</v>
          </cell>
        </row>
        <row r="3033">
          <cell r="A3033">
            <v>1742000140</v>
          </cell>
          <cell r="B3033">
            <v>140</v>
          </cell>
          <cell r="C3033">
            <v>742000</v>
          </cell>
          <cell r="D3033">
            <v>1</v>
          </cell>
          <cell r="E3033">
            <v>0</v>
          </cell>
          <cell r="F3033" t="str">
            <v>השתתפות באחזקת רכב</v>
          </cell>
          <cell r="G3033">
            <v>0</v>
          </cell>
          <cell r="H3033" t="str">
            <v>שכר</v>
          </cell>
          <cell r="I3033">
            <v>0</v>
          </cell>
          <cell r="J3033">
            <v>206000</v>
          </cell>
          <cell r="K3033">
            <v>0</v>
          </cell>
          <cell r="L3033">
            <v>0</v>
          </cell>
          <cell r="M3033">
            <v>0</v>
          </cell>
          <cell r="N3033">
            <v>206000</v>
          </cell>
          <cell r="O3033">
            <v>206000</v>
          </cell>
          <cell r="P3033">
            <v>151083.87</v>
          </cell>
        </row>
        <row r="3034">
          <cell r="A3034">
            <v>1742000253</v>
          </cell>
          <cell r="B3034">
            <v>253</v>
          </cell>
          <cell r="C3034">
            <v>742000</v>
          </cell>
          <cell r="D3034">
            <v>1</v>
          </cell>
          <cell r="E3034">
            <v>0</v>
          </cell>
          <cell r="F3034" t="str">
            <v xml:space="preserve">עובדים חיצוניים   </v>
          </cell>
          <cell r="G3034">
            <v>0</v>
          </cell>
          <cell r="H3034" t="str">
            <v>שכר</v>
          </cell>
          <cell r="I3034">
            <v>0</v>
          </cell>
          <cell r="J3034">
            <v>0</v>
          </cell>
          <cell r="K3034">
            <v>0</v>
          </cell>
          <cell r="L3034">
            <v>0</v>
          </cell>
          <cell r="M3034">
            <v>0</v>
          </cell>
          <cell r="N3034">
            <v>0</v>
          </cell>
          <cell r="O3034">
            <v>0</v>
          </cell>
          <cell r="P3034">
            <v>0</v>
          </cell>
        </row>
        <row r="3035">
          <cell r="A3035">
            <v>1742000400</v>
          </cell>
          <cell r="B3035">
            <v>400</v>
          </cell>
          <cell r="C3035">
            <v>742000</v>
          </cell>
          <cell r="D3035">
            <v>1</v>
          </cell>
          <cell r="E3035">
            <v>0</v>
          </cell>
          <cell r="F3035" t="str">
            <v>אחזקת בנינים וציוד</v>
          </cell>
          <cell r="G3035">
            <v>0</v>
          </cell>
          <cell r="H3035" t="str">
            <v xml:space="preserve"> </v>
          </cell>
          <cell r="I3035">
            <v>0</v>
          </cell>
          <cell r="J3035">
            <v>0</v>
          </cell>
          <cell r="K3035">
            <v>0</v>
          </cell>
          <cell r="L3035">
            <v>0</v>
          </cell>
          <cell r="M3035">
            <v>0</v>
          </cell>
          <cell r="N3035">
            <v>0</v>
          </cell>
          <cell r="O3035">
            <v>0</v>
          </cell>
          <cell r="P3035">
            <v>0</v>
          </cell>
        </row>
        <row r="3036">
          <cell r="A3036">
            <v>1742000470</v>
          </cell>
          <cell r="B3036">
            <v>470</v>
          </cell>
          <cell r="C3036">
            <v>742000</v>
          </cell>
          <cell r="D3036">
            <v>1</v>
          </cell>
          <cell r="E3036">
            <v>0</v>
          </cell>
          <cell r="F3036" t="str">
            <v xml:space="preserve">אחזקת מכונות משרד </v>
          </cell>
          <cell r="G3036">
            <v>0</v>
          </cell>
          <cell r="H3036" t="str">
            <v>גמיש</v>
          </cell>
          <cell r="I3036">
            <v>0</v>
          </cell>
          <cell r="J3036">
            <v>0</v>
          </cell>
          <cell r="K3036">
            <v>0</v>
          </cell>
          <cell r="L3036">
            <v>0</v>
          </cell>
          <cell r="M3036">
            <v>0</v>
          </cell>
          <cell r="N3036">
            <v>0</v>
          </cell>
          <cell r="O3036">
            <v>0</v>
          </cell>
          <cell r="P3036">
            <v>0</v>
          </cell>
        </row>
        <row r="3037">
          <cell r="A3037">
            <v>1742000471</v>
          </cell>
          <cell r="B3037">
            <v>471</v>
          </cell>
          <cell r="C3037">
            <v>742000</v>
          </cell>
          <cell r="D3037">
            <v>1</v>
          </cell>
          <cell r="E3037">
            <v>0</v>
          </cell>
          <cell r="F3037" t="str">
            <v xml:space="preserve">מכשירי כתיבה      </v>
          </cell>
          <cell r="G3037">
            <v>0</v>
          </cell>
          <cell r="H3037" t="str">
            <v>גמיש</v>
          </cell>
          <cell r="I3037">
            <v>0</v>
          </cell>
          <cell r="J3037">
            <v>0</v>
          </cell>
          <cell r="K3037">
            <v>0</v>
          </cell>
          <cell r="L3037">
            <v>0</v>
          </cell>
          <cell r="M3037">
            <v>0</v>
          </cell>
          <cell r="N3037">
            <v>0</v>
          </cell>
          <cell r="O3037">
            <v>0</v>
          </cell>
          <cell r="P3037">
            <v>0</v>
          </cell>
        </row>
        <row r="3038">
          <cell r="A3038">
            <v>1742000500</v>
          </cell>
          <cell r="B3038">
            <v>500</v>
          </cell>
          <cell r="C3038">
            <v>742000</v>
          </cell>
          <cell r="D3038">
            <v>1</v>
          </cell>
          <cell r="E3038">
            <v>0</v>
          </cell>
          <cell r="F3038" t="str">
            <v xml:space="preserve">הוצאות מינהליות   </v>
          </cell>
          <cell r="G3038">
            <v>0</v>
          </cell>
          <cell r="H3038" t="str">
            <v xml:space="preserve"> </v>
          </cell>
          <cell r="I3038">
            <v>0</v>
          </cell>
          <cell r="J3038">
            <v>0</v>
          </cell>
          <cell r="K3038">
            <v>0</v>
          </cell>
          <cell r="L3038">
            <v>0</v>
          </cell>
          <cell r="M3038">
            <v>0</v>
          </cell>
          <cell r="N3038">
            <v>0</v>
          </cell>
          <cell r="O3038">
            <v>0</v>
          </cell>
          <cell r="P3038">
            <v>0</v>
          </cell>
        </row>
        <row r="3039">
          <cell r="A3039">
            <v>1742000511</v>
          </cell>
          <cell r="B3039">
            <v>511</v>
          </cell>
          <cell r="C3039">
            <v>742000</v>
          </cell>
          <cell r="D3039">
            <v>1</v>
          </cell>
          <cell r="E3039">
            <v>0</v>
          </cell>
          <cell r="F3039" t="str">
            <v xml:space="preserve">אירוח וכיבוד      </v>
          </cell>
          <cell r="G3039">
            <v>0</v>
          </cell>
          <cell r="H3039" t="str">
            <v>גמיש</v>
          </cell>
          <cell r="I3039">
            <v>0.96</v>
          </cell>
          <cell r="J3039">
            <v>8820</v>
          </cell>
          <cell r="K3039">
            <v>0</v>
          </cell>
          <cell r="L3039">
            <v>980</v>
          </cell>
          <cell r="M3039">
            <v>0</v>
          </cell>
          <cell r="N3039">
            <v>9800</v>
          </cell>
          <cell r="O3039">
            <v>5000</v>
          </cell>
          <cell r="P3039">
            <v>3322.47</v>
          </cell>
        </row>
        <row r="3040">
          <cell r="A3040">
            <v>1742000522</v>
          </cell>
          <cell r="B3040">
            <v>522</v>
          </cell>
          <cell r="C3040">
            <v>742000</v>
          </cell>
          <cell r="D3040">
            <v>1</v>
          </cell>
          <cell r="E3040">
            <v>0</v>
          </cell>
          <cell r="F3040" t="str">
            <v xml:space="preserve">ספרים ועיתונים    </v>
          </cell>
          <cell r="G3040">
            <v>0</v>
          </cell>
          <cell r="H3040" t="str">
            <v>גמיש</v>
          </cell>
          <cell r="I3040">
            <v>0</v>
          </cell>
          <cell r="J3040">
            <v>0</v>
          </cell>
          <cell r="K3040">
            <v>0</v>
          </cell>
          <cell r="L3040">
            <v>0</v>
          </cell>
          <cell r="M3040">
            <v>0</v>
          </cell>
          <cell r="N3040">
            <v>0</v>
          </cell>
          <cell r="O3040">
            <v>0</v>
          </cell>
          <cell r="P3040">
            <v>0</v>
          </cell>
        </row>
        <row r="3041">
          <cell r="A3041">
            <v>1742000544</v>
          </cell>
          <cell r="B3041">
            <v>544</v>
          </cell>
          <cell r="C3041">
            <v>742000</v>
          </cell>
          <cell r="D3041">
            <v>1</v>
          </cell>
          <cell r="E3041">
            <v>0</v>
          </cell>
          <cell r="F3041" t="str">
            <v xml:space="preserve">הוצאות דאר        </v>
          </cell>
          <cell r="G3041">
            <v>0</v>
          </cell>
          <cell r="H3041" t="str">
            <v>קשיח</v>
          </cell>
          <cell r="I3041">
            <v>0</v>
          </cell>
          <cell r="J3041">
            <v>900</v>
          </cell>
          <cell r="K3041">
            <v>0</v>
          </cell>
          <cell r="L3041">
            <v>100</v>
          </cell>
          <cell r="M3041">
            <v>0</v>
          </cell>
          <cell r="N3041">
            <v>1000</v>
          </cell>
          <cell r="O3041">
            <v>1000</v>
          </cell>
          <cell r="P3041">
            <v>12.65</v>
          </cell>
        </row>
        <row r="3042">
          <cell r="A3042">
            <v>1742000561</v>
          </cell>
          <cell r="B3042">
            <v>561</v>
          </cell>
          <cell r="C3042">
            <v>742000</v>
          </cell>
          <cell r="D3042">
            <v>1</v>
          </cell>
          <cell r="E3042">
            <v>0</v>
          </cell>
          <cell r="F3042" t="str">
            <v xml:space="preserve">שיכפולים          </v>
          </cell>
          <cell r="G3042">
            <v>0</v>
          </cell>
          <cell r="H3042" t="str">
            <v>גמיש</v>
          </cell>
          <cell r="I3042">
            <v>0</v>
          </cell>
          <cell r="J3042">
            <v>0</v>
          </cell>
          <cell r="K3042">
            <v>0</v>
          </cell>
          <cell r="L3042">
            <v>0</v>
          </cell>
          <cell r="M3042">
            <v>0</v>
          </cell>
          <cell r="N3042">
            <v>0</v>
          </cell>
          <cell r="O3042">
            <v>0</v>
          </cell>
          <cell r="P3042">
            <v>0</v>
          </cell>
        </row>
        <row r="3043">
          <cell r="A3043">
            <v>1742000562</v>
          </cell>
          <cell r="B3043">
            <v>562</v>
          </cell>
          <cell r="C3043">
            <v>742000</v>
          </cell>
          <cell r="D3043">
            <v>1</v>
          </cell>
          <cell r="E3043">
            <v>0</v>
          </cell>
          <cell r="F3043" t="str">
            <v xml:space="preserve">הדפסות            </v>
          </cell>
          <cell r="G3043">
            <v>0</v>
          </cell>
          <cell r="H3043" t="str">
            <v>גמיש</v>
          </cell>
          <cell r="I3043">
            <v>0</v>
          </cell>
          <cell r="J3043">
            <v>0</v>
          </cell>
          <cell r="K3043">
            <v>0</v>
          </cell>
          <cell r="L3043">
            <v>0</v>
          </cell>
          <cell r="M3043">
            <v>0</v>
          </cell>
          <cell r="N3043">
            <v>0</v>
          </cell>
          <cell r="O3043">
            <v>0</v>
          </cell>
          <cell r="P3043">
            <v>0</v>
          </cell>
        </row>
        <row r="3044">
          <cell r="A3044">
            <v>1742000571</v>
          </cell>
          <cell r="B3044">
            <v>571</v>
          </cell>
          <cell r="C3044">
            <v>742000</v>
          </cell>
          <cell r="D3044">
            <v>1</v>
          </cell>
          <cell r="E3044">
            <v>0</v>
          </cell>
          <cell r="F3044" t="str">
            <v xml:space="preserve">מיכון וענ"א       </v>
          </cell>
          <cell r="G3044">
            <v>0</v>
          </cell>
          <cell r="H3044" t="str">
            <v>קשיח</v>
          </cell>
          <cell r="I3044">
            <v>0</v>
          </cell>
          <cell r="J3044">
            <v>31600</v>
          </cell>
          <cell r="K3044">
            <v>0</v>
          </cell>
          <cell r="L3044">
            <v>0</v>
          </cell>
          <cell r="M3044">
            <v>0</v>
          </cell>
          <cell r="N3044">
            <v>31600</v>
          </cell>
          <cell r="O3044">
            <v>31600</v>
          </cell>
          <cell r="P3044">
            <v>31600</v>
          </cell>
        </row>
        <row r="3045">
          <cell r="A3045">
            <v>1742000580</v>
          </cell>
          <cell r="B3045">
            <v>580</v>
          </cell>
          <cell r="C3045">
            <v>742000</v>
          </cell>
          <cell r="D3045">
            <v>1</v>
          </cell>
          <cell r="E3045">
            <v>0</v>
          </cell>
          <cell r="F3045" t="str">
            <v>יעוץ לטופס 4+5</v>
          </cell>
          <cell r="G3045">
            <v>0</v>
          </cell>
          <cell r="H3045" t="str">
            <v>גמיש</v>
          </cell>
          <cell r="I3045">
            <v>0</v>
          </cell>
          <cell r="J3045">
            <v>76950</v>
          </cell>
          <cell r="K3045">
            <v>0</v>
          </cell>
          <cell r="L3045">
            <v>8550</v>
          </cell>
          <cell r="M3045">
            <v>0</v>
          </cell>
          <cell r="N3045">
            <v>85500</v>
          </cell>
          <cell r="O3045">
            <v>85500</v>
          </cell>
          <cell r="P3045">
            <v>58312.800000000003</v>
          </cell>
        </row>
        <row r="3046">
          <cell r="A3046">
            <v>1742000581</v>
          </cell>
          <cell r="B3046">
            <v>581</v>
          </cell>
          <cell r="C3046">
            <v>742000</v>
          </cell>
          <cell r="D3046">
            <v>1</v>
          </cell>
          <cell r="E3046">
            <v>0</v>
          </cell>
          <cell r="F3046" t="str">
            <v>יעוץ ושרות למחלקת דרכים</v>
          </cell>
          <cell r="G3046">
            <v>0</v>
          </cell>
          <cell r="H3046" t="str">
            <v>גמיש</v>
          </cell>
          <cell r="I3046">
            <v>0</v>
          </cell>
          <cell r="J3046">
            <v>253000</v>
          </cell>
          <cell r="K3046">
            <v>0</v>
          </cell>
          <cell r="L3046">
            <v>0</v>
          </cell>
          <cell r="M3046">
            <v>0</v>
          </cell>
          <cell r="N3046">
            <v>253000</v>
          </cell>
          <cell r="O3046">
            <v>253000</v>
          </cell>
          <cell r="P3046">
            <v>203392.7</v>
          </cell>
        </row>
        <row r="3047">
          <cell r="A3047">
            <v>1742000582</v>
          </cell>
          <cell r="B3047">
            <v>582</v>
          </cell>
          <cell r="C3047">
            <v>742000</v>
          </cell>
          <cell r="D3047">
            <v>1</v>
          </cell>
          <cell r="E3047">
            <v>0</v>
          </cell>
          <cell r="F3047" t="str">
            <v>אחזקת סככות אוטובוס</v>
          </cell>
          <cell r="G3047">
            <v>0</v>
          </cell>
          <cell r="H3047" t="str">
            <v>קשיח</v>
          </cell>
          <cell r="I3047">
            <v>0</v>
          </cell>
          <cell r="J3047">
            <v>237500</v>
          </cell>
          <cell r="K3047">
            <v>0</v>
          </cell>
          <cell r="L3047">
            <v>0</v>
          </cell>
          <cell r="M3047">
            <v>0</v>
          </cell>
          <cell r="N3047">
            <v>237500</v>
          </cell>
          <cell r="O3047">
            <v>237500</v>
          </cell>
          <cell r="P3047">
            <v>225363.6</v>
          </cell>
        </row>
        <row r="3048">
          <cell r="A3048">
            <v>1742000583</v>
          </cell>
          <cell r="B3048">
            <v>583</v>
          </cell>
          <cell r="C3048">
            <v>742000</v>
          </cell>
          <cell r="D3048">
            <v>1</v>
          </cell>
          <cell r="E3048">
            <v>0</v>
          </cell>
          <cell r="F3048" t="str">
            <v>אחזקה מונעת סככות מהיר לעיר</v>
          </cell>
          <cell r="G3048">
            <v>0</v>
          </cell>
          <cell r="H3048" t="str">
            <v>גמיש</v>
          </cell>
          <cell r="I3048">
            <v>0</v>
          </cell>
          <cell r="J3048">
            <v>950000</v>
          </cell>
          <cell r="K3048">
            <v>0</v>
          </cell>
          <cell r="L3048">
            <v>0</v>
          </cell>
          <cell r="M3048" t="str">
            <v>שינוי שם</v>
          </cell>
          <cell r="N3048">
            <v>950000</v>
          </cell>
          <cell r="O3048">
            <v>0</v>
          </cell>
          <cell r="P3048">
            <v>0</v>
          </cell>
        </row>
        <row r="3049">
          <cell r="A3049">
            <v>1742000584</v>
          </cell>
          <cell r="B3049">
            <v>584</v>
          </cell>
          <cell r="C3049">
            <v>742000</v>
          </cell>
          <cell r="D3049">
            <v>1</v>
          </cell>
          <cell r="E3049">
            <v>0</v>
          </cell>
          <cell r="F3049" t="str">
            <v>ייעוץ לממ"ש</v>
          </cell>
          <cell r="G3049">
            <v>0</v>
          </cell>
          <cell r="H3049" t="str">
            <v>גמיש</v>
          </cell>
          <cell r="I3049">
            <v>0</v>
          </cell>
          <cell r="J3049">
            <v>231750</v>
          </cell>
          <cell r="K3049">
            <v>0.80666666666666664</v>
          </cell>
          <cell r="L3049">
            <v>25750</v>
          </cell>
          <cell r="M3049">
            <v>0</v>
          </cell>
          <cell r="N3049">
            <v>257500</v>
          </cell>
          <cell r="O3049">
            <v>257500</v>
          </cell>
          <cell r="P3049">
            <v>142859.93</v>
          </cell>
        </row>
        <row r="3050">
          <cell r="A3050">
            <v>1742000585</v>
          </cell>
          <cell r="B3050">
            <v>585</v>
          </cell>
          <cell r="C3050">
            <v>742000</v>
          </cell>
          <cell r="D3050">
            <v>1</v>
          </cell>
          <cell r="E3050">
            <v>0</v>
          </cell>
          <cell r="F3050" t="str">
            <v>פיקוח על סככות אוטובוס</v>
          </cell>
          <cell r="G3050">
            <v>0</v>
          </cell>
          <cell r="H3050" t="str">
            <v>גמיש</v>
          </cell>
          <cell r="I3050">
            <v>0</v>
          </cell>
          <cell r="J3050">
            <v>73530</v>
          </cell>
          <cell r="K3050">
            <v>0</v>
          </cell>
          <cell r="L3050">
            <v>8170</v>
          </cell>
          <cell r="M3050">
            <v>0</v>
          </cell>
          <cell r="N3050">
            <v>81700</v>
          </cell>
          <cell r="O3050">
            <v>81700</v>
          </cell>
          <cell r="P3050">
            <v>0</v>
          </cell>
        </row>
        <row r="3051">
          <cell r="A3051">
            <v>1742000596</v>
          </cell>
          <cell r="B3051">
            <v>596</v>
          </cell>
          <cell r="C3051">
            <v>742000</v>
          </cell>
          <cell r="D3051">
            <v>1</v>
          </cell>
          <cell r="E3051">
            <v>0</v>
          </cell>
          <cell r="F3051" t="str">
            <v xml:space="preserve">השתתפות בעזר 096  </v>
          </cell>
          <cell r="G3051">
            <v>0</v>
          </cell>
          <cell r="H3051" t="str">
            <v>קשיח</v>
          </cell>
          <cell r="I3051">
            <v>4.8377581120943924E-2</v>
          </cell>
          <cell r="J3051">
            <v>177700</v>
          </cell>
          <cell r="K3051">
            <v>-6.7258883248730972E-2</v>
          </cell>
          <cell r="L3051">
            <v>0</v>
          </cell>
          <cell r="M3051">
            <v>0</v>
          </cell>
          <cell r="N3051">
            <v>177700</v>
          </cell>
          <cell r="O3051">
            <v>169500</v>
          </cell>
          <cell r="P3051">
            <v>154111</v>
          </cell>
        </row>
        <row r="3052">
          <cell r="A3052">
            <v>1742000700</v>
          </cell>
          <cell r="B3052">
            <v>700</v>
          </cell>
          <cell r="C3052">
            <v>742000</v>
          </cell>
          <cell r="D3052">
            <v>1</v>
          </cell>
          <cell r="E3052">
            <v>0</v>
          </cell>
          <cell r="F3052" t="str">
            <v xml:space="preserve">הוצאות לפעולות    </v>
          </cell>
          <cell r="G3052">
            <v>0</v>
          </cell>
          <cell r="H3052" t="str">
            <v xml:space="preserve"> </v>
          </cell>
          <cell r="I3052">
            <v>0</v>
          </cell>
          <cell r="J3052">
            <v>0</v>
          </cell>
          <cell r="K3052">
            <v>0</v>
          </cell>
          <cell r="L3052">
            <v>0</v>
          </cell>
          <cell r="M3052">
            <v>0</v>
          </cell>
          <cell r="N3052">
            <v>0</v>
          </cell>
          <cell r="O3052">
            <v>0</v>
          </cell>
          <cell r="P3052">
            <v>0</v>
          </cell>
        </row>
        <row r="3053">
          <cell r="A3053">
            <v>1742000715</v>
          </cell>
          <cell r="B3053">
            <v>715</v>
          </cell>
          <cell r="C3053">
            <v>742000</v>
          </cell>
          <cell r="D3053">
            <v>1</v>
          </cell>
          <cell r="E3053">
            <v>0</v>
          </cell>
          <cell r="F3053" t="str">
            <v>עבודות קבלניות-רכב</v>
          </cell>
          <cell r="G3053">
            <v>0</v>
          </cell>
          <cell r="H3053" t="str">
            <v>גמיש</v>
          </cell>
          <cell r="I3053">
            <v>0</v>
          </cell>
          <cell r="J3053">
            <v>0</v>
          </cell>
          <cell r="K3053">
            <v>0</v>
          </cell>
          <cell r="L3053">
            <v>0</v>
          </cell>
          <cell r="M3053">
            <v>0</v>
          </cell>
          <cell r="N3053">
            <v>0</v>
          </cell>
          <cell r="O3053">
            <v>0</v>
          </cell>
          <cell r="P3053">
            <v>0</v>
          </cell>
        </row>
        <row r="3054">
          <cell r="A3054">
            <v>1742000722</v>
          </cell>
          <cell r="B3054">
            <v>722</v>
          </cell>
          <cell r="C3054">
            <v>742000</v>
          </cell>
          <cell r="D3054">
            <v>1</v>
          </cell>
          <cell r="E3054">
            <v>0</v>
          </cell>
          <cell r="F3054" t="str">
            <v>חמרים-תחזוקה עצמית</v>
          </cell>
          <cell r="G3054">
            <v>0</v>
          </cell>
          <cell r="H3054" t="str">
            <v>גמיש</v>
          </cell>
          <cell r="I3054">
            <v>0</v>
          </cell>
          <cell r="J3054">
            <v>102600</v>
          </cell>
          <cell r="K3054">
            <v>0</v>
          </cell>
          <cell r="L3054">
            <v>11400</v>
          </cell>
          <cell r="M3054">
            <v>0</v>
          </cell>
          <cell r="N3054">
            <v>114000</v>
          </cell>
          <cell r="O3054">
            <v>114000</v>
          </cell>
          <cell r="P3054">
            <v>101328.98</v>
          </cell>
        </row>
        <row r="3055">
          <cell r="A3055">
            <v>1742000737</v>
          </cell>
          <cell r="B3055">
            <v>737</v>
          </cell>
          <cell r="C3055">
            <v>742000</v>
          </cell>
          <cell r="D3055">
            <v>1</v>
          </cell>
          <cell r="E3055">
            <v>0</v>
          </cell>
          <cell r="F3055" t="str">
            <v>שכירות רכב לימים גשומים</v>
          </cell>
          <cell r="G3055">
            <v>0</v>
          </cell>
          <cell r="H3055" t="str">
            <v>קשיח</v>
          </cell>
          <cell r="I3055">
            <v>0</v>
          </cell>
          <cell r="J3055">
            <v>15000</v>
          </cell>
          <cell r="K3055" t="e">
            <v>#N/A</v>
          </cell>
          <cell r="L3055">
            <v>0</v>
          </cell>
          <cell r="M3055">
            <v>0</v>
          </cell>
          <cell r="N3055">
            <v>15000</v>
          </cell>
          <cell r="O3055">
            <v>15000</v>
          </cell>
          <cell r="P3055">
            <v>0</v>
          </cell>
        </row>
        <row r="3056">
          <cell r="A3056">
            <v>1742000742</v>
          </cell>
          <cell r="B3056">
            <v>742</v>
          </cell>
          <cell r="C3056">
            <v>742000</v>
          </cell>
          <cell r="D3056">
            <v>1</v>
          </cell>
          <cell r="E3056">
            <v>0</v>
          </cell>
          <cell r="F3056" t="str">
            <v xml:space="preserve">כלים וציוד        </v>
          </cell>
          <cell r="G3056">
            <v>0</v>
          </cell>
          <cell r="H3056" t="str">
            <v>גמיש</v>
          </cell>
          <cell r="I3056">
            <v>0</v>
          </cell>
          <cell r="J3056">
            <v>12870</v>
          </cell>
          <cell r="K3056">
            <v>0</v>
          </cell>
          <cell r="L3056">
            <v>1430</v>
          </cell>
          <cell r="M3056">
            <v>0</v>
          </cell>
          <cell r="N3056">
            <v>14300</v>
          </cell>
          <cell r="O3056">
            <v>14300</v>
          </cell>
          <cell r="P3056">
            <v>4640.66</v>
          </cell>
        </row>
        <row r="3057">
          <cell r="A3057">
            <v>1742000745</v>
          </cell>
          <cell r="B3057">
            <v>745</v>
          </cell>
          <cell r="C3057">
            <v>742000</v>
          </cell>
          <cell r="D3057">
            <v>1</v>
          </cell>
          <cell r="E3057">
            <v>0</v>
          </cell>
          <cell r="F3057" t="str">
            <v xml:space="preserve">מבצעי חורף        </v>
          </cell>
          <cell r="G3057">
            <v>0</v>
          </cell>
          <cell r="H3057" t="str">
            <v>גמיש</v>
          </cell>
          <cell r="I3057">
            <v>0</v>
          </cell>
          <cell r="J3057">
            <v>13680</v>
          </cell>
          <cell r="K3057">
            <v>0</v>
          </cell>
          <cell r="L3057">
            <v>1520</v>
          </cell>
          <cell r="M3057">
            <v>0</v>
          </cell>
          <cell r="N3057">
            <v>15200</v>
          </cell>
          <cell r="O3057">
            <v>15200</v>
          </cell>
          <cell r="P3057">
            <v>14472.9</v>
          </cell>
        </row>
        <row r="3058">
          <cell r="A3058">
            <v>1742000753</v>
          </cell>
          <cell r="B3058">
            <v>753</v>
          </cell>
          <cell r="C3058">
            <v>742000</v>
          </cell>
          <cell r="D3058">
            <v>1</v>
          </cell>
          <cell r="E3058">
            <v>0</v>
          </cell>
          <cell r="F3058" t="str">
            <v xml:space="preserve">עובדים חיצוניים   </v>
          </cell>
          <cell r="G3058">
            <v>0</v>
          </cell>
          <cell r="H3058" t="str">
            <v>קשיח</v>
          </cell>
          <cell r="I3058">
            <v>0</v>
          </cell>
          <cell r="J3058">
            <v>0</v>
          </cell>
          <cell r="K3058">
            <v>0</v>
          </cell>
          <cell r="L3058">
            <v>0</v>
          </cell>
          <cell r="M3058">
            <v>0</v>
          </cell>
          <cell r="N3058">
            <v>0</v>
          </cell>
          <cell r="O3058">
            <v>0</v>
          </cell>
          <cell r="P3058">
            <v>0</v>
          </cell>
        </row>
        <row r="3059">
          <cell r="A3059">
            <v>1742000754</v>
          </cell>
          <cell r="B3059">
            <v>754</v>
          </cell>
          <cell r="C3059">
            <v>742000</v>
          </cell>
          <cell r="D3059">
            <v>1</v>
          </cell>
          <cell r="E3059">
            <v>0</v>
          </cell>
          <cell r="F3059" t="str">
            <v xml:space="preserve">עבודות קבלניות    </v>
          </cell>
          <cell r="G3059">
            <v>0</v>
          </cell>
          <cell r="H3059" t="str">
            <v>גמיש</v>
          </cell>
          <cell r="I3059">
            <v>0</v>
          </cell>
          <cell r="J3059">
            <v>684000</v>
          </cell>
          <cell r="K3059">
            <v>0</v>
          </cell>
          <cell r="L3059">
            <v>76000</v>
          </cell>
          <cell r="M3059">
            <v>0</v>
          </cell>
          <cell r="N3059">
            <v>760000</v>
          </cell>
          <cell r="O3059">
            <v>760000</v>
          </cell>
          <cell r="P3059">
            <v>759895.12</v>
          </cell>
        </row>
        <row r="3060">
          <cell r="A3060">
            <v>1742000757</v>
          </cell>
          <cell r="B3060">
            <v>757</v>
          </cell>
          <cell r="C3060">
            <v>742000</v>
          </cell>
          <cell r="D3060">
            <v>1</v>
          </cell>
          <cell r="E3060">
            <v>0</v>
          </cell>
          <cell r="F3060" t="str">
            <v>ציפוי כבישים</v>
          </cell>
          <cell r="G3060">
            <v>0</v>
          </cell>
          <cell r="H3060" t="str">
            <v>גמיש</v>
          </cell>
          <cell r="I3060">
            <v>0</v>
          </cell>
          <cell r="J3060">
            <v>0</v>
          </cell>
          <cell r="K3060">
            <v>0</v>
          </cell>
          <cell r="L3060">
            <v>0</v>
          </cell>
          <cell r="M3060">
            <v>0</v>
          </cell>
          <cell r="N3060">
            <v>0</v>
          </cell>
          <cell r="O3060">
            <v>0</v>
          </cell>
          <cell r="P3060">
            <v>0</v>
          </cell>
        </row>
        <row r="3061">
          <cell r="A3061">
            <v>1742000758</v>
          </cell>
          <cell r="B3061">
            <v>758</v>
          </cell>
          <cell r="C3061">
            <v>742000</v>
          </cell>
          <cell r="D3061">
            <v>1</v>
          </cell>
          <cell r="E3061">
            <v>0</v>
          </cell>
          <cell r="F3061" t="str">
            <v>אחזקת כביש 20</v>
          </cell>
          <cell r="G3061">
            <v>0</v>
          </cell>
          <cell r="H3061" t="str">
            <v>קשיח</v>
          </cell>
          <cell r="I3061">
            <v>0</v>
          </cell>
          <cell r="J3061">
            <v>0</v>
          </cell>
          <cell r="K3061">
            <v>0</v>
          </cell>
          <cell r="L3061">
            <v>0</v>
          </cell>
          <cell r="M3061">
            <v>0</v>
          </cell>
          <cell r="N3061">
            <v>0</v>
          </cell>
          <cell r="O3061">
            <v>0</v>
          </cell>
          <cell r="P3061">
            <v>0</v>
          </cell>
        </row>
        <row r="3062">
          <cell r="A3062">
            <v>1742000759</v>
          </cell>
          <cell r="B3062">
            <v>759</v>
          </cell>
          <cell r="C3062">
            <v>742000</v>
          </cell>
          <cell r="D3062">
            <v>1</v>
          </cell>
          <cell r="E3062">
            <v>0</v>
          </cell>
          <cell r="F3062" t="str">
            <v>עבודת קבלני טרקטור</v>
          </cell>
          <cell r="G3062">
            <v>0</v>
          </cell>
          <cell r="H3062" t="str">
            <v>גמיש</v>
          </cell>
          <cell r="I3062">
            <v>0</v>
          </cell>
          <cell r="J3062">
            <v>88920</v>
          </cell>
          <cell r="K3062">
            <v>0</v>
          </cell>
          <cell r="L3062">
            <v>9880</v>
          </cell>
          <cell r="M3062">
            <v>0</v>
          </cell>
          <cell r="N3062">
            <v>98800</v>
          </cell>
          <cell r="O3062">
            <v>98800</v>
          </cell>
          <cell r="P3062">
            <v>76231</v>
          </cell>
        </row>
        <row r="3063">
          <cell r="A3063">
            <v>1742000763</v>
          </cell>
          <cell r="B3063">
            <v>763</v>
          </cell>
          <cell r="C3063">
            <v>742000</v>
          </cell>
          <cell r="D3063">
            <v>1</v>
          </cell>
          <cell r="E3063">
            <v>0</v>
          </cell>
          <cell r="F3063" t="str">
            <v xml:space="preserve">עובד חברת מוסדות  </v>
          </cell>
          <cell r="G3063">
            <v>0</v>
          </cell>
          <cell r="H3063" t="str">
            <v>קשיח</v>
          </cell>
          <cell r="I3063">
            <v>0</v>
          </cell>
          <cell r="J3063">
            <v>0</v>
          </cell>
          <cell r="K3063">
            <v>0</v>
          </cell>
          <cell r="L3063">
            <v>0</v>
          </cell>
          <cell r="M3063">
            <v>0</v>
          </cell>
          <cell r="N3063">
            <v>0</v>
          </cell>
          <cell r="O3063">
            <v>0</v>
          </cell>
          <cell r="P3063">
            <v>0</v>
          </cell>
        </row>
        <row r="3064">
          <cell r="A3064">
            <v>1742000794</v>
          </cell>
          <cell r="B3064">
            <v>794</v>
          </cell>
          <cell r="C3064">
            <v>742000</v>
          </cell>
          <cell r="D3064">
            <v>1</v>
          </cell>
          <cell r="E3064">
            <v>0</v>
          </cell>
          <cell r="F3064" t="str">
            <v xml:space="preserve">השתתפות בעזר 094  </v>
          </cell>
          <cell r="G3064">
            <v>0</v>
          </cell>
          <cell r="H3064" t="str">
            <v>קשיח</v>
          </cell>
          <cell r="I3064">
            <v>0</v>
          </cell>
          <cell r="J3064">
            <v>47900</v>
          </cell>
          <cell r="K3064">
            <v>0</v>
          </cell>
          <cell r="L3064">
            <v>0</v>
          </cell>
          <cell r="M3064">
            <v>0</v>
          </cell>
          <cell r="N3064">
            <v>47900</v>
          </cell>
          <cell r="O3064">
            <v>47900</v>
          </cell>
          <cell r="P3064">
            <v>53250</v>
          </cell>
        </row>
        <row r="3065">
          <cell r="A3065">
            <v>1742000931</v>
          </cell>
          <cell r="B3065">
            <v>931</v>
          </cell>
          <cell r="C3065">
            <v>742000</v>
          </cell>
          <cell r="D3065">
            <v>1</v>
          </cell>
          <cell r="E3065">
            <v>0</v>
          </cell>
          <cell r="F3065" t="str">
            <v xml:space="preserve">הוצאות חד פעמיות  </v>
          </cell>
          <cell r="G3065">
            <v>0</v>
          </cell>
          <cell r="H3065" t="str">
            <v>גמיש</v>
          </cell>
          <cell r="I3065">
            <v>0</v>
          </cell>
          <cell r="J3065">
            <v>6840</v>
          </cell>
          <cell r="K3065">
            <v>0</v>
          </cell>
          <cell r="L3065">
            <v>760</v>
          </cell>
          <cell r="M3065">
            <v>0</v>
          </cell>
          <cell r="N3065">
            <v>7600</v>
          </cell>
          <cell r="O3065">
            <v>7600</v>
          </cell>
          <cell r="P3065">
            <v>7362</v>
          </cell>
        </row>
        <row r="3066">
          <cell r="A3066">
            <v>1742000960</v>
          </cell>
          <cell r="B3066">
            <v>960</v>
          </cell>
          <cell r="C3066">
            <v>742000</v>
          </cell>
          <cell r="D3066">
            <v>1</v>
          </cell>
          <cell r="E3066">
            <v>0</v>
          </cell>
          <cell r="F3066" t="str">
            <v>רזרבה-תחזוקה כללית</v>
          </cell>
          <cell r="G3066">
            <v>0</v>
          </cell>
          <cell r="H3066" t="str">
            <v>גמיש</v>
          </cell>
          <cell r="I3066">
            <v>0</v>
          </cell>
          <cell r="J3066">
            <v>172710</v>
          </cell>
          <cell r="K3066">
            <v>0</v>
          </cell>
          <cell r="L3066">
            <v>19190</v>
          </cell>
          <cell r="M3066">
            <v>0</v>
          </cell>
          <cell r="N3066">
            <v>191900</v>
          </cell>
          <cell r="O3066">
            <v>191900</v>
          </cell>
          <cell r="P3066">
            <v>191900</v>
          </cell>
        </row>
        <row r="3067">
          <cell r="A3067">
            <v>1742000961</v>
          </cell>
          <cell r="B3067">
            <v>961</v>
          </cell>
          <cell r="C3067">
            <v>742000</v>
          </cell>
          <cell r="D3067">
            <v>1</v>
          </cell>
          <cell r="E3067">
            <v>0</v>
          </cell>
          <cell r="F3067" t="str">
            <v>רז' פעולות ורכישות</v>
          </cell>
          <cell r="G3067">
            <v>0</v>
          </cell>
          <cell r="H3067" t="str">
            <v>גמיש</v>
          </cell>
          <cell r="I3067">
            <v>0</v>
          </cell>
          <cell r="J3067">
            <v>0</v>
          </cell>
          <cell r="K3067">
            <v>0</v>
          </cell>
          <cell r="L3067">
            <v>0</v>
          </cell>
          <cell r="M3067">
            <v>0</v>
          </cell>
          <cell r="N3067">
            <v>0</v>
          </cell>
          <cell r="O3067">
            <v>0</v>
          </cell>
          <cell r="P3067">
            <v>0</v>
          </cell>
        </row>
        <row r="3068">
          <cell r="A3068" t="e">
            <v>#VALUE!</v>
          </cell>
          <cell r="B3068" t="str">
            <v>742000  סך הכל</v>
          </cell>
          <cell r="C3068">
            <v>0</v>
          </cell>
          <cell r="D3068">
            <v>0</v>
          </cell>
          <cell r="E3068">
            <v>0</v>
          </cell>
          <cell r="F3068" t="str">
            <v>מערך דרכים</v>
          </cell>
          <cell r="G3068">
            <v>0</v>
          </cell>
          <cell r="H3068">
            <v>0</v>
          </cell>
          <cell r="I3068">
            <v>0.20925403225806449</v>
          </cell>
          <cell r="J3068">
            <v>5834170</v>
          </cell>
          <cell r="K3068" t="e">
            <v>#N/A</v>
          </cell>
          <cell r="L3068">
            <v>163730</v>
          </cell>
          <cell r="M3068">
            <v>0</v>
          </cell>
          <cell r="N3068">
            <v>5997900</v>
          </cell>
          <cell r="O3068">
            <v>4960000</v>
          </cell>
          <cell r="P3068">
            <v>3673006.86</v>
          </cell>
        </row>
        <row r="3069">
          <cell r="A3069">
            <v>17430000</v>
          </cell>
          <cell r="B3069">
            <v>0</v>
          </cell>
          <cell r="C3069">
            <v>743000</v>
          </cell>
          <cell r="D3069">
            <v>1</v>
          </cell>
          <cell r="E3069">
            <v>0</v>
          </cell>
          <cell r="F3069" t="str">
            <v>מחלקת מאור</v>
          </cell>
          <cell r="G3069">
            <v>0</v>
          </cell>
          <cell r="H3069" t="str">
            <v xml:space="preserve"> </v>
          </cell>
          <cell r="I3069">
            <v>0</v>
          </cell>
          <cell r="J3069">
            <v>0</v>
          </cell>
          <cell r="K3069">
            <v>0</v>
          </cell>
          <cell r="L3069">
            <v>0</v>
          </cell>
          <cell r="M3069">
            <v>0</v>
          </cell>
          <cell r="N3069">
            <v>0</v>
          </cell>
          <cell r="O3069">
            <v>0</v>
          </cell>
          <cell r="P3069">
            <v>0</v>
          </cell>
        </row>
        <row r="3070">
          <cell r="A3070">
            <v>1743000100</v>
          </cell>
          <cell r="B3070">
            <v>100</v>
          </cell>
          <cell r="C3070">
            <v>743000</v>
          </cell>
          <cell r="D3070">
            <v>1</v>
          </cell>
          <cell r="E3070">
            <v>0</v>
          </cell>
          <cell r="F3070" t="str">
            <v>שכר עובדים לפי תקן</v>
          </cell>
          <cell r="G3070">
            <v>0</v>
          </cell>
          <cell r="H3070" t="str">
            <v xml:space="preserve"> </v>
          </cell>
          <cell r="I3070">
            <v>0</v>
          </cell>
          <cell r="J3070">
            <v>0</v>
          </cell>
          <cell r="K3070">
            <v>0</v>
          </cell>
          <cell r="L3070">
            <v>0</v>
          </cell>
          <cell r="M3070">
            <v>0</v>
          </cell>
          <cell r="N3070">
            <v>0</v>
          </cell>
          <cell r="O3070">
            <v>0</v>
          </cell>
          <cell r="P3070">
            <v>0</v>
          </cell>
        </row>
        <row r="3071">
          <cell r="A3071">
            <v>1743000110</v>
          </cell>
          <cell r="B3071">
            <v>110</v>
          </cell>
          <cell r="C3071">
            <v>743000</v>
          </cell>
          <cell r="D3071">
            <v>1</v>
          </cell>
          <cell r="E3071">
            <v>0</v>
          </cell>
          <cell r="F3071" t="str">
            <v>השכר הקובע-תקציבית</v>
          </cell>
          <cell r="G3071">
            <v>0</v>
          </cell>
          <cell r="H3071" t="str">
            <v>שכר</v>
          </cell>
          <cell r="I3071">
            <v>1.5687583444592867E-2</v>
          </cell>
          <cell r="J3071">
            <v>304300</v>
          </cell>
          <cell r="K3071">
            <v>1.5130674002751032E-2</v>
          </cell>
          <cell r="L3071">
            <v>0</v>
          </cell>
          <cell r="M3071">
            <v>0</v>
          </cell>
          <cell r="N3071">
            <v>304300</v>
          </cell>
          <cell r="O3071">
            <v>299600</v>
          </cell>
          <cell r="P3071">
            <v>276742.71000000002</v>
          </cell>
        </row>
        <row r="3072">
          <cell r="A3072">
            <v>1743000119</v>
          </cell>
          <cell r="B3072">
            <v>119</v>
          </cell>
          <cell r="C3072">
            <v>743000</v>
          </cell>
          <cell r="D3072">
            <v>1</v>
          </cell>
          <cell r="E3072">
            <v>0</v>
          </cell>
          <cell r="F3072" t="str">
            <v xml:space="preserve">השכר הקובע-צוברת  </v>
          </cell>
          <cell r="G3072">
            <v>0</v>
          </cell>
          <cell r="H3072" t="str">
            <v>שכר</v>
          </cell>
          <cell r="I3072">
            <v>5.6625326370757234E-2</v>
          </cell>
          <cell r="J3072">
            <v>647500</v>
          </cell>
          <cell r="K3072">
            <v>1.4963012777404083E-2</v>
          </cell>
          <cell r="L3072">
            <v>0</v>
          </cell>
          <cell r="M3072">
            <v>0</v>
          </cell>
          <cell r="N3072">
            <v>647500</v>
          </cell>
          <cell r="O3072">
            <v>612800</v>
          </cell>
          <cell r="P3072">
            <v>685937.41</v>
          </cell>
        </row>
        <row r="3073">
          <cell r="A3073">
            <v>1743000122</v>
          </cell>
          <cell r="B3073">
            <v>122</v>
          </cell>
          <cell r="C3073">
            <v>743000</v>
          </cell>
          <cell r="D3073">
            <v>1</v>
          </cell>
          <cell r="E3073">
            <v>0</v>
          </cell>
          <cell r="F3073" t="str">
            <v xml:space="preserve">ביגוד             </v>
          </cell>
          <cell r="G3073">
            <v>0</v>
          </cell>
          <cell r="H3073" t="str">
            <v>שכר</v>
          </cell>
          <cell r="I3073">
            <v>0</v>
          </cell>
          <cell r="J3073">
            <v>9500</v>
          </cell>
          <cell r="K3073">
            <v>0</v>
          </cell>
          <cell r="L3073">
            <v>0</v>
          </cell>
          <cell r="M3073">
            <v>0</v>
          </cell>
          <cell r="N3073">
            <v>9500</v>
          </cell>
          <cell r="O3073">
            <v>9500</v>
          </cell>
          <cell r="P3073">
            <v>10561.14</v>
          </cell>
        </row>
        <row r="3074">
          <cell r="A3074">
            <v>1743000126</v>
          </cell>
          <cell r="B3074">
            <v>126</v>
          </cell>
          <cell r="C3074">
            <v>743000</v>
          </cell>
          <cell r="D3074">
            <v>1</v>
          </cell>
          <cell r="E3074">
            <v>0</v>
          </cell>
          <cell r="F3074" t="str">
            <v xml:space="preserve">דמי הבראה         </v>
          </cell>
          <cell r="G3074">
            <v>0</v>
          </cell>
          <cell r="H3074" t="str">
            <v>שכר</v>
          </cell>
          <cell r="I3074">
            <v>0.21142857142857152</v>
          </cell>
          <cell r="J3074">
            <v>42400</v>
          </cell>
          <cell r="K3074">
            <v>0</v>
          </cell>
          <cell r="L3074">
            <v>0</v>
          </cell>
          <cell r="M3074">
            <v>0</v>
          </cell>
          <cell r="N3074">
            <v>42400</v>
          </cell>
          <cell r="O3074">
            <v>35000</v>
          </cell>
          <cell r="P3074">
            <v>34124</v>
          </cell>
        </row>
        <row r="3075">
          <cell r="A3075">
            <v>1743000130</v>
          </cell>
          <cell r="B3075">
            <v>130</v>
          </cell>
          <cell r="C3075">
            <v>743000</v>
          </cell>
          <cell r="D3075">
            <v>1</v>
          </cell>
          <cell r="E3075">
            <v>0</v>
          </cell>
          <cell r="F3075" t="str">
            <v xml:space="preserve">שעות נוספות       </v>
          </cell>
          <cell r="G3075">
            <v>0</v>
          </cell>
          <cell r="H3075" t="str">
            <v>שכר</v>
          </cell>
          <cell r="I3075">
            <v>0</v>
          </cell>
          <cell r="J3075">
            <v>138700</v>
          </cell>
          <cell r="K3075">
            <v>0</v>
          </cell>
          <cell r="L3075">
            <v>0</v>
          </cell>
          <cell r="M3075">
            <v>0</v>
          </cell>
          <cell r="N3075">
            <v>138700</v>
          </cell>
          <cell r="O3075">
            <v>138700</v>
          </cell>
          <cell r="P3075">
            <v>160504.6</v>
          </cell>
        </row>
        <row r="3076">
          <cell r="A3076">
            <v>1743000140</v>
          </cell>
          <cell r="B3076">
            <v>140</v>
          </cell>
          <cell r="C3076">
            <v>743000</v>
          </cell>
          <cell r="D3076">
            <v>1</v>
          </cell>
          <cell r="E3076">
            <v>0</v>
          </cell>
          <cell r="F3076" t="str">
            <v>השתתפות באחזקת רכב</v>
          </cell>
          <cell r="G3076">
            <v>0</v>
          </cell>
          <cell r="H3076" t="str">
            <v>שכר</v>
          </cell>
          <cell r="I3076">
            <v>3.2679738562091609E-2</v>
          </cell>
          <cell r="J3076">
            <v>158000</v>
          </cell>
          <cell r="K3076">
            <v>0</v>
          </cell>
          <cell r="L3076">
            <v>0</v>
          </cell>
          <cell r="M3076">
            <v>0</v>
          </cell>
          <cell r="N3076">
            <v>158000</v>
          </cell>
          <cell r="O3076">
            <v>153000</v>
          </cell>
          <cell r="P3076">
            <v>146955.26</v>
          </cell>
        </row>
        <row r="3077">
          <cell r="A3077">
            <v>1743000253</v>
          </cell>
          <cell r="B3077">
            <v>253</v>
          </cell>
          <cell r="C3077">
            <v>743000</v>
          </cell>
          <cell r="D3077">
            <v>1</v>
          </cell>
          <cell r="E3077">
            <v>0</v>
          </cell>
          <cell r="F3077" t="str">
            <v xml:space="preserve">עובד חיצוני       </v>
          </cell>
          <cell r="G3077">
            <v>0</v>
          </cell>
          <cell r="H3077" t="str">
            <v>שכר</v>
          </cell>
          <cell r="I3077">
            <v>0</v>
          </cell>
          <cell r="J3077">
            <v>0</v>
          </cell>
          <cell r="K3077">
            <v>0</v>
          </cell>
          <cell r="L3077">
            <v>0</v>
          </cell>
          <cell r="M3077">
            <v>0</v>
          </cell>
          <cell r="N3077">
            <v>0</v>
          </cell>
          <cell r="O3077">
            <v>0</v>
          </cell>
          <cell r="P3077">
            <v>68184.37</v>
          </cell>
        </row>
        <row r="3078">
          <cell r="A3078">
            <v>1743000400</v>
          </cell>
          <cell r="B3078">
            <v>400</v>
          </cell>
          <cell r="C3078">
            <v>743000</v>
          </cell>
          <cell r="D3078">
            <v>1</v>
          </cell>
          <cell r="E3078">
            <v>0</v>
          </cell>
          <cell r="F3078" t="str">
            <v>אחזקת בנינים וציוד</v>
          </cell>
          <cell r="G3078">
            <v>0</v>
          </cell>
          <cell r="H3078" t="str">
            <v xml:space="preserve"> </v>
          </cell>
          <cell r="I3078">
            <v>0</v>
          </cell>
          <cell r="J3078">
            <v>0</v>
          </cell>
          <cell r="K3078">
            <v>0</v>
          </cell>
          <cell r="L3078">
            <v>0</v>
          </cell>
          <cell r="M3078">
            <v>0</v>
          </cell>
          <cell r="N3078">
            <v>0</v>
          </cell>
          <cell r="O3078">
            <v>0</v>
          </cell>
          <cell r="P3078">
            <v>0</v>
          </cell>
        </row>
        <row r="3079">
          <cell r="A3079">
            <v>1743000431</v>
          </cell>
          <cell r="B3079">
            <v>431</v>
          </cell>
          <cell r="C3079">
            <v>743000</v>
          </cell>
          <cell r="D3079">
            <v>1</v>
          </cell>
          <cell r="E3079">
            <v>0</v>
          </cell>
          <cell r="F3079" t="str">
            <v xml:space="preserve">חשמל              </v>
          </cell>
          <cell r="G3079">
            <v>0</v>
          </cell>
          <cell r="H3079" t="str">
            <v>קשיח</v>
          </cell>
          <cell r="I3079">
            <v>-0.19933277731442867</v>
          </cell>
          <cell r="J3079">
            <v>4800000</v>
          </cell>
          <cell r="K3079">
            <v>0</v>
          </cell>
          <cell r="L3079">
            <v>0</v>
          </cell>
          <cell r="M3079">
            <v>0</v>
          </cell>
          <cell r="N3079">
            <v>4800000</v>
          </cell>
          <cell r="O3079">
            <v>5995000</v>
          </cell>
          <cell r="P3079">
            <v>5322089.6100000003</v>
          </cell>
        </row>
        <row r="3080">
          <cell r="A3080">
            <v>1743000500</v>
          </cell>
          <cell r="B3080">
            <v>500</v>
          </cell>
          <cell r="C3080">
            <v>743000</v>
          </cell>
          <cell r="D3080">
            <v>1</v>
          </cell>
          <cell r="E3080">
            <v>0</v>
          </cell>
          <cell r="F3080" t="str">
            <v xml:space="preserve">הוצאות מינהליות   </v>
          </cell>
          <cell r="G3080">
            <v>0</v>
          </cell>
          <cell r="H3080" t="str">
            <v xml:space="preserve"> </v>
          </cell>
          <cell r="I3080">
            <v>0</v>
          </cell>
          <cell r="J3080">
            <v>0</v>
          </cell>
          <cell r="K3080">
            <v>0</v>
          </cell>
          <cell r="L3080">
            <v>0</v>
          </cell>
          <cell r="M3080">
            <v>0</v>
          </cell>
          <cell r="N3080">
            <v>0</v>
          </cell>
          <cell r="O3080">
            <v>0</v>
          </cell>
          <cell r="P3080">
            <v>0</v>
          </cell>
        </row>
        <row r="3081">
          <cell r="A3081">
            <v>1743000511</v>
          </cell>
          <cell r="B3081">
            <v>511</v>
          </cell>
          <cell r="C3081">
            <v>743000</v>
          </cell>
          <cell r="D3081">
            <v>1</v>
          </cell>
          <cell r="E3081">
            <v>0</v>
          </cell>
          <cell r="F3081" t="str">
            <v xml:space="preserve">אירוח וכיבוד      </v>
          </cell>
          <cell r="G3081">
            <v>0</v>
          </cell>
          <cell r="H3081" t="str">
            <v>קשיח</v>
          </cell>
          <cell r="I3081">
            <v>0.42260869565217396</v>
          </cell>
          <cell r="J3081">
            <v>5889.6</v>
          </cell>
          <cell r="K3081">
            <v>0</v>
          </cell>
          <cell r="L3081">
            <v>654.40000000000009</v>
          </cell>
          <cell r="M3081">
            <v>0</v>
          </cell>
          <cell r="N3081">
            <v>6544</v>
          </cell>
          <cell r="O3081">
            <v>4600</v>
          </cell>
          <cell r="P3081">
            <v>5343.6</v>
          </cell>
        </row>
        <row r="3082">
          <cell r="A3082">
            <v>1743000596</v>
          </cell>
          <cell r="B3082">
            <v>596</v>
          </cell>
          <cell r="C3082">
            <v>743000</v>
          </cell>
          <cell r="D3082">
            <v>1</v>
          </cell>
          <cell r="E3082">
            <v>0</v>
          </cell>
          <cell r="F3082" t="str">
            <v xml:space="preserve">השתתפות בעזר 096  </v>
          </cell>
          <cell r="G3082">
            <v>0</v>
          </cell>
          <cell r="H3082" t="str">
            <v>קשיח</v>
          </cell>
          <cell r="I3082">
            <v>0</v>
          </cell>
          <cell r="J3082">
            <v>648800</v>
          </cell>
          <cell r="K3082">
            <v>-6.6611433305716616E-2</v>
          </cell>
          <cell r="L3082">
            <v>0</v>
          </cell>
          <cell r="M3082">
            <v>0</v>
          </cell>
          <cell r="N3082">
            <v>648800</v>
          </cell>
          <cell r="O3082">
            <v>648800</v>
          </cell>
          <cell r="P3082">
            <v>572938.37</v>
          </cell>
        </row>
        <row r="3083">
          <cell r="A3083">
            <v>1743000700</v>
          </cell>
          <cell r="B3083">
            <v>700</v>
          </cell>
          <cell r="C3083">
            <v>743000</v>
          </cell>
          <cell r="D3083">
            <v>1</v>
          </cell>
          <cell r="E3083">
            <v>0</v>
          </cell>
          <cell r="F3083" t="str">
            <v xml:space="preserve">הוצאות לפעולות    </v>
          </cell>
          <cell r="G3083">
            <v>0</v>
          </cell>
          <cell r="H3083" t="str">
            <v xml:space="preserve"> </v>
          </cell>
          <cell r="I3083">
            <v>0</v>
          </cell>
          <cell r="J3083">
            <v>0</v>
          </cell>
          <cell r="K3083">
            <v>0</v>
          </cell>
          <cell r="L3083">
            <v>0</v>
          </cell>
          <cell r="M3083">
            <v>0</v>
          </cell>
          <cell r="N3083">
            <v>0</v>
          </cell>
          <cell r="O3083">
            <v>0</v>
          </cell>
          <cell r="P3083">
            <v>0</v>
          </cell>
        </row>
        <row r="3084">
          <cell r="A3084">
            <v>1743000722</v>
          </cell>
          <cell r="B3084">
            <v>722</v>
          </cell>
          <cell r="C3084">
            <v>743000</v>
          </cell>
          <cell r="D3084">
            <v>1</v>
          </cell>
          <cell r="E3084">
            <v>0</v>
          </cell>
          <cell r="F3084" t="str">
            <v xml:space="preserve">פנסים ומנורות     </v>
          </cell>
          <cell r="G3084">
            <v>0</v>
          </cell>
          <cell r="H3084" t="str">
            <v>גמיש</v>
          </cell>
          <cell r="I3084">
            <v>0</v>
          </cell>
          <cell r="J3084">
            <v>384750</v>
          </cell>
          <cell r="K3084">
            <v>0</v>
          </cell>
          <cell r="L3084">
            <v>42750</v>
          </cell>
          <cell r="M3084">
            <v>0</v>
          </cell>
          <cell r="N3084">
            <v>427500</v>
          </cell>
          <cell r="O3084">
            <v>427500</v>
          </cell>
          <cell r="P3084">
            <v>110212.95</v>
          </cell>
        </row>
        <row r="3085">
          <cell r="A3085">
            <v>1743000742</v>
          </cell>
          <cell r="B3085">
            <v>742</v>
          </cell>
          <cell r="C3085">
            <v>743000</v>
          </cell>
          <cell r="D3085">
            <v>1</v>
          </cell>
          <cell r="E3085">
            <v>0</v>
          </cell>
          <cell r="F3085" t="str">
            <v xml:space="preserve">כלים וציוד        </v>
          </cell>
          <cell r="G3085">
            <v>0</v>
          </cell>
          <cell r="H3085" t="str">
            <v>גמיש</v>
          </cell>
          <cell r="I3085">
            <v>0</v>
          </cell>
          <cell r="J3085">
            <v>17100</v>
          </cell>
          <cell r="K3085">
            <v>0</v>
          </cell>
          <cell r="L3085">
            <v>1900</v>
          </cell>
          <cell r="M3085">
            <v>0</v>
          </cell>
          <cell r="N3085">
            <v>19000</v>
          </cell>
          <cell r="O3085">
            <v>19000</v>
          </cell>
          <cell r="P3085">
            <v>16753.87</v>
          </cell>
        </row>
        <row r="3086">
          <cell r="A3086">
            <v>1743000745</v>
          </cell>
          <cell r="B3086">
            <v>745</v>
          </cell>
          <cell r="C3086">
            <v>743000</v>
          </cell>
          <cell r="D3086">
            <v>1</v>
          </cell>
          <cell r="E3086">
            <v>0</v>
          </cell>
          <cell r="F3086" t="str">
            <v xml:space="preserve">תיקון נזקים       </v>
          </cell>
          <cell r="G3086">
            <v>0</v>
          </cell>
          <cell r="H3086" t="str">
            <v>גמיש</v>
          </cell>
          <cell r="I3086">
            <v>0</v>
          </cell>
          <cell r="J3086">
            <v>129960</v>
          </cell>
          <cell r="K3086">
            <v>0</v>
          </cell>
          <cell r="L3086">
            <v>14440</v>
          </cell>
          <cell r="M3086">
            <v>0</v>
          </cell>
          <cell r="N3086">
            <v>144400</v>
          </cell>
          <cell r="O3086">
            <v>144400</v>
          </cell>
          <cell r="P3086">
            <v>28242.46</v>
          </cell>
        </row>
        <row r="3087">
          <cell r="A3087">
            <v>1743000753</v>
          </cell>
          <cell r="B3087">
            <v>753</v>
          </cell>
          <cell r="C3087">
            <v>743000</v>
          </cell>
          <cell r="D3087">
            <v>1</v>
          </cell>
          <cell r="E3087">
            <v>0</v>
          </cell>
          <cell r="F3087" t="str">
            <v xml:space="preserve">עובד חיצוני       </v>
          </cell>
          <cell r="G3087">
            <v>0</v>
          </cell>
          <cell r="H3087" t="str">
            <v>קשיח</v>
          </cell>
          <cell r="I3087">
            <v>0</v>
          </cell>
          <cell r="J3087">
            <v>0</v>
          </cell>
          <cell r="K3087">
            <v>0</v>
          </cell>
          <cell r="L3087">
            <v>0</v>
          </cell>
          <cell r="M3087">
            <v>0</v>
          </cell>
          <cell r="N3087">
            <v>0</v>
          </cell>
          <cell r="O3087">
            <v>0</v>
          </cell>
          <cell r="P3087">
            <v>0</v>
          </cell>
        </row>
        <row r="3088">
          <cell r="A3088">
            <v>1743000754</v>
          </cell>
          <cell r="B3088">
            <v>754</v>
          </cell>
          <cell r="C3088">
            <v>743000</v>
          </cell>
          <cell r="D3088">
            <v>1</v>
          </cell>
          <cell r="E3088">
            <v>0</v>
          </cell>
          <cell r="F3088" t="str">
            <v xml:space="preserve">עבודות תאורה      </v>
          </cell>
          <cell r="G3088">
            <v>0</v>
          </cell>
          <cell r="H3088" t="str">
            <v>גמיש</v>
          </cell>
          <cell r="I3088">
            <v>0</v>
          </cell>
          <cell r="J3088">
            <v>171000</v>
          </cell>
          <cell r="K3088">
            <v>0</v>
          </cell>
          <cell r="L3088">
            <v>19000</v>
          </cell>
          <cell r="M3088">
            <v>0</v>
          </cell>
          <cell r="N3088">
            <v>190000</v>
          </cell>
          <cell r="O3088">
            <v>190000</v>
          </cell>
          <cell r="P3088">
            <v>62495.27</v>
          </cell>
        </row>
        <row r="3089">
          <cell r="A3089">
            <v>1743000755</v>
          </cell>
          <cell r="B3089">
            <v>755</v>
          </cell>
          <cell r="C3089">
            <v>743000</v>
          </cell>
          <cell r="D3089">
            <v>1</v>
          </cell>
          <cell r="E3089">
            <v>0</v>
          </cell>
          <cell r="F3089" t="str">
            <v>כוננות קבלן תאורה</v>
          </cell>
          <cell r="G3089">
            <v>0</v>
          </cell>
          <cell r="H3089" t="str">
            <v>קשיח</v>
          </cell>
          <cell r="I3089">
            <v>0</v>
          </cell>
          <cell r="J3089">
            <v>0</v>
          </cell>
          <cell r="K3089">
            <v>0</v>
          </cell>
          <cell r="L3089">
            <v>0</v>
          </cell>
          <cell r="M3089">
            <v>0</v>
          </cell>
          <cell r="N3089">
            <v>0</v>
          </cell>
          <cell r="O3089">
            <v>0</v>
          </cell>
          <cell r="P3089">
            <v>0</v>
          </cell>
        </row>
        <row r="3090">
          <cell r="A3090">
            <v>1743000757</v>
          </cell>
          <cell r="B3090">
            <v>757</v>
          </cell>
          <cell r="C3090">
            <v>743000</v>
          </cell>
          <cell r="D3090">
            <v>1</v>
          </cell>
          <cell r="E3090">
            <v>0</v>
          </cell>
          <cell r="F3090" t="str">
            <v>צוות קבלנים לאחזקה</v>
          </cell>
          <cell r="G3090">
            <v>0</v>
          </cell>
          <cell r="H3090" t="str">
            <v>קשיח</v>
          </cell>
          <cell r="I3090">
            <v>0</v>
          </cell>
          <cell r="J3090">
            <v>0</v>
          </cell>
          <cell r="K3090">
            <v>0</v>
          </cell>
          <cell r="L3090">
            <v>0</v>
          </cell>
          <cell r="M3090">
            <v>0</v>
          </cell>
          <cell r="N3090">
            <v>0</v>
          </cell>
          <cell r="O3090">
            <v>0</v>
          </cell>
          <cell r="P3090">
            <v>0</v>
          </cell>
        </row>
        <row r="3091">
          <cell r="A3091">
            <v>1743000758</v>
          </cell>
          <cell r="B3091">
            <v>758</v>
          </cell>
          <cell r="C3091">
            <v>743000</v>
          </cell>
          <cell r="D3091">
            <v>1</v>
          </cell>
          <cell r="E3091">
            <v>0</v>
          </cell>
          <cell r="F3091" t="str">
            <v xml:space="preserve">צביעת עמודי תאורה </v>
          </cell>
          <cell r="G3091">
            <v>0</v>
          </cell>
          <cell r="H3091" t="str">
            <v>גמיש</v>
          </cell>
          <cell r="I3091">
            <v>0</v>
          </cell>
          <cell r="J3091">
            <v>0</v>
          </cell>
          <cell r="K3091">
            <v>0</v>
          </cell>
          <cell r="L3091">
            <v>0</v>
          </cell>
          <cell r="M3091">
            <v>0</v>
          </cell>
          <cell r="N3091">
            <v>0</v>
          </cell>
          <cell r="O3091">
            <v>0</v>
          </cell>
          <cell r="P3091">
            <v>0</v>
          </cell>
        </row>
        <row r="3092">
          <cell r="A3092">
            <v>1743000759</v>
          </cell>
          <cell r="B3092">
            <v>759</v>
          </cell>
          <cell r="C3092">
            <v>743000</v>
          </cell>
          <cell r="D3092">
            <v>1</v>
          </cell>
          <cell r="E3092">
            <v>0</v>
          </cell>
          <cell r="F3092" t="str">
            <v>תחזוקה - תשלום קבוע</v>
          </cell>
          <cell r="G3092">
            <v>0</v>
          </cell>
          <cell r="H3092" t="str">
            <v>קשיח</v>
          </cell>
          <cell r="I3092">
            <v>0</v>
          </cell>
          <cell r="J3092">
            <v>430000</v>
          </cell>
          <cell r="K3092">
            <v>0</v>
          </cell>
          <cell r="L3092">
            <v>0</v>
          </cell>
          <cell r="M3092">
            <v>0</v>
          </cell>
          <cell r="N3092">
            <v>430000</v>
          </cell>
          <cell r="O3092">
            <v>430000</v>
          </cell>
          <cell r="P3092">
            <v>948538.2</v>
          </cell>
        </row>
        <row r="3093">
          <cell r="A3093">
            <v>1743000794</v>
          </cell>
          <cell r="B3093">
            <v>794</v>
          </cell>
          <cell r="C3093">
            <v>743000</v>
          </cell>
          <cell r="D3093">
            <v>1</v>
          </cell>
          <cell r="E3093">
            <v>0</v>
          </cell>
          <cell r="F3093" t="str">
            <v xml:space="preserve">השתתפות בעזר 094  </v>
          </cell>
          <cell r="G3093">
            <v>0</v>
          </cell>
          <cell r="H3093" t="str">
            <v>קשיח</v>
          </cell>
          <cell r="I3093">
            <v>0</v>
          </cell>
          <cell r="J3093">
            <v>79200</v>
          </cell>
          <cell r="K3093">
            <v>0</v>
          </cell>
          <cell r="L3093">
            <v>0</v>
          </cell>
          <cell r="M3093">
            <v>0</v>
          </cell>
          <cell r="N3093">
            <v>79200</v>
          </cell>
          <cell r="O3093">
            <v>79200</v>
          </cell>
          <cell r="P3093">
            <v>88046</v>
          </cell>
        </row>
        <row r="3094">
          <cell r="A3094">
            <v>1743000900</v>
          </cell>
          <cell r="B3094">
            <v>900</v>
          </cell>
          <cell r="C3094">
            <v>743000</v>
          </cell>
          <cell r="D3094">
            <v>1</v>
          </cell>
          <cell r="E3094">
            <v>0</v>
          </cell>
          <cell r="F3094" t="str">
            <v xml:space="preserve">הוצאות חד פעמיות  </v>
          </cell>
          <cell r="G3094">
            <v>0</v>
          </cell>
          <cell r="H3094" t="str">
            <v xml:space="preserve"> </v>
          </cell>
          <cell r="I3094">
            <v>0</v>
          </cell>
          <cell r="J3094">
            <v>0</v>
          </cell>
          <cell r="K3094">
            <v>0</v>
          </cell>
          <cell r="L3094">
            <v>0</v>
          </cell>
          <cell r="M3094">
            <v>0</v>
          </cell>
          <cell r="N3094">
            <v>0</v>
          </cell>
          <cell r="O3094">
            <v>0</v>
          </cell>
          <cell r="P3094">
            <v>0</v>
          </cell>
        </row>
        <row r="3095">
          <cell r="A3095">
            <v>1743000931</v>
          </cell>
          <cell r="B3095">
            <v>931</v>
          </cell>
          <cell r="C3095">
            <v>743000</v>
          </cell>
          <cell r="D3095">
            <v>1</v>
          </cell>
          <cell r="E3095">
            <v>0</v>
          </cell>
          <cell r="F3095" t="str">
            <v xml:space="preserve">רכישת מנוף תאורה       </v>
          </cell>
          <cell r="G3095">
            <v>0</v>
          </cell>
          <cell r="H3095" t="str">
            <v>קשיח</v>
          </cell>
          <cell r="I3095">
            <v>0</v>
          </cell>
          <cell r="J3095">
            <v>0</v>
          </cell>
          <cell r="K3095">
            <v>0</v>
          </cell>
          <cell r="L3095">
            <v>0</v>
          </cell>
          <cell r="M3095">
            <v>0</v>
          </cell>
          <cell r="N3095">
            <v>0</v>
          </cell>
          <cell r="O3095">
            <v>0</v>
          </cell>
          <cell r="P3095">
            <v>0</v>
          </cell>
        </row>
        <row r="3096">
          <cell r="A3096">
            <v>1743000961</v>
          </cell>
          <cell r="B3096">
            <v>961</v>
          </cell>
          <cell r="C3096">
            <v>743000</v>
          </cell>
          <cell r="D3096">
            <v>1</v>
          </cell>
          <cell r="E3096">
            <v>0</v>
          </cell>
          <cell r="F3096" t="str">
            <v>רז' פעולות ורכישות</v>
          </cell>
          <cell r="G3096">
            <v>0</v>
          </cell>
          <cell r="H3096" t="str">
            <v>גמיש</v>
          </cell>
          <cell r="I3096">
            <v>0</v>
          </cell>
          <cell r="J3096">
            <v>0</v>
          </cell>
          <cell r="K3096">
            <v>0</v>
          </cell>
          <cell r="L3096">
            <v>0</v>
          </cell>
          <cell r="M3096">
            <v>0</v>
          </cell>
          <cell r="N3096">
            <v>0</v>
          </cell>
          <cell r="O3096">
            <v>0</v>
          </cell>
          <cell r="P3096">
            <v>0</v>
          </cell>
        </row>
        <row r="3097">
          <cell r="A3097" t="e">
            <v>#VALUE!</v>
          </cell>
          <cell r="B3097" t="str">
            <v>743000  סך הכל</v>
          </cell>
          <cell r="C3097">
            <v>0</v>
          </cell>
          <cell r="D3097">
            <v>0</v>
          </cell>
          <cell r="E3097">
            <v>0</v>
          </cell>
          <cell r="F3097" t="str">
            <v>מחלקת מאור</v>
          </cell>
          <cell r="G3097">
            <v>0</v>
          </cell>
          <cell r="H3097">
            <v>0</v>
          </cell>
          <cell r="I3097">
            <v>-0.12422374851694229</v>
          </cell>
          <cell r="J3097">
            <v>7967099.5999999996</v>
          </cell>
          <cell r="K3097">
            <v>-3.6517746525561501E-2</v>
          </cell>
          <cell r="L3097">
            <v>78744.399999999994</v>
          </cell>
          <cell r="M3097">
            <v>0</v>
          </cell>
          <cell r="N3097">
            <v>8045844</v>
          </cell>
          <cell r="O3097">
            <v>9187100</v>
          </cell>
          <cell r="P3097">
            <v>8537669.8200000003</v>
          </cell>
        </row>
        <row r="3098">
          <cell r="A3098">
            <v>17440000</v>
          </cell>
          <cell r="B3098">
            <v>0</v>
          </cell>
          <cell r="C3098">
            <v>744000</v>
          </cell>
          <cell r="D3098">
            <v>1</v>
          </cell>
          <cell r="E3098">
            <v>0</v>
          </cell>
          <cell r="F3098" t="str">
            <v xml:space="preserve">בטיחות בדרכים     </v>
          </cell>
          <cell r="G3098">
            <v>0</v>
          </cell>
          <cell r="H3098" t="str">
            <v xml:space="preserve"> </v>
          </cell>
          <cell r="I3098">
            <v>0</v>
          </cell>
          <cell r="J3098">
            <v>0</v>
          </cell>
          <cell r="K3098">
            <v>0</v>
          </cell>
          <cell r="L3098">
            <v>0</v>
          </cell>
          <cell r="M3098">
            <v>0</v>
          </cell>
          <cell r="N3098">
            <v>0</v>
          </cell>
          <cell r="O3098">
            <v>0</v>
          </cell>
          <cell r="P3098">
            <v>0</v>
          </cell>
        </row>
        <row r="3099">
          <cell r="A3099">
            <v>1744000110</v>
          </cell>
          <cell r="B3099">
            <v>110</v>
          </cell>
          <cell r="C3099">
            <v>744000</v>
          </cell>
          <cell r="D3099">
            <v>1</v>
          </cell>
          <cell r="E3099">
            <v>0</v>
          </cell>
          <cell r="F3099" t="str">
            <v>השכר הקובע-תקציבית</v>
          </cell>
          <cell r="G3099">
            <v>0</v>
          </cell>
          <cell r="H3099" t="str">
            <v>שכר</v>
          </cell>
          <cell r="I3099">
            <v>0</v>
          </cell>
          <cell r="J3099">
            <v>0</v>
          </cell>
          <cell r="K3099">
            <v>0</v>
          </cell>
          <cell r="L3099">
            <v>0</v>
          </cell>
          <cell r="M3099">
            <v>0</v>
          </cell>
          <cell r="N3099">
            <v>0</v>
          </cell>
          <cell r="O3099">
            <v>0</v>
          </cell>
          <cell r="P3099">
            <v>0</v>
          </cell>
        </row>
        <row r="3100">
          <cell r="A3100">
            <v>1744000119</v>
          </cell>
          <cell r="B3100">
            <v>119</v>
          </cell>
          <cell r="C3100">
            <v>744000</v>
          </cell>
          <cell r="D3100">
            <v>1</v>
          </cell>
          <cell r="E3100">
            <v>0</v>
          </cell>
          <cell r="F3100" t="str">
            <v>השכר הקובע-צוברת</v>
          </cell>
          <cell r="G3100">
            <v>0</v>
          </cell>
          <cell r="H3100" t="str">
            <v>שכר</v>
          </cell>
          <cell r="I3100">
            <v>3.4683200930052394E-2</v>
          </cell>
          <cell r="J3100">
            <v>534000</v>
          </cell>
          <cell r="K3100">
            <v>1.5061861215707406E-2</v>
          </cell>
          <cell r="L3100">
            <v>0</v>
          </cell>
          <cell r="M3100">
            <v>0</v>
          </cell>
          <cell r="N3100">
            <v>534000</v>
          </cell>
          <cell r="O3100">
            <v>516100</v>
          </cell>
          <cell r="P3100">
            <v>335169.67</v>
          </cell>
        </row>
        <row r="3101">
          <cell r="A3101">
            <v>1744000122</v>
          </cell>
          <cell r="B3101">
            <v>122</v>
          </cell>
          <cell r="C3101">
            <v>744000</v>
          </cell>
          <cell r="D3101">
            <v>1</v>
          </cell>
          <cell r="E3101">
            <v>0</v>
          </cell>
          <cell r="F3101" t="str">
            <v>ביגוד</v>
          </cell>
          <cell r="G3101">
            <v>0</v>
          </cell>
          <cell r="H3101" t="str">
            <v>שכר</v>
          </cell>
          <cell r="I3101">
            <v>0</v>
          </cell>
          <cell r="J3101">
            <v>3600</v>
          </cell>
          <cell r="K3101">
            <v>0</v>
          </cell>
          <cell r="L3101">
            <v>0</v>
          </cell>
          <cell r="M3101">
            <v>0</v>
          </cell>
          <cell r="N3101">
            <v>3600</v>
          </cell>
          <cell r="O3101">
            <v>3600</v>
          </cell>
          <cell r="P3101">
            <v>4474</v>
          </cell>
        </row>
        <row r="3102">
          <cell r="A3102">
            <v>1744000126</v>
          </cell>
          <cell r="B3102">
            <v>126</v>
          </cell>
          <cell r="C3102">
            <v>744000</v>
          </cell>
          <cell r="D3102">
            <v>1</v>
          </cell>
          <cell r="E3102">
            <v>0</v>
          </cell>
          <cell r="F3102" t="str">
            <v>דמי הבראה</v>
          </cell>
          <cell r="G3102">
            <v>0</v>
          </cell>
          <cell r="H3102" t="str">
            <v>שכר</v>
          </cell>
          <cell r="I3102">
            <v>0.36363636363636354</v>
          </cell>
          <cell r="J3102">
            <v>15000</v>
          </cell>
          <cell r="K3102">
            <v>0</v>
          </cell>
          <cell r="L3102">
            <v>0</v>
          </cell>
          <cell r="M3102">
            <v>0</v>
          </cell>
          <cell r="N3102">
            <v>15000</v>
          </cell>
          <cell r="O3102">
            <v>11000</v>
          </cell>
          <cell r="P3102">
            <v>10776</v>
          </cell>
        </row>
        <row r="3103">
          <cell r="A3103">
            <v>1744000130</v>
          </cell>
          <cell r="B3103">
            <v>130</v>
          </cell>
          <cell r="C3103">
            <v>744000</v>
          </cell>
          <cell r="D3103">
            <v>1</v>
          </cell>
          <cell r="E3103">
            <v>0</v>
          </cell>
          <cell r="F3103" t="str">
            <v>שעות נוספות</v>
          </cell>
          <cell r="G3103">
            <v>0</v>
          </cell>
          <cell r="H3103" t="str">
            <v>שכר</v>
          </cell>
          <cell r="I3103">
            <v>0</v>
          </cell>
          <cell r="J3103">
            <v>5000</v>
          </cell>
          <cell r="K3103">
            <v>0</v>
          </cell>
          <cell r="L3103">
            <v>0</v>
          </cell>
          <cell r="M3103">
            <v>0</v>
          </cell>
          <cell r="N3103">
            <v>5000</v>
          </cell>
          <cell r="O3103">
            <v>5000</v>
          </cell>
          <cell r="P3103">
            <v>20168.41</v>
          </cell>
        </row>
        <row r="3104">
          <cell r="A3104">
            <v>1744000140</v>
          </cell>
          <cell r="B3104">
            <v>140</v>
          </cell>
          <cell r="C3104">
            <v>744000</v>
          </cell>
          <cell r="D3104">
            <v>1</v>
          </cell>
          <cell r="E3104">
            <v>0</v>
          </cell>
          <cell r="F3104" t="str">
            <v>השתתפות באחזקת רכב</v>
          </cell>
          <cell r="G3104">
            <v>0</v>
          </cell>
          <cell r="H3104" t="str">
            <v>שכר</v>
          </cell>
          <cell r="I3104">
            <v>1.7419354838709675</v>
          </cell>
          <cell r="J3104">
            <v>42500</v>
          </cell>
          <cell r="K3104">
            <v>0</v>
          </cell>
          <cell r="L3104">
            <v>0</v>
          </cell>
          <cell r="M3104">
            <v>0</v>
          </cell>
          <cell r="N3104">
            <v>42500</v>
          </cell>
          <cell r="O3104">
            <v>15500</v>
          </cell>
          <cell r="P3104">
            <v>46253.65</v>
          </cell>
        </row>
        <row r="3105">
          <cell r="A3105">
            <v>1744000253</v>
          </cell>
          <cell r="B3105">
            <v>253</v>
          </cell>
          <cell r="C3105">
            <v>744000</v>
          </cell>
          <cell r="D3105">
            <v>1</v>
          </cell>
          <cell r="E3105">
            <v>0</v>
          </cell>
          <cell r="F3105" t="str">
            <v xml:space="preserve">עובד חיצוני       </v>
          </cell>
          <cell r="G3105">
            <v>0</v>
          </cell>
          <cell r="H3105" t="str">
            <v>שכר</v>
          </cell>
          <cell r="I3105">
            <v>0</v>
          </cell>
          <cell r="J3105">
            <v>0</v>
          </cell>
          <cell r="K3105">
            <v>0</v>
          </cell>
          <cell r="L3105">
            <v>0</v>
          </cell>
          <cell r="M3105">
            <v>0</v>
          </cell>
          <cell r="N3105">
            <v>0</v>
          </cell>
          <cell r="O3105">
            <v>0</v>
          </cell>
          <cell r="P3105">
            <v>0</v>
          </cell>
        </row>
        <row r="3106">
          <cell r="A3106">
            <v>1744000400</v>
          </cell>
          <cell r="B3106">
            <v>400</v>
          </cell>
          <cell r="C3106">
            <v>744000</v>
          </cell>
          <cell r="D3106">
            <v>1</v>
          </cell>
          <cell r="E3106">
            <v>0</v>
          </cell>
          <cell r="F3106" t="str">
            <v>אחזקת בנינים וציוד</v>
          </cell>
          <cell r="G3106">
            <v>0</v>
          </cell>
          <cell r="H3106">
            <v>0</v>
          </cell>
          <cell r="I3106">
            <v>0</v>
          </cell>
          <cell r="J3106">
            <v>0</v>
          </cell>
          <cell r="K3106">
            <v>0</v>
          </cell>
          <cell r="L3106">
            <v>0</v>
          </cell>
          <cell r="M3106">
            <v>0</v>
          </cell>
          <cell r="N3106">
            <v>0</v>
          </cell>
          <cell r="O3106">
            <v>0</v>
          </cell>
          <cell r="P3106">
            <v>0</v>
          </cell>
        </row>
        <row r="3107">
          <cell r="A3107">
            <v>1744000431</v>
          </cell>
          <cell r="B3107">
            <v>431</v>
          </cell>
          <cell r="C3107">
            <v>744000</v>
          </cell>
          <cell r="D3107">
            <v>1</v>
          </cell>
          <cell r="E3107">
            <v>0</v>
          </cell>
          <cell r="F3107" t="str">
            <v xml:space="preserve">חשמל              </v>
          </cell>
          <cell r="G3107">
            <v>0</v>
          </cell>
          <cell r="H3107" t="str">
            <v>קשיח</v>
          </cell>
          <cell r="I3107">
            <v>-0.32301740812379109</v>
          </cell>
          <cell r="J3107">
            <v>350000</v>
          </cell>
          <cell r="K3107">
            <v>0</v>
          </cell>
          <cell r="L3107">
            <v>0</v>
          </cell>
          <cell r="M3107">
            <v>0</v>
          </cell>
          <cell r="N3107">
            <v>350000</v>
          </cell>
          <cell r="O3107">
            <v>517000</v>
          </cell>
          <cell r="P3107">
            <v>277997.09999999998</v>
          </cell>
        </row>
        <row r="3108">
          <cell r="A3108">
            <v>1744000544</v>
          </cell>
          <cell r="B3108">
            <v>544</v>
          </cell>
          <cell r="C3108">
            <v>744000</v>
          </cell>
          <cell r="D3108">
            <v>1</v>
          </cell>
          <cell r="E3108">
            <v>0</v>
          </cell>
          <cell r="F3108" t="str">
            <v xml:space="preserve">הוצאות דאר        </v>
          </cell>
          <cell r="G3108">
            <v>0</v>
          </cell>
          <cell r="H3108" t="str">
            <v>קשיח</v>
          </cell>
          <cell r="I3108">
            <v>0</v>
          </cell>
          <cell r="J3108">
            <v>0</v>
          </cell>
          <cell r="K3108">
            <v>0</v>
          </cell>
          <cell r="L3108">
            <v>0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</row>
        <row r="3109">
          <cell r="A3109">
            <v>1744000571</v>
          </cell>
          <cell r="B3109">
            <v>571</v>
          </cell>
          <cell r="C3109">
            <v>744000</v>
          </cell>
          <cell r="D3109">
            <v>1</v>
          </cell>
          <cell r="E3109">
            <v>0</v>
          </cell>
          <cell r="F3109" t="str">
            <v xml:space="preserve">מיכון וענ"א       </v>
          </cell>
          <cell r="G3109">
            <v>0</v>
          </cell>
          <cell r="H3109" t="str">
            <v>קשיח</v>
          </cell>
          <cell r="I3109">
            <v>0</v>
          </cell>
          <cell r="J3109">
            <v>63100</v>
          </cell>
          <cell r="K3109">
            <v>0</v>
          </cell>
          <cell r="L3109">
            <v>0</v>
          </cell>
          <cell r="M3109">
            <v>0</v>
          </cell>
          <cell r="N3109">
            <v>63100</v>
          </cell>
          <cell r="O3109">
            <v>63100</v>
          </cell>
          <cell r="P3109">
            <v>63100</v>
          </cell>
        </row>
        <row r="3110">
          <cell r="A3110">
            <v>1744000580</v>
          </cell>
          <cell r="B3110">
            <v>580</v>
          </cell>
          <cell r="C3110">
            <v>744000</v>
          </cell>
          <cell r="D3110">
            <v>1</v>
          </cell>
          <cell r="E3110">
            <v>0</v>
          </cell>
          <cell r="F3110" t="str">
            <v xml:space="preserve">יעוץ תנועה        </v>
          </cell>
          <cell r="G3110">
            <v>0</v>
          </cell>
          <cell r="H3110" t="str">
            <v>קשיח</v>
          </cell>
          <cell r="I3110">
            <v>0</v>
          </cell>
          <cell r="J3110">
            <v>0</v>
          </cell>
          <cell r="K3110">
            <v>0</v>
          </cell>
          <cell r="L3110">
            <v>0</v>
          </cell>
          <cell r="M3110">
            <v>0</v>
          </cell>
          <cell r="N3110">
            <v>0</v>
          </cell>
          <cell r="O3110">
            <v>0</v>
          </cell>
          <cell r="P3110">
            <v>0</v>
          </cell>
        </row>
        <row r="3111">
          <cell r="A3111">
            <v>1744000581</v>
          </cell>
          <cell r="B3111">
            <v>581</v>
          </cell>
          <cell r="C3111">
            <v>744000</v>
          </cell>
          <cell r="D3111">
            <v>1</v>
          </cell>
          <cell r="E3111">
            <v>0</v>
          </cell>
          <cell r="F3111" t="str">
            <v>הסדרי תנועה זמניים</v>
          </cell>
          <cell r="G3111">
            <v>0</v>
          </cell>
          <cell r="H3111" t="str">
            <v>גמיש</v>
          </cell>
          <cell r="I3111">
            <v>0</v>
          </cell>
          <cell r="J3111">
            <v>141300</v>
          </cell>
          <cell r="K3111">
            <v>0</v>
          </cell>
          <cell r="L3111">
            <v>15700</v>
          </cell>
          <cell r="M3111">
            <v>0</v>
          </cell>
          <cell r="N3111">
            <v>157000</v>
          </cell>
          <cell r="O3111">
            <v>157000</v>
          </cell>
          <cell r="P3111">
            <v>141115.5</v>
          </cell>
        </row>
        <row r="3112">
          <cell r="A3112">
            <v>1744000596</v>
          </cell>
          <cell r="B3112">
            <v>596</v>
          </cell>
          <cell r="C3112">
            <v>744000</v>
          </cell>
          <cell r="D3112">
            <v>1</v>
          </cell>
          <cell r="E3112">
            <v>0</v>
          </cell>
          <cell r="F3112" t="str">
            <v xml:space="preserve">השתתפות בעזר 096  </v>
          </cell>
          <cell r="G3112">
            <v>0</v>
          </cell>
          <cell r="H3112" t="str">
            <v>קשיח</v>
          </cell>
          <cell r="I3112">
            <v>0</v>
          </cell>
          <cell r="J3112">
            <v>0</v>
          </cell>
          <cell r="K3112">
            <v>0</v>
          </cell>
          <cell r="L3112">
            <v>0</v>
          </cell>
          <cell r="M3112">
            <v>0</v>
          </cell>
          <cell r="N3112">
            <v>0</v>
          </cell>
          <cell r="O3112">
            <v>0</v>
          </cell>
          <cell r="P3112">
            <v>0</v>
          </cell>
        </row>
        <row r="3113">
          <cell r="A3113">
            <v>1744000700</v>
          </cell>
          <cell r="B3113">
            <v>700</v>
          </cell>
          <cell r="C3113">
            <v>744000</v>
          </cell>
          <cell r="D3113">
            <v>1</v>
          </cell>
          <cell r="E3113">
            <v>0</v>
          </cell>
          <cell r="F3113" t="str">
            <v xml:space="preserve">הוצאות לפעולות    </v>
          </cell>
          <cell r="G3113">
            <v>0</v>
          </cell>
          <cell r="H3113" t="str">
            <v xml:space="preserve"> </v>
          </cell>
          <cell r="I3113">
            <v>0</v>
          </cell>
          <cell r="J3113">
            <v>0</v>
          </cell>
          <cell r="K3113">
            <v>0</v>
          </cell>
          <cell r="L3113">
            <v>0</v>
          </cell>
          <cell r="M3113">
            <v>0</v>
          </cell>
          <cell r="N3113">
            <v>0</v>
          </cell>
          <cell r="O3113">
            <v>0</v>
          </cell>
          <cell r="P3113">
            <v>0</v>
          </cell>
        </row>
        <row r="3114">
          <cell r="A3114">
            <v>1744000722</v>
          </cell>
          <cell r="B3114">
            <v>722</v>
          </cell>
          <cell r="C3114">
            <v>744000</v>
          </cell>
          <cell r="D3114">
            <v>1</v>
          </cell>
          <cell r="E3114">
            <v>0</v>
          </cell>
          <cell r="F3114" t="str">
            <v>חמרים-תחזוקה עצמית</v>
          </cell>
          <cell r="G3114">
            <v>0</v>
          </cell>
          <cell r="H3114" t="str">
            <v>גמיש</v>
          </cell>
          <cell r="I3114">
            <v>0</v>
          </cell>
          <cell r="J3114">
            <v>153900</v>
          </cell>
          <cell r="K3114">
            <v>0</v>
          </cell>
          <cell r="L3114">
            <v>17100</v>
          </cell>
          <cell r="M3114">
            <v>0</v>
          </cell>
          <cell r="N3114">
            <v>171000</v>
          </cell>
          <cell r="O3114">
            <v>171000</v>
          </cell>
          <cell r="P3114">
            <v>70848.06</v>
          </cell>
        </row>
        <row r="3115">
          <cell r="A3115">
            <v>1744000742</v>
          </cell>
          <cell r="B3115">
            <v>742</v>
          </cell>
          <cell r="C3115">
            <v>744000</v>
          </cell>
          <cell r="D3115">
            <v>1</v>
          </cell>
          <cell r="E3115">
            <v>0</v>
          </cell>
          <cell r="F3115" t="str">
            <v xml:space="preserve">כלים וציוד        </v>
          </cell>
          <cell r="G3115">
            <v>0</v>
          </cell>
          <cell r="H3115" t="str">
            <v>גמיש</v>
          </cell>
          <cell r="I3115">
            <v>0</v>
          </cell>
          <cell r="J3115">
            <v>6840</v>
          </cell>
          <cell r="K3115">
            <v>0</v>
          </cell>
          <cell r="L3115">
            <v>760</v>
          </cell>
          <cell r="M3115">
            <v>0</v>
          </cell>
          <cell r="N3115">
            <v>7600</v>
          </cell>
          <cell r="O3115">
            <v>7600</v>
          </cell>
          <cell r="P3115">
            <v>2066.2199999999998</v>
          </cell>
        </row>
        <row r="3116">
          <cell r="A3116">
            <v>1744000745</v>
          </cell>
          <cell r="B3116">
            <v>745</v>
          </cell>
          <cell r="C3116">
            <v>744000</v>
          </cell>
          <cell r="D3116">
            <v>1</v>
          </cell>
          <cell r="E3116">
            <v>0</v>
          </cell>
          <cell r="F3116" t="str">
            <v xml:space="preserve">תיקון נזקים       </v>
          </cell>
          <cell r="G3116">
            <v>0</v>
          </cell>
          <cell r="H3116" t="str">
            <v>קשיח</v>
          </cell>
          <cell r="I3116">
            <v>0</v>
          </cell>
          <cell r="J3116">
            <v>0</v>
          </cell>
          <cell r="K3116">
            <v>0</v>
          </cell>
          <cell r="L3116">
            <v>0</v>
          </cell>
          <cell r="M3116">
            <v>0</v>
          </cell>
          <cell r="N3116">
            <v>0</v>
          </cell>
          <cell r="O3116">
            <v>0</v>
          </cell>
          <cell r="P3116">
            <v>0</v>
          </cell>
        </row>
        <row r="3117">
          <cell r="A3117">
            <v>1744000753</v>
          </cell>
          <cell r="B3117">
            <v>753</v>
          </cell>
          <cell r="C3117">
            <v>744000</v>
          </cell>
          <cell r="D3117">
            <v>1</v>
          </cell>
          <cell r="E3117">
            <v>0</v>
          </cell>
          <cell r="F3117" t="str">
            <v xml:space="preserve">עובד חיצוני       </v>
          </cell>
          <cell r="G3117">
            <v>0</v>
          </cell>
          <cell r="H3117" t="str">
            <v>קשיח</v>
          </cell>
          <cell r="I3117">
            <v>0</v>
          </cell>
          <cell r="J3117">
            <v>0</v>
          </cell>
          <cell r="K3117">
            <v>0</v>
          </cell>
          <cell r="L3117">
            <v>0</v>
          </cell>
          <cell r="M3117">
            <v>0</v>
          </cell>
          <cell r="N3117">
            <v>0</v>
          </cell>
          <cell r="O3117">
            <v>0</v>
          </cell>
          <cell r="P3117">
            <v>0</v>
          </cell>
        </row>
        <row r="3118">
          <cell r="A3118">
            <v>1744000754</v>
          </cell>
          <cell r="B3118">
            <v>754</v>
          </cell>
          <cell r="C3118">
            <v>744000</v>
          </cell>
          <cell r="D3118">
            <v>1</v>
          </cell>
          <cell r="E3118">
            <v>0</v>
          </cell>
          <cell r="F3118" t="str">
            <v xml:space="preserve">עב' בטיחות בדרכים </v>
          </cell>
          <cell r="G3118">
            <v>0</v>
          </cell>
          <cell r="H3118" t="str">
            <v>גמיש</v>
          </cell>
          <cell r="I3118">
            <v>0</v>
          </cell>
          <cell r="J3118">
            <v>1440000</v>
          </cell>
          <cell r="K3118">
            <v>0</v>
          </cell>
          <cell r="L3118">
            <v>160000</v>
          </cell>
          <cell r="M3118">
            <v>0</v>
          </cell>
          <cell r="N3118">
            <v>1600000</v>
          </cell>
          <cell r="O3118">
            <v>0</v>
          </cell>
          <cell r="P3118">
            <v>127264</v>
          </cell>
        </row>
        <row r="3119">
          <cell r="A3119">
            <v>1744000755</v>
          </cell>
          <cell r="B3119">
            <v>755</v>
          </cell>
          <cell r="C3119">
            <v>744000</v>
          </cell>
          <cell r="D3119">
            <v>1</v>
          </cell>
          <cell r="E3119">
            <v>0</v>
          </cell>
          <cell r="F3119" t="str">
            <v xml:space="preserve">עובד בטיחות       </v>
          </cell>
          <cell r="G3119">
            <v>0</v>
          </cell>
          <cell r="H3119" t="str">
            <v>קשיח</v>
          </cell>
          <cell r="I3119">
            <v>0</v>
          </cell>
          <cell r="J3119">
            <v>0</v>
          </cell>
          <cell r="K3119">
            <v>0</v>
          </cell>
          <cell r="L3119">
            <v>0</v>
          </cell>
          <cell r="M3119">
            <v>0</v>
          </cell>
          <cell r="N3119">
            <v>0</v>
          </cell>
          <cell r="O3119">
            <v>0</v>
          </cell>
          <cell r="P3119">
            <v>0</v>
          </cell>
        </row>
        <row r="3120">
          <cell r="A3120">
            <v>1744000757</v>
          </cell>
          <cell r="B3120">
            <v>757</v>
          </cell>
          <cell r="C3120">
            <v>744000</v>
          </cell>
          <cell r="D3120">
            <v>1</v>
          </cell>
          <cell r="E3120">
            <v>0</v>
          </cell>
          <cell r="F3120" t="str">
            <v>מעקות בטיחות חדשים</v>
          </cell>
          <cell r="G3120">
            <v>0</v>
          </cell>
          <cell r="H3120" t="str">
            <v>קשיח</v>
          </cell>
          <cell r="I3120">
            <v>0</v>
          </cell>
          <cell r="J3120">
            <v>0</v>
          </cell>
          <cell r="K3120">
            <v>0</v>
          </cell>
          <cell r="L3120">
            <v>0</v>
          </cell>
          <cell r="M3120">
            <v>0</v>
          </cell>
          <cell r="N3120">
            <v>0</v>
          </cell>
          <cell r="O3120">
            <v>0</v>
          </cell>
          <cell r="P3120">
            <v>0</v>
          </cell>
        </row>
        <row r="3121">
          <cell r="A3121">
            <v>1744000758</v>
          </cell>
          <cell r="B3121">
            <v>758</v>
          </cell>
          <cell r="C3121">
            <v>744000</v>
          </cell>
          <cell r="D3121">
            <v>1</v>
          </cell>
          <cell r="E3121">
            <v>0</v>
          </cell>
          <cell r="F3121" t="str">
            <v>פסי האטה חדשים</v>
          </cell>
          <cell r="G3121">
            <v>0</v>
          </cell>
          <cell r="H3121" t="str">
            <v>גמיש</v>
          </cell>
          <cell r="I3121">
            <v>0</v>
          </cell>
          <cell r="J3121">
            <v>0</v>
          </cell>
          <cell r="K3121">
            <v>0</v>
          </cell>
          <cell r="L3121">
            <v>0</v>
          </cell>
          <cell r="M3121">
            <v>0</v>
          </cell>
          <cell r="N3121">
            <v>0</v>
          </cell>
          <cell r="O3121">
            <v>0</v>
          </cell>
          <cell r="P3121">
            <v>0</v>
          </cell>
        </row>
        <row r="3122">
          <cell r="A3122">
            <v>1744000759</v>
          </cell>
          <cell r="B3122">
            <v>759</v>
          </cell>
          <cell r="C3122">
            <v>744000</v>
          </cell>
          <cell r="D3122">
            <v>1</v>
          </cell>
          <cell r="E3122">
            <v>0</v>
          </cell>
          <cell r="F3122" t="str">
            <v>אח' תמרור: ג-7 , ה-8</v>
          </cell>
          <cell r="G3122">
            <v>0</v>
          </cell>
          <cell r="H3122" t="str">
            <v>קשיח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0</v>
          </cell>
          <cell r="N3122">
            <v>0</v>
          </cell>
          <cell r="O3122">
            <v>0</v>
          </cell>
          <cell r="P3122">
            <v>0</v>
          </cell>
        </row>
        <row r="3123">
          <cell r="A3123">
            <v>1744000781</v>
          </cell>
          <cell r="B3123">
            <v>781</v>
          </cell>
          <cell r="C3123">
            <v>744000</v>
          </cell>
          <cell r="D3123">
            <v>1</v>
          </cell>
          <cell r="E3123">
            <v>0</v>
          </cell>
          <cell r="F3123" t="str">
            <v xml:space="preserve">פע' בטיחות בדרכים </v>
          </cell>
          <cell r="G3123">
            <v>0</v>
          </cell>
          <cell r="H3123" t="str">
            <v>קשיח</v>
          </cell>
          <cell r="I3123">
            <v>0</v>
          </cell>
          <cell r="J3123">
            <v>0</v>
          </cell>
          <cell r="K3123">
            <v>0</v>
          </cell>
          <cell r="L3123">
            <v>0</v>
          </cell>
          <cell r="M3123">
            <v>0</v>
          </cell>
          <cell r="N3123">
            <v>0</v>
          </cell>
          <cell r="O3123">
            <v>0</v>
          </cell>
          <cell r="P3123">
            <v>0</v>
          </cell>
        </row>
        <row r="3124">
          <cell r="A3124">
            <v>1744000782</v>
          </cell>
          <cell r="B3124">
            <v>782</v>
          </cell>
          <cell r="C3124">
            <v>744000</v>
          </cell>
          <cell r="D3124">
            <v>1</v>
          </cell>
          <cell r="E3124">
            <v>0</v>
          </cell>
          <cell r="F3124" t="str">
            <v xml:space="preserve">בטיחות מהכנסה     </v>
          </cell>
          <cell r="G3124">
            <v>0</v>
          </cell>
          <cell r="H3124" t="str">
            <v>גמיש</v>
          </cell>
          <cell r="I3124">
            <v>0</v>
          </cell>
          <cell r="J3124">
            <v>0</v>
          </cell>
          <cell r="K3124">
            <v>0</v>
          </cell>
          <cell r="L3124">
            <v>0</v>
          </cell>
          <cell r="M3124">
            <v>0</v>
          </cell>
          <cell r="N3124">
            <v>0</v>
          </cell>
          <cell r="O3124">
            <v>0</v>
          </cell>
          <cell r="P3124">
            <v>0</v>
          </cell>
        </row>
        <row r="3125">
          <cell r="A3125">
            <v>1744000783</v>
          </cell>
          <cell r="B3125">
            <v>783</v>
          </cell>
          <cell r="C3125">
            <v>744000</v>
          </cell>
          <cell r="D3125">
            <v>1</v>
          </cell>
          <cell r="E3125">
            <v>0</v>
          </cell>
          <cell r="F3125" t="str">
            <v>העתקת סככות אוטוב'</v>
          </cell>
          <cell r="G3125">
            <v>0</v>
          </cell>
          <cell r="H3125" t="str">
            <v>גמיש</v>
          </cell>
          <cell r="I3125">
            <v>0</v>
          </cell>
          <cell r="J3125">
            <v>0</v>
          </cell>
          <cell r="K3125">
            <v>0</v>
          </cell>
          <cell r="L3125">
            <v>0</v>
          </cell>
          <cell r="M3125">
            <v>0</v>
          </cell>
          <cell r="N3125">
            <v>0</v>
          </cell>
          <cell r="O3125">
            <v>0</v>
          </cell>
          <cell r="P3125">
            <v>0</v>
          </cell>
        </row>
        <row r="3126">
          <cell r="A3126">
            <v>1744000784</v>
          </cell>
          <cell r="B3126">
            <v>784</v>
          </cell>
          <cell r="C3126">
            <v>744000</v>
          </cell>
          <cell r="D3126">
            <v>1</v>
          </cell>
          <cell r="E3126">
            <v>0</v>
          </cell>
          <cell r="F3126" t="str">
            <v>תמרור תחנות אוטוב'</v>
          </cell>
          <cell r="G3126">
            <v>0</v>
          </cell>
          <cell r="H3126" t="str">
            <v>גמיש</v>
          </cell>
          <cell r="I3126">
            <v>0</v>
          </cell>
          <cell r="J3126">
            <v>27360</v>
          </cell>
          <cell r="K3126">
            <v>0</v>
          </cell>
          <cell r="L3126">
            <v>3040</v>
          </cell>
          <cell r="M3126">
            <v>0</v>
          </cell>
          <cell r="N3126">
            <v>30400</v>
          </cell>
          <cell r="O3126">
            <v>30400</v>
          </cell>
          <cell r="P3126">
            <v>0</v>
          </cell>
        </row>
        <row r="3127">
          <cell r="A3127">
            <v>1744000794</v>
          </cell>
          <cell r="B3127">
            <v>794</v>
          </cell>
          <cell r="C3127">
            <v>744000</v>
          </cell>
          <cell r="D3127">
            <v>1</v>
          </cell>
          <cell r="E3127">
            <v>0</v>
          </cell>
          <cell r="F3127" t="str">
            <v xml:space="preserve">השתתפות בעזר 094  </v>
          </cell>
          <cell r="G3127">
            <v>0</v>
          </cell>
          <cell r="H3127" t="str">
            <v>קשיח</v>
          </cell>
          <cell r="I3127">
            <v>0</v>
          </cell>
          <cell r="J3127">
            <v>71500</v>
          </cell>
          <cell r="K3127">
            <v>0</v>
          </cell>
          <cell r="L3127">
            <v>0</v>
          </cell>
          <cell r="M3127">
            <v>0</v>
          </cell>
          <cell r="N3127">
            <v>71500</v>
          </cell>
          <cell r="O3127">
            <v>71500</v>
          </cell>
          <cell r="P3127">
            <v>79486</v>
          </cell>
        </row>
        <row r="3128">
          <cell r="A3128">
            <v>1744000961</v>
          </cell>
          <cell r="B3128">
            <v>961</v>
          </cell>
          <cell r="C3128">
            <v>744000</v>
          </cell>
          <cell r="D3128">
            <v>1</v>
          </cell>
          <cell r="E3128">
            <v>0</v>
          </cell>
          <cell r="F3128" t="str">
            <v>רז' פעולות ורכישות</v>
          </cell>
          <cell r="G3128">
            <v>0</v>
          </cell>
          <cell r="H3128" t="str">
            <v>גמיש</v>
          </cell>
          <cell r="I3128">
            <v>0</v>
          </cell>
          <cell r="J3128">
            <v>0</v>
          </cell>
          <cell r="K3128">
            <v>0</v>
          </cell>
          <cell r="L3128">
            <v>0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</row>
        <row r="3129">
          <cell r="A3129" t="e">
            <v>#VALUE!</v>
          </cell>
          <cell r="B3129" t="str">
            <v>744000  סך הכל</v>
          </cell>
          <cell r="C3129">
            <v>0</v>
          </cell>
          <cell r="D3129">
            <v>0</v>
          </cell>
          <cell r="E3129">
            <v>0</v>
          </cell>
          <cell r="F3129" t="str">
            <v xml:space="preserve">בטיחות בדרכים     </v>
          </cell>
          <cell r="G3129">
            <v>0</v>
          </cell>
          <cell r="H3129">
            <v>0</v>
          </cell>
          <cell r="I3129">
            <v>0.94460734319224882</v>
          </cell>
          <cell r="J3129">
            <v>2854100</v>
          </cell>
          <cell r="K3129">
            <v>1.5061861215707406E-2</v>
          </cell>
          <cell r="L3129">
            <v>196600</v>
          </cell>
          <cell r="M3129">
            <v>0</v>
          </cell>
          <cell r="N3129">
            <v>3050700</v>
          </cell>
          <cell r="O3129">
            <v>1568800</v>
          </cell>
          <cell r="P3129">
            <v>1178718.6099999999</v>
          </cell>
        </row>
        <row r="3130">
          <cell r="A3130">
            <v>17450000</v>
          </cell>
          <cell r="B3130">
            <v>0</v>
          </cell>
          <cell r="C3130">
            <v>745000</v>
          </cell>
          <cell r="D3130">
            <v>1</v>
          </cell>
          <cell r="E3130">
            <v>0</v>
          </cell>
          <cell r="F3130" t="str">
            <v xml:space="preserve">תיעול ונקוז       </v>
          </cell>
          <cell r="G3130">
            <v>0</v>
          </cell>
          <cell r="H3130" t="str">
            <v xml:space="preserve"> </v>
          </cell>
          <cell r="I3130">
            <v>0</v>
          </cell>
          <cell r="J3130">
            <v>0</v>
          </cell>
          <cell r="K3130">
            <v>0</v>
          </cell>
          <cell r="L3130">
            <v>0</v>
          </cell>
          <cell r="M3130">
            <v>0</v>
          </cell>
          <cell r="N3130">
            <v>0</v>
          </cell>
          <cell r="O3130">
            <v>0</v>
          </cell>
          <cell r="P3130">
            <v>0</v>
          </cell>
        </row>
        <row r="3131">
          <cell r="A3131">
            <v>1745000119</v>
          </cell>
          <cell r="B3131">
            <v>119</v>
          </cell>
          <cell r="C3131">
            <v>745000</v>
          </cell>
          <cell r="D3131">
            <v>1</v>
          </cell>
          <cell r="E3131">
            <v>0</v>
          </cell>
          <cell r="F3131" t="str">
            <v>השכר הקובע-צוברת</v>
          </cell>
          <cell r="G3131">
            <v>0</v>
          </cell>
          <cell r="H3131" t="str">
            <v>שכר</v>
          </cell>
          <cell r="I3131">
            <v>2.4839899087909956E-2</v>
          </cell>
          <cell r="J3131">
            <v>528100</v>
          </cell>
          <cell r="K3131">
            <v>1.5064778547755342E-2</v>
          </cell>
          <cell r="L3131">
            <v>0</v>
          </cell>
          <cell r="M3131">
            <v>0</v>
          </cell>
          <cell r="N3131">
            <v>528100</v>
          </cell>
          <cell r="O3131">
            <v>515300</v>
          </cell>
          <cell r="P3131">
            <v>317605.5</v>
          </cell>
        </row>
        <row r="3132">
          <cell r="A3132">
            <v>1745000122</v>
          </cell>
          <cell r="B3132">
            <v>122</v>
          </cell>
          <cell r="C3132">
            <v>745000</v>
          </cell>
          <cell r="D3132">
            <v>1</v>
          </cell>
          <cell r="E3132">
            <v>0</v>
          </cell>
          <cell r="F3132" t="str">
            <v>ביגוד</v>
          </cell>
          <cell r="G3132">
            <v>0</v>
          </cell>
          <cell r="H3132" t="str">
            <v>שכר</v>
          </cell>
          <cell r="I3132">
            <v>0</v>
          </cell>
          <cell r="J3132">
            <v>2800</v>
          </cell>
          <cell r="K3132">
            <v>0</v>
          </cell>
          <cell r="L3132">
            <v>0</v>
          </cell>
          <cell r="M3132">
            <v>0</v>
          </cell>
          <cell r="N3132">
            <v>2800</v>
          </cell>
          <cell r="O3132">
            <v>2800</v>
          </cell>
          <cell r="P3132">
            <v>2237</v>
          </cell>
        </row>
        <row r="3133">
          <cell r="A3133">
            <v>1745000126</v>
          </cell>
          <cell r="B3133">
            <v>126</v>
          </cell>
          <cell r="C3133">
            <v>745000</v>
          </cell>
          <cell r="D3133">
            <v>1</v>
          </cell>
          <cell r="E3133">
            <v>0</v>
          </cell>
          <cell r="F3133" t="str">
            <v>דמי הבראה</v>
          </cell>
          <cell r="G3133">
            <v>0</v>
          </cell>
          <cell r="H3133" t="str">
            <v>שכר</v>
          </cell>
          <cell r="I3133">
            <v>0.33333333333333326</v>
          </cell>
          <cell r="J3133">
            <v>8000</v>
          </cell>
          <cell r="K3133">
            <v>0</v>
          </cell>
          <cell r="L3133">
            <v>0</v>
          </cell>
          <cell r="M3133">
            <v>0</v>
          </cell>
          <cell r="N3133">
            <v>8000</v>
          </cell>
          <cell r="O3133">
            <v>6000</v>
          </cell>
          <cell r="P3133">
            <v>5388</v>
          </cell>
        </row>
        <row r="3134">
          <cell r="A3134">
            <v>1745000130</v>
          </cell>
          <cell r="B3134">
            <v>130</v>
          </cell>
          <cell r="C3134">
            <v>745000</v>
          </cell>
          <cell r="D3134">
            <v>1</v>
          </cell>
          <cell r="E3134">
            <v>0</v>
          </cell>
          <cell r="F3134" t="str">
            <v>שעות נוספות</v>
          </cell>
          <cell r="G3134">
            <v>0</v>
          </cell>
          <cell r="H3134" t="str">
            <v>שכר</v>
          </cell>
          <cell r="I3134">
            <v>0</v>
          </cell>
          <cell r="J3134">
            <v>0</v>
          </cell>
          <cell r="K3134">
            <v>0</v>
          </cell>
          <cell r="L3134">
            <v>0</v>
          </cell>
          <cell r="M3134">
            <v>0</v>
          </cell>
          <cell r="N3134">
            <v>0</v>
          </cell>
          <cell r="O3134">
            <v>0</v>
          </cell>
          <cell r="P3134">
            <v>0</v>
          </cell>
        </row>
        <row r="3135">
          <cell r="A3135">
            <v>1745000140</v>
          </cell>
          <cell r="B3135">
            <v>140</v>
          </cell>
          <cell r="C3135">
            <v>745000</v>
          </cell>
          <cell r="D3135">
            <v>1</v>
          </cell>
          <cell r="E3135">
            <v>0</v>
          </cell>
          <cell r="F3135" t="str">
            <v>השתתפות באחזקת רכב</v>
          </cell>
          <cell r="G3135">
            <v>0</v>
          </cell>
          <cell r="H3135" t="str">
            <v>שכר</v>
          </cell>
          <cell r="I3135">
            <v>0.1834862385321101</v>
          </cell>
          <cell r="J3135">
            <v>51600</v>
          </cell>
          <cell r="K3135">
            <v>0</v>
          </cell>
          <cell r="L3135">
            <v>0</v>
          </cell>
          <cell r="M3135">
            <v>0</v>
          </cell>
          <cell r="N3135">
            <v>51600</v>
          </cell>
          <cell r="O3135">
            <v>43600</v>
          </cell>
          <cell r="P3135">
            <v>0</v>
          </cell>
        </row>
        <row r="3136">
          <cell r="A3136">
            <v>1745000431</v>
          </cell>
          <cell r="B3136">
            <v>431</v>
          </cell>
          <cell r="C3136">
            <v>745000</v>
          </cell>
          <cell r="D3136">
            <v>1</v>
          </cell>
          <cell r="E3136">
            <v>0</v>
          </cell>
          <cell r="F3136" t="str">
            <v xml:space="preserve">חשמל              </v>
          </cell>
          <cell r="G3136">
            <v>0</v>
          </cell>
          <cell r="H3136" t="str">
            <v>קשיח</v>
          </cell>
          <cell r="I3136">
            <v>0</v>
          </cell>
          <cell r="J3136">
            <v>19800</v>
          </cell>
          <cell r="K3136">
            <v>0</v>
          </cell>
          <cell r="L3136">
            <v>0</v>
          </cell>
          <cell r="M3136">
            <v>0</v>
          </cell>
          <cell r="N3136">
            <v>19800</v>
          </cell>
          <cell r="O3136">
            <v>19800</v>
          </cell>
          <cell r="P3136">
            <v>8238</v>
          </cell>
        </row>
        <row r="3137">
          <cell r="A3137">
            <v>1745000580</v>
          </cell>
          <cell r="B3137">
            <v>580</v>
          </cell>
          <cell r="C3137">
            <v>745000</v>
          </cell>
          <cell r="D3137">
            <v>1</v>
          </cell>
          <cell r="E3137">
            <v>0</v>
          </cell>
          <cell r="F3137" t="str">
            <v>אחזקת תחנות מטאורולוגיות</v>
          </cell>
          <cell r="G3137">
            <v>0</v>
          </cell>
          <cell r="H3137" t="str">
            <v>גמיש</v>
          </cell>
          <cell r="I3137">
            <v>0</v>
          </cell>
          <cell r="J3137">
            <v>4212</v>
          </cell>
          <cell r="K3137">
            <v>0</v>
          </cell>
          <cell r="L3137">
            <v>468</v>
          </cell>
          <cell r="M3137">
            <v>0</v>
          </cell>
          <cell r="N3137">
            <v>4680</v>
          </cell>
          <cell r="O3137">
            <v>4680</v>
          </cell>
          <cell r="P3137">
            <v>4680</v>
          </cell>
        </row>
        <row r="3138">
          <cell r="A3138">
            <v>1745000581</v>
          </cell>
          <cell r="B3138">
            <v>581</v>
          </cell>
          <cell r="C3138">
            <v>745000</v>
          </cell>
          <cell r="D3138">
            <v>1</v>
          </cell>
          <cell r="E3138">
            <v>0</v>
          </cell>
          <cell r="F3138" t="str">
            <v>תחז' תחנת שאיבה אילת 36</v>
          </cell>
          <cell r="G3138">
            <v>0</v>
          </cell>
          <cell r="H3138" t="str">
            <v>גמיש</v>
          </cell>
          <cell r="I3138">
            <v>0</v>
          </cell>
          <cell r="J3138">
            <v>59850</v>
          </cell>
          <cell r="K3138">
            <v>0</v>
          </cell>
          <cell r="L3138">
            <v>6650</v>
          </cell>
          <cell r="M3138">
            <v>0</v>
          </cell>
          <cell r="N3138">
            <v>66500</v>
          </cell>
          <cell r="O3138">
            <v>66500</v>
          </cell>
          <cell r="P3138">
            <v>51315.08</v>
          </cell>
        </row>
        <row r="3139">
          <cell r="A3139">
            <v>1745000582</v>
          </cell>
          <cell r="B3139">
            <v>582</v>
          </cell>
          <cell r="C3139">
            <v>745000</v>
          </cell>
          <cell r="D3139">
            <v>1</v>
          </cell>
          <cell r="E3139">
            <v>0</v>
          </cell>
          <cell r="F3139" t="str">
            <v>אחזקת בקרת ניקוז</v>
          </cell>
          <cell r="G3139">
            <v>0</v>
          </cell>
          <cell r="H3139" t="str">
            <v>קשיח</v>
          </cell>
          <cell r="I3139">
            <v>0</v>
          </cell>
          <cell r="J3139">
            <v>33900</v>
          </cell>
          <cell r="K3139">
            <v>0</v>
          </cell>
          <cell r="L3139">
            <v>0</v>
          </cell>
          <cell r="M3139">
            <v>0</v>
          </cell>
          <cell r="N3139">
            <v>33900</v>
          </cell>
          <cell r="O3139">
            <v>33900</v>
          </cell>
          <cell r="P3139">
            <v>33812.949999999997</v>
          </cell>
        </row>
        <row r="3140">
          <cell r="A3140">
            <v>1745000583</v>
          </cell>
          <cell r="B3140">
            <v>583</v>
          </cell>
          <cell r="C3140">
            <v>745000</v>
          </cell>
          <cell r="D3140">
            <v>1</v>
          </cell>
          <cell r="E3140">
            <v>0</v>
          </cell>
          <cell r="F3140" t="str">
            <v>אחזקת מאגר מים מכון טכנולוגי</v>
          </cell>
          <cell r="G3140">
            <v>0</v>
          </cell>
          <cell r="H3140" t="str">
            <v>קשיח</v>
          </cell>
          <cell r="I3140">
            <v>9.7447841043152295E-6</v>
          </cell>
          <cell r="J3140">
            <v>92358</v>
          </cell>
          <cell r="K3140">
            <v>0</v>
          </cell>
          <cell r="L3140">
            <v>10262</v>
          </cell>
          <cell r="M3140">
            <v>0</v>
          </cell>
          <cell r="N3140">
            <v>102620</v>
          </cell>
          <cell r="O3140">
            <v>102619</v>
          </cell>
          <cell r="P3140">
            <v>107929.28</v>
          </cell>
        </row>
        <row r="3141">
          <cell r="A3141">
            <v>1745000700</v>
          </cell>
          <cell r="B3141">
            <v>700</v>
          </cell>
          <cell r="C3141">
            <v>745000</v>
          </cell>
          <cell r="D3141">
            <v>1</v>
          </cell>
          <cell r="E3141">
            <v>0</v>
          </cell>
          <cell r="F3141" t="str">
            <v xml:space="preserve">הוצאות לפעולות    </v>
          </cell>
          <cell r="G3141">
            <v>0</v>
          </cell>
          <cell r="H3141" t="str">
            <v xml:space="preserve"> </v>
          </cell>
          <cell r="I3141">
            <v>0</v>
          </cell>
          <cell r="J3141">
            <v>0</v>
          </cell>
          <cell r="K3141">
            <v>0</v>
          </cell>
          <cell r="L3141">
            <v>0</v>
          </cell>
          <cell r="M3141">
            <v>0</v>
          </cell>
          <cell r="N3141">
            <v>0</v>
          </cell>
          <cell r="O3141">
            <v>0</v>
          </cell>
          <cell r="P3141">
            <v>0</v>
          </cell>
        </row>
        <row r="3142">
          <cell r="A3142">
            <v>1745000715</v>
          </cell>
          <cell r="B3142">
            <v>715</v>
          </cell>
          <cell r="C3142">
            <v>745000</v>
          </cell>
          <cell r="D3142">
            <v>1</v>
          </cell>
          <cell r="E3142">
            <v>0</v>
          </cell>
          <cell r="F3142" t="str">
            <v>עבודות קבלניות-רכב</v>
          </cell>
          <cell r="G3142">
            <v>0</v>
          </cell>
          <cell r="H3142" t="str">
            <v>קשיח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0</v>
          </cell>
          <cell r="N3142">
            <v>0</v>
          </cell>
          <cell r="O3142">
            <v>0</v>
          </cell>
          <cell r="P3142">
            <v>0</v>
          </cell>
        </row>
        <row r="3143">
          <cell r="A3143">
            <v>1745000722</v>
          </cell>
          <cell r="B3143">
            <v>722</v>
          </cell>
          <cell r="C3143">
            <v>745000</v>
          </cell>
          <cell r="D3143">
            <v>1</v>
          </cell>
          <cell r="E3143">
            <v>0</v>
          </cell>
          <cell r="F3143" t="str">
            <v>חמרים-תחזוקה עצמית</v>
          </cell>
          <cell r="G3143">
            <v>0</v>
          </cell>
          <cell r="H3143" t="str">
            <v>גמיש</v>
          </cell>
          <cell r="I3143">
            <v>0</v>
          </cell>
          <cell r="J3143">
            <v>6840</v>
          </cell>
          <cell r="K3143">
            <v>0</v>
          </cell>
          <cell r="L3143">
            <v>760</v>
          </cell>
          <cell r="M3143">
            <v>0</v>
          </cell>
          <cell r="N3143">
            <v>7600</v>
          </cell>
          <cell r="O3143">
            <v>7600</v>
          </cell>
          <cell r="P3143">
            <v>0</v>
          </cell>
        </row>
        <row r="3144">
          <cell r="A3144">
            <v>1745000742</v>
          </cell>
          <cell r="B3144">
            <v>742</v>
          </cell>
          <cell r="C3144">
            <v>745000</v>
          </cell>
          <cell r="D3144">
            <v>1</v>
          </cell>
          <cell r="E3144">
            <v>0</v>
          </cell>
          <cell r="F3144" t="str">
            <v xml:space="preserve">כלים וציוד        </v>
          </cell>
          <cell r="G3144">
            <v>0</v>
          </cell>
          <cell r="H3144" t="str">
            <v>גמיש</v>
          </cell>
          <cell r="I3144">
            <v>0</v>
          </cell>
          <cell r="J3144">
            <v>6840</v>
          </cell>
          <cell r="K3144">
            <v>0</v>
          </cell>
          <cell r="L3144">
            <v>760</v>
          </cell>
          <cell r="M3144">
            <v>0</v>
          </cell>
          <cell r="N3144">
            <v>7600</v>
          </cell>
          <cell r="O3144">
            <v>7600</v>
          </cell>
          <cell r="P3144">
            <v>7984.9</v>
          </cell>
        </row>
        <row r="3145">
          <cell r="A3145">
            <v>1745000754</v>
          </cell>
          <cell r="B3145">
            <v>754</v>
          </cell>
          <cell r="C3145">
            <v>745000</v>
          </cell>
          <cell r="D3145">
            <v>1</v>
          </cell>
          <cell r="E3145">
            <v>0</v>
          </cell>
          <cell r="F3145" t="str">
            <v xml:space="preserve">עבודות קבלניות    </v>
          </cell>
          <cell r="G3145">
            <v>0</v>
          </cell>
          <cell r="H3145" t="str">
            <v>גמיש</v>
          </cell>
          <cell r="I3145">
            <v>0.52631578947368429</v>
          </cell>
          <cell r="J3145">
            <v>522000</v>
          </cell>
          <cell r="K3145">
            <v>0</v>
          </cell>
          <cell r="L3145">
            <v>58000</v>
          </cell>
          <cell r="M3145">
            <v>0</v>
          </cell>
          <cell r="N3145">
            <v>580000</v>
          </cell>
          <cell r="O3145">
            <v>380000</v>
          </cell>
          <cell r="P3145">
            <v>577461.78</v>
          </cell>
        </row>
        <row r="3146">
          <cell r="A3146">
            <v>1745000757</v>
          </cell>
          <cell r="B3146">
            <v>757</v>
          </cell>
          <cell r="C3146">
            <v>745000</v>
          </cell>
          <cell r="D3146">
            <v>1</v>
          </cell>
          <cell r="E3146">
            <v>0</v>
          </cell>
          <cell r="F3146" t="str">
            <v>הערכות לחורף</v>
          </cell>
          <cell r="G3146">
            <v>0</v>
          </cell>
          <cell r="H3146" t="str">
            <v>גמיש</v>
          </cell>
          <cell r="I3146">
            <v>0.76555023923444976</v>
          </cell>
          <cell r="J3146">
            <v>332100</v>
          </cell>
          <cell r="K3146">
            <v>0</v>
          </cell>
          <cell r="L3146">
            <v>36900</v>
          </cell>
          <cell r="M3146">
            <v>0</v>
          </cell>
          <cell r="N3146">
            <v>369000</v>
          </cell>
          <cell r="O3146">
            <v>209000</v>
          </cell>
          <cell r="P3146">
            <v>358691</v>
          </cell>
        </row>
        <row r="3147">
          <cell r="A3147">
            <v>1745000758</v>
          </cell>
          <cell r="B3147">
            <v>758</v>
          </cell>
          <cell r="C3147">
            <v>745000</v>
          </cell>
          <cell r="D3147">
            <v>1</v>
          </cell>
          <cell r="E3147">
            <v>0</v>
          </cell>
          <cell r="F3147" t="str">
            <v xml:space="preserve">אחזקת תעלות       </v>
          </cell>
          <cell r="G3147">
            <v>0</v>
          </cell>
          <cell r="H3147" t="str">
            <v>גמיש</v>
          </cell>
          <cell r="I3147">
            <v>0</v>
          </cell>
          <cell r="J3147">
            <v>85500</v>
          </cell>
          <cell r="K3147">
            <v>0</v>
          </cell>
          <cell r="L3147">
            <v>9500</v>
          </cell>
          <cell r="M3147">
            <v>0</v>
          </cell>
          <cell r="N3147">
            <v>95000</v>
          </cell>
          <cell r="O3147">
            <v>95000</v>
          </cell>
          <cell r="P3147">
            <v>83340.710000000006</v>
          </cell>
        </row>
        <row r="3148">
          <cell r="A3148">
            <v>1745000759</v>
          </cell>
          <cell r="B3148">
            <v>759</v>
          </cell>
          <cell r="C3148">
            <v>745000</v>
          </cell>
          <cell r="D3148">
            <v>1</v>
          </cell>
          <cell r="E3148">
            <v>0</v>
          </cell>
          <cell r="F3148" t="str">
            <v>ניקוי מובלים</v>
          </cell>
          <cell r="G3148">
            <v>0</v>
          </cell>
          <cell r="H3148" t="str">
            <v>גמיש</v>
          </cell>
          <cell r="I3148">
            <v>0</v>
          </cell>
          <cell r="J3148">
            <v>117000</v>
          </cell>
          <cell r="K3148">
            <v>0</v>
          </cell>
          <cell r="L3148">
            <v>0</v>
          </cell>
          <cell r="M3148">
            <v>0</v>
          </cell>
          <cell r="N3148">
            <v>117000</v>
          </cell>
          <cell r="O3148">
            <v>117000</v>
          </cell>
          <cell r="P3148">
            <v>116843</v>
          </cell>
        </row>
        <row r="3149">
          <cell r="A3149">
            <v>1745000760</v>
          </cell>
          <cell r="B3149">
            <v>760</v>
          </cell>
          <cell r="C3149">
            <v>745000</v>
          </cell>
          <cell r="D3149">
            <v>1</v>
          </cell>
          <cell r="E3149">
            <v>0</v>
          </cell>
          <cell r="F3149" t="str">
            <v>התחשבנות תחז' עת"א</v>
          </cell>
          <cell r="G3149">
            <v>0</v>
          </cell>
          <cell r="H3149" t="str">
            <v>קשיח</v>
          </cell>
          <cell r="I3149">
            <v>0</v>
          </cell>
          <cell r="J3149">
            <v>0</v>
          </cell>
          <cell r="K3149">
            <v>0</v>
          </cell>
          <cell r="L3149">
            <v>0</v>
          </cell>
          <cell r="M3149">
            <v>0</v>
          </cell>
          <cell r="N3149">
            <v>0</v>
          </cell>
          <cell r="O3149">
            <v>0</v>
          </cell>
          <cell r="P3149">
            <v>0</v>
          </cell>
        </row>
        <row r="3150">
          <cell r="A3150">
            <v>1745000761</v>
          </cell>
          <cell r="B3150">
            <v>761</v>
          </cell>
          <cell r="C3150">
            <v>745000</v>
          </cell>
          <cell r="D3150">
            <v>1</v>
          </cell>
          <cell r="E3150">
            <v>0</v>
          </cell>
          <cell r="F3150" t="str">
            <v>אחזקה שוטפת חדר משאבות</v>
          </cell>
          <cell r="G3150">
            <v>0</v>
          </cell>
          <cell r="H3150" t="str">
            <v>גמיש</v>
          </cell>
          <cell r="I3150">
            <v>0</v>
          </cell>
          <cell r="J3150">
            <v>100000</v>
          </cell>
          <cell r="K3150" t="e">
            <v>#N/A</v>
          </cell>
          <cell r="L3150">
            <v>0</v>
          </cell>
          <cell r="M3150" t="str">
            <v>חדש</v>
          </cell>
          <cell r="N3150">
            <v>100000</v>
          </cell>
          <cell r="O3150">
            <v>0</v>
          </cell>
          <cell r="P3150">
            <v>0</v>
          </cell>
        </row>
        <row r="3151">
          <cell r="A3151">
            <v>1745000800</v>
          </cell>
          <cell r="B3151">
            <v>800</v>
          </cell>
          <cell r="C3151">
            <v>745000</v>
          </cell>
          <cell r="D3151">
            <v>1</v>
          </cell>
          <cell r="E3151">
            <v>0</v>
          </cell>
          <cell r="F3151" t="str">
            <v>השת' תמיכות תרומות</v>
          </cell>
          <cell r="G3151">
            <v>0</v>
          </cell>
          <cell r="H3151" t="str">
            <v xml:space="preserve"> </v>
          </cell>
          <cell r="I3151">
            <v>0</v>
          </cell>
          <cell r="J3151">
            <v>0</v>
          </cell>
          <cell r="K3151">
            <v>0</v>
          </cell>
          <cell r="L3151">
            <v>0</v>
          </cell>
          <cell r="M3151">
            <v>0</v>
          </cell>
          <cell r="N3151">
            <v>0</v>
          </cell>
          <cell r="O3151">
            <v>0</v>
          </cell>
          <cell r="P3151">
            <v>0</v>
          </cell>
        </row>
        <row r="3152">
          <cell r="A3152">
            <v>1745000831</v>
          </cell>
          <cell r="B3152">
            <v>831</v>
          </cell>
          <cell r="C3152">
            <v>745000</v>
          </cell>
          <cell r="D3152">
            <v>1</v>
          </cell>
          <cell r="E3152">
            <v>0</v>
          </cell>
          <cell r="F3152" t="str">
            <v>הש'ניקוז נחל אילון</v>
          </cell>
          <cell r="G3152">
            <v>0</v>
          </cell>
          <cell r="H3152" t="str">
            <v>קשיח</v>
          </cell>
          <cell r="I3152">
            <v>0</v>
          </cell>
          <cell r="J3152">
            <v>0</v>
          </cell>
          <cell r="K3152">
            <v>0</v>
          </cell>
          <cell r="L3152">
            <v>0</v>
          </cell>
          <cell r="M3152">
            <v>0</v>
          </cell>
          <cell r="N3152">
            <v>0</v>
          </cell>
          <cell r="O3152">
            <v>0</v>
          </cell>
          <cell r="P3152">
            <v>0</v>
          </cell>
        </row>
        <row r="3153">
          <cell r="A3153">
            <v>1745000832</v>
          </cell>
          <cell r="B3153">
            <v>832</v>
          </cell>
          <cell r="C3153">
            <v>745000</v>
          </cell>
          <cell r="D3153">
            <v>1</v>
          </cell>
          <cell r="E3153">
            <v>0</v>
          </cell>
          <cell r="F3153" t="str">
            <v xml:space="preserve">רשות הניקוז-ירקון </v>
          </cell>
          <cell r="G3153">
            <v>0</v>
          </cell>
          <cell r="H3153" t="str">
            <v>קשיח</v>
          </cell>
          <cell r="I3153">
            <v>0.33473334635671037</v>
          </cell>
          <cell r="J3153">
            <v>1366500</v>
          </cell>
          <cell r="K3153">
            <v>0.11704443590728641</v>
          </cell>
          <cell r="L3153">
            <v>0</v>
          </cell>
          <cell r="M3153">
            <v>0</v>
          </cell>
          <cell r="N3153">
            <v>1366500</v>
          </cell>
          <cell r="O3153">
            <v>1023800</v>
          </cell>
          <cell r="P3153">
            <v>1023763</v>
          </cell>
        </row>
        <row r="3154">
          <cell r="A3154">
            <v>1745000833</v>
          </cell>
          <cell r="B3154">
            <v>833</v>
          </cell>
          <cell r="C3154">
            <v>745000</v>
          </cell>
          <cell r="D3154">
            <v>1</v>
          </cell>
          <cell r="E3154">
            <v>0</v>
          </cell>
          <cell r="F3154" t="str">
            <v>השת'ניקוז נחל שורק</v>
          </cell>
          <cell r="G3154">
            <v>0</v>
          </cell>
          <cell r="H3154" t="str">
            <v>קשיח</v>
          </cell>
          <cell r="I3154">
            <v>0</v>
          </cell>
          <cell r="J3154">
            <v>0</v>
          </cell>
          <cell r="K3154">
            <v>0</v>
          </cell>
          <cell r="L3154">
            <v>0</v>
          </cell>
          <cell r="M3154">
            <v>0</v>
          </cell>
          <cell r="N3154">
            <v>0</v>
          </cell>
          <cell r="O3154">
            <v>0</v>
          </cell>
          <cell r="P3154">
            <v>0</v>
          </cell>
        </row>
        <row r="3155">
          <cell r="A3155">
            <v>1745000961</v>
          </cell>
          <cell r="B3155">
            <v>961</v>
          </cell>
          <cell r="C3155">
            <v>745000</v>
          </cell>
          <cell r="D3155">
            <v>1</v>
          </cell>
          <cell r="E3155">
            <v>0</v>
          </cell>
          <cell r="F3155" t="str">
            <v>רז' פעולות ורכישות</v>
          </cell>
          <cell r="G3155">
            <v>0</v>
          </cell>
          <cell r="H3155" t="str">
            <v>גמיש</v>
          </cell>
          <cell r="I3155">
            <v>0</v>
          </cell>
          <cell r="J3155">
            <v>0</v>
          </cell>
          <cell r="K3155">
            <v>0</v>
          </cell>
          <cell r="L3155">
            <v>0</v>
          </cell>
          <cell r="M3155">
            <v>0</v>
          </cell>
          <cell r="N3155">
            <v>0</v>
          </cell>
          <cell r="O3155">
            <v>0</v>
          </cell>
          <cell r="P3155">
            <v>0</v>
          </cell>
        </row>
        <row r="3156">
          <cell r="A3156" t="e">
            <v>#VALUE!</v>
          </cell>
          <cell r="B3156" t="str">
            <v>745000  סך הכל</v>
          </cell>
          <cell r="C3156">
            <v>0</v>
          </cell>
          <cell r="D3156">
            <v>0</v>
          </cell>
          <cell r="E3156">
            <v>0</v>
          </cell>
          <cell r="F3156" t="str">
            <v xml:space="preserve">תיעול ונקוז       </v>
          </cell>
          <cell r="G3156">
            <v>0</v>
          </cell>
          <cell r="H3156">
            <v>0</v>
          </cell>
          <cell r="I3156">
            <v>0.31325945402984745</v>
          </cell>
          <cell r="J3156">
            <v>3337400</v>
          </cell>
          <cell r="K3156" t="e">
            <v>#N/A</v>
          </cell>
          <cell r="L3156">
            <v>123300</v>
          </cell>
          <cell r="M3156">
            <v>0</v>
          </cell>
          <cell r="N3156">
            <v>3460700</v>
          </cell>
          <cell r="O3156">
            <v>2635199</v>
          </cell>
          <cell r="P3156">
            <v>2699290.2</v>
          </cell>
        </row>
        <row r="3157">
          <cell r="A3157">
            <v>17460000</v>
          </cell>
          <cell r="B3157">
            <v>0</v>
          </cell>
          <cell r="C3157">
            <v>746000</v>
          </cell>
          <cell r="D3157">
            <v>1</v>
          </cell>
          <cell r="E3157">
            <v>0</v>
          </cell>
          <cell r="F3157" t="str">
            <v xml:space="preserve">גנים ונטיעות      </v>
          </cell>
          <cell r="G3157">
            <v>0</v>
          </cell>
          <cell r="H3157" t="str">
            <v xml:space="preserve"> </v>
          </cell>
          <cell r="I3157">
            <v>0</v>
          </cell>
          <cell r="J3157">
            <v>0</v>
          </cell>
          <cell r="K3157">
            <v>0</v>
          </cell>
          <cell r="L3157">
            <v>0</v>
          </cell>
          <cell r="M3157">
            <v>0</v>
          </cell>
          <cell r="N3157">
            <v>0</v>
          </cell>
          <cell r="O3157">
            <v>0</v>
          </cell>
          <cell r="P3157">
            <v>0</v>
          </cell>
        </row>
        <row r="3158">
          <cell r="A3158">
            <v>17461000</v>
          </cell>
          <cell r="B3158">
            <v>0</v>
          </cell>
          <cell r="C3158">
            <v>746100</v>
          </cell>
          <cell r="D3158">
            <v>1</v>
          </cell>
          <cell r="E3158">
            <v>0</v>
          </cell>
          <cell r="F3158" t="str">
            <v>גינות צבוריות ונוף</v>
          </cell>
          <cell r="G3158">
            <v>0</v>
          </cell>
          <cell r="H3158" t="str">
            <v xml:space="preserve"> </v>
          </cell>
          <cell r="I3158">
            <v>0</v>
          </cell>
          <cell r="J3158">
            <v>0</v>
          </cell>
          <cell r="K3158">
            <v>0</v>
          </cell>
          <cell r="L3158">
            <v>0</v>
          </cell>
          <cell r="M3158">
            <v>0</v>
          </cell>
          <cell r="N3158">
            <v>0</v>
          </cell>
          <cell r="O3158">
            <v>0</v>
          </cell>
          <cell r="P3158">
            <v>0</v>
          </cell>
        </row>
        <row r="3159">
          <cell r="A3159">
            <v>1746100100</v>
          </cell>
          <cell r="B3159">
            <v>100</v>
          </cell>
          <cell r="C3159">
            <v>746100</v>
          </cell>
          <cell r="D3159">
            <v>1</v>
          </cell>
          <cell r="E3159">
            <v>0</v>
          </cell>
          <cell r="F3159" t="str">
            <v>שכר עובדים לפי תקן</v>
          </cell>
          <cell r="G3159">
            <v>0</v>
          </cell>
          <cell r="H3159" t="str">
            <v xml:space="preserve"> </v>
          </cell>
          <cell r="I3159">
            <v>0</v>
          </cell>
          <cell r="J3159">
            <v>0</v>
          </cell>
          <cell r="K3159">
            <v>0</v>
          </cell>
          <cell r="L3159">
            <v>0</v>
          </cell>
          <cell r="M3159">
            <v>0</v>
          </cell>
          <cell r="N3159">
            <v>0</v>
          </cell>
          <cell r="O3159">
            <v>0</v>
          </cell>
          <cell r="P3159">
            <v>0</v>
          </cell>
        </row>
        <row r="3160">
          <cell r="A3160">
            <v>1746100110</v>
          </cell>
          <cell r="B3160">
            <v>110</v>
          </cell>
          <cell r="C3160">
            <v>746100</v>
          </cell>
          <cell r="D3160">
            <v>1</v>
          </cell>
          <cell r="E3160">
            <v>0</v>
          </cell>
          <cell r="F3160" t="str">
            <v>השכר הקובע-תקציבית</v>
          </cell>
          <cell r="G3160">
            <v>0</v>
          </cell>
          <cell r="H3160" t="str">
            <v>שכר</v>
          </cell>
          <cell r="I3160">
            <v>-0.2395547100683435</v>
          </cell>
          <cell r="J3160">
            <v>1079300</v>
          </cell>
          <cell r="K3160">
            <v>-6.9650618050460023E-2</v>
          </cell>
          <cell r="L3160">
            <v>0</v>
          </cell>
          <cell r="M3160">
            <v>0</v>
          </cell>
          <cell r="N3160">
            <v>1079300</v>
          </cell>
          <cell r="O3160">
            <v>1419300</v>
          </cell>
          <cell r="P3160">
            <v>1671053.52</v>
          </cell>
        </row>
        <row r="3161">
          <cell r="A3161">
            <v>1746100119</v>
          </cell>
          <cell r="B3161">
            <v>119</v>
          </cell>
          <cell r="C3161">
            <v>746100</v>
          </cell>
          <cell r="D3161">
            <v>1</v>
          </cell>
          <cell r="E3161">
            <v>0</v>
          </cell>
          <cell r="F3161" t="str">
            <v xml:space="preserve">השכר הקובע-צוברת  </v>
          </cell>
          <cell r="G3161">
            <v>0</v>
          </cell>
          <cell r="H3161" t="str">
            <v>שכר</v>
          </cell>
          <cell r="I3161">
            <v>4.8950821802117739E-2</v>
          </cell>
          <cell r="J3161">
            <v>3229300</v>
          </cell>
          <cell r="K3161">
            <v>6.5829389637179991E-2</v>
          </cell>
          <cell r="L3161">
            <v>0</v>
          </cell>
          <cell r="M3161">
            <v>0</v>
          </cell>
          <cell r="N3161">
            <v>3229300</v>
          </cell>
          <cell r="O3161">
            <v>3078600</v>
          </cell>
          <cell r="P3161">
            <v>2751694.91</v>
          </cell>
        </row>
        <row r="3162">
          <cell r="A3162">
            <v>1746100122</v>
          </cell>
          <cell r="B3162">
            <v>122</v>
          </cell>
          <cell r="C3162">
            <v>746100</v>
          </cell>
          <cell r="D3162">
            <v>1</v>
          </cell>
          <cell r="E3162">
            <v>0</v>
          </cell>
          <cell r="F3162" t="str">
            <v xml:space="preserve">ביגוד             </v>
          </cell>
          <cell r="G3162">
            <v>0</v>
          </cell>
          <cell r="H3162" t="str">
            <v>שכר</v>
          </cell>
          <cell r="I3162">
            <v>0</v>
          </cell>
          <cell r="J3162">
            <v>54000</v>
          </cell>
          <cell r="K3162">
            <v>0</v>
          </cell>
          <cell r="L3162">
            <v>0</v>
          </cell>
          <cell r="M3162">
            <v>0</v>
          </cell>
          <cell r="N3162">
            <v>54000</v>
          </cell>
          <cell r="O3162">
            <v>54000</v>
          </cell>
          <cell r="P3162">
            <v>49263.3</v>
          </cell>
        </row>
        <row r="3163">
          <cell r="A3163">
            <v>1746100126</v>
          </cell>
          <cell r="B3163">
            <v>126</v>
          </cell>
          <cell r="C3163">
            <v>746100</v>
          </cell>
          <cell r="D3163">
            <v>1</v>
          </cell>
          <cell r="E3163">
            <v>0</v>
          </cell>
          <cell r="F3163" t="str">
            <v xml:space="preserve">דמי הבראה         </v>
          </cell>
          <cell r="G3163">
            <v>0</v>
          </cell>
          <cell r="H3163" t="str">
            <v>שכר</v>
          </cell>
          <cell r="I3163">
            <v>0.20833333333333326</v>
          </cell>
          <cell r="J3163">
            <v>58000</v>
          </cell>
          <cell r="K3163">
            <v>0</v>
          </cell>
          <cell r="L3163">
            <v>0</v>
          </cell>
          <cell r="M3163">
            <v>0</v>
          </cell>
          <cell r="N3163">
            <v>58000</v>
          </cell>
          <cell r="O3163">
            <v>48000</v>
          </cell>
          <cell r="P3163">
            <v>53088.29</v>
          </cell>
        </row>
        <row r="3164">
          <cell r="A3164">
            <v>1746100130</v>
          </cell>
          <cell r="B3164">
            <v>130</v>
          </cell>
          <cell r="C3164">
            <v>746100</v>
          </cell>
          <cell r="D3164">
            <v>1</v>
          </cell>
          <cell r="E3164">
            <v>0</v>
          </cell>
          <cell r="F3164" t="str">
            <v xml:space="preserve">שעות נוספות       </v>
          </cell>
          <cell r="G3164">
            <v>0</v>
          </cell>
          <cell r="H3164" t="str">
            <v>שכר</v>
          </cell>
          <cell r="I3164">
            <v>0</v>
          </cell>
          <cell r="J3164">
            <v>165700</v>
          </cell>
          <cell r="K3164">
            <v>0</v>
          </cell>
          <cell r="L3164">
            <v>0</v>
          </cell>
          <cell r="M3164">
            <v>0</v>
          </cell>
          <cell r="N3164">
            <v>165700</v>
          </cell>
          <cell r="O3164">
            <v>165700</v>
          </cell>
          <cell r="P3164">
            <v>119878.94</v>
          </cell>
        </row>
        <row r="3165">
          <cell r="A3165">
            <v>1746100140</v>
          </cell>
          <cell r="B3165">
            <v>140</v>
          </cell>
          <cell r="C3165">
            <v>746100</v>
          </cell>
          <cell r="D3165">
            <v>1</v>
          </cell>
          <cell r="E3165">
            <v>0</v>
          </cell>
          <cell r="F3165" t="str">
            <v>השתתפות באחזקת רכב</v>
          </cell>
          <cell r="G3165">
            <v>0</v>
          </cell>
          <cell r="H3165" t="str">
            <v>שכר</v>
          </cell>
          <cell r="I3165">
            <v>5.1641137855579888E-2</v>
          </cell>
          <cell r="J3165">
            <v>480600</v>
          </cell>
          <cell r="K3165">
            <v>0</v>
          </cell>
          <cell r="L3165">
            <v>0</v>
          </cell>
          <cell r="M3165">
            <v>0</v>
          </cell>
          <cell r="N3165">
            <v>480600</v>
          </cell>
          <cell r="O3165">
            <v>457000</v>
          </cell>
          <cell r="P3165">
            <v>470520.46</v>
          </cell>
        </row>
        <row r="3166">
          <cell r="A3166">
            <v>1746100200</v>
          </cell>
          <cell r="B3166">
            <v>200</v>
          </cell>
          <cell r="C3166">
            <v>746100</v>
          </cell>
          <cell r="D3166">
            <v>1</v>
          </cell>
          <cell r="E3166">
            <v>0</v>
          </cell>
          <cell r="F3166" t="str">
            <v>שכר עובדים ללא תקן</v>
          </cell>
          <cell r="G3166">
            <v>0</v>
          </cell>
          <cell r="H3166" t="str">
            <v xml:space="preserve"> </v>
          </cell>
          <cell r="I3166">
            <v>0</v>
          </cell>
          <cell r="J3166">
            <v>0</v>
          </cell>
          <cell r="K3166">
            <v>0</v>
          </cell>
          <cell r="L3166">
            <v>0</v>
          </cell>
          <cell r="M3166">
            <v>0</v>
          </cell>
          <cell r="N3166">
            <v>0</v>
          </cell>
          <cell r="O3166">
            <v>0</v>
          </cell>
          <cell r="P3166">
            <v>0</v>
          </cell>
        </row>
        <row r="3167">
          <cell r="A3167">
            <v>1746100210</v>
          </cell>
          <cell r="B3167">
            <v>210</v>
          </cell>
          <cell r="C3167">
            <v>746100</v>
          </cell>
          <cell r="D3167">
            <v>1</v>
          </cell>
          <cell r="E3167">
            <v>0</v>
          </cell>
          <cell r="F3167" t="str">
            <v>שכר שעתיים</v>
          </cell>
          <cell r="G3167">
            <v>0</v>
          </cell>
          <cell r="H3167" t="str">
            <v>שכר</v>
          </cell>
          <cell r="I3167">
            <v>0</v>
          </cell>
          <cell r="J3167">
            <v>0</v>
          </cell>
          <cell r="K3167">
            <v>-1</v>
          </cell>
          <cell r="L3167">
            <v>0</v>
          </cell>
          <cell r="M3167">
            <v>0</v>
          </cell>
          <cell r="N3167">
            <v>0</v>
          </cell>
          <cell r="O3167">
            <v>0</v>
          </cell>
          <cell r="P3167">
            <v>796.73</v>
          </cell>
        </row>
        <row r="3168">
          <cell r="A3168">
            <v>1746100253</v>
          </cell>
          <cell r="B3168">
            <v>253</v>
          </cell>
          <cell r="C3168">
            <v>746100</v>
          </cell>
          <cell r="D3168">
            <v>1</v>
          </cell>
          <cell r="E3168">
            <v>0</v>
          </cell>
          <cell r="F3168" t="str">
            <v xml:space="preserve">עובדים חיצוניים   </v>
          </cell>
          <cell r="G3168">
            <v>0</v>
          </cell>
          <cell r="H3168" t="str">
            <v>שכר</v>
          </cell>
          <cell r="I3168">
            <v>0</v>
          </cell>
          <cell r="J3168">
            <v>0</v>
          </cell>
          <cell r="K3168">
            <v>0</v>
          </cell>
          <cell r="L3168">
            <v>0</v>
          </cell>
          <cell r="M3168">
            <v>0</v>
          </cell>
          <cell r="N3168">
            <v>0</v>
          </cell>
          <cell r="O3168">
            <v>0</v>
          </cell>
          <cell r="P3168">
            <v>106961.9</v>
          </cell>
        </row>
        <row r="3169">
          <cell r="A3169">
            <v>1746100350</v>
          </cell>
          <cell r="B3169">
            <v>350</v>
          </cell>
          <cell r="C3169">
            <v>746100</v>
          </cell>
          <cell r="D3169">
            <v>1</v>
          </cell>
          <cell r="E3169">
            <v>0</v>
          </cell>
          <cell r="F3169" t="str">
            <v>ליסינג - 142-90-901</v>
          </cell>
          <cell r="G3169">
            <v>0</v>
          </cell>
          <cell r="H3169" t="str">
            <v>שכר</v>
          </cell>
          <cell r="I3169">
            <v>0</v>
          </cell>
          <cell r="J3169">
            <v>0</v>
          </cell>
          <cell r="K3169">
            <v>-1</v>
          </cell>
          <cell r="L3169">
            <v>0</v>
          </cell>
          <cell r="M3169">
            <v>0</v>
          </cell>
          <cell r="N3169">
            <v>0</v>
          </cell>
          <cell r="O3169">
            <v>0</v>
          </cell>
          <cell r="P3169">
            <v>0</v>
          </cell>
        </row>
        <row r="3170">
          <cell r="A3170">
            <v>1746100351</v>
          </cell>
          <cell r="B3170">
            <v>351</v>
          </cell>
          <cell r="C3170">
            <v>746100</v>
          </cell>
          <cell r="D3170">
            <v>1</v>
          </cell>
          <cell r="E3170">
            <v>0</v>
          </cell>
          <cell r="F3170" t="str">
            <v>הוצאות - 142-90-901</v>
          </cell>
          <cell r="G3170">
            <v>0</v>
          </cell>
          <cell r="H3170" t="str">
            <v>שכר</v>
          </cell>
          <cell r="I3170">
            <v>0</v>
          </cell>
          <cell r="J3170">
            <v>0</v>
          </cell>
          <cell r="K3170">
            <v>-1</v>
          </cell>
          <cell r="L3170">
            <v>0</v>
          </cell>
          <cell r="M3170">
            <v>0</v>
          </cell>
          <cell r="N3170">
            <v>0</v>
          </cell>
          <cell r="O3170">
            <v>0</v>
          </cell>
          <cell r="P3170">
            <v>0</v>
          </cell>
        </row>
        <row r="3171">
          <cell r="A3171">
            <v>1746100400</v>
          </cell>
          <cell r="B3171">
            <v>400</v>
          </cell>
          <cell r="C3171">
            <v>746100</v>
          </cell>
          <cell r="D3171">
            <v>1</v>
          </cell>
          <cell r="E3171">
            <v>0</v>
          </cell>
          <cell r="F3171" t="str">
            <v>אחזקת בנינים וציוד</v>
          </cell>
          <cell r="G3171">
            <v>0</v>
          </cell>
          <cell r="H3171" t="str">
            <v xml:space="preserve"> </v>
          </cell>
          <cell r="I3171">
            <v>0</v>
          </cell>
          <cell r="J3171">
            <v>0</v>
          </cell>
          <cell r="K3171">
            <v>0</v>
          </cell>
          <cell r="L3171">
            <v>0</v>
          </cell>
          <cell r="M3171">
            <v>0</v>
          </cell>
          <cell r="N3171">
            <v>0</v>
          </cell>
          <cell r="O3171">
            <v>0</v>
          </cell>
          <cell r="P3171">
            <v>0</v>
          </cell>
        </row>
        <row r="3172">
          <cell r="A3172">
            <v>1746100431</v>
          </cell>
          <cell r="B3172">
            <v>431</v>
          </cell>
          <cell r="C3172">
            <v>746100</v>
          </cell>
          <cell r="D3172">
            <v>1</v>
          </cell>
          <cell r="E3172">
            <v>0</v>
          </cell>
          <cell r="F3172" t="str">
            <v xml:space="preserve">חשמל              </v>
          </cell>
          <cell r="G3172">
            <v>0</v>
          </cell>
          <cell r="H3172" t="str">
            <v>קשיח</v>
          </cell>
          <cell r="I3172">
            <v>1.7639077340569909E-2</v>
          </cell>
          <cell r="J3172">
            <v>75000</v>
          </cell>
          <cell r="K3172">
            <v>0</v>
          </cell>
          <cell r="L3172">
            <v>0</v>
          </cell>
          <cell r="M3172">
            <v>0</v>
          </cell>
          <cell r="N3172">
            <v>75000</v>
          </cell>
          <cell r="O3172">
            <v>73700</v>
          </cell>
          <cell r="P3172">
            <v>75357.52</v>
          </cell>
        </row>
        <row r="3173">
          <cell r="A3173">
            <v>1746100432</v>
          </cell>
          <cell r="B3173">
            <v>432</v>
          </cell>
          <cell r="C3173">
            <v>746100</v>
          </cell>
          <cell r="D3173">
            <v>1</v>
          </cell>
          <cell r="E3173">
            <v>0</v>
          </cell>
          <cell r="F3173" t="str">
            <v xml:space="preserve">מים               </v>
          </cell>
          <cell r="G3173">
            <v>0</v>
          </cell>
          <cell r="H3173" t="str">
            <v>קשיח</v>
          </cell>
          <cell r="I3173">
            <v>-7.8947368421052655E-2</v>
          </cell>
          <cell r="J3173">
            <v>5250000</v>
          </cell>
          <cell r="K3173">
            <v>0.1778290993071594</v>
          </cell>
          <cell r="L3173">
            <v>0</v>
          </cell>
          <cell r="M3173">
            <v>0</v>
          </cell>
          <cell r="N3173">
            <v>5250000</v>
          </cell>
          <cell r="O3173">
            <v>5700000</v>
          </cell>
          <cell r="P3173">
            <v>5102213.9000000004</v>
          </cell>
        </row>
        <row r="3174">
          <cell r="A3174">
            <v>1746100433</v>
          </cell>
          <cell r="B3174">
            <v>433</v>
          </cell>
          <cell r="C3174">
            <v>746100</v>
          </cell>
          <cell r="D3174">
            <v>1</v>
          </cell>
          <cell r="E3174">
            <v>0</v>
          </cell>
          <cell r="F3174" t="str">
            <v xml:space="preserve">חומרי נקיון       </v>
          </cell>
          <cell r="G3174">
            <v>0</v>
          </cell>
          <cell r="H3174" t="str">
            <v>גמיש</v>
          </cell>
          <cell r="I3174">
            <v>0</v>
          </cell>
          <cell r="J3174">
            <v>0</v>
          </cell>
          <cell r="K3174">
            <v>0</v>
          </cell>
          <cell r="L3174">
            <v>0</v>
          </cell>
          <cell r="M3174">
            <v>0</v>
          </cell>
          <cell r="N3174">
            <v>0</v>
          </cell>
          <cell r="O3174">
            <v>0</v>
          </cell>
          <cell r="P3174">
            <v>0</v>
          </cell>
        </row>
        <row r="3175">
          <cell r="A3175">
            <v>1746100437</v>
          </cell>
          <cell r="B3175">
            <v>437</v>
          </cell>
          <cell r="C3175">
            <v>746100</v>
          </cell>
          <cell r="D3175">
            <v>1</v>
          </cell>
          <cell r="E3175">
            <v>0</v>
          </cell>
          <cell r="F3175" t="str">
            <v xml:space="preserve">אחזקת אזעקה       </v>
          </cell>
          <cell r="G3175">
            <v>0</v>
          </cell>
          <cell r="H3175" t="str">
            <v>קשיח</v>
          </cell>
          <cell r="I3175">
            <v>0</v>
          </cell>
          <cell r="J3175">
            <v>1260</v>
          </cell>
          <cell r="K3175">
            <v>0</v>
          </cell>
          <cell r="L3175">
            <v>140</v>
          </cell>
          <cell r="M3175">
            <v>0</v>
          </cell>
          <cell r="N3175">
            <v>1400</v>
          </cell>
          <cell r="O3175">
            <v>1400</v>
          </cell>
          <cell r="P3175">
            <v>1221.48</v>
          </cell>
        </row>
        <row r="3176">
          <cell r="A3176">
            <v>1746100441</v>
          </cell>
          <cell r="B3176">
            <v>441</v>
          </cell>
          <cell r="C3176">
            <v>746100</v>
          </cell>
          <cell r="D3176">
            <v>1</v>
          </cell>
          <cell r="E3176">
            <v>0</v>
          </cell>
          <cell r="F3176" t="str">
            <v xml:space="preserve">ביטוח             </v>
          </cell>
          <cell r="G3176">
            <v>0</v>
          </cell>
          <cell r="H3176" t="str">
            <v>קשיח</v>
          </cell>
          <cell r="I3176">
            <v>0</v>
          </cell>
          <cell r="J3176">
            <v>0</v>
          </cell>
          <cell r="K3176">
            <v>0</v>
          </cell>
          <cell r="L3176">
            <v>0</v>
          </cell>
          <cell r="M3176">
            <v>0</v>
          </cell>
          <cell r="N3176">
            <v>0</v>
          </cell>
          <cell r="O3176">
            <v>0</v>
          </cell>
          <cell r="P3176">
            <v>0</v>
          </cell>
        </row>
        <row r="3177">
          <cell r="A3177">
            <v>1746100470</v>
          </cell>
          <cell r="B3177">
            <v>470</v>
          </cell>
          <cell r="C3177">
            <v>746100</v>
          </cell>
          <cell r="D3177">
            <v>1</v>
          </cell>
          <cell r="E3177">
            <v>0</v>
          </cell>
          <cell r="F3177" t="str">
            <v xml:space="preserve">אחזקת מכונות משרד </v>
          </cell>
          <cell r="G3177">
            <v>0</v>
          </cell>
          <cell r="H3177" t="str">
            <v>גמיש</v>
          </cell>
          <cell r="I3177">
            <v>0</v>
          </cell>
          <cell r="J3177">
            <v>2610</v>
          </cell>
          <cell r="K3177">
            <v>0</v>
          </cell>
          <cell r="L3177">
            <v>290</v>
          </cell>
          <cell r="M3177">
            <v>0</v>
          </cell>
          <cell r="N3177">
            <v>2900</v>
          </cell>
          <cell r="O3177">
            <v>2900</v>
          </cell>
          <cell r="P3177">
            <v>38.44</v>
          </cell>
        </row>
        <row r="3178">
          <cell r="A3178">
            <v>1746100471</v>
          </cell>
          <cell r="B3178">
            <v>471</v>
          </cell>
          <cell r="C3178">
            <v>746100</v>
          </cell>
          <cell r="D3178">
            <v>1</v>
          </cell>
          <cell r="E3178">
            <v>0</v>
          </cell>
          <cell r="F3178" t="str">
            <v xml:space="preserve">מכשירי כתיבה      </v>
          </cell>
          <cell r="G3178">
            <v>0</v>
          </cell>
          <cell r="H3178" t="str">
            <v>גמיש</v>
          </cell>
          <cell r="I3178">
            <v>0</v>
          </cell>
          <cell r="J3178">
            <v>13680</v>
          </cell>
          <cell r="K3178">
            <v>0</v>
          </cell>
          <cell r="L3178">
            <v>1520</v>
          </cell>
          <cell r="M3178">
            <v>0</v>
          </cell>
          <cell r="N3178">
            <v>15200</v>
          </cell>
          <cell r="O3178">
            <v>15200</v>
          </cell>
          <cell r="P3178">
            <v>7278.03</v>
          </cell>
        </row>
        <row r="3179">
          <cell r="A3179">
            <v>1746100492</v>
          </cell>
          <cell r="B3179">
            <v>492</v>
          </cell>
          <cell r="C3179">
            <v>746100</v>
          </cell>
          <cell r="D3179">
            <v>1</v>
          </cell>
          <cell r="E3179">
            <v>0</v>
          </cell>
          <cell r="F3179" t="str">
            <v xml:space="preserve">השתתפות בעזר 092  </v>
          </cell>
          <cell r="G3179">
            <v>0</v>
          </cell>
          <cell r="H3179" t="str">
            <v>קשיח</v>
          </cell>
          <cell r="I3179">
            <v>0</v>
          </cell>
          <cell r="J3179">
            <v>552000</v>
          </cell>
          <cell r="K3179">
            <v>0</v>
          </cell>
          <cell r="L3179">
            <v>0</v>
          </cell>
          <cell r="M3179">
            <v>0</v>
          </cell>
          <cell r="N3179">
            <v>552000</v>
          </cell>
          <cell r="O3179">
            <v>552000</v>
          </cell>
          <cell r="P3179">
            <v>483925</v>
          </cell>
        </row>
        <row r="3180">
          <cell r="A3180">
            <v>1746100500</v>
          </cell>
          <cell r="B3180">
            <v>500</v>
          </cell>
          <cell r="C3180">
            <v>746100</v>
          </cell>
          <cell r="D3180">
            <v>1</v>
          </cell>
          <cell r="E3180">
            <v>0</v>
          </cell>
          <cell r="F3180" t="str">
            <v xml:space="preserve">הוצאות מינהליות   </v>
          </cell>
          <cell r="G3180">
            <v>0</v>
          </cell>
          <cell r="H3180" t="str">
            <v xml:space="preserve"> </v>
          </cell>
          <cell r="I3180">
            <v>0</v>
          </cell>
          <cell r="J3180">
            <v>0</v>
          </cell>
          <cell r="K3180">
            <v>0</v>
          </cell>
          <cell r="L3180">
            <v>0</v>
          </cell>
          <cell r="M3180">
            <v>0</v>
          </cell>
          <cell r="N3180">
            <v>0</v>
          </cell>
          <cell r="O3180">
            <v>0</v>
          </cell>
          <cell r="P3180">
            <v>0</v>
          </cell>
        </row>
        <row r="3181">
          <cell r="A3181">
            <v>1746100511</v>
          </cell>
          <cell r="B3181">
            <v>511</v>
          </cell>
          <cell r="C3181">
            <v>746100</v>
          </cell>
          <cell r="D3181">
            <v>1</v>
          </cell>
          <cell r="E3181">
            <v>0</v>
          </cell>
          <cell r="F3181" t="str">
            <v xml:space="preserve">אירוח וכיבוד      </v>
          </cell>
          <cell r="G3181">
            <v>0</v>
          </cell>
          <cell r="H3181" t="str">
            <v>גמיש</v>
          </cell>
          <cell r="I3181">
            <v>0</v>
          </cell>
          <cell r="J3181">
            <v>2700</v>
          </cell>
          <cell r="K3181">
            <v>0</v>
          </cell>
          <cell r="L3181">
            <v>300</v>
          </cell>
          <cell r="M3181">
            <v>0</v>
          </cell>
          <cell r="N3181">
            <v>3000</v>
          </cell>
          <cell r="O3181">
            <v>3000</v>
          </cell>
          <cell r="P3181">
            <v>3000</v>
          </cell>
        </row>
        <row r="3182">
          <cell r="A3182">
            <v>1746100512</v>
          </cell>
          <cell r="B3182">
            <v>512</v>
          </cell>
          <cell r="C3182">
            <v>746100</v>
          </cell>
          <cell r="D3182">
            <v>1</v>
          </cell>
          <cell r="E3182">
            <v>0</v>
          </cell>
          <cell r="F3182" t="str">
            <v xml:space="preserve">נסיעות ואש"ל      </v>
          </cell>
          <cell r="G3182">
            <v>0</v>
          </cell>
          <cell r="H3182" t="str">
            <v>גמיש</v>
          </cell>
          <cell r="I3182">
            <v>0</v>
          </cell>
          <cell r="J3182">
            <v>900</v>
          </cell>
          <cell r="K3182">
            <v>0</v>
          </cell>
          <cell r="L3182">
            <v>100</v>
          </cell>
          <cell r="M3182">
            <v>0</v>
          </cell>
          <cell r="N3182">
            <v>1000</v>
          </cell>
          <cell r="O3182">
            <v>1000</v>
          </cell>
          <cell r="P3182">
            <v>130</v>
          </cell>
        </row>
        <row r="3183">
          <cell r="A3183">
            <v>1746100522</v>
          </cell>
          <cell r="B3183">
            <v>522</v>
          </cell>
          <cell r="C3183">
            <v>746100</v>
          </cell>
          <cell r="D3183">
            <v>1</v>
          </cell>
          <cell r="E3183">
            <v>0</v>
          </cell>
          <cell r="F3183" t="str">
            <v xml:space="preserve">ספרים ועיתונים    </v>
          </cell>
          <cell r="G3183">
            <v>0</v>
          </cell>
          <cell r="H3183" t="str">
            <v>גמיש</v>
          </cell>
          <cell r="I3183">
            <v>0</v>
          </cell>
          <cell r="J3183">
            <v>4320</v>
          </cell>
          <cell r="K3183">
            <v>0</v>
          </cell>
          <cell r="L3183">
            <v>480</v>
          </cell>
          <cell r="M3183">
            <v>0</v>
          </cell>
          <cell r="N3183">
            <v>4800</v>
          </cell>
          <cell r="O3183">
            <v>4800</v>
          </cell>
          <cell r="P3183">
            <v>0</v>
          </cell>
        </row>
        <row r="3184">
          <cell r="A3184">
            <v>1746100530</v>
          </cell>
          <cell r="B3184">
            <v>530</v>
          </cell>
          <cell r="C3184">
            <v>746100</v>
          </cell>
          <cell r="D3184">
            <v>1</v>
          </cell>
          <cell r="E3184">
            <v>0</v>
          </cell>
          <cell r="F3184" t="str">
            <v xml:space="preserve">אופניים לעובדים   </v>
          </cell>
          <cell r="G3184">
            <v>0</v>
          </cell>
          <cell r="H3184" t="str">
            <v>קשיח</v>
          </cell>
          <cell r="I3184">
            <v>0</v>
          </cell>
          <cell r="J3184">
            <v>0</v>
          </cell>
          <cell r="K3184">
            <v>0</v>
          </cell>
          <cell r="L3184">
            <v>0</v>
          </cell>
          <cell r="M3184">
            <v>0</v>
          </cell>
          <cell r="N3184">
            <v>0</v>
          </cell>
          <cell r="O3184">
            <v>0</v>
          </cell>
          <cell r="P3184">
            <v>0</v>
          </cell>
        </row>
        <row r="3185">
          <cell r="A3185">
            <v>1746100540</v>
          </cell>
          <cell r="B3185">
            <v>540</v>
          </cell>
          <cell r="C3185">
            <v>746100</v>
          </cell>
          <cell r="D3185">
            <v>1</v>
          </cell>
          <cell r="E3185">
            <v>0</v>
          </cell>
          <cell r="F3185" t="str">
            <v xml:space="preserve">הוצאות טלפון      </v>
          </cell>
          <cell r="G3185">
            <v>0</v>
          </cell>
          <cell r="H3185" t="str">
            <v>קשיח</v>
          </cell>
          <cell r="I3185">
            <v>0</v>
          </cell>
          <cell r="J3185">
            <v>0</v>
          </cell>
          <cell r="K3185">
            <v>0</v>
          </cell>
          <cell r="L3185">
            <v>0</v>
          </cell>
          <cell r="M3185">
            <v>0</v>
          </cell>
          <cell r="N3185">
            <v>0</v>
          </cell>
          <cell r="O3185">
            <v>0</v>
          </cell>
          <cell r="P3185">
            <v>0</v>
          </cell>
        </row>
        <row r="3186">
          <cell r="A3186">
            <v>1746100544</v>
          </cell>
          <cell r="B3186">
            <v>544</v>
          </cell>
          <cell r="C3186">
            <v>746100</v>
          </cell>
          <cell r="D3186">
            <v>1</v>
          </cell>
          <cell r="E3186">
            <v>0</v>
          </cell>
          <cell r="F3186" t="str">
            <v xml:space="preserve">הוצאות דאר        </v>
          </cell>
          <cell r="G3186">
            <v>0</v>
          </cell>
          <cell r="H3186" t="str">
            <v>קשיח</v>
          </cell>
          <cell r="I3186">
            <v>0</v>
          </cell>
          <cell r="J3186">
            <v>450</v>
          </cell>
          <cell r="K3186">
            <v>0</v>
          </cell>
          <cell r="L3186">
            <v>50</v>
          </cell>
          <cell r="M3186">
            <v>0</v>
          </cell>
          <cell r="N3186">
            <v>500</v>
          </cell>
          <cell r="O3186">
            <v>500</v>
          </cell>
          <cell r="P3186">
            <v>0</v>
          </cell>
        </row>
        <row r="3187">
          <cell r="A3187">
            <v>1746100550</v>
          </cell>
          <cell r="B3187">
            <v>550</v>
          </cell>
          <cell r="C3187">
            <v>746100</v>
          </cell>
          <cell r="D3187">
            <v>1</v>
          </cell>
          <cell r="E3187">
            <v>0</v>
          </cell>
          <cell r="F3187" t="str">
            <v xml:space="preserve">פירסומים    </v>
          </cell>
          <cell r="G3187">
            <v>0</v>
          </cell>
          <cell r="H3187" t="str">
            <v>גמיש</v>
          </cell>
          <cell r="I3187">
            <v>0</v>
          </cell>
          <cell r="J3187">
            <v>4320</v>
          </cell>
          <cell r="K3187">
            <v>0</v>
          </cell>
          <cell r="L3187">
            <v>480</v>
          </cell>
          <cell r="M3187">
            <v>0</v>
          </cell>
          <cell r="N3187">
            <v>4800</v>
          </cell>
          <cell r="O3187">
            <v>4800</v>
          </cell>
          <cell r="P3187">
            <v>6170</v>
          </cell>
        </row>
        <row r="3188">
          <cell r="A3188">
            <v>1746100561</v>
          </cell>
          <cell r="B3188">
            <v>561</v>
          </cell>
          <cell r="C3188">
            <v>746100</v>
          </cell>
          <cell r="D3188">
            <v>1</v>
          </cell>
          <cell r="E3188">
            <v>0</v>
          </cell>
          <cell r="F3188" t="str">
            <v xml:space="preserve">שיכפולים          </v>
          </cell>
          <cell r="G3188">
            <v>0</v>
          </cell>
          <cell r="H3188" t="str">
            <v>גמיש</v>
          </cell>
          <cell r="I3188">
            <v>0</v>
          </cell>
          <cell r="J3188">
            <v>0</v>
          </cell>
          <cell r="K3188">
            <v>0</v>
          </cell>
          <cell r="L3188">
            <v>0</v>
          </cell>
          <cell r="M3188">
            <v>0</v>
          </cell>
          <cell r="N3188">
            <v>0</v>
          </cell>
          <cell r="O3188">
            <v>0</v>
          </cell>
          <cell r="P3188">
            <v>0</v>
          </cell>
        </row>
        <row r="3189">
          <cell r="A3189">
            <v>1746100562</v>
          </cell>
          <cell r="B3189">
            <v>562</v>
          </cell>
          <cell r="C3189">
            <v>746100</v>
          </cell>
          <cell r="D3189">
            <v>1</v>
          </cell>
          <cell r="E3189">
            <v>0</v>
          </cell>
          <cell r="F3189" t="str">
            <v xml:space="preserve">הדפסות            </v>
          </cell>
          <cell r="G3189">
            <v>0</v>
          </cell>
          <cell r="H3189" t="str">
            <v>גמיש</v>
          </cell>
          <cell r="I3189">
            <v>0</v>
          </cell>
          <cell r="J3189">
            <v>2070</v>
          </cell>
          <cell r="K3189">
            <v>0</v>
          </cell>
          <cell r="L3189">
            <v>230</v>
          </cell>
          <cell r="M3189">
            <v>0</v>
          </cell>
          <cell r="N3189">
            <v>2300</v>
          </cell>
          <cell r="O3189">
            <v>2300</v>
          </cell>
          <cell r="P3189">
            <v>1409.88</v>
          </cell>
        </row>
        <row r="3190">
          <cell r="A3190">
            <v>1746100565</v>
          </cell>
          <cell r="B3190">
            <v>565</v>
          </cell>
          <cell r="C3190">
            <v>746100</v>
          </cell>
          <cell r="D3190">
            <v>1</v>
          </cell>
          <cell r="E3190">
            <v>0</v>
          </cell>
          <cell r="F3190" t="str">
            <v xml:space="preserve">צילומים והעתקות   </v>
          </cell>
          <cell r="G3190">
            <v>0</v>
          </cell>
          <cell r="H3190" t="str">
            <v>גמיש</v>
          </cell>
          <cell r="I3190">
            <v>0</v>
          </cell>
          <cell r="J3190">
            <v>6390</v>
          </cell>
          <cell r="K3190">
            <v>0</v>
          </cell>
          <cell r="L3190">
            <v>710</v>
          </cell>
          <cell r="M3190">
            <v>0</v>
          </cell>
          <cell r="N3190">
            <v>7100</v>
          </cell>
          <cell r="O3190">
            <v>7100</v>
          </cell>
          <cell r="P3190">
            <v>2366</v>
          </cell>
        </row>
        <row r="3191">
          <cell r="A3191">
            <v>1746100571</v>
          </cell>
          <cell r="B3191">
            <v>571</v>
          </cell>
          <cell r="C3191">
            <v>746100</v>
          </cell>
          <cell r="D3191">
            <v>1</v>
          </cell>
          <cell r="E3191">
            <v>0</v>
          </cell>
          <cell r="F3191" t="str">
            <v xml:space="preserve">מיכון וענ"א       </v>
          </cell>
          <cell r="G3191">
            <v>0</v>
          </cell>
          <cell r="H3191" t="str">
            <v>קשיח</v>
          </cell>
          <cell r="I3191">
            <v>0</v>
          </cell>
          <cell r="J3191">
            <v>293000</v>
          </cell>
          <cell r="K3191">
            <v>0</v>
          </cell>
          <cell r="L3191">
            <v>0</v>
          </cell>
          <cell r="M3191">
            <v>0</v>
          </cell>
          <cell r="N3191">
            <v>293000</v>
          </cell>
          <cell r="O3191">
            <v>293000</v>
          </cell>
          <cell r="P3191">
            <v>253000</v>
          </cell>
        </row>
        <row r="3192">
          <cell r="A3192">
            <v>1746100580</v>
          </cell>
          <cell r="B3192">
            <v>580</v>
          </cell>
          <cell r="C3192">
            <v>746100</v>
          </cell>
          <cell r="D3192">
            <v>1</v>
          </cell>
          <cell r="E3192">
            <v>0</v>
          </cell>
          <cell r="F3192" t="str">
            <v xml:space="preserve">יועצים-חיצוניים   </v>
          </cell>
          <cell r="G3192">
            <v>0</v>
          </cell>
          <cell r="H3192" t="str">
            <v>קשיח</v>
          </cell>
          <cell r="I3192">
            <v>0.22918318794607462</v>
          </cell>
          <cell r="J3192">
            <v>1550000</v>
          </cell>
          <cell r="K3192">
            <v>0</v>
          </cell>
          <cell r="L3192">
            <v>0</v>
          </cell>
          <cell r="M3192">
            <v>0</v>
          </cell>
          <cell r="N3192">
            <v>1550000</v>
          </cell>
          <cell r="O3192">
            <v>1261000</v>
          </cell>
          <cell r="P3192">
            <v>1000714.31</v>
          </cell>
        </row>
        <row r="3193">
          <cell r="A3193">
            <v>1746100581</v>
          </cell>
          <cell r="B3193">
            <v>581</v>
          </cell>
          <cell r="C3193">
            <v>746100</v>
          </cell>
          <cell r="D3193">
            <v>1</v>
          </cell>
          <cell r="E3193">
            <v>0</v>
          </cell>
          <cell r="F3193" t="str">
            <v>סקר מדי מים</v>
          </cell>
          <cell r="G3193">
            <v>0</v>
          </cell>
          <cell r="H3193" t="str">
            <v>גמיש</v>
          </cell>
          <cell r="I3193">
            <v>0</v>
          </cell>
          <cell r="J3193">
            <v>35100</v>
          </cell>
          <cell r="K3193" t="e">
            <v>#N/A</v>
          </cell>
          <cell r="L3193">
            <v>0</v>
          </cell>
          <cell r="M3193">
            <v>0</v>
          </cell>
          <cell r="N3193">
            <v>35100</v>
          </cell>
          <cell r="O3193">
            <v>35100</v>
          </cell>
          <cell r="P3193">
            <v>32526.5</v>
          </cell>
        </row>
        <row r="3194">
          <cell r="A3194">
            <v>1746100585</v>
          </cell>
          <cell r="B3194">
            <v>585</v>
          </cell>
          <cell r="C3194">
            <v>746100</v>
          </cell>
          <cell r="D3194">
            <v>1</v>
          </cell>
          <cell r="E3194">
            <v>0</v>
          </cell>
          <cell r="F3194" t="str">
            <v xml:space="preserve">משפטי שילוט       </v>
          </cell>
          <cell r="G3194">
            <v>0</v>
          </cell>
          <cell r="H3194" t="str">
            <v>קשיח</v>
          </cell>
          <cell r="I3194">
            <v>0</v>
          </cell>
          <cell r="J3194">
            <v>0</v>
          </cell>
          <cell r="K3194">
            <v>0</v>
          </cell>
          <cell r="L3194">
            <v>0</v>
          </cell>
          <cell r="M3194">
            <v>0</v>
          </cell>
          <cell r="N3194">
            <v>0</v>
          </cell>
          <cell r="O3194">
            <v>0</v>
          </cell>
          <cell r="P3194">
            <v>0</v>
          </cell>
        </row>
        <row r="3195">
          <cell r="A3195">
            <v>1746100586</v>
          </cell>
          <cell r="B3195">
            <v>586</v>
          </cell>
          <cell r="C3195">
            <v>746100</v>
          </cell>
          <cell r="D3195">
            <v>1</v>
          </cell>
          <cell r="E3195">
            <v>0</v>
          </cell>
          <cell r="F3195" t="str">
            <v xml:space="preserve">סקר שילוט         </v>
          </cell>
          <cell r="G3195">
            <v>0</v>
          </cell>
          <cell r="H3195" t="str">
            <v>גמיש</v>
          </cell>
          <cell r="I3195">
            <v>0</v>
          </cell>
          <cell r="J3195">
            <v>0</v>
          </cell>
          <cell r="K3195">
            <v>0</v>
          </cell>
          <cell r="L3195">
            <v>0</v>
          </cell>
          <cell r="M3195">
            <v>0</v>
          </cell>
          <cell r="N3195">
            <v>0</v>
          </cell>
          <cell r="O3195">
            <v>0</v>
          </cell>
          <cell r="P3195">
            <v>0</v>
          </cell>
        </row>
        <row r="3196">
          <cell r="A3196">
            <v>1746100596</v>
          </cell>
          <cell r="B3196">
            <v>596</v>
          </cell>
          <cell r="C3196">
            <v>746100</v>
          </cell>
          <cell r="D3196">
            <v>1</v>
          </cell>
          <cell r="E3196">
            <v>0</v>
          </cell>
          <cell r="F3196" t="str">
            <v xml:space="preserve">השתתפות בעזר 096  </v>
          </cell>
          <cell r="G3196">
            <v>0</v>
          </cell>
          <cell r="H3196" t="str">
            <v>קשיח</v>
          </cell>
          <cell r="I3196">
            <v>0</v>
          </cell>
          <cell r="J3196">
            <v>301000</v>
          </cell>
          <cell r="K3196">
            <v>-6.4750692520775588E-2</v>
          </cell>
          <cell r="L3196">
            <v>0</v>
          </cell>
          <cell r="M3196">
            <v>0</v>
          </cell>
          <cell r="N3196">
            <v>301000</v>
          </cell>
          <cell r="O3196">
            <v>301000</v>
          </cell>
          <cell r="P3196">
            <v>283166</v>
          </cell>
        </row>
        <row r="3197">
          <cell r="A3197">
            <v>1746100700</v>
          </cell>
          <cell r="B3197">
            <v>700</v>
          </cell>
          <cell r="C3197">
            <v>746100</v>
          </cell>
          <cell r="D3197">
            <v>1</v>
          </cell>
          <cell r="E3197">
            <v>0</v>
          </cell>
          <cell r="F3197" t="str">
            <v xml:space="preserve">הוצאות לפעולות    </v>
          </cell>
          <cell r="G3197">
            <v>0</v>
          </cell>
          <cell r="H3197" t="str">
            <v xml:space="preserve"> </v>
          </cell>
          <cell r="I3197">
            <v>0</v>
          </cell>
          <cell r="J3197">
            <v>0</v>
          </cell>
          <cell r="K3197">
            <v>0</v>
          </cell>
          <cell r="L3197">
            <v>0</v>
          </cell>
          <cell r="M3197">
            <v>0</v>
          </cell>
          <cell r="N3197">
            <v>0</v>
          </cell>
          <cell r="O3197">
            <v>0</v>
          </cell>
          <cell r="P3197">
            <v>0</v>
          </cell>
        </row>
        <row r="3198">
          <cell r="A3198">
            <v>1746100715</v>
          </cell>
          <cell r="B3198">
            <v>715</v>
          </cell>
          <cell r="C3198">
            <v>746100</v>
          </cell>
          <cell r="D3198">
            <v>1</v>
          </cell>
          <cell r="E3198">
            <v>0</v>
          </cell>
          <cell r="F3198" t="str">
            <v>עבודות קבלניות-רכב</v>
          </cell>
          <cell r="G3198">
            <v>0</v>
          </cell>
          <cell r="H3198" t="str">
            <v>גמיש</v>
          </cell>
          <cell r="I3198">
            <v>0.31578947368421062</v>
          </cell>
          <cell r="J3198">
            <v>45000</v>
          </cell>
          <cell r="K3198">
            <v>0</v>
          </cell>
          <cell r="L3198">
            <v>5000</v>
          </cell>
          <cell r="M3198">
            <v>0</v>
          </cell>
          <cell r="N3198">
            <v>50000</v>
          </cell>
          <cell r="O3198">
            <v>38000</v>
          </cell>
          <cell r="P3198">
            <v>15075</v>
          </cell>
        </row>
        <row r="3199">
          <cell r="A3199">
            <v>1746100722</v>
          </cell>
          <cell r="B3199">
            <v>722</v>
          </cell>
          <cell r="C3199">
            <v>746100</v>
          </cell>
          <cell r="D3199">
            <v>1</v>
          </cell>
          <cell r="E3199">
            <v>0</v>
          </cell>
          <cell r="F3199" t="str">
            <v>חמרים-תחזוקה עצמית</v>
          </cell>
          <cell r="G3199">
            <v>0</v>
          </cell>
          <cell r="H3199" t="str">
            <v>גמיש</v>
          </cell>
          <cell r="I3199">
            <v>0.21052631578947367</v>
          </cell>
          <cell r="J3199">
            <v>103500</v>
          </cell>
          <cell r="K3199">
            <v>0</v>
          </cell>
          <cell r="L3199">
            <v>11500</v>
          </cell>
          <cell r="M3199">
            <v>0</v>
          </cell>
          <cell r="N3199">
            <v>115000</v>
          </cell>
          <cell r="O3199">
            <v>95000</v>
          </cell>
          <cell r="P3199">
            <v>92415.83</v>
          </cell>
        </row>
        <row r="3200">
          <cell r="A3200">
            <v>1746100723</v>
          </cell>
          <cell r="B3200">
            <v>723</v>
          </cell>
          <cell r="C3200">
            <v>746100</v>
          </cell>
          <cell r="D3200">
            <v>1</v>
          </cell>
          <cell r="E3200">
            <v>0</v>
          </cell>
          <cell r="F3200" t="str">
            <v xml:space="preserve">שילוט             </v>
          </cell>
          <cell r="G3200">
            <v>0</v>
          </cell>
          <cell r="H3200" t="str">
            <v>גמיש</v>
          </cell>
          <cell r="I3200">
            <v>0</v>
          </cell>
          <cell r="J3200">
            <v>0</v>
          </cell>
          <cell r="K3200">
            <v>0</v>
          </cell>
          <cell r="L3200">
            <v>0</v>
          </cell>
          <cell r="M3200">
            <v>0</v>
          </cell>
          <cell r="N3200">
            <v>0</v>
          </cell>
          <cell r="O3200">
            <v>0</v>
          </cell>
          <cell r="P3200">
            <v>0</v>
          </cell>
        </row>
        <row r="3201">
          <cell r="A3201">
            <v>1746100725</v>
          </cell>
          <cell r="B3201">
            <v>725</v>
          </cell>
          <cell r="C3201">
            <v>746100</v>
          </cell>
          <cell r="D3201">
            <v>1</v>
          </cell>
          <cell r="E3201">
            <v>0</v>
          </cell>
          <cell r="F3201" t="str">
            <v xml:space="preserve">מבצע אדניות       </v>
          </cell>
          <cell r="G3201">
            <v>0</v>
          </cell>
          <cell r="H3201" t="str">
            <v>גמיש</v>
          </cell>
          <cell r="I3201">
            <v>0</v>
          </cell>
          <cell r="J3201">
            <v>0</v>
          </cell>
          <cell r="K3201">
            <v>0</v>
          </cell>
          <cell r="L3201">
            <v>0</v>
          </cell>
          <cell r="M3201">
            <v>0</v>
          </cell>
          <cell r="N3201">
            <v>0</v>
          </cell>
          <cell r="O3201">
            <v>0</v>
          </cell>
          <cell r="P3201">
            <v>0</v>
          </cell>
        </row>
        <row r="3202">
          <cell r="A3202">
            <v>1746100728</v>
          </cell>
          <cell r="B3202">
            <v>728</v>
          </cell>
          <cell r="C3202">
            <v>746100</v>
          </cell>
          <cell r="D3202">
            <v>1</v>
          </cell>
          <cell r="E3202">
            <v>0</v>
          </cell>
          <cell r="F3202" t="str">
            <v>רכישת צמחים ושתילים</v>
          </cell>
          <cell r="G3202">
            <v>0</v>
          </cell>
          <cell r="H3202" t="str">
            <v>גמיש</v>
          </cell>
          <cell r="I3202">
            <v>0.23923444976076547</v>
          </cell>
          <cell r="J3202">
            <v>699300</v>
          </cell>
          <cell r="K3202">
            <v>0</v>
          </cell>
          <cell r="L3202">
            <v>77700</v>
          </cell>
          <cell r="M3202">
            <v>0</v>
          </cell>
          <cell r="N3202">
            <v>777000</v>
          </cell>
          <cell r="O3202">
            <v>627000</v>
          </cell>
          <cell r="P3202">
            <v>619322</v>
          </cell>
        </row>
        <row r="3203">
          <cell r="A3203">
            <v>1746100737</v>
          </cell>
          <cell r="B3203">
            <v>737</v>
          </cell>
          <cell r="C3203">
            <v>746100</v>
          </cell>
          <cell r="D3203">
            <v>1</v>
          </cell>
          <cell r="E3203">
            <v>0</v>
          </cell>
          <cell r="F3203" t="str">
            <v>שכירת מנוף לימים גשומים</v>
          </cell>
          <cell r="G3203">
            <v>0</v>
          </cell>
          <cell r="H3203" t="str">
            <v>קשיח</v>
          </cell>
          <cell r="I3203">
            <v>0</v>
          </cell>
          <cell r="J3203">
            <v>0</v>
          </cell>
          <cell r="K3203" t="e">
            <v>#N/A</v>
          </cell>
          <cell r="L3203">
            <v>0</v>
          </cell>
          <cell r="M3203">
            <v>0</v>
          </cell>
          <cell r="N3203">
            <v>0</v>
          </cell>
          <cell r="O3203">
            <v>0</v>
          </cell>
          <cell r="P3203">
            <v>0</v>
          </cell>
        </row>
        <row r="3204">
          <cell r="A3204">
            <v>1746100742</v>
          </cell>
          <cell r="B3204">
            <v>742</v>
          </cell>
          <cell r="C3204">
            <v>746100</v>
          </cell>
          <cell r="D3204">
            <v>1</v>
          </cell>
          <cell r="E3204">
            <v>0</v>
          </cell>
          <cell r="F3204" t="str">
            <v xml:space="preserve">כלים וציוד        </v>
          </cell>
          <cell r="G3204">
            <v>0</v>
          </cell>
          <cell r="H3204" t="str">
            <v>גמיש</v>
          </cell>
          <cell r="I3204">
            <v>0</v>
          </cell>
          <cell r="J3204">
            <v>41040</v>
          </cell>
          <cell r="K3204">
            <v>0</v>
          </cell>
          <cell r="L3204">
            <v>4560</v>
          </cell>
          <cell r="M3204">
            <v>0</v>
          </cell>
          <cell r="N3204">
            <v>45600</v>
          </cell>
          <cell r="O3204">
            <v>45600</v>
          </cell>
          <cell r="P3204">
            <v>38246.589999999997</v>
          </cell>
        </row>
        <row r="3205">
          <cell r="A3205">
            <v>1746100743</v>
          </cell>
          <cell r="B3205">
            <v>743</v>
          </cell>
          <cell r="C3205">
            <v>746100</v>
          </cell>
          <cell r="D3205">
            <v>1</v>
          </cell>
          <cell r="E3205">
            <v>0</v>
          </cell>
          <cell r="F3205" t="str">
            <v>ציוד בטיחות</v>
          </cell>
          <cell r="G3205">
            <v>0</v>
          </cell>
          <cell r="H3205" t="str">
            <v>גמיש</v>
          </cell>
          <cell r="I3205">
            <v>0</v>
          </cell>
          <cell r="J3205">
            <v>0</v>
          </cell>
          <cell r="K3205">
            <v>0</v>
          </cell>
          <cell r="L3205">
            <v>0</v>
          </cell>
          <cell r="M3205">
            <v>0</v>
          </cell>
          <cell r="N3205">
            <v>0</v>
          </cell>
          <cell r="O3205">
            <v>0</v>
          </cell>
          <cell r="P3205">
            <v>0</v>
          </cell>
        </row>
        <row r="3206">
          <cell r="A3206">
            <v>1746100745</v>
          </cell>
          <cell r="B3206">
            <v>745</v>
          </cell>
          <cell r="C3206">
            <v>746100</v>
          </cell>
          <cell r="D3206">
            <v>1</v>
          </cell>
          <cell r="E3206">
            <v>0</v>
          </cell>
          <cell r="F3206" t="str">
            <v xml:space="preserve">דמי פריצה - תכולה </v>
          </cell>
          <cell r="G3206">
            <v>0</v>
          </cell>
          <cell r="H3206" t="str">
            <v>קשיח</v>
          </cell>
          <cell r="I3206">
            <v>0</v>
          </cell>
          <cell r="J3206">
            <v>0</v>
          </cell>
          <cell r="K3206">
            <v>0</v>
          </cell>
          <cell r="L3206">
            <v>0</v>
          </cell>
          <cell r="M3206">
            <v>0</v>
          </cell>
          <cell r="N3206">
            <v>0</v>
          </cell>
          <cell r="O3206">
            <v>0</v>
          </cell>
          <cell r="P3206">
            <v>0</v>
          </cell>
        </row>
        <row r="3207">
          <cell r="A3207">
            <v>1746100746</v>
          </cell>
          <cell r="B3207">
            <v>746</v>
          </cell>
          <cell r="C3207">
            <v>746100</v>
          </cell>
          <cell r="D3207">
            <v>1</v>
          </cell>
          <cell r="E3207">
            <v>0</v>
          </cell>
          <cell r="F3207" t="str">
            <v xml:space="preserve">דמי פריצה - מבנה  </v>
          </cell>
          <cell r="G3207">
            <v>0</v>
          </cell>
          <cell r="H3207" t="str">
            <v>קשיח</v>
          </cell>
          <cell r="I3207">
            <v>0</v>
          </cell>
          <cell r="J3207">
            <v>0</v>
          </cell>
          <cell r="K3207">
            <v>0</v>
          </cell>
          <cell r="L3207">
            <v>0</v>
          </cell>
          <cell r="M3207">
            <v>0</v>
          </cell>
          <cell r="N3207">
            <v>0</v>
          </cell>
          <cell r="O3207">
            <v>0</v>
          </cell>
          <cell r="P3207">
            <v>0</v>
          </cell>
        </row>
        <row r="3208">
          <cell r="A3208">
            <v>1746100752</v>
          </cell>
          <cell r="B3208">
            <v>752</v>
          </cell>
          <cell r="C3208">
            <v>746100</v>
          </cell>
          <cell r="D3208">
            <v>1</v>
          </cell>
          <cell r="E3208">
            <v>0</v>
          </cell>
          <cell r="F3208" t="str">
            <v xml:space="preserve">נקיון פארק הנוער  </v>
          </cell>
          <cell r="G3208">
            <v>0</v>
          </cell>
          <cell r="H3208" t="str">
            <v>קשיח</v>
          </cell>
          <cell r="I3208">
            <v>0</v>
          </cell>
          <cell r="J3208">
            <v>0</v>
          </cell>
          <cell r="K3208">
            <v>0</v>
          </cell>
          <cell r="L3208">
            <v>0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</row>
        <row r="3209">
          <cell r="A3209">
            <v>1746100753</v>
          </cell>
          <cell r="B3209">
            <v>753</v>
          </cell>
          <cell r="C3209">
            <v>746100</v>
          </cell>
          <cell r="D3209">
            <v>1</v>
          </cell>
          <cell r="E3209">
            <v>0</v>
          </cell>
          <cell r="F3209" t="str">
            <v xml:space="preserve">עובדים חיצוניים   </v>
          </cell>
          <cell r="G3209">
            <v>0</v>
          </cell>
          <cell r="H3209" t="str">
            <v>קשיח</v>
          </cell>
          <cell r="I3209">
            <v>0</v>
          </cell>
          <cell r="J3209">
            <v>0</v>
          </cell>
          <cell r="K3209">
            <v>0</v>
          </cell>
          <cell r="L3209">
            <v>0</v>
          </cell>
          <cell r="M3209">
            <v>0</v>
          </cell>
          <cell r="N3209">
            <v>0</v>
          </cell>
          <cell r="O3209">
            <v>0</v>
          </cell>
          <cell r="P3209">
            <v>0</v>
          </cell>
        </row>
        <row r="3210">
          <cell r="A3210">
            <v>1746100754</v>
          </cell>
          <cell r="B3210">
            <v>754</v>
          </cell>
          <cell r="C3210">
            <v>746100</v>
          </cell>
          <cell r="D3210">
            <v>1</v>
          </cell>
          <cell r="E3210">
            <v>0</v>
          </cell>
          <cell r="F3210" t="str">
            <v>עבודות מסגרות</v>
          </cell>
          <cell r="G3210">
            <v>0</v>
          </cell>
          <cell r="H3210" t="str">
            <v>קשיח</v>
          </cell>
          <cell r="I3210">
            <v>0</v>
          </cell>
          <cell r="J3210">
            <v>116280</v>
          </cell>
          <cell r="K3210">
            <v>0</v>
          </cell>
          <cell r="L3210">
            <v>12920</v>
          </cell>
          <cell r="M3210">
            <v>0</v>
          </cell>
          <cell r="N3210">
            <v>129200</v>
          </cell>
          <cell r="O3210">
            <v>129200</v>
          </cell>
          <cell r="P3210">
            <v>122610</v>
          </cell>
        </row>
        <row r="3211">
          <cell r="A3211">
            <v>1746100755</v>
          </cell>
          <cell r="B3211">
            <v>755</v>
          </cell>
          <cell r="C3211">
            <v>746100</v>
          </cell>
          <cell r="D3211">
            <v>1</v>
          </cell>
          <cell r="E3211">
            <v>0</v>
          </cell>
          <cell r="F3211" t="str">
            <v>אחז' גינון-שצ"פ עזריאלי</v>
          </cell>
          <cell r="G3211">
            <v>0</v>
          </cell>
          <cell r="H3211" t="str">
            <v>קשיח</v>
          </cell>
          <cell r="I3211">
            <v>0.11662531017369737</v>
          </cell>
          <cell r="J3211">
            <v>90000</v>
          </cell>
          <cell r="K3211">
            <v>0</v>
          </cell>
          <cell r="L3211">
            <v>0</v>
          </cell>
          <cell r="M3211">
            <v>0</v>
          </cell>
          <cell r="N3211">
            <v>90000</v>
          </cell>
          <cell r="O3211">
            <v>80600</v>
          </cell>
          <cell r="P3211">
            <v>82722.570000000007</v>
          </cell>
        </row>
        <row r="3212">
          <cell r="A3212">
            <v>1746100756</v>
          </cell>
          <cell r="B3212">
            <v>756</v>
          </cell>
          <cell r="C3212">
            <v>746100</v>
          </cell>
          <cell r="D3212">
            <v>1</v>
          </cell>
          <cell r="E3212">
            <v>0</v>
          </cell>
          <cell r="F3212" t="str">
            <v xml:space="preserve">שמירה בקבלנות     </v>
          </cell>
          <cell r="G3212">
            <v>0</v>
          </cell>
          <cell r="H3212" t="str">
            <v>קשיח</v>
          </cell>
          <cell r="I3212">
            <v>0</v>
          </cell>
          <cell r="J3212">
            <v>35000</v>
          </cell>
          <cell r="K3212">
            <v>-3.2258064516129004E-2</v>
          </cell>
          <cell r="L3212">
            <v>0</v>
          </cell>
          <cell r="M3212">
            <v>0</v>
          </cell>
          <cell r="N3212">
            <v>35000</v>
          </cell>
          <cell r="O3212">
            <v>35000</v>
          </cell>
          <cell r="P3212">
            <v>26708.67</v>
          </cell>
        </row>
        <row r="3213">
          <cell r="A3213">
            <v>1746100757</v>
          </cell>
          <cell r="B3213">
            <v>757</v>
          </cell>
          <cell r="C3213">
            <v>746100</v>
          </cell>
          <cell r="D3213">
            <v>1</v>
          </cell>
          <cell r="E3213">
            <v>0</v>
          </cell>
          <cell r="F3213" t="str">
            <v>גיזום עצים בקבלנות</v>
          </cell>
          <cell r="G3213">
            <v>0</v>
          </cell>
          <cell r="H3213" t="str">
            <v>גמיש</v>
          </cell>
          <cell r="I3213">
            <v>0</v>
          </cell>
          <cell r="J3213">
            <v>1400000</v>
          </cell>
          <cell r="K3213">
            <v>0</v>
          </cell>
          <cell r="L3213">
            <v>0</v>
          </cell>
          <cell r="M3213">
            <v>0</v>
          </cell>
          <cell r="N3213">
            <v>1400000</v>
          </cell>
          <cell r="O3213">
            <v>1400000</v>
          </cell>
          <cell r="P3213">
            <v>1333301</v>
          </cell>
        </row>
        <row r="3214">
          <cell r="A3214">
            <v>1746100758</v>
          </cell>
          <cell r="B3214">
            <v>758</v>
          </cell>
          <cell r="C3214">
            <v>746100</v>
          </cell>
          <cell r="D3214">
            <v>1</v>
          </cell>
          <cell r="E3214">
            <v>0</v>
          </cell>
          <cell r="F3214" t="str">
            <v xml:space="preserve">קבלני גינון גנים  </v>
          </cell>
          <cell r="G3214">
            <v>0</v>
          </cell>
          <cell r="H3214" t="str">
            <v>קשיח</v>
          </cell>
          <cell r="I3214">
            <v>0.19626016260162604</v>
          </cell>
          <cell r="J3214">
            <v>14714000</v>
          </cell>
          <cell r="K3214">
            <v>8.4905660377358583E-2</v>
          </cell>
          <cell r="L3214">
            <v>0</v>
          </cell>
          <cell r="M3214">
            <v>0</v>
          </cell>
          <cell r="N3214">
            <v>14714000</v>
          </cell>
          <cell r="O3214">
            <v>12300000</v>
          </cell>
          <cell r="P3214">
            <v>11087313.58</v>
          </cell>
        </row>
        <row r="3215">
          <cell r="A3215">
            <v>1746100759</v>
          </cell>
          <cell r="B3215">
            <v>759</v>
          </cell>
          <cell r="C3215">
            <v>746100</v>
          </cell>
          <cell r="D3215">
            <v>1</v>
          </cell>
          <cell r="E3215">
            <v>0</v>
          </cell>
          <cell r="F3215" t="str">
            <v xml:space="preserve">עב" קבלניות שונות </v>
          </cell>
          <cell r="G3215">
            <v>0</v>
          </cell>
          <cell r="H3215" t="str">
            <v>גמיש</v>
          </cell>
          <cell r="I3215">
            <v>7.1428571428571397E-2</v>
          </cell>
          <cell r="J3215">
            <v>450000</v>
          </cell>
          <cell r="K3215">
            <v>0</v>
          </cell>
          <cell r="L3215">
            <v>0</v>
          </cell>
          <cell r="M3215">
            <v>0</v>
          </cell>
          <cell r="N3215">
            <v>450000</v>
          </cell>
          <cell r="O3215">
            <v>420000</v>
          </cell>
          <cell r="P3215">
            <v>397689.1</v>
          </cell>
        </row>
        <row r="3216">
          <cell r="A3216">
            <v>1746100760</v>
          </cell>
          <cell r="B3216">
            <v>760</v>
          </cell>
          <cell r="C3216">
            <v>746100</v>
          </cell>
          <cell r="D3216">
            <v>1</v>
          </cell>
          <cell r="E3216">
            <v>0</v>
          </cell>
          <cell r="F3216" t="str">
            <v>פינוי גזם</v>
          </cell>
          <cell r="G3216">
            <v>0</v>
          </cell>
          <cell r="H3216" t="str">
            <v>קשיח</v>
          </cell>
          <cell r="I3216">
            <v>3.6363636363636376E-2</v>
          </cell>
          <cell r="J3216">
            <v>570000</v>
          </cell>
          <cell r="K3216">
            <v>0</v>
          </cell>
          <cell r="L3216">
            <v>0</v>
          </cell>
          <cell r="M3216">
            <v>0</v>
          </cell>
          <cell r="N3216">
            <v>570000</v>
          </cell>
          <cell r="O3216">
            <v>550000</v>
          </cell>
          <cell r="P3216">
            <v>521543.54</v>
          </cell>
        </row>
        <row r="3217">
          <cell r="A3217">
            <v>1746100780</v>
          </cell>
          <cell r="B3217">
            <v>780</v>
          </cell>
          <cell r="C3217">
            <v>746100</v>
          </cell>
          <cell r="D3217">
            <v>1</v>
          </cell>
          <cell r="E3217">
            <v>0</v>
          </cell>
          <cell r="F3217" t="str">
            <v xml:space="preserve">אחזקת אדניות      </v>
          </cell>
          <cell r="G3217">
            <v>0</v>
          </cell>
          <cell r="H3217" t="str">
            <v>גמיש</v>
          </cell>
          <cell r="I3217">
            <v>4.1666666666666741E-2</v>
          </cell>
          <cell r="J3217">
            <v>2250</v>
          </cell>
          <cell r="K3217">
            <v>0</v>
          </cell>
          <cell r="L3217">
            <v>250</v>
          </cell>
          <cell r="M3217">
            <v>0</v>
          </cell>
          <cell r="N3217">
            <v>2500</v>
          </cell>
          <cell r="O3217">
            <v>2400</v>
          </cell>
          <cell r="P3217">
            <v>2400</v>
          </cell>
        </row>
        <row r="3218">
          <cell r="A3218">
            <v>1746100781</v>
          </cell>
          <cell r="B3218">
            <v>781</v>
          </cell>
          <cell r="C3218">
            <v>746100</v>
          </cell>
          <cell r="D3218">
            <v>1</v>
          </cell>
          <cell r="E3218">
            <v>0</v>
          </cell>
          <cell r="F3218" t="str">
            <v xml:space="preserve">תחרות קירייה יפה  </v>
          </cell>
          <cell r="G3218">
            <v>0</v>
          </cell>
          <cell r="H3218" t="str">
            <v>גמיש</v>
          </cell>
          <cell r="I3218">
            <v>0.15384615384615374</v>
          </cell>
          <cell r="J3218">
            <v>5400</v>
          </cell>
          <cell r="K3218">
            <v>0</v>
          </cell>
          <cell r="L3218">
            <v>600</v>
          </cell>
          <cell r="M3218">
            <v>0</v>
          </cell>
          <cell r="N3218">
            <v>6000</v>
          </cell>
          <cell r="O3218">
            <v>5200</v>
          </cell>
          <cell r="P3218">
            <v>6370</v>
          </cell>
        </row>
        <row r="3219">
          <cell r="A3219">
            <v>1746100782</v>
          </cell>
          <cell r="B3219">
            <v>782</v>
          </cell>
          <cell r="C3219">
            <v>746100</v>
          </cell>
          <cell r="D3219">
            <v>1</v>
          </cell>
          <cell r="E3219">
            <v>0</v>
          </cell>
          <cell r="F3219" t="str">
            <v xml:space="preserve">אחזקת פינת ליטוף  </v>
          </cell>
          <cell r="G3219">
            <v>0</v>
          </cell>
          <cell r="H3219" t="str">
            <v>גמיש</v>
          </cell>
          <cell r="I3219">
            <v>3.125E-2</v>
          </cell>
          <cell r="J3219">
            <v>330000</v>
          </cell>
          <cell r="K3219">
            <v>0</v>
          </cell>
          <cell r="L3219">
            <v>0</v>
          </cell>
          <cell r="M3219">
            <v>0</v>
          </cell>
          <cell r="N3219">
            <v>330000</v>
          </cell>
          <cell r="O3219">
            <v>320000</v>
          </cell>
          <cell r="P3219">
            <v>297386.68</v>
          </cell>
        </row>
        <row r="3220">
          <cell r="A3220">
            <v>1746100783</v>
          </cell>
          <cell r="B3220">
            <v>783</v>
          </cell>
          <cell r="C3220">
            <v>746100</v>
          </cell>
          <cell r="D3220">
            <v>1</v>
          </cell>
          <cell r="E3220">
            <v>0</v>
          </cell>
          <cell r="F3220" t="str">
            <v>עבודות הדברת מזיקים</v>
          </cell>
          <cell r="G3220">
            <v>0</v>
          </cell>
          <cell r="H3220" t="str">
            <v>גמיש</v>
          </cell>
          <cell r="I3220">
            <v>2</v>
          </cell>
          <cell r="J3220">
            <v>600000</v>
          </cell>
          <cell r="K3220">
            <v>0</v>
          </cell>
          <cell r="L3220">
            <v>0</v>
          </cell>
          <cell r="M3220">
            <v>0</v>
          </cell>
          <cell r="N3220">
            <v>600000</v>
          </cell>
          <cell r="O3220">
            <v>200000</v>
          </cell>
          <cell r="P3220">
            <v>116736</v>
          </cell>
        </row>
        <row r="3221">
          <cell r="A3221">
            <v>1746100784</v>
          </cell>
          <cell r="B3221">
            <v>784</v>
          </cell>
          <cell r="C3221">
            <v>746100</v>
          </cell>
          <cell r="D3221">
            <v>1</v>
          </cell>
          <cell r="E3221">
            <v>0</v>
          </cell>
          <cell r="F3221" t="str">
            <v>גן הקקטוסים</v>
          </cell>
          <cell r="G3221">
            <v>0</v>
          </cell>
          <cell r="H3221" t="str">
            <v>גמיש</v>
          </cell>
          <cell r="I3221">
            <v>0</v>
          </cell>
          <cell r="J3221">
            <v>6300</v>
          </cell>
          <cell r="K3221">
            <v>0</v>
          </cell>
          <cell r="L3221">
            <v>700</v>
          </cell>
          <cell r="M3221">
            <v>0</v>
          </cell>
          <cell r="N3221">
            <v>7000</v>
          </cell>
          <cell r="O3221">
            <v>7000</v>
          </cell>
          <cell r="P3221">
            <v>3129.41</v>
          </cell>
        </row>
        <row r="3222">
          <cell r="A3222">
            <v>1746100794</v>
          </cell>
          <cell r="B3222">
            <v>794</v>
          </cell>
          <cell r="C3222">
            <v>746100</v>
          </cell>
          <cell r="D3222">
            <v>1</v>
          </cell>
          <cell r="E3222">
            <v>0</v>
          </cell>
          <cell r="F3222" t="str">
            <v xml:space="preserve">השתתפות בעזר 094  </v>
          </cell>
          <cell r="G3222">
            <v>0</v>
          </cell>
          <cell r="H3222" t="str">
            <v>קשיח</v>
          </cell>
          <cell r="I3222">
            <v>0</v>
          </cell>
          <cell r="J3222">
            <v>128000</v>
          </cell>
          <cell r="K3222">
            <v>0</v>
          </cell>
          <cell r="L3222">
            <v>0</v>
          </cell>
          <cell r="M3222">
            <v>0</v>
          </cell>
          <cell r="N3222">
            <v>128000</v>
          </cell>
          <cell r="O3222">
            <v>128000</v>
          </cell>
          <cell r="P3222">
            <v>142298</v>
          </cell>
        </row>
        <row r="3223">
          <cell r="A3223">
            <v>1746100800</v>
          </cell>
          <cell r="B3223">
            <v>800</v>
          </cell>
          <cell r="C3223">
            <v>746100</v>
          </cell>
          <cell r="D3223">
            <v>1</v>
          </cell>
          <cell r="E3223">
            <v>0</v>
          </cell>
          <cell r="F3223" t="str">
            <v>השת' תמיכות תרומות</v>
          </cell>
          <cell r="G3223">
            <v>0</v>
          </cell>
          <cell r="H3223" t="str">
            <v xml:space="preserve"> </v>
          </cell>
          <cell r="I3223">
            <v>0</v>
          </cell>
          <cell r="J3223">
            <v>0</v>
          </cell>
          <cell r="K3223">
            <v>0</v>
          </cell>
          <cell r="L3223">
            <v>0</v>
          </cell>
          <cell r="M3223">
            <v>0</v>
          </cell>
          <cell r="N3223">
            <v>0</v>
          </cell>
          <cell r="O3223">
            <v>0</v>
          </cell>
          <cell r="P3223">
            <v>0</v>
          </cell>
        </row>
        <row r="3224">
          <cell r="A3224">
            <v>1746100870</v>
          </cell>
          <cell r="B3224">
            <v>870</v>
          </cell>
          <cell r="C3224">
            <v>746100</v>
          </cell>
          <cell r="D3224">
            <v>1</v>
          </cell>
          <cell r="E3224">
            <v>0</v>
          </cell>
          <cell r="F3224" t="str">
            <v>גינון-בידור ובילוי</v>
          </cell>
          <cell r="G3224">
            <v>0</v>
          </cell>
          <cell r="H3224" t="str">
            <v>גמיש</v>
          </cell>
          <cell r="I3224">
            <v>0</v>
          </cell>
          <cell r="J3224">
            <v>0</v>
          </cell>
          <cell r="K3224">
            <v>0</v>
          </cell>
          <cell r="L3224">
            <v>0</v>
          </cell>
          <cell r="M3224">
            <v>0</v>
          </cell>
          <cell r="N3224">
            <v>0</v>
          </cell>
          <cell r="O3224">
            <v>0</v>
          </cell>
          <cell r="P3224">
            <v>0</v>
          </cell>
        </row>
        <row r="3225">
          <cell r="A3225">
            <v>1746100900</v>
          </cell>
          <cell r="B3225">
            <v>900</v>
          </cell>
          <cell r="C3225">
            <v>746100</v>
          </cell>
          <cell r="D3225">
            <v>1</v>
          </cell>
          <cell r="E3225">
            <v>0</v>
          </cell>
          <cell r="F3225" t="str">
            <v xml:space="preserve">הוצאות חד פעמיות  </v>
          </cell>
          <cell r="G3225">
            <v>0</v>
          </cell>
          <cell r="H3225" t="str">
            <v xml:space="preserve"> </v>
          </cell>
          <cell r="I3225">
            <v>0</v>
          </cell>
          <cell r="J3225">
            <v>0</v>
          </cell>
          <cell r="K3225">
            <v>0</v>
          </cell>
          <cell r="L3225">
            <v>0</v>
          </cell>
          <cell r="M3225">
            <v>0</v>
          </cell>
          <cell r="N3225">
            <v>0</v>
          </cell>
          <cell r="O3225">
            <v>0</v>
          </cell>
          <cell r="P3225">
            <v>0</v>
          </cell>
        </row>
        <row r="3226">
          <cell r="A3226">
            <v>1746100923</v>
          </cell>
          <cell r="B3226">
            <v>923</v>
          </cell>
          <cell r="C3226">
            <v>746100</v>
          </cell>
          <cell r="D3226">
            <v>1</v>
          </cell>
          <cell r="E3226">
            <v>0</v>
          </cell>
          <cell r="F3226" t="str">
            <v>תחז' יצירות אומנות</v>
          </cell>
          <cell r="G3226">
            <v>0</v>
          </cell>
          <cell r="H3226" t="str">
            <v>גמיש</v>
          </cell>
          <cell r="I3226">
            <v>0.1679085080575291</v>
          </cell>
          <cell r="J3226">
            <v>674000</v>
          </cell>
          <cell r="K3226">
            <v>0</v>
          </cell>
          <cell r="L3226">
            <v>0</v>
          </cell>
          <cell r="M3226">
            <v>0</v>
          </cell>
          <cell r="N3226">
            <v>674000</v>
          </cell>
          <cell r="O3226">
            <v>577100</v>
          </cell>
          <cell r="P3226">
            <v>571381</v>
          </cell>
        </row>
        <row r="3227">
          <cell r="A3227">
            <v>1746100931</v>
          </cell>
          <cell r="B3227">
            <v>931</v>
          </cell>
          <cell r="C3227">
            <v>746100</v>
          </cell>
          <cell r="D3227">
            <v>1</v>
          </cell>
          <cell r="E3227">
            <v>0</v>
          </cell>
          <cell r="F3227" t="str">
            <v xml:space="preserve">רכישות חד פעמיות  </v>
          </cell>
          <cell r="G3227">
            <v>0</v>
          </cell>
          <cell r="H3227" t="str">
            <v>גמיש</v>
          </cell>
          <cell r="I3227">
            <v>0</v>
          </cell>
          <cell r="J3227">
            <v>0</v>
          </cell>
          <cell r="K3227">
            <v>0</v>
          </cell>
          <cell r="L3227">
            <v>0</v>
          </cell>
          <cell r="M3227">
            <v>0</v>
          </cell>
          <cell r="N3227">
            <v>0</v>
          </cell>
          <cell r="O3227">
            <v>0</v>
          </cell>
          <cell r="P3227">
            <v>0</v>
          </cell>
        </row>
        <row r="3228">
          <cell r="A3228">
            <v>1746100932</v>
          </cell>
          <cell r="B3228">
            <v>932</v>
          </cell>
          <cell r="C3228">
            <v>746100</v>
          </cell>
          <cell r="D3228">
            <v>1</v>
          </cell>
          <cell r="E3228">
            <v>0</v>
          </cell>
          <cell r="F3228" t="str">
            <v>אחזקת מזרקות</v>
          </cell>
          <cell r="G3228">
            <v>0</v>
          </cell>
          <cell r="H3228" t="str">
            <v>קשיח</v>
          </cell>
          <cell r="I3228">
            <v>0.18674136321195145</v>
          </cell>
          <cell r="J3228">
            <v>1271000</v>
          </cell>
          <cell r="K3228">
            <v>1.3333333333333335</v>
          </cell>
          <cell r="L3228">
            <v>0</v>
          </cell>
          <cell r="M3228">
            <v>0</v>
          </cell>
          <cell r="N3228">
            <v>1271000</v>
          </cell>
          <cell r="O3228">
            <v>1071000</v>
          </cell>
          <cell r="P3228">
            <v>680243</v>
          </cell>
        </row>
        <row r="3229">
          <cell r="A3229">
            <v>1746100933</v>
          </cell>
          <cell r="B3229">
            <v>933</v>
          </cell>
          <cell r="C3229">
            <v>746100</v>
          </cell>
          <cell r="D3229">
            <v>1</v>
          </cell>
          <cell r="E3229">
            <v>0</v>
          </cell>
          <cell r="F3229" t="str">
            <v>אחזקת מתקני משחק</v>
          </cell>
          <cell r="G3229">
            <v>0</v>
          </cell>
          <cell r="H3229" t="str">
            <v>קשיח</v>
          </cell>
          <cell r="I3229">
            <v>0</v>
          </cell>
          <cell r="J3229">
            <v>950000</v>
          </cell>
          <cell r="K3229">
            <v>0</v>
          </cell>
          <cell r="L3229">
            <v>0</v>
          </cell>
          <cell r="M3229">
            <v>0</v>
          </cell>
          <cell r="N3229">
            <v>950000</v>
          </cell>
          <cell r="O3229">
            <v>950000</v>
          </cell>
          <cell r="P3229">
            <v>907793</v>
          </cell>
        </row>
        <row r="3230">
          <cell r="A3230">
            <v>1746100934</v>
          </cell>
          <cell r="B3230">
            <v>934</v>
          </cell>
          <cell r="C3230">
            <v>746100</v>
          </cell>
          <cell r="D3230">
            <v>1</v>
          </cell>
          <cell r="E3230">
            <v>0</v>
          </cell>
          <cell r="F3230" t="str">
            <v>עבודות טכניות</v>
          </cell>
          <cell r="G3230">
            <v>0</v>
          </cell>
          <cell r="H3230" t="str">
            <v>קשיח</v>
          </cell>
          <cell r="I3230">
            <v>0.26371308016877637</v>
          </cell>
          <cell r="J3230">
            <v>862560</v>
          </cell>
          <cell r="K3230">
            <v>0</v>
          </cell>
          <cell r="L3230">
            <v>95840</v>
          </cell>
          <cell r="M3230">
            <v>0</v>
          </cell>
          <cell r="N3230">
            <v>958400</v>
          </cell>
          <cell r="O3230">
            <v>758400</v>
          </cell>
          <cell r="P3230">
            <v>732000</v>
          </cell>
        </row>
        <row r="3231">
          <cell r="A3231">
            <v>1746100935</v>
          </cell>
          <cell r="B3231">
            <v>935</v>
          </cell>
          <cell r="C3231">
            <v>746100</v>
          </cell>
          <cell r="D3231">
            <v>1</v>
          </cell>
          <cell r="E3231">
            <v>0</v>
          </cell>
          <cell r="F3231" t="str">
            <v>תיקונים מוונדליזם</v>
          </cell>
          <cell r="G3231">
            <v>0</v>
          </cell>
          <cell r="H3231" t="str">
            <v>גמיש</v>
          </cell>
          <cell r="I3231">
            <v>0</v>
          </cell>
          <cell r="J3231">
            <v>0</v>
          </cell>
          <cell r="K3231">
            <v>0</v>
          </cell>
          <cell r="L3231">
            <v>0</v>
          </cell>
          <cell r="M3231">
            <v>0</v>
          </cell>
          <cell r="N3231">
            <v>0</v>
          </cell>
          <cell r="O3231">
            <v>0</v>
          </cell>
          <cell r="P3231">
            <v>0</v>
          </cell>
        </row>
        <row r="3232">
          <cell r="A3232">
            <v>1746100936</v>
          </cell>
          <cell r="B3232">
            <v>936</v>
          </cell>
          <cell r="C3232">
            <v>746100</v>
          </cell>
          <cell r="D3232">
            <v>1</v>
          </cell>
          <cell r="E3232">
            <v>0</v>
          </cell>
          <cell r="F3232" t="str">
            <v>אחזקת ספסלים</v>
          </cell>
          <cell r="G3232">
            <v>0</v>
          </cell>
          <cell r="H3232" t="str">
            <v>גמיש</v>
          </cell>
          <cell r="I3232">
            <v>0.16666666666666674</v>
          </cell>
          <cell r="J3232">
            <v>350000</v>
          </cell>
          <cell r="K3232">
            <v>0</v>
          </cell>
          <cell r="L3232">
            <v>0</v>
          </cell>
          <cell r="M3232">
            <v>0</v>
          </cell>
          <cell r="N3232">
            <v>350000</v>
          </cell>
          <cell r="O3232">
            <v>300000</v>
          </cell>
          <cell r="P3232">
            <v>288246.3</v>
          </cell>
        </row>
        <row r="3233">
          <cell r="A3233">
            <v>1746100937</v>
          </cell>
          <cell r="B3233">
            <v>937</v>
          </cell>
          <cell r="C3233">
            <v>746100</v>
          </cell>
          <cell r="D3233">
            <v>1</v>
          </cell>
          <cell r="E3233">
            <v>0</v>
          </cell>
          <cell r="F3233" t="str">
            <v>אחזקת מתקני כושר</v>
          </cell>
          <cell r="G3233">
            <v>0</v>
          </cell>
          <cell r="H3233" t="str">
            <v>גמיש</v>
          </cell>
          <cell r="I3233">
            <v>0.25</v>
          </cell>
          <cell r="J3233">
            <v>225000</v>
          </cell>
          <cell r="K3233">
            <v>0</v>
          </cell>
          <cell r="L3233">
            <v>25000</v>
          </cell>
          <cell r="M3233">
            <v>0</v>
          </cell>
          <cell r="N3233">
            <v>250000</v>
          </cell>
          <cell r="O3233">
            <v>200000</v>
          </cell>
          <cell r="P3233">
            <v>185300</v>
          </cell>
        </row>
        <row r="3234">
          <cell r="A3234">
            <v>1746100950</v>
          </cell>
          <cell r="B3234">
            <v>950</v>
          </cell>
          <cell r="C3234">
            <v>746100</v>
          </cell>
          <cell r="D3234">
            <v>1</v>
          </cell>
          <cell r="E3234">
            <v>0</v>
          </cell>
          <cell r="F3234" t="str">
            <v xml:space="preserve">תיכנון כללי       </v>
          </cell>
          <cell r="G3234">
            <v>0</v>
          </cell>
          <cell r="H3234" t="str">
            <v>גמיש</v>
          </cell>
          <cell r="I3234">
            <v>0</v>
          </cell>
          <cell r="J3234">
            <v>0</v>
          </cell>
          <cell r="K3234">
            <v>0</v>
          </cell>
          <cell r="L3234">
            <v>0</v>
          </cell>
          <cell r="M3234">
            <v>0</v>
          </cell>
          <cell r="N3234">
            <v>0</v>
          </cell>
          <cell r="O3234">
            <v>0</v>
          </cell>
          <cell r="P3234">
            <v>0</v>
          </cell>
        </row>
        <row r="3235">
          <cell r="A3235">
            <v>1746100960</v>
          </cell>
          <cell r="B3235">
            <v>960</v>
          </cell>
          <cell r="C3235">
            <v>746100</v>
          </cell>
          <cell r="D3235">
            <v>1</v>
          </cell>
          <cell r="E3235">
            <v>0</v>
          </cell>
          <cell r="F3235" t="str">
            <v xml:space="preserve">שיפור חזות העיר   </v>
          </cell>
          <cell r="G3235">
            <v>0</v>
          </cell>
          <cell r="H3235" t="str">
            <v>גמיש</v>
          </cell>
          <cell r="I3235">
            <v>0</v>
          </cell>
          <cell r="J3235">
            <v>0</v>
          </cell>
          <cell r="K3235">
            <v>0</v>
          </cell>
          <cell r="L3235">
            <v>0</v>
          </cell>
          <cell r="M3235">
            <v>0</v>
          </cell>
          <cell r="N3235">
            <v>0</v>
          </cell>
          <cell r="O3235">
            <v>0</v>
          </cell>
          <cell r="P3235">
            <v>0</v>
          </cell>
        </row>
        <row r="3236">
          <cell r="A3236">
            <v>1746100961</v>
          </cell>
          <cell r="B3236">
            <v>961</v>
          </cell>
          <cell r="C3236">
            <v>746100</v>
          </cell>
          <cell r="D3236">
            <v>1</v>
          </cell>
          <cell r="E3236">
            <v>0</v>
          </cell>
          <cell r="F3236" t="str">
            <v>רז' פעולות ורכישות</v>
          </cell>
          <cell r="G3236">
            <v>0</v>
          </cell>
          <cell r="H3236" t="str">
            <v>גמיש</v>
          </cell>
          <cell r="I3236">
            <v>0</v>
          </cell>
          <cell r="J3236">
            <v>0</v>
          </cell>
          <cell r="K3236">
            <v>0</v>
          </cell>
          <cell r="L3236">
            <v>0</v>
          </cell>
          <cell r="M3236">
            <v>0</v>
          </cell>
          <cell r="N3236">
            <v>0</v>
          </cell>
          <cell r="O3236">
            <v>0</v>
          </cell>
          <cell r="P3236">
            <v>0</v>
          </cell>
        </row>
        <row r="3237">
          <cell r="A3237" t="e">
            <v>#VALUE!</v>
          </cell>
          <cell r="B3237" t="str">
            <v>746100  סך הכל</v>
          </cell>
          <cell r="C3237">
            <v>0</v>
          </cell>
          <cell r="D3237">
            <v>0</v>
          </cell>
          <cell r="E3237">
            <v>0</v>
          </cell>
          <cell r="F3237" t="str">
            <v>גינות צבוריות ונוף</v>
          </cell>
          <cell r="G3237">
            <v>0</v>
          </cell>
          <cell r="H3237">
            <v>0</v>
          </cell>
          <cell r="I3237">
            <v>9.9279675216260577E-2</v>
          </cell>
          <cell r="J3237">
            <v>36830330</v>
          </cell>
          <cell r="K3237" t="e">
            <v>#N/A</v>
          </cell>
          <cell r="L3237">
            <v>238370</v>
          </cell>
          <cell r="M3237">
            <v>0</v>
          </cell>
          <cell r="N3237">
            <v>37068700</v>
          </cell>
          <cell r="O3237">
            <v>33720900</v>
          </cell>
          <cell r="P3237">
            <v>30746006.380000003</v>
          </cell>
        </row>
        <row r="3238">
          <cell r="A3238">
            <v>17467000</v>
          </cell>
          <cell r="B3238">
            <v>0</v>
          </cell>
          <cell r="C3238">
            <v>746700</v>
          </cell>
          <cell r="D3238">
            <v>1</v>
          </cell>
          <cell r="E3238">
            <v>0</v>
          </cell>
          <cell r="F3238" t="str">
            <v>פארק פרס</v>
          </cell>
          <cell r="G3238">
            <v>0</v>
          </cell>
          <cell r="H3238" t="str">
            <v xml:space="preserve"> </v>
          </cell>
          <cell r="I3238">
            <v>0</v>
          </cell>
          <cell r="J3238">
            <v>0</v>
          </cell>
          <cell r="K3238">
            <v>0</v>
          </cell>
          <cell r="L3238">
            <v>0</v>
          </cell>
          <cell r="M3238">
            <v>0</v>
          </cell>
          <cell r="N3238">
            <v>0</v>
          </cell>
          <cell r="O3238">
            <v>0</v>
          </cell>
          <cell r="P3238">
            <v>0</v>
          </cell>
        </row>
        <row r="3239">
          <cell r="A3239">
            <v>1746700870</v>
          </cell>
          <cell r="B3239">
            <v>870</v>
          </cell>
          <cell r="C3239">
            <v>746700</v>
          </cell>
          <cell r="D3239">
            <v>1</v>
          </cell>
          <cell r="E3239">
            <v>0</v>
          </cell>
          <cell r="F3239" t="str">
            <v>אחזקת פארק פרס</v>
          </cell>
          <cell r="G3239">
            <v>0</v>
          </cell>
          <cell r="H3239" t="str">
            <v>גמיש</v>
          </cell>
          <cell r="I3239">
            <v>0</v>
          </cell>
          <cell r="J3239">
            <v>2825460</v>
          </cell>
          <cell r="K3239">
            <v>0</v>
          </cell>
          <cell r="L3239">
            <v>313940</v>
          </cell>
          <cell r="M3239">
            <v>0</v>
          </cell>
          <cell r="N3239">
            <v>3139400</v>
          </cell>
          <cell r="O3239">
            <v>3139400</v>
          </cell>
          <cell r="P3239">
            <v>3039400</v>
          </cell>
        </row>
        <row r="3240">
          <cell r="A3240">
            <v>1746700871</v>
          </cell>
          <cell r="B3240">
            <v>871</v>
          </cell>
          <cell r="C3240">
            <v>746700</v>
          </cell>
          <cell r="D3240">
            <v>1</v>
          </cell>
          <cell r="E3240">
            <v>0</v>
          </cell>
          <cell r="F3240" t="str">
            <v>אחזקת מגדל המים</v>
          </cell>
          <cell r="G3240">
            <v>0</v>
          </cell>
          <cell r="H3240" t="str">
            <v>גמיש</v>
          </cell>
          <cell r="I3240">
            <v>0</v>
          </cell>
          <cell r="J3240">
            <v>4140</v>
          </cell>
          <cell r="K3240">
            <v>0</v>
          </cell>
          <cell r="L3240">
            <v>460</v>
          </cell>
          <cell r="M3240">
            <v>0</v>
          </cell>
          <cell r="N3240">
            <v>4600</v>
          </cell>
          <cell r="O3240">
            <v>4600</v>
          </cell>
          <cell r="P3240">
            <v>4600</v>
          </cell>
        </row>
        <row r="3241">
          <cell r="A3241">
            <v>1746700931</v>
          </cell>
          <cell r="B3241">
            <v>931</v>
          </cell>
          <cell r="C3241">
            <v>746700</v>
          </cell>
          <cell r="D3241">
            <v>1</v>
          </cell>
          <cell r="E3241">
            <v>0</v>
          </cell>
          <cell r="F3241" t="str">
            <v>הוצאות ח"פ - פארק</v>
          </cell>
          <cell r="G3241">
            <v>0</v>
          </cell>
          <cell r="H3241" t="str">
            <v>גמיש</v>
          </cell>
          <cell r="I3241">
            <v>0</v>
          </cell>
          <cell r="J3241">
            <v>0</v>
          </cell>
          <cell r="K3241">
            <v>0</v>
          </cell>
          <cell r="L3241">
            <v>0</v>
          </cell>
          <cell r="M3241">
            <v>0</v>
          </cell>
          <cell r="N3241">
            <v>0</v>
          </cell>
          <cell r="O3241">
            <v>0</v>
          </cell>
          <cell r="P3241">
            <v>0</v>
          </cell>
        </row>
        <row r="3242">
          <cell r="A3242" t="e">
            <v>#VALUE!</v>
          </cell>
          <cell r="B3242" t="str">
            <v>746700  סך הכל</v>
          </cell>
          <cell r="C3242">
            <v>0</v>
          </cell>
          <cell r="D3242">
            <v>0</v>
          </cell>
          <cell r="E3242">
            <v>0</v>
          </cell>
          <cell r="F3242" t="str">
            <v>פארק פרס</v>
          </cell>
          <cell r="G3242">
            <v>0</v>
          </cell>
          <cell r="H3242" t="str">
            <v xml:space="preserve"> </v>
          </cell>
          <cell r="I3242">
            <v>0</v>
          </cell>
          <cell r="J3242">
            <v>2829600</v>
          </cell>
          <cell r="K3242">
            <v>0</v>
          </cell>
          <cell r="L3242">
            <v>314400</v>
          </cell>
          <cell r="M3242">
            <v>0</v>
          </cell>
          <cell r="N3242">
            <v>3144000</v>
          </cell>
          <cell r="O3242">
            <v>3144000</v>
          </cell>
          <cell r="P3242">
            <v>3044000</v>
          </cell>
        </row>
        <row r="3243">
          <cell r="A3243">
            <v>17500000</v>
          </cell>
          <cell r="B3243">
            <v>0</v>
          </cell>
          <cell r="C3243">
            <v>750000</v>
          </cell>
          <cell r="D3243">
            <v>1</v>
          </cell>
          <cell r="E3243">
            <v>0</v>
          </cell>
          <cell r="F3243" t="str">
            <v xml:space="preserve">חגיגות מבצעים     </v>
          </cell>
          <cell r="G3243">
            <v>0</v>
          </cell>
          <cell r="H3243" t="str">
            <v xml:space="preserve"> </v>
          </cell>
          <cell r="I3243">
            <v>0</v>
          </cell>
          <cell r="J3243">
            <v>0</v>
          </cell>
          <cell r="K3243">
            <v>0</v>
          </cell>
          <cell r="L3243">
            <v>0</v>
          </cell>
          <cell r="M3243">
            <v>0</v>
          </cell>
          <cell r="N3243">
            <v>0</v>
          </cell>
          <cell r="O3243">
            <v>0</v>
          </cell>
          <cell r="P3243">
            <v>0</v>
          </cell>
        </row>
        <row r="3244">
          <cell r="A3244">
            <v>17510000</v>
          </cell>
          <cell r="B3244">
            <v>0</v>
          </cell>
          <cell r="C3244">
            <v>751000</v>
          </cell>
          <cell r="D3244">
            <v>1</v>
          </cell>
          <cell r="E3244">
            <v>0</v>
          </cell>
          <cell r="F3244" t="str">
            <v>חגיגות יום העצמאות</v>
          </cell>
          <cell r="G3244">
            <v>0</v>
          </cell>
          <cell r="H3244" t="str">
            <v xml:space="preserve"> </v>
          </cell>
          <cell r="I3244">
            <v>0</v>
          </cell>
          <cell r="J3244">
            <v>0</v>
          </cell>
          <cell r="K3244">
            <v>0</v>
          </cell>
          <cell r="L3244">
            <v>0</v>
          </cell>
          <cell r="M3244">
            <v>0</v>
          </cell>
          <cell r="N3244">
            <v>0</v>
          </cell>
          <cell r="O3244">
            <v>0</v>
          </cell>
          <cell r="P3244">
            <v>0</v>
          </cell>
        </row>
        <row r="3245">
          <cell r="A3245">
            <v>1751000130</v>
          </cell>
          <cell r="B3245">
            <v>130</v>
          </cell>
          <cell r="C3245">
            <v>751000</v>
          </cell>
          <cell r="D3245">
            <v>1</v>
          </cell>
          <cell r="E3245">
            <v>0</v>
          </cell>
          <cell r="F3245" t="str">
            <v xml:space="preserve">שעות נוספות       </v>
          </cell>
          <cell r="G3245">
            <v>0</v>
          </cell>
          <cell r="H3245" t="str">
            <v>שכר</v>
          </cell>
          <cell r="I3245">
            <v>0</v>
          </cell>
          <cell r="J3245">
            <v>0</v>
          </cell>
          <cell r="K3245">
            <v>0</v>
          </cell>
          <cell r="L3245">
            <v>0</v>
          </cell>
          <cell r="M3245">
            <v>0</v>
          </cell>
          <cell r="N3245">
            <v>0</v>
          </cell>
          <cell r="O3245">
            <v>0</v>
          </cell>
          <cell r="P3245">
            <v>0</v>
          </cell>
        </row>
        <row r="3246">
          <cell r="A3246">
            <v>1751000210</v>
          </cell>
          <cell r="B3246">
            <v>210</v>
          </cell>
          <cell r="C3246">
            <v>751000</v>
          </cell>
          <cell r="D3246">
            <v>1</v>
          </cell>
          <cell r="E3246">
            <v>0</v>
          </cell>
          <cell r="F3246" t="str">
            <v xml:space="preserve">השכר הקובע        </v>
          </cell>
          <cell r="G3246">
            <v>0</v>
          </cell>
          <cell r="H3246" t="str">
            <v>שכר</v>
          </cell>
          <cell r="I3246">
            <v>0</v>
          </cell>
          <cell r="J3246">
            <v>0</v>
          </cell>
          <cell r="K3246">
            <v>0</v>
          </cell>
          <cell r="L3246">
            <v>0</v>
          </cell>
          <cell r="M3246">
            <v>0</v>
          </cell>
          <cell r="N3246">
            <v>0</v>
          </cell>
          <cell r="O3246">
            <v>0</v>
          </cell>
          <cell r="P3246">
            <v>0</v>
          </cell>
        </row>
        <row r="3247">
          <cell r="A3247">
            <v>1751000400</v>
          </cell>
          <cell r="B3247">
            <v>400</v>
          </cell>
          <cell r="C3247">
            <v>751000</v>
          </cell>
          <cell r="D3247">
            <v>1</v>
          </cell>
          <cell r="E3247">
            <v>0</v>
          </cell>
          <cell r="F3247" t="str">
            <v>אחזקת בנינים וציוד</v>
          </cell>
          <cell r="G3247">
            <v>0</v>
          </cell>
          <cell r="H3247" t="str">
            <v xml:space="preserve"> </v>
          </cell>
          <cell r="I3247">
            <v>0</v>
          </cell>
          <cell r="J3247">
            <v>0</v>
          </cell>
          <cell r="K3247">
            <v>0</v>
          </cell>
          <cell r="L3247">
            <v>0</v>
          </cell>
          <cell r="M3247">
            <v>0</v>
          </cell>
          <cell r="N3247">
            <v>0</v>
          </cell>
          <cell r="O3247">
            <v>0</v>
          </cell>
          <cell r="P3247">
            <v>0</v>
          </cell>
        </row>
        <row r="3248">
          <cell r="A3248">
            <v>1751000423</v>
          </cell>
          <cell r="B3248">
            <v>423</v>
          </cell>
          <cell r="C3248">
            <v>751000</v>
          </cell>
          <cell r="D3248">
            <v>1</v>
          </cell>
          <cell r="E3248">
            <v>0</v>
          </cell>
          <cell r="F3248" t="str">
            <v xml:space="preserve">תחזוקת מבנה       </v>
          </cell>
          <cell r="G3248">
            <v>0</v>
          </cell>
          <cell r="H3248" t="str">
            <v>קשיח</v>
          </cell>
          <cell r="I3248">
            <v>0</v>
          </cell>
          <cell r="J3248">
            <v>0</v>
          </cell>
          <cell r="K3248">
            <v>0</v>
          </cell>
          <cell r="L3248">
            <v>0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</row>
        <row r="3249">
          <cell r="A3249">
            <v>1751000511</v>
          </cell>
          <cell r="B3249">
            <v>511</v>
          </cell>
          <cell r="C3249">
            <v>751000</v>
          </cell>
          <cell r="D3249">
            <v>1</v>
          </cell>
          <cell r="E3249">
            <v>0</v>
          </cell>
          <cell r="F3249" t="str">
            <v xml:space="preserve">אירוח וכיבוד      </v>
          </cell>
          <cell r="G3249">
            <v>0</v>
          </cell>
          <cell r="H3249" t="str">
            <v>גמיש</v>
          </cell>
          <cell r="I3249">
            <v>0</v>
          </cell>
          <cell r="J3249">
            <v>0</v>
          </cell>
          <cell r="K3249">
            <v>0</v>
          </cell>
          <cell r="L3249">
            <v>0</v>
          </cell>
          <cell r="M3249">
            <v>0</v>
          </cell>
          <cell r="N3249">
            <v>0</v>
          </cell>
          <cell r="O3249">
            <v>0</v>
          </cell>
          <cell r="P3249">
            <v>0</v>
          </cell>
        </row>
        <row r="3250">
          <cell r="A3250">
            <v>1751000550</v>
          </cell>
          <cell r="B3250">
            <v>550</v>
          </cell>
          <cell r="C3250">
            <v>751000</v>
          </cell>
          <cell r="D3250">
            <v>1</v>
          </cell>
          <cell r="E3250">
            <v>0</v>
          </cell>
          <cell r="F3250" t="str">
            <v xml:space="preserve">פירסומים          </v>
          </cell>
          <cell r="G3250">
            <v>0</v>
          </cell>
          <cell r="H3250" t="str">
            <v>גמיש</v>
          </cell>
          <cell r="I3250">
            <v>0</v>
          </cell>
          <cell r="J3250">
            <v>0</v>
          </cell>
          <cell r="K3250">
            <v>0</v>
          </cell>
          <cell r="L3250">
            <v>0</v>
          </cell>
          <cell r="M3250">
            <v>0</v>
          </cell>
          <cell r="N3250">
            <v>0</v>
          </cell>
          <cell r="O3250">
            <v>0</v>
          </cell>
          <cell r="P3250">
            <v>0</v>
          </cell>
        </row>
        <row r="3251">
          <cell r="A3251">
            <v>1751000561</v>
          </cell>
          <cell r="B3251">
            <v>561</v>
          </cell>
          <cell r="C3251">
            <v>751000</v>
          </cell>
          <cell r="D3251">
            <v>1</v>
          </cell>
          <cell r="E3251">
            <v>0</v>
          </cell>
          <cell r="F3251" t="str">
            <v xml:space="preserve">שיכפולים          </v>
          </cell>
          <cell r="G3251">
            <v>0</v>
          </cell>
          <cell r="H3251" t="str">
            <v>גמיש</v>
          </cell>
          <cell r="I3251">
            <v>0</v>
          </cell>
          <cell r="J3251">
            <v>0</v>
          </cell>
          <cell r="K3251">
            <v>0</v>
          </cell>
          <cell r="L3251">
            <v>0</v>
          </cell>
          <cell r="M3251">
            <v>0</v>
          </cell>
          <cell r="N3251">
            <v>0</v>
          </cell>
          <cell r="O3251">
            <v>0</v>
          </cell>
          <cell r="P3251">
            <v>0</v>
          </cell>
        </row>
        <row r="3252">
          <cell r="A3252">
            <v>1751000700</v>
          </cell>
          <cell r="B3252">
            <v>700</v>
          </cell>
          <cell r="C3252">
            <v>751000</v>
          </cell>
          <cell r="D3252">
            <v>1</v>
          </cell>
          <cell r="E3252">
            <v>0</v>
          </cell>
          <cell r="F3252" t="str">
            <v xml:space="preserve">הוצאות לפעולות    </v>
          </cell>
          <cell r="G3252">
            <v>0</v>
          </cell>
          <cell r="H3252" t="str">
            <v xml:space="preserve"> </v>
          </cell>
          <cell r="I3252">
            <v>0</v>
          </cell>
          <cell r="J3252">
            <v>0</v>
          </cell>
          <cell r="K3252">
            <v>0</v>
          </cell>
          <cell r="L3252">
            <v>0</v>
          </cell>
          <cell r="M3252">
            <v>0</v>
          </cell>
          <cell r="N3252">
            <v>0</v>
          </cell>
          <cell r="O3252">
            <v>0</v>
          </cell>
          <cell r="P3252">
            <v>0</v>
          </cell>
        </row>
        <row r="3253">
          <cell r="A3253">
            <v>1751000710</v>
          </cell>
          <cell r="B3253">
            <v>710</v>
          </cell>
          <cell r="C3253">
            <v>751000</v>
          </cell>
          <cell r="D3253">
            <v>1</v>
          </cell>
          <cell r="E3253">
            <v>0</v>
          </cell>
          <cell r="F3253" t="str">
            <v xml:space="preserve">הסעות לארועים     </v>
          </cell>
          <cell r="G3253">
            <v>0</v>
          </cell>
          <cell r="H3253" t="str">
            <v>גמיש</v>
          </cell>
          <cell r="I3253">
            <v>0</v>
          </cell>
          <cell r="J3253">
            <v>0</v>
          </cell>
          <cell r="K3253">
            <v>0</v>
          </cell>
          <cell r="L3253">
            <v>0</v>
          </cell>
          <cell r="M3253">
            <v>0</v>
          </cell>
          <cell r="N3253">
            <v>0</v>
          </cell>
          <cell r="O3253">
            <v>0</v>
          </cell>
          <cell r="P3253">
            <v>0</v>
          </cell>
        </row>
        <row r="3254">
          <cell r="A3254">
            <v>1751000722</v>
          </cell>
          <cell r="B3254">
            <v>722</v>
          </cell>
          <cell r="C3254">
            <v>751000</v>
          </cell>
          <cell r="D3254">
            <v>1</v>
          </cell>
          <cell r="E3254">
            <v>0</v>
          </cell>
          <cell r="F3254" t="str">
            <v>חמרים-תחזוקה עצמית</v>
          </cell>
          <cell r="G3254">
            <v>0</v>
          </cell>
          <cell r="H3254" t="str">
            <v>גמיש</v>
          </cell>
          <cell r="I3254">
            <v>0</v>
          </cell>
          <cell r="J3254">
            <v>0</v>
          </cell>
          <cell r="K3254">
            <v>0</v>
          </cell>
          <cell r="L3254">
            <v>0</v>
          </cell>
          <cell r="M3254">
            <v>0</v>
          </cell>
          <cell r="N3254">
            <v>0</v>
          </cell>
          <cell r="O3254">
            <v>0</v>
          </cell>
          <cell r="P3254">
            <v>0</v>
          </cell>
        </row>
        <row r="3255">
          <cell r="A3255">
            <v>1751000781</v>
          </cell>
          <cell r="B3255">
            <v>781</v>
          </cell>
          <cell r="C3255">
            <v>751000</v>
          </cell>
          <cell r="D3255">
            <v>1</v>
          </cell>
          <cell r="E3255">
            <v>0</v>
          </cell>
          <cell r="F3255" t="str">
            <v xml:space="preserve">אמנים             </v>
          </cell>
          <cell r="G3255">
            <v>0</v>
          </cell>
          <cell r="H3255" t="str">
            <v>גמיש</v>
          </cell>
          <cell r="I3255">
            <v>0</v>
          </cell>
          <cell r="J3255">
            <v>0</v>
          </cell>
          <cell r="K3255">
            <v>0</v>
          </cell>
          <cell r="L3255">
            <v>0</v>
          </cell>
          <cell r="M3255">
            <v>0</v>
          </cell>
          <cell r="N3255">
            <v>0</v>
          </cell>
          <cell r="O3255">
            <v>0</v>
          </cell>
          <cell r="P3255">
            <v>0</v>
          </cell>
        </row>
        <row r="3256">
          <cell r="A3256">
            <v>1751000782</v>
          </cell>
          <cell r="B3256">
            <v>782</v>
          </cell>
          <cell r="C3256">
            <v>751000</v>
          </cell>
          <cell r="D3256">
            <v>1</v>
          </cell>
          <cell r="E3256">
            <v>0</v>
          </cell>
          <cell r="F3256" t="str">
            <v xml:space="preserve">הפקת ארועים       </v>
          </cell>
          <cell r="G3256">
            <v>0</v>
          </cell>
          <cell r="H3256" t="str">
            <v>גמיש</v>
          </cell>
          <cell r="I3256">
            <v>0</v>
          </cell>
          <cell r="J3256">
            <v>701100</v>
          </cell>
          <cell r="K3256">
            <v>0</v>
          </cell>
          <cell r="L3256">
            <v>77900</v>
          </cell>
          <cell r="M3256">
            <v>0</v>
          </cell>
          <cell r="N3256">
            <v>779000</v>
          </cell>
          <cell r="O3256">
            <v>779000</v>
          </cell>
          <cell r="P3256">
            <v>778660.19</v>
          </cell>
        </row>
        <row r="3257">
          <cell r="A3257">
            <v>1751000783</v>
          </cell>
          <cell r="B3257">
            <v>783</v>
          </cell>
          <cell r="C3257">
            <v>751000</v>
          </cell>
          <cell r="D3257">
            <v>1</v>
          </cell>
          <cell r="E3257">
            <v>0</v>
          </cell>
          <cell r="F3257" t="str">
            <v xml:space="preserve">ארועי ספורט       </v>
          </cell>
          <cell r="G3257">
            <v>0</v>
          </cell>
          <cell r="H3257" t="str">
            <v>גמיש</v>
          </cell>
          <cell r="I3257">
            <v>0</v>
          </cell>
          <cell r="J3257">
            <v>0</v>
          </cell>
          <cell r="K3257">
            <v>0</v>
          </cell>
          <cell r="L3257">
            <v>0</v>
          </cell>
          <cell r="M3257">
            <v>0</v>
          </cell>
          <cell r="N3257">
            <v>0</v>
          </cell>
          <cell r="O3257">
            <v>0</v>
          </cell>
          <cell r="P3257">
            <v>0</v>
          </cell>
        </row>
        <row r="3258">
          <cell r="A3258">
            <v>1751000785</v>
          </cell>
          <cell r="B3258">
            <v>785</v>
          </cell>
          <cell r="C3258">
            <v>751000</v>
          </cell>
          <cell r="D3258">
            <v>1</v>
          </cell>
          <cell r="E3258">
            <v>0</v>
          </cell>
          <cell r="F3258" t="str">
            <v xml:space="preserve">יום הזכרון-שירי לוחמים   </v>
          </cell>
          <cell r="G3258">
            <v>0</v>
          </cell>
          <cell r="H3258" t="str">
            <v>גמיש</v>
          </cell>
          <cell r="I3258">
            <v>0</v>
          </cell>
          <cell r="J3258">
            <v>0</v>
          </cell>
          <cell r="K3258">
            <v>0</v>
          </cell>
          <cell r="L3258">
            <v>0</v>
          </cell>
          <cell r="M3258">
            <v>0</v>
          </cell>
          <cell r="N3258">
            <v>0</v>
          </cell>
          <cell r="O3258">
            <v>0</v>
          </cell>
          <cell r="P3258">
            <v>0</v>
          </cell>
        </row>
        <row r="3259">
          <cell r="A3259">
            <v>1751000788</v>
          </cell>
          <cell r="B3259">
            <v>788</v>
          </cell>
          <cell r="C3259">
            <v>751000</v>
          </cell>
          <cell r="D3259">
            <v>1</v>
          </cell>
          <cell r="E3259">
            <v>0</v>
          </cell>
          <cell r="F3259" t="str">
            <v>מערכת הגברה ותאורה</v>
          </cell>
          <cell r="G3259">
            <v>0</v>
          </cell>
          <cell r="H3259" t="str">
            <v>גמיש</v>
          </cell>
          <cell r="I3259">
            <v>0</v>
          </cell>
          <cell r="J3259">
            <v>0</v>
          </cell>
          <cell r="K3259">
            <v>0</v>
          </cell>
          <cell r="L3259">
            <v>0</v>
          </cell>
          <cell r="M3259">
            <v>0</v>
          </cell>
          <cell r="N3259">
            <v>0</v>
          </cell>
          <cell r="O3259">
            <v>0</v>
          </cell>
          <cell r="P3259">
            <v>0</v>
          </cell>
        </row>
        <row r="3260">
          <cell r="A3260">
            <v>1751000961</v>
          </cell>
          <cell r="B3260">
            <v>961</v>
          </cell>
          <cell r="C3260">
            <v>751000</v>
          </cell>
          <cell r="D3260">
            <v>1</v>
          </cell>
          <cell r="E3260">
            <v>0</v>
          </cell>
          <cell r="F3260" t="str">
            <v>רז' פעולות ורכישות</v>
          </cell>
          <cell r="G3260">
            <v>0</v>
          </cell>
          <cell r="H3260" t="str">
            <v>גמיש</v>
          </cell>
          <cell r="I3260">
            <v>0</v>
          </cell>
          <cell r="J3260">
            <v>0</v>
          </cell>
          <cell r="K3260">
            <v>0</v>
          </cell>
          <cell r="L3260">
            <v>0</v>
          </cell>
          <cell r="M3260">
            <v>0</v>
          </cell>
          <cell r="N3260">
            <v>0</v>
          </cell>
          <cell r="O3260">
            <v>0</v>
          </cell>
          <cell r="P3260">
            <v>0</v>
          </cell>
        </row>
        <row r="3261">
          <cell r="A3261">
            <v>1751000980</v>
          </cell>
          <cell r="B3261">
            <v>980</v>
          </cell>
          <cell r="C3261">
            <v>751000</v>
          </cell>
          <cell r="D3261">
            <v>1</v>
          </cell>
          <cell r="E3261">
            <v>0</v>
          </cell>
          <cell r="F3261" t="str">
            <v xml:space="preserve">השכרות            </v>
          </cell>
          <cell r="G3261">
            <v>0</v>
          </cell>
          <cell r="H3261" t="str">
            <v>גמיש</v>
          </cell>
          <cell r="I3261">
            <v>0</v>
          </cell>
          <cell r="J3261">
            <v>0</v>
          </cell>
          <cell r="K3261">
            <v>0</v>
          </cell>
          <cell r="L3261">
            <v>0</v>
          </cell>
          <cell r="M3261">
            <v>0</v>
          </cell>
          <cell r="N3261">
            <v>0</v>
          </cell>
          <cell r="O3261">
            <v>0</v>
          </cell>
          <cell r="P3261">
            <v>0</v>
          </cell>
        </row>
        <row r="3262">
          <cell r="A3262" t="e">
            <v>#VALUE!</v>
          </cell>
          <cell r="B3262" t="str">
            <v>751000  סך הכל</v>
          </cell>
          <cell r="C3262">
            <v>0</v>
          </cell>
          <cell r="D3262">
            <v>0</v>
          </cell>
          <cell r="E3262">
            <v>0</v>
          </cell>
          <cell r="F3262" t="str">
            <v>חגיגות יום העצמאות</v>
          </cell>
          <cell r="G3262">
            <v>0</v>
          </cell>
          <cell r="H3262">
            <v>0</v>
          </cell>
          <cell r="I3262">
            <v>0</v>
          </cell>
          <cell r="J3262">
            <v>701100</v>
          </cell>
          <cell r="K3262">
            <v>0</v>
          </cell>
          <cell r="L3262">
            <v>77900</v>
          </cell>
          <cell r="M3262">
            <v>0</v>
          </cell>
          <cell r="N3262">
            <v>779000</v>
          </cell>
          <cell r="O3262">
            <v>779000</v>
          </cell>
          <cell r="P3262">
            <v>778660.19</v>
          </cell>
        </row>
        <row r="3263">
          <cell r="A3263">
            <v>17520000</v>
          </cell>
          <cell r="B3263">
            <v>0</v>
          </cell>
          <cell r="C3263">
            <v>752000</v>
          </cell>
          <cell r="D3263">
            <v>1</v>
          </cell>
          <cell r="E3263">
            <v>0</v>
          </cell>
          <cell r="F3263" t="str">
            <v>חגיגות+טכסים אחרים</v>
          </cell>
          <cell r="G3263">
            <v>0</v>
          </cell>
          <cell r="H3263" t="str">
            <v xml:space="preserve"> </v>
          </cell>
          <cell r="I3263">
            <v>0</v>
          </cell>
          <cell r="J3263">
            <v>0</v>
          </cell>
          <cell r="K3263">
            <v>0</v>
          </cell>
          <cell r="L3263">
            <v>0</v>
          </cell>
          <cell r="M3263">
            <v>0</v>
          </cell>
          <cell r="N3263">
            <v>0</v>
          </cell>
          <cell r="O3263">
            <v>0</v>
          </cell>
          <cell r="P3263">
            <v>0</v>
          </cell>
        </row>
        <row r="3264">
          <cell r="A3264">
            <v>1752000511</v>
          </cell>
          <cell r="B3264">
            <v>511</v>
          </cell>
          <cell r="C3264">
            <v>752000</v>
          </cell>
          <cell r="D3264">
            <v>1</v>
          </cell>
          <cell r="E3264">
            <v>0</v>
          </cell>
          <cell r="F3264" t="str">
            <v>וועדות כיבוד</v>
          </cell>
          <cell r="G3264">
            <v>0</v>
          </cell>
          <cell r="H3264" t="str">
            <v>גמיש</v>
          </cell>
          <cell r="I3264">
            <v>0</v>
          </cell>
          <cell r="J3264">
            <v>15000</v>
          </cell>
          <cell r="K3264">
            <v>0</v>
          </cell>
          <cell r="L3264">
            <v>0</v>
          </cell>
          <cell r="M3264" t="str">
            <v>חדש</v>
          </cell>
          <cell r="N3264">
            <v>15000</v>
          </cell>
          <cell r="O3264">
            <v>0</v>
          </cell>
          <cell r="P3264">
            <v>0</v>
          </cell>
        </row>
        <row r="3265">
          <cell r="A3265">
            <v>1752000514</v>
          </cell>
          <cell r="B3265">
            <v>514</v>
          </cell>
          <cell r="C3265">
            <v>752000</v>
          </cell>
          <cell r="D3265">
            <v>1</v>
          </cell>
          <cell r="E3265">
            <v>0</v>
          </cell>
          <cell r="F3265" t="str">
            <v xml:space="preserve">מתנות עירייה      </v>
          </cell>
          <cell r="G3265">
            <v>0</v>
          </cell>
          <cell r="H3265" t="str">
            <v>גמיש</v>
          </cell>
          <cell r="I3265">
            <v>1.6023391812865495</v>
          </cell>
          <cell r="J3265">
            <v>42790</v>
          </cell>
          <cell r="K3265">
            <v>0</v>
          </cell>
          <cell r="L3265">
            <v>1710</v>
          </cell>
          <cell r="M3265">
            <v>0</v>
          </cell>
          <cell r="N3265">
            <v>44500</v>
          </cell>
          <cell r="O3265">
            <v>17100</v>
          </cell>
          <cell r="P3265">
            <v>5320</v>
          </cell>
        </row>
        <row r="3266">
          <cell r="A3266">
            <v>1752000700</v>
          </cell>
          <cell r="B3266">
            <v>700</v>
          </cell>
          <cell r="C3266">
            <v>752000</v>
          </cell>
          <cell r="D3266">
            <v>1</v>
          </cell>
          <cell r="E3266">
            <v>0</v>
          </cell>
          <cell r="F3266" t="str">
            <v xml:space="preserve">הוצאות לפעולות    </v>
          </cell>
          <cell r="G3266">
            <v>0</v>
          </cell>
          <cell r="H3266" t="str">
            <v xml:space="preserve"> </v>
          </cell>
          <cell r="I3266">
            <v>0</v>
          </cell>
          <cell r="J3266">
            <v>0</v>
          </cell>
          <cell r="K3266">
            <v>0</v>
          </cell>
          <cell r="L3266">
            <v>0</v>
          </cell>
          <cell r="M3266">
            <v>0</v>
          </cell>
          <cell r="N3266">
            <v>0</v>
          </cell>
          <cell r="O3266">
            <v>0</v>
          </cell>
          <cell r="P3266">
            <v>0</v>
          </cell>
        </row>
        <row r="3267">
          <cell r="A3267">
            <v>1752000781</v>
          </cell>
          <cell r="B3267">
            <v>781</v>
          </cell>
          <cell r="C3267">
            <v>752000</v>
          </cell>
          <cell r="D3267">
            <v>1</v>
          </cell>
          <cell r="E3267">
            <v>0</v>
          </cell>
          <cell r="F3267" t="str">
            <v xml:space="preserve">ארועים            </v>
          </cell>
          <cell r="G3267">
            <v>0</v>
          </cell>
          <cell r="H3267" t="str">
            <v>גמיש</v>
          </cell>
          <cell r="I3267">
            <v>0.38504155124653749</v>
          </cell>
          <cell r="J3267">
            <v>92780</v>
          </cell>
          <cell r="K3267">
            <v>0</v>
          </cell>
          <cell r="L3267">
            <v>7220</v>
          </cell>
          <cell r="M3267">
            <v>0</v>
          </cell>
          <cell r="N3267">
            <v>100000</v>
          </cell>
          <cell r="O3267">
            <v>72200</v>
          </cell>
          <cell r="P3267">
            <v>60824.21</v>
          </cell>
        </row>
        <row r="3268">
          <cell r="A3268">
            <v>1752000783</v>
          </cell>
          <cell r="B3268">
            <v>783</v>
          </cell>
          <cell r="C3268">
            <v>752000</v>
          </cell>
          <cell r="D3268">
            <v>1</v>
          </cell>
          <cell r="E3268">
            <v>0</v>
          </cell>
          <cell r="F3268" t="str">
            <v>רכ'מדליונים וספרים</v>
          </cell>
          <cell r="G3268">
            <v>0</v>
          </cell>
          <cell r="H3268" t="str">
            <v>גמיש</v>
          </cell>
          <cell r="I3268">
            <v>1.8776978417266186</v>
          </cell>
          <cell r="J3268">
            <v>38610</v>
          </cell>
          <cell r="K3268">
            <v>0</v>
          </cell>
          <cell r="L3268">
            <v>1390</v>
          </cell>
          <cell r="M3268">
            <v>0</v>
          </cell>
          <cell r="N3268">
            <v>40000</v>
          </cell>
          <cell r="O3268">
            <v>13900</v>
          </cell>
          <cell r="P3268">
            <v>8858</v>
          </cell>
        </row>
        <row r="3269">
          <cell r="A3269">
            <v>1752000784</v>
          </cell>
          <cell r="B3269">
            <v>784</v>
          </cell>
          <cell r="C3269">
            <v>752000</v>
          </cell>
          <cell r="D3269">
            <v>1</v>
          </cell>
          <cell r="E3269">
            <v>0</v>
          </cell>
          <cell r="F3269" t="str">
            <v>80 שנים לחולון</v>
          </cell>
          <cell r="G3269">
            <v>0</v>
          </cell>
          <cell r="H3269" t="str">
            <v>גמיש</v>
          </cell>
          <cell r="I3269">
            <v>0</v>
          </cell>
          <cell r="J3269">
            <v>0</v>
          </cell>
          <cell r="K3269">
            <v>0</v>
          </cell>
          <cell r="L3269">
            <v>0</v>
          </cell>
          <cell r="M3269">
            <v>0</v>
          </cell>
          <cell r="N3269">
            <v>0</v>
          </cell>
          <cell r="O3269">
            <v>0</v>
          </cell>
          <cell r="P3269">
            <v>0</v>
          </cell>
        </row>
        <row r="3270">
          <cell r="A3270">
            <v>1752000961</v>
          </cell>
          <cell r="B3270">
            <v>961</v>
          </cell>
          <cell r="C3270">
            <v>752000</v>
          </cell>
          <cell r="D3270">
            <v>1</v>
          </cell>
          <cell r="E3270">
            <v>0</v>
          </cell>
          <cell r="F3270" t="str">
            <v>רז' פעולות ורכישות</v>
          </cell>
          <cell r="G3270">
            <v>0</v>
          </cell>
          <cell r="H3270" t="str">
            <v>גמיש</v>
          </cell>
          <cell r="I3270">
            <v>0</v>
          </cell>
          <cell r="J3270">
            <v>0</v>
          </cell>
          <cell r="K3270">
            <v>0</v>
          </cell>
          <cell r="L3270">
            <v>0</v>
          </cell>
          <cell r="M3270">
            <v>0</v>
          </cell>
          <cell r="N3270">
            <v>0</v>
          </cell>
          <cell r="O3270">
            <v>0</v>
          </cell>
          <cell r="P3270">
            <v>0</v>
          </cell>
        </row>
        <row r="3271">
          <cell r="A3271" t="e">
            <v>#VALUE!</v>
          </cell>
          <cell r="B3271" t="str">
            <v>752000  סך הכל</v>
          </cell>
          <cell r="C3271">
            <v>0</v>
          </cell>
          <cell r="D3271">
            <v>0</v>
          </cell>
          <cell r="E3271">
            <v>0</v>
          </cell>
          <cell r="F3271" t="str">
            <v>חגיגות+טכסים אחרים</v>
          </cell>
          <cell r="G3271">
            <v>0</v>
          </cell>
          <cell r="H3271">
            <v>0</v>
          </cell>
          <cell r="I3271">
            <v>0.93313953488372103</v>
          </cell>
          <cell r="J3271">
            <v>189180</v>
          </cell>
          <cell r="K3271">
            <v>0</v>
          </cell>
          <cell r="L3271">
            <v>10320</v>
          </cell>
          <cell r="M3271">
            <v>0</v>
          </cell>
          <cell r="N3271">
            <v>199500</v>
          </cell>
          <cell r="O3271">
            <v>103200</v>
          </cell>
          <cell r="P3271">
            <v>75002.209999999992</v>
          </cell>
        </row>
        <row r="3272">
          <cell r="A3272">
            <v>17530000</v>
          </cell>
          <cell r="B3272">
            <v>0</v>
          </cell>
          <cell r="C3272">
            <v>753000</v>
          </cell>
          <cell r="D3272">
            <v>1</v>
          </cell>
          <cell r="E3272">
            <v>0</v>
          </cell>
          <cell r="F3272" t="str">
            <v xml:space="preserve">פעולות אימוץ      </v>
          </cell>
          <cell r="G3272">
            <v>0</v>
          </cell>
          <cell r="H3272" t="str">
            <v xml:space="preserve"> </v>
          </cell>
          <cell r="I3272">
            <v>0</v>
          </cell>
          <cell r="J3272">
            <v>0</v>
          </cell>
          <cell r="K3272">
            <v>0</v>
          </cell>
          <cell r="L3272">
            <v>0</v>
          </cell>
          <cell r="M3272">
            <v>0</v>
          </cell>
          <cell r="N3272">
            <v>0</v>
          </cell>
          <cell r="O3272">
            <v>0</v>
          </cell>
          <cell r="P3272">
            <v>0</v>
          </cell>
        </row>
        <row r="3273">
          <cell r="A3273">
            <v>1753000800</v>
          </cell>
          <cell r="B3273">
            <v>800</v>
          </cell>
          <cell r="C3273">
            <v>753000</v>
          </cell>
          <cell r="D3273">
            <v>1</v>
          </cell>
          <cell r="E3273">
            <v>0</v>
          </cell>
          <cell r="F3273" t="str">
            <v>השת' תמיכות תרומות</v>
          </cell>
          <cell r="G3273">
            <v>0</v>
          </cell>
          <cell r="H3273" t="str">
            <v xml:space="preserve"> </v>
          </cell>
          <cell r="I3273">
            <v>0</v>
          </cell>
          <cell r="J3273">
            <v>0</v>
          </cell>
          <cell r="K3273">
            <v>0</v>
          </cell>
          <cell r="L3273">
            <v>0</v>
          </cell>
          <cell r="M3273">
            <v>0</v>
          </cell>
          <cell r="N3273">
            <v>0</v>
          </cell>
          <cell r="O3273">
            <v>0</v>
          </cell>
          <cell r="P3273">
            <v>0</v>
          </cell>
        </row>
        <row r="3274">
          <cell r="A3274">
            <v>1753000881</v>
          </cell>
          <cell r="B3274">
            <v>881</v>
          </cell>
          <cell r="C3274">
            <v>753000</v>
          </cell>
          <cell r="D3274">
            <v>1</v>
          </cell>
          <cell r="E3274">
            <v>0</v>
          </cell>
          <cell r="F3274" t="str">
            <v xml:space="preserve">אימוץ הגדוד ועד   </v>
          </cell>
          <cell r="G3274">
            <v>0</v>
          </cell>
          <cell r="H3274" t="str">
            <v>גמיש</v>
          </cell>
          <cell r="I3274">
            <v>0</v>
          </cell>
          <cell r="J3274">
            <v>0</v>
          </cell>
          <cell r="K3274">
            <v>0</v>
          </cell>
          <cell r="L3274">
            <v>0</v>
          </cell>
          <cell r="M3274">
            <v>0</v>
          </cell>
          <cell r="N3274">
            <v>0</v>
          </cell>
          <cell r="O3274">
            <v>0</v>
          </cell>
          <cell r="P3274">
            <v>0</v>
          </cell>
        </row>
        <row r="3275">
          <cell r="A3275">
            <v>1753000882</v>
          </cell>
          <cell r="B3275">
            <v>882</v>
          </cell>
          <cell r="C3275">
            <v>753000</v>
          </cell>
          <cell r="D3275">
            <v>1</v>
          </cell>
          <cell r="E3275">
            <v>0</v>
          </cell>
          <cell r="F3275" t="str">
            <v xml:space="preserve">השתת' עמותה לשוטר </v>
          </cell>
          <cell r="G3275">
            <v>0</v>
          </cell>
          <cell r="H3275" t="str">
            <v>גמיש</v>
          </cell>
          <cell r="I3275">
            <v>0</v>
          </cell>
          <cell r="J3275">
            <v>0</v>
          </cell>
          <cell r="K3275">
            <v>0</v>
          </cell>
          <cell r="L3275">
            <v>0</v>
          </cell>
          <cell r="M3275">
            <v>0</v>
          </cell>
          <cell r="N3275">
            <v>0</v>
          </cell>
          <cell r="O3275">
            <v>0</v>
          </cell>
          <cell r="P3275">
            <v>0</v>
          </cell>
        </row>
        <row r="3276">
          <cell r="A3276">
            <v>1753000883</v>
          </cell>
          <cell r="B3276">
            <v>883</v>
          </cell>
          <cell r="C3276">
            <v>753000</v>
          </cell>
          <cell r="D3276">
            <v>1</v>
          </cell>
          <cell r="E3276">
            <v>0</v>
          </cell>
          <cell r="F3276" t="str">
            <v xml:space="preserve">אימוץ ממר"מ       </v>
          </cell>
          <cell r="G3276">
            <v>0</v>
          </cell>
          <cell r="H3276" t="str">
            <v>גמיש</v>
          </cell>
          <cell r="I3276">
            <v>0</v>
          </cell>
          <cell r="J3276">
            <v>0</v>
          </cell>
          <cell r="K3276">
            <v>0</v>
          </cell>
          <cell r="L3276">
            <v>0</v>
          </cell>
          <cell r="M3276">
            <v>0</v>
          </cell>
          <cell r="N3276">
            <v>0</v>
          </cell>
          <cell r="O3276">
            <v>0</v>
          </cell>
          <cell r="P3276">
            <v>0</v>
          </cell>
        </row>
        <row r="3277">
          <cell r="A3277">
            <v>1753000961</v>
          </cell>
          <cell r="B3277">
            <v>961</v>
          </cell>
          <cell r="C3277">
            <v>753000</v>
          </cell>
          <cell r="D3277">
            <v>1</v>
          </cell>
          <cell r="E3277">
            <v>0</v>
          </cell>
          <cell r="F3277" t="str">
            <v>רז' פעולות ורכישות</v>
          </cell>
          <cell r="G3277">
            <v>0</v>
          </cell>
          <cell r="H3277" t="str">
            <v>גמיש</v>
          </cell>
          <cell r="I3277">
            <v>0</v>
          </cell>
          <cell r="J3277">
            <v>0</v>
          </cell>
          <cell r="K3277">
            <v>0</v>
          </cell>
          <cell r="L3277">
            <v>0</v>
          </cell>
          <cell r="M3277">
            <v>0</v>
          </cell>
          <cell r="N3277">
            <v>0</v>
          </cell>
          <cell r="O3277">
            <v>0</v>
          </cell>
          <cell r="P3277">
            <v>0</v>
          </cell>
        </row>
        <row r="3278">
          <cell r="A3278" t="e">
            <v>#VALUE!</v>
          </cell>
          <cell r="B3278" t="str">
            <v>753000  סך הכל</v>
          </cell>
          <cell r="C3278">
            <v>0</v>
          </cell>
          <cell r="D3278">
            <v>0</v>
          </cell>
          <cell r="E3278">
            <v>0</v>
          </cell>
          <cell r="F3278" t="str">
            <v xml:space="preserve">פעולות אימוץ      </v>
          </cell>
          <cell r="G3278">
            <v>0</v>
          </cell>
          <cell r="H3278">
            <v>0</v>
          </cell>
          <cell r="I3278">
            <v>0</v>
          </cell>
          <cell r="J3278">
            <v>0</v>
          </cell>
          <cell r="K3278">
            <v>0</v>
          </cell>
          <cell r="L3278">
            <v>0</v>
          </cell>
          <cell r="M3278">
            <v>0</v>
          </cell>
          <cell r="N3278">
            <v>0</v>
          </cell>
          <cell r="O3278">
            <v>0</v>
          </cell>
          <cell r="P3278">
            <v>0</v>
          </cell>
        </row>
        <row r="3279">
          <cell r="A3279">
            <v>17540000</v>
          </cell>
          <cell r="B3279">
            <v>0</v>
          </cell>
          <cell r="C3279">
            <v>754000</v>
          </cell>
          <cell r="D3279">
            <v>1</v>
          </cell>
          <cell r="E3279">
            <v>0</v>
          </cell>
          <cell r="F3279" t="str">
            <v xml:space="preserve">קשרים בינלאומיים  </v>
          </cell>
          <cell r="G3279">
            <v>0</v>
          </cell>
          <cell r="H3279" t="str">
            <v xml:space="preserve"> </v>
          </cell>
          <cell r="I3279">
            <v>0</v>
          </cell>
          <cell r="J3279">
            <v>0</v>
          </cell>
          <cell r="K3279">
            <v>0</v>
          </cell>
          <cell r="L3279">
            <v>0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</row>
        <row r="3280">
          <cell r="A3280">
            <v>1754000513</v>
          </cell>
          <cell r="B3280">
            <v>513</v>
          </cell>
          <cell r="C3280">
            <v>754000</v>
          </cell>
          <cell r="D3280">
            <v>1</v>
          </cell>
          <cell r="E3280">
            <v>0</v>
          </cell>
          <cell r="F3280" t="str">
            <v>משלח' נכנסות/יוצאות</v>
          </cell>
          <cell r="G3280">
            <v>0</v>
          </cell>
          <cell r="H3280" t="str">
            <v>גמיש</v>
          </cell>
          <cell r="I3280">
            <v>0</v>
          </cell>
          <cell r="J3280">
            <v>85500</v>
          </cell>
          <cell r="K3280">
            <v>0</v>
          </cell>
          <cell r="L3280">
            <v>9500</v>
          </cell>
          <cell r="M3280">
            <v>0</v>
          </cell>
          <cell r="N3280">
            <v>95000</v>
          </cell>
          <cell r="O3280">
            <v>95000</v>
          </cell>
          <cell r="P3280">
            <v>177392.49</v>
          </cell>
        </row>
        <row r="3281">
          <cell r="A3281">
            <v>1754000515</v>
          </cell>
          <cell r="B3281">
            <v>515</v>
          </cell>
          <cell r="C3281">
            <v>754000</v>
          </cell>
          <cell r="D3281">
            <v>1</v>
          </cell>
          <cell r="E3281">
            <v>0</v>
          </cell>
          <cell r="F3281" t="str">
            <v>משלחות נוער</v>
          </cell>
          <cell r="G3281">
            <v>0</v>
          </cell>
          <cell r="H3281" t="str">
            <v>גמיש</v>
          </cell>
          <cell r="I3281">
            <v>0</v>
          </cell>
          <cell r="J3281">
            <v>205200</v>
          </cell>
          <cell r="K3281">
            <v>0</v>
          </cell>
          <cell r="L3281">
            <v>22800</v>
          </cell>
          <cell r="M3281">
            <v>0</v>
          </cell>
          <cell r="N3281">
            <v>228000</v>
          </cell>
          <cell r="O3281">
            <v>228000</v>
          </cell>
          <cell r="P3281">
            <v>59397.5</v>
          </cell>
        </row>
        <row r="3282">
          <cell r="A3282">
            <v>1754000700</v>
          </cell>
          <cell r="B3282">
            <v>700</v>
          </cell>
          <cell r="C3282">
            <v>754000</v>
          </cell>
          <cell r="D3282">
            <v>1</v>
          </cell>
          <cell r="E3282">
            <v>0</v>
          </cell>
          <cell r="F3282" t="str">
            <v xml:space="preserve">הוצאות לפעולות    </v>
          </cell>
          <cell r="G3282">
            <v>0</v>
          </cell>
          <cell r="H3282" t="str">
            <v xml:space="preserve"> </v>
          </cell>
          <cell r="I3282">
            <v>0</v>
          </cell>
          <cell r="J3282">
            <v>0</v>
          </cell>
          <cell r="K3282">
            <v>0</v>
          </cell>
          <cell r="L3282">
            <v>0</v>
          </cell>
          <cell r="M3282">
            <v>0</v>
          </cell>
          <cell r="N3282">
            <v>0</v>
          </cell>
          <cell r="O3282">
            <v>0</v>
          </cell>
          <cell r="P3282">
            <v>0</v>
          </cell>
        </row>
        <row r="3283">
          <cell r="A3283">
            <v>1754000931</v>
          </cell>
          <cell r="B3283">
            <v>931</v>
          </cell>
          <cell r="C3283">
            <v>754000</v>
          </cell>
          <cell r="D3283">
            <v>1</v>
          </cell>
          <cell r="E3283">
            <v>0</v>
          </cell>
          <cell r="F3283" t="str">
            <v>פרוייקט האיחוד R&amp;D</v>
          </cell>
          <cell r="G3283">
            <v>0</v>
          </cell>
          <cell r="H3283" t="str">
            <v>קשיח</v>
          </cell>
          <cell r="I3283">
            <v>0</v>
          </cell>
          <cell r="J3283">
            <v>0</v>
          </cell>
          <cell r="K3283">
            <v>0</v>
          </cell>
          <cell r="L3283">
            <v>0</v>
          </cell>
          <cell r="M3283">
            <v>0</v>
          </cell>
          <cell r="N3283">
            <v>0</v>
          </cell>
          <cell r="O3283">
            <v>0</v>
          </cell>
          <cell r="P3283">
            <v>0</v>
          </cell>
        </row>
        <row r="3284">
          <cell r="A3284">
            <v>1754000932</v>
          </cell>
          <cell r="B3284">
            <v>932</v>
          </cell>
          <cell r="C3284">
            <v>754000</v>
          </cell>
          <cell r="D3284">
            <v>1</v>
          </cell>
          <cell r="E3284">
            <v>0</v>
          </cell>
          <cell r="F3284" t="str">
            <v>פרוייקט האיחוד נוער</v>
          </cell>
          <cell r="G3284">
            <v>0</v>
          </cell>
          <cell r="H3284" t="str">
            <v>קשיח</v>
          </cell>
          <cell r="I3284">
            <v>0</v>
          </cell>
          <cell r="J3284">
            <v>0</v>
          </cell>
          <cell r="K3284">
            <v>0</v>
          </cell>
          <cell r="L3284">
            <v>0</v>
          </cell>
          <cell r="M3284">
            <v>0</v>
          </cell>
          <cell r="N3284">
            <v>0</v>
          </cell>
          <cell r="O3284">
            <v>0</v>
          </cell>
          <cell r="P3284">
            <v>0</v>
          </cell>
        </row>
        <row r="3285">
          <cell r="A3285">
            <v>1754000933</v>
          </cell>
          <cell r="B3285">
            <v>933</v>
          </cell>
          <cell r="C3285">
            <v>754000</v>
          </cell>
          <cell r="D3285">
            <v>1</v>
          </cell>
          <cell r="E3285">
            <v>0</v>
          </cell>
          <cell r="F3285" t="str">
            <v>פרוייקט "משקפיים"</v>
          </cell>
          <cell r="G3285">
            <v>0</v>
          </cell>
          <cell r="H3285" t="str">
            <v>גמיש</v>
          </cell>
          <cell r="I3285">
            <v>0</v>
          </cell>
          <cell r="J3285">
            <v>0</v>
          </cell>
          <cell r="K3285">
            <v>0</v>
          </cell>
          <cell r="L3285">
            <v>0</v>
          </cell>
          <cell r="M3285">
            <v>0</v>
          </cell>
          <cell r="N3285">
            <v>0</v>
          </cell>
          <cell r="O3285">
            <v>0</v>
          </cell>
          <cell r="P3285">
            <v>0</v>
          </cell>
        </row>
        <row r="3286">
          <cell r="A3286">
            <v>1754000961</v>
          </cell>
          <cell r="B3286">
            <v>961</v>
          </cell>
          <cell r="C3286">
            <v>754000</v>
          </cell>
          <cell r="D3286">
            <v>1</v>
          </cell>
          <cell r="E3286">
            <v>0</v>
          </cell>
          <cell r="F3286" t="str">
            <v>רז' פעולות ורכישות</v>
          </cell>
          <cell r="G3286">
            <v>0</v>
          </cell>
          <cell r="H3286" t="str">
            <v>גמיש</v>
          </cell>
          <cell r="I3286">
            <v>0</v>
          </cell>
          <cell r="J3286">
            <v>0</v>
          </cell>
          <cell r="K3286">
            <v>0</v>
          </cell>
          <cell r="L3286">
            <v>0</v>
          </cell>
          <cell r="M3286">
            <v>0</v>
          </cell>
          <cell r="N3286">
            <v>0</v>
          </cell>
          <cell r="O3286">
            <v>0</v>
          </cell>
          <cell r="P3286">
            <v>0</v>
          </cell>
        </row>
        <row r="3287">
          <cell r="A3287" t="e">
            <v>#VALUE!</v>
          </cell>
          <cell r="B3287" t="str">
            <v>754000  סך הכל</v>
          </cell>
          <cell r="C3287">
            <v>0</v>
          </cell>
          <cell r="D3287">
            <v>0</v>
          </cell>
          <cell r="E3287">
            <v>0</v>
          </cell>
          <cell r="F3287" t="str">
            <v xml:space="preserve">קשרים בינלאומיים  </v>
          </cell>
          <cell r="G3287">
            <v>0</v>
          </cell>
          <cell r="H3287">
            <v>0</v>
          </cell>
          <cell r="I3287">
            <v>0</v>
          </cell>
          <cell r="J3287">
            <v>290700</v>
          </cell>
          <cell r="K3287">
            <v>0</v>
          </cell>
          <cell r="L3287">
            <v>32300</v>
          </cell>
          <cell r="M3287">
            <v>0</v>
          </cell>
          <cell r="N3287">
            <v>323000</v>
          </cell>
          <cell r="O3287">
            <v>323000</v>
          </cell>
          <cell r="P3287">
            <v>236789.99</v>
          </cell>
        </row>
        <row r="3288">
          <cell r="A3288">
            <v>17600000</v>
          </cell>
          <cell r="B3288">
            <v>0</v>
          </cell>
          <cell r="C3288">
            <v>760000</v>
          </cell>
          <cell r="D3288">
            <v>1</v>
          </cell>
          <cell r="E3288">
            <v>0</v>
          </cell>
          <cell r="F3288" t="str">
            <v xml:space="preserve">שרותים שונים      </v>
          </cell>
          <cell r="G3288">
            <v>0</v>
          </cell>
          <cell r="H3288" t="str">
            <v xml:space="preserve"> </v>
          </cell>
          <cell r="I3288">
            <v>0</v>
          </cell>
          <cell r="J3288">
            <v>0</v>
          </cell>
          <cell r="K3288">
            <v>0</v>
          </cell>
          <cell r="L3288">
            <v>0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</row>
        <row r="3289">
          <cell r="A3289">
            <v>17610000</v>
          </cell>
          <cell r="B3289">
            <v>0</v>
          </cell>
          <cell r="C3289">
            <v>761000</v>
          </cell>
          <cell r="D3289">
            <v>1</v>
          </cell>
          <cell r="E3289">
            <v>0</v>
          </cell>
          <cell r="F3289" t="str">
            <v>מוקד ויעוץ לאזרחים</v>
          </cell>
          <cell r="G3289">
            <v>0</v>
          </cell>
          <cell r="H3289" t="str">
            <v xml:space="preserve"> </v>
          </cell>
          <cell r="I3289">
            <v>0</v>
          </cell>
          <cell r="J3289">
            <v>0</v>
          </cell>
          <cell r="K3289">
            <v>0</v>
          </cell>
          <cell r="L3289">
            <v>0</v>
          </cell>
          <cell r="M3289">
            <v>0</v>
          </cell>
          <cell r="N3289">
            <v>0</v>
          </cell>
          <cell r="O3289">
            <v>0</v>
          </cell>
          <cell r="P3289">
            <v>0</v>
          </cell>
        </row>
        <row r="3290">
          <cell r="A3290">
            <v>1761000110</v>
          </cell>
          <cell r="B3290">
            <v>110</v>
          </cell>
          <cell r="C3290">
            <v>761000</v>
          </cell>
          <cell r="D3290">
            <v>1</v>
          </cell>
          <cell r="E3290">
            <v>0</v>
          </cell>
          <cell r="F3290" t="str">
            <v>השכר הקובע-תקציבית</v>
          </cell>
          <cell r="G3290">
            <v>0</v>
          </cell>
          <cell r="H3290" t="str">
            <v>שכר</v>
          </cell>
          <cell r="I3290">
            <v>-1.5893197711379536E-2</v>
          </cell>
          <cell r="J3290">
            <v>154800</v>
          </cell>
          <cell r="K3290">
            <v>1.5062213490504295E-2</v>
          </cell>
          <cell r="L3290">
            <v>0</v>
          </cell>
          <cell r="M3290">
            <v>0</v>
          </cell>
          <cell r="N3290">
            <v>154800</v>
          </cell>
          <cell r="O3290">
            <v>157300</v>
          </cell>
          <cell r="P3290">
            <v>157588.38</v>
          </cell>
        </row>
        <row r="3291">
          <cell r="A3291">
            <v>1761000119</v>
          </cell>
          <cell r="B3291">
            <v>119</v>
          </cell>
          <cell r="C3291">
            <v>761000</v>
          </cell>
          <cell r="D3291">
            <v>1</v>
          </cell>
          <cell r="E3291">
            <v>0</v>
          </cell>
          <cell r="F3291" t="str">
            <v xml:space="preserve">השכר הקובע-צוברת  </v>
          </cell>
          <cell r="G3291">
            <v>0</v>
          </cell>
          <cell r="H3291" t="str">
            <v>שכר</v>
          </cell>
          <cell r="I3291">
            <v>0.12886229683872119</v>
          </cell>
          <cell r="J3291">
            <v>2528200</v>
          </cell>
          <cell r="K3291">
            <v>0.20283880394510256</v>
          </cell>
          <cell r="L3291">
            <v>0</v>
          </cell>
          <cell r="M3291">
            <v>0</v>
          </cell>
          <cell r="N3291">
            <v>2528200</v>
          </cell>
          <cell r="O3291">
            <v>2239600</v>
          </cell>
          <cell r="P3291">
            <v>1984015.05</v>
          </cell>
        </row>
        <row r="3292">
          <cell r="A3292">
            <v>1761000122</v>
          </cell>
          <cell r="B3292">
            <v>122</v>
          </cell>
          <cell r="C3292">
            <v>761000</v>
          </cell>
          <cell r="D3292">
            <v>1</v>
          </cell>
          <cell r="E3292">
            <v>0</v>
          </cell>
          <cell r="F3292" t="str">
            <v xml:space="preserve">ביגוד             </v>
          </cell>
          <cell r="G3292">
            <v>0</v>
          </cell>
          <cell r="H3292" t="str">
            <v>שכר</v>
          </cell>
          <cell r="I3292">
            <v>0</v>
          </cell>
          <cell r="J3292">
            <v>37500</v>
          </cell>
          <cell r="K3292">
            <v>0</v>
          </cell>
          <cell r="L3292">
            <v>0</v>
          </cell>
          <cell r="M3292">
            <v>0</v>
          </cell>
          <cell r="N3292">
            <v>37500</v>
          </cell>
          <cell r="O3292">
            <v>37500</v>
          </cell>
          <cell r="P3292">
            <v>25307.01</v>
          </cell>
        </row>
        <row r="3293">
          <cell r="A3293">
            <v>1761000126</v>
          </cell>
          <cell r="B3293">
            <v>126</v>
          </cell>
          <cell r="C3293">
            <v>761000</v>
          </cell>
          <cell r="D3293">
            <v>1</v>
          </cell>
          <cell r="E3293">
            <v>0</v>
          </cell>
          <cell r="F3293" t="str">
            <v xml:space="preserve">דמי הבראה         </v>
          </cell>
          <cell r="G3293">
            <v>0</v>
          </cell>
          <cell r="H3293" t="str">
            <v>שכר</v>
          </cell>
          <cell r="I3293">
            <v>0.19999999999999996</v>
          </cell>
          <cell r="J3293">
            <v>72000</v>
          </cell>
          <cell r="K3293">
            <v>0</v>
          </cell>
          <cell r="L3293">
            <v>0</v>
          </cell>
          <cell r="M3293">
            <v>0</v>
          </cell>
          <cell r="N3293">
            <v>72000</v>
          </cell>
          <cell r="O3293">
            <v>60000</v>
          </cell>
          <cell r="P3293">
            <v>67343.05</v>
          </cell>
        </row>
        <row r="3294">
          <cell r="A3294">
            <v>1761000130</v>
          </cell>
          <cell r="B3294">
            <v>130</v>
          </cell>
          <cell r="C3294">
            <v>761000</v>
          </cell>
          <cell r="D3294">
            <v>1</v>
          </cell>
          <cell r="E3294">
            <v>0</v>
          </cell>
          <cell r="F3294" t="str">
            <v xml:space="preserve">שעות נוספות       </v>
          </cell>
          <cell r="G3294">
            <v>0</v>
          </cell>
          <cell r="H3294" t="str">
            <v>שכר</v>
          </cell>
          <cell r="I3294">
            <v>0</v>
          </cell>
          <cell r="J3294">
            <v>340200</v>
          </cell>
          <cell r="K3294">
            <v>0</v>
          </cell>
          <cell r="L3294">
            <v>0</v>
          </cell>
          <cell r="M3294">
            <v>0</v>
          </cell>
          <cell r="N3294">
            <v>340200</v>
          </cell>
          <cell r="O3294">
            <v>340200</v>
          </cell>
          <cell r="P3294">
            <v>393986.06</v>
          </cell>
        </row>
        <row r="3295">
          <cell r="A3295">
            <v>1761000140</v>
          </cell>
          <cell r="B3295">
            <v>140</v>
          </cell>
          <cell r="C3295">
            <v>761000</v>
          </cell>
          <cell r="D3295">
            <v>1</v>
          </cell>
          <cell r="E3295">
            <v>0</v>
          </cell>
          <cell r="F3295" t="str">
            <v>השתתפות באחזקת רכב</v>
          </cell>
          <cell r="G3295">
            <v>0</v>
          </cell>
          <cell r="H3295" t="str">
            <v>שכר</v>
          </cell>
          <cell r="I3295">
            <v>-0.36756418284283032</v>
          </cell>
          <cell r="J3295">
            <v>101000</v>
          </cell>
          <cell r="K3295">
            <v>0</v>
          </cell>
          <cell r="L3295">
            <v>0</v>
          </cell>
          <cell r="M3295">
            <v>0</v>
          </cell>
          <cell r="N3295">
            <v>101000</v>
          </cell>
          <cell r="O3295">
            <v>159700</v>
          </cell>
          <cell r="P3295">
            <v>190987.03</v>
          </cell>
        </row>
        <row r="3296">
          <cell r="A3296">
            <v>1761000210</v>
          </cell>
          <cell r="B3296">
            <v>210</v>
          </cell>
          <cell r="C3296">
            <v>761000</v>
          </cell>
          <cell r="D3296">
            <v>1</v>
          </cell>
          <cell r="E3296">
            <v>0</v>
          </cell>
          <cell r="F3296" t="str">
            <v>השכר הקובע - שעתיים</v>
          </cell>
          <cell r="G3296">
            <v>0</v>
          </cell>
          <cell r="H3296" t="str">
            <v>שכר</v>
          </cell>
          <cell r="I3296">
            <v>2.0000000000000018E-2</v>
          </cell>
          <cell r="J3296">
            <v>1264800</v>
          </cell>
          <cell r="K3296">
            <v>0.85074626865671643</v>
          </cell>
          <cell r="L3296">
            <v>0</v>
          </cell>
          <cell r="M3296">
            <v>0</v>
          </cell>
          <cell r="N3296">
            <v>1264800</v>
          </cell>
          <cell r="O3296">
            <v>1240000</v>
          </cell>
          <cell r="P3296">
            <v>864819.52</v>
          </cell>
        </row>
        <row r="3297">
          <cell r="A3297">
            <v>1761000253</v>
          </cell>
          <cell r="B3297">
            <v>253</v>
          </cell>
          <cell r="C3297">
            <v>761000</v>
          </cell>
          <cell r="D3297">
            <v>1</v>
          </cell>
          <cell r="E3297">
            <v>0</v>
          </cell>
          <cell r="F3297" t="str">
            <v xml:space="preserve">עובדים חיצוניים   </v>
          </cell>
          <cell r="G3297">
            <v>0</v>
          </cell>
          <cell r="H3297" t="str">
            <v>שכר</v>
          </cell>
          <cell r="I3297">
            <v>0</v>
          </cell>
          <cell r="J3297">
            <v>0</v>
          </cell>
          <cell r="K3297">
            <v>0</v>
          </cell>
          <cell r="L3297">
            <v>0</v>
          </cell>
          <cell r="M3297">
            <v>0</v>
          </cell>
          <cell r="N3297">
            <v>0</v>
          </cell>
          <cell r="O3297">
            <v>0</v>
          </cell>
          <cell r="P3297">
            <v>0</v>
          </cell>
        </row>
        <row r="3298">
          <cell r="A3298">
            <v>1761000410</v>
          </cell>
          <cell r="B3298">
            <v>410</v>
          </cell>
          <cell r="C3298">
            <v>761000</v>
          </cell>
          <cell r="D3298">
            <v>1</v>
          </cell>
          <cell r="E3298">
            <v>0</v>
          </cell>
          <cell r="F3298" t="str">
            <v>שכ"ד מנהלי רובע</v>
          </cell>
          <cell r="G3298">
            <v>0</v>
          </cell>
          <cell r="H3298" t="str">
            <v>קשיח</v>
          </cell>
          <cell r="I3298">
            <v>0</v>
          </cell>
          <cell r="J3298">
            <v>45630</v>
          </cell>
          <cell r="K3298">
            <v>0</v>
          </cell>
          <cell r="L3298">
            <v>5070</v>
          </cell>
          <cell r="M3298">
            <v>0</v>
          </cell>
          <cell r="N3298">
            <v>50700</v>
          </cell>
          <cell r="O3298">
            <v>50700</v>
          </cell>
          <cell r="P3298">
            <v>0</v>
          </cell>
        </row>
        <row r="3299">
          <cell r="A3299">
            <v>1761000433</v>
          </cell>
          <cell r="B3299">
            <v>433</v>
          </cell>
          <cell r="C3299">
            <v>761000</v>
          </cell>
          <cell r="D3299">
            <v>1</v>
          </cell>
          <cell r="E3299">
            <v>0</v>
          </cell>
          <cell r="F3299" t="str">
            <v xml:space="preserve">חומרי נקיון       </v>
          </cell>
          <cell r="G3299">
            <v>0</v>
          </cell>
          <cell r="H3299" t="str">
            <v>גמיש</v>
          </cell>
          <cell r="I3299">
            <v>0.11111111111111116</v>
          </cell>
          <cell r="J3299">
            <v>900</v>
          </cell>
          <cell r="K3299">
            <v>0</v>
          </cell>
          <cell r="L3299">
            <v>100</v>
          </cell>
          <cell r="M3299">
            <v>0</v>
          </cell>
          <cell r="N3299">
            <v>1000</v>
          </cell>
          <cell r="O3299">
            <v>900</v>
          </cell>
          <cell r="P3299">
            <v>356.58</v>
          </cell>
        </row>
        <row r="3300">
          <cell r="A3300">
            <v>1761000437</v>
          </cell>
          <cell r="B3300">
            <v>437</v>
          </cell>
          <cell r="C3300">
            <v>761000</v>
          </cell>
          <cell r="D3300">
            <v>1</v>
          </cell>
          <cell r="E3300">
            <v>0</v>
          </cell>
          <cell r="F3300" t="str">
            <v xml:space="preserve">אחזקת לחצני מצוקה </v>
          </cell>
          <cell r="G3300">
            <v>0</v>
          </cell>
          <cell r="H3300" t="str">
            <v>קשיח</v>
          </cell>
          <cell r="I3300">
            <v>0</v>
          </cell>
          <cell r="J3300">
            <v>0</v>
          </cell>
          <cell r="K3300">
            <v>0</v>
          </cell>
          <cell r="L3300">
            <v>0</v>
          </cell>
          <cell r="M3300">
            <v>0</v>
          </cell>
          <cell r="N3300">
            <v>0</v>
          </cell>
          <cell r="O3300">
            <v>0</v>
          </cell>
          <cell r="P3300">
            <v>0</v>
          </cell>
        </row>
        <row r="3301">
          <cell r="A3301">
            <v>1761000450</v>
          </cell>
          <cell r="B3301">
            <v>450</v>
          </cell>
          <cell r="C3301">
            <v>761000</v>
          </cell>
          <cell r="D3301">
            <v>1</v>
          </cell>
          <cell r="E3301">
            <v>0</v>
          </cell>
          <cell r="F3301" t="str">
            <v>אחזקת תמי 4</v>
          </cell>
          <cell r="G3301">
            <v>0</v>
          </cell>
          <cell r="H3301" t="str">
            <v>קשיח</v>
          </cell>
          <cell r="I3301">
            <v>0</v>
          </cell>
          <cell r="J3301">
            <v>1530</v>
          </cell>
          <cell r="K3301">
            <v>1</v>
          </cell>
          <cell r="L3301">
            <v>170</v>
          </cell>
          <cell r="M3301">
            <v>0</v>
          </cell>
          <cell r="N3301">
            <v>1700</v>
          </cell>
          <cell r="O3301">
            <v>1700</v>
          </cell>
          <cell r="P3301">
            <v>0</v>
          </cell>
        </row>
        <row r="3302">
          <cell r="A3302">
            <v>1761000470</v>
          </cell>
          <cell r="B3302">
            <v>470</v>
          </cell>
          <cell r="C3302">
            <v>761000</v>
          </cell>
          <cell r="D3302">
            <v>1</v>
          </cell>
          <cell r="E3302">
            <v>0</v>
          </cell>
          <cell r="F3302" t="str">
            <v xml:space="preserve">אחזקת מכונות משרד </v>
          </cell>
          <cell r="G3302">
            <v>0</v>
          </cell>
          <cell r="H3302" t="str">
            <v>גמיש</v>
          </cell>
          <cell r="I3302">
            <v>0</v>
          </cell>
          <cell r="J3302">
            <v>0</v>
          </cell>
          <cell r="K3302">
            <v>0</v>
          </cell>
          <cell r="L3302">
            <v>0</v>
          </cell>
          <cell r="M3302">
            <v>0</v>
          </cell>
          <cell r="N3302">
            <v>0</v>
          </cell>
          <cell r="O3302">
            <v>0</v>
          </cell>
          <cell r="P3302">
            <v>0</v>
          </cell>
        </row>
        <row r="3303">
          <cell r="A3303">
            <v>1761000471</v>
          </cell>
          <cell r="B3303">
            <v>471</v>
          </cell>
          <cell r="C3303">
            <v>761000</v>
          </cell>
          <cell r="D3303">
            <v>1</v>
          </cell>
          <cell r="E3303">
            <v>0</v>
          </cell>
          <cell r="F3303" t="str">
            <v xml:space="preserve">מכשירי כתיבה      </v>
          </cell>
          <cell r="G3303">
            <v>0</v>
          </cell>
          <cell r="H3303" t="str">
            <v>גמיש</v>
          </cell>
          <cell r="I3303">
            <v>0.11111111111111116</v>
          </cell>
          <cell r="J3303">
            <v>5400</v>
          </cell>
          <cell r="K3303">
            <v>0</v>
          </cell>
          <cell r="L3303">
            <v>600</v>
          </cell>
          <cell r="M3303">
            <v>0</v>
          </cell>
          <cell r="N3303">
            <v>6000</v>
          </cell>
          <cell r="O3303">
            <v>5400</v>
          </cell>
          <cell r="P3303">
            <v>5205.42</v>
          </cell>
        </row>
        <row r="3304">
          <cell r="A3304">
            <v>1761000492</v>
          </cell>
          <cell r="B3304">
            <v>492</v>
          </cell>
          <cell r="C3304">
            <v>761000</v>
          </cell>
          <cell r="D3304">
            <v>1</v>
          </cell>
          <cell r="E3304">
            <v>0</v>
          </cell>
          <cell r="F3304" t="str">
            <v xml:space="preserve">השתתפות בעזר 092  </v>
          </cell>
          <cell r="G3304">
            <v>0</v>
          </cell>
          <cell r="H3304" t="str">
            <v>קשיח</v>
          </cell>
          <cell r="I3304">
            <v>0</v>
          </cell>
          <cell r="J3304">
            <v>102000</v>
          </cell>
          <cell r="K3304">
            <v>0</v>
          </cell>
          <cell r="L3304">
            <v>0</v>
          </cell>
          <cell r="M3304">
            <v>0</v>
          </cell>
          <cell r="N3304">
            <v>102000</v>
          </cell>
          <cell r="O3304">
            <v>102000</v>
          </cell>
          <cell r="P3304">
            <v>119377</v>
          </cell>
        </row>
        <row r="3305">
          <cell r="A3305">
            <v>1761000511</v>
          </cell>
          <cell r="B3305">
            <v>511</v>
          </cell>
          <cell r="C3305">
            <v>761000</v>
          </cell>
          <cell r="D3305">
            <v>1</v>
          </cell>
          <cell r="E3305">
            <v>0</v>
          </cell>
          <cell r="F3305" t="str">
            <v xml:space="preserve">אירוח וכיבוד      </v>
          </cell>
          <cell r="G3305">
            <v>0</v>
          </cell>
          <cell r="H3305" t="str">
            <v>גמיש</v>
          </cell>
          <cell r="I3305">
            <v>0</v>
          </cell>
          <cell r="J3305">
            <v>5220</v>
          </cell>
          <cell r="K3305">
            <v>0</v>
          </cell>
          <cell r="L3305">
            <v>580</v>
          </cell>
          <cell r="M3305">
            <v>0</v>
          </cell>
          <cell r="N3305">
            <v>5800</v>
          </cell>
          <cell r="O3305">
            <v>5800</v>
          </cell>
          <cell r="P3305">
            <v>5214.5</v>
          </cell>
        </row>
        <row r="3306">
          <cell r="A3306">
            <v>1761000540</v>
          </cell>
          <cell r="B3306">
            <v>540</v>
          </cell>
          <cell r="C3306">
            <v>761000</v>
          </cell>
          <cell r="D3306">
            <v>1</v>
          </cell>
          <cell r="E3306">
            <v>0</v>
          </cell>
          <cell r="F3306" t="str">
            <v xml:space="preserve">הוצאות טלפון      </v>
          </cell>
          <cell r="G3306">
            <v>0</v>
          </cell>
          <cell r="H3306" t="str">
            <v>קשיח</v>
          </cell>
          <cell r="I3306">
            <v>0</v>
          </cell>
          <cell r="J3306">
            <v>0</v>
          </cell>
          <cell r="K3306">
            <v>0</v>
          </cell>
          <cell r="L3306">
            <v>0</v>
          </cell>
          <cell r="M3306">
            <v>0</v>
          </cell>
          <cell r="N3306">
            <v>0</v>
          </cell>
          <cell r="O3306">
            <v>0</v>
          </cell>
          <cell r="P3306">
            <v>0</v>
          </cell>
        </row>
        <row r="3307">
          <cell r="A3307">
            <v>1761000544</v>
          </cell>
          <cell r="B3307">
            <v>544</v>
          </cell>
          <cell r="C3307">
            <v>761000</v>
          </cell>
          <cell r="D3307">
            <v>1</v>
          </cell>
          <cell r="E3307">
            <v>0</v>
          </cell>
          <cell r="F3307" t="str">
            <v xml:space="preserve">הוצאות דאר        </v>
          </cell>
          <cell r="G3307">
            <v>0</v>
          </cell>
          <cell r="H3307" t="str">
            <v>קשיח</v>
          </cell>
          <cell r="I3307">
            <v>0</v>
          </cell>
          <cell r="J3307">
            <v>0</v>
          </cell>
          <cell r="K3307">
            <v>0</v>
          </cell>
          <cell r="L3307">
            <v>0</v>
          </cell>
          <cell r="M3307">
            <v>0</v>
          </cell>
          <cell r="N3307">
            <v>0</v>
          </cell>
          <cell r="O3307">
            <v>0</v>
          </cell>
          <cell r="P3307">
            <v>0</v>
          </cell>
        </row>
        <row r="3308">
          <cell r="A3308">
            <v>1761000550</v>
          </cell>
          <cell r="B3308">
            <v>550</v>
          </cell>
          <cell r="C3308">
            <v>761000</v>
          </cell>
          <cell r="D3308">
            <v>1</v>
          </cell>
          <cell r="E3308">
            <v>0</v>
          </cell>
          <cell r="F3308" t="str">
            <v xml:space="preserve">פירסומים          </v>
          </cell>
          <cell r="G3308">
            <v>0</v>
          </cell>
          <cell r="H3308" t="str">
            <v>גמיש</v>
          </cell>
          <cell r="I3308">
            <v>0</v>
          </cell>
          <cell r="J3308">
            <v>0</v>
          </cell>
          <cell r="K3308">
            <v>0</v>
          </cell>
          <cell r="L3308">
            <v>0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</row>
        <row r="3309">
          <cell r="A3309">
            <v>1761000561</v>
          </cell>
          <cell r="B3309">
            <v>561</v>
          </cell>
          <cell r="C3309">
            <v>761000</v>
          </cell>
          <cell r="D3309">
            <v>1</v>
          </cell>
          <cell r="E3309">
            <v>0</v>
          </cell>
          <cell r="F3309" t="str">
            <v xml:space="preserve">שיכפולים          </v>
          </cell>
          <cell r="G3309">
            <v>0</v>
          </cell>
          <cell r="H3309" t="str">
            <v>גמיש</v>
          </cell>
          <cell r="I3309">
            <v>0</v>
          </cell>
          <cell r="J3309">
            <v>0</v>
          </cell>
          <cell r="K3309">
            <v>0</v>
          </cell>
          <cell r="L3309">
            <v>0</v>
          </cell>
          <cell r="M3309">
            <v>0</v>
          </cell>
          <cell r="N3309">
            <v>0</v>
          </cell>
          <cell r="O3309">
            <v>0</v>
          </cell>
          <cell r="P3309">
            <v>0</v>
          </cell>
        </row>
        <row r="3310">
          <cell r="A3310">
            <v>1761000562</v>
          </cell>
          <cell r="B3310">
            <v>562</v>
          </cell>
          <cell r="C3310">
            <v>761000</v>
          </cell>
          <cell r="D3310">
            <v>1</v>
          </cell>
          <cell r="E3310">
            <v>0</v>
          </cell>
          <cell r="F3310" t="str">
            <v xml:space="preserve">הדפסות            </v>
          </cell>
          <cell r="G3310">
            <v>0</v>
          </cell>
          <cell r="H3310" t="str">
            <v>גמיש</v>
          </cell>
          <cell r="I3310">
            <v>0</v>
          </cell>
          <cell r="J3310">
            <v>0</v>
          </cell>
          <cell r="K3310">
            <v>0</v>
          </cell>
          <cell r="L3310">
            <v>0</v>
          </cell>
          <cell r="M3310">
            <v>0</v>
          </cell>
          <cell r="N3310">
            <v>0</v>
          </cell>
          <cell r="O3310">
            <v>0</v>
          </cell>
          <cell r="P3310">
            <v>0</v>
          </cell>
        </row>
        <row r="3311">
          <cell r="A3311">
            <v>1761000564</v>
          </cell>
          <cell r="B3311">
            <v>564</v>
          </cell>
          <cell r="C3311">
            <v>761000</v>
          </cell>
          <cell r="D3311">
            <v>1</v>
          </cell>
          <cell r="E3311">
            <v>0</v>
          </cell>
          <cell r="F3311" t="str">
            <v>בנק מסרונים</v>
          </cell>
          <cell r="G3311">
            <v>0</v>
          </cell>
          <cell r="H3311" t="str">
            <v>גמיש</v>
          </cell>
          <cell r="I3311">
            <v>0</v>
          </cell>
          <cell r="J3311">
            <v>9360</v>
          </cell>
          <cell r="K3311" t="e">
            <v>#N/A</v>
          </cell>
          <cell r="L3311">
            <v>0</v>
          </cell>
          <cell r="M3311">
            <v>0</v>
          </cell>
          <cell r="N3311">
            <v>9360</v>
          </cell>
          <cell r="O3311">
            <v>9360</v>
          </cell>
          <cell r="P3311">
            <v>0</v>
          </cell>
        </row>
        <row r="3312">
          <cell r="A3312">
            <v>1761000565</v>
          </cell>
          <cell r="B3312">
            <v>565</v>
          </cell>
          <cell r="C3312">
            <v>761000</v>
          </cell>
          <cell r="D3312">
            <v>1</v>
          </cell>
          <cell r="E3312">
            <v>0</v>
          </cell>
          <cell r="F3312" t="str">
            <v>דמי שימוש חודשיים במע' מוקד</v>
          </cell>
          <cell r="G3312">
            <v>0</v>
          </cell>
          <cell r="H3312" t="str">
            <v>גמיש</v>
          </cell>
          <cell r="I3312">
            <v>0</v>
          </cell>
          <cell r="J3312">
            <v>351000</v>
          </cell>
          <cell r="K3312" t="e">
            <v>#N/A</v>
          </cell>
          <cell r="L3312">
            <v>0</v>
          </cell>
          <cell r="M3312">
            <v>0</v>
          </cell>
          <cell r="N3312">
            <v>351000</v>
          </cell>
          <cell r="O3312">
            <v>351000</v>
          </cell>
          <cell r="P3312">
            <v>0</v>
          </cell>
        </row>
        <row r="3313">
          <cell r="A3313">
            <v>1761000571</v>
          </cell>
          <cell r="B3313">
            <v>571</v>
          </cell>
          <cell r="C3313">
            <v>761000</v>
          </cell>
          <cell r="D3313">
            <v>1</v>
          </cell>
          <cell r="E3313">
            <v>0</v>
          </cell>
          <cell r="F3313" t="str">
            <v xml:space="preserve">מיכון וענ"א       </v>
          </cell>
          <cell r="G3313">
            <v>0</v>
          </cell>
          <cell r="H3313" t="str">
            <v>קשיח</v>
          </cell>
          <cell r="I3313">
            <v>0</v>
          </cell>
          <cell r="J3313">
            <v>152100</v>
          </cell>
          <cell r="K3313">
            <v>-4.2223786066150626E-2</v>
          </cell>
          <cell r="L3313">
            <v>0</v>
          </cell>
          <cell r="M3313">
            <v>0</v>
          </cell>
          <cell r="N3313">
            <v>152100</v>
          </cell>
          <cell r="O3313">
            <v>152100</v>
          </cell>
          <cell r="P3313">
            <v>136100</v>
          </cell>
        </row>
        <row r="3314">
          <cell r="A3314">
            <v>1761000596</v>
          </cell>
          <cell r="B3314">
            <v>596</v>
          </cell>
          <cell r="C3314">
            <v>761000</v>
          </cell>
          <cell r="D3314">
            <v>1</v>
          </cell>
          <cell r="E3314">
            <v>0</v>
          </cell>
          <cell r="F3314" t="str">
            <v xml:space="preserve">השתתפות בעזר 096  </v>
          </cell>
          <cell r="G3314">
            <v>0</v>
          </cell>
          <cell r="H3314" t="str">
            <v>קשיח</v>
          </cell>
          <cell r="I3314">
            <v>0.10869565217391308</v>
          </cell>
          <cell r="J3314">
            <v>102000</v>
          </cell>
          <cell r="K3314">
            <v>-5.7179161372299836E-2</v>
          </cell>
          <cell r="L3314">
            <v>0</v>
          </cell>
          <cell r="M3314">
            <v>0</v>
          </cell>
          <cell r="N3314">
            <v>102000</v>
          </cell>
          <cell r="O3314">
            <v>92000</v>
          </cell>
          <cell r="P3314">
            <v>77788</v>
          </cell>
        </row>
        <row r="3315">
          <cell r="A3315">
            <v>1761000742</v>
          </cell>
          <cell r="B3315">
            <v>742</v>
          </cell>
          <cell r="C3315">
            <v>761000</v>
          </cell>
          <cell r="D3315">
            <v>1</v>
          </cell>
          <cell r="E3315">
            <v>0</v>
          </cell>
          <cell r="F3315" t="str">
            <v xml:space="preserve">כלים וציוד        </v>
          </cell>
          <cell r="G3315">
            <v>0</v>
          </cell>
          <cell r="H3315" t="str">
            <v>גמיש</v>
          </cell>
          <cell r="I3315">
            <v>0</v>
          </cell>
          <cell r="J3315">
            <v>0</v>
          </cell>
          <cell r="K3315">
            <v>0</v>
          </cell>
          <cell r="L3315">
            <v>0</v>
          </cell>
          <cell r="M3315">
            <v>0</v>
          </cell>
          <cell r="N3315">
            <v>0</v>
          </cell>
          <cell r="O3315">
            <v>0</v>
          </cell>
          <cell r="P3315">
            <v>0</v>
          </cell>
        </row>
        <row r="3316">
          <cell r="A3316">
            <v>1761000743</v>
          </cell>
          <cell r="B3316">
            <v>743</v>
          </cell>
          <cell r="C3316">
            <v>761000</v>
          </cell>
          <cell r="D3316">
            <v>1</v>
          </cell>
          <cell r="E3316">
            <v>0</v>
          </cell>
          <cell r="F3316" t="str">
            <v xml:space="preserve">ציוד ואחזקתו      </v>
          </cell>
          <cell r="G3316">
            <v>0</v>
          </cell>
          <cell r="H3316" t="str">
            <v>גמיש</v>
          </cell>
          <cell r="I3316">
            <v>0</v>
          </cell>
          <cell r="J3316">
            <v>0</v>
          </cell>
          <cell r="K3316">
            <v>0</v>
          </cell>
          <cell r="L3316">
            <v>0</v>
          </cell>
          <cell r="M3316">
            <v>0</v>
          </cell>
          <cell r="N3316">
            <v>0</v>
          </cell>
          <cell r="O3316">
            <v>0</v>
          </cell>
          <cell r="P3316">
            <v>0</v>
          </cell>
        </row>
        <row r="3317">
          <cell r="A3317">
            <v>1761000752</v>
          </cell>
          <cell r="B3317">
            <v>752</v>
          </cell>
          <cell r="C3317">
            <v>761000</v>
          </cell>
          <cell r="D3317">
            <v>1</v>
          </cell>
          <cell r="E3317">
            <v>0</v>
          </cell>
          <cell r="F3317" t="str">
            <v>נקיון מבני רובעים</v>
          </cell>
          <cell r="G3317">
            <v>0</v>
          </cell>
          <cell r="H3317" t="str">
            <v>קשיח</v>
          </cell>
          <cell r="I3317">
            <v>0</v>
          </cell>
          <cell r="J3317">
            <v>0</v>
          </cell>
          <cell r="K3317">
            <v>0</v>
          </cell>
          <cell r="L3317">
            <v>0</v>
          </cell>
          <cell r="M3317">
            <v>0</v>
          </cell>
          <cell r="N3317">
            <v>0</v>
          </cell>
          <cell r="O3317">
            <v>0</v>
          </cell>
          <cell r="P3317">
            <v>0</v>
          </cell>
        </row>
        <row r="3318">
          <cell r="A3318">
            <v>1761000753</v>
          </cell>
          <cell r="B3318">
            <v>753</v>
          </cell>
          <cell r="C3318">
            <v>761000</v>
          </cell>
          <cell r="D3318">
            <v>1</v>
          </cell>
          <cell r="E3318">
            <v>0</v>
          </cell>
          <cell r="F3318" t="str">
            <v xml:space="preserve">עובדים חיצוניים   </v>
          </cell>
          <cell r="G3318">
            <v>0</v>
          </cell>
          <cell r="H3318" t="str">
            <v>קשיח</v>
          </cell>
          <cell r="I3318">
            <v>0</v>
          </cell>
          <cell r="J3318">
            <v>0</v>
          </cell>
          <cell r="K3318">
            <v>0</v>
          </cell>
          <cell r="L3318">
            <v>0</v>
          </cell>
          <cell r="M3318">
            <v>0</v>
          </cell>
          <cell r="N3318">
            <v>0</v>
          </cell>
          <cell r="O3318">
            <v>0</v>
          </cell>
          <cell r="P3318">
            <v>0</v>
          </cell>
        </row>
        <row r="3319">
          <cell r="A3319">
            <v>1761000754</v>
          </cell>
          <cell r="B3319">
            <v>754</v>
          </cell>
          <cell r="C3319">
            <v>761000</v>
          </cell>
          <cell r="D3319">
            <v>1</v>
          </cell>
          <cell r="E3319">
            <v>0</v>
          </cell>
          <cell r="F3319" t="str">
            <v xml:space="preserve">עבודות קבלניות    </v>
          </cell>
          <cell r="G3319">
            <v>0</v>
          </cell>
          <cell r="H3319" t="str">
            <v>גמיש</v>
          </cell>
          <cell r="I3319">
            <v>0</v>
          </cell>
          <cell r="J3319">
            <v>0</v>
          </cell>
          <cell r="K3319">
            <v>0</v>
          </cell>
          <cell r="L3319">
            <v>0</v>
          </cell>
          <cell r="M3319">
            <v>0</v>
          </cell>
          <cell r="N3319">
            <v>0</v>
          </cell>
          <cell r="O3319">
            <v>0</v>
          </cell>
          <cell r="P3319">
            <v>0</v>
          </cell>
        </row>
        <row r="3320">
          <cell r="A3320">
            <v>1761000757</v>
          </cell>
          <cell r="B3320">
            <v>757</v>
          </cell>
          <cell r="C3320">
            <v>761000</v>
          </cell>
          <cell r="D3320">
            <v>1</v>
          </cell>
          <cell r="E3320">
            <v>0</v>
          </cell>
          <cell r="F3320" t="str">
            <v>תשאולים והודעות</v>
          </cell>
          <cell r="G3320">
            <v>0</v>
          </cell>
          <cell r="H3320" t="str">
            <v>גמיש</v>
          </cell>
          <cell r="I3320">
            <v>0</v>
          </cell>
          <cell r="J3320">
            <v>4500</v>
          </cell>
          <cell r="K3320">
            <v>0</v>
          </cell>
          <cell r="L3320">
            <v>500</v>
          </cell>
          <cell r="M3320">
            <v>0</v>
          </cell>
          <cell r="N3320">
            <v>5000</v>
          </cell>
          <cell r="O3320">
            <v>5000</v>
          </cell>
          <cell r="P3320">
            <v>0</v>
          </cell>
        </row>
        <row r="3321">
          <cell r="A3321">
            <v>1761000931</v>
          </cell>
          <cell r="B3321">
            <v>931</v>
          </cell>
          <cell r="C3321">
            <v>761000</v>
          </cell>
          <cell r="D3321">
            <v>1</v>
          </cell>
          <cell r="E3321">
            <v>0</v>
          </cell>
          <cell r="F3321" t="str">
            <v xml:space="preserve">רכישות חד פעמיות  </v>
          </cell>
          <cell r="G3321">
            <v>0</v>
          </cell>
          <cell r="H3321" t="str">
            <v>גמיש</v>
          </cell>
          <cell r="I3321">
            <v>0</v>
          </cell>
          <cell r="J3321">
            <v>0</v>
          </cell>
          <cell r="K3321">
            <v>0</v>
          </cell>
          <cell r="L3321">
            <v>0</v>
          </cell>
          <cell r="M3321">
            <v>0</v>
          </cell>
          <cell r="N3321">
            <v>0</v>
          </cell>
          <cell r="O3321">
            <v>0</v>
          </cell>
          <cell r="P3321">
            <v>0</v>
          </cell>
        </row>
        <row r="3322">
          <cell r="A3322">
            <v>1761000961</v>
          </cell>
          <cell r="B3322">
            <v>961</v>
          </cell>
          <cell r="C3322">
            <v>761000</v>
          </cell>
          <cell r="D3322">
            <v>1</v>
          </cell>
          <cell r="E3322">
            <v>0</v>
          </cell>
          <cell r="F3322" t="str">
            <v>רז' פעולות ורכישות</v>
          </cell>
          <cell r="G3322">
            <v>0</v>
          </cell>
          <cell r="H3322" t="str">
            <v>גמיש</v>
          </cell>
          <cell r="I3322">
            <v>0</v>
          </cell>
          <cell r="J3322">
            <v>0</v>
          </cell>
          <cell r="K3322">
            <v>0</v>
          </cell>
          <cell r="L3322">
            <v>0</v>
          </cell>
          <cell r="M3322">
            <v>0</v>
          </cell>
          <cell r="N3322">
            <v>0</v>
          </cell>
          <cell r="O3322">
            <v>0</v>
          </cell>
          <cell r="P3322">
            <v>0</v>
          </cell>
        </row>
        <row r="3323">
          <cell r="A3323" t="e">
            <v>#VALUE!</v>
          </cell>
          <cell r="B3323" t="str">
            <v>761000  סך הכל</v>
          </cell>
          <cell r="C3323">
            <v>0</v>
          </cell>
          <cell r="D3323">
            <v>0</v>
          </cell>
          <cell r="E3323">
            <v>0</v>
          </cell>
          <cell r="F3323" t="str">
            <v>מוקד ויעוץ לאזרחים</v>
          </cell>
          <cell r="G3323">
            <v>0</v>
          </cell>
          <cell r="H3323">
            <v>0</v>
          </cell>
          <cell r="I3323">
            <v>5.4867412070431554E-2</v>
          </cell>
          <cell r="J3323">
            <v>5278140</v>
          </cell>
          <cell r="K3323" t="e">
            <v>#N/A</v>
          </cell>
          <cell r="L3323">
            <v>7020</v>
          </cell>
          <cell r="M3323">
            <v>0</v>
          </cell>
          <cell r="N3323">
            <v>5285160</v>
          </cell>
          <cell r="O3323">
            <v>5010260</v>
          </cell>
          <cell r="P3323">
            <v>4028087.5999999996</v>
          </cell>
        </row>
        <row r="3324">
          <cell r="A3324">
            <v>17640000</v>
          </cell>
          <cell r="B3324">
            <v>0</v>
          </cell>
          <cell r="C3324">
            <v>764000</v>
          </cell>
          <cell r="D3324">
            <v>1</v>
          </cell>
          <cell r="E3324">
            <v>0</v>
          </cell>
          <cell r="F3324" t="str">
            <v xml:space="preserve">תרבות הדיור       </v>
          </cell>
          <cell r="G3324">
            <v>0</v>
          </cell>
          <cell r="H3324" t="str">
            <v xml:space="preserve"> </v>
          </cell>
          <cell r="I3324">
            <v>0</v>
          </cell>
          <cell r="J3324">
            <v>0</v>
          </cell>
          <cell r="K3324">
            <v>0</v>
          </cell>
          <cell r="L3324">
            <v>0</v>
          </cell>
          <cell r="M3324">
            <v>0</v>
          </cell>
          <cell r="N3324">
            <v>0</v>
          </cell>
          <cell r="O3324">
            <v>0</v>
          </cell>
          <cell r="P3324">
            <v>0</v>
          </cell>
        </row>
        <row r="3325">
          <cell r="A3325">
            <v>1764000100</v>
          </cell>
          <cell r="B3325">
            <v>100</v>
          </cell>
          <cell r="C3325">
            <v>764000</v>
          </cell>
          <cell r="D3325">
            <v>1</v>
          </cell>
          <cell r="E3325">
            <v>0</v>
          </cell>
          <cell r="F3325" t="str">
            <v>שכר עובדים לפי תקן</v>
          </cell>
          <cell r="G3325">
            <v>0</v>
          </cell>
          <cell r="H3325" t="str">
            <v xml:space="preserve"> </v>
          </cell>
          <cell r="I3325">
            <v>0</v>
          </cell>
          <cell r="J3325">
            <v>0</v>
          </cell>
          <cell r="K3325">
            <v>0</v>
          </cell>
          <cell r="L3325">
            <v>0</v>
          </cell>
          <cell r="M3325">
            <v>0</v>
          </cell>
          <cell r="N3325">
            <v>0</v>
          </cell>
          <cell r="O3325">
            <v>0</v>
          </cell>
          <cell r="P3325">
            <v>0</v>
          </cell>
        </row>
        <row r="3326">
          <cell r="A3326">
            <v>1764000110</v>
          </cell>
          <cell r="B3326">
            <v>110</v>
          </cell>
          <cell r="C3326">
            <v>764000</v>
          </cell>
          <cell r="D3326">
            <v>1</v>
          </cell>
          <cell r="E3326">
            <v>0</v>
          </cell>
          <cell r="F3326" t="str">
            <v>השכר הקובע-תקציבית</v>
          </cell>
          <cell r="G3326">
            <v>0</v>
          </cell>
          <cell r="H3326" t="str">
            <v>שכר</v>
          </cell>
          <cell r="I3326">
            <v>0</v>
          </cell>
          <cell r="J3326">
            <v>0</v>
          </cell>
          <cell r="K3326">
            <v>0</v>
          </cell>
          <cell r="L3326">
            <v>0</v>
          </cell>
          <cell r="M3326">
            <v>0</v>
          </cell>
          <cell r="N3326">
            <v>0</v>
          </cell>
          <cell r="O3326">
            <v>0</v>
          </cell>
          <cell r="P3326">
            <v>0</v>
          </cell>
        </row>
        <row r="3327">
          <cell r="A3327">
            <v>1764000119</v>
          </cell>
          <cell r="B3327">
            <v>119</v>
          </cell>
          <cell r="C3327">
            <v>764000</v>
          </cell>
          <cell r="D3327">
            <v>1</v>
          </cell>
          <cell r="E3327">
            <v>0</v>
          </cell>
          <cell r="F3327" t="str">
            <v xml:space="preserve">השכר הקובע-צוברת  </v>
          </cell>
          <cell r="G3327">
            <v>0</v>
          </cell>
          <cell r="H3327" t="str">
            <v>שכר</v>
          </cell>
          <cell r="I3327">
            <v>5.0487465181058511E-2</v>
          </cell>
          <cell r="J3327">
            <v>301700</v>
          </cell>
          <cell r="K3327">
            <v>1.5064562410330051E-2</v>
          </cell>
          <cell r="L3327">
            <v>0</v>
          </cell>
          <cell r="M3327">
            <v>0</v>
          </cell>
          <cell r="N3327">
            <v>301700</v>
          </cell>
          <cell r="O3327">
            <v>287200</v>
          </cell>
          <cell r="P3327">
            <v>228548.37</v>
          </cell>
        </row>
        <row r="3328">
          <cell r="A3328">
            <v>1764000122</v>
          </cell>
          <cell r="B3328">
            <v>122</v>
          </cell>
          <cell r="C3328">
            <v>764000</v>
          </cell>
          <cell r="D3328">
            <v>1</v>
          </cell>
          <cell r="E3328">
            <v>0</v>
          </cell>
          <cell r="F3328" t="str">
            <v xml:space="preserve">ביגוד             </v>
          </cell>
          <cell r="G3328">
            <v>0</v>
          </cell>
          <cell r="H3328" t="str">
            <v>שכר</v>
          </cell>
          <cell r="I3328">
            <v>0</v>
          </cell>
          <cell r="J3328">
            <v>5600</v>
          </cell>
          <cell r="K3328">
            <v>0</v>
          </cell>
          <cell r="L3328">
            <v>0</v>
          </cell>
          <cell r="M3328">
            <v>0</v>
          </cell>
          <cell r="N3328">
            <v>5600</v>
          </cell>
          <cell r="O3328">
            <v>5600</v>
          </cell>
          <cell r="P3328">
            <v>4474</v>
          </cell>
        </row>
        <row r="3329">
          <cell r="A3329">
            <v>1764000126</v>
          </cell>
          <cell r="B3329">
            <v>126</v>
          </cell>
          <cell r="C3329">
            <v>764000</v>
          </cell>
          <cell r="D3329">
            <v>1</v>
          </cell>
          <cell r="E3329">
            <v>0</v>
          </cell>
          <cell r="F3329" t="str">
            <v xml:space="preserve">דמי הבראה         </v>
          </cell>
          <cell r="G3329">
            <v>0</v>
          </cell>
          <cell r="H3329" t="str">
            <v>שכר</v>
          </cell>
          <cell r="I3329">
            <v>0.25</v>
          </cell>
          <cell r="J3329">
            <v>15000</v>
          </cell>
          <cell r="K3329">
            <v>0</v>
          </cell>
          <cell r="L3329">
            <v>0</v>
          </cell>
          <cell r="M3329">
            <v>0</v>
          </cell>
          <cell r="N3329">
            <v>15000</v>
          </cell>
          <cell r="O3329">
            <v>12000</v>
          </cell>
          <cell r="P3329">
            <v>11225</v>
          </cell>
        </row>
        <row r="3330">
          <cell r="A3330">
            <v>1764000130</v>
          </cell>
          <cell r="B3330">
            <v>130</v>
          </cell>
          <cell r="C3330">
            <v>764000</v>
          </cell>
          <cell r="D3330">
            <v>1</v>
          </cell>
          <cell r="E3330">
            <v>0</v>
          </cell>
          <cell r="F3330" t="str">
            <v xml:space="preserve">שעות נוספות       </v>
          </cell>
          <cell r="G3330">
            <v>0</v>
          </cell>
          <cell r="H3330" t="str">
            <v>שכר</v>
          </cell>
          <cell r="I3330">
            <v>0</v>
          </cell>
          <cell r="J3330">
            <v>0</v>
          </cell>
          <cell r="K3330">
            <v>0</v>
          </cell>
          <cell r="L3330">
            <v>0</v>
          </cell>
          <cell r="M3330">
            <v>0</v>
          </cell>
          <cell r="N3330">
            <v>0</v>
          </cell>
          <cell r="O3330">
            <v>0</v>
          </cell>
          <cell r="P3330">
            <v>0</v>
          </cell>
        </row>
        <row r="3331">
          <cell r="A3331">
            <v>1764000140</v>
          </cell>
          <cell r="B3331">
            <v>140</v>
          </cell>
          <cell r="C3331">
            <v>764000</v>
          </cell>
          <cell r="D3331">
            <v>1</v>
          </cell>
          <cell r="E3331">
            <v>0</v>
          </cell>
          <cell r="F3331" t="str">
            <v>השתתפות באחזקת רכב</v>
          </cell>
          <cell r="G3331">
            <v>0</v>
          </cell>
          <cell r="H3331" t="str">
            <v>שכר</v>
          </cell>
          <cell r="I3331">
            <v>1.5605095541401273</v>
          </cell>
          <cell r="J3331">
            <v>40200</v>
          </cell>
          <cell r="K3331">
            <v>0</v>
          </cell>
          <cell r="L3331">
            <v>0</v>
          </cell>
          <cell r="M3331">
            <v>0</v>
          </cell>
          <cell r="N3331">
            <v>40200</v>
          </cell>
          <cell r="O3331">
            <v>15700</v>
          </cell>
          <cell r="P3331">
            <v>38168.57</v>
          </cell>
        </row>
        <row r="3332">
          <cell r="A3332">
            <v>1764000253</v>
          </cell>
          <cell r="B3332">
            <v>253</v>
          </cell>
          <cell r="C3332">
            <v>764000</v>
          </cell>
          <cell r="D3332">
            <v>1</v>
          </cell>
          <cell r="E3332">
            <v>0</v>
          </cell>
          <cell r="F3332" t="str">
            <v>עובד חברה</v>
          </cell>
          <cell r="G3332">
            <v>0</v>
          </cell>
          <cell r="H3332" t="str">
            <v>שכר</v>
          </cell>
          <cell r="I3332">
            <v>0</v>
          </cell>
          <cell r="J3332">
            <v>0</v>
          </cell>
          <cell r="K3332">
            <v>0</v>
          </cell>
          <cell r="L3332">
            <v>0</v>
          </cell>
          <cell r="M3332">
            <v>0</v>
          </cell>
          <cell r="N3332">
            <v>0</v>
          </cell>
          <cell r="O3332">
            <v>0</v>
          </cell>
          <cell r="P3332">
            <v>0</v>
          </cell>
        </row>
        <row r="3333">
          <cell r="A3333">
            <v>1764000400</v>
          </cell>
          <cell r="B3333">
            <v>400</v>
          </cell>
          <cell r="C3333">
            <v>764000</v>
          </cell>
          <cell r="D3333">
            <v>1</v>
          </cell>
          <cell r="E3333">
            <v>0</v>
          </cell>
          <cell r="F3333" t="str">
            <v>אחזקת בנינים וציוד</v>
          </cell>
          <cell r="G3333">
            <v>0</v>
          </cell>
          <cell r="H3333" t="str">
            <v xml:space="preserve"> </v>
          </cell>
          <cell r="I3333">
            <v>0</v>
          </cell>
          <cell r="J3333">
            <v>0</v>
          </cell>
          <cell r="K3333">
            <v>0</v>
          </cell>
          <cell r="L3333">
            <v>0</v>
          </cell>
          <cell r="M3333">
            <v>0</v>
          </cell>
          <cell r="N3333">
            <v>0</v>
          </cell>
          <cell r="O3333">
            <v>0</v>
          </cell>
          <cell r="P3333">
            <v>0</v>
          </cell>
        </row>
        <row r="3334">
          <cell r="A3334">
            <v>1764000471</v>
          </cell>
          <cell r="B3334">
            <v>471</v>
          </cell>
          <cell r="C3334">
            <v>764000</v>
          </cell>
          <cell r="D3334">
            <v>1</v>
          </cell>
          <cell r="E3334">
            <v>0</v>
          </cell>
          <cell r="F3334" t="str">
            <v xml:space="preserve">מכשירי כתיבה      </v>
          </cell>
          <cell r="G3334">
            <v>0</v>
          </cell>
          <cell r="H3334" t="str">
            <v>גמיש</v>
          </cell>
          <cell r="I3334">
            <v>-1</v>
          </cell>
          <cell r="J3334">
            <v>0</v>
          </cell>
          <cell r="K3334">
            <v>0</v>
          </cell>
          <cell r="L3334">
            <v>0</v>
          </cell>
          <cell r="M3334">
            <v>0</v>
          </cell>
          <cell r="N3334">
            <v>0</v>
          </cell>
          <cell r="O3334">
            <v>2700</v>
          </cell>
          <cell r="P3334">
            <v>0</v>
          </cell>
        </row>
        <row r="3335">
          <cell r="A3335">
            <v>1764000500</v>
          </cell>
          <cell r="B3335">
            <v>500</v>
          </cell>
          <cell r="C3335">
            <v>764000</v>
          </cell>
          <cell r="D3335">
            <v>1</v>
          </cell>
          <cell r="E3335">
            <v>0</v>
          </cell>
          <cell r="F3335" t="str">
            <v xml:space="preserve">הוצאות מינהליות   </v>
          </cell>
          <cell r="G3335">
            <v>0</v>
          </cell>
          <cell r="H3335" t="str">
            <v xml:space="preserve"> </v>
          </cell>
          <cell r="I3335">
            <v>0</v>
          </cell>
          <cell r="J3335">
            <v>0</v>
          </cell>
          <cell r="K3335">
            <v>0</v>
          </cell>
          <cell r="L3335">
            <v>0</v>
          </cell>
          <cell r="M3335">
            <v>0</v>
          </cell>
          <cell r="N3335">
            <v>0</v>
          </cell>
          <cell r="O3335">
            <v>0</v>
          </cell>
          <cell r="P3335">
            <v>0</v>
          </cell>
        </row>
        <row r="3336">
          <cell r="A3336">
            <v>1764000540</v>
          </cell>
          <cell r="B3336">
            <v>540</v>
          </cell>
          <cell r="C3336">
            <v>764000</v>
          </cell>
          <cell r="D3336">
            <v>1</v>
          </cell>
          <cell r="E3336">
            <v>0</v>
          </cell>
          <cell r="F3336" t="str">
            <v xml:space="preserve">הוצאות טלפון      </v>
          </cell>
          <cell r="G3336">
            <v>0</v>
          </cell>
          <cell r="H3336" t="str">
            <v>קשיח</v>
          </cell>
          <cell r="I3336">
            <v>0</v>
          </cell>
          <cell r="J3336">
            <v>0</v>
          </cell>
          <cell r="K3336">
            <v>0</v>
          </cell>
          <cell r="L3336">
            <v>0</v>
          </cell>
          <cell r="M3336">
            <v>0</v>
          </cell>
          <cell r="N3336">
            <v>0</v>
          </cell>
          <cell r="O3336">
            <v>0</v>
          </cell>
          <cell r="P3336">
            <v>0</v>
          </cell>
        </row>
        <row r="3337">
          <cell r="A3337">
            <v>1764000544</v>
          </cell>
          <cell r="B3337">
            <v>544</v>
          </cell>
          <cell r="C3337">
            <v>764000</v>
          </cell>
          <cell r="D3337">
            <v>1</v>
          </cell>
          <cell r="E3337">
            <v>0</v>
          </cell>
          <cell r="F3337" t="str">
            <v xml:space="preserve">הוצאות דאר        </v>
          </cell>
          <cell r="G3337">
            <v>0</v>
          </cell>
          <cell r="H3337" t="str">
            <v>קשיח</v>
          </cell>
          <cell r="I3337">
            <v>0</v>
          </cell>
          <cell r="J3337">
            <v>5400</v>
          </cell>
          <cell r="K3337">
            <v>0</v>
          </cell>
          <cell r="L3337">
            <v>600</v>
          </cell>
          <cell r="M3337">
            <v>0</v>
          </cell>
          <cell r="N3337">
            <v>6000</v>
          </cell>
          <cell r="O3337">
            <v>6000</v>
          </cell>
          <cell r="P3337">
            <v>4121.72</v>
          </cell>
        </row>
        <row r="3338">
          <cell r="A3338">
            <v>1764000550</v>
          </cell>
          <cell r="B3338">
            <v>550</v>
          </cell>
          <cell r="C3338">
            <v>764000</v>
          </cell>
          <cell r="D3338">
            <v>1</v>
          </cell>
          <cell r="E3338">
            <v>0</v>
          </cell>
          <cell r="F3338" t="str">
            <v xml:space="preserve">פירסומים          </v>
          </cell>
          <cell r="G3338">
            <v>0</v>
          </cell>
          <cell r="H3338" t="str">
            <v>גמיש</v>
          </cell>
          <cell r="I3338">
            <v>0</v>
          </cell>
          <cell r="J3338">
            <v>0</v>
          </cell>
          <cell r="K3338">
            <v>0</v>
          </cell>
          <cell r="L3338">
            <v>0</v>
          </cell>
          <cell r="M3338">
            <v>0</v>
          </cell>
          <cell r="N3338">
            <v>0</v>
          </cell>
          <cell r="O3338">
            <v>0</v>
          </cell>
          <cell r="P3338">
            <v>0</v>
          </cell>
        </row>
        <row r="3339">
          <cell r="A3339">
            <v>1764000561</v>
          </cell>
          <cell r="B3339">
            <v>561</v>
          </cell>
          <cell r="C3339">
            <v>764000</v>
          </cell>
          <cell r="D3339">
            <v>1</v>
          </cell>
          <cell r="E3339">
            <v>0</v>
          </cell>
          <cell r="F3339" t="str">
            <v xml:space="preserve">שיכפולים          </v>
          </cell>
          <cell r="G3339">
            <v>0</v>
          </cell>
          <cell r="H3339" t="str">
            <v>גמיש</v>
          </cell>
          <cell r="I3339">
            <v>0</v>
          </cell>
          <cell r="J3339">
            <v>0</v>
          </cell>
          <cell r="K3339">
            <v>0</v>
          </cell>
          <cell r="L3339">
            <v>0</v>
          </cell>
          <cell r="M3339">
            <v>0</v>
          </cell>
          <cell r="N3339">
            <v>0</v>
          </cell>
          <cell r="O3339">
            <v>0</v>
          </cell>
          <cell r="P3339">
            <v>0</v>
          </cell>
        </row>
        <row r="3340">
          <cell r="A3340">
            <v>1764000562</v>
          </cell>
          <cell r="B3340">
            <v>562</v>
          </cell>
          <cell r="C3340">
            <v>764000</v>
          </cell>
          <cell r="D3340">
            <v>1</v>
          </cell>
          <cell r="E3340">
            <v>0</v>
          </cell>
          <cell r="F3340" t="str">
            <v xml:space="preserve">הדפסות            </v>
          </cell>
          <cell r="G3340">
            <v>0</v>
          </cell>
          <cell r="H3340" t="str">
            <v>גמיש</v>
          </cell>
          <cell r="I3340">
            <v>0</v>
          </cell>
          <cell r="J3340">
            <v>0</v>
          </cell>
          <cell r="K3340">
            <v>0</v>
          </cell>
          <cell r="L3340">
            <v>0</v>
          </cell>
          <cell r="M3340">
            <v>0</v>
          </cell>
          <cell r="N3340">
            <v>0</v>
          </cell>
          <cell r="O3340">
            <v>0</v>
          </cell>
          <cell r="P3340">
            <v>0</v>
          </cell>
        </row>
        <row r="3341">
          <cell r="A3341">
            <v>1764000571</v>
          </cell>
          <cell r="B3341">
            <v>571</v>
          </cell>
          <cell r="C3341">
            <v>764000</v>
          </cell>
          <cell r="D3341">
            <v>1</v>
          </cell>
          <cell r="E3341">
            <v>0</v>
          </cell>
          <cell r="F3341" t="str">
            <v xml:space="preserve">מיכון וענ"א       </v>
          </cell>
          <cell r="G3341">
            <v>0</v>
          </cell>
          <cell r="H3341" t="str">
            <v>קשיח</v>
          </cell>
          <cell r="I3341">
            <v>0</v>
          </cell>
          <cell r="J3341">
            <v>39600</v>
          </cell>
          <cell r="K3341">
            <v>0</v>
          </cell>
          <cell r="L3341">
            <v>0</v>
          </cell>
          <cell r="M3341">
            <v>0</v>
          </cell>
          <cell r="N3341">
            <v>39600</v>
          </cell>
          <cell r="O3341">
            <v>39600</v>
          </cell>
          <cell r="P3341">
            <v>31600</v>
          </cell>
        </row>
        <row r="3342">
          <cell r="A3342">
            <v>1764000580</v>
          </cell>
          <cell r="B3342">
            <v>580</v>
          </cell>
          <cell r="C3342">
            <v>764000</v>
          </cell>
          <cell r="D3342">
            <v>1</v>
          </cell>
          <cell r="E3342">
            <v>0</v>
          </cell>
          <cell r="F3342" t="str">
            <v xml:space="preserve">יעוץ חיצוני       </v>
          </cell>
          <cell r="G3342">
            <v>0</v>
          </cell>
          <cell r="H3342" t="str">
            <v>גמיש</v>
          </cell>
          <cell r="I3342">
            <v>0</v>
          </cell>
          <cell r="J3342">
            <v>0</v>
          </cell>
          <cell r="K3342">
            <v>0</v>
          </cell>
          <cell r="L3342">
            <v>0</v>
          </cell>
          <cell r="M3342">
            <v>0</v>
          </cell>
          <cell r="N3342">
            <v>0</v>
          </cell>
          <cell r="O3342">
            <v>0</v>
          </cell>
          <cell r="P3342">
            <v>0</v>
          </cell>
        </row>
        <row r="3343">
          <cell r="A3343">
            <v>1764000585</v>
          </cell>
          <cell r="B3343">
            <v>585</v>
          </cell>
          <cell r="C3343">
            <v>764000</v>
          </cell>
          <cell r="D3343">
            <v>1</v>
          </cell>
          <cell r="E3343">
            <v>0</v>
          </cell>
          <cell r="F3343" t="str">
            <v xml:space="preserve">פיקוח שיפוצים     </v>
          </cell>
          <cell r="G3343">
            <v>0</v>
          </cell>
          <cell r="H3343" t="str">
            <v>גמיש</v>
          </cell>
          <cell r="I3343">
            <v>0</v>
          </cell>
          <cell r="J3343">
            <v>0</v>
          </cell>
          <cell r="K3343">
            <v>0</v>
          </cell>
          <cell r="L3343">
            <v>0</v>
          </cell>
          <cell r="M3343">
            <v>0</v>
          </cell>
          <cell r="N3343">
            <v>0</v>
          </cell>
          <cell r="O3343">
            <v>0</v>
          </cell>
          <cell r="P3343">
            <v>0</v>
          </cell>
        </row>
        <row r="3344">
          <cell r="A3344">
            <v>1764000700</v>
          </cell>
          <cell r="B3344">
            <v>700</v>
          </cell>
          <cell r="C3344">
            <v>764000</v>
          </cell>
          <cell r="D3344">
            <v>1</v>
          </cell>
          <cell r="E3344">
            <v>0</v>
          </cell>
          <cell r="F3344" t="str">
            <v xml:space="preserve">הוצאות לפעולות    </v>
          </cell>
          <cell r="G3344">
            <v>0</v>
          </cell>
          <cell r="H3344" t="str">
            <v xml:space="preserve"> </v>
          </cell>
          <cell r="I3344">
            <v>0</v>
          </cell>
          <cell r="J3344">
            <v>0</v>
          </cell>
          <cell r="K3344">
            <v>0</v>
          </cell>
          <cell r="L3344">
            <v>0</v>
          </cell>
          <cell r="M3344">
            <v>0</v>
          </cell>
          <cell r="N3344">
            <v>0</v>
          </cell>
          <cell r="O3344">
            <v>0</v>
          </cell>
          <cell r="P3344">
            <v>0</v>
          </cell>
        </row>
        <row r="3345">
          <cell r="A3345">
            <v>1764000723</v>
          </cell>
          <cell r="B3345">
            <v>723</v>
          </cell>
          <cell r="C3345">
            <v>764000</v>
          </cell>
          <cell r="D3345">
            <v>1</v>
          </cell>
          <cell r="E3345">
            <v>0</v>
          </cell>
          <cell r="F3345" t="str">
            <v xml:space="preserve">אדניות            </v>
          </cell>
          <cell r="G3345">
            <v>0</v>
          </cell>
          <cell r="H3345" t="str">
            <v>גמיש</v>
          </cell>
          <cell r="I3345">
            <v>0</v>
          </cell>
          <cell r="J3345">
            <v>0</v>
          </cell>
          <cell r="K3345">
            <v>0</v>
          </cell>
          <cell r="L3345">
            <v>0</v>
          </cell>
          <cell r="M3345">
            <v>0</v>
          </cell>
          <cell r="N3345">
            <v>0</v>
          </cell>
          <cell r="O3345">
            <v>0</v>
          </cell>
          <cell r="P3345">
            <v>0</v>
          </cell>
        </row>
        <row r="3346">
          <cell r="A3346">
            <v>1764000753</v>
          </cell>
          <cell r="B3346">
            <v>753</v>
          </cell>
          <cell r="C3346">
            <v>764000</v>
          </cell>
          <cell r="D3346">
            <v>1</v>
          </cell>
          <cell r="E3346">
            <v>0</v>
          </cell>
          <cell r="F3346" t="str">
            <v>עובד חברה</v>
          </cell>
          <cell r="G3346">
            <v>0</v>
          </cell>
          <cell r="H3346" t="str">
            <v>קשיח</v>
          </cell>
          <cell r="I3346">
            <v>0</v>
          </cell>
          <cell r="J3346">
            <v>0</v>
          </cell>
          <cell r="K3346">
            <v>0</v>
          </cell>
          <cell r="L3346">
            <v>0</v>
          </cell>
          <cell r="M3346">
            <v>0</v>
          </cell>
          <cell r="N3346">
            <v>0</v>
          </cell>
          <cell r="O3346">
            <v>0</v>
          </cell>
          <cell r="P3346">
            <v>0</v>
          </cell>
        </row>
        <row r="3347">
          <cell r="A3347">
            <v>1764000781</v>
          </cell>
          <cell r="B3347">
            <v>781</v>
          </cell>
          <cell r="C3347">
            <v>764000</v>
          </cell>
          <cell r="D3347">
            <v>1</v>
          </cell>
          <cell r="E3347">
            <v>0</v>
          </cell>
          <cell r="F3347" t="str">
            <v xml:space="preserve">ארועים            </v>
          </cell>
          <cell r="G3347">
            <v>0</v>
          </cell>
          <cell r="H3347" t="str">
            <v>גמיש</v>
          </cell>
          <cell r="I3347">
            <v>0</v>
          </cell>
          <cell r="J3347">
            <v>0</v>
          </cell>
          <cell r="K3347">
            <v>0</v>
          </cell>
          <cell r="L3347">
            <v>0</v>
          </cell>
          <cell r="M3347">
            <v>0</v>
          </cell>
          <cell r="N3347">
            <v>0</v>
          </cell>
          <cell r="O3347">
            <v>0</v>
          </cell>
          <cell r="P3347">
            <v>0</v>
          </cell>
        </row>
        <row r="3348">
          <cell r="A3348">
            <v>1764000782</v>
          </cell>
          <cell r="B3348">
            <v>782</v>
          </cell>
          <cell r="C3348">
            <v>764000</v>
          </cell>
          <cell r="D3348">
            <v>1</v>
          </cell>
          <cell r="E3348">
            <v>0</v>
          </cell>
          <cell r="F3348" t="str">
            <v xml:space="preserve">סדנאות            </v>
          </cell>
          <cell r="G3348">
            <v>0</v>
          </cell>
          <cell r="H3348" t="str">
            <v>גמיש</v>
          </cell>
          <cell r="I3348">
            <v>0</v>
          </cell>
          <cell r="J3348">
            <v>0</v>
          </cell>
          <cell r="K3348">
            <v>0</v>
          </cell>
          <cell r="L3348">
            <v>0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</row>
        <row r="3349">
          <cell r="A3349">
            <v>1764000961</v>
          </cell>
          <cell r="B3349">
            <v>961</v>
          </cell>
          <cell r="C3349">
            <v>764000</v>
          </cell>
          <cell r="D3349">
            <v>1</v>
          </cell>
          <cell r="E3349">
            <v>0</v>
          </cell>
          <cell r="F3349" t="str">
            <v>רז' פעולות ורכישות</v>
          </cell>
          <cell r="G3349">
            <v>0</v>
          </cell>
          <cell r="H3349" t="str">
            <v>גמיש</v>
          </cell>
          <cell r="I3349">
            <v>0</v>
          </cell>
          <cell r="J3349">
            <v>0</v>
          </cell>
          <cell r="K3349">
            <v>0</v>
          </cell>
          <cell r="L3349">
            <v>0</v>
          </cell>
          <cell r="M3349">
            <v>0</v>
          </cell>
          <cell r="N3349">
            <v>0</v>
          </cell>
          <cell r="O3349">
            <v>0</v>
          </cell>
          <cell r="P3349">
            <v>0</v>
          </cell>
        </row>
        <row r="3350">
          <cell r="A3350" t="e">
            <v>#VALUE!</v>
          </cell>
          <cell r="B3350" t="str">
            <v>764000  סך הכל</v>
          </cell>
          <cell r="C3350">
            <v>0</v>
          </cell>
          <cell r="D3350">
            <v>0</v>
          </cell>
          <cell r="E3350">
            <v>0</v>
          </cell>
          <cell r="F3350" t="str">
            <v xml:space="preserve">תרבות הדיור       </v>
          </cell>
          <cell r="G3350">
            <v>0</v>
          </cell>
          <cell r="H3350">
            <v>0</v>
          </cell>
          <cell r="I3350">
            <v>0.10656182212581355</v>
          </cell>
          <cell r="J3350">
            <v>407500</v>
          </cell>
          <cell r="K3350">
            <v>1.5064562410330051E-2</v>
          </cell>
          <cell r="L3350">
            <v>600</v>
          </cell>
          <cell r="M3350">
            <v>0</v>
          </cell>
          <cell r="N3350">
            <v>408100</v>
          </cell>
          <cell r="O3350">
            <v>368800</v>
          </cell>
          <cell r="P3350">
            <v>318137.65999999997</v>
          </cell>
        </row>
        <row r="3351">
          <cell r="A3351">
            <v>17650000</v>
          </cell>
          <cell r="B3351">
            <v>0</v>
          </cell>
          <cell r="C3351">
            <v>765000</v>
          </cell>
          <cell r="D3351">
            <v>1</v>
          </cell>
          <cell r="E3351">
            <v>0</v>
          </cell>
          <cell r="F3351" t="str">
            <v>השת' במוסדות+שונות</v>
          </cell>
          <cell r="G3351">
            <v>0</v>
          </cell>
          <cell r="H3351" t="str">
            <v xml:space="preserve"> </v>
          </cell>
          <cell r="I3351">
            <v>0</v>
          </cell>
          <cell r="J3351">
            <v>0</v>
          </cell>
          <cell r="K3351">
            <v>0</v>
          </cell>
          <cell r="L3351">
            <v>0</v>
          </cell>
          <cell r="M3351">
            <v>0</v>
          </cell>
          <cell r="N3351">
            <v>0</v>
          </cell>
          <cell r="O3351">
            <v>0</v>
          </cell>
          <cell r="P3351">
            <v>0</v>
          </cell>
        </row>
        <row r="3352">
          <cell r="A3352">
            <v>1765000800</v>
          </cell>
          <cell r="B3352">
            <v>800</v>
          </cell>
          <cell r="C3352">
            <v>765000</v>
          </cell>
          <cell r="D3352">
            <v>1</v>
          </cell>
          <cell r="E3352">
            <v>0</v>
          </cell>
          <cell r="F3352" t="str">
            <v>השת' תמיכות תרומות</v>
          </cell>
          <cell r="G3352">
            <v>0</v>
          </cell>
          <cell r="H3352" t="str">
            <v xml:space="preserve"> </v>
          </cell>
          <cell r="I3352">
            <v>0</v>
          </cell>
          <cell r="J3352">
            <v>0</v>
          </cell>
          <cell r="K3352">
            <v>0</v>
          </cell>
          <cell r="L3352">
            <v>0</v>
          </cell>
          <cell r="M3352">
            <v>0</v>
          </cell>
          <cell r="N3352">
            <v>0</v>
          </cell>
          <cell r="O3352">
            <v>0</v>
          </cell>
          <cell r="P3352">
            <v>0</v>
          </cell>
        </row>
        <row r="3353">
          <cell r="A3353">
            <v>1765000811</v>
          </cell>
          <cell r="B3353">
            <v>811</v>
          </cell>
          <cell r="C3353">
            <v>765000</v>
          </cell>
          <cell r="D3353">
            <v>1</v>
          </cell>
          <cell r="E3353">
            <v>0</v>
          </cell>
          <cell r="F3353" t="str">
            <v>הקצבה למרכז השלטון</v>
          </cell>
          <cell r="G3353">
            <v>0</v>
          </cell>
          <cell r="H3353" t="str">
            <v>קשיח</v>
          </cell>
          <cell r="I3353">
            <v>0</v>
          </cell>
          <cell r="J3353">
            <v>510000</v>
          </cell>
          <cell r="K3353">
            <v>0</v>
          </cell>
          <cell r="L3353">
            <v>0</v>
          </cell>
          <cell r="M3353">
            <v>0</v>
          </cell>
          <cell r="N3353">
            <v>510000</v>
          </cell>
          <cell r="O3353">
            <v>510000</v>
          </cell>
          <cell r="P3353">
            <v>509900</v>
          </cell>
        </row>
        <row r="3354">
          <cell r="A3354">
            <v>1765000812</v>
          </cell>
          <cell r="B3354">
            <v>812</v>
          </cell>
          <cell r="C3354">
            <v>765000</v>
          </cell>
          <cell r="D3354">
            <v>1</v>
          </cell>
          <cell r="E3354">
            <v>0</v>
          </cell>
          <cell r="F3354" t="str">
            <v>השת' ביה"ד למשמעת</v>
          </cell>
          <cell r="G3354">
            <v>0</v>
          </cell>
          <cell r="H3354" t="str">
            <v>קשיח</v>
          </cell>
          <cell r="I3354">
            <v>-1</v>
          </cell>
          <cell r="J3354">
            <v>0</v>
          </cell>
          <cell r="K3354">
            <v>-0.34782608695652173</v>
          </cell>
          <cell r="L3354">
            <v>0</v>
          </cell>
          <cell r="M3354">
            <v>0</v>
          </cell>
          <cell r="N3354">
            <v>0</v>
          </cell>
          <cell r="O3354">
            <v>30000</v>
          </cell>
          <cell r="P3354">
            <v>0</v>
          </cell>
        </row>
        <row r="3355">
          <cell r="A3355">
            <v>1765000813</v>
          </cell>
          <cell r="B3355">
            <v>813</v>
          </cell>
          <cell r="C3355">
            <v>765000</v>
          </cell>
          <cell r="D3355">
            <v>1</v>
          </cell>
          <cell r="E3355">
            <v>0</v>
          </cell>
          <cell r="F3355" t="str">
            <v>אמנה להפחתת זיהום</v>
          </cell>
          <cell r="G3355">
            <v>0</v>
          </cell>
          <cell r="H3355" t="str">
            <v>קשיח</v>
          </cell>
          <cell r="I3355">
            <v>0</v>
          </cell>
          <cell r="J3355">
            <v>0</v>
          </cell>
          <cell r="K3355">
            <v>0</v>
          </cell>
          <cell r="L3355">
            <v>0</v>
          </cell>
          <cell r="M3355">
            <v>0</v>
          </cell>
          <cell r="N3355">
            <v>0</v>
          </cell>
          <cell r="O3355">
            <v>0</v>
          </cell>
          <cell r="P3355">
            <v>0</v>
          </cell>
        </row>
        <row r="3356">
          <cell r="A3356" t="e">
            <v>#VALUE!</v>
          </cell>
          <cell r="B3356" t="str">
            <v>765000  סך הכל</v>
          </cell>
          <cell r="C3356">
            <v>0</v>
          </cell>
          <cell r="D3356">
            <v>0</v>
          </cell>
          <cell r="E3356">
            <v>0</v>
          </cell>
          <cell r="F3356" t="str">
            <v>השת' במוסדות+שונות</v>
          </cell>
          <cell r="G3356">
            <v>0</v>
          </cell>
          <cell r="H3356">
            <v>0</v>
          </cell>
          <cell r="I3356">
            <v>-5.555555555555558E-2</v>
          </cell>
          <cell r="J3356">
            <v>510000</v>
          </cell>
          <cell r="K3356">
            <v>-0.34782608695652173</v>
          </cell>
          <cell r="L3356">
            <v>0</v>
          </cell>
          <cell r="M3356">
            <v>0</v>
          </cell>
          <cell r="N3356">
            <v>510000</v>
          </cell>
          <cell r="O3356">
            <v>540000</v>
          </cell>
          <cell r="P3356">
            <v>509900</v>
          </cell>
        </row>
        <row r="3357">
          <cell r="A3357">
            <v>17670000</v>
          </cell>
          <cell r="B3357">
            <v>0</v>
          </cell>
          <cell r="C3357">
            <v>767000</v>
          </cell>
          <cell r="D3357">
            <v>1</v>
          </cell>
          <cell r="E3357">
            <v>0</v>
          </cell>
          <cell r="F3357" t="str">
            <v>בטוח אלמנטרי לרשות</v>
          </cell>
          <cell r="G3357">
            <v>0</v>
          </cell>
          <cell r="H3357" t="str">
            <v xml:space="preserve"> </v>
          </cell>
          <cell r="I3357">
            <v>0</v>
          </cell>
          <cell r="J3357">
            <v>0</v>
          </cell>
          <cell r="K3357">
            <v>0</v>
          </cell>
          <cell r="L3357">
            <v>0</v>
          </cell>
          <cell r="M3357">
            <v>0</v>
          </cell>
          <cell r="N3357">
            <v>0</v>
          </cell>
          <cell r="O3357">
            <v>0</v>
          </cell>
          <cell r="P3357">
            <v>0</v>
          </cell>
        </row>
        <row r="3358">
          <cell r="A3358">
            <v>1767000110</v>
          </cell>
          <cell r="B3358">
            <v>110</v>
          </cell>
          <cell r="C3358">
            <v>767000</v>
          </cell>
          <cell r="D3358">
            <v>1</v>
          </cell>
          <cell r="E3358">
            <v>0</v>
          </cell>
          <cell r="F3358" t="str">
            <v>השכר הקובע-תקציבית</v>
          </cell>
          <cell r="G3358">
            <v>0</v>
          </cell>
          <cell r="H3358" t="str">
            <v>שכר</v>
          </cell>
          <cell r="I3358">
            <v>0</v>
          </cell>
          <cell r="J3358">
            <v>0</v>
          </cell>
          <cell r="K3358">
            <v>0</v>
          </cell>
          <cell r="L3358">
            <v>0</v>
          </cell>
          <cell r="M3358">
            <v>0</v>
          </cell>
          <cell r="N3358">
            <v>0</v>
          </cell>
          <cell r="O3358">
            <v>0</v>
          </cell>
          <cell r="P3358">
            <v>0</v>
          </cell>
        </row>
        <row r="3359">
          <cell r="A3359">
            <v>1767000119</v>
          </cell>
          <cell r="B3359">
            <v>119</v>
          </cell>
          <cell r="C3359">
            <v>767000</v>
          </cell>
          <cell r="D3359">
            <v>1</v>
          </cell>
          <cell r="E3359">
            <v>0</v>
          </cell>
          <cell r="F3359" t="str">
            <v xml:space="preserve">השכר הקובע-צוברת  </v>
          </cell>
          <cell r="G3359">
            <v>0</v>
          </cell>
          <cell r="H3359" t="str">
            <v>שכר</v>
          </cell>
          <cell r="I3359">
            <v>4.3625105544610188E-2</v>
          </cell>
          <cell r="J3359">
            <v>370800</v>
          </cell>
          <cell r="K3359">
            <v>1.5081206496519783E-2</v>
          </cell>
          <cell r="L3359">
            <v>0</v>
          </cell>
          <cell r="M3359">
            <v>0</v>
          </cell>
          <cell r="N3359">
            <v>370800</v>
          </cell>
          <cell r="O3359">
            <v>355300</v>
          </cell>
          <cell r="P3359">
            <v>353958.77</v>
          </cell>
        </row>
        <row r="3360">
          <cell r="A3360">
            <v>1767000122</v>
          </cell>
          <cell r="B3360">
            <v>122</v>
          </cell>
          <cell r="C3360">
            <v>767000</v>
          </cell>
          <cell r="D3360">
            <v>1</v>
          </cell>
          <cell r="E3360">
            <v>0</v>
          </cell>
          <cell r="F3360" t="str">
            <v xml:space="preserve">ביגוד             </v>
          </cell>
          <cell r="G3360">
            <v>0</v>
          </cell>
          <cell r="H3360" t="str">
            <v>שכר</v>
          </cell>
          <cell r="I3360">
            <v>0</v>
          </cell>
          <cell r="J3360">
            <v>2300</v>
          </cell>
          <cell r="K3360">
            <v>0</v>
          </cell>
          <cell r="L3360">
            <v>0</v>
          </cell>
          <cell r="M3360">
            <v>0</v>
          </cell>
          <cell r="N3360">
            <v>2300</v>
          </cell>
          <cell r="O3360">
            <v>2300</v>
          </cell>
          <cell r="P3360">
            <v>4192.08</v>
          </cell>
        </row>
        <row r="3361">
          <cell r="A3361">
            <v>1767000126</v>
          </cell>
          <cell r="B3361">
            <v>126</v>
          </cell>
          <cell r="C3361">
            <v>767000</v>
          </cell>
          <cell r="D3361">
            <v>1</v>
          </cell>
          <cell r="E3361">
            <v>0</v>
          </cell>
          <cell r="F3361" t="str">
            <v xml:space="preserve">דמי הבראה         </v>
          </cell>
          <cell r="G3361">
            <v>0</v>
          </cell>
          <cell r="H3361" t="str">
            <v>שכר</v>
          </cell>
          <cell r="I3361">
            <v>1</v>
          </cell>
          <cell r="J3361">
            <v>20000</v>
          </cell>
          <cell r="K3361">
            <v>0</v>
          </cell>
          <cell r="L3361">
            <v>0</v>
          </cell>
          <cell r="M3361">
            <v>0</v>
          </cell>
          <cell r="N3361">
            <v>20000</v>
          </cell>
          <cell r="O3361">
            <v>10000</v>
          </cell>
          <cell r="P3361">
            <v>9255.5499999999993</v>
          </cell>
        </row>
        <row r="3362">
          <cell r="A3362">
            <v>1767000130</v>
          </cell>
          <cell r="B3362">
            <v>130</v>
          </cell>
          <cell r="C3362">
            <v>767000</v>
          </cell>
          <cell r="D3362">
            <v>1</v>
          </cell>
          <cell r="E3362">
            <v>0</v>
          </cell>
          <cell r="F3362" t="str">
            <v xml:space="preserve">שעות נוספות       </v>
          </cell>
          <cell r="G3362">
            <v>0</v>
          </cell>
          <cell r="H3362" t="str">
            <v>שכר</v>
          </cell>
          <cell r="I3362">
            <v>0</v>
          </cell>
          <cell r="J3362">
            <v>0</v>
          </cell>
          <cell r="K3362">
            <v>0</v>
          </cell>
          <cell r="L3362">
            <v>0</v>
          </cell>
          <cell r="M3362">
            <v>0</v>
          </cell>
          <cell r="N3362">
            <v>0</v>
          </cell>
          <cell r="O3362">
            <v>0</v>
          </cell>
          <cell r="P3362">
            <v>0</v>
          </cell>
        </row>
        <row r="3363">
          <cell r="A3363">
            <v>1767000140</v>
          </cell>
          <cell r="B3363">
            <v>140</v>
          </cell>
          <cell r="C3363">
            <v>767000</v>
          </cell>
          <cell r="D3363">
            <v>1</v>
          </cell>
          <cell r="E3363">
            <v>0</v>
          </cell>
          <cell r="F3363" t="str">
            <v>השתתפות באחזקת רכב</v>
          </cell>
          <cell r="G3363">
            <v>0</v>
          </cell>
          <cell r="H3363" t="str">
            <v>שכר</v>
          </cell>
          <cell r="I3363">
            <v>0.44273127753303965</v>
          </cell>
          <cell r="J3363">
            <v>65500</v>
          </cell>
          <cell r="K3363">
            <v>0</v>
          </cell>
          <cell r="L3363">
            <v>0</v>
          </cell>
          <cell r="M3363">
            <v>0</v>
          </cell>
          <cell r="N3363">
            <v>65500</v>
          </cell>
          <cell r="O3363">
            <v>45400</v>
          </cell>
          <cell r="P3363">
            <v>55497.65</v>
          </cell>
        </row>
        <row r="3364">
          <cell r="A3364">
            <v>1767000253</v>
          </cell>
          <cell r="B3364">
            <v>253</v>
          </cell>
          <cell r="C3364">
            <v>767000</v>
          </cell>
          <cell r="D3364">
            <v>1</v>
          </cell>
          <cell r="E3364">
            <v>0</v>
          </cell>
          <cell r="F3364" t="str">
            <v xml:space="preserve">עובדי חברה        </v>
          </cell>
          <cell r="G3364">
            <v>0</v>
          </cell>
          <cell r="H3364" t="str">
            <v>שכר</v>
          </cell>
          <cell r="I3364">
            <v>0</v>
          </cell>
          <cell r="J3364">
            <v>0</v>
          </cell>
          <cell r="K3364">
            <v>0</v>
          </cell>
          <cell r="L3364">
            <v>0</v>
          </cell>
          <cell r="M3364">
            <v>0</v>
          </cell>
          <cell r="N3364">
            <v>0</v>
          </cell>
          <cell r="O3364">
            <v>0</v>
          </cell>
          <cell r="P3364">
            <v>0</v>
          </cell>
        </row>
        <row r="3365">
          <cell r="A3365">
            <v>1767000440</v>
          </cell>
          <cell r="B3365">
            <v>440</v>
          </cell>
          <cell r="C3365">
            <v>767000</v>
          </cell>
          <cell r="D3365">
            <v>1</v>
          </cell>
          <cell r="E3365">
            <v>0</v>
          </cell>
          <cell r="F3365" t="str">
            <v xml:space="preserve">קופת ביטוח        </v>
          </cell>
          <cell r="G3365">
            <v>0</v>
          </cell>
          <cell r="H3365" t="str">
            <v>קשיח</v>
          </cell>
          <cell r="I3365">
            <v>0</v>
          </cell>
          <cell r="J3365">
            <v>200000</v>
          </cell>
          <cell r="K3365">
            <v>0</v>
          </cell>
          <cell r="L3365">
            <v>0</v>
          </cell>
          <cell r="M3365">
            <v>0</v>
          </cell>
          <cell r="N3365">
            <v>200000</v>
          </cell>
          <cell r="O3365">
            <v>200000</v>
          </cell>
          <cell r="P3365">
            <v>360447.3</v>
          </cell>
        </row>
        <row r="3366">
          <cell r="A3366">
            <v>1767000441</v>
          </cell>
          <cell r="B3366">
            <v>441</v>
          </cell>
          <cell r="C3366">
            <v>767000</v>
          </cell>
          <cell r="D3366">
            <v>1</v>
          </cell>
          <cell r="E3366">
            <v>0</v>
          </cell>
          <cell r="F3366" t="str">
            <v xml:space="preserve">בטוח תושבים צד ג' </v>
          </cell>
          <cell r="G3366">
            <v>0</v>
          </cell>
          <cell r="H3366" t="str">
            <v>קשיח</v>
          </cell>
          <cell r="I3366">
            <v>-0.33333333333333337</v>
          </cell>
          <cell r="J3366">
            <v>250000</v>
          </cell>
          <cell r="K3366">
            <v>0</v>
          </cell>
          <cell r="L3366">
            <v>0</v>
          </cell>
          <cell r="M3366">
            <v>0</v>
          </cell>
          <cell r="N3366">
            <v>250000</v>
          </cell>
          <cell r="O3366">
            <v>375000</v>
          </cell>
          <cell r="P3366">
            <v>145500</v>
          </cell>
        </row>
        <row r="3367">
          <cell r="A3367">
            <v>1767000442</v>
          </cell>
          <cell r="B3367">
            <v>442</v>
          </cell>
          <cell r="C3367">
            <v>767000</v>
          </cell>
          <cell r="D3367">
            <v>1</v>
          </cell>
          <cell r="E3367">
            <v>0</v>
          </cell>
          <cell r="F3367" t="str">
            <v>השת' עצמית - גוף</v>
          </cell>
          <cell r="G3367">
            <v>0</v>
          </cell>
          <cell r="H3367" t="str">
            <v>קשיח</v>
          </cell>
          <cell r="I3367">
            <v>0.28888888888888897</v>
          </cell>
          <cell r="J3367">
            <v>5800000</v>
          </cell>
          <cell r="K3367">
            <v>0</v>
          </cell>
          <cell r="L3367">
            <v>0</v>
          </cell>
          <cell r="M3367">
            <v>0</v>
          </cell>
          <cell r="N3367">
            <v>5800000</v>
          </cell>
          <cell r="O3367">
            <v>4500000</v>
          </cell>
          <cell r="P3367">
            <v>6772923.7000000002</v>
          </cell>
        </row>
        <row r="3368">
          <cell r="A3368">
            <v>1767000443</v>
          </cell>
          <cell r="B3368">
            <v>443</v>
          </cell>
          <cell r="C3368">
            <v>767000</v>
          </cell>
          <cell r="D3368">
            <v>1</v>
          </cell>
          <cell r="E3368">
            <v>0</v>
          </cell>
          <cell r="F3368" t="str">
            <v>השת' עצמית - רכוש</v>
          </cell>
          <cell r="G3368">
            <v>0</v>
          </cell>
          <cell r="H3368" t="str">
            <v>קשיח</v>
          </cell>
          <cell r="I3368">
            <v>-0.18181818181818177</v>
          </cell>
          <cell r="J3368">
            <v>1800000</v>
          </cell>
          <cell r="K3368">
            <v>0</v>
          </cell>
          <cell r="L3368">
            <v>0</v>
          </cell>
          <cell r="M3368">
            <v>0</v>
          </cell>
          <cell r="N3368">
            <v>1800000</v>
          </cell>
          <cell r="O3368">
            <v>2200000</v>
          </cell>
          <cell r="P3368">
            <v>1302888.83</v>
          </cell>
        </row>
        <row r="3369">
          <cell r="A3369">
            <v>1767000444</v>
          </cell>
          <cell r="B3369">
            <v>444</v>
          </cell>
          <cell r="C3369">
            <v>767000</v>
          </cell>
          <cell r="D3369">
            <v>1</v>
          </cell>
          <cell r="E3369">
            <v>0</v>
          </cell>
          <cell r="F3369" t="str">
            <v xml:space="preserve">ביטוח חבות מעביד  </v>
          </cell>
          <cell r="G3369">
            <v>0</v>
          </cell>
          <cell r="H3369" t="str">
            <v>קשיח</v>
          </cell>
          <cell r="I3369">
            <v>0</v>
          </cell>
          <cell r="J3369">
            <v>40000</v>
          </cell>
          <cell r="K3369">
            <v>0</v>
          </cell>
          <cell r="L3369">
            <v>0</v>
          </cell>
          <cell r="M3369">
            <v>0</v>
          </cell>
          <cell r="N3369">
            <v>40000</v>
          </cell>
          <cell r="O3369">
            <v>40000</v>
          </cell>
          <cell r="P3369">
            <v>17489</v>
          </cell>
        </row>
        <row r="3370">
          <cell r="A3370">
            <v>1767000445</v>
          </cell>
          <cell r="B3370">
            <v>445</v>
          </cell>
          <cell r="C3370">
            <v>767000</v>
          </cell>
          <cell r="D3370">
            <v>1</v>
          </cell>
          <cell r="E3370">
            <v>0</v>
          </cell>
          <cell r="F3370" t="str">
            <v>ביטוח חבות מקצועית</v>
          </cell>
          <cell r="G3370">
            <v>0</v>
          </cell>
          <cell r="H3370" t="str">
            <v>קשיח</v>
          </cell>
          <cell r="I3370">
            <v>0</v>
          </cell>
          <cell r="J3370">
            <v>26200</v>
          </cell>
          <cell r="K3370">
            <v>0</v>
          </cell>
          <cell r="L3370">
            <v>0</v>
          </cell>
          <cell r="M3370">
            <v>0</v>
          </cell>
          <cell r="N3370">
            <v>26200</v>
          </cell>
          <cell r="O3370">
            <v>26200</v>
          </cell>
          <cell r="P3370">
            <v>0</v>
          </cell>
        </row>
        <row r="3371">
          <cell r="A3371">
            <v>1767000446</v>
          </cell>
          <cell r="B3371">
            <v>446</v>
          </cell>
          <cell r="C3371">
            <v>767000</v>
          </cell>
          <cell r="D3371">
            <v>1</v>
          </cell>
          <cell r="E3371">
            <v>0</v>
          </cell>
          <cell r="F3371" t="str">
            <v>סחורה בהעברה</v>
          </cell>
          <cell r="G3371">
            <v>0</v>
          </cell>
          <cell r="H3371" t="str">
            <v>קשיח</v>
          </cell>
          <cell r="I3371">
            <v>0</v>
          </cell>
          <cell r="J3371">
            <v>0</v>
          </cell>
          <cell r="K3371">
            <v>-1</v>
          </cell>
          <cell r="L3371">
            <v>0</v>
          </cell>
          <cell r="M3371">
            <v>0</v>
          </cell>
          <cell r="N3371">
            <v>0</v>
          </cell>
          <cell r="O3371">
            <v>0</v>
          </cell>
          <cell r="P3371">
            <v>0</v>
          </cell>
        </row>
        <row r="3372">
          <cell r="A3372">
            <v>1767000447</v>
          </cell>
          <cell r="B3372">
            <v>447</v>
          </cell>
          <cell r="C3372">
            <v>767000</v>
          </cell>
          <cell r="D3372">
            <v>1</v>
          </cell>
          <cell r="E3372">
            <v>0</v>
          </cell>
          <cell r="F3372" t="str">
            <v>נאמנות עובדים</v>
          </cell>
          <cell r="G3372">
            <v>0</v>
          </cell>
          <cell r="H3372" t="str">
            <v>קשיח</v>
          </cell>
          <cell r="I3372">
            <v>0.11842105263157898</v>
          </cell>
          <cell r="J3372">
            <v>17000</v>
          </cell>
          <cell r="K3372">
            <v>0</v>
          </cell>
          <cell r="L3372">
            <v>0</v>
          </cell>
          <cell r="M3372">
            <v>0</v>
          </cell>
          <cell r="N3372">
            <v>17000</v>
          </cell>
          <cell r="O3372">
            <v>15200</v>
          </cell>
          <cell r="P3372">
            <v>15173</v>
          </cell>
        </row>
        <row r="3373">
          <cell r="A3373">
            <v>1767000448</v>
          </cell>
          <cell r="B3373">
            <v>448</v>
          </cell>
          <cell r="C3373">
            <v>767000</v>
          </cell>
          <cell r="D3373">
            <v>1</v>
          </cell>
          <cell r="E3373">
            <v>0</v>
          </cell>
          <cell r="F3373" t="str">
            <v>ביטוח אש</v>
          </cell>
          <cell r="G3373">
            <v>0</v>
          </cell>
          <cell r="H3373" t="str">
            <v>קשיח</v>
          </cell>
          <cell r="I3373">
            <v>1.4567142857142859</v>
          </cell>
          <cell r="J3373">
            <v>3439400</v>
          </cell>
          <cell r="K3373">
            <v>0</v>
          </cell>
          <cell r="L3373">
            <v>0</v>
          </cell>
          <cell r="M3373">
            <v>0</v>
          </cell>
          <cell r="N3373">
            <v>3439400</v>
          </cell>
          <cell r="O3373">
            <v>1400000</v>
          </cell>
          <cell r="P3373">
            <v>1258526</v>
          </cell>
        </row>
        <row r="3374">
          <cell r="A3374">
            <v>1767000449</v>
          </cell>
          <cell r="B3374">
            <v>449</v>
          </cell>
          <cell r="C3374">
            <v>767000</v>
          </cell>
          <cell r="D3374">
            <v>1</v>
          </cell>
          <cell r="E3374">
            <v>0</v>
          </cell>
          <cell r="F3374" t="str">
            <v>ביטוח סייבר</v>
          </cell>
          <cell r="G3374">
            <v>0</v>
          </cell>
          <cell r="H3374" t="str">
            <v>קשיח</v>
          </cell>
          <cell r="I3374">
            <v>0</v>
          </cell>
          <cell r="J3374">
            <v>800000</v>
          </cell>
          <cell r="K3374">
            <v>0</v>
          </cell>
          <cell r="L3374">
            <v>0</v>
          </cell>
          <cell r="M3374">
            <v>0</v>
          </cell>
          <cell r="N3374">
            <v>800000</v>
          </cell>
          <cell r="O3374">
            <v>800000</v>
          </cell>
          <cell r="P3374">
            <v>0</v>
          </cell>
        </row>
        <row r="3375">
          <cell r="A3375">
            <v>1767000580</v>
          </cell>
          <cell r="B3375">
            <v>580</v>
          </cell>
          <cell r="C3375">
            <v>767000</v>
          </cell>
          <cell r="D3375">
            <v>1</v>
          </cell>
          <cell r="E3375">
            <v>0</v>
          </cell>
          <cell r="F3375" t="str">
            <v xml:space="preserve">יעוץ לביטוח       </v>
          </cell>
          <cell r="G3375">
            <v>0</v>
          </cell>
          <cell r="H3375" t="str">
            <v>קשיח</v>
          </cell>
          <cell r="I3375">
            <v>0.875</v>
          </cell>
          <cell r="J3375">
            <v>150000</v>
          </cell>
          <cell r="K3375">
            <v>0</v>
          </cell>
          <cell r="L3375">
            <v>0</v>
          </cell>
          <cell r="M3375">
            <v>0</v>
          </cell>
          <cell r="N3375">
            <v>150000</v>
          </cell>
          <cell r="O3375">
            <v>80000</v>
          </cell>
          <cell r="P3375">
            <v>77220</v>
          </cell>
        </row>
        <row r="3376">
          <cell r="A3376">
            <v>1767000581</v>
          </cell>
          <cell r="B3376">
            <v>581</v>
          </cell>
          <cell r="C3376">
            <v>767000</v>
          </cell>
          <cell r="D3376">
            <v>1</v>
          </cell>
          <cell r="E3376">
            <v>0</v>
          </cell>
          <cell r="F3376" t="str">
            <v>טיפול משפטי</v>
          </cell>
          <cell r="G3376">
            <v>0</v>
          </cell>
          <cell r="H3376" t="str">
            <v>קשיח</v>
          </cell>
          <cell r="I3376">
            <v>0</v>
          </cell>
          <cell r="J3376">
            <v>900000</v>
          </cell>
          <cell r="K3376">
            <v>0</v>
          </cell>
          <cell r="L3376">
            <v>0</v>
          </cell>
          <cell r="M3376">
            <v>0</v>
          </cell>
          <cell r="N3376">
            <v>900000</v>
          </cell>
          <cell r="O3376">
            <v>900000</v>
          </cell>
          <cell r="P3376">
            <v>1531192.94</v>
          </cell>
        </row>
        <row r="3377">
          <cell r="A3377">
            <v>1767000753</v>
          </cell>
          <cell r="B3377">
            <v>753</v>
          </cell>
          <cell r="C3377">
            <v>767000</v>
          </cell>
          <cell r="D3377">
            <v>1</v>
          </cell>
          <cell r="E3377">
            <v>0</v>
          </cell>
          <cell r="F3377" t="str">
            <v xml:space="preserve">עובדי חברה        </v>
          </cell>
          <cell r="G3377">
            <v>0</v>
          </cell>
          <cell r="H3377" t="str">
            <v>קשיח</v>
          </cell>
          <cell r="I3377">
            <v>0</v>
          </cell>
          <cell r="J3377">
            <v>0</v>
          </cell>
          <cell r="K3377">
            <v>0</v>
          </cell>
          <cell r="L3377">
            <v>0</v>
          </cell>
          <cell r="M3377">
            <v>0</v>
          </cell>
          <cell r="N3377">
            <v>0</v>
          </cell>
          <cell r="O3377">
            <v>0</v>
          </cell>
          <cell r="P3377">
            <v>0</v>
          </cell>
        </row>
        <row r="3378">
          <cell r="A3378">
            <v>1767000754</v>
          </cell>
          <cell r="B3378">
            <v>754</v>
          </cell>
          <cell r="C3378">
            <v>767000</v>
          </cell>
          <cell r="D3378">
            <v>1</v>
          </cell>
          <cell r="E3378">
            <v>0</v>
          </cell>
          <cell r="F3378" t="str">
            <v xml:space="preserve">תיקון נזקים       </v>
          </cell>
          <cell r="G3378">
            <v>0</v>
          </cell>
          <cell r="H3378" t="str">
            <v>גמיש</v>
          </cell>
          <cell r="I3378">
            <v>0</v>
          </cell>
          <cell r="J3378">
            <v>0</v>
          </cell>
          <cell r="K3378">
            <v>0</v>
          </cell>
          <cell r="L3378">
            <v>0</v>
          </cell>
          <cell r="M3378">
            <v>0</v>
          </cell>
          <cell r="N3378">
            <v>0</v>
          </cell>
          <cell r="O3378">
            <v>0</v>
          </cell>
          <cell r="P3378">
            <v>0</v>
          </cell>
        </row>
        <row r="3379">
          <cell r="A3379">
            <v>1767000980</v>
          </cell>
          <cell r="B3379">
            <v>980</v>
          </cell>
          <cell r="C3379">
            <v>767000</v>
          </cell>
          <cell r="D3379">
            <v>1</v>
          </cell>
          <cell r="E3379">
            <v>0</v>
          </cell>
          <cell r="F3379" t="str">
            <v xml:space="preserve">תביעות חב' הסנה   </v>
          </cell>
          <cell r="G3379">
            <v>0</v>
          </cell>
          <cell r="H3379" t="str">
            <v>קשיח</v>
          </cell>
          <cell r="I3379">
            <v>0</v>
          </cell>
          <cell r="J3379">
            <v>0</v>
          </cell>
          <cell r="K3379">
            <v>0</v>
          </cell>
          <cell r="L3379">
            <v>0</v>
          </cell>
          <cell r="M3379">
            <v>0</v>
          </cell>
          <cell r="N3379">
            <v>0</v>
          </cell>
          <cell r="O3379">
            <v>0</v>
          </cell>
          <cell r="P3379">
            <v>0</v>
          </cell>
        </row>
        <row r="3380">
          <cell r="A3380" t="e">
            <v>#VALUE!</v>
          </cell>
          <cell r="B3380" t="str">
            <v>767000  סך הכל</v>
          </cell>
          <cell r="C3380">
            <v>0</v>
          </cell>
          <cell r="D3380">
            <v>0</v>
          </cell>
          <cell r="E3380">
            <v>0</v>
          </cell>
          <cell r="F3380" t="str">
            <v>בטוח אלמנטרי לרשות</v>
          </cell>
          <cell r="G3380">
            <v>0</v>
          </cell>
          <cell r="H3380">
            <v>0</v>
          </cell>
          <cell r="I3380">
            <v>0.26775896396149568</v>
          </cell>
          <cell r="J3380">
            <v>13881200</v>
          </cell>
          <cell r="K3380">
            <v>-0.98491879350348022</v>
          </cell>
          <cell r="L3380">
            <v>0</v>
          </cell>
          <cell r="M3380">
            <v>0</v>
          </cell>
          <cell r="N3380">
            <v>13881200</v>
          </cell>
          <cell r="O3380">
            <v>10949400</v>
          </cell>
          <cell r="P3380">
            <v>11904264.82</v>
          </cell>
        </row>
        <row r="3381">
          <cell r="A3381">
            <v>17680000</v>
          </cell>
          <cell r="B3381">
            <v>0</v>
          </cell>
          <cell r="C3381">
            <v>768000</v>
          </cell>
          <cell r="D3381">
            <v>1</v>
          </cell>
          <cell r="E3381">
            <v>0</v>
          </cell>
          <cell r="F3381" t="str">
            <v>מרכז הדרכה ופיתוח</v>
          </cell>
          <cell r="G3381">
            <v>0</v>
          </cell>
          <cell r="H3381" t="str">
            <v xml:space="preserve"> </v>
          </cell>
          <cell r="I3381">
            <v>0</v>
          </cell>
          <cell r="J3381">
            <v>0</v>
          </cell>
          <cell r="K3381">
            <v>0</v>
          </cell>
          <cell r="L3381">
            <v>0</v>
          </cell>
          <cell r="M3381">
            <v>0</v>
          </cell>
          <cell r="N3381">
            <v>0</v>
          </cell>
          <cell r="O3381">
            <v>0</v>
          </cell>
          <cell r="P3381">
            <v>0</v>
          </cell>
        </row>
        <row r="3382">
          <cell r="A3382">
            <v>1768000100</v>
          </cell>
          <cell r="B3382">
            <v>100</v>
          </cell>
          <cell r="C3382">
            <v>768000</v>
          </cell>
          <cell r="D3382">
            <v>1</v>
          </cell>
          <cell r="E3382">
            <v>0</v>
          </cell>
          <cell r="F3382" t="str">
            <v>שכר עובדים לפי תקן</v>
          </cell>
          <cell r="G3382">
            <v>0</v>
          </cell>
          <cell r="H3382" t="str">
            <v xml:space="preserve"> </v>
          </cell>
          <cell r="I3382">
            <v>0</v>
          </cell>
          <cell r="J3382">
            <v>0</v>
          </cell>
          <cell r="K3382">
            <v>0</v>
          </cell>
          <cell r="L3382">
            <v>0</v>
          </cell>
          <cell r="M3382">
            <v>0</v>
          </cell>
          <cell r="N3382">
            <v>0</v>
          </cell>
          <cell r="O3382">
            <v>0</v>
          </cell>
          <cell r="P3382">
            <v>0</v>
          </cell>
        </row>
        <row r="3383">
          <cell r="A3383">
            <v>1768000110</v>
          </cell>
          <cell r="B3383">
            <v>110</v>
          </cell>
          <cell r="C3383">
            <v>768000</v>
          </cell>
          <cell r="D3383">
            <v>1</v>
          </cell>
          <cell r="E3383">
            <v>0</v>
          </cell>
          <cell r="F3383" t="str">
            <v>השכר הקובע-תקציבית</v>
          </cell>
          <cell r="G3383">
            <v>0</v>
          </cell>
          <cell r="H3383" t="str">
            <v>שכר</v>
          </cell>
          <cell r="I3383">
            <v>0</v>
          </cell>
          <cell r="J3383">
            <v>0</v>
          </cell>
          <cell r="K3383">
            <v>0</v>
          </cell>
          <cell r="L3383">
            <v>0</v>
          </cell>
          <cell r="M3383">
            <v>0</v>
          </cell>
          <cell r="N3383">
            <v>0</v>
          </cell>
          <cell r="O3383">
            <v>0</v>
          </cell>
          <cell r="P3383">
            <v>0</v>
          </cell>
        </row>
        <row r="3384">
          <cell r="A3384">
            <v>1768000119</v>
          </cell>
          <cell r="B3384">
            <v>119</v>
          </cell>
          <cell r="C3384">
            <v>768000</v>
          </cell>
          <cell r="D3384">
            <v>1</v>
          </cell>
          <cell r="E3384">
            <v>0</v>
          </cell>
          <cell r="F3384" t="str">
            <v xml:space="preserve">השכר הקובע-צוברת  </v>
          </cell>
          <cell r="G3384">
            <v>0</v>
          </cell>
          <cell r="H3384" t="str">
            <v>שכר</v>
          </cell>
          <cell r="I3384">
            <v>0</v>
          </cell>
          <cell r="J3384">
            <v>0</v>
          </cell>
          <cell r="K3384">
            <v>0</v>
          </cell>
          <cell r="L3384">
            <v>0</v>
          </cell>
          <cell r="M3384">
            <v>0</v>
          </cell>
          <cell r="N3384">
            <v>0</v>
          </cell>
          <cell r="O3384">
            <v>0</v>
          </cell>
          <cell r="P3384">
            <v>0</v>
          </cell>
        </row>
        <row r="3385">
          <cell r="A3385">
            <v>1768000122</v>
          </cell>
          <cell r="B3385">
            <v>122</v>
          </cell>
          <cell r="C3385">
            <v>768000</v>
          </cell>
          <cell r="D3385">
            <v>1</v>
          </cell>
          <cell r="E3385">
            <v>0</v>
          </cell>
          <cell r="F3385" t="str">
            <v xml:space="preserve">ביגוד             </v>
          </cell>
          <cell r="G3385">
            <v>0</v>
          </cell>
          <cell r="H3385" t="str">
            <v>שכר</v>
          </cell>
          <cell r="I3385">
            <v>0</v>
          </cell>
          <cell r="J3385">
            <v>0</v>
          </cell>
          <cell r="K3385">
            <v>0</v>
          </cell>
          <cell r="L3385">
            <v>0</v>
          </cell>
          <cell r="M3385">
            <v>0</v>
          </cell>
          <cell r="N3385">
            <v>0</v>
          </cell>
          <cell r="O3385">
            <v>0</v>
          </cell>
          <cell r="P3385">
            <v>0</v>
          </cell>
        </row>
        <row r="3386">
          <cell r="A3386">
            <v>1768000126</v>
          </cell>
          <cell r="B3386">
            <v>126</v>
          </cell>
          <cell r="C3386">
            <v>768000</v>
          </cell>
          <cell r="D3386">
            <v>1</v>
          </cell>
          <cell r="E3386">
            <v>0</v>
          </cell>
          <cell r="F3386" t="str">
            <v xml:space="preserve">דמי הבראה         </v>
          </cell>
          <cell r="G3386">
            <v>0</v>
          </cell>
          <cell r="H3386" t="str">
            <v>שכר</v>
          </cell>
          <cell r="I3386">
            <v>0</v>
          </cell>
          <cell r="J3386">
            <v>0</v>
          </cell>
          <cell r="K3386">
            <v>0</v>
          </cell>
          <cell r="L3386">
            <v>0</v>
          </cell>
          <cell r="M3386">
            <v>0</v>
          </cell>
          <cell r="N3386">
            <v>0</v>
          </cell>
          <cell r="O3386">
            <v>0</v>
          </cell>
          <cell r="P3386">
            <v>0</v>
          </cell>
        </row>
        <row r="3387">
          <cell r="A3387">
            <v>1768000130</v>
          </cell>
          <cell r="B3387">
            <v>130</v>
          </cell>
          <cell r="C3387">
            <v>768000</v>
          </cell>
          <cell r="D3387">
            <v>1</v>
          </cell>
          <cell r="E3387">
            <v>0</v>
          </cell>
          <cell r="F3387" t="str">
            <v xml:space="preserve">שעות נוספות       </v>
          </cell>
          <cell r="G3387">
            <v>0</v>
          </cell>
          <cell r="H3387" t="str">
            <v>שכר</v>
          </cell>
          <cell r="I3387">
            <v>0</v>
          </cell>
          <cell r="J3387">
            <v>0</v>
          </cell>
          <cell r="K3387">
            <v>0</v>
          </cell>
          <cell r="L3387">
            <v>0</v>
          </cell>
          <cell r="M3387">
            <v>0</v>
          </cell>
          <cell r="N3387">
            <v>0</v>
          </cell>
          <cell r="O3387">
            <v>0</v>
          </cell>
          <cell r="P3387">
            <v>0</v>
          </cell>
        </row>
        <row r="3388">
          <cell r="A3388">
            <v>1768000140</v>
          </cell>
          <cell r="B3388">
            <v>140</v>
          </cell>
          <cell r="C3388">
            <v>768000</v>
          </cell>
          <cell r="D3388">
            <v>1</v>
          </cell>
          <cell r="E3388">
            <v>0</v>
          </cell>
          <cell r="F3388" t="str">
            <v>השתתפות באחזקת רכב</v>
          </cell>
          <cell r="G3388">
            <v>0</v>
          </cell>
          <cell r="H3388" t="str">
            <v>שכר</v>
          </cell>
          <cell r="I3388">
            <v>0</v>
          </cell>
          <cell r="J3388">
            <v>0</v>
          </cell>
          <cell r="K3388">
            <v>0</v>
          </cell>
          <cell r="L3388">
            <v>0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</row>
        <row r="3389">
          <cell r="A3389">
            <v>1768000200</v>
          </cell>
          <cell r="B3389">
            <v>200</v>
          </cell>
          <cell r="C3389">
            <v>768000</v>
          </cell>
          <cell r="D3389">
            <v>1</v>
          </cell>
          <cell r="E3389">
            <v>0</v>
          </cell>
          <cell r="F3389" t="str">
            <v>שכר עובדים ללא תקן</v>
          </cell>
          <cell r="G3389">
            <v>0</v>
          </cell>
          <cell r="H3389" t="str">
            <v xml:space="preserve"> </v>
          </cell>
          <cell r="I3389">
            <v>0</v>
          </cell>
          <cell r="J3389">
            <v>0</v>
          </cell>
          <cell r="K3389">
            <v>0</v>
          </cell>
          <cell r="L3389">
            <v>0</v>
          </cell>
          <cell r="M3389">
            <v>0</v>
          </cell>
          <cell r="N3389">
            <v>0</v>
          </cell>
          <cell r="O3389">
            <v>0</v>
          </cell>
          <cell r="P3389">
            <v>0</v>
          </cell>
        </row>
        <row r="3390">
          <cell r="A3390">
            <v>1768000210</v>
          </cell>
          <cell r="B3390">
            <v>210</v>
          </cell>
          <cell r="C3390">
            <v>768000</v>
          </cell>
          <cell r="D3390">
            <v>1</v>
          </cell>
          <cell r="E3390">
            <v>0</v>
          </cell>
          <cell r="F3390" t="str">
            <v xml:space="preserve">השכר הקובע        </v>
          </cell>
          <cell r="G3390">
            <v>0</v>
          </cell>
          <cell r="H3390" t="str">
            <v>שכר</v>
          </cell>
          <cell r="I3390">
            <v>0</v>
          </cell>
          <cell r="J3390">
            <v>0</v>
          </cell>
          <cell r="K3390">
            <v>0</v>
          </cell>
          <cell r="L3390">
            <v>0</v>
          </cell>
          <cell r="M3390">
            <v>0</v>
          </cell>
          <cell r="N3390">
            <v>0</v>
          </cell>
          <cell r="O3390">
            <v>0</v>
          </cell>
          <cell r="P3390">
            <v>0</v>
          </cell>
        </row>
        <row r="3391">
          <cell r="A3391">
            <v>1768000253</v>
          </cell>
          <cell r="B3391">
            <v>253</v>
          </cell>
          <cell r="C3391">
            <v>768000</v>
          </cell>
          <cell r="D3391">
            <v>1</v>
          </cell>
          <cell r="E3391">
            <v>0</v>
          </cell>
          <cell r="F3391" t="str">
            <v>עובד חברה</v>
          </cell>
          <cell r="G3391">
            <v>0</v>
          </cell>
          <cell r="H3391" t="str">
            <v>שכר</v>
          </cell>
          <cell r="I3391">
            <v>0</v>
          </cell>
          <cell r="J3391">
            <v>0</v>
          </cell>
          <cell r="K3391">
            <v>0</v>
          </cell>
          <cell r="L3391">
            <v>0</v>
          </cell>
          <cell r="M3391">
            <v>0</v>
          </cell>
          <cell r="N3391">
            <v>0</v>
          </cell>
          <cell r="O3391">
            <v>0</v>
          </cell>
          <cell r="P3391">
            <v>0</v>
          </cell>
        </row>
        <row r="3392">
          <cell r="A3392">
            <v>1768000400</v>
          </cell>
          <cell r="B3392">
            <v>400</v>
          </cell>
          <cell r="C3392">
            <v>768000</v>
          </cell>
          <cell r="D3392">
            <v>1</v>
          </cell>
          <cell r="E3392">
            <v>0</v>
          </cell>
          <cell r="F3392" t="str">
            <v>אחזקת בנינים וציוד</v>
          </cell>
          <cell r="G3392">
            <v>0</v>
          </cell>
          <cell r="H3392" t="str">
            <v xml:space="preserve"> </v>
          </cell>
          <cell r="I3392">
            <v>0</v>
          </cell>
          <cell r="J3392">
            <v>0</v>
          </cell>
          <cell r="K3392">
            <v>0</v>
          </cell>
          <cell r="L3392">
            <v>0</v>
          </cell>
          <cell r="M3392">
            <v>0</v>
          </cell>
          <cell r="N3392">
            <v>0</v>
          </cell>
          <cell r="O3392">
            <v>0</v>
          </cell>
          <cell r="P3392">
            <v>0</v>
          </cell>
        </row>
        <row r="3393">
          <cell r="A3393">
            <v>1768000412</v>
          </cell>
          <cell r="B3393">
            <v>412</v>
          </cell>
          <cell r="C3393">
            <v>768000</v>
          </cell>
          <cell r="D3393">
            <v>1</v>
          </cell>
          <cell r="E3393">
            <v>0</v>
          </cell>
          <cell r="F3393" t="str">
            <v xml:space="preserve">ארנונה            </v>
          </cell>
          <cell r="G3393">
            <v>0</v>
          </cell>
          <cell r="H3393" t="str">
            <v>קשיח</v>
          </cell>
          <cell r="I3393">
            <v>0</v>
          </cell>
          <cell r="J3393">
            <v>0</v>
          </cell>
          <cell r="K3393">
            <v>0</v>
          </cell>
          <cell r="L3393">
            <v>0</v>
          </cell>
          <cell r="M3393">
            <v>0</v>
          </cell>
          <cell r="N3393">
            <v>0</v>
          </cell>
          <cell r="O3393">
            <v>0</v>
          </cell>
          <cell r="P3393">
            <v>0</v>
          </cell>
        </row>
        <row r="3394">
          <cell r="A3394">
            <v>1768000423</v>
          </cell>
          <cell r="B3394">
            <v>423</v>
          </cell>
          <cell r="C3394">
            <v>768000</v>
          </cell>
          <cell r="D3394">
            <v>1</v>
          </cell>
          <cell r="E3394">
            <v>0</v>
          </cell>
          <cell r="F3394" t="str">
            <v xml:space="preserve">תחזוקת מבנה       </v>
          </cell>
          <cell r="G3394">
            <v>0</v>
          </cell>
          <cell r="H3394" t="str">
            <v>קשיח</v>
          </cell>
          <cell r="I3394">
            <v>0</v>
          </cell>
          <cell r="J3394">
            <v>0</v>
          </cell>
          <cell r="K3394">
            <v>0</v>
          </cell>
          <cell r="L3394">
            <v>0</v>
          </cell>
          <cell r="M3394">
            <v>0</v>
          </cell>
          <cell r="N3394">
            <v>0</v>
          </cell>
          <cell r="O3394">
            <v>0</v>
          </cell>
          <cell r="P3394">
            <v>0</v>
          </cell>
        </row>
        <row r="3395">
          <cell r="A3395">
            <v>1768000431</v>
          </cell>
          <cell r="B3395">
            <v>431</v>
          </cell>
          <cell r="C3395">
            <v>768000</v>
          </cell>
          <cell r="D3395">
            <v>1</v>
          </cell>
          <cell r="E3395">
            <v>0</v>
          </cell>
          <cell r="F3395" t="str">
            <v xml:space="preserve">חשמל              </v>
          </cell>
          <cell r="G3395">
            <v>0</v>
          </cell>
          <cell r="H3395" t="str">
            <v>קשיח</v>
          </cell>
          <cell r="I3395">
            <v>0</v>
          </cell>
          <cell r="J3395">
            <v>0</v>
          </cell>
          <cell r="K3395">
            <v>0</v>
          </cell>
          <cell r="L3395">
            <v>0</v>
          </cell>
          <cell r="M3395">
            <v>0</v>
          </cell>
          <cell r="N3395">
            <v>0</v>
          </cell>
          <cell r="O3395">
            <v>0</v>
          </cell>
          <cell r="P3395">
            <v>0</v>
          </cell>
        </row>
        <row r="3396">
          <cell r="A3396">
            <v>1768000432</v>
          </cell>
          <cell r="B3396">
            <v>432</v>
          </cell>
          <cell r="C3396">
            <v>768000</v>
          </cell>
          <cell r="D3396">
            <v>1</v>
          </cell>
          <cell r="E3396">
            <v>0</v>
          </cell>
          <cell r="F3396" t="str">
            <v xml:space="preserve">מים               </v>
          </cell>
          <cell r="G3396">
            <v>0</v>
          </cell>
          <cell r="H3396" t="str">
            <v>קשיח</v>
          </cell>
          <cell r="I3396">
            <v>0</v>
          </cell>
          <cell r="J3396">
            <v>0</v>
          </cell>
          <cell r="K3396">
            <v>0</v>
          </cell>
          <cell r="L3396">
            <v>0</v>
          </cell>
          <cell r="M3396">
            <v>0</v>
          </cell>
          <cell r="N3396">
            <v>0</v>
          </cell>
          <cell r="O3396">
            <v>0</v>
          </cell>
          <cell r="P3396">
            <v>0</v>
          </cell>
        </row>
        <row r="3397">
          <cell r="A3397">
            <v>1768000433</v>
          </cell>
          <cell r="B3397">
            <v>433</v>
          </cell>
          <cell r="C3397">
            <v>768000</v>
          </cell>
          <cell r="D3397">
            <v>1</v>
          </cell>
          <cell r="E3397">
            <v>0</v>
          </cell>
          <cell r="F3397" t="str">
            <v xml:space="preserve">חומרי נקיון       </v>
          </cell>
          <cell r="G3397">
            <v>0</v>
          </cell>
          <cell r="H3397" t="str">
            <v>גמיש</v>
          </cell>
          <cell r="I3397">
            <v>0</v>
          </cell>
          <cell r="J3397">
            <v>0</v>
          </cell>
          <cell r="K3397">
            <v>0</v>
          </cell>
          <cell r="L3397">
            <v>0</v>
          </cell>
          <cell r="M3397">
            <v>0</v>
          </cell>
          <cell r="N3397">
            <v>0</v>
          </cell>
          <cell r="O3397">
            <v>0</v>
          </cell>
          <cell r="P3397">
            <v>0</v>
          </cell>
        </row>
        <row r="3398">
          <cell r="A3398">
            <v>1768000437</v>
          </cell>
          <cell r="B3398">
            <v>437</v>
          </cell>
          <cell r="C3398">
            <v>768000</v>
          </cell>
          <cell r="D3398">
            <v>1</v>
          </cell>
          <cell r="E3398">
            <v>0</v>
          </cell>
          <cell r="F3398" t="str">
            <v xml:space="preserve">אחזקת אזעקה       </v>
          </cell>
          <cell r="G3398">
            <v>0</v>
          </cell>
          <cell r="H3398" t="str">
            <v>קשיח</v>
          </cell>
          <cell r="I3398">
            <v>0</v>
          </cell>
          <cell r="J3398">
            <v>0</v>
          </cell>
          <cell r="K3398">
            <v>0</v>
          </cell>
          <cell r="L3398">
            <v>0</v>
          </cell>
          <cell r="M3398">
            <v>0</v>
          </cell>
          <cell r="N3398">
            <v>0</v>
          </cell>
          <cell r="O3398">
            <v>0</v>
          </cell>
          <cell r="P3398">
            <v>0</v>
          </cell>
        </row>
        <row r="3399">
          <cell r="A3399">
            <v>1768000441</v>
          </cell>
          <cell r="B3399">
            <v>441</v>
          </cell>
          <cell r="C3399">
            <v>768000</v>
          </cell>
          <cell r="D3399">
            <v>1</v>
          </cell>
          <cell r="E3399">
            <v>0</v>
          </cell>
          <cell r="F3399" t="str">
            <v xml:space="preserve">ביטוח             </v>
          </cell>
          <cell r="G3399">
            <v>0</v>
          </cell>
          <cell r="H3399" t="str">
            <v>קשיח</v>
          </cell>
          <cell r="I3399">
            <v>0</v>
          </cell>
          <cell r="J3399">
            <v>0</v>
          </cell>
          <cell r="K3399">
            <v>0</v>
          </cell>
          <cell r="L3399">
            <v>0</v>
          </cell>
          <cell r="M3399">
            <v>0</v>
          </cell>
          <cell r="N3399">
            <v>0</v>
          </cell>
          <cell r="O3399">
            <v>0</v>
          </cell>
          <cell r="P3399">
            <v>0</v>
          </cell>
        </row>
        <row r="3400">
          <cell r="A3400">
            <v>1768000470</v>
          </cell>
          <cell r="B3400">
            <v>470</v>
          </cell>
          <cell r="C3400">
            <v>768000</v>
          </cell>
          <cell r="D3400">
            <v>1</v>
          </cell>
          <cell r="E3400">
            <v>0</v>
          </cell>
          <cell r="F3400" t="str">
            <v xml:space="preserve">אחזקת מכונות משרד </v>
          </cell>
          <cell r="G3400">
            <v>0</v>
          </cell>
          <cell r="H3400" t="str">
            <v>גמיש</v>
          </cell>
          <cell r="I3400">
            <v>0</v>
          </cell>
          <cell r="J3400">
            <v>0</v>
          </cell>
          <cell r="K3400">
            <v>0</v>
          </cell>
          <cell r="L3400">
            <v>0</v>
          </cell>
          <cell r="M3400">
            <v>0</v>
          </cell>
          <cell r="N3400">
            <v>0</v>
          </cell>
          <cell r="O3400">
            <v>0</v>
          </cell>
          <cell r="P3400">
            <v>0</v>
          </cell>
        </row>
        <row r="3401">
          <cell r="A3401">
            <v>1768000471</v>
          </cell>
          <cell r="B3401">
            <v>471</v>
          </cell>
          <cell r="C3401">
            <v>768000</v>
          </cell>
          <cell r="D3401">
            <v>1</v>
          </cell>
          <cell r="E3401">
            <v>0</v>
          </cell>
          <cell r="F3401" t="str">
            <v xml:space="preserve">מכשירי כתיבה      </v>
          </cell>
          <cell r="G3401">
            <v>0</v>
          </cell>
          <cell r="H3401" t="str">
            <v>גמיש</v>
          </cell>
          <cell r="I3401">
            <v>0</v>
          </cell>
          <cell r="J3401">
            <v>0</v>
          </cell>
          <cell r="K3401">
            <v>0</v>
          </cell>
          <cell r="L3401">
            <v>0</v>
          </cell>
          <cell r="M3401">
            <v>0</v>
          </cell>
          <cell r="N3401">
            <v>0</v>
          </cell>
          <cell r="O3401">
            <v>0</v>
          </cell>
          <cell r="P3401">
            <v>0</v>
          </cell>
        </row>
        <row r="3402">
          <cell r="A3402">
            <v>1768000492</v>
          </cell>
          <cell r="B3402">
            <v>492</v>
          </cell>
          <cell r="C3402">
            <v>768000</v>
          </cell>
          <cell r="D3402">
            <v>1</v>
          </cell>
          <cell r="E3402">
            <v>0</v>
          </cell>
          <cell r="F3402" t="str">
            <v xml:space="preserve">השתתפות בעזר 092  </v>
          </cell>
          <cell r="G3402">
            <v>0</v>
          </cell>
          <cell r="H3402" t="str">
            <v>קשיח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0</v>
          </cell>
          <cell r="N3402">
            <v>0</v>
          </cell>
          <cell r="O3402">
            <v>0</v>
          </cell>
          <cell r="P3402">
            <v>0</v>
          </cell>
        </row>
        <row r="3403">
          <cell r="A3403">
            <v>1768000500</v>
          </cell>
          <cell r="B3403">
            <v>500</v>
          </cell>
          <cell r="C3403">
            <v>768000</v>
          </cell>
          <cell r="D3403">
            <v>1</v>
          </cell>
          <cell r="E3403">
            <v>0</v>
          </cell>
          <cell r="F3403" t="str">
            <v xml:space="preserve">הוצאות מינהליות   </v>
          </cell>
          <cell r="G3403">
            <v>0</v>
          </cell>
          <cell r="H3403" t="str">
            <v xml:space="preserve"> </v>
          </cell>
          <cell r="I3403">
            <v>0</v>
          </cell>
          <cell r="J3403">
            <v>0</v>
          </cell>
          <cell r="K3403">
            <v>0</v>
          </cell>
          <cell r="L3403">
            <v>0</v>
          </cell>
          <cell r="M3403">
            <v>0</v>
          </cell>
          <cell r="N3403">
            <v>0</v>
          </cell>
          <cell r="O3403">
            <v>0</v>
          </cell>
          <cell r="P3403">
            <v>0</v>
          </cell>
        </row>
        <row r="3404">
          <cell r="A3404">
            <v>1768000511</v>
          </cell>
          <cell r="B3404">
            <v>511</v>
          </cell>
          <cell r="C3404">
            <v>768000</v>
          </cell>
          <cell r="D3404">
            <v>1</v>
          </cell>
          <cell r="E3404">
            <v>0</v>
          </cell>
          <cell r="F3404" t="str">
            <v xml:space="preserve">כיבודים - אזורי   </v>
          </cell>
          <cell r="G3404">
            <v>0</v>
          </cell>
          <cell r="H3404" t="str">
            <v>קשיח</v>
          </cell>
          <cell r="I3404">
            <v>0</v>
          </cell>
          <cell r="J3404">
            <v>0</v>
          </cell>
          <cell r="K3404">
            <v>0</v>
          </cell>
          <cell r="L3404">
            <v>0</v>
          </cell>
          <cell r="M3404">
            <v>0</v>
          </cell>
          <cell r="N3404">
            <v>0</v>
          </cell>
          <cell r="O3404">
            <v>0</v>
          </cell>
          <cell r="P3404">
            <v>0</v>
          </cell>
        </row>
        <row r="3405">
          <cell r="A3405">
            <v>1768000516</v>
          </cell>
          <cell r="B3405">
            <v>516</v>
          </cell>
          <cell r="C3405">
            <v>768000</v>
          </cell>
          <cell r="D3405">
            <v>1</v>
          </cell>
          <cell r="E3405">
            <v>0</v>
          </cell>
          <cell r="F3405" t="str">
            <v xml:space="preserve">כיבודים - מרחבי   </v>
          </cell>
          <cell r="G3405">
            <v>0</v>
          </cell>
          <cell r="H3405" t="str">
            <v>קשיח</v>
          </cell>
          <cell r="I3405">
            <v>0</v>
          </cell>
          <cell r="J3405">
            <v>0</v>
          </cell>
          <cell r="K3405">
            <v>0</v>
          </cell>
          <cell r="L3405">
            <v>0</v>
          </cell>
          <cell r="M3405">
            <v>0</v>
          </cell>
          <cell r="N3405">
            <v>0</v>
          </cell>
          <cell r="O3405">
            <v>0</v>
          </cell>
          <cell r="P3405">
            <v>0</v>
          </cell>
        </row>
        <row r="3406">
          <cell r="A3406">
            <v>1768000522</v>
          </cell>
          <cell r="B3406">
            <v>522</v>
          </cell>
          <cell r="C3406">
            <v>768000</v>
          </cell>
          <cell r="D3406">
            <v>1</v>
          </cell>
          <cell r="E3406">
            <v>0</v>
          </cell>
          <cell r="F3406" t="str">
            <v xml:space="preserve">ספרים ועיתונים    </v>
          </cell>
          <cell r="G3406">
            <v>0</v>
          </cell>
          <cell r="H3406" t="str">
            <v>גמיש</v>
          </cell>
          <cell r="I3406">
            <v>0</v>
          </cell>
          <cell r="J3406">
            <v>0</v>
          </cell>
          <cell r="K3406">
            <v>0</v>
          </cell>
          <cell r="L3406">
            <v>0</v>
          </cell>
          <cell r="M3406">
            <v>0</v>
          </cell>
          <cell r="N3406">
            <v>0</v>
          </cell>
          <cell r="O3406">
            <v>0</v>
          </cell>
          <cell r="P3406">
            <v>0</v>
          </cell>
        </row>
        <row r="3407">
          <cell r="A3407">
            <v>1768000540</v>
          </cell>
          <cell r="B3407">
            <v>540</v>
          </cell>
          <cell r="C3407">
            <v>768000</v>
          </cell>
          <cell r="D3407">
            <v>1</v>
          </cell>
          <cell r="E3407">
            <v>0</v>
          </cell>
          <cell r="F3407" t="str">
            <v xml:space="preserve">הוצאות טלפון      </v>
          </cell>
          <cell r="G3407">
            <v>0</v>
          </cell>
          <cell r="H3407" t="str">
            <v>קשיח</v>
          </cell>
          <cell r="I3407">
            <v>0</v>
          </cell>
          <cell r="J3407">
            <v>0</v>
          </cell>
          <cell r="K3407">
            <v>0</v>
          </cell>
          <cell r="L3407">
            <v>0</v>
          </cell>
          <cell r="M3407">
            <v>0</v>
          </cell>
          <cell r="N3407">
            <v>0</v>
          </cell>
          <cell r="O3407">
            <v>0</v>
          </cell>
          <cell r="P3407">
            <v>0</v>
          </cell>
        </row>
        <row r="3408">
          <cell r="A3408">
            <v>1768000544</v>
          </cell>
          <cell r="B3408">
            <v>544</v>
          </cell>
          <cell r="C3408">
            <v>768000</v>
          </cell>
          <cell r="D3408">
            <v>1</v>
          </cell>
          <cell r="E3408">
            <v>0</v>
          </cell>
          <cell r="F3408" t="str">
            <v xml:space="preserve">הוצאות דאר        </v>
          </cell>
          <cell r="G3408">
            <v>0</v>
          </cell>
          <cell r="H3408" t="str">
            <v>קשיח</v>
          </cell>
          <cell r="I3408">
            <v>0</v>
          </cell>
          <cell r="J3408">
            <v>0</v>
          </cell>
          <cell r="K3408">
            <v>0</v>
          </cell>
          <cell r="L3408">
            <v>0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</row>
        <row r="3409">
          <cell r="A3409">
            <v>1768000561</v>
          </cell>
          <cell r="B3409">
            <v>561</v>
          </cell>
          <cell r="C3409">
            <v>768000</v>
          </cell>
          <cell r="D3409">
            <v>1</v>
          </cell>
          <cell r="E3409">
            <v>0</v>
          </cell>
          <cell r="F3409" t="str">
            <v xml:space="preserve">שיכפולים          </v>
          </cell>
          <cell r="G3409">
            <v>0</v>
          </cell>
          <cell r="H3409" t="str">
            <v>גמיש</v>
          </cell>
          <cell r="I3409">
            <v>0</v>
          </cell>
          <cell r="J3409">
            <v>0</v>
          </cell>
          <cell r="K3409">
            <v>0</v>
          </cell>
          <cell r="L3409">
            <v>0</v>
          </cell>
          <cell r="M3409">
            <v>0</v>
          </cell>
          <cell r="N3409">
            <v>0</v>
          </cell>
          <cell r="O3409">
            <v>0</v>
          </cell>
          <cell r="P3409">
            <v>0</v>
          </cell>
        </row>
        <row r="3410">
          <cell r="A3410">
            <v>1768000571</v>
          </cell>
          <cell r="B3410">
            <v>571</v>
          </cell>
          <cell r="C3410">
            <v>768000</v>
          </cell>
          <cell r="D3410">
            <v>1</v>
          </cell>
          <cell r="E3410">
            <v>0</v>
          </cell>
          <cell r="F3410" t="str">
            <v xml:space="preserve">מיכון וענ"א       </v>
          </cell>
          <cell r="G3410">
            <v>0</v>
          </cell>
          <cell r="H3410" t="str">
            <v>קשיח</v>
          </cell>
          <cell r="I3410">
            <v>0</v>
          </cell>
          <cell r="J3410">
            <v>0</v>
          </cell>
          <cell r="K3410">
            <v>0</v>
          </cell>
          <cell r="L3410">
            <v>0</v>
          </cell>
          <cell r="M3410">
            <v>0</v>
          </cell>
          <cell r="N3410">
            <v>0</v>
          </cell>
          <cell r="O3410">
            <v>0</v>
          </cell>
          <cell r="P3410">
            <v>0</v>
          </cell>
        </row>
        <row r="3411">
          <cell r="A3411">
            <v>1768000580</v>
          </cell>
          <cell r="B3411">
            <v>580</v>
          </cell>
          <cell r="C3411">
            <v>768000</v>
          </cell>
          <cell r="D3411">
            <v>1</v>
          </cell>
          <cell r="E3411">
            <v>0</v>
          </cell>
          <cell r="F3411" t="str">
            <v>הדרכה וכיבוד</v>
          </cell>
          <cell r="G3411">
            <v>0</v>
          </cell>
          <cell r="H3411" t="str">
            <v>קשיח</v>
          </cell>
          <cell r="I3411">
            <v>0</v>
          </cell>
          <cell r="J3411">
            <v>0</v>
          </cell>
          <cell r="K3411">
            <v>0</v>
          </cell>
          <cell r="L3411">
            <v>0</v>
          </cell>
          <cell r="M3411">
            <v>0</v>
          </cell>
          <cell r="N3411">
            <v>0</v>
          </cell>
          <cell r="O3411">
            <v>0</v>
          </cell>
          <cell r="P3411">
            <v>0</v>
          </cell>
        </row>
        <row r="3412">
          <cell r="A3412">
            <v>1768000581</v>
          </cell>
          <cell r="B3412">
            <v>581</v>
          </cell>
          <cell r="C3412">
            <v>768000</v>
          </cell>
          <cell r="D3412">
            <v>1</v>
          </cell>
          <cell r="E3412">
            <v>0</v>
          </cell>
          <cell r="F3412" t="str">
            <v>הדרכה וכיבוד-מרחבי</v>
          </cell>
          <cell r="G3412">
            <v>0</v>
          </cell>
          <cell r="H3412" t="str">
            <v>קשיח</v>
          </cell>
          <cell r="I3412">
            <v>0</v>
          </cell>
          <cell r="J3412">
            <v>0</v>
          </cell>
          <cell r="K3412">
            <v>0</v>
          </cell>
          <cell r="L3412">
            <v>0</v>
          </cell>
          <cell r="M3412">
            <v>0</v>
          </cell>
          <cell r="N3412">
            <v>0</v>
          </cell>
          <cell r="O3412">
            <v>0</v>
          </cell>
          <cell r="P3412">
            <v>0</v>
          </cell>
        </row>
        <row r="3413">
          <cell r="A3413">
            <v>1768000582</v>
          </cell>
          <cell r="B3413">
            <v>582</v>
          </cell>
          <cell r="C3413">
            <v>768000</v>
          </cell>
          <cell r="D3413">
            <v>1</v>
          </cell>
          <cell r="E3413">
            <v>0</v>
          </cell>
          <cell r="F3413" t="str">
            <v xml:space="preserve">הרצאות-אזורי הכנ' </v>
          </cell>
          <cell r="G3413">
            <v>0</v>
          </cell>
          <cell r="H3413" t="str">
            <v>גמיש</v>
          </cell>
          <cell r="I3413">
            <v>0</v>
          </cell>
          <cell r="J3413">
            <v>0</v>
          </cell>
          <cell r="K3413">
            <v>0</v>
          </cell>
          <cell r="L3413">
            <v>0</v>
          </cell>
          <cell r="M3413">
            <v>0</v>
          </cell>
          <cell r="N3413">
            <v>0</v>
          </cell>
          <cell r="O3413">
            <v>0</v>
          </cell>
          <cell r="P3413">
            <v>0</v>
          </cell>
        </row>
        <row r="3414">
          <cell r="A3414">
            <v>1768000700</v>
          </cell>
          <cell r="B3414">
            <v>700</v>
          </cell>
          <cell r="C3414">
            <v>768000</v>
          </cell>
          <cell r="D3414">
            <v>1</v>
          </cell>
          <cell r="E3414">
            <v>0</v>
          </cell>
          <cell r="F3414" t="str">
            <v xml:space="preserve">הוצאות לפעולות    </v>
          </cell>
          <cell r="G3414">
            <v>0</v>
          </cell>
          <cell r="H3414" t="str">
            <v xml:space="preserve"> </v>
          </cell>
          <cell r="I3414">
            <v>0</v>
          </cell>
          <cell r="J3414">
            <v>0</v>
          </cell>
          <cell r="K3414">
            <v>0</v>
          </cell>
          <cell r="L3414">
            <v>0</v>
          </cell>
          <cell r="M3414">
            <v>0</v>
          </cell>
          <cell r="N3414">
            <v>0</v>
          </cell>
          <cell r="O3414">
            <v>0</v>
          </cell>
          <cell r="P3414">
            <v>0</v>
          </cell>
        </row>
        <row r="3415">
          <cell r="A3415">
            <v>1768000710</v>
          </cell>
          <cell r="B3415">
            <v>710</v>
          </cell>
          <cell r="C3415">
            <v>768000</v>
          </cell>
          <cell r="D3415">
            <v>1</v>
          </cell>
          <cell r="E3415">
            <v>0</v>
          </cell>
          <cell r="F3415" t="str">
            <v xml:space="preserve">הובלות והסעות     </v>
          </cell>
          <cell r="G3415">
            <v>0</v>
          </cell>
          <cell r="H3415" t="str">
            <v>גמיש</v>
          </cell>
          <cell r="I3415">
            <v>0</v>
          </cell>
          <cell r="J3415">
            <v>0</v>
          </cell>
          <cell r="K3415">
            <v>0</v>
          </cell>
          <cell r="L3415">
            <v>0</v>
          </cell>
          <cell r="M3415">
            <v>0</v>
          </cell>
          <cell r="N3415">
            <v>0</v>
          </cell>
          <cell r="O3415">
            <v>0</v>
          </cell>
          <cell r="P3415">
            <v>0</v>
          </cell>
        </row>
        <row r="3416">
          <cell r="A3416">
            <v>1768000722</v>
          </cell>
          <cell r="B3416">
            <v>722</v>
          </cell>
          <cell r="C3416">
            <v>768000</v>
          </cell>
          <cell r="D3416">
            <v>1</v>
          </cell>
          <cell r="E3416">
            <v>0</v>
          </cell>
          <cell r="F3416" t="str">
            <v>חמרים-תחזוקה עצמית</v>
          </cell>
          <cell r="G3416">
            <v>0</v>
          </cell>
          <cell r="H3416" t="str">
            <v>גמיש</v>
          </cell>
          <cell r="I3416">
            <v>0</v>
          </cell>
          <cell r="J3416">
            <v>0</v>
          </cell>
          <cell r="K3416">
            <v>0</v>
          </cell>
          <cell r="L3416">
            <v>0</v>
          </cell>
          <cell r="M3416">
            <v>0</v>
          </cell>
          <cell r="N3416">
            <v>0</v>
          </cell>
          <cell r="O3416">
            <v>0</v>
          </cell>
          <cell r="P3416">
            <v>0</v>
          </cell>
        </row>
        <row r="3417">
          <cell r="A3417">
            <v>1768000723</v>
          </cell>
          <cell r="B3417">
            <v>723</v>
          </cell>
          <cell r="C3417">
            <v>768000</v>
          </cell>
          <cell r="D3417">
            <v>1</v>
          </cell>
          <cell r="E3417">
            <v>0</v>
          </cell>
          <cell r="F3417" t="str">
            <v xml:space="preserve">חומרים ועזרים     </v>
          </cell>
          <cell r="G3417">
            <v>0</v>
          </cell>
          <cell r="H3417" t="str">
            <v>גמיש</v>
          </cell>
          <cell r="I3417">
            <v>0</v>
          </cell>
          <cell r="J3417">
            <v>0</v>
          </cell>
          <cell r="K3417">
            <v>0</v>
          </cell>
          <cell r="L3417">
            <v>0</v>
          </cell>
          <cell r="M3417">
            <v>0</v>
          </cell>
          <cell r="N3417">
            <v>0</v>
          </cell>
          <cell r="O3417">
            <v>0</v>
          </cell>
          <cell r="P3417">
            <v>0</v>
          </cell>
        </row>
        <row r="3418">
          <cell r="A3418">
            <v>1768000742</v>
          </cell>
          <cell r="B3418">
            <v>742</v>
          </cell>
          <cell r="C3418">
            <v>768000</v>
          </cell>
          <cell r="D3418">
            <v>1</v>
          </cell>
          <cell r="E3418">
            <v>0</v>
          </cell>
          <cell r="F3418" t="str">
            <v xml:space="preserve">כלים וציוד        </v>
          </cell>
          <cell r="G3418">
            <v>0</v>
          </cell>
          <cell r="H3418" t="str">
            <v>גמיש</v>
          </cell>
          <cell r="I3418">
            <v>0</v>
          </cell>
          <cell r="J3418">
            <v>0</v>
          </cell>
          <cell r="K3418">
            <v>0</v>
          </cell>
          <cell r="L3418">
            <v>0</v>
          </cell>
          <cell r="M3418">
            <v>0</v>
          </cell>
          <cell r="N3418">
            <v>0</v>
          </cell>
          <cell r="O3418">
            <v>0</v>
          </cell>
          <cell r="P3418">
            <v>0</v>
          </cell>
        </row>
        <row r="3419">
          <cell r="A3419">
            <v>1768000751</v>
          </cell>
          <cell r="B3419">
            <v>751</v>
          </cell>
          <cell r="C3419">
            <v>768000</v>
          </cell>
          <cell r="D3419">
            <v>1</v>
          </cell>
          <cell r="E3419">
            <v>0</v>
          </cell>
          <cell r="F3419" t="str">
            <v xml:space="preserve">עבודות קבלניות    </v>
          </cell>
          <cell r="G3419">
            <v>0</v>
          </cell>
          <cell r="H3419" t="str">
            <v>גמיש</v>
          </cell>
          <cell r="I3419">
            <v>0</v>
          </cell>
          <cell r="J3419">
            <v>0</v>
          </cell>
          <cell r="K3419">
            <v>0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</row>
        <row r="3420">
          <cell r="A3420">
            <v>1768000752</v>
          </cell>
          <cell r="B3420">
            <v>752</v>
          </cell>
          <cell r="C3420">
            <v>768000</v>
          </cell>
          <cell r="D3420">
            <v>1</v>
          </cell>
          <cell r="E3420">
            <v>0</v>
          </cell>
          <cell r="F3420" t="str">
            <v xml:space="preserve">נקיון בקבלנות     </v>
          </cell>
          <cell r="G3420">
            <v>0</v>
          </cell>
          <cell r="H3420" t="str">
            <v>קשיח</v>
          </cell>
          <cell r="I3420">
            <v>0</v>
          </cell>
          <cell r="J3420">
            <v>0</v>
          </cell>
          <cell r="K3420">
            <v>0</v>
          </cell>
          <cell r="L3420">
            <v>0</v>
          </cell>
          <cell r="M3420">
            <v>0</v>
          </cell>
          <cell r="N3420">
            <v>0</v>
          </cell>
          <cell r="O3420">
            <v>0</v>
          </cell>
          <cell r="P3420">
            <v>0</v>
          </cell>
        </row>
        <row r="3421">
          <cell r="A3421">
            <v>1768000781</v>
          </cell>
          <cell r="B3421">
            <v>781</v>
          </cell>
          <cell r="C3421">
            <v>768000</v>
          </cell>
          <cell r="D3421">
            <v>1</v>
          </cell>
          <cell r="E3421">
            <v>0</v>
          </cell>
          <cell r="F3421" t="str">
            <v>מודל אירופאי-איכות</v>
          </cell>
          <cell r="G3421">
            <v>0</v>
          </cell>
          <cell r="H3421" t="str">
            <v>גמיש</v>
          </cell>
          <cell r="I3421">
            <v>0</v>
          </cell>
          <cell r="J3421">
            <v>0</v>
          </cell>
          <cell r="K3421">
            <v>0</v>
          </cell>
          <cell r="L3421">
            <v>0</v>
          </cell>
          <cell r="M3421">
            <v>0</v>
          </cell>
          <cell r="N3421">
            <v>0</v>
          </cell>
          <cell r="O3421">
            <v>0</v>
          </cell>
          <cell r="P3421">
            <v>0</v>
          </cell>
        </row>
        <row r="3422">
          <cell r="A3422">
            <v>1768000784</v>
          </cell>
          <cell r="B3422">
            <v>784</v>
          </cell>
          <cell r="C3422">
            <v>768000</v>
          </cell>
          <cell r="D3422">
            <v>1</v>
          </cell>
          <cell r="E3422">
            <v>0</v>
          </cell>
          <cell r="F3422" t="str">
            <v>פעילות ארצית(הכנ')</v>
          </cell>
          <cell r="G3422">
            <v>0</v>
          </cell>
          <cell r="H3422" t="str">
            <v>קשיח</v>
          </cell>
          <cell r="I3422">
            <v>0</v>
          </cell>
          <cell r="J3422">
            <v>0</v>
          </cell>
          <cell r="K3422">
            <v>0</v>
          </cell>
          <cell r="L3422">
            <v>0</v>
          </cell>
          <cell r="M3422">
            <v>0</v>
          </cell>
          <cell r="N3422">
            <v>0</v>
          </cell>
          <cell r="O3422">
            <v>0</v>
          </cell>
          <cell r="P3422">
            <v>0</v>
          </cell>
        </row>
        <row r="3423">
          <cell r="A3423">
            <v>1768000785</v>
          </cell>
          <cell r="B3423">
            <v>785</v>
          </cell>
          <cell r="C3423">
            <v>768000</v>
          </cell>
          <cell r="D3423">
            <v>1</v>
          </cell>
          <cell r="E3423">
            <v>0</v>
          </cell>
          <cell r="F3423" t="str">
            <v>הש'-שכר רכזת הדרכה</v>
          </cell>
          <cell r="G3423">
            <v>0</v>
          </cell>
          <cell r="H3423" t="str">
            <v>קשיח</v>
          </cell>
          <cell r="I3423">
            <v>0</v>
          </cell>
          <cell r="J3423">
            <v>0</v>
          </cell>
          <cell r="K3423">
            <v>0</v>
          </cell>
          <cell r="L3423">
            <v>0</v>
          </cell>
          <cell r="M3423">
            <v>0</v>
          </cell>
          <cell r="N3423">
            <v>0</v>
          </cell>
          <cell r="O3423">
            <v>0</v>
          </cell>
          <cell r="P3423">
            <v>0</v>
          </cell>
        </row>
        <row r="3424">
          <cell r="A3424">
            <v>1768000789</v>
          </cell>
          <cell r="B3424">
            <v>789</v>
          </cell>
          <cell r="C3424">
            <v>768000</v>
          </cell>
          <cell r="D3424">
            <v>1</v>
          </cell>
          <cell r="E3424">
            <v>0</v>
          </cell>
          <cell r="F3424" t="str">
            <v xml:space="preserve">כביסה             </v>
          </cell>
          <cell r="G3424">
            <v>0</v>
          </cell>
          <cell r="H3424" t="str">
            <v>גמיש</v>
          </cell>
          <cell r="I3424">
            <v>0</v>
          </cell>
          <cell r="J3424">
            <v>0</v>
          </cell>
          <cell r="K3424">
            <v>0</v>
          </cell>
          <cell r="L3424">
            <v>0</v>
          </cell>
          <cell r="M3424">
            <v>0</v>
          </cell>
          <cell r="N3424">
            <v>0</v>
          </cell>
          <cell r="O3424">
            <v>0</v>
          </cell>
          <cell r="P3424">
            <v>0</v>
          </cell>
        </row>
        <row r="3425">
          <cell r="A3425">
            <v>1768000794</v>
          </cell>
          <cell r="B3425">
            <v>794</v>
          </cell>
          <cell r="C3425">
            <v>768000</v>
          </cell>
          <cell r="D3425">
            <v>1</v>
          </cell>
          <cell r="E3425">
            <v>0</v>
          </cell>
          <cell r="F3425" t="str">
            <v xml:space="preserve">השתתפות בעזר 094  </v>
          </cell>
          <cell r="G3425">
            <v>0</v>
          </cell>
          <cell r="H3425" t="str">
            <v>קשיח</v>
          </cell>
          <cell r="I3425">
            <v>0</v>
          </cell>
          <cell r="J3425">
            <v>0</v>
          </cell>
          <cell r="K3425">
            <v>0</v>
          </cell>
          <cell r="L3425">
            <v>0</v>
          </cell>
          <cell r="M3425">
            <v>0</v>
          </cell>
          <cell r="N3425">
            <v>0</v>
          </cell>
          <cell r="O3425">
            <v>0</v>
          </cell>
          <cell r="P3425">
            <v>0</v>
          </cell>
        </row>
        <row r="3426">
          <cell r="A3426">
            <v>1768000900</v>
          </cell>
          <cell r="B3426">
            <v>900</v>
          </cell>
          <cell r="C3426">
            <v>768000</v>
          </cell>
          <cell r="D3426">
            <v>1</v>
          </cell>
          <cell r="E3426">
            <v>0</v>
          </cell>
          <cell r="F3426" t="str">
            <v xml:space="preserve">הוצאות חד פעמיות  </v>
          </cell>
          <cell r="G3426">
            <v>0</v>
          </cell>
          <cell r="H3426" t="str">
            <v xml:space="preserve"> </v>
          </cell>
          <cell r="I3426">
            <v>0</v>
          </cell>
          <cell r="J3426">
            <v>0</v>
          </cell>
          <cell r="K3426">
            <v>0</v>
          </cell>
          <cell r="L3426">
            <v>0</v>
          </cell>
          <cell r="M3426">
            <v>0</v>
          </cell>
          <cell r="N3426">
            <v>0</v>
          </cell>
          <cell r="O3426">
            <v>0</v>
          </cell>
          <cell r="P3426">
            <v>0</v>
          </cell>
        </row>
        <row r="3427">
          <cell r="A3427">
            <v>1768000930</v>
          </cell>
          <cell r="B3427">
            <v>930</v>
          </cell>
          <cell r="C3427">
            <v>768000</v>
          </cell>
          <cell r="D3427">
            <v>1</v>
          </cell>
          <cell r="E3427">
            <v>0</v>
          </cell>
          <cell r="F3427" t="str">
            <v xml:space="preserve">רכישות חד פעמיות  </v>
          </cell>
          <cell r="G3427">
            <v>0</v>
          </cell>
          <cell r="H3427" t="str">
            <v>גמיש</v>
          </cell>
          <cell r="I3427">
            <v>0</v>
          </cell>
          <cell r="J3427">
            <v>0</v>
          </cell>
          <cell r="K3427">
            <v>0</v>
          </cell>
          <cell r="L3427">
            <v>0</v>
          </cell>
          <cell r="M3427">
            <v>0</v>
          </cell>
          <cell r="N3427">
            <v>0</v>
          </cell>
          <cell r="O3427">
            <v>0</v>
          </cell>
          <cell r="P3427">
            <v>0</v>
          </cell>
        </row>
        <row r="3428">
          <cell r="A3428">
            <v>1768000961</v>
          </cell>
          <cell r="B3428">
            <v>961</v>
          </cell>
          <cell r="C3428">
            <v>768000</v>
          </cell>
          <cell r="D3428">
            <v>1</v>
          </cell>
          <cell r="E3428">
            <v>0</v>
          </cell>
          <cell r="F3428" t="str">
            <v>רז' פעולות ורכישות</v>
          </cell>
          <cell r="G3428">
            <v>0</v>
          </cell>
          <cell r="H3428" t="str">
            <v>גמיש</v>
          </cell>
          <cell r="I3428">
            <v>0</v>
          </cell>
          <cell r="J3428">
            <v>0</v>
          </cell>
          <cell r="K3428">
            <v>0</v>
          </cell>
          <cell r="L3428">
            <v>0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</row>
        <row r="3429">
          <cell r="A3429" t="e">
            <v>#VALUE!</v>
          </cell>
          <cell r="B3429" t="str">
            <v>768000  סך הכל</v>
          </cell>
          <cell r="C3429">
            <v>0</v>
          </cell>
          <cell r="D3429">
            <v>0</v>
          </cell>
          <cell r="E3429">
            <v>0</v>
          </cell>
          <cell r="F3429" t="str">
            <v>מרכז הדרכה ופיתוח</v>
          </cell>
          <cell r="G3429">
            <v>0</v>
          </cell>
          <cell r="H3429">
            <v>0</v>
          </cell>
          <cell r="I3429">
            <v>0</v>
          </cell>
          <cell r="J3429">
            <v>0</v>
          </cell>
          <cell r="K3429">
            <v>0</v>
          </cell>
          <cell r="L3429">
            <v>0</v>
          </cell>
          <cell r="M3429">
            <v>0</v>
          </cell>
          <cell r="N3429">
            <v>0</v>
          </cell>
          <cell r="O3429">
            <v>0</v>
          </cell>
          <cell r="P3429">
            <v>0</v>
          </cell>
        </row>
        <row r="3430">
          <cell r="A3430">
            <v>17690000</v>
          </cell>
          <cell r="B3430">
            <v>0</v>
          </cell>
          <cell r="C3430">
            <v>769000</v>
          </cell>
          <cell r="D3430">
            <v>1</v>
          </cell>
          <cell r="E3430">
            <v>0</v>
          </cell>
          <cell r="F3430" t="str">
            <v xml:space="preserve">שרותים שונים      </v>
          </cell>
          <cell r="G3430">
            <v>0</v>
          </cell>
          <cell r="H3430" t="str">
            <v xml:space="preserve"> </v>
          </cell>
          <cell r="I3430">
            <v>0</v>
          </cell>
          <cell r="J3430">
            <v>0</v>
          </cell>
          <cell r="K3430">
            <v>0</v>
          </cell>
          <cell r="L3430">
            <v>0</v>
          </cell>
          <cell r="M3430">
            <v>0</v>
          </cell>
          <cell r="N3430">
            <v>0</v>
          </cell>
          <cell r="O3430">
            <v>0</v>
          </cell>
          <cell r="P3430">
            <v>0</v>
          </cell>
        </row>
        <row r="3431">
          <cell r="A3431">
            <v>1769000100</v>
          </cell>
          <cell r="B3431">
            <v>100</v>
          </cell>
          <cell r="C3431">
            <v>769000</v>
          </cell>
          <cell r="D3431">
            <v>1</v>
          </cell>
          <cell r="E3431">
            <v>0</v>
          </cell>
          <cell r="F3431" t="str">
            <v>שכר עובדים לפי תקן</v>
          </cell>
          <cell r="G3431">
            <v>0</v>
          </cell>
          <cell r="H3431" t="str">
            <v xml:space="preserve"> </v>
          </cell>
          <cell r="I3431">
            <v>0</v>
          </cell>
          <cell r="J3431">
            <v>0</v>
          </cell>
          <cell r="K3431">
            <v>0</v>
          </cell>
          <cell r="L3431">
            <v>0</v>
          </cell>
          <cell r="M3431">
            <v>0</v>
          </cell>
          <cell r="N3431">
            <v>0</v>
          </cell>
          <cell r="O3431">
            <v>0</v>
          </cell>
          <cell r="P3431">
            <v>0</v>
          </cell>
        </row>
        <row r="3432">
          <cell r="A3432">
            <v>1769000110</v>
          </cell>
          <cell r="B3432">
            <v>110</v>
          </cell>
          <cell r="C3432">
            <v>769000</v>
          </cell>
          <cell r="D3432">
            <v>1</v>
          </cell>
          <cell r="E3432">
            <v>0</v>
          </cell>
          <cell r="F3432" t="str">
            <v>השכר הקובע-תקציבית</v>
          </cell>
          <cell r="G3432">
            <v>0</v>
          </cell>
          <cell r="H3432" t="str">
            <v>שכר</v>
          </cell>
          <cell r="I3432">
            <v>0</v>
          </cell>
          <cell r="J3432">
            <v>0</v>
          </cell>
          <cell r="K3432">
            <v>0</v>
          </cell>
          <cell r="L3432">
            <v>0</v>
          </cell>
          <cell r="M3432">
            <v>0</v>
          </cell>
          <cell r="N3432">
            <v>0</v>
          </cell>
          <cell r="O3432">
            <v>0</v>
          </cell>
          <cell r="P3432">
            <v>0</v>
          </cell>
        </row>
        <row r="3433">
          <cell r="A3433">
            <v>1769000119</v>
          </cell>
          <cell r="B3433">
            <v>119</v>
          </cell>
          <cell r="C3433">
            <v>769000</v>
          </cell>
          <cell r="D3433">
            <v>1</v>
          </cell>
          <cell r="E3433">
            <v>0</v>
          </cell>
          <cell r="F3433" t="str">
            <v xml:space="preserve">השכר הקובע-צוברת  </v>
          </cell>
          <cell r="G3433">
            <v>0</v>
          </cell>
          <cell r="H3433" t="str">
            <v>שכר</v>
          </cell>
          <cell r="I3433">
            <v>9.8632109431245452E-2</v>
          </cell>
          <cell r="J3433">
            <v>152600</v>
          </cell>
          <cell r="K3433">
            <v>1.4836795252225476E-2</v>
          </cell>
          <cell r="L3433">
            <v>0</v>
          </cell>
          <cell r="M3433">
            <v>0</v>
          </cell>
          <cell r="N3433">
            <v>152600</v>
          </cell>
          <cell r="O3433">
            <v>138900</v>
          </cell>
          <cell r="P3433">
            <v>140657.42000000001</v>
          </cell>
        </row>
        <row r="3434">
          <cell r="A3434">
            <v>1769000122</v>
          </cell>
          <cell r="B3434">
            <v>122</v>
          </cell>
          <cell r="C3434">
            <v>769000</v>
          </cell>
          <cell r="D3434">
            <v>1</v>
          </cell>
          <cell r="E3434">
            <v>0</v>
          </cell>
          <cell r="F3434" t="str">
            <v xml:space="preserve">ביגוד             </v>
          </cell>
          <cell r="G3434">
            <v>0</v>
          </cell>
          <cell r="H3434" t="str">
            <v>שכר</v>
          </cell>
          <cell r="I3434">
            <v>0</v>
          </cell>
          <cell r="J3434">
            <v>5300</v>
          </cell>
          <cell r="K3434">
            <v>0</v>
          </cell>
          <cell r="L3434">
            <v>0</v>
          </cell>
          <cell r="M3434">
            <v>0</v>
          </cell>
          <cell r="N3434">
            <v>5300</v>
          </cell>
          <cell r="O3434">
            <v>5300</v>
          </cell>
          <cell r="P3434">
            <v>2237</v>
          </cell>
        </row>
        <row r="3435">
          <cell r="A3435">
            <v>1769000126</v>
          </cell>
          <cell r="B3435">
            <v>126</v>
          </cell>
          <cell r="C3435">
            <v>769000</v>
          </cell>
          <cell r="D3435">
            <v>1</v>
          </cell>
          <cell r="E3435">
            <v>0</v>
          </cell>
          <cell r="F3435" t="str">
            <v xml:space="preserve">דמי הבראה         </v>
          </cell>
          <cell r="G3435">
            <v>0</v>
          </cell>
          <cell r="H3435" t="str">
            <v>שכר</v>
          </cell>
          <cell r="I3435">
            <v>1</v>
          </cell>
          <cell r="J3435">
            <v>12000</v>
          </cell>
          <cell r="K3435">
            <v>0</v>
          </cell>
          <cell r="L3435">
            <v>0</v>
          </cell>
          <cell r="M3435">
            <v>0</v>
          </cell>
          <cell r="N3435">
            <v>12000</v>
          </cell>
          <cell r="O3435">
            <v>6000</v>
          </cell>
          <cell r="P3435">
            <v>5837</v>
          </cell>
        </row>
        <row r="3436">
          <cell r="A3436">
            <v>1769000130</v>
          </cell>
          <cell r="B3436">
            <v>130</v>
          </cell>
          <cell r="C3436">
            <v>769000</v>
          </cell>
          <cell r="D3436">
            <v>1</v>
          </cell>
          <cell r="E3436">
            <v>0</v>
          </cell>
          <cell r="F3436" t="str">
            <v xml:space="preserve">שעות נוספות       </v>
          </cell>
          <cell r="G3436">
            <v>0</v>
          </cell>
          <cell r="H3436" t="str">
            <v>שכר</v>
          </cell>
          <cell r="I3436">
            <v>0</v>
          </cell>
          <cell r="J3436">
            <v>0</v>
          </cell>
          <cell r="K3436">
            <v>0</v>
          </cell>
          <cell r="L3436">
            <v>0</v>
          </cell>
          <cell r="M3436">
            <v>0</v>
          </cell>
          <cell r="N3436">
            <v>0</v>
          </cell>
          <cell r="O3436">
            <v>0</v>
          </cell>
          <cell r="P3436">
            <v>0</v>
          </cell>
        </row>
        <row r="3437">
          <cell r="A3437">
            <v>1769000140</v>
          </cell>
          <cell r="B3437">
            <v>140</v>
          </cell>
          <cell r="C3437">
            <v>769000</v>
          </cell>
          <cell r="D3437">
            <v>1</v>
          </cell>
          <cell r="E3437">
            <v>0</v>
          </cell>
          <cell r="F3437" t="str">
            <v>השתתפות באחזקת רכב</v>
          </cell>
          <cell r="G3437">
            <v>0</v>
          </cell>
          <cell r="H3437" t="str">
            <v>שכר</v>
          </cell>
          <cell r="I3437">
            <v>0.38297872340425543</v>
          </cell>
          <cell r="J3437">
            <v>32500</v>
          </cell>
          <cell r="K3437">
            <v>0</v>
          </cell>
          <cell r="L3437">
            <v>0</v>
          </cell>
          <cell r="M3437">
            <v>0</v>
          </cell>
          <cell r="N3437">
            <v>32500</v>
          </cell>
          <cell r="O3437">
            <v>23500</v>
          </cell>
          <cell r="P3437">
            <v>25448.36</v>
          </cell>
        </row>
        <row r="3438">
          <cell r="A3438">
            <v>1769000210</v>
          </cell>
          <cell r="B3438">
            <v>210</v>
          </cell>
          <cell r="C3438">
            <v>769000</v>
          </cell>
          <cell r="D3438">
            <v>1</v>
          </cell>
          <cell r="E3438">
            <v>0</v>
          </cell>
          <cell r="F3438" t="str">
            <v>שכר הדרכה</v>
          </cell>
          <cell r="G3438">
            <v>0</v>
          </cell>
          <cell r="H3438" t="str">
            <v>שכר</v>
          </cell>
          <cell r="I3438">
            <v>0</v>
          </cell>
          <cell r="J3438">
            <v>0</v>
          </cell>
          <cell r="K3438">
            <v>0</v>
          </cell>
          <cell r="L3438">
            <v>0</v>
          </cell>
          <cell r="M3438">
            <v>0</v>
          </cell>
          <cell r="N3438">
            <v>0</v>
          </cell>
          <cell r="O3438">
            <v>0</v>
          </cell>
          <cell r="P3438">
            <v>0</v>
          </cell>
        </row>
        <row r="3439">
          <cell r="A3439">
            <v>1769000253</v>
          </cell>
          <cell r="B3439">
            <v>253</v>
          </cell>
          <cell r="C3439">
            <v>769000</v>
          </cell>
          <cell r="D3439">
            <v>1</v>
          </cell>
          <cell r="E3439">
            <v>0</v>
          </cell>
          <cell r="F3439" t="str">
            <v xml:space="preserve">טיפול בפנסיונרים  </v>
          </cell>
          <cell r="G3439">
            <v>0</v>
          </cell>
          <cell r="H3439" t="str">
            <v>שכר</v>
          </cell>
          <cell r="I3439">
            <v>0</v>
          </cell>
          <cell r="J3439">
            <v>0</v>
          </cell>
          <cell r="K3439">
            <v>0</v>
          </cell>
          <cell r="L3439">
            <v>0</v>
          </cell>
          <cell r="M3439">
            <v>0</v>
          </cell>
          <cell r="N3439">
            <v>0</v>
          </cell>
          <cell r="O3439">
            <v>0</v>
          </cell>
          <cell r="P3439">
            <v>0</v>
          </cell>
        </row>
        <row r="3440">
          <cell r="A3440">
            <v>1769000255</v>
          </cell>
          <cell r="B3440">
            <v>255</v>
          </cell>
          <cell r="C3440">
            <v>769000</v>
          </cell>
          <cell r="D3440">
            <v>1</v>
          </cell>
          <cell r="E3440">
            <v>0</v>
          </cell>
          <cell r="F3440" t="str">
            <v>טפול משפחות שכולות</v>
          </cell>
          <cell r="G3440">
            <v>0</v>
          </cell>
          <cell r="H3440" t="str">
            <v>שכר</v>
          </cell>
          <cell r="I3440">
            <v>0</v>
          </cell>
          <cell r="J3440">
            <v>0</v>
          </cell>
          <cell r="K3440">
            <v>0</v>
          </cell>
          <cell r="L3440">
            <v>0</v>
          </cell>
          <cell r="M3440">
            <v>0</v>
          </cell>
          <cell r="N3440">
            <v>0</v>
          </cell>
          <cell r="O3440">
            <v>0</v>
          </cell>
          <cell r="P3440">
            <v>0</v>
          </cell>
        </row>
        <row r="3441">
          <cell r="A3441">
            <v>1769000400</v>
          </cell>
          <cell r="B3441">
            <v>400</v>
          </cell>
          <cell r="C3441">
            <v>769000</v>
          </cell>
          <cell r="D3441">
            <v>1</v>
          </cell>
          <cell r="E3441">
            <v>0</v>
          </cell>
          <cell r="F3441" t="str">
            <v>אחזקת בנינים וציוד</v>
          </cell>
          <cell r="G3441">
            <v>0</v>
          </cell>
          <cell r="H3441" t="str">
            <v xml:space="preserve"> </v>
          </cell>
          <cell r="I3441">
            <v>0</v>
          </cell>
          <cell r="J3441">
            <v>0</v>
          </cell>
          <cell r="K3441">
            <v>0</v>
          </cell>
          <cell r="L3441">
            <v>0</v>
          </cell>
          <cell r="M3441">
            <v>0</v>
          </cell>
          <cell r="N3441">
            <v>0</v>
          </cell>
          <cell r="O3441">
            <v>0</v>
          </cell>
          <cell r="P3441">
            <v>0</v>
          </cell>
        </row>
        <row r="3442">
          <cell r="A3442">
            <v>1769000431</v>
          </cell>
          <cell r="B3442">
            <v>431</v>
          </cell>
          <cell r="C3442">
            <v>769000</v>
          </cell>
          <cell r="D3442">
            <v>1</v>
          </cell>
          <cell r="E3442">
            <v>0</v>
          </cell>
          <cell r="F3442" t="str">
            <v xml:space="preserve">חשמל              </v>
          </cell>
          <cell r="G3442">
            <v>0</v>
          </cell>
          <cell r="H3442" t="str">
            <v>קשיח</v>
          </cell>
          <cell r="I3442">
            <v>0</v>
          </cell>
          <cell r="J3442">
            <v>0</v>
          </cell>
          <cell r="K3442">
            <v>0</v>
          </cell>
          <cell r="L3442">
            <v>0</v>
          </cell>
          <cell r="M3442">
            <v>0</v>
          </cell>
          <cell r="N3442">
            <v>0</v>
          </cell>
          <cell r="O3442">
            <v>0</v>
          </cell>
          <cell r="P3442">
            <v>0</v>
          </cell>
        </row>
        <row r="3443">
          <cell r="A3443">
            <v>1769000432</v>
          </cell>
          <cell r="B3443">
            <v>432</v>
          </cell>
          <cell r="C3443">
            <v>769000</v>
          </cell>
          <cell r="D3443">
            <v>1</v>
          </cell>
          <cell r="E3443">
            <v>0</v>
          </cell>
          <cell r="F3443" t="str">
            <v xml:space="preserve">מים               </v>
          </cell>
          <cell r="G3443">
            <v>0</v>
          </cell>
          <cell r="H3443" t="str">
            <v>קשיח</v>
          </cell>
          <cell r="I3443">
            <v>0</v>
          </cell>
          <cell r="J3443">
            <v>0</v>
          </cell>
          <cell r="K3443">
            <v>0</v>
          </cell>
          <cell r="L3443">
            <v>0</v>
          </cell>
          <cell r="M3443">
            <v>0</v>
          </cell>
          <cell r="N3443">
            <v>0</v>
          </cell>
          <cell r="O3443">
            <v>0</v>
          </cell>
          <cell r="P3443">
            <v>0</v>
          </cell>
        </row>
        <row r="3444">
          <cell r="A3444">
            <v>1769000441</v>
          </cell>
          <cell r="B3444">
            <v>441</v>
          </cell>
          <cell r="C3444">
            <v>769000</v>
          </cell>
          <cell r="D3444">
            <v>1</v>
          </cell>
          <cell r="E3444">
            <v>0</v>
          </cell>
          <cell r="F3444" t="str">
            <v xml:space="preserve">ביטוח             </v>
          </cell>
          <cell r="G3444">
            <v>0</v>
          </cell>
          <cell r="H3444" t="str">
            <v>קשיח</v>
          </cell>
          <cell r="I3444">
            <v>0</v>
          </cell>
          <cell r="J3444">
            <v>0</v>
          </cell>
          <cell r="K3444">
            <v>0</v>
          </cell>
          <cell r="L3444">
            <v>0</v>
          </cell>
          <cell r="M3444">
            <v>0</v>
          </cell>
          <cell r="N3444">
            <v>0</v>
          </cell>
          <cell r="O3444">
            <v>0</v>
          </cell>
          <cell r="P3444">
            <v>0</v>
          </cell>
        </row>
        <row r="3445">
          <cell r="A3445">
            <v>1769000471</v>
          </cell>
          <cell r="B3445">
            <v>471</v>
          </cell>
          <cell r="C3445">
            <v>769000</v>
          </cell>
          <cell r="D3445">
            <v>1</v>
          </cell>
          <cell r="E3445">
            <v>0</v>
          </cell>
          <cell r="F3445" t="str">
            <v xml:space="preserve">מכשירי כתיבה      </v>
          </cell>
          <cell r="G3445">
            <v>0</v>
          </cell>
          <cell r="H3445" t="str">
            <v>גמיש</v>
          </cell>
          <cell r="I3445">
            <v>0</v>
          </cell>
          <cell r="J3445">
            <v>3240</v>
          </cell>
          <cell r="K3445">
            <v>0</v>
          </cell>
          <cell r="L3445">
            <v>360</v>
          </cell>
          <cell r="M3445">
            <v>0</v>
          </cell>
          <cell r="N3445">
            <v>3600</v>
          </cell>
          <cell r="O3445">
            <v>3600</v>
          </cell>
          <cell r="P3445">
            <v>1338.74</v>
          </cell>
        </row>
        <row r="3446">
          <cell r="A3446">
            <v>1769000511</v>
          </cell>
          <cell r="B3446">
            <v>511</v>
          </cell>
          <cell r="C3446">
            <v>769000</v>
          </cell>
          <cell r="D3446">
            <v>1</v>
          </cell>
          <cell r="E3446">
            <v>0</v>
          </cell>
          <cell r="F3446" t="str">
            <v>כיבוד מועצת עיר וועדות</v>
          </cell>
          <cell r="G3446">
            <v>0</v>
          </cell>
          <cell r="H3446" t="str">
            <v>גמיש</v>
          </cell>
          <cell r="I3446">
            <v>1.3809523809523809</v>
          </cell>
          <cell r="J3446">
            <v>13500</v>
          </cell>
          <cell r="K3446">
            <v>0</v>
          </cell>
          <cell r="L3446">
            <v>1500</v>
          </cell>
          <cell r="M3446" t="str">
            <v>שינוי שם</v>
          </cell>
          <cell r="N3446">
            <v>15000</v>
          </cell>
          <cell r="O3446">
            <v>6300</v>
          </cell>
          <cell r="P3446">
            <v>2854.15</v>
          </cell>
        </row>
        <row r="3447">
          <cell r="A3447">
            <v>1769000514</v>
          </cell>
          <cell r="B3447">
            <v>514</v>
          </cell>
          <cell r="C3447">
            <v>769000</v>
          </cell>
          <cell r="D3447">
            <v>1</v>
          </cell>
          <cell r="E3447">
            <v>0</v>
          </cell>
          <cell r="F3447" t="str">
            <v xml:space="preserve">שי לעובדים ארעיים </v>
          </cell>
          <cell r="G3447">
            <v>0</v>
          </cell>
          <cell r="H3447" t="str">
            <v>קשיח</v>
          </cell>
          <cell r="I3447">
            <v>0</v>
          </cell>
          <cell r="J3447">
            <v>0</v>
          </cell>
          <cell r="K3447">
            <v>0</v>
          </cell>
          <cell r="L3447">
            <v>0</v>
          </cell>
          <cell r="M3447">
            <v>0</v>
          </cell>
          <cell r="N3447">
            <v>0</v>
          </cell>
          <cell r="O3447">
            <v>0</v>
          </cell>
          <cell r="P3447">
            <v>0</v>
          </cell>
        </row>
        <row r="3448">
          <cell r="A3448">
            <v>1769000518</v>
          </cell>
          <cell r="B3448">
            <v>518</v>
          </cell>
          <cell r="C3448">
            <v>769000</v>
          </cell>
          <cell r="D3448">
            <v>1</v>
          </cell>
          <cell r="E3448">
            <v>0</v>
          </cell>
          <cell r="F3448" t="str">
            <v xml:space="preserve">פרס ע"ש אילון     </v>
          </cell>
          <cell r="G3448">
            <v>0</v>
          </cell>
          <cell r="H3448" t="str">
            <v>גמיש</v>
          </cell>
          <cell r="I3448">
            <v>0</v>
          </cell>
          <cell r="J3448">
            <v>0</v>
          </cell>
          <cell r="K3448">
            <v>0</v>
          </cell>
          <cell r="L3448">
            <v>0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</row>
        <row r="3449">
          <cell r="A3449">
            <v>1769000519</v>
          </cell>
          <cell r="B3449">
            <v>519</v>
          </cell>
          <cell r="C3449">
            <v>769000</v>
          </cell>
          <cell r="D3449">
            <v>1</v>
          </cell>
          <cell r="E3449">
            <v>0</v>
          </cell>
          <cell r="F3449" t="str">
            <v xml:space="preserve">תרומות            </v>
          </cell>
          <cell r="G3449">
            <v>0</v>
          </cell>
          <cell r="H3449" t="str">
            <v>גמיש</v>
          </cell>
          <cell r="I3449">
            <v>0</v>
          </cell>
          <cell r="J3449">
            <v>0</v>
          </cell>
          <cell r="K3449">
            <v>0</v>
          </cell>
          <cell r="L3449">
            <v>0</v>
          </cell>
          <cell r="M3449">
            <v>0</v>
          </cell>
          <cell r="N3449">
            <v>0</v>
          </cell>
          <cell r="O3449">
            <v>0</v>
          </cell>
          <cell r="P3449">
            <v>0</v>
          </cell>
        </row>
        <row r="3450">
          <cell r="A3450">
            <v>1769000561</v>
          </cell>
          <cell r="B3450">
            <v>561</v>
          </cell>
          <cell r="C3450">
            <v>769000</v>
          </cell>
          <cell r="D3450">
            <v>1</v>
          </cell>
          <cell r="E3450">
            <v>0</v>
          </cell>
          <cell r="F3450" t="str">
            <v xml:space="preserve">שיכפולים          </v>
          </cell>
          <cell r="G3450">
            <v>0</v>
          </cell>
          <cell r="H3450" t="str">
            <v>גמיש</v>
          </cell>
          <cell r="I3450">
            <v>0</v>
          </cell>
          <cell r="J3450">
            <v>0</v>
          </cell>
          <cell r="K3450">
            <v>0</v>
          </cell>
          <cell r="L3450">
            <v>0</v>
          </cell>
          <cell r="M3450">
            <v>0</v>
          </cell>
          <cell r="N3450">
            <v>0</v>
          </cell>
          <cell r="O3450">
            <v>0</v>
          </cell>
          <cell r="P3450">
            <v>0</v>
          </cell>
        </row>
        <row r="3451">
          <cell r="A3451">
            <v>1769000562</v>
          </cell>
          <cell r="B3451">
            <v>562</v>
          </cell>
          <cell r="C3451">
            <v>769000</v>
          </cell>
          <cell r="D3451">
            <v>1</v>
          </cell>
          <cell r="E3451">
            <v>0</v>
          </cell>
          <cell r="F3451" t="str">
            <v xml:space="preserve">הדפסות            </v>
          </cell>
          <cell r="G3451">
            <v>0</v>
          </cell>
          <cell r="H3451" t="str">
            <v>גמיש</v>
          </cell>
          <cell r="I3451">
            <v>0</v>
          </cell>
          <cell r="J3451">
            <v>2160</v>
          </cell>
          <cell r="K3451">
            <v>0</v>
          </cell>
          <cell r="L3451">
            <v>240</v>
          </cell>
          <cell r="M3451">
            <v>0</v>
          </cell>
          <cell r="N3451">
            <v>2400</v>
          </cell>
          <cell r="O3451">
            <v>2400</v>
          </cell>
          <cell r="P3451">
            <v>0</v>
          </cell>
        </row>
        <row r="3452">
          <cell r="A3452">
            <v>1769000580</v>
          </cell>
          <cell r="B3452">
            <v>580</v>
          </cell>
          <cell r="C3452">
            <v>769000</v>
          </cell>
          <cell r="D3452">
            <v>1</v>
          </cell>
          <cell r="E3452">
            <v>0</v>
          </cell>
          <cell r="F3452" t="str">
            <v>בקרה - ועדת תמיכות</v>
          </cell>
          <cell r="G3452">
            <v>0</v>
          </cell>
          <cell r="H3452" t="str">
            <v>גמיש</v>
          </cell>
          <cell r="I3452">
            <v>0</v>
          </cell>
          <cell r="J3452">
            <v>52700</v>
          </cell>
          <cell r="K3452">
            <v>0</v>
          </cell>
          <cell r="L3452">
            <v>0</v>
          </cell>
          <cell r="M3452">
            <v>0</v>
          </cell>
          <cell r="N3452">
            <v>52700</v>
          </cell>
          <cell r="O3452">
            <v>52700</v>
          </cell>
          <cell r="P3452">
            <v>52700</v>
          </cell>
        </row>
        <row r="3453">
          <cell r="A3453">
            <v>1769000581</v>
          </cell>
          <cell r="B3453">
            <v>581</v>
          </cell>
          <cell r="C3453">
            <v>769000</v>
          </cell>
          <cell r="D3453">
            <v>1</v>
          </cell>
          <cell r="E3453">
            <v>0</v>
          </cell>
          <cell r="F3453" t="str">
            <v>יועץ לרעש מטוסים</v>
          </cell>
          <cell r="G3453">
            <v>0</v>
          </cell>
          <cell r="H3453" t="str">
            <v>גמיש</v>
          </cell>
          <cell r="I3453">
            <v>0</v>
          </cell>
          <cell r="J3453">
            <v>0</v>
          </cell>
          <cell r="K3453">
            <v>0</v>
          </cell>
          <cell r="L3453">
            <v>0</v>
          </cell>
          <cell r="M3453">
            <v>0</v>
          </cell>
          <cell r="N3453">
            <v>0</v>
          </cell>
          <cell r="O3453">
            <v>0</v>
          </cell>
          <cell r="P3453">
            <v>0</v>
          </cell>
        </row>
        <row r="3454">
          <cell r="A3454">
            <v>1769000700</v>
          </cell>
          <cell r="B3454">
            <v>700</v>
          </cell>
          <cell r="C3454">
            <v>769000</v>
          </cell>
          <cell r="D3454">
            <v>1</v>
          </cell>
          <cell r="E3454">
            <v>0</v>
          </cell>
          <cell r="F3454" t="str">
            <v xml:space="preserve">הוצאות לפעולות    </v>
          </cell>
          <cell r="G3454">
            <v>0</v>
          </cell>
          <cell r="H3454" t="str">
            <v xml:space="preserve"> </v>
          </cell>
          <cell r="I3454">
            <v>0</v>
          </cell>
          <cell r="J3454">
            <v>0</v>
          </cell>
          <cell r="K3454">
            <v>0</v>
          </cell>
          <cell r="L3454">
            <v>0</v>
          </cell>
          <cell r="M3454">
            <v>0</v>
          </cell>
          <cell r="N3454">
            <v>0</v>
          </cell>
          <cell r="O3454">
            <v>0</v>
          </cell>
          <cell r="P3454">
            <v>0</v>
          </cell>
        </row>
        <row r="3455">
          <cell r="A3455">
            <v>1769000721</v>
          </cell>
          <cell r="B3455">
            <v>721</v>
          </cell>
          <cell r="C3455">
            <v>769000</v>
          </cell>
          <cell r="D3455">
            <v>1</v>
          </cell>
          <cell r="E3455">
            <v>0</v>
          </cell>
          <cell r="F3455" t="str">
            <v>חמרים לתחזוקת "נקודת חן"</v>
          </cell>
          <cell r="G3455">
            <v>0</v>
          </cell>
          <cell r="H3455" t="str">
            <v>גמיש</v>
          </cell>
          <cell r="I3455">
            <v>0</v>
          </cell>
          <cell r="J3455">
            <v>720</v>
          </cell>
          <cell r="K3455">
            <v>0</v>
          </cell>
          <cell r="L3455">
            <v>80</v>
          </cell>
          <cell r="M3455">
            <v>0</v>
          </cell>
          <cell r="N3455">
            <v>800</v>
          </cell>
          <cell r="O3455">
            <v>800</v>
          </cell>
          <cell r="P3455">
            <v>0</v>
          </cell>
        </row>
        <row r="3456">
          <cell r="A3456">
            <v>1769000751</v>
          </cell>
          <cell r="B3456">
            <v>751</v>
          </cell>
          <cell r="C3456">
            <v>769000</v>
          </cell>
          <cell r="D3456">
            <v>1</v>
          </cell>
          <cell r="E3456">
            <v>0</v>
          </cell>
          <cell r="F3456" t="str">
            <v>עבודות קבלניות "נקודת חן"</v>
          </cell>
          <cell r="G3456">
            <v>0</v>
          </cell>
          <cell r="H3456" t="str">
            <v>גמיש</v>
          </cell>
          <cell r="I3456">
            <v>0</v>
          </cell>
          <cell r="J3456">
            <v>5220</v>
          </cell>
          <cell r="K3456">
            <v>0</v>
          </cell>
          <cell r="L3456">
            <v>580</v>
          </cell>
          <cell r="M3456">
            <v>0</v>
          </cell>
          <cell r="N3456">
            <v>5800</v>
          </cell>
          <cell r="O3456">
            <v>5800</v>
          </cell>
          <cell r="P3456">
            <v>871</v>
          </cell>
        </row>
        <row r="3457">
          <cell r="A3457">
            <v>1769000752</v>
          </cell>
          <cell r="B3457">
            <v>752</v>
          </cell>
          <cell r="C3457">
            <v>769000</v>
          </cell>
          <cell r="D3457">
            <v>1</v>
          </cell>
          <cell r="E3457">
            <v>0</v>
          </cell>
          <cell r="F3457" t="str">
            <v>נקיון בית הוועד</v>
          </cell>
          <cell r="G3457">
            <v>0</v>
          </cell>
          <cell r="H3457" t="str">
            <v>קשיח</v>
          </cell>
          <cell r="I3457">
            <v>0</v>
          </cell>
          <cell r="J3457">
            <v>15000</v>
          </cell>
          <cell r="K3457">
            <v>0</v>
          </cell>
          <cell r="L3457">
            <v>0</v>
          </cell>
          <cell r="M3457">
            <v>0</v>
          </cell>
          <cell r="N3457">
            <v>15000</v>
          </cell>
          <cell r="O3457">
            <v>15000</v>
          </cell>
          <cell r="P3457">
            <v>3987.3</v>
          </cell>
        </row>
        <row r="3458">
          <cell r="A3458">
            <v>1769000753</v>
          </cell>
          <cell r="B3458">
            <v>753</v>
          </cell>
          <cell r="C3458">
            <v>769000</v>
          </cell>
          <cell r="D3458">
            <v>1</v>
          </cell>
          <cell r="E3458">
            <v>0</v>
          </cell>
          <cell r="F3458" t="str">
            <v xml:space="preserve">טיפול בפנסיונרים  </v>
          </cell>
          <cell r="G3458">
            <v>0</v>
          </cell>
          <cell r="H3458" t="str">
            <v>קשיח</v>
          </cell>
          <cell r="I3458">
            <v>0</v>
          </cell>
          <cell r="J3458">
            <v>0</v>
          </cell>
          <cell r="K3458">
            <v>0</v>
          </cell>
          <cell r="L3458">
            <v>0</v>
          </cell>
          <cell r="M3458">
            <v>0</v>
          </cell>
          <cell r="N3458">
            <v>0</v>
          </cell>
          <cell r="O3458">
            <v>0</v>
          </cell>
          <cell r="P3458">
            <v>0</v>
          </cell>
        </row>
        <row r="3459">
          <cell r="A3459">
            <v>1769000755</v>
          </cell>
          <cell r="B3459">
            <v>755</v>
          </cell>
          <cell r="C3459">
            <v>769000</v>
          </cell>
          <cell r="D3459">
            <v>1</v>
          </cell>
          <cell r="E3459">
            <v>0</v>
          </cell>
          <cell r="F3459" t="str">
            <v>טפול משפחות שכולות</v>
          </cell>
          <cell r="G3459">
            <v>0</v>
          </cell>
          <cell r="H3459" t="str">
            <v>קשיח</v>
          </cell>
          <cell r="I3459">
            <v>0</v>
          </cell>
          <cell r="J3459">
            <v>0</v>
          </cell>
          <cell r="K3459">
            <v>0</v>
          </cell>
          <cell r="L3459">
            <v>0</v>
          </cell>
          <cell r="M3459">
            <v>0</v>
          </cell>
          <cell r="N3459">
            <v>0</v>
          </cell>
          <cell r="O3459">
            <v>0</v>
          </cell>
          <cell r="P3459">
            <v>0</v>
          </cell>
        </row>
        <row r="3460">
          <cell r="A3460">
            <v>1769000780</v>
          </cell>
          <cell r="B3460">
            <v>780</v>
          </cell>
          <cell r="C3460">
            <v>769000</v>
          </cell>
          <cell r="D3460">
            <v>1</v>
          </cell>
          <cell r="E3460">
            <v>0</v>
          </cell>
          <cell r="F3460" t="str">
            <v xml:space="preserve">השתתפויות         </v>
          </cell>
          <cell r="G3460">
            <v>0</v>
          </cell>
          <cell r="H3460" t="str">
            <v>גמיש</v>
          </cell>
          <cell r="I3460">
            <v>3.4316419233325943</v>
          </cell>
          <cell r="J3460">
            <v>1954870</v>
          </cell>
          <cell r="K3460">
            <v>0</v>
          </cell>
          <cell r="L3460">
            <v>45130</v>
          </cell>
          <cell r="M3460">
            <v>0</v>
          </cell>
          <cell r="N3460">
            <v>2000000</v>
          </cell>
          <cell r="O3460">
            <v>451300</v>
          </cell>
          <cell r="P3460">
            <v>609177.77</v>
          </cell>
        </row>
        <row r="3461">
          <cell r="A3461">
            <v>1769000781</v>
          </cell>
          <cell r="B3461">
            <v>781</v>
          </cell>
          <cell r="C3461">
            <v>769000</v>
          </cell>
          <cell r="D3461">
            <v>1</v>
          </cell>
          <cell r="E3461">
            <v>0</v>
          </cell>
          <cell r="F3461" t="str">
            <v>מצגת יד לבנים</v>
          </cell>
          <cell r="G3461">
            <v>0</v>
          </cell>
          <cell r="H3461" t="str">
            <v>גמיש</v>
          </cell>
          <cell r="I3461">
            <v>0</v>
          </cell>
          <cell r="J3461">
            <v>15390</v>
          </cell>
          <cell r="K3461">
            <v>0</v>
          </cell>
          <cell r="L3461">
            <v>1710</v>
          </cell>
          <cell r="M3461">
            <v>0</v>
          </cell>
          <cell r="N3461">
            <v>17100</v>
          </cell>
          <cell r="O3461">
            <v>17100</v>
          </cell>
          <cell r="P3461">
            <v>0</v>
          </cell>
        </row>
        <row r="3462">
          <cell r="A3462">
            <v>1769000782</v>
          </cell>
          <cell r="B3462">
            <v>782</v>
          </cell>
          <cell r="C3462">
            <v>769000</v>
          </cell>
          <cell r="D3462">
            <v>1</v>
          </cell>
          <cell r="E3462">
            <v>0</v>
          </cell>
          <cell r="F3462" t="str">
            <v xml:space="preserve">תמלוגים-על מוסיקה </v>
          </cell>
          <cell r="G3462">
            <v>0</v>
          </cell>
          <cell r="H3462" t="str">
            <v>גמיש</v>
          </cell>
          <cell r="I3462">
            <v>0</v>
          </cell>
          <cell r="J3462">
            <v>397000</v>
          </cell>
          <cell r="K3462">
            <v>0</v>
          </cell>
          <cell r="L3462">
            <v>0</v>
          </cell>
          <cell r="M3462">
            <v>0</v>
          </cell>
          <cell r="N3462">
            <v>397000</v>
          </cell>
          <cell r="O3462">
            <v>397000</v>
          </cell>
          <cell r="P3462">
            <v>381000</v>
          </cell>
        </row>
        <row r="3463">
          <cell r="A3463">
            <v>1769000783</v>
          </cell>
          <cell r="B3463">
            <v>783</v>
          </cell>
          <cell r="C3463">
            <v>769000</v>
          </cell>
          <cell r="D3463">
            <v>1</v>
          </cell>
          <cell r="E3463">
            <v>0</v>
          </cell>
          <cell r="F3463" t="str">
            <v xml:space="preserve">מפגשים שכונתיים   </v>
          </cell>
          <cell r="G3463">
            <v>0</v>
          </cell>
          <cell r="H3463" t="str">
            <v>גמיש</v>
          </cell>
          <cell r="I3463">
            <v>0</v>
          </cell>
          <cell r="J3463">
            <v>0</v>
          </cell>
          <cell r="K3463">
            <v>0</v>
          </cell>
          <cell r="L3463">
            <v>0</v>
          </cell>
          <cell r="M3463">
            <v>0</v>
          </cell>
          <cell r="N3463">
            <v>0</v>
          </cell>
          <cell r="O3463">
            <v>0</v>
          </cell>
          <cell r="P3463">
            <v>0</v>
          </cell>
        </row>
        <row r="3464">
          <cell r="A3464">
            <v>1769000784</v>
          </cell>
          <cell r="B3464">
            <v>784</v>
          </cell>
          <cell r="C3464">
            <v>769000</v>
          </cell>
          <cell r="D3464">
            <v>1</v>
          </cell>
          <cell r="E3464">
            <v>0</v>
          </cell>
          <cell r="F3464" t="str">
            <v xml:space="preserve">קשר עם חיילים     </v>
          </cell>
          <cell r="G3464">
            <v>0</v>
          </cell>
          <cell r="H3464" t="str">
            <v>גמיש</v>
          </cell>
          <cell r="I3464">
            <v>8.7281795511222615E-3</v>
          </cell>
          <cell r="J3464">
            <v>1456200</v>
          </cell>
          <cell r="K3464">
            <v>1.7448559670781894</v>
          </cell>
          <cell r="L3464">
            <v>161800</v>
          </cell>
          <cell r="M3464">
            <v>0</v>
          </cell>
          <cell r="N3464">
            <v>1618000</v>
          </cell>
          <cell r="O3464">
            <v>1604000</v>
          </cell>
          <cell r="P3464">
            <v>1592969</v>
          </cell>
        </row>
        <row r="3465">
          <cell r="A3465">
            <v>1769000785</v>
          </cell>
          <cell r="B3465">
            <v>785</v>
          </cell>
          <cell r="C3465">
            <v>769000</v>
          </cell>
          <cell r="D3465">
            <v>1</v>
          </cell>
          <cell r="E3465">
            <v>0</v>
          </cell>
          <cell r="F3465" t="str">
            <v>פעולות איבה ומערכות ישראל</v>
          </cell>
          <cell r="G3465">
            <v>0</v>
          </cell>
          <cell r="H3465" t="str">
            <v>גמיש</v>
          </cell>
          <cell r="I3465">
            <v>0</v>
          </cell>
          <cell r="J3465">
            <v>0</v>
          </cell>
          <cell r="K3465">
            <v>0</v>
          </cell>
          <cell r="L3465">
            <v>0</v>
          </cell>
          <cell r="M3465">
            <v>0</v>
          </cell>
          <cell r="N3465">
            <v>0</v>
          </cell>
          <cell r="O3465">
            <v>0</v>
          </cell>
          <cell r="P3465">
            <v>0</v>
          </cell>
        </row>
        <row r="3466">
          <cell r="A3466">
            <v>1769000786</v>
          </cell>
          <cell r="B3466">
            <v>786</v>
          </cell>
          <cell r="C3466">
            <v>769000</v>
          </cell>
          <cell r="D3466">
            <v>1</v>
          </cell>
          <cell r="E3466">
            <v>0</v>
          </cell>
          <cell r="F3466" t="str">
            <v>מעמד האשה</v>
          </cell>
          <cell r="G3466">
            <v>0</v>
          </cell>
          <cell r="H3466" t="str">
            <v>גמיש</v>
          </cell>
          <cell r="I3466">
            <v>0</v>
          </cell>
          <cell r="J3466">
            <v>105570</v>
          </cell>
          <cell r="K3466">
            <v>0</v>
          </cell>
          <cell r="L3466">
            <v>11730</v>
          </cell>
          <cell r="M3466">
            <v>0</v>
          </cell>
          <cell r="N3466">
            <v>117300</v>
          </cell>
          <cell r="O3466">
            <v>117300</v>
          </cell>
          <cell r="P3466">
            <v>116866.04</v>
          </cell>
        </row>
        <row r="3467">
          <cell r="A3467">
            <v>1769000787</v>
          </cell>
          <cell r="B3467">
            <v>787</v>
          </cell>
          <cell r="C3467">
            <v>769000</v>
          </cell>
          <cell r="D3467">
            <v>1</v>
          </cell>
          <cell r="E3467">
            <v>0</v>
          </cell>
          <cell r="F3467" t="str">
            <v>כרטיס תושב</v>
          </cell>
          <cell r="G3467">
            <v>0</v>
          </cell>
          <cell r="H3467" t="str">
            <v>גמיש</v>
          </cell>
          <cell r="I3467">
            <v>0</v>
          </cell>
          <cell r="J3467">
            <v>0</v>
          </cell>
          <cell r="K3467">
            <v>0</v>
          </cell>
          <cell r="L3467">
            <v>0</v>
          </cell>
          <cell r="M3467">
            <v>0</v>
          </cell>
          <cell r="N3467">
            <v>0</v>
          </cell>
          <cell r="O3467">
            <v>0</v>
          </cell>
          <cell r="P3467">
            <v>0</v>
          </cell>
        </row>
        <row r="3468">
          <cell r="A3468">
            <v>1769000800</v>
          </cell>
          <cell r="B3468">
            <v>800</v>
          </cell>
          <cell r="C3468">
            <v>769000</v>
          </cell>
          <cell r="D3468">
            <v>1</v>
          </cell>
          <cell r="E3468">
            <v>0</v>
          </cell>
          <cell r="F3468" t="str">
            <v>השת' תמיכות תרומות</v>
          </cell>
          <cell r="G3468">
            <v>0</v>
          </cell>
          <cell r="H3468" t="str">
            <v xml:space="preserve"> </v>
          </cell>
          <cell r="I3468">
            <v>0</v>
          </cell>
          <cell r="J3468">
            <v>0</v>
          </cell>
          <cell r="K3468">
            <v>0</v>
          </cell>
          <cell r="L3468">
            <v>0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</row>
        <row r="3469">
          <cell r="A3469">
            <v>1769000810</v>
          </cell>
          <cell r="B3469">
            <v>810</v>
          </cell>
          <cell r="C3469">
            <v>769000</v>
          </cell>
          <cell r="D3469">
            <v>1</v>
          </cell>
          <cell r="E3469">
            <v>0</v>
          </cell>
          <cell r="F3469" t="str">
            <v>השת' עדה אתיופית</v>
          </cell>
          <cell r="G3469">
            <v>0</v>
          </cell>
          <cell r="H3469" t="str">
            <v>גמיש</v>
          </cell>
          <cell r="I3469">
            <v>0</v>
          </cell>
          <cell r="J3469">
            <v>187600</v>
          </cell>
          <cell r="K3469" t="e">
            <v>#N/A</v>
          </cell>
          <cell r="L3469">
            <v>0</v>
          </cell>
          <cell r="M3469">
            <v>0</v>
          </cell>
          <cell r="N3469">
            <v>187600</v>
          </cell>
          <cell r="O3469">
            <v>130000</v>
          </cell>
          <cell r="P3469">
            <v>0</v>
          </cell>
        </row>
        <row r="3470">
          <cell r="A3470">
            <v>1769000811</v>
          </cell>
          <cell r="B3470">
            <v>811</v>
          </cell>
          <cell r="C3470">
            <v>769000</v>
          </cell>
          <cell r="D3470">
            <v>1</v>
          </cell>
          <cell r="E3470">
            <v>0</v>
          </cell>
          <cell r="F3470" t="str">
            <v>קמחא דפסחא</v>
          </cell>
          <cell r="G3470">
            <v>0</v>
          </cell>
          <cell r="H3470" t="str">
            <v>גמיש</v>
          </cell>
          <cell r="I3470">
            <v>0</v>
          </cell>
          <cell r="J3470">
            <v>97470</v>
          </cell>
          <cell r="K3470">
            <v>0</v>
          </cell>
          <cell r="L3470">
            <v>10830</v>
          </cell>
          <cell r="M3470">
            <v>0</v>
          </cell>
          <cell r="N3470">
            <v>108300</v>
          </cell>
          <cell r="O3470">
            <v>108300</v>
          </cell>
          <cell r="P3470">
            <v>80776</v>
          </cell>
        </row>
        <row r="3471">
          <cell r="A3471">
            <v>1769000813</v>
          </cell>
          <cell r="B3471">
            <v>813</v>
          </cell>
          <cell r="C3471">
            <v>769000</v>
          </cell>
          <cell r="D3471">
            <v>1</v>
          </cell>
          <cell r="E3471">
            <v>0</v>
          </cell>
          <cell r="F3471" t="str">
            <v>תמיכה לראש השנה</v>
          </cell>
          <cell r="G3471">
            <v>0</v>
          </cell>
          <cell r="H3471" t="str">
            <v>גמיש</v>
          </cell>
          <cell r="I3471">
            <v>0</v>
          </cell>
          <cell r="J3471">
            <v>29970</v>
          </cell>
          <cell r="K3471">
            <v>0</v>
          </cell>
          <cell r="L3471">
            <v>3330</v>
          </cell>
          <cell r="M3471">
            <v>0</v>
          </cell>
          <cell r="N3471">
            <v>33300</v>
          </cell>
          <cell r="O3471">
            <v>33300</v>
          </cell>
          <cell r="P3471">
            <v>33300</v>
          </cell>
        </row>
        <row r="3472">
          <cell r="A3472">
            <v>1769000815</v>
          </cell>
          <cell r="B3472">
            <v>815</v>
          </cell>
          <cell r="C3472">
            <v>769000</v>
          </cell>
          <cell r="D3472">
            <v>1</v>
          </cell>
          <cell r="E3472">
            <v>0</v>
          </cell>
          <cell r="F3472" t="str">
            <v>טקס יצחק רבין</v>
          </cell>
          <cell r="G3472">
            <v>0</v>
          </cell>
          <cell r="H3472" t="str">
            <v>גמיש</v>
          </cell>
          <cell r="I3472">
            <v>0.38121546961325969</v>
          </cell>
          <cell r="J3472">
            <v>22500</v>
          </cell>
          <cell r="K3472">
            <v>0</v>
          </cell>
          <cell r="L3472">
            <v>2500</v>
          </cell>
          <cell r="M3472">
            <v>0</v>
          </cell>
          <cell r="N3472">
            <v>25000</v>
          </cell>
          <cell r="O3472">
            <v>18100</v>
          </cell>
          <cell r="P3472">
            <v>18100</v>
          </cell>
        </row>
        <row r="3473">
          <cell r="A3473">
            <v>1769000816</v>
          </cell>
          <cell r="B3473">
            <v>816</v>
          </cell>
          <cell r="C3473">
            <v>769000</v>
          </cell>
          <cell r="D3473">
            <v>1</v>
          </cell>
          <cell r="E3473">
            <v>0</v>
          </cell>
          <cell r="F3473" t="str">
            <v>הקצבה לועד הורים שכולים</v>
          </cell>
          <cell r="G3473">
            <v>0</v>
          </cell>
          <cell r="H3473" t="str">
            <v>גמיש</v>
          </cell>
          <cell r="I3473">
            <v>0</v>
          </cell>
          <cell r="J3473">
            <v>31000</v>
          </cell>
          <cell r="K3473">
            <v>0</v>
          </cell>
          <cell r="L3473">
            <v>0</v>
          </cell>
          <cell r="M3473">
            <v>0</v>
          </cell>
          <cell r="N3473">
            <v>31000</v>
          </cell>
          <cell r="O3473">
            <v>31000</v>
          </cell>
          <cell r="P3473">
            <v>0</v>
          </cell>
        </row>
        <row r="3474">
          <cell r="A3474">
            <v>1769000819</v>
          </cell>
          <cell r="B3474">
            <v>819</v>
          </cell>
          <cell r="C3474">
            <v>769000</v>
          </cell>
          <cell r="D3474">
            <v>1</v>
          </cell>
          <cell r="E3474">
            <v>0</v>
          </cell>
          <cell r="F3474" t="str">
            <v>השתת' לועד העובדים</v>
          </cell>
          <cell r="G3474">
            <v>0</v>
          </cell>
          <cell r="H3474" t="str">
            <v>גמיש</v>
          </cell>
          <cell r="I3474">
            <v>0</v>
          </cell>
          <cell r="J3474">
            <v>0</v>
          </cell>
          <cell r="K3474">
            <v>0</v>
          </cell>
          <cell r="L3474">
            <v>0</v>
          </cell>
          <cell r="M3474">
            <v>0</v>
          </cell>
          <cell r="N3474">
            <v>0</v>
          </cell>
          <cell r="O3474">
            <v>0</v>
          </cell>
          <cell r="P3474">
            <v>0</v>
          </cell>
        </row>
        <row r="3475">
          <cell r="A3475">
            <v>1769000820</v>
          </cell>
          <cell r="B3475">
            <v>820</v>
          </cell>
          <cell r="C3475">
            <v>769000</v>
          </cell>
          <cell r="D3475">
            <v>1</v>
          </cell>
          <cell r="E3475">
            <v>0</v>
          </cell>
          <cell r="F3475" t="str">
            <v xml:space="preserve">תמיכה במוסדות דת  </v>
          </cell>
          <cell r="G3475">
            <v>0</v>
          </cell>
          <cell r="H3475" t="str">
            <v>גמיש</v>
          </cell>
          <cell r="I3475">
            <v>0</v>
          </cell>
          <cell r="J3475">
            <v>494000</v>
          </cell>
          <cell r="K3475">
            <v>-4.3062200956937802E-2</v>
          </cell>
          <cell r="L3475">
            <v>0</v>
          </cell>
          <cell r="M3475">
            <v>0</v>
          </cell>
          <cell r="N3475">
            <v>494000</v>
          </cell>
          <cell r="O3475">
            <v>494000</v>
          </cell>
          <cell r="P3475">
            <v>493999</v>
          </cell>
        </row>
        <row r="3476">
          <cell r="A3476">
            <v>1769000821</v>
          </cell>
          <cell r="B3476">
            <v>821</v>
          </cell>
          <cell r="C3476">
            <v>769000</v>
          </cell>
          <cell r="D3476">
            <v>1</v>
          </cell>
          <cell r="E3476">
            <v>0</v>
          </cell>
          <cell r="F3476" t="str">
            <v xml:space="preserve">ועדת תמיכות       </v>
          </cell>
          <cell r="G3476">
            <v>0</v>
          </cell>
          <cell r="H3476" t="str">
            <v>גמיש</v>
          </cell>
          <cell r="I3476">
            <v>0</v>
          </cell>
          <cell r="J3476">
            <v>125820</v>
          </cell>
          <cell r="K3476">
            <v>0</v>
          </cell>
          <cell r="L3476">
            <v>13980</v>
          </cell>
          <cell r="M3476">
            <v>0</v>
          </cell>
          <cell r="N3476">
            <v>139800</v>
          </cell>
          <cell r="O3476">
            <v>139800</v>
          </cell>
          <cell r="P3476">
            <v>128397</v>
          </cell>
        </row>
        <row r="3477">
          <cell r="A3477">
            <v>1769000822</v>
          </cell>
          <cell r="B3477">
            <v>822</v>
          </cell>
          <cell r="C3477">
            <v>769000</v>
          </cell>
          <cell r="D3477">
            <v>1</v>
          </cell>
          <cell r="E3477">
            <v>0</v>
          </cell>
          <cell r="F3477" t="str">
            <v xml:space="preserve">העמותה לידע התורה </v>
          </cell>
          <cell r="G3477">
            <v>0</v>
          </cell>
          <cell r="H3477" t="str">
            <v>גמיש</v>
          </cell>
          <cell r="I3477">
            <v>0</v>
          </cell>
          <cell r="J3477">
            <v>0</v>
          </cell>
          <cell r="K3477">
            <v>0</v>
          </cell>
          <cell r="L3477">
            <v>0</v>
          </cell>
          <cell r="M3477">
            <v>0</v>
          </cell>
          <cell r="N3477">
            <v>0</v>
          </cell>
          <cell r="O3477">
            <v>0</v>
          </cell>
          <cell r="P3477">
            <v>0</v>
          </cell>
        </row>
        <row r="3478">
          <cell r="A3478">
            <v>1769000880</v>
          </cell>
          <cell r="B3478">
            <v>880</v>
          </cell>
          <cell r="C3478">
            <v>769000</v>
          </cell>
          <cell r="D3478">
            <v>1</v>
          </cell>
          <cell r="E3478">
            <v>0</v>
          </cell>
          <cell r="F3478" t="str">
            <v xml:space="preserve">תרומות            </v>
          </cell>
          <cell r="G3478">
            <v>0</v>
          </cell>
          <cell r="H3478" t="str">
            <v>גמיש</v>
          </cell>
          <cell r="I3478">
            <v>0</v>
          </cell>
          <cell r="J3478">
            <v>0</v>
          </cell>
          <cell r="K3478">
            <v>0</v>
          </cell>
          <cell r="L3478">
            <v>0</v>
          </cell>
          <cell r="M3478">
            <v>0</v>
          </cell>
          <cell r="N3478">
            <v>0</v>
          </cell>
          <cell r="O3478">
            <v>0</v>
          </cell>
          <cell r="P3478">
            <v>0</v>
          </cell>
        </row>
        <row r="3479">
          <cell r="A3479">
            <v>1769000882</v>
          </cell>
          <cell r="B3479">
            <v>882</v>
          </cell>
          <cell r="C3479">
            <v>769000</v>
          </cell>
          <cell r="D3479">
            <v>1</v>
          </cell>
          <cell r="E3479">
            <v>0</v>
          </cell>
          <cell r="F3479" t="str">
            <v xml:space="preserve">קרן חולון         </v>
          </cell>
          <cell r="G3479">
            <v>0</v>
          </cell>
          <cell r="H3479" t="str">
            <v>גמיש</v>
          </cell>
          <cell r="I3479">
            <v>0</v>
          </cell>
          <cell r="J3479">
            <v>0</v>
          </cell>
          <cell r="K3479">
            <v>0</v>
          </cell>
          <cell r="L3479">
            <v>0</v>
          </cell>
          <cell r="M3479">
            <v>0</v>
          </cell>
          <cell r="N3479">
            <v>0</v>
          </cell>
          <cell r="O3479">
            <v>0</v>
          </cell>
          <cell r="P3479">
            <v>0</v>
          </cell>
        </row>
        <row r="3480">
          <cell r="A3480">
            <v>1769000884</v>
          </cell>
          <cell r="B3480">
            <v>884</v>
          </cell>
          <cell r="C3480">
            <v>769000</v>
          </cell>
          <cell r="D3480">
            <v>1</v>
          </cell>
          <cell r="E3480">
            <v>0</v>
          </cell>
          <cell r="F3480" t="str">
            <v xml:space="preserve">שמות לאנדרטה      </v>
          </cell>
          <cell r="G3480">
            <v>0</v>
          </cell>
          <cell r="H3480" t="str">
            <v>גמיש</v>
          </cell>
          <cell r="I3480">
            <v>0</v>
          </cell>
          <cell r="J3480">
            <v>9720</v>
          </cell>
          <cell r="K3480">
            <v>0</v>
          </cell>
          <cell r="L3480">
            <v>1080</v>
          </cell>
          <cell r="M3480">
            <v>0</v>
          </cell>
          <cell r="N3480">
            <v>10800</v>
          </cell>
          <cell r="O3480">
            <v>10800</v>
          </cell>
          <cell r="P3480">
            <v>1287</v>
          </cell>
        </row>
        <row r="3481">
          <cell r="A3481">
            <v>1769000885</v>
          </cell>
          <cell r="B3481">
            <v>885</v>
          </cell>
          <cell r="C3481">
            <v>769000</v>
          </cell>
          <cell r="D3481">
            <v>1</v>
          </cell>
          <cell r="E3481">
            <v>0</v>
          </cell>
          <cell r="F3481" t="str">
            <v>טיפול במשפ' שכולות</v>
          </cell>
          <cell r="G3481">
            <v>0</v>
          </cell>
          <cell r="H3481" t="str">
            <v>גמיש</v>
          </cell>
          <cell r="I3481">
            <v>0</v>
          </cell>
          <cell r="J3481">
            <v>47500</v>
          </cell>
          <cell r="K3481">
            <v>0</v>
          </cell>
          <cell r="L3481">
            <v>0</v>
          </cell>
          <cell r="M3481">
            <v>0</v>
          </cell>
          <cell r="N3481">
            <v>47500</v>
          </cell>
          <cell r="O3481">
            <v>47500</v>
          </cell>
          <cell r="P3481">
            <v>47502</v>
          </cell>
        </row>
        <row r="3482">
          <cell r="A3482">
            <v>1769000961</v>
          </cell>
          <cell r="B3482">
            <v>961</v>
          </cell>
          <cell r="C3482">
            <v>769000</v>
          </cell>
          <cell r="D3482">
            <v>1</v>
          </cell>
          <cell r="E3482">
            <v>0</v>
          </cell>
          <cell r="F3482" t="str">
            <v>רז' פעולות ורכישות</v>
          </cell>
          <cell r="G3482">
            <v>0</v>
          </cell>
          <cell r="H3482" t="str">
            <v>גמיש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0</v>
          </cell>
          <cell r="N3482">
            <v>0</v>
          </cell>
          <cell r="O3482">
            <v>0</v>
          </cell>
          <cell r="P3482">
            <v>0</v>
          </cell>
        </row>
        <row r="3483">
          <cell r="A3483" t="e">
            <v>#VALUE!</v>
          </cell>
          <cell r="B3483" t="str">
            <v>769000  סך הכל</v>
          </cell>
          <cell r="C3483">
            <v>0</v>
          </cell>
          <cell r="D3483">
            <v>0</v>
          </cell>
          <cell r="E3483">
            <v>0</v>
          </cell>
          <cell r="F3483" t="str">
            <v xml:space="preserve">שרותים שונים      </v>
          </cell>
          <cell r="G3483">
            <v>0</v>
          </cell>
          <cell r="H3483">
            <v>0</v>
          </cell>
          <cell r="I3483">
            <v>0.4312658686978601</v>
          </cell>
          <cell r="J3483">
            <v>5269550</v>
          </cell>
          <cell r="K3483" t="e">
            <v>#N/A</v>
          </cell>
          <cell r="L3483">
            <v>254850</v>
          </cell>
          <cell r="M3483">
            <v>0</v>
          </cell>
          <cell r="N3483">
            <v>5524400</v>
          </cell>
          <cell r="O3483">
            <v>3859800</v>
          </cell>
          <cell r="P3483">
            <v>3739304.7800000003</v>
          </cell>
        </row>
        <row r="3484">
          <cell r="A3484">
            <v>17691000</v>
          </cell>
          <cell r="B3484">
            <v>0</v>
          </cell>
          <cell r="C3484">
            <v>769100</v>
          </cell>
          <cell r="D3484">
            <v>1</v>
          </cell>
          <cell r="E3484">
            <v>0</v>
          </cell>
          <cell r="F3484" t="str">
            <v xml:space="preserve">בית  הגימלאי        </v>
          </cell>
          <cell r="G3484">
            <v>0</v>
          </cell>
          <cell r="H3484" t="str">
            <v xml:space="preserve"> </v>
          </cell>
          <cell r="I3484">
            <v>0</v>
          </cell>
          <cell r="J3484">
            <v>0</v>
          </cell>
          <cell r="K3484">
            <v>0</v>
          </cell>
          <cell r="L3484">
            <v>0</v>
          </cell>
          <cell r="M3484">
            <v>0</v>
          </cell>
          <cell r="N3484">
            <v>0</v>
          </cell>
          <cell r="O3484">
            <v>0</v>
          </cell>
          <cell r="P3484">
            <v>0</v>
          </cell>
        </row>
        <row r="3485">
          <cell r="A3485">
            <v>1769100119</v>
          </cell>
          <cell r="B3485">
            <v>119</v>
          </cell>
          <cell r="C3485">
            <v>769100</v>
          </cell>
          <cell r="D3485">
            <v>1</v>
          </cell>
          <cell r="E3485">
            <v>0</v>
          </cell>
          <cell r="F3485" t="str">
            <v xml:space="preserve">השכר הקובע-צוברת  </v>
          </cell>
          <cell r="G3485">
            <v>0</v>
          </cell>
          <cell r="H3485" t="str">
            <v>שכר</v>
          </cell>
          <cell r="I3485">
            <v>0</v>
          </cell>
          <cell r="J3485">
            <v>0</v>
          </cell>
          <cell r="K3485">
            <v>0</v>
          </cell>
          <cell r="L3485">
            <v>0</v>
          </cell>
          <cell r="M3485">
            <v>0</v>
          </cell>
          <cell r="N3485">
            <v>0</v>
          </cell>
          <cell r="O3485">
            <v>0</v>
          </cell>
          <cell r="P3485">
            <v>0</v>
          </cell>
        </row>
        <row r="3486">
          <cell r="A3486">
            <v>1769100210</v>
          </cell>
          <cell r="B3486">
            <v>210</v>
          </cell>
          <cell r="C3486">
            <v>769100</v>
          </cell>
          <cell r="D3486">
            <v>1</v>
          </cell>
          <cell r="E3486">
            <v>0</v>
          </cell>
          <cell r="F3486" t="str">
            <v>השכר הקובע</v>
          </cell>
          <cell r="G3486">
            <v>0</v>
          </cell>
          <cell r="H3486" t="str">
            <v>שכר</v>
          </cell>
          <cell r="I3486">
            <v>0</v>
          </cell>
          <cell r="J3486">
            <v>0</v>
          </cell>
          <cell r="K3486">
            <v>0</v>
          </cell>
          <cell r="L3486">
            <v>0</v>
          </cell>
          <cell r="M3486">
            <v>0</v>
          </cell>
          <cell r="N3486">
            <v>0</v>
          </cell>
          <cell r="O3486">
            <v>0</v>
          </cell>
          <cell r="P3486">
            <v>0</v>
          </cell>
        </row>
        <row r="3487">
          <cell r="A3487">
            <v>1769100253</v>
          </cell>
          <cell r="B3487">
            <v>253</v>
          </cell>
          <cell r="C3487">
            <v>769100</v>
          </cell>
          <cell r="D3487">
            <v>1</v>
          </cell>
          <cell r="E3487">
            <v>0</v>
          </cell>
          <cell r="F3487" t="str">
            <v>שכר הדרכה</v>
          </cell>
          <cell r="G3487">
            <v>0</v>
          </cell>
          <cell r="H3487" t="str">
            <v>שכר</v>
          </cell>
          <cell r="I3487">
            <v>0</v>
          </cell>
          <cell r="J3487">
            <v>0</v>
          </cell>
          <cell r="K3487">
            <v>0</v>
          </cell>
          <cell r="L3487">
            <v>0</v>
          </cell>
          <cell r="M3487">
            <v>0</v>
          </cell>
          <cell r="N3487">
            <v>0</v>
          </cell>
          <cell r="O3487">
            <v>0</v>
          </cell>
          <cell r="P3487">
            <v>0</v>
          </cell>
        </row>
        <row r="3488">
          <cell r="A3488">
            <v>1769100263</v>
          </cell>
          <cell r="B3488">
            <v>263</v>
          </cell>
          <cell r="C3488">
            <v>769100</v>
          </cell>
          <cell r="D3488">
            <v>1</v>
          </cell>
          <cell r="E3488">
            <v>0</v>
          </cell>
          <cell r="F3488" t="str">
            <v xml:space="preserve">מדריכה ממוסדות    </v>
          </cell>
          <cell r="G3488">
            <v>0</v>
          </cell>
          <cell r="H3488" t="str">
            <v>שכר</v>
          </cell>
          <cell r="I3488">
            <v>0</v>
          </cell>
          <cell r="J3488">
            <v>0</v>
          </cell>
          <cell r="K3488">
            <v>0</v>
          </cell>
          <cell r="L3488">
            <v>0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</row>
        <row r="3489">
          <cell r="A3489">
            <v>1769100433</v>
          </cell>
          <cell r="B3489">
            <v>433</v>
          </cell>
          <cell r="C3489">
            <v>769100</v>
          </cell>
          <cell r="D3489">
            <v>1</v>
          </cell>
          <cell r="E3489">
            <v>0</v>
          </cell>
          <cell r="F3489" t="str">
            <v xml:space="preserve">חומרי נקיון       </v>
          </cell>
          <cell r="G3489">
            <v>0</v>
          </cell>
          <cell r="H3489" t="str">
            <v>גמיש</v>
          </cell>
          <cell r="I3489">
            <v>0</v>
          </cell>
          <cell r="J3489">
            <v>0</v>
          </cell>
          <cell r="K3489">
            <v>0</v>
          </cell>
          <cell r="L3489">
            <v>0</v>
          </cell>
          <cell r="M3489">
            <v>0</v>
          </cell>
          <cell r="N3489">
            <v>0</v>
          </cell>
          <cell r="O3489">
            <v>0</v>
          </cell>
          <cell r="P3489">
            <v>0</v>
          </cell>
        </row>
        <row r="3490">
          <cell r="A3490">
            <v>1769100450</v>
          </cell>
          <cell r="B3490">
            <v>450</v>
          </cell>
          <cell r="C3490">
            <v>769100</v>
          </cell>
          <cell r="D3490">
            <v>1</v>
          </cell>
          <cell r="E3490">
            <v>0</v>
          </cell>
          <cell r="F3490" t="str">
            <v>אחזקת תמי 4</v>
          </cell>
          <cell r="G3490">
            <v>0</v>
          </cell>
          <cell r="H3490" t="str">
            <v>קשיח</v>
          </cell>
          <cell r="I3490">
            <v>0</v>
          </cell>
          <cell r="J3490">
            <v>1530</v>
          </cell>
          <cell r="K3490">
            <v>1</v>
          </cell>
          <cell r="L3490">
            <v>170</v>
          </cell>
          <cell r="M3490">
            <v>0</v>
          </cell>
          <cell r="N3490">
            <v>1700</v>
          </cell>
          <cell r="O3490">
            <v>1700</v>
          </cell>
          <cell r="P3490">
            <v>0</v>
          </cell>
        </row>
        <row r="3491">
          <cell r="A3491">
            <v>1769100471</v>
          </cell>
          <cell r="B3491">
            <v>471</v>
          </cell>
          <cell r="C3491">
            <v>769100</v>
          </cell>
          <cell r="D3491">
            <v>1</v>
          </cell>
          <cell r="E3491">
            <v>0</v>
          </cell>
          <cell r="F3491" t="str">
            <v xml:space="preserve">מכשירי כתיבה      </v>
          </cell>
          <cell r="G3491">
            <v>0</v>
          </cell>
          <cell r="H3491" t="str">
            <v>גמיש</v>
          </cell>
          <cell r="I3491">
            <v>0</v>
          </cell>
          <cell r="J3491">
            <v>2430</v>
          </cell>
          <cell r="K3491">
            <v>0</v>
          </cell>
          <cell r="L3491">
            <v>270</v>
          </cell>
          <cell r="M3491">
            <v>0</v>
          </cell>
          <cell r="N3491">
            <v>2700</v>
          </cell>
          <cell r="O3491">
            <v>2700</v>
          </cell>
          <cell r="P3491">
            <v>730.54</v>
          </cell>
        </row>
        <row r="3492">
          <cell r="A3492">
            <v>1769100511</v>
          </cell>
          <cell r="B3492">
            <v>511</v>
          </cell>
          <cell r="C3492">
            <v>769100</v>
          </cell>
          <cell r="D3492">
            <v>1</v>
          </cell>
          <cell r="E3492">
            <v>0</v>
          </cell>
          <cell r="F3492" t="str">
            <v xml:space="preserve">אירוח וכיבוד      </v>
          </cell>
          <cell r="G3492">
            <v>0</v>
          </cell>
          <cell r="H3492" t="str">
            <v>גמיש</v>
          </cell>
          <cell r="I3492">
            <v>0</v>
          </cell>
          <cell r="J3492">
            <v>1260</v>
          </cell>
          <cell r="K3492">
            <v>0</v>
          </cell>
          <cell r="L3492">
            <v>140</v>
          </cell>
          <cell r="M3492">
            <v>0</v>
          </cell>
          <cell r="N3492">
            <v>1400</v>
          </cell>
          <cell r="O3492">
            <v>1400</v>
          </cell>
          <cell r="P3492">
            <v>561.44000000000005</v>
          </cell>
        </row>
        <row r="3493">
          <cell r="A3493">
            <v>1769100540</v>
          </cell>
          <cell r="B3493">
            <v>540</v>
          </cell>
          <cell r="C3493">
            <v>769100</v>
          </cell>
          <cell r="D3493">
            <v>1</v>
          </cell>
          <cell r="E3493">
            <v>0</v>
          </cell>
          <cell r="F3493" t="str">
            <v xml:space="preserve">הוצאות טלפון      </v>
          </cell>
          <cell r="G3493">
            <v>0</v>
          </cell>
          <cell r="H3493" t="str">
            <v>קשיח</v>
          </cell>
          <cell r="I3493">
            <v>0</v>
          </cell>
          <cell r="J3493">
            <v>0</v>
          </cell>
          <cell r="K3493">
            <v>0</v>
          </cell>
          <cell r="L3493">
            <v>0</v>
          </cell>
          <cell r="M3493">
            <v>0</v>
          </cell>
          <cell r="N3493">
            <v>0</v>
          </cell>
          <cell r="O3493">
            <v>0</v>
          </cell>
          <cell r="P3493">
            <v>0</v>
          </cell>
        </row>
        <row r="3494">
          <cell r="A3494">
            <v>1769100544</v>
          </cell>
          <cell r="B3494">
            <v>544</v>
          </cell>
          <cell r="C3494">
            <v>769100</v>
          </cell>
          <cell r="D3494">
            <v>1</v>
          </cell>
          <cell r="E3494">
            <v>0</v>
          </cell>
          <cell r="F3494" t="str">
            <v xml:space="preserve">הוצאות דאר        </v>
          </cell>
          <cell r="G3494">
            <v>0</v>
          </cell>
          <cell r="H3494" t="str">
            <v>גמיש</v>
          </cell>
          <cell r="I3494">
            <v>0</v>
          </cell>
          <cell r="J3494">
            <v>24390</v>
          </cell>
          <cell r="K3494">
            <v>0</v>
          </cell>
          <cell r="L3494">
            <v>2710</v>
          </cell>
          <cell r="M3494">
            <v>0</v>
          </cell>
          <cell r="N3494">
            <v>27100</v>
          </cell>
          <cell r="O3494">
            <v>27100</v>
          </cell>
          <cell r="P3494">
            <v>0</v>
          </cell>
        </row>
        <row r="3495">
          <cell r="A3495">
            <v>1769100561</v>
          </cell>
          <cell r="B3495">
            <v>561</v>
          </cell>
          <cell r="C3495">
            <v>769100</v>
          </cell>
          <cell r="D3495">
            <v>1</v>
          </cell>
          <cell r="E3495">
            <v>0</v>
          </cell>
          <cell r="F3495" t="str">
            <v xml:space="preserve">שיכפולים          </v>
          </cell>
          <cell r="G3495">
            <v>0</v>
          </cell>
          <cell r="H3495" t="str">
            <v>גמיש</v>
          </cell>
          <cell r="I3495">
            <v>0</v>
          </cell>
          <cell r="J3495">
            <v>4050</v>
          </cell>
          <cell r="K3495">
            <v>0</v>
          </cell>
          <cell r="L3495">
            <v>450</v>
          </cell>
          <cell r="M3495">
            <v>0</v>
          </cell>
          <cell r="N3495">
            <v>4500</v>
          </cell>
          <cell r="O3495">
            <v>4500</v>
          </cell>
          <cell r="P3495">
            <v>0</v>
          </cell>
        </row>
        <row r="3496">
          <cell r="A3496">
            <v>1769100562</v>
          </cell>
          <cell r="B3496">
            <v>562</v>
          </cell>
          <cell r="C3496">
            <v>769100</v>
          </cell>
          <cell r="D3496">
            <v>1</v>
          </cell>
          <cell r="E3496">
            <v>0</v>
          </cell>
          <cell r="F3496" t="str">
            <v xml:space="preserve">הדפסות            </v>
          </cell>
          <cell r="G3496">
            <v>0</v>
          </cell>
          <cell r="H3496" t="str">
            <v>גמיש</v>
          </cell>
          <cell r="I3496">
            <v>0</v>
          </cell>
          <cell r="J3496">
            <v>0</v>
          </cell>
          <cell r="K3496">
            <v>0</v>
          </cell>
          <cell r="L3496">
            <v>0</v>
          </cell>
          <cell r="M3496">
            <v>0</v>
          </cell>
          <cell r="N3496">
            <v>0</v>
          </cell>
          <cell r="O3496">
            <v>0</v>
          </cell>
          <cell r="P3496">
            <v>0</v>
          </cell>
        </row>
        <row r="3497">
          <cell r="A3497">
            <v>1769100723</v>
          </cell>
          <cell r="B3497">
            <v>723</v>
          </cell>
          <cell r="C3497">
            <v>769100</v>
          </cell>
          <cell r="D3497">
            <v>1</v>
          </cell>
          <cell r="E3497">
            <v>0</v>
          </cell>
          <cell r="F3497" t="str">
            <v xml:space="preserve">חומרים            </v>
          </cell>
          <cell r="G3497">
            <v>0</v>
          </cell>
          <cell r="H3497" t="str">
            <v>גמיש</v>
          </cell>
          <cell r="I3497">
            <v>0</v>
          </cell>
          <cell r="J3497">
            <v>900</v>
          </cell>
          <cell r="K3497">
            <v>0</v>
          </cell>
          <cell r="L3497">
            <v>100</v>
          </cell>
          <cell r="M3497">
            <v>0</v>
          </cell>
          <cell r="N3497">
            <v>1000</v>
          </cell>
          <cell r="O3497">
            <v>1000</v>
          </cell>
          <cell r="P3497">
            <v>0</v>
          </cell>
        </row>
        <row r="3498">
          <cell r="A3498">
            <v>1769100752</v>
          </cell>
          <cell r="B3498">
            <v>752</v>
          </cell>
          <cell r="C3498">
            <v>769100</v>
          </cell>
          <cell r="D3498">
            <v>1</v>
          </cell>
          <cell r="E3498">
            <v>0</v>
          </cell>
          <cell r="F3498" t="str">
            <v>נקיון בית העובד</v>
          </cell>
          <cell r="G3498">
            <v>0</v>
          </cell>
          <cell r="H3498" t="str">
            <v>קשיח</v>
          </cell>
          <cell r="I3498">
            <v>-0.72916666666666674</v>
          </cell>
          <cell r="J3498">
            <v>13000</v>
          </cell>
          <cell r="K3498">
            <v>1.8235294117647061</v>
          </cell>
          <cell r="L3498">
            <v>0</v>
          </cell>
          <cell r="M3498">
            <v>0</v>
          </cell>
          <cell r="N3498">
            <v>13000</v>
          </cell>
          <cell r="O3498">
            <v>48000</v>
          </cell>
          <cell r="P3498">
            <v>11144.98</v>
          </cell>
        </row>
        <row r="3499">
          <cell r="A3499">
            <v>1769100763</v>
          </cell>
          <cell r="B3499">
            <v>763</v>
          </cell>
          <cell r="C3499">
            <v>769100</v>
          </cell>
          <cell r="D3499">
            <v>1</v>
          </cell>
          <cell r="E3499">
            <v>0</v>
          </cell>
          <cell r="F3499" t="str">
            <v xml:space="preserve">מדריכה ממוסדות    </v>
          </cell>
          <cell r="G3499">
            <v>0</v>
          </cell>
          <cell r="H3499" t="str">
            <v>קשיח</v>
          </cell>
          <cell r="I3499">
            <v>0</v>
          </cell>
          <cell r="J3499">
            <v>0</v>
          </cell>
          <cell r="K3499">
            <v>0</v>
          </cell>
          <cell r="L3499">
            <v>0</v>
          </cell>
          <cell r="M3499">
            <v>0</v>
          </cell>
          <cell r="N3499">
            <v>0</v>
          </cell>
          <cell r="O3499">
            <v>0</v>
          </cell>
          <cell r="P3499">
            <v>0</v>
          </cell>
        </row>
        <row r="3500">
          <cell r="A3500">
            <v>1769100780</v>
          </cell>
          <cell r="B3500">
            <v>780</v>
          </cell>
          <cell r="C3500">
            <v>769100</v>
          </cell>
          <cell r="D3500">
            <v>1</v>
          </cell>
          <cell r="E3500">
            <v>0</v>
          </cell>
          <cell r="F3500" t="str">
            <v xml:space="preserve">פעילות מהכנסות    </v>
          </cell>
          <cell r="G3500">
            <v>0</v>
          </cell>
          <cell r="H3500" t="str">
            <v>קשיח</v>
          </cell>
          <cell r="I3500">
            <v>0</v>
          </cell>
          <cell r="J3500">
            <v>0</v>
          </cell>
          <cell r="K3500">
            <v>0</v>
          </cell>
          <cell r="L3500">
            <v>0</v>
          </cell>
          <cell r="M3500">
            <v>0</v>
          </cell>
          <cell r="N3500">
            <v>0</v>
          </cell>
          <cell r="O3500">
            <v>0</v>
          </cell>
          <cell r="P3500">
            <v>0</v>
          </cell>
        </row>
        <row r="3501">
          <cell r="A3501">
            <v>1769100781</v>
          </cell>
          <cell r="B3501">
            <v>781</v>
          </cell>
          <cell r="C3501">
            <v>769100</v>
          </cell>
          <cell r="D3501">
            <v>1</v>
          </cell>
          <cell r="E3501">
            <v>0</v>
          </cell>
          <cell r="F3501" t="str">
            <v xml:space="preserve">פעולות תרבות      </v>
          </cell>
          <cell r="G3501">
            <v>0</v>
          </cell>
          <cell r="H3501" t="str">
            <v>גמיש</v>
          </cell>
          <cell r="I3501">
            <v>0</v>
          </cell>
          <cell r="J3501">
            <v>18630</v>
          </cell>
          <cell r="K3501">
            <v>0</v>
          </cell>
          <cell r="L3501">
            <v>2070</v>
          </cell>
          <cell r="M3501">
            <v>0</v>
          </cell>
          <cell r="N3501">
            <v>20700</v>
          </cell>
          <cell r="O3501">
            <v>20700</v>
          </cell>
          <cell r="P3501">
            <v>20665.02</v>
          </cell>
        </row>
        <row r="3502">
          <cell r="A3502">
            <v>1769100782</v>
          </cell>
          <cell r="B3502">
            <v>782</v>
          </cell>
          <cell r="C3502">
            <v>769100</v>
          </cell>
          <cell r="D3502">
            <v>1</v>
          </cell>
          <cell r="E3502">
            <v>0</v>
          </cell>
          <cell r="F3502" t="str">
            <v xml:space="preserve">יריד אומנים       </v>
          </cell>
          <cell r="G3502">
            <v>0</v>
          </cell>
          <cell r="H3502" t="str">
            <v>גמיש</v>
          </cell>
          <cell r="I3502">
            <v>0</v>
          </cell>
          <cell r="J3502">
            <v>0</v>
          </cell>
          <cell r="K3502">
            <v>0</v>
          </cell>
          <cell r="L3502">
            <v>0</v>
          </cell>
          <cell r="M3502">
            <v>0</v>
          </cell>
          <cell r="N3502">
            <v>0</v>
          </cell>
          <cell r="O3502">
            <v>0</v>
          </cell>
          <cell r="P3502">
            <v>0</v>
          </cell>
        </row>
        <row r="3503">
          <cell r="A3503">
            <v>1769100931</v>
          </cell>
          <cell r="B3503">
            <v>931</v>
          </cell>
          <cell r="C3503">
            <v>769100</v>
          </cell>
          <cell r="D3503">
            <v>1</v>
          </cell>
          <cell r="E3503">
            <v>0</v>
          </cell>
          <cell r="F3503" t="str">
            <v xml:space="preserve">ציוד חד פעמי      </v>
          </cell>
          <cell r="G3503">
            <v>0</v>
          </cell>
          <cell r="H3503" t="str">
            <v>גמיש</v>
          </cell>
          <cell r="I3503">
            <v>0</v>
          </cell>
          <cell r="J3503">
            <v>1620</v>
          </cell>
          <cell r="K3503">
            <v>0</v>
          </cell>
          <cell r="L3503">
            <v>180</v>
          </cell>
          <cell r="M3503">
            <v>0</v>
          </cell>
          <cell r="N3503">
            <v>1800</v>
          </cell>
          <cell r="O3503">
            <v>1800</v>
          </cell>
          <cell r="P3503">
            <v>1045.4000000000001</v>
          </cell>
        </row>
        <row r="3504">
          <cell r="A3504">
            <v>1769100961</v>
          </cell>
          <cell r="B3504">
            <v>961</v>
          </cell>
          <cell r="C3504">
            <v>769100</v>
          </cell>
          <cell r="D3504">
            <v>1</v>
          </cell>
          <cell r="E3504">
            <v>0</v>
          </cell>
          <cell r="F3504" t="str">
            <v>רז' פעולות ורכישות</v>
          </cell>
          <cell r="G3504">
            <v>0</v>
          </cell>
          <cell r="H3504" t="str">
            <v>גמיש</v>
          </cell>
          <cell r="I3504">
            <v>0</v>
          </cell>
          <cell r="J3504">
            <v>0</v>
          </cell>
          <cell r="K3504">
            <v>0</v>
          </cell>
          <cell r="L3504">
            <v>0</v>
          </cell>
          <cell r="M3504">
            <v>0</v>
          </cell>
          <cell r="N3504">
            <v>0</v>
          </cell>
          <cell r="O3504">
            <v>0</v>
          </cell>
          <cell r="P3504">
            <v>0</v>
          </cell>
        </row>
        <row r="3505">
          <cell r="A3505" t="e">
            <v>#VALUE!</v>
          </cell>
          <cell r="B3505" t="str">
            <v>769100  סך הכל</v>
          </cell>
          <cell r="C3505">
            <v>0</v>
          </cell>
          <cell r="D3505">
            <v>0</v>
          </cell>
          <cell r="E3505">
            <v>0</v>
          </cell>
          <cell r="F3505" t="str">
            <v xml:space="preserve">בית  הגימלאי        </v>
          </cell>
          <cell r="G3505">
            <v>0</v>
          </cell>
          <cell r="H3505">
            <v>0</v>
          </cell>
          <cell r="I3505">
            <v>-0.32139577594123048</v>
          </cell>
          <cell r="J3505">
            <v>67810</v>
          </cell>
          <cell r="K3505">
            <v>2.8235294117647061</v>
          </cell>
          <cell r="L3505">
            <v>6090</v>
          </cell>
          <cell r="M3505">
            <v>0</v>
          </cell>
          <cell r="N3505">
            <v>73900</v>
          </cell>
          <cell r="O3505">
            <v>108900</v>
          </cell>
          <cell r="P3505">
            <v>34147.379999999997</v>
          </cell>
        </row>
        <row r="3506">
          <cell r="A3506">
            <v>17700000</v>
          </cell>
          <cell r="B3506">
            <v>0</v>
          </cell>
          <cell r="C3506">
            <v>770000</v>
          </cell>
          <cell r="D3506">
            <v>1</v>
          </cell>
          <cell r="E3506">
            <v>0</v>
          </cell>
          <cell r="F3506" t="str">
            <v xml:space="preserve">פיתוח כלכלי       </v>
          </cell>
          <cell r="G3506">
            <v>0</v>
          </cell>
          <cell r="H3506" t="str">
            <v xml:space="preserve"> </v>
          </cell>
          <cell r="I3506">
            <v>0</v>
          </cell>
          <cell r="J3506">
            <v>0</v>
          </cell>
          <cell r="K3506">
            <v>0</v>
          </cell>
          <cell r="L3506">
            <v>0</v>
          </cell>
          <cell r="M3506">
            <v>0</v>
          </cell>
          <cell r="N3506">
            <v>0</v>
          </cell>
          <cell r="O3506">
            <v>0</v>
          </cell>
          <cell r="P3506">
            <v>0</v>
          </cell>
        </row>
        <row r="3507">
          <cell r="A3507">
            <v>17720000</v>
          </cell>
          <cell r="B3507">
            <v>0</v>
          </cell>
          <cell r="C3507">
            <v>772000</v>
          </cell>
          <cell r="D3507">
            <v>1</v>
          </cell>
          <cell r="E3507">
            <v>0</v>
          </cell>
          <cell r="F3507" t="str">
            <v>עידוד תעשיה ומלאכה</v>
          </cell>
          <cell r="G3507">
            <v>0</v>
          </cell>
          <cell r="H3507" t="str">
            <v xml:space="preserve"> </v>
          </cell>
          <cell r="I3507">
            <v>0</v>
          </cell>
          <cell r="J3507">
            <v>0</v>
          </cell>
          <cell r="K3507">
            <v>0</v>
          </cell>
          <cell r="L3507">
            <v>0</v>
          </cell>
          <cell r="M3507">
            <v>0</v>
          </cell>
          <cell r="N3507">
            <v>0</v>
          </cell>
          <cell r="O3507">
            <v>0</v>
          </cell>
          <cell r="P3507">
            <v>0</v>
          </cell>
        </row>
        <row r="3508">
          <cell r="A3508">
            <v>17721000</v>
          </cell>
          <cell r="B3508">
            <v>0</v>
          </cell>
          <cell r="C3508">
            <v>772100</v>
          </cell>
          <cell r="D3508">
            <v>1</v>
          </cell>
          <cell r="E3508">
            <v>0</v>
          </cell>
          <cell r="F3508" t="str">
            <v>מינהלת תעשיה ומסחר</v>
          </cell>
          <cell r="G3508">
            <v>0</v>
          </cell>
          <cell r="H3508" t="str">
            <v xml:space="preserve"> </v>
          </cell>
          <cell r="I3508">
            <v>0</v>
          </cell>
          <cell r="J3508">
            <v>0</v>
          </cell>
          <cell r="K3508">
            <v>0</v>
          </cell>
          <cell r="L3508">
            <v>0</v>
          </cell>
          <cell r="M3508">
            <v>0</v>
          </cell>
          <cell r="N3508">
            <v>0</v>
          </cell>
          <cell r="O3508">
            <v>0</v>
          </cell>
          <cell r="P3508">
            <v>0</v>
          </cell>
        </row>
        <row r="3509">
          <cell r="A3509">
            <v>1772100110</v>
          </cell>
          <cell r="B3509">
            <v>110</v>
          </cell>
          <cell r="C3509">
            <v>772100</v>
          </cell>
          <cell r="D3509">
            <v>1</v>
          </cell>
          <cell r="E3509">
            <v>0</v>
          </cell>
          <cell r="F3509" t="str">
            <v>השכר הקובע-תקציבית</v>
          </cell>
          <cell r="G3509">
            <v>0</v>
          </cell>
          <cell r="H3509" t="str">
            <v>שכר</v>
          </cell>
          <cell r="I3509">
            <v>0</v>
          </cell>
          <cell r="J3509">
            <v>0</v>
          </cell>
          <cell r="K3509">
            <v>0</v>
          </cell>
          <cell r="L3509">
            <v>0</v>
          </cell>
          <cell r="M3509">
            <v>0</v>
          </cell>
          <cell r="N3509">
            <v>0</v>
          </cell>
          <cell r="O3509">
            <v>0</v>
          </cell>
          <cell r="P3509">
            <v>0</v>
          </cell>
        </row>
        <row r="3510">
          <cell r="A3510">
            <v>1772100119</v>
          </cell>
          <cell r="B3510">
            <v>119</v>
          </cell>
          <cell r="C3510">
            <v>772100</v>
          </cell>
          <cell r="D3510">
            <v>1</v>
          </cell>
          <cell r="E3510">
            <v>0</v>
          </cell>
          <cell r="F3510" t="str">
            <v xml:space="preserve">השכר הקובע-צוברת  </v>
          </cell>
          <cell r="G3510">
            <v>0</v>
          </cell>
          <cell r="H3510" t="str">
            <v>שכר</v>
          </cell>
          <cell r="I3510">
            <v>3.3888888888888857E-2</v>
          </cell>
          <cell r="J3510">
            <v>1116600</v>
          </cell>
          <cell r="K3510">
            <v>1.4960930055269772E-2</v>
          </cell>
          <cell r="L3510">
            <v>0</v>
          </cell>
          <cell r="M3510">
            <v>0</v>
          </cell>
          <cell r="N3510">
            <v>1116600</v>
          </cell>
          <cell r="O3510">
            <v>1080000</v>
          </cell>
          <cell r="P3510">
            <v>646092.64</v>
          </cell>
        </row>
        <row r="3511">
          <cell r="A3511">
            <v>1772100122</v>
          </cell>
          <cell r="B3511">
            <v>122</v>
          </cell>
          <cell r="C3511">
            <v>772100</v>
          </cell>
          <cell r="D3511">
            <v>1</v>
          </cell>
          <cell r="E3511">
            <v>0</v>
          </cell>
          <cell r="F3511" t="str">
            <v xml:space="preserve">ביגוד             </v>
          </cell>
          <cell r="G3511">
            <v>0</v>
          </cell>
          <cell r="H3511" t="str">
            <v>שכר</v>
          </cell>
          <cell r="I3511">
            <v>0</v>
          </cell>
          <cell r="J3511">
            <v>9600</v>
          </cell>
          <cell r="K3511">
            <v>0</v>
          </cell>
          <cell r="L3511">
            <v>0</v>
          </cell>
          <cell r="M3511">
            <v>0</v>
          </cell>
          <cell r="N3511">
            <v>9600</v>
          </cell>
          <cell r="O3511">
            <v>9600</v>
          </cell>
          <cell r="P3511">
            <v>7584.21</v>
          </cell>
        </row>
        <row r="3512">
          <cell r="A3512">
            <v>1772100126</v>
          </cell>
          <cell r="B3512">
            <v>126</v>
          </cell>
          <cell r="C3512">
            <v>772100</v>
          </cell>
          <cell r="D3512">
            <v>1</v>
          </cell>
          <cell r="E3512">
            <v>0</v>
          </cell>
          <cell r="F3512" t="str">
            <v xml:space="preserve">דמי הבראה         </v>
          </cell>
          <cell r="G3512">
            <v>0</v>
          </cell>
          <cell r="H3512" t="str">
            <v>שכר</v>
          </cell>
          <cell r="I3512">
            <v>0.41666666666666674</v>
          </cell>
          <cell r="J3512">
            <v>34000</v>
          </cell>
          <cell r="K3512">
            <v>0</v>
          </cell>
          <cell r="L3512">
            <v>0</v>
          </cell>
          <cell r="M3512">
            <v>0</v>
          </cell>
          <cell r="N3512">
            <v>34000</v>
          </cell>
          <cell r="O3512">
            <v>24000</v>
          </cell>
          <cell r="P3512">
            <v>23127</v>
          </cell>
        </row>
        <row r="3513">
          <cell r="A3513">
            <v>1772100130</v>
          </cell>
          <cell r="B3513">
            <v>130</v>
          </cell>
          <cell r="C3513">
            <v>772100</v>
          </cell>
          <cell r="D3513">
            <v>1</v>
          </cell>
          <cell r="E3513">
            <v>0</v>
          </cell>
          <cell r="F3513" t="str">
            <v xml:space="preserve">שעות נוספות       </v>
          </cell>
          <cell r="G3513">
            <v>0</v>
          </cell>
          <cell r="H3513" t="str">
            <v>שכר</v>
          </cell>
          <cell r="I3513">
            <v>0</v>
          </cell>
          <cell r="J3513">
            <v>54300</v>
          </cell>
          <cell r="K3513">
            <v>0</v>
          </cell>
          <cell r="L3513">
            <v>0</v>
          </cell>
          <cell r="M3513">
            <v>0</v>
          </cell>
          <cell r="N3513">
            <v>54300</v>
          </cell>
          <cell r="O3513">
            <v>54300</v>
          </cell>
          <cell r="P3513">
            <v>4819.93</v>
          </cell>
        </row>
        <row r="3514">
          <cell r="A3514">
            <v>1772100140</v>
          </cell>
          <cell r="B3514">
            <v>140</v>
          </cell>
          <cell r="C3514">
            <v>772100</v>
          </cell>
          <cell r="D3514">
            <v>1</v>
          </cell>
          <cell r="E3514">
            <v>0</v>
          </cell>
          <cell r="F3514" t="str">
            <v>השתתפות באחזקת רכב</v>
          </cell>
          <cell r="G3514">
            <v>0</v>
          </cell>
          <cell r="H3514" t="str">
            <v>שכר</v>
          </cell>
          <cell r="I3514">
            <v>1.9841269841269771E-3</v>
          </cell>
          <cell r="J3514">
            <v>101000</v>
          </cell>
          <cell r="K3514">
            <v>0</v>
          </cell>
          <cell r="L3514">
            <v>0</v>
          </cell>
          <cell r="M3514">
            <v>0</v>
          </cell>
          <cell r="N3514">
            <v>101000</v>
          </cell>
          <cell r="O3514">
            <v>100800</v>
          </cell>
          <cell r="P3514">
            <v>78378.28</v>
          </cell>
        </row>
        <row r="3515">
          <cell r="A3515">
            <v>1772100350</v>
          </cell>
          <cell r="B3515">
            <v>350</v>
          </cell>
          <cell r="C3515">
            <v>772100</v>
          </cell>
          <cell r="D3515">
            <v>1</v>
          </cell>
          <cell r="E3515">
            <v>0</v>
          </cell>
          <cell r="F3515" t="str">
            <v>ליסינג - 140-63-901</v>
          </cell>
          <cell r="G3515">
            <v>0</v>
          </cell>
          <cell r="H3515" t="str">
            <v>שכר</v>
          </cell>
          <cell r="I3515">
            <v>-1</v>
          </cell>
          <cell r="J3515">
            <v>0</v>
          </cell>
          <cell r="K3515">
            <v>0.18421052631578938</v>
          </cell>
          <cell r="L3515">
            <v>0</v>
          </cell>
          <cell r="M3515">
            <v>0</v>
          </cell>
          <cell r="N3515">
            <v>0</v>
          </cell>
          <cell r="O3515">
            <v>45000</v>
          </cell>
          <cell r="P3515">
            <v>0</v>
          </cell>
        </row>
        <row r="3516">
          <cell r="A3516">
            <v>1772100351</v>
          </cell>
          <cell r="B3516">
            <v>351</v>
          </cell>
          <cell r="C3516">
            <v>772100</v>
          </cell>
          <cell r="D3516">
            <v>1</v>
          </cell>
          <cell r="E3516">
            <v>0</v>
          </cell>
          <cell r="F3516" t="str">
            <v>הוצאות - 140-63-901</v>
          </cell>
          <cell r="G3516">
            <v>0</v>
          </cell>
          <cell r="H3516" t="str">
            <v>שכר</v>
          </cell>
          <cell r="I3516">
            <v>-1</v>
          </cell>
          <cell r="J3516">
            <v>0</v>
          </cell>
          <cell r="K3516">
            <v>0</v>
          </cell>
          <cell r="L3516">
            <v>0</v>
          </cell>
          <cell r="M3516">
            <v>0</v>
          </cell>
          <cell r="N3516">
            <v>0</v>
          </cell>
          <cell r="O3516">
            <v>22050</v>
          </cell>
          <cell r="P3516">
            <v>830.99</v>
          </cell>
        </row>
        <row r="3517">
          <cell r="A3517">
            <v>1772100420</v>
          </cell>
          <cell r="B3517">
            <v>420</v>
          </cell>
          <cell r="C3517">
            <v>772100</v>
          </cell>
          <cell r="D3517">
            <v>1</v>
          </cell>
          <cell r="E3517">
            <v>0</v>
          </cell>
          <cell r="F3517" t="str">
            <v xml:space="preserve">כיבוי אש          </v>
          </cell>
          <cell r="G3517">
            <v>0</v>
          </cell>
          <cell r="H3517" t="str">
            <v>גמיש</v>
          </cell>
          <cell r="I3517">
            <v>0</v>
          </cell>
          <cell r="J3517">
            <v>0</v>
          </cell>
          <cell r="K3517">
            <v>0</v>
          </cell>
          <cell r="L3517">
            <v>0</v>
          </cell>
          <cell r="M3517">
            <v>0</v>
          </cell>
          <cell r="N3517">
            <v>0</v>
          </cell>
          <cell r="O3517">
            <v>0</v>
          </cell>
          <cell r="P3517">
            <v>0</v>
          </cell>
        </row>
        <row r="3518">
          <cell r="A3518">
            <v>1772100433</v>
          </cell>
          <cell r="B3518">
            <v>433</v>
          </cell>
          <cell r="C3518">
            <v>772100</v>
          </cell>
          <cell r="D3518">
            <v>1</v>
          </cell>
          <cell r="E3518">
            <v>0</v>
          </cell>
          <cell r="F3518" t="str">
            <v xml:space="preserve">חומרי נקיון       </v>
          </cell>
          <cell r="G3518">
            <v>0</v>
          </cell>
          <cell r="H3518" t="str">
            <v>גמיש</v>
          </cell>
          <cell r="I3518">
            <v>0</v>
          </cell>
          <cell r="J3518">
            <v>2430</v>
          </cell>
          <cell r="K3518">
            <v>0</v>
          </cell>
          <cell r="L3518">
            <v>270</v>
          </cell>
          <cell r="M3518">
            <v>0</v>
          </cell>
          <cell r="N3518">
            <v>2700</v>
          </cell>
          <cell r="O3518">
            <v>2700</v>
          </cell>
          <cell r="P3518">
            <v>1586.85</v>
          </cell>
        </row>
        <row r="3519">
          <cell r="A3519">
            <v>1772100450</v>
          </cell>
          <cell r="B3519">
            <v>450</v>
          </cell>
          <cell r="C3519">
            <v>772100</v>
          </cell>
          <cell r="D3519">
            <v>1</v>
          </cell>
          <cell r="E3519">
            <v>0</v>
          </cell>
          <cell r="F3519" t="str">
            <v>אחזקת תמי 4</v>
          </cell>
          <cell r="G3519">
            <v>0</v>
          </cell>
          <cell r="H3519" t="str">
            <v>קשיח</v>
          </cell>
          <cell r="I3519">
            <v>0</v>
          </cell>
          <cell r="J3519">
            <v>1530</v>
          </cell>
          <cell r="K3519">
            <v>1</v>
          </cell>
          <cell r="L3519">
            <v>170</v>
          </cell>
          <cell r="M3519">
            <v>0</v>
          </cell>
          <cell r="N3519">
            <v>1700</v>
          </cell>
          <cell r="O3519">
            <v>1700</v>
          </cell>
          <cell r="P3519">
            <v>364.4</v>
          </cell>
        </row>
        <row r="3520">
          <cell r="A3520">
            <v>1772100470</v>
          </cell>
          <cell r="B3520">
            <v>470</v>
          </cell>
          <cell r="C3520">
            <v>772100</v>
          </cell>
          <cell r="D3520">
            <v>1</v>
          </cell>
          <cell r="E3520">
            <v>0</v>
          </cell>
          <cell r="F3520" t="str">
            <v xml:space="preserve">אחזקת מכונות משרד </v>
          </cell>
          <cell r="G3520">
            <v>0</v>
          </cell>
          <cell r="H3520" t="str">
            <v>גמיש</v>
          </cell>
          <cell r="I3520">
            <v>0</v>
          </cell>
          <cell r="J3520">
            <v>2070</v>
          </cell>
          <cell r="K3520">
            <v>0</v>
          </cell>
          <cell r="L3520">
            <v>230</v>
          </cell>
          <cell r="M3520">
            <v>0</v>
          </cell>
          <cell r="N3520">
            <v>2300</v>
          </cell>
          <cell r="O3520">
            <v>2300</v>
          </cell>
          <cell r="P3520">
            <v>578.37</v>
          </cell>
        </row>
        <row r="3521">
          <cell r="A3521">
            <v>1772100471</v>
          </cell>
          <cell r="B3521">
            <v>471</v>
          </cell>
          <cell r="C3521">
            <v>772100</v>
          </cell>
          <cell r="D3521">
            <v>1</v>
          </cell>
          <cell r="E3521">
            <v>0</v>
          </cell>
          <cell r="F3521" t="str">
            <v xml:space="preserve">מכשירי כתיבה      </v>
          </cell>
          <cell r="G3521">
            <v>0</v>
          </cell>
          <cell r="H3521" t="str">
            <v>גמיש</v>
          </cell>
          <cell r="I3521">
            <v>0</v>
          </cell>
          <cell r="J3521">
            <v>11610</v>
          </cell>
          <cell r="K3521">
            <v>-4.2253521126760618E-2</v>
          </cell>
          <cell r="L3521">
            <v>1290</v>
          </cell>
          <cell r="M3521">
            <v>0</v>
          </cell>
          <cell r="N3521">
            <v>12900</v>
          </cell>
          <cell r="O3521">
            <v>12900</v>
          </cell>
          <cell r="P3521">
            <v>5922.78</v>
          </cell>
        </row>
        <row r="3522">
          <cell r="A3522">
            <v>1772100492</v>
          </cell>
          <cell r="B3522">
            <v>492</v>
          </cell>
          <cell r="C3522">
            <v>772100</v>
          </cell>
          <cell r="D3522">
            <v>1</v>
          </cell>
          <cell r="E3522">
            <v>0</v>
          </cell>
          <cell r="F3522" t="str">
            <v xml:space="preserve">השתתפות בעזר 092  </v>
          </cell>
          <cell r="G3522">
            <v>0</v>
          </cell>
          <cell r="H3522" t="str">
            <v>קשיח</v>
          </cell>
          <cell r="I3522">
            <v>0.13605442176870741</v>
          </cell>
          <cell r="J3522">
            <v>83500</v>
          </cell>
          <cell r="K3522">
            <v>0</v>
          </cell>
          <cell r="L3522">
            <v>0</v>
          </cell>
          <cell r="M3522">
            <v>0</v>
          </cell>
          <cell r="N3522">
            <v>83500</v>
          </cell>
          <cell r="O3522">
            <v>73500</v>
          </cell>
          <cell r="P3522">
            <v>58013</v>
          </cell>
        </row>
        <row r="3523">
          <cell r="A3523">
            <v>1772100511</v>
          </cell>
          <cell r="B3523">
            <v>511</v>
          </cell>
          <cell r="C3523">
            <v>772100</v>
          </cell>
          <cell r="D3523">
            <v>1</v>
          </cell>
          <cell r="E3523">
            <v>0</v>
          </cell>
          <cell r="F3523" t="str">
            <v xml:space="preserve">אירוח וכיבוד      </v>
          </cell>
          <cell r="G3523">
            <v>0</v>
          </cell>
          <cell r="H3523" t="str">
            <v>גמיש</v>
          </cell>
          <cell r="I3523">
            <v>0</v>
          </cell>
          <cell r="J3523">
            <v>7290</v>
          </cell>
          <cell r="K3523">
            <v>0</v>
          </cell>
          <cell r="L3523">
            <v>810</v>
          </cell>
          <cell r="M3523">
            <v>0</v>
          </cell>
          <cell r="N3523">
            <v>8100</v>
          </cell>
          <cell r="O3523">
            <v>8100</v>
          </cell>
          <cell r="P3523">
            <v>5156.83</v>
          </cell>
        </row>
        <row r="3524">
          <cell r="A3524">
            <v>1772100512</v>
          </cell>
          <cell r="B3524">
            <v>512</v>
          </cell>
          <cell r="C3524">
            <v>772100</v>
          </cell>
          <cell r="D3524">
            <v>1</v>
          </cell>
          <cell r="E3524">
            <v>0</v>
          </cell>
          <cell r="F3524" t="str">
            <v xml:space="preserve">נסיעות ואש"ל      </v>
          </cell>
          <cell r="G3524">
            <v>0</v>
          </cell>
          <cell r="H3524" t="str">
            <v>גמיש</v>
          </cell>
          <cell r="I3524">
            <v>0</v>
          </cell>
          <cell r="J3524">
            <v>1170</v>
          </cell>
          <cell r="K3524">
            <v>0</v>
          </cell>
          <cell r="L3524">
            <v>130</v>
          </cell>
          <cell r="M3524">
            <v>0</v>
          </cell>
          <cell r="N3524">
            <v>1300</v>
          </cell>
          <cell r="O3524">
            <v>1300</v>
          </cell>
          <cell r="P3524">
            <v>1034</v>
          </cell>
        </row>
        <row r="3525">
          <cell r="A3525">
            <v>1772100522</v>
          </cell>
          <cell r="B3525">
            <v>522</v>
          </cell>
          <cell r="C3525">
            <v>772100</v>
          </cell>
          <cell r="D3525">
            <v>1</v>
          </cell>
          <cell r="E3525">
            <v>0</v>
          </cell>
          <cell r="F3525" t="str">
            <v xml:space="preserve">ספרים ועיתונים    </v>
          </cell>
          <cell r="G3525">
            <v>0</v>
          </cell>
          <cell r="H3525" t="str">
            <v>גמיש</v>
          </cell>
          <cell r="I3525">
            <v>0</v>
          </cell>
          <cell r="J3525">
            <v>2250</v>
          </cell>
          <cell r="K3525">
            <v>0</v>
          </cell>
          <cell r="L3525">
            <v>250</v>
          </cell>
          <cell r="M3525">
            <v>0</v>
          </cell>
          <cell r="N3525">
            <v>2500</v>
          </cell>
          <cell r="O3525">
            <v>2500</v>
          </cell>
          <cell r="P3525">
            <v>87</v>
          </cell>
        </row>
        <row r="3526">
          <cell r="A3526">
            <v>1772100540</v>
          </cell>
          <cell r="B3526">
            <v>540</v>
          </cell>
          <cell r="C3526">
            <v>772100</v>
          </cell>
          <cell r="D3526">
            <v>1</v>
          </cell>
          <cell r="E3526">
            <v>0</v>
          </cell>
          <cell r="F3526" t="str">
            <v xml:space="preserve">הוצאות טלפון      </v>
          </cell>
          <cell r="G3526">
            <v>0</v>
          </cell>
          <cell r="H3526" t="str">
            <v>קשיח</v>
          </cell>
          <cell r="I3526">
            <v>0</v>
          </cell>
          <cell r="J3526">
            <v>0</v>
          </cell>
          <cell r="K3526">
            <v>0</v>
          </cell>
          <cell r="L3526">
            <v>0</v>
          </cell>
          <cell r="M3526">
            <v>0</v>
          </cell>
          <cell r="N3526">
            <v>0</v>
          </cell>
          <cell r="O3526">
            <v>0</v>
          </cell>
          <cell r="P3526">
            <v>0</v>
          </cell>
        </row>
        <row r="3527">
          <cell r="A3527">
            <v>1772100544</v>
          </cell>
          <cell r="B3527">
            <v>544</v>
          </cell>
          <cell r="C3527">
            <v>772100</v>
          </cell>
          <cell r="D3527">
            <v>1</v>
          </cell>
          <cell r="E3527">
            <v>0</v>
          </cell>
          <cell r="F3527" t="str">
            <v xml:space="preserve">הוצאות דאר        </v>
          </cell>
          <cell r="G3527">
            <v>0</v>
          </cell>
          <cell r="H3527" t="str">
            <v>קשיח</v>
          </cell>
          <cell r="I3527">
            <v>0</v>
          </cell>
          <cell r="J3527">
            <v>180</v>
          </cell>
          <cell r="K3527">
            <v>0</v>
          </cell>
          <cell r="L3527">
            <v>20</v>
          </cell>
          <cell r="M3527">
            <v>0</v>
          </cell>
          <cell r="N3527">
            <v>200</v>
          </cell>
          <cell r="O3527">
            <v>200</v>
          </cell>
          <cell r="P3527">
            <v>53.82</v>
          </cell>
        </row>
        <row r="3528">
          <cell r="A3528">
            <v>1772100550</v>
          </cell>
          <cell r="B3528">
            <v>550</v>
          </cell>
          <cell r="C3528">
            <v>772100</v>
          </cell>
          <cell r="D3528">
            <v>1</v>
          </cell>
          <cell r="E3528">
            <v>0</v>
          </cell>
          <cell r="F3528" t="str">
            <v xml:space="preserve">פירסומים          </v>
          </cell>
          <cell r="G3528">
            <v>0</v>
          </cell>
          <cell r="H3528" t="str">
            <v>גמיש</v>
          </cell>
          <cell r="I3528">
            <v>0.78571428571428581</v>
          </cell>
          <cell r="J3528">
            <v>2250</v>
          </cell>
          <cell r="K3528">
            <v>0.66666666666666674</v>
          </cell>
          <cell r="L3528">
            <v>250</v>
          </cell>
          <cell r="M3528">
            <v>0</v>
          </cell>
          <cell r="N3528">
            <v>2500</v>
          </cell>
          <cell r="O3528">
            <v>1400</v>
          </cell>
          <cell r="P3528">
            <v>0</v>
          </cell>
        </row>
        <row r="3529">
          <cell r="A3529">
            <v>1772100561</v>
          </cell>
          <cell r="B3529">
            <v>561</v>
          </cell>
          <cell r="C3529">
            <v>772100</v>
          </cell>
          <cell r="D3529">
            <v>1</v>
          </cell>
          <cell r="E3529">
            <v>0</v>
          </cell>
          <cell r="F3529" t="str">
            <v xml:space="preserve">שיכפולים          </v>
          </cell>
          <cell r="G3529">
            <v>0</v>
          </cell>
          <cell r="H3529" t="str">
            <v>גמיש</v>
          </cell>
          <cell r="I3529">
            <v>0</v>
          </cell>
          <cell r="J3529">
            <v>270</v>
          </cell>
          <cell r="K3529">
            <v>0</v>
          </cell>
          <cell r="L3529">
            <v>30</v>
          </cell>
          <cell r="M3529">
            <v>0</v>
          </cell>
          <cell r="N3529">
            <v>300</v>
          </cell>
          <cell r="O3529">
            <v>300</v>
          </cell>
          <cell r="P3529">
            <v>0</v>
          </cell>
        </row>
        <row r="3530">
          <cell r="A3530">
            <v>1772100562</v>
          </cell>
          <cell r="B3530">
            <v>562</v>
          </cell>
          <cell r="C3530">
            <v>772100</v>
          </cell>
          <cell r="D3530">
            <v>1</v>
          </cell>
          <cell r="E3530">
            <v>0</v>
          </cell>
          <cell r="F3530" t="str">
            <v xml:space="preserve">הדפסות            </v>
          </cell>
          <cell r="G3530">
            <v>0</v>
          </cell>
          <cell r="H3530" t="str">
            <v>גמיש</v>
          </cell>
          <cell r="I3530">
            <v>0</v>
          </cell>
          <cell r="J3530">
            <v>0</v>
          </cell>
          <cell r="K3530">
            <v>0</v>
          </cell>
          <cell r="L3530">
            <v>0</v>
          </cell>
          <cell r="M3530">
            <v>0</v>
          </cell>
          <cell r="N3530">
            <v>0</v>
          </cell>
          <cell r="O3530">
            <v>0</v>
          </cell>
          <cell r="P3530">
            <v>0</v>
          </cell>
        </row>
        <row r="3531">
          <cell r="A3531">
            <v>1772100565</v>
          </cell>
          <cell r="B3531">
            <v>565</v>
          </cell>
          <cell r="C3531">
            <v>772100</v>
          </cell>
          <cell r="D3531">
            <v>1</v>
          </cell>
          <cell r="E3531">
            <v>0</v>
          </cell>
          <cell r="F3531" t="str">
            <v xml:space="preserve">תצאו"ת            </v>
          </cell>
          <cell r="G3531">
            <v>0</v>
          </cell>
          <cell r="H3531" t="str">
            <v>גמיש</v>
          </cell>
          <cell r="I3531">
            <v>0</v>
          </cell>
          <cell r="J3531">
            <v>4860</v>
          </cell>
          <cell r="K3531">
            <v>0</v>
          </cell>
          <cell r="L3531">
            <v>540</v>
          </cell>
          <cell r="M3531">
            <v>0</v>
          </cell>
          <cell r="N3531">
            <v>5400</v>
          </cell>
          <cell r="O3531">
            <v>5400</v>
          </cell>
          <cell r="P3531">
            <v>0</v>
          </cell>
        </row>
        <row r="3532">
          <cell r="A3532">
            <v>1772100571</v>
          </cell>
          <cell r="B3532">
            <v>571</v>
          </cell>
          <cell r="C3532">
            <v>772100</v>
          </cell>
          <cell r="D3532">
            <v>1</v>
          </cell>
          <cell r="E3532">
            <v>0</v>
          </cell>
          <cell r="F3532" t="str">
            <v xml:space="preserve">מיכון וענ"א       </v>
          </cell>
          <cell r="G3532">
            <v>0</v>
          </cell>
          <cell r="H3532" t="str">
            <v>קשיח</v>
          </cell>
          <cell r="I3532">
            <v>0</v>
          </cell>
          <cell r="J3532">
            <v>95000</v>
          </cell>
          <cell r="K3532">
            <v>0</v>
          </cell>
          <cell r="L3532">
            <v>0</v>
          </cell>
          <cell r="M3532">
            <v>0</v>
          </cell>
          <cell r="N3532">
            <v>95000</v>
          </cell>
          <cell r="O3532">
            <v>95000</v>
          </cell>
          <cell r="P3532">
            <v>95000</v>
          </cell>
        </row>
        <row r="3533">
          <cell r="A3533">
            <v>1772100596</v>
          </cell>
          <cell r="B3533">
            <v>596</v>
          </cell>
          <cell r="C3533">
            <v>772100</v>
          </cell>
          <cell r="D3533">
            <v>1</v>
          </cell>
          <cell r="E3533">
            <v>0</v>
          </cell>
          <cell r="F3533" t="str">
            <v xml:space="preserve">השתתפות בעזר 096  </v>
          </cell>
          <cell r="G3533">
            <v>0</v>
          </cell>
          <cell r="H3533" t="str">
            <v>קשיח</v>
          </cell>
          <cell r="I3533">
            <v>0</v>
          </cell>
          <cell r="J3533">
            <v>13300</v>
          </cell>
          <cell r="K3533">
            <v>-4.0404040404040442E-2</v>
          </cell>
          <cell r="L3533">
            <v>0</v>
          </cell>
          <cell r="M3533">
            <v>0</v>
          </cell>
          <cell r="N3533">
            <v>13300</v>
          </cell>
          <cell r="O3533">
            <v>13300</v>
          </cell>
          <cell r="P3533">
            <v>9960</v>
          </cell>
        </row>
        <row r="3534">
          <cell r="A3534">
            <v>1772100722</v>
          </cell>
          <cell r="B3534">
            <v>722</v>
          </cell>
          <cell r="C3534">
            <v>772100</v>
          </cell>
          <cell r="D3534">
            <v>1</v>
          </cell>
          <cell r="E3534">
            <v>0</v>
          </cell>
          <cell r="F3534" t="str">
            <v>חמרים-תחזוקה עצמית</v>
          </cell>
          <cell r="G3534">
            <v>0</v>
          </cell>
          <cell r="H3534" t="str">
            <v>גמיש</v>
          </cell>
          <cell r="I3534">
            <v>0</v>
          </cell>
          <cell r="J3534">
            <v>450</v>
          </cell>
          <cell r="K3534">
            <v>0</v>
          </cell>
          <cell r="L3534">
            <v>50</v>
          </cell>
          <cell r="M3534">
            <v>0</v>
          </cell>
          <cell r="N3534">
            <v>500</v>
          </cell>
          <cell r="O3534">
            <v>500</v>
          </cell>
          <cell r="P3534">
            <v>310</v>
          </cell>
        </row>
        <row r="3535">
          <cell r="A3535">
            <v>1772100752</v>
          </cell>
          <cell r="B3535">
            <v>752</v>
          </cell>
          <cell r="C3535">
            <v>772100</v>
          </cell>
          <cell r="D3535">
            <v>1</v>
          </cell>
          <cell r="E3535">
            <v>0</v>
          </cell>
          <cell r="F3535" t="str">
            <v xml:space="preserve">נקיון בקבלנות     </v>
          </cell>
          <cell r="G3535">
            <v>0</v>
          </cell>
          <cell r="H3535" t="str">
            <v>קשיח</v>
          </cell>
          <cell r="I3535">
            <v>0</v>
          </cell>
          <cell r="J3535">
            <v>31000</v>
          </cell>
          <cell r="K3535">
            <v>0</v>
          </cell>
          <cell r="L3535">
            <v>0</v>
          </cell>
          <cell r="M3535">
            <v>0</v>
          </cell>
          <cell r="N3535">
            <v>31000</v>
          </cell>
          <cell r="O3535">
            <v>31000</v>
          </cell>
          <cell r="P3535">
            <v>21096.7</v>
          </cell>
        </row>
        <row r="3536">
          <cell r="A3536">
            <v>1772100753</v>
          </cell>
          <cell r="B3536">
            <v>753</v>
          </cell>
          <cell r="C3536">
            <v>772100</v>
          </cell>
          <cell r="D3536">
            <v>1</v>
          </cell>
          <cell r="E3536">
            <v>0</v>
          </cell>
          <cell r="F3536" t="str">
            <v xml:space="preserve">עובדים חיצוניים   </v>
          </cell>
          <cell r="G3536">
            <v>0</v>
          </cell>
          <cell r="H3536" t="str">
            <v>קשיח</v>
          </cell>
          <cell r="I3536">
            <v>0</v>
          </cell>
          <cell r="J3536">
            <v>0</v>
          </cell>
          <cell r="K3536">
            <v>0</v>
          </cell>
          <cell r="L3536">
            <v>0</v>
          </cell>
          <cell r="M3536">
            <v>0</v>
          </cell>
          <cell r="N3536">
            <v>0</v>
          </cell>
          <cell r="O3536">
            <v>0</v>
          </cell>
          <cell r="P3536">
            <v>0</v>
          </cell>
        </row>
        <row r="3537">
          <cell r="A3537">
            <v>1772100754</v>
          </cell>
          <cell r="B3537">
            <v>754</v>
          </cell>
          <cell r="C3537">
            <v>772100</v>
          </cell>
          <cell r="D3537">
            <v>1</v>
          </cell>
          <cell r="E3537">
            <v>0</v>
          </cell>
          <cell r="F3537" t="str">
            <v xml:space="preserve">פינויים           </v>
          </cell>
          <cell r="G3537">
            <v>0</v>
          </cell>
          <cell r="H3537" t="str">
            <v>גמיש</v>
          </cell>
          <cell r="I3537">
            <v>0</v>
          </cell>
          <cell r="J3537">
            <v>360</v>
          </cell>
          <cell r="K3537">
            <v>0</v>
          </cell>
          <cell r="L3537">
            <v>40</v>
          </cell>
          <cell r="M3537">
            <v>0</v>
          </cell>
          <cell r="N3537">
            <v>400</v>
          </cell>
          <cell r="O3537">
            <v>400</v>
          </cell>
          <cell r="P3537">
            <v>0</v>
          </cell>
        </row>
        <row r="3538">
          <cell r="A3538">
            <v>1772100755</v>
          </cell>
          <cell r="B3538">
            <v>755</v>
          </cell>
          <cell r="C3538">
            <v>772100</v>
          </cell>
          <cell r="D3538">
            <v>1</v>
          </cell>
          <cell r="E3538">
            <v>0</v>
          </cell>
          <cell r="F3538" t="str">
            <v>עבודות אחזקה</v>
          </cell>
          <cell r="G3538">
            <v>0</v>
          </cell>
          <cell r="H3538" t="str">
            <v>גמיש</v>
          </cell>
          <cell r="I3538">
            <v>0</v>
          </cell>
          <cell r="J3538">
            <v>0</v>
          </cell>
          <cell r="K3538">
            <v>0</v>
          </cell>
          <cell r="L3538">
            <v>0</v>
          </cell>
          <cell r="M3538">
            <v>0</v>
          </cell>
          <cell r="N3538">
            <v>0</v>
          </cell>
          <cell r="O3538">
            <v>0</v>
          </cell>
          <cell r="P3538">
            <v>0</v>
          </cell>
        </row>
        <row r="3539">
          <cell r="A3539">
            <v>1772100759</v>
          </cell>
          <cell r="B3539">
            <v>759</v>
          </cell>
          <cell r="C3539">
            <v>772100</v>
          </cell>
          <cell r="D3539">
            <v>1</v>
          </cell>
          <cell r="E3539">
            <v>0</v>
          </cell>
          <cell r="F3539" t="str">
            <v>עבודות אחזקה</v>
          </cell>
          <cell r="G3539">
            <v>0</v>
          </cell>
          <cell r="H3539" t="str">
            <v>גמיש</v>
          </cell>
          <cell r="I3539">
            <v>0</v>
          </cell>
          <cell r="J3539">
            <v>81270</v>
          </cell>
          <cell r="K3539">
            <v>0</v>
          </cell>
          <cell r="L3539">
            <v>9030</v>
          </cell>
          <cell r="M3539">
            <v>0</v>
          </cell>
          <cell r="N3539">
            <v>90300</v>
          </cell>
          <cell r="O3539">
            <v>90300</v>
          </cell>
          <cell r="P3539">
            <v>0</v>
          </cell>
        </row>
        <row r="3540">
          <cell r="A3540">
            <v>1772100781</v>
          </cell>
          <cell r="B3540">
            <v>781</v>
          </cell>
          <cell r="C3540">
            <v>772100</v>
          </cell>
          <cell r="D3540">
            <v>1</v>
          </cell>
          <cell r="E3540">
            <v>0</v>
          </cell>
          <cell r="F3540" t="str">
            <v>פעולות סמנכ"ל</v>
          </cell>
          <cell r="G3540">
            <v>0</v>
          </cell>
          <cell r="H3540" t="str">
            <v>גמיש</v>
          </cell>
          <cell r="I3540">
            <v>0.10000000000000009</v>
          </cell>
          <cell r="J3540">
            <v>10000</v>
          </cell>
          <cell r="K3540">
            <v>0</v>
          </cell>
          <cell r="L3540">
            <v>1000</v>
          </cell>
          <cell r="M3540">
            <v>0</v>
          </cell>
          <cell r="N3540">
            <v>11000</v>
          </cell>
          <cell r="O3540">
            <v>10000</v>
          </cell>
          <cell r="P3540">
            <v>2478.75</v>
          </cell>
        </row>
        <row r="3541">
          <cell r="A3541">
            <v>1772100794</v>
          </cell>
          <cell r="B3541">
            <v>794</v>
          </cell>
          <cell r="C3541">
            <v>772100</v>
          </cell>
          <cell r="D3541">
            <v>1</v>
          </cell>
          <cell r="E3541">
            <v>0</v>
          </cell>
          <cell r="F3541" t="str">
            <v xml:space="preserve">השתתפות בעזר 094  </v>
          </cell>
          <cell r="G3541">
            <v>0</v>
          </cell>
          <cell r="H3541" t="str">
            <v>קשיח</v>
          </cell>
          <cell r="I3541">
            <v>0</v>
          </cell>
          <cell r="J3541">
            <v>9200</v>
          </cell>
          <cell r="K3541">
            <v>0</v>
          </cell>
          <cell r="L3541">
            <v>0</v>
          </cell>
          <cell r="M3541">
            <v>0</v>
          </cell>
          <cell r="N3541">
            <v>9200</v>
          </cell>
          <cell r="O3541">
            <v>9200</v>
          </cell>
          <cell r="P3541">
            <v>10229</v>
          </cell>
        </row>
        <row r="3542">
          <cell r="A3542">
            <v>1772100870</v>
          </cell>
          <cell r="B3542">
            <v>870</v>
          </cell>
          <cell r="C3542">
            <v>772100</v>
          </cell>
          <cell r="D3542">
            <v>1</v>
          </cell>
          <cell r="E3542">
            <v>0</v>
          </cell>
          <cell r="F3542" t="str">
            <v>קידום עסקים בחולון</v>
          </cell>
          <cell r="G3542">
            <v>0</v>
          </cell>
          <cell r="H3542" t="str">
            <v>גמיש</v>
          </cell>
          <cell r="I3542">
            <v>0</v>
          </cell>
          <cell r="J3542">
            <v>162450</v>
          </cell>
          <cell r="K3542">
            <v>0</v>
          </cell>
          <cell r="L3542">
            <v>18050</v>
          </cell>
          <cell r="M3542">
            <v>0</v>
          </cell>
          <cell r="N3542">
            <v>180500</v>
          </cell>
          <cell r="O3542">
            <v>180500</v>
          </cell>
          <cell r="P3542">
            <v>23985</v>
          </cell>
        </row>
        <row r="3543">
          <cell r="A3543">
            <v>1772100931</v>
          </cell>
          <cell r="B3543">
            <v>931</v>
          </cell>
          <cell r="C3543">
            <v>772100</v>
          </cell>
          <cell r="D3543">
            <v>1</v>
          </cell>
          <cell r="E3543">
            <v>0</v>
          </cell>
          <cell r="F3543" t="str">
            <v xml:space="preserve">רכישות            </v>
          </cell>
          <cell r="G3543">
            <v>0</v>
          </cell>
          <cell r="H3543" t="str">
            <v>גמיש</v>
          </cell>
          <cell r="I3543">
            <v>0</v>
          </cell>
          <cell r="J3543">
            <v>1620</v>
          </cell>
          <cell r="K3543">
            <v>0</v>
          </cell>
          <cell r="L3543">
            <v>180</v>
          </cell>
          <cell r="M3543">
            <v>0</v>
          </cell>
          <cell r="N3543">
            <v>1800</v>
          </cell>
          <cell r="O3543">
            <v>1800</v>
          </cell>
          <cell r="P3543">
            <v>0</v>
          </cell>
        </row>
        <row r="3544">
          <cell r="A3544">
            <v>1772100960</v>
          </cell>
          <cell r="B3544">
            <v>960</v>
          </cell>
          <cell r="C3544">
            <v>772100</v>
          </cell>
          <cell r="D3544">
            <v>1</v>
          </cell>
          <cell r="E3544">
            <v>0</v>
          </cell>
          <cell r="F3544" t="str">
            <v>פעולות לעידוד א.ת.</v>
          </cell>
          <cell r="G3544">
            <v>0</v>
          </cell>
          <cell r="H3544" t="str">
            <v>גמיש</v>
          </cell>
          <cell r="I3544">
            <v>0</v>
          </cell>
          <cell r="J3544">
            <v>38970</v>
          </cell>
          <cell r="K3544">
            <v>0</v>
          </cell>
          <cell r="L3544">
            <v>4330</v>
          </cell>
          <cell r="M3544">
            <v>0</v>
          </cell>
          <cell r="N3544">
            <v>43300</v>
          </cell>
          <cell r="O3544">
            <v>43300</v>
          </cell>
          <cell r="P3544">
            <v>612.6</v>
          </cell>
        </row>
        <row r="3545">
          <cell r="A3545">
            <v>1772100961</v>
          </cell>
          <cell r="B3545">
            <v>961</v>
          </cell>
          <cell r="C3545">
            <v>772100</v>
          </cell>
          <cell r="D3545">
            <v>1</v>
          </cell>
          <cell r="E3545">
            <v>0</v>
          </cell>
          <cell r="F3545" t="str">
            <v>רז' פעולות ורכישות</v>
          </cell>
          <cell r="G3545">
            <v>0</v>
          </cell>
          <cell r="H3545" t="str">
            <v>גמיש</v>
          </cell>
          <cell r="I3545">
            <v>0</v>
          </cell>
          <cell r="J3545">
            <v>0</v>
          </cell>
          <cell r="K3545">
            <v>0</v>
          </cell>
          <cell r="L3545">
            <v>0</v>
          </cell>
          <cell r="M3545">
            <v>0</v>
          </cell>
          <cell r="N3545">
            <v>0</v>
          </cell>
          <cell r="O3545">
            <v>0</v>
          </cell>
          <cell r="P3545">
            <v>0</v>
          </cell>
        </row>
        <row r="3546">
          <cell r="A3546" t="e">
            <v>#VALUE!</v>
          </cell>
          <cell r="B3546" t="str">
            <v>772100  סך הכל</v>
          </cell>
          <cell r="C3546">
            <v>0</v>
          </cell>
          <cell r="D3546">
            <v>0</v>
          </cell>
          <cell r="E3546">
            <v>0</v>
          </cell>
          <cell r="F3546" t="str">
            <v>מינהלת תעשיה ומסחר</v>
          </cell>
          <cell r="G3546">
            <v>0</v>
          </cell>
          <cell r="H3546">
            <v>0</v>
          </cell>
          <cell r="I3546">
            <v>-4.2373982894429174E-3</v>
          </cell>
          <cell r="J3546">
            <v>1878530</v>
          </cell>
          <cell r="K3546">
            <v>1.7831805615069247</v>
          </cell>
          <cell r="L3546">
            <v>36670</v>
          </cell>
          <cell r="M3546">
            <v>0</v>
          </cell>
          <cell r="N3546">
            <v>1915200</v>
          </cell>
          <cell r="O3546">
            <v>1923350</v>
          </cell>
          <cell r="P3546">
            <v>997302.14999999991</v>
          </cell>
        </row>
        <row r="3547">
          <cell r="A3547">
            <v>17730000</v>
          </cell>
          <cell r="B3547">
            <v>0</v>
          </cell>
          <cell r="C3547">
            <v>773000</v>
          </cell>
          <cell r="D3547">
            <v>1</v>
          </cell>
          <cell r="E3547">
            <v>0</v>
          </cell>
          <cell r="F3547" t="str">
            <v xml:space="preserve">חברות עירוניות    </v>
          </cell>
          <cell r="G3547">
            <v>0</v>
          </cell>
          <cell r="H3547" t="str">
            <v xml:space="preserve"> </v>
          </cell>
          <cell r="I3547">
            <v>0</v>
          </cell>
          <cell r="J3547">
            <v>0</v>
          </cell>
          <cell r="K3547">
            <v>0</v>
          </cell>
          <cell r="L3547">
            <v>0</v>
          </cell>
          <cell r="M3547">
            <v>0</v>
          </cell>
          <cell r="N3547">
            <v>0</v>
          </cell>
          <cell r="O3547">
            <v>0</v>
          </cell>
          <cell r="P3547">
            <v>0</v>
          </cell>
        </row>
        <row r="3548">
          <cell r="A3548">
            <v>1773000210</v>
          </cell>
          <cell r="B3548">
            <v>210</v>
          </cell>
          <cell r="C3548">
            <v>773000</v>
          </cell>
          <cell r="D3548">
            <v>1</v>
          </cell>
          <cell r="E3548">
            <v>0</v>
          </cell>
          <cell r="F3548" t="str">
            <v xml:space="preserve">שכר חב' כלכלית    </v>
          </cell>
          <cell r="G3548">
            <v>0</v>
          </cell>
          <cell r="H3548" t="str">
            <v>שכר</v>
          </cell>
          <cell r="I3548">
            <v>0</v>
          </cell>
          <cell r="J3548">
            <v>0</v>
          </cell>
          <cell r="K3548">
            <v>0</v>
          </cell>
          <cell r="L3548">
            <v>0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</row>
        <row r="3549">
          <cell r="A3549">
            <v>1773000410</v>
          </cell>
          <cell r="B3549">
            <v>410</v>
          </cell>
          <cell r="C3549">
            <v>773000</v>
          </cell>
          <cell r="D3549">
            <v>1</v>
          </cell>
          <cell r="E3549">
            <v>0</v>
          </cell>
          <cell r="F3549" t="str">
            <v xml:space="preserve">שכר דירה </v>
          </cell>
          <cell r="G3549">
            <v>0</v>
          </cell>
          <cell r="H3549" t="str">
            <v>קשיח</v>
          </cell>
          <cell r="I3549">
            <v>0</v>
          </cell>
          <cell r="J3549">
            <v>0</v>
          </cell>
          <cell r="K3549">
            <v>0</v>
          </cell>
          <cell r="L3549">
            <v>0</v>
          </cell>
          <cell r="M3549">
            <v>0</v>
          </cell>
          <cell r="N3549">
            <v>0</v>
          </cell>
          <cell r="O3549">
            <v>0</v>
          </cell>
          <cell r="P3549">
            <v>0</v>
          </cell>
        </row>
        <row r="3550">
          <cell r="A3550">
            <v>1773000441</v>
          </cell>
          <cell r="B3550">
            <v>441</v>
          </cell>
          <cell r="C3550">
            <v>773000</v>
          </cell>
          <cell r="D3550">
            <v>1</v>
          </cell>
          <cell r="E3550">
            <v>0</v>
          </cell>
          <cell r="F3550" t="str">
            <v>ביטוח</v>
          </cell>
          <cell r="G3550">
            <v>0</v>
          </cell>
          <cell r="H3550" t="str">
            <v>קשיח</v>
          </cell>
          <cell r="I3550">
            <v>0</v>
          </cell>
          <cell r="J3550">
            <v>0</v>
          </cell>
          <cell r="K3550">
            <v>0</v>
          </cell>
          <cell r="L3550">
            <v>0</v>
          </cell>
          <cell r="M3550">
            <v>0</v>
          </cell>
          <cell r="N3550">
            <v>0</v>
          </cell>
          <cell r="O3550">
            <v>0</v>
          </cell>
          <cell r="P3550">
            <v>0</v>
          </cell>
        </row>
        <row r="3551">
          <cell r="A3551">
            <v>1773000753</v>
          </cell>
          <cell r="B3551">
            <v>753</v>
          </cell>
          <cell r="C3551">
            <v>773000</v>
          </cell>
          <cell r="D3551">
            <v>1</v>
          </cell>
          <cell r="E3551">
            <v>0</v>
          </cell>
          <cell r="F3551" t="str">
            <v xml:space="preserve">שכר חברה כלכלית   </v>
          </cell>
          <cell r="G3551">
            <v>0</v>
          </cell>
          <cell r="H3551" t="str">
            <v>קשיח</v>
          </cell>
          <cell r="I3551">
            <v>0</v>
          </cell>
          <cell r="J3551">
            <v>0</v>
          </cell>
          <cell r="K3551">
            <v>0</v>
          </cell>
          <cell r="L3551">
            <v>0</v>
          </cell>
          <cell r="M3551">
            <v>0</v>
          </cell>
          <cell r="N3551">
            <v>0</v>
          </cell>
          <cell r="O3551">
            <v>0</v>
          </cell>
          <cell r="P3551">
            <v>0</v>
          </cell>
        </row>
        <row r="3552">
          <cell r="A3552">
            <v>1773000780</v>
          </cell>
          <cell r="B3552">
            <v>780</v>
          </cell>
          <cell r="C3552">
            <v>773000</v>
          </cell>
          <cell r="D3552">
            <v>1</v>
          </cell>
          <cell r="E3552">
            <v>0</v>
          </cell>
          <cell r="F3552" t="str">
            <v>השת' שכר חב' כלכלית</v>
          </cell>
          <cell r="G3552">
            <v>0</v>
          </cell>
          <cell r="H3552" t="str">
            <v>קשיח</v>
          </cell>
          <cell r="I3552">
            <v>0</v>
          </cell>
          <cell r="J3552">
            <v>0</v>
          </cell>
          <cell r="K3552">
            <v>0</v>
          </cell>
          <cell r="L3552">
            <v>0</v>
          </cell>
          <cell r="M3552">
            <v>0</v>
          </cell>
          <cell r="N3552">
            <v>0</v>
          </cell>
          <cell r="O3552">
            <v>0</v>
          </cell>
          <cell r="P3552">
            <v>0</v>
          </cell>
        </row>
        <row r="3553">
          <cell r="A3553">
            <v>1773000784</v>
          </cell>
          <cell r="B3553">
            <v>784</v>
          </cell>
          <cell r="C3553">
            <v>773000</v>
          </cell>
          <cell r="D3553">
            <v>1</v>
          </cell>
          <cell r="E3553">
            <v>0</v>
          </cell>
          <cell r="F3553" t="str">
            <v>שכ"ד - החברה הכלכלית</v>
          </cell>
          <cell r="G3553">
            <v>0</v>
          </cell>
          <cell r="H3553" t="str">
            <v>קשיח</v>
          </cell>
          <cell r="I3553">
            <v>0</v>
          </cell>
          <cell r="J3553">
            <v>0</v>
          </cell>
          <cell r="K3553">
            <v>0</v>
          </cell>
          <cell r="L3553">
            <v>0</v>
          </cell>
          <cell r="M3553">
            <v>0</v>
          </cell>
          <cell r="N3553">
            <v>0</v>
          </cell>
          <cell r="O3553">
            <v>0</v>
          </cell>
          <cell r="P3553">
            <v>0</v>
          </cell>
        </row>
        <row r="3554">
          <cell r="A3554">
            <v>1773000870</v>
          </cell>
          <cell r="B3554">
            <v>870</v>
          </cell>
          <cell r="C3554">
            <v>773000</v>
          </cell>
          <cell r="D3554">
            <v>1</v>
          </cell>
          <cell r="E3554">
            <v>0</v>
          </cell>
          <cell r="F3554" t="str">
            <v>השתתפות שכר חכ"ל</v>
          </cell>
          <cell r="G3554">
            <v>0</v>
          </cell>
          <cell r="H3554" t="str">
            <v>קשיח</v>
          </cell>
          <cell r="I3554">
            <v>0</v>
          </cell>
          <cell r="J3554">
            <v>0</v>
          </cell>
          <cell r="K3554">
            <v>0</v>
          </cell>
          <cell r="L3554">
            <v>0</v>
          </cell>
          <cell r="M3554">
            <v>0</v>
          </cell>
          <cell r="N3554">
            <v>0</v>
          </cell>
          <cell r="O3554">
            <v>0</v>
          </cell>
          <cell r="P3554">
            <v>0</v>
          </cell>
        </row>
        <row r="3555">
          <cell r="A3555">
            <v>1773000874</v>
          </cell>
          <cell r="B3555">
            <v>874</v>
          </cell>
          <cell r="C3555">
            <v>773000</v>
          </cell>
          <cell r="D3555">
            <v>1</v>
          </cell>
          <cell r="E3555">
            <v>0</v>
          </cell>
          <cell r="F3555" t="str">
            <v>שכ"ד - החברה הכלכלית</v>
          </cell>
          <cell r="G3555">
            <v>0</v>
          </cell>
          <cell r="H3555" t="str">
            <v>קשיח</v>
          </cell>
          <cell r="I3555">
            <v>0</v>
          </cell>
          <cell r="J3555">
            <v>0</v>
          </cell>
          <cell r="K3555">
            <v>0</v>
          </cell>
          <cell r="L3555">
            <v>0</v>
          </cell>
          <cell r="M3555">
            <v>0</v>
          </cell>
          <cell r="N3555">
            <v>0</v>
          </cell>
          <cell r="O3555">
            <v>0</v>
          </cell>
          <cell r="P3555">
            <v>0</v>
          </cell>
        </row>
        <row r="3556">
          <cell r="A3556">
            <v>1773000879</v>
          </cell>
          <cell r="B3556">
            <v>879</v>
          </cell>
          <cell r="C3556">
            <v>773000</v>
          </cell>
          <cell r="D3556">
            <v>1</v>
          </cell>
          <cell r="E3556">
            <v>0</v>
          </cell>
          <cell r="F3556" t="str">
            <v>ביטוח-כנגד הכנסות</v>
          </cell>
          <cell r="G3556">
            <v>0</v>
          </cell>
          <cell r="H3556" t="str">
            <v>קשיח</v>
          </cell>
          <cell r="I3556">
            <v>0</v>
          </cell>
          <cell r="J3556">
            <v>0</v>
          </cell>
          <cell r="K3556">
            <v>0</v>
          </cell>
          <cell r="L3556">
            <v>0</v>
          </cell>
          <cell r="M3556">
            <v>0</v>
          </cell>
          <cell r="N3556">
            <v>0</v>
          </cell>
          <cell r="O3556">
            <v>0</v>
          </cell>
          <cell r="P3556">
            <v>0</v>
          </cell>
        </row>
        <row r="3557">
          <cell r="A3557" t="e">
            <v>#VALUE!</v>
          </cell>
          <cell r="B3557" t="str">
            <v>773000  סך הכל</v>
          </cell>
          <cell r="C3557">
            <v>0</v>
          </cell>
          <cell r="D3557">
            <v>0</v>
          </cell>
          <cell r="E3557">
            <v>0</v>
          </cell>
          <cell r="F3557" t="str">
            <v xml:space="preserve">חברות עירוניות    </v>
          </cell>
          <cell r="G3557">
            <v>0</v>
          </cell>
          <cell r="H3557">
            <v>0</v>
          </cell>
          <cell r="I3557">
            <v>0</v>
          </cell>
          <cell r="J3557">
            <v>0</v>
          </cell>
          <cell r="K3557" t="e">
            <v>#VALUE!</v>
          </cell>
          <cell r="L3557">
            <v>0</v>
          </cell>
          <cell r="M3557">
            <v>0</v>
          </cell>
          <cell r="N3557">
            <v>0</v>
          </cell>
          <cell r="O3557">
            <v>0</v>
          </cell>
          <cell r="P3557">
            <v>0</v>
          </cell>
        </row>
        <row r="3558">
          <cell r="A3558">
            <v>17800000</v>
          </cell>
          <cell r="B3558">
            <v>0</v>
          </cell>
          <cell r="C3558">
            <v>780000</v>
          </cell>
          <cell r="D3558">
            <v>1</v>
          </cell>
          <cell r="E3558">
            <v>0</v>
          </cell>
          <cell r="F3558" t="str">
            <v xml:space="preserve">פיקוח עירוני      </v>
          </cell>
          <cell r="G3558">
            <v>0</v>
          </cell>
          <cell r="H3558" t="str">
            <v xml:space="preserve"> </v>
          </cell>
          <cell r="I3558">
            <v>0</v>
          </cell>
          <cell r="J3558">
            <v>0</v>
          </cell>
          <cell r="K3558">
            <v>0</v>
          </cell>
          <cell r="L3558">
            <v>0</v>
          </cell>
          <cell r="M3558">
            <v>0</v>
          </cell>
          <cell r="N3558">
            <v>0</v>
          </cell>
          <cell r="O3558">
            <v>0</v>
          </cell>
          <cell r="P3558">
            <v>0</v>
          </cell>
        </row>
        <row r="3559">
          <cell r="A3559">
            <v>17810000</v>
          </cell>
          <cell r="B3559">
            <v>0</v>
          </cell>
          <cell r="C3559">
            <v>781000</v>
          </cell>
          <cell r="D3559">
            <v>1</v>
          </cell>
          <cell r="E3559">
            <v>0</v>
          </cell>
          <cell r="F3559" t="str">
            <v xml:space="preserve">פיקוח על חוקי עזר </v>
          </cell>
          <cell r="G3559">
            <v>0</v>
          </cell>
          <cell r="H3559" t="str">
            <v xml:space="preserve"> </v>
          </cell>
          <cell r="I3559">
            <v>0</v>
          </cell>
          <cell r="J3559">
            <v>0</v>
          </cell>
          <cell r="K3559">
            <v>0</v>
          </cell>
          <cell r="L3559">
            <v>0</v>
          </cell>
          <cell r="M3559">
            <v>0</v>
          </cell>
          <cell r="N3559">
            <v>0</v>
          </cell>
          <cell r="O3559">
            <v>0</v>
          </cell>
          <cell r="P3559">
            <v>0</v>
          </cell>
        </row>
        <row r="3560">
          <cell r="A3560">
            <v>17811000</v>
          </cell>
          <cell r="B3560">
            <v>0</v>
          </cell>
          <cell r="C3560">
            <v>781100</v>
          </cell>
          <cell r="D3560">
            <v>1</v>
          </cell>
          <cell r="E3560">
            <v>0</v>
          </cell>
          <cell r="F3560" t="str">
            <v xml:space="preserve">פיקוח  עירוני     </v>
          </cell>
          <cell r="G3560">
            <v>0</v>
          </cell>
          <cell r="H3560" t="str">
            <v xml:space="preserve"> </v>
          </cell>
          <cell r="I3560">
            <v>0</v>
          </cell>
          <cell r="J3560">
            <v>0</v>
          </cell>
          <cell r="K3560">
            <v>0</v>
          </cell>
          <cell r="L3560">
            <v>0</v>
          </cell>
          <cell r="M3560">
            <v>0</v>
          </cell>
          <cell r="N3560">
            <v>0</v>
          </cell>
          <cell r="O3560">
            <v>0</v>
          </cell>
          <cell r="P3560">
            <v>0</v>
          </cell>
        </row>
        <row r="3561">
          <cell r="A3561">
            <v>1781100100</v>
          </cell>
          <cell r="B3561">
            <v>100</v>
          </cell>
          <cell r="C3561">
            <v>781100</v>
          </cell>
          <cell r="D3561">
            <v>1</v>
          </cell>
          <cell r="E3561">
            <v>0</v>
          </cell>
          <cell r="F3561" t="str">
            <v>שכר עובדים לפי תקן</v>
          </cell>
          <cell r="G3561">
            <v>0</v>
          </cell>
          <cell r="H3561" t="str">
            <v xml:space="preserve"> </v>
          </cell>
          <cell r="I3561">
            <v>0</v>
          </cell>
          <cell r="J3561">
            <v>0</v>
          </cell>
          <cell r="K3561">
            <v>0</v>
          </cell>
          <cell r="L3561">
            <v>0</v>
          </cell>
          <cell r="M3561">
            <v>0</v>
          </cell>
          <cell r="N3561">
            <v>0</v>
          </cell>
          <cell r="O3561">
            <v>0</v>
          </cell>
          <cell r="P3561">
            <v>0</v>
          </cell>
        </row>
        <row r="3562">
          <cell r="A3562">
            <v>1781100110</v>
          </cell>
          <cell r="B3562">
            <v>110</v>
          </cell>
          <cell r="C3562">
            <v>781100</v>
          </cell>
          <cell r="D3562">
            <v>1</v>
          </cell>
          <cell r="E3562">
            <v>0</v>
          </cell>
          <cell r="F3562" t="str">
            <v>השכר הקובע-תקציבית</v>
          </cell>
          <cell r="G3562">
            <v>0</v>
          </cell>
          <cell r="H3562" t="str">
            <v>שכר</v>
          </cell>
          <cell r="I3562">
            <v>-3.1633311814073584E-2</v>
          </cell>
          <cell r="J3562">
            <v>750000</v>
          </cell>
          <cell r="K3562">
            <v>1.5030593242883805E-2</v>
          </cell>
          <cell r="L3562">
            <v>0</v>
          </cell>
          <cell r="M3562">
            <v>0</v>
          </cell>
          <cell r="N3562">
            <v>750000</v>
          </cell>
          <cell r="O3562">
            <v>774500</v>
          </cell>
          <cell r="P3562">
            <v>767626.2</v>
          </cell>
        </row>
        <row r="3563">
          <cell r="A3563">
            <v>1781100119</v>
          </cell>
          <cell r="B3563">
            <v>119</v>
          </cell>
          <cell r="C3563">
            <v>781100</v>
          </cell>
          <cell r="D3563">
            <v>1</v>
          </cell>
          <cell r="E3563">
            <v>0</v>
          </cell>
          <cell r="F3563" t="str">
            <v xml:space="preserve">השכר הקובע-צוברת  </v>
          </cell>
          <cell r="G3563">
            <v>0</v>
          </cell>
          <cell r="H3563" t="str">
            <v>שכר</v>
          </cell>
          <cell r="I3563">
            <v>2.0437557802810868E-2</v>
          </cell>
          <cell r="J3563">
            <v>6730500</v>
          </cell>
          <cell r="K3563">
            <v>1.4993206203439025E-2</v>
          </cell>
          <cell r="L3563">
            <v>0</v>
          </cell>
          <cell r="M3563">
            <v>0</v>
          </cell>
          <cell r="N3563">
            <v>6730500</v>
          </cell>
          <cell r="O3563">
            <v>6595700</v>
          </cell>
          <cell r="P3563">
            <v>6299409.0300000003</v>
          </cell>
        </row>
        <row r="3564">
          <cell r="A3564">
            <v>1781100122</v>
          </cell>
          <cell r="B3564">
            <v>122</v>
          </cell>
          <cell r="C3564">
            <v>781100</v>
          </cell>
          <cell r="D3564">
            <v>1</v>
          </cell>
          <cell r="E3564">
            <v>0</v>
          </cell>
          <cell r="F3564" t="str">
            <v xml:space="preserve">ביגוד             </v>
          </cell>
          <cell r="G3564">
            <v>0</v>
          </cell>
          <cell r="H3564" t="str">
            <v>שכר</v>
          </cell>
          <cell r="I3564">
            <v>0.15178571428571419</v>
          </cell>
          <cell r="J3564">
            <v>25800</v>
          </cell>
          <cell r="K3564">
            <v>0</v>
          </cell>
          <cell r="L3564">
            <v>0</v>
          </cell>
          <cell r="M3564">
            <v>0</v>
          </cell>
          <cell r="N3564">
            <v>25800</v>
          </cell>
          <cell r="O3564">
            <v>22400</v>
          </cell>
          <cell r="P3564">
            <v>23333.16</v>
          </cell>
        </row>
        <row r="3565">
          <cell r="A3565">
            <v>1781100126</v>
          </cell>
          <cell r="B3565">
            <v>126</v>
          </cell>
          <cell r="C3565">
            <v>781100</v>
          </cell>
          <cell r="D3565">
            <v>1</v>
          </cell>
          <cell r="E3565">
            <v>0</v>
          </cell>
          <cell r="F3565" t="str">
            <v xml:space="preserve">דמי הבראה         </v>
          </cell>
          <cell r="G3565">
            <v>0</v>
          </cell>
          <cell r="H3565" t="str">
            <v>שכר</v>
          </cell>
          <cell r="I3565">
            <v>0.10805084745762716</v>
          </cell>
          <cell r="J3565">
            <v>261500</v>
          </cell>
          <cell r="K3565">
            <v>0</v>
          </cell>
          <cell r="L3565">
            <v>0</v>
          </cell>
          <cell r="M3565">
            <v>0</v>
          </cell>
          <cell r="N3565">
            <v>261500</v>
          </cell>
          <cell r="O3565">
            <v>236000</v>
          </cell>
          <cell r="P3565">
            <v>241091.71</v>
          </cell>
        </row>
        <row r="3566">
          <cell r="A3566">
            <v>1781100130</v>
          </cell>
          <cell r="B3566">
            <v>130</v>
          </cell>
          <cell r="C3566">
            <v>781100</v>
          </cell>
          <cell r="D3566">
            <v>1</v>
          </cell>
          <cell r="E3566">
            <v>0</v>
          </cell>
          <cell r="F3566" t="str">
            <v xml:space="preserve">שעות נוספות       </v>
          </cell>
          <cell r="G3566">
            <v>0</v>
          </cell>
          <cell r="H3566" t="str">
            <v>שכר</v>
          </cell>
          <cell r="I3566">
            <v>0</v>
          </cell>
          <cell r="J3566">
            <v>1200000</v>
          </cell>
          <cell r="K3566">
            <v>0</v>
          </cell>
          <cell r="L3566">
            <v>0</v>
          </cell>
          <cell r="M3566">
            <v>0</v>
          </cell>
          <cell r="N3566">
            <v>1200000</v>
          </cell>
          <cell r="O3566">
            <v>1200000</v>
          </cell>
          <cell r="P3566">
            <v>1157140.31</v>
          </cell>
        </row>
        <row r="3567">
          <cell r="A3567">
            <v>1781100140</v>
          </cell>
          <cell r="B3567">
            <v>140</v>
          </cell>
          <cell r="C3567">
            <v>781100</v>
          </cell>
          <cell r="D3567">
            <v>1</v>
          </cell>
          <cell r="E3567">
            <v>0</v>
          </cell>
          <cell r="F3567" t="str">
            <v>השתתפות באחזקת רכב</v>
          </cell>
          <cell r="G3567">
            <v>0</v>
          </cell>
          <cell r="H3567" t="str">
            <v>שכר</v>
          </cell>
          <cell r="I3567">
            <v>0.89368258859784278</v>
          </cell>
          <cell r="J3567">
            <v>737400</v>
          </cell>
          <cell r="K3567">
            <v>0</v>
          </cell>
          <cell r="L3567">
            <v>0</v>
          </cell>
          <cell r="M3567">
            <v>0</v>
          </cell>
          <cell r="N3567">
            <v>737400</v>
          </cell>
          <cell r="O3567">
            <v>389400</v>
          </cell>
          <cell r="P3567">
            <v>725856.22</v>
          </cell>
        </row>
        <row r="3568">
          <cell r="A3568">
            <v>1781100253</v>
          </cell>
          <cell r="B3568">
            <v>253</v>
          </cell>
          <cell r="C3568">
            <v>781100</v>
          </cell>
          <cell r="D3568">
            <v>1</v>
          </cell>
          <cell r="E3568">
            <v>0</v>
          </cell>
          <cell r="F3568" t="str">
            <v xml:space="preserve">חברה קבלנית       </v>
          </cell>
          <cell r="G3568">
            <v>0</v>
          </cell>
          <cell r="H3568" t="str">
            <v>שכר</v>
          </cell>
          <cell r="I3568">
            <v>0</v>
          </cell>
          <cell r="J3568">
            <v>0</v>
          </cell>
          <cell r="K3568">
            <v>0</v>
          </cell>
          <cell r="L3568">
            <v>0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</row>
        <row r="3569">
          <cell r="A3569">
            <v>1781100350</v>
          </cell>
          <cell r="B3569">
            <v>350</v>
          </cell>
          <cell r="C3569">
            <v>781100</v>
          </cell>
          <cell r="D3569">
            <v>1</v>
          </cell>
          <cell r="E3569">
            <v>0</v>
          </cell>
          <cell r="F3569" t="str">
            <v>ליסינג - 132-24-702</v>
          </cell>
          <cell r="G3569">
            <v>0</v>
          </cell>
          <cell r="H3569" t="str">
            <v>שכר</v>
          </cell>
          <cell r="I3569">
            <v>4.1666666666666741E-2</v>
          </cell>
          <cell r="J3569">
            <v>50000</v>
          </cell>
          <cell r="K3569">
            <v>-0.12727272727272732</v>
          </cell>
          <cell r="L3569">
            <v>0</v>
          </cell>
          <cell r="M3569">
            <v>0</v>
          </cell>
          <cell r="N3569">
            <v>50000</v>
          </cell>
          <cell r="O3569">
            <v>48000</v>
          </cell>
          <cell r="P3569">
            <v>47020.91</v>
          </cell>
        </row>
        <row r="3570">
          <cell r="A3570">
            <v>1781100351</v>
          </cell>
          <cell r="B3570">
            <v>351</v>
          </cell>
          <cell r="C3570">
            <v>781100</v>
          </cell>
          <cell r="D3570">
            <v>1</v>
          </cell>
          <cell r="E3570">
            <v>0</v>
          </cell>
          <cell r="F3570" t="str">
            <v>הוצאות - 132-24-702</v>
          </cell>
          <cell r="G3570">
            <v>0</v>
          </cell>
          <cell r="H3570" t="str">
            <v>שכר</v>
          </cell>
          <cell r="I3570">
            <v>0.62673765158237216</v>
          </cell>
          <cell r="J3570">
            <v>55000</v>
          </cell>
          <cell r="K3570">
            <v>0</v>
          </cell>
          <cell r="L3570">
            <v>0</v>
          </cell>
          <cell r="M3570">
            <v>0</v>
          </cell>
          <cell r="N3570">
            <v>55000</v>
          </cell>
          <cell r="O3570">
            <v>33810</v>
          </cell>
          <cell r="P3570">
            <v>32638.27</v>
          </cell>
        </row>
        <row r="3571">
          <cell r="A3571">
            <v>1781100400</v>
          </cell>
          <cell r="B3571">
            <v>400</v>
          </cell>
          <cell r="C3571">
            <v>781100</v>
          </cell>
          <cell r="D3571">
            <v>1</v>
          </cell>
          <cell r="E3571">
            <v>0</v>
          </cell>
          <cell r="F3571" t="str">
            <v>אחזקת בנינים וציוד</v>
          </cell>
          <cell r="G3571">
            <v>0</v>
          </cell>
          <cell r="H3571" t="str">
            <v xml:space="preserve"> </v>
          </cell>
          <cell r="I3571">
            <v>0</v>
          </cell>
          <cell r="J3571">
            <v>0</v>
          </cell>
          <cell r="K3571">
            <v>0</v>
          </cell>
          <cell r="L3571">
            <v>0</v>
          </cell>
          <cell r="M3571">
            <v>0</v>
          </cell>
          <cell r="N3571">
            <v>0</v>
          </cell>
          <cell r="O3571">
            <v>0</v>
          </cell>
          <cell r="P3571">
            <v>0</v>
          </cell>
        </row>
        <row r="3572">
          <cell r="A3572">
            <v>1781100410</v>
          </cell>
          <cell r="B3572">
            <v>410</v>
          </cell>
          <cell r="C3572">
            <v>781100</v>
          </cell>
          <cell r="D3572">
            <v>1</v>
          </cell>
          <cell r="E3572">
            <v>0</v>
          </cell>
          <cell r="F3572" t="str">
            <v>דמי שכירות</v>
          </cell>
          <cell r="G3572">
            <v>0</v>
          </cell>
          <cell r="H3572" t="str">
            <v>קשיח</v>
          </cell>
          <cell r="I3572">
            <v>0.29824561403508776</v>
          </cell>
          <cell r="J3572">
            <v>370000</v>
          </cell>
          <cell r="K3572">
            <v>1.7857142857142794E-2</v>
          </cell>
          <cell r="L3572">
            <v>0</v>
          </cell>
          <cell r="M3572">
            <v>0</v>
          </cell>
          <cell r="N3572">
            <v>370000</v>
          </cell>
          <cell r="O3572">
            <v>285000</v>
          </cell>
          <cell r="P3572">
            <v>275888</v>
          </cell>
        </row>
        <row r="3573">
          <cell r="A3573">
            <v>1781100420</v>
          </cell>
          <cell r="B3573">
            <v>420</v>
          </cell>
          <cell r="C3573">
            <v>781100</v>
          </cell>
          <cell r="D3573">
            <v>1</v>
          </cell>
          <cell r="E3573">
            <v>0</v>
          </cell>
          <cell r="F3573" t="str">
            <v xml:space="preserve">כיבוי אש          </v>
          </cell>
          <cell r="G3573">
            <v>0</v>
          </cell>
          <cell r="H3573" t="str">
            <v>גמיש</v>
          </cell>
          <cell r="I3573">
            <v>0</v>
          </cell>
          <cell r="J3573">
            <v>1300</v>
          </cell>
          <cell r="K3573">
            <v>0</v>
          </cell>
          <cell r="L3573">
            <v>0</v>
          </cell>
          <cell r="M3573">
            <v>0</v>
          </cell>
          <cell r="N3573">
            <v>1300</v>
          </cell>
          <cell r="O3573">
            <v>1300</v>
          </cell>
          <cell r="P3573">
            <v>0</v>
          </cell>
        </row>
        <row r="3574">
          <cell r="A3574">
            <v>1781100431</v>
          </cell>
          <cell r="B3574">
            <v>431</v>
          </cell>
          <cell r="C3574">
            <v>781100</v>
          </cell>
          <cell r="D3574">
            <v>1</v>
          </cell>
          <cell r="E3574">
            <v>0</v>
          </cell>
          <cell r="F3574" t="str">
            <v xml:space="preserve">חשמל              </v>
          </cell>
          <cell r="G3574">
            <v>0</v>
          </cell>
          <cell r="H3574" t="str">
            <v>קשיח</v>
          </cell>
          <cell r="I3574">
            <v>1.6136363636363638</v>
          </cell>
          <cell r="J3574">
            <v>161000</v>
          </cell>
          <cell r="K3574">
            <v>0</v>
          </cell>
          <cell r="L3574">
            <v>0</v>
          </cell>
          <cell r="M3574">
            <v>0</v>
          </cell>
          <cell r="N3574">
            <v>161000</v>
          </cell>
          <cell r="O3574">
            <v>61600</v>
          </cell>
          <cell r="P3574">
            <v>48595.89</v>
          </cell>
        </row>
        <row r="3575">
          <cell r="A3575">
            <v>1781100432</v>
          </cell>
          <cell r="B3575">
            <v>432</v>
          </cell>
          <cell r="C3575">
            <v>781100</v>
          </cell>
          <cell r="D3575">
            <v>1</v>
          </cell>
          <cell r="E3575">
            <v>0</v>
          </cell>
          <cell r="F3575" t="str">
            <v xml:space="preserve">מים               </v>
          </cell>
          <cell r="G3575">
            <v>0</v>
          </cell>
          <cell r="H3575" t="str">
            <v>קשיח</v>
          </cell>
          <cell r="I3575">
            <v>0</v>
          </cell>
          <cell r="J3575">
            <v>4100</v>
          </cell>
          <cell r="K3575">
            <v>0</v>
          </cell>
          <cell r="L3575">
            <v>0</v>
          </cell>
          <cell r="M3575">
            <v>0</v>
          </cell>
          <cell r="N3575">
            <v>4100</v>
          </cell>
          <cell r="O3575">
            <v>4100</v>
          </cell>
          <cell r="P3575">
            <v>3600</v>
          </cell>
        </row>
        <row r="3576">
          <cell r="A3576">
            <v>1781100433</v>
          </cell>
          <cell r="B3576">
            <v>433</v>
          </cell>
          <cell r="C3576">
            <v>781100</v>
          </cell>
          <cell r="D3576">
            <v>1</v>
          </cell>
          <cell r="E3576">
            <v>0</v>
          </cell>
          <cell r="F3576" t="str">
            <v xml:space="preserve">חומרי נקיון       </v>
          </cell>
          <cell r="G3576">
            <v>0</v>
          </cell>
          <cell r="H3576" t="str">
            <v>גמיש</v>
          </cell>
          <cell r="I3576">
            <v>0</v>
          </cell>
          <cell r="J3576">
            <v>8190</v>
          </cell>
          <cell r="K3576">
            <v>0</v>
          </cell>
          <cell r="L3576">
            <v>910</v>
          </cell>
          <cell r="M3576">
            <v>0</v>
          </cell>
          <cell r="N3576">
            <v>9100</v>
          </cell>
          <cell r="O3576">
            <v>9100</v>
          </cell>
          <cell r="P3576">
            <v>8454.0499999999993</v>
          </cell>
        </row>
        <row r="3577">
          <cell r="A3577">
            <v>1781100437</v>
          </cell>
          <cell r="B3577">
            <v>437</v>
          </cell>
          <cell r="C3577">
            <v>781100</v>
          </cell>
          <cell r="D3577">
            <v>1</v>
          </cell>
          <cell r="E3577">
            <v>0</v>
          </cell>
          <cell r="F3577" t="str">
            <v xml:space="preserve">אחזקת אזעקה       </v>
          </cell>
          <cell r="G3577">
            <v>0</v>
          </cell>
          <cell r="H3577" t="str">
            <v>קשיח</v>
          </cell>
          <cell r="I3577">
            <v>1.1428571428571428</v>
          </cell>
          <cell r="J3577">
            <v>5400</v>
          </cell>
          <cell r="K3577">
            <v>0</v>
          </cell>
          <cell r="L3577">
            <v>600</v>
          </cell>
          <cell r="M3577">
            <v>0</v>
          </cell>
          <cell r="N3577">
            <v>6000</v>
          </cell>
          <cell r="O3577">
            <v>2800</v>
          </cell>
          <cell r="P3577">
            <v>2442.96</v>
          </cell>
        </row>
        <row r="3578">
          <cell r="A3578">
            <v>1781100441</v>
          </cell>
          <cell r="B3578">
            <v>441</v>
          </cell>
          <cell r="C3578">
            <v>781100</v>
          </cell>
          <cell r="D3578">
            <v>1</v>
          </cell>
          <cell r="E3578">
            <v>0</v>
          </cell>
          <cell r="F3578" t="str">
            <v>בטוח תאונות אישיות</v>
          </cell>
          <cell r="G3578">
            <v>0</v>
          </cell>
          <cell r="H3578" t="str">
            <v>קשיח</v>
          </cell>
          <cell r="I3578">
            <v>2.5</v>
          </cell>
          <cell r="J3578">
            <v>4200</v>
          </cell>
          <cell r="K3578">
            <v>0</v>
          </cell>
          <cell r="L3578">
            <v>0</v>
          </cell>
          <cell r="M3578">
            <v>0</v>
          </cell>
          <cell r="N3578">
            <v>4200</v>
          </cell>
          <cell r="O3578">
            <v>1200</v>
          </cell>
          <cell r="P3578">
            <v>0</v>
          </cell>
        </row>
        <row r="3579">
          <cell r="A3579">
            <v>1781100450</v>
          </cell>
          <cell r="B3579">
            <v>450</v>
          </cell>
          <cell r="C3579">
            <v>781100</v>
          </cell>
          <cell r="D3579">
            <v>1</v>
          </cell>
          <cell r="E3579">
            <v>0</v>
          </cell>
          <cell r="F3579" t="str">
            <v>אחזקת תמי 4</v>
          </cell>
          <cell r="G3579">
            <v>0</v>
          </cell>
          <cell r="H3579" t="str">
            <v>קשיח</v>
          </cell>
          <cell r="I3579">
            <v>0</v>
          </cell>
          <cell r="J3579">
            <v>3420</v>
          </cell>
          <cell r="K3579">
            <v>1</v>
          </cell>
          <cell r="L3579">
            <v>380</v>
          </cell>
          <cell r="M3579">
            <v>0</v>
          </cell>
          <cell r="N3579">
            <v>3800</v>
          </cell>
          <cell r="O3579">
            <v>3800</v>
          </cell>
          <cell r="P3579">
            <v>988.3</v>
          </cell>
        </row>
        <row r="3580">
          <cell r="A3580">
            <v>1781100470</v>
          </cell>
          <cell r="B3580">
            <v>470</v>
          </cell>
          <cell r="C3580">
            <v>781100</v>
          </cell>
          <cell r="D3580">
            <v>1</v>
          </cell>
          <cell r="E3580">
            <v>0</v>
          </cell>
          <cell r="F3580" t="str">
            <v xml:space="preserve">אחזקת מכונות משרד </v>
          </cell>
          <cell r="G3580">
            <v>0</v>
          </cell>
          <cell r="H3580" t="str">
            <v>גמיש</v>
          </cell>
          <cell r="I3580">
            <v>0</v>
          </cell>
          <cell r="J3580">
            <v>2430</v>
          </cell>
          <cell r="K3580">
            <v>0</v>
          </cell>
          <cell r="L3580">
            <v>270</v>
          </cell>
          <cell r="M3580">
            <v>0</v>
          </cell>
          <cell r="N3580">
            <v>2700</v>
          </cell>
          <cell r="O3580">
            <v>2700</v>
          </cell>
          <cell r="P3580">
            <v>2590.38</v>
          </cell>
        </row>
        <row r="3581">
          <cell r="A3581">
            <v>1781100471</v>
          </cell>
          <cell r="B3581">
            <v>471</v>
          </cell>
          <cell r="C3581">
            <v>781100</v>
          </cell>
          <cell r="D3581">
            <v>1</v>
          </cell>
          <cell r="E3581">
            <v>0</v>
          </cell>
          <cell r="F3581" t="str">
            <v xml:space="preserve">מכשירי כתיבה      </v>
          </cell>
          <cell r="G3581">
            <v>0</v>
          </cell>
          <cell r="H3581" t="str">
            <v>גמיש</v>
          </cell>
          <cell r="I3581">
            <v>2.4930747922437657E-2</v>
          </cell>
          <cell r="J3581">
            <v>33300</v>
          </cell>
          <cell r="K3581">
            <v>0</v>
          </cell>
          <cell r="L3581">
            <v>3700</v>
          </cell>
          <cell r="M3581">
            <v>0</v>
          </cell>
          <cell r="N3581">
            <v>37000</v>
          </cell>
          <cell r="O3581">
            <v>36100</v>
          </cell>
          <cell r="P3581">
            <v>38880.18</v>
          </cell>
        </row>
        <row r="3582">
          <cell r="A3582">
            <v>1781100492</v>
          </cell>
          <cell r="B3582">
            <v>492</v>
          </cell>
          <cell r="C3582">
            <v>781100</v>
          </cell>
          <cell r="D3582">
            <v>1</v>
          </cell>
          <cell r="E3582">
            <v>0</v>
          </cell>
          <cell r="F3582" t="str">
            <v xml:space="preserve">השתתפות בעזר 092  </v>
          </cell>
          <cell r="G3582">
            <v>0</v>
          </cell>
          <cell r="H3582" t="str">
            <v>קשיח</v>
          </cell>
          <cell r="I3582">
            <v>4.3362241494329545E-2</v>
          </cell>
          <cell r="J3582">
            <v>312800</v>
          </cell>
          <cell r="K3582">
            <v>0</v>
          </cell>
          <cell r="L3582">
            <v>0</v>
          </cell>
          <cell r="M3582">
            <v>0</v>
          </cell>
          <cell r="N3582">
            <v>312800</v>
          </cell>
          <cell r="O3582">
            <v>299800</v>
          </cell>
          <cell r="P3582">
            <v>280493</v>
          </cell>
        </row>
        <row r="3583">
          <cell r="A3583">
            <v>1781100500</v>
          </cell>
          <cell r="B3583">
            <v>500</v>
          </cell>
          <cell r="C3583">
            <v>781100</v>
          </cell>
          <cell r="D3583">
            <v>1</v>
          </cell>
          <cell r="E3583">
            <v>0</v>
          </cell>
          <cell r="F3583" t="str">
            <v xml:space="preserve">הוצאות מינהליות   </v>
          </cell>
          <cell r="G3583">
            <v>0</v>
          </cell>
          <cell r="H3583" t="str">
            <v xml:space="preserve"> </v>
          </cell>
          <cell r="I3583">
            <v>0</v>
          </cell>
          <cell r="J3583">
            <v>0</v>
          </cell>
          <cell r="K3583">
            <v>0</v>
          </cell>
          <cell r="L3583">
            <v>0</v>
          </cell>
          <cell r="M3583">
            <v>0</v>
          </cell>
          <cell r="N3583">
            <v>0</v>
          </cell>
          <cell r="O3583">
            <v>0</v>
          </cell>
          <cell r="P3583">
            <v>0</v>
          </cell>
        </row>
        <row r="3584">
          <cell r="A3584">
            <v>1781100511</v>
          </cell>
          <cell r="B3584">
            <v>511</v>
          </cell>
          <cell r="C3584">
            <v>781100</v>
          </cell>
          <cell r="D3584">
            <v>1</v>
          </cell>
          <cell r="E3584">
            <v>0</v>
          </cell>
          <cell r="F3584" t="str">
            <v xml:space="preserve">אירוח וכיבוד      </v>
          </cell>
          <cell r="G3584">
            <v>0</v>
          </cell>
          <cell r="H3584" t="str">
            <v>גמיש</v>
          </cell>
          <cell r="I3584">
            <v>0.39555555555555566</v>
          </cell>
          <cell r="J3584">
            <v>28500</v>
          </cell>
          <cell r="K3584">
            <v>0</v>
          </cell>
          <cell r="L3584">
            <v>2900</v>
          </cell>
          <cell r="M3584">
            <v>0</v>
          </cell>
          <cell r="N3584">
            <v>31400</v>
          </cell>
          <cell r="O3584">
            <v>22500</v>
          </cell>
          <cell r="P3584">
            <v>22033.91</v>
          </cell>
        </row>
        <row r="3585">
          <cell r="A3585">
            <v>1781100512</v>
          </cell>
          <cell r="B3585">
            <v>512</v>
          </cell>
          <cell r="C3585">
            <v>781100</v>
          </cell>
          <cell r="D3585">
            <v>1</v>
          </cell>
          <cell r="E3585">
            <v>0</v>
          </cell>
          <cell r="F3585" t="str">
            <v xml:space="preserve">נסיעות ואש"ל      </v>
          </cell>
          <cell r="G3585">
            <v>0</v>
          </cell>
          <cell r="H3585" t="str">
            <v>גמיש</v>
          </cell>
          <cell r="I3585">
            <v>0</v>
          </cell>
          <cell r="J3585">
            <v>0</v>
          </cell>
          <cell r="K3585">
            <v>0</v>
          </cell>
          <cell r="L3585">
            <v>0</v>
          </cell>
          <cell r="M3585">
            <v>0</v>
          </cell>
          <cell r="N3585">
            <v>0</v>
          </cell>
          <cell r="O3585">
            <v>0</v>
          </cell>
          <cell r="P3585">
            <v>0</v>
          </cell>
        </row>
        <row r="3586">
          <cell r="A3586">
            <v>1781100513</v>
          </cell>
          <cell r="B3586">
            <v>513</v>
          </cell>
          <cell r="C3586">
            <v>781100</v>
          </cell>
          <cell r="D3586">
            <v>1</v>
          </cell>
          <cell r="E3586">
            <v>0</v>
          </cell>
          <cell r="F3586" t="str">
            <v>כלכלה ( ארוחות )</v>
          </cell>
          <cell r="G3586">
            <v>0</v>
          </cell>
          <cell r="H3586" t="str">
            <v>גמיש</v>
          </cell>
          <cell r="I3586">
            <v>0</v>
          </cell>
          <cell r="J3586">
            <v>0</v>
          </cell>
          <cell r="K3586">
            <v>0</v>
          </cell>
          <cell r="L3586">
            <v>0</v>
          </cell>
          <cell r="M3586">
            <v>0</v>
          </cell>
          <cell r="N3586">
            <v>0</v>
          </cell>
          <cell r="O3586">
            <v>0</v>
          </cell>
          <cell r="P3586">
            <v>0</v>
          </cell>
        </row>
        <row r="3587">
          <cell r="A3587">
            <v>1781100516</v>
          </cell>
          <cell r="B3587">
            <v>516</v>
          </cell>
          <cell r="C3587">
            <v>781100</v>
          </cell>
          <cell r="D3587">
            <v>1</v>
          </cell>
          <cell r="E3587">
            <v>0</v>
          </cell>
          <cell r="F3587" t="str">
            <v>כיבוד-ארוע'עירונים</v>
          </cell>
          <cell r="G3587">
            <v>0</v>
          </cell>
          <cell r="H3587" t="str">
            <v>גמיש</v>
          </cell>
          <cell r="I3587">
            <v>0.25</v>
          </cell>
          <cell r="J3587">
            <v>8100</v>
          </cell>
          <cell r="K3587">
            <v>0</v>
          </cell>
          <cell r="L3587">
            <v>900</v>
          </cell>
          <cell r="M3587">
            <v>0</v>
          </cell>
          <cell r="N3587">
            <v>9000</v>
          </cell>
          <cell r="O3587">
            <v>7200</v>
          </cell>
          <cell r="P3587">
            <v>4087.64</v>
          </cell>
        </row>
        <row r="3588">
          <cell r="A3588">
            <v>1781100522</v>
          </cell>
          <cell r="B3588">
            <v>522</v>
          </cell>
          <cell r="C3588">
            <v>781100</v>
          </cell>
          <cell r="D3588">
            <v>1</v>
          </cell>
          <cell r="E3588">
            <v>0</v>
          </cell>
          <cell r="F3588" t="str">
            <v xml:space="preserve">ספרים ועיתונים    </v>
          </cell>
          <cell r="G3588">
            <v>0</v>
          </cell>
          <cell r="H3588" t="str">
            <v>גמיש</v>
          </cell>
          <cell r="I3588">
            <v>0</v>
          </cell>
          <cell r="J3588">
            <v>0</v>
          </cell>
          <cell r="K3588">
            <v>0</v>
          </cell>
          <cell r="L3588">
            <v>0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</row>
        <row r="3589">
          <cell r="A3589">
            <v>1781100540</v>
          </cell>
          <cell r="B3589">
            <v>540</v>
          </cell>
          <cell r="C3589">
            <v>781100</v>
          </cell>
          <cell r="D3589">
            <v>1</v>
          </cell>
          <cell r="E3589">
            <v>0</v>
          </cell>
          <cell r="F3589" t="str">
            <v xml:space="preserve">הוצאות טלפון      </v>
          </cell>
          <cell r="G3589">
            <v>0</v>
          </cell>
          <cell r="H3589" t="str">
            <v>קשיח</v>
          </cell>
          <cell r="I3589">
            <v>0</v>
          </cell>
          <cell r="J3589">
            <v>0</v>
          </cell>
          <cell r="K3589">
            <v>0</v>
          </cell>
          <cell r="L3589">
            <v>0</v>
          </cell>
          <cell r="M3589">
            <v>0</v>
          </cell>
          <cell r="N3589">
            <v>0</v>
          </cell>
          <cell r="O3589">
            <v>0</v>
          </cell>
          <cell r="P3589">
            <v>0</v>
          </cell>
        </row>
        <row r="3590">
          <cell r="A3590">
            <v>1781100544</v>
          </cell>
          <cell r="B3590">
            <v>544</v>
          </cell>
          <cell r="C3590">
            <v>781100</v>
          </cell>
          <cell r="D3590">
            <v>1</v>
          </cell>
          <cell r="E3590">
            <v>0</v>
          </cell>
          <cell r="F3590" t="str">
            <v xml:space="preserve">הוצאות דאר        </v>
          </cell>
          <cell r="G3590">
            <v>0</v>
          </cell>
          <cell r="H3590" t="str">
            <v>קשיח</v>
          </cell>
          <cell r="I3590">
            <v>0</v>
          </cell>
          <cell r="J3590">
            <v>55620</v>
          </cell>
          <cell r="K3590">
            <v>0</v>
          </cell>
          <cell r="L3590">
            <v>6180</v>
          </cell>
          <cell r="M3590">
            <v>0</v>
          </cell>
          <cell r="N3590">
            <v>61800</v>
          </cell>
          <cell r="O3590">
            <v>61800</v>
          </cell>
          <cell r="P3590">
            <v>1700.55</v>
          </cell>
        </row>
        <row r="3591">
          <cell r="A3591">
            <v>1781100550</v>
          </cell>
          <cell r="B3591">
            <v>550</v>
          </cell>
          <cell r="C3591">
            <v>781100</v>
          </cell>
          <cell r="D3591">
            <v>1</v>
          </cell>
          <cell r="E3591">
            <v>0</v>
          </cell>
          <cell r="F3591" t="str">
            <v xml:space="preserve">פירסומים          </v>
          </cell>
          <cell r="G3591">
            <v>0</v>
          </cell>
          <cell r="H3591" t="str">
            <v>גמיש</v>
          </cell>
          <cell r="I3591">
            <v>0</v>
          </cell>
          <cell r="J3591">
            <v>810</v>
          </cell>
          <cell r="K3591">
            <v>0</v>
          </cell>
          <cell r="L3591">
            <v>90</v>
          </cell>
          <cell r="M3591">
            <v>0</v>
          </cell>
          <cell r="N3591">
            <v>900</v>
          </cell>
          <cell r="O3591">
            <v>900</v>
          </cell>
          <cell r="P3591">
            <v>618</v>
          </cell>
        </row>
        <row r="3592">
          <cell r="A3592">
            <v>1781100561</v>
          </cell>
          <cell r="B3592">
            <v>561</v>
          </cell>
          <cell r="C3592">
            <v>781100</v>
          </cell>
          <cell r="D3592">
            <v>1</v>
          </cell>
          <cell r="E3592">
            <v>0</v>
          </cell>
          <cell r="F3592" t="str">
            <v xml:space="preserve">שיכפולים          </v>
          </cell>
          <cell r="G3592">
            <v>0</v>
          </cell>
          <cell r="H3592" t="str">
            <v>גמיש</v>
          </cell>
          <cell r="I3592">
            <v>0</v>
          </cell>
          <cell r="J3592">
            <v>12150</v>
          </cell>
          <cell r="K3592">
            <v>0</v>
          </cell>
          <cell r="L3592">
            <v>1350</v>
          </cell>
          <cell r="M3592">
            <v>0</v>
          </cell>
          <cell r="N3592">
            <v>13500</v>
          </cell>
          <cell r="O3592">
            <v>13500</v>
          </cell>
          <cell r="P3592">
            <v>13478</v>
          </cell>
        </row>
        <row r="3593">
          <cell r="A3593">
            <v>1781100562</v>
          </cell>
          <cell r="B3593">
            <v>562</v>
          </cell>
          <cell r="C3593">
            <v>781100</v>
          </cell>
          <cell r="D3593">
            <v>1</v>
          </cell>
          <cell r="E3593">
            <v>0</v>
          </cell>
          <cell r="F3593" t="str">
            <v xml:space="preserve">הדפסות            </v>
          </cell>
          <cell r="G3593">
            <v>0</v>
          </cell>
          <cell r="H3593" t="str">
            <v>גמיש</v>
          </cell>
          <cell r="I3593">
            <v>4.9723756906077332E-2</v>
          </cell>
          <cell r="J3593">
            <v>17100</v>
          </cell>
          <cell r="K3593">
            <v>0</v>
          </cell>
          <cell r="L3593">
            <v>1900</v>
          </cell>
          <cell r="M3593">
            <v>0</v>
          </cell>
          <cell r="N3593">
            <v>19000</v>
          </cell>
          <cell r="O3593">
            <v>18100</v>
          </cell>
          <cell r="P3593">
            <v>18169.099999999999</v>
          </cell>
        </row>
        <row r="3594">
          <cell r="A3594">
            <v>1781100565</v>
          </cell>
          <cell r="B3594">
            <v>565</v>
          </cell>
          <cell r="C3594">
            <v>781100</v>
          </cell>
          <cell r="D3594">
            <v>1</v>
          </cell>
          <cell r="E3594">
            <v>0</v>
          </cell>
          <cell r="F3594" t="str">
            <v>ציוד לעררי חניה</v>
          </cell>
          <cell r="G3594">
            <v>0</v>
          </cell>
          <cell r="H3594" t="str">
            <v>גמיש</v>
          </cell>
          <cell r="I3594">
            <v>0</v>
          </cell>
          <cell r="J3594">
            <v>28350</v>
          </cell>
          <cell r="K3594">
            <v>0</v>
          </cell>
          <cell r="L3594">
            <v>3150</v>
          </cell>
          <cell r="M3594">
            <v>0</v>
          </cell>
          <cell r="N3594">
            <v>31500</v>
          </cell>
          <cell r="O3594">
            <v>31500</v>
          </cell>
          <cell r="P3594">
            <v>28886.87</v>
          </cell>
        </row>
        <row r="3595">
          <cell r="A3595">
            <v>1781100570</v>
          </cell>
          <cell r="B3595">
            <v>570</v>
          </cell>
          <cell r="C3595">
            <v>781100</v>
          </cell>
          <cell r="D3595">
            <v>1</v>
          </cell>
          <cell r="E3595">
            <v>0</v>
          </cell>
          <cell r="F3595" t="str">
            <v xml:space="preserve">עיבוד נתונים      </v>
          </cell>
          <cell r="G3595">
            <v>0</v>
          </cell>
          <cell r="H3595" t="str">
            <v>גמיש</v>
          </cell>
          <cell r="I3595">
            <v>0</v>
          </cell>
          <cell r="J3595">
            <v>1620</v>
          </cell>
          <cell r="K3595">
            <v>0</v>
          </cell>
          <cell r="L3595">
            <v>180</v>
          </cell>
          <cell r="M3595">
            <v>0</v>
          </cell>
          <cell r="N3595">
            <v>1800</v>
          </cell>
          <cell r="O3595">
            <v>1800</v>
          </cell>
          <cell r="P3595">
            <v>0</v>
          </cell>
        </row>
        <row r="3596">
          <cell r="A3596">
            <v>1781100571</v>
          </cell>
          <cell r="B3596">
            <v>571</v>
          </cell>
          <cell r="C3596">
            <v>781100</v>
          </cell>
          <cell r="D3596">
            <v>1</v>
          </cell>
          <cell r="E3596">
            <v>0</v>
          </cell>
          <cell r="F3596" t="str">
            <v xml:space="preserve">מיכון וענ"א       </v>
          </cell>
          <cell r="G3596">
            <v>0</v>
          </cell>
          <cell r="H3596" t="str">
            <v>קשיח</v>
          </cell>
          <cell r="I3596">
            <v>0</v>
          </cell>
          <cell r="J3596">
            <v>344100</v>
          </cell>
          <cell r="K3596">
            <v>-6.7193675889328008E-2</v>
          </cell>
          <cell r="L3596">
            <v>0</v>
          </cell>
          <cell r="M3596">
            <v>0</v>
          </cell>
          <cell r="N3596">
            <v>344100</v>
          </cell>
          <cell r="O3596">
            <v>344100</v>
          </cell>
          <cell r="P3596">
            <v>354100</v>
          </cell>
        </row>
        <row r="3597">
          <cell r="A3597">
            <v>1781100580</v>
          </cell>
          <cell r="B3597">
            <v>580</v>
          </cell>
          <cell r="C3597">
            <v>781100</v>
          </cell>
          <cell r="D3597">
            <v>1</v>
          </cell>
          <cell r="E3597">
            <v>0</v>
          </cell>
          <cell r="F3597" t="str">
            <v xml:space="preserve">שמאות ומדידות     </v>
          </cell>
          <cell r="G3597">
            <v>0</v>
          </cell>
          <cell r="H3597" t="str">
            <v>גמיש</v>
          </cell>
          <cell r="I3597">
            <v>0</v>
          </cell>
          <cell r="J3597">
            <v>8550</v>
          </cell>
          <cell r="K3597">
            <v>0</v>
          </cell>
          <cell r="L3597">
            <v>950</v>
          </cell>
          <cell r="M3597">
            <v>0</v>
          </cell>
          <cell r="N3597">
            <v>9500</v>
          </cell>
          <cell r="O3597">
            <v>9500</v>
          </cell>
          <cell r="P3597">
            <v>2822</v>
          </cell>
        </row>
        <row r="3598">
          <cell r="A3598">
            <v>1781100581</v>
          </cell>
          <cell r="B3598">
            <v>581</v>
          </cell>
          <cell r="C3598">
            <v>781100</v>
          </cell>
          <cell r="D3598">
            <v>1</v>
          </cell>
          <cell r="E3598">
            <v>0</v>
          </cell>
          <cell r="F3598" t="str">
            <v xml:space="preserve">הוצאות משפטיות    </v>
          </cell>
          <cell r="G3598">
            <v>0</v>
          </cell>
          <cell r="H3598" t="str">
            <v>קשיח</v>
          </cell>
          <cell r="I3598">
            <v>0</v>
          </cell>
          <cell r="J3598">
            <v>0</v>
          </cell>
          <cell r="K3598">
            <v>0</v>
          </cell>
          <cell r="L3598">
            <v>0</v>
          </cell>
          <cell r="M3598">
            <v>0</v>
          </cell>
          <cell r="N3598">
            <v>0</v>
          </cell>
          <cell r="O3598">
            <v>0</v>
          </cell>
          <cell r="P3598">
            <v>0</v>
          </cell>
        </row>
        <row r="3599">
          <cell r="A3599">
            <v>1781100596</v>
          </cell>
          <cell r="B3599">
            <v>596</v>
          </cell>
          <cell r="C3599">
            <v>781100</v>
          </cell>
          <cell r="D3599">
            <v>1</v>
          </cell>
          <cell r="E3599">
            <v>0</v>
          </cell>
          <cell r="F3599" t="str">
            <v xml:space="preserve">השתתפות בעזר 096  </v>
          </cell>
          <cell r="G3599">
            <v>0</v>
          </cell>
          <cell r="H3599" t="str">
            <v>קשיח</v>
          </cell>
          <cell r="I3599">
            <v>0</v>
          </cell>
          <cell r="J3599">
            <v>925000</v>
          </cell>
          <cell r="K3599">
            <v>-6.3303994583615464E-2</v>
          </cell>
          <cell r="L3599">
            <v>0</v>
          </cell>
          <cell r="M3599">
            <v>0</v>
          </cell>
          <cell r="N3599">
            <v>925000</v>
          </cell>
          <cell r="O3599">
            <v>925000</v>
          </cell>
          <cell r="P3599">
            <v>870674.3</v>
          </cell>
        </row>
        <row r="3600">
          <cell r="A3600">
            <v>1781100700</v>
          </cell>
          <cell r="B3600">
            <v>700</v>
          </cell>
          <cell r="C3600">
            <v>781100</v>
          </cell>
          <cell r="D3600">
            <v>1</v>
          </cell>
          <cell r="E3600">
            <v>0</v>
          </cell>
          <cell r="F3600" t="str">
            <v xml:space="preserve">הוצאות לפעולות    </v>
          </cell>
          <cell r="G3600">
            <v>0</v>
          </cell>
          <cell r="H3600" t="str">
            <v xml:space="preserve"> </v>
          </cell>
          <cell r="I3600">
            <v>0</v>
          </cell>
          <cell r="J3600">
            <v>0</v>
          </cell>
          <cell r="K3600">
            <v>0</v>
          </cell>
          <cell r="L3600">
            <v>0</v>
          </cell>
          <cell r="M3600">
            <v>0</v>
          </cell>
          <cell r="N3600">
            <v>0</v>
          </cell>
          <cell r="O3600">
            <v>0</v>
          </cell>
          <cell r="P3600">
            <v>0</v>
          </cell>
        </row>
        <row r="3601">
          <cell r="A3601">
            <v>1781100715</v>
          </cell>
          <cell r="B3601">
            <v>715</v>
          </cell>
          <cell r="C3601">
            <v>781100</v>
          </cell>
          <cell r="D3601">
            <v>1</v>
          </cell>
          <cell r="E3601">
            <v>0</v>
          </cell>
          <cell r="F3601" t="str">
            <v>עבודות קבלניות-רכב</v>
          </cell>
          <cell r="G3601">
            <v>0</v>
          </cell>
          <cell r="H3601" t="str">
            <v>גמיש</v>
          </cell>
          <cell r="I3601">
            <v>0</v>
          </cell>
          <cell r="J3601">
            <v>0</v>
          </cell>
          <cell r="K3601">
            <v>0</v>
          </cell>
          <cell r="L3601">
            <v>0</v>
          </cell>
          <cell r="M3601">
            <v>0</v>
          </cell>
          <cell r="N3601">
            <v>0</v>
          </cell>
          <cell r="O3601">
            <v>0</v>
          </cell>
          <cell r="P3601">
            <v>0</v>
          </cell>
        </row>
        <row r="3602">
          <cell r="A3602">
            <v>1781100722</v>
          </cell>
          <cell r="B3602">
            <v>722</v>
          </cell>
          <cell r="C3602">
            <v>781100</v>
          </cell>
          <cell r="D3602">
            <v>1</v>
          </cell>
          <cell r="E3602">
            <v>0</v>
          </cell>
          <cell r="F3602" t="str">
            <v>חמרים-תחזוקה עצמית</v>
          </cell>
          <cell r="G3602">
            <v>0</v>
          </cell>
          <cell r="H3602" t="str">
            <v>גמיש</v>
          </cell>
          <cell r="I3602">
            <v>0</v>
          </cell>
          <cell r="J3602">
            <v>3240</v>
          </cell>
          <cell r="K3602">
            <v>0</v>
          </cell>
          <cell r="L3602">
            <v>360</v>
          </cell>
          <cell r="M3602">
            <v>0</v>
          </cell>
          <cell r="N3602">
            <v>3600</v>
          </cell>
          <cell r="O3602">
            <v>3600</v>
          </cell>
          <cell r="P3602">
            <v>2778.36</v>
          </cell>
        </row>
        <row r="3603">
          <cell r="A3603">
            <v>1781100735</v>
          </cell>
          <cell r="B3603">
            <v>735</v>
          </cell>
          <cell r="C3603">
            <v>781100</v>
          </cell>
          <cell r="D3603">
            <v>1</v>
          </cell>
          <cell r="E3603">
            <v>0</v>
          </cell>
          <cell r="F3603" t="str">
            <v>ליסינג</v>
          </cell>
          <cell r="G3603">
            <v>0</v>
          </cell>
          <cell r="H3603" t="str">
            <v>גמיש</v>
          </cell>
          <cell r="I3603">
            <v>0</v>
          </cell>
          <cell r="J3603">
            <v>400000</v>
          </cell>
          <cell r="K3603">
            <v>0.69336384439359278</v>
          </cell>
          <cell r="L3603">
            <v>0</v>
          </cell>
          <cell r="M3603">
            <v>0</v>
          </cell>
          <cell r="N3603">
            <v>400000</v>
          </cell>
          <cell r="O3603">
            <v>400000</v>
          </cell>
          <cell r="P3603">
            <v>340107.93</v>
          </cell>
        </row>
        <row r="3604">
          <cell r="A3604">
            <v>1781100736</v>
          </cell>
          <cell r="B3604">
            <v>736</v>
          </cell>
          <cell r="C3604">
            <v>781100</v>
          </cell>
          <cell r="D3604">
            <v>1</v>
          </cell>
          <cell r="E3604">
            <v>0</v>
          </cell>
          <cell r="F3604" t="str">
            <v>ליסינג סיירת "שקמה"</v>
          </cell>
          <cell r="G3604">
            <v>0</v>
          </cell>
          <cell r="H3604" t="str">
            <v>גמיש</v>
          </cell>
          <cell r="I3604">
            <v>0</v>
          </cell>
          <cell r="J3604">
            <v>0</v>
          </cell>
          <cell r="K3604">
            <v>0</v>
          </cell>
          <cell r="L3604">
            <v>0</v>
          </cell>
          <cell r="M3604">
            <v>0</v>
          </cell>
          <cell r="N3604">
            <v>0</v>
          </cell>
          <cell r="O3604">
            <v>0</v>
          </cell>
          <cell r="P3604">
            <v>0</v>
          </cell>
        </row>
        <row r="3605">
          <cell r="A3605">
            <v>1781100737</v>
          </cell>
          <cell r="B3605">
            <v>737</v>
          </cell>
          <cell r="C3605">
            <v>781100</v>
          </cell>
          <cell r="D3605">
            <v>1</v>
          </cell>
          <cell r="E3605">
            <v>0</v>
          </cell>
          <cell r="F3605" t="str">
            <v>שכירות רכב לימים גשומים</v>
          </cell>
          <cell r="G3605">
            <v>0</v>
          </cell>
          <cell r="H3605" t="str">
            <v>גמיש</v>
          </cell>
          <cell r="I3605">
            <v>-1</v>
          </cell>
          <cell r="J3605">
            <v>0</v>
          </cell>
          <cell r="K3605">
            <v>0</v>
          </cell>
          <cell r="L3605">
            <v>0</v>
          </cell>
          <cell r="M3605">
            <v>0</v>
          </cell>
          <cell r="N3605">
            <v>0</v>
          </cell>
          <cell r="O3605">
            <v>2900</v>
          </cell>
          <cell r="P3605">
            <v>0</v>
          </cell>
        </row>
        <row r="3606">
          <cell r="A3606">
            <v>1781100744</v>
          </cell>
          <cell r="B3606">
            <v>744</v>
          </cell>
          <cell r="C3606">
            <v>781100</v>
          </cell>
          <cell r="D3606">
            <v>1</v>
          </cell>
          <cell r="E3606">
            <v>0</v>
          </cell>
          <cell r="F3606" t="str">
            <v xml:space="preserve">מדים וציוד אישי   </v>
          </cell>
          <cell r="G3606">
            <v>0</v>
          </cell>
          <cell r="H3606" t="str">
            <v>גמיש</v>
          </cell>
          <cell r="I3606">
            <v>0.11538461538461542</v>
          </cell>
          <cell r="J3606">
            <v>130500</v>
          </cell>
          <cell r="K3606">
            <v>0</v>
          </cell>
          <cell r="L3606">
            <v>14500</v>
          </cell>
          <cell r="M3606">
            <v>0</v>
          </cell>
          <cell r="N3606">
            <v>145000</v>
          </cell>
          <cell r="O3606">
            <v>130000</v>
          </cell>
          <cell r="P3606">
            <v>86070.399999999994</v>
          </cell>
        </row>
        <row r="3607">
          <cell r="A3607">
            <v>1781100745</v>
          </cell>
          <cell r="B3607">
            <v>745</v>
          </cell>
          <cell r="C3607">
            <v>781100</v>
          </cell>
          <cell r="D3607">
            <v>1</v>
          </cell>
          <cell r="E3607">
            <v>0</v>
          </cell>
          <cell r="F3607" t="str">
            <v xml:space="preserve">דמי פריצה - תכולה </v>
          </cell>
          <cell r="G3607">
            <v>0</v>
          </cell>
          <cell r="H3607" t="str">
            <v>קשיח</v>
          </cell>
          <cell r="I3607">
            <v>0</v>
          </cell>
          <cell r="J3607">
            <v>0</v>
          </cell>
          <cell r="K3607">
            <v>0</v>
          </cell>
          <cell r="L3607">
            <v>0</v>
          </cell>
          <cell r="M3607">
            <v>0</v>
          </cell>
          <cell r="N3607">
            <v>0</v>
          </cell>
          <cell r="O3607">
            <v>0</v>
          </cell>
          <cell r="P3607">
            <v>0</v>
          </cell>
        </row>
        <row r="3608">
          <cell r="A3608">
            <v>1781100751</v>
          </cell>
          <cell r="B3608">
            <v>751</v>
          </cell>
          <cell r="C3608">
            <v>781100</v>
          </cell>
          <cell r="D3608">
            <v>1</v>
          </cell>
          <cell r="E3608">
            <v>0</v>
          </cell>
          <cell r="F3608" t="str">
            <v xml:space="preserve">עבודות קבלניות    </v>
          </cell>
          <cell r="G3608">
            <v>0</v>
          </cell>
          <cell r="H3608" t="str">
            <v>גמיש</v>
          </cell>
          <cell r="I3608">
            <v>0</v>
          </cell>
          <cell r="J3608">
            <v>3510</v>
          </cell>
          <cell r="K3608">
            <v>0</v>
          </cell>
          <cell r="L3608">
            <v>390</v>
          </cell>
          <cell r="M3608">
            <v>0</v>
          </cell>
          <cell r="N3608">
            <v>3900</v>
          </cell>
          <cell r="O3608">
            <v>3900</v>
          </cell>
          <cell r="P3608">
            <v>3482</v>
          </cell>
        </row>
        <row r="3609">
          <cell r="A3609">
            <v>1781100752</v>
          </cell>
          <cell r="B3609">
            <v>752</v>
          </cell>
          <cell r="C3609">
            <v>781100</v>
          </cell>
          <cell r="D3609">
            <v>1</v>
          </cell>
          <cell r="E3609">
            <v>0</v>
          </cell>
          <cell r="F3609" t="str">
            <v xml:space="preserve">נקיון בקבלנות     </v>
          </cell>
          <cell r="G3609">
            <v>0</v>
          </cell>
          <cell r="H3609" t="str">
            <v>קשיח</v>
          </cell>
          <cell r="I3609">
            <v>0.79679144385026746</v>
          </cell>
          <cell r="J3609">
            <v>168000</v>
          </cell>
          <cell r="K3609">
            <v>0</v>
          </cell>
          <cell r="L3609">
            <v>0</v>
          </cell>
          <cell r="M3609">
            <v>0</v>
          </cell>
          <cell r="N3609">
            <v>168000</v>
          </cell>
          <cell r="O3609">
            <v>93500</v>
          </cell>
          <cell r="P3609">
            <v>144135.46</v>
          </cell>
        </row>
        <row r="3610">
          <cell r="A3610">
            <v>1781100753</v>
          </cell>
          <cell r="B3610">
            <v>753</v>
          </cell>
          <cell r="C3610">
            <v>781100</v>
          </cell>
          <cell r="D3610">
            <v>1</v>
          </cell>
          <cell r="E3610">
            <v>0</v>
          </cell>
          <cell r="F3610" t="str">
            <v xml:space="preserve">חברה קבלנית       </v>
          </cell>
          <cell r="G3610">
            <v>0</v>
          </cell>
          <cell r="H3610" t="str">
            <v>קשיח</v>
          </cell>
          <cell r="I3610">
            <v>0</v>
          </cell>
          <cell r="J3610">
            <v>0</v>
          </cell>
          <cell r="K3610">
            <v>0</v>
          </cell>
          <cell r="L3610">
            <v>0</v>
          </cell>
          <cell r="M3610">
            <v>0</v>
          </cell>
          <cell r="N3610">
            <v>0</v>
          </cell>
          <cell r="O3610">
            <v>0</v>
          </cell>
          <cell r="P3610">
            <v>0</v>
          </cell>
        </row>
        <row r="3611">
          <cell r="A3611">
            <v>1781100756</v>
          </cell>
          <cell r="B3611">
            <v>756</v>
          </cell>
          <cell r="C3611">
            <v>781100</v>
          </cell>
          <cell r="D3611">
            <v>1</v>
          </cell>
          <cell r="E3611">
            <v>0</v>
          </cell>
          <cell r="F3611" t="str">
            <v xml:space="preserve">שמירה בקבלנות     </v>
          </cell>
          <cell r="G3611">
            <v>0</v>
          </cell>
          <cell r="H3611" t="str">
            <v>קשיח</v>
          </cell>
          <cell r="I3611">
            <v>0</v>
          </cell>
          <cell r="J3611">
            <v>0</v>
          </cell>
          <cell r="K3611">
            <v>0</v>
          </cell>
          <cell r="L3611">
            <v>0</v>
          </cell>
          <cell r="M3611">
            <v>0</v>
          </cell>
          <cell r="N3611">
            <v>0</v>
          </cell>
          <cell r="O3611">
            <v>0</v>
          </cell>
          <cell r="P3611">
            <v>0</v>
          </cell>
        </row>
        <row r="3612">
          <cell r="A3612">
            <v>1781100757</v>
          </cell>
          <cell r="B3612">
            <v>757</v>
          </cell>
          <cell r="C3612">
            <v>781100</v>
          </cell>
          <cell r="D3612">
            <v>1</v>
          </cell>
          <cell r="E3612">
            <v>0</v>
          </cell>
          <cell r="F3612" t="str">
            <v>אכיפת גביה/דוחות שונים</v>
          </cell>
          <cell r="G3612">
            <v>0</v>
          </cell>
          <cell r="H3612" t="str">
            <v>גמיש</v>
          </cell>
          <cell r="I3612">
            <v>0</v>
          </cell>
          <cell r="J3612">
            <v>5000</v>
          </cell>
          <cell r="K3612">
            <v>0</v>
          </cell>
          <cell r="L3612">
            <v>0</v>
          </cell>
          <cell r="M3612">
            <v>0</v>
          </cell>
          <cell r="N3612">
            <v>5000</v>
          </cell>
          <cell r="O3612">
            <v>5000</v>
          </cell>
          <cell r="P3612">
            <v>0</v>
          </cell>
        </row>
        <row r="3613">
          <cell r="A3613">
            <v>1781100759</v>
          </cell>
          <cell r="B3613">
            <v>759</v>
          </cell>
          <cell r="C3613">
            <v>781100</v>
          </cell>
          <cell r="D3613">
            <v>1</v>
          </cell>
          <cell r="E3613">
            <v>0</v>
          </cell>
          <cell r="F3613" t="str">
            <v xml:space="preserve">גרירות            </v>
          </cell>
          <cell r="G3613">
            <v>0</v>
          </cell>
          <cell r="H3613" t="str">
            <v>גמיש</v>
          </cell>
          <cell r="I3613">
            <v>0</v>
          </cell>
          <cell r="J3613">
            <v>76950</v>
          </cell>
          <cell r="K3613">
            <v>1</v>
          </cell>
          <cell r="L3613">
            <v>8550</v>
          </cell>
          <cell r="M3613">
            <v>0</v>
          </cell>
          <cell r="N3613">
            <v>85500</v>
          </cell>
          <cell r="O3613">
            <v>85500</v>
          </cell>
          <cell r="P3613">
            <v>41977</v>
          </cell>
        </row>
        <row r="3614">
          <cell r="A3614">
            <v>1781100780</v>
          </cell>
          <cell r="B3614">
            <v>780</v>
          </cell>
          <cell r="C3614">
            <v>781100</v>
          </cell>
          <cell r="D3614">
            <v>1</v>
          </cell>
          <cell r="E3614">
            <v>0</v>
          </cell>
          <cell r="F3614" t="str">
            <v>פעולות מיוחדות</v>
          </cell>
          <cell r="G3614">
            <v>0</v>
          </cell>
          <cell r="H3614" t="str">
            <v>גמיש</v>
          </cell>
          <cell r="I3614">
            <v>0</v>
          </cell>
          <cell r="J3614">
            <v>20250</v>
          </cell>
          <cell r="K3614">
            <v>0</v>
          </cell>
          <cell r="L3614">
            <v>2250</v>
          </cell>
          <cell r="M3614">
            <v>0</v>
          </cell>
          <cell r="N3614">
            <v>22500</v>
          </cell>
          <cell r="O3614">
            <v>22500</v>
          </cell>
          <cell r="P3614">
            <v>19069.25</v>
          </cell>
        </row>
        <row r="3615">
          <cell r="A3615">
            <v>1781100781</v>
          </cell>
          <cell r="B3615">
            <v>781</v>
          </cell>
          <cell r="C3615">
            <v>781100</v>
          </cell>
          <cell r="D3615">
            <v>1</v>
          </cell>
          <cell r="E3615">
            <v>0</v>
          </cell>
          <cell r="F3615" t="str">
            <v>פעילויות שונות</v>
          </cell>
          <cell r="G3615">
            <v>0</v>
          </cell>
          <cell r="H3615" t="str">
            <v>גמיש</v>
          </cell>
          <cell r="I3615">
            <v>0</v>
          </cell>
          <cell r="J3615">
            <v>0</v>
          </cell>
          <cell r="K3615">
            <v>0</v>
          </cell>
          <cell r="L3615">
            <v>0</v>
          </cell>
          <cell r="M3615">
            <v>0</v>
          </cell>
          <cell r="N3615">
            <v>0</v>
          </cell>
          <cell r="O3615">
            <v>0</v>
          </cell>
          <cell r="P3615">
            <v>0</v>
          </cell>
        </row>
        <row r="3616">
          <cell r="A3616">
            <v>1781100782</v>
          </cell>
          <cell r="B3616">
            <v>782</v>
          </cell>
          <cell r="C3616">
            <v>781100</v>
          </cell>
          <cell r="D3616">
            <v>1</v>
          </cell>
          <cell r="E3616">
            <v>0</v>
          </cell>
          <cell r="F3616" t="str">
            <v xml:space="preserve">הפעלת סיירת "שקמה" </v>
          </cell>
          <cell r="G3616">
            <v>0</v>
          </cell>
          <cell r="H3616" t="str">
            <v>גמיש</v>
          </cell>
          <cell r="I3616">
            <v>0</v>
          </cell>
          <cell r="J3616">
            <v>0</v>
          </cell>
          <cell r="K3616">
            <v>0</v>
          </cell>
          <cell r="L3616">
            <v>0</v>
          </cell>
          <cell r="M3616">
            <v>0</v>
          </cell>
          <cell r="N3616">
            <v>0</v>
          </cell>
          <cell r="O3616">
            <v>0</v>
          </cell>
          <cell r="P3616">
            <v>0</v>
          </cell>
        </row>
        <row r="3617">
          <cell r="A3617">
            <v>1781100789</v>
          </cell>
          <cell r="B3617">
            <v>789</v>
          </cell>
          <cell r="C3617">
            <v>781100</v>
          </cell>
          <cell r="D3617">
            <v>1</v>
          </cell>
          <cell r="E3617">
            <v>0</v>
          </cell>
          <cell r="F3617" t="str">
            <v xml:space="preserve">כביסה             </v>
          </cell>
          <cell r="G3617">
            <v>0</v>
          </cell>
          <cell r="H3617" t="str">
            <v>גמיש</v>
          </cell>
          <cell r="I3617">
            <v>0</v>
          </cell>
          <cell r="J3617">
            <v>1440</v>
          </cell>
          <cell r="K3617">
            <v>0</v>
          </cell>
          <cell r="L3617">
            <v>160</v>
          </cell>
          <cell r="M3617">
            <v>0</v>
          </cell>
          <cell r="N3617">
            <v>1600</v>
          </cell>
          <cell r="O3617">
            <v>1600</v>
          </cell>
          <cell r="P3617">
            <v>0</v>
          </cell>
        </row>
        <row r="3618">
          <cell r="A3618">
            <v>1781100794</v>
          </cell>
          <cell r="B3618">
            <v>794</v>
          </cell>
          <cell r="C3618">
            <v>781100</v>
          </cell>
          <cell r="D3618">
            <v>1</v>
          </cell>
          <cell r="E3618">
            <v>0</v>
          </cell>
          <cell r="F3618" t="str">
            <v xml:space="preserve">השתתפות בעזר 094  </v>
          </cell>
          <cell r="G3618">
            <v>0</v>
          </cell>
          <cell r="H3618" t="str">
            <v>קשיח</v>
          </cell>
          <cell r="I3618">
            <v>7.2847682119205226E-2</v>
          </cell>
          <cell r="J3618">
            <v>32400</v>
          </cell>
          <cell r="K3618">
            <v>0</v>
          </cell>
          <cell r="L3618">
            <v>0</v>
          </cell>
          <cell r="M3618">
            <v>0</v>
          </cell>
          <cell r="N3618">
            <v>32400</v>
          </cell>
          <cell r="O3618">
            <v>30200</v>
          </cell>
          <cell r="P3618">
            <v>33574</v>
          </cell>
        </row>
        <row r="3619">
          <cell r="A3619">
            <v>1781100900</v>
          </cell>
          <cell r="B3619">
            <v>900</v>
          </cell>
          <cell r="C3619">
            <v>781100</v>
          </cell>
          <cell r="D3619">
            <v>1</v>
          </cell>
          <cell r="E3619">
            <v>0</v>
          </cell>
          <cell r="F3619" t="str">
            <v xml:space="preserve">הוצאות חד פעמיות  </v>
          </cell>
          <cell r="G3619">
            <v>0</v>
          </cell>
          <cell r="H3619" t="str">
            <v xml:space="preserve"> </v>
          </cell>
          <cell r="I3619">
            <v>0</v>
          </cell>
          <cell r="J3619">
            <v>0</v>
          </cell>
          <cell r="K3619">
            <v>0</v>
          </cell>
          <cell r="L3619">
            <v>0</v>
          </cell>
          <cell r="M3619">
            <v>0</v>
          </cell>
          <cell r="N3619">
            <v>0</v>
          </cell>
          <cell r="O3619">
            <v>0</v>
          </cell>
          <cell r="P3619">
            <v>0</v>
          </cell>
        </row>
        <row r="3620">
          <cell r="A3620">
            <v>1781100931</v>
          </cell>
          <cell r="B3620">
            <v>931</v>
          </cell>
          <cell r="C3620">
            <v>781100</v>
          </cell>
          <cell r="D3620">
            <v>1</v>
          </cell>
          <cell r="E3620">
            <v>0</v>
          </cell>
          <cell r="F3620" t="str">
            <v>רכישת רכבים - פיקוח</v>
          </cell>
          <cell r="G3620">
            <v>0</v>
          </cell>
          <cell r="H3620" t="str">
            <v>קשיח</v>
          </cell>
          <cell r="I3620">
            <v>0</v>
          </cell>
          <cell r="J3620">
            <v>0</v>
          </cell>
          <cell r="K3620">
            <v>0</v>
          </cell>
          <cell r="L3620">
            <v>0</v>
          </cell>
          <cell r="M3620">
            <v>0</v>
          </cell>
          <cell r="N3620">
            <v>0</v>
          </cell>
          <cell r="O3620">
            <v>0</v>
          </cell>
          <cell r="P3620">
            <v>0</v>
          </cell>
        </row>
        <row r="3621">
          <cell r="A3621">
            <v>1781100932</v>
          </cell>
          <cell r="B3621">
            <v>932</v>
          </cell>
          <cell r="C3621">
            <v>781100</v>
          </cell>
          <cell r="D3621">
            <v>1</v>
          </cell>
          <cell r="E3621">
            <v>0</v>
          </cell>
          <cell r="F3621" t="str">
            <v xml:space="preserve">רכישות חד-פעמיות  </v>
          </cell>
          <cell r="G3621">
            <v>0</v>
          </cell>
          <cell r="H3621" t="str">
            <v>גמיש</v>
          </cell>
          <cell r="I3621">
            <v>0</v>
          </cell>
          <cell r="J3621">
            <v>17550</v>
          </cell>
          <cell r="K3621">
            <v>0</v>
          </cell>
          <cell r="L3621">
            <v>1950</v>
          </cell>
          <cell r="M3621">
            <v>0</v>
          </cell>
          <cell r="N3621">
            <v>19500</v>
          </cell>
          <cell r="O3621">
            <v>19500</v>
          </cell>
          <cell r="P3621">
            <v>14236.44</v>
          </cell>
        </row>
        <row r="3622">
          <cell r="A3622">
            <v>1781100961</v>
          </cell>
          <cell r="B3622">
            <v>961</v>
          </cell>
          <cell r="C3622">
            <v>781100</v>
          </cell>
          <cell r="D3622">
            <v>1</v>
          </cell>
          <cell r="E3622">
            <v>0</v>
          </cell>
          <cell r="F3622" t="str">
            <v>רז' פעולות ורכישות</v>
          </cell>
          <cell r="G3622">
            <v>0</v>
          </cell>
          <cell r="H3622" t="str">
            <v>גמיש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0</v>
          </cell>
          <cell r="N3622">
            <v>0</v>
          </cell>
          <cell r="O3622">
            <v>0</v>
          </cell>
          <cell r="P3622">
            <v>0</v>
          </cell>
        </row>
        <row r="3623">
          <cell r="A3623" t="e">
            <v>#VALUE!</v>
          </cell>
          <cell r="B3623" t="str">
            <v>781100  סך הכל</v>
          </cell>
          <cell r="C3623">
            <v>0</v>
          </cell>
          <cell r="D3623">
            <v>0</v>
          </cell>
          <cell r="E3623">
            <v>0</v>
          </cell>
          <cell r="F3623" t="str">
            <v xml:space="preserve">פיקוח  עירוני     </v>
          </cell>
          <cell r="G3623">
            <v>0</v>
          </cell>
          <cell r="H3623">
            <v>0</v>
          </cell>
          <cell r="I3623">
            <v>6.6600987958086444E-2</v>
          </cell>
          <cell r="J3623">
            <v>13005080</v>
          </cell>
          <cell r="K3623">
            <v>2.4834743889513877</v>
          </cell>
          <cell r="L3623">
            <v>51620</v>
          </cell>
          <cell r="M3623">
            <v>0</v>
          </cell>
          <cell r="N3623">
            <v>13056700</v>
          </cell>
          <cell r="O3623">
            <v>12241410</v>
          </cell>
          <cell r="P3623">
            <v>11958049.780000005</v>
          </cell>
        </row>
        <row r="3624">
          <cell r="A3624">
            <v>17812000</v>
          </cell>
          <cell r="B3624">
            <v>0</v>
          </cell>
          <cell r="C3624">
            <v>781200</v>
          </cell>
          <cell r="D3624">
            <v>1</v>
          </cell>
          <cell r="E3624">
            <v>0</v>
          </cell>
          <cell r="F3624" t="str">
            <v xml:space="preserve">רשות חניה         </v>
          </cell>
          <cell r="G3624">
            <v>0</v>
          </cell>
          <cell r="H3624" t="str">
            <v xml:space="preserve"> </v>
          </cell>
          <cell r="I3624">
            <v>0</v>
          </cell>
          <cell r="J3624">
            <v>0</v>
          </cell>
          <cell r="K3624">
            <v>0</v>
          </cell>
          <cell r="L3624">
            <v>0</v>
          </cell>
          <cell r="M3624">
            <v>0</v>
          </cell>
          <cell r="N3624">
            <v>0</v>
          </cell>
          <cell r="O3624">
            <v>0</v>
          </cell>
          <cell r="P3624">
            <v>0</v>
          </cell>
        </row>
        <row r="3625">
          <cell r="A3625">
            <v>1781200110</v>
          </cell>
          <cell r="B3625">
            <v>110</v>
          </cell>
          <cell r="C3625">
            <v>781200</v>
          </cell>
          <cell r="D3625">
            <v>1</v>
          </cell>
          <cell r="E3625">
            <v>0</v>
          </cell>
          <cell r="F3625" t="str">
            <v>השכר הקובע-תקציבית</v>
          </cell>
          <cell r="G3625">
            <v>0</v>
          </cell>
          <cell r="H3625" t="str">
            <v>שכר</v>
          </cell>
          <cell r="I3625">
            <v>0</v>
          </cell>
          <cell r="J3625">
            <v>0</v>
          </cell>
          <cell r="K3625">
            <v>0</v>
          </cell>
          <cell r="L3625">
            <v>0</v>
          </cell>
          <cell r="M3625">
            <v>0</v>
          </cell>
          <cell r="N3625">
            <v>0</v>
          </cell>
          <cell r="O3625">
            <v>0</v>
          </cell>
          <cell r="P3625">
            <v>0</v>
          </cell>
        </row>
        <row r="3626">
          <cell r="A3626">
            <v>1781200122</v>
          </cell>
          <cell r="B3626">
            <v>122</v>
          </cell>
          <cell r="C3626">
            <v>781200</v>
          </cell>
          <cell r="D3626">
            <v>1</v>
          </cell>
          <cell r="E3626">
            <v>0</v>
          </cell>
          <cell r="F3626" t="str">
            <v xml:space="preserve">ביגוד             </v>
          </cell>
          <cell r="G3626">
            <v>0</v>
          </cell>
          <cell r="H3626" t="str">
            <v>שכר</v>
          </cell>
          <cell r="I3626">
            <v>0</v>
          </cell>
          <cell r="J3626">
            <v>0</v>
          </cell>
          <cell r="K3626">
            <v>0</v>
          </cell>
          <cell r="L3626">
            <v>0</v>
          </cell>
          <cell r="M3626">
            <v>0</v>
          </cell>
          <cell r="N3626">
            <v>0</v>
          </cell>
          <cell r="O3626">
            <v>0</v>
          </cell>
          <cell r="P3626">
            <v>0</v>
          </cell>
        </row>
        <row r="3627">
          <cell r="A3627">
            <v>1781200126</v>
          </cell>
          <cell r="B3627">
            <v>126</v>
          </cell>
          <cell r="C3627">
            <v>781200</v>
          </cell>
          <cell r="D3627">
            <v>1</v>
          </cell>
          <cell r="E3627">
            <v>0</v>
          </cell>
          <cell r="F3627" t="str">
            <v xml:space="preserve">דמי הבראה         </v>
          </cell>
          <cell r="G3627">
            <v>0</v>
          </cell>
          <cell r="H3627" t="str">
            <v>שכר</v>
          </cell>
          <cell r="I3627">
            <v>0</v>
          </cell>
          <cell r="J3627">
            <v>0</v>
          </cell>
          <cell r="K3627">
            <v>0</v>
          </cell>
          <cell r="L3627">
            <v>0</v>
          </cell>
          <cell r="M3627">
            <v>0</v>
          </cell>
          <cell r="N3627">
            <v>0</v>
          </cell>
          <cell r="O3627">
            <v>0</v>
          </cell>
          <cell r="P3627">
            <v>0</v>
          </cell>
        </row>
        <row r="3628">
          <cell r="A3628">
            <v>1781200130</v>
          </cell>
          <cell r="B3628">
            <v>130</v>
          </cell>
          <cell r="C3628">
            <v>781200</v>
          </cell>
          <cell r="D3628">
            <v>1</v>
          </cell>
          <cell r="E3628">
            <v>0</v>
          </cell>
          <cell r="F3628" t="str">
            <v xml:space="preserve">שעות נוספות       </v>
          </cell>
          <cell r="G3628">
            <v>0</v>
          </cell>
          <cell r="H3628" t="str">
            <v>שכר</v>
          </cell>
          <cell r="I3628">
            <v>0</v>
          </cell>
          <cell r="J3628">
            <v>0</v>
          </cell>
          <cell r="K3628">
            <v>0</v>
          </cell>
          <cell r="L3628">
            <v>0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</row>
        <row r="3629">
          <cell r="A3629">
            <v>1781200140</v>
          </cell>
          <cell r="B3629">
            <v>140</v>
          </cell>
          <cell r="C3629">
            <v>781200</v>
          </cell>
          <cell r="D3629">
            <v>1</v>
          </cell>
          <cell r="E3629">
            <v>0</v>
          </cell>
          <cell r="F3629" t="str">
            <v>השתתפות באחזקת רכב</v>
          </cell>
          <cell r="G3629">
            <v>0</v>
          </cell>
          <cell r="H3629" t="str">
            <v>שכר</v>
          </cell>
          <cell r="I3629">
            <v>0</v>
          </cell>
          <cell r="J3629">
            <v>0</v>
          </cell>
          <cell r="K3629">
            <v>0</v>
          </cell>
          <cell r="L3629">
            <v>0</v>
          </cell>
          <cell r="M3629">
            <v>0</v>
          </cell>
          <cell r="N3629">
            <v>0</v>
          </cell>
          <cell r="O3629">
            <v>0</v>
          </cell>
          <cell r="P3629">
            <v>0</v>
          </cell>
        </row>
        <row r="3630">
          <cell r="A3630">
            <v>1781200433</v>
          </cell>
          <cell r="B3630">
            <v>433</v>
          </cell>
          <cell r="C3630">
            <v>781200</v>
          </cell>
          <cell r="D3630">
            <v>1</v>
          </cell>
          <cell r="E3630">
            <v>0</v>
          </cell>
          <cell r="F3630" t="str">
            <v xml:space="preserve">חומרי נקיון       </v>
          </cell>
          <cell r="G3630">
            <v>0</v>
          </cell>
          <cell r="H3630" t="str">
            <v>גמיש</v>
          </cell>
          <cell r="I3630">
            <v>0</v>
          </cell>
          <cell r="J3630">
            <v>0</v>
          </cell>
          <cell r="K3630">
            <v>0</v>
          </cell>
          <cell r="L3630">
            <v>0</v>
          </cell>
          <cell r="M3630">
            <v>0</v>
          </cell>
          <cell r="N3630">
            <v>0</v>
          </cell>
          <cell r="O3630">
            <v>0</v>
          </cell>
          <cell r="P3630">
            <v>0</v>
          </cell>
        </row>
        <row r="3631">
          <cell r="A3631">
            <v>1781200439</v>
          </cell>
          <cell r="B3631">
            <v>439</v>
          </cell>
          <cell r="C3631">
            <v>781200</v>
          </cell>
          <cell r="D3631">
            <v>1</v>
          </cell>
          <cell r="E3631">
            <v>0</v>
          </cell>
          <cell r="F3631" t="str">
            <v>שאילתות משרד התחבורה</v>
          </cell>
          <cell r="G3631">
            <v>0</v>
          </cell>
          <cell r="H3631" t="str">
            <v>קשיח</v>
          </cell>
          <cell r="I3631" t="e">
            <v>#DIV/0!</v>
          </cell>
          <cell r="J3631">
            <v>180000</v>
          </cell>
          <cell r="K3631" t="e">
            <v>#N/A</v>
          </cell>
          <cell r="L3631">
            <v>0</v>
          </cell>
          <cell r="M3631" t="str">
            <v>חדש</v>
          </cell>
          <cell r="N3631">
            <v>180000</v>
          </cell>
          <cell r="O3631">
            <v>0</v>
          </cell>
          <cell r="P3631">
            <v>0</v>
          </cell>
        </row>
        <row r="3632">
          <cell r="A3632">
            <v>1781200540</v>
          </cell>
          <cell r="B3632">
            <v>540</v>
          </cell>
          <cell r="C3632">
            <v>781200</v>
          </cell>
          <cell r="D3632">
            <v>1</v>
          </cell>
          <cell r="E3632">
            <v>0</v>
          </cell>
          <cell r="F3632" t="str">
            <v xml:space="preserve">הוצאות טלפון      </v>
          </cell>
          <cell r="G3632">
            <v>0</v>
          </cell>
          <cell r="H3632" t="str">
            <v>קשיח</v>
          </cell>
          <cell r="I3632">
            <v>0</v>
          </cell>
          <cell r="J3632">
            <v>0</v>
          </cell>
          <cell r="K3632">
            <v>0</v>
          </cell>
          <cell r="L3632">
            <v>0</v>
          </cell>
          <cell r="M3632">
            <v>0</v>
          </cell>
          <cell r="N3632">
            <v>0</v>
          </cell>
          <cell r="O3632">
            <v>0</v>
          </cell>
          <cell r="P3632">
            <v>0</v>
          </cell>
        </row>
        <row r="3633">
          <cell r="A3633">
            <v>1781200541</v>
          </cell>
          <cell r="B3633">
            <v>541</v>
          </cell>
          <cell r="C3633">
            <v>781200</v>
          </cell>
          <cell r="D3633">
            <v>1</v>
          </cell>
          <cell r="E3633">
            <v>0</v>
          </cell>
          <cell r="F3633" t="str">
            <v xml:space="preserve">משלוחים           </v>
          </cell>
          <cell r="G3633">
            <v>0</v>
          </cell>
          <cell r="H3633" t="str">
            <v>קשיח</v>
          </cell>
          <cell r="I3633">
            <v>0</v>
          </cell>
          <cell r="J3633">
            <v>470250</v>
          </cell>
          <cell r="K3633">
            <v>0.5714285714285714</v>
          </cell>
          <cell r="L3633">
            <v>52250</v>
          </cell>
          <cell r="M3633">
            <v>0</v>
          </cell>
          <cell r="N3633">
            <v>522500</v>
          </cell>
          <cell r="O3633">
            <v>522500</v>
          </cell>
          <cell r="P3633">
            <v>428590.94</v>
          </cell>
        </row>
        <row r="3634">
          <cell r="A3634">
            <v>1781200542</v>
          </cell>
          <cell r="B3634">
            <v>542</v>
          </cell>
          <cell r="C3634">
            <v>781200</v>
          </cell>
          <cell r="D3634">
            <v>1</v>
          </cell>
          <cell r="E3634">
            <v>0</v>
          </cell>
          <cell r="F3634" t="str">
            <v>עררים תשובה שלילית</v>
          </cell>
          <cell r="G3634">
            <v>0</v>
          </cell>
          <cell r="H3634" t="str">
            <v>גמיש</v>
          </cell>
          <cell r="I3634">
            <v>0</v>
          </cell>
          <cell r="J3634">
            <v>111150</v>
          </cell>
          <cell r="K3634">
            <v>0</v>
          </cell>
          <cell r="L3634">
            <v>12350</v>
          </cell>
          <cell r="M3634">
            <v>0</v>
          </cell>
          <cell r="N3634">
            <v>123500</v>
          </cell>
          <cell r="O3634">
            <v>123500</v>
          </cell>
          <cell r="P3634">
            <v>0</v>
          </cell>
        </row>
        <row r="3635">
          <cell r="A3635">
            <v>1781200544</v>
          </cell>
          <cell r="B3635">
            <v>544</v>
          </cell>
          <cell r="C3635">
            <v>781200</v>
          </cell>
          <cell r="D3635">
            <v>1</v>
          </cell>
          <cell r="E3635">
            <v>0</v>
          </cell>
          <cell r="F3635" t="str">
            <v xml:space="preserve">הוצאות דאר        </v>
          </cell>
          <cell r="G3635">
            <v>0</v>
          </cell>
          <cell r="H3635" t="str">
            <v>קשיח</v>
          </cell>
          <cell r="I3635">
            <v>0</v>
          </cell>
          <cell r="J3635">
            <v>34200</v>
          </cell>
          <cell r="K3635">
            <v>0</v>
          </cell>
          <cell r="L3635">
            <v>3800</v>
          </cell>
          <cell r="M3635">
            <v>0</v>
          </cell>
          <cell r="N3635">
            <v>38000</v>
          </cell>
          <cell r="O3635">
            <v>38000</v>
          </cell>
          <cell r="P3635">
            <v>9843.61</v>
          </cell>
        </row>
        <row r="3636">
          <cell r="A3636">
            <v>1781200561</v>
          </cell>
          <cell r="B3636">
            <v>561</v>
          </cell>
          <cell r="C3636">
            <v>781200</v>
          </cell>
          <cell r="D3636">
            <v>1</v>
          </cell>
          <cell r="E3636">
            <v>0</v>
          </cell>
          <cell r="F3636" t="str">
            <v xml:space="preserve">שיכפולים          </v>
          </cell>
          <cell r="G3636">
            <v>0</v>
          </cell>
          <cell r="H3636" t="str">
            <v>גמיש</v>
          </cell>
          <cell r="I3636">
            <v>0</v>
          </cell>
          <cell r="J3636">
            <v>360</v>
          </cell>
          <cell r="K3636">
            <v>0</v>
          </cell>
          <cell r="L3636">
            <v>40</v>
          </cell>
          <cell r="M3636">
            <v>0</v>
          </cell>
          <cell r="N3636">
            <v>400</v>
          </cell>
          <cell r="O3636">
            <v>400</v>
          </cell>
          <cell r="P3636">
            <v>1299</v>
          </cell>
        </row>
        <row r="3637">
          <cell r="A3637">
            <v>1781200562</v>
          </cell>
          <cell r="B3637">
            <v>562</v>
          </cell>
          <cell r="C3637">
            <v>781200</v>
          </cell>
          <cell r="D3637">
            <v>1</v>
          </cell>
          <cell r="E3637">
            <v>0</v>
          </cell>
          <cell r="F3637" t="str">
            <v xml:space="preserve">הדפסות            </v>
          </cell>
          <cell r="G3637">
            <v>0</v>
          </cell>
          <cell r="H3637" t="str">
            <v>גמיש</v>
          </cell>
          <cell r="I3637">
            <v>0</v>
          </cell>
          <cell r="J3637">
            <v>23940</v>
          </cell>
          <cell r="K3637">
            <v>0</v>
          </cell>
          <cell r="L3637">
            <v>2660</v>
          </cell>
          <cell r="M3637">
            <v>0</v>
          </cell>
          <cell r="N3637">
            <v>26600</v>
          </cell>
          <cell r="O3637">
            <v>26600</v>
          </cell>
          <cell r="P3637">
            <v>15422.08</v>
          </cell>
        </row>
        <row r="3638">
          <cell r="A3638">
            <v>1781200570</v>
          </cell>
          <cell r="B3638">
            <v>570</v>
          </cell>
          <cell r="C3638">
            <v>781200</v>
          </cell>
          <cell r="D3638">
            <v>1</v>
          </cell>
          <cell r="E3638">
            <v>0</v>
          </cell>
          <cell r="F3638" t="str">
            <v>מערכת אכיפת גבייה</v>
          </cell>
          <cell r="G3638">
            <v>0</v>
          </cell>
          <cell r="H3638" t="str">
            <v>קשיח</v>
          </cell>
          <cell r="I3638">
            <v>-0.3571428571428571</v>
          </cell>
          <cell r="J3638">
            <v>270000</v>
          </cell>
          <cell r="K3638">
            <v>0</v>
          </cell>
          <cell r="L3638">
            <v>0</v>
          </cell>
          <cell r="M3638">
            <v>0</v>
          </cell>
          <cell r="N3638">
            <v>270000</v>
          </cell>
          <cell r="O3638">
            <v>420000</v>
          </cell>
          <cell r="P3638">
            <v>523792.79</v>
          </cell>
        </row>
        <row r="3639">
          <cell r="A3639">
            <v>1781200571</v>
          </cell>
          <cell r="B3639">
            <v>571</v>
          </cell>
          <cell r="C3639">
            <v>781200</v>
          </cell>
          <cell r="D3639">
            <v>1</v>
          </cell>
          <cell r="E3639">
            <v>0</v>
          </cell>
          <cell r="F3639" t="str">
            <v xml:space="preserve">מיכון וענ"א       </v>
          </cell>
          <cell r="G3639">
            <v>0</v>
          </cell>
          <cell r="H3639" t="str">
            <v>קשיח</v>
          </cell>
          <cell r="I3639">
            <v>0</v>
          </cell>
          <cell r="J3639">
            <v>0</v>
          </cell>
          <cell r="K3639">
            <v>0</v>
          </cell>
          <cell r="L3639">
            <v>0</v>
          </cell>
          <cell r="M3639">
            <v>0</v>
          </cell>
          <cell r="N3639">
            <v>0</v>
          </cell>
          <cell r="O3639">
            <v>0</v>
          </cell>
          <cell r="P3639">
            <v>0</v>
          </cell>
        </row>
        <row r="3640">
          <cell r="A3640">
            <v>1781200596</v>
          </cell>
          <cell r="B3640">
            <v>596</v>
          </cell>
          <cell r="C3640">
            <v>781200</v>
          </cell>
          <cell r="D3640">
            <v>1</v>
          </cell>
          <cell r="E3640">
            <v>0</v>
          </cell>
          <cell r="F3640" t="str">
            <v xml:space="preserve">השתתפות בעזר 096  </v>
          </cell>
          <cell r="G3640">
            <v>0</v>
          </cell>
          <cell r="H3640" t="str">
            <v>קשיח</v>
          </cell>
          <cell r="I3640">
            <v>0</v>
          </cell>
          <cell r="J3640">
            <v>0</v>
          </cell>
          <cell r="K3640">
            <v>0</v>
          </cell>
          <cell r="L3640">
            <v>0</v>
          </cell>
          <cell r="M3640">
            <v>0</v>
          </cell>
          <cell r="N3640">
            <v>0</v>
          </cell>
          <cell r="O3640">
            <v>0</v>
          </cell>
          <cell r="P3640">
            <v>0</v>
          </cell>
        </row>
        <row r="3641">
          <cell r="A3641">
            <v>1781200757</v>
          </cell>
          <cell r="B3641">
            <v>757</v>
          </cell>
          <cell r="C3641">
            <v>781200</v>
          </cell>
          <cell r="D3641">
            <v>1</v>
          </cell>
          <cell r="E3641">
            <v>0</v>
          </cell>
          <cell r="F3641" t="str">
            <v>אכיפת חניה-מ.ג.ע.ר.</v>
          </cell>
          <cell r="G3641">
            <v>0</v>
          </cell>
          <cell r="H3641" t="str">
            <v>גמיש</v>
          </cell>
          <cell r="I3641">
            <v>0</v>
          </cell>
          <cell r="J3641">
            <v>0</v>
          </cell>
          <cell r="K3641">
            <v>0</v>
          </cell>
          <cell r="L3641">
            <v>0</v>
          </cell>
          <cell r="M3641">
            <v>0</v>
          </cell>
          <cell r="N3641">
            <v>0</v>
          </cell>
          <cell r="O3641">
            <v>0</v>
          </cell>
          <cell r="P3641">
            <v>0</v>
          </cell>
        </row>
        <row r="3642">
          <cell r="A3642">
            <v>1781200758</v>
          </cell>
          <cell r="B3642">
            <v>758</v>
          </cell>
          <cell r="C3642">
            <v>781200</v>
          </cell>
          <cell r="D3642">
            <v>1</v>
          </cell>
          <cell r="E3642">
            <v>0</v>
          </cell>
          <cell r="F3642" t="str">
            <v>מערכות מחשוב למסופונים</v>
          </cell>
          <cell r="G3642">
            <v>0</v>
          </cell>
          <cell r="H3642" t="str">
            <v>קשיח</v>
          </cell>
          <cell r="I3642">
            <v>0.76455368693402326</v>
          </cell>
          <cell r="J3642">
            <v>682000</v>
          </cell>
          <cell r="K3642">
            <v>0</v>
          </cell>
          <cell r="L3642">
            <v>0</v>
          </cell>
          <cell r="M3642">
            <v>0</v>
          </cell>
          <cell r="N3642">
            <v>682000</v>
          </cell>
          <cell r="O3642">
            <v>386500</v>
          </cell>
          <cell r="P3642">
            <v>287574.64</v>
          </cell>
        </row>
        <row r="3643">
          <cell r="A3643">
            <v>1781200780</v>
          </cell>
          <cell r="B3643">
            <v>780</v>
          </cell>
          <cell r="C3643">
            <v>781200</v>
          </cell>
          <cell r="D3643">
            <v>1</v>
          </cell>
          <cell r="E3643">
            <v>0</v>
          </cell>
          <cell r="F3643" t="str">
            <v>ניהול עררי חניה</v>
          </cell>
          <cell r="G3643">
            <v>0</v>
          </cell>
          <cell r="H3643" t="str">
            <v>גמיש</v>
          </cell>
          <cell r="I3643">
            <v>0</v>
          </cell>
          <cell r="J3643">
            <v>24390</v>
          </cell>
          <cell r="K3643">
            <v>0</v>
          </cell>
          <cell r="L3643">
            <v>2710</v>
          </cell>
          <cell r="M3643">
            <v>0</v>
          </cell>
          <cell r="N3643">
            <v>27100</v>
          </cell>
          <cell r="O3643">
            <v>27100</v>
          </cell>
          <cell r="P3643">
            <v>598</v>
          </cell>
        </row>
        <row r="3644">
          <cell r="A3644">
            <v>1781200961</v>
          </cell>
          <cell r="B3644">
            <v>961</v>
          </cell>
          <cell r="C3644">
            <v>781200</v>
          </cell>
          <cell r="D3644">
            <v>1</v>
          </cell>
          <cell r="E3644">
            <v>0</v>
          </cell>
          <cell r="F3644" t="str">
            <v>רז' פעולות ורכישות</v>
          </cell>
          <cell r="G3644">
            <v>0</v>
          </cell>
          <cell r="H3644" t="str">
            <v>גמיש</v>
          </cell>
          <cell r="I3644">
            <v>0</v>
          </cell>
          <cell r="J3644">
            <v>0</v>
          </cell>
          <cell r="K3644">
            <v>0</v>
          </cell>
          <cell r="L3644">
            <v>0</v>
          </cell>
          <cell r="M3644">
            <v>0</v>
          </cell>
          <cell r="N3644">
            <v>0</v>
          </cell>
          <cell r="O3644">
            <v>0</v>
          </cell>
          <cell r="P3644">
            <v>0</v>
          </cell>
        </row>
        <row r="3645">
          <cell r="A3645" t="e">
            <v>#VALUE!</v>
          </cell>
          <cell r="B3645" t="str">
            <v>781200  סך הכל</v>
          </cell>
          <cell r="C3645">
            <v>0</v>
          </cell>
          <cell r="D3645">
            <v>0</v>
          </cell>
          <cell r="E3645">
            <v>0</v>
          </cell>
          <cell r="F3645" t="str">
            <v xml:space="preserve">רשות חניה         </v>
          </cell>
          <cell r="G3645">
            <v>0</v>
          </cell>
          <cell r="H3645">
            <v>0</v>
          </cell>
          <cell r="I3645">
            <v>0.21073417065907041</v>
          </cell>
          <cell r="J3645">
            <v>1796290</v>
          </cell>
          <cell r="K3645" t="e">
            <v>#N/A</v>
          </cell>
          <cell r="L3645">
            <v>73810</v>
          </cell>
          <cell r="M3645">
            <v>0</v>
          </cell>
          <cell r="N3645">
            <v>1870100</v>
          </cell>
          <cell r="O3645">
            <v>1544600</v>
          </cell>
          <cell r="P3645">
            <v>1267121.06</v>
          </cell>
        </row>
        <row r="3646">
          <cell r="A3646">
            <v>17813000</v>
          </cell>
          <cell r="B3646">
            <v>0</v>
          </cell>
          <cell r="C3646">
            <v>781300</v>
          </cell>
          <cell r="D3646">
            <v>1</v>
          </cell>
          <cell r="E3646">
            <v>0</v>
          </cell>
          <cell r="F3646" t="str">
            <v>השיטור העירוני</v>
          </cell>
          <cell r="G3646">
            <v>0</v>
          </cell>
          <cell r="H3646" t="str">
            <v xml:space="preserve"> </v>
          </cell>
          <cell r="I3646">
            <v>0</v>
          </cell>
          <cell r="J3646">
            <v>0</v>
          </cell>
          <cell r="K3646">
            <v>0</v>
          </cell>
          <cell r="L3646">
            <v>0</v>
          </cell>
          <cell r="M3646">
            <v>0</v>
          </cell>
          <cell r="N3646">
            <v>0</v>
          </cell>
          <cell r="O3646">
            <v>0</v>
          </cell>
          <cell r="P3646">
            <v>0</v>
          </cell>
        </row>
        <row r="3647">
          <cell r="A3647">
            <v>1781300110</v>
          </cell>
          <cell r="B3647">
            <v>110</v>
          </cell>
          <cell r="C3647">
            <v>781300</v>
          </cell>
          <cell r="D3647">
            <v>1</v>
          </cell>
          <cell r="E3647">
            <v>0</v>
          </cell>
          <cell r="F3647" t="str">
            <v>השכר הקובע-תקציבית</v>
          </cell>
          <cell r="G3647">
            <v>0</v>
          </cell>
          <cell r="H3647" t="str">
            <v>שכר</v>
          </cell>
          <cell r="I3647">
            <v>0</v>
          </cell>
          <cell r="J3647">
            <v>0</v>
          </cell>
          <cell r="K3647">
            <v>0</v>
          </cell>
          <cell r="L3647">
            <v>0</v>
          </cell>
          <cell r="M3647">
            <v>0</v>
          </cell>
          <cell r="N3647">
            <v>0</v>
          </cell>
          <cell r="O3647">
            <v>0</v>
          </cell>
          <cell r="P3647">
            <v>0</v>
          </cell>
        </row>
        <row r="3648">
          <cell r="A3648">
            <v>1781300119</v>
          </cell>
          <cell r="B3648">
            <v>119</v>
          </cell>
          <cell r="C3648">
            <v>781300</v>
          </cell>
          <cell r="D3648">
            <v>1</v>
          </cell>
          <cell r="E3648">
            <v>0</v>
          </cell>
          <cell r="F3648" t="str">
            <v xml:space="preserve">השכר הקובע-צוברת  </v>
          </cell>
          <cell r="G3648">
            <v>0</v>
          </cell>
          <cell r="H3648" t="str">
            <v>שכר</v>
          </cell>
          <cell r="I3648">
            <v>0.10937798585897185</v>
          </cell>
          <cell r="J3648">
            <v>4644300</v>
          </cell>
          <cell r="K3648">
            <v>1.5011689430294073E-2</v>
          </cell>
          <cell r="L3648">
            <v>0</v>
          </cell>
          <cell r="M3648">
            <v>0</v>
          </cell>
          <cell r="N3648">
            <v>4644300</v>
          </cell>
          <cell r="O3648">
            <v>4186400</v>
          </cell>
          <cell r="P3648">
            <v>3732305.25</v>
          </cell>
        </row>
        <row r="3649">
          <cell r="A3649">
            <v>1781300122</v>
          </cell>
          <cell r="B3649">
            <v>122</v>
          </cell>
          <cell r="C3649">
            <v>781300</v>
          </cell>
          <cell r="D3649">
            <v>1</v>
          </cell>
          <cell r="E3649">
            <v>0</v>
          </cell>
          <cell r="F3649" t="str">
            <v xml:space="preserve">ביגוד             </v>
          </cell>
          <cell r="G3649">
            <v>0</v>
          </cell>
          <cell r="H3649" t="str">
            <v>שכר</v>
          </cell>
          <cell r="I3649">
            <v>0</v>
          </cell>
          <cell r="J3649">
            <v>8500</v>
          </cell>
          <cell r="K3649">
            <v>0</v>
          </cell>
          <cell r="L3649">
            <v>0</v>
          </cell>
          <cell r="M3649">
            <v>0</v>
          </cell>
          <cell r="N3649">
            <v>8500</v>
          </cell>
          <cell r="O3649">
            <v>8500</v>
          </cell>
          <cell r="P3649">
            <v>7680</v>
          </cell>
        </row>
        <row r="3650">
          <cell r="A3650">
            <v>1781300126</v>
          </cell>
          <cell r="B3650">
            <v>126</v>
          </cell>
          <cell r="C3650">
            <v>781300</v>
          </cell>
          <cell r="D3650">
            <v>1</v>
          </cell>
          <cell r="E3650">
            <v>0</v>
          </cell>
          <cell r="F3650" t="str">
            <v xml:space="preserve">דמי הבראה         </v>
          </cell>
          <cell r="G3650">
            <v>0</v>
          </cell>
          <cell r="H3650" t="str">
            <v>שכר</v>
          </cell>
          <cell r="I3650">
            <v>0.12719298245614041</v>
          </cell>
          <cell r="J3650">
            <v>128500</v>
          </cell>
          <cell r="K3650">
            <v>0.93236714975845403</v>
          </cell>
          <cell r="L3650">
            <v>0</v>
          </cell>
          <cell r="M3650">
            <v>0</v>
          </cell>
          <cell r="N3650">
            <v>128500</v>
          </cell>
          <cell r="O3650">
            <v>114000</v>
          </cell>
          <cell r="P3650">
            <v>118013.47</v>
          </cell>
        </row>
        <row r="3651">
          <cell r="A3651">
            <v>1781300130</v>
          </cell>
          <cell r="B3651">
            <v>130</v>
          </cell>
          <cell r="C3651">
            <v>781300</v>
          </cell>
          <cell r="D3651">
            <v>1</v>
          </cell>
          <cell r="E3651">
            <v>0</v>
          </cell>
          <cell r="F3651" t="str">
            <v xml:space="preserve">שעות נוספות       </v>
          </cell>
          <cell r="G3651">
            <v>0</v>
          </cell>
          <cell r="H3651" t="str">
            <v>שכר</v>
          </cell>
          <cell r="I3651">
            <v>-0.14814814814814814</v>
          </cell>
          <cell r="J3651">
            <v>1150000</v>
          </cell>
          <cell r="K3651">
            <v>0.11570247933884303</v>
          </cell>
          <cell r="L3651">
            <v>0</v>
          </cell>
          <cell r="M3651">
            <v>0</v>
          </cell>
          <cell r="N3651">
            <v>1150000</v>
          </cell>
          <cell r="O3651">
            <v>1350000</v>
          </cell>
          <cell r="P3651">
            <v>999990.78</v>
          </cell>
        </row>
        <row r="3652">
          <cell r="A3652">
            <v>1781300140</v>
          </cell>
          <cell r="B3652">
            <v>140</v>
          </cell>
          <cell r="C3652">
            <v>781300</v>
          </cell>
          <cell r="D3652">
            <v>1</v>
          </cell>
          <cell r="E3652">
            <v>0</v>
          </cell>
          <cell r="F3652" t="str">
            <v>השתתפות באחזקת רכב</v>
          </cell>
          <cell r="G3652">
            <v>0</v>
          </cell>
          <cell r="H3652" t="str">
            <v>שכר</v>
          </cell>
          <cell r="I3652">
            <v>1.9750000000000001</v>
          </cell>
          <cell r="J3652">
            <v>357000</v>
          </cell>
          <cell r="K3652">
            <v>0</v>
          </cell>
          <cell r="L3652">
            <v>0</v>
          </cell>
          <cell r="M3652">
            <v>0</v>
          </cell>
          <cell r="N3652">
            <v>357000</v>
          </cell>
          <cell r="O3652">
            <v>120000</v>
          </cell>
          <cell r="P3652">
            <v>337428.88</v>
          </cell>
        </row>
        <row r="3653">
          <cell r="A3653">
            <v>1781300350</v>
          </cell>
          <cell r="B3653">
            <v>350</v>
          </cell>
          <cell r="C3653">
            <v>781300</v>
          </cell>
          <cell r="D3653">
            <v>1</v>
          </cell>
          <cell r="E3653">
            <v>0</v>
          </cell>
          <cell r="F3653" t="str">
            <v>ליסינג - 829-46-501</v>
          </cell>
          <cell r="G3653">
            <v>0</v>
          </cell>
          <cell r="H3653" t="str">
            <v>שכר</v>
          </cell>
          <cell r="I3653">
            <v>9.0909090909090828E-2</v>
          </cell>
          <cell r="J3653">
            <v>60000</v>
          </cell>
          <cell r="K3653">
            <v>0</v>
          </cell>
          <cell r="L3653">
            <v>0</v>
          </cell>
          <cell r="M3653">
            <v>0</v>
          </cell>
          <cell r="N3653">
            <v>60000</v>
          </cell>
          <cell r="O3653">
            <v>55000</v>
          </cell>
          <cell r="P3653">
            <v>40918.21</v>
          </cell>
        </row>
        <row r="3654">
          <cell r="A3654">
            <v>1781300351</v>
          </cell>
          <cell r="B3654">
            <v>351</v>
          </cell>
          <cell r="C3654">
            <v>781300</v>
          </cell>
          <cell r="D3654">
            <v>1</v>
          </cell>
          <cell r="E3654">
            <v>0</v>
          </cell>
          <cell r="F3654" t="str">
            <v>הוצאות -829-46-501</v>
          </cell>
          <cell r="G3654">
            <v>0</v>
          </cell>
          <cell r="H3654" t="str">
            <v>שכר</v>
          </cell>
          <cell r="I3654">
            <v>-2.9577048210593926E-4</v>
          </cell>
          <cell r="J3654">
            <v>33800</v>
          </cell>
          <cell r="K3654">
            <v>0</v>
          </cell>
          <cell r="L3654">
            <v>0</v>
          </cell>
          <cell r="M3654">
            <v>0</v>
          </cell>
          <cell r="N3654">
            <v>33800</v>
          </cell>
          <cell r="O3654">
            <v>33810</v>
          </cell>
          <cell r="P3654">
            <v>25244.639999999999</v>
          </cell>
        </row>
        <row r="3655">
          <cell r="A3655">
            <v>1781300410</v>
          </cell>
          <cell r="B3655">
            <v>410</v>
          </cell>
          <cell r="C3655">
            <v>781300</v>
          </cell>
          <cell r="D3655">
            <v>1</v>
          </cell>
          <cell r="E3655">
            <v>0</v>
          </cell>
          <cell r="F3655" t="str">
            <v>דמי שכירות</v>
          </cell>
          <cell r="G3655">
            <v>0</v>
          </cell>
          <cell r="H3655" t="str">
            <v>קשיח</v>
          </cell>
          <cell r="I3655">
            <v>8.7804878048780566E-2</v>
          </cell>
          <cell r="J3655">
            <v>223000</v>
          </cell>
          <cell r="K3655">
            <v>7.0493454179254567E-3</v>
          </cell>
          <cell r="L3655">
            <v>0</v>
          </cell>
          <cell r="M3655">
            <v>0</v>
          </cell>
          <cell r="N3655">
            <v>223000</v>
          </cell>
          <cell r="O3655">
            <v>205000</v>
          </cell>
          <cell r="P3655">
            <v>223344</v>
          </cell>
        </row>
        <row r="3656">
          <cell r="A3656">
            <v>1781300431</v>
          </cell>
          <cell r="B3656">
            <v>431</v>
          </cell>
          <cell r="C3656">
            <v>781300</v>
          </cell>
          <cell r="D3656">
            <v>1</v>
          </cell>
          <cell r="E3656">
            <v>0</v>
          </cell>
          <cell r="F3656" t="str">
            <v xml:space="preserve">חשמל              </v>
          </cell>
          <cell r="G3656">
            <v>0</v>
          </cell>
          <cell r="H3656" t="str">
            <v>קשיח</v>
          </cell>
          <cell r="I3656">
            <v>0</v>
          </cell>
          <cell r="J3656">
            <v>39600</v>
          </cell>
          <cell r="K3656">
            <v>0</v>
          </cell>
          <cell r="L3656">
            <v>0</v>
          </cell>
          <cell r="M3656">
            <v>0</v>
          </cell>
          <cell r="N3656">
            <v>39600</v>
          </cell>
          <cell r="O3656">
            <v>39600</v>
          </cell>
          <cell r="P3656">
            <v>25877</v>
          </cell>
        </row>
        <row r="3657">
          <cell r="A3657">
            <v>1781300432</v>
          </cell>
          <cell r="B3657">
            <v>432</v>
          </cell>
          <cell r="C3657">
            <v>781300</v>
          </cell>
          <cell r="D3657">
            <v>1</v>
          </cell>
          <cell r="E3657">
            <v>0</v>
          </cell>
          <cell r="F3657" t="str">
            <v xml:space="preserve">מים               </v>
          </cell>
          <cell r="G3657">
            <v>0</v>
          </cell>
          <cell r="H3657" t="str">
            <v>קשיח</v>
          </cell>
          <cell r="I3657">
            <v>0</v>
          </cell>
          <cell r="J3657">
            <v>2500</v>
          </cell>
          <cell r="K3657">
            <v>0</v>
          </cell>
          <cell r="L3657">
            <v>0</v>
          </cell>
          <cell r="M3657">
            <v>0</v>
          </cell>
          <cell r="N3657">
            <v>2500</v>
          </cell>
          <cell r="O3657">
            <v>2500</v>
          </cell>
          <cell r="P3657">
            <v>1265</v>
          </cell>
        </row>
        <row r="3658">
          <cell r="A3658">
            <v>1781300433</v>
          </cell>
          <cell r="B3658">
            <v>433</v>
          </cell>
          <cell r="C3658">
            <v>781300</v>
          </cell>
          <cell r="D3658">
            <v>1</v>
          </cell>
          <cell r="E3658">
            <v>0</v>
          </cell>
          <cell r="F3658" t="str">
            <v xml:space="preserve">חומרי נקיון       </v>
          </cell>
          <cell r="G3658">
            <v>0</v>
          </cell>
          <cell r="H3658" t="str">
            <v>גמיש</v>
          </cell>
          <cell r="I3658">
            <v>0</v>
          </cell>
          <cell r="J3658">
            <v>6700</v>
          </cell>
          <cell r="K3658">
            <v>0</v>
          </cell>
          <cell r="L3658">
            <v>0</v>
          </cell>
          <cell r="M3658">
            <v>0</v>
          </cell>
          <cell r="N3658">
            <v>6700</v>
          </cell>
          <cell r="O3658">
            <v>6700</v>
          </cell>
          <cell r="P3658">
            <v>6015.28</v>
          </cell>
        </row>
        <row r="3659">
          <cell r="A3659">
            <v>1781300437</v>
          </cell>
          <cell r="B3659">
            <v>437</v>
          </cell>
          <cell r="C3659">
            <v>781300</v>
          </cell>
          <cell r="D3659">
            <v>1</v>
          </cell>
          <cell r="E3659">
            <v>0</v>
          </cell>
          <cell r="F3659" t="str">
            <v>אחזקת אזעקה</v>
          </cell>
          <cell r="G3659">
            <v>0</v>
          </cell>
          <cell r="H3659" t="str">
            <v>קשיח</v>
          </cell>
          <cell r="I3659">
            <v>0</v>
          </cell>
          <cell r="J3659">
            <v>2800</v>
          </cell>
          <cell r="K3659">
            <v>0</v>
          </cell>
          <cell r="L3659">
            <v>0</v>
          </cell>
          <cell r="M3659">
            <v>0</v>
          </cell>
          <cell r="N3659">
            <v>2800</v>
          </cell>
          <cell r="O3659">
            <v>2800</v>
          </cell>
          <cell r="P3659">
            <v>407.16</v>
          </cell>
        </row>
        <row r="3660">
          <cell r="A3660">
            <v>1781300439</v>
          </cell>
          <cell r="B3660">
            <v>439</v>
          </cell>
          <cell r="C3660">
            <v>781300</v>
          </cell>
          <cell r="D3660">
            <v>1</v>
          </cell>
          <cell r="E3660">
            <v>0</v>
          </cell>
          <cell r="F3660" t="str">
            <v>אגרת רישיון נשק</v>
          </cell>
          <cell r="G3660">
            <v>0</v>
          </cell>
          <cell r="H3660" t="str">
            <v>קשיח</v>
          </cell>
          <cell r="I3660">
            <v>0</v>
          </cell>
          <cell r="J3660">
            <v>5000</v>
          </cell>
          <cell r="K3660">
            <v>0</v>
          </cell>
          <cell r="L3660">
            <v>0</v>
          </cell>
          <cell r="M3660">
            <v>0</v>
          </cell>
          <cell r="N3660">
            <v>5000</v>
          </cell>
          <cell r="O3660">
            <v>5000</v>
          </cell>
          <cell r="P3660">
            <v>0</v>
          </cell>
        </row>
        <row r="3661">
          <cell r="A3661">
            <v>1781300441</v>
          </cell>
          <cell r="B3661">
            <v>441</v>
          </cell>
          <cell r="C3661">
            <v>781300</v>
          </cell>
          <cell r="D3661">
            <v>1</v>
          </cell>
          <cell r="E3661">
            <v>0</v>
          </cell>
          <cell r="F3661" t="str">
            <v>ביטוח קטנועים</v>
          </cell>
          <cell r="G3661">
            <v>0</v>
          </cell>
          <cell r="H3661" t="str">
            <v>קשיח</v>
          </cell>
          <cell r="I3661">
            <v>0</v>
          </cell>
          <cell r="J3661">
            <v>50000</v>
          </cell>
          <cell r="K3661">
            <v>1.8248587570621471</v>
          </cell>
          <cell r="L3661">
            <v>0</v>
          </cell>
          <cell r="M3661">
            <v>0</v>
          </cell>
          <cell r="N3661">
            <v>50000</v>
          </cell>
          <cell r="O3661">
            <v>50000</v>
          </cell>
          <cell r="P3661">
            <v>48308</v>
          </cell>
        </row>
        <row r="3662">
          <cell r="A3662">
            <v>1781300445</v>
          </cell>
          <cell r="B3662">
            <v>445</v>
          </cell>
          <cell r="C3662">
            <v>781300</v>
          </cell>
          <cell r="D3662">
            <v>1</v>
          </cell>
          <cell r="E3662">
            <v>0</v>
          </cell>
          <cell r="F3662" t="str">
            <v>ביטוח מפקחים</v>
          </cell>
          <cell r="G3662">
            <v>0</v>
          </cell>
          <cell r="H3662" t="str">
            <v>קשיח</v>
          </cell>
          <cell r="I3662">
            <v>0</v>
          </cell>
          <cell r="J3662">
            <v>47000</v>
          </cell>
          <cell r="K3662">
            <v>0</v>
          </cell>
          <cell r="L3662">
            <v>0</v>
          </cell>
          <cell r="M3662">
            <v>0</v>
          </cell>
          <cell r="N3662">
            <v>47000</v>
          </cell>
          <cell r="O3662">
            <v>47000</v>
          </cell>
          <cell r="P3662">
            <v>0</v>
          </cell>
        </row>
        <row r="3663">
          <cell r="A3663">
            <v>1781300450</v>
          </cell>
          <cell r="B3663">
            <v>450</v>
          </cell>
          <cell r="C3663">
            <v>781300</v>
          </cell>
          <cell r="D3663">
            <v>1</v>
          </cell>
          <cell r="E3663">
            <v>0</v>
          </cell>
          <cell r="F3663" t="str">
            <v>אחזקת תמי 4</v>
          </cell>
          <cell r="G3663">
            <v>0</v>
          </cell>
          <cell r="H3663" t="str">
            <v>קשיח</v>
          </cell>
          <cell r="I3663">
            <v>0</v>
          </cell>
          <cell r="J3663">
            <v>2000</v>
          </cell>
          <cell r="K3663" t="e">
            <v>#N/A</v>
          </cell>
          <cell r="L3663">
            <v>0</v>
          </cell>
          <cell r="M3663">
            <v>0</v>
          </cell>
          <cell r="N3663">
            <v>2000</v>
          </cell>
          <cell r="O3663">
            <v>2000</v>
          </cell>
          <cell r="P3663">
            <v>0</v>
          </cell>
        </row>
        <row r="3664">
          <cell r="A3664">
            <v>1781300470</v>
          </cell>
          <cell r="B3664">
            <v>470</v>
          </cell>
          <cell r="C3664">
            <v>781300</v>
          </cell>
          <cell r="D3664">
            <v>1</v>
          </cell>
          <cell r="E3664">
            <v>0</v>
          </cell>
          <cell r="F3664" t="str">
            <v xml:space="preserve">אחזקת מכונות משרד </v>
          </cell>
          <cell r="G3664">
            <v>0</v>
          </cell>
          <cell r="H3664" t="str">
            <v>גמיש</v>
          </cell>
          <cell r="I3664">
            <v>0</v>
          </cell>
          <cell r="J3664">
            <v>1700</v>
          </cell>
          <cell r="K3664">
            <v>0</v>
          </cell>
          <cell r="L3664">
            <v>0</v>
          </cell>
          <cell r="M3664">
            <v>0</v>
          </cell>
          <cell r="N3664">
            <v>1700</v>
          </cell>
          <cell r="O3664">
            <v>1700</v>
          </cell>
          <cell r="P3664">
            <v>1151.06</v>
          </cell>
        </row>
        <row r="3665">
          <cell r="A3665">
            <v>1781300471</v>
          </cell>
          <cell r="B3665">
            <v>471</v>
          </cell>
          <cell r="C3665">
            <v>781300</v>
          </cell>
          <cell r="D3665">
            <v>1</v>
          </cell>
          <cell r="E3665">
            <v>0</v>
          </cell>
          <cell r="F3665" t="str">
            <v xml:space="preserve">מכשירי כתיבה      </v>
          </cell>
          <cell r="G3665">
            <v>0</v>
          </cell>
          <cell r="H3665" t="str">
            <v>גמיש</v>
          </cell>
          <cell r="I3665">
            <v>0</v>
          </cell>
          <cell r="J3665">
            <v>19000</v>
          </cell>
          <cell r="K3665">
            <v>0</v>
          </cell>
          <cell r="L3665">
            <v>0</v>
          </cell>
          <cell r="M3665">
            <v>0</v>
          </cell>
          <cell r="N3665">
            <v>19000</v>
          </cell>
          <cell r="O3665">
            <v>19000</v>
          </cell>
          <cell r="P3665">
            <v>17167.36</v>
          </cell>
        </row>
        <row r="3666">
          <cell r="A3666">
            <v>1781300472</v>
          </cell>
          <cell r="B3666">
            <v>472</v>
          </cell>
          <cell r="C3666">
            <v>781300</v>
          </cell>
          <cell r="D3666">
            <v>1</v>
          </cell>
          <cell r="E3666">
            <v>0</v>
          </cell>
          <cell r="F3666" t="str">
            <v>אחזקת מכשירי קשר</v>
          </cell>
          <cell r="G3666">
            <v>0</v>
          </cell>
          <cell r="H3666" t="str">
            <v>גמיש</v>
          </cell>
          <cell r="I3666">
            <v>0</v>
          </cell>
          <cell r="J3666">
            <v>33200</v>
          </cell>
          <cell r="K3666">
            <v>0</v>
          </cell>
          <cell r="L3666">
            <v>0</v>
          </cell>
          <cell r="M3666">
            <v>0</v>
          </cell>
          <cell r="N3666">
            <v>33200</v>
          </cell>
          <cell r="O3666">
            <v>33200</v>
          </cell>
          <cell r="P3666">
            <v>21733.200000000001</v>
          </cell>
        </row>
        <row r="3667">
          <cell r="A3667">
            <v>1781300473</v>
          </cell>
          <cell r="B3667">
            <v>473</v>
          </cell>
          <cell r="C3667">
            <v>781300</v>
          </cell>
          <cell r="D3667">
            <v>1</v>
          </cell>
          <cell r="E3667">
            <v>0</v>
          </cell>
          <cell r="F3667" t="str">
            <v>אחזקת מסופונים</v>
          </cell>
          <cell r="G3667">
            <v>0</v>
          </cell>
          <cell r="H3667" t="str">
            <v>גמיש</v>
          </cell>
          <cell r="I3667">
            <v>0</v>
          </cell>
          <cell r="J3667">
            <v>195000</v>
          </cell>
          <cell r="K3667">
            <v>0</v>
          </cell>
          <cell r="L3667">
            <v>0</v>
          </cell>
          <cell r="M3667">
            <v>0</v>
          </cell>
          <cell r="N3667">
            <v>195000</v>
          </cell>
          <cell r="O3667">
            <v>195000</v>
          </cell>
          <cell r="P3667">
            <v>247528.14</v>
          </cell>
        </row>
        <row r="3668">
          <cell r="A3668">
            <v>1781300511</v>
          </cell>
          <cell r="B3668">
            <v>511</v>
          </cell>
          <cell r="C3668">
            <v>781300</v>
          </cell>
          <cell r="D3668">
            <v>1</v>
          </cell>
          <cell r="E3668">
            <v>0</v>
          </cell>
          <cell r="F3668" t="str">
            <v xml:space="preserve">אירוח וכיבוד      </v>
          </cell>
          <cell r="G3668">
            <v>0</v>
          </cell>
          <cell r="H3668" t="str">
            <v>גמיש</v>
          </cell>
          <cell r="I3668">
            <v>0</v>
          </cell>
          <cell r="J3668">
            <v>19000</v>
          </cell>
          <cell r="K3668">
            <v>0</v>
          </cell>
          <cell r="L3668">
            <v>0</v>
          </cell>
          <cell r="M3668">
            <v>0</v>
          </cell>
          <cell r="N3668">
            <v>19000</v>
          </cell>
          <cell r="O3668">
            <v>19000</v>
          </cell>
          <cell r="P3668">
            <v>18904.060000000001</v>
          </cell>
        </row>
        <row r="3669">
          <cell r="A3669">
            <v>1781300512</v>
          </cell>
          <cell r="B3669">
            <v>512</v>
          </cell>
          <cell r="C3669">
            <v>781300</v>
          </cell>
          <cell r="D3669">
            <v>1</v>
          </cell>
          <cell r="E3669">
            <v>0</v>
          </cell>
          <cell r="F3669" t="str">
            <v>כלכלה ( ארוחות )</v>
          </cell>
          <cell r="G3669">
            <v>0</v>
          </cell>
          <cell r="H3669" t="str">
            <v>גמיש</v>
          </cell>
          <cell r="I3669">
            <v>0</v>
          </cell>
          <cell r="J3669">
            <v>186400</v>
          </cell>
          <cell r="K3669">
            <v>0</v>
          </cell>
          <cell r="L3669">
            <v>0</v>
          </cell>
          <cell r="M3669">
            <v>0</v>
          </cell>
          <cell r="N3669">
            <v>186400</v>
          </cell>
          <cell r="O3669">
            <v>186400</v>
          </cell>
          <cell r="P3669">
            <v>87971.31</v>
          </cell>
        </row>
        <row r="3670">
          <cell r="A3670">
            <v>1781300524</v>
          </cell>
          <cell r="B3670">
            <v>524</v>
          </cell>
          <cell r="C3670">
            <v>781300</v>
          </cell>
          <cell r="D3670">
            <v>1</v>
          </cell>
          <cell r="E3670">
            <v>0</v>
          </cell>
          <cell r="F3670" t="str">
            <v>הכשרת מפקחים (קורסים מקצועיים)</v>
          </cell>
          <cell r="G3670">
            <v>0</v>
          </cell>
          <cell r="H3670" t="str">
            <v>גמיש</v>
          </cell>
          <cell r="I3670">
            <v>0</v>
          </cell>
          <cell r="J3670">
            <v>126000</v>
          </cell>
          <cell r="K3670">
            <v>0</v>
          </cell>
          <cell r="L3670">
            <v>0</v>
          </cell>
          <cell r="M3670">
            <v>0</v>
          </cell>
          <cell r="N3670">
            <v>126000</v>
          </cell>
          <cell r="O3670">
            <v>126000</v>
          </cell>
          <cell r="P3670">
            <v>65574.8</v>
          </cell>
        </row>
        <row r="3671">
          <cell r="A3671">
            <v>1781300540</v>
          </cell>
          <cell r="B3671">
            <v>540</v>
          </cell>
          <cell r="C3671">
            <v>781300</v>
          </cell>
          <cell r="D3671">
            <v>1</v>
          </cell>
          <cell r="E3671">
            <v>0</v>
          </cell>
          <cell r="F3671" t="str">
            <v>הוצאות טלפון / אינטרנט</v>
          </cell>
          <cell r="G3671">
            <v>0</v>
          </cell>
          <cell r="H3671" t="str">
            <v>קשיח</v>
          </cell>
          <cell r="I3671">
            <v>0</v>
          </cell>
          <cell r="J3671">
            <v>5000</v>
          </cell>
          <cell r="K3671">
            <v>0</v>
          </cell>
          <cell r="L3671">
            <v>0</v>
          </cell>
          <cell r="M3671">
            <v>0</v>
          </cell>
          <cell r="N3671">
            <v>5000</v>
          </cell>
          <cell r="O3671">
            <v>5000</v>
          </cell>
          <cell r="P3671">
            <v>0</v>
          </cell>
        </row>
        <row r="3672">
          <cell r="A3672">
            <v>1781300544</v>
          </cell>
          <cell r="B3672">
            <v>544</v>
          </cell>
          <cell r="C3672">
            <v>781300</v>
          </cell>
          <cell r="D3672">
            <v>1</v>
          </cell>
          <cell r="E3672">
            <v>0</v>
          </cell>
          <cell r="F3672" t="str">
            <v xml:space="preserve">הוצאות דאר        </v>
          </cell>
          <cell r="G3672">
            <v>0</v>
          </cell>
          <cell r="H3672" t="str">
            <v>קשיח</v>
          </cell>
          <cell r="I3672">
            <v>0</v>
          </cell>
          <cell r="J3672">
            <v>12500</v>
          </cell>
          <cell r="K3672">
            <v>0</v>
          </cell>
          <cell r="L3672">
            <v>0</v>
          </cell>
          <cell r="M3672">
            <v>0</v>
          </cell>
          <cell r="N3672">
            <v>12500</v>
          </cell>
          <cell r="O3672">
            <v>12500</v>
          </cell>
          <cell r="P3672">
            <v>0</v>
          </cell>
        </row>
        <row r="3673">
          <cell r="A3673">
            <v>1781300550</v>
          </cell>
          <cell r="B3673">
            <v>550</v>
          </cell>
          <cell r="C3673">
            <v>781300</v>
          </cell>
          <cell r="D3673">
            <v>1</v>
          </cell>
          <cell r="E3673">
            <v>0</v>
          </cell>
          <cell r="F3673" t="str">
            <v>פרסומים</v>
          </cell>
          <cell r="G3673">
            <v>0</v>
          </cell>
          <cell r="H3673" t="str">
            <v>גמיש</v>
          </cell>
          <cell r="I3673">
            <v>0</v>
          </cell>
          <cell r="J3673">
            <v>4700</v>
          </cell>
          <cell r="K3673">
            <v>0</v>
          </cell>
          <cell r="L3673">
            <v>0</v>
          </cell>
          <cell r="M3673">
            <v>0</v>
          </cell>
          <cell r="N3673">
            <v>4700</v>
          </cell>
          <cell r="O3673">
            <v>4700</v>
          </cell>
          <cell r="P3673">
            <v>0</v>
          </cell>
        </row>
        <row r="3674">
          <cell r="A3674">
            <v>1781300561</v>
          </cell>
          <cell r="B3674">
            <v>561</v>
          </cell>
          <cell r="C3674">
            <v>781300</v>
          </cell>
          <cell r="D3674">
            <v>1</v>
          </cell>
          <cell r="E3674">
            <v>0</v>
          </cell>
          <cell r="F3674" t="str">
            <v xml:space="preserve">שיכפולים          </v>
          </cell>
          <cell r="G3674">
            <v>0</v>
          </cell>
          <cell r="H3674" t="str">
            <v>גמיש</v>
          </cell>
          <cell r="I3674">
            <v>0</v>
          </cell>
          <cell r="J3674">
            <v>9500</v>
          </cell>
          <cell r="K3674">
            <v>0</v>
          </cell>
          <cell r="L3674">
            <v>0</v>
          </cell>
          <cell r="M3674">
            <v>0</v>
          </cell>
          <cell r="N3674">
            <v>9500</v>
          </cell>
          <cell r="O3674">
            <v>9500</v>
          </cell>
          <cell r="P3674">
            <v>7517</v>
          </cell>
        </row>
        <row r="3675">
          <cell r="A3675">
            <v>1781300562</v>
          </cell>
          <cell r="B3675">
            <v>562</v>
          </cell>
          <cell r="C3675">
            <v>781300</v>
          </cell>
          <cell r="D3675">
            <v>1</v>
          </cell>
          <cell r="E3675">
            <v>0</v>
          </cell>
          <cell r="F3675" t="str">
            <v xml:space="preserve">הדפסות            </v>
          </cell>
          <cell r="G3675">
            <v>0</v>
          </cell>
          <cell r="H3675" t="str">
            <v>גמיש</v>
          </cell>
          <cell r="I3675">
            <v>0</v>
          </cell>
          <cell r="J3675">
            <v>6600</v>
          </cell>
          <cell r="K3675">
            <v>0</v>
          </cell>
          <cell r="L3675">
            <v>0</v>
          </cell>
          <cell r="M3675">
            <v>0</v>
          </cell>
          <cell r="N3675">
            <v>6600</v>
          </cell>
          <cell r="O3675">
            <v>6600</v>
          </cell>
          <cell r="P3675">
            <v>8610</v>
          </cell>
        </row>
        <row r="3676">
          <cell r="A3676">
            <v>1781300570</v>
          </cell>
          <cell r="B3676">
            <v>570</v>
          </cell>
          <cell r="C3676">
            <v>781300</v>
          </cell>
          <cell r="D3676">
            <v>1</v>
          </cell>
          <cell r="E3676">
            <v>0</v>
          </cell>
          <cell r="F3676" t="str">
            <v xml:space="preserve">עיבוד נתונים      </v>
          </cell>
          <cell r="G3676">
            <v>0</v>
          </cell>
          <cell r="H3676" t="str">
            <v>קשיח</v>
          </cell>
          <cell r="I3676">
            <v>0</v>
          </cell>
          <cell r="J3676">
            <v>0</v>
          </cell>
          <cell r="K3676">
            <v>0</v>
          </cell>
          <cell r="L3676">
            <v>0</v>
          </cell>
          <cell r="M3676">
            <v>0</v>
          </cell>
          <cell r="N3676">
            <v>0</v>
          </cell>
          <cell r="O3676">
            <v>0</v>
          </cell>
          <cell r="P3676">
            <v>0</v>
          </cell>
        </row>
        <row r="3677">
          <cell r="A3677">
            <v>1781300572</v>
          </cell>
          <cell r="B3677">
            <v>572</v>
          </cell>
          <cell r="C3677">
            <v>781300</v>
          </cell>
          <cell r="D3677">
            <v>1</v>
          </cell>
          <cell r="E3677">
            <v>0</v>
          </cell>
          <cell r="F3677" t="str">
            <v>דמי מנוי לעמדת טעינה</v>
          </cell>
          <cell r="G3677">
            <v>0</v>
          </cell>
          <cell r="H3677" t="str">
            <v>קשיח</v>
          </cell>
          <cell r="I3677">
            <v>0</v>
          </cell>
          <cell r="J3677">
            <v>420</v>
          </cell>
          <cell r="K3677">
            <v>0</v>
          </cell>
          <cell r="L3677">
            <v>0</v>
          </cell>
          <cell r="M3677">
            <v>0</v>
          </cell>
          <cell r="N3677">
            <v>420</v>
          </cell>
          <cell r="O3677">
            <v>0</v>
          </cell>
          <cell r="P3677">
            <v>0</v>
          </cell>
        </row>
        <row r="3678">
          <cell r="A3678">
            <v>1781300596</v>
          </cell>
          <cell r="B3678">
            <v>596</v>
          </cell>
          <cell r="C3678">
            <v>781300</v>
          </cell>
          <cell r="D3678">
            <v>1</v>
          </cell>
          <cell r="E3678">
            <v>0</v>
          </cell>
          <cell r="F3678" t="str">
            <v xml:space="preserve">השתתפות בעזר 096  </v>
          </cell>
          <cell r="G3678">
            <v>0</v>
          </cell>
          <cell r="H3678" t="str">
            <v>קשיח</v>
          </cell>
          <cell r="I3678">
            <v>0</v>
          </cell>
          <cell r="J3678">
            <v>0</v>
          </cell>
          <cell r="K3678">
            <v>0</v>
          </cell>
          <cell r="L3678">
            <v>0</v>
          </cell>
          <cell r="M3678">
            <v>0</v>
          </cell>
          <cell r="N3678">
            <v>0</v>
          </cell>
          <cell r="O3678">
            <v>0</v>
          </cell>
          <cell r="P3678">
            <v>0</v>
          </cell>
        </row>
        <row r="3679">
          <cell r="A3679">
            <v>1781300715</v>
          </cell>
          <cell r="B3679">
            <v>715</v>
          </cell>
          <cell r="C3679">
            <v>781300</v>
          </cell>
          <cell r="D3679">
            <v>1</v>
          </cell>
          <cell r="E3679">
            <v>0</v>
          </cell>
          <cell r="F3679" t="str">
            <v>עבודות קבלניות - רכב</v>
          </cell>
          <cell r="G3679">
            <v>0</v>
          </cell>
          <cell r="H3679" t="str">
            <v>קשיח</v>
          </cell>
          <cell r="I3679">
            <v>0.29032258064516125</v>
          </cell>
          <cell r="J3679">
            <v>20000</v>
          </cell>
          <cell r="K3679">
            <v>0.47619047619047628</v>
          </cell>
          <cell r="L3679">
            <v>0</v>
          </cell>
          <cell r="M3679">
            <v>0</v>
          </cell>
          <cell r="N3679">
            <v>20000</v>
          </cell>
          <cell r="O3679">
            <v>15500</v>
          </cell>
          <cell r="P3679">
            <v>15429.6</v>
          </cell>
        </row>
        <row r="3680">
          <cell r="A3680">
            <v>1781300722</v>
          </cell>
          <cell r="B3680">
            <v>722</v>
          </cell>
          <cell r="C3680">
            <v>781300</v>
          </cell>
          <cell r="D3680">
            <v>1</v>
          </cell>
          <cell r="E3680">
            <v>0</v>
          </cell>
          <cell r="F3680" t="str">
            <v>חמרים-תחזוקה עצמית</v>
          </cell>
          <cell r="G3680">
            <v>0</v>
          </cell>
          <cell r="H3680" t="str">
            <v>גמיש</v>
          </cell>
          <cell r="I3680">
            <v>0</v>
          </cell>
          <cell r="J3680">
            <v>1400</v>
          </cell>
          <cell r="K3680">
            <v>0</v>
          </cell>
          <cell r="L3680">
            <v>0</v>
          </cell>
          <cell r="M3680">
            <v>0</v>
          </cell>
          <cell r="N3680">
            <v>1400</v>
          </cell>
          <cell r="O3680">
            <v>1400</v>
          </cell>
          <cell r="P3680">
            <v>1397</v>
          </cell>
        </row>
        <row r="3681">
          <cell r="A3681">
            <v>1781300735</v>
          </cell>
          <cell r="B3681">
            <v>735</v>
          </cell>
          <cell r="C3681">
            <v>781300</v>
          </cell>
          <cell r="D3681">
            <v>1</v>
          </cell>
          <cell r="E3681">
            <v>0</v>
          </cell>
          <cell r="F3681" t="str">
            <v>ליסינג</v>
          </cell>
          <cell r="G3681">
            <v>0</v>
          </cell>
          <cell r="H3681" t="str">
            <v>גמיש</v>
          </cell>
          <cell r="I3681">
            <v>0</v>
          </cell>
          <cell r="J3681">
            <v>210000</v>
          </cell>
          <cell r="K3681">
            <v>3.4992607195662995E-2</v>
          </cell>
          <cell r="L3681">
            <v>0</v>
          </cell>
          <cell r="M3681">
            <v>0</v>
          </cell>
          <cell r="N3681">
            <v>210000</v>
          </cell>
          <cell r="O3681">
            <v>210000</v>
          </cell>
          <cell r="P3681">
            <v>201475.21</v>
          </cell>
        </row>
        <row r="3682">
          <cell r="A3682">
            <v>1781300736</v>
          </cell>
          <cell r="B3682">
            <v>736</v>
          </cell>
          <cell r="C3682">
            <v>781300</v>
          </cell>
          <cell r="D3682">
            <v>1</v>
          </cell>
          <cell r="E3682">
            <v>0</v>
          </cell>
          <cell r="F3682" t="str">
            <v>דלק והוצאות</v>
          </cell>
          <cell r="G3682">
            <v>0</v>
          </cell>
          <cell r="H3682" t="str">
            <v>קשיח</v>
          </cell>
          <cell r="I3682">
            <v>-0.19762845849802368</v>
          </cell>
          <cell r="J3682">
            <v>203000</v>
          </cell>
          <cell r="K3682">
            <v>0</v>
          </cell>
          <cell r="L3682">
            <v>0</v>
          </cell>
          <cell r="M3682">
            <v>0</v>
          </cell>
          <cell r="N3682">
            <v>203000</v>
          </cell>
          <cell r="O3682">
            <v>253000</v>
          </cell>
          <cell r="P3682">
            <v>121842.51</v>
          </cell>
        </row>
        <row r="3683">
          <cell r="A3683">
            <v>1781300737</v>
          </cell>
          <cell r="B3683">
            <v>737</v>
          </cell>
          <cell r="C3683">
            <v>781300</v>
          </cell>
          <cell r="D3683">
            <v>1</v>
          </cell>
          <cell r="E3683">
            <v>0</v>
          </cell>
          <cell r="F3683" t="str">
            <v>שכירות רכב לימים גשומים</v>
          </cell>
          <cell r="G3683">
            <v>0</v>
          </cell>
          <cell r="H3683" t="str">
            <v>גמיש</v>
          </cell>
          <cell r="I3683">
            <v>0</v>
          </cell>
          <cell r="J3683">
            <v>3000</v>
          </cell>
          <cell r="K3683">
            <v>0</v>
          </cell>
          <cell r="L3683">
            <v>0</v>
          </cell>
          <cell r="M3683">
            <v>0</v>
          </cell>
          <cell r="N3683">
            <v>3000</v>
          </cell>
          <cell r="O3683">
            <v>3000</v>
          </cell>
          <cell r="P3683">
            <v>0</v>
          </cell>
        </row>
        <row r="3684">
          <cell r="A3684">
            <v>1781300742</v>
          </cell>
          <cell r="B3684">
            <v>742</v>
          </cell>
          <cell r="C3684">
            <v>781300</v>
          </cell>
          <cell r="D3684">
            <v>1</v>
          </cell>
          <cell r="E3684">
            <v>0</v>
          </cell>
          <cell r="F3684" t="str">
            <v xml:space="preserve">כלים וציוד        </v>
          </cell>
          <cell r="G3684">
            <v>0</v>
          </cell>
          <cell r="H3684" t="str">
            <v>גמיש</v>
          </cell>
          <cell r="I3684">
            <v>0</v>
          </cell>
          <cell r="J3684">
            <v>36200</v>
          </cell>
          <cell r="K3684">
            <v>0</v>
          </cell>
          <cell r="L3684">
            <v>0</v>
          </cell>
          <cell r="M3684">
            <v>0</v>
          </cell>
          <cell r="N3684">
            <v>36200</v>
          </cell>
          <cell r="O3684">
            <v>36200</v>
          </cell>
          <cell r="P3684">
            <v>32891.56</v>
          </cell>
        </row>
        <row r="3685">
          <cell r="A3685">
            <v>1781300744</v>
          </cell>
          <cell r="B3685">
            <v>744</v>
          </cell>
          <cell r="C3685">
            <v>781300</v>
          </cell>
          <cell r="D3685">
            <v>1</v>
          </cell>
          <cell r="E3685">
            <v>0</v>
          </cell>
          <cell r="F3685" t="str">
            <v>מדים</v>
          </cell>
          <cell r="G3685">
            <v>0</v>
          </cell>
          <cell r="H3685" t="str">
            <v>גמיש</v>
          </cell>
          <cell r="I3685">
            <v>0</v>
          </cell>
          <cell r="J3685">
            <v>70000</v>
          </cell>
          <cell r="K3685">
            <v>0</v>
          </cell>
          <cell r="L3685">
            <v>0</v>
          </cell>
          <cell r="M3685">
            <v>0</v>
          </cell>
          <cell r="N3685">
            <v>70000</v>
          </cell>
          <cell r="O3685">
            <v>70000</v>
          </cell>
          <cell r="P3685">
            <v>66275.86</v>
          </cell>
        </row>
        <row r="3686">
          <cell r="A3686">
            <v>1781300751</v>
          </cell>
          <cell r="B3686">
            <v>751</v>
          </cell>
          <cell r="C3686">
            <v>781300</v>
          </cell>
          <cell r="D3686">
            <v>1</v>
          </cell>
          <cell r="E3686">
            <v>0</v>
          </cell>
          <cell r="F3686" t="str">
            <v>עבודות קבלניות</v>
          </cell>
          <cell r="G3686">
            <v>0</v>
          </cell>
          <cell r="H3686" t="str">
            <v>קשיח</v>
          </cell>
          <cell r="I3686">
            <v>0</v>
          </cell>
          <cell r="J3686">
            <v>3000</v>
          </cell>
          <cell r="K3686">
            <v>0</v>
          </cell>
          <cell r="L3686">
            <v>0</v>
          </cell>
          <cell r="M3686">
            <v>0</v>
          </cell>
          <cell r="N3686">
            <v>3000</v>
          </cell>
          <cell r="O3686">
            <v>3000</v>
          </cell>
          <cell r="P3686">
            <v>2851</v>
          </cell>
        </row>
        <row r="3687">
          <cell r="A3687">
            <v>1781300752</v>
          </cell>
          <cell r="B3687">
            <v>752</v>
          </cell>
          <cell r="C3687">
            <v>781300</v>
          </cell>
          <cell r="D3687">
            <v>1</v>
          </cell>
          <cell r="E3687">
            <v>0</v>
          </cell>
          <cell r="F3687" t="str">
            <v xml:space="preserve">נקיון בקבלנות     </v>
          </cell>
          <cell r="G3687">
            <v>0</v>
          </cell>
          <cell r="H3687" t="str">
            <v>קשיח</v>
          </cell>
          <cell r="I3687">
            <v>0.84615384615384626</v>
          </cell>
          <cell r="J3687">
            <v>144000</v>
          </cell>
          <cell r="K3687">
            <v>0</v>
          </cell>
          <cell r="L3687">
            <v>0</v>
          </cell>
          <cell r="M3687">
            <v>0</v>
          </cell>
          <cell r="N3687">
            <v>144000</v>
          </cell>
          <cell r="O3687">
            <v>78000</v>
          </cell>
          <cell r="P3687">
            <v>120841.67</v>
          </cell>
        </row>
        <row r="3688">
          <cell r="A3688">
            <v>1781300756</v>
          </cell>
          <cell r="B3688">
            <v>756</v>
          </cell>
          <cell r="C3688">
            <v>781300</v>
          </cell>
          <cell r="D3688">
            <v>1</v>
          </cell>
          <cell r="E3688">
            <v>0</v>
          </cell>
          <cell r="F3688" t="str">
            <v>אבטחת אירועים</v>
          </cell>
          <cell r="G3688">
            <v>0</v>
          </cell>
          <cell r="H3688" t="str">
            <v>קשיח</v>
          </cell>
          <cell r="I3688">
            <v>0</v>
          </cell>
          <cell r="J3688">
            <v>0</v>
          </cell>
          <cell r="K3688">
            <v>0</v>
          </cell>
          <cell r="L3688">
            <v>0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</row>
        <row r="3689">
          <cell r="A3689">
            <v>1781300780</v>
          </cell>
          <cell r="B3689">
            <v>780</v>
          </cell>
          <cell r="C3689">
            <v>781300</v>
          </cell>
          <cell r="D3689">
            <v>1</v>
          </cell>
          <cell r="E3689">
            <v>0</v>
          </cell>
          <cell r="F3689" t="str">
            <v>הפעלת השיטור העירוני</v>
          </cell>
          <cell r="G3689">
            <v>0</v>
          </cell>
          <cell r="H3689" t="str">
            <v>גמיש</v>
          </cell>
          <cell r="I3689">
            <v>0</v>
          </cell>
          <cell r="J3689">
            <v>0</v>
          </cell>
          <cell r="K3689">
            <v>0</v>
          </cell>
          <cell r="L3689">
            <v>0</v>
          </cell>
          <cell r="M3689">
            <v>0</v>
          </cell>
          <cell r="N3689">
            <v>0</v>
          </cell>
          <cell r="O3689">
            <v>0</v>
          </cell>
          <cell r="P3689">
            <v>64</v>
          </cell>
        </row>
        <row r="3690">
          <cell r="A3690">
            <v>1781300781</v>
          </cell>
          <cell r="B3690">
            <v>781</v>
          </cell>
          <cell r="C3690">
            <v>781300</v>
          </cell>
          <cell r="D3690">
            <v>1</v>
          </cell>
          <cell r="E3690">
            <v>0</v>
          </cell>
          <cell r="F3690" t="str">
            <v>מטווחים</v>
          </cell>
          <cell r="G3690">
            <v>0</v>
          </cell>
          <cell r="H3690" t="str">
            <v>קשיח</v>
          </cell>
          <cell r="I3690">
            <v>0</v>
          </cell>
          <cell r="J3690">
            <v>13300</v>
          </cell>
          <cell r="K3690">
            <v>0</v>
          </cell>
          <cell r="L3690">
            <v>0</v>
          </cell>
          <cell r="M3690">
            <v>0</v>
          </cell>
          <cell r="N3690">
            <v>13300</v>
          </cell>
          <cell r="O3690">
            <v>13300</v>
          </cell>
          <cell r="P3690">
            <v>12940.2</v>
          </cell>
        </row>
        <row r="3691">
          <cell r="A3691">
            <v>1781300782</v>
          </cell>
          <cell r="B3691">
            <v>782</v>
          </cell>
          <cell r="C3691">
            <v>781300</v>
          </cell>
          <cell r="D3691">
            <v>1</v>
          </cell>
          <cell r="E3691">
            <v>0</v>
          </cell>
          <cell r="F3691" t="str">
            <v>פעולות מיוחדות</v>
          </cell>
          <cell r="G3691">
            <v>0</v>
          </cell>
          <cell r="H3691" t="str">
            <v>גמיש</v>
          </cell>
          <cell r="I3691">
            <v>0</v>
          </cell>
          <cell r="J3691">
            <v>19000</v>
          </cell>
          <cell r="K3691">
            <v>0</v>
          </cell>
          <cell r="L3691">
            <v>0</v>
          </cell>
          <cell r="M3691">
            <v>0</v>
          </cell>
          <cell r="N3691">
            <v>19000</v>
          </cell>
          <cell r="O3691">
            <v>19000</v>
          </cell>
          <cell r="P3691">
            <v>7301.54</v>
          </cell>
        </row>
        <row r="3692">
          <cell r="A3692">
            <v>1781300783</v>
          </cell>
          <cell r="B3692">
            <v>783</v>
          </cell>
          <cell r="C3692">
            <v>781300</v>
          </cell>
          <cell r="D3692">
            <v>1</v>
          </cell>
          <cell r="E3692">
            <v>0</v>
          </cell>
          <cell r="F3692" t="str">
            <v>סיירת שיטור שכונתי</v>
          </cell>
          <cell r="G3692">
            <v>0</v>
          </cell>
          <cell r="H3692" t="str">
            <v>גמיש</v>
          </cell>
          <cell r="I3692" t="e">
            <v>#DIV/0!</v>
          </cell>
          <cell r="J3692">
            <v>3850000</v>
          </cell>
          <cell r="K3692">
            <v>0</v>
          </cell>
          <cell r="L3692">
            <v>0</v>
          </cell>
          <cell r="M3692">
            <v>0</v>
          </cell>
          <cell r="N3692">
            <v>3850000</v>
          </cell>
          <cell r="O3692">
            <v>0</v>
          </cell>
          <cell r="P3692">
            <v>0</v>
          </cell>
        </row>
        <row r="3693">
          <cell r="A3693">
            <v>1781300789</v>
          </cell>
          <cell r="B3693">
            <v>789</v>
          </cell>
          <cell r="C3693">
            <v>781300</v>
          </cell>
          <cell r="D3693">
            <v>1</v>
          </cell>
          <cell r="E3693">
            <v>0</v>
          </cell>
          <cell r="F3693" t="str">
            <v xml:space="preserve">כביסה             </v>
          </cell>
          <cell r="G3693">
            <v>0</v>
          </cell>
          <cell r="H3693" t="str">
            <v>גמיש</v>
          </cell>
          <cell r="I3693">
            <v>0</v>
          </cell>
          <cell r="J3693">
            <v>1400</v>
          </cell>
          <cell r="K3693">
            <v>0</v>
          </cell>
          <cell r="L3693">
            <v>0</v>
          </cell>
          <cell r="M3693">
            <v>0</v>
          </cell>
          <cell r="N3693">
            <v>1400</v>
          </cell>
          <cell r="O3693">
            <v>1400</v>
          </cell>
          <cell r="P3693">
            <v>0</v>
          </cell>
        </row>
        <row r="3694">
          <cell r="A3694">
            <v>1781300910</v>
          </cell>
          <cell r="B3694">
            <v>910</v>
          </cell>
          <cell r="C3694">
            <v>781300</v>
          </cell>
          <cell r="D3694">
            <v>1</v>
          </cell>
          <cell r="E3694">
            <v>0</v>
          </cell>
          <cell r="F3694" t="str">
            <v>העברה לתב"ר הצטיידות 3 ש'</v>
          </cell>
          <cell r="G3694">
            <v>0</v>
          </cell>
          <cell r="H3694" t="str">
            <v>קשיח</v>
          </cell>
          <cell r="I3694">
            <v>0</v>
          </cell>
          <cell r="J3694">
            <v>30000</v>
          </cell>
          <cell r="K3694">
            <v>-1</v>
          </cell>
          <cell r="L3694">
            <v>0</v>
          </cell>
          <cell r="M3694">
            <v>0</v>
          </cell>
          <cell r="N3694">
            <v>30000</v>
          </cell>
          <cell r="O3694">
            <v>30000</v>
          </cell>
          <cell r="P3694">
            <v>30000</v>
          </cell>
        </row>
        <row r="3695">
          <cell r="A3695">
            <v>1781300911</v>
          </cell>
          <cell r="B3695">
            <v>911</v>
          </cell>
          <cell r="C3695">
            <v>781300</v>
          </cell>
          <cell r="D3695">
            <v>1</v>
          </cell>
          <cell r="E3695">
            <v>0</v>
          </cell>
          <cell r="F3695" t="str">
            <v>העברה לתב"ר מבנה 5 ש'</v>
          </cell>
          <cell r="G3695">
            <v>0</v>
          </cell>
          <cell r="H3695" t="str">
            <v>קשיח</v>
          </cell>
          <cell r="I3695">
            <v>0</v>
          </cell>
          <cell r="J3695">
            <v>72600</v>
          </cell>
          <cell r="K3695">
            <v>0</v>
          </cell>
          <cell r="L3695">
            <v>0</v>
          </cell>
          <cell r="M3695">
            <v>0</v>
          </cell>
          <cell r="N3695">
            <v>72600</v>
          </cell>
          <cell r="O3695">
            <v>72600</v>
          </cell>
          <cell r="P3695">
            <v>72600</v>
          </cell>
        </row>
        <row r="3696">
          <cell r="A3696">
            <v>1781300912</v>
          </cell>
          <cell r="B3696">
            <v>912</v>
          </cell>
          <cell r="C3696">
            <v>781300</v>
          </cell>
          <cell r="D3696">
            <v>1</v>
          </cell>
          <cell r="E3696">
            <v>0</v>
          </cell>
          <cell r="F3696" t="str">
            <v>העברה לתב"ר הצטיידות 5 ש'</v>
          </cell>
          <cell r="G3696">
            <v>0</v>
          </cell>
          <cell r="H3696" t="str">
            <v>קשיח</v>
          </cell>
          <cell r="I3696">
            <v>0</v>
          </cell>
          <cell r="J3696">
            <v>8000</v>
          </cell>
          <cell r="K3696">
            <v>0</v>
          </cell>
          <cell r="L3696">
            <v>0</v>
          </cell>
          <cell r="M3696">
            <v>0</v>
          </cell>
          <cell r="N3696">
            <v>8000</v>
          </cell>
          <cell r="O3696">
            <v>8000</v>
          </cell>
          <cell r="P3696">
            <v>8000</v>
          </cell>
        </row>
        <row r="3697">
          <cell r="A3697">
            <v>1781300913</v>
          </cell>
          <cell r="B3697">
            <v>913</v>
          </cell>
          <cell r="C3697">
            <v>781300</v>
          </cell>
          <cell r="D3697">
            <v>1</v>
          </cell>
          <cell r="E3697">
            <v>0</v>
          </cell>
          <cell r="F3697" t="str">
            <v>העברה לתב"ר הצטיידות 10 ש'</v>
          </cell>
          <cell r="G3697">
            <v>0</v>
          </cell>
          <cell r="H3697" t="str">
            <v>קשיח</v>
          </cell>
          <cell r="I3697">
            <v>0</v>
          </cell>
          <cell r="J3697">
            <v>10000</v>
          </cell>
          <cell r="K3697">
            <v>0</v>
          </cell>
          <cell r="L3697">
            <v>0</v>
          </cell>
          <cell r="M3697">
            <v>0</v>
          </cell>
          <cell r="N3697">
            <v>10000</v>
          </cell>
          <cell r="O3697">
            <v>10000</v>
          </cell>
          <cell r="P3697">
            <v>10000</v>
          </cell>
        </row>
        <row r="3698">
          <cell r="A3698">
            <v>1781300914</v>
          </cell>
          <cell r="B3698">
            <v>914</v>
          </cell>
          <cell r="C3698">
            <v>781300</v>
          </cell>
          <cell r="D3698">
            <v>1</v>
          </cell>
          <cell r="E3698">
            <v>0</v>
          </cell>
          <cell r="F3698" t="str">
            <v>העברה לתב"ר מצלמות 6.7 ש'</v>
          </cell>
          <cell r="G3698">
            <v>0</v>
          </cell>
          <cell r="H3698" t="str">
            <v>קשיח</v>
          </cell>
          <cell r="I3698">
            <v>0</v>
          </cell>
          <cell r="J3698">
            <v>300000</v>
          </cell>
          <cell r="K3698">
            <v>0</v>
          </cell>
          <cell r="L3698">
            <v>0</v>
          </cell>
          <cell r="M3698">
            <v>0</v>
          </cell>
          <cell r="N3698">
            <v>300000</v>
          </cell>
          <cell r="O3698">
            <v>300000</v>
          </cell>
          <cell r="P3698">
            <v>300000</v>
          </cell>
        </row>
        <row r="3699">
          <cell r="A3699">
            <v>1781300920</v>
          </cell>
          <cell r="B3699">
            <v>920</v>
          </cell>
          <cell r="C3699">
            <v>781300</v>
          </cell>
          <cell r="D3699">
            <v>1</v>
          </cell>
          <cell r="E3699">
            <v>0</v>
          </cell>
          <cell r="F3699" t="str">
            <v>העברה לקרן שיטור עירוני</v>
          </cell>
          <cell r="G3699">
            <v>0</v>
          </cell>
          <cell r="H3699" t="str">
            <v>קשיח</v>
          </cell>
          <cell r="I3699">
            <v>0</v>
          </cell>
          <cell r="J3699">
            <v>0</v>
          </cell>
          <cell r="K3699">
            <v>0</v>
          </cell>
          <cell r="L3699">
            <v>0</v>
          </cell>
          <cell r="M3699">
            <v>0</v>
          </cell>
          <cell r="N3699">
            <v>0</v>
          </cell>
          <cell r="O3699">
            <v>0</v>
          </cell>
          <cell r="P3699">
            <v>1049509.95</v>
          </cell>
        </row>
        <row r="3700">
          <cell r="A3700">
            <v>1781300932</v>
          </cell>
          <cell r="B3700">
            <v>932</v>
          </cell>
          <cell r="C3700">
            <v>781300</v>
          </cell>
          <cell r="D3700">
            <v>1</v>
          </cell>
          <cell r="E3700">
            <v>0</v>
          </cell>
          <cell r="F3700" t="str">
            <v>אגרת טלוויזיה וכבלים</v>
          </cell>
          <cell r="G3700">
            <v>0</v>
          </cell>
          <cell r="H3700" t="str">
            <v>קשיח</v>
          </cell>
          <cell r="I3700">
            <v>0</v>
          </cell>
          <cell r="J3700">
            <v>5000</v>
          </cell>
          <cell r="K3700">
            <v>0</v>
          </cell>
          <cell r="L3700">
            <v>0</v>
          </cell>
          <cell r="M3700">
            <v>0</v>
          </cell>
          <cell r="N3700">
            <v>5000</v>
          </cell>
          <cell r="O3700">
            <v>5000</v>
          </cell>
          <cell r="P3700">
            <v>0</v>
          </cell>
        </row>
        <row r="3701">
          <cell r="A3701" t="e">
            <v>#VALUE!</v>
          </cell>
          <cell r="B3701" t="str">
            <v>781300  סך הכל</v>
          </cell>
          <cell r="C3701">
            <v>0</v>
          </cell>
          <cell r="D3701">
            <v>0</v>
          </cell>
          <cell r="E3701">
            <v>0</v>
          </cell>
          <cell r="F3701" t="str">
            <v>השיטור העירוני</v>
          </cell>
          <cell r="G3701">
            <v>0</v>
          </cell>
          <cell r="H3701">
            <v>0</v>
          </cell>
          <cell r="I3701">
            <v>0.55204850363137847</v>
          </cell>
          <cell r="J3701">
            <v>12379620</v>
          </cell>
          <cell r="K3701" t="e">
            <v>#N/A</v>
          </cell>
          <cell r="L3701">
            <v>0</v>
          </cell>
          <cell r="M3701">
            <v>0</v>
          </cell>
          <cell r="N3701">
            <v>12379620</v>
          </cell>
          <cell r="O3701">
            <v>7976310</v>
          </cell>
          <cell r="P3701">
            <v>8096374.6999999983</v>
          </cell>
        </row>
        <row r="3702">
          <cell r="A3702">
            <v>17820000</v>
          </cell>
          <cell r="B3702">
            <v>0</v>
          </cell>
          <cell r="C3702">
            <v>782000</v>
          </cell>
          <cell r="D3702">
            <v>1</v>
          </cell>
          <cell r="E3702">
            <v>0</v>
          </cell>
          <cell r="F3702" t="str">
            <v xml:space="preserve">בית המשפט העירוני </v>
          </cell>
          <cell r="G3702">
            <v>0</v>
          </cell>
          <cell r="H3702" t="str">
            <v xml:space="preserve"> </v>
          </cell>
          <cell r="I3702">
            <v>0</v>
          </cell>
          <cell r="J3702">
            <v>0</v>
          </cell>
          <cell r="K3702">
            <v>0</v>
          </cell>
          <cell r="L3702">
            <v>0</v>
          </cell>
          <cell r="M3702">
            <v>0</v>
          </cell>
          <cell r="N3702">
            <v>0</v>
          </cell>
          <cell r="O3702">
            <v>0</v>
          </cell>
          <cell r="P3702">
            <v>0</v>
          </cell>
        </row>
        <row r="3703">
          <cell r="A3703">
            <v>1782000100</v>
          </cell>
          <cell r="B3703">
            <v>100</v>
          </cell>
          <cell r="C3703">
            <v>782000</v>
          </cell>
          <cell r="D3703">
            <v>1</v>
          </cell>
          <cell r="E3703">
            <v>0</v>
          </cell>
          <cell r="F3703" t="str">
            <v>שכר עובדים לפי תקן</v>
          </cell>
          <cell r="G3703">
            <v>0</v>
          </cell>
          <cell r="H3703" t="str">
            <v xml:space="preserve"> </v>
          </cell>
          <cell r="I3703">
            <v>0</v>
          </cell>
          <cell r="J3703">
            <v>0</v>
          </cell>
          <cell r="K3703">
            <v>0</v>
          </cell>
          <cell r="L3703">
            <v>0</v>
          </cell>
          <cell r="M3703">
            <v>0</v>
          </cell>
          <cell r="N3703">
            <v>0</v>
          </cell>
          <cell r="O3703">
            <v>0</v>
          </cell>
          <cell r="P3703">
            <v>0</v>
          </cell>
        </row>
        <row r="3704">
          <cell r="A3704">
            <v>1782000110</v>
          </cell>
          <cell r="B3704">
            <v>110</v>
          </cell>
          <cell r="C3704">
            <v>782000</v>
          </cell>
          <cell r="D3704">
            <v>1</v>
          </cell>
          <cell r="E3704">
            <v>0</v>
          </cell>
          <cell r="F3704" t="str">
            <v>השכר הקובע-תקציבית</v>
          </cell>
          <cell r="G3704">
            <v>0</v>
          </cell>
          <cell r="H3704" t="str">
            <v>שכר</v>
          </cell>
          <cell r="I3704">
            <v>-0.11820281335292881</v>
          </cell>
          <cell r="J3704">
            <v>420000</v>
          </cell>
          <cell r="K3704">
            <v>1.4922145328719827E-2</v>
          </cell>
          <cell r="L3704">
            <v>0</v>
          </cell>
          <cell r="M3704">
            <v>0</v>
          </cell>
          <cell r="N3704">
            <v>420000</v>
          </cell>
          <cell r="O3704">
            <v>476300</v>
          </cell>
          <cell r="P3704">
            <v>443929.69</v>
          </cell>
        </row>
        <row r="3705">
          <cell r="A3705">
            <v>1782000119</v>
          </cell>
          <cell r="B3705">
            <v>119</v>
          </cell>
          <cell r="C3705">
            <v>782000</v>
          </cell>
          <cell r="D3705">
            <v>1</v>
          </cell>
          <cell r="E3705">
            <v>0</v>
          </cell>
          <cell r="F3705" t="str">
            <v xml:space="preserve">השכר הקובע-צוברת  </v>
          </cell>
          <cell r="G3705">
            <v>0</v>
          </cell>
          <cell r="H3705" t="str">
            <v>שכר</v>
          </cell>
          <cell r="I3705">
            <v>5.8599281124060543E-2</v>
          </cell>
          <cell r="J3705">
            <v>971900</v>
          </cell>
          <cell r="K3705">
            <v>1.5014075695964912E-2</v>
          </cell>
          <cell r="L3705">
            <v>0</v>
          </cell>
          <cell r="M3705">
            <v>0</v>
          </cell>
          <cell r="N3705">
            <v>971900</v>
          </cell>
          <cell r="O3705">
            <v>918100</v>
          </cell>
          <cell r="P3705">
            <v>718084.67</v>
          </cell>
        </row>
        <row r="3706">
          <cell r="A3706">
            <v>1782000122</v>
          </cell>
          <cell r="B3706">
            <v>122</v>
          </cell>
          <cell r="C3706">
            <v>782000</v>
          </cell>
          <cell r="D3706">
            <v>1</v>
          </cell>
          <cell r="E3706">
            <v>0</v>
          </cell>
          <cell r="F3706" t="str">
            <v xml:space="preserve">ביגוד             </v>
          </cell>
          <cell r="G3706">
            <v>0</v>
          </cell>
          <cell r="H3706" t="str">
            <v>שכר</v>
          </cell>
          <cell r="I3706">
            <v>0</v>
          </cell>
          <cell r="J3706">
            <v>15400</v>
          </cell>
          <cell r="K3706">
            <v>0</v>
          </cell>
          <cell r="L3706">
            <v>0</v>
          </cell>
          <cell r="M3706">
            <v>0</v>
          </cell>
          <cell r="N3706">
            <v>15400</v>
          </cell>
          <cell r="O3706">
            <v>15400</v>
          </cell>
          <cell r="P3706">
            <v>15317.69</v>
          </cell>
        </row>
        <row r="3707">
          <cell r="A3707">
            <v>1782000126</v>
          </cell>
          <cell r="B3707">
            <v>126</v>
          </cell>
          <cell r="C3707">
            <v>782000</v>
          </cell>
          <cell r="D3707">
            <v>1</v>
          </cell>
          <cell r="E3707">
            <v>0</v>
          </cell>
          <cell r="F3707" t="str">
            <v xml:space="preserve">דמי הבראה         </v>
          </cell>
          <cell r="G3707">
            <v>0</v>
          </cell>
          <cell r="H3707" t="str">
            <v>שכר</v>
          </cell>
          <cell r="I3707">
            <v>9.7560975609756184E-2</v>
          </cell>
          <cell r="J3707">
            <v>45000</v>
          </cell>
          <cell r="K3707">
            <v>0</v>
          </cell>
          <cell r="L3707">
            <v>0</v>
          </cell>
          <cell r="M3707">
            <v>0</v>
          </cell>
          <cell r="N3707">
            <v>45000</v>
          </cell>
          <cell r="O3707">
            <v>41000</v>
          </cell>
          <cell r="P3707">
            <v>42730.45</v>
          </cell>
        </row>
        <row r="3708">
          <cell r="A3708">
            <v>1782000130</v>
          </cell>
          <cell r="B3708">
            <v>130</v>
          </cell>
          <cell r="C3708">
            <v>782000</v>
          </cell>
          <cell r="D3708">
            <v>1</v>
          </cell>
          <cell r="E3708">
            <v>0</v>
          </cell>
          <cell r="F3708" t="str">
            <v xml:space="preserve">שעות נוספות       </v>
          </cell>
          <cell r="G3708">
            <v>0</v>
          </cell>
          <cell r="H3708" t="str">
            <v>שכר</v>
          </cell>
          <cell r="I3708">
            <v>0</v>
          </cell>
          <cell r="J3708">
            <v>72400</v>
          </cell>
          <cell r="K3708">
            <v>0</v>
          </cell>
          <cell r="L3708">
            <v>0</v>
          </cell>
          <cell r="M3708">
            <v>0</v>
          </cell>
          <cell r="N3708">
            <v>72400</v>
          </cell>
          <cell r="O3708">
            <v>72400</v>
          </cell>
          <cell r="P3708">
            <v>75811.62</v>
          </cell>
        </row>
        <row r="3709">
          <cell r="A3709">
            <v>1782000140</v>
          </cell>
          <cell r="B3709">
            <v>140</v>
          </cell>
          <cell r="C3709">
            <v>782000</v>
          </cell>
          <cell r="D3709">
            <v>1</v>
          </cell>
          <cell r="E3709">
            <v>0</v>
          </cell>
          <cell r="F3709" t="str">
            <v>השתתפות באחזקת רכב</v>
          </cell>
          <cell r="G3709">
            <v>0</v>
          </cell>
          <cell r="H3709" t="str">
            <v>שכר</v>
          </cell>
          <cell r="I3709">
            <v>0.10869565217391308</v>
          </cell>
          <cell r="J3709">
            <v>102000</v>
          </cell>
          <cell r="K3709">
            <v>0</v>
          </cell>
          <cell r="L3709">
            <v>0</v>
          </cell>
          <cell r="M3709">
            <v>0</v>
          </cell>
          <cell r="N3709">
            <v>102000</v>
          </cell>
          <cell r="O3709">
            <v>92000</v>
          </cell>
          <cell r="P3709">
            <v>84251.31</v>
          </cell>
        </row>
        <row r="3710">
          <cell r="A3710">
            <v>1782000253</v>
          </cell>
          <cell r="B3710">
            <v>253</v>
          </cell>
          <cell r="C3710">
            <v>782000</v>
          </cell>
          <cell r="D3710">
            <v>1</v>
          </cell>
          <cell r="E3710">
            <v>0</v>
          </cell>
          <cell r="F3710" t="str">
            <v xml:space="preserve">עובדים חיצוניים   </v>
          </cell>
          <cell r="G3710">
            <v>0</v>
          </cell>
          <cell r="H3710" t="str">
            <v>שכר</v>
          </cell>
          <cell r="I3710">
            <v>0</v>
          </cell>
          <cell r="J3710">
            <v>0</v>
          </cell>
          <cell r="K3710">
            <v>0</v>
          </cell>
          <cell r="L3710">
            <v>0</v>
          </cell>
          <cell r="M3710">
            <v>0</v>
          </cell>
          <cell r="N3710">
            <v>0</v>
          </cell>
          <cell r="O3710">
            <v>0</v>
          </cell>
          <cell r="P3710">
            <v>51284.19</v>
          </cell>
        </row>
        <row r="3711">
          <cell r="A3711">
            <v>1782000400</v>
          </cell>
          <cell r="B3711">
            <v>400</v>
          </cell>
          <cell r="C3711">
            <v>782000</v>
          </cell>
          <cell r="D3711">
            <v>1</v>
          </cell>
          <cell r="E3711">
            <v>0</v>
          </cell>
          <cell r="F3711" t="str">
            <v>אחזקת בנינים וציוד</v>
          </cell>
          <cell r="G3711">
            <v>0</v>
          </cell>
          <cell r="H3711" t="str">
            <v xml:space="preserve"> </v>
          </cell>
          <cell r="I3711">
            <v>0</v>
          </cell>
          <cell r="J3711">
            <v>0</v>
          </cell>
          <cell r="K3711">
            <v>0</v>
          </cell>
          <cell r="L3711">
            <v>0</v>
          </cell>
          <cell r="M3711">
            <v>0</v>
          </cell>
          <cell r="N3711">
            <v>0</v>
          </cell>
          <cell r="O3711">
            <v>0</v>
          </cell>
          <cell r="P3711">
            <v>0</v>
          </cell>
        </row>
        <row r="3712">
          <cell r="A3712">
            <v>1782000410</v>
          </cell>
          <cell r="B3712">
            <v>410</v>
          </cell>
          <cell r="C3712">
            <v>782000</v>
          </cell>
          <cell r="D3712">
            <v>1</v>
          </cell>
          <cell r="E3712">
            <v>0</v>
          </cell>
          <cell r="F3712" t="str">
            <v xml:space="preserve">שכר דירה ועד בית  </v>
          </cell>
          <cell r="G3712">
            <v>0</v>
          </cell>
          <cell r="H3712" t="str">
            <v>קשיח</v>
          </cell>
          <cell r="I3712">
            <v>0.17647058823529416</v>
          </cell>
          <cell r="J3712">
            <v>120000</v>
          </cell>
          <cell r="K3712">
            <v>0</v>
          </cell>
          <cell r="L3712">
            <v>0</v>
          </cell>
          <cell r="M3712">
            <v>0</v>
          </cell>
          <cell r="N3712">
            <v>120000</v>
          </cell>
          <cell r="O3712">
            <v>102000</v>
          </cell>
          <cell r="P3712">
            <v>98505</v>
          </cell>
        </row>
        <row r="3713">
          <cell r="A3713">
            <v>1782000420</v>
          </cell>
          <cell r="B3713">
            <v>420</v>
          </cell>
          <cell r="C3713">
            <v>782000</v>
          </cell>
          <cell r="D3713">
            <v>1</v>
          </cell>
          <cell r="E3713">
            <v>0</v>
          </cell>
          <cell r="F3713" t="str">
            <v xml:space="preserve">כיבוי אש          </v>
          </cell>
          <cell r="G3713">
            <v>0</v>
          </cell>
          <cell r="H3713" t="str">
            <v>גמיש</v>
          </cell>
          <cell r="I3713">
            <v>0</v>
          </cell>
          <cell r="J3713">
            <v>700</v>
          </cell>
          <cell r="K3713">
            <v>-0.22222222222222221</v>
          </cell>
          <cell r="L3713">
            <v>0</v>
          </cell>
          <cell r="M3713">
            <v>0</v>
          </cell>
          <cell r="N3713">
            <v>700</v>
          </cell>
          <cell r="O3713">
            <v>700</v>
          </cell>
          <cell r="P3713">
            <v>1869.66</v>
          </cell>
        </row>
        <row r="3714">
          <cell r="A3714">
            <v>1782000423</v>
          </cell>
          <cell r="B3714">
            <v>423</v>
          </cell>
          <cell r="C3714">
            <v>782000</v>
          </cell>
          <cell r="D3714">
            <v>1</v>
          </cell>
          <cell r="E3714">
            <v>0</v>
          </cell>
          <cell r="F3714" t="str">
            <v xml:space="preserve">תחזוקת מבנה       </v>
          </cell>
          <cell r="G3714">
            <v>0</v>
          </cell>
          <cell r="H3714" t="str">
            <v>קשיח</v>
          </cell>
          <cell r="I3714">
            <v>0</v>
          </cell>
          <cell r="J3714">
            <v>0</v>
          </cell>
          <cell r="K3714">
            <v>0</v>
          </cell>
          <cell r="L3714">
            <v>0</v>
          </cell>
          <cell r="M3714">
            <v>0</v>
          </cell>
          <cell r="N3714">
            <v>0</v>
          </cell>
          <cell r="O3714">
            <v>0</v>
          </cell>
          <cell r="P3714">
            <v>0</v>
          </cell>
        </row>
        <row r="3715">
          <cell r="A3715">
            <v>1782000431</v>
          </cell>
          <cell r="B3715">
            <v>431</v>
          </cell>
          <cell r="C3715">
            <v>782000</v>
          </cell>
          <cell r="D3715">
            <v>1</v>
          </cell>
          <cell r="E3715">
            <v>0</v>
          </cell>
          <cell r="F3715" t="str">
            <v xml:space="preserve">חשמל              </v>
          </cell>
          <cell r="G3715">
            <v>0</v>
          </cell>
          <cell r="H3715" t="str">
            <v>קשיח</v>
          </cell>
          <cell r="I3715">
            <v>3.9040713887339429E-3</v>
          </cell>
          <cell r="J3715">
            <v>18000</v>
          </cell>
          <cell r="K3715">
            <v>0</v>
          </cell>
          <cell r="L3715">
            <v>0</v>
          </cell>
          <cell r="M3715">
            <v>0</v>
          </cell>
          <cell r="N3715">
            <v>18000</v>
          </cell>
          <cell r="O3715">
            <v>17930</v>
          </cell>
          <cell r="P3715">
            <v>11899.2</v>
          </cell>
        </row>
        <row r="3716">
          <cell r="A3716">
            <v>1782000432</v>
          </cell>
          <cell r="B3716">
            <v>432</v>
          </cell>
          <cell r="C3716">
            <v>782000</v>
          </cell>
          <cell r="D3716">
            <v>1</v>
          </cell>
          <cell r="E3716">
            <v>0</v>
          </cell>
          <cell r="F3716" t="str">
            <v xml:space="preserve">מים               </v>
          </cell>
          <cell r="G3716">
            <v>0</v>
          </cell>
          <cell r="H3716" t="str">
            <v>קשיח</v>
          </cell>
          <cell r="I3716">
            <v>0</v>
          </cell>
          <cell r="J3716">
            <v>1700</v>
          </cell>
          <cell r="K3716">
            <v>0</v>
          </cell>
          <cell r="L3716">
            <v>0</v>
          </cell>
          <cell r="M3716">
            <v>0</v>
          </cell>
          <cell r="N3716">
            <v>1700</v>
          </cell>
          <cell r="O3716">
            <v>1700</v>
          </cell>
          <cell r="P3716">
            <v>1955.44</v>
          </cell>
        </row>
        <row r="3717">
          <cell r="A3717">
            <v>1782000433</v>
          </cell>
          <cell r="B3717">
            <v>433</v>
          </cell>
          <cell r="C3717">
            <v>782000</v>
          </cell>
          <cell r="D3717">
            <v>1</v>
          </cell>
          <cell r="E3717">
            <v>0</v>
          </cell>
          <cell r="F3717" t="str">
            <v xml:space="preserve">חומרי נקיון       </v>
          </cell>
          <cell r="G3717">
            <v>0</v>
          </cell>
          <cell r="H3717" t="str">
            <v>גמיש</v>
          </cell>
          <cell r="I3717">
            <v>0</v>
          </cell>
          <cell r="J3717">
            <v>2250</v>
          </cell>
          <cell r="K3717">
            <v>0</v>
          </cell>
          <cell r="L3717">
            <v>250</v>
          </cell>
          <cell r="M3717">
            <v>0</v>
          </cell>
          <cell r="N3717">
            <v>2500</v>
          </cell>
          <cell r="O3717">
            <v>2500</v>
          </cell>
          <cell r="P3717">
            <v>2163.9</v>
          </cell>
        </row>
        <row r="3718">
          <cell r="A3718">
            <v>1782000436</v>
          </cell>
          <cell r="B3718">
            <v>436</v>
          </cell>
          <cell r="C3718">
            <v>782000</v>
          </cell>
          <cell r="D3718">
            <v>1</v>
          </cell>
          <cell r="E3718">
            <v>0</v>
          </cell>
          <cell r="F3718" t="str">
            <v xml:space="preserve">אחזקת מזגנים      </v>
          </cell>
          <cell r="G3718">
            <v>0</v>
          </cell>
          <cell r="H3718" t="str">
            <v>גמיש</v>
          </cell>
          <cell r="I3718">
            <v>0</v>
          </cell>
          <cell r="J3718">
            <v>0</v>
          </cell>
          <cell r="K3718">
            <v>0</v>
          </cell>
          <cell r="L3718">
            <v>0</v>
          </cell>
          <cell r="M3718">
            <v>0</v>
          </cell>
          <cell r="N3718">
            <v>0</v>
          </cell>
          <cell r="O3718">
            <v>0</v>
          </cell>
          <cell r="P3718">
            <v>0</v>
          </cell>
        </row>
        <row r="3719">
          <cell r="A3719">
            <v>1782000437</v>
          </cell>
          <cell r="B3719">
            <v>437</v>
          </cell>
          <cell r="C3719">
            <v>782000</v>
          </cell>
          <cell r="D3719">
            <v>1</v>
          </cell>
          <cell r="E3719">
            <v>0</v>
          </cell>
          <cell r="F3719" t="str">
            <v>מנוי למוקד</v>
          </cell>
          <cell r="G3719">
            <v>0</v>
          </cell>
          <cell r="H3719" t="str">
            <v>קשיח</v>
          </cell>
          <cell r="I3719">
            <v>0</v>
          </cell>
          <cell r="J3719">
            <v>1260</v>
          </cell>
          <cell r="K3719">
            <v>0</v>
          </cell>
          <cell r="L3719">
            <v>140</v>
          </cell>
          <cell r="M3719">
            <v>0</v>
          </cell>
          <cell r="N3719">
            <v>1400</v>
          </cell>
          <cell r="O3719">
            <v>1400</v>
          </cell>
          <cell r="P3719">
            <v>1017.9</v>
          </cell>
        </row>
        <row r="3720">
          <cell r="A3720">
            <v>1782000441</v>
          </cell>
          <cell r="B3720">
            <v>441</v>
          </cell>
          <cell r="C3720">
            <v>782000</v>
          </cell>
          <cell r="D3720">
            <v>1</v>
          </cell>
          <cell r="E3720">
            <v>0</v>
          </cell>
          <cell r="F3720" t="str">
            <v xml:space="preserve">ביטוח מבנים       </v>
          </cell>
          <cell r="G3720">
            <v>0</v>
          </cell>
          <cell r="H3720" t="str">
            <v>קשיח</v>
          </cell>
          <cell r="I3720">
            <v>0</v>
          </cell>
          <cell r="J3720">
            <v>0</v>
          </cell>
          <cell r="K3720">
            <v>0</v>
          </cell>
          <cell r="L3720">
            <v>0</v>
          </cell>
          <cell r="M3720">
            <v>0</v>
          </cell>
          <cell r="N3720">
            <v>0</v>
          </cell>
          <cell r="O3720">
            <v>0</v>
          </cell>
          <cell r="P3720">
            <v>0</v>
          </cell>
        </row>
        <row r="3721">
          <cell r="A3721">
            <v>1782000450</v>
          </cell>
          <cell r="B3721">
            <v>450</v>
          </cell>
          <cell r="C3721">
            <v>782000</v>
          </cell>
          <cell r="D3721">
            <v>1</v>
          </cell>
          <cell r="E3721">
            <v>0</v>
          </cell>
          <cell r="F3721" t="str">
            <v xml:space="preserve">ריהוט ואחזקתו     </v>
          </cell>
          <cell r="G3721">
            <v>0</v>
          </cell>
          <cell r="H3721" t="str">
            <v>גמיש</v>
          </cell>
          <cell r="I3721">
            <v>0</v>
          </cell>
          <cell r="J3721">
            <v>0</v>
          </cell>
          <cell r="K3721">
            <v>0</v>
          </cell>
          <cell r="L3721">
            <v>0</v>
          </cell>
          <cell r="M3721">
            <v>0</v>
          </cell>
          <cell r="N3721">
            <v>0</v>
          </cell>
          <cell r="O3721">
            <v>0</v>
          </cell>
          <cell r="P3721">
            <v>0</v>
          </cell>
        </row>
        <row r="3722">
          <cell r="A3722">
            <v>1782000470</v>
          </cell>
          <cell r="B3722">
            <v>470</v>
          </cell>
          <cell r="C3722">
            <v>782000</v>
          </cell>
          <cell r="D3722">
            <v>1</v>
          </cell>
          <cell r="E3722">
            <v>0</v>
          </cell>
          <cell r="F3722" t="str">
            <v xml:space="preserve">אחזקת מכונות משרד </v>
          </cell>
          <cell r="G3722">
            <v>0</v>
          </cell>
          <cell r="H3722" t="str">
            <v>גמיש</v>
          </cell>
          <cell r="I3722">
            <v>0</v>
          </cell>
          <cell r="J3722">
            <v>0</v>
          </cell>
          <cell r="K3722">
            <v>0</v>
          </cell>
          <cell r="L3722">
            <v>0</v>
          </cell>
          <cell r="M3722">
            <v>0</v>
          </cell>
          <cell r="N3722">
            <v>0</v>
          </cell>
          <cell r="O3722">
            <v>0</v>
          </cell>
          <cell r="P3722">
            <v>0</v>
          </cell>
        </row>
        <row r="3723">
          <cell r="A3723">
            <v>1782000471</v>
          </cell>
          <cell r="B3723">
            <v>471</v>
          </cell>
          <cell r="C3723">
            <v>782000</v>
          </cell>
          <cell r="D3723">
            <v>1</v>
          </cell>
          <cell r="E3723">
            <v>0</v>
          </cell>
          <cell r="F3723" t="str">
            <v xml:space="preserve">מכשירי כתיבה      </v>
          </cell>
          <cell r="G3723">
            <v>0</v>
          </cell>
          <cell r="H3723" t="str">
            <v>גמיש</v>
          </cell>
          <cell r="I3723">
            <v>0</v>
          </cell>
          <cell r="J3723">
            <v>20250</v>
          </cell>
          <cell r="K3723">
            <v>0</v>
          </cell>
          <cell r="L3723">
            <v>2250</v>
          </cell>
          <cell r="M3723">
            <v>0</v>
          </cell>
          <cell r="N3723">
            <v>22500</v>
          </cell>
          <cell r="O3723">
            <v>22500</v>
          </cell>
          <cell r="P3723">
            <v>24231.69</v>
          </cell>
        </row>
        <row r="3724">
          <cell r="A3724">
            <v>1782000500</v>
          </cell>
          <cell r="B3724">
            <v>500</v>
          </cell>
          <cell r="C3724">
            <v>782000</v>
          </cell>
          <cell r="D3724">
            <v>1</v>
          </cell>
          <cell r="E3724">
            <v>0</v>
          </cell>
          <cell r="F3724" t="str">
            <v xml:space="preserve">הוצאות מינהליות   </v>
          </cell>
          <cell r="G3724">
            <v>0</v>
          </cell>
          <cell r="H3724" t="str">
            <v xml:space="preserve"> </v>
          </cell>
          <cell r="I3724">
            <v>0</v>
          </cell>
          <cell r="J3724">
            <v>0</v>
          </cell>
          <cell r="K3724">
            <v>0</v>
          </cell>
          <cell r="L3724">
            <v>0</v>
          </cell>
          <cell r="M3724">
            <v>0</v>
          </cell>
          <cell r="N3724">
            <v>0</v>
          </cell>
          <cell r="O3724">
            <v>0</v>
          </cell>
          <cell r="P3724">
            <v>0</v>
          </cell>
        </row>
        <row r="3725">
          <cell r="A3725">
            <v>1782000511</v>
          </cell>
          <cell r="B3725">
            <v>511</v>
          </cell>
          <cell r="C3725">
            <v>782000</v>
          </cell>
          <cell r="D3725">
            <v>1</v>
          </cell>
          <cell r="E3725">
            <v>0</v>
          </cell>
          <cell r="F3725" t="str">
            <v xml:space="preserve">אירוח וכיבוד      </v>
          </cell>
          <cell r="G3725">
            <v>0</v>
          </cell>
          <cell r="H3725" t="str">
            <v>גמיש</v>
          </cell>
          <cell r="I3725">
            <v>0</v>
          </cell>
          <cell r="J3725">
            <v>4860</v>
          </cell>
          <cell r="K3725">
            <v>0</v>
          </cell>
          <cell r="L3725">
            <v>540</v>
          </cell>
          <cell r="M3725">
            <v>0</v>
          </cell>
          <cell r="N3725">
            <v>5400</v>
          </cell>
          <cell r="O3725">
            <v>5400</v>
          </cell>
          <cell r="P3725">
            <v>6126.94</v>
          </cell>
        </row>
        <row r="3726">
          <cell r="A3726">
            <v>1782000512</v>
          </cell>
          <cell r="B3726">
            <v>512</v>
          </cell>
          <cell r="C3726">
            <v>782000</v>
          </cell>
          <cell r="D3726">
            <v>1</v>
          </cell>
          <cell r="E3726">
            <v>0</v>
          </cell>
          <cell r="F3726" t="str">
            <v xml:space="preserve">נסיעות ואש"ל      </v>
          </cell>
          <cell r="G3726">
            <v>0</v>
          </cell>
          <cell r="H3726" t="str">
            <v>גמיש</v>
          </cell>
          <cell r="I3726">
            <v>0</v>
          </cell>
          <cell r="J3726">
            <v>0</v>
          </cell>
          <cell r="K3726">
            <v>0</v>
          </cell>
          <cell r="L3726">
            <v>0</v>
          </cell>
          <cell r="M3726">
            <v>0</v>
          </cell>
          <cell r="N3726">
            <v>0</v>
          </cell>
          <cell r="O3726">
            <v>0</v>
          </cell>
          <cell r="P3726">
            <v>0</v>
          </cell>
        </row>
        <row r="3727">
          <cell r="A3727">
            <v>1782000522</v>
          </cell>
          <cell r="B3727">
            <v>522</v>
          </cell>
          <cell r="C3727">
            <v>782000</v>
          </cell>
          <cell r="D3727">
            <v>1</v>
          </cell>
          <cell r="E3727">
            <v>0</v>
          </cell>
          <cell r="F3727" t="str">
            <v xml:space="preserve">ספרים ועיתונים    </v>
          </cell>
          <cell r="G3727">
            <v>0</v>
          </cell>
          <cell r="H3727" t="str">
            <v>גמיש</v>
          </cell>
          <cell r="I3727">
            <v>0</v>
          </cell>
          <cell r="J3727">
            <v>630</v>
          </cell>
          <cell r="K3727">
            <v>0</v>
          </cell>
          <cell r="L3727">
            <v>70</v>
          </cell>
          <cell r="M3727">
            <v>0</v>
          </cell>
          <cell r="N3727">
            <v>700</v>
          </cell>
          <cell r="O3727">
            <v>700</v>
          </cell>
          <cell r="P3727">
            <v>0</v>
          </cell>
        </row>
        <row r="3728">
          <cell r="A3728">
            <v>1782000524</v>
          </cell>
          <cell r="B3728">
            <v>524</v>
          </cell>
          <cell r="C3728">
            <v>782000</v>
          </cell>
          <cell r="D3728">
            <v>1</v>
          </cell>
          <cell r="E3728">
            <v>0</v>
          </cell>
          <cell r="F3728" t="str">
            <v>הדרכה</v>
          </cell>
          <cell r="G3728">
            <v>0</v>
          </cell>
          <cell r="H3728" t="str">
            <v>גמיש</v>
          </cell>
          <cell r="I3728">
            <v>0</v>
          </cell>
          <cell r="J3728">
            <v>0</v>
          </cell>
          <cell r="K3728">
            <v>0</v>
          </cell>
          <cell r="L3728">
            <v>0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</row>
        <row r="3729">
          <cell r="A3729">
            <v>1782000540</v>
          </cell>
          <cell r="B3729">
            <v>540</v>
          </cell>
          <cell r="C3729">
            <v>782000</v>
          </cell>
          <cell r="D3729">
            <v>1</v>
          </cell>
          <cell r="E3729">
            <v>0</v>
          </cell>
          <cell r="F3729" t="str">
            <v xml:space="preserve">הוצאות טלפון      </v>
          </cell>
          <cell r="G3729">
            <v>0</v>
          </cell>
          <cell r="H3729" t="str">
            <v>קשיח</v>
          </cell>
          <cell r="I3729">
            <v>0</v>
          </cell>
          <cell r="J3729">
            <v>2000</v>
          </cell>
          <cell r="K3729">
            <v>0</v>
          </cell>
          <cell r="L3729">
            <v>0</v>
          </cell>
          <cell r="M3729">
            <v>0</v>
          </cell>
          <cell r="N3729">
            <v>2000</v>
          </cell>
          <cell r="O3729">
            <v>2000</v>
          </cell>
          <cell r="P3729">
            <v>276.75</v>
          </cell>
        </row>
        <row r="3730">
          <cell r="A3730">
            <v>1782000541</v>
          </cell>
          <cell r="B3730">
            <v>541</v>
          </cell>
          <cell r="C3730">
            <v>782000</v>
          </cell>
          <cell r="D3730">
            <v>1</v>
          </cell>
          <cell r="E3730">
            <v>0</v>
          </cell>
          <cell r="F3730" t="str">
            <v xml:space="preserve">משלוחים           </v>
          </cell>
          <cell r="G3730">
            <v>0</v>
          </cell>
          <cell r="H3730" t="str">
            <v>גמיש</v>
          </cell>
          <cell r="I3730">
            <v>0</v>
          </cell>
          <cell r="J3730">
            <v>0</v>
          </cell>
          <cell r="K3730">
            <v>0</v>
          </cell>
          <cell r="L3730">
            <v>0</v>
          </cell>
          <cell r="M3730">
            <v>0</v>
          </cell>
          <cell r="N3730">
            <v>0</v>
          </cell>
          <cell r="O3730">
            <v>0</v>
          </cell>
          <cell r="P3730">
            <v>0</v>
          </cell>
        </row>
        <row r="3731">
          <cell r="A3731">
            <v>1782000544</v>
          </cell>
          <cell r="B3731">
            <v>544</v>
          </cell>
          <cell r="C3731">
            <v>782000</v>
          </cell>
          <cell r="D3731">
            <v>1</v>
          </cell>
          <cell r="E3731">
            <v>0</v>
          </cell>
          <cell r="F3731" t="str">
            <v xml:space="preserve">הוצאות דאר        </v>
          </cell>
          <cell r="G3731">
            <v>0</v>
          </cell>
          <cell r="H3731" t="str">
            <v>קשיח</v>
          </cell>
          <cell r="I3731">
            <v>0</v>
          </cell>
          <cell r="J3731">
            <v>90000</v>
          </cell>
          <cell r="K3731">
            <v>0</v>
          </cell>
          <cell r="L3731">
            <v>10000</v>
          </cell>
          <cell r="M3731">
            <v>0</v>
          </cell>
          <cell r="N3731">
            <v>100000</v>
          </cell>
          <cell r="O3731">
            <v>100000</v>
          </cell>
          <cell r="P3731">
            <v>83152.600000000006</v>
          </cell>
        </row>
        <row r="3732">
          <cell r="A3732">
            <v>1782000561</v>
          </cell>
          <cell r="B3732">
            <v>561</v>
          </cell>
          <cell r="C3732">
            <v>782000</v>
          </cell>
          <cell r="D3732">
            <v>1</v>
          </cell>
          <cell r="E3732">
            <v>0</v>
          </cell>
          <cell r="F3732" t="str">
            <v xml:space="preserve">שיכפולים          </v>
          </cell>
          <cell r="G3732">
            <v>0</v>
          </cell>
          <cell r="H3732" t="str">
            <v>גמיש</v>
          </cell>
          <cell r="I3732">
            <v>0</v>
          </cell>
          <cell r="J3732">
            <v>0</v>
          </cell>
          <cell r="K3732">
            <v>0</v>
          </cell>
          <cell r="L3732">
            <v>0</v>
          </cell>
          <cell r="M3732">
            <v>0</v>
          </cell>
          <cell r="N3732">
            <v>0</v>
          </cell>
          <cell r="O3732">
            <v>0</v>
          </cell>
          <cell r="P3732">
            <v>0</v>
          </cell>
        </row>
        <row r="3733">
          <cell r="A3733">
            <v>1782000562</v>
          </cell>
          <cell r="B3733">
            <v>562</v>
          </cell>
          <cell r="C3733">
            <v>782000</v>
          </cell>
          <cell r="D3733">
            <v>1</v>
          </cell>
          <cell r="E3733">
            <v>0</v>
          </cell>
          <cell r="F3733" t="str">
            <v xml:space="preserve">הדפסות            </v>
          </cell>
          <cell r="G3733">
            <v>0</v>
          </cell>
          <cell r="H3733" t="str">
            <v>גמיש</v>
          </cell>
          <cell r="I3733">
            <v>0</v>
          </cell>
          <cell r="J3733">
            <v>13500</v>
          </cell>
          <cell r="K3733">
            <v>0</v>
          </cell>
          <cell r="L3733">
            <v>1500</v>
          </cell>
          <cell r="M3733">
            <v>0</v>
          </cell>
          <cell r="N3733">
            <v>15000</v>
          </cell>
          <cell r="O3733">
            <v>15000</v>
          </cell>
          <cell r="P3733">
            <v>12522.5</v>
          </cell>
        </row>
        <row r="3734">
          <cell r="A3734">
            <v>1782000570</v>
          </cell>
          <cell r="B3734">
            <v>570</v>
          </cell>
          <cell r="C3734">
            <v>782000</v>
          </cell>
          <cell r="D3734">
            <v>1</v>
          </cell>
          <cell r="E3734">
            <v>0</v>
          </cell>
          <cell r="F3734" t="str">
            <v>תשלום להנהלת בימ"ש</v>
          </cell>
          <cell r="G3734">
            <v>0</v>
          </cell>
          <cell r="H3734" t="str">
            <v>גמיש</v>
          </cell>
          <cell r="I3734" t="e">
            <v>#DIV/0!</v>
          </cell>
          <cell r="J3734">
            <v>174000</v>
          </cell>
          <cell r="K3734" t="e">
            <v>#N/A</v>
          </cell>
          <cell r="L3734">
            <v>0</v>
          </cell>
          <cell r="M3734" t="str">
            <v>חדש</v>
          </cell>
          <cell r="N3734">
            <v>174000</v>
          </cell>
          <cell r="O3734">
            <v>0</v>
          </cell>
          <cell r="P3734">
            <v>0</v>
          </cell>
        </row>
        <row r="3735">
          <cell r="A3735">
            <v>1782000571</v>
          </cell>
          <cell r="B3735">
            <v>571</v>
          </cell>
          <cell r="C3735">
            <v>782000</v>
          </cell>
          <cell r="D3735">
            <v>1</v>
          </cell>
          <cell r="E3735">
            <v>0</v>
          </cell>
          <cell r="F3735" t="str">
            <v xml:space="preserve">מיכון וענ"א       </v>
          </cell>
          <cell r="G3735">
            <v>0</v>
          </cell>
          <cell r="H3735" t="str">
            <v>קשיח</v>
          </cell>
          <cell r="I3735">
            <v>0</v>
          </cell>
          <cell r="J3735">
            <v>205600</v>
          </cell>
          <cell r="K3735">
            <v>0</v>
          </cell>
          <cell r="L3735">
            <v>0</v>
          </cell>
          <cell r="M3735">
            <v>0</v>
          </cell>
          <cell r="N3735">
            <v>205600</v>
          </cell>
          <cell r="O3735">
            <v>205600</v>
          </cell>
          <cell r="P3735">
            <v>205600</v>
          </cell>
        </row>
        <row r="3736">
          <cell r="A3736">
            <v>1782000580</v>
          </cell>
          <cell r="B3736">
            <v>580</v>
          </cell>
          <cell r="C3736">
            <v>782000</v>
          </cell>
          <cell r="D3736">
            <v>1</v>
          </cell>
          <cell r="E3736">
            <v>0</v>
          </cell>
          <cell r="F3736" t="str">
            <v xml:space="preserve">משטרה הוצ'לפועל   </v>
          </cell>
          <cell r="G3736">
            <v>0</v>
          </cell>
          <cell r="H3736" t="str">
            <v>קשיח</v>
          </cell>
          <cell r="I3736">
            <v>0</v>
          </cell>
          <cell r="J3736">
            <v>0</v>
          </cell>
          <cell r="K3736">
            <v>0</v>
          </cell>
          <cell r="L3736">
            <v>0</v>
          </cell>
          <cell r="M3736">
            <v>0</v>
          </cell>
          <cell r="N3736">
            <v>0</v>
          </cell>
          <cell r="O3736">
            <v>0</v>
          </cell>
          <cell r="P3736">
            <v>0</v>
          </cell>
        </row>
        <row r="3737">
          <cell r="A3737">
            <v>1782000700</v>
          </cell>
          <cell r="B3737">
            <v>700</v>
          </cell>
          <cell r="C3737">
            <v>782000</v>
          </cell>
          <cell r="D3737">
            <v>1</v>
          </cell>
          <cell r="E3737">
            <v>0</v>
          </cell>
          <cell r="F3737" t="str">
            <v xml:space="preserve">הוצאות לפעולות    </v>
          </cell>
          <cell r="G3737">
            <v>0</v>
          </cell>
          <cell r="H3737" t="str">
            <v xml:space="preserve"> </v>
          </cell>
          <cell r="I3737">
            <v>0</v>
          </cell>
          <cell r="J3737">
            <v>0</v>
          </cell>
          <cell r="K3737">
            <v>0</v>
          </cell>
          <cell r="L3737">
            <v>0</v>
          </cell>
          <cell r="M3737">
            <v>0</v>
          </cell>
          <cell r="N3737">
            <v>0</v>
          </cell>
          <cell r="O3737">
            <v>0</v>
          </cell>
          <cell r="P3737">
            <v>0</v>
          </cell>
        </row>
        <row r="3738">
          <cell r="A3738">
            <v>1782000721</v>
          </cell>
          <cell r="B3738">
            <v>721</v>
          </cell>
          <cell r="C3738">
            <v>782000</v>
          </cell>
          <cell r="D3738">
            <v>1</v>
          </cell>
          <cell r="E3738">
            <v>0</v>
          </cell>
          <cell r="F3738" t="str">
            <v>חמרים-תחזוקת מבנים</v>
          </cell>
          <cell r="G3738">
            <v>0</v>
          </cell>
          <cell r="H3738" t="str">
            <v>גמיש</v>
          </cell>
          <cell r="I3738">
            <v>0</v>
          </cell>
          <cell r="J3738">
            <v>450</v>
          </cell>
          <cell r="K3738">
            <v>0</v>
          </cell>
          <cell r="L3738">
            <v>50</v>
          </cell>
          <cell r="M3738">
            <v>0</v>
          </cell>
          <cell r="N3738">
            <v>500</v>
          </cell>
          <cell r="O3738">
            <v>500</v>
          </cell>
          <cell r="P3738">
            <v>0</v>
          </cell>
        </row>
        <row r="3739">
          <cell r="A3739">
            <v>1782000751</v>
          </cell>
          <cell r="B3739">
            <v>751</v>
          </cell>
          <cell r="C3739">
            <v>782000</v>
          </cell>
          <cell r="D3739">
            <v>1</v>
          </cell>
          <cell r="E3739">
            <v>0</v>
          </cell>
          <cell r="F3739" t="str">
            <v xml:space="preserve">עבודות קבלניות    </v>
          </cell>
          <cell r="G3739">
            <v>0</v>
          </cell>
          <cell r="H3739" t="str">
            <v>גמיש</v>
          </cell>
          <cell r="I3739">
            <v>0</v>
          </cell>
          <cell r="J3739">
            <v>0</v>
          </cell>
          <cell r="K3739">
            <v>0</v>
          </cell>
          <cell r="L3739">
            <v>0</v>
          </cell>
          <cell r="M3739">
            <v>0</v>
          </cell>
          <cell r="N3739">
            <v>0</v>
          </cell>
          <cell r="O3739">
            <v>0</v>
          </cell>
          <cell r="P3739">
            <v>0</v>
          </cell>
        </row>
        <row r="3740">
          <cell r="A3740">
            <v>1782000752</v>
          </cell>
          <cell r="B3740">
            <v>752</v>
          </cell>
          <cell r="C3740">
            <v>782000</v>
          </cell>
          <cell r="D3740">
            <v>1</v>
          </cell>
          <cell r="E3740">
            <v>0</v>
          </cell>
          <cell r="F3740" t="str">
            <v xml:space="preserve">נקיון בקבלנות     </v>
          </cell>
          <cell r="G3740">
            <v>0</v>
          </cell>
          <cell r="H3740" t="str">
            <v>קשיח</v>
          </cell>
          <cell r="I3740">
            <v>0</v>
          </cell>
          <cell r="J3740">
            <v>20000</v>
          </cell>
          <cell r="K3740">
            <v>0</v>
          </cell>
          <cell r="L3740">
            <v>0</v>
          </cell>
          <cell r="M3740">
            <v>0</v>
          </cell>
          <cell r="N3740">
            <v>20000</v>
          </cell>
          <cell r="O3740">
            <v>20000</v>
          </cell>
          <cell r="P3740">
            <v>17258.96</v>
          </cell>
        </row>
        <row r="3741">
          <cell r="A3741">
            <v>1782000753</v>
          </cell>
          <cell r="B3741">
            <v>753</v>
          </cell>
          <cell r="C3741">
            <v>782000</v>
          </cell>
          <cell r="D3741">
            <v>1</v>
          </cell>
          <cell r="E3741">
            <v>0</v>
          </cell>
          <cell r="F3741" t="str">
            <v xml:space="preserve">קלדנית לשופטים    </v>
          </cell>
          <cell r="G3741">
            <v>0</v>
          </cell>
          <cell r="H3741" t="str">
            <v>קשיח</v>
          </cell>
          <cell r="I3741">
            <v>0</v>
          </cell>
          <cell r="J3741">
            <v>47300</v>
          </cell>
          <cell r="K3741">
            <v>0</v>
          </cell>
          <cell r="L3741">
            <v>0</v>
          </cell>
          <cell r="M3741">
            <v>0</v>
          </cell>
          <cell r="N3741">
            <v>47300</v>
          </cell>
          <cell r="O3741">
            <v>0</v>
          </cell>
          <cell r="P3741">
            <v>0</v>
          </cell>
        </row>
        <row r="3742">
          <cell r="A3742">
            <v>1782000756</v>
          </cell>
          <cell r="B3742">
            <v>756</v>
          </cell>
          <cell r="C3742">
            <v>782000</v>
          </cell>
          <cell r="D3742">
            <v>1</v>
          </cell>
          <cell r="E3742">
            <v>0</v>
          </cell>
          <cell r="F3742" t="str">
            <v xml:space="preserve">שמירה בקבלנות     </v>
          </cell>
          <cell r="G3742">
            <v>0</v>
          </cell>
          <cell r="H3742" t="str">
            <v>קשיח</v>
          </cell>
          <cell r="I3742">
            <v>0.13846153846153841</v>
          </cell>
          <cell r="J3742">
            <v>148000</v>
          </cell>
          <cell r="K3742">
            <v>4.3478260869565188E-2</v>
          </cell>
          <cell r="L3742">
            <v>0</v>
          </cell>
          <cell r="M3742">
            <v>0</v>
          </cell>
          <cell r="N3742">
            <v>148000</v>
          </cell>
          <cell r="O3742">
            <v>130000</v>
          </cell>
          <cell r="P3742">
            <v>117821.55</v>
          </cell>
        </row>
        <row r="3743">
          <cell r="A3743">
            <v>1782000780</v>
          </cell>
          <cell r="B3743">
            <v>780</v>
          </cell>
          <cell r="C3743">
            <v>782000</v>
          </cell>
          <cell r="D3743">
            <v>1</v>
          </cell>
          <cell r="E3743">
            <v>0</v>
          </cell>
          <cell r="F3743" t="str">
            <v xml:space="preserve">השתת' בשכר שופטים </v>
          </cell>
          <cell r="G3743">
            <v>0</v>
          </cell>
          <cell r="H3743" t="str">
            <v>קשיח</v>
          </cell>
          <cell r="I3743">
            <v>0.45454545454545459</v>
          </cell>
          <cell r="J3743">
            <v>480000</v>
          </cell>
          <cell r="K3743">
            <v>0</v>
          </cell>
          <cell r="L3743">
            <v>0</v>
          </cell>
          <cell r="M3743">
            <v>0</v>
          </cell>
          <cell r="N3743">
            <v>480000</v>
          </cell>
          <cell r="O3743">
            <v>330000</v>
          </cell>
          <cell r="P3743">
            <v>330286</v>
          </cell>
        </row>
        <row r="3744">
          <cell r="A3744">
            <v>1782000781</v>
          </cell>
          <cell r="B3744">
            <v>781</v>
          </cell>
          <cell r="C3744">
            <v>782000</v>
          </cell>
          <cell r="D3744">
            <v>1</v>
          </cell>
          <cell r="E3744">
            <v>0</v>
          </cell>
          <cell r="F3744" t="str">
            <v xml:space="preserve">השתתפות בשכר עדים </v>
          </cell>
          <cell r="G3744">
            <v>0</v>
          </cell>
          <cell r="H3744" t="str">
            <v>גמיש</v>
          </cell>
          <cell r="I3744">
            <v>0</v>
          </cell>
          <cell r="J3744">
            <v>0</v>
          </cell>
          <cell r="K3744">
            <v>0</v>
          </cell>
          <cell r="L3744">
            <v>0</v>
          </cell>
          <cell r="M3744">
            <v>0</v>
          </cell>
          <cell r="N3744">
            <v>0</v>
          </cell>
          <cell r="O3744">
            <v>0</v>
          </cell>
          <cell r="P3744">
            <v>0</v>
          </cell>
        </row>
        <row r="3745">
          <cell r="A3745">
            <v>1782000794</v>
          </cell>
          <cell r="B3745">
            <v>794</v>
          </cell>
          <cell r="C3745">
            <v>782000</v>
          </cell>
          <cell r="D3745">
            <v>1</v>
          </cell>
          <cell r="E3745">
            <v>0</v>
          </cell>
          <cell r="F3745" t="str">
            <v xml:space="preserve">השתתפות בעזר 094  </v>
          </cell>
          <cell r="G3745">
            <v>0</v>
          </cell>
          <cell r="H3745" t="str">
            <v>קשיח</v>
          </cell>
          <cell r="I3745">
            <v>0</v>
          </cell>
          <cell r="J3745">
            <v>3300</v>
          </cell>
          <cell r="K3745">
            <v>0</v>
          </cell>
          <cell r="L3745">
            <v>0</v>
          </cell>
          <cell r="M3745">
            <v>0</v>
          </cell>
          <cell r="N3745">
            <v>3300</v>
          </cell>
          <cell r="O3745">
            <v>3300</v>
          </cell>
          <cell r="P3745">
            <v>3668</v>
          </cell>
        </row>
        <row r="3746">
          <cell r="A3746">
            <v>1782000870</v>
          </cell>
          <cell r="B3746">
            <v>870</v>
          </cell>
          <cell r="C3746">
            <v>782000</v>
          </cell>
          <cell r="D3746">
            <v>1</v>
          </cell>
          <cell r="E3746">
            <v>0</v>
          </cell>
          <cell r="F3746" t="str">
            <v xml:space="preserve">השתת' בשכר שופטים </v>
          </cell>
          <cell r="G3746">
            <v>0</v>
          </cell>
          <cell r="H3746" t="str">
            <v>קשיח</v>
          </cell>
          <cell r="I3746">
            <v>0</v>
          </cell>
          <cell r="J3746">
            <v>0</v>
          </cell>
          <cell r="K3746">
            <v>0</v>
          </cell>
          <cell r="L3746">
            <v>0</v>
          </cell>
          <cell r="M3746">
            <v>0</v>
          </cell>
          <cell r="N3746">
            <v>0</v>
          </cell>
          <cell r="O3746">
            <v>0</v>
          </cell>
          <cell r="P3746">
            <v>0</v>
          </cell>
        </row>
        <row r="3747">
          <cell r="A3747">
            <v>1782000871</v>
          </cell>
          <cell r="B3747">
            <v>871</v>
          </cell>
          <cell r="C3747">
            <v>782000</v>
          </cell>
          <cell r="D3747">
            <v>1</v>
          </cell>
          <cell r="E3747">
            <v>0</v>
          </cell>
          <cell r="F3747" t="str">
            <v xml:space="preserve">השתתפות בשכר עדים </v>
          </cell>
          <cell r="G3747">
            <v>0</v>
          </cell>
          <cell r="H3747" t="str">
            <v>גמיש</v>
          </cell>
          <cell r="I3747">
            <v>0</v>
          </cell>
          <cell r="J3747">
            <v>3600</v>
          </cell>
          <cell r="K3747">
            <v>0</v>
          </cell>
          <cell r="L3747">
            <v>400</v>
          </cell>
          <cell r="M3747">
            <v>0</v>
          </cell>
          <cell r="N3747">
            <v>4000</v>
          </cell>
          <cell r="O3747">
            <v>4000</v>
          </cell>
          <cell r="P3747">
            <v>720</v>
          </cell>
        </row>
        <row r="3748">
          <cell r="A3748">
            <v>1782000900</v>
          </cell>
          <cell r="B3748">
            <v>900</v>
          </cell>
          <cell r="C3748">
            <v>782000</v>
          </cell>
          <cell r="D3748">
            <v>1</v>
          </cell>
          <cell r="E3748">
            <v>0</v>
          </cell>
          <cell r="F3748" t="str">
            <v xml:space="preserve">הוצאות חד פעמיות  </v>
          </cell>
          <cell r="G3748">
            <v>0</v>
          </cell>
          <cell r="H3748" t="str">
            <v xml:space="preserve"> </v>
          </cell>
          <cell r="I3748">
            <v>0</v>
          </cell>
          <cell r="J3748">
            <v>0</v>
          </cell>
          <cell r="K3748">
            <v>0</v>
          </cell>
          <cell r="L3748">
            <v>0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</row>
        <row r="3749">
          <cell r="A3749">
            <v>1782000930</v>
          </cell>
          <cell r="B3749">
            <v>930</v>
          </cell>
          <cell r="C3749">
            <v>782000</v>
          </cell>
          <cell r="D3749">
            <v>1</v>
          </cell>
          <cell r="E3749">
            <v>0</v>
          </cell>
          <cell r="F3749" t="str">
            <v>אוגדנים-תיקי בי"המ</v>
          </cell>
          <cell r="G3749">
            <v>0</v>
          </cell>
          <cell r="H3749" t="str">
            <v>קשיח</v>
          </cell>
          <cell r="I3749">
            <v>0</v>
          </cell>
          <cell r="J3749">
            <v>0</v>
          </cell>
          <cell r="K3749">
            <v>0</v>
          </cell>
          <cell r="L3749">
            <v>0</v>
          </cell>
          <cell r="M3749">
            <v>0</v>
          </cell>
          <cell r="N3749">
            <v>0</v>
          </cell>
          <cell r="O3749">
            <v>0</v>
          </cell>
          <cell r="P3749">
            <v>0</v>
          </cell>
        </row>
        <row r="3750">
          <cell r="A3750">
            <v>1782000931</v>
          </cell>
          <cell r="B3750">
            <v>931</v>
          </cell>
          <cell r="C3750">
            <v>782000</v>
          </cell>
          <cell r="D3750">
            <v>1</v>
          </cell>
          <cell r="E3750">
            <v>0</v>
          </cell>
          <cell r="F3750" t="str">
            <v xml:space="preserve">רכישות            </v>
          </cell>
          <cell r="G3750">
            <v>0</v>
          </cell>
          <cell r="H3750" t="str">
            <v>גמיש</v>
          </cell>
          <cell r="I3750">
            <v>0</v>
          </cell>
          <cell r="J3750">
            <v>1620</v>
          </cell>
          <cell r="K3750">
            <v>0</v>
          </cell>
          <cell r="L3750">
            <v>180</v>
          </cell>
          <cell r="M3750">
            <v>0</v>
          </cell>
          <cell r="N3750">
            <v>1800</v>
          </cell>
          <cell r="O3750">
            <v>1800</v>
          </cell>
          <cell r="P3750">
            <v>6136.12</v>
          </cell>
        </row>
        <row r="3751">
          <cell r="A3751">
            <v>1782000961</v>
          </cell>
          <cell r="B3751">
            <v>961</v>
          </cell>
          <cell r="C3751">
            <v>782000</v>
          </cell>
          <cell r="D3751">
            <v>1</v>
          </cell>
          <cell r="E3751">
            <v>0</v>
          </cell>
          <cell r="F3751" t="str">
            <v>רז' פעולות ורכישות</v>
          </cell>
          <cell r="G3751">
            <v>0</v>
          </cell>
          <cell r="H3751" t="str">
            <v>גמיש</v>
          </cell>
          <cell r="I3751">
            <v>0</v>
          </cell>
          <cell r="J3751">
            <v>0</v>
          </cell>
          <cell r="K3751">
            <v>0</v>
          </cell>
          <cell r="L3751">
            <v>0</v>
          </cell>
          <cell r="M3751">
            <v>0</v>
          </cell>
          <cell r="N3751">
            <v>0</v>
          </cell>
          <cell r="O3751">
            <v>0</v>
          </cell>
          <cell r="P3751">
            <v>0</v>
          </cell>
        </row>
        <row r="3752">
          <cell r="A3752">
            <v>1782000980</v>
          </cell>
          <cell r="B3752">
            <v>980</v>
          </cell>
          <cell r="C3752">
            <v>782000</v>
          </cell>
          <cell r="D3752">
            <v>1</v>
          </cell>
          <cell r="E3752">
            <v>0</v>
          </cell>
          <cell r="F3752" t="str">
            <v>איתור כתובות מ.פני</v>
          </cell>
          <cell r="G3752">
            <v>0</v>
          </cell>
          <cell r="H3752" t="str">
            <v>קשיח</v>
          </cell>
          <cell r="I3752">
            <v>0</v>
          </cell>
          <cell r="J3752">
            <v>0</v>
          </cell>
          <cell r="K3752">
            <v>0</v>
          </cell>
          <cell r="L3752">
            <v>0</v>
          </cell>
          <cell r="M3752">
            <v>0</v>
          </cell>
          <cell r="N3752">
            <v>0</v>
          </cell>
          <cell r="O3752">
            <v>0</v>
          </cell>
          <cell r="P3752">
            <v>0</v>
          </cell>
        </row>
        <row r="3753">
          <cell r="A3753">
            <v>1782000981</v>
          </cell>
          <cell r="B3753">
            <v>981</v>
          </cell>
          <cell r="C3753">
            <v>782000</v>
          </cell>
          <cell r="D3753">
            <v>1</v>
          </cell>
          <cell r="E3753">
            <v>0</v>
          </cell>
          <cell r="F3753" t="str">
            <v>הוצאות שנים קודמות</v>
          </cell>
          <cell r="G3753">
            <v>0</v>
          </cell>
          <cell r="H3753" t="str">
            <v>קשיח</v>
          </cell>
          <cell r="I3753" t="e">
            <v>#DIV/0!</v>
          </cell>
          <cell r="J3753">
            <v>0</v>
          </cell>
          <cell r="K3753" t="e">
            <v>#N/A</v>
          </cell>
          <cell r="L3753">
            <v>0</v>
          </cell>
          <cell r="M3753" t="str">
            <v>חדש</v>
          </cell>
          <cell r="N3753">
            <v>0</v>
          </cell>
          <cell r="O3753">
            <v>0</v>
          </cell>
          <cell r="P3753">
            <v>0</v>
          </cell>
        </row>
        <row r="3754">
          <cell r="A3754" t="e">
            <v>#VALUE!</v>
          </cell>
          <cell r="B3754" t="str">
            <v>782000  סך הכל</v>
          </cell>
          <cell r="C3754">
            <v>0</v>
          </cell>
          <cell r="D3754">
            <v>0</v>
          </cell>
          <cell r="E3754">
            <v>0</v>
          </cell>
          <cell r="F3754" t="str">
            <v xml:space="preserve">בית המשפט העירוני </v>
          </cell>
          <cell r="G3754">
            <v>0</v>
          </cell>
          <cell r="H3754">
            <v>0</v>
          </cell>
          <cell r="I3754">
            <v>0.16221250624460248</v>
          </cell>
          <cell r="J3754">
            <v>2985720</v>
          </cell>
          <cell r="K3754" t="e">
            <v>#N/A</v>
          </cell>
          <cell r="L3754">
            <v>15380</v>
          </cell>
          <cell r="M3754">
            <v>0</v>
          </cell>
          <cell r="N3754">
            <v>3001100</v>
          </cell>
          <cell r="O3754">
            <v>2582230</v>
          </cell>
          <cell r="P3754">
            <v>2356621.83</v>
          </cell>
        </row>
        <row r="3755">
          <cell r="A3755">
            <v>17821000</v>
          </cell>
          <cell r="B3755">
            <v>0</v>
          </cell>
          <cell r="C3755">
            <v>782100</v>
          </cell>
          <cell r="D3755">
            <v>1</v>
          </cell>
          <cell r="E3755">
            <v>0</v>
          </cell>
          <cell r="F3755" t="str">
            <v>בית הדין למשמעת</v>
          </cell>
          <cell r="G3755">
            <v>0</v>
          </cell>
          <cell r="H3755" t="str">
            <v xml:space="preserve"> </v>
          </cell>
          <cell r="I3755">
            <v>0</v>
          </cell>
          <cell r="J3755">
            <v>0</v>
          </cell>
          <cell r="K3755">
            <v>0</v>
          </cell>
          <cell r="L3755">
            <v>0</v>
          </cell>
          <cell r="M3755">
            <v>0</v>
          </cell>
          <cell r="N3755">
            <v>0</v>
          </cell>
          <cell r="O3755">
            <v>0</v>
          </cell>
          <cell r="P3755">
            <v>0</v>
          </cell>
        </row>
        <row r="3756">
          <cell r="A3756">
            <v>1782100410</v>
          </cell>
          <cell r="B3756">
            <v>410</v>
          </cell>
          <cell r="C3756">
            <v>782100</v>
          </cell>
          <cell r="D3756">
            <v>1</v>
          </cell>
          <cell r="E3756">
            <v>0</v>
          </cell>
          <cell r="F3756" t="str">
            <v>שכירות</v>
          </cell>
          <cell r="G3756">
            <v>0</v>
          </cell>
          <cell r="H3756" t="str">
            <v>קשיח</v>
          </cell>
          <cell r="I3756">
            <v>0</v>
          </cell>
          <cell r="J3756">
            <v>0</v>
          </cell>
          <cell r="K3756">
            <v>0</v>
          </cell>
          <cell r="L3756">
            <v>0</v>
          </cell>
          <cell r="M3756">
            <v>0</v>
          </cell>
          <cell r="N3756">
            <v>0</v>
          </cell>
          <cell r="O3756">
            <v>0</v>
          </cell>
          <cell r="P3756">
            <v>0</v>
          </cell>
        </row>
        <row r="3757">
          <cell r="A3757">
            <v>1782100412</v>
          </cell>
          <cell r="B3757">
            <v>412</v>
          </cell>
          <cell r="C3757">
            <v>782100</v>
          </cell>
          <cell r="D3757">
            <v>1</v>
          </cell>
          <cell r="E3757">
            <v>0</v>
          </cell>
          <cell r="F3757" t="str">
            <v>ארנונה</v>
          </cell>
          <cell r="G3757">
            <v>0</v>
          </cell>
          <cell r="H3757" t="str">
            <v>קשיח</v>
          </cell>
          <cell r="I3757">
            <v>0</v>
          </cell>
          <cell r="J3757">
            <v>0</v>
          </cell>
          <cell r="K3757">
            <v>0</v>
          </cell>
          <cell r="L3757">
            <v>0</v>
          </cell>
          <cell r="M3757">
            <v>0</v>
          </cell>
          <cell r="N3757">
            <v>0</v>
          </cell>
          <cell r="O3757">
            <v>0</v>
          </cell>
          <cell r="P3757">
            <v>0</v>
          </cell>
        </row>
        <row r="3758">
          <cell r="A3758">
            <v>1782100431</v>
          </cell>
          <cell r="B3758">
            <v>431</v>
          </cell>
          <cell r="C3758">
            <v>782100</v>
          </cell>
          <cell r="D3758">
            <v>1</v>
          </cell>
          <cell r="E3758">
            <v>0</v>
          </cell>
          <cell r="F3758" t="str">
            <v xml:space="preserve">חשמל              </v>
          </cell>
          <cell r="G3758">
            <v>0</v>
          </cell>
          <cell r="H3758" t="str">
            <v>קשיח</v>
          </cell>
          <cell r="I3758">
            <v>0</v>
          </cell>
          <cell r="J3758">
            <v>0</v>
          </cell>
          <cell r="K3758">
            <v>0</v>
          </cell>
          <cell r="L3758">
            <v>0</v>
          </cell>
          <cell r="M3758">
            <v>0</v>
          </cell>
          <cell r="N3758">
            <v>0</v>
          </cell>
          <cell r="O3758">
            <v>0</v>
          </cell>
          <cell r="P3758">
            <v>0</v>
          </cell>
        </row>
        <row r="3759">
          <cell r="A3759">
            <v>1782100432</v>
          </cell>
          <cell r="B3759">
            <v>432</v>
          </cell>
          <cell r="C3759">
            <v>782100</v>
          </cell>
          <cell r="D3759">
            <v>1</v>
          </cell>
          <cell r="E3759">
            <v>0</v>
          </cell>
          <cell r="F3759" t="str">
            <v xml:space="preserve">מים               </v>
          </cell>
          <cell r="G3759">
            <v>0</v>
          </cell>
          <cell r="H3759" t="str">
            <v>קשיח</v>
          </cell>
          <cell r="I3759">
            <v>0</v>
          </cell>
          <cell r="J3759">
            <v>0</v>
          </cell>
          <cell r="K3759">
            <v>0</v>
          </cell>
          <cell r="L3759">
            <v>0</v>
          </cell>
          <cell r="M3759">
            <v>0</v>
          </cell>
          <cell r="N3759">
            <v>0</v>
          </cell>
          <cell r="O3759">
            <v>0</v>
          </cell>
          <cell r="P3759">
            <v>0</v>
          </cell>
        </row>
        <row r="3760">
          <cell r="A3760">
            <v>1782100433</v>
          </cell>
          <cell r="B3760">
            <v>433</v>
          </cell>
          <cell r="C3760">
            <v>782100</v>
          </cell>
          <cell r="D3760">
            <v>1</v>
          </cell>
          <cell r="E3760">
            <v>0</v>
          </cell>
          <cell r="F3760" t="str">
            <v xml:space="preserve">חומרי נקיון       </v>
          </cell>
          <cell r="G3760">
            <v>0</v>
          </cell>
          <cell r="H3760" t="str">
            <v>גמיש</v>
          </cell>
          <cell r="I3760">
            <v>0</v>
          </cell>
          <cell r="J3760">
            <v>0</v>
          </cell>
          <cell r="K3760">
            <v>0</v>
          </cell>
          <cell r="L3760">
            <v>0</v>
          </cell>
          <cell r="M3760">
            <v>0</v>
          </cell>
          <cell r="N3760">
            <v>0</v>
          </cell>
          <cell r="O3760">
            <v>0</v>
          </cell>
          <cell r="P3760">
            <v>0</v>
          </cell>
        </row>
        <row r="3761">
          <cell r="A3761">
            <v>1782100471</v>
          </cell>
          <cell r="B3761">
            <v>471</v>
          </cell>
          <cell r="C3761">
            <v>782100</v>
          </cell>
          <cell r="D3761">
            <v>1</v>
          </cell>
          <cell r="E3761">
            <v>0</v>
          </cell>
          <cell r="F3761" t="str">
            <v xml:space="preserve">מכשירי כתיבה      </v>
          </cell>
          <cell r="G3761">
            <v>0</v>
          </cell>
          <cell r="H3761" t="str">
            <v>גמיש</v>
          </cell>
          <cell r="I3761">
            <v>0</v>
          </cell>
          <cell r="J3761">
            <v>0</v>
          </cell>
          <cell r="K3761">
            <v>0</v>
          </cell>
          <cell r="L3761">
            <v>0</v>
          </cell>
          <cell r="M3761">
            <v>0</v>
          </cell>
          <cell r="N3761">
            <v>0</v>
          </cell>
          <cell r="O3761">
            <v>0</v>
          </cell>
          <cell r="P3761">
            <v>0</v>
          </cell>
        </row>
        <row r="3762">
          <cell r="A3762">
            <v>1782100522</v>
          </cell>
          <cell r="B3762">
            <v>522</v>
          </cell>
          <cell r="C3762">
            <v>782100</v>
          </cell>
          <cell r="D3762">
            <v>1</v>
          </cell>
          <cell r="E3762">
            <v>0</v>
          </cell>
          <cell r="F3762" t="str">
            <v xml:space="preserve">ספרים ועיתונים    </v>
          </cell>
          <cell r="G3762">
            <v>0</v>
          </cell>
          <cell r="H3762" t="str">
            <v>גמיש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0</v>
          </cell>
          <cell r="N3762">
            <v>0</v>
          </cell>
          <cell r="O3762">
            <v>0</v>
          </cell>
          <cell r="P3762">
            <v>0</v>
          </cell>
        </row>
        <row r="3763">
          <cell r="A3763">
            <v>1782100524</v>
          </cell>
          <cell r="B3763">
            <v>524</v>
          </cell>
          <cell r="C3763">
            <v>782100</v>
          </cell>
          <cell r="D3763">
            <v>1</v>
          </cell>
          <cell r="E3763">
            <v>0</v>
          </cell>
          <cell r="F3763" t="str">
            <v>השתלמויות</v>
          </cell>
          <cell r="G3763">
            <v>0</v>
          </cell>
          <cell r="H3763" t="str">
            <v>קשיח</v>
          </cell>
          <cell r="I3763">
            <v>0</v>
          </cell>
          <cell r="J3763">
            <v>0</v>
          </cell>
          <cell r="K3763">
            <v>0</v>
          </cell>
          <cell r="L3763">
            <v>0</v>
          </cell>
          <cell r="M3763">
            <v>0</v>
          </cell>
          <cell r="N3763">
            <v>0</v>
          </cell>
          <cell r="O3763">
            <v>0</v>
          </cell>
          <cell r="P3763">
            <v>0</v>
          </cell>
        </row>
        <row r="3764">
          <cell r="A3764">
            <v>1782100540</v>
          </cell>
          <cell r="B3764">
            <v>540</v>
          </cell>
          <cell r="C3764">
            <v>782100</v>
          </cell>
          <cell r="D3764">
            <v>1</v>
          </cell>
          <cell r="E3764">
            <v>0</v>
          </cell>
          <cell r="F3764" t="str">
            <v xml:space="preserve">הוצאות טלפון      </v>
          </cell>
          <cell r="G3764">
            <v>0</v>
          </cell>
          <cell r="H3764" t="str">
            <v>קשיח</v>
          </cell>
          <cell r="I3764">
            <v>0</v>
          </cell>
          <cell r="J3764">
            <v>0</v>
          </cell>
          <cell r="K3764">
            <v>0</v>
          </cell>
          <cell r="L3764">
            <v>0</v>
          </cell>
          <cell r="M3764">
            <v>0</v>
          </cell>
          <cell r="N3764">
            <v>0</v>
          </cell>
          <cell r="O3764">
            <v>0</v>
          </cell>
          <cell r="P3764">
            <v>0</v>
          </cell>
        </row>
        <row r="3765">
          <cell r="A3765">
            <v>1782100550</v>
          </cell>
          <cell r="B3765">
            <v>550</v>
          </cell>
          <cell r="C3765">
            <v>782100</v>
          </cell>
          <cell r="D3765">
            <v>1</v>
          </cell>
          <cell r="E3765">
            <v>0</v>
          </cell>
          <cell r="F3765" t="str">
            <v xml:space="preserve">פירסומים          </v>
          </cell>
          <cell r="G3765">
            <v>0</v>
          </cell>
          <cell r="H3765" t="str">
            <v>גמיש</v>
          </cell>
          <cell r="I3765">
            <v>0</v>
          </cell>
          <cell r="J3765">
            <v>0</v>
          </cell>
          <cell r="K3765">
            <v>0</v>
          </cell>
          <cell r="L3765">
            <v>0</v>
          </cell>
          <cell r="M3765">
            <v>0</v>
          </cell>
          <cell r="N3765">
            <v>0</v>
          </cell>
          <cell r="O3765">
            <v>0</v>
          </cell>
          <cell r="P3765">
            <v>0</v>
          </cell>
        </row>
        <row r="3766">
          <cell r="A3766">
            <v>1782100752</v>
          </cell>
          <cell r="B3766">
            <v>752</v>
          </cell>
          <cell r="C3766">
            <v>782100</v>
          </cell>
          <cell r="D3766">
            <v>1</v>
          </cell>
          <cell r="E3766">
            <v>0</v>
          </cell>
          <cell r="F3766" t="str">
            <v xml:space="preserve">נקיון בקבלנות     </v>
          </cell>
          <cell r="G3766">
            <v>0</v>
          </cell>
          <cell r="H3766" t="str">
            <v>קשיח</v>
          </cell>
          <cell r="I3766">
            <v>0</v>
          </cell>
          <cell r="J3766">
            <v>0</v>
          </cell>
          <cell r="K3766">
            <v>0</v>
          </cell>
          <cell r="L3766">
            <v>0</v>
          </cell>
          <cell r="M3766">
            <v>0</v>
          </cell>
          <cell r="N3766">
            <v>0</v>
          </cell>
          <cell r="O3766">
            <v>0</v>
          </cell>
          <cell r="P3766">
            <v>0</v>
          </cell>
        </row>
        <row r="3767">
          <cell r="A3767">
            <v>1782100753</v>
          </cell>
          <cell r="B3767">
            <v>753</v>
          </cell>
          <cell r="C3767">
            <v>782100</v>
          </cell>
          <cell r="D3767">
            <v>1</v>
          </cell>
          <cell r="E3767">
            <v>0</v>
          </cell>
          <cell r="F3767" t="str">
            <v>מזכירה חיצונית</v>
          </cell>
          <cell r="G3767">
            <v>0</v>
          </cell>
          <cell r="H3767" t="str">
            <v>קשיח</v>
          </cell>
          <cell r="I3767">
            <v>0</v>
          </cell>
          <cell r="J3767">
            <v>0</v>
          </cell>
          <cell r="K3767">
            <v>0</v>
          </cell>
          <cell r="L3767">
            <v>0</v>
          </cell>
          <cell r="M3767">
            <v>0</v>
          </cell>
          <cell r="N3767">
            <v>0</v>
          </cell>
          <cell r="O3767">
            <v>0</v>
          </cell>
          <cell r="P3767">
            <v>0</v>
          </cell>
        </row>
        <row r="3768">
          <cell r="A3768">
            <v>1782100780</v>
          </cell>
          <cell r="B3768">
            <v>780</v>
          </cell>
          <cell r="C3768">
            <v>782100</v>
          </cell>
          <cell r="D3768">
            <v>1</v>
          </cell>
          <cell r="E3768">
            <v>0</v>
          </cell>
          <cell r="F3768" t="str">
            <v>פעילות שוטפת</v>
          </cell>
          <cell r="G3768">
            <v>0</v>
          </cell>
          <cell r="H3768" t="str">
            <v>גמיש</v>
          </cell>
          <cell r="I3768">
            <v>0</v>
          </cell>
          <cell r="J3768">
            <v>0</v>
          </cell>
          <cell r="K3768">
            <v>0</v>
          </cell>
          <cell r="L3768">
            <v>0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</row>
        <row r="3769">
          <cell r="A3769">
            <v>1782100781</v>
          </cell>
          <cell r="B3769">
            <v>781</v>
          </cell>
          <cell r="C3769">
            <v>782100</v>
          </cell>
          <cell r="D3769">
            <v>1</v>
          </cell>
          <cell r="E3769">
            <v>0</v>
          </cell>
          <cell r="F3769" t="str">
            <v>קלדנות והקלטות</v>
          </cell>
          <cell r="G3769">
            <v>0</v>
          </cell>
          <cell r="H3769" t="str">
            <v>קשיח</v>
          </cell>
          <cell r="I3769">
            <v>0</v>
          </cell>
          <cell r="J3769">
            <v>0</v>
          </cell>
          <cell r="K3769">
            <v>0</v>
          </cell>
          <cell r="L3769">
            <v>0</v>
          </cell>
          <cell r="M3769">
            <v>0</v>
          </cell>
          <cell r="N3769">
            <v>0</v>
          </cell>
          <cell r="O3769">
            <v>0</v>
          </cell>
          <cell r="P3769">
            <v>0</v>
          </cell>
        </row>
        <row r="3770">
          <cell r="A3770">
            <v>1782100931</v>
          </cell>
          <cell r="B3770">
            <v>931</v>
          </cell>
          <cell r="C3770">
            <v>782100</v>
          </cell>
          <cell r="D3770">
            <v>1</v>
          </cell>
          <cell r="E3770">
            <v>0</v>
          </cell>
          <cell r="F3770" t="str">
            <v>התאמת מבנה</v>
          </cell>
          <cell r="G3770">
            <v>0</v>
          </cell>
          <cell r="H3770" t="str">
            <v>גמיש</v>
          </cell>
          <cell r="I3770">
            <v>0</v>
          </cell>
          <cell r="J3770">
            <v>0</v>
          </cell>
          <cell r="K3770">
            <v>0</v>
          </cell>
          <cell r="L3770">
            <v>0</v>
          </cell>
          <cell r="M3770">
            <v>0</v>
          </cell>
          <cell r="N3770">
            <v>0</v>
          </cell>
          <cell r="O3770">
            <v>0</v>
          </cell>
          <cell r="P3770">
            <v>0</v>
          </cell>
        </row>
        <row r="3771">
          <cell r="A3771" t="e">
            <v>#VALUE!</v>
          </cell>
          <cell r="B3771" t="str">
            <v>782100  סך הכל</v>
          </cell>
          <cell r="C3771">
            <v>0</v>
          </cell>
          <cell r="D3771">
            <v>0</v>
          </cell>
          <cell r="E3771">
            <v>0</v>
          </cell>
          <cell r="F3771" t="str">
            <v>בית הדין למשמעת</v>
          </cell>
          <cell r="G3771">
            <v>0</v>
          </cell>
          <cell r="H3771">
            <v>0</v>
          </cell>
          <cell r="I3771">
            <v>0</v>
          </cell>
          <cell r="J3771">
            <v>0</v>
          </cell>
          <cell r="K3771">
            <v>0</v>
          </cell>
          <cell r="L3771">
            <v>0</v>
          </cell>
          <cell r="M3771">
            <v>0</v>
          </cell>
          <cell r="N3771">
            <v>0</v>
          </cell>
          <cell r="O3771">
            <v>0</v>
          </cell>
          <cell r="P3771">
            <v>0</v>
          </cell>
        </row>
        <row r="3772">
          <cell r="A3772">
            <v>18000000</v>
          </cell>
          <cell r="B3772">
            <v>0</v>
          </cell>
          <cell r="C3772">
            <v>800000</v>
          </cell>
          <cell r="D3772">
            <v>1</v>
          </cell>
          <cell r="E3772">
            <v>0</v>
          </cell>
          <cell r="F3772" t="str">
            <v xml:space="preserve">שרותים ממלכתיים   </v>
          </cell>
          <cell r="G3772">
            <v>0</v>
          </cell>
          <cell r="H3772" t="str">
            <v xml:space="preserve"> </v>
          </cell>
          <cell r="I3772">
            <v>0</v>
          </cell>
          <cell r="J3772">
            <v>0</v>
          </cell>
          <cell r="K3772">
            <v>0</v>
          </cell>
          <cell r="L3772">
            <v>0</v>
          </cell>
          <cell r="M3772">
            <v>0</v>
          </cell>
          <cell r="N3772">
            <v>0</v>
          </cell>
          <cell r="O3772">
            <v>0</v>
          </cell>
          <cell r="P3772">
            <v>0</v>
          </cell>
        </row>
        <row r="3773">
          <cell r="A3773">
            <v>18100000</v>
          </cell>
          <cell r="B3773">
            <v>0</v>
          </cell>
          <cell r="C3773">
            <v>810000</v>
          </cell>
          <cell r="D3773">
            <v>1</v>
          </cell>
          <cell r="E3773">
            <v>0</v>
          </cell>
          <cell r="F3773" t="str">
            <v xml:space="preserve">החינוך הפורמלי    </v>
          </cell>
          <cell r="G3773">
            <v>0</v>
          </cell>
          <cell r="H3773" t="str">
            <v xml:space="preserve"> </v>
          </cell>
          <cell r="I3773">
            <v>0</v>
          </cell>
          <cell r="J3773">
            <v>0</v>
          </cell>
          <cell r="K3773">
            <v>0</v>
          </cell>
          <cell r="L3773">
            <v>0</v>
          </cell>
          <cell r="M3773">
            <v>0</v>
          </cell>
          <cell r="N3773">
            <v>0</v>
          </cell>
          <cell r="O3773">
            <v>0</v>
          </cell>
          <cell r="P3773">
            <v>0</v>
          </cell>
        </row>
        <row r="3774">
          <cell r="A3774">
            <v>18110000</v>
          </cell>
          <cell r="B3774">
            <v>0</v>
          </cell>
          <cell r="C3774">
            <v>811000</v>
          </cell>
          <cell r="D3774">
            <v>1</v>
          </cell>
          <cell r="E3774">
            <v>0</v>
          </cell>
          <cell r="F3774" t="str">
            <v xml:space="preserve">מינהל החינוך      </v>
          </cell>
          <cell r="G3774">
            <v>0</v>
          </cell>
          <cell r="H3774" t="str">
            <v xml:space="preserve"> </v>
          </cell>
          <cell r="I3774">
            <v>0</v>
          </cell>
          <cell r="J3774">
            <v>0</v>
          </cell>
          <cell r="K3774">
            <v>0</v>
          </cell>
          <cell r="L3774">
            <v>0</v>
          </cell>
          <cell r="M3774">
            <v>0</v>
          </cell>
          <cell r="N3774">
            <v>0</v>
          </cell>
          <cell r="O3774">
            <v>0</v>
          </cell>
          <cell r="P3774">
            <v>0</v>
          </cell>
        </row>
        <row r="3775">
          <cell r="A3775">
            <v>18111000</v>
          </cell>
          <cell r="B3775">
            <v>0</v>
          </cell>
          <cell r="C3775">
            <v>811100</v>
          </cell>
          <cell r="D3775">
            <v>1</v>
          </cell>
          <cell r="E3775">
            <v>0</v>
          </cell>
          <cell r="F3775" t="str">
            <v>מינהלת-חינוך פורמלי</v>
          </cell>
          <cell r="G3775">
            <v>0</v>
          </cell>
          <cell r="H3775" t="str">
            <v xml:space="preserve"> </v>
          </cell>
          <cell r="I3775">
            <v>0</v>
          </cell>
          <cell r="J3775">
            <v>0</v>
          </cell>
          <cell r="K3775">
            <v>0</v>
          </cell>
          <cell r="L3775">
            <v>0</v>
          </cell>
          <cell r="M3775">
            <v>0</v>
          </cell>
          <cell r="N3775">
            <v>0</v>
          </cell>
          <cell r="O3775">
            <v>0</v>
          </cell>
          <cell r="P3775">
            <v>0</v>
          </cell>
        </row>
        <row r="3776">
          <cell r="A3776">
            <v>1811100100</v>
          </cell>
          <cell r="B3776">
            <v>100</v>
          </cell>
          <cell r="C3776">
            <v>811100</v>
          </cell>
          <cell r="D3776">
            <v>1</v>
          </cell>
          <cell r="E3776">
            <v>0</v>
          </cell>
          <cell r="F3776" t="str">
            <v>שכר עובדים לפי תקן</v>
          </cell>
          <cell r="G3776">
            <v>0</v>
          </cell>
          <cell r="H3776" t="str">
            <v xml:space="preserve"> </v>
          </cell>
          <cell r="I3776">
            <v>0</v>
          </cell>
          <cell r="J3776">
            <v>0</v>
          </cell>
          <cell r="K3776">
            <v>0</v>
          </cell>
          <cell r="L3776">
            <v>0</v>
          </cell>
          <cell r="M3776">
            <v>0</v>
          </cell>
          <cell r="N3776">
            <v>0</v>
          </cell>
          <cell r="O3776">
            <v>0</v>
          </cell>
          <cell r="P3776">
            <v>0</v>
          </cell>
        </row>
        <row r="3777">
          <cell r="A3777">
            <v>1811100110</v>
          </cell>
          <cell r="B3777">
            <v>110</v>
          </cell>
          <cell r="C3777">
            <v>811100</v>
          </cell>
          <cell r="D3777">
            <v>1</v>
          </cell>
          <cell r="E3777">
            <v>0</v>
          </cell>
          <cell r="F3777" t="str">
            <v>השכר הקובע-תקציבית</v>
          </cell>
          <cell r="G3777">
            <v>0</v>
          </cell>
          <cell r="H3777" t="str">
            <v>שכר</v>
          </cell>
          <cell r="I3777">
            <v>-9.3741149815916192E-2</v>
          </cell>
          <cell r="J3777">
            <v>320000</v>
          </cell>
          <cell r="K3777">
            <v>1.487747957993002E-2</v>
          </cell>
          <cell r="L3777">
            <v>0</v>
          </cell>
          <cell r="M3777">
            <v>0</v>
          </cell>
          <cell r="N3777">
            <v>320000</v>
          </cell>
          <cell r="O3777">
            <v>353100</v>
          </cell>
          <cell r="P3777">
            <v>327535.96000000002</v>
          </cell>
        </row>
        <row r="3778">
          <cell r="A3778">
            <v>1811100118</v>
          </cell>
          <cell r="B3778">
            <v>118</v>
          </cell>
          <cell r="C3778">
            <v>811100</v>
          </cell>
          <cell r="D3778">
            <v>1</v>
          </cell>
          <cell r="E3778">
            <v>0</v>
          </cell>
          <cell r="F3778" t="str">
            <v>החזר שחיקת שכר</v>
          </cell>
          <cell r="G3778">
            <v>0</v>
          </cell>
          <cell r="H3778" t="str">
            <v>שכר</v>
          </cell>
          <cell r="I3778">
            <v>0</v>
          </cell>
          <cell r="J3778">
            <v>0</v>
          </cell>
          <cell r="K3778">
            <v>0</v>
          </cell>
          <cell r="L3778">
            <v>0</v>
          </cell>
          <cell r="M3778">
            <v>0</v>
          </cell>
          <cell r="N3778">
            <v>0</v>
          </cell>
          <cell r="O3778">
            <v>0</v>
          </cell>
          <cell r="P3778">
            <v>0</v>
          </cell>
        </row>
        <row r="3779">
          <cell r="A3779">
            <v>1811100119</v>
          </cell>
          <cell r="B3779">
            <v>119</v>
          </cell>
          <cell r="C3779">
            <v>811100</v>
          </cell>
          <cell r="D3779">
            <v>1</v>
          </cell>
          <cell r="E3779">
            <v>0</v>
          </cell>
          <cell r="F3779" t="str">
            <v xml:space="preserve">השכר הקובע-צוברת  </v>
          </cell>
          <cell r="G3779">
            <v>0</v>
          </cell>
          <cell r="H3779" t="str">
            <v>שכר</v>
          </cell>
          <cell r="I3779">
            <v>0.16798259024118267</v>
          </cell>
          <cell r="J3779">
            <v>12988200</v>
          </cell>
          <cell r="K3779">
            <v>6.681696528629244E-2</v>
          </cell>
          <cell r="L3779">
            <v>0</v>
          </cell>
          <cell r="M3779">
            <v>0</v>
          </cell>
          <cell r="N3779">
            <v>12988200</v>
          </cell>
          <cell r="O3779">
            <v>11120200</v>
          </cell>
          <cell r="P3779">
            <v>10205252.09</v>
          </cell>
        </row>
        <row r="3780">
          <cell r="A3780">
            <v>1811100122</v>
          </cell>
          <cell r="B3780">
            <v>122</v>
          </cell>
          <cell r="C3780">
            <v>811100</v>
          </cell>
          <cell r="D3780">
            <v>1</v>
          </cell>
          <cell r="E3780">
            <v>0</v>
          </cell>
          <cell r="F3780" t="str">
            <v xml:space="preserve">ביגוד             </v>
          </cell>
          <cell r="G3780">
            <v>0</v>
          </cell>
          <cell r="H3780" t="str">
            <v>שכר</v>
          </cell>
          <cell r="I3780">
            <v>0.31374606505771241</v>
          </cell>
          <cell r="J3780">
            <v>125200</v>
          </cell>
          <cell r="K3780">
            <v>0</v>
          </cell>
          <cell r="L3780">
            <v>0</v>
          </cell>
          <cell r="M3780">
            <v>0</v>
          </cell>
          <cell r="N3780">
            <v>125200</v>
          </cell>
          <cell r="O3780">
            <v>95300</v>
          </cell>
          <cell r="P3780">
            <v>113546.71</v>
          </cell>
        </row>
        <row r="3781">
          <cell r="A3781">
            <v>1811100126</v>
          </cell>
          <cell r="B3781">
            <v>126</v>
          </cell>
          <cell r="C3781">
            <v>811100</v>
          </cell>
          <cell r="D3781">
            <v>1</v>
          </cell>
          <cell r="E3781">
            <v>0</v>
          </cell>
          <cell r="F3781" t="str">
            <v xml:space="preserve">דמי הבראה         </v>
          </cell>
          <cell r="G3781">
            <v>0</v>
          </cell>
          <cell r="H3781" t="str">
            <v>שכר</v>
          </cell>
          <cell r="I3781">
            <v>0.13257575757575757</v>
          </cell>
          <cell r="J3781">
            <v>299000</v>
          </cell>
          <cell r="K3781">
            <v>0</v>
          </cell>
          <cell r="L3781">
            <v>0</v>
          </cell>
          <cell r="M3781">
            <v>0</v>
          </cell>
          <cell r="N3781">
            <v>299000</v>
          </cell>
          <cell r="O3781">
            <v>264000</v>
          </cell>
          <cell r="P3781">
            <v>278842.34000000003</v>
          </cell>
        </row>
        <row r="3782">
          <cell r="A3782">
            <v>1811100130</v>
          </cell>
          <cell r="B3782">
            <v>130</v>
          </cell>
          <cell r="C3782">
            <v>811100</v>
          </cell>
          <cell r="D3782">
            <v>1</v>
          </cell>
          <cell r="E3782">
            <v>0</v>
          </cell>
          <cell r="F3782" t="str">
            <v xml:space="preserve">שעות נוספות       </v>
          </cell>
          <cell r="G3782">
            <v>0</v>
          </cell>
          <cell r="H3782" t="str">
            <v>שכר</v>
          </cell>
          <cell r="I3782">
            <v>0.24174594292109686</v>
          </cell>
          <cell r="J3782">
            <v>221900</v>
          </cell>
          <cell r="K3782">
            <v>0</v>
          </cell>
          <cell r="L3782">
            <v>0</v>
          </cell>
          <cell r="M3782">
            <v>0</v>
          </cell>
          <cell r="N3782">
            <v>221900</v>
          </cell>
          <cell r="O3782">
            <v>178700</v>
          </cell>
          <cell r="P3782">
            <v>256601.61</v>
          </cell>
        </row>
        <row r="3783">
          <cell r="A3783">
            <v>1811100140</v>
          </cell>
          <cell r="B3783">
            <v>140</v>
          </cell>
          <cell r="C3783">
            <v>811100</v>
          </cell>
          <cell r="D3783">
            <v>1</v>
          </cell>
          <cell r="E3783">
            <v>0</v>
          </cell>
          <cell r="F3783" t="str">
            <v>השתתפות באחזקת רכב</v>
          </cell>
          <cell r="G3783">
            <v>0</v>
          </cell>
          <cell r="H3783" t="str">
            <v>שכר</v>
          </cell>
          <cell r="I3783">
            <v>0.28993201080376263</v>
          </cell>
          <cell r="J3783">
            <v>1385000</v>
          </cell>
          <cell r="K3783">
            <v>0</v>
          </cell>
          <cell r="L3783">
            <v>0</v>
          </cell>
          <cell r="M3783">
            <v>0</v>
          </cell>
          <cell r="N3783">
            <v>1385000</v>
          </cell>
          <cell r="O3783">
            <v>1073700</v>
          </cell>
          <cell r="P3783">
            <v>1314875.55</v>
          </cell>
        </row>
        <row r="3784">
          <cell r="A3784">
            <v>1811100210</v>
          </cell>
          <cell r="B3784">
            <v>210</v>
          </cell>
          <cell r="C3784">
            <v>811100</v>
          </cell>
          <cell r="D3784">
            <v>1</v>
          </cell>
          <cell r="E3784">
            <v>0</v>
          </cell>
          <cell r="F3784" t="str">
            <v xml:space="preserve">השכר הקובע        </v>
          </cell>
          <cell r="G3784">
            <v>0</v>
          </cell>
          <cell r="H3784" t="str">
            <v>שכר</v>
          </cell>
          <cell r="I3784">
            <v>0</v>
          </cell>
          <cell r="J3784">
            <v>0</v>
          </cell>
          <cell r="K3784">
            <v>0</v>
          </cell>
          <cell r="L3784">
            <v>0</v>
          </cell>
          <cell r="M3784">
            <v>0</v>
          </cell>
          <cell r="N3784">
            <v>0</v>
          </cell>
          <cell r="O3784">
            <v>0</v>
          </cell>
          <cell r="P3784">
            <v>60495.48</v>
          </cell>
        </row>
        <row r="3785">
          <cell r="A3785">
            <v>1811100250</v>
          </cell>
          <cell r="B3785">
            <v>250</v>
          </cell>
          <cell r="C3785">
            <v>811100</v>
          </cell>
          <cell r="D3785">
            <v>1</v>
          </cell>
          <cell r="E3785">
            <v>0</v>
          </cell>
          <cell r="F3785" t="str">
            <v>שכר מושאלים</v>
          </cell>
          <cell r="G3785">
            <v>0</v>
          </cell>
          <cell r="H3785" t="str">
            <v>שכר</v>
          </cell>
          <cell r="I3785">
            <v>0</v>
          </cell>
          <cell r="J3785">
            <v>0</v>
          </cell>
          <cell r="K3785">
            <v>0</v>
          </cell>
          <cell r="L3785">
            <v>0</v>
          </cell>
          <cell r="M3785">
            <v>0</v>
          </cell>
          <cell r="N3785">
            <v>0</v>
          </cell>
          <cell r="O3785">
            <v>0</v>
          </cell>
          <cell r="P3785">
            <v>0</v>
          </cell>
        </row>
        <row r="3786">
          <cell r="A3786">
            <v>1811100263</v>
          </cell>
          <cell r="B3786">
            <v>263</v>
          </cell>
          <cell r="C3786">
            <v>811100</v>
          </cell>
          <cell r="D3786">
            <v>1</v>
          </cell>
          <cell r="E3786">
            <v>0</v>
          </cell>
          <cell r="F3786" t="str">
            <v>עובדי חברה</v>
          </cell>
          <cell r="G3786">
            <v>0</v>
          </cell>
          <cell r="H3786" t="str">
            <v>שכר</v>
          </cell>
          <cell r="I3786">
            <v>0.11111111111111116</v>
          </cell>
          <cell r="J3786">
            <v>200000</v>
          </cell>
          <cell r="K3786">
            <v>0.19999999999999996</v>
          </cell>
          <cell r="L3786">
            <v>0</v>
          </cell>
          <cell r="M3786">
            <v>0</v>
          </cell>
          <cell r="N3786">
            <v>200000</v>
          </cell>
          <cell r="O3786">
            <v>180000</v>
          </cell>
          <cell r="P3786">
            <v>280593.76</v>
          </cell>
        </row>
        <row r="3787">
          <cell r="A3787">
            <v>1811100264</v>
          </cell>
          <cell r="B3787">
            <v>264</v>
          </cell>
          <cell r="C3787">
            <v>811100</v>
          </cell>
          <cell r="D3787">
            <v>1</v>
          </cell>
          <cell r="E3787">
            <v>0</v>
          </cell>
          <cell r="F3787" t="str">
            <v>אגף פרט</v>
          </cell>
          <cell r="G3787">
            <v>0</v>
          </cell>
          <cell r="H3787" t="str">
            <v>שכר</v>
          </cell>
          <cell r="I3787">
            <v>0</v>
          </cell>
          <cell r="J3787">
            <v>46000</v>
          </cell>
          <cell r="K3787">
            <v>0</v>
          </cell>
          <cell r="L3787">
            <v>0</v>
          </cell>
          <cell r="M3787">
            <v>0</v>
          </cell>
          <cell r="N3787">
            <v>46000</v>
          </cell>
          <cell r="O3787">
            <v>46000</v>
          </cell>
          <cell r="P3787">
            <v>24304.06</v>
          </cell>
        </row>
        <row r="3788">
          <cell r="A3788">
            <v>1811100350</v>
          </cell>
          <cell r="B3788">
            <v>350</v>
          </cell>
          <cell r="C3788">
            <v>811100</v>
          </cell>
          <cell r="D3788">
            <v>1</v>
          </cell>
          <cell r="E3788">
            <v>0</v>
          </cell>
          <cell r="F3788" t="str">
            <v>ליסינג- 846-00-801</v>
          </cell>
          <cell r="G3788">
            <v>0</v>
          </cell>
          <cell r="H3788" t="str">
            <v>שכר</v>
          </cell>
          <cell r="I3788">
            <v>0</v>
          </cell>
          <cell r="J3788">
            <v>88000</v>
          </cell>
          <cell r="K3788">
            <v>2.564102564102555E-2</v>
          </cell>
          <cell r="L3788">
            <v>0</v>
          </cell>
          <cell r="M3788">
            <v>0</v>
          </cell>
          <cell r="N3788">
            <v>88000</v>
          </cell>
          <cell r="O3788">
            <v>88000</v>
          </cell>
          <cell r="P3788">
            <v>83791.490000000005</v>
          </cell>
        </row>
        <row r="3789">
          <cell r="A3789">
            <v>1811100351</v>
          </cell>
          <cell r="B3789">
            <v>351</v>
          </cell>
          <cell r="C3789">
            <v>811100</v>
          </cell>
          <cell r="D3789">
            <v>1</v>
          </cell>
          <cell r="E3789">
            <v>0</v>
          </cell>
          <cell r="F3789" t="str">
            <v>הוצאות- 846-00-801</v>
          </cell>
          <cell r="G3789">
            <v>0</v>
          </cell>
          <cell r="H3789" t="str">
            <v>שכר</v>
          </cell>
          <cell r="I3789">
            <v>0</v>
          </cell>
          <cell r="J3789">
            <v>84000</v>
          </cell>
          <cell r="K3789">
            <v>0</v>
          </cell>
          <cell r="L3789">
            <v>0</v>
          </cell>
          <cell r="M3789">
            <v>0</v>
          </cell>
          <cell r="N3789">
            <v>84000</v>
          </cell>
          <cell r="O3789">
            <v>84000</v>
          </cell>
          <cell r="P3789">
            <v>40175.199999999997</v>
          </cell>
        </row>
        <row r="3790">
          <cell r="A3790">
            <v>1811100400</v>
          </cell>
          <cell r="B3790">
            <v>400</v>
          </cell>
          <cell r="C3790">
            <v>811100</v>
          </cell>
          <cell r="D3790">
            <v>1</v>
          </cell>
          <cell r="E3790">
            <v>0</v>
          </cell>
          <cell r="F3790" t="str">
            <v>אחזקת בנינים וציוד</v>
          </cell>
          <cell r="G3790">
            <v>0</v>
          </cell>
          <cell r="H3790" t="str">
            <v xml:space="preserve"> </v>
          </cell>
          <cell r="I3790">
            <v>0</v>
          </cell>
          <cell r="J3790">
            <v>0</v>
          </cell>
          <cell r="K3790">
            <v>0</v>
          </cell>
          <cell r="L3790">
            <v>0</v>
          </cell>
          <cell r="M3790">
            <v>0</v>
          </cell>
          <cell r="N3790">
            <v>0</v>
          </cell>
          <cell r="O3790">
            <v>0</v>
          </cell>
          <cell r="P3790">
            <v>0</v>
          </cell>
        </row>
        <row r="3791">
          <cell r="A3791">
            <v>1811100431</v>
          </cell>
          <cell r="B3791">
            <v>431</v>
          </cell>
          <cell r="C3791">
            <v>811100</v>
          </cell>
          <cell r="D3791">
            <v>1</v>
          </cell>
          <cell r="E3791">
            <v>0</v>
          </cell>
          <cell r="F3791" t="str">
            <v xml:space="preserve">חשמל              </v>
          </cell>
          <cell r="G3791">
            <v>0</v>
          </cell>
          <cell r="H3791" t="str">
            <v>קשיח</v>
          </cell>
          <cell r="I3791">
            <v>0</v>
          </cell>
          <cell r="J3791">
            <v>143000</v>
          </cell>
          <cell r="K3791">
            <v>0</v>
          </cell>
          <cell r="L3791">
            <v>0</v>
          </cell>
          <cell r="M3791">
            <v>0</v>
          </cell>
          <cell r="N3791">
            <v>143000</v>
          </cell>
          <cell r="O3791">
            <v>143000</v>
          </cell>
          <cell r="P3791">
            <v>0</v>
          </cell>
        </row>
        <row r="3792">
          <cell r="A3792">
            <v>1811100432</v>
          </cell>
          <cell r="B3792">
            <v>432</v>
          </cell>
          <cell r="C3792">
            <v>811100</v>
          </cell>
          <cell r="D3792">
            <v>1</v>
          </cell>
          <cell r="E3792">
            <v>0</v>
          </cell>
          <cell r="F3792" t="str">
            <v xml:space="preserve">מים               </v>
          </cell>
          <cell r="G3792">
            <v>0</v>
          </cell>
          <cell r="H3792" t="str">
            <v>קשיח</v>
          </cell>
          <cell r="I3792">
            <v>0</v>
          </cell>
          <cell r="J3792">
            <v>0</v>
          </cell>
          <cell r="K3792">
            <v>0</v>
          </cell>
          <cell r="L3792">
            <v>0</v>
          </cell>
          <cell r="M3792">
            <v>0</v>
          </cell>
          <cell r="N3792">
            <v>0</v>
          </cell>
          <cell r="O3792">
            <v>0</v>
          </cell>
          <cell r="P3792">
            <v>0</v>
          </cell>
        </row>
        <row r="3793">
          <cell r="A3793">
            <v>1811100435</v>
          </cell>
          <cell r="B3793">
            <v>435</v>
          </cell>
          <cell r="C3793">
            <v>811100</v>
          </cell>
          <cell r="D3793">
            <v>1</v>
          </cell>
          <cell r="E3793">
            <v>0</v>
          </cell>
          <cell r="F3793" t="str">
            <v>השת' באחזקת מחשבים</v>
          </cell>
          <cell r="G3793">
            <v>0</v>
          </cell>
          <cell r="H3793" t="str">
            <v>קשיח</v>
          </cell>
          <cell r="I3793">
            <v>0</v>
          </cell>
          <cell r="J3793">
            <v>855000</v>
          </cell>
          <cell r="K3793">
            <v>0</v>
          </cell>
          <cell r="L3793">
            <v>0</v>
          </cell>
          <cell r="M3793">
            <v>0</v>
          </cell>
          <cell r="N3793">
            <v>855000</v>
          </cell>
          <cell r="O3793">
            <v>855000</v>
          </cell>
          <cell r="P3793">
            <v>853249</v>
          </cell>
        </row>
        <row r="3794">
          <cell r="A3794">
            <v>1811100436</v>
          </cell>
          <cell r="B3794">
            <v>436</v>
          </cell>
          <cell r="C3794">
            <v>811100</v>
          </cell>
          <cell r="D3794">
            <v>1</v>
          </cell>
          <cell r="E3794">
            <v>0</v>
          </cell>
          <cell r="F3794" t="str">
            <v xml:space="preserve">אחזקת מזגנים      </v>
          </cell>
          <cell r="G3794">
            <v>0</v>
          </cell>
          <cell r="H3794" t="str">
            <v>גמיש</v>
          </cell>
          <cell r="I3794">
            <v>0</v>
          </cell>
          <cell r="J3794">
            <v>95000</v>
          </cell>
          <cell r="K3794">
            <v>-1</v>
          </cell>
          <cell r="L3794">
            <v>0</v>
          </cell>
          <cell r="M3794">
            <v>0</v>
          </cell>
          <cell r="N3794">
            <v>95000</v>
          </cell>
          <cell r="O3794">
            <v>95000</v>
          </cell>
          <cell r="P3794">
            <v>0</v>
          </cell>
        </row>
        <row r="3795">
          <cell r="A3795">
            <v>1811100437</v>
          </cell>
          <cell r="B3795">
            <v>437</v>
          </cell>
          <cell r="C3795">
            <v>811100</v>
          </cell>
          <cell r="D3795">
            <v>1</v>
          </cell>
          <cell r="E3795">
            <v>0</v>
          </cell>
          <cell r="F3795" t="str">
            <v>אחזקת אזעקה</v>
          </cell>
          <cell r="G3795">
            <v>0</v>
          </cell>
          <cell r="H3795" t="str">
            <v>קשיח</v>
          </cell>
          <cell r="I3795">
            <v>0</v>
          </cell>
          <cell r="J3795">
            <v>1260</v>
          </cell>
          <cell r="K3795">
            <v>0</v>
          </cell>
          <cell r="L3795">
            <v>140</v>
          </cell>
          <cell r="M3795">
            <v>0</v>
          </cell>
          <cell r="N3795">
            <v>1400</v>
          </cell>
          <cell r="O3795">
            <v>1400</v>
          </cell>
          <cell r="P3795">
            <v>3053.7</v>
          </cell>
        </row>
        <row r="3796">
          <cell r="A3796">
            <v>1811100438</v>
          </cell>
          <cell r="B3796">
            <v>438</v>
          </cell>
          <cell r="C3796">
            <v>811100</v>
          </cell>
          <cell r="D3796">
            <v>1</v>
          </cell>
          <cell r="E3796">
            <v>0</v>
          </cell>
          <cell r="F3796" t="str">
            <v xml:space="preserve">ביטחון ובטיחות    </v>
          </cell>
          <cell r="G3796">
            <v>0</v>
          </cell>
          <cell r="H3796" t="str">
            <v>גמיש</v>
          </cell>
          <cell r="I3796">
            <v>0</v>
          </cell>
          <cell r="J3796">
            <v>0</v>
          </cell>
          <cell r="K3796">
            <v>0</v>
          </cell>
          <cell r="L3796">
            <v>0</v>
          </cell>
          <cell r="M3796">
            <v>0</v>
          </cell>
          <cell r="N3796">
            <v>0</v>
          </cell>
          <cell r="O3796">
            <v>0</v>
          </cell>
          <cell r="P3796">
            <v>0</v>
          </cell>
        </row>
        <row r="3797">
          <cell r="A3797">
            <v>1811100450</v>
          </cell>
          <cell r="B3797">
            <v>450</v>
          </cell>
          <cell r="C3797">
            <v>811100</v>
          </cell>
          <cell r="D3797">
            <v>1</v>
          </cell>
          <cell r="E3797">
            <v>0</v>
          </cell>
          <cell r="F3797" t="str">
            <v>אחזקת תמי 4</v>
          </cell>
          <cell r="G3797">
            <v>0</v>
          </cell>
          <cell r="H3797" t="str">
            <v>קשיח</v>
          </cell>
          <cell r="I3797">
            <v>0</v>
          </cell>
          <cell r="J3797">
            <v>4500</v>
          </cell>
          <cell r="K3797">
            <v>1</v>
          </cell>
          <cell r="L3797">
            <v>500</v>
          </cell>
          <cell r="M3797">
            <v>0</v>
          </cell>
          <cell r="N3797">
            <v>5000</v>
          </cell>
          <cell r="O3797">
            <v>5000</v>
          </cell>
          <cell r="P3797">
            <v>0</v>
          </cell>
        </row>
        <row r="3798">
          <cell r="A3798">
            <v>1811100451</v>
          </cell>
          <cell r="B3798">
            <v>451</v>
          </cell>
          <cell r="C3798">
            <v>811100</v>
          </cell>
          <cell r="D3798">
            <v>1</v>
          </cell>
          <cell r="E3798">
            <v>0</v>
          </cell>
          <cell r="F3798" t="str">
            <v>אחזקת דפיברילטור</v>
          </cell>
          <cell r="G3798">
            <v>0</v>
          </cell>
          <cell r="H3798" t="str">
            <v>גמיש</v>
          </cell>
          <cell r="I3798">
            <v>0</v>
          </cell>
          <cell r="J3798">
            <v>3000</v>
          </cell>
          <cell r="K3798" t="e">
            <v>#N/A</v>
          </cell>
          <cell r="L3798">
            <v>0</v>
          </cell>
          <cell r="M3798">
            <v>0</v>
          </cell>
          <cell r="N3798">
            <v>3000</v>
          </cell>
          <cell r="O3798">
            <v>0</v>
          </cell>
          <cell r="P3798">
            <v>0</v>
          </cell>
        </row>
        <row r="3799">
          <cell r="A3799">
            <v>1811100470</v>
          </cell>
          <cell r="B3799">
            <v>470</v>
          </cell>
          <cell r="C3799">
            <v>811100</v>
          </cell>
          <cell r="D3799">
            <v>1</v>
          </cell>
          <cell r="E3799">
            <v>0</v>
          </cell>
          <cell r="F3799" t="str">
            <v xml:space="preserve">אחזקת מכונות משרד </v>
          </cell>
          <cell r="G3799">
            <v>0</v>
          </cell>
          <cell r="H3799" t="str">
            <v>גמיש</v>
          </cell>
          <cell r="I3799">
            <v>0</v>
          </cell>
          <cell r="J3799">
            <v>5130</v>
          </cell>
          <cell r="K3799">
            <v>0</v>
          </cell>
          <cell r="L3799">
            <v>570</v>
          </cell>
          <cell r="M3799">
            <v>0</v>
          </cell>
          <cell r="N3799">
            <v>5700</v>
          </cell>
          <cell r="O3799">
            <v>5700</v>
          </cell>
          <cell r="P3799">
            <v>-751.72</v>
          </cell>
        </row>
        <row r="3800">
          <cell r="A3800">
            <v>1811100471</v>
          </cell>
          <cell r="B3800">
            <v>471</v>
          </cell>
          <cell r="C3800">
            <v>811100</v>
          </cell>
          <cell r="D3800">
            <v>1</v>
          </cell>
          <cell r="E3800">
            <v>0</v>
          </cell>
          <cell r="F3800" t="str">
            <v xml:space="preserve">מכשירי כתיבה      </v>
          </cell>
          <cell r="G3800">
            <v>0</v>
          </cell>
          <cell r="H3800" t="str">
            <v>גמיש</v>
          </cell>
          <cell r="I3800">
            <v>0</v>
          </cell>
          <cell r="J3800">
            <v>85500</v>
          </cell>
          <cell r="K3800">
            <v>0</v>
          </cell>
          <cell r="L3800">
            <v>9500</v>
          </cell>
          <cell r="M3800">
            <v>0</v>
          </cell>
          <cell r="N3800">
            <v>95000</v>
          </cell>
          <cell r="O3800">
            <v>95000</v>
          </cell>
          <cell r="P3800">
            <v>81816.800000000003</v>
          </cell>
        </row>
        <row r="3801">
          <cell r="A3801">
            <v>1811100492</v>
          </cell>
          <cell r="B3801">
            <v>492</v>
          </cell>
          <cell r="C3801">
            <v>811100</v>
          </cell>
          <cell r="D3801">
            <v>1</v>
          </cell>
          <cell r="E3801">
            <v>0</v>
          </cell>
          <cell r="F3801" t="str">
            <v xml:space="preserve">השתתפות בעזר 092  </v>
          </cell>
          <cell r="G3801">
            <v>0</v>
          </cell>
          <cell r="H3801" t="str">
            <v>קשיח</v>
          </cell>
          <cell r="I3801">
            <v>3.5095579450418191E-2</v>
          </cell>
          <cell r="J3801">
            <v>1386200</v>
          </cell>
          <cell r="K3801">
            <v>0.1020408163265305</v>
          </cell>
          <cell r="L3801">
            <v>0</v>
          </cell>
          <cell r="M3801">
            <v>0</v>
          </cell>
          <cell r="N3801">
            <v>1386200</v>
          </cell>
          <cell r="O3801">
            <v>1339200</v>
          </cell>
          <cell r="P3801">
            <v>947061.48</v>
          </cell>
        </row>
        <row r="3802">
          <cell r="A3802">
            <v>1811100500</v>
          </cell>
          <cell r="B3802">
            <v>500</v>
          </cell>
          <cell r="C3802">
            <v>811100</v>
          </cell>
          <cell r="D3802">
            <v>1</v>
          </cell>
          <cell r="E3802">
            <v>0</v>
          </cell>
          <cell r="F3802" t="str">
            <v xml:space="preserve">הוצאות מינהליות   </v>
          </cell>
          <cell r="G3802">
            <v>0</v>
          </cell>
          <cell r="H3802" t="str">
            <v xml:space="preserve"> 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0</v>
          </cell>
          <cell r="N3802">
            <v>0</v>
          </cell>
          <cell r="O3802">
            <v>0</v>
          </cell>
          <cell r="P3802">
            <v>0</v>
          </cell>
        </row>
        <row r="3803">
          <cell r="A3803">
            <v>1811100511</v>
          </cell>
          <cell r="B3803">
            <v>511</v>
          </cell>
          <cell r="C3803">
            <v>811100</v>
          </cell>
          <cell r="D3803">
            <v>1</v>
          </cell>
          <cell r="E3803">
            <v>0</v>
          </cell>
          <cell r="F3803" t="str">
            <v xml:space="preserve">אירוח וכיבוד      </v>
          </cell>
          <cell r="G3803">
            <v>0</v>
          </cell>
          <cell r="H3803" t="str">
            <v>גמיש</v>
          </cell>
          <cell r="I3803">
            <v>0</v>
          </cell>
          <cell r="J3803">
            <v>22122</v>
          </cell>
          <cell r="K3803">
            <v>0.16513761467889898</v>
          </cell>
          <cell r="L3803">
            <v>2458</v>
          </cell>
          <cell r="M3803">
            <v>0</v>
          </cell>
          <cell r="N3803">
            <v>24580</v>
          </cell>
          <cell r="O3803">
            <v>24580</v>
          </cell>
          <cell r="P3803">
            <v>17505.169999999998</v>
          </cell>
        </row>
        <row r="3804">
          <cell r="A3804">
            <v>1811100512</v>
          </cell>
          <cell r="B3804">
            <v>512</v>
          </cell>
          <cell r="C3804">
            <v>811100</v>
          </cell>
          <cell r="D3804">
            <v>1</v>
          </cell>
          <cell r="E3804">
            <v>0</v>
          </cell>
          <cell r="F3804" t="str">
            <v xml:space="preserve">נסיעות ואש"ל      </v>
          </cell>
          <cell r="G3804">
            <v>0</v>
          </cell>
          <cell r="H3804" t="str">
            <v>גמיש</v>
          </cell>
          <cell r="I3804">
            <v>0</v>
          </cell>
          <cell r="J3804">
            <v>1710</v>
          </cell>
          <cell r="K3804">
            <v>5.2631578947368363E-2</v>
          </cell>
          <cell r="L3804">
            <v>190</v>
          </cell>
          <cell r="M3804">
            <v>0</v>
          </cell>
          <cell r="N3804">
            <v>1900</v>
          </cell>
          <cell r="O3804">
            <v>1900</v>
          </cell>
          <cell r="P3804">
            <v>1010.5</v>
          </cell>
        </row>
        <row r="3805">
          <cell r="A3805">
            <v>1811100522</v>
          </cell>
          <cell r="B3805">
            <v>522</v>
          </cell>
          <cell r="C3805">
            <v>811100</v>
          </cell>
          <cell r="D3805">
            <v>1</v>
          </cell>
          <cell r="E3805">
            <v>0</v>
          </cell>
          <cell r="F3805" t="str">
            <v xml:space="preserve">ספרים ועיתונים    </v>
          </cell>
          <cell r="G3805">
            <v>0</v>
          </cell>
          <cell r="H3805" t="str">
            <v>גמיש</v>
          </cell>
          <cell r="I3805">
            <v>0</v>
          </cell>
          <cell r="J3805">
            <v>2610</v>
          </cell>
          <cell r="K3805">
            <v>0.19999999999999996</v>
          </cell>
          <cell r="L3805">
            <v>290</v>
          </cell>
          <cell r="M3805">
            <v>0</v>
          </cell>
          <cell r="N3805">
            <v>2900</v>
          </cell>
          <cell r="O3805">
            <v>2900</v>
          </cell>
          <cell r="P3805">
            <v>1611</v>
          </cell>
        </row>
        <row r="3806">
          <cell r="A3806">
            <v>1811100540</v>
          </cell>
          <cell r="B3806">
            <v>540</v>
          </cell>
          <cell r="C3806">
            <v>811100</v>
          </cell>
          <cell r="D3806">
            <v>1</v>
          </cell>
          <cell r="E3806">
            <v>0</v>
          </cell>
          <cell r="F3806" t="str">
            <v xml:space="preserve">הוצאות טלפון      </v>
          </cell>
          <cell r="G3806">
            <v>0</v>
          </cell>
          <cell r="H3806" t="str">
            <v>קשיח</v>
          </cell>
          <cell r="I3806">
            <v>0</v>
          </cell>
          <cell r="J3806">
            <v>0</v>
          </cell>
          <cell r="K3806">
            <v>0</v>
          </cell>
          <cell r="L3806">
            <v>0</v>
          </cell>
          <cell r="M3806">
            <v>0</v>
          </cell>
          <cell r="N3806">
            <v>0</v>
          </cell>
          <cell r="O3806">
            <v>0</v>
          </cell>
          <cell r="P3806">
            <v>0</v>
          </cell>
        </row>
        <row r="3807">
          <cell r="A3807">
            <v>1811100544</v>
          </cell>
          <cell r="B3807">
            <v>544</v>
          </cell>
          <cell r="C3807">
            <v>811100</v>
          </cell>
          <cell r="D3807">
            <v>1</v>
          </cell>
          <cell r="E3807">
            <v>0</v>
          </cell>
          <cell r="F3807" t="str">
            <v xml:space="preserve">הוצאות דאר        </v>
          </cell>
          <cell r="G3807">
            <v>0</v>
          </cell>
          <cell r="H3807" t="str">
            <v>קשיח</v>
          </cell>
          <cell r="I3807">
            <v>0</v>
          </cell>
          <cell r="J3807">
            <v>59900</v>
          </cell>
          <cell r="K3807">
            <v>0</v>
          </cell>
          <cell r="L3807">
            <v>0</v>
          </cell>
          <cell r="M3807">
            <v>0</v>
          </cell>
          <cell r="N3807">
            <v>59900</v>
          </cell>
          <cell r="O3807">
            <v>59900</v>
          </cell>
          <cell r="P3807">
            <v>53020.39</v>
          </cell>
        </row>
        <row r="3808">
          <cell r="A3808">
            <v>1811100550</v>
          </cell>
          <cell r="B3808">
            <v>550</v>
          </cell>
          <cell r="C3808">
            <v>811100</v>
          </cell>
          <cell r="D3808">
            <v>1</v>
          </cell>
          <cell r="E3808">
            <v>0</v>
          </cell>
          <cell r="F3808" t="str">
            <v xml:space="preserve">פירסומים          </v>
          </cell>
          <cell r="G3808">
            <v>0</v>
          </cell>
          <cell r="H3808" t="str">
            <v>גמיש</v>
          </cell>
          <cell r="I3808">
            <v>0</v>
          </cell>
          <cell r="J3808">
            <v>5000</v>
          </cell>
          <cell r="K3808">
            <v>-1</v>
          </cell>
          <cell r="L3808">
            <v>0</v>
          </cell>
          <cell r="M3808">
            <v>0</v>
          </cell>
          <cell r="N3808">
            <v>5000</v>
          </cell>
          <cell r="O3808">
            <v>0</v>
          </cell>
          <cell r="P3808">
            <v>3690</v>
          </cell>
        </row>
        <row r="3809">
          <cell r="A3809">
            <v>1811100551</v>
          </cell>
          <cell r="B3809">
            <v>551</v>
          </cell>
          <cell r="C3809">
            <v>811100</v>
          </cell>
          <cell r="D3809">
            <v>1</v>
          </cell>
          <cell r="E3809">
            <v>0</v>
          </cell>
          <cell r="F3809" t="str">
            <v xml:space="preserve">מודעות והדבקתן    </v>
          </cell>
          <cell r="G3809">
            <v>0</v>
          </cell>
          <cell r="H3809" t="str">
            <v>גמיש</v>
          </cell>
          <cell r="I3809">
            <v>0</v>
          </cell>
          <cell r="J3809">
            <v>0</v>
          </cell>
          <cell r="K3809">
            <v>-1</v>
          </cell>
          <cell r="L3809">
            <v>0</v>
          </cell>
          <cell r="M3809">
            <v>0</v>
          </cell>
          <cell r="N3809">
            <v>0</v>
          </cell>
          <cell r="O3809">
            <v>0</v>
          </cell>
          <cell r="P3809">
            <v>0</v>
          </cell>
        </row>
        <row r="3810">
          <cell r="A3810">
            <v>1811100561</v>
          </cell>
          <cell r="B3810">
            <v>561</v>
          </cell>
          <cell r="C3810">
            <v>811100</v>
          </cell>
          <cell r="D3810">
            <v>1</v>
          </cell>
          <cell r="E3810">
            <v>0</v>
          </cell>
          <cell r="F3810" t="str">
            <v xml:space="preserve">שיכפולים          </v>
          </cell>
          <cell r="G3810">
            <v>0</v>
          </cell>
          <cell r="H3810" t="str">
            <v>גמיש</v>
          </cell>
          <cell r="I3810">
            <v>0</v>
          </cell>
          <cell r="J3810">
            <v>0</v>
          </cell>
          <cell r="K3810">
            <v>0</v>
          </cell>
          <cell r="L3810">
            <v>0</v>
          </cell>
          <cell r="M3810">
            <v>0</v>
          </cell>
          <cell r="N3810">
            <v>0</v>
          </cell>
          <cell r="O3810">
            <v>0</v>
          </cell>
          <cell r="P3810">
            <v>0</v>
          </cell>
        </row>
        <row r="3811">
          <cell r="A3811">
            <v>1811100562</v>
          </cell>
          <cell r="B3811">
            <v>562</v>
          </cell>
          <cell r="C3811">
            <v>811100</v>
          </cell>
          <cell r="D3811">
            <v>1</v>
          </cell>
          <cell r="E3811">
            <v>0</v>
          </cell>
          <cell r="F3811" t="str">
            <v xml:space="preserve">הדפסות            </v>
          </cell>
          <cell r="G3811">
            <v>0</v>
          </cell>
          <cell r="H3811" t="str">
            <v>גמיש</v>
          </cell>
          <cell r="I3811">
            <v>0</v>
          </cell>
          <cell r="J3811">
            <v>4680</v>
          </cell>
          <cell r="K3811">
            <v>0.10000000000000009</v>
          </cell>
          <cell r="L3811">
            <v>520</v>
          </cell>
          <cell r="M3811">
            <v>0</v>
          </cell>
          <cell r="N3811">
            <v>5200</v>
          </cell>
          <cell r="O3811">
            <v>5200</v>
          </cell>
          <cell r="P3811">
            <v>5199.6000000000004</v>
          </cell>
        </row>
        <row r="3812">
          <cell r="A3812">
            <v>1811100570</v>
          </cell>
          <cell r="B3812">
            <v>570</v>
          </cell>
          <cell r="C3812">
            <v>811100</v>
          </cell>
          <cell r="D3812">
            <v>1</v>
          </cell>
          <cell r="E3812">
            <v>0</v>
          </cell>
          <cell r="F3812" t="str">
            <v>מערכות מידע ותקשוב-חינוך</v>
          </cell>
          <cell r="G3812">
            <v>0</v>
          </cell>
          <cell r="H3812" t="str">
            <v>גמיש</v>
          </cell>
          <cell r="I3812">
            <v>0</v>
          </cell>
          <cell r="J3812">
            <v>0</v>
          </cell>
          <cell r="K3812" t="e">
            <v>#N/A</v>
          </cell>
          <cell r="L3812">
            <v>0</v>
          </cell>
          <cell r="M3812">
            <v>0</v>
          </cell>
          <cell r="N3812">
            <v>0</v>
          </cell>
          <cell r="O3812">
            <v>0</v>
          </cell>
          <cell r="P3812">
            <v>0</v>
          </cell>
        </row>
        <row r="3813">
          <cell r="A3813">
            <v>1811100571</v>
          </cell>
          <cell r="B3813">
            <v>571</v>
          </cell>
          <cell r="C3813">
            <v>811100</v>
          </cell>
          <cell r="D3813">
            <v>1</v>
          </cell>
          <cell r="E3813">
            <v>0</v>
          </cell>
          <cell r="F3813" t="str">
            <v xml:space="preserve">מיכון וענ"א       </v>
          </cell>
          <cell r="G3813">
            <v>0</v>
          </cell>
          <cell r="H3813" t="str">
            <v>קשיח</v>
          </cell>
          <cell r="I3813">
            <v>0</v>
          </cell>
          <cell r="J3813">
            <v>525100</v>
          </cell>
          <cell r="K3813">
            <v>0.19972733469665993</v>
          </cell>
          <cell r="L3813">
            <v>0</v>
          </cell>
          <cell r="M3813">
            <v>0</v>
          </cell>
          <cell r="N3813">
            <v>525100</v>
          </cell>
          <cell r="O3813">
            <v>525100</v>
          </cell>
          <cell r="P3813">
            <v>440100</v>
          </cell>
        </row>
        <row r="3814">
          <cell r="A3814">
            <v>1811100580</v>
          </cell>
          <cell r="B3814">
            <v>580</v>
          </cell>
          <cell r="C3814">
            <v>811100</v>
          </cell>
          <cell r="D3814">
            <v>1</v>
          </cell>
          <cell r="E3814">
            <v>0</v>
          </cell>
          <cell r="F3814" t="str">
            <v>ממונה בטיחות מוס"ח</v>
          </cell>
          <cell r="G3814">
            <v>0</v>
          </cell>
          <cell r="H3814" t="str">
            <v>גמיש</v>
          </cell>
          <cell r="I3814">
            <v>0.25</v>
          </cell>
          <cell r="J3814">
            <v>350000</v>
          </cell>
          <cell r="K3814">
            <v>0</v>
          </cell>
          <cell r="L3814">
            <v>0</v>
          </cell>
          <cell r="M3814">
            <v>0</v>
          </cell>
          <cell r="N3814">
            <v>350000</v>
          </cell>
          <cell r="O3814">
            <v>280000</v>
          </cell>
          <cell r="P3814">
            <v>332241</v>
          </cell>
        </row>
        <row r="3815">
          <cell r="A3815">
            <v>1811100583</v>
          </cell>
          <cell r="B3815">
            <v>583</v>
          </cell>
          <cell r="C3815">
            <v>811100</v>
          </cell>
          <cell r="D3815">
            <v>1</v>
          </cell>
          <cell r="E3815">
            <v>0</v>
          </cell>
          <cell r="F3815" t="str">
            <v>שרותי הקלדה</v>
          </cell>
          <cell r="G3815">
            <v>0</v>
          </cell>
          <cell r="H3815" t="str">
            <v>גמיש</v>
          </cell>
          <cell r="I3815">
            <v>5.2631578947368363E-2</v>
          </cell>
          <cell r="J3815">
            <v>45000</v>
          </cell>
          <cell r="K3815">
            <v>0</v>
          </cell>
          <cell r="L3815">
            <v>5000</v>
          </cell>
          <cell r="M3815">
            <v>0</v>
          </cell>
          <cell r="N3815">
            <v>50000</v>
          </cell>
          <cell r="O3815">
            <v>47500</v>
          </cell>
          <cell r="P3815">
            <v>50927</v>
          </cell>
        </row>
        <row r="3816">
          <cell r="A3816">
            <v>1811100596</v>
          </cell>
          <cell r="B3816">
            <v>596</v>
          </cell>
          <cell r="C3816">
            <v>811100</v>
          </cell>
          <cell r="D3816">
            <v>1</v>
          </cell>
          <cell r="E3816">
            <v>0</v>
          </cell>
          <cell r="F3816" t="str">
            <v xml:space="preserve">השתתפות בעזר 096  </v>
          </cell>
          <cell r="G3816">
            <v>0</v>
          </cell>
          <cell r="H3816" t="str">
            <v>קשיח</v>
          </cell>
          <cell r="I3816">
            <v>0.40123456790123457</v>
          </cell>
          <cell r="J3816">
            <v>22700</v>
          </cell>
          <cell r="K3816">
            <v>-0.13636363636363635</v>
          </cell>
          <cell r="L3816">
            <v>0</v>
          </cell>
          <cell r="M3816">
            <v>0</v>
          </cell>
          <cell r="N3816">
            <v>22700</v>
          </cell>
          <cell r="O3816">
            <v>16200</v>
          </cell>
          <cell r="P3816">
            <v>9960</v>
          </cell>
        </row>
        <row r="3817">
          <cell r="A3817">
            <v>1811100700</v>
          </cell>
          <cell r="B3817">
            <v>700</v>
          </cell>
          <cell r="C3817">
            <v>811100</v>
          </cell>
          <cell r="D3817">
            <v>1</v>
          </cell>
          <cell r="E3817">
            <v>0</v>
          </cell>
          <cell r="F3817" t="str">
            <v xml:space="preserve">הוצאות לפעולות    </v>
          </cell>
          <cell r="G3817">
            <v>0</v>
          </cell>
          <cell r="H3817" t="str">
            <v xml:space="preserve"> </v>
          </cell>
          <cell r="I3817">
            <v>0</v>
          </cell>
          <cell r="J3817">
            <v>0</v>
          </cell>
          <cell r="K3817">
            <v>0</v>
          </cell>
          <cell r="L3817">
            <v>0</v>
          </cell>
          <cell r="M3817">
            <v>0</v>
          </cell>
          <cell r="N3817">
            <v>0</v>
          </cell>
          <cell r="O3817">
            <v>0</v>
          </cell>
          <cell r="P3817">
            <v>0</v>
          </cell>
        </row>
        <row r="3818">
          <cell r="A3818">
            <v>1811100710</v>
          </cell>
          <cell r="B3818">
            <v>710</v>
          </cell>
          <cell r="C3818">
            <v>811100</v>
          </cell>
          <cell r="D3818">
            <v>1</v>
          </cell>
          <cell r="E3818">
            <v>0</v>
          </cell>
          <cell r="F3818" t="str">
            <v xml:space="preserve">הובלות אינוונטר   </v>
          </cell>
          <cell r="G3818">
            <v>0</v>
          </cell>
          <cell r="H3818" t="str">
            <v>גמיש</v>
          </cell>
          <cell r="I3818">
            <v>0</v>
          </cell>
          <cell r="J3818">
            <v>85500</v>
          </cell>
          <cell r="K3818">
            <v>0</v>
          </cell>
          <cell r="L3818">
            <v>9500</v>
          </cell>
          <cell r="M3818">
            <v>0</v>
          </cell>
          <cell r="N3818">
            <v>95000</v>
          </cell>
          <cell r="O3818">
            <v>95000</v>
          </cell>
          <cell r="P3818">
            <v>233093.36</v>
          </cell>
        </row>
        <row r="3819">
          <cell r="A3819">
            <v>1811100729</v>
          </cell>
          <cell r="B3819">
            <v>729</v>
          </cell>
          <cell r="C3819">
            <v>811100</v>
          </cell>
          <cell r="D3819">
            <v>1</v>
          </cell>
          <cell r="E3819">
            <v>0</v>
          </cell>
          <cell r="F3819" t="str">
            <v>מרכז טכנולוגי</v>
          </cell>
          <cell r="G3819">
            <v>0</v>
          </cell>
          <cell r="H3819" t="str">
            <v>גמיש</v>
          </cell>
          <cell r="I3819">
            <v>0</v>
          </cell>
          <cell r="J3819">
            <v>810000</v>
          </cell>
          <cell r="K3819">
            <v>0</v>
          </cell>
          <cell r="L3819">
            <v>90000</v>
          </cell>
          <cell r="M3819">
            <v>0</v>
          </cell>
          <cell r="N3819">
            <v>900000</v>
          </cell>
          <cell r="O3819">
            <v>900000</v>
          </cell>
          <cell r="P3819">
            <v>244721.94</v>
          </cell>
        </row>
        <row r="3820">
          <cell r="A3820">
            <v>1811100745</v>
          </cell>
          <cell r="B3820">
            <v>745</v>
          </cell>
          <cell r="C3820">
            <v>811100</v>
          </cell>
          <cell r="D3820">
            <v>1</v>
          </cell>
          <cell r="E3820">
            <v>0</v>
          </cell>
          <cell r="F3820" t="str">
            <v xml:space="preserve">החזרי ביטוח שמשות </v>
          </cell>
          <cell r="G3820">
            <v>0</v>
          </cell>
          <cell r="H3820" t="str">
            <v>קשיח</v>
          </cell>
          <cell r="I3820">
            <v>0</v>
          </cell>
          <cell r="J3820">
            <v>0</v>
          </cell>
          <cell r="K3820">
            <v>0</v>
          </cell>
          <cell r="L3820">
            <v>0</v>
          </cell>
          <cell r="M3820">
            <v>0</v>
          </cell>
          <cell r="N3820">
            <v>0</v>
          </cell>
          <cell r="O3820">
            <v>0</v>
          </cell>
          <cell r="P3820">
            <v>0</v>
          </cell>
        </row>
        <row r="3821">
          <cell r="A3821">
            <v>1811100750</v>
          </cell>
          <cell r="B3821">
            <v>750</v>
          </cell>
          <cell r="C3821">
            <v>811100</v>
          </cell>
          <cell r="D3821">
            <v>1</v>
          </cell>
          <cell r="E3821">
            <v>0</v>
          </cell>
          <cell r="F3821" t="str">
            <v>אחזקת מוסדות-בית רותר</v>
          </cell>
          <cell r="G3821">
            <v>0</v>
          </cell>
          <cell r="H3821" t="str">
            <v>קשיח</v>
          </cell>
          <cell r="I3821">
            <v>0</v>
          </cell>
          <cell r="J3821">
            <v>265000</v>
          </cell>
          <cell r="K3821">
            <v>0</v>
          </cell>
          <cell r="L3821">
            <v>0</v>
          </cell>
          <cell r="M3821">
            <v>0</v>
          </cell>
          <cell r="N3821">
            <v>265000</v>
          </cell>
          <cell r="O3821">
            <v>265000</v>
          </cell>
          <cell r="P3821">
            <v>40951</v>
          </cell>
        </row>
        <row r="3822">
          <cell r="A3822">
            <v>1811100751</v>
          </cell>
          <cell r="B3822">
            <v>751</v>
          </cell>
          <cell r="C3822">
            <v>811100</v>
          </cell>
          <cell r="D3822">
            <v>1</v>
          </cell>
          <cell r="E3822">
            <v>0</v>
          </cell>
          <cell r="F3822" t="str">
            <v>עבודות קבלניות</v>
          </cell>
          <cell r="G3822">
            <v>0</v>
          </cell>
          <cell r="H3822" t="str">
            <v>גמיש</v>
          </cell>
          <cell r="I3822">
            <v>0</v>
          </cell>
          <cell r="J3822">
            <v>51300</v>
          </cell>
          <cell r="K3822">
            <v>0</v>
          </cell>
          <cell r="L3822">
            <v>5700</v>
          </cell>
          <cell r="M3822">
            <v>0</v>
          </cell>
          <cell r="N3822">
            <v>57000</v>
          </cell>
          <cell r="O3822">
            <v>57000</v>
          </cell>
          <cell r="P3822">
            <v>25331.9</v>
          </cell>
        </row>
        <row r="3823">
          <cell r="A3823">
            <v>1811100752</v>
          </cell>
          <cell r="B3823">
            <v>752</v>
          </cell>
          <cell r="C3823">
            <v>811100</v>
          </cell>
          <cell r="D3823">
            <v>1</v>
          </cell>
          <cell r="E3823">
            <v>0</v>
          </cell>
          <cell r="F3823" t="str">
            <v xml:space="preserve">נקיון בקבלנות     </v>
          </cell>
          <cell r="G3823">
            <v>0</v>
          </cell>
          <cell r="H3823" t="str">
            <v>קשיח</v>
          </cell>
          <cell r="I3823">
            <v>-0.31192660550458717</v>
          </cell>
          <cell r="J3823">
            <v>300000</v>
          </cell>
          <cell r="K3823">
            <v>0</v>
          </cell>
          <cell r="L3823">
            <v>0</v>
          </cell>
          <cell r="M3823">
            <v>0</v>
          </cell>
          <cell r="N3823">
            <v>300000</v>
          </cell>
          <cell r="O3823">
            <v>436000</v>
          </cell>
          <cell r="P3823">
            <v>191051.54</v>
          </cell>
        </row>
        <row r="3824">
          <cell r="A3824">
            <v>1811100753</v>
          </cell>
          <cell r="B3824">
            <v>753</v>
          </cell>
          <cell r="C3824">
            <v>811100</v>
          </cell>
          <cell r="D3824">
            <v>1</v>
          </cell>
          <cell r="E3824">
            <v>0</v>
          </cell>
          <cell r="F3824" t="str">
            <v xml:space="preserve">עובדים חיצוניים   </v>
          </cell>
          <cell r="G3824">
            <v>0</v>
          </cell>
          <cell r="H3824" t="str">
            <v>קשיח</v>
          </cell>
          <cell r="I3824">
            <v>0</v>
          </cell>
          <cell r="J3824">
            <v>0</v>
          </cell>
          <cell r="K3824">
            <v>0</v>
          </cell>
          <cell r="L3824">
            <v>0</v>
          </cell>
          <cell r="M3824">
            <v>0</v>
          </cell>
          <cell r="N3824">
            <v>0</v>
          </cell>
          <cell r="O3824">
            <v>0</v>
          </cell>
          <cell r="P3824">
            <v>0</v>
          </cell>
        </row>
        <row r="3825">
          <cell r="A3825">
            <v>1811100754</v>
          </cell>
          <cell r="B3825">
            <v>754</v>
          </cell>
          <cell r="C3825">
            <v>811100</v>
          </cell>
          <cell r="D3825">
            <v>1</v>
          </cell>
          <cell r="E3825">
            <v>0</v>
          </cell>
          <cell r="F3825" t="str">
            <v>עבודות איטום</v>
          </cell>
          <cell r="G3825">
            <v>0</v>
          </cell>
          <cell r="H3825" t="str">
            <v>גמיש</v>
          </cell>
          <cell r="I3825">
            <v>0</v>
          </cell>
          <cell r="J3825">
            <v>0</v>
          </cell>
          <cell r="K3825">
            <v>0</v>
          </cell>
          <cell r="L3825">
            <v>0</v>
          </cell>
          <cell r="M3825">
            <v>0</v>
          </cell>
          <cell r="N3825">
            <v>0</v>
          </cell>
          <cell r="O3825">
            <v>0</v>
          </cell>
          <cell r="P3825">
            <v>0</v>
          </cell>
        </row>
        <row r="3826">
          <cell r="A3826">
            <v>1811100756</v>
          </cell>
          <cell r="B3826">
            <v>756</v>
          </cell>
          <cell r="C3826">
            <v>811100</v>
          </cell>
          <cell r="D3826">
            <v>1</v>
          </cell>
          <cell r="E3826">
            <v>0</v>
          </cell>
          <cell r="F3826" t="str">
            <v xml:space="preserve">שמירה בקבלנות     </v>
          </cell>
          <cell r="G3826">
            <v>0</v>
          </cell>
          <cell r="H3826" t="str">
            <v>קשיח</v>
          </cell>
          <cell r="I3826">
            <v>0</v>
          </cell>
          <cell r="J3826">
            <v>220000</v>
          </cell>
          <cell r="K3826">
            <v>2.6315789473684292E-2</v>
          </cell>
          <cell r="L3826">
            <v>0</v>
          </cell>
          <cell r="M3826">
            <v>0</v>
          </cell>
          <cell r="N3826">
            <v>220000</v>
          </cell>
          <cell r="O3826">
            <v>220000</v>
          </cell>
          <cell r="P3826">
            <v>182980.23</v>
          </cell>
        </row>
        <row r="3827">
          <cell r="A3827">
            <v>1811100757</v>
          </cell>
          <cell r="B3827">
            <v>757</v>
          </cell>
          <cell r="C3827">
            <v>811100</v>
          </cell>
          <cell r="D3827">
            <v>1</v>
          </cell>
          <cell r="E3827">
            <v>0</v>
          </cell>
          <cell r="F3827" t="str">
            <v>בדיקת מבנים מסוכנים</v>
          </cell>
          <cell r="G3827">
            <v>0</v>
          </cell>
          <cell r="H3827" t="str">
            <v>קשיח</v>
          </cell>
          <cell r="I3827">
            <v>0</v>
          </cell>
          <cell r="J3827">
            <v>0</v>
          </cell>
          <cell r="K3827">
            <v>0</v>
          </cell>
          <cell r="L3827">
            <v>0</v>
          </cell>
          <cell r="M3827">
            <v>0</v>
          </cell>
          <cell r="N3827">
            <v>0</v>
          </cell>
          <cell r="O3827">
            <v>0</v>
          </cell>
          <cell r="P3827">
            <v>0</v>
          </cell>
        </row>
        <row r="3828">
          <cell r="A3828">
            <v>1811100758</v>
          </cell>
          <cell r="B3828">
            <v>758</v>
          </cell>
          <cell r="C3828">
            <v>811100</v>
          </cell>
          <cell r="D3828">
            <v>1</v>
          </cell>
          <cell r="E3828">
            <v>0</v>
          </cell>
          <cell r="F3828" t="str">
            <v>עבודות חב' כלכלית</v>
          </cell>
          <cell r="G3828">
            <v>0</v>
          </cell>
          <cell r="H3828" t="str">
            <v>גמיש</v>
          </cell>
          <cell r="I3828">
            <v>0</v>
          </cell>
          <cell r="J3828">
            <v>0</v>
          </cell>
          <cell r="K3828">
            <v>0</v>
          </cell>
          <cell r="L3828">
            <v>0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</row>
        <row r="3829">
          <cell r="A3829">
            <v>1811100759</v>
          </cell>
          <cell r="B3829">
            <v>759</v>
          </cell>
          <cell r="C3829">
            <v>811100</v>
          </cell>
          <cell r="D3829">
            <v>1</v>
          </cell>
          <cell r="E3829">
            <v>0</v>
          </cell>
          <cell r="F3829" t="str">
            <v>טכנאים למחשבים בגנ"י ובבי"ס</v>
          </cell>
          <cell r="G3829">
            <v>0</v>
          </cell>
          <cell r="H3829" t="str">
            <v>גמיש</v>
          </cell>
          <cell r="I3829">
            <v>0</v>
          </cell>
          <cell r="J3829">
            <v>1099000</v>
          </cell>
          <cell r="K3829">
            <v>2.5974025974025983E-2</v>
          </cell>
          <cell r="L3829">
            <v>0</v>
          </cell>
          <cell r="M3829">
            <v>0</v>
          </cell>
          <cell r="N3829">
            <v>1099000</v>
          </cell>
          <cell r="O3829">
            <v>1099000</v>
          </cell>
          <cell r="P3829">
            <v>746771</v>
          </cell>
        </row>
        <row r="3830">
          <cell r="A3830">
            <v>1811100763</v>
          </cell>
          <cell r="B3830">
            <v>763</v>
          </cell>
          <cell r="C3830">
            <v>811100</v>
          </cell>
          <cell r="D3830">
            <v>1</v>
          </cell>
          <cell r="E3830">
            <v>0</v>
          </cell>
          <cell r="F3830" t="str">
            <v xml:space="preserve">עובדי חברת מוסדות </v>
          </cell>
          <cell r="G3830">
            <v>0</v>
          </cell>
          <cell r="H3830" t="str">
            <v>קשיח</v>
          </cell>
          <cell r="I3830">
            <v>0</v>
          </cell>
          <cell r="J3830">
            <v>0</v>
          </cell>
          <cell r="K3830">
            <v>0</v>
          </cell>
          <cell r="L3830">
            <v>0</v>
          </cell>
          <cell r="M3830">
            <v>0</v>
          </cell>
          <cell r="N3830">
            <v>0</v>
          </cell>
          <cell r="O3830">
            <v>0</v>
          </cell>
          <cell r="P3830">
            <v>0</v>
          </cell>
        </row>
        <row r="3831">
          <cell r="A3831">
            <v>1811100780</v>
          </cell>
          <cell r="B3831">
            <v>780</v>
          </cell>
          <cell r="C3831">
            <v>811100</v>
          </cell>
          <cell r="D3831">
            <v>1</v>
          </cell>
          <cell r="E3831">
            <v>0</v>
          </cell>
          <cell r="F3831" t="str">
            <v>ארועים-מינהל חינוך</v>
          </cell>
          <cell r="G3831">
            <v>0</v>
          </cell>
          <cell r="H3831" t="str">
            <v>גמיש</v>
          </cell>
          <cell r="I3831">
            <v>0</v>
          </cell>
          <cell r="J3831">
            <v>25650</v>
          </cell>
          <cell r="K3831">
            <v>0</v>
          </cell>
          <cell r="L3831">
            <v>2850</v>
          </cell>
          <cell r="M3831">
            <v>0</v>
          </cell>
          <cell r="N3831">
            <v>28500</v>
          </cell>
          <cell r="O3831">
            <v>28500</v>
          </cell>
          <cell r="P3831">
            <v>24665.53</v>
          </cell>
        </row>
        <row r="3832">
          <cell r="A3832">
            <v>1811100781</v>
          </cell>
          <cell r="B3832">
            <v>781</v>
          </cell>
          <cell r="C3832">
            <v>811100</v>
          </cell>
          <cell r="D3832">
            <v>1</v>
          </cell>
          <cell r="E3832">
            <v>0</v>
          </cell>
          <cell r="F3832" t="str">
            <v>פעולות סמנכ"ל</v>
          </cell>
          <cell r="G3832">
            <v>0</v>
          </cell>
          <cell r="H3832" t="str">
            <v>גמיש</v>
          </cell>
          <cell r="I3832">
            <v>0.10000000000000009</v>
          </cell>
          <cell r="J3832">
            <v>40000</v>
          </cell>
          <cell r="K3832">
            <v>0.66666666666666674</v>
          </cell>
          <cell r="L3832">
            <v>4000</v>
          </cell>
          <cell r="M3832">
            <v>0</v>
          </cell>
          <cell r="N3832">
            <v>44000</v>
          </cell>
          <cell r="O3832">
            <v>40000</v>
          </cell>
          <cell r="P3832">
            <v>24999.3</v>
          </cell>
        </row>
        <row r="3833">
          <cell r="A3833">
            <v>1811100782</v>
          </cell>
          <cell r="B3833">
            <v>782</v>
          </cell>
          <cell r="C3833">
            <v>811100</v>
          </cell>
          <cell r="D3833">
            <v>1</v>
          </cell>
          <cell r="E3833">
            <v>0</v>
          </cell>
          <cell r="F3833" t="str">
            <v>כנס חולון לחינוך</v>
          </cell>
          <cell r="G3833">
            <v>0</v>
          </cell>
          <cell r="H3833" t="str">
            <v>גמיש</v>
          </cell>
          <cell r="I3833">
            <v>0</v>
          </cell>
          <cell r="J3833">
            <v>427500</v>
          </cell>
          <cell r="K3833">
            <v>5.2631578947368363E-2</v>
          </cell>
          <cell r="L3833">
            <v>47500</v>
          </cell>
          <cell r="M3833">
            <v>0</v>
          </cell>
          <cell r="N3833">
            <v>475000</v>
          </cell>
          <cell r="O3833">
            <v>475000</v>
          </cell>
          <cell r="P3833">
            <v>418190</v>
          </cell>
        </row>
        <row r="3834">
          <cell r="A3834">
            <v>1811100783</v>
          </cell>
          <cell r="B3834">
            <v>783</v>
          </cell>
          <cell r="C3834">
            <v>811100</v>
          </cell>
          <cell r="D3834">
            <v>1</v>
          </cell>
          <cell r="E3834">
            <v>0</v>
          </cell>
          <cell r="F3834" t="str">
            <v>פעילות ועד הורים</v>
          </cell>
          <cell r="G3834">
            <v>0</v>
          </cell>
          <cell r="H3834" t="str">
            <v>גמיש</v>
          </cell>
          <cell r="I3834">
            <v>0</v>
          </cell>
          <cell r="J3834">
            <v>6210</v>
          </cell>
          <cell r="K3834">
            <v>0</v>
          </cell>
          <cell r="L3834">
            <v>690</v>
          </cell>
          <cell r="M3834">
            <v>0</v>
          </cell>
          <cell r="N3834">
            <v>6900</v>
          </cell>
          <cell r="O3834">
            <v>6900</v>
          </cell>
          <cell r="P3834">
            <v>0</v>
          </cell>
        </row>
        <row r="3835">
          <cell r="A3835">
            <v>1811100784</v>
          </cell>
          <cell r="B3835">
            <v>784</v>
          </cell>
          <cell r="C3835">
            <v>811100</v>
          </cell>
          <cell r="D3835">
            <v>1</v>
          </cell>
          <cell r="E3835">
            <v>0</v>
          </cell>
          <cell r="F3835" t="str">
            <v>פעולות שונות</v>
          </cell>
          <cell r="G3835">
            <v>0</v>
          </cell>
          <cell r="H3835" t="str">
            <v>גמיש</v>
          </cell>
          <cell r="I3835">
            <v>0</v>
          </cell>
          <cell r="J3835">
            <v>51300</v>
          </cell>
          <cell r="K3835">
            <v>0</v>
          </cell>
          <cell r="L3835">
            <v>5700</v>
          </cell>
          <cell r="M3835">
            <v>0</v>
          </cell>
          <cell r="N3835">
            <v>57000</v>
          </cell>
          <cell r="O3835">
            <v>57000</v>
          </cell>
          <cell r="P3835">
            <v>22204.22</v>
          </cell>
        </row>
        <row r="3836">
          <cell r="A3836">
            <v>1811100785</v>
          </cell>
          <cell r="B3836">
            <v>785</v>
          </cell>
          <cell r="C3836">
            <v>811100</v>
          </cell>
          <cell r="D3836">
            <v>1</v>
          </cell>
          <cell r="E3836">
            <v>0</v>
          </cell>
          <cell r="F3836" t="str">
            <v>דירת חיילים</v>
          </cell>
          <cell r="G3836">
            <v>0</v>
          </cell>
          <cell r="H3836" t="str">
            <v>גמיש</v>
          </cell>
          <cell r="I3836">
            <v>0</v>
          </cell>
          <cell r="J3836">
            <v>12870</v>
          </cell>
          <cell r="K3836">
            <v>0</v>
          </cell>
          <cell r="L3836">
            <v>1430</v>
          </cell>
          <cell r="M3836">
            <v>0</v>
          </cell>
          <cell r="N3836">
            <v>14300</v>
          </cell>
          <cell r="O3836">
            <v>14300</v>
          </cell>
          <cell r="P3836">
            <v>2282</v>
          </cell>
        </row>
        <row r="3837">
          <cell r="A3837">
            <v>1811100786</v>
          </cell>
          <cell r="B3837">
            <v>786</v>
          </cell>
          <cell r="C3837">
            <v>811100</v>
          </cell>
          <cell r="D3837">
            <v>1</v>
          </cell>
          <cell r="E3837">
            <v>0</v>
          </cell>
          <cell r="F3837" t="str">
            <v>יועץ בטיחות למתקני ספורט</v>
          </cell>
          <cell r="G3837">
            <v>0</v>
          </cell>
          <cell r="H3837" t="str">
            <v>גמיש</v>
          </cell>
          <cell r="I3837">
            <v>0</v>
          </cell>
          <cell r="J3837">
            <v>90000</v>
          </cell>
          <cell r="K3837">
            <v>0</v>
          </cell>
          <cell r="L3837">
            <v>0</v>
          </cell>
          <cell r="M3837">
            <v>0</v>
          </cell>
          <cell r="N3837">
            <v>90000</v>
          </cell>
          <cell r="O3837">
            <v>90000</v>
          </cell>
          <cell r="P3837">
            <v>89999.5</v>
          </cell>
        </row>
        <row r="3838">
          <cell r="A3838">
            <v>1811100787</v>
          </cell>
          <cell r="B3838">
            <v>787</v>
          </cell>
          <cell r="C3838">
            <v>811100</v>
          </cell>
          <cell r="D3838">
            <v>1</v>
          </cell>
          <cell r="E3838">
            <v>0</v>
          </cell>
          <cell r="F3838" t="str">
            <v>בדיקת ואחז' מתקני ספורט</v>
          </cell>
          <cell r="G3838">
            <v>0</v>
          </cell>
          <cell r="H3838" t="str">
            <v>גמיש</v>
          </cell>
          <cell r="I3838">
            <v>0</v>
          </cell>
          <cell r="J3838">
            <v>110000</v>
          </cell>
          <cell r="K3838">
            <v>0</v>
          </cell>
          <cell r="L3838">
            <v>0</v>
          </cell>
          <cell r="M3838">
            <v>0</v>
          </cell>
          <cell r="N3838">
            <v>110000</v>
          </cell>
          <cell r="O3838">
            <v>110000</v>
          </cell>
          <cell r="P3838">
            <v>109242.5</v>
          </cell>
        </row>
        <row r="3839">
          <cell r="A3839">
            <v>1811100788</v>
          </cell>
          <cell r="B3839">
            <v>788</v>
          </cell>
          <cell r="C3839">
            <v>811100</v>
          </cell>
          <cell r="D3839">
            <v>1</v>
          </cell>
          <cell r="E3839">
            <v>0</v>
          </cell>
          <cell r="F3839" t="str">
            <v>חדשנות</v>
          </cell>
          <cell r="G3839">
            <v>0</v>
          </cell>
          <cell r="H3839" t="str">
            <v>קשיח</v>
          </cell>
          <cell r="I3839">
            <v>-2.0935101186322358E-3</v>
          </cell>
          <cell r="J3839">
            <v>386100</v>
          </cell>
          <cell r="K3839">
            <v>0</v>
          </cell>
          <cell r="L3839">
            <v>42900</v>
          </cell>
          <cell r="M3839">
            <v>0</v>
          </cell>
          <cell r="N3839">
            <v>429000</v>
          </cell>
          <cell r="O3839">
            <v>429900</v>
          </cell>
          <cell r="P3839">
            <v>276749.94</v>
          </cell>
        </row>
        <row r="3840">
          <cell r="A3840">
            <v>1811100789</v>
          </cell>
          <cell r="B3840">
            <v>789</v>
          </cell>
          <cell r="C3840">
            <v>811100</v>
          </cell>
          <cell r="D3840">
            <v>1</v>
          </cell>
          <cell r="E3840">
            <v>0</v>
          </cell>
          <cell r="F3840" t="str">
            <v>הוצאות יעוץ כנגד הכנסות</v>
          </cell>
          <cell r="G3840">
            <v>0</v>
          </cell>
          <cell r="H3840" t="str">
            <v>גמיש</v>
          </cell>
          <cell r="I3840">
            <v>0</v>
          </cell>
          <cell r="J3840">
            <v>0</v>
          </cell>
          <cell r="K3840">
            <v>-1</v>
          </cell>
          <cell r="L3840">
            <v>0</v>
          </cell>
          <cell r="M3840">
            <v>0</v>
          </cell>
          <cell r="N3840">
            <v>0</v>
          </cell>
          <cell r="O3840">
            <v>0</v>
          </cell>
          <cell r="P3840">
            <v>0</v>
          </cell>
        </row>
        <row r="3841">
          <cell r="A3841">
            <v>1811100790</v>
          </cell>
          <cell r="B3841">
            <v>790</v>
          </cell>
          <cell r="C3841">
            <v>811100</v>
          </cell>
          <cell r="D3841">
            <v>1</v>
          </cell>
          <cell r="E3841">
            <v>0</v>
          </cell>
          <cell r="F3841" t="str">
            <v>חינוך חרדי</v>
          </cell>
          <cell r="G3841">
            <v>0</v>
          </cell>
          <cell r="H3841" t="str">
            <v>גמיש</v>
          </cell>
          <cell r="I3841" t="e">
            <v>#DIV/0!</v>
          </cell>
          <cell r="J3841">
            <v>0</v>
          </cell>
          <cell r="K3841">
            <v>0</v>
          </cell>
          <cell r="L3841">
            <v>0</v>
          </cell>
          <cell r="M3841">
            <v>0</v>
          </cell>
          <cell r="N3841">
            <v>0</v>
          </cell>
          <cell r="O3841">
            <v>0</v>
          </cell>
          <cell r="P3841">
            <v>250677</v>
          </cell>
        </row>
        <row r="3842">
          <cell r="A3842">
            <v>1811100791</v>
          </cell>
          <cell r="B3842">
            <v>791</v>
          </cell>
          <cell r="C3842">
            <v>811100</v>
          </cell>
          <cell r="D3842">
            <v>1</v>
          </cell>
          <cell r="E3842">
            <v>0</v>
          </cell>
          <cell r="F3842" t="str">
            <v>חדשנות כנגד הכנסות</v>
          </cell>
          <cell r="G3842">
            <v>0</v>
          </cell>
          <cell r="H3842" t="str">
            <v>קשיח</v>
          </cell>
          <cell r="I3842">
            <v>0</v>
          </cell>
          <cell r="J3842">
            <v>65000</v>
          </cell>
          <cell r="K3842">
            <v>0.19999999999999996</v>
          </cell>
          <cell r="L3842">
            <v>0</v>
          </cell>
          <cell r="M3842">
            <v>0</v>
          </cell>
          <cell r="N3842">
            <v>65000</v>
          </cell>
          <cell r="O3842">
            <v>65000</v>
          </cell>
          <cell r="P3842">
            <v>56965.01</v>
          </cell>
        </row>
        <row r="3843">
          <cell r="A3843">
            <v>1811100794</v>
          </cell>
          <cell r="B3843">
            <v>794</v>
          </cell>
          <cell r="C3843">
            <v>811100</v>
          </cell>
          <cell r="D3843">
            <v>1</v>
          </cell>
          <cell r="E3843">
            <v>0</v>
          </cell>
          <cell r="F3843" t="str">
            <v xml:space="preserve">השתתפות בעזר 094  </v>
          </cell>
          <cell r="G3843">
            <v>0</v>
          </cell>
          <cell r="H3843" t="str">
            <v>קשיח</v>
          </cell>
          <cell r="I3843">
            <v>0</v>
          </cell>
          <cell r="J3843">
            <v>63000</v>
          </cell>
          <cell r="K3843">
            <v>0.39380530973451333</v>
          </cell>
          <cell r="L3843">
            <v>0</v>
          </cell>
          <cell r="M3843">
            <v>0</v>
          </cell>
          <cell r="N3843">
            <v>63000</v>
          </cell>
          <cell r="O3843">
            <v>63000</v>
          </cell>
          <cell r="P3843">
            <v>70037</v>
          </cell>
        </row>
        <row r="3844">
          <cell r="A3844">
            <v>1811100810</v>
          </cell>
          <cell r="B3844">
            <v>810</v>
          </cell>
          <cell r="C3844">
            <v>811100</v>
          </cell>
          <cell r="D3844">
            <v>1</v>
          </cell>
          <cell r="E3844">
            <v>0</v>
          </cell>
          <cell r="F3844" t="str">
            <v>מלגות לפולין</v>
          </cell>
          <cell r="G3844">
            <v>0</v>
          </cell>
          <cell r="H3844" t="str">
            <v>גמיש</v>
          </cell>
          <cell r="I3844">
            <v>0</v>
          </cell>
          <cell r="J3844">
            <v>40000</v>
          </cell>
          <cell r="K3844">
            <v>0</v>
          </cell>
          <cell r="L3844">
            <v>0</v>
          </cell>
          <cell r="M3844">
            <v>0</v>
          </cell>
          <cell r="N3844">
            <v>40000</v>
          </cell>
          <cell r="O3844">
            <v>40000</v>
          </cell>
          <cell r="P3844">
            <v>0</v>
          </cell>
        </row>
        <row r="3845">
          <cell r="A3845">
            <v>1811100850</v>
          </cell>
          <cell r="B3845">
            <v>850</v>
          </cell>
          <cell r="C3845">
            <v>811100</v>
          </cell>
          <cell r="D3845">
            <v>1</v>
          </cell>
          <cell r="E3845">
            <v>0</v>
          </cell>
          <cell r="F3845" t="str">
            <v xml:space="preserve">מלגות             </v>
          </cell>
          <cell r="G3845">
            <v>0</v>
          </cell>
          <cell r="H3845" t="str">
            <v>גמיש</v>
          </cell>
          <cell r="I3845">
            <v>4.1904123365739121E-2</v>
          </cell>
          <cell r="J3845">
            <v>1243200</v>
          </cell>
          <cell r="K3845">
            <v>0.27729411764705891</v>
          </cell>
          <cell r="L3845">
            <v>0</v>
          </cell>
          <cell r="M3845">
            <v>0</v>
          </cell>
          <cell r="N3845">
            <v>1243200</v>
          </cell>
          <cell r="O3845">
            <v>1193200</v>
          </cell>
          <cell r="P3845">
            <v>653500</v>
          </cell>
        </row>
        <row r="3846">
          <cell r="A3846">
            <v>1811100852</v>
          </cell>
          <cell r="B3846">
            <v>852</v>
          </cell>
          <cell r="C3846">
            <v>811100</v>
          </cell>
          <cell r="D3846">
            <v>1</v>
          </cell>
          <cell r="E3846">
            <v>0</v>
          </cell>
          <cell r="F3846" t="str">
            <v xml:space="preserve">מלגות למצטיינים            </v>
          </cell>
          <cell r="G3846">
            <v>0</v>
          </cell>
          <cell r="H3846" t="str">
            <v>גמיש</v>
          </cell>
          <cell r="I3846">
            <v>0</v>
          </cell>
          <cell r="J3846">
            <v>294000</v>
          </cell>
          <cell r="K3846">
            <v>0.39999999999999991</v>
          </cell>
          <cell r="L3846">
            <v>0</v>
          </cell>
          <cell r="M3846">
            <v>0</v>
          </cell>
          <cell r="N3846">
            <v>294000</v>
          </cell>
          <cell r="O3846">
            <v>294000</v>
          </cell>
          <cell r="P3846">
            <v>245000</v>
          </cell>
        </row>
        <row r="3847">
          <cell r="A3847">
            <v>1811100930</v>
          </cell>
          <cell r="B3847">
            <v>930</v>
          </cell>
          <cell r="C3847">
            <v>811100</v>
          </cell>
          <cell r="D3847">
            <v>1</v>
          </cell>
          <cell r="E3847">
            <v>0</v>
          </cell>
          <cell r="F3847" t="str">
            <v>מחשב לכל ילד</v>
          </cell>
          <cell r="G3847">
            <v>0</v>
          </cell>
          <cell r="H3847" t="str">
            <v>גמיש</v>
          </cell>
          <cell r="I3847">
            <v>0</v>
          </cell>
          <cell r="J3847">
            <v>124380</v>
          </cell>
          <cell r="K3847">
            <v>-2.0202020202020221E-2</v>
          </cell>
          <cell r="L3847">
            <v>13820</v>
          </cell>
          <cell r="M3847">
            <v>0</v>
          </cell>
          <cell r="N3847">
            <v>138200</v>
          </cell>
          <cell r="O3847">
            <v>138200</v>
          </cell>
          <cell r="P3847">
            <v>63020.6</v>
          </cell>
        </row>
        <row r="3848">
          <cell r="A3848">
            <v>1811100931</v>
          </cell>
          <cell r="B3848">
            <v>931</v>
          </cell>
          <cell r="C3848">
            <v>811100</v>
          </cell>
          <cell r="D3848">
            <v>1</v>
          </cell>
          <cell r="E3848">
            <v>0</v>
          </cell>
          <cell r="F3848" t="str">
            <v>שבוע החינוך</v>
          </cell>
          <cell r="G3848">
            <v>0</v>
          </cell>
          <cell r="H3848" t="str">
            <v>גמיש</v>
          </cell>
          <cell r="I3848">
            <v>0</v>
          </cell>
          <cell r="J3848">
            <v>51300</v>
          </cell>
          <cell r="K3848">
            <v>5.2631578947368363E-2</v>
          </cell>
          <cell r="L3848">
            <v>5700</v>
          </cell>
          <cell r="M3848">
            <v>0</v>
          </cell>
          <cell r="N3848">
            <v>57000</v>
          </cell>
          <cell r="O3848">
            <v>57000</v>
          </cell>
          <cell r="P3848">
            <v>57000</v>
          </cell>
        </row>
        <row r="3849">
          <cell r="A3849">
            <v>1811100932</v>
          </cell>
          <cell r="B3849">
            <v>932</v>
          </cell>
          <cell r="C3849">
            <v>811100</v>
          </cell>
          <cell r="D3849">
            <v>1</v>
          </cell>
          <cell r="E3849">
            <v>0</v>
          </cell>
          <cell r="F3849" t="str">
            <v>הוצ' כנגד ילדי חוץ</v>
          </cell>
          <cell r="G3849">
            <v>0</v>
          </cell>
          <cell r="H3849" t="str">
            <v>קשיח</v>
          </cell>
          <cell r="I3849">
            <v>0</v>
          </cell>
          <cell r="J3849">
            <v>0</v>
          </cell>
          <cell r="K3849">
            <v>0</v>
          </cell>
          <cell r="L3849">
            <v>0</v>
          </cell>
          <cell r="M3849">
            <v>0</v>
          </cell>
          <cell r="N3849">
            <v>0</v>
          </cell>
          <cell r="O3849">
            <v>0</v>
          </cell>
          <cell r="P3849">
            <v>0</v>
          </cell>
        </row>
        <row r="3850">
          <cell r="A3850">
            <v>1811100933</v>
          </cell>
          <cell r="B3850">
            <v>933</v>
          </cell>
          <cell r="C3850">
            <v>811100</v>
          </cell>
          <cell r="D3850">
            <v>1</v>
          </cell>
          <cell r="E3850">
            <v>0</v>
          </cell>
          <cell r="F3850" t="str">
            <v>שמ"ש כללי</v>
          </cell>
          <cell r="G3850">
            <v>0</v>
          </cell>
          <cell r="H3850" t="str">
            <v>גמיש</v>
          </cell>
          <cell r="I3850">
            <v>0</v>
          </cell>
          <cell r="J3850">
            <v>342000</v>
          </cell>
          <cell r="K3850">
            <v>0</v>
          </cell>
          <cell r="L3850">
            <v>38000</v>
          </cell>
          <cell r="M3850">
            <v>0</v>
          </cell>
          <cell r="N3850">
            <v>380000</v>
          </cell>
          <cell r="O3850">
            <v>380000</v>
          </cell>
          <cell r="P3850">
            <v>371918</v>
          </cell>
        </row>
        <row r="3851">
          <cell r="A3851">
            <v>1811100934</v>
          </cell>
          <cell r="B3851">
            <v>934</v>
          </cell>
          <cell r="C3851">
            <v>811100</v>
          </cell>
          <cell r="D3851">
            <v>1</v>
          </cell>
          <cell r="E3851">
            <v>0</v>
          </cell>
          <cell r="F3851" t="str">
            <v>מזנונים ( מהכנסות )</v>
          </cell>
          <cell r="G3851">
            <v>0</v>
          </cell>
          <cell r="H3851" t="str">
            <v>גמיש</v>
          </cell>
          <cell r="I3851">
            <v>0</v>
          </cell>
          <cell r="J3851">
            <v>45000</v>
          </cell>
          <cell r="K3851">
            <v>-9.9999999999999978E-2</v>
          </cell>
          <cell r="L3851">
            <v>5000</v>
          </cell>
          <cell r="M3851">
            <v>0</v>
          </cell>
          <cell r="N3851">
            <v>50000</v>
          </cell>
          <cell r="O3851">
            <v>50000</v>
          </cell>
          <cell r="P3851">
            <v>33600.9</v>
          </cell>
        </row>
        <row r="3852">
          <cell r="A3852">
            <v>1811100935</v>
          </cell>
          <cell r="B3852">
            <v>935</v>
          </cell>
          <cell r="C3852">
            <v>811100</v>
          </cell>
          <cell r="D3852">
            <v>1</v>
          </cell>
          <cell r="E3852">
            <v>0</v>
          </cell>
          <cell r="F3852" t="str">
            <v>העברה לבי"ס-ממזנונים</v>
          </cell>
          <cell r="G3852">
            <v>0</v>
          </cell>
          <cell r="H3852" t="str">
            <v>גמיש</v>
          </cell>
          <cell r="I3852">
            <v>0</v>
          </cell>
          <cell r="J3852">
            <v>450000</v>
          </cell>
          <cell r="K3852">
            <v>-2.2222222222222254E-2</v>
          </cell>
          <cell r="L3852">
            <v>0</v>
          </cell>
          <cell r="M3852">
            <v>0</v>
          </cell>
          <cell r="N3852">
            <v>450000</v>
          </cell>
          <cell r="O3852">
            <v>450000</v>
          </cell>
          <cell r="P3852">
            <v>394418.7</v>
          </cell>
        </row>
        <row r="3853">
          <cell r="A3853">
            <v>1811100936</v>
          </cell>
          <cell r="B3853">
            <v>936</v>
          </cell>
          <cell r="C3853">
            <v>811100</v>
          </cell>
          <cell r="D3853">
            <v>1</v>
          </cell>
          <cell r="E3853">
            <v>0</v>
          </cell>
          <cell r="F3853" t="str">
            <v>מעליות</v>
          </cell>
          <cell r="G3853">
            <v>0</v>
          </cell>
          <cell r="H3853" t="str">
            <v>גמיש</v>
          </cell>
          <cell r="I3853">
            <v>7.6923076923076872E-2</v>
          </cell>
          <cell r="J3853">
            <v>315000</v>
          </cell>
          <cell r="K3853">
            <v>0</v>
          </cell>
          <cell r="L3853">
            <v>35000</v>
          </cell>
          <cell r="M3853">
            <v>0</v>
          </cell>
          <cell r="N3853">
            <v>350000</v>
          </cell>
          <cell r="O3853">
            <v>325000</v>
          </cell>
          <cell r="P3853">
            <v>187734.37</v>
          </cell>
        </row>
        <row r="3854">
          <cell r="A3854">
            <v>1811100937</v>
          </cell>
          <cell r="B3854">
            <v>937</v>
          </cell>
          <cell r="C3854">
            <v>811100</v>
          </cell>
          <cell r="D3854">
            <v>1</v>
          </cell>
          <cell r="E3854">
            <v>0</v>
          </cell>
          <cell r="F3854" t="str">
            <v>חינוך - הוצאות משנים קודמות</v>
          </cell>
          <cell r="G3854">
            <v>0</v>
          </cell>
          <cell r="H3854" t="str">
            <v>גמיש</v>
          </cell>
          <cell r="I3854">
            <v>0</v>
          </cell>
          <cell r="J3854">
            <v>500000</v>
          </cell>
          <cell r="K3854">
            <v>0</v>
          </cell>
          <cell r="L3854">
            <v>0</v>
          </cell>
          <cell r="M3854">
            <v>0</v>
          </cell>
          <cell r="N3854">
            <v>500000</v>
          </cell>
          <cell r="O3854">
            <v>0</v>
          </cell>
          <cell r="P3854">
            <v>1451804</v>
          </cell>
        </row>
        <row r="3855">
          <cell r="A3855">
            <v>1811100938</v>
          </cell>
          <cell r="B3855">
            <v>938</v>
          </cell>
          <cell r="C3855">
            <v>811100</v>
          </cell>
          <cell r="D3855">
            <v>1</v>
          </cell>
          <cell r="E3855">
            <v>0</v>
          </cell>
          <cell r="F3855" t="str">
            <v>שמ"ש-ניהול עצמי</v>
          </cell>
          <cell r="G3855">
            <v>0</v>
          </cell>
          <cell r="H3855" t="str">
            <v>קשיח</v>
          </cell>
          <cell r="I3855">
            <v>7.5566750629723067E-3</v>
          </cell>
          <cell r="J3855">
            <v>72000</v>
          </cell>
          <cell r="K3855">
            <v>0</v>
          </cell>
          <cell r="L3855">
            <v>8000</v>
          </cell>
          <cell r="M3855">
            <v>0</v>
          </cell>
          <cell r="N3855">
            <v>80000</v>
          </cell>
          <cell r="O3855">
            <v>79400</v>
          </cell>
          <cell r="P3855">
            <v>78557</v>
          </cell>
        </row>
        <row r="3856">
          <cell r="A3856">
            <v>1811100939</v>
          </cell>
          <cell r="B3856">
            <v>939</v>
          </cell>
          <cell r="C3856">
            <v>811100</v>
          </cell>
          <cell r="D3856">
            <v>1</v>
          </cell>
          <cell r="E3856">
            <v>0</v>
          </cell>
          <cell r="F3856" t="str">
            <v>הסכם תוכנות בי"ס</v>
          </cell>
          <cell r="G3856">
            <v>0</v>
          </cell>
          <cell r="H3856" t="str">
            <v>קשיח</v>
          </cell>
          <cell r="I3856">
            <v>-1</v>
          </cell>
          <cell r="J3856">
            <v>0</v>
          </cell>
          <cell r="K3856">
            <v>0</v>
          </cell>
          <cell r="L3856">
            <v>0</v>
          </cell>
          <cell r="M3856">
            <v>0</v>
          </cell>
          <cell r="N3856">
            <v>0</v>
          </cell>
          <cell r="O3856">
            <v>250000</v>
          </cell>
          <cell r="P3856">
            <v>0</v>
          </cell>
        </row>
        <row r="3857">
          <cell r="A3857">
            <v>1811100940</v>
          </cell>
          <cell r="B3857">
            <v>940</v>
          </cell>
          <cell r="C3857">
            <v>811100</v>
          </cell>
          <cell r="D3857">
            <v>1</v>
          </cell>
          <cell r="E3857">
            <v>0</v>
          </cell>
          <cell r="F3857" t="str">
            <v>מנב"סים</v>
          </cell>
          <cell r="G3857">
            <v>0</v>
          </cell>
          <cell r="H3857" t="str">
            <v>גמיש</v>
          </cell>
          <cell r="I3857">
            <v>0</v>
          </cell>
          <cell r="J3857">
            <v>22500</v>
          </cell>
          <cell r="K3857">
            <v>0</v>
          </cell>
          <cell r="L3857">
            <v>2500</v>
          </cell>
          <cell r="M3857">
            <v>0</v>
          </cell>
          <cell r="N3857">
            <v>25000</v>
          </cell>
          <cell r="O3857">
            <v>25000</v>
          </cell>
          <cell r="P3857">
            <v>11068.96</v>
          </cell>
        </row>
        <row r="3858">
          <cell r="A3858">
            <v>1811100941</v>
          </cell>
          <cell r="B3858">
            <v>941</v>
          </cell>
          <cell r="C3858">
            <v>811100</v>
          </cell>
          <cell r="D3858">
            <v>1</v>
          </cell>
          <cell r="E3858">
            <v>0</v>
          </cell>
          <cell r="F3858" t="str">
            <v>הוצאות כנגד הכנסות</v>
          </cell>
          <cell r="G3858">
            <v>0</v>
          </cell>
          <cell r="H3858" t="str">
            <v>גמיש</v>
          </cell>
          <cell r="I3858">
            <v>0</v>
          </cell>
          <cell r="J3858">
            <v>1000000</v>
          </cell>
          <cell r="K3858">
            <v>0</v>
          </cell>
          <cell r="L3858">
            <v>0</v>
          </cell>
          <cell r="M3858">
            <v>0</v>
          </cell>
          <cell r="N3858">
            <v>1000000</v>
          </cell>
          <cell r="O3858">
            <v>1000000</v>
          </cell>
          <cell r="P3858">
            <v>485862.49</v>
          </cell>
        </row>
        <row r="3859">
          <cell r="A3859">
            <v>1811100947</v>
          </cell>
          <cell r="B3859">
            <v>947</v>
          </cell>
          <cell r="C3859">
            <v>811100</v>
          </cell>
          <cell r="D3859">
            <v>1</v>
          </cell>
          <cell r="E3859">
            <v>0</v>
          </cell>
          <cell r="F3859" t="str">
            <v>תכנית תיקשוב-קיזוז רשויות</v>
          </cell>
          <cell r="G3859">
            <v>0</v>
          </cell>
          <cell r="H3859" t="str">
            <v>גמיש</v>
          </cell>
          <cell r="I3859">
            <v>0</v>
          </cell>
          <cell r="J3859">
            <v>0</v>
          </cell>
          <cell r="K3859">
            <v>-1</v>
          </cell>
          <cell r="L3859">
            <v>0</v>
          </cell>
          <cell r="M3859">
            <v>0</v>
          </cell>
          <cell r="N3859">
            <v>0</v>
          </cell>
          <cell r="O3859">
            <v>0</v>
          </cell>
          <cell r="P3859">
            <v>581280</v>
          </cell>
        </row>
        <row r="3860">
          <cell r="A3860">
            <v>1811100953</v>
          </cell>
          <cell r="B3860">
            <v>953</v>
          </cell>
          <cell r="C3860">
            <v>811100</v>
          </cell>
          <cell r="D3860">
            <v>1</v>
          </cell>
          <cell r="E3860">
            <v>0</v>
          </cell>
          <cell r="F3860" t="str">
            <v>מערכת גפ"ן</v>
          </cell>
          <cell r="G3860">
            <v>0</v>
          </cell>
          <cell r="H3860" t="str">
            <v>קשיח</v>
          </cell>
          <cell r="I3860">
            <v>0</v>
          </cell>
          <cell r="J3860">
            <v>0</v>
          </cell>
          <cell r="K3860" t="e">
            <v>#N/A</v>
          </cell>
          <cell r="L3860">
            <v>0</v>
          </cell>
          <cell r="M3860">
            <v>0</v>
          </cell>
          <cell r="N3860">
            <v>0</v>
          </cell>
          <cell r="O3860">
            <v>987100</v>
          </cell>
          <cell r="P3860">
            <v>0</v>
          </cell>
        </row>
        <row r="3861">
          <cell r="A3861">
            <v>1811100961</v>
          </cell>
          <cell r="B3861">
            <v>961</v>
          </cell>
          <cell r="C3861">
            <v>811100</v>
          </cell>
          <cell r="D3861">
            <v>1</v>
          </cell>
          <cell r="E3861">
            <v>0</v>
          </cell>
          <cell r="F3861" t="str">
            <v>רז' פעולות ורכישות</v>
          </cell>
          <cell r="G3861">
            <v>0</v>
          </cell>
          <cell r="H3861" t="str">
            <v>גמיש</v>
          </cell>
          <cell r="I3861">
            <v>0</v>
          </cell>
          <cell r="J3861">
            <v>25650</v>
          </cell>
          <cell r="K3861">
            <v>0</v>
          </cell>
          <cell r="L3861">
            <v>2850</v>
          </cell>
          <cell r="M3861">
            <v>0</v>
          </cell>
          <cell r="N3861">
            <v>28500</v>
          </cell>
          <cell r="O3861">
            <v>28500</v>
          </cell>
          <cell r="P3861">
            <v>27871.42</v>
          </cell>
        </row>
        <row r="3862">
          <cell r="A3862" t="e">
            <v>#VALUE!</v>
          </cell>
          <cell r="B3862" t="str">
            <v>811100  סך הכל</v>
          </cell>
          <cell r="C3862">
            <v>0</v>
          </cell>
          <cell r="D3862">
            <v>0</v>
          </cell>
          <cell r="E3862">
            <v>0</v>
          </cell>
          <cell r="F3862" t="str">
            <v>מינהלת-חינוך פורמלי</v>
          </cell>
          <cell r="G3862">
            <v>0</v>
          </cell>
          <cell r="H3862">
            <v>0</v>
          </cell>
          <cell r="I3862">
            <v>6.0367509046336254E-2</v>
          </cell>
          <cell r="J3862">
            <v>28008172</v>
          </cell>
          <cell r="K3862" t="e">
            <v>#N/A</v>
          </cell>
          <cell r="L3862">
            <v>340308</v>
          </cell>
          <cell r="M3862">
            <v>0</v>
          </cell>
          <cell r="N3862">
            <v>28348480</v>
          </cell>
          <cell r="O3862">
            <v>26734580</v>
          </cell>
          <cell r="P3862">
            <v>23439257.580000006</v>
          </cell>
        </row>
        <row r="3863">
          <cell r="A3863">
            <v>18112000</v>
          </cell>
          <cell r="B3863">
            <v>0</v>
          </cell>
          <cell r="C3863">
            <v>811200</v>
          </cell>
          <cell r="D3863">
            <v>1</v>
          </cell>
          <cell r="E3863">
            <v>0</v>
          </cell>
          <cell r="F3863" t="str">
            <v xml:space="preserve">יוזמות חינוכיות   </v>
          </cell>
          <cell r="G3863">
            <v>0</v>
          </cell>
          <cell r="H3863" t="str">
            <v xml:space="preserve"> </v>
          </cell>
          <cell r="I3863">
            <v>0</v>
          </cell>
          <cell r="J3863">
            <v>0</v>
          </cell>
          <cell r="K3863">
            <v>0</v>
          </cell>
          <cell r="L3863">
            <v>0</v>
          </cell>
          <cell r="M3863">
            <v>0</v>
          </cell>
          <cell r="N3863">
            <v>0</v>
          </cell>
          <cell r="O3863">
            <v>0</v>
          </cell>
          <cell r="P3863">
            <v>0</v>
          </cell>
        </row>
        <row r="3864">
          <cell r="A3864">
            <v>1811200110</v>
          </cell>
          <cell r="B3864">
            <v>110</v>
          </cell>
          <cell r="C3864">
            <v>811200</v>
          </cell>
          <cell r="D3864">
            <v>1</v>
          </cell>
          <cell r="E3864">
            <v>0</v>
          </cell>
          <cell r="F3864" t="str">
            <v>השכר הקובע-תקציבית</v>
          </cell>
          <cell r="G3864">
            <v>0</v>
          </cell>
          <cell r="H3864" t="str">
            <v>שכר</v>
          </cell>
          <cell r="I3864">
            <v>0</v>
          </cell>
          <cell r="J3864">
            <v>0</v>
          </cell>
          <cell r="K3864">
            <v>0</v>
          </cell>
          <cell r="L3864">
            <v>0</v>
          </cell>
          <cell r="M3864">
            <v>0</v>
          </cell>
          <cell r="N3864">
            <v>0</v>
          </cell>
          <cell r="O3864">
            <v>0</v>
          </cell>
          <cell r="P3864">
            <v>0</v>
          </cell>
        </row>
        <row r="3865">
          <cell r="A3865">
            <v>1811200119</v>
          </cell>
          <cell r="B3865">
            <v>119</v>
          </cell>
          <cell r="C3865">
            <v>811200</v>
          </cell>
          <cell r="D3865">
            <v>1</v>
          </cell>
          <cell r="E3865">
            <v>0</v>
          </cell>
          <cell r="F3865" t="str">
            <v>פרוייקט  ת"ג</v>
          </cell>
          <cell r="G3865">
            <v>0</v>
          </cell>
          <cell r="H3865" t="str">
            <v>שכר</v>
          </cell>
          <cell r="I3865">
            <v>0</v>
          </cell>
          <cell r="J3865">
            <v>0</v>
          </cell>
          <cell r="K3865">
            <v>0</v>
          </cell>
          <cell r="L3865">
            <v>0</v>
          </cell>
          <cell r="M3865">
            <v>0</v>
          </cell>
          <cell r="N3865">
            <v>0</v>
          </cell>
          <cell r="O3865">
            <v>0</v>
          </cell>
          <cell r="P3865">
            <v>0</v>
          </cell>
        </row>
        <row r="3866">
          <cell r="A3866">
            <v>1811200210</v>
          </cell>
          <cell r="B3866">
            <v>210</v>
          </cell>
          <cell r="C3866">
            <v>811200</v>
          </cell>
          <cell r="D3866">
            <v>1</v>
          </cell>
          <cell r="E3866">
            <v>0</v>
          </cell>
          <cell r="F3866" t="str">
            <v xml:space="preserve">שכר יוזמות מתב"ר  </v>
          </cell>
          <cell r="G3866">
            <v>0</v>
          </cell>
          <cell r="H3866" t="str">
            <v>שכר</v>
          </cell>
          <cell r="I3866">
            <v>0</v>
          </cell>
          <cell r="J3866">
            <v>0</v>
          </cell>
          <cell r="K3866">
            <v>0</v>
          </cell>
          <cell r="L3866">
            <v>0</v>
          </cell>
          <cell r="M3866">
            <v>0</v>
          </cell>
          <cell r="N3866">
            <v>0</v>
          </cell>
          <cell r="O3866">
            <v>0</v>
          </cell>
          <cell r="P3866">
            <v>0</v>
          </cell>
        </row>
        <row r="3867">
          <cell r="A3867">
            <v>1811200211</v>
          </cell>
          <cell r="B3867">
            <v>211</v>
          </cell>
          <cell r="C3867">
            <v>811200</v>
          </cell>
          <cell r="D3867">
            <v>1</v>
          </cell>
          <cell r="E3867">
            <v>0</v>
          </cell>
          <cell r="F3867" t="str">
            <v>שכר מאו"ר</v>
          </cell>
          <cell r="G3867">
            <v>0</v>
          </cell>
          <cell r="H3867" t="str">
            <v>שכר</v>
          </cell>
          <cell r="I3867">
            <v>0</v>
          </cell>
          <cell r="J3867">
            <v>0</v>
          </cell>
          <cell r="K3867">
            <v>0</v>
          </cell>
          <cell r="L3867">
            <v>0</v>
          </cell>
          <cell r="M3867">
            <v>0</v>
          </cell>
          <cell r="N3867">
            <v>0</v>
          </cell>
          <cell r="O3867">
            <v>0</v>
          </cell>
          <cell r="P3867">
            <v>0</v>
          </cell>
        </row>
        <row r="3868">
          <cell r="A3868">
            <v>1811200220</v>
          </cell>
          <cell r="B3868">
            <v>220</v>
          </cell>
          <cell r="C3868">
            <v>811200</v>
          </cell>
          <cell r="D3868">
            <v>1</v>
          </cell>
          <cell r="E3868">
            <v>0</v>
          </cell>
          <cell r="F3868" t="str">
            <v xml:space="preserve">העברה לתב"רים     </v>
          </cell>
          <cell r="G3868">
            <v>0</v>
          </cell>
          <cell r="H3868" t="str">
            <v>שכר</v>
          </cell>
          <cell r="I3868">
            <v>0</v>
          </cell>
          <cell r="J3868">
            <v>0</v>
          </cell>
          <cell r="K3868">
            <v>0</v>
          </cell>
          <cell r="L3868">
            <v>0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</row>
        <row r="3869">
          <cell r="A3869">
            <v>1811200230</v>
          </cell>
          <cell r="B3869">
            <v>230</v>
          </cell>
          <cell r="C3869">
            <v>811200</v>
          </cell>
          <cell r="D3869">
            <v>1</v>
          </cell>
          <cell r="E3869">
            <v>0</v>
          </cell>
          <cell r="F3869" t="str">
            <v xml:space="preserve">שכר פרט           </v>
          </cell>
          <cell r="G3869">
            <v>0</v>
          </cell>
          <cell r="H3869" t="str">
            <v>שכר</v>
          </cell>
          <cell r="I3869">
            <v>0</v>
          </cell>
          <cell r="J3869">
            <v>0</v>
          </cell>
          <cell r="K3869">
            <v>0</v>
          </cell>
          <cell r="L3869">
            <v>0</v>
          </cell>
          <cell r="M3869">
            <v>0</v>
          </cell>
          <cell r="N3869">
            <v>0</v>
          </cell>
          <cell r="O3869">
            <v>0</v>
          </cell>
          <cell r="P3869">
            <v>0</v>
          </cell>
        </row>
        <row r="3870">
          <cell r="A3870">
            <v>1811200240</v>
          </cell>
          <cell r="B3870">
            <v>240</v>
          </cell>
          <cell r="C3870">
            <v>811200</v>
          </cell>
          <cell r="D3870">
            <v>1</v>
          </cell>
          <cell r="E3870">
            <v>0</v>
          </cell>
          <cell r="F3870" t="str">
            <v xml:space="preserve">שכר על - יסודי    </v>
          </cell>
          <cell r="G3870">
            <v>0</v>
          </cell>
          <cell r="H3870" t="str">
            <v>שכר</v>
          </cell>
          <cell r="I3870">
            <v>0</v>
          </cell>
          <cell r="J3870">
            <v>0</v>
          </cell>
          <cell r="K3870">
            <v>0</v>
          </cell>
          <cell r="L3870">
            <v>0</v>
          </cell>
          <cell r="M3870">
            <v>0</v>
          </cell>
          <cell r="N3870">
            <v>0</v>
          </cell>
          <cell r="O3870">
            <v>0</v>
          </cell>
          <cell r="P3870">
            <v>0</v>
          </cell>
        </row>
        <row r="3871">
          <cell r="A3871">
            <v>1811200540</v>
          </cell>
          <cell r="B3871">
            <v>540</v>
          </cell>
          <cell r="C3871">
            <v>811200</v>
          </cell>
          <cell r="D3871">
            <v>1</v>
          </cell>
          <cell r="E3871">
            <v>0</v>
          </cell>
          <cell r="F3871" t="str">
            <v xml:space="preserve">הוצאות טלפון      </v>
          </cell>
          <cell r="G3871">
            <v>0</v>
          </cell>
          <cell r="H3871" t="str">
            <v>קשיח</v>
          </cell>
          <cell r="I3871">
            <v>0</v>
          </cell>
          <cell r="J3871">
            <v>0</v>
          </cell>
          <cell r="K3871">
            <v>0</v>
          </cell>
          <cell r="L3871">
            <v>0</v>
          </cell>
          <cell r="M3871">
            <v>0</v>
          </cell>
          <cell r="N3871">
            <v>0</v>
          </cell>
          <cell r="O3871">
            <v>0</v>
          </cell>
          <cell r="P3871">
            <v>0</v>
          </cell>
        </row>
        <row r="3872">
          <cell r="A3872">
            <v>1811200580</v>
          </cell>
          <cell r="B3872">
            <v>580</v>
          </cell>
          <cell r="C3872">
            <v>811200</v>
          </cell>
          <cell r="D3872">
            <v>1</v>
          </cell>
          <cell r="E3872">
            <v>0</v>
          </cell>
          <cell r="F3872" t="str">
            <v xml:space="preserve">ועדת היגוי וסקרים </v>
          </cell>
          <cell r="G3872">
            <v>0</v>
          </cell>
          <cell r="H3872" t="str">
            <v>קשיח</v>
          </cell>
          <cell r="I3872">
            <v>0</v>
          </cell>
          <cell r="J3872">
            <v>0</v>
          </cell>
          <cell r="K3872">
            <v>0</v>
          </cell>
          <cell r="L3872">
            <v>0</v>
          </cell>
          <cell r="M3872">
            <v>0</v>
          </cell>
          <cell r="N3872">
            <v>0</v>
          </cell>
          <cell r="O3872">
            <v>0</v>
          </cell>
          <cell r="P3872">
            <v>0</v>
          </cell>
        </row>
        <row r="3873">
          <cell r="A3873">
            <v>1811200583</v>
          </cell>
          <cell r="B3873">
            <v>583</v>
          </cell>
          <cell r="C3873">
            <v>811200</v>
          </cell>
          <cell r="D3873">
            <v>1</v>
          </cell>
          <cell r="E3873">
            <v>0</v>
          </cell>
          <cell r="F3873" t="str">
            <v xml:space="preserve">רכזות אקדמאיות    </v>
          </cell>
          <cell r="G3873">
            <v>0</v>
          </cell>
          <cell r="H3873" t="str">
            <v>קשיח</v>
          </cell>
          <cell r="I3873">
            <v>0</v>
          </cell>
          <cell r="J3873">
            <v>0</v>
          </cell>
          <cell r="K3873">
            <v>0</v>
          </cell>
          <cell r="L3873">
            <v>0</v>
          </cell>
          <cell r="M3873">
            <v>0</v>
          </cell>
          <cell r="N3873">
            <v>0</v>
          </cell>
          <cell r="O3873">
            <v>0</v>
          </cell>
          <cell r="P3873">
            <v>0</v>
          </cell>
        </row>
        <row r="3874">
          <cell r="A3874">
            <v>1811200585</v>
          </cell>
          <cell r="B3874">
            <v>585</v>
          </cell>
          <cell r="C3874">
            <v>811200</v>
          </cell>
          <cell r="D3874">
            <v>1</v>
          </cell>
          <cell r="E3874">
            <v>0</v>
          </cell>
          <cell r="F3874" t="str">
            <v>מבדקים דיאגנוסטיים</v>
          </cell>
          <cell r="G3874">
            <v>0</v>
          </cell>
          <cell r="H3874" t="str">
            <v>גמיש</v>
          </cell>
          <cell r="I3874">
            <v>0</v>
          </cell>
          <cell r="J3874">
            <v>0</v>
          </cell>
          <cell r="K3874">
            <v>0</v>
          </cell>
          <cell r="L3874">
            <v>0</v>
          </cell>
          <cell r="M3874">
            <v>0</v>
          </cell>
          <cell r="N3874">
            <v>0</v>
          </cell>
          <cell r="O3874">
            <v>0</v>
          </cell>
          <cell r="P3874">
            <v>0</v>
          </cell>
        </row>
        <row r="3875">
          <cell r="A3875">
            <v>1811200753</v>
          </cell>
          <cell r="B3875">
            <v>753</v>
          </cell>
          <cell r="C3875">
            <v>811200</v>
          </cell>
          <cell r="D3875">
            <v>1</v>
          </cell>
          <cell r="E3875">
            <v>0</v>
          </cell>
          <cell r="F3875" t="str">
            <v xml:space="preserve">שכר יוזמות פרט    </v>
          </cell>
          <cell r="G3875">
            <v>0</v>
          </cell>
          <cell r="H3875" t="str">
            <v>קשיח</v>
          </cell>
          <cell r="I3875">
            <v>0</v>
          </cell>
          <cell r="J3875">
            <v>0</v>
          </cell>
          <cell r="K3875">
            <v>0</v>
          </cell>
          <cell r="L3875">
            <v>0</v>
          </cell>
          <cell r="M3875">
            <v>0</v>
          </cell>
          <cell r="N3875">
            <v>0</v>
          </cell>
          <cell r="O3875">
            <v>0</v>
          </cell>
          <cell r="P3875">
            <v>0</v>
          </cell>
        </row>
        <row r="3876">
          <cell r="A3876">
            <v>1811200755</v>
          </cell>
          <cell r="B3876">
            <v>755</v>
          </cell>
          <cell r="C3876">
            <v>811200</v>
          </cell>
          <cell r="D3876">
            <v>1</v>
          </cell>
          <cell r="E3876">
            <v>0</v>
          </cell>
          <cell r="F3876" t="str">
            <v xml:space="preserve">שכר יוזמות מינהל  </v>
          </cell>
          <cell r="G3876">
            <v>0</v>
          </cell>
          <cell r="H3876" t="str">
            <v>גמיש</v>
          </cell>
          <cell r="I3876">
            <v>0</v>
          </cell>
          <cell r="J3876">
            <v>0</v>
          </cell>
          <cell r="K3876">
            <v>0</v>
          </cell>
          <cell r="L3876">
            <v>0</v>
          </cell>
          <cell r="M3876">
            <v>0</v>
          </cell>
          <cell r="N3876">
            <v>0</v>
          </cell>
          <cell r="O3876">
            <v>0</v>
          </cell>
          <cell r="P3876">
            <v>0</v>
          </cell>
        </row>
        <row r="3877">
          <cell r="A3877">
            <v>1811200763</v>
          </cell>
          <cell r="B3877">
            <v>763</v>
          </cell>
          <cell r="C3877">
            <v>811200</v>
          </cell>
          <cell r="D3877">
            <v>1</v>
          </cell>
          <cell r="E3877">
            <v>0</v>
          </cell>
          <cell r="F3877" t="str">
            <v xml:space="preserve">שכר יוזמות ע"י    </v>
          </cell>
          <cell r="G3877">
            <v>0</v>
          </cell>
          <cell r="H3877" t="str">
            <v>קשיח</v>
          </cell>
          <cell r="I3877">
            <v>0</v>
          </cell>
          <cell r="J3877">
            <v>0</v>
          </cell>
          <cell r="K3877">
            <v>0</v>
          </cell>
          <cell r="L3877">
            <v>0</v>
          </cell>
          <cell r="M3877">
            <v>0</v>
          </cell>
          <cell r="N3877">
            <v>0</v>
          </cell>
          <cell r="O3877">
            <v>0</v>
          </cell>
          <cell r="P3877">
            <v>0</v>
          </cell>
        </row>
        <row r="3878">
          <cell r="A3878">
            <v>1811200764</v>
          </cell>
          <cell r="B3878">
            <v>764</v>
          </cell>
          <cell r="C3878">
            <v>811200</v>
          </cell>
          <cell r="D3878">
            <v>1</v>
          </cell>
          <cell r="E3878">
            <v>0</v>
          </cell>
          <cell r="F3878" t="str">
            <v xml:space="preserve">שכר יוזמות יסודי  </v>
          </cell>
          <cell r="G3878">
            <v>0</v>
          </cell>
          <cell r="H3878" t="str">
            <v>קשיח</v>
          </cell>
          <cell r="I3878">
            <v>0</v>
          </cell>
          <cell r="J3878">
            <v>0</v>
          </cell>
          <cell r="K3878">
            <v>0</v>
          </cell>
          <cell r="L3878">
            <v>0</v>
          </cell>
          <cell r="M3878">
            <v>0</v>
          </cell>
          <cell r="N3878">
            <v>0</v>
          </cell>
          <cell r="O3878">
            <v>0</v>
          </cell>
          <cell r="P3878">
            <v>0</v>
          </cell>
        </row>
        <row r="3879">
          <cell r="A3879">
            <v>1811200780</v>
          </cell>
          <cell r="B3879">
            <v>780</v>
          </cell>
          <cell r="C3879">
            <v>811200</v>
          </cell>
          <cell r="D3879">
            <v>1</v>
          </cell>
          <cell r="E3879">
            <v>0</v>
          </cell>
          <cell r="F3879" t="str">
            <v>עיר פעילה ובריאה</v>
          </cell>
          <cell r="G3879">
            <v>0</v>
          </cell>
          <cell r="H3879" t="str">
            <v>גמיש</v>
          </cell>
          <cell r="I3879">
            <v>2.54</v>
          </cell>
          <cell r="J3879">
            <v>159300</v>
          </cell>
          <cell r="K3879">
            <v>0</v>
          </cell>
          <cell r="L3879">
            <v>17700</v>
          </cell>
          <cell r="M3879">
            <v>0</v>
          </cell>
          <cell r="N3879">
            <v>177000</v>
          </cell>
          <cell r="O3879">
            <v>50000</v>
          </cell>
          <cell r="P3879">
            <v>45039</v>
          </cell>
        </row>
        <row r="3880">
          <cell r="A3880">
            <v>1811200781</v>
          </cell>
          <cell r="B3880">
            <v>781</v>
          </cell>
          <cell r="C3880">
            <v>811200</v>
          </cell>
          <cell r="D3880">
            <v>1</v>
          </cell>
          <cell r="E3880">
            <v>0</v>
          </cell>
          <cell r="F3880" t="str">
            <v>עיר בריאה ומקיימת</v>
          </cell>
          <cell r="G3880">
            <v>0</v>
          </cell>
          <cell r="H3880" t="str">
            <v>גמיש</v>
          </cell>
          <cell r="I3880">
            <v>0</v>
          </cell>
          <cell r="J3880">
            <v>0</v>
          </cell>
          <cell r="K3880">
            <v>0</v>
          </cell>
          <cell r="L3880">
            <v>0</v>
          </cell>
          <cell r="M3880">
            <v>0</v>
          </cell>
          <cell r="N3880">
            <v>0</v>
          </cell>
          <cell r="O3880">
            <v>0</v>
          </cell>
          <cell r="P3880">
            <v>0</v>
          </cell>
        </row>
        <row r="3881">
          <cell r="A3881">
            <v>1811200782</v>
          </cell>
          <cell r="B3881">
            <v>782</v>
          </cell>
          <cell r="C3881">
            <v>811200</v>
          </cell>
          <cell r="D3881">
            <v>1</v>
          </cell>
          <cell r="E3881">
            <v>0</v>
          </cell>
          <cell r="F3881" t="str">
            <v>עיר בריאה - הגנת הסביבה</v>
          </cell>
          <cell r="G3881">
            <v>0</v>
          </cell>
          <cell r="H3881" t="str">
            <v>גמיש</v>
          </cell>
          <cell r="I3881">
            <v>0</v>
          </cell>
          <cell r="J3881">
            <v>0</v>
          </cell>
          <cell r="K3881">
            <v>0</v>
          </cell>
          <cell r="L3881">
            <v>0</v>
          </cell>
          <cell r="M3881">
            <v>0</v>
          </cell>
          <cell r="N3881">
            <v>0</v>
          </cell>
          <cell r="O3881">
            <v>0</v>
          </cell>
          <cell r="P3881">
            <v>0</v>
          </cell>
        </row>
        <row r="3882">
          <cell r="A3882">
            <v>1811200783</v>
          </cell>
          <cell r="B3882">
            <v>783</v>
          </cell>
          <cell r="C3882">
            <v>811200</v>
          </cell>
          <cell r="D3882">
            <v>1</v>
          </cell>
          <cell r="E3882">
            <v>0</v>
          </cell>
          <cell r="F3882" t="str">
            <v>עיר בריאה-רשות ניקוז ירקון</v>
          </cell>
          <cell r="G3882">
            <v>0</v>
          </cell>
          <cell r="H3882" t="str">
            <v>גמיש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0</v>
          </cell>
          <cell r="N3882">
            <v>0</v>
          </cell>
          <cell r="O3882">
            <v>0</v>
          </cell>
          <cell r="P3882">
            <v>0</v>
          </cell>
        </row>
        <row r="3883">
          <cell r="A3883">
            <v>1811200784</v>
          </cell>
          <cell r="B3883">
            <v>784</v>
          </cell>
          <cell r="C3883">
            <v>811200</v>
          </cell>
          <cell r="D3883">
            <v>1</v>
          </cell>
          <cell r="E3883">
            <v>0</v>
          </cell>
          <cell r="F3883" t="str">
            <v>הס-קיטנה</v>
          </cell>
          <cell r="G3883">
            <v>0</v>
          </cell>
          <cell r="H3883" t="str">
            <v>גמיש</v>
          </cell>
          <cell r="I3883">
            <v>0</v>
          </cell>
          <cell r="J3883">
            <v>0</v>
          </cell>
          <cell r="K3883">
            <v>0</v>
          </cell>
          <cell r="L3883">
            <v>0</v>
          </cell>
          <cell r="M3883">
            <v>0</v>
          </cell>
          <cell r="N3883">
            <v>0</v>
          </cell>
          <cell r="O3883">
            <v>0</v>
          </cell>
          <cell r="P3883">
            <v>0</v>
          </cell>
        </row>
        <row r="3884">
          <cell r="A3884">
            <v>1811200785</v>
          </cell>
          <cell r="B3884">
            <v>785</v>
          </cell>
          <cell r="C3884">
            <v>811200</v>
          </cell>
          <cell r="D3884">
            <v>1</v>
          </cell>
          <cell r="E3884">
            <v>0</v>
          </cell>
          <cell r="F3884" t="str">
            <v>כצנלסון-קיטנה</v>
          </cell>
          <cell r="G3884">
            <v>0</v>
          </cell>
          <cell r="H3884" t="str">
            <v>גמיש</v>
          </cell>
          <cell r="I3884">
            <v>0</v>
          </cell>
          <cell r="J3884">
            <v>0</v>
          </cell>
          <cell r="K3884">
            <v>0</v>
          </cell>
          <cell r="L3884">
            <v>0</v>
          </cell>
          <cell r="M3884">
            <v>0</v>
          </cell>
          <cell r="N3884">
            <v>0</v>
          </cell>
          <cell r="O3884">
            <v>0</v>
          </cell>
          <cell r="P3884">
            <v>0</v>
          </cell>
        </row>
        <row r="3885">
          <cell r="A3885">
            <v>1811200786</v>
          </cell>
          <cell r="B3885">
            <v>786</v>
          </cell>
          <cell r="C3885">
            <v>811200</v>
          </cell>
          <cell r="D3885">
            <v>1</v>
          </cell>
          <cell r="E3885">
            <v>0</v>
          </cell>
          <cell r="F3885" t="str">
            <v xml:space="preserve">יוזמות יסודי      </v>
          </cell>
          <cell r="G3885">
            <v>0</v>
          </cell>
          <cell r="H3885" t="str">
            <v>גמיש</v>
          </cell>
          <cell r="I3885">
            <v>0</v>
          </cell>
          <cell r="J3885">
            <v>0</v>
          </cell>
          <cell r="K3885">
            <v>0</v>
          </cell>
          <cell r="L3885">
            <v>0</v>
          </cell>
          <cell r="M3885">
            <v>0</v>
          </cell>
          <cell r="N3885">
            <v>0</v>
          </cell>
          <cell r="O3885">
            <v>0</v>
          </cell>
          <cell r="P3885">
            <v>0</v>
          </cell>
        </row>
        <row r="3886">
          <cell r="A3886">
            <v>1811200787</v>
          </cell>
          <cell r="B3886">
            <v>787</v>
          </cell>
          <cell r="C3886">
            <v>811200</v>
          </cell>
          <cell r="D3886">
            <v>1</v>
          </cell>
          <cell r="E3886">
            <v>0</v>
          </cell>
          <cell r="F3886" t="str">
            <v>ניצנים-קיטנה</v>
          </cell>
          <cell r="G3886">
            <v>0</v>
          </cell>
          <cell r="H3886" t="str">
            <v>גמיש</v>
          </cell>
          <cell r="I3886">
            <v>0</v>
          </cell>
          <cell r="J3886">
            <v>0</v>
          </cell>
          <cell r="K3886">
            <v>0</v>
          </cell>
          <cell r="L3886">
            <v>0</v>
          </cell>
          <cell r="M3886">
            <v>0</v>
          </cell>
          <cell r="N3886">
            <v>0</v>
          </cell>
          <cell r="O3886">
            <v>0</v>
          </cell>
          <cell r="P3886">
            <v>0</v>
          </cell>
        </row>
        <row r="3887">
          <cell r="A3887">
            <v>1811200788</v>
          </cell>
          <cell r="B3887">
            <v>788</v>
          </cell>
          <cell r="C3887">
            <v>811200</v>
          </cell>
          <cell r="D3887">
            <v>1</v>
          </cell>
          <cell r="E3887">
            <v>0</v>
          </cell>
          <cell r="F3887" t="str">
            <v>ניב-קיטנה</v>
          </cell>
          <cell r="G3887">
            <v>0</v>
          </cell>
          <cell r="H3887" t="str">
            <v>גמיש</v>
          </cell>
          <cell r="I3887">
            <v>0</v>
          </cell>
          <cell r="J3887">
            <v>0</v>
          </cell>
          <cell r="K3887">
            <v>0</v>
          </cell>
          <cell r="L3887">
            <v>0</v>
          </cell>
          <cell r="M3887">
            <v>0</v>
          </cell>
          <cell r="N3887">
            <v>0</v>
          </cell>
          <cell r="O3887">
            <v>0</v>
          </cell>
          <cell r="P3887">
            <v>0</v>
          </cell>
        </row>
        <row r="3888">
          <cell r="A3888">
            <v>1811200789</v>
          </cell>
          <cell r="B3888">
            <v>789</v>
          </cell>
          <cell r="C3888">
            <v>811200</v>
          </cell>
          <cell r="D3888">
            <v>1</v>
          </cell>
          <cell r="E3888">
            <v>0</v>
          </cell>
          <cell r="F3888" t="str">
            <v>עלומים-קיטנה</v>
          </cell>
          <cell r="G3888">
            <v>0</v>
          </cell>
          <cell r="H3888" t="str">
            <v>גמיש</v>
          </cell>
          <cell r="I3888">
            <v>0</v>
          </cell>
          <cell r="J3888">
            <v>0</v>
          </cell>
          <cell r="K3888">
            <v>0</v>
          </cell>
          <cell r="L3888">
            <v>0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</row>
        <row r="3889">
          <cell r="A3889">
            <v>1811200811</v>
          </cell>
          <cell r="B3889">
            <v>811</v>
          </cell>
          <cell r="C3889">
            <v>811200</v>
          </cell>
          <cell r="D3889">
            <v>1</v>
          </cell>
          <cell r="E3889">
            <v>0</v>
          </cell>
          <cell r="F3889" t="str">
            <v xml:space="preserve">השתתפות קרן דנקנר </v>
          </cell>
          <cell r="G3889">
            <v>0</v>
          </cell>
          <cell r="H3889" t="str">
            <v>קשיח</v>
          </cell>
          <cell r="I3889">
            <v>0</v>
          </cell>
          <cell r="J3889">
            <v>0</v>
          </cell>
          <cell r="K3889">
            <v>0</v>
          </cell>
          <cell r="L3889">
            <v>0</v>
          </cell>
          <cell r="M3889">
            <v>0</v>
          </cell>
          <cell r="N3889">
            <v>0</v>
          </cell>
          <cell r="O3889">
            <v>0</v>
          </cell>
          <cell r="P3889">
            <v>0</v>
          </cell>
        </row>
        <row r="3890">
          <cell r="A3890">
            <v>1811200812</v>
          </cell>
          <cell r="B3890">
            <v>812</v>
          </cell>
          <cell r="C3890">
            <v>811200</v>
          </cell>
          <cell r="D3890">
            <v>1</v>
          </cell>
          <cell r="E3890">
            <v>0</v>
          </cell>
          <cell r="F3890" t="str">
            <v>השתת' בפרוייקט קרב</v>
          </cell>
          <cell r="G3890">
            <v>0</v>
          </cell>
          <cell r="H3890" t="str">
            <v>קשיח</v>
          </cell>
          <cell r="I3890">
            <v>0</v>
          </cell>
          <cell r="J3890">
            <v>0</v>
          </cell>
          <cell r="K3890">
            <v>-1</v>
          </cell>
          <cell r="L3890">
            <v>0</v>
          </cell>
          <cell r="M3890">
            <v>0</v>
          </cell>
          <cell r="N3890">
            <v>0</v>
          </cell>
          <cell r="O3890">
            <v>0</v>
          </cell>
          <cell r="P3890">
            <v>0</v>
          </cell>
        </row>
        <row r="3891">
          <cell r="A3891">
            <v>1811200813</v>
          </cell>
          <cell r="B3891">
            <v>813</v>
          </cell>
          <cell r="C3891">
            <v>811200</v>
          </cell>
          <cell r="D3891">
            <v>1</v>
          </cell>
          <cell r="E3891">
            <v>0</v>
          </cell>
          <cell r="F3891" t="str">
            <v xml:space="preserve">קרן רש"י         </v>
          </cell>
          <cell r="G3891">
            <v>0</v>
          </cell>
          <cell r="H3891" t="str">
            <v>קשיח</v>
          </cell>
          <cell r="I3891" t="e">
            <v>#DIV/0!</v>
          </cell>
          <cell r="J3891">
            <v>0</v>
          </cell>
          <cell r="K3891">
            <v>-0.59115523465703967</v>
          </cell>
          <cell r="L3891">
            <v>0</v>
          </cell>
          <cell r="M3891">
            <v>0</v>
          </cell>
          <cell r="N3891">
            <v>0</v>
          </cell>
          <cell r="O3891">
            <v>0</v>
          </cell>
          <cell r="P3891">
            <v>38610.07</v>
          </cell>
        </row>
        <row r="3892">
          <cell r="A3892">
            <v>1811200814</v>
          </cell>
          <cell r="B3892">
            <v>814</v>
          </cell>
          <cell r="C3892">
            <v>811200</v>
          </cell>
          <cell r="D3892">
            <v>1</v>
          </cell>
          <cell r="E3892">
            <v>0</v>
          </cell>
          <cell r="F3892" t="str">
            <v>השתתפות בפרויקט תל''ן</v>
          </cell>
          <cell r="G3892">
            <v>0</v>
          </cell>
          <cell r="H3892" t="str">
            <v>קשיח</v>
          </cell>
          <cell r="I3892">
            <v>0.39999999999999991</v>
          </cell>
          <cell r="J3892">
            <v>1260000</v>
          </cell>
          <cell r="K3892">
            <v>0</v>
          </cell>
          <cell r="L3892">
            <v>140000</v>
          </cell>
          <cell r="M3892">
            <v>0</v>
          </cell>
          <cell r="N3892">
            <v>1400000</v>
          </cell>
          <cell r="O3892">
            <v>1000000</v>
          </cell>
          <cell r="P3892">
            <v>3381858.32</v>
          </cell>
        </row>
        <row r="3893">
          <cell r="A3893">
            <v>1811200961</v>
          </cell>
          <cell r="B3893">
            <v>961</v>
          </cell>
          <cell r="C3893">
            <v>811200</v>
          </cell>
          <cell r="D3893">
            <v>1</v>
          </cell>
          <cell r="E3893">
            <v>0</v>
          </cell>
          <cell r="F3893" t="str">
            <v>רז' פעולות ורכישות</v>
          </cell>
          <cell r="G3893">
            <v>0</v>
          </cell>
          <cell r="H3893" t="str">
            <v>גמיש</v>
          </cell>
          <cell r="I3893">
            <v>0</v>
          </cell>
          <cell r="J3893">
            <v>0</v>
          </cell>
          <cell r="K3893">
            <v>0</v>
          </cell>
          <cell r="L3893">
            <v>0</v>
          </cell>
          <cell r="M3893">
            <v>0</v>
          </cell>
          <cell r="N3893">
            <v>0</v>
          </cell>
          <cell r="O3893">
            <v>0</v>
          </cell>
          <cell r="P3893">
            <v>0</v>
          </cell>
        </row>
        <row r="3894">
          <cell r="A3894">
            <v>1811200980</v>
          </cell>
          <cell r="B3894">
            <v>980</v>
          </cell>
          <cell r="C3894">
            <v>811200</v>
          </cell>
          <cell r="D3894">
            <v>1</v>
          </cell>
          <cell r="E3894">
            <v>0</v>
          </cell>
          <cell r="F3894" t="str">
            <v>רביבים-קיטנה</v>
          </cell>
          <cell r="G3894">
            <v>0</v>
          </cell>
          <cell r="H3894" t="str">
            <v>גמיש</v>
          </cell>
          <cell r="I3894">
            <v>0</v>
          </cell>
          <cell r="J3894">
            <v>0</v>
          </cell>
          <cell r="K3894">
            <v>0</v>
          </cell>
          <cell r="L3894">
            <v>0</v>
          </cell>
          <cell r="M3894">
            <v>0</v>
          </cell>
          <cell r="N3894">
            <v>0</v>
          </cell>
          <cell r="O3894">
            <v>0</v>
          </cell>
          <cell r="P3894">
            <v>0</v>
          </cell>
        </row>
        <row r="3895">
          <cell r="A3895">
            <v>1811200981</v>
          </cell>
          <cell r="B3895">
            <v>981</v>
          </cell>
          <cell r="C3895">
            <v>811200</v>
          </cell>
          <cell r="D3895">
            <v>1</v>
          </cell>
          <cell r="E3895">
            <v>0</v>
          </cell>
          <cell r="F3895" t="str">
            <v>שנקר-קיטנה</v>
          </cell>
          <cell r="G3895">
            <v>0</v>
          </cell>
          <cell r="H3895" t="str">
            <v>גמיש</v>
          </cell>
          <cell r="I3895">
            <v>0</v>
          </cell>
          <cell r="J3895">
            <v>0</v>
          </cell>
          <cell r="K3895">
            <v>0</v>
          </cell>
          <cell r="L3895">
            <v>0</v>
          </cell>
          <cell r="M3895">
            <v>0</v>
          </cell>
          <cell r="N3895">
            <v>0</v>
          </cell>
          <cell r="O3895">
            <v>0</v>
          </cell>
          <cell r="P3895">
            <v>0</v>
          </cell>
        </row>
        <row r="3896">
          <cell r="A3896">
            <v>1811200982</v>
          </cell>
          <cell r="B3896">
            <v>982</v>
          </cell>
          <cell r="C3896">
            <v>811200</v>
          </cell>
          <cell r="D3896">
            <v>1</v>
          </cell>
          <cell r="E3896">
            <v>0</v>
          </cell>
          <cell r="F3896" t="str">
            <v>שער האריות-קיטנה</v>
          </cell>
          <cell r="G3896">
            <v>0</v>
          </cell>
          <cell r="H3896" t="str">
            <v>גמיש</v>
          </cell>
          <cell r="I3896">
            <v>0</v>
          </cell>
          <cell r="J3896">
            <v>0</v>
          </cell>
          <cell r="K3896">
            <v>0</v>
          </cell>
          <cell r="L3896">
            <v>0</v>
          </cell>
          <cell r="M3896">
            <v>0</v>
          </cell>
          <cell r="N3896">
            <v>0</v>
          </cell>
          <cell r="O3896">
            <v>0</v>
          </cell>
          <cell r="P3896">
            <v>0</v>
          </cell>
        </row>
        <row r="3897">
          <cell r="A3897">
            <v>1811200983</v>
          </cell>
          <cell r="B3897">
            <v>983</v>
          </cell>
          <cell r="C3897">
            <v>811200</v>
          </cell>
          <cell r="D3897">
            <v>1</v>
          </cell>
          <cell r="E3897">
            <v>0</v>
          </cell>
          <cell r="F3897" t="str">
            <v>ויצמן-קיטנה</v>
          </cell>
          <cell r="G3897">
            <v>0</v>
          </cell>
          <cell r="H3897" t="str">
            <v>גמיש</v>
          </cell>
          <cell r="I3897">
            <v>0</v>
          </cell>
          <cell r="J3897">
            <v>0</v>
          </cell>
          <cell r="K3897">
            <v>0</v>
          </cell>
          <cell r="L3897">
            <v>0</v>
          </cell>
          <cell r="M3897">
            <v>0</v>
          </cell>
          <cell r="N3897">
            <v>0</v>
          </cell>
          <cell r="O3897">
            <v>0</v>
          </cell>
          <cell r="P3897">
            <v>0</v>
          </cell>
        </row>
        <row r="3898">
          <cell r="A3898">
            <v>1811200984</v>
          </cell>
          <cell r="B3898">
            <v>984</v>
          </cell>
          <cell r="C3898">
            <v>811200</v>
          </cell>
          <cell r="D3898">
            <v>1</v>
          </cell>
          <cell r="E3898">
            <v>0</v>
          </cell>
          <cell r="F3898" t="str">
            <v>בית דוד-קיטנה</v>
          </cell>
          <cell r="G3898">
            <v>0</v>
          </cell>
          <cell r="H3898" t="str">
            <v>גמיש</v>
          </cell>
          <cell r="I3898">
            <v>0</v>
          </cell>
          <cell r="J3898">
            <v>0</v>
          </cell>
          <cell r="K3898">
            <v>0</v>
          </cell>
          <cell r="L3898">
            <v>0</v>
          </cell>
          <cell r="M3898">
            <v>0</v>
          </cell>
          <cell r="N3898">
            <v>0</v>
          </cell>
          <cell r="O3898">
            <v>0</v>
          </cell>
          <cell r="P3898">
            <v>0</v>
          </cell>
        </row>
        <row r="3899">
          <cell r="A3899">
            <v>1811200985</v>
          </cell>
          <cell r="B3899">
            <v>985</v>
          </cell>
          <cell r="C3899">
            <v>811200</v>
          </cell>
          <cell r="D3899">
            <v>1</v>
          </cell>
          <cell r="E3899">
            <v>0</v>
          </cell>
          <cell r="F3899" t="str">
            <v>מפי עוללים-קיטנה</v>
          </cell>
          <cell r="G3899">
            <v>0</v>
          </cell>
          <cell r="H3899" t="str">
            <v>גמיש</v>
          </cell>
          <cell r="I3899">
            <v>0</v>
          </cell>
          <cell r="J3899">
            <v>0</v>
          </cell>
          <cell r="K3899">
            <v>0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</row>
        <row r="3900">
          <cell r="A3900" t="e">
            <v>#VALUE!</v>
          </cell>
          <cell r="B3900" t="str">
            <v>811200  סך הכל</v>
          </cell>
          <cell r="C3900">
            <v>0</v>
          </cell>
          <cell r="D3900">
            <v>0</v>
          </cell>
          <cell r="E3900">
            <v>0</v>
          </cell>
          <cell r="F3900" t="str">
            <v xml:space="preserve">יוזמות חינוכיות   </v>
          </cell>
          <cell r="G3900">
            <v>0</v>
          </cell>
          <cell r="H3900">
            <v>0</v>
          </cell>
          <cell r="I3900">
            <v>0.50190476190476185</v>
          </cell>
          <cell r="J3900">
            <v>1419300</v>
          </cell>
          <cell r="K3900">
            <v>-1.5911552346570397</v>
          </cell>
          <cell r="L3900">
            <v>157700</v>
          </cell>
          <cell r="M3900">
            <v>0</v>
          </cell>
          <cell r="N3900">
            <v>1577000</v>
          </cell>
          <cell r="O3900">
            <v>1050000</v>
          </cell>
          <cell r="P3900">
            <v>3465507.3899999997</v>
          </cell>
        </row>
        <row r="3901">
          <cell r="A3901">
            <v>18113000</v>
          </cell>
          <cell r="B3901">
            <v>0</v>
          </cell>
          <cell r="C3901">
            <v>811300</v>
          </cell>
          <cell r="D3901">
            <v>1</v>
          </cell>
          <cell r="E3901">
            <v>0</v>
          </cell>
          <cell r="F3901" t="str">
            <v>יוזמות ראש מינהל</v>
          </cell>
          <cell r="G3901">
            <v>0</v>
          </cell>
          <cell r="H3901" t="str">
            <v xml:space="preserve"> </v>
          </cell>
          <cell r="I3901">
            <v>0</v>
          </cell>
          <cell r="J3901">
            <v>0</v>
          </cell>
          <cell r="K3901">
            <v>0</v>
          </cell>
          <cell r="L3901">
            <v>0</v>
          </cell>
          <cell r="M3901">
            <v>0</v>
          </cell>
          <cell r="N3901">
            <v>0</v>
          </cell>
          <cell r="O3901">
            <v>0</v>
          </cell>
          <cell r="P3901">
            <v>0</v>
          </cell>
        </row>
        <row r="3902">
          <cell r="A3902">
            <v>1811300110</v>
          </cell>
          <cell r="B3902">
            <v>110</v>
          </cell>
          <cell r="C3902">
            <v>811300</v>
          </cell>
          <cell r="D3902">
            <v>1</v>
          </cell>
          <cell r="E3902">
            <v>0</v>
          </cell>
          <cell r="F3902" t="str">
            <v>השכר הקובע-תקציבית</v>
          </cell>
          <cell r="G3902">
            <v>0</v>
          </cell>
          <cell r="H3902" t="str">
            <v>שכר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</row>
        <row r="3903">
          <cell r="A3903">
            <v>1811300111</v>
          </cell>
          <cell r="B3903">
            <v>111</v>
          </cell>
          <cell r="C3903">
            <v>811300</v>
          </cell>
          <cell r="D3903">
            <v>1</v>
          </cell>
          <cell r="E3903">
            <v>0</v>
          </cell>
          <cell r="F3903" t="str">
            <v xml:space="preserve">יסודי             </v>
          </cell>
          <cell r="G3903">
            <v>0</v>
          </cell>
          <cell r="H3903" t="str">
            <v>שכר</v>
          </cell>
          <cell r="I3903">
            <v>0</v>
          </cell>
          <cell r="J3903">
            <v>0</v>
          </cell>
          <cell r="K3903">
            <v>0</v>
          </cell>
          <cell r="L3903">
            <v>0</v>
          </cell>
          <cell r="M3903">
            <v>0</v>
          </cell>
          <cell r="N3903">
            <v>0</v>
          </cell>
          <cell r="O3903">
            <v>0</v>
          </cell>
          <cell r="P3903">
            <v>0</v>
          </cell>
        </row>
        <row r="3904">
          <cell r="A3904">
            <v>1811300112</v>
          </cell>
          <cell r="B3904">
            <v>112</v>
          </cell>
          <cell r="C3904">
            <v>811300</v>
          </cell>
          <cell r="D3904">
            <v>1</v>
          </cell>
          <cell r="E3904">
            <v>0</v>
          </cell>
          <cell r="F3904" t="str">
            <v xml:space="preserve">פרט               </v>
          </cell>
          <cell r="G3904">
            <v>0</v>
          </cell>
          <cell r="H3904" t="str">
            <v>שכר</v>
          </cell>
          <cell r="I3904">
            <v>0</v>
          </cell>
          <cell r="J3904">
            <v>0</v>
          </cell>
          <cell r="K3904">
            <v>0</v>
          </cell>
          <cell r="L3904">
            <v>0</v>
          </cell>
          <cell r="M3904">
            <v>0</v>
          </cell>
          <cell r="N3904">
            <v>0</v>
          </cell>
          <cell r="O3904">
            <v>0</v>
          </cell>
          <cell r="P3904">
            <v>0</v>
          </cell>
        </row>
        <row r="3905">
          <cell r="A3905">
            <v>1811300113</v>
          </cell>
          <cell r="B3905">
            <v>113</v>
          </cell>
          <cell r="C3905">
            <v>811300</v>
          </cell>
          <cell r="D3905">
            <v>1</v>
          </cell>
          <cell r="E3905">
            <v>0</v>
          </cell>
          <cell r="F3905" t="str">
            <v xml:space="preserve">רווחה חינוכית     </v>
          </cell>
          <cell r="G3905">
            <v>0</v>
          </cell>
          <cell r="H3905" t="str">
            <v>שכר</v>
          </cell>
          <cell r="I3905">
            <v>0</v>
          </cell>
          <cell r="J3905">
            <v>0</v>
          </cell>
          <cell r="K3905">
            <v>0</v>
          </cell>
          <cell r="L3905">
            <v>0</v>
          </cell>
          <cell r="M3905">
            <v>0</v>
          </cell>
          <cell r="N3905">
            <v>0</v>
          </cell>
          <cell r="O3905">
            <v>0</v>
          </cell>
          <cell r="P3905">
            <v>0</v>
          </cell>
        </row>
        <row r="3906">
          <cell r="A3906">
            <v>1811300119</v>
          </cell>
          <cell r="B3906">
            <v>119</v>
          </cell>
          <cell r="C3906">
            <v>811300</v>
          </cell>
          <cell r="D3906">
            <v>1</v>
          </cell>
          <cell r="E3906">
            <v>0</v>
          </cell>
          <cell r="F3906" t="str">
            <v>השכר הקובע-צוברת</v>
          </cell>
          <cell r="G3906">
            <v>0</v>
          </cell>
          <cell r="H3906" t="str">
            <v>שכר</v>
          </cell>
          <cell r="I3906">
            <v>0</v>
          </cell>
          <cell r="J3906">
            <v>0</v>
          </cell>
          <cell r="K3906">
            <v>0</v>
          </cell>
          <cell r="L3906">
            <v>0</v>
          </cell>
          <cell r="M3906">
            <v>0</v>
          </cell>
          <cell r="N3906">
            <v>0</v>
          </cell>
          <cell r="O3906">
            <v>0</v>
          </cell>
          <cell r="P3906">
            <v>0</v>
          </cell>
        </row>
        <row r="3907">
          <cell r="A3907">
            <v>1811300210</v>
          </cell>
          <cell r="B3907">
            <v>210</v>
          </cell>
          <cell r="C3907">
            <v>811300</v>
          </cell>
          <cell r="D3907">
            <v>1</v>
          </cell>
          <cell r="E3907">
            <v>0</v>
          </cell>
          <cell r="F3907" t="str">
            <v>השכר הקובע</v>
          </cell>
          <cell r="G3907">
            <v>0</v>
          </cell>
          <cell r="H3907" t="str">
            <v>שכר</v>
          </cell>
          <cell r="I3907">
            <v>0</v>
          </cell>
          <cell r="J3907">
            <v>0</v>
          </cell>
          <cell r="K3907">
            <v>0</v>
          </cell>
          <cell r="L3907">
            <v>0</v>
          </cell>
          <cell r="M3907">
            <v>0</v>
          </cell>
          <cell r="N3907">
            <v>0</v>
          </cell>
          <cell r="O3907">
            <v>0</v>
          </cell>
          <cell r="P3907">
            <v>66008.75</v>
          </cell>
        </row>
        <row r="3908">
          <cell r="A3908">
            <v>1811300263</v>
          </cell>
          <cell r="B3908">
            <v>263</v>
          </cell>
          <cell r="C3908">
            <v>811300</v>
          </cell>
          <cell r="D3908">
            <v>1</v>
          </cell>
          <cell r="E3908">
            <v>0</v>
          </cell>
          <cell r="F3908" t="str">
            <v>עובדי כח - אדם</v>
          </cell>
          <cell r="G3908">
            <v>0</v>
          </cell>
          <cell r="H3908" t="str">
            <v>שכר</v>
          </cell>
          <cell r="I3908">
            <v>0</v>
          </cell>
          <cell r="J3908">
            <v>0</v>
          </cell>
          <cell r="K3908">
            <v>0</v>
          </cell>
          <cell r="L3908">
            <v>0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</row>
        <row r="3909">
          <cell r="A3909">
            <v>1811300540</v>
          </cell>
          <cell r="B3909">
            <v>540</v>
          </cell>
          <cell r="C3909">
            <v>811300</v>
          </cell>
          <cell r="D3909">
            <v>1</v>
          </cell>
          <cell r="E3909">
            <v>0</v>
          </cell>
          <cell r="F3909" t="str">
            <v xml:space="preserve">הוצאות טלפון      </v>
          </cell>
          <cell r="G3909">
            <v>0</v>
          </cell>
          <cell r="H3909" t="str">
            <v>קשיח</v>
          </cell>
          <cell r="I3909">
            <v>0</v>
          </cell>
          <cell r="J3909">
            <v>0</v>
          </cell>
          <cell r="K3909">
            <v>0</v>
          </cell>
          <cell r="L3909">
            <v>0</v>
          </cell>
          <cell r="M3909">
            <v>0</v>
          </cell>
          <cell r="N3909">
            <v>0</v>
          </cell>
          <cell r="O3909">
            <v>0</v>
          </cell>
          <cell r="P3909">
            <v>0</v>
          </cell>
        </row>
        <row r="3910">
          <cell r="A3910">
            <v>1811300759</v>
          </cell>
          <cell r="B3910">
            <v>759</v>
          </cell>
          <cell r="C3910">
            <v>811300</v>
          </cell>
          <cell r="D3910">
            <v>1</v>
          </cell>
          <cell r="E3910">
            <v>0</v>
          </cell>
          <cell r="F3910" t="str">
            <v>שרותי סייעות</v>
          </cell>
          <cell r="G3910">
            <v>0</v>
          </cell>
          <cell r="H3910" t="str">
            <v>קשיח</v>
          </cell>
          <cell r="I3910">
            <v>0</v>
          </cell>
          <cell r="J3910">
            <v>0</v>
          </cell>
          <cell r="K3910">
            <v>0</v>
          </cell>
          <cell r="L3910">
            <v>0</v>
          </cell>
          <cell r="M3910">
            <v>0</v>
          </cell>
          <cell r="N3910">
            <v>0</v>
          </cell>
          <cell r="O3910">
            <v>0</v>
          </cell>
          <cell r="P3910">
            <v>0</v>
          </cell>
        </row>
        <row r="3911">
          <cell r="A3911">
            <v>1811300780</v>
          </cell>
          <cell r="B3911">
            <v>780</v>
          </cell>
          <cell r="C3911">
            <v>811300</v>
          </cell>
          <cell r="D3911">
            <v>1</v>
          </cell>
          <cell r="E3911">
            <v>0</v>
          </cell>
          <cell r="F3911" t="str">
            <v>פעולות</v>
          </cell>
          <cell r="G3911">
            <v>0</v>
          </cell>
          <cell r="H3911" t="str">
            <v>גמיש</v>
          </cell>
          <cell r="I3911">
            <v>0</v>
          </cell>
          <cell r="J3911">
            <v>985050</v>
          </cell>
          <cell r="K3911">
            <v>-0.58173667075839242</v>
          </cell>
          <cell r="L3911">
            <v>109450</v>
          </cell>
          <cell r="M3911">
            <v>0</v>
          </cell>
          <cell r="N3911">
            <v>1094500</v>
          </cell>
          <cell r="O3911">
            <v>1094500</v>
          </cell>
          <cell r="P3911">
            <v>1089493.28</v>
          </cell>
        </row>
        <row r="3912">
          <cell r="A3912">
            <v>1811300781</v>
          </cell>
          <cell r="B3912">
            <v>781</v>
          </cell>
          <cell r="C3912">
            <v>811300</v>
          </cell>
          <cell r="D3912">
            <v>1</v>
          </cell>
          <cell r="E3912">
            <v>0</v>
          </cell>
          <cell r="F3912" t="str">
            <v>יוזמות מהכ' תלמדי חוץ</v>
          </cell>
          <cell r="G3912">
            <v>0</v>
          </cell>
          <cell r="H3912" t="str">
            <v>גמיש</v>
          </cell>
          <cell r="I3912">
            <v>0</v>
          </cell>
          <cell r="J3912">
            <v>108000</v>
          </cell>
          <cell r="K3912">
            <v>0.10769230769230775</v>
          </cell>
          <cell r="L3912">
            <v>12000</v>
          </cell>
          <cell r="M3912">
            <v>0</v>
          </cell>
          <cell r="N3912">
            <v>120000</v>
          </cell>
          <cell r="O3912">
            <v>120000</v>
          </cell>
          <cell r="P3912">
            <v>63600.1</v>
          </cell>
        </row>
        <row r="3913">
          <cell r="A3913">
            <v>1811300782</v>
          </cell>
          <cell r="B3913">
            <v>782</v>
          </cell>
          <cell r="C3913">
            <v>811300</v>
          </cell>
          <cell r="D3913">
            <v>1</v>
          </cell>
          <cell r="E3913">
            <v>0</v>
          </cell>
          <cell r="F3913" t="str">
            <v>הערכה ותהליכי למידה</v>
          </cell>
          <cell r="G3913">
            <v>0</v>
          </cell>
          <cell r="H3913" t="str">
            <v>גמיש</v>
          </cell>
          <cell r="I3913">
            <v>0</v>
          </cell>
          <cell r="J3913">
            <v>118890</v>
          </cell>
          <cell r="K3913">
            <v>0</v>
          </cell>
          <cell r="L3913">
            <v>13210</v>
          </cell>
          <cell r="M3913">
            <v>0</v>
          </cell>
          <cell r="N3913">
            <v>132100</v>
          </cell>
          <cell r="O3913">
            <v>132100</v>
          </cell>
          <cell r="P3913">
            <v>132100</v>
          </cell>
        </row>
        <row r="3914">
          <cell r="A3914">
            <v>1811300783</v>
          </cell>
          <cell r="B3914">
            <v>783</v>
          </cell>
          <cell r="C3914">
            <v>811300</v>
          </cell>
          <cell r="D3914">
            <v>1</v>
          </cell>
          <cell r="E3914">
            <v>0</v>
          </cell>
          <cell r="F3914" t="str">
            <v xml:space="preserve">ספריות            </v>
          </cell>
          <cell r="G3914">
            <v>0</v>
          </cell>
          <cell r="H3914" t="str">
            <v>גמיש</v>
          </cell>
          <cell r="I3914">
            <v>0</v>
          </cell>
          <cell r="J3914">
            <v>0</v>
          </cell>
          <cell r="K3914">
            <v>0</v>
          </cell>
          <cell r="L3914">
            <v>0</v>
          </cell>
          <cell r="M3914">
            <v>0</v>
          </cell>
          <cell r="N3914">
            <v>0</v>
          </cell>
          <cell r="O3914">
            <v>0</v>
          </cell>
          <cell r="P3914">
            <v>0</v>
          </cell>
        </row>
        <row r="3915">
          <cell r="A3915">
            <v>1811300784</v>
          </cell>
          <cell r="B3915">
            <v>784</v>
          </cell>
          <cell r="C3915">
            <v>811300</v>
          </cell>
          <cell r="D3915">
            <v>1</v>
          </cell>
          <cell r="E3915">
            <v>0</v>
          </cell>
          <cell r="F3915" t="str">
            <v>הכשרת מוסדות חינוך למ"פ</v>
          </cell>
          <cell r="G3915">
            <v>0</v>
          </cell>
          <cell r="H3915" t="str">
            <v>גמיש</v>
          </cell>
          <cell r="I3915">
            <v>0</v>
          </cell>
          <cell r="J3915">
            <v>495900</v>
          </cell>
          <cell r="K3915">
            <v>0</v>
          </cell>
          <cell r="L3915">
            <v>55100</v>
          </cell>
          <cell r="M3915">
            <v>0</v>
          </cell>
          <cell r="N3915">
            <v>551000</v>
          </cell>
          <cell r="O3915">
            <v>551000</v>
          </cell>
          <cell r="P3915">
            <v>540296</v>
          </cell>
        </row>
        <row r="3916">
          <cell r="A3916">
            <v>1811300785</v>
          </cell>
          <cell r="B3916">
            <v>785</v>
          </cell>
          <cell r="C3916">
            <v>811300</v>
          </cell>
          <cell r="D3916">
            <v>1</v>
          </cell>
          <cell r="E3916">
            <v>0</v>
          </cell>
          <cell r="F3916" t="str">
            <v>קידום למידה SITC</v>
          </cell>
          <cell r="G3916">
            <v>0</v>
          </cell>
          <cell r="H3916" t="str">
            <v>גמיש</v>
          </cell>
          <cell r="I3916">
            <v>0</v>
          </cell>
          <cell r="J3916">
            <v>0</v>
          </cell>
          <cell r="K3916">
            <v>0</v>
          </cell>
          <cell r="L3916">
            <v>0</v>
          </cell>
          <cell r="M3916">
            <v>0</v>
          </cell>
          <cell r="N3916">
            <v>0</v>
          </cell>
          <cell r="O3916">
            <v>0</v>
          </cell>
          <cell r="P3916">
            <v>0</v>
          </cell>
        </row>
        <row r="3917">
          <cell r="A3917">
            <v>1811300786</v>
          </cell>
          <cell r="B3917">
            <v>786</v>
          </cell>
          <cell r="C3917">
            <v>811300</v>
          </cell>
          <cell r="D3917">
            <v>1</v>
          </cell>
          <cell r="E3917">
            <v>0</v>
          </cell>
          <cell r="F3917" t="str">
            <v>סביבות למידה גניות</v>
          </cell>
          <cell r="G3917">
            <v>0</v>
          </cell>
          <cell r="H3917" t="str">
            <v>גמיש</v>
          </cell>
          <cell r="I3917">
            <v>0</v>
          </cell>
          <cell r="J3917">
            <v>0</v>
          </cell>
          <cell r="K3917">
            <v>0</v>
          </cell>
          <cell r="L3917">
            <v>0</v>
          </cell>
          <cell r="M3917">
            <v>0</v>
          </cell>
          <cell r="N3917">
            <v>0</v>
          </cell>
          <cell r="O3917">
            <v>0</v>
          </cell>
          <cell r="P3917">
            <v>0</v>
          </cell>
        </row>
        <row r="3918">
          <cell r="A3918">
            <v>1811300787</v>
          </cell>
          <cell r="B3918">
            <v>787</v>
          </cell>
          <cell r="C3918">
            <v>811300</v>
          </cell>
          <cell r="D3918">
            <v>1</v>
          </cell>
          <cell r="E3918">
            <v>0</v>
          </cell>
          <cell r="F3918" t="str">
            <v>קידום יוזמות חדשניות</v>
          </cell>
          <cell r="G3918">
            <v>0</v>
          </cell>
          <cell r="H3918" t="str">
            <v>גמיש</v>
          </cell>
          <cell r="I3918">
            <v>0</v>
          </cell>
          <cell r="J3918">
            <v>0</v>
          </cell>
          <cell r="K3918">
            <v>0</v>
          </cell>
          <cell r="L3918">
            <v>0</v>
          </cell>
          <cell r="M3918">
            <v>0</v>
          </cell>
          <cell r="N3918">
            <v>0</v>
          </cell>
          <cell r="O3918">
            <v>0</v>
          </cell>
          <cell r="P3918">
            <v>0</v>
          </cell>
        </row>
        <row r="3919">
          <cell r="A3919">
            <v>1811300788</v>
          </cell>
          <cell r="B3919">
            <v>788</v>
          </cell>
          <cell r="C3919">
            <v>811300</v>
          </cell>
          <cell r="D3919">
            <v>1</v>
          </cell>
          <cell r="E3919">
            <v>0</v>
          </cell>
          <cell r="F3919" t="str">
            <v xml:space="preserve">רווחה חינוכית     </v>
          </cell>
          <cell r="G3919">
            <v>0</v>
          </cell>
          <cell r="H3919" t="str">
            <v>גמיש</v>
          </cell>
          <cell r="I3919">
            <v>0</v>
          </cell>
          <cell r="J3919">
            <v>0</v>
          </cell>
          <cell r="K3919">
            <v>0</v>
          </cell>
          <cell r="L3919">
            <v>0</v>
          </cell>
          <cell r="M3919">
            <v>0</v>
          </cell>
          <cell r="N3919">
            <v>0</v>
          </cell>
          <cell r="O3919">
            <v>0</v>
          </cell>
          <cell r="P3919">
            <v>0</v>
          </cell>
        </row>
        <row r="3920">
          <cell r="A3920">
            <v>1811300789</v>
          </cell>
          <cell r="B3920">
            <v>789</v>
          </cell>
          <cell r="C3920">
            <v>811300</v>
          </cell>
          <cell r="D3920">
            <v>1</v>
          </cell>
          <cell r="E3920">
            <v>0</v>
          </cell>
          <cell r="F3920" t="str">
            <v xml:space="preserve">נוער              </v>
          </cell>
          <cell r="G3920">
            <v>0</v>
          </cell>
          <cell r="H3920" t="str">
            <v>גמיש</v>
          </cell>
          <cell r="I3920">
            <v>0</v>
          </cell>
          <cell r="J3920">
            <v>0</v>
          </cell>
          <cell r="K3920">
            <v>0</v>
          </cell>
          <cell r="L3920">
            <v>0</v>
          </cell>
          <cell r="M3920">
            <v>0</v>
          </cell>
          <cell r="N3920">
            <v>0</v>
          </cell>
          <cell r="O3920">
            <v>0</v>
          </cell>
          <cell r="P3920">
            <v>0</v>
          </cell>
        </row>
        <row r="3921">
          <cell r="A3921">
            <v>1811300950</v>
          </cell>
          <cell r="B3921">
            <v>950</v>
          </cell>
          <cell r="C3921">
            <v>811300</v>
          </cell>
          <cell r="D3921">
            <v>1</v>
          </cell>
          <cell r="E3921">
            <v>0</v>
          </cell>
          <cell r="F3921" t="str">
            <v xml:space="preserve">יוזמות תשס"ד - 2003      </v>
          </cell>
          <cell r="G3921">
            <v>0</v>
          </cell>
          <cell r="H3921" t="str">
            <v>גמיש</v>
          </cell>
          <cell r="I3921">
            <v>0</v>
          </cell>
          <cell r="J3921">
            <v>0</v>
          </cell>
          <cell r="K3921">
            <v>0</v>
          </cell>
          <cell r="L3921">
            <v>0</v>
          </cell>
          <cell r="M3921">
            <v>0</v>
          </cell>
          <cell r="N3921">
            <v>0</v>
          </cell>
          <cell r="O3921">
            <v>0</v>
          </cell>
          <cell r="P3921">
            <v>0</v>
          </cell>
        </row>
        <row r="3922">
          <cell r="A3922">
            <v>1811300951</v>
          </cell>
          <cell r="B3922">
            <v>951</v>
          </cell>
          <cell r="C3922">
            <v>811300</v>
          </cell>
          <cell r="D3922">
            <v>1</v>
          </cell>
          <cell r="E3922">
            <v>0</v>
          </cell>
          <cell r="F3922" t="str">
            <v>יוזמות תשס"ט - 2008</v>
          </cell>
          <cell r="G3922">
            <v>0</v>
          </cell>
          <cell r="H3922" t="str">
            <v>גמיש</v>
          </cell>
          <cell r="I3922">
            <v>0</v>
          </cell>
          <cell r="J3922">
            <v>0</v>
          </cell>
          <cell r="K3922">
            <v>0</v>
          </cell>
          <cell r="L3922">
            <v>0</v>
          </cell>
          <cell r="M3922">
            <v>0</v>
          </cell>
          <cell r="N3922">
            <v>0</v>
          </cell>
          <cell r="O3922">
            <v>0</v>
          </cell>
          <cell r="P3922">
            <v>0</v>
          </cell>
        </row>
        <row r="3923">
          <cell r="A3923">
            <v>1811300952</v>
          </cell>
          <cell r="B3923">
            <v>952</v>
          </cell>
          <cell r="C3923">
            <v>811300</v>
          </cell>
          <cell r="D3923">
            <v>1</v>
          </cell>
          <cell r="E3923">
            <v>0</v>
          </cell>
          <cell r="F3923" t="str">
            <v>יוזמות תשפ"ב</v>
          </cell>
          <cell r="G3923">
            <v>0</v>
          </cell>
          <cell r="H3923" t="str">
            <v>גמיש</v>
          </cell>
          <cell r="I3923">
            <v>0</v>
          </cell>
          <cell r="J3923">
            <v>129960</v>
          </cell>
          <cell r="K3923">
            <v>0</v>
          </cell>
          <cell r="L3923">
            <v>14440</v>
          </cell>
          <cell r="M3923">
            <v>0</v>
          </cell>
          <cell r="N3923">
            <v>144400</v>
          </cell>
          <cell r="O3923">
            <v>144400</v>
          </cell>
          <cell r="P3923">
            <v>66541.5</v>
          </cell>
        </row>
        <row r="3924">
          <cell r="A3924">
            <v>1811300953</v>
          </cell>
          <cell r="B3924">
            <v>953</v>
          </cell>
          <cell r="C3924">
            <v>811300</v>
          </cell>
          <cell r="D3924">
            <v>1</v>
          </cell>
          <cell r="E3924">
            <v>0</v>
          </cell>
          <cell r="F3924" t="str">
            <v xml:space="preserve">יוזמות תשע"ט    </v>
          </cell>
          <cell r="G3924">
            <v>0</v>
          </cell>
          <cell r="H3924" t="str">
            <v>גמיש</v>
          </cell>
          <cell r="I3924">
            <v>0</v>
          </cell>
          <cell r="J3924">
            <v>0</v>
          </cell>
          <cell r="K3924">
            <v>-1</v>
          </cell>
          <cell r="L3924">
            <v>0</v>
          </cell>
          <cell r="M3924">
            <v>0</v>
          </cell>
          <cell r="N3924">
            <v>0</v>
          </cell>
          <cell r="O3924">
            <v>0</v>
          </cell>
          <cell r="P3924">
            <v>0</v>
          </cell>
        </row>
        <row r="3925">
          <cell r="A3925">
            <v>1811300961</v>
          </cell>
          <cell r="B3925">
            <v>961</v>
          </cell>
          <cell r="C3925">
            <v>811300</v>
          </cell>
          <cell r="D3925">
            <v>1</v>
          </cell>
          <cell r="E3925">
            <v>0</v>
          </cell>
          <cell r="F3925" t="str">
            <v>רז' פעולות ורכישות</v>
          </cell>
          <cell r="G3925">
            <v>0</v>
          </cell>
          <cell r="H3925" t="str">
            <v>גמיש</v>
          </cell>
          <cell r="I3925">
            <v>0</v>
          </cell>
          <cell r="J3925">
            <v>0</v>
          </cell>
          <cell r="K3925">
            <v>0</v>
          </cell>
          <cell r="L3925">
            <v>0</v>
          </cell>
          <cell r="M3925">
            <v>0</v>
          </cell>
          <cell r="N3925">
            <v>0</v>
          </cell>
          <cell r="O3925">
            <v>0</v>
          </cell>
          <cell r="P3925">
            <v>0</v>
          </cell>
        </row>
        <row r="3926">
          <cell r="A3926">
            <v>1811300980</v>
          </cell>
          <cell r="B3926">
            <v>980</v>
          </cell>
          <cell r="C3926">
            <v>811300</v>
          </cell>
          <cell r="D3926">
            <v>1</v>
          </cell>
          <cell r="E3926">
            <v>0</v>
          </cell>
          <cell r="F3926" t="str">
            <v>קהילה ופנאי</v>
          </cell>
          <cell r="G3926">
            <v>0</v>
          </cell>
          <cell r="H3926" t="str">
            <v>גמיש</v>
          </cell>
          <cell r="I3926">
            <v>0</v>
          </cell>
          <cell r="J3926">
            <v>0</v>
          </cell>
          <cell r="K3926">
            <v>0</v>
          </cell>
          <cell r="L3926">
            <v>0</v>
          </cell>
          <cell r="M3926">
            <v>0</v>
          </cell>
          <cell r="N3926">
            <v>0</v>
          </cell>
          <cell r="O3926">
            <v>0</v>
          </cell>
          <cell r="P3926">
            <v>0</v>
          </cell>
        </row>
        <row r="3927">
          <cell r="A3927">
            <v>1811300981</v>
          </cell>
          <cell r="B3927">
            <v>981</v>
          </cell>
          <cell r="C3927">
            <v>811300</v>
          </cell>
          <cell r="D3927">
            <v>1</v>
          </cell>
          <cell r="E3927">
            <v>0</v>
          </cell>
          <cell r="F3927" t="str">
            <v>מרכז איבחון בוקר</v>
          </cell>
          <cell r="G3927">
            <v>0</v>
          </cell>
          <cell r="H3927" t="str">
            <v>גמיש</v>
          </cell>
          <cell r="I3927">
            <v>0</v>
          </cell>
          <cell r="J3927">
            <v>1890630</v>
          </cell>
          <cell r="K3927">
            <v>0</v>
          </cell>
          <cell r="L3927">
            <v>210070</v>
          </cell>
          <cell r="M3927">
            <v>0</v>
          </cell>
          <cell r="N3927">
            <v>2100700</v>
          </cell>
          <cell r="O3927">
            <v>2100700</v>
          </cell>
          <cell r="P3927">
            <v>1826661</v>
          </cell>
        </row>
        <row r="3928">
          <cell r="A3928">
            <v>1811300982</v>
          </cell>
          <cell r="B3928">
            <v>982</v>
          </cell>
          <cell r="C3928">
            <v>811300</v>
          </cell>
          <cell r="D3928">
            <v>1</v>
          </cell>
          <cell r="E3928">
            <v>0</v>
          </cell>
          <cell r="F3928" t="str">
            <v>מרכז איבחון</v>
          </cell>
          <cell r="G3928">
            <v>0</v>
          </cell>
          <cell r="H3928" t="str">
            <v>גמיש</v>
          </cell>
          <cell r="I3928">
            <v>0</v>
          </cell>
          <cell r="J3928">
            <v>1565190</v>
          </cell>
          <cell r="K3928">
            <v>0</v>
          </cell>
          <cell r="L3928">
            <v>173910</v>
          </cell>
          <cell r="M3928">
            <v>0</v>
          </cell>
          <cell r="N3928">
            <v>1739100</v>
          </cell>
          <cell r="O3928">
            <v>1739100</v>
          </cell>
          <cell r="P3928">
            <v>1513139</v>
          </cell>
        </row>
        <row r="3929">
          <cell r="A3929" t="e">
            <v>#VALUE!</v>
          </cell>
          <cell r="B3929" t="str">
            <v>811300  סך הכל</v>
          </cell>
          <cell r="C3929">
            <v>0</v>
          </cell>
          <cell r="D3929">
            <v>0</v>
          </cell>
          <cell r="E3929">
            <v>0</v>
          </cell>
          <cell r="F3929" t="str">
            <v>יוזמות ראש מינהל</v>
          </cell>
          <cell r="G3929">
            <v>0</v>
          </cell>
          <cell r="H3929">
            <v>0</v>
          </cell>
          <cell r="I3929">
            <v>0</v>
          </cell>
          <cell r="J3929">
            <v>5293620</v>
          </cell>
          <cell r="K3929">
            <v>-1.4740443630660847</v>
          </cell>
          <cell r="L3929">
            <v>588180</v>
          </cell>
          <cell r="M3929">
            <v>0</v>
          </cell>
          <cell r="N3929">
            <v>5881800</v>
          </cell>
          <cell r="O3929">
            <v>5881800</v>
          </cell>
          <cell r="P3929">
            <v>5297839.63</v>
          </cell>
        </row>
        <row r="3930">
          <cell r="A3930">
            <v>18113010</v>
          </cell>
          <cell r="B3930">
            <v>0</v>
          </cell>
          <cell r="C3930">
            <v>811301</v>
          </cell>
          <cell r="D3930">
            <v>1</v>
          </cell>
          <cell r="E3930">
            <v>0</v>
          </cell>
          <cell r="F3930" t="str">
            <v>יוזמות אגף אירגון</v>
          </cell>
          <cell r="G3930">
            <v>0</v>
          </cell>
          <cell r="H3930" t="str">
            <v xml:space="preserve"> </v>
          </cell>
          <cell r="I3930">
            <v>0</v>
          </cell>
          <cell r="J3930">
            <v>0</v>
          </cell>
          <cell r="K3930">
            <v>0</v>
          </cell>
          <cell r="L3930">
            <v>0</v>
          </cell>
          <cell r="M3930">
            <v>0</v>
          </cell>
          <cell r="N3930">
            <v>0</v>
          </cell>
          <cell r="O3930">
            <v>0</v>
          </cell>
          <cell r="P3930">
            <v>0</v>
          </cell>
        </row>
        <row r="3931">
          <cell r="A3931">
            <v>1811301110</v>
          </cell>
          <cell r="B3931">
            <v>110</v>
          </cell>
          <cell r="C3931">
            <v>811301</v>
          </cell>
          <cell r="D3931">
            <v>1</v>
          </cell>
          <cell r="E3931">
            <v>0</v>
          </cell>
          <cell r="F3931" t="str">
            <v>השכר הקובע-תקציבית</v>
          </cell>
          <cell r="G3931">
            <v>0</v>
          </cell>
          <cell r="H3931" t="str">
            <v>שכר</v>
          </cell>
          <cell r="I3931">
            <v>0</v>
          </cell>
          <cell r="J3931">
            <v>0</v>
          </cell>
          <cell r="K3931">
            <v>0</v>
          </cell>
          <cell r="L3931">
            <v>0</v>
          </cell>
          <cell r="M3931">
            <v>0</v>
          </cell>
          <cell r="N3931">
            <v>0</v>
          </cell>
          <cell r="O3931">
            <v>0</v>
          </cell>
          <cell r="P3931">
            <v>0</v>
          </cell>
        </row>
        <row r="3932">
          <cell r="A3932">
            <v>1811301119</v>
          </cell>
          <cell r="B3932">
            <v>119</v>
          </cell>
          <cell r="C3932">
            <v>811301</v>
          </cell>
          <cell r="D3932">
            <v>1</v>
          </cell>
          <cell r="E3932">
            <v>0</v>
          </cell>
          <cell r="F3932" t="str">
            <v>השכר הקובע-צוברת</v>
          </cell>
          <cell r="G3932">
            <v>0</v>
          </cell>
          <cell r="H3932" t="str">
            <v>שכר</v>
          </cell>
          <cell r="I3932">
            <v>0</v>
          </cell>
          <cell r="J3932">
            <v>0</v>
          </cell>
          <cell r="K3932">
            <v>0</v>
          </cell>
          <cell r="L3932">
            <v>0</v>
          </cell>
          <cell r="M3932">
            <v>0</v>
          </cell>
          <cell r="N3932">
            <v>0</v>
          </cell>
          <cell r="O3932">
            <v>0</v>
          </cell>
          <cell r="P3932">
            <v>0</v>
          </cell>
        </row>
        <row r="3933">
          <cell r="A3933">
            <v>1811301210</v>
          </cell>
          <cell r="B3933">
            <v>210</v>
          </cell>
          <cell r="C3933">
            <v>811301</v>
          </cell>
          <cell r="D3933">
            <v>1</v>
          </cell>
          <cell r="E3933">
            <v>0</v>
          </cell>
          <cell r="F3933" t="str">
            <v>השכר הקובע</v>
          </cell>
          <cell r="G3933">
            <v>0</v>
          </cell>
          <cell r="H3933" t="str">
            <v>שכר</v>
          </cell>
          <cell r="I3933">
            <v>0</v>
          </cell>
          <cell r="J3933">
            <v>0</v>
          </cell>
          <cell r="K3933">
            <v>0</v>
          </cell>
          <cell r="L3933">
            <v>0</v>
          </cell>
          <cell r="M3933">
            <v>0</v>
          </cell>
          <cell r="N3933">
            <v>0</v>
          </cell>
          <cell r="O3933">
            <v>0</v>
          </cell>
          <cell r="P3933">
            <v>0</v>
          </cell>
        </row>
        <row r="3934">
          <cell r="A3934">
            <v>1811301263</v>
          </cell>
          <cell r="B3934">
            <v>263</v>
          </cell>
          <cell r="C3934">
            <v>811301</v>
          </cell>
          <cell r="D3934">
            <v>1</v>
          </cell>
          <cell r="E3934">
            <v>0</v>
          </cell>
          <cell r="F3934" t="str">
            <v>עובדי כח - אדם</v>
          </cell>
          <cell r="G3934">
            <v>0</v>
          </cell>
          <cell r="H3934" t="str">
            <v>שכר</v>
          </cell>
          <cell r="I3934">
            <v>0</v>
          </cell>
          <cell r="J3934">
            <v>0</v>
          </cell>
          <cell r="K3934">
            <v>0</v>
          </cell>
          <cell r="L3934">
            <v>0</v>
          </cell>
          <cell r="M3934">
            <v>0</v>
          </cell>
          <cell r="N3934">
            <v>0</v>
          </cell>
          <cell r="O3934">
            <v>0</v>
          </cell>
          <cell r="P3934">
            <v>0</v>
          </cell>
        </row>
        <row r="3935">
          <cell r="A3935">
            <v>1811301759</v>
          </cell>
          <cell r="B3935">
            <v>759</v>
          </cell>
          <cell r="C3935">
            <v>811301</v>
          </cell>
          <cell r="D3935">
            <v>1</v>
          </cell>
          <cell r="E3935">
            <v>0</v>
          </cell>
          <cell r="F3935" t="str">
            <v>שרותי סייעות</v>
          </cell>
          <cell r="G3935">
            <v>0</v>
          </cell>
          <cell r="H3935" t="str">
            <v>קשיח</v>
          </cell>
          <cell r="I3935">
            <v>0</v>
          </cell>
          <cell r="J3935">
            <v>0</v>
          </cell>
          <cell r="K3935">
            <v>0</v>
          </cell>
          <cell r="L3935">
            <v>0</v>
          </cell>
          <cell r="M3935">
            <v>0</v>
          </cell>
          <cell r="N3935">
            <v>0</v>
          </cell>
          <cell r="O3935">
            <v>0</v>
          </cell>
          <cell r="P3935">
            <v>0</v>
          </cell>
        </row>
        <row r="3936">
          <cell r="A3936">
            <v>1811301780</v>
          </cell>
          <cell r="B3936">
            <v>780</v>
          </cell>
          <cell r="C3936">
            <v>811301</v>
          </cell>
          <cell r="D3936">
            <v>1</v>
          </cell>
          <cell r="E3936">
            <v>0</v>
          </cell>
          <cell r="F3936" t="str">
            <v>פעולות</v>
          </cell>
          <cell r="G3936">
            <v>0</v>
          </cell>
          <cell r="H3936" t="str">
            <v>גמיש</v>
          </cell>
          <cell r="I3936">
            <v>-0.95785440613026818</v>
          </cell>
          <cell r="J3936">
            <v>198000</v>
          </cell>
          <cell r="K3936">
            <v>5.2631578947368363E-2</v>
          </cell>
          <cell r="L3936">
            <v>22000</v>
          </cell>
          <cell r="M3936">
            <v>0</v>
          </cell>
          <cell r="N3936">
            <v>220000</v>
          </cell>
          <cell r="O3936">
            <v>5220000</v>
          </cell>
          <cell r="P3936">
            <v>168570.94</v>
          </cell>
        </row>
        <row r="3937">
          <cell r="A3937" t="e">
            <v>#VALUE!</v>
          </cell>
          <cell r="B3937" t="str">
            <v>811301  סך הכל</v>
          </cell>
          <cell r="C3937">
            <v>0</v>
          </cell>
          <cell r="D3937">
            <v>0</v>
          </cell>
          <cell r="E3937">
            <v>0</v>
          </cell>
          <cell r="F3937" t="str">
            <v>יוזמות אגף אירגון</v>
          </cell>
          <cell r="G3937">
            <v>0</v>
          </cell>
          <cell r="H3937">
            <v>0</v>
          </cell>
          <cell r="I3937">
            <v>-0.95785440613026818</v>
          </cell>
          <cell r="J3937">
            <v>198000</v>
          </cell>
          <cell r="K3937">
            <v>5.2631578947368363E-2</v>
          </cell>
          <cell r="L3937">
            <v>22000</v>
          </cell>
          <cell r="M3937">
            <v>0</v>
          </cell>
          <cell r="N3937">
            <v>220000</v>
          </cell>
          <cell r="O3937">
            <v>5220000</v>
          </cell>
          <cell r="P3937">
            <v>168570.94</v>
          </cell>
        </row>
        <row r="3938">
          <cell r="A3938">
            <v>18113040</v>
          </cell>
          <cell r="B3938">
            <v>0</v>
          </cell>
          <cell r="C3938">
            <v>811304</v>
          </cell>
          <cell r="D3938">
            <v>1</v>
          </cell>
          <cell r="E3938">
            <v>0</v>
          </cell>
          <cell r="F3938" t="str">
            <v>יוזמות גני ילדים</v>
          </cell>
          <cell r="G3938">
            <v>0</v>
          </cell>
          <cell r="H3938" t="str">
            <v xml:space="preserve"> </v>
          </cell>
          <cell r="I3938">
            <v>0</v>
          </cell>
          <cell r="J3938">
            <v>0</v>
          </cell>
          <cell r="K3938">
            <v>0</v>
          </cell>
          <cell r="L3938">
            <v>0</v>
          </cell>
          <cell r="M3938">
            <v>0</v>
          </cell>
          <cell r="N3938">
            <v>0</v>
          </cell>
          <cell r="O3938">
            <v>0</v>
          </cell>
          <cell r="P3938">
            <v>0</v>
          </cell>
        </row>
        <row r="3939">
          <cell r="A3939">
            <v>1811304110</v>
          </cell>
          <cell r="B3939">
            <v>110</v>
          </cell>
          <cell r="C3939">
            <v>811304</v>
          </cell>
          <cell r="D3939">
            <v>1</v>
          </cell>
          <cell r="E3939">
            <v>0</v>
          </cell>
          <cell r="F3939" t="str">
            <v>השכר הקובע-תקציבית</v>
          </cell>
          <cell r="G3939">
            <v>0</v>
          </cell>
          <cell r="H3939" t="str">
            <v>שכר</v>
          </cell>
          <cell r="I3939">
            <v>0</v>
          </cell>
          <cell r="J3939">
            <v>0</v>
          </cell>
          <cell r="K3939">
            <v>0</v>
          </cell>
          <cell r="L3939">
            <v>0</v>
          </cell>
          <cell r="M3939">
            <v>0</v>
          </cell>
          <cell r="N3939">
            <v>0</v>
          </cell>
          <cell r="O3939">
            <v>0</v>
          </cell>
          <cell r="P3939">
            <v>0</v>
          </cell>
        </row>
        <row r="3940">
          <cell r="A3940">
            <v>1811304119</v>
          </cell>
          <cell r="B3940">
            <v>119</v>
          </cell>
          <cell r="C3940">
            <v>811304</v>
          </cell>
          <cell r="D3940">
            <v>1</v>
          </cell>
          <cell r="E3940">
            <v>0</v>
          </cell>
          <cell r="F3940" t="str">
            <v>השכר הקובע-צוברת</v>
          </cell>
          <cell r="G3940">
            <v>0</v>
          </cell>
          <cell r="H3940" t="str">
            <v>שכר</v>
          </cell>
          <cell r="I3940">
            <v>0</v>
          </cell>
          <cell r="J3940">
            <v>0</v>
          </cell>
          <cell r="K3940">
            <v>0</v>
          </cell>
          <cell r="L3940">
            <v>0</v>
          </cell>
          <cell r="M3940">
            <v>0</v>
          </cell>
          <cell r="N3940">
            <v>0</v>
          </cell>
          <cell r="O3940">
            <v>0</v>
          </cell>
          <cell r="P3940">
            <v>0</v>
          </cell>
        </row>
        <row r="3941">
          <cell r="A3941">
            <v>1811304210</v>
          </cell>
          <cell r="B3941">
            <v>210</v>
          </cell>
          <cell r="C3941">
            <v>811304</v>
          </cell>
          <cell r="D3941">
            <v>1</v>
          </cell>
          <cell r="E3941">
            <v>0</v>
          </cell>
          <cell r="F3941" t="str">
            <v>השכר הקובע</v>
          </cell>
          <cell r="G3941">
            <v>0</v>
          </cell>
          <cell r="H3941" t="str">
            <v>שכר</v>
          </cell>
          <cell r="I3941">
            <v>0</v>
          </cell>
          <cell r="J3941">
            <v>0</v>
          </cell>
          <cell r="K3941">
            <v>0</v>
          </cell>
          <cell r="L3941">
            <v>0</v>
          </cell>
          <cell r="M3941">
            <v>0</v>
          </cell>
          <cell r="N3941">
            <v>0</v>
          </cell>
          <cell r="O3941">
            <v>0</v>
          </cell>
          <cell r="P3941">
            <v>0</v>
          </cell>
        </row>
        <row r="3942">
          <cell r="A3942">
            <v>1811304263</v>
          </cell>
          <cell r="B3942">
            <v>263</v>
          </cell>
          <cell r="C3942">
            <v>811304</v>
          </cell>
          <cell r="D3942">
            <v>1</v>
          </cell>
          <cell r="E3942">
            <v>0</v>
          </cell>
          <cell r="F3942" t="str">
            <v>עובדי כח - אדם</v>
          </cell>
          <cell r="G3942">
            <v>0</v>
          </cell>
          <cell r="H3942" t="str">
            <v>שכר</v>
          </cell>
          <cell r="I3942">
            <v>0</v>
          </cell>
          <cell r="J3942">
            <v>0</v>
          </cell>
          <cell r="K3942">
            <v>0</v>
          </cell>
          <cell r="L3942">
            <v>0</v>
          </cell>
          <cell r="M3942">
            <v>0</v>
          </cell>
          <cell r="N3942">
            <v>0</v>
          </cell>
          <cell r="O3942">
            <v>0</v>
          </cell>
          <cell r="P3942">
            <v>0</v>
          </cell>
        </row>
        <row r="3943">
          <cell r="A3943">
            <v>1811304759</v>
          </cell>
          <cell r="B3943">
            <v>759</v>
          </cell>
          <cell r="C3943">
            <v>811304</v>
          </cell>
          <cell r="D3943">
            <v>1</v>
          </cell>
          <cell r="E3943">
            <v>0</v>
          </cell>
          <cell r="F3943" t="str">
            <v>שרותי סייעות</v>
          </cell>
          <cell r="G3943">
            <v>0</v>
          </cell>
          <cell r="H3943" t="str">
            <v>קשיח</v>
          </cell>
          <cell r="I3943">
            <v>0</v>
          </cell>
          <cell r="J3943">
            <v>0</v>
          </cell>
          <cell r="K3943">
            <v>0</v>
          </cell>
          <cell r="L3943">
            <v>0</v>
          </cell>
          <cell r="M3943">
            <v>0</v>
          </cell>
          <cell r="N3943">
            <v>0</v>
          </cell>
          <cell r="O3943">
            <v>0</v>
          </cell>
          <cell r="P3943">
            <v>0</v>
          </cell>
        </row>
        <row r="3944">
          <cell r="A3944">
            <v>1811304780</v>
          </cell>
          <cell r="B3944">
            <v>780</v>
          </cell>
          <cell r="C3944">
            <v>811304</v>
          </cell>
          <cell r="D3944">
            <v>1</v>
          </cell>
          <cell r="E3944">
            <v>0</v>
          </cell>
          <cell r="F3944" t="str">
            <v>פעולות</v>
          </cell>
          <cell r="G3944">
            <v>0</v>
          </cell>
          <cell r="H3944" t="str">
            <v>גמיש</v>
          </cell>
          <cell r="I3944">
            <v>0.69013112491373363</v>
          </cell>
          <cell r="J3944">
            <v>440820</v>
          </cell>
          <cell r="K3944">
            <v>0</v>
          </cell>
          <cell r="L3944">
            <v>48980</v>
          </cell>
          <cell r="M3944">
            <v>0</v>
          </cell>
          <cell r="N3944">
            <v>489800</v>
          </cell>
          <cell r="O3944">
            <v>289800</v>
          </cell>
          <cell r="P3944">
            <v>287238.68</v>
          </cell>
        </row>
        <row r="3945">
          <cell r="A3945">
            <v>1811304781</v>
          </cell>
          <cell r="B3945">
            <v>781</v>
          </cell>
          <cell r="C3945">
            <v>811304</v>
          </cell>
          <cell r="D3945">
            <v>1</v>
          </cell>
          <cell r="E3945">
            <v>0</v>
          </cell>
          <cell r="F3945" t="str">
            <v>פעולות כנגד הכנסות</v>
          </cell>
          <cell r="G3945">
            <v>0</v>
          </cell>
          <cell r="H3945" t="str">
            <v>גמיש</v>
          </cell>
          <cell r="I3945">
            <v>0</v>
          </cell>
          <cell r="J3945">
            <v>100000</v>
          </cell>
          <cell r="K3945">
            <v>0</v>
          </cell>
          <cell r="L3945">
            <v>0</v>
          </cell>
          <cell r="M3945">
            <v>0</v>
          </cell>
          <cell r="N3945">
            <v>100000</v>
          </cell>
          <cell r="O3945">
            <v>100000</v>
          </cell>
          <cell r="P3945">
            <v>81447.8</v>
          </cell>
        </row>
        <row r="3946">
          <cell r="A3946">
            <v>1811304782</v>
          </cell>
          <cell r="B3946">
            <v>782</v>
          </cell>
          <cell r="C3946">
            <v>811304</v>
          </cell>
          <cell r="D3946">
            <v>1</v>
          </cell>
          <cell r="E3946">
            <v>0</v>
          </cell>
          <cell r="F3946" t="str">
            <v>יוזמות - מובילות  גנ"י</v>
          </cell>
          <cell r="G3946">
            <v>0</v>
          </cell>
          <cell r="H3946" t="str">
            <v>גמיש</v>
          </cell>
          <cell r="I3946">
            <v>5.1401869158878455E-2</v>
          </cell>
          <cell r="J3946">
            <v>40500</v>
          </cell>
          <cell r="K3946">
            <v>0</v>
          </cell>
          <cell r="L3946">
            <v>4500</v>
          </cell>
          <cell r="M3946">
            <v>0</v>
          </cell>
          <cell r="N3946">
            <v>45000</v>
          </cell>
          <cell r="O3946">
            <v>42800</v>
          </cell>
          <cell r="P3946">
            <v>42800</v>
          </cell>
        </row>
        <row r="3947">
          <cell r="A3947">
            <v>1811304783</v>
          </cell>
          <cell r="B3947">
            <v>783</v>
          </cell>
          <cell r="C3947">
            <v>811304</v>
          </cell>
          <cell r="D3947">
            <v>1</v>
          </cell>
          <cell r="E3947">
            <v>0</v>
          </cell>
          <cell r="F3947" t="str">
            <v>תוכנית אילנות</v>
          </cell>
          <cell r="G3947">
            <v>0</v>
          </cell>
          <cell r="H3947" t="str">
            <v>קשיח</v>
          </cell>
          <cell r="I3947">
            <v>0</v>
          </cell>
          <cell r="J3947">
            <v>0</v>
          </cell>
          <cell r="K3947">
            <v>-1</v>
          </cell>
          <cell r="L3947">
            <v>0</v>
          </cell>
          <cell r="M3947">
            <v>0</v>
          </cell>
          <cell r="N3947">
            <v>0</v>
          </cell>
          <cell r="O3947">
            <v>0</v>
          </cell>
          <cell r="P3947">
            <v>0</v>
          </cell>
        </row>
        <row r="3948">
          <cell r="A3948" t="e">
            <v>#VALUE!</v>
          </cell>
          <cell r="B3948" t="str">
            <v>811304  סך הכל</v>
          </cell>
          <cell r="C3948">
            <v>0</v>
          </cell>
          <cell r="D3948">
            <v>0</v>
          </cell>
          <cell r="E3948">
            <v>0</v>
          </cell>
          <cell r="F3948" t="str">
            <v>יוזמות גני ילדים</v>
          </cell>
          <cell r="G3948">
            <v>0</v>
          </cell>
          <cell r="H3948">
            <v>0</v>
          </cell>
          <cell r="I3948">
            <v>0.46740638002773927</v>
          </cell>
          <cell r="J3948">
            <v>581320</v>
          </cell>
          <cell r="K3948">
            <v>-1</v>
          </cell>
          <cell r="L3948">
            <v>53480</v>
          </cell>
          <cell r="M3948">
            <v>0</v>
          </cell>
          <cell r="N3948">
            <v>634800</v>
          </cell>
          <cell r="O3948">
            <v>432600</v>
          </cell>
          <cell r="P3948">
            <v>411486.48</v>
          </cell>
        </row>
        <row r="3949">
          <cell r="A3949">
            <v>18113050</v>
          </cell>
          <cell r="B3949">
            <v>0</v>
          </cell>
          <cell r="C3949">
            <v>811305</v>
          </cell>
          <cell r="D3949">
            <v>1</v>
          </cell>
          <cell r="E3949">
            <v>0</v>
          </cell>
          <cell r="F3949" t="str">
            <v>יוזמות יסודי</v>
          </cell>
          <cell r="G3949">
            <v>0</v>
          </cell>
          <cell r="H3949" t="str">
            <v xml:space="preserve"> </v>
          </cell>
          <cell r="I3949">
            <v>0</v>
          </cell>
          <cell r="J3949">
            <v>0</v>
          </cell>
          <cell r="K3949">
            <v>0</v>
          </cell>
          <cell r="L3949">
            <v>0</v>
          </cell>
          <cell r="M3949">
            <v>0</v>
          </cell>
          <cell r="N3949">
            <v>0</v>
          </cell>
          <cell r="O3949">
            <v>0</v>
          </cell>
          <cell r="P3949">
            <v>0</v>
          </cell>
        </row>
        <row r="3950">
          <cell r="A3950">
            <v>1811305110</v>
          </cell>
          <cell r="B3950">
            <v>110</v>
          </cell>
          <cell r="C3950">
            <v>811305</v>
          </cell>
          <cell r="D3950">
            <v>1</v>
          </cell>
          <cell r="E3950">
            <v>0</v>
          </cell>
          <cell r="F3950" t="str">
            <v>השכר הקובע-תקציבית</v>
          </cell>
          <cell r="G3950">
            <v>0</v>
          </cell>
          <cell r="H3950" t="str">
            <v>שכר</v>
          </cell>
          <cell r="I3950">
            <v>0</v>
          </cell>
          <cell r="J3950">
            <v>0</v>
          </cell>
          <cell r="K3950">
            <v>0</v>
          </cell>
          <cell r="L3950">
            <v>0</v>
          </cell>
          <cell r="M3950">
            <v>0</v>
          </cell>
          <cell r="N3950">
            <v>0</v>
          </cell>
          <cell r="O3950">
            <v>0</v>
          </cell>
          <cell r="P3950">
            <v>542.47</v>
          </cell>
        </row>
        <row r="3951">
          <cell r="A3951">
            <v>1811305118</v>
          </cell>
          <cell r="B3951">
            <v>118</v>
          </cell>
          <cell r="C3951">
            <v>811305</v>
          </cell>
          <cell r="D3951">
            <v>1</v>
          </cell>
          <cell r="E3951">
            <v>0</v>
          </cell>
          <cell r="F3951" t="str">
            <v>שכר עובדי הוראה</v>
          </cell>
          <cell r="G3951">
            <v>0</v>
          </cell>
          <cell r="H3951" t="str">
            <v>שכר</v>
          </cell>
          <cell r="I3951">
            <v>0</v>
          </cell>
          <cell r="J3951">
            <v>400000</v>
          </cell>
          <cell r="K3951">
            <v>0</v>
          </cell>
          <cell r="L3951">
            <v>0</v>
          </cell>
          <cell r="M3951">
            <v>0</v>
          </cell>
          <cell r="N3951">
            <v>400000</v>
          </cell>
          <cell r="O3951">
            <v>400000</v>
          </cell>
          <cell r="P3951">
            <v>84106.18</v>
          </cell>
        </row>
        <row r="3952">
          <cell r="A3952">
            <v>1811305119</v>
          </cell>
          <cell r="B3952">
            <v>119</v>
          </cell>
          <cell r="C3952">
            <v>811305</v>
          </cell>
          <cell r="D3952">
            <v>1</v>
          </cell>
          <cell r="E3952">
            <v>0</v>
          </cell>
          <cell r="F3952" t="str">
            <v>השכר הקובע-צוברת</v>
          </cell>
          <cell r="G3952">
            <v>0</v>
          </cell>
          <cell r="H3952" t="str">
            <v>שכר</v>
          </cell>
          <cell r="I3952">
            <v>0.26635711270578311</v>
          </cell>
          <cell r="J3952">
            <v>1200000</v>
          </cell>
          <cell r="K3952">
            <v>1.4983208473262621E-2</v>
          </cell>
          <cell r="L3952">
            <v>0</v>
          </cell>
          <cell r="M3952">
            <v>0</v>
          </cell>
          <cell r="N3952">
            <v>1200000</v>
          </cell>
          <cell r="O3952">
            <v>947600</v>
          </cell>
          <cell r="P3952">
            <v>1192489.5900000001</v>
          </cell>
        </row>
        <row r="3953">
          <cell r="A3953">
            <v>1811305122</v>
          </cell>
          <cell r="B3953">
            <v>122</v>
          </cell>
          <cell r="C3953">
            <v>811305</v>
          </cell>
          <cell r="D3953">
            <v>1</v>
          </cell>
          <cell r="E3953">
            <v>0</v>
          </cell>
          <cell r="F3953" t="str">
            <v xml:space="preserve">ביגוד             </v>
          </cell>
          <cell r="G3953">
            <v>0</v>
          </cell>
          <cell r="H3953" t="str">
            <v>שכר</v>
          </cell>
          <cell r="I3953">
            <v>0.46666666666666656</v>
          </cell>
          <cell r="J3953">
            <v>17600</v>
          </cell>
          <cell r="K3953">
            <v>-1</v>
          </cell>
          <cell r="L3953">
            <v>0</v>
          </cell>
          <cell r="M3953">
            <v>0</v>
          </cell>
          <cell r="N3953">
            <v>17600</v>
          </cell>
          <cell r="O3953">
            <v>12000</v>
          </cell>
          <cell r="P3953">
            <v>12389.16</v>
          </cell>
        </row>
        <row r="3954">
          <cell r="A3954">
            <v>1811305126</v>
          </cell>
          <cell r="B3954">
            <v>126</v>
          </cell>
          <cell r="C3954">
            <v>811305</v>
          </cell>
          <cell r="D3954">
            <v>1</v>
          </cell>
          <cell r="E3954">
            <v>0</v>
          </cell>
          <cell r="F3954" t="str">
            <v xml:space="preserve">דמי הבראה         </v>
          </cell>
          <cell r="G3954">
            <v>0</v>
          </cell>
          <cell r="H3954" t="str">
            <v>שכר</v>
          </cell>
          <cell r="I3954">
            <v>0.2592592592592593</v>
          </cell>
          <cell r="J3954">
            <v>34000</v>
          </cell>
          <cell r="K3954">
            <v>-1</v>
          </cell>
          <cell r="L3954">
            <v>0</v>
          </cell>
          <cell r="M3954">
            <v>0</v>
          </cell>
          <cell r="N3954">
            <v>34000</v>
          </cell>
          <cell r="O3954">
            <v>27000</v>
          </cell>
          <cell r="P3954">
            <v>33833.949999999997</v>
          </cell>
        </row>
        <row r="3955">
          <cell r="A3955">
            <v>1811305210</v>
          </cell>
          <cell r="B3955">
            <v>210</v>
          </cell>
          <cell r="C3955">
            <v>811305</v>
          </cell>
          <cell r="D3955">
            <v>1</v>
          </cell>
          <cell r="E3955">
            <v>0</v>
          </cell>
          <cell r="F3955" t="str">
            <v>השכר הקובע</v>
          </cell>
          <cell r="G3955">
            <v>0</v>
          </cell>
          <cell r="H3955" t="str">
            <v>שכר</v>
          </cell>
          <cell r="I3955">
            <v>0</v>
          </cell>
          <cell r="J3955">
            <v>0</v>
          </cell>
          <cell r="K3955">
            <v>0</v>
          </cell>
          <cell r="L3955">
            <v>0</v>
          </cell>
          <cell r="M3955">
            <v>0</v>
          </cell>
          <cell r="N3955">
            <v>0</v>
          </cell>
          <cell r="O3955">
            <v>0</v>
          </cell>
          <cell r="P3955">
            <v>131412.91</v>
          </cell>
        </row>
        <row r="3956">
          <cell r="A3956">
            <v>1811305263</v>
          </cell>
          <cell r="B3956">
            <v>263</v>
          </cell>
          <cell r="C3956">
            <v>811305</v>
          </cell>
          <cell r="D3956">
            <v>1</v>
          </cell>
          <cell r="E3956">
            <v>0</v>
          </cell>
          <cell r="F3956" t="str">
            <v>עובדי כח - אדם</v>
          </cell>
          <cell r="G3956">
            <v>0</v>
          </cell>
          <cell r="H3956" t="str">
            <v>שכר</v>
          </cell>
          <cell r="I3956">
            <v>0</v>
          </cell>
          <cell r="J3956">
            <v>20000</v>
          </cell>
          <cell r="K3956">
            <v>0</v>
          </cell>
          <cell r="L3956">
            <v>0</v>
          </cell>
          <cell r="M3956">
            <v>0</v>
          </cell>
          <cell r="N3956">
            <v>20000</v>
          </cell>
          <cell r="O3956">
            <v>0</v>
          </cell>
          <cell r="P3956">
            <v>18342.68</v>
          </cell>
        </row>
        <row r="3957">
          <cell r="A3957">
            <v>1811305759</v>
          </cell>
          <cell r="B3957">
            <v>759</v>
          </cell>
          <cell r="C3957">
            <v>811305</v>
          </cell>
          <cell r="D3957">
            <v>1</v>
          </cell>
          <cell r="E3957">
            <v>0</v>
          </cell>
          <cell r="F3957" t="str">
            <v>שרותי סייעות</v>
          </cell>
          <cell r="G3957">
            <v>0</v>
          </cell>
          <cell r="H3957" t="str">
            <v>קשיח</v>
          </cell>
          <cell r="I3957">
            <v>0.12631578947368416</v>
          </cell>
          <cell r="J3957">
            <v>1070000</v>
          </cell>
          <cell r="K3957">
            <v>0</v>
          </cell>
          <cell r="L3957">
            <v>0</v>
          </cell>
          <cell r="M3957">
            <v>0</v>
          </cell>
          <cell r="N3957">
            <v>1070000</v>
          </cell>
          <cell r="O3957">
            <v>950000</v>
          </cell>
          <cell r="P3957">
            <v>1052981.52</v>
          </cell>
        </row>
        <row r="3958">
          <cell r="A3958">
            <v>1811305780</v>
          </cell>
          <cell r="B3958">
            <v>780</v>
          </cell>
          <cell r="C3958">
            <v>811305</v>
          </cell>
          <cell r="D3958">
            <v>1</v>
          </cell>
          <cell r="E3958">
            <v>0</v>
          </cell>
          <cell r="F3958" t="str">
            <v>פעולות</v>
          </cell>
          <cell r="G3958">
            <v>0</v>
          </cell>
          <cell r="H3958" t="str">
            <v>גמיש</v>
          </cell>
          <cell r="I3958">
            <v>0</v>
          </cell>
          <cell r="J3958">
            <v>562860</v>
          </cell>
          <cell r="K3958">
            <v>0</v>
          </cell>
          <cell r="L3958">
            <v>62540</v>
          </cell>
          <cell r="M3958">
            <v>0</v>
          </cell>
          <cell r="N3958">
            <v>625400</v>
          </cell>
          <cell r="O3958">
            <v>625400</v>
          </cell>
          <cell r="P3958">
            <v>624915.69999999995</v>
          </cell>
        </row>
        <row r="3959">
          <cell r="A3959">
            <v>1811305781</v>
          </cell>
          <cell r="B3959">
            <v>781</v>
          </cell>
          <cell r="C3959">
            <v>811305</v>
          </cell>
          <cell r="D3959">
            <v>1</v>
          </cell>
          <cell r="E3959">
            <v>0</v>
          </cell>
          <cell r="F3959" t="str">
            <v>בתי"ס מוזיקליים</v>
          </cell>
          <cell r="G3959">
            <v>0</v>
          </cell>
          <cell r="H3959" t="str">
            <v>גמיש</v>
          </cell>
          <cell r="I3959">
            <v>0</v>
          </cell>
          <cell r="J3959">
            <v>826830</v>
          </cell>
          <cell r="K3959">
            <v>0</v>
          </cell>
          <cell r="L3959">
            <v>91870</v>
          </cell>
          <cell r="M3959">
            <v>0</v>
          </cell>
          <cell r="N3959">
            <v>918700</v>
          </cell>
          <cell r="O3959">
            <v>918700</v>
          </cell>
          <cell r="P3959">
            <v>576546</v>
          </cell>
        </row>
        <row r="3960">
          <cell r="A3960">
            <v>1811305782</v>
          </cell>
          <cell r="B3960">
            <v>782</v>
          </cell>
          <cell r="C3960">
            <v>811305</v>
          </cell>
          <cell r="D3960">
            <v>1</v>
          </cell>
          <cell r="E3960">
            <v>0</v>
          </cell>
          <cell r="F3960" t="str">
            <v>אוריינות-בי"ס יחדיו</v>
          </cell>
          <cell r="G3960">
            <v>0</v>
          </cell>
          <cell r="H3960" t="str">
            <v>גמיש</v>
          </cell>
          <cell r="I3960">
            <v>0</v>
          </cell>
          <cell r="J3960">
            <v>90000</v>
          </cell>
          <cell r="K3960">
            <v>0</v>
          </cell>
          <cell r="L3960">
            <v>10000</v>
          </cell>
          <cell r="M3960">
            <v>0</v>
          </cell>
          <cell r="N3960">
            <v>100000</v>
          </cell>
          <cell r="O3960">
            <v>100000</v>
          </cell>
          <cell r="P3960">
            <v>66500</v>
          </cell>
        </row>
        <row r="3961">
          <cell r="A3961">
            <v>1811305783</v>
          </cell>
          <cell r="B3961">
            <v>783</v>
          </cell>
          <cell r="C3961">
            <v>811305</v>
          </cell>
          <cell r="D3961">
            <v>1</v>
          </cell>
          <cell r="E3961">
            <v>0</v>
          </cell>
          <cell r="F3961" t="str">
            <v>יחודיות בית ספרית</v>
          </cell>
          <cell r="G3961">
            <v>0</v>
          </cell>
          <cell r="H3961" t="str">
            <v>גמיש</v>
          </cell>
          <cell r="I3961">
            <v>0</v>
          </cell>
          <cell r="J3961">
            <v>171000</v>
          </cell>
          <cell r="K3961">
            <v>0</v>
          </cell>
          <cell r="L3961">
            <v>19000</v>
          </cell>
          <cell r="M3961">
            <v>0</v>
          </cell>
          <cell r="N3961">
            <v>190000</v>
          </cell>
          <cell r="O3961">
            <v>190000</v>
          </cell>
          <cell r="P3961">
            <v>188449</v>
          </cell>
        </row>
        <row r="3962">
          <cell r="A3962">
            <v>1811305784</v>
          </cell>
          <cell r="B3962">
            <v>784</v>
          </cell>
          <cell r="C3962">
            <v>811305</v>
          </cell>
          <cell r="D3962">
            <v>1</v>
          </cell>
          <cell r="E3962">
            <v>0</v>
          </cell>
          <cell r="F3962" t="str">
            <v>יוזמות-יסודי יחדיו</v>
          </cell>
          <cell r="G3962">
            <v>0</v>
          </cell>
          <cell r="H3962" t="str">
            <v>גמיש</v>
          </cell>
          <cell r="I3962">
            <v>0</v>
          </cell>
          <cell r="J3962">
            <v>37800</v>
          </cell>
          <cell r="K3962">
            <v>0</v>
          </cell>
          <cell r="L3962">
            <v>4200</v>
          </cell>
          <cell r="M3962">
            <v>0</v>
          </cell>
          <cell r="N3962">
            <v>42000</v>
          </cell>
          <cell r="O3962">
            <v>42000</v>
          </cell>
          <cell r="P3962">
            <v>74044</v>
          </cell>
        </row>
        <row r="3963">
          <cell r="A3963">
            <v>1811305785</v>
          </cell>
          <cell r="B3963">
            <v>785</v>
          </cell>
          <cell r="C3963">
            <v>811305</v>
          </cell>
          <cell r="D3963">
            <v>1</v>
          </cell>
          <cell r="E3963">
            <v>0</v>
          </cell>
          <cell r="F3963" t="str">
            <v>יוזמות ניהול עצמי</v>
          </cell>
          <cell r="G3963">
            <v>0</v>
          </cell>
          <cell r="H3963" t="str">
            <v>גמיש</v>
          </cell>
          <cell r="I3963">
            <v>7.3452256033577079E-3</v>
          </cell>
          <cell r="J3963">
            <v>432000</v>
          </cell>
          <cell r="K3963">
            <v>0</v>
          </cell>
          <cell r="L3963">
            <v>48000</v>
          </cell>
          <cell r="M3963">
            <v>0</v>
          </cell>
          <cell r="N3963">
            <v>480000</v>
          </cell>
          <cell r="O3963">
            <v>476500</v>
          </cell>
          <cell r="P3963">
            <v>454986</v>
          </cell>
        </row>
        <row r="3964">
          <cell r="A3964">
            <v>1811305786</v>
          </cell>
          <cell r="B3964">
            <v>786</v>
          </cell>
          <cell r="C3964">
            <v>811305</v>
          </cell>
          <cell r="D3964">
            <v>1</v>
          </cell>
          <cell r="E3964">
            <v>0</v>
          </cell>
          <cell r="F3964" t="str">
            <v>מרכז מצטיינים</v>
          </cell>
          <cell r="G3964">
            <v>0</v>
          </cell>
          <cell r="H3964" t="str">
            <v>גמיש</v>
          </cell>
          <cell r="I3964">
            <v>0</v>
          </cell>
          <cell r="J3964">
            <v>450000</v>
          </cell>
          <cell r="K3964" t="e">
            <v>#N/A</v>
          </cell>
          <cell r="L3964">
            <v>50000</v>
          </cell>
          <cell r="M3964">
            <v>0</v>
          </cell>
          <cell r="N3964">
            <v>500000</v>
          </cell>
          <cell r="O3964">
            <v>500000</v>
          </cell>
          <cell r="P3964">
            <v>39986.67</v>
          </cell>
        </row>
        <row r="3965">
          <cell r="A3965">
            <v>1811305787</v>
          </cell>
          <cell r="B3965">
            <v>787</v>
          </cell>
          <cell r="C3965">
            <v>811305</v>
          </cell>
          <cell r="D3965">
            <v>1</v>
          </cell>
          <cell r="E3965">
            <v>0</v>
          </cell>
          <cell r="F3965" t="str">
            <v>תחרות האתגר</v>
          </cell>
          <cell r="G3965">
            <v>0</v>
          </cell>
          <cell r="H3965" t="str">
            <v>גמיש</v>
          </cell>
          <cell r="I3965">
            <v>0</v>
          </cell>
          <cell r="J3965">
            <v>25000</v>
          </cell>
          <cell r="K3965" t="e">
            <v>#N/A</v>
          </cell>
          <cell r="L3965">
            <v>0</v>
          </cell>
          <cell r="M3965" t="str">
            <v>חדש</v>
          </cell>
          <cell r="N3965">
            <v>25000</v>
          </cell>
          <cell r="O3965">
            <v>0</v>
          </cell>
          <cell r="P3965">
            <v>0</v>
          </cell>
        </row>
        <row r="3966">
          <cell r="A3966" t="e">
            <v>#VALUE!</v>
          </cell>
          <cell r="B3966" t="str">
            <v>811305  סך הכל</v>
          </cell>
          <cell r="C3966">
            <v>0</v>
          </cell>
          <cell r="D3966">
            <v>0</v>
          </cell>
          <cell r="E3966">
            <v>0</v>
          </cell>
          <cell r="F3966" t="str">
            <v>יוזמות יסודי</v>
          </cell>
          <cell r="G3966">
            <v>0</v>
          </cell>
          <cell r="H3966">
            <v>0</v>
          </cell>
          <cell r="I3966">
            <v>8.3538888460648941E-2</v>
          </cell>
          <cell r="J3966">
            <v>5337090</v>
          </cell>
          <cell r="K3966" t="e">
            <v>#N/A</v>
          </cell>
          <cell r="L3966">
            <v>285610</v>
          </cell>
          <cell r="M3966">
            <v>0</v>
          </cell>
          <cell r="N3966">
            <v>5622700</v>
          </cell>
          <cell r="O3966">
            <v>5189200</v>
          </cell>
          <cell r="P3966">
            <v>4551525.83</v>
          </cell>
        </row>
        <row r="3967">
          <cell r="A3967">
            <v>18113060</v>
          </cell>
          <cell r="B3967">
            <v>0</v>
          </cell>
          <cell r="C3967">
            <v>811306</v>
          </cell>
          <cell r="D3967">
            <v>1</v>
          </cell>
          <cell r="E3967">
            <v>0</v>
          </cell>
          <cell r="F3967" t="str">
            <v>יוזמות פרט</v>
          </cell>
          <cell r="G3967">
            <v>0</v>
          </cell>
          <cell r="H3967" t="str">
            <v xml:space="preserve"> </v>
          </cell>
          <cell r="I3967">
            <v>0</v>
          </cell>
          <cell r="J3967">
            <v>0</v>
          </cell>
          <cell r="K3967">
            <v>0</v>
          </cell>
          <cell r="L3967">
            <v>0</v>
          </cell>
          <cell r="M3967">
            <v>0</v>
          </cell>
          <cell r="N3967">
            <v>0</v>
          </cell>
          <cell r="O3967">
            <v>0</v>
          </cell>
          <cell r="P3967">
            <v>0</v>
          </cell>
        </row>
        <row r="3968">
          <cell r="A3968">
            <v>1811306110</v>
          </cell>
          <cell r="B3968">
            <v>110</v>
          </cell>
          <cell r="C3968">
            <v>811306</v>
          </cell>
          <cell r="D3968">
            <v>1</v>
          </cell>
          <cell r="E3968">
            <v>0</v>
          </cell>
          <cell r="F3968" t="str">
            <v>השכר הקובע-תקציבית</v>
          </cell>
          <cell r="G3968">
            <v>0</v>
          </cell>
          <cell r="H3968" t="str">
            <v>שכר</v>
          </cell>
          <cell r="I3968">
            <v>0</v>
          </cell>
          <cell r="J3968">
            <v>0</v>
          </cell>
          <cell r="K3968">
            <v>0</v>
          </cell>
          <cell r="L3968">
            <v>0</v>
          </cell>
          <cell r="M3968">
            <v>0</v>
          </cell>
          <cell r="N3968">
            <v>0</v>
          </cell>
          <cell r="O3968">
            <v>0</v>
          </cell>
          <cell r="P3968">
            <v>0</v>
          </cell>
        </row>
        <row r="3969">
          <cell r="A3969">
            <v>1811306119</v>
          </cell>
          <cell r="B3969">
            <v>119</v>
          </cell>
          <cell r="C3969">
            <v>811306</v>
          </cell>
          <cell r="D3969">
            <v>1</v>
          </cell>
          <cell r="E3969">
            <v>0</v>
          </cell>
          <cell r="F3969" t="str">
            <v>השכר הקובע-צוברת</v>
          </cell>
          <cell r="G3969">
            <v>0</v>
          </cell>
          <cell r="H3969" t="str">
            <v>שכר</v>
          </cell>
          <cell r="I3969">
            <v>0</v>
          </cell>
          <cell r="J3969">
            <v>0</v>
          </cell>
          <cell r="K3969">
            <v>0</v>
          </cell>
          <cell r="L3969">
            <v>0</v>
          </cell>
          <cell r="M3969">
            <v>0</v>
          </cell>
          <cell r="N3969">
            <v>0</v>
          </cell>
          <cell r="O3969">
            <v>0</v>
          </cell>
          <cell r="P3969">
            <v>0</v>
          </cell>
        </row>
        <row r="3970">
          <cell r="A3970">
            <v>1811306210</v>
          </cell>
          <cell r="B3970">
            <v>210</v>
          </cell>
          <cell r="C3970">
            <v>811306</v>
          </cell>
          <cell r="D3970">
            <v>1</v>
          </cell>
          <cell r="E3970">
            <v>0</v>
          </cell>
          <cell r="F3970" t="str">
            <v>השכר הקובע</v>
          </cell>
          <cell r="G3970">
            <v>0</v>
          </cell>
          <cell r="H3970" t="str">
            <v>שכר</v>
          </cell>
          <cell r="I3970">
            <v>0</v>
          </cell>
          <cell r="J3970">
            <v>0</v>
          </cell>
          <cell r="K3970">
            <v>0</v>
          </cell>
          <cell r="L3970">
            <v>0</v>
          </cell>
          <cell r="M3970">
            <v>0</v>
          </cell>
          <cell r="N3970">
            <v>0</v>
          </cell>
          <cell r="O3970">
            <v>0</v>
          </cell>
          <cell r="P3970">
            <v>0</v>
          </cell>
        </row>
        <row r="3971">
          <cell r="A3971">
            <v>1811306263</v>
          </cell>
          <cell r="B3971">
            <v>263</v>
          </cell>
          <cell r="C3971">
            <v>811306</v>
          </cell>
          <cell r="D3971">
            <v>1</v>
          </cell>
          <cell r="E3971">
            <v>0</v>
          </cell>
          <cell r="F3971" t="str">
            <v>עובדי כח - אדם</v>
          </cell>
          <cell r="G3971">
            <v>0</v>
          </cell>
          <cell r="H3971" t="str">
            <v>שכר</v>
          </cell>
          <cell r="I3971">
            <v>0</v>
          </cell>
          <cell r="J3971">
            <v>0</v>
          </cell>
          <cell r="K3971">
            <v>0</v>
          </cell>
          <cell r="L3971">
            <v>0</v>
          </cell>
          <cell r="M3971">
            <v>0</v>
          </cell>
          <cell r="N3971">
            <v>0</v>
          </cell>
          <cell r="O3971">
            <v>0</v>
          </cell>
          <cell r="P3971">
            <v>0</v>
          </cell>
        </row>
        <row r="3972">
          <cell r="A3972">
            <v>1811306759</v>
          </cell>
          <cell r="B3972">
            <v>759</v>
          </cell>
          <cell r="C3972">
            <v>811306</v>
          </cell>
          <cell r="D3972">
            <v>1</v>
          </cell>
          <cell r="E3972">
            <v>0</v>
          </cell>
          <cell r="F3972" t="str">
            <v>שרותי סייעות</v>
          </cell>
          <cell r="G3972">
            <v>0</v>
          </cell>
          <cell r="H3972" t="str">
            <v>קשיח</v>
          </cell>
          <cell r="I3972">
            <v>0</v>
          </cell>
          <cell r="J3972">
            <v>0</v>
          </cell>
          <cell r="K3972">
            <v>0</v>
          </cell>
          <cell r="L3972">
            <v>0</v>
          </cell>
          <cell r="M3972">
            <v>0</v>
          </cell>
          <cell r="N3972">
            <v>0</v>
          </cell>
          <cell r="O3972">
            <v>0</v>
          </cell>
          <cell r="P3972">
            <v>0</v>
          </cell>
        </row>
        <row r="3973">
          <cell r="A3973">
            <v>1811306780</v>
          </cell>
          <cell r="B3973">
            <v>780</v>
          </cell>
          <cell r="C3973">
            <v>811306</v>
          </cell>
          <cell r="D3973">
            <v>1</v>
          </cell>
          <cell r="E3973">
            <v>0</v>
          </cell>
          <cell r="F3973" t="str">
            <v>פעולות</v>
          </cell>
          <cell r="G3973">
            <v>0</v>
          </cell>
          <cell r="H3973" t="str">
            <v>גמיש</v>
          </cell>
          <cell r="I3973">
            <v>0</v>
          </cell>
          <cell r="J3973">
            <v>284310</v>
          </cell>
          <cell r="K3973">
            <v>0</v>
          </cell>
          <cell r="L3973">
            <v>31590</v>
          </cell>
          <cell r="M3973">
            <v>0</v>
          </cell>
          <cell r="N3973">
            <v>315900</v>
          </cell>
          <cell r="O3973">
            <v>315900</v>
          </cell>
          <cell r="P3973">
            <v>311865.13</v>
          </cell>
        </row>
        <row r="3974">
          <cell r="A3974">
            <v>1811306781</v>
          </cell>
          <cell r="B3974">
            <v>781</v>
          </cell>
          <cell r="C3974">
            <v>811306</v>
          </cell>
          <cell r="D3974">
            <v>1</v>
          </cell>
          <cell r="E3974">
            <v>0</v>
          </cell>
          <cell r="F3974" t="str">
            <v>כתת התנהגות בהרצוג</v>
          </cell>
          <cell r="G3974">
            <v>0</v>
          </cell>
          <cell r="H3974" t="str">
            <v>גמיש</v>
          </cell>
          <cell r="I3974">
            <v>0</v>
          </cell>
          <cell r="J3974">
            <v>0</v>
          </cell>
          <cell r="K3974">
            <v>0</v>
          </cell>
          <cell r="L3974">
            <v>0</v>
          </cell>
          <cell r="M3974">
            <v>0</v>
          </cell>
          <cell r="N3974">
            <v>0</v>
          </cell>
          <cell r="O3974">
            <v>0</v>
          </cell>
          <cell r="P3974">
            <v>0</v>
          </cell>
        </row>
        <row r="3975">
          <cell r="A3975" t="e">
            <v>#VALUE!</v>
          </cell>
          <cell r="B3975" t="str">
            <v>811306  סך הכל</v>
          </cell>
          <cell r="C3975">
            <v>0</v>
          </cell>
          <cell r="D3975">
            <v>0</v>
          </cell>
          <cell r="E3975">
            <v>0</v>
          </cell>
          <cell r="F3975" t="str">
            <v>יוזמות פרט</v>
          </cell>
          <cell r="G3975">
            <v>0</v>
          </cell>
          <cell r="H3975">
            <v>0</v>
          </cell>
          <cell r="I3975">
            <v>0</v>
          </cell>
          <cell r="J3975">
            <v>284310</v>
          </cell>
          <cell r="K3975">
            <v>0</v>
          </cell>
          <cell r="L3975">
            <v>31590</v>
          </cell>
          <cell r="M3975">
            <v>0</v>
          </cell>
          <cell r="N3975">
            <v>315900</v>
          </cell>
          <cell r="O3975">
            <v>315900</v>
          </cell>
          <cell r="P3975">
            <v>311865.13</v>
          </cell>
        </row>
        <row r="3976">
          <cell r="A3976">
            <v>18113080</v>
          </cell>
          <cell r="B3976">
            <v>0</v>
          </cell>
          <cell r="C3976">
            <v>811308</v>
          </cell>
          <cell r="D3976">
            <v>1</v>
          </cell>
          <cell r="E3976">
            <v>0</v>
          </cell>
          <cell r="F3976" t="str">
            <v>יוזמות רווחה חינוכית</v>
          </cell>
          <cell r="G3976">
            <v>0</v>
          </cell>
          <cell r="H3976" t="str">
            <v xml:space="preserve"> </v>
          </cell>
          <cell r="I3976">
            <v>0</v>
          </cell>
          <cell r="J3976">
            <v>0</v>
          </cell>
          <cell r="K3976">
            <v>0</v>
          </cell>
          <cell r="L3976">
            <v>0</v>
          </cell>
          <cell r="M3976">
            <v>0</v>
          </cell>
          <cell r="N3976">
            <v>0</v>
          </cell>
          <cell r="O3976">
            <v>0</v>
          </cell>
          <cell r="P3976">
            <v>0</v>
          </cell>
        </row>
        <row r="3977">
          <cell r="A3977">
            <v>1811308780</v>
          </cell>
          <cell r="B3977">
            <v>780</v>
          </cell>
          <cell r="C3977">
            <v>811308</v>
          </cell>
          <cell r="D3977">
            <v>1</v>
          </cell>
          <cell r="E3977">
            <v>0</v>
          </cell>
          <cell r="F3977" t="str">
            <v>פעולות</v>
          </cell>
          <cell r="G3977">
            <v>0</v>
          </cell>
          <cell r="H3977" t="str">
            <v>גמיש</v>
          </cell>
          <cell r="I3977" t="e">
            <v>#DIV/0!</v>
          </cell>
          <cell r="J3977">
            <v>0</v>
          </cell>
          <cell r="K3977">
            <v>0</v>
          </cell>
          <cell r="L3977">
            <v>0</v>
          </cell>
          <cell r="M3977">
            <v>0</v>
          </cell>
          <cell r="N3977">
            <v>0</v>
          </cell>
          <cell r="O3977">
            <v>0</v>
          </cell>
          <cell r="P3977">
            <v>97500</v>
          </cell>
        </row>
        <row r="3978">
          <cell r="A3978" t="e">
            <v>#VALUE!</v>
          </cell>
          <cell r="B3978" t="str">
            <v>811308  סך הכל</v>
          </cell>
          <cell r="C3978">
            <v>0</v>
          </cell>
          <cell r="D3978">
            <v>0</v>
          </cell>
          <cell r="E3978">
            <v>0</v>
          </cell>
          <cell r="F3978" t="str">
            <v>יוזמות רווחה חינוכית</v>
          </cell>
          <cell r="G3978">
            <v>0</v>
          </cell>
          <cell r="H3978">
            <v>0</v>
          </cell>
          <cell r="I3978" t="e">
            <v>#DIV/0!</v>
          </cell>
          <cell r="J3978">
            <v>0</v>
          </cell>
          <cell r="K3978">
            <v>0</v>
          </cell>
          <cell r="L3978">
            <v>0</v>
          </cell>
          <cell r="M3978">
            <v>0</v>
          </cell>
          <cell r="N3978">
            <v>0</v>
          </cell>
          <cell r="O3978">
            <v>0</v>
          </cell>
          <cell r="P3978">
            <v>97500</v>
          </cell>
        </row>
        <row r="3979">
          <cell r="A3979">
            <v>18113090</v>
          </cell>
          <cell r="B3979">
            <v>0</v>
          </cell>
          <cell r="C3979">
            <v>811309</v>
          </cell>
          <cell r="D3979">
            <v>1</v>
          </cell>
          <cell r="E3979">
            <v>0</v>
          </cell>
          <cell r="F3979" t="str">
            <v>יוזמות נוער</v>
          </cell>
          <cell r="G3979">
            <v>0</v>
          </cell>
          <cell r="H3979" t="str">
            <v xml:space="preserve"> </v>
          </cell>
          <cell r="I3979">
            <v>0</v>
          </cell>
          <cell r="J3979">
            <v>0</v>
          </cell>
          <cell r="K3979">
            <v>0</v>
          </cell>
          <cell r="L3979">
            <v>0</v>
          </cell>
          <cell r="M3979">
            <v>0</v>
          </cell>
          <cell r="N3979">
            <v>0</v>
          </cell>
          <cell r="O3979">
            <v>0</v>
          </cell>
          <cell r="P3979">
            <v>0</v>
          </cell>
        </row>
        <row r="3980">
          <cell r="A3980">
            <v>1811309110</v>
          </cell>
          <cell r="B3980">
            <v>110</v>
          </cell>
          <cell r="C3980">
            <v>811309</v>
          </cell>
          <cell r="D3980">
            <v>1</v>
          </cell>
          <cell r="E3980">
            <v>0</v>
          </cell>
          <cell r="F3980" t="str">
            <v>השכר הקובע-תקציבית</v>
          </cell>
          <cell r="G3980">
            <v>0</v>
          </cell>
          <cell r="H3980" t="str">
            <v>שכר</v>
          </cell>
          <cell r="I3980">
            <v>0</v>
          </cell>
          <cell r="J3980">
            <v>0</v>
          </cell>
          <cell r="K3980">
            <v>0</v>
          </cell>
          <cell r="L3980">
            <v>0</v>
          </cell>
          <cell r="M3980">
            <v>0</v>
          </cell>
          <cell r="N3980">
            <v>0</v>
          </cell>
          <cell r="O3980">
            <v>0</v>
          </cell>
          <cell r="P3980">
            <v>0</v>
          </cell>
        </row>
        <row r="3981">
          <cell r="A3981">
            <v>1811309119</v>
          </cell>
          <cell r="B3981">
            <v>119</v>
          </cell>
          <cell r="C3981">
            <v>811309</v>
          </cell>
          <cell r="D3981">
            <v>1</v>
          </cell>
          <cell r="E3981">
            <v>0</v>
          </cell>
          <cell r="F3981" t="str">
            <v>השכר הקובע-צוברת</v>
          </cell>
          <cell r="G3981">
            <v>0</v>
          </cell>
          <cell r="H3981" t="str">
            <v>שכר</v>
          </cell>
          <cell r="I3981">
            <v>0</v>
          </cell>
          <cell r="J3981">
            <v>0</v>
          </cell>
          <cell r="K3981">
            <v>0</v>
          </cell>
          <cell r="L3981">
            <v>0</v>
          </cell>
          <cell r="M3981">
            <v>0</v>
          </cell>
          <cell r="N3981">
            <v>0</v>
          </cell>
          <cell r="O3981">
            <v>0</v>
          </cell>
          <cell r="P3981">
            <v>7.0000000000000007E-2</v>
          </cell>
        </row>
        <row r="3982">
          <cell r="A3982">
            <v>1811309210</v>
          </cell>
          <cell r="B3982">
            <v>210</v>
          </cell>
          <cell r="C3982">
            <v>811309</v>
          </cell>
          <cell r="D3982">
            <v>1</v>
          </cell>
          <cell r="E3982">
            <v>0</v>
          </cell>
          <cell r="F3982" t="str">
            <v>השכר הקובע</v>
          </cell>
          <cell r="G3982">
            <v>0</v>
          </cell>
          <cell r="H3982" t="str">
            <v>שכר</v>
          </cell>
          <cell r="I3982">
            <v>0</v>
          </cell>
          <cell r="J3982">
            <v>0</v>
          </cell>
          <cell r="K3982">
            <v>0</v>
          </cell>
          <cell r="L3982">
            <v>0</v>
          </cell>
          <cell r="M3982">
            <v>0</v>
          </cell>
          <cell r="N3982">
            <v>0</v>
          </cell>
          <cell r="O3982">
            <v>0</v>
          </cell>
          <cell r="P3982">
            <v>6991.3</v>
          </cell>
        </row>
        <row r="3983">
          <cell r="A3983">
            <v>1811309263</v>
          </cell>
          <cell r="B3983">
            <v>263</v>
          </cell>
          <cell r="C3983">
            <v>811309</v>
          </cell>
          <cell r="D3983">
            <v>1</v>
          </cell>
          <cell r="E3983">
            <v>0</v>
          </cell>
          <cell r="F3983" t="str">
            <v>עובדי כח - אדם</v>
          </cell>
          <cell r="G3983">
            <v>0</v>
          </cell>
          <cell r="H3983" t="str">
            <v>שכר</v>
          </cell>
          <cell r="I3983">
            <v>0</v>
          </cell>
          <cell r="J3983">
            <v>0</v>
          </cell>
          <cell r="K3983">
            <v>0</v>
          </cell>
          <cell r="L3983">
            <v>0</v>
          </cell>
          <cell r="M3983">
            <v>0</v>
          </cell>
          <cell r="N3983">
            <v>0</v>
          </cell>
          <cell r="O3983">
            <v>0</v>
          </cell>
          <cell r="P3983">
            <v>0</v>
          </cell>
        </row>
        <row r="3984">
          <cell r="A3984">
            <v>1811309759</v>
          </cell>
          <cell r="B3984">
            <v>759</v>
          </cell>
          <cell r="C3984">
            <v>811309</v>
          </cell>
          <cell r="D3984">
            <v>1</v>
          </cell>
          <cell r="E3984">
            <v>0</v>
          </cell>
          <cell r="F3984" t="str">
            <v>שרותי סייעות</v>
          </cell>
          <cell r="G3984">
            <v>0</v>
          </cell>
          <cell r="H3984" t="str">
            <v>קשיח</v>
          </cell>
          <cell r="I3984">
            <v>0</v>
          </cell>
          <cell r="J3984">
            <v>0</v>
          </cell>
          <cell r="K3984">
            <v>0</v>
          </cell>
          <cell r="L3984">
            <v>0</v>
          </cell>
          <cell r="M3984">
            <v>0</v>
          </cell>
          <cell r="N3984">
            <v>0</v>
          </cell>
          <cell r="O3984">
            <v>0</v>
          </cell>
          <cell r="P3984">
            <v>0</v>
          </cell>
        </row>
        <row r="3985">
          <cell r="A3985">
            <v>1811309780</v>
          </cell>
          <cell r="B3985">
            <v>780</v>
          </cell>
          <cell r="C3985">
            <v>811309</v>
          </cell>
          <cell r="D3985">
            <v>1</v>
          </cell>
          <cell r="E3985">
            <v>0</v>
          </cell>
          <cell r="F3985" t="str">
            <v>פעולות</v>
          </cell>
          <cell r="G3985">
            <v>0</v>
          </cell>
          <cell r="H3985" t="str">
            <v>גמיש</v>
          </cell>
          <cell r="I3985">
            <v>0</v>
          </cell>
          <cell r="J3985">
            <v>136080</v>
          </cell>
          <cell r="K3985">
            <v>0</v>
          </cell>
          <cell r="L3985">
            <v>15120</v>
          </cell>
          <cell r="M3985">
            <v>0</v>
          </cell>
          <cell r="N3985">
            <v>151200</v>
          </cell>
          <cell r="O3985">
            <v>151200</v>
          </cell>
          <cell r="P3985">
            <v>119720.32000000001</v>
          </cell>
        </row>
        <row r="3986">
          <cell r="A3986" t="e">
            <v>#VALUE!</v>
          </cell>
          <cell r="B3986" t="str">
            <v>811309  סך הכל</v>
          </cell>
          <cell r="C3986">
            <v>0</v>
          </cell>
          <cell r="D3986">
            <v>0</v>
          </cell>
          <cell r="E3986">
            <v>0</v>
          </cell>
          <cell r="F3986" t="str">
            <v>יוזמות נוער</v>
          </cell>
          <cell r="G3986">
            <v>0</v>
          </cell>
          <cell r="H3986">
            <v>0</v>
          </cell>
          <cell r="I3986">
            <v>0</v>
          </cell>
          <cell r="J3986">
            <v>136080</v>
          </cell>
          <cell r="K3986">
            <v>0</v>
          </cell>
          <cell r="L3986">
            <v>15120</v>
          </cell>
          <cell r="M3986">
            <v>0</v>
          </cell>
          <cell r="N3986">
            <v>151200</v>
          </cell>
          <cell r="O3986">
            <v>151200</v>
          </cell>
          <cell r="P3986">
            <v>126711.69</v>
          </cell>
        </row>
        <row r="3987">
          <cell r="A3987">
            <v>18114000</v>
          </cell>
          <cell r="B3987">
            <v>0</v>
          </cell>
          <cell r="C3987">
            <v>811400</v>
          </cell>
          <cell r="D3987">
            <v>1</v>
          </cell>
          <cell r="E3987">
            <v>0</v>
          </cell>
          <cell r="F3987" t="str">
            <v>מניעת אלימות וסמים</v>
          </cell>
          <cell r="G3987">
            <v>0</v>
          </cell>
          <cell r="H3987" t="str">
            <v xml:space="preserve"> </v>
          </cell>
          <cell r="I3987">
            <v>0</v>
          </cell>
          <cell r="J3987">
            <v>0</v>
          </cell>
          <cell r="K3987">
            <v>0</v>
          </cell>
          <cell r="L3987">
            <v>0</v>
          </cell>
          <cell r="M3987">
            <v>0</v>
          </cell>
          <cell r="N3987">
            <v>0</v>
          </cell>
          <cell r="O3987">
            <v>0</v>
          </cell>
          <cell r="P3987">
            <v>0</v>
          </cell>
        </row>
        <row r="3988">
          <cell r="A3988">
            <v>1811400110</v>
          </cell>
          <cell r="B3988">
            <v>110</v>
          </cell>
          <cell r="C3988">
            <v>811400</v>
          </cell>
          <cell r="D3988">
            <v>1</v>
          </cell>
          <cell r="E3988">
            <v>0</v>
          </cell>
          <cell r="F3988" t="str">
            <v>השכר הקובע-תקציבית</v>
          </cell>
          <cell r="G3988">
            <v>0</v>
          </cell>
          <cell r="H3988" t="str">
            <v>שכר</v>
          </cell>
          <cell r="I3988">
            <v>-4.3120344962759294E-3</v>
          </cell>
          <cell r="J3988">
            <v>254000</v>
          </cell>
          <cell r="K3988">
            <v>1.4943457189014575E-2</v>
          </cell>
          <cell r="L3988">
            <v>0</v>
          </cell>
          <cell r="M3988">
            <v>0</v>
          </cell>
          <cell r="N3988">
            <v>254000</v>
          </cell>
          <cell r="O3988">
            <v>255100</v>
          </cell>
          <cell r="P3988">
            <v>251257.09</v>
          </cell>
        </row>
        <row r="3989">
          <cell r="A3989">
            <v>1811400119</v>
          </cell>
          <cell r="B3989">
            <v>119</v>
          </cell>
          <cell r="C3989">
            <v>811400</v>
          </cell>
          <cell r="D3989">
            <v>1</v>
          </cell>
          <cell r="E3989">
            <v>0</v>
          </cell>
          <cell r="F3989" t="str">
            <v>השכר הקובע-צוברת</v>
          </cell>
          <cell r="G3989">
            <v>0</v>
          </cell>
          <cell r="H3989" t="str">
            <v>שכר</v>
          </cell>
          <cell r="I3989">
            <v>6.1365059486537366E-2</v>
          </cell>
          <cell r="J3989">
            <v>508500</v>
          </cell>
          <cell r="K3989">
            <v>1.4992211838006142E-2</v>
          </cell>
          <cell r="L3989">
            <v>0</v>
          </cell>
          <cell r="M3989">
            <v>0</v>
          </cell>
          <cell r="N3989">
            <v>508500</v>
          </cell>
          <cell r="O3989">
            <v>479100</v>
          </cell>
          <cell r="P3989">
            <v>338094.92</v>
          </cell>
        </row>
        <row r="3990">
          <cell r="A3990">
            <v>1811400122</v>
          </cell>
          <cell r="B3990">
            <v>122</v>
          </cell>
          <cell r="C3990">
            <v>811400</v>
          </cell>
          <cell r="D3990">
            <v>1</v>
          </cell>
          <cell r="E3990">
            <v>0</v>
          </cell>
          <cell r="F3990" t="str">
            <v xml:space="preserve">ביגוד             </v>
          </cell>
          <cell r="G3990">
            <v>0</v>
          </cell>
          <cell r="H3990" t="str">
            <v>שכר</v>
          </cell>
          <cell r="I3990">
            <v>0</v>
          </cell>
          <cell r="J3990">
            <v>6300</v>
          </cell>
          <cell r="K3990">
            <v>0</v>
          </cell>
          <cell r="L3990">
            <v>0</v>
          </cell>
          <cell r="M3990">
            <v>0</v>
          </cell>
          <cell r="N3990">
            <v>6300</v>
          </cell>
          <cell r="O3990">
            <v>6300</v>
          </cell>
          <cell r="P3990">
            <v>5702.14</v>
          </cell>
        </row>
        <row r="3991">
          <cell r="A3991">
            <v>1811400126</v>
          </cell>
          <cell r="B3991">
            <v>126</v>
          </cell>
          <cell r="C3991">
            <v>811400</v>
          </cell>
          <cell r="D3991">
            <v>1</v>
          </cell>
          <cell r="E3991">
            <v>0</v>
          </cell>
          <cell r="F3991" t="str">
            <v xml:space="preserve">דמי הבראה         </v>
          </cell>
          <cell r="G3991">
            <v>0</v>
          </cell>
          <cell r="H3991" t="str">
            <v>שכר</v>
          </cell>
          <cell r="I3991">
            <v>0</v>
          </cell>
          <cell r="J3991">
            <v>13000</v>
          </cell>
          <cell r="K3991">
            <v>0</v>
          </cell>
          <cell r="L3991">
            <v>0</v>
          </cell>
          <cell r="M3991">
            <v>0</v>
          </cell>
          <cell r="N3991">
            <v>13000</v>
          </cell>
          <cell r="O3991">
            <v>13000</v>
          </cell>
          <cell r="P3991">
            <v>12818.71</v>
          </cell>
        </row>
        <row r="3992">
          <cell r="A3992">
            <v>1811400130</v>
          </cell>
          <cell r="B3992">
            <v>130</v>
          </cell>
          <cell r="C3992">
            <v>811400</v>
          </cell>
          <cell r="D3992">
            <v>1</v>
          </cell>
          <cell r="E3992">
            <v>0</v>
          </cell>
          <cell r="F3992" t="str">
            <v xml:space="preserve">שעות נוספות       </v>
          </cell>
          <cell r="G3992">
            <v>0</v>
          </cell>
          <cell r="H3992" t="str">
            <v>שכר</v>
          </cell>
          <cell r="I3992">
            <v>0</v>
          </cell>
          <cell r="J3992">
            <v>20000</v>
          </cell>
          <cell r="K3992">
            <v>0</v>
          </cell>
          <cell r="L3992">
            <v>0</v>
          </cell>
          <cell r="M3992">
            <v>0</v>
          </cell>
          <cell r="N3992">
            <v>20000</v>
          </cell>
          <cell r="O3992">
            <v>20000</v>
          </cell>
          <cell r="P3992">
            <v>17246.13</v>
          </cell>
        </row>
        <row r="3993">
          <cell r="A3993">
            <v>1811400140</v>
          </cell>
          <cell r="B3993">
            <v>140</v>
          </cell>
          <cell r="C3993">
            <v>811400</v>
          </cell>
          <cell r="D3993">
            <v>1</v>
          </cell>
          <cell r="E3993">
            <v>0</v>
          </cell>
          <cell r="F3993" t="str">
            <v>השתתפות באחזקת רכב</v>
          </cell>
          <cell r="G3993">
            <v>0</v>
          </cell>
          <cell r="H3993" t="str">
            <v>שכר</v>
          </cell>
          <cell r="I3993">
            <v>0.26766917293233083</v>
          </cell>
          <cell r="J3993">
            <v>84300</v>
          </cell>
          <cell r="K3993">
            <v>0</v>
          </cell>
          <cell r="L3993">
            <v>0</v>
          </cell>
          <cell r="M3993">
            <v>0</v>
          </cell>
          <cell r="N3993">
            <v>84300</v>
          </cell>
          <cell r="O3993">
            <v>66500</v>
          </cell>
          <cell r="P3993">
            <v>74226.42</v>
          </cell>
        </row>
        <row r="3994">
          <cell r="A3994">
            <v>1811400210</v>
          </cell>
          <cell r="B3994">
            <v>210</v>
          </cell>
          <cell r="C3994">
            <v>811400</v>
          </cell>
          <cell r="D3994">
            <v>1</v>
          </cell>
          <cell r="E3994">
            <v>0</v>
          </cell>
          <cell r="F3994" t="str">
            <v>השכר הקובע - אוזן קשבת</v>
          </cell>
          <cell r="G3994">
            <v>0</v>
          </cell>
          <cell r="H3994" t="str">
            <v>שכר</v>
          </cell>
          <cell r="I3994">
            <v>0</v>
          </cell>
          <cell r="J3994">
            <v>0</v>
          </cell>
          <cell r="K3994">
            <v>0</v>
          </cell>
          <cell r="L3994">
            <v>0</v>
          </cell>
          <cell r="M3994">
            <v>0</v>
          </cell>
          <cell r="N3994">
            <v>0</v>
          </cell>
          <cell r="O3994">
            <v>0</v>
          </cell>
          <cell r="P3994">
            <v>0</v>
          </cell>
        </row>
        <row r="3995">
          <cell r="A3995">
            <v>1811400263</v>
          </cell>
          <cell r="B3995">
            <v>263</v>
          </cell>
          <cell r="C3995">
            <v>811400</v>
          </cell>
          <cell r="D3995">
            <v>1</v>
          </cell>
          <cell r="E3995">
            <v>0</v>
          </cell>
          <cell r="F3995" t="str">
            <v>אוזן קשבת</v>
          </cell>
          <cell r="G3995">
            <v>0</v>
          </cell>
          <cell r="H3995" t="str">
            <v>שכר</v>
          </cell>
          <cell r="I3995">
            <v>0</v>
          </cell>
          <cell r="J3995">
            <v>0</v>
          </cell>
          <cell r="K3995">
            <v>0</v>
          </cell>
          <cell r="L3995">
            <v>0</v>
          </cell>
          <cell r="M3995">
            <v>0</v>
          </cell>
          <cell r="N3995">
            <v>0</v>
          </cell>
          <cell r="O3995">
            <v>0</v>
          </cell>
          <cell r="P3995">
            <v>0</v>
          </cell>
        </row>
        <row r="3996">
          <cell r="A3996">
            <v>1811400780</v>
          </cell>
          <cell r="B3996">
            <v>780</v>
          </cell>
          <cell r="C3996">
            <v>811400</v>
          </cell>
          <cell r="D3996">
            <v>1</v>
          </cell>
          <cell r="E3996">
            <v>0</v>
          </cell>
          <cell r="F3996" t="str">
            <v>פעולות</v>
          </cell>
          <cell r="G3996">
            <v>0</v>
          </cell>
          <cell r="H3996" t="str">
            <v>גמיש</v>
          </cell>
          <cell r="I3996">
            <v>0</v>
          </cell>
          <cell r="J3996">
            <v>887490</v>
          </cell>
          <cell r="K3996">
            <v>0</v>
          </cell>
          <cell r="L3996">
            <v>98610</v>
          </cell>
          <cell r="M3996">
            <v>0</v>
          </cell>
          <cell r="N3996">
            <v>986100</v>
          </cell>
          <cell r="O3996">
            <v>986100</v>
          </cell>
          <cell r="P3996">
            <v>585306.46</v>
          </cell>
        </row>
        <row r="3997">
          <cell r="A3997">
            <v>1811400781</v>
          </cell>
          <cell r="B3997">
            <v>781</v>
          </cell>
          <cell r="C3997">
            <v>811400</v>
          </cell>
          <cell r="D3997">
            <v>1</v>
          </cell>
          <cell r="E3997">
            <v>0</v>
          </cell>
          <cell r="F3997" t="str">
            <v>עיר ללא אלימות</v>
          </cell>
          <cell r="G3997">
            <v>0</v>
          </cell>
          <cell r="H3997" t="str">
            <v>גמיש</v>
          </cell>
          <cell r="I3997">
            <v>0</v>
          </cell>
          <cell r="J3997">
            <v>1610600</v>
          </cell>
          <cell r="K3997">
            <v>0</v>
          </cell>
          <cell r="L3997">
            <v>0</v>
          </cell>
          <cell r="M3997">
            <v>0</v>
          </cell>
          <cell r="N3997">
            <v>1610600</v>
          </cell>
          <cell r="O3997">
            <v>1610600</v>
          </cell>
          <cell r="P3997">
            <v>1607259.77</v>
          </cell>
        </row>
        <row r="3998">
          <cell r="A3998">
            <v>1811400782</v>
          </cell>
          <cell r="B3998">
            <v>782</v>
          </cell>
          <cell r="C3998">
            <v>811400</v>
          </cell>
          <cell r="D3998">
            <v>1</v>
          </cell>
          <cell r="E3998">
            <v>0</v>
          </cell>
          <cell r="F3998" t="str">
            <v>סמים - משרד החינוך</v>
          </cell>
          <cell r="G3998">
            <v>0</v>
          </cell>
          <cell r="H3998" t="str">
            <v>קשיח</v>
          </cell>
          <cell r="I3998">
            <v>-1</v>
          </cell>
          <cell r="J3998">
            <v>0</v>
          </cell>
          <cell r="K3998">
            <v>-5.8823529411764719E-2</v>
          </cell>
          <cell r="L3998">
            <v>0</v>
          </cell>
          <cell r="M3998">
            <v>0</v>
          </cell>
          <cell r="N3998">
            <v>0</v>
          </cell>
          <cell r="O3998">
            <v>16000</v>
          </cell>
          <cell r="P3998">
            <v>0</v>
          </cell>
        </row>
        <row r="3999">
          <cell r="A3999">
            <v>1811400783</v>
          </cell>
          <cell r="B3999">
            <v>783</v>
          </cell>
          <cell r="C3999">
            <v>811400</v>
          </cell>
          <cell r="D3999">
            <v>1</v>
          </cell>
          <cell r="E3999">
            <v>0</v>
          </cell>
          <cell r="F3999" t="str">
            <v>אפוטרופוס כללי</v>
          </cell>
          <cell r="G3999">
            <v>0</v>
          </cell>
          <cell r="H3999" t="str">
            <v>גמיש</v>
          </cell>
          <cell r="I3999">
            <v>0</v>
          </cell>
          <cell r="J3999">
            <v>0</v>
          </cell>
          <cell r="K3999">
            <v>0</v>
          </cell>
          <cell r="L3999">
            <v>0</v>
          </cell>
          <cell r="M3999">
            <v>0</v>
          </cell>
          <cell r="N3999">
            <v>0</v>
          </cell>
          <cell r="O3999">
            <v>0</v>
          </cell>
          <cell r="P3999">
            <v>0</v>
          </cell>
        </row>
        <row r="4000">
          <cell r="A4000" t="e">
            <v>#VALUE!</v>
          </cell>
          <cell r="B4000" t="str">
            <v>811400  סך הכל</v>
          </cell>
          <cell r="C4000">
            <v>0</v>
          </cell>
          <cell r="D4000">
            <v>0</v>
          </cell>
          <cell r="E4000">
            <v>0</v>
          </cell>
          <cell r="F4000" t="str">
            <v>מניעת אלימות וסמים</v>
          </cell>
          <cell r="G4000">
            <v>0</v>
          </cell>
          <cell r="H4000">
            <v>0</v>
          </cell>
          <cell r="I4000">
            <v>8.7178150432993817E-3</v>
          </cell>
          <cell r="J4000">
            <v>3384190</v>
          </cell>
          <cell r="K4000">
            <v>-2.8887860384744002E-2</v>
          </cell>
          <cell r="L4000">
            <v>98610</v>
          </cell>
          <cell r="M4000">
            <v>0</v>
          </cell>
          <cell r="N4000">
            <v>3482800</v>
          </cell>
          <cell r="O4000">
            <v>3452700</v>
          </cell>
          <cell r="P4000">
            <v>2891911.64</v>
          </cell>
        </row>
        <row r="4001">
          <cell r="A4001">
            <v>18120000</v>
          </cell>
          <cell r="B4001">
            <v>0</v>
          </cell>
          <cell r="C4001">
            <v>812000</v>
          </cell>
          <cell r="D4001">
            <v>1</v>
          </cell>
          <cell r="E4001">
            <v>0</v>
          </cell>
          <cell r="F4001" t="str">
            <v xml:space="preserve">חינוך קדם יסודי   </v>
          </cell>
          <cell r="G4001">
            <v>0</v>
          </cell>
          <cell r="H4001" t="str">
            <v xml:space="preserve"> </v>
          </cell>
          <cell r="I4001">
            <v>0</v>
          </cell>
          <cell r="J4001">
            <v>0</v>
          </cell>
          <cell r="K4001">
            <v>0</v>
          </cell>
          <cell r="L4001">
            <v>0</v>
          </cell>
          <cell r="M4001">
            <v>0</v>
          </cell>
          <cell r="N4001">
            <v>0</v>
          </cell>
          <cell r="O4001">
            <v>0</v>
          </cell>
          <cell r="P4001">
            <v>0</v>
          </cell>
        </row>
        <row r="4002">
          <cell r="A4002">
            <v>18122000</v>
          </cell>
          <cell r="B4002">
            <v>0</v>
          </cell>
          <cell r="C4002">
            <v>812200</v>
          </cell>
          <cell r="D4002">
            <v>1</v>
          </cell>
          <cell r="E4002">
            <v>0</v>
          </cell>
          <cell r="F4002" t="str">
            <v xml:space="preserve">גני ילדים         </v>
          </cell>
          <cell r="G4002">
            <v>0</v>
          </cell>
          <cell r="H4002" t="str">
            <v xml:space="preserve"> </v>
          </cell>
          <cell r="I4002">
            <v>0</v>
          </cell>
          <cell r="J4002">
            <v>0</v>
          </cell>
          <cell r="K4002">
            <v>0</v>
          </cell>
          <cell r="L4002">
            <v>0</v>
          </cell>
          <cell r="M4002">
            <v>0</v>
          </cell>
          <cell r="N4002">
            <v>0</v>
          </cell>
          <cell r="O4002">
            <v>0</v>
          </cell>
          <cell r="P4002">
            <v>0</v>
          </cell>
        </row>
        <row r="4003">
          <cell r="A4003">
            <v>1812200100</v>
          </cell>
          <cell r="B4003">
            <v>100</v>
          </cell>
          <cell r="C4003">
            <v>812200</v>
          </cell>
          <cell r="D4003">
            <v>1</v>
          </cell>
          <cell r="E4003">
            <v>0</v>
          </cell>
          <cell r="F4003" t="str">
            <v>שכר עובדים לפי תקן</v>
          </cell>
          <cell r="G4003">
            <v>0</v>
          </cell>
          <cell r="H4003" t="str">
            <v xml:space="preserve"> </v>
          </cell>
          <cell r="I4003">
            <v>0</v>
          </cell>
          <cell r="J4003">
            <v>0</v>
          </cell>
          <cell r="K4003">
            <v>0</v>
          </cell>
          <cell r="L4003">
            <v>0</v>
          </cell>
          <cell r="M4003">
            <v>0</v>
          </cell>
          <cell r="N4003">
            <v>0</v>
          </cell>
          <cell r="O4003">
            <v>0</v>
          </cell>
          <cell r="P4003">
            <v>0</v>
          </cell>
        </row>
        <row r="4004">
          <cell r="A4004">
            <v>1812200110</v>
          </cell>
          <cell r="B4004">
            <v>110</v>
          </cell>
          <cell r="C4004">
            <v>812200</v>
          </cell>
          <cell r="D4004">
            <v>1</v>
          </cell>
          <cell r="E4004">
            <v>0</v>
          </cell>
          <cell r="F4004" t="str">
            <v>השכר הקובע-תקציבית</v>
          </cell>
          <cell r="G4004">
            <v>0</v>
          </cell>
          <cell r="H4004" t="str">
            <v>שכר</v>
          </cell>
          <cell r="I4004">
            <v>-0.82858411007545496</v>
          </cell>
          <cell r="J4004">
            <v>193100</v>
          </cell>
          <cell r="K4004">
            <v>-3.6270426145466161E-2</v>
          </cell>
          <cell r="L4004">
            <v>0</v>
          </cell>
          <cell r="M4004">
            <v>0</v>
          </cell>
          <cell r="N4004">
            <v>193100</v>
          </cell>
          <cell r="O4004">
            <v>1126500</v>
          </cell>
          <cell r="P4004">
            <v>564028.39</v>
          </cell>
        </row>
        <row r="4005">
          <cell r="A4005">
            <v>1812200119</v>
          </cell>
          <cell r="B4005">
            <v>119</v>
          </cell>
          <cell r="C4005">
            <v>812200</v>
          </cell>
          <cell r="D4005">
            <v>1</v>
          </cell>
          <cell r="E4005">
            <v>0</v>
          </cell>
          <cell r="F4005" t="str">
            <v xml:space="preserve">השכר הקובע-צוברת  </v>
          </cell>
          <cell r="G4005">
            <v>0</v>
          </cell>
          <cell r="H4005" t="str">
            <v>שכר</v>
          </cell>
          <cell r="I4005">
            <v>-0.56947472745292371</v>
          </cell>
          <cell r="J4005">
            <v>217200</v>
          </cell>
          <cell r="K4005">
            <v>0.26751740139211133</v>
          </cell>
          <cell r="L4005">
            <v>0</v>
          </cell>
          <cell r="M4005">
            <v>0</v>
          </cell>
          <cell r="N4005">
            <v>217200</v>
          </cell>
          <cell r="O4005">
            <v>504500</v>
          </cell>
          <cell r="P4005">
            <v>279355.96000000002</v>
          </cell>
        </row>
        <row r="4006">
          <cell r="A4006">
            <v>1812200122</v>
          </cell>
          <cell r="B4006">
            <v>122</v>
          </cell>
          <cell r="C4006">
            <v>812200</v>
          </cell>
          <cell r="D4006">
            <v>1</v>
          </cell>
          <cell r="E4006">
            <v>0</v>
          </cell>
          <cell r="F4006" t="str">
            <v xml:space="preserve">ביגוד             </v>
          </cell>
          <cell r="G4006">
            <v>0</v>
          </cell>
          <cell r="H4006" t="str">
            <v>שכר</v>
          </cell>
          <cell r="I4006">
            <v>-0.22222222222222221</v>
          </cell>
          <cell r="J4006">
            <v>11200</v>
          </cell>
          <cell r="K4006">
            <v>0</v>
          </cell>
          <cell r="L4006">
            <v>0</v>
          </cell>
          <cell r="M4006">
            <v>0</v>
          </cell>
          <cell r="N4006">
            <v>11200</v>
          </cell>
          <cell r="O4006">
            <v>14400</v>
          </cell>
          <cell r="P4006">
            <v>12510.16</v>
          </cell>
        </row>
        <row r="4007">
          <cell r="A4007">
            <v>1812200126</v>
          </cell>
          <cell r="B4007">
            <v>126</v>
          </cell>
          <cell r="C4007">
            <v>812200</v>
          </cell>
          <cell r="D4007">
            <v>1</v>
          </cell>
          <cell r="E4007">
            <v>0</v>
          </cell>
          <cell r="F4007" t="str">
            <v xml:space="preserve">דמי הבראה         </v>
          </cell>
          <cell r="G4007">
            <v>0</v>
          </cell>
          <cell r="H4007" t="str">
            <v>שכר</v>
          </cell>
          <cell r="I4007">
            <v>0.39999999999999991</v>
          </cell>
          <cell r="J4007">
            <v>56000</v>
          </cell>
          <cell r="K4007">
            <v>0</v>
          </cell>
          <cell r="L4007">
            <v>0</v>
          </cell>
          <cell r="M4007">
            <v>0</v>
          </cell>
          <cell r="N4007">
            <v>56000</v>
          </cell>
          <cell r="O4007">
            <v>40000</v>
          </cell>
          <cell r="P4007">
            <v>55448.5</v>
          </cell>
        </row>
        <row r="4008">
          <cell r="A4008">
            <v>1812200130</v>
          </cell>
          <cell r="B4008">
            <v>130</v>
          </cell>
          <cell r="C4008">
            <v>812200</v>
          </cell>
          <cell r="D4008">
            <v>1</v>
          </cell>
          <cell r="E4008">
            <v>0</v>
          </cell>
          <cell r="F4008" t="str">
            <v xml:space="preserve">שעות נוספות       </v>
          </cell>
          <cell r="G4008">
            <v>0</v>
          </cell>
          <cell r="H4008" t="str">
            <v>שכר</v>
          </cell>
          <cell r="I4008">
            <v>0</v>
          </cell>
          <cell r="J4008">
            <v>0</v>
          </cell>
          <cell r="K4008">
            <v>0</v>
          </cell>
          <cell r="L4008">
            <v>0</v>
          </cell>
          <cell r="M4008">
            <v>0</v>
          </cell>
          <cell r="N4008">
            <v>0</v>
          </cell>
          <cell r="O4008">
            <v>0</v>
          </cell>
          <cell r="P4008">
            <v>1116.3900000000001</v>
          </cell>
        </row>
        <row r="4009">
          <cell r="A4009">
            <v>1812200200</v>
          </cell>
          <cell r="B4009">
            <v>200</v>
          </cell>
          <cell r="C4009">
            <v>812200</v>
          </cell>
          <cell r="D4009">
            <v>1</v>
          </cell>
          <cell r="E4009">
            <v>0</v>
          </cell>
          <cell r="F4009" t="str">
            <v>שכר עובדים ללא תקן</v>
          </cell>
          <cell r="G4009">
            <v>0</v>
          </cell>
          <cell r="H4009" t="str">
            <v xml:space="preserve"> </v>
          </cell>
          <cell r="I4009">
            <v>0</v>
          </cell>
          <cell r="J4009">
            <v>0</v>
          </cell>
          <cell r="K4009">
            <v>0</v>
          </cell>
          <cell r="L4009">
            <v>0</v>
          </cell>
          <cell r="M4009">
            <v>0</v>
          </cell>
          <cell r="N4009">
            <v>0</v>
          </cell>
          <cell r="O4009">
            <v>0</v>
          </cell>
          <cell r="P4009">
            <v>0</v>
          </cell>
        </row>
        <row r="4010">
          <cell r="A4010">
            <v>1812200210</v>
          </cell>
          <cell r="B4010">
            <v>210</v>
          </cell>
          <cell r="C4010">
            <v>812200</v>
          </cell>
          <cell r="D4010">
            <v>1</v>
          </cell>
          <cell r="E4010">
            <v>0</v>
          </cell>
          <cell r="F4010" t="str">
            <v xml:space="preserve">השכר הקובע        </v>
          </cell>
          <cell r="G4010">
            <v>0</v>
          </cell>
          <cell r="H4010" t="str">
            <v>שכר</v>
          </cell>
          <cell r="I4010">
            <v>0</v>
          </cell>
          <cell r="J4010">
            <v>0</v>
          </cell>
          <cell r="K4010">
            <v>0</v>
          </cell>
          <cell r="L4010">
            <v>0</v>
          </cell>
          <cell r="M4010">
            <v>0</v>
          </cell>
          <cell r="N4010">
            <v>0</v>
          </cell>
          <cell r="O4010">
            <v>0</v>
          </cell>
          <cell r="P4010">
            <v>0</v>
          </cell>
        </row>
        <row r="4011">
          <cell r="A4011">
            <v>1812200253</v>
          </cell>
          <cell r="B4011">
            <v>253</v>
          </cell>
          <cell r="C4011">
            <v>812200</v>
          </cell>
          <cell r="D4011">
            <v>1</v>
          </cell>
          <cell r="E4011">
            <v>0</v>
          </cell>
          <cell r="F4011" t="str">
            <v xml:space="preserve">סייעות - קבלן     </v>
          </cell>
          <cell r="G4011">
            <v>0</v>
          </cell>
          <cell r="H4011" t="str">
            <v>שכר</v>
          </cell>
          <cell r="I4011">
            <v>0</v>
          </cell>
          <cell r="J4011">
            <v>0</v>
          </cell>
          <cell r="K4011">
            <v>0</v>
          </cell>
          <cell r="L4011">
            <v>0</v>
          </cell>
          <cell r="M4011">
            <v>0</v>
          </cell>
          <cell r="N4011">
            <v>0</v>
          </cell>
          <cell r="O4011">
            <v>0</v>
          </cell>
          <cell r="P4011">
            <v>0</v>
          </cell>
        </row>
        <row r="4012">
          <cell r="A4012">
            <v>1812200255</v>
          </cell>
          <cell r="B4012">
            <v>255</v>
          </cell>
          <cell r="C4012">
            <v>812200</v>
          </cell>
          <cell r="D4012">
            <v>1</v>
          </cell>
          <cell r="E4012">
            <v>0</v>
          </cell>
          <cell r="F4012" t="str">
            <v xml:space="preserve">מילוי מקום        </v>
          </cell>
          <cell r="G4012">
            <v>0</v>
          </cell>
          <cell r="H4012" t="str">
            <v>שכר</v>
          </cell>
          <cell r="I4012">
            <v>0</v>
          </cell>
          <cell r="J4012">
            <v>0</v>
          </cell>
          <cell r="K4012">
            <v>0</v>
          </cell>
          <cell r="L4012">
            <v>0</v>
          </cell>
          <cell r="M4012">
            <v>0</v>
          </cell>
          <cell r="N4012">
            <v>0</v>
          </cell>
          <cell r="O4012">
            <v>0</v>
          </cell>
          <cell r="P4012">
            <v>0</v>
          </cell>
        </row>
        <row r="4013">
          <cell r="A4013">
            <v>1812200261</v>
          </cell>
          <cell r="B4013">
            <v>261</v>
          </cell>
          <cell r="C4013">
            <v>812200</v>
          </cell>
          <cell r="D4013">
            <v>1</v>
          </cell>
          <cell r="E4013">
            <v>0</v>
          </cell>
          <cell r="F4013" t="str">
            <v xml:space="preserve">משכורות לגננות    </v>
          </cell>
          <cell r="G4013">
            <v>0</v>
          </cell>
          <cell r="H4013" t="str">
            <v>שכר</v>
          </cell>
          <cell r="I4013">
            <v>0</v>
          </cell>
          <cell r="J4013">
            <v>0</v>
          </cell>
          <cell r="K4013">
            <v>0</v>
          </cell>
          <cell r="L4013">
            <v>0</v>
          </cell>
          <cell r="M4013">
            <v>0</v>
          </cell>
          <cell r="N4013">
            <v>0</v>
          </cell>
          <cell r="O4013">
            <v>0</v>
          </cell>
          <cell r="P4013">
            <v>0</v>
          </cell>
        </row>
        <row r="4014">
          <cell r="A4014">
            <v>1812200263</v>
          </cell>
          <cell r="B4014">
            <v>263</v>
          </cell>
          <cell r="C4014">
            <v>812200</v>
          </cell>
          <cell r="D4014">
            <v>1</v>
          </cell>
          <cell r="E4014">
            <v>0</v>
          </cell>
          <cell r="F4014" t="str">
            <v xml:space="preserve">משלימות ימי ו'    </v>
          </cell>
          <cell r="G4014">
            <v>0</v>
          </cell>
          <cell r="H4014" t="str">
            <v>שכר</v>
          </cell>
          <cell r="I4014">
            <v>0</v>
          </cell>
          <cell r="J4014">
            <v>0</v>
          </cell>
          <cell r="K4014">
            <v>0</v>
          </cell>
          <cell r="L4014">
            <v>0</v>
          </cell>
          <cell r="M4014">
            <v>0</v>
          </cell>
          <cell r="N4014">
            <v>0</v>
          </cell>
          <cell r="O4014">
            <v>0</v>
          </cell>
          <cell r="P4014">
            <v>0</v>
          </cell>
        </row>
        <row r="4015">
          <cell r="A4015">
            <v>1812200264</v>
          </cell>
          <cell r="B4015">
            <v>264</v>
          </cell>
          <cell r="C4015">
            <v>812200</v>
          </cell>
          <cell r="D4015">
            <v>1</v>
          </cell>
          <cell r="E4015">
            <v>0</v>
          </cell>
          <cell r="F4015" t="str">
            <v>תקן קבועים ממוסדות</v>
          </cell>
          <cell r="G4015">
            <v>0</v>
          </cell>
          <cell r="H4015" t="str">
            <v>שכר</v>
          </cell>
          <cell r="I4015">
            <v>0</v>
          </cell>
          <cell r="J4015">
            <v>0</v>
          </cell>
          <cell r="K4015">
            <v>0</v>
          </cell>
          <cell r="L4015">
            <v>0</v>
          </cell>
          <cell r="M4015">
            <v>0</v>
          </cell>
          <cell r="N4015">
            <v>0</v>
          </cell>
          <cell r="O4015">
            <v>0</v>
          </cell>
          <cell r="P4015">
            <v>0</v>
          </cell>
        </row>
        <row r="4016">
          <cell r="A4016">
            <v>1812200400</v>
          </cell>
          <cell r="B4016">
            <v>400</v>
          </cell>
          <cell r="C4016">
            <v>812200</v>
          </cell>
          <cell r="D4016">
            <v>1</v>
          </cell>
          <cell r="E4016">
            <v>0</v>
          </cell>
          <cell r="F4016" t="str">
            <v>אחזקת בנינים וציוד</v>
          </cell>
          <cell r="G4016">
            <v>0</v>
          </cell>
          <cell r="H4016" t="str">
            <v xml:space="preserve"> </v>
          </cell>
          <cell r="I4016">
            <v>0</v>
          </cell>
          <cell r="J4016">
            <v>0</v>
          </cell>
          <cell r="K4016">
            <v>0</v>
          </cell>
          <cell r="L4016">
            <v>0</v>
          </cell>
          <cell r="M4016">
            <v>0</v>
          </cell>
          <cell r="N4016">
            <v>0</v>
          </cell>
          <cell r="O4016">
            <v>0</v>
          </cell>
          <cell r="P4016">
            <v>0</v>
          </cell>
        </row>
        <row r="4017">
          <cell r="A4017">
            <v>1812200420</v>
          </cell>
          <cell r="B4017">
            <v>420</v>
          </cell>
          <cell r="C4017">
            <v>812200</v>
          </cell>
          <cell r="D4017">
            <v>1</v>
          </cell>
          <cell r="E4017">
            <v>0</v>
          </cell>
          <cell r="F4017" t="str">
            <v xml:space="preserve">כיבוי אש          </v>
          </cell>
          <cell r="G4017">
            <v>0</v>
          </cell>
          <cell r="H4017" t="str">
            <v>גמיש</v>
          </cell>
          <cell r="I4017">
            <v>0</v>
          </cell>
          <cell r="J4017">
            <v>85000</v>
          </cell>
          <cell r="K4017">
            <v>3.6585365853658569E-2</v>
          </cell>
          <cell r="L4017">
            <v>0</v>
          </cell>
          <cell r="M4017">
            <v>0</v>
          </cell>
          <cell r="N4017">
            <v>85000</v>
          </cell>
          <cell r="O4017">
            <v>85000</v>
          </cell>
          <cell r="P4017">
            <v>85000</v>
          </cell>
        </row>
        <row r="4018">
          <cell r="A4018">
            <v>1812200423</v>
          </cell>
          <cell r="B4018">
            <v>423</v>
          </cell>
          <cell r="C4018">
            <v>812200</v>
          </cell>
          <cell r="D4018">
            <v>1</v>
          </cell>
          <cell r="E4018">
            <v>0</v>
          </cell>
          <cell r="F4018" t="str">
            <v xml:space="preserve">תחזוקת מבנה       </v>
          </cell>
          <cell r="G4018">
            <v>0</v>
          </cell>
          <cell r="H4018" t="str">
            <v>קשיח</v>
          </cell>
          <cell r="I4018">
            <v>0</v>
          </cell>
          <cell r="J4018">
            <v>0</v>
          </cell>
          <cell r="K4018">
            <v>0</v>
          </cell>
          <cell r="L4018">
            <v>0</v>
          </cell>
          <cell r="M4018">
            <v>0</v>
          </cell>
          <cell r="N4018">
            <v>0</v>
          </cell>
          <cell r="O4018">
            <v>0</v>
          </cell>
          <cell r="P4018">
            <v>0</v>
          </cell>
        </row>
        <row r="4019">
          <cell r="A4019">
            <v>1812200430</v>
          </cell>
          <cell r="B4019">
            <v>430</v>
          </cell>
          <cell r="C4019">
            <v>812200</v>
          </cell>
          <cell r="D4019">
            <v>1</v>
          </cell>
          <cell r="E4019">
            <v>0</v>
          </cell>
          <cell r="F4019" t="str">
            <v xml:space="preserve">גז לגנים          </v>
          </cell>
          <cell r="G4019">
            <v>0</v>
          </cell>
          <cell r="H4019" t="str">
            <v>גמיש</v>
          </cell>
          <cell r="I4019">
            <v>0</v>
          </cell>
          <cell r="J4019">
            <v>0</v>
          </cell>
          <cell r="K4019">
            <v>0</v>
          </cell>
          <cell r="L4019">
            <v>0</v>
          </cell>
          <cell r="M4019">
            <v>0</v>
          </cell>
          <cell r="N4019">
            <v>0</v>
          </cell>
          <cell r="O4019">
            <v>0</v>
          </cell>
          <cell r="P4019">
            <v>0</v>
          </cell>
        </row>
        <row r="4020">
          <cell r="A4020">
            <v>1812200431</v>
          </cell>
          <cell r="B4020">
            <v>431</v>
          </cell>
          <cell r="C4020">
            <v>812200</v>
          </cell>
          <cell r="D4020">
            <v>1</v>
          </cell>
          <cell r="E4020">
            <v>0</v>
          </cell>
          <cell r="F4020" t="str">
            <v xml:space="preserve">חשמל              </v>
          </cell>
          <cell r="G4020">
            <v>0</v>
          </cell>
          <cell r="H4020" t="str">
            <v>קשיח</v>
          </cell>
          <cell r="I4020">
            <v>0</v>
          </cell>
          <cell r="J4020">
            <v>1782000</v>
          </cell>
          <cell r="K4020">
            <v>0</v>
          </cell>
          <cell r="L4020">
            <v>0</v>
          </cell>
          <cell r="M4020">
            <v>0</v>
          </cell>
          <cell r="N4020">
            <v>1782000</v>
          </cell>
          <cell r="O4020">
            <v>1782000</v>
          </cell>
          <cell r="P4020">
            <v>1638559.43</v>
          </cell>
        </row>
        <row r="4021">
          <cell r="A4021">
            <v>1812200432</v>
          </cell>
          <cell r="B4021">
            <v>432</v>
          </cell>
          <cell r="C4021">
            <v>812200</v>
          </cell>
          <cell r="D4021">
            <v>1</v>
          </cell>
          <cell r="E4021">
            <v>0</v>
          </cell>
          <cell r="F4021" t="str">
            <v xml:space="preserve">מים               </v>
          </cell>
          <cell r="G4021">
            <v>0</v>
          </cell>
          <cell r="H4021" t="str">
            <v>קשיח</v>
          </cell>
          <cell r="I4021">
            <v>0</v>
          </cell>
          <cell r="J4021">
            <v>765000</v>
          </cell>
          <cell r="K4021">
            <v>0</v>
          </cell>
          <cell r="L4021">
            <v>0</v>
          </cell>
          <cell r="M4021">
            <v>0</v>
          </cell>
          <cell r="N4021">
            <v>765000</v>
          </cell>
          <cell r="O4021">
            <v>765000</v>
          </cell>
          <cell r="P4021">
            <v>748124.17</v>
          </cell>
        </row>
        <row r="4022">
          <cell r="A4022">
            <v>1812200433</v>
          </cell>
          <cell r="B4022">
            <v>433</v>
          </cell>
          <cell r="C4022">
            <v>812200</v>
          </cell>
          <cell r="D4022">
            <v>1</v>
          </cell>
          <cell r="E4022">
            <v>0</v>
          </cell>
          <cell r="F4022" t="str">
            <v xml:space="preserve">חומרי נקיון       </v>
          </cell>
          <cell r="G4022">
            <v>0</v>
          </cell>
          <cell r="H4022" t="str">
            <v>גמיש</v>
          </cell>
          <cell r="I4022">
            <v>0.65807560137457055</v>
          </cell>
          <cell r="J4022">
            <v>173700</v>
          </cell>
          <cell r="K4022">
            <v>-0.18333333333333335</v>
          </cell>
          <cell r="L4022">
            <v>19300</v>
          </cell>
          <cell r="M4022">
            <v>0</v>
          </cell>
          <cell r="N4022">
            <v>193000</v>
          </cell>
          <cell r="O4022">
            <v>116400</v>
          </cell>
          <cell r="P4022">
            <v>115920</v>
          </cell>
        </row>
        <row r="4023">
          <cell r="A4023">
            <v>1812200434</v>
          </cell>
          <cell r="B4023">
            <v>434</v>
          </cell>
          <cell r="C4023">
            <v>812200</v>
          </cell>
          <cell r="D4023">
            <v>1</v>
          </cell>
          <cell r="E4023">
            <v>0</v>
          </cell>
          <cell r="F4023" t="str">
            <v xml:space="preserve">חיטוי והדברה      </v>
          </cell>
          <cell r="G4023">
            <v>0</v>
          </cell>
          <cell r="H4023" t="str">
            <v>גמיש</v>
          </cell>
          <cell r="I4023">
            <v>0.13445378151260501</v>
          </cell>
          <cell r="J4023">
            <v>24300</v>
          </cell>
          <cell r="K4023">
            <v>-0.2857142857142857</v>
          </cell>
          <cell r="L4023">
            <v>2700</v>
          </cell>
          <cell r="M4023">
            <v>0</v>
          </cell>
          <cell r="N4023">
            <v>27000</v>
          </cell>
          <cell r="O4023">
            <v>23800</v>
          </cell>
          <cell r="P4023">
            <v>1685</v>
          </cell>
        </row>
        <row r="4024">
          <cell r="A4024">
            <v>1812200437</v>
          </cell>
          <cell r="B4024">
            <v>437</v>
          </cell>
          <cell r="C4024">
            <v>812200</v>
          </cell>
          <cell r="D4024">
            <v>1</v>
          </cell>
          <cell r="E4024">
            <v>0</v>
          </cell>
          <cell r="F4024" t="str">
            <v xml:space="preserve">אחזקת אזעקה       </v>
          </cell>
          <cell r="G4024">
            <v>0</v>
          </cell>
          <cell r="H4024" t="str">
            <v>קשיח</v>
          </cell>
          <cell r="I4024">
            <v>0</v>
          </cell>
          <cell r="J4024">
            <v>18900</v>
          </cell>
          <cell r="K4024">
            <v>3.7037037037036979E-2</v>
          </cell>
          <cell r="L4024">
            <v>2100</v>
          </cell>
          <cell r="M4024">
            <v>0</v>
          </cell>
          <cell r="N4024">
            <v>21000</v>
          </cell>
          <cell r="O4024">
            <v>21000</v>
          </cell>
          <cell r="P4024">
            <v>18585.46</v>
          </cell>
        </row>
        <row r="4025">
          <cell r="A4025">
            <v>1812200441</v>
          </cell>
          <cell r="B4025">
            <v>441</v>
          </cell>
          <cell r="C4025">
            <v>812200</v>
          </cell>
          <cell r="D4025">
            <v>1</v>
          </cell>
          <cell r="E4025">
            <v>0</v>
          </cell>
          <cell r="F4025" t="str">
            <v xml:space="preserve">ביטוח             </v>
          </cell>
          <cell r="G4025">
            <v>0</v>
          </cell>
          <cell r="H4025" t="str">
            <v>קשיח</v>
          </cell>
          <cell r="I4025">
            <v>0</v>
          </cell>
          <cell r="J4025">
            <v>0</v>
          </cell>
          <cell r="K4025">
            <v>0</v>
          </cell>
          <cell r="L4025">
            <v>0</v>
          </cell>
          <cell r="M4025">
            <v>0</v>
          </cell>
          <cell r="N4025">
            <v>0</v>
          </cell>
          <cell r="O4025">
            <v>0</v>
          </cell>
          <cell r="P4025">
            <v>0</v>
          </cell>
        </row>
        <row r="4026">
          <cell r="A4026">
            <v>1812200450</v>
          </cell>
          <cell r="B4026">
            <v>450</v>
          </cell>
          <cell r="C4026">
            <v>812200</v>
          </cell>
          <cell r="D4026">
            <v>1</v>
          </cell>
          <cell r="E4026">
            <v>0</v>
          </cell>
          <cell r="F4026" t="str">
            <v xml:space="preserve">ריהוט ואחזקתו     </v>
          </cell>
          <cell r="G4026">
            <v>0</v>
          </cell>
          <cell r="H4026" t="str">
            <v>גמיש</v>
          </cell>
          <cell r="I4026">
            <v>0</v>
          </cell>
          <cell r="J4026">
            <v>0</v>
          </cell>
          <cell r="K4026">
            <v>0</v>
          </cell>
          <cell r="L4026">
            <v>0</v>
          </cell>
          <cell r="M4026">
            <v>0</v>
          </cell>
          <cell r="N4026">
            <v>0</v>
          </cell>
          <cell r="O4026">
            <v>0</v>
          </cell>
          <cell r="P4026">
            <v>0</v>
          </cell>
        </row>
        <row r="4027">
          <cell r="A4027">
            <v>1812200471</v>
          </cell>
          <cell r="B4027">
            <v>471</v>
          </cell>
          <cell r="C4027">
            <v>812200</v>
          </cell>
          <cell r="D4027">
            <v>1</v>
          </cell>
          <cell r="E4027">
            <v>0</v>
          </cell>
          <cell r="F4027" t="str">
            <v>מכשרי כתיבה</v>
          </cell>
          <cell r="G4027">
            <v>0</v>
          </cell>
          <cell r="H4027" t="str">
            <v>גמיש</v>
          </cell>
          <cell r="I4027">
            <v>0</v>
          </cell>
          <cell r="J4027">
            <v>5130</v>
          </cell>
          <cell r="K4027">
            <v>0</v>
          </cell>
          <cell r="L4027">
            <v>570</v>
          </cell>
          <cell r="M4027">
            <v>0</v>
          </cell>
          <cell r="N4027">
            <v>5700</v>
          </cell>
          <cell r="O4027">
            <v>5700</v>
          </cell>
          <cell r="P4027">
            <v>4773.2</v>
          </cell>
        </row>
        <row r="4028">
          <cell r="A4028">
            <v>1812200500</v>
          </cell>
          <cell r="B4028">
            <v>500</v>
          </cell>
          <cell r="C4028">
            <v>812200</v>
          </cell>
          <cell r="D4028">
            <v>1</v>
          </cell>
          <cell r="E4028">
            <v>0</v>
          </cell>
          <cell r="F4028" t="str">
            <v xml:space="preserve">הוצאות מינהליות   </v>
          </cell>
          <cell r="G4028">
            <v>0</v>
          </cell>
          <cell r="H4028" t="str">
            <v xml:space="preserve"> </v>
          </cell>
          <cell r="I4028">
            <v>0</v>
          </cell>
          <cell r="J4028">
            <v>0</v>
          </cell>
          <cell r="K4028">
            <v>0</v>
          </cell>
          <cell r="L4028">
            <v>0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</row>
        <row r="4029">
          <cell r="A4029">
            <v>1812200521</v>
          </cell>
          <cell r="B4029">
            <v>521</v>
          </cell>
          <cell r="C4029">
            <v>812200</v>
          </cell>
          <cell r="D4029">
            <v>1</v>
          </cell>
          <cell r="E4029">
            <v>0</v>
          </cell>
          <cell r="F4029" t="str">
            <v>השת' השתלמות ע'לגנ</v>
          </cell>
          <cell r="G4029">
            <v>0</v>
          </cell>
          <cell r="H4029" t="str">
            <v>קשיח</v>
          </cell>
          <cell r="I4029">
            <v>0</v>
          </cell>
          <cell r="J4029">
            <v>0</v>
          </cell>
          <cell r="K4029">
            <v>0</v>
          </cell>
          <cell r="L4029">
            <v>0</v>
          </cell>
          <cell r="M4029">
            <v>0</v>
          </cell>
          <cell r="N4029">
            <v>0</v>
          </cell>
          <cell r="O4029">
            <v>0</v>
          </cell>
          <cell r="P4029">
            <v>0</v>
          </cell>
        </row>
        <row r="4030">
          <cell r="A4030">
            <v>1812200540</v>
          </cell>
          <cell r="B4030">
            <v>540</v>
          </cell>
          <cell r="C4030">
            <v>812200</v>
          </cell>
          <cell r="D4030">
            <v>1</v>
          </cell>
          <cell r="E4030">
            <v>0</v>
          </cell>
          <cell r="F4030" t="str">
            <v xml:space="preserve">הוצאות טלפון      </v>
          </cell>
          <cell r="G4030">
            <v>0</v>
          </cell>
          <cell r="H4030" t="str">
            <v>גמיש</v>
          </cell>
          <cell r="I4030">
            <v>-0.26666666666666672</v>
          </cell>
          <cell r="J4030">
            <v>132000</v>
          </cell>
          <cell r="K4030">
            <v>-0.4555555555555556</v>
          </cell>
          <cell r="L4030">
            <v>0</v>
          </cell>
          <cell r="M4030">
            <v>0</v>
          </cell>
          <cell r="N4030">
            <v>132000</v>
          </cell>
          <cell r="O4030">
            <v>180000</v>
          </cell>
          <cell r="P4030">
            <v>148514.17000000001</v>
          </cell>
        </row>
        <row r="4031">
          <cell r="A4031">
            <v>1812200541</v>
          </cell>
          <cell r="B4031">
            <v>541</v>
          </cell>
          <cell r="C4031">
            <v>812200</v>
          </cell>
          <cell r="D4031">
            <v>1</v>
          </cell>
          <cell r="E4031">
            <v>0</v>
          </cell>
          <cell r="F4031" t="str">
            <v xml:space="preserve">משלוח דאר         </v>
          </cell>
          <cell r="G4031">
            <v>0</v>
          </cell>
          <cell r="H4031" t="str">
            <v>קשיח</v>
          </cell>
          <cell r="I4031">
            <v>0</v>
          </cell>
          <cell r="J4031">
            <v>0</v>
          </cell>
          <cell r="K4031">
            <v>0</v>
          </cell>
          <cell r="L4031">
            <v>0</v>
          </cell>
          <cell r="M4031">
            <v>0</v>
          </cell>
          <cell r="N4031">
            <v>0</v>
          </cell>
          <cell r="O4031">
            <v>0</v>
          </cell>
          <cell r="P4031">
            <v>0</v>
          </cell>
        </row>
        <row r="4032">
          <cell r="A4032">
            <v>1812200544</v>
          </cell>
          <cell r="B4032">
            <v>544</v>
          </cell>
          <cell r="C4032">
            <v>812200</v>
          </cell>
          <cell r="D4032">
            <v>1</v>
          </cell>
          <cell r="E4032">
            <v>0</v>
          </cell>
          <cell r="F4032" t="str">
            <v xml:space="preserve">הוצאות דאר        </v>
          </cell>
          <cell r="G4032">
            <v>0</v>
          </cell>
          <cell r="H4032" t="str">
            <v>קשיח</v>
          </cell>
          <cell r="I4032">
            <v>0</v>
          </cell>
          <cell r="J4032">
            <v>4500</v>
          </cell>
          <cell r="K4032">
            <v>0</v>
          </cell>
          <cell r="L4032">
            <v>500</v>
          </cell>
          <cell r="M4032">
            <v>0</v>
          </cell>
          <cell r="N4032">
            <v>5000</v>
          </cell>
          <cell r="O4032">
            <v>5000</v>
          </cell>
          <cell r="P4032">
            <v>0</v>
          </cell>
        </row>
        <row r="4033">
          <cell r="A4033">
            <v>1812200551</v>
          </cell>
          <cell r="B4033">
            <v>551</v>
          </cell>
          <cell r="C4033">
            <v>812200</v>
          </cell>
          <cell r="D4033">
            <v>1</v>
          </cell>
          <cell r="E4033">
            <v>0</v>
          </cell>
          <cell r="F4033" t="str">
            <v xml:space="preserve">מודעות והדבקתן    </v>
          </cell>
          <cell r="G4033">
            <v>0</v>
          </cell>
          <cell r="H4033" t="str">
            <v>גמיש</v>
          </cell>
          <cell r="I4033">
            <v>0</v>
          </cell>
          <cell r="J4033">
            <v>0</v>
          </cell>
          <cell r="K4033">
            <v>0</v>
          </cell>
          <cell r="L4033">
            <v>0</v>
          </cell>
          <cell r="M4033">
            <v>0</v>
          </cell>
          <cell r="N4033">
            <v>0</v>
          </cell>
          <cell r="O4033">
            <v>0</v>
          </cell>
          <cell r="P4033">
            <v>0</v>
          </cell>
        </row>
        <row r="4034">
          <cell r="A4034">
            <v>1812200561</v>
          </cell>
          <cell r="B4034">
            <v>561</v>
          </cell>
          <cell r="C4034">
            <v>812200</v>
          </cell>
          <cell r="D4034">
            <v>1</v>
          </cell>
          <cell r="E4034">
            <v>0</v>
          </cell>
          <cell r="F4034" t="str">
            <v xml:space="preserve">שיכפולים          </v>
          </cell>
          <cell r="G4034">
            <v>0</v>
          </cell>
          <cell r="H4034" t="str">
            <v>גמיש</v>
          </cell>
          <cell r="I4034">
            <v>0</v>
          </cell>
          <cell r="J4034">
            <v>0</v>
          </cell>
          <cell r="K4034">
            <v>0</v>
          </cell>
          <cell r="L4034">
            <v>0</v>
          </cell>
          <cell r="M4034">
            <v>0</v>
          </cell>
          <cell r="N4034">
            <v>0</v>
          </cell>
          <cell r="O4034">
            <v>0</v>
          </cell>
          <cell r="P4034">
            <v>0</v>
          </cell>
        </row>
        <row r="4035">
          <cell r="A4035">
            <v>1812200562</v>
          </cell>
          <cell r="B4035">
            <v>562</v>
          </cell>
          <cell r="C4035">
            <v>812200</v>
          </cell>
          <cell r="D4035">
            <v>1</v>
          </cell>
          <cell r="E4035">
            <v>0</v>
          </cell>
          <cell r="F4035" t="str">
            <v>הדפסות לרישום גנים</v>
          </cell>
          <cell r="G4035">
            <v>0</v>
          </cell>
          <cell r="H4035" t="str">
            <v>קשיח</v>
          </cell>
          <cell r="I4035">
            <v>0</v>
          </cell>
          <cell r="J4035">
            <v>51300</v>
          </cell>
          <cell r="K4035">
            <v>-7.6923076923076872E-2</v>
          </cell>
          <cell r="L4035">
            <v>5700</v>
          </cell>
          <cell r="M4035">
            <v>0</v>
          </cell>
          <cell r="N4035">
            <v>57000</v>
          </cell>
          <cell r="O4035">
            <v>57000</v>
          </cell>
          <cell r="P4035">
            <v>35085.85</v>
          </cell>
        </row>
        <row r="4036">
          <cell r="A4036">
            <v>1812200563</v>
          </cell>
          <cell r="B4036">
            <v>563</v>
          </cell>
          <cell r="C4036">
            <v>812200</v>
          </cell>
          <cell r="D4036">
            <v>1</v>
          </cell>
          <cell r="E4036">
            <v>0</v>
          </cell>
          <cell r="F4036" t="str">
            <v xml:space="preserve">הדפסות  אוטומציה  </v>
          </cell>
          <cell r="G4036">
            <v>0</v>
          </cell>
          <cell r="H4036" t="str">
            <v>קשיח</v>
          </cell>
          <cell r="I4036">
            <v>0</v>
          </cell>
          <cell r="J4036">
            <v>333450</v>
          </cell>
          <cell r="K4036">
            <v>0</v>
          </cell>
          <cell r="L4036">
            <v>37050</v>
          </cell>
          <cell r="M4036">
            <v>0</v>
          </cell>
          <cell r="N4036">
            <v>370500</v>
          </cell>
          <cell r="O4036">
            <v>370500</v>
          </cell>
          <cell r="P4036">
            <v>302034.90999999997</v>
          </cell>
        </row>
        <row r="4037">
          <cell r="A4037">
            <v>1812200571</v>
          </cell>
          <cell r="B4037">
            <v>571</v>
          </cell>
          <cell r="C4037">
            <v>812200</v>
          </cell>
          <cell r="D4037">
            <v>1</v>
          </cell>
          <cell r="E4037">
            <v>0</v>
          </cell>
          <cell r="F4037" t="str">
            <v xml:space="preserve">מיכון וענ"א       </v>
          </cell>
          <cell r="G4037">
            <v>0</v>
          </cell>
          <cell r="H4037" t="str">
            <v>קשיח</v>
          </cell>
          <cell r="I4037">
            <v>0</v>
          </cell>
          <cell r="J4037">
            <v>97200</v>
          </cell>
          <cell r="K4037">
            <v>0.31329113924050622</v>
          </cell>
          <cell r="L4037">
            <v>0</v>
          </cell>
          <cell r="M4037">
            <v>0</v>
          </cell>
          <cell r="N4037">
            <v>97200</v>
          </cell>
          <cell r="O4037">
            <v>97200</v>
          </cell>
          <cell r="P4037">
            <v>63200</v>
          </cell>
        </row>
        <row r="4038">
          <cell r="A4038">
            <v>1812200700</v>
          </cell>
          <cell r="B4038">
            <v>700</v>
          </cell>
          <cell r="C4038">
            <v>812200</v>
          </cell>
          <cell r="D4038">
            <v>1</v>
          </cell>
          <cell r="E4038">
            <v>0</v>
          </cell>
          <cell r="F4038" t="str">
            <v xml:space="preserve">הוצאות לפעולות    </v>
          </cell>
          <cell r="G4038">
            <v>0</v>
          </cell>
          <cell r="H4038" t="str">
            <v xml:space="preserve"> </v>
          </cell>
          <cell r="I4038">
            <v>0</v>
          </cell>
          <cell r="J4038">
            <v>0</v>
          </cell>
          <cell r="K4038">
            <v>0</v>
          </cell>
          <cell r="L4038">
            <v>0</v>
          </cell>
          <cell r="M4038">
            <v>0</v>
          </cell>
          <cell r="N4038">
            <v>0</v>
          </cell>
          <cell r="O4038">
            <v>0</v>
          </cell>
          <cell r="P4038">
            <v>0</v>
          </cell>
        </row>
        <row r="4039">
          <cell r="A4039">
            <v>1812200710</v>
          </cell>
          <cell r="B4039">
            <v>710</v>
          </cell>
          <cell r="C4039">
            <v>812200</v>
          </cell>
          <cell r="D4039">
            <v>1</v>
          </cell>
          <cell r="E4039">
            <v>0</v>
          </cell>
          <cell r="F4039" t="str">
            <v xml:space="preserve">הובלות  והסעות    </v>
          </cell>
          <cell r="G4039">
            <v>0</v>
          </cell>
          <cell r="H4039" t="str">
            <v>גמיש</v>
          </cell>
          <cell r="I4039">
            <v>0</v>
          </cell>
          <cell r="J4039">
            <v>51300</v>
          </cell>
          <cell r="K4039">
            <v>0</v>
          </cell>
          <cell r="L4039">
            <v>5700</v>
          </cell>
          <cell r="M4039">
            <v>0</v>
          </cell>
          <cell r="N4039">
            <v>57000</v>
          </cell>
          <cell r="O4039">
            <v>57000</v>
          </cell>
          <cell r="P4039">
            <v>69557</v>
          </cell>
        </row>
        <row r="4040">
          <cell r="A4040">
            <v>1812200721</v>
          </cell>
          <cell r="B4040">
            <v>721</v>
          </cell>
          <cell r="C4040">
            <v>812200</v>
          </cell>
          <cell r="D4040">
            <v>1</v>
          </cell>
          <cell r="E4040">
            <v>0</v>
          </cell>
          <cell r="F4040" t="str">
            <v>חמרים-תחזוקת מבנים</v>
          </cell>
          <cell r="G4040">
            <v>0</v>
          </cell>
          <cell r="H4040" t="str">
            <v>גמיש</v>
          </cell>
          <cell r="I4040">
            <v>0</v>
          </cell>
          <cell r="J4040">
            <v>0</v>
          </cell>
          <cell r="K4040">
            <v>0</v>
          </cell>
          <cell r="L4040">
            <v>0</v>
          </cell>
          <cell r="M4040">
            <v>0</v>
          </cell>
          <cell r="N4040">
            <v>0</v>
          </cell>
          <cell r="O4040">
            <v>0</v>
          </cell>
          <cell r="P4040">
            <v>0</v>
          </cell>
        </row>
        <row r="4041">
          <cell r="A4041">
            <v>1812200722</v>
          </cell>
          <cell r="B4041">
            <v>722</v>
          </cell>
          <cell r="C4041">
            <v>812200</v>
          </cell>
          <cell r="D4041">
            <v>1</v>
          </cell>
          <cell r="E4041">
            <v>0</v>
          </cell>
          <cell r="F4041" t="str">
            <v>חמרים-תחזוקה עצמית</v>
          </cell>
          <cell r="G4041">
            <v>0</v>
          </cell>
          <cell r="H4041" t="str">
            <v>גמיש</v>
          </cell>
          <cell r="I4041">
            <v>0</v>
          </cell>
          <cell r="J4041">
            <v>0</v>
          </cell>
          <cell r="K4041">
            <v>0</v>
          </cell>
          <cell r="L4041">
            <v>0</v>
          </cell>
          <cell r="M4041">
            <v>0</v>
          </cell>
          <cell r="N4041">
            <v>0</v>
          </cell>
          <cell r="O4041">
            <v>0</v>
          </cell>
          <cell r="P4041">
            <v>0</v>
          </cell>
        </row>
        <row r="4042">
          <cell r="A4042">
            <v>1812200723</v>
          </cell>
          <cell r="B4042">
            <v>723</v>
          </cell>
          <cell r="C4042">
            <v>812200</v>
          </cell>
          <cell r="D4042">
            <v>1</v>
          </cell>
          <cell r="E4042">
            <v>0</v>
          </cell>
          <cell r="F4042" t="str">
            <v xml:space="preserve">חומרים לגנים      </v>
          </cell>
          <cell r="G4042">
            <v>0</v>
          </cell>
          <cell r="H4042" t="str">
            <v>גמיש</v>
          </cell>
          <cell r="I4042">
            <v>-1.9527436047650504E-4</v>
          </cell>
          <cell r="J4042">
            <v>460800</v>
          </cell>
          <cell r="K4042">
            <v>-0.14444444444444449</v>
          </cell>
          <cell r="L4042">
            <v>51200</v>
          </cell>
          <cell r="M4042">
            <v>0</v>
          </cell>
          <cell r="N4042">
            <v>512000</v>
          </cell>
          <cell r="O4042">
            <v>512100</v>
          </cell>
          <cell r="P4042">
            <v>511620</v>
          </cell>
        </row>
        <row r="4043">
          <cell r="A4043">
            <v>1812200724</v>
          </cell>
          <cell r="B4043">
            <v>724</v>
          </cell>
          <cell r="C4043">
            <v>812200</v>
          </cell>
          <cell r="D4043">
            <v>1</v>
          </cell>
          <cell r="E4043">
            <v>0</v>
          </cell>
          <cell r="F4043" t="str">
            <v xml:space="preserve">חול לגנים         </v>
          </cell>
          <cell r="G4043">
            <v>0</v>
          </cell>
          <cell r="H4043" t="str">
            <v>גמיש</v>
          </cell>
          <cell r="I4043">
            <v>0</v>
          </cell>
          <cell r="J4043">
            <v>0</v>
          </cell>
          <cell r="K4043">
            <v>0</v>
          </cell>
          <cell r="L4043">
            <v>0</v>
          </cell>
          <cell r="M4043">
            <v>0</v>
          </cell>
          <cell r="N4043">
            <v>0</v>
          </cell>
          <cell r="O4043">
            <v>0</v>
          </cell>
          <cell r="P4043">
            <v>0</v>
          </cell>
        </row>
        <row r="4044">
          <cell r="A4044">
            <v>1812200742</v>
          </cell>
          <cell r="B4044">
            <v>742</v>
          </cell>
          <cell r="C4044">
            <v>812200</v>
          </cell>
          <cell r="D4044">
            <v>1</v>
          </cell>
          <cell r="E4044">
            <v>0</v>
          </cell>
          <cell r="F4044" t="str">
            <v xml:space="preserve">כלים וציוד        </v>
          </cell>
          <cell r="G4044">
            <v>0</v>
          </cell>
          <cell r="H4044" t="str">
            <v>גמיש</v>
          </cell>
          <cell r="I4044">
            <v>0</v>
          </cell>
          <cell r="J4044">
            <v>0</v>
          </cell>
          <cell r="K4044">
            <v>0</v>
          </cell>
          <cell r="L4044">
            <v>0</v>
          </cell>
          <cell r="M4044">
            <v>0</v>
          </cell>
          <cell r="N4044">
            <v>0</v>
          </cell>
          <cell r="O4044">
            <v>0</v>
          </cell>
          <cell r="P4044">
            <v>0</v>
          </cell>
        </row>
        <row r="4045">
          <cell r="A4045">
            <v>1812200743</v>
          </cell>
          <cell r="B4045">
            <v>743</v>
          </cell>
          <cell r="C4045">
            <v>812200</v>
          </cell>
          <cell r="D4045">
            <v>1</v>
          </cell>
          <cell r="E4045">
            <v>0</v>
          </cell>
          <cell r="F4045" t="str">
            <v>תחזוקת ציוד מחשבים</v>
          </cell>
          <cell r="G4045">
            <v>0</v>
          </cell>
          <cell r="H4045" t="str">
            <v>גמיש</v>
          </cell>
          <cell r="I4045">
            <v>0</v>
          </cell>
          <cell r="J4045">
            <v>0</v>
          </cell>
          <cell r="K4045">
            <v>0</v>
          </cell>
          <cell r="L4045">
            <v>0</v>
          </cell>
          <cell r="M4045">
            <v>0</v>
          </cell>
          <cell r="N4045">
            <v>0</v>
          </cell>
          <cell r="O4045">
            <v>0</v>
          </cell>
          <cell r="P4045">
            <v>0</v>
          </cell>
        </row>
        <row r="4046">
          <cell r="A4046">
            <v>1812200745</v>
          </cell>
          <cell r="B4046">
            <v>745</v>
          </cell>
          <cell r="C4046">
            <v>812200</v>
          </cell>
          <cell r="D4046">
            <v>1</v>
          </cell>
          <cell r="E4046">
            <v>0</v>
          </cell>
          <cell r="F4046" t="str">
            <v xml:space="preserve">דמי פריצה - תכולה </v>
          </cell>
          <cell r="G4046">
            <v>0</v>
          </cell>
          <cell r="H4046" t="str">
            <v>קשיח</v>
          </cell>
          <cell r="I4046">
            <v>0</v>
          </cell>
          <cell r="J4046">
            <v>0</v>
          </cell>
          <cell r="K4046">
            <v>0</v>
          </cell>
          <cell r="L4046">
            <v>0</v>
          </cell>
          <cell r="M4046">
            <v>0</v>
          </cell>
          <cell r="N4046">
            <v>0</v>
          </cell>
          <cell r="O4046">
            <v>0</v>
          </cell>
          <cell r="P4046">
            <v>0</v>
          </cell>
        </row>
        <row r="4047">
          <cell r="A4047">
            <v>1812200746</v>
          </cell>
          <cell r="B4047">
            <v>746</v>
          </cell>
          <cell r="C4047">
            <v>812200</v>
          </cell>
          <cell r="D4047">
            <v>1</v>
          </cell>
          <cell r="E4047">
            <v>0</v>
          </cell>
          <cell r="F4047" t="str">
            <v xml:space="preserve">דמי פריצה - מבנה  </v>
          </cell>
          <cell r="G4047">
            <v>0</v>
          </cell>
          <cell r="H4047" t="str">
            <v>קשיח</v>
          </cell>
          <cell r="I4047">
            <v>0</v>
          </cell>
          <cell r="J4047">
            <v>0</v>
          </cell>
          <cell r="K4047">
            <v>0</v>
          </cell>
          <cell r="L4047">
            <v>0</v>
          </cell>
          <cell r="M4047">
            <v>0</v>
          </cell>
          <cell r="N4047">
            <v>0</v>
          </cell>
          <cell r="O4047">
            <v>0</v>
          </cell>
          <cell r="P4047">
            <v>0</v>
          </cell>
        </row>
        <row r="4048">
          <cell r="A4048">
            <v>1812200750</v>
          </cell>
          <cell r="B4048">
            <v>750</v>
          </cell>
          <cell r="C4048">
            <v>812200</v>
          </cell>
          <cell r="D4048">
            <v>1</v>
          </cell>
          <cell r="E4048">
            <v>0</v>
          </cell>
          <cell r="F4048" t="str">
            <v>אחזקת מוסדות</v>
          </cell>
          <cell r="G4048">
            <v>0</v>
          </cell>
          <cell r="H4048" t="str">
            <v>קשיח</v>
          </cell>
          <cell r="I4048">
            <v>0.12701717855283712</v>
          </cell>
          <cell r="J4048">
            <v>4763000</v>
          </cell>
          <cell r="K4048">
            <v>2.020531613162313E-2</v>
          </cell>
          <cell r="L4048">
            <v>0</v>
          </cell>
          <cell r="M4048">
            <v>0</v>
          </cell>
          <cell r="N4048">
            <v>4763000</v>
          </cell>
          <cell r="O4048">
            <v>4226200</v>
          </cell>
          <cell r="P4048">
            <v>4009862.36</v>
          </cell>
        </row>
        <row r="4049">
          <cell r="A4049">
            <v>1812200751</v>
          </cell>
          <cell r="B4049">
            <v>751</v>
          </cell>
          <cell r="C4049">
            <v>812200</v>
          </cell>
          <cell r="D4049">
            <v>1</v>
          </cell>
          <cell r="E4049">
            <v>0</v>
          </cell>
          <cell r="F4049" t="str">
            <v xml:space="preserve">עבודות קבלניות    </v>
          </cell>
          <cell r="G4049">
            <v>0</v>
          </cell>
          <cell r="H4049" t="str">
            <v>גמיש</v>
          </cell>
          <cell r="I4049">
            <v>0</v>
          </cell>
          <cell r="J4049">
            <v>0</v>
          </cell>
          <cell r="K4049">
            <v>0</v>
          </cell>
          <cell r="L4049">
            <v>0</v>
          </cell>
          <cell r="M4049">
            <v>0</v>
          </cell>
          <cell r="N4049">
            <v>0</v>
          </cell>
          <cell r="O4049">
            <v>0</v>
          </cell>
          <cell r="P4049">
            <v>0</v>
          </cell>
        </row>
        <row r="4050">
          <cell r="A4050">
            <v>1812200752</v>
          </cell>
          <cell r="B4050">
            <v>752</v>
          </cell>
          <cell r="C4050">
            <v>812200</v>
          </cell>
          <cell r="D4050">
            <v>1</v>
          </cell>
          <cell r="E4050">
            <v>0</v>
          </cell>
          <cell r="F4050" t="str">
            <v xml:space="preserve">נקיון בקבלנות     </v>
          </cell>
          <cell r="G4050">
            <v>0</v>
          </cell>
          <cell r="H4050" t="str">
            <v>קשיח</v>
          </cell>
          <cell r="I4050">
            <v>1.7866666666666666</v>
          </cell>
          <cell r="J4050">
            <v>41800</v>
          </cell>
          <cell r="K4050">
            <v>-0.28855721393034828</v>
          </cell>
          <cell r="L4050">
            <v>0</v>
          </cell>
          <cell r="M4050">
            <v>0</v>
          </cell>
          <cell r="N4050">
            <v>41800</v>
          </cell>
          <cell r="O4050">
            <v>15000</v>
          </cell>
          <cell r="P4050">
            <v>17232.59</v>
          </cell>
        </row>
        <row r="4051">
          <cell r="A4051">
            <v>1812200753</v>
          </cell>
          <cell r="B4051">
            <v>753</v>
          </cell>
          <cell r="C4051">
            <v>812200</v>
          </cell>
          <cell r="D4051">
            <v>1</v>
          </cell>
          <cell r="E4051">
            <v>0</v>
          </cell>
          <cell r="F4051" t="str">
            <v xml:space="preserve">סייעות - קבלן     </v>
          </cell>
          <cell r="G4051">
            <v>0</v>
          </cell>
          <cell r="H4051" t="str">
            <v>קשיח</v>
          </cell>
          <cell r="I4051">
            <v>0</v>
          </cell>
          <cell r="J4051">
            <v>0</v>
          </cell>
          <cell r="K4051">
            <v>0</v>
          </cell>
          <cell r="L4051">
            <v>0</v>
          </cell>
          <cell r="M4051">
            <v>0</v>
          </cell>
          <cell r="N4051">
            <v>0</v>
          </cell>
          <cell r="O4051">
            <v>0</v>
          </cell>
          <cell r="P4051">
            <v>0</v>
          </cell>
        </row>
        <row r="4052">
          <cell r="A4052">
            <v>1812200755</v>
          </cell>
          <cell r="B4052">
            <v>755</v>
          </cell>
          <cell r="C4052">
            <v>812200</v>
          </cell>
          <cell r="D4052">
            <v>1</v>
          </cell>
          <cell r="E4052">
            <v>0</v>
          </cell>
          <cell r="F4052" t="str">
            <v xml:space="preserve">מילוי מקום        </v>
          </cell>
          <cell r="G4052">
            <v>0</v>
          </cell>
          <cell r="H4052" t="str">
            <v>קשיח</v>
          </cell>
          <cell r="I4052">
            <v>0</v>
          </cell>
          <cell r="J4052">
            <v>0</v>
          </cell>
          <cell r="K4052">
            <v>0</v>
          </cell>
          <cell r="L4052">
            <v>0</v>
          </cell>
          <cell r="M4052">
            <v>0</v>
          </cell>
          <cell r="N4052">
            <v>0</v>
          </cell>
          <cell r="O4052">
            <v>0</v>
          </cell>
          <cell r="P4052">
            <v>0</v>
          </cell>
        </row>
        <row r="4053">
          <cell r="A4053">
            <v>1812200756</v>
          </cell>
          <cell r="B4053">
            <v>756</v>
          </cell>
          <cell r="C4053">
            <v>812200</v>
          </cell>
          <cell r="D4053">
            <v>1</v>
          </cell>
          <cell r="E4053">
            <v>0</v>
          </cell>
          <cell r="F4053" t="str">
            <v xml:space="preserve">שמירה וסדרנות     </v>
          </cell>
          <cell r="G4053">
            <v>0</v>
          </cell>
          <cell r="H4053" t="str">
            <v>קשיח</v>
          </cell>
          <cell r="I4053">
            <v>0</v>
          </cell>
          <cell r="J4053">
            <v>35000</v>
          </cell>
          <cell r="K4053">
            <v>0</v>
          </cell>
          <cell r="L4053">
            <v>0</v>
          </cell>
          <cell r="M4053">
            <v>0</v>
          </cell>
          <cell r="N4053">
            <v>35000</v>
          </cell>
          <cell r="O4053">
            <v>35000</v>
          </cell>
          <cell r="P4053">
            <v>23699.87</v>
          </cell>
        </row>
        <row r="4054">
          <cell r="A4054">
            <v>1812200757</v>
          </cell>
          <cell r="B4054">
            <v>757</v>
          </cell>
          <cell r="C4054">
            <v>812200</v>
          </cell>
          <cell r="D4054">
            <v>1</v>
          </cell>
          <cell r="E4054">
            <v>0</v>
          </cell>
          <cell r="F4054" t="str">
            <v>ע' לגננות+משלימות</v>
          </cell>
          <cell r="G4054">
            <v>0</v>
          </cell>
          <cell r="H4054" t="str">
            <v>קשיח</v>
          </cell>
          <cell r="I4054">
            <v>0.18511718847725223</v>
          </cell>
          <cell r="J4054">
            <v>61582600</v>
          </cell>
          <cell r="K4054">
            <v>4.9998716226046902E-2</v>
          </cell>
          <cell r="L4054">
            <v>0</v>
          </cell>
          <cell r="M4054">
            <v>0</v>
          </cell>
          <cell r="N4054">
            <v>61582600</v>
          </cell>
          <cell r="O4054">
            <v>51963300</v>
          </cell>
          <cell r="P4054">
            <v>47117048.890000001</v>
          </cell>
        </row>
        <row r="4055">
          <cell r="A4055">
            <v>1812200758</v>
          </cell>
          <cell r="B4055">
            <v>758</v>
          </cell>
          <cell r="C4055">
            <v>812200</v>
          </cell>
          <cell r="D4055">
            <v>1</v>
          </cell>
          <cell r="E4055">
            <v>0</v>
          </cell>
          <cell r="F4055" t="str">
            <v>תחזוקת מתקני חצר</v>
          </cell>
          <cell r="G4055">
            <v>0</v>
          </cell>
          <cell r="H4055" t="str">
            <v>קשיח</v>
          </cell>
          <cell r="I4055">
            <v>0</v>
          </cell>
          <cell r="J4055">
            <v>0</v>
          </cell>
          <cell r="K4055">
            <v>0</v>
          </cell>
          <cell r="L4055">
            <v>0</v>
          </cell>
          <cell r="M4055">
            <v>0</v>
          </cell>
          <cell r="N4055">
            <v>0</v>
          </cell>
          <cell r="O4055">
            <v>0</v>
          </cell>
          <cell r="P4055">
            <v>0</v>
          </cell>
        </row>
        <row r="4056">
          <cell r="A4056">
            <v>1812200759</v>
          </cell>
          <cell r="B4056">
            <v>759</v>
          </cell>
          <cell r="C4056">
            <v>812200</v>
          </cell>
          <cell r="D4056">
            <v>1</v>
          </cell>
          <cell r="E4056">
            <v>0</v>
          </cell>
          <cell r="F4056" t="str">
            <v>שרותי סייעות</v>
          </cell>
          <cell r="G4056">
            <v>0</v>
          </cell>
          <cell r="H4056" t="str">
            <v>שכר</v>
          </cell>
          <cell r="I4056">
            <v>0.70946560871529019</v>
          </cell>
          <cell r="J4056">
            <v>25357700</v>
          </cell>
          <cell r="K4056">
            <v>4.9977437716221873E-2</v>
          </cell>
          <cell r="L4056">
            <v>0</v>
          </cell>
          <cell r="M4056">
            <v>0</v>
          </cell>
          <cell r="N4056">
            <v>25357700</v>
          </cell>
          <cell r="O4056">
            <v>14833700</v>
          </cell>
          <cell r="P4056">
            <v>17231532.850000001</v>
          </cell>
        </row>
        <row r="4057">
          <cell r="A4057">
            <v>1812200761</v>
          </cell>
          <cell r="B4057">
            <v>761</v>
          </cell>
          <cell r="C4057">
            <v>812200</v>
          </cell>
          <cell r="D4057">
            <v>1</v>
          </cell>
          <cell r="E4057">
            <v>0</v>
          </cell>
          <cell r="F4057" t="str">
            <v xml:space="preserve">משכורות לגננות    </v>
          </cell>
          <cell r="G4057">
            <v>0</v>
          </cell>
          <cell r="H4057" t="str">
            <v>שכר</v>
          </cell>
          <cell r="I4057">
            <v>3.8074339546065872E-3</v>
          </cell>
          <cell r="J4057">
            <v>29185400</v>
          </cell>
          <cell r="K4057">
            <v>1.5516201156972054E-2</v>
          </cell>
          <cell r="L4057">
            <v>0</v>
          </cell>
          <cell r="M4057">
            <v>0</v>
          </cell>
          <cell r="N4057">
            <v>29185400</v>
          </cell>
          <cell r="O4057">
            <v>29074700</v>
          </cell>
          <cell r="P4057">
            <v>28713590.559999999</v>
          </cell>
        </row>
        <row r="4058">
          <cell r="A4058">
            <v>1812200763</v>
          </cell>
          <cell r="B4058">
            <v>763</v>
          </cell>
          <cell r="C4058">
            <v>812200</v>
          </cell>
          <cell r="D4058">
            <v>1</v>
          </cell>
          <cell r="E4058">
            <v>0</v>
          </cell>
          <cell r="F4058" t="str">
            <v xml:space="preserve">משלימות ימי ו'    </v>
          </cell>
          <cell r="G4058">
            <v>0</v>
          </cell>
          <cell r="H4058" t="str">
            <v>קשיח</v>
          </cell>
          <cell r="I4058">
            <v>0</v>
          </cell>
          <cell r="J4058">
            <v>0</v>
          </cell>
          <cell r="K4058">
            <v>0</v>
          </cell>
          <cell r="L4058">
            <v>0</v>
          </cell>
          <cell r="M4058">
            <v>0</v>
          </cell>
          <cell r="N4058">
            <v>0</v>
          </cell>
          <cell r="O4058">
            <v>0</v>
          </cell>
          <cell r="P4058">
            <v>0</v>
          </cell>
        </row>
        <row r="4059">
          <cell r="A4059">
            <v>1812200764</v>
          </cell>
          <cell r="B4059">
            <v>764</v>
          </cell>
          <cell r="C4059">
            <v>812200</v>
          </cell>
          <cell r="D4059">
            <v>1</v>
          </cell>
          <cell r="E4059">
            <v>0</v>
          </cell>
          <cell r="F4059" t="str">
            <v>תקן קבועים ממוסדות</v>
          </cell>
          <cell r="G4059">
            <v>0</v>
          </cell>
          <cell r="H4059" t="str">
            <v>קשיח</v>
          </cell>
          <cell r="I4059">
            <v>0</v>
          </cell>
          <cell r="J4059">
            <v>0</v>
          </cell>
          <cell r="K4059">
            <v>0</v>
          </cell>
          <cell r="L4059">
            <v>0</v>
          </cell>
          <cell r="M4059">
            <v>0</v>
          </cell>
          <cell r="N4059">
            <v>0</v>
          </cell>
          <cell r="O4059">
            <v>0</v>
          </cell>
          <cell r="P4059">
            <v>0</v>
          </cell>
        </row>
        <row r="4060">
          <cell r="A4060">
            <v>1812200765</v>
          </cell>
          <cell r="B4060">
            <v>765</v>
          </cell>
          <cell r="C4060">
            <v>812200</v>
          </cell>
          <cell r="D4060">
            <v>1</v>
          </cell>
          <cell r="E4060">
            <v>0</v>
          </cell>
          <cell r="F4060" t="str">
            <v>גננות  מדינה בתקן</v>
          </cell>
          <cell r="G4060">
            <v>0</v>
          </cell>
          <cell r="H4060" t="str">
            <v>שכר</v>
          </cell>
          <cell r="I4060">
            <v>-1</v>
          </cell>
          <cell r="J4060">
            <v>0</v>
          </cell>
          <cell r="K4060">
            <v>2.710742966816504E-2</v>
          </cell>
          <cell r="L4060">
            <v>0</v>
          </cell>
          <cell r="M4060">
            <v>0</v>
          </cell>
          <cell r="N4060">
            <v>0</v>
          </cell>
          <cell r="O4060">
            <v>20165000</v>
          </cell>
          <cell r="P4060">
            <v>19792317.34</v>
          </cell>
        </row>
        <row r="4061">
          <cell r="A4061">
            <v>1812200780</v>
          </cell>
          <cell r="B4061">
            <v>780</v>
          </cell>
          <cell r="C4061">
            <v>812200</v>
          </cell>
          <cell r="D4061">
            <v>1</v>
          </cell>
          <cell r="E4061">
            <v>0</v>
          </cell>
          <cell r="F4061" t="str">
            <v xml:space="preserve">השתתפות במרפ"ד    </v>
          </cell>
          <cell r="G4061">
            <v>0</v>
          </cell>
          <cell r="H4061" t="str">
            <v>גמיש</v>
          </cell>
          <cell r="I4061">
            <v>0</v>
          </cell>
          <cell r="J4061">
            <v>0</v>
          </cell>
          <cell r="K4061">
            <v>0</v>
          </cell>
          <cell r="L4061">
            <v>0</v>
          </cell>
          <cell r="M4061">
            <v>0</v>
          </cell>
          <cell r="N4061">
            <v>0</v>
          </cell>
          <cell r="O4061">
            <v>0</v>
          </cell>
          <cell r="P4061">
            <v>0</v>
          </cell>
        </row>
        <row r="4062">
          <cell r="A4062">
            <v>1812200781</v>
          </cell>
          <cell r="B4062">
            <v>781</v>
          </cell>
          <cell r="C4062">
            <v>812200</v>
          </cell>
          <cell r="D4062">
            <v>1</v>
          </cell>
          <cell r="E4062">
            <v>0</v>
          </cell>
          <cell r="F4062" t="str">
            <v xml:space="preserve">ארועים            </v>
          </cell>
          <cell r="G4062">
            <v>0</v>
          </cell>
          <cell r="H4062" t="str">
            <v>קשיח</v>
          </cell>
          <cell r="I4062">
            <v>0</v>
          </cell>
          <cell r="J4062">
            <v>490320</v>
          </cell>
          <cell r="K4062">
            <v>-4.0327978580990576E-2</v>
          </cell>
          <cell r="L4062">
            <v>54480</v>
          </cell>
          <cell r="M4062">
            <v>0</v>
          </cell>
          <cell r="N4062">
            <v>544800</v>
          </cell>
          <cell r="O4062">
            <v>544800</v>
          </cell>
          <cell r="P4062">
            <v>518864.72</v>
          </cell>
        </row>
        <row r="4063">
          <cell r="A4063">
            <v>1812200782</v>
          </cell>
          <cell r="B4063">
            <v>782</v>
          </cell>
          <cell r="C4063">
            <v>812200</v>
          </cell>
          <cell r="D4063">
            <v>1</v>
          </cell>
          <cell r="E4063">
            <v>0</v>
          </cell>
          <cell r="F4063" t="str">
            <v>הזנת גני ג'סי</v>
          </cell>
          <cell r="G4063">
            <v>0</v>
          </cell>
          <cell r="H4063" t="str">
            <v>גמיש</v>
          </cell>
          <cell r="I4063">
            <v>-1</v>
          </cell>
          <cell r="J4063">
            <v>0</v>
          </cell>
          <cell r="K4063">
            <v>0</v>
          </cell>
          <cell r="L4063">
            <v>0</v>
          </cell>
          <cell r="M4063">
            <v>0</v>
          </cell>
          <cell r="N4063">
            <v>0</v>
          </cell>
          <cell r="O4063">
            <v>285000</v>
          </cell>
          <cell r="P4063">
            <v>0</v>
          </cell>
        </row>
        <row r="4064">
          <cell r="A4064">
            <v>1812200784</v>
          </cell>
          <cell r="B4064">
            <v>784</v>
          </cell>
          <cell r="C4064">
            <v>812200</v>
          </cell>
          <cell r="D4064">
            <v>1</v>
          </cell>
          <cell r="E4064">
            <v>0</v>
          </cell>
          <cell r="F4064" t="str">
            <v>שחמט בגנ"י בג'סי כהן ובת"ג</v>
          </cell>
          <cell r="G4064">
            <v>0</v>
          </cell>
          <cell r="H4064" t="str">
            <v>גמיש</v>
          </cell>
          <cell r="I4064">
            <v>0.29129041654529564</v>
          </cell>
          <cell r="J4064">
            <v>398970</v>
          </cell>
          <cell r="K4064">
            <v>0</v>
          </cell>
          <cell r="L4064">
            <v>44330</v>
          </cell>
          <cell r="M4064">
            <v>0</v>
          </cell>
          <cell r="N4064">
            <v>443300</v>
          </cell>
          <cell r="O4064">
            <v>343300</v>
          </cell>
          <cell r="P4064">
            <v>244761.7</v>
          </cell>
        </row>
        <row r="4065">
          <cell r="A4065">
            <v>1812200794</v>
          </cell>
          <cell r="B4065">
            <v>794</v>
          </cell>
          <cell r="C4065">
            <v>812200</v>
          </cell>
          <cell r="D4065">
            <v>1</v>
          </cell>
          <cell r="E4065">
            <v>0</v>
          </cell>
          <cell r="F4065" t="str">
            <v xml:space="preserve">השתתפות בעזר 094  </v>
          </cell>
          <cell r="G4065">
            <v>0</v>
          </cell>
          <cell r="H4065" t="str">
            <v>קשיח</v>
          </cell>
          <cell r="I4065">
            <v>6.6006600660073467E-4</v>
          </cell>
          <cell r="J4065">
            <v>151600</v>
          </cell>
          <cell r="K4065">
            <v>-3.3222591362126463E-3</v>
          </cell>
          <cell r="L4065">
            <v>0</v>
          </cell>
          <cell r="M4065">
            <v>0</v>
          </cell>
          <cell r="N4065">
            <v>151600</v>
          </cell>
          <cell r="O4065">
            <v>151500</v>
          </cell>
          <cell r="P4065">
            <v>166756</v>
          </cell>
        </row>
        <row r="4066">
          <cell r="A4066">
            <v>1812200800</v>
          </cell>
          <cell r="B4066">
            <v>800</v>
          </cell>
          <cell r="C4066">
            <v>812200</v>
          </cell>
          <cell r="D4066">
            <v>1</v>
          </cell>
          <cell r="E4066">
            <v>0</v>
          </cell>
          <cell r="F4066" t="str">
            <v>השת' תמיכות תרומות</v>
          </cell>
          <cell r="G4066">
            <v>0</v>
          </cell>
          <cell r="H4066" t="str">
            <v xml:space="preserve"> </v>
          </cell>
          <cell r="I4066">
            <v>0</v>
          </cell>
          <cell r="J4066">
            <v>0</v>
          </cell>
          <cell r="K4066">
            <v>0</v>
          </cell>
          <cell r="L4066">
            <v>0</v>
          </cell>
          <cell r="M4066">
            <v>0</v>
          </cell>
          <cell r="N4066">
            <v>0</v>
          </cell>
          <cell r="O4066">
            <v>0</v>
          </cell>
          <cell r="P4066">
            <v>0</v>
          </cell>
        </row>
        <row r="4067">
          <cell r="A4067">
            <v>1812200785</v>
          </cell>
          <cell r="B4067">
            <v>785</v>
          </cell>
          <cell r="C4067">
            <v>812200</v>
          </cell>
          <cell r="D4067">
            <v>1</v>
          </cell>
          <cell r="E4067">
            <v>0</v>
          </cell>
          <cell r="F4067" t="str">
            <v>תכנית פאזל</v>
          </cell>
          <cell r="G4067">
            <v>0</v>
          </cell>
          <cell r="H4067" t="str">
            <v>גמיש</v>
          </cell>
          <cell r="I4067">
            <v>0</v>
          </cell>
          <cell r="J4067">
            <v>90000</v>
          </cell>
          <cell r="K4067" t="e">
            <v>#N/A</v>
          </cell>
          <cell r="L4067">
            <v>0</v>
          </cell>
          <cell r="M4067">
            <v>0</v>
          </cell>
          <cell r="N4067">
            <v>90000</v>
          </cell>
          <cell r="O4067">
            <v>0</v>
          </cell>
          <cell r="P4067">
            <v>0</v>
          </cell>
        </row>
        <row r="4068">
          <cell r="A4068">
            <v>1812200900</v>
          </cell>
          <cell r="B4068">
            <v>900</v>
          </cell>
          <cell r="C4068">
            <v>812200</v>
          </cell>
          <cell r="D4068">
            <v>1</v>
          </cell>
          <cell r="E4068">
            <v>0</v>
          </cell>
          <cell r="F4068" t="str">
            <v xml:space="preserve">הוצאות חד פעמיות  </v>
          </cell>
          <cell r="G4068">
            <v>0</v>
          </cell>
          <cell r="H4068" t="str">
            <v xml:space="preserve"> </v>
          </cell>
          <cell r="I4068">
            <v>0</v>
          </cell>
          <cell r="J4068">
            <v>0</v>
          </cell>
          <cell r="K4068">
            <v>0</v>
          </cell>
          <cell r="L4068">
            <v>0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</row>
        <row r="4069">
          <cell r="A4069">
            <v>1812200931</v>
          </cell>
          <cell r="B4069">
            <v>931</v>
          </cell>
          <cell r="C4069">
            <v>812200</v>
          </cell>
          <cell r="D4069">
            <v>1</v>
          </cell>
          <cell r="E4069">
            <v>0</v>
          </cell>
          <cell r="F4069" t="str">
            <v>רכ' כנגד מש' חינוך</v>
          </cell>
          <cell r="G4069">
            <v>0</v>
          </cell>
          <cell r="H4069" t="str">
            <v>קשיח</v>
          </cell>
          <cell r="I4069">
            <v>0</v>
          </cell>
          <cell r="J4069">
            <v>25000</v>
          </cell>
          <cell r="K4069">
            <v>0</v>
          </cell>
          <cell r="L4069">
            <v>0</v>
          </cell>
          <cell r="M4069">
            <v>0</v>
          </cell>
          <cell r="N4069">
            <v>25000</v>
          </cell>
          <cell r="O4069">
            <v>25000</v>
          </cell>
          <cell r="P4069">
            <v>0</v>
          </cell>
        </row>
        <row r="4070">
          <cell r="A4070">
            <v>1812200932</v>
          </cell>
          <cell r="B4070">
            <v>932</v>
          </cell>
          <cell r="C4070">
            <v>812200</v>
          </cell>
          <cell r="D4070">
            <v>1</v>
          </cell>
          <cell r="E4070">
            <v>0</v>
          </cell>
          <cell r="F4070" t="str">
            <v>העשרת הסביבה (מהמשרד)</v>
          </cell>
          <cell r="G4070">
            <v>0</v>
          </cell>
          <cell r="H4070" t="str">
            <v>קשיח</v>
          </cell>
          <cell r="I4070">
            <v>-4.3126684636118573E-2</v>
          </cell>
          <cell r="J4070">
            <v>142000</v>
          </cell>
          <cell r="K4070">
            <v>-2.0952380952380945E-2</v>
          </cell>
          <cell r="L4070">
            <v>0</v>
          </cell>
          <cell r="M4070">
            <v>0</v>
          </cell>
          <cell r="N4070">
            <v>142000</v>
          </cell>
          <cell r="O4070">
            <v>148400</v>
          </cell>
          <cell r="P4070">
            <v>141280.20000000001</v>
          </cell>
        </row>
        <row r="4071">
          <cell r="A4071">
            <v>1812200933</v>
          </cell>
          <cell r="B4071">
            <v>933</v>
          </cell>
          <cell r="C4071">
            <v>812200</v>
          </cell>
          <cell r="D4071">
            <v>1</v>
          </cell>
          <cell r="E4071">
            <v>0</v>
          </cell>
          <cell r="F4071" t="str">
            <v xml:space="preserve">מתקני חצר         </v>
          </cell>
          <cell r="G4071">
            <v>0</v>
          </cell>
          <cell r="H4071" t="str">
            <v>גמיש</v>
          </cell>
          <cell r="I4071">
            <v>0</v>
          </cell>
          <cell r="J4071">
            <v>0</v>
          </cell>
          <cell r="K4071">
            <v>0</v>
          </cell>
          <cell r="L4071">
            <v>0</v>
          </cell>
          <cell r="M4071">
            <v>0</v>
          </cell>
          <cell r="N4071">
            <v>0</v>
          </cell>
          <cell r="O4071">
            <v>0</v>
          </cell>
          <cell r="P4071">
            <v>0</v>
          </cell>
        </row>
        <row r="4072">
          <cell r="A4072">
            <v>1812200934</v>
          </cell>
          <cell r="B4072">
            <v>934</v>
          </cell>
          <cell r="C4072">
            <v>812200</v>
          </cell>
          <cell r="D4072">
            <v>1</v>
          </cell>
          <cell r="E4072">
            <v>0</v>
          </cell>
          <cell r="F4072" t="str">
            <v xml:space="preserve">חומרים-ח"מ חופשות </v>
          </cell>
          <cell r="G4072">
            <v>0</v>
          </cell>
          <cell r="H4072" t="str">
            <v>גמיש</v>
          </cell>
          <cell r="I4072">
            <v>0</v>
          </cell>
          <cell r="J4072">
            <v>0</v>
          </cell>
          <cell r="K4072">
            <v>0</v>
          </cell>
          <cell r="L4072">
            <v>0</v>
          </cell>
          <cell r="M4072">
            <v>0</v>
          </cell>
          <cell r="N4072">
            <v>0</v>
          </cell>
          <cell r="O4072">
            <v>0</v>
          </cell>
          <cell r="P4072">
            <v>0</v>
          </cell>
        </row>
        <row r="4073">
          <cell r="A4073">
            <v>1812200961</v>
          </cell>
          <cell r="B4073">
            <v>961</v>
          </cell>
          <cell r="C4073">
            <v>812200</v>
          </cell>
          <cell r="D4073">
            <v>1</v>
          </cell>
          <cell r="E4073">
            <v>0</v>
          </cell>
          <cell r="F4073" t="str">
            <v>רז' פעולות ורכישות</v>
          </cell>
          <cell r="G4073">
            <v>0</v>
          </cell>
          <cell r="H4073" t="str">
            <v>גמיש</v>
          </cell>
          <cell r="I4073">
            <v>0</v>
          </cell>
          <cell r="J4073">
            <v>0</v>
          </cell>
          <cell r="K4073">
            <v>0</v>
          </cell>
          <cell r="L4073">
            <v>0</v>
          </cell>
          <cell r="M4073">
            <v>0</v>
          </cell>
          <cell r="N4073">
            <v>0</v>
          </cell>
          <cell r="O4073">
            <v>0</v>
          </cell>
          <cell r="P4073">
            <v>0</v>
          </cell>
        </row>
        <row r="4074">
          <cell r="A4074">
            <v>1812200980</v>
          </cell>
          <cell r="B4074">
            <v>980</v>
          </cell>
          <cell r="C4074">
            <v>812200</v>
          </cell>
          <cell r="D4074">
            <v>1</v>
          </cell>
          <cell r="E4074">
            <v>0</v>
          </cell>
          <cell r="F4074" t="str">
            <v xml:space="preserve">כנגד קייטנות      </v>
          </cell>
          <cell r="G4074">
            <v>0</v>
          </cell>
          <cell r="H4074" t="str">
            <v>קשיח</v>
          </cell>
          <cell r="I4074">
            <v>0</v>
          </cell>
          <cell r="J4074">
            <v>0</v>
          </cell>
          <cell r="K4074">
            <v>0</v>
          </cell>
          <cell r="L4074">
            <v>0</v>
          </cell>
          <cell r="M4074">
            <v>0</v>
          </cell>
          <cell r="N4074">
            <v>0</v>
          </cell>
          <cell r="O4074">
            <v>0</v>
          </cell>
          <cell r="P4074">
            <v>0</v>
          </cell>
        </row>
        <row r="4075">
          <cell r="A4075" t="e">
            <v>#VALUE!</v>
          </cell>
          <cell r="B4075" t="str">
            <v>812200  סך הכל</v>
          </cell>
          <cell r="C4075">
            <v>0</v>
          </cell>
          <cell r="D4075">
            <v>0</v>
          </cell>
          <cell r="E4075">
            <v>0</v>
          </cell>
          <cell r="F4075" t="str">
            <v xml:space="preserve">גני ילדים         </v>
          </cell>
          <cell r="G4075">
            <v>0</v>
          </cell>
          <cell r="H4075">
            <v>0</v>
          </cell>
          <cell r="I4075">
            <v>-4.8983335162336994E-3</v>
          </cell>
          <cell r="J4075">
            <v>126725470</v>
          </cell>
          <cell r="K4075" t="e">
            <v>#N/A</v>
          </cell>
          <cell r="L4075">
            <v>223630</v>
          </cell>
          <cell r="M4075">
            <v>0</v>
          </cell>
          <cell r="N4075">
            <v>126949100</v>
          </cell>
          <cell r="O4075">
            <v>127574000</v>
          </cell>
          <cell r="P4075">
            <v>122632065.67000002</v>
          </cell>
        </row>
        <row r="4076">
          <cell r="A4076">
            <v>18122100</v>
          </cell>
          <cell r="B4076">
            <v>0</v>
          </cell>
          <cell r="C4076">
            <v>812210</v>
          </cell>
          <cell r="D4076">
            <v>1</v>
          </cell>
          <cell r="E4076">
            <v>0</v>
          </cell>
          <cell r="F4076" t="str">
            <v>גנ"י - חינוך מיוחד</v>
          </cell>
          <cell r="G4076">
            <v>0</v>
          </cell>
          <cell r="H4076" t="str">
            <v xml:space="preserve"> </v>
          </cell>
          <cell r="I4076">
            <v>0</v>
          </cell>
          <cell r="J4076">
            <v>0</v>
          </cell>
          <cell r="K4076">
            <v>0</v>
          </cell>
          <cell r="L4076">
            <v>0</v>
          </cell>
          <cell r="M4076">
            <v>0</v>
          </cell>
          <cell r="N4076">
            <v>0</v>
          </cell>
          <cell r="O4076">
            <v>0</v>
          </cell>
          <cell r="P4076">
            <v>0</v>
          </cell>
        </row>
        <row r="4077">
          <cell r="A4077">
            <v>1812210110</v>
          </cell>
          <cell r="B4077">
            <v>110</v>
          </cell>
          <cell r="C4077">
            <v>812210</v>
          </cell>
          <cell r="D4077">
            <v>1</v>
          </cell>
          <cell r="E4077">
            <v>0</v>
          </cell>
          <cell r="F4077" t="str">
            <v>השכר הקובע-תקציבית</v>
          </cell>
          <cell r="G4077">
            <v>0</v>
          </cell>
          <cell r="H4077" t="str">
            <v>שכר</v>
          </cell>
          <cell r="I4077">
            <v>0</v>
          </cell>
          <cell r="J4077">
            <v>0</v>
          </cell>
          <cell r="K4077">
            <v>0</v>
          </cell>
          <cell r="L4077">
            <v>0</v>
          </cell>
          <cell r="M4077">
            <v>0</v>
          </cell>
          <cell r="N4077">
            <v>0</v>
          </cell>
          <cell r="O4077">
            <v>0</v>
          </cell>
          <cell r="P4077">
            <v>0</v>
          </cell>
        </row>
        <row r="4078">
          <cell r="A4078">
            <v>1812210119</v>
          </cell>
          <cell r="B4078">
            <v>119</v>
          </cell>
          <cell r="C4078">
            <v>812210</v>
          </cell>
          <cell r="D4078">
            <v>1</v>
          </cell>
          <cell r="E4078">
            <v>0</v>
          </cell>
          <cell r="F4078" t="str">
            <v xml:space="preserve">השכר הקובע-צוברת  </v>
          </cell>
          <cell r="G4078">
            <v>0</v>
          </cell>
          <cell r="H4078" t="str">
            <v>שכר</v>
          </cell>
          <cell r="I4078">
            <v>0</v>
          </cell>
          <cell r="J4078">
            <v>0</v>
          </cell>
          <cell r="K4078">
            <v>0</v>
          </cell>
          <cell r="L4078">
            <v>0</v>
          </cell>
          <cell r="M4078">
            <v>0</v>
          </cell>
          <cell r="N4078">
            <v>0</v>
          </cell>
          <cell r="O4078">
            <v>0</v>
          </cell>
          <cell r="P4078">
            <v>57599.61</v>
          </cell>
        </row>
        <row r="4079">
          <cell r="A4079">
            <v>1812210122</v>
          </cell>
          <cell r="B4079">
            <v>122</v>
          </cell>
          <cell r="C4079">
            <v>812210</v>
          </cell>
          <cell r="D4079">
            <v>1</v>
          </cell>
          <cell r="E4079">
            <v>0</v>
          </cell>
          <cell r="F4079" t="str">
            <v xml:space="preserve">ביגוד             </v>
          </cell>
          <cell r="G4079">
            <v>0</v>
          </cell>
          <cell r="H4079" t="str">
            <v>שכר</v>
          </cell>
          <cell r="I4079">
            <v>0</v>
          </cell>
          <cell r="J4079">
            <v>3000</v>
          </cell>
          <cell r="K4079">
            <v>0</v>
          </cell>
          <cell r="L4079">
            <v>0</v>
          </cell>
          <cell r="M4079">
            <v>0</v>
          </cell>
          <cell r="N4079">
            <v>3000</v>
          </cell>
          <cell r="O4079">
            <v>3000</v>
          </cell>
          <cell r="P4079">
            <v>0</v>
          </cell>
        </row>
        <row r="4080">
          <cell r="A4080">
            <v>1812210126</v>
          </cell>
          <cell r="B4080">
            <v>126</v>
          </cell>
          <cell r="C4080">
            <v>812210</v>
          </cell>
          <cell r="D4080">
            <v>1</v>
          </cell>
          <cell r="E4080">
            <v>0</v>
          </cell>
          <cell r="F4080" t="str">
            <v xml:space="preserve">דמי הבראה         </v>
          </cell>
          <cell r="G4080">
            <v>0</v>
          </cell>
          <cell r="H4080" t="str">
            <v>שכר</v>
          </cell>
          <cell r="I4080">
            <v>-1</v>
          </cell>
          <cell r="J4080">
            <v>0</v>
          </cell>
          <cell r="K4080">
            <v>0</v>
          </cell>
          <cell r="L4080">
            <v>0</v>
          </cell>
          <cell r="M4080">
            <v>0</v>
          </cell>
          <cell r="N4080">
            <v>0</v>
          </cell>
          <cell r="O4080">
            <v>7000</v>
          </cell>
          <cell r="P4080">
            <v>0</v>
          </cell>
        </row>
        <row r="4081">
          <cell r="A4081">
            <v>1812210130</v>
          </cell>
          <cell r="B4081">
            <v>130</v>
          </cell>
          <cell r="C4081">
            <v>812210</v>
          </cell>
          <cell r="D4081">
            <v>1</v>
          </cell>
          <cell r="E4081">
            <v>0</v>
          </cell>
          <cell r="F4081" t="str">
            <v xml:space="preserve">שעות נוספות       </v>
          </cell>
          <cell r="G4081">
            <v>0</v>
          </cell>
          <cell r="H4081" t="str">
            <v>שכר</v>
          </cell>
          <cell r="I4081">
            <v>0</v>
          </cell>
          <cell r="J4081">
            <v>0</v>
          </cell>
          <cell r="K4081">
            <v>0</v>
          </cell>
          <cell r="L4081">
            <v>0</v>
          </cell>
          <cell r="M4081">
            <v>0</v>
          </cell>
          <cell r="N4081">
            <v>0</v>
          </cell>
          <cell r="O4081">
            <v>0</v>
          </cell>
          <cell r="P4081">
            <v>348.48</v>
          </cell>
        </row>
        <row r="4082">
          <cell r="A4082">
            <v>1812210210</v>
          </cell>
          <cell r="B4082">
            <v>210</v>
          </cell>
          <cell r="C4082">
            <v>812210</v>
          </cell>
          <cell r="D4082">
            <v>1</v>
          </cell>
          <cell r="E4082">
            <v>0</v>
          </cell>
          <cell r="F4082" t="str">
            <v>השכר הקובע</v>
          </cell>
          <cell r="G4082">
            <v>0</v>
          </cell>
          <cell r="H4082" t="str">
            <v>שכר</v>
          </cell>
          <cell r="I4082">
            <v>0</v>
          </cell>
          <cell r="J4082">
            <v>0</v>
          </cell>
          <cell r="K4082">
            <v>0</v>
          </cell>
          <cell r="L4082">
            <v>0</v>
          </cell>
          <cell r="M4082">
            <v>0</v>
          </cell>
          <cell r="N4082">
            <v>0</v>
          </cell>
          <cell r="O4082">
            <v>0</v>
          </cell>
          <cell r="P4082">
            <v>0</v>
          </cell>
        </row>
        <row r="4083">
          <cell r="A4083">
            <v>1812210253</v>
          </cell>
          <cell r="B4083">
            <v>253</v>
          </cell>
          <cell r="C4083">
            <v>812210</v>
          </cell>
          <cell r="D4083">
            <v>1</v>
          </cell>
          <cell r="E4083">
            <v>0</v>
          </cell>
          <cell r="F4083" t="str">
            <v xml:space="preserve">סייעות - קבלן     </v>
          </cell>
          <cell r="G4083">
            <v>0</v>
          </cell>
          <cell r="H4083" t="str">
            <v>שכר</v>
          </cell>
          <cell r="I4083">
            <v>0</v>
          </cell>
          <cell r="J4083">
            <v>0</v>
          </cell>
          <cell r="K4083">
            <v>0</v>
          </cell>
          <cell r="L4083">
            <v>0</v>
          </cell>
          <cell r="M4083">
            <v>0</v>
          </cell>
          <cell r="N4083">
            <v>0</v>
          </cell>
          <cell r="O4083">
            <v>0</v>
          </cell>
          <cell r="P4083">
            <v>0</v>
          </cell>
        </row>
        <row r="4084">
          <cell r="A4084">
            <v>1812210255</v>
          </cell>
          <cell r="B4084">
            <v>255</v>
          </cell>
          <cell r="C4084">
            <v>812210</v>
          </cell>
          <cell r="D4084">
            <v>1</v>
          </cell>
          <cell r="E4084">
            <v>0</v>
          </cell>
          <cell r="F4084" t="str">
            <v xml:space="preserve">מילוי מקום        </v>
          </cell>
          <cell r="G4084">
            <v>0</v>
          </cell>
          <cell r="H4084" t="str">
            <v>שכר</v>
          </cell>
          <cell r="I4084">
            <v>0</v>
          </cell>
          <cell r="J4084">
            <v>0</v>
          </cell>
          <cell r="K4084">
            <v>0</v>
          </cell>
          <cell r="L4084">
            <v>0</v>
          </cell>
          <cell r="M4084">
            <v>0</v>
          </cell>
          <cell r="N4084">
            <v>0</v>
          </cell>
          <cell r="O4084">
            <v>0</v>
          </cell>
          <cell r="P4084">
            <v>0</v>
          </cell>
        </row>
        <row r="4085">
          <cell r="A4085">
            <v>1812210263</v>
          </cell>
          <cell r="B4085">
            <v>263</v>
          </cell>
          <cell r="C4085">
            <v>812210</v>
          </cell>
          <cell r="D4085">
            <v>1</v>
          </cell>
          <cell r="E4085">
            <v>0</v>
          </cell>
          <cell r="F4085" t="str">
            <v xml:space="preserve">משלימות ימי ו'    </v>
          </cell>
          <cell r="G4085">
            <v>0</v>
          </cell>
          <cell r="H4085" t="str">
            <v>שכר</v>
          </cell>
          <cell r="I4085">
            <v>0</v>
          </cell>
          <cell r="J4085">
            <v>0</v>
          </cell>
          <cell r="K4085">
            <v>0</v>
          </cell>
          <cell r="L4085">
            <v>0</v>
          </cell>
          <cell r="M4085">
            <v>0</v>
          </cell>
          <cell r="N4085">
            <v>0</v>
          </cell>
          <cell r="O4085">
            <v>0</v>
          </cell>
          <cell r="P4085">
            <v>0</v>
          </cell>
        </row>
        <row r="4086">
          <cell r="A4086">
            <v>1812210264</v>
          </cell>
          <cell r="B4086">
            <v>264</v>
          </cell>
          <cell r="C4086">
            <v>812210</v>
          </cell>
          <cell r="D4086">
            <v>1</v>
          </cell>
          <cell r="E4086">
            <v>0</v>
          </cell>
          <cell r="F4086" t="str">
            <v xml:space="preserve">תקן מחברת מוסדות  </v>
          </cell>
          <cell r="G4086">
            <v>0</v>
          </cell>
          <cell r="H4086" t="str">
            <v>שכר</v>
          </cell>
          <cell r="I4086">
            <v>0</v>
          </cell>
          <cell r="J4086">
            <v>0</v>
          </cell>
          <cell r="K4086">
            <v>0</v>
          </cell>
          <cell r="L4086">
            <v>0</v>
          </cell>
          <cell r="M4086">
            <v>0</v>
          </cell>
          <cell r="N4086">
            <v>0</v>
          </cell>
          <cell r="O4086">
            <v>0</v>
          </cell>
          <cell r="P4086">
            <v>0</v>
          </cell>
        </row>
        <row r="4087">
          <cell r="A4087">
            <v>1812210420</v>
          </cell>
          <cell r="B4087">
            <v>420</v>
          </cell>
          <cell r="C4087">
            <v>812210</v>
          </cell>
          <cell r="D4087">
            <v>1</v>
          </cell>
          <cell r="E4087">
            <v>0</v>
          </cell>
          <cell r="F4087" t="str">
            <v xml:space="preserve">כיבוי אש          </v>
          </cell>
          <cell r="G4087">
            <v>0</v>
          </cell>
          <cell r="H4087" t="str">
            <v>גמיש</v>
          </cell>
          <cell r="I4087">
            <v>0</v>
          </cell>
          <cell r="J4087">
            <v>3000</v>
          </cell>
          <cell r="K4087">
            <v>0.19999999999999996</v>
          </cell>
          <cell r="L4087">
            <v>0</v>
          </cell>
          <cell r="M4087">
            <v>0</v>
          </cell>
          <cell r="N4087">
            <v>3000</v>
          </cell>
          <cell r="O4087">
            <v>3000</v>
          </cell>
          <cell r="P4087">
            <v>2267.84</v>
          </cell>
        </row>
        <row r="4088">
          <cell r="A4088">
            <v>1812210430</v>
          </cell>
          <cell r="B4088">
            <v>430</v>
          </cell>
          <cell r="C4088">
            <v>812210</v>
          </cell>
          <cell r="D4088">
            <v>1</v>
          </cell>
          <cell r="E4088">
            <v>0</v>
          </cell>
          <cell r="F4088" t="str">
            <v xml:space="preserve">גז לגנים          </v>
          </cell>
          <cell r="G4088">
            <v>0</v>
          </cell>
          <cell r="H4088" t="str">
            <v>גמיש</v>
          </cell>
          <cell r="I4088">
            <v>0</v>
          </cell>
          <cell r="J4088">
            <v>0</v>
          </cell>
          <cell r="K4088">
            <v>0</v>
          </cell>
          <cell r="L4088">
            <v>0</v>
          </cell>
          <cell r="M4088">
            <v>0</v>
          </cell>
          <cell r="N4088">
            <v>0</v>
          </cell>
          <cell r="O4088">
            <v>0</v>
          </cell>
          <cell r="P4088">
            <v>0</v>
          </cell>
        </row>
        <row r="4089">
          <cell r="A4089">
            <v>1812210431</v>
          </cell>
          <cell r="B4089">
            <v>431</v>
          </cell>
          <cell r="C4089">
            <v>812210</v>
          </cell>
          <cell r="D4089">
            <v>1</v>
          </cell>
          <cell r="E4089">
            <v>0</v>
          </cell>
          <cell r="F4089" t="str">
            <v xml:space="preserve">חשמל              </v>
          </cell>
          <cell r="G4089">
            <v>0</v>
          </cell>
          <cell r="H4089" t="str">
            <v>קשיח</v>
          </cell>
          <cell r="I4089">
            <v>0</v>
          </cell>
          <cell r="J4089">
            <v>0</v>
          </cell>
          <cell r="K4089">
            <v>0</v>
          </cell>
          <cell r="L4089">
            <v>0</v>
          </cell>
          <cell r="M4089">
            <v>0</v>
          </cell>
          <cell r="N4089">
            <v>0</v>
          </cell>
          <cell r="O4089">
            <v>0</v>
          </cell>
          <cell r="P4089">
            <v>0</v>
          </cell>
        </row>
        <row r="4090">
          <cell r="A4090">
            <v>1812210432</v>
          </cell>
          <cell r="B4090">
            <v>432</v>
          </cell>
          <cell r="C4090">
            <v>812210</v>
          </cell>
          <cell r="D4090">
            <v>1</v>
          </cell>
          <cell r="E4090">
            <v>0</v>
          </cell>
          <cell r="F4090" t="str">
            <v xml:space="preserve">מים               </v>
          </cell>
          <cell r="G4090">
            <v>0</v>
          </cell>
          <cell r="H4090" t="str">
            <v>קשיח</v>
          </cell>
          <cell r="I4090">
            <v>0</v>
          </cell>
          <cell r="J4090">
            <v>0</v>
          </cell>
          <cell r="K4090">
            <v>0</v>
          </cell>
          <cell r="L4090">
            <v>0</v>
          </cell>
          <cell r="M4090">
            <v>0</v>
          </cell>
          <cell r="N4090">
            <v>0</v>
          </cell>
          <cell r="O4090">
            <v>0</v>
          </cell>
          <cell r="P4090">
            <v>0</v>
          </cell>
        </row>
        <row r="4091">
          <cell r="A4091">
            <v>1812210433</v>
          </cell>
          <cell r="B4091">
            <v>433</v>
          </cell>
          <cell r="C4091">
            <v>812210</v>
          </cell>
          <cell r="D4091">
            <v>1</v>
          </cell>
          <cell r="E4091">
            <v>0</v>
          </cell>
          <cell r="F4091" t="str">
            <v xml:space="preserve">חומרי ניקיון      </v>
          </cell>
          <cell r="G4091">
            <v>0</v>
          </cell>
          <cell r="H4091" t="str">
            <v>גמיש</v>
          </cell>
          <cell r="I4091">
            <v>0</v>
          </cell>
          <cell r="J4091">
            <v>22500</v>
          </cell>
          <cell r="K4091">
            <v>0.125</v>
          </cell>
          <cell r="L4091">
            <v>2500</v>
          </cell>
          <cell r="M4091">
            <v>0</v>
          </cell>
          <cell r="N4091">
            <v>25000</v>
          </cell>
          <cell r="O4091">
            <v>25000</v>
          </cell>
          <cell r="P4091">
            <v>21280</v>
          </cell>
        </row>
        <row r="4092">
          <cell r="A4092">
            <v>1812210434</v>
          </cell>
          <cell r="B4092">
            <v>434</v>
          </cell>
          <cell r="C4092">
            <v>812210</v>
          </cell>
          <cell r="D4092">
            <v>1</v>
          </cell>
          <cell r="E4092">
            <v>0</v>
          </cell>
          <cell r="F4092" t="str">
            <v xml:space="preserve">חיטוי והדברה      </v>
          </cell>
          <cell r="G4092">
            <v>0</v>
          </cell>
          <cell r="H4092" t="str">
            <v>גמיש</v>
          </cell>
          <cell r="I4092">
            <v>5.2631578947368363E-2</v>
          </cell>
          <cell r="J4092">
            <v>1800</v>
          </cell>
          <cell r="K4092">
            <v>5.2631578947368363E-2</v>
          </cell>
          <cell r="L4092">
            <v>200</v>
          </cell>
          <cell r="M4092">
            <v>0</v>
          </cell>
          <cell r="N4092">
            <v>2000</v>
          </cell>
          <cell r="O4092">
            <v>1900</v>
          </cell>
          <cell r="P4092">
            <v>0</v>
          </cell>
        </row>
        <row r="4093">
          <cell r="A4093">
            <v>1812210437</v>
          </cell>
          <cell r="B4093">
            <v>437</v>
          </cell>
          <cell r="C4093">
            <v>812210</v>
          </cell>
          <cell r="D4093">
            <v>1</v>
          </cell>
          <cell r="E4093">
            <v>0</v>
          </cell>
          <cell r="F4093" t="str">
            <v xml:space="preserve">אחזקת אזעקה       </v>
          </cell>
          <cell r="G4093">
            <v>0</v>
          </cell>
          <cell r="H4093" t="str">
            <v>קשיח</v>
          </cell>
          <cell r="I4093">
            <v>0</v>
          </cell>
          <cell r="J4093">
            <v>0</v>
          </cell>
          <cell r="K4093">
            <v>0</v>
          </cell>
          <cell r="L4093">
            <v>0</v>
          </cell>
          <cell r="M4093">
            <v>0</v>
          </cell>
          <cell r="N4093">
            <v>0</v>
          </cell>
          <cell r="O4093">
            <v>0</v>
          </cell>
          <cell r="P4093">
            <v>0</v>
          </cell>
        </row>
        <row r="4094">
          <cell r="A4094">
            <v>1812210441</v>
          </cell>
          <cell r="B4094">
            <v>441</v>
          </cell>
          <cell r="C4094">
            <v>812210</v>
          </cell>
          <cell r="D4094">
            <v>1</v>
          </cell>
          <cell r="E4094">
            <v>0</v>
          </cell>
          <cell r="F4094" t="str">
            <v xml:space="preserve">ביטוח             </v>
          </cell>
          <cell r="G4094">
            <v>0</v>
          </cell>
          <cell r="H4094" t="str">
            <v>קשיח</v>
          </cell>
          <cell r="I4094">
            <v>0</v>
          </cell>
          <cell r="J4094">
            <v>0</v>
          </cell>
          <cell r="K4094">
            <v>0</v>
          </cell>
          <cell r="L4094">
            <v>0</v>
          </cell>
          <cell r="M4094">
            <v>0</v>
          </cell>
          <cell r="N4094">
            <v>0</v>
          </cell>
          <cell r="O4094">
            <v>0</v>
          </cell>
          <cell r="P4094">
            <v>0</v>
          </cell>
        </row>
        <row r="4095">
          <cell r="A4095">
            <v>1812210450</v>
          </cell>
          <cell r="B4095">
            <v>450</v>
          </cell>
          <cell r="C4095">
            <v>812210</v>
          </cell>
          <cell r="D4095">
            <v>1</v>
          </cell>
          <cell r="E4095">
            <v>0</v>
          </cell>
          <cell r="F4095" t="str">
            <v xml:space="preserve">ריהוט ואחזקתו     </v>
          </cell>
          <cell r="G4095">
            <v>0</v>
          </cell>
          <cell r="H4095" t="str">
            <v>גמיש</v>
          </cell>
          <cell r="I4095">
            <v>0</v>
          </cell>
          <cell r="J4095">
            <v>0</v>
          </cell>
          <cell r="K4095">
            <v>0</v>
          </cell>
          <cell r="L4095">
            <v>0</v>
          </cell>
          <cell r="M4095">
            <v>0</v>
          </cell>
          <cell r="N4095">
            <v>0</v>
          </cell>
          <cell r="O4095">
            <v>0</v>
          </cell>
          <cell r="P4095">
            <v>0</v>
          </cell>
        </row>
        <row r="4096">
          <cell r="A4096">
            <v>1812210540</v>
          </cell>
          <cell r="B4096">
            <v>540</v>
          </cell>
          <cell r="C4096">
            <v>812210</v>
          </cell>
          <cell r="D4096">
            <v>1</v>
          </cell>
          <cell r="E4096">
            <v>0</v>
          </cell>
          <cell r="F4096" t="str">
            <v xml:space="preserve">הוצאות טלפון      </v>
          </cell>
          <cell r="G4096">
            <v>0</v>
          </cell>
          <cell r="H4096" t="str">
            <v>גמיש</v>
          </cell>
          <cell r="I4096">
            <v>0</v>
          </cell>
          <cell r="J4096">
            <v>20000</v>
          </cell>
          <cell r="K4096">
            <v>-0.25</v>
          </cell>
          <cell r="L4096">
            <v>0</v>
          </cell>
          <cell r="M4096">
            <v>0</v>
          </cell>
          <cell r="N4096">
            <v>20000</v>
          </cell>
          <cell r="O4096">
            <v>20000</v>
          </cell>
          <cell r="P4096">
            <v>20340</v>
          </cell>
        </row>
        <row r="4097">
          <cell r="A4097">
            <v>1812210544</v>
          </cell>
          <cell r="B4097">
            <v>544</v>
          </cell>
          <cell r="C4097">
            <v>812210</v>
          </cell>
          <cell r="D4097">
            <v>1</v>
          </cell>
          <cell r="E4097">
            <v>0</v>
          </cell>
          <cell r="F4097" t="str">
            <v xml:space="preserve">הוצאות דאר        </v>
          </cell>
          <cell r="G4097">
            <v>0</v>
          </cell>
          <cell r="H4097" t="str">
            <v>קשיח</v>
          </cell>
          <cell r="I4097">
            <v>0</v>
          </cell>
          <cell r="J4097">
            <v>0</v>
          </cell>
          <cell r="K4097">
            <v>0</v>
          </cell>
          <cell r="L4097">
            <v>0</v>
          </cell>
          <cell r="M4097">
            <v>0</v>
          </cell>
          <cell r="N4097">
            <v>0</v>
          </cell>
          <cell r="O4097">
            <v>0</v>
          </cell>
          <cell r="P4097">
            <v>0</v>
          </cell>
        </row>
        <row r="4098">
          <cell r="A4098">
            <v>1812210561</v>
          </cell>
          <cell r="B4098">
            <v>561</v>
          </cell>
          <cell r="C4098">
            <v>812210</v>
          </cell>
          <cell r="D4098">
            <v>1</v>
          </cell>
          <cell r="E4098">
            <v>0</v>
          </cell>
          <cell r="F4098" t="str">
            <v xml:space="preserve">שיכפולים          </v>
          </cell>
          <cell r="G4098">
            <v>0</v>
          </cell>
          <cell r="H4098" t="str">
            <v>גמיש</v>
          </cell>
          <cell r="I4098">
            <v>0</v>
          </cell>
          <cell r="J4098">
            <v>0</v>
          </cell>
          <cell r="K4098">
            <v>0</v>
          </cell>
          <cell r="L4098">
            <v>0</v>
          </cell>
          <cell r="M4098">
            <v>0</v>
          </cell>
          <cell r="N4098">
            <v>0</v>
          </cell>
          <cell r="O4098">
            <v>0</v>
          </cell>
          <cell r="P4098">
            <v>0</v>
          </cell>
        </row>
        <row r="4099">
          <cell r="A4099">
            <v>1812210710</v>
          </cell>
          <cell r="B4099">
            <v>710</v>
          </cell>
          <cell r="C4099">
            <v>812210</v>
          </cell>
          <cell r="D4099">
            <v>1</v>
          </cell>
          <cell r="E4099">
            <v>0</v>
          </cell>
          <cell r="F4099" t="str">
            <v xml:space="preserve">הובלות והסעות     </v>
          </cell>
          <cell r="G4099">
            <v>0</v>
          </cell>
          <cell r="H4099" t="str">
            <v>גמיש</v>
          </cell>
          <cell r="I4099">
            <v>-1</v>
          </cell>
          <cell r="J4099">
            <v>0</v>
          </cell>
          <cell r="K4099">
            <v>0</v>
          </cell>
          <cell r="L4099">
            <v>0</v>
          </cell>
          <cell r="M4099">
            <v>0</v>
          </cell>
          <cell r="N4099">
            <v>0</v>
          </cell>
          <cell r="O4099">
            <v>6700</v>
          </cell>
          <cell r="P4099">
            <v>6700</v>
          </cell>
        </row>
        <row r="4100">
          <cell r="A4100">
            <v>1812210721</v>
          </cell>
          <cell r="B4100">
            <v>721</v>
          </cell>
          <cell r="C4100">
            <v>812210</v>
          </cell>
          <cell r="D4100">
            <v>1</v>
          </cell>
          <cell r="E4100">
            <v>0</v>
          </cell>
          <cell r="F4100" t="str">
            <v>חמרים-תחזוקת מבנים</v>
          </cell>
          <cell r="G4100">
            <v>0</v>
          </cell>
          <cell r="H4100" t="str">
            <v>גמיש</v>
          </cell>
          <cell r="I4100">
            <v>0</v>
          </cell>
          <cell r="J4100">
            <v>0</v>
          </cell>
          <cell r="K4100">
            <v>0</v>
          </cell>
          <cell r="L4100">
            <v>0</v>
          </cell>
          <cell r="M4100">
            <v>0</v>
          </cell>
          <cell r="N4100">
            <v>0</v>
          </cell>
          <cell r="O4100">
            <v>0</v>
          </cell>
          <cell r="P4100">
            <v>0</v>
          </cell>
        </row>
        <row r="4101">
          <cell r="A4101">
            <v>1812210723</v>
          </cell>
          <cell r="B4101">
            <v>723</v>
          </cell>
          <cell r="C4101">
            <v>812210</v>
          </cell>
          <cell r="D4101">
            <v>1</v>
          </cell>
          <cell r="E4101">
            <v>0</v>
          </cell>
          <cell r="F4101" t="str">
            <v xml:space="preserve">חומרים לגנים      </v>
          </cell>
          <cell r="G4101">
            <v>0</v>
          </cell>
          <cell r="H4101" t="str">
            <v>גמיש</v>
          </cell>
          <cell r="I4101">
            <v>0.14999999999999991</v>
          </cell>
          <cell r="J4101">
            <v>103500</v>
          </cell>
          <cell r="K4101">
            <v>0.23750000000000004</v>
          </cell>
          <cell r="L4101">
            <v>11500</v>
          </cell>
          <cell r="M4101">
            <v>0</v>
          </cell>
          <cell r="N4101">
            <v>115000</v>
          </cell>
          <cell r="O4101">
            <v>100000</v>
          </cell>
          <cell r="P4101">
            <v>117580</v>
          </cell>
        </row>
        <row r="4102">
          <cell r="A4102">
            <v>1812210724</v>
          </cell>
          <cell r="B4102">
            <v>724</v>
          </cell>
          <cell r="C4102">
            <v>812210</v>
          </cell>
          <cell r="D4102">
            <v>1</v>
          </cell>
          <cell r="E4102">
            <v>0</v>
          </cell>
          <cell r="F4102" t="str">
            <v xml:space="preserve">חול לגנים         </v>
          </cell>
          <cell r="G4102">
            <v>0</v>
          </cell>
          <cell r="H4102" t="str">
            <v>גמיש</v>
          </cell>
          <cell r="I4102">
            <v>0</v>
          </cell>
          <cell r="J4102">
            <v>0</v>
          </cell>
          <cell r="K4102">
            <v>0</v>
          </cell>
          <cell r="L4102">
            <v>0</v>
          </cell>
          <cell r="M4102">
            <v>0</v>
          </cell>
          <cell r="N4102">
            <v>0</v>
          </cell>
          <cell r="O4102">
            <v>0</v>
          </cell>
          <cell r="P4102">
            <v>0</v>
          </cell>
        </row>
        <row r="4103">
          <cell r="A4103">
            <v>1812210742</v>
          </cell>
          <cell r="B4103">
            <v>742</v>
          </cell>
          <cell r="C4103">
            <v>812210</v>
          </cell>
          <cell r="D4103">
            <v>1</v>
          </cell>
          <cell r="E4103">
            <v>0</v>
          </cell>
          <cell r="F4103" t="str">
            <v xml:space="preserve">כלים וציוד        </v>
          </cell>
          <cell r="G4103">
            <v>0</v>
          </cell>
          <cell r="H4103" t="str">
            <v>גמיש</v>
          </cell>
          <cell r="I4103">
            <v>0</v>
          </cell>
          <cell r="J4103">
            <v>0</v>
          </cell>
          <cell r="K4103">
            <v>0</v>
          </cell>
          <cell r="L4103">
            <v>0</v>
          </cell>
          <cell r="M4103">
            <v>0</v>
          </cell>
          <cell r="N4103">
            <v>0</v>
          </cell>
          <cell r="O4103">
            <v>0</v>
          </cell>
          <cell r="P4103">
            <v>0</v>
          </cell>
        </row>
        <row r="4104">
          <cell r="A4104">
            <v>1812210745</v>
          </cell>
          <cell r="B4104">
            <v>745</v>
          </cell>
          <cell r="C4104">
            <v>812210</v>
          </cell>
          <cell r="D4104">
            <v>1</v>
          </cell>
          <cell r="E4104">
            <v>0</v>
          </cell>
          <cell r="F4104" t="str">
            <v xml:space="preserve">דמי פריצה - תכולה </v>
          </cell>
          <cell r="G4104">
            <v>0</v>
          </cell>
          <cell r="H4104" t="str">
            <v>קשיח</v>
          </cell>
          <cell r="I4104">
            <v>0</v>
          </cell>
          <cell r="J4104">
            <v>0</v>
          </cell>
          <cell r="K4104">
            <v>0</v>
          </cell>
          <cell r="L4104">
            <v>0</v>
          </cell>
          <cell r="M4104">
            <v>0</v>
          </cell>
          <cell r="N4104">
            <v>0</v>
          </cell>
          <cell r="O4104">
            <v>0</v>
          </cell>
          <cell r="P4104">
            <v>0</v>
          </cell>
        </row>
        <row r="4105">
          <cell r="A4105">
            <v>1812210751</v>
          </cell>
          <cell r="B4105">
            <v>751</v>
          </cell>
          <cell r="C4105">
            <v>812210</v>
          </cell>
          <cell r="D4105">
            <v>1</v>
          </cell>
          <cell r="E4105">
            <v>0</v>
          </cell>
          <cell r="F4105" t="str">
            <v xml:space="preserve">עבודות קבלניות    </v>
          </cell>
          <cell r="G4105">
            <v>0</v>
          </cell>
          <cell r="H4105" t="str">
            <v>גמיש</v>
          </cell>
          <cell r="I4105">
            <v>0</v>
          </cell>
          <cell r="J4105">
            <v>0</v>
          </cell>
          <cell r="K4105">
            <v>0</v>
          </cell>
          <cell r="L4105">
            <v>0</v>
          </cell>
          <cell r="M4105">
            <v>0</v>
          </cell>
          <cell r="N4105">
            <v>0</v>
          </cell>
          <cell r="O4105">
            <v>0</v>
          </cell>
          <cell r="P4105">
            <v>0</v>
          </cell>
        </row>
        <row r="4106">
          <cell r="A4106">
            <v>1812210753</v>
          </cell>
          <cell r="B4106">
            <v>753</v>
          </cell>
          <cell r="C4106">
            <v>812210</v>
          </cell>
          <cell r="D4106">
            <v>1</v>
          </cell>
          <cell r="E4106">
            <v>0</v>
          </cell>
          <cell r="F4106" t="str">
            <v xml:space="preserve">סייעות - קבלן     </v>
          </cell>
          <cell r="G4106">
            <v>0</v>
          </cell>
          <cell r="H4106" t="str">
            <v>קשיח</v>
          </cell>
          <cell r="I4106">
            <v>0</v>
          </cell>
          <cell r="J4106">
            <v>0</v>
          </cell>
          <cell r="K4106">
            <v>0</v>
          </cell>
          <cell r="L4106">
            <v>0</v>
          </cell>
          <cell r="M4106">
            <v>0</v>
          </cell>
          <cell r="N4106">
            <v>0</v>
          </cell>
          <cell r="O4106">
            <v>0</v>
          </cell>
          <cell r="P4106">
            <v>0</v>
          </cell>
        </row>
        <row r="4107">
          <cell r="A4107">
            <v>1812210755</v>
          </cell>
          <cell r="B4107">
            <v>755</v>
          </cell>
          <cell r="C4107">
            <v>812210</v>
          </cell>
          <cell r="D4107">
            <v>1</v>
          </cell>
          <cell r="E4107">
            <v>0</v>
          </cell>
          <cell r="F4107" t="str">
            <v xml:space="preserve">מילוי מקום        </v>
          </cell>
          <cell r="G4107">
            <v>0</v>
          </cell>
          <cell r="H4107" t="str">
            <v>קשיח</v>
          </cell>
          <cell r="I4107">
            <v>0</v>
          </cell>
          <cell r="J4107">
            <v>0</v>
          </cell>
          <cell r="K4107">
            <v>0</v>
          </cell>
          <cell r="L4107">
            <v>0</v>
          </cell>
          <cell r="M4107">
            <v>0</v>
          </cell>
          <cell r="N4107">
            <v>0</v>
          </cell>
          <cell r="O4107">
            <v>0</v>
          </cell>
          <cell r="P4107">
            <v>0</v>
          </cell>
        </row>
        <row r="4108">
          <cell r="A4108">
            <v>1812210757</v>
          </cell>
          <cell r="B4108">
            <v>757</v>
          </cell>
          <cell r="C4108">
            <v>812210</v>
          </cell>
          <cell r="D4108">
            <v>1</v>
          </cell>
          <cell r="E4108">
            <v>0</v>
          </cell>
          <cell r="F4108" t="str">
            <v>ע' לגננות+משלימות</v>
          </cell>
          <cell r="G4108">
            <v>0</v>
          </cell>
          <cell r="H4108" t="str">
            <v>קשיח</v>
          </cell>
          <cell r="I4108">
            <v>0.50266803659021608</v>
          </cell>
          <cell r="J4108">
            <v>9067700</v>
          </cell>
          <cell r="K4108">
            <v>5.0013970382788431E-2</v>
          </cell>
          <cell r="L4108">
            <v>0</v>
          </cell>
          <cell r="M4108">
            <v>0</v>
          </cell>
          <cell r="N4108">
            <v>9067700</v>
          </cell>
          <cell r="O4108">
            <v>6034400</v>
          </cell>
          <cell r="P4108">
            <v>6707989.0499999998</v>
          </cell>
        </row>
        <row r="4109">
          <cell r="A4109">
            <v>1812210759</v>
          </cell>
          <cell r="B4109">
            <v>759</v>
          </cell>
          <cell r="C4109">
            <v>812210</v>
          </cell>
          <cell r="D4109">
            <v>1</v>
          </cell>
          <cell r="E4109">
            <v>0</v>
          </cell>
          <cell r="F4109" t="str">
            <v>שרותי סייעות</v>
          </cell>
          <cell r="G4109">
            <v>0</v>
          </cell>
          <cell r="H4109" t="str">
            <v>שכר</v>
          </cell>
          <cell r="I4109">
            <v>0.98053245088393992</v>
          </cell>
          <cell r="J4109">
            <v>6643300</v>
          </cell>
          <cell r="K4109">
            <v>4.9996649018162254E-2</v>
          </cell>
          <cell r="L4109">
            <v>0</v>
          </cell>
          <cell r="M4109">
            <v>0</v>
          </cell>
          <cell r="N4109">
            <v>6643300</v>
          </cell>
          <cell r="O4109">
            <v>3354300</v>
          </cell>
          <cell r="P4109">
            <v>5559414</v>
          </cell>
        </row>
        <row r="4110">
          <cell r="A4110">
            <v>1812210763</v>
          </cell>
          <cell r="B4110">
            <v>763</v>
          </cell>
          <cell r="C4110">
            <v>812210</v>
          </cell>
          <cell r="D4110">
            <v>1</v>
          </cell>
          <cell r="E4110">
            <v>0</v>
          </cell>
          <cell r="F4110" t="str">
            <v xml:space="preserve">משלימות ימי ו'    </v>
          </cell>
          <cell r="G4110">
            <v>0</v>
          </cell>
          <cell r="H4110" t="str">
            <v>קשיח</v>
          </cell>
          <cell r="I4110">
            <v>0</v>
          </cell>
          <cell r="J4110">
            <v>0</v>
          </cell>
          <cell r="K4110">
            <v>0</v>
          </cell>
          <cell r="L4110">
            <v>0</v>
          </cell>
          <cell r="M4110">
            <v>0</v>
          </cell>
          <cell r="N4110">
            <v>0</v>
          </cell>
          <cell r="O4110">
            <v>0</v>
          </cell>
          <cell r="P4110">
            <v>0</v>
          </cell>
        </row>
        <row r="4111">
          <cell r="A4111">
            <v>1812210764</v>
          </cell>
          <cell r="B4111">
            <v>764</v>
          </cell>
          <cell r="C4111">
            <v>812210</v>
          </cell>
          <cell r="D4111">
            <v>1</v>
          </cell>
          <cell r="E4111">
            <v>0</v>
          </cell>
          <cell r="F4111" t="str">
            <v xml:space="preserve">תקן מחברת מוסדות  </v>
          </cell>
          <cell r="G4111">
            <v>0</v>
          </cell>
          <cell r="H4111" t="str">
            <v>קשיח</v>
          </cell>
          <cell r="I4111">
            <v>0</v>
          </cell>
          <cell r="J4111">
            <v>0</v>
          </cell>
          <cell r="K4111">
            <v>0</v>
          </cell>
          <cell r="L4111">
            <v>0</v>
          </cell>
          <cell r="M4111">
            <v>0</v>
          </cell>
          <cell r="N4111">
            <v>0</v>
          </cell>
          <cell r="O4111">
            <v>0</v>
          </cell>
          <cell r="P4111">
            <v>0</v>
          </cell>
        </row>
        <row r="4112">
          <cell r="A4112">
            <v>1812210781</v>
          </cell>
          <cell r="B4112">
            <v>781</v>
          </cell>
          <cell r="C4112">
            <v>812210</v>
          </cell>
          <cell r="D4112">
            <v>1</v>
          </cell>
          <cell r="E4112">
            <v>0</v>
          </cell>
          <cell r="F4112" t="str">
            <v xml:space="preserve">ארועים מהכנסות    </v>
          </cell>
          <cell r="G4112">
            <v>0</v>
          </cell>
          <cell r="H4112" t="str">
            <v>גמיש</v>
          </cell>
          <cell r="I4112">
            <v>0</v>
          </cell>
          <cell r="J4112">
            <v>0</v>
          </cell>
          <cell r="K4112">
            <v>0</v>
          </cell>
          <cell r="L4112">
            <v>0</v>
          </cell>
          <cell r="M4112">
            <v>0</v>
          </cell>
          <cell r="N4112">
            <v>0</v>
          </cell>
          <cell r="O4112">
            <v>0</v>
          </cell>
          <cell r="P4112">
            <v>0</v>
          </cell>
        </row>
        <row r="4113">
          <cell r="A4113">
            <v>1812210782</v>
          </cell>
          <cell r="B4113">
            <v>782</v>
          </cell>
          <cell r="C4113">
            <v>812210</v>
          </cell>
          <cell r="D4113">
            <v>1</v>
          </cell>
          <cell r="E4113">
            <v>0</v>
          </cell>
          <cell r="F4113" t="str">
            <v xml:space="preserve">השתתפות בהזנה     </v>
          </cell>
          <cell r="G4113">
            <v>0</v>
          </cell>
          <cell r="H4113" t="str">
            <v>קשיח</v>
          </cell>
          <cell r="I4113">
            <v>0.26920356486065922</v>
          </cell>
          <cell r="J4113">
            <v>807480</v>
          </cell>
          <cell r="K4113">
            <v>1.0344827586206806E-2</v>
          </cell>
          <cell r="L4113">
            <v>89720</v>
          </cell>
          <cell r="M4113">
            <v>0</v>
          </cell>
          <cell r="N4113">
            <v>897200</v>
          </cell>
          <cell r="O4113">
            <v>706900</v>
          </cell>
          <cell r="P4113">
            <v>786325.35</v>
          </cell>
        </row>
        <row r="4114">
          <cell r="A4114">
            <v>1812210783</v>
          </cell>
          <cell r="B4114">
            <v>783</v>
          </cell>
          <cell r="C4114">
            <v>812210</v>
          </cell>
          <cell r="D4114">
            <v>1</v>
          </cell>
          <cell r="E4114">
            <v>0</v>
          </cell>
          <cell r="F4114" t="str">
            <v>גן אחי"ה</v>
          </cell>
          <cell r="G4114">
            <v>0</v>
          </cell>
          <cell r="H4114" t="str">
            <v>גמיש</v>
          </cell>
          <cell r="I4114">
            <v>0</v>
          </cell>
          <cell r="J4114">
            <v>0</v>
          </cell>
          <cell r="K4114">
            <v>0</v>
          </cell>
          <cell r="L4114">
            <v>0</v>
          </cell>
          <cell r="M4114">
            <v>0</v>
          </cell>
          <cell r="N4114">
            <v>0</v>
          </cell>
          <cell r="O4114">
            <v>0</v>
          </cell>
          <cell r="P4114">
            <v>0</v>
          </cell>
        </row>
        <row r="4115">
          <cell r="A4115">
            <v>1812210931</v>
          </cell>
          <cell r="B4115">
            <v>931</v>
          </cell>
          <cell r="C4115">
            <v>812210</v>
          </cell>
          <cell r="D4115">
            <v>1</v>
          </cell>
          <cell r="E4115">
            <v>0</v>
          </cell>
          <cell r="F4115" t="str">
            <v>רכ' כנגד מש' חינוך</v>
          </cell>
          <cell r="G4115">
            <v>0</v>
          </cell>
          <cell r="H4115" t="str">
            <v>קשיח</v>
          </cell>
          <cell r="I4115">
            <v>0</v>
          </cell>
          <cell r="J4115">
            <v>30000</v>
          </cell>
          <cell r="K4115">
            <v>0</v>
          </cell>
          <cell r="L4115">
            <v>0</v>
          </cell>
          <cell r="M4115">
            <v>0</v>
          </cell>
          <cell r="N4115">
            <v>30000</v>
          </cell>
          <cell r="O4115">
            <v>30000</v>
          </cell>
          <cell r="P4115">
            <v>4590.7</v>
          </cell>
        </row>
        <row r="4116">
          <cell r="A4116">
            <v>1812210933</v>
          </cell>
          <cell r="B4116">
            <v>933</v>
          </cell>
          <cell r="C4116">
            <v>812210</v>
          </cell>
          <cell r="D4116">
            <v>1</v>
          </cell>
          <cell r="E4116">
            <v>0</v>
          </cell>
          <cell r="F4116" t="str">
            <v xml:space="preserve">מתקני חצר         </v>
          </cell>
          <cell r="G4116">
            <v>0</v>
          </cell>
          <cell r="H4116" t="str">
            <v>גמיש</v>
          </cell>
          <cell r="I4116">
            <v>0</v>
          </cell>
          <cell r="J4116">
            <v>0</v>
          </cell>
          <cell r="K4116">
            <v>0</v>
          </cell>
          <cell r="L4116">
            <v>0</v>
          </cell>
          <cell r="M4116">
            <v>0</v>
          </cell>
          <cell r="N4116">
            <v>0</v>
          </cell>
          <cell r="O4116">
            <v>0</v>
          </cell>
          <cell r="P4116">
            <v>0</v>
          </cell>
        </row>
        <row r="4117">
          <cell r="A4117">
            <v>1812210934</v>
          </cell>
          <cell r="B4117">
            <v>934</v>
          </cell>
          <cell r="C4117">
            <v>812210</v>
          </cell>
          <cell r="D4117">
            <v>1</v>
          </cell>
          <cell r="E4117">
            <v>0</v>
          </cell>
          <cell r="F4117" t="str">
            <v xml:space="preserve">חומרים-ח"מ חופשות </v>
          </cell>
          <cell r="G4117">
            <v>0</v>
          </cell>
          <cell r="H4117" t="str">
            <v>קשיח</v>
          </cell>
          <cell r="I4117">
            <v>0.2905092592592593</v>
          </cell>
          <cell r="J4117">
            <v>200700</v>
          </cell>
          <cell r="K4117">
            <v>-1.8918918918918948E-2</v>
          </cell>
          <cell r="L4117">
            <v>22300</v>
          </cell>
          <cell r="M4117">
            <v>0</v>
          </cell>
          <cell r="N4117">
            <v>223000</v>
          </cell>
          <cell r="O4117">
            <v>172800</v>
          </cell>
          <cell r="P4117">
            <v>181108</v>
          </cell>
        </row>
        <row r="4118">
          <cell r="A4118">
            <v>1812210935</v>
          </cell>
          <cell r="B4118">
            <v>935</v>
          </cell>
          <cell r="C4118">
            <v>812210</v>
          </cell>
          <cell r="D4118">
            <v>1</v>
          </cell>
          <cell r="E4118">
            <v>0</v>
          </cell>
          <cell r="F4118" t="str">
            <v>גן לכיש - איל"ן</v>
          </cell>
          <cell r="G4118">
            <v>0</v>
          </cell>
          <cell r="H4118" t="str">
            <v>גמיש</v>
          </cell>
          <cell r="I4118">
            <v>0</v>
          </cell>
          <cell r="J4118">
            <v>0</v>
          </cell>
          <cell r="K4118">
            <v>0</v>
          </cell>
          <cell r="L4118">
            <v>0</v>
          </cell>
          <cell r="M4118">
            <v>0</v>
          </cell>
          <cell r="N4118">
            <v>0</v>
          </cell>
          <cell r="O4118">
            <v>0</v>
          </cell>
          <cell r="P4118">
            <v>0</v>
          </cell>
        </row>
        <row r="4119">
          <cell r="A4119">
            <v>1812210961</v>
          </cell>
          <cell r="B4119">
            <v>961</v>
          </cell>
          <cell r="C4119">
            <v>812210</v>
          </cell>
          <cell r="D4119">
            <v>1</v>
          </cell>
          <cell r="E4119">
            <v>0</v>
          </cell>
          <cell r="F4119" t="str">
            <v>רז' פעולות ורכישות</v>
          </cell>
          <cell r="G4119">
            <v>0</v>
          </cell>
          <cell r="H4119" t="str">
            <v>גמיש</v>
          </cell>
          <cell r="I4119">
            <v>0</v>
          </cell>
          <cell r="J4119">
            <v>0</v>
          </cell>
          <cell r="K4119">
            <v>0</v>
          </cell>
          <cell r="L4119">
            <v>0</v>
          </cell>
          <cell r="M4119">
            <v>0</v>
          </cell>
          <cell r="N4119">
            <v>0</v>
          </cell>
          <cell r="O4119">
            <v>0</v>
          </cell>
          <cell r="P4119">
            <v>0</v>
          </cell>
        </row>
        <row r="4120">
          <cell r="A4120" t="e">
            <v>#VALUE!</v>
          </cell>
          <cell r="B4120" t="str">
            <v>812210  סך הכל</v>
          </cell>
          <cell r="C4120">
            <v>0</v>
          </cell>
          <cell r="D4120">
            <v>0</v>
          </cell>
          <cell r="E4120">
            <v>0</v>
          </cell>
          <cell r="F4120" t="str">
            <v>גנ"י - חינוך מיוחד</v>
          </cell>
          <cell r="G4120">
            <v>0</v>
          </cell>
          <cell r="H4120">
            <v>0</v>
          </cell>
          <cell r="I4120">
            <v>0.62725274725274716</v>
          </cell>
          <cell r="J4120">
            <v>16902980</v>
          </cell>
          <cell r="K4120">
            <v>0.45656810701560691</v>
          </cell>
          <cell r="L4120">
            <v>126220</v>
          </cell>
          <cell r="M4120">
            <v>0</v>
          </cell>
          <cell r="N4120">
            <v>17029200</v>
          </cell>
          <cell r="O4120">
            <v>10465000</v>
          </cell>
          <cell r="P4120">
            <v>13465543.029999999</v>
          </cell>
        </row>
        <row r="4121">
          <cell r="A4121">
            <v>18123000</v>
          </cell>
          <cell r="B4121">
            <v>0</v>
          </cell>
          <cell r="C4121">
            <v>812300</v>
          </cell>
          <cell r="D4121">
            <v>1</v>
          </cell>
          <cell r="E4121">
            <v>0</v>
          </cell>
          <cell r="F4121" t="str">
            <v xml:space="preserve">יוזמות גני ילדים  </v>
          </cell>
          <cell r="G4121">
            <v>0</v>
          </cell>
          <cell r="H4121" t="str">
            <v xml:space="preserve"> </v>
          </cell>
          <cell r="I4121">
            <v>0</v>
          </cell>
          <cell r="J4121">
            <v>0</v>
          </cell>
          <cell r="K4121">
            <v>0</v>
          </cell>
          <cell r="L4121">
            <v>0</v>
          </cell>
          <cell r="M4121">
            <v>0</v>
          </cell>
          <cell r="N4121">
            <v>0</v>
          </cell>
          <cell r="O4121">
            <v>0</v>
          </cell>
          <cell r="P4121">
            <v>0</v>
          </cell>
        </row>
        <row r="4122">
          <cell r="A4122">
            <v>1812300110</v>
          </cell>
          <cell r="B4122">
            <v>110</v>
          </cell>
          <cell r="C4122">
            <v>812300</v>
          </cell>
          <cell r="D4122">
            <v>1</v>
          </cell>
          <cell r="E4122">
            <v>0</v>
          </cell>
          <cell r="F4122" t="str">
            <v>יוזמות גנים-תקציב'</v>
          </cell>
          <cell r="G4122">
            <v>0</v>
          </cell>
          <cell r="H4122" t="str">
            <v>שכר</v>
          </cell>
          <cell r="I4122">
            <v>0</v>
          </cell>
          <cell r="J4122">
            <v>0</v>
          </cell>
          <cell r="K4122">
            <v>0</v>
          </cell>
          <cell r="L4122">
            <v>0</v>
          </cell>
          <cell r="M4122">
            <v>0</v>
          </cell>
          <cell r="N4122">
            <v>0</v>
          </cell>
          <cell r="O4122">
            <v>0</v>
          </cell>
          <cell r="P4122">
            <v>0</v>
          </cell>
        </row>
        <row r="4123">
          <cell r="A4123">
            <v>1812300782</v>
          </cell>
          <cell r="B4123">
            <v>782</v>
          </cell>
          <cell r="C4123">
            <v>812300</v>
          </cell>
          <cell r="D4123">
            <v>1</v>
          </cell>
          <cell r="E4123">
            <v>0</v>
          </cell>
          <cell r="F4123" t="str">
            <v xml:space="preserve">העשרה אשכול       </v>
          </cell>
          <cell r="G4123">
            <v>0</v>
          </cell>
          <cell r="H4123" t="str">
            <v>גמיש</v>
          </cell>
          <cell r="I4123">
            <v>0</v>
          </cell>
          <cell r="J4123">
            <v>0</v>
          </cell>
          <cell r="K4123">
            <v>0</v>
          </cell>
          <cell r="L4123">
            <v>0</v>
          </cell>
          <cell r="M4123">
            <v>0</v>
          </cell>
          <cell r="N4123">
            <v>0</v>
          </cell>
          <cell r="O4123">
            <v>0</v>
          </cell>
          <cell r="P4123">
            <v>0</v>
          </cell>
        </row>
        <row r="4124">
          <cell r="A4124">
            <v>1812300783</v>
          </cell>
          <cell r="B4124">
            <v>783</v>
          </cell>
          <cell r="C4124">
            <v>812300</v>
          </cell>
          <cell r="D4124">
            <v>1</v>
          </cell>
          <cell r="E4124">
            <v>0</v>
          </cell>
          <cell r="F4124" t="str">
            <v>גן דיגיטף</v>
          </cell>
          <cell r="G4124">
            <v>0</v>
          </cell>
          <cell r="H4124" t="str">
            <v>גמיש</v>
          </cell>
          <cell r="I4124">
            <v>0</v>
          </cell>
          <cell r="J4124">
            <v>0</v>
          </cell>
          <cell r="K4124">
            <v>0</v>
          </cell>
          <cell r="L4124">
            <v>0</v>
          </cell>
          <cell r="M4124">
            <v>0</v>
          </cell>
          <cell r="N4124">
            <v>0</v>
          </cell>
          <cell r="O4124">
            <v>0</v>
          </cell>
          <cell r="P4124">
            <v>0</v>
          </cell>
        </row>
        <row r="4125">
          <cell r="A4125">
            <v>1812300784</v>
          </cell>
          <cell r="B4125">
            <v>784</v>
          </cell>
          <cell r="C4125">
            <v>812300</v>
          </cell>
          <cell r="D4125">
            <v>1</v>
          </cell>
          <cell r="E4125">
            <v>0</v>
          </cell>
          <cell r="F4125" t="str">
            <v>מעטפ"ת</v>
          </cell>
          <cell r="G4125">
            <v>0</v>
          </cell>
          <cell r="H4125" t="str">
            <v>קשיח</v>
          </cell>
          <cell r="I4125">
            <v>0.2023798627002289</v>
          </cell>
          <cell r="J4125">
            <v>1182240</v>
          </cell>
          <cell r="K4125">
            <v>0</v>
          </cell>
          <cell r="L4125">
            <v>131360</v>
          </cell>
          <cell r="M4125">
            <v>0</v>
          </cell>
          <cell r="N4125">
            <v>1313600</v>
          </cell>
          <cell r="O4125">
            <v>1092500</v>
          </cell>
          <cell r="P4125">
            <v>1109587</v>
          </cell>
        </row>
        <row r="4126">
          <cell r="A4126">
            <v>1812300785</v>
          </cell>
          <cell r="B4126">
            <v>785</v>
          </cell>
          <cell r="C4126">
            <v>812300</v>
          </cell>
          <cell r="D4126">
            <v>1</v>
          </cell>
          <cell r="E4126">
            <v>0</v>
          </cell>
          <cell r="F4126" t="str">
            <v>מעג"ן-קרן שטיינמינץ</v>
          </cell>
          <cell r="G4126">
            <v>0</v>
          </cell>
          <cell r="H4126" t="str">
            <v>קשיח</v>
          </cell>
          <cell r="I4126">
            <v>0</v>
          </cell>
          <cell r="J4126">
            <v>0</v>
          </cell>
          <cell r="K4126">
            <v>0</v>
          </cell>
          <cell r="L4126">
            <v>0</v>
          </cell>
          <cell r="M4126">
            <v>0</v>
          </cell>
          <cell r="N4126">
            <v>0</v>
          </cell>
          <cell r="O4126">
            <v>0</v>
          </cell>
          <cell r="P4126">
            <v>0</v>
          </cell>
        </row>
        <row r="4127">
          <cell r="A4127" t="e">
            <v>#VALUE!</v>
          </cell>
          <cell r="B4127" t="str">
            <v>812300  סך הכל</v>
          </cell>
          <cell r="C4127">
            <v>0</v>
          </cell>
          <cell r="D4127">
            <v>0</v>
          </cell>
          <cell r="E4127">
            <v>0</v>
          </cell>
          <cell r="F4127" t="str">
            <v xml:space="preserve">יוזמות גני ילדים  </v>
          </cell>
          <cell r="G4127">
            <v>0</v>
          </cell>
          <cell r="H4127">
            <v>0</v>
          </cell>
          <cell r="I4127">
            <v>0.2023798627002289</v>
          </cell>
          <cell r="J4127">
            <v>1182240</v>
          </cell>
          <cell r="K4127">
            <v>0</v>
          </cell>
          <cell r="L4127">
            <v>131360</v>
          </cell>
          <cell r="M4127">
            <v>0</v>
          </cell>
          <cell r="N4127">
            <v>1313600</v>
          </cell>
          <cell r="O4127">
            <v>1092500</v>
          </cell>
          <cell r="P4127">
            <v>1109587</v>
          </cell>
        </row>
        <row r="4128">
          <cell r="A4128">
            <v>18123100</v>
          </cell>
          <cell r="B4128">
            <v>0</v>
          </cell>
          <cell r="C4128">
            <v>812310</v>
          </cell>
          <cell r="D4128">
            <v>1</v>
          </cell>
          <cell r="E4128">
            <v>0</v>
          </cell>
          <cell r="F4128" t="str">
            <v xml:space="preserve">מרפ"ד הרצוג       </v>
          </cell>
          <cell r="G4128">
            <v>0</v>
          </cell>
          <cell r="H4128" t="str">
            <v xml:space="preserve"> </v>
          </cell>
          <cell r="I4128">
            <v>0</v>
          </cell>
          <cell r="J4128">
            <v>0</v>
          </cell>
          <cell r="K4128">
            <v>0</v>
          </cell>
          <cell r="L4128">
            <v>0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</row>
        <row r="4129">
          <cell r="A4129">
            <v>1812310110</v>
          </cell>
          <cell r="B4129">
            <v>110</v>
          </cell>
          <cell r="C4129">
            <v>812310</v>
          </cell>
          <cell r="D4129">
            <v>1</v>
          </cell>
          <cell r="E4129">
            <v>0</v>
          </cell>
          <cell r="F4129" t="str">
            <v>השכר הקובע-תקציבית</v>
          </cell>
          <cell r="G4129">
            <v>0</v>
          </cell>
          <cell r="H4129" t="str">
            <v>שכר</v>
          </cell>
          <cell r="I4129">
            <v>-9.3081761006289288E-2</v>
          </cell>
          <cell r="J4129">
            <v>72100</v>
          </cell>
          <cell r="K4129">
            <v>1.5564202334630295E-2</v>
          </cell>
          <cell r="L4129">
            <v>0</v>
          </cell>
          <cell r="M4129">
            <v>0</v>
          </cell>
          <cell r="N4129">
            <v>72100</v>
          </cell>
          <cell r="O4129">
            <v>79500</v>
          </cell>
          <cell r="P4129">
            <v>72594.179999999993</v>
          </cell>
        </row>
        <row r="4130">
          <cell r="A4130">
            <v>1812310119</v>
          </cell>
          <cell r="B4130">
            <v>119</v>
          </cell>
          <cell r="C4130">
            <v>812310</v>
          </cell>
          <cell r="D4130">
            <v>1</v>
          </cell>
          <cell r="E4130">
            <v>0</v>
          </cell>
          <cell r="F4130" t="str">
            <v xml:space="preserve">השכר הקובע-צוברת  </v>
          </cell>
          <cell r="G4130">
            <v>0</v>
          </cell>
          <cell r="H4130" t="str">
            <v>שכר</v>
          </cell>
          <cell r="I4130">
            <v>4.482758620689653E-2</v>
          </cell>
          <cell r="J4130">
            <v>90900</v>
          </cell>
          <cell r="K4130">
            <v>1.540284360189581E-2</v>
          </cell>
          <cell r="L4130">
            <v>0</v>
          </cell>
          <cell r="M4130">
            <v>0</v>
          </cell>
          <cell r="N4130">
            <v>90900</v>
          </cell>
          <cell r="O4130">
            <v>87000</v>
          </cell>
          <cell r="P4130">
            <v>75416.05</v>
          </cell>
        </row>
        <row r="4131">
          <cell r="A4131">
            <v>1812310122</v>
          </cell>
          <cell r="B4131">
            <v>122</v>
          </cell>
          <cell r="C4131">
            <v>812310</v>
          </cell>
          <cell r="D4131">
            <v>1</v>
          </cell>
          <cell r="E4131">
            <v>0</v>
          </cell>
          <cell r="F4131" t="str">
            <v xml:space="preserve">ביגוד             </v>
          </cell>
          <cell r="G4131">
            <v>0</v>
          </cell>
          <cell r="H4131" t="str">
            <v>שכר</v>
          </cell>
          <cell r="I4131">
            <v>0</v>
          </cell>
          <cell r="J4131">
            <v>2500</v>
          </cell>
          <cell r="K4131">
            <v>0</v>
          </cell>
          <cell r="L4131">
            <v>0</v>
          </cell>
          <cell r="M4131">
            <v>0</v>
          </cell>
          <cell r="N4131">
            <v>2500</v>
          </cell>
          <cell r="O4131">
            <v>2500</v>
          </cell>
          <cell r="P4131">
            <v>2223.4699999999998</v>
          </cell>
        </row>
        <row r="4132">
          <cell r="A4132">
            <v>1812310126</v>
          </cell>
          <cell r="B4132">
            <v>126</v>
          </cell>
          <cell r="C4132">
            <v>812310</v>
          </cell>
          <cell r="D4132">
            <v>1</v>
          </cell>
          <cell r="E4132">
            <v>0</v>
          </cell>
          <cell r="F4132" t="str">
            <v xml:space="preserve">דמי הבראה         </v>
          </cell>
          <cell r="G4132">
            <v>0</v>
          </cell>
          <cell r="H4132" t="str">
            <v>שכר</v>
          </cell>
          <cell r="I4132">
            <v>0.34285714285714275</v>
          </cell>
          <cell r="J4132">
            <v>9400</v>
          </cell>
          <cell r="K4132">
            <v>0</v>
          </cell>
          <cell r="L4132">
            <v>0</v>
          </cell>
          <cell r="M4132">
            <v>0</v>
          </cell>
          <cell r="N4132">
            <v>9400</v>
          </cell>
          <cell r="O4132">
            <v>7000</v>
          </cell>
          <cell r="P4132">
            <v>6524.87</v>
          </cell>
        </row>
        <row r="4133">
          <cell r="A4133">
            <v>1812310210</v>
          </cell>
          <cell r="B4133">
            <v>210</v>
          </cell>
          <cell r="C4133">
            <v>812310</v>
          </cell>
          <cell r="D4133">
            <v>1</v>
          </cell>
          <cell r="E4133">
            <v>0</v>
          </cell>
          <cell r="F4133" t="str">
            <v xml:space="preserve">השכר הקובע        </v>
          </cell>
          <cell r="G4133">
            <v>0</v>
          </cell>
          <cell r="H4133" t="str">
            <v>שכר</v>
          </cell>
          <cell r="I4133">
            <v>0</v>
          </cell>
          <cell r="J4133">
            <v>0</v>
          </cell>
          <cell r="K4133">
            <v>0</v>
          </cell>
          <cell r="L4133">
            <v>0</v>
          </cell>
          <cell r="M4133">
            <v>0</v>
          </cell>
          <cell r="N4133">
            <v>0</v>
          </cell>
          <cell r="O4133">
            <v>0</v>
          </cell>
          <cell r="P4133">
            <v>0</v>
          </cell>
        </row>
        <row r="4134">
          <cell r="A4134">
            <v>1812310263</v>
          </cell>
          <cell r="B4134">
            <v>263</v>
          </cell>
          <cell r="C4134">
            <v>812310</v>
          </cell>
          <cell r="D4134">
            <v>1</v>
          </cell>
          <cell r="E4134">
            <v>0</v>
          </cell>
          <cell r="F4134" t="str">
            <v xml:space="preserve">עובדי חברת מוסדות </v>
          </cell>
          <cell r="G4134">
            <v>0</v>
          </cell>
          <cell r="H4134" t="str">
            <v>שכר</v>
          </cell>
          <cell r="I4134">
            <v>0</v>
          </cell>
          <cell r="J4134">
            <v>0</v>
          </cell>
          <cell r="K4134">
            <v>0</v>
          </cell>
          <cell r="L4134">
            <v>0</v>
          </cell>
          <cell r="M4134">
            <v>0</v>
          </cell>
          <cell r="N4134">
            <v>0</v>
          </cell>
          <cell r="O4134">
            <v>0</v>
          </cell>
          <cell r="P4134">
            <v>0</v>
          </cell>
        </row>
        <row r="4135">
          <cell r="A4135">
            <v>1812310763</v>
          </cell>
          <cell r="B4135">
            <v>763</v>
          </cell>
          <cell r="C4135">
            <v>812310</v>
          </cell>
          <cell r="D4135">
            <v>1</v>
          </cell>
          <cell r="E4135">
            <v>0</v>
          </cell>
          <cell r="F4135" t="str">
            <v xml:space="preserve">עובדי חברת מוסדות </v>
          </cell>
          <cell r="G4135">
            <v>0</v>
          </cell>
          <cell r="H4135" t="str">
            <v>קשיח</v>
          </cell>
          <cell r="I4135">
            <v>0</v>
          </cell>
          <cell r="J4135">
            <v>0</v>
          </cell>
          <cell r="K4135">
            <v>0</v>
          </cell>
          <cell r="L4135">
            <v>0</v>
          </cell>
          <cell r="M4135">
            <v>0</v>
          </cell>
          <cell r="N4135">
            <v>0</v>
          </cell>
          <cell r="O4135">
            <v>0</v>
          </cell>
          <cell r="P4135">
            <v>0</v>
          </cell>
        </row>
        <row r="4136">
          <cell r="A4136">
            <v>1812310781</v>
          </cell>
          <cell r="B4136">
            <v>781</v>
          </cell>
          <cell r="C4136">
            <v>812310</v>
          </cell>
          <cell r="D4136">
            <v>1</v>
          </cell>
          <cell r="E4136">
            <v>0</v>
          </cell>
          <cell r="F4136" t="str">
            <v xml:space="preserve">פעולות            </v>
          </cell>
          <cell r="G4136">
            <v>0</v>
          </cell>
          <cell r="H4136" t="str">
            <v>קשיח</v>
          </cell>
          <cell r="I4136">
            <v>0</v>
          </cell>
          <cell r="J4136">
            <v>34200</v>
          </cell>
          <cell r="K4136">
            <v>0</v>
          </cell>
          <cell r="L4136">
            <v>3800</v>
          </cell>
          <cell r="M4136">
            <v>0</v>
          </cell>
          <cell r="N4136">
            <v>38000</v>
          </cell>
          <cell r="O4136">
            <v>38000</v>
          </cell>
          <cell r="P4136">
            <v>38000</v>
          </cell>
        </row>
        <row r="4137">
          <cell r="A4137">
            <v>1812310784</v>
          </cell>
          <cell r="B4137">
            <v>784</v>
          </cell>
          <cell r="C4137">
            <v>812310</v>
          </cell>
          <cell r="D4137">
            <v>1</v>
          </cell>
          <cell r="E4137">
            <v>0</v>
          </cell>
          <cell r="F4137" t="str">
            <v xml:space="preserve">חוגים והרצאות     </v>
          </cell>
          <cell r="G4137">
            <v>0</v>
          </cell>
          <cell r="H4137" t="str">
            <v>גמיש</v>
          </cell>
          <cell r="I4137">
            <v>0</v>
          </cell>
          <cell r="J4137">
            <v>0</v>
          </cell>
          <cell r="K4137">
            <v>0</v>
          </cell>
          <cell r="L4137">
            <v>0</v>
          </cell>
          <cell r="M4137">
            <v>0</v>
          </cell>
          <cell r="N4137">
            <v>0</v>
          </cell>
          <cell r="O4137">
            <v>0</v>
          </cell>
          <cell r="P4137">
            <v>0</v>
          </cell>
        </row>
        <row r="4138">
          <cell r="A4138">
            <v>1812310961</v>
          </cell>
          <cell r="B4138">
            <v>961</v>
          </cell>
          <cell r="C4138">
            <v>812310</v>
          </cell>
          <cell r="D4138">
            <v>1</v>
          </cell>
          <cell r="E4138">
            <v>0</v>
          </cell>
          <cell r="F4138" t="str">
            <v>רז' פעולות ורכישות</v>
          </cell>
          <cell r="G4138">
            <v>0</v>
          </cell>
          <cell r="H4138" t="str">
            <v>גמיש</v>
          </cell>
          <cell r="I4138">
            <v>0</v>
          </cell>
          <cell r="J4138">
            <v>0</v>
          </cell>
          <cell r="K4138">
            <v>0</v>
          </cell>
          <cell r="L4138">
            <v>0</v>
          </cell>
          <cell r="M4138">
            <v>0</v>
          </cell>
          <cell r="N4138">
            <v>0</v>
          </cell>
          <cell r="O4138">
            <v>0</v>
          </cell>
          <cell r="P4138">
            <v>0</v>
          </cell>
        </row>
        <row r="4139">
          <cell r="A4139" t="e">
            <v>#VALUE!</v>
          </cell>
          <cell r="B4139" t="str">
            <v>812310  סך הכל</v>
          </cell>
          <cell r="C4139">
            <v>0</v>
          </cell>
          <cell r="D4139">
            <v>0</v>
          </cell>
          <cell r="E4139">
            <v>0</v>
          </cell>
          <cell r="F4139" t="str">
            <v xml:space="preserve">מרפ"ד הרצוג       </v>
          </cell>
          <cell r="G4139">
            <v>0</v>
          </cell>
          <cell r="H4139">
            <v>0</v>
          </cell>
          <cell r="I4139">
            <v>-5.1401869158878011E-3</v>
          </cell>
          <cell r="J4139">
            <v>209100</v>
          </cell>
          <cell r="K4139">
            <v>3.0967045936526105E-2</v>
          </cell>
          <cell r="L4139">
            <v>3800</v>
          </cell>
          <cell r="M4139">
            <v>0</v>
          </cell>
          <cell r="N4139">
            <v>212900</v>
          </cell>
          <cell r="O4139">
            <v>214000</v>
          </cell>
          <cell r="P4139">
            <v>194758.56999999998</v>
          </cell>
        </row>
        <row r="4140">
          <cell r="A4140">
            <v>18123300</v>
          </cell>
          <cell r="B4140">
            <v>0</v>
          </cell>
          <cell r="C4140">
            <v>812330</v>
          </cell>
          <cell r="D4140">
            <v>1</v>
          </cell>
          <cell r="E4140">
            <v>0</v>
          </cell>
          <cell r="F4140" t="str">
            <v>גובה עינים-אוסישקין</v>
          </cell>
          <cell r="G4140">
            <v>0</v>
          </cell>
          <cell r="H4140" t="str">
            <v xml:space="preserve"> </v>
          </cell>
          <cell r="I4140">
            <v>0</v>
          </cell>
          <cell r="J4140">
            <v>0</v>
          </cell>
          <cell r="K4140">
            <v>0</v>
          </cell>
          <cell r="L4140">
            <v>0</v>
          </cell>
          <cell r="M4140">
            <v>0</v>
          </cell>
          <cell r="N4140">
            <v>0</v>
          </cell>
          <cell r="O4140">
            <v>0</v>
          </cell>
          <cell r="P4140">
            <v>0</v>
          </cell>
        </row>
        <row r="4141">
          <cell r="A4141">
            <v>1812330110</v>
          </cell>
          <cell r="B4141">
            <v>110</v>
          </cell>
          <cell r="C4141">
            <v>812330</v>
          </cell>
          <cell r="D4141">
            <v>1</v>
          </cell>
          <cell r="E4141">
            <v>0</v>
          </cell>
          <cell r="F4141" t="str">
            <v>השכר הקובע-תקציבית</v>
          </cell>
          <cell r="G4141">
            <v>0</v>
          </cell>
          <cell r="H4141" t="str">
            <v>שכר</v>
          </cell>
          <cell r="I4141">
            <v>0</v>
          </cell>
          <cell r="J4141">
            <v>0</v>
          </cell>
          <cell r="K4141">
            <v>0</v>
          </cell>
          <cell r="L4141">
            <v>0</v>
          </cell>
          <cell r="M4141">
            <v>0</v>
          </cell>
          <cell r="N4141">
            <v>0</v>
          </cell>
          <cell r="O4141">
            <v>0</v>
          </cell>
          <cell r="P4141">
            <v>0</v>
          </cell>
        </row>
        <row r="4142">
          <cell r="A4142">
            <v>1812330119</v>
          </cell>
          <cell r="B4142">
            <v>119</v>
          </cell>
          <cell r="C4142">
            <v>812330</v>
          </cell>
          <cell r="D4142">
            <v>1</v>
          </cell>
          <cell r="E4142">
            <v>0</v>
          </cell>
          <cell r="F4142" t="str">
            <v xml:space="preserve">השכר הקובע-צוברת  </v>
          </cell>
          <cell r="G4142">
            <v>0</v>
          </cell>
          <cell r="H4142" t="str">
            <v>שכר</v>
          </cell>
          <cell r="I4142">
            <v>0</v>
          </cell>
          <cell r="J4142">
            <v>0</v>
          </cell>
          <cell r="K4142">
            <v>0</v>
          </cell>
          <cell r="L4142">
            <v>0</v>
          </cell>
          <cell r="M4142">
            <v>0</v>
          </cell>
          <cell r="N4142">
            <v>0</v>
          </cell>
          <cell r="O4142">
            <v>0</v>
          </cell>
          <cell r="P4142">
            <v>0</v>
          </cell>
        </row>
        <row r="4143">
          <cell r="A4143">
            <v>1812330122</v>
          </cell>
          <cell r="B4143">
            <v>122</v>
          </cell>
          <cell r="C4143">
            <v>812330</v>
          </cell>
          <cell r="D4143">
            <v>1</v>
          </cell>
          <cell r="E4143">
            <v>0</v>
          </cell>
          <cell r="F4143" t="str">
            <v xml:space="preserve">ביגוד             </v>
          </cell>
          <cell r="G4143">
            <v>0</v>
          </cell>
          <cell r="H4143" t="str">
            <v>שכר</v>
          </cell>
          <cell r="I4143">
            <v>0</v>
          </cell>
          <cell r="J4143">
            <v>0</v>
          </cell>
          <cell r="K4143">
            <v>0</v>
          </cell>
          <cell r="L4143">
            <v>0</v>
          </cell>
          <cell r="M4143">
            <v>0</v>
          </cell>
          <cell r="N4143">
            <v>0</v>
          </cell>
          <cell r="O4143">
            <v>0</v>
          </cell>
          <cell r="P4143">
            <v>0</v>
          </cell>
        </row>
        <row r="4144">
          <cell r="A4144">
            <v>1812330126</v>
          </cell>
          <cell r="B4144">
            <v>126</v>
          </cell>
          <cell r="C4144">
            <v>812330</v>
          </cell>
          <cell r="D4144">
            <v>1</v>
          </cell>
          <cell r="E4144">
            <v>0</v>
          </cell>
          <cell r="F4144" t="str">
            <v xml:space="preserve">דמי הבראה         </v>
          </cell>
          <cell r="G4144">
            <v>0</v>
          </cell>
          <cell r="H4144" t="str">
            <v>שכר</v>
          </cell>
          <cell r="I4144">
            <v>0</v>
          </cell>
          <cell r="J4144">
            <v>0</v>
          </cell>
          <cell r="K4144">
            <v>0</v>
          </cell>
          <cell r="L4144">
            <v>0</v>
          </cell>
          <cell r="M4144">
            <v>0</v>
          </cell>
          <cell r="N4144">
            <v>0</v>
          </cell>
          <cell r="O4144">
            <v>0</v>
          </cell>
          <cell r="P4144">
            <v>0</v>
          </cell>
        </row>
        <row r="4145">
          <cell r="A4145">
            <v>1812330263</v>
          </cell>
          <cell r="B4145">
            <v>263</v>
          </cell>
          <cell r="C4145">
            <v>812330</v>
          </cell>
          <cell r="D4145">
            <v>1</v>
          </cell>
          <cell r="E4145">
            <v>0</v>
          </cell>
          <cell r="F4145" t="str">
            <v xml:space="preserve">עובדי חברת מוסדות </v>
          </cell>
          <cell r="G4145">
            <v>0</v>
          </cell>
          <cell r="H4145" t="str">
            <v>שכר</v>
          </cell>
          <cell r="I4145">
            <v>0</v>
          </cell>
          <cell r="J4145">
            <v>0</v>
          </cell>
          <cell r="K4145">
            <v>0</v>
          </cell>
          <cell r="L4145">
            <v>0</v>
          </cell>
          <cell r="M4145">
            <v>0</v>
          </cell>
          <cell r="N4145">
            <v>0</v>
          </cell>
          <cell r="O4145">
            <v>0</v>
          </cell>
          <cell r="P4145">
            <v>0</v>
          </cell>
        </row>
        <row r="4146">
          <cell r="A4146">
            <v>1812330763</v>
          </cell>
          <cell r="B4146">
            <v>763</v>
          </cell>
          <cell r="C4146">
            <v>812330</v>
          </cell>
          <cell r="D4146">
            <v>1</v>
          </cell>
          <cell r="E4146">
            <v>0</v>
          </cell>
          <cell r="F4146" t="str">
            <v xml:space="preserve">עובדי חברת מוסדות </v>
          </cell>
          <cell r="G4146">
            <v>0</v>
          </cell>
          <cell r="H4146" t="str">
            <v>קשיח</v>
          </cell>
          <cell r="I4146">
            <v>0</v>
          </cell>
          <cell r="J4146">
            <v>0</v>
          </cell>
          <cell r="K4146">
            <v>0</v>
          </cell>
          <cell r="L4146">
            <v>0</v>
          </cell>
          <cell r="M4146">
            <v>0</v>
          </cell>
          <cell r="N4146">
            <v>0</v>
          </cell>
          <cell r="O4146">
            <v>0</v>
          </cell>
          <cell r="P4146">
            <v>0</v>
          </cell>
        </row>
        <row r="4147">
          <cell r="A4147">
            <v>1812330783</v>
          </cell>
          <cell r="B4147">
            <v>783</v>
          </cell>
          <cell r="C4147">
            <v>812330</v>
          </cell>
          <cell r="D4147">
            <v>1</v>
          </cell>
          <cell r="E4147">
            <v>0</v>
          </cell>
          <cell r="F4147" t="str">
            <v>אוסישקין - מוזיאון</v>
          </cell>
          <cell r="G4147">
            <v>0</v>
          </cell>
          <cell r="H4147" t="str">
            <v>קשיח</v>
          </cell>
          <cell r="I4147">
            <v>0</v>
          </cell>
          <cell r="J4147">
            <v>0</v>
          </cell>
          <cell r="K4147">
            <v>0</v>
          </cell>
          <cell r="L4147">
            <v>0</v>
          </cell>
          <cell r="M4147">
            <v>0</v>
          </cell>
          <cell r="N4147">
            <v>0</v>
          </cell>
          <cell r="O4147">
            <v>0</v>
          </cell>
          <cell r="P4147">
            <v>0</v>
          </cell>
        </row>
        <row r="4148">
          <cell r="A4148">
            <v>1812330870</v>
          </cell>
          <cell r="B4148">
            <v>870</v>
          </cell>
          <cell r="C4148">
            <v>812330</v>
          </cell>
          <cell r="D4148">
            <v>1</v>
          </cell>
          <cell r="E4148">
            <v>0</v>
          </cell>
          <cell r="F4148" t="str">
            <v>אוסישקין - הפעלה</v>
          </cell>
          <cell r="G4148">
            <v>0</v>
          </cell>
          <cell r="H4148" t="str">
            <v>גמיש</v>
          </cell>
          <cell r="I4148">
            <v>0</v>
          </cell>
          <cell r="J4148">
            <v>0</v>
          </cell>
          <cell r="K4148">
            <v>0</v>
          </cell>
          <cell r="L4148">
            <v>0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</row>
        <row r="4149">
          <cell r="A4149">
            <v>1812330872</v>
          </cell>
          <cell r="B4149">
            <v>872</v>
          </cell>
          <cell r="C4149">
            <v>812330</v>
          </cell>
          <cell r="D4149">
            <v>1</v>
          </cell>
          <cell r="E4149">
            <v>0</v>
          </cell>
          <cell r="F4149" t="str">
            <v xml:space="preserve">בגובה העיניים ( הורים )    </v>
          </cell>
          <cell r="G4149">
            <v>0</v>
          </cell>
          <cell r="H4149" t="str">
            <v>גמיש</v>
          </cell>
          <cell r="I4149">
            <v>0</v>
          </cell>
          <cell r="J4149">
            <v>250000</v>
          </cell>
          <cell r="K4149">
            <v>0</v>
          </cell>
          <cell r="L4149">
            <v>0</v>
          </cell>
          <cell r="M4149">
            <v>0</v>
          </cell>
          <cell r="N4149">
            <v>250000</v>
          </cell>
          <cell r="O4149">
            <v>250000</v>
          </cell>
          <cell r="P4149">
            <v>243297.1</v>
          </cell>
        </row>
        <row r="4150">
          <cell r="A4150" t="e">
            <v>#VALUE!</v>
          </cell>
          <cell r="B4150" t="str">
            <v>812330  סך הכל</v>
          </cell>
          <cell r="C4150">
            <v>0</v>
          </cell>
          <cell r="D4150">
            <v>0</v>
          </cell>
          <cell r="E4150">
            <v>0</v>
          </cell>
          <cell r="F4150" t="str">
            <v>גובה עינים-אוסישקין</v>
          </cell>
          <cell r="G4150">
            <v>0</v>
          </cell>
          <cell r="H4150">
            <v>0</v>
          </cell>
          <cell r="I4150">
            <v>0</v>
          </cell>
          <cell r="J4150">
            <v>250000</v>
          </cell>
          <cell r="K4150">
            <v>0</v>
          </cell>
          <cell r="L4150">
            <v>0</v>
          </cell>
          <cell r="M4150">
            <v>0</v>
          </cell>
          <cell r="N4150">
            <v>250000</v>
          </cell>
          <cell r="O4150">
            <v>250000</v>
          </cell>
          <cell r="P4150">
            <v>243297.1</v>
          </cell>
        </row>
        <row r="4151">
          <cell r="A4151">
            <v>18123600</v>
          </cell>
          <cell r="B4151">
            <v>0</v>
          </cell>
          <cell r="C4151">
            <v>812360</v>
          </cell>
          <cell r="D4151">
            <v>1</v>
          </cell>
          <cell r="E4151">
            <v>0</v>
          </cell>
          <cell r="F4151" t="str">
            <v xml:space="preserve">ריתמוסיקה         </v>
          </cell>
          <cell r="G4151">
            <v>0</v>
          </cell>
          <cell r="H4151" t="str">
            <v xml:space="preserve"> </v>
          </cell>
          <cell r="I4151">
            <v>0</v>
          </cell>
          <cell r="J4151">
            <v>0</v>
          </cell>
          <cell r="K4151">
            <v>0</v>
          </cell>
          <cell r="L4151">
            <v>0</v>
          </cell>
          <cell r="M4151">
            <v>0</v>
          </cell>
          <cell r="N4151">
            <v>0</v>
          </cell>
          <cell r="O4151">
            <v>0</v>
          </cell>
          <cell r="P4151">
            <v>0</v>
          </cell>
        </row>
        <row r="4152">
          <cell r="A4152">
            <v>1812360210</v>
          </cell>
          <cell r="B4152">
            <v>210</v>
          </cell>
          <cell r="C4152">
            <v>812360</v>
          </cell>
          <cell r="D4152">
            <v>1</v>
          </cell>
          <cell r="E4152">
            <v>0</v>
          </cell>
          <cell r="F4152" t="str">
            <v xml:space="preserve">השכר הקובע        </v>
          </cell>
          <cell r="G4152">
            <v>0</v>
          </cell>
          <cell r="H4152" t="str">
            <v>שכר</v>
          </cell>
          <cell r="I4152">
            <v>0</v>
          </cell>
          <cell r="J4152">
            <v>0</v>
          </cell>
          <cell r="K4152">
            <v>0</v>
          </cell>
          <cell r="L4152">
            <v>0</v>
          </cell>
          <cell r="M4152">
            <v>0</v>
          </cell>
          <cell r="N4152">
            <v>0</v>
          </cell>
          <cell r="O4152">
            <v>0</v>
          </cell>
          <cell r="P4152">
            <v>0</v>
          </cell>
        </row>
        <row r="4153">
          <cell r="A4153">
            <v>1812360263</v>
          </cell>
          <cell r="B4153">
            <v>263</v>
          </cell>
          <cell r="C4153">
            <v>812360</v>
          </cell>
          <cell r="D4153">
            <v>1</v>
          </cell>
          <cell r="E4153">
            <v>0</v>
          </cell>
          <cell r="F4153" t="str">
            <v xml:space="preserve">עובדי חברת מוסדות </v>
          </cell>
          <cell r="G4153">
            <v>0</v>
          </cell>
          <cell r="H4153" t="str">
            <v>שכר</v>
          </cell>
          <cell r="I4153">
            <v>0</v>
          </cell>
          <cell r="J4153">
            <v>0</v>
          </cell>
          <cell r="K4153">
            <v>0</v>
          </cell>
          <cell r="L4153">
            <v>0</v>
          </cell>
          <cell r="M4153">
            <v>0</v>
          </cell>
          <cell r="N4153">
            <v>0</v>
          </cell>
          <cell r="O4153">
            <v>0</v>
          </cell>
          <cell r="P4153">
            <v>0</v>
          </cell>
        </row>
        <row r="4154">
          <cell r="A4154">
            <v>1812360763</v>
          </cell>
          <cell r="B4154">
            <v>763</v>
          </cell>
          <cell r="C4154">
            <v>812360</v>
          </cell>
          <cell r="D4154">
            <v>1</v>
          </cell>
          <cell r="E4154">
            <v>0</v>
          </cell>
          <cell r="F4154" t="str">
            <v xml:space="preserve">עובדי חברת מוסדות </v>
          </cell>
          <cell r="G4154">
            <v>0</v>
          </cell>
          <cell r="H4154" t="str">
            <v>קשיח</v>
          </cell>
          <cell r="I4154">
            <v>0</v>
          </cell>
          <cell r="J4154">
            <v>0</v>
          </cell>
          <cell r="K4154">
            <v>0</v>
          </cell>
          <cell r="L4154">
            <v>0</v>
          </cell>
          <cell r="M4154">
            <v>0</v>
          </cell>
          <cell r="N4154">
            <v>0</v>
          </cell>
          <cell r="O4154">
            <v>0</v>
          </cell>
          <cell r="P4154">
            <v>0</v>
          </cell>
        </row>
        <row r="4155">
          <cell r="A4155">
            <v>1812360785</v>
          </cell>
          <cell r="B4155">
            <v>785</v>
          </cell>
          <cell r="C4155">
            <v>812360</v>
          </cell>
          <cell r="D4155">
            <v>1</v>
          </cell>
          <cell r="E4155">
            <v>0</v>
          </cell>
          <cell r="F4155" t="str">
            <v>ריתמ' בילוי ובידור</v>
          </cell>
          <cell r="G4155">
            <v>0</v>
          </cell>
          <cell r="H4155" t="str">
            <v>קשיח</v>
          </cell>
          <cell r="I4155">
            <v>0</v>
          </cell>
          <cell r="J4155">
            <v>0</v>
          </cell>
          <cell r="K4155">
            <v>0</v>
          </cell>
          <cell r="L4155">
            <v>0</v>
          </cell>
          <cell r="M4155">
            <v>0</v>
          </cell>
          <cell r="N4155">
            <v>0</v>
          </cell>
          <cell r="O4155">
            <v>0</v>
          </cell>
          <cell r="P4155">
            <v>0</v>
          </cell>
        </row>
        <row r="4156">
          <cell r="A4156">
            <v>1812360872</v>
          </cell>
          <cell r="B4156">
            <v>872</v>
          </cell>
          <cell r="C4156">
            <v>812360</v>
          </cell>
          <cell r="D4156">
            <v>1</v>
          </cell>
          <cell r="E4156">
            <v>0</v>
          </cell>
          <cell r="F4156" t="str">
            <v xml:space="preserve">ריתמוסיקה ( הורים )    </v>
          </cell>
          <cell r="G4156">
            <v>0</v>
          </cell>
          <cell r="H4156" t="str">
            <v>גמיש</v>
          </cell>
          <cell r="I4156">
            <v>0</v>
          </cell>
          <cell r="J4156">
            <v>3500000</v>
          </cell>
          <cell r="K4156">
            <v>-0.2857142857142857</v>
          </cell>
          <cell r="L4156">
            <v>0</v>
          </cell>
          <cell r="M4156">
            <v>0</v>
          </cell>
          <cell r="N4156">
            <v>3500000</v>
          </cell>
          <cell r="O4156">
            <v>3500000</v>
          </cell>
          <cell r="P4156">
            <v>4485351.07</v>
          </cell>
        </row>
        <row r="4157">
          <cell r="A4157" t="e">
            <v>#VALUE!</v>
          </cell>
          <cell r="B4157" t="str">
            <v>812360  סך הכל</v>
          </cell>
          <cell r="C4157">
            <v>0</v>
          </cell>
          <cell r="D4157">
            <v>0</v>
          </cell>
          <cell r="E4157">
            <v>0</v>
          </cell>
          <cell r="F4157" t="str">
            <v xml:space="preserve">ריתמוסיקה         </v>
          </cell>
          <cell r="G4157">
            <v>0</v>
          </cell>
          <cell r="H4157">
            <v>0</v>
          </cell>
          <cell r="I4157">
            <v>0</v>
          </cell>
          <cell r="J4157">
            <v>3500000</v>
          </cell>
          <cell r="K4157">
            <v>-0.2857142857142857</v>
          </cell>
          <cell r="L4157">
            <v>0</v>
          </cell>
          <cell r="M4157">
            <v>0</v>
          </cell>
          <cell r="N4157">
            <v>3500000</v>
          </cell>
          <cell r="O4157">
            <v>3500000</v>
          </cell>
          <cell r="P4157">
            <v>4485351.07</v>
          </cell>
        </row>
        <row r="4158">
          <cell r="A4158">
            <v>18123700</v>
          </cell>
          <cell r="B4158">
            <v>0</v>
          </cell>
          <cell r="C4158">
            <v>812370</v>
          </cell>
          <cell r="D4158">
            <v>1</v>
          </cell>
          <cell r="E4158">
            <v>0</v>
          </cell>
          <cell r="F4158" t="str">
            <v>תיאטרון בובות</v>
          </cell>
          <cell r="G4158">
            <v>0</v>
          </cell>
          <cell r="H4158" t="str">
            <v xml:space="preserve"> </v>
          </cell>
          <cell r="I4158">
            <v>0</v>
          </cell>
          <cell r="J4158">
            <v>0</v>
          </cell>
          <cell r="K4158">
            <v>0</v>
          </cell>
          <cell r="L4158">
            <v>0</v>
          </cell>
          <cell r="M4158">
            <v>0</v>
          </cell>
          <cell r="N4158">
            <v>0</v>
          </cell>
          <cell r="O4158">
            <v>0</v>
          </cell>
          <cell r="P4158">
            <v>0</v>
          </cell>
        </row>
        <row r="4159">
          <cell r="A4159">
            <v>1812370782</v>
          </cell>
          <cell r="B4159">
            <v>782</v>
          </cell>
          <cell r="C4159">
            <v>812370</v>
          </cell>
          <cell r="D4159">
            <v>1</v>
          </cell>
          <cell r="E4159">
            <v>0</v>
          </cell>
          <cell r="F4159" t="str">
            <v>תיאטרון בובות</v>
          </cell>
          <cell r="G4159">
            <v>0</v>
          </cell>
          <cell r="H4159" t="str">
            <v>קשיח</v>
          </cell>
          <cell r="I4159">
            <v>0</v>
          </cell>
          <cell r="J4159">
            <v>0</v>
          </cell>
          <cell r="K4159">
            <v>0</v>
          </cell>
          <cell r="L4159">
            <v>0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</row>
        <row r="4160">
          <cell r="A4160">
            <v>1812370870</v>
          </cell>
          <cell r="B4160">
            <v>870</v>
          </cell>
          <cell r="C4160">
            <v>812370</v>
          </cell>
          <cell r="D4160">
            <v>1</v>
          </cell>
          <cell r="E4160">
            <v>0</v>
          </cell>
          <cell r="F4160" t="str">
            <v>תיאטרון בובות</v>
          </cell>
          <cell r="G4160">
            <v>0</v>
          </cell>
          <cell r="H4160" t="str">
            <v>גמיש</v>
          </cell>
          <cell r="I4160">
            <v>0</v>
          </cell>
          <cell r="J4160">
            <v>173970</v>
          </cell>
          <cell r="K4160">
            <v>0</v>
          </cell>
          <cell r="L4160">
            <v>19330</v>
          </cell>
          <cell r="M4160">
            <v>0</v>
          </cell>
          <cell r="N4160">
            <v>193300</v>
          </cell>
          <cell r="O4160">
            <v>193300</v>
          </cell>
          <cell r="P4160">
            <v>193300</v>
          </cell>
        </row>
        <row r="4161">
          <cell r="A4161">
            <v>1812370871</v>
          </cell>
          <cell r="B4161">
            <v>871</v>
          </cell>
          <cell r="C4161">
            <v>812370</v>
          </cell>
          <cell r="D4161">
            <v>1</v>
          </cell>
          <cell r="E4161">
            <v>0</v>
          </cell>
          <cell r="F4161" t="str">
            <v>תיאטרון בובות-הכנס' מש'</v>
          </cell>
          <cell r="G4161">
            <v>0</v>
          </cell>
          <cell r="H4161" t="str">
            <v>קשיח</v>
          </cell>
          <cell r="I4161">
            <v>0</v>
          </cell>
          <cell r="J4161">
            <v>0</v>
          </cell>
          <cell r="K4161">
            <v>0</v>
          </cell>
          <cell r="L4161">
            <v>0</v>
          </cell>
          <cell r="M4161">
            <v>0</v>
          </cell>
          <cell r="N4161">
            <v>0</v>
          </cell>
          <cell r="O4161">
            <v>0</v>
          </cell>
          <cell r="P4161">
            <v>0</v>
          </cell>
        </row>
        <row r="4162">
          <cell r="A4162">
            <v>1812370872</v>
          </cell>
          <cell r="B4162">
            <v>872</v>
          </cell>
          <cell r="C4162">
            <v>812370</v>
          </cell>
          <cell r="D4162">
            <v>1</v>
          </cell>
          <cell r="E4162">
            <v>0</v>
          </cell>
          <cell r="F4162" t="str">
            <v xml:space="preserve">תיאטרון בובות ( הורים )    </v>
          </cell>
          <cell r="G4162">
            <v>0</v>
          </cell>
          <cell r="H4162" t="str">
            <v>גמיש</v>
          </cell>
          <cell r="I4162">
            <v>0</v>
          </cell>
          <cell r="J4162">
            <v>250000</v>
          </cell>
          <cell r="K4162">
            <v>0</v>
          </cell>
          <cell r="L4162">
            <v>0</v>
          </cell>
          <cell r="M4162">
            <v>0</v>
          </cell>
          <cell r="N4162">
            <v>250000</v>
          </cell>
          <cell r="O4162">
            <v>250000</v>
          </cell>
          <cell r="P4162">
            <v>239326.78</v>
          </cell>
        </row>
        <row r="4163">
          <cell r="A4163" t="e">
            <v>#VALUE!</v>
          </cell>
          <cell r="B4163" t="str">
            <v>812370  סך הכל</v>
          </cell>
          <cell r="C4163">
            <v>0</v>
          </cell>
          <cell r="D4163">
            <v>0</v>
          </cell>
          <cell r="E4163">
            <v>0</v>
          </cell>
          <cell r="F4163" t="str">
            <v>תיאטרון בובות</v>
          </cell>
          <cell r="G4163">
            <v>0</v>
          </cell>
          <cell r="H4163">
            <v>0</v>
          </cell>
          <cell r="I4163">
            <v>0</v>
          </cell>
          <cell r="J4163">
            <v>423970</v>
          </cell>
          <cell r="K4163">
            <v>0</v>
          </cell>
          <cell r="L4163">
            <v>19330</v>
          </cell>
          <cell r="M4163">
            <v>0</v>
          </cell>
          <cell r="N4163">
            <v>443300</v>
          </cell>
          <cell r="O4163">
            <v>443300</v>
          </cell>
          <cell r="P4163">
            <v>432626.78</v>
          </cell>
        </row>
        <row r="4164">
          <cell r="A4164">
            <v>18125000</v>
          </cell>
          <cell r="B4164">
            <v>0</v>
          </cell>
          <cell r="C4164">
            <v>812500</v>
          </cell>
          <cell r="D4164">
            <v>1</v>
          </cell>
          <cell r="E4164">
            <v>0</v>
          </cell>
          <cell r="F4164" t="str">
            <v xml:space="preserve">יול"א בגני ילדים  </v>
          </cell>
          <cell r="G4164">
            <v>0</v>
          </cell>
          <cell r="H4164" t="str">
            <v xml:space="preserve"> </v>
          </cell>
          <cell r="I4164">
            <v>0</v>
          </cell>
          <cell r="J4164">
            <v>0</v>
          </cell>
          <cell r="K4164">
            <v>0</v>
          </cell>
          <cell r="L4164">
            <v>0</v>
          </cell>
          <cell r="M4164">
            <v>0</v>
          </cell>
          <cell r="N4164">
            <v>0</v>
          </cell>
          <cell r="O4164">
            <v>0</v>
          </cell>
          <cell r="P4164">
            <v>0</v>
          </cell>
        </row>
        <row r="4165">
          <cell r="A4165">
            <v>1812500110</v>
          </cell>
          <cell r="B4165">
            <v>110</v>
          </cell>
          <cell r="C4165">
            <v>812500</v>
          </cell>
          <cell r="D4165">
            <v>1</v>
          </cell>
          <cell r="E4165">
            <v>0</v>
          </cell>
          <cell r="F4165" t="str">
            <v>השכר הקובע-תקציבית</v>
          </cell>
          <cell r="G4165">
            <v>0</v>
          </cell>
          <cell r="H4165" t="str">
            <v>שכר</v>
          </cell>
          <cell r="I4165">
            <v>0</v>
          </cell>
          <cell r="J4165">
            <v>0</v>
          </cell>
          <cell r="K4165">
            <v>0</v>
          </cell>
          <cell r="L4165">
            <v>0</v>
          </cell>
          <cell r="M4165">
            <v>0</v>
          </cell>
          <cell r="N4165">
            <v>0</v>
          </cell>
          <cell r="O4165">
            <v>0</v>
          </cell>
          <cell r="P4165">
            <v>0</v>
          </cell>
        </row>
        <row r="4166">
          <cell r="A4166">
            <v>1812500119</v>
          </cell>
          <cell r="B4166">
            <v>119</v>
          </cell>
          <cell r="C4166">
            <v>812500</v>
          </cell>
          <cell r="D4166">
            <v>1</v>
          </cell>
          <cell r="E4166">
            <v>0</v>
          </cell>
          <cell r="F4166" t="str">
            <v xml:space="preserve">השכר הקובע-צוברת  </v>
          </cell>
          <cell r="G4166">
            <v>0</v>
          </cell>
          <cell r="H4166" t="str">
            <v>שכר</v>
          </cell>
          <cell r="I4166">
            <v>0</v>
          </cell>
          <cell r="J4166">
            <v>0</v>
          </cell>
          <cell r="K4166">
            <v>0</v>
          </cell>
          <cell r="L4166">
            <v>0</v>
          </cell>
          <cell r="M4166">
            <v>0</v>
          </cell>
          <cell r="N4166">
            <v>0</v>
          </cell>
          <cell r="O4166">
            <v>0</v>
          </cell>
          <cell r="P4166">
            <v>0</v>
          </cell>
        </row>
        <row r="4167">
          <cell r="A4167">
            <v>1812500122</v>
          </cell>
          <cell r="B4167">
            <v>122</v>
          </cell>
          <cell r="C4167">
            <v>812500</v>
          </cell>
          <cell r="D4167">
            <v>1</v>
          </cell>
          <cell r="E4167">
            <v>0</v>
          </cell>
          <cell r="F4167" t="str">
            <v xml:space="preserve">ביגוד             </v>
          </cell>
          <cell r="G4167">
            <v>0</v>
          </cell>
          <cell r="H4167" t="str">
            <v>שכר</v>
          </cell>
          <cell r="I4167">
            <v>0</v>
          </cell>
          <cell r="J4167">
            <v>0</v>
          </cell>
          <cell r="K4167">
            <v>0</v>
          </cell>
          <cell r="L4167">
            <v>0</v>
          </cell>
          <cell r="M4167">
            <v>0</v>
          </cell>
          <cell r="N4167">
            <v>0</v>
          </cell>
          <cell r="O4167">
            <v>0</v>
          </cell>
          <cell r="P4167">
            <v>0</v>
          </cell>
        </row>
        <row r="4168">
          <cell r="A4168">
            <v>1812500126</v>
          </cell>
          <cell r="B4168">
            <v>126</v>
          </cell>
          <cell r="C4168">
            <v>812500</v>
          </cell>
          <cell r="D4168">
            <v>1</v>
          </cell>
          <cell r="E4168">
            <v>0</v>
          </cell>
          <cell r="F4168" t="str">
            <v xml:space="preserve">דמי הבראה         </v>
          </cell>
          <cell r="G4168">
            <v>0</v>
          </cell>
          <cell r="H4168" t="str">
            <v>שכר</v>
          </cell>
          <cell r="I4168">
            <v>0</v>
          </cell>
          <cell r="J4168">
            <v>0</v>
          </cell>
          <cell r="K4168">
            <v>0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</row>
        <row r="4169">
          <cell r="A4169">
            <v>1812500264</v>
          </cell>
          <cell r="B4169">
            <v>264</v>
          </cell>
          <cell r="C4169">
            <v>812500</v>
          </cell>
          <cell r="D4169">
            <v>1</v>
          </cell>
          <cell r="E4169">
            <v>0</v>
          </cell>
          <cell r="F4169" t="str">
            <v xml:space="preserve">יול"א-חברת מוסדות </v>
          </cell>
          <cell r="G4169">
            <v>0</v>
          </cell>
          <cell r="H4169" t="str">
            <v>שכר</v>
          </cell>
          <cell r="I4169">
            <v>0</v>
          </cell>
          <cell r="J4169">
            <v>0</v>
          </cell>
          <cell r="K4169">
            <v>0</v>
          </cell>
          <cell r="L4169">
            <v>0</v>
          </cell>
          <cell r="M4169">
            <v>0</v>
          </cell>
          <cell r="N4169">
            <v>0</v>
          </cell>
          <cell r="O4169">
            <v>0</v>
          </cell>
          <cell r="P4169">
            <v>0</v>
          </cell>
        </row>
        <row r="4170">
          <cell r="A4170">
            <v>1812500723</v>
          </cell>
          <cell r="B4170">
            <v>723</v>
          </cell>
          <cell r="C4170">
            <v>812500</v>
          </cell>
          <cell r="D4170">
            <v>1</v>
          </cell>
          <cell r="E4170">
            <v>0</v>
          </cell>
          <cell r="F4170" t="str">
            <v xml:space="preserve">חומרי עבודה       </v>
          </cell>
          <cell r="G4170">
            <v>0</v>
          </cell>
          <cell r="H4170" t="str">
            <v>קשיח</v>
          </cell>
          <cell r="I4170">
            <v>0</v>
          </cell>
          <cell r="J4170">
            <v>0</v>
          </cell>
          <cell r="K4170">
            <v>0</v>
          </cell>
          <cell r="L4170">
            <v>0</v>
          </cell>
          <cell r="M4170">
            <v>0</v>
          </cell>
          <cell r="N4170">
            <v>0</v>
          </cell>
          <cell r="O4170">
            <v>0</v>
          </cell>
          <cell r="P4170">
            <v>0</v>
          </cell>
        </row>
        <row r="4171">
          <cell r="A4171">
            <v>1812500724</v>
          </cell>
          <cell r="B4171">
            <v>724</v>
          </cell>
          <cell r="C4171">
            <v>812500</v>
          </cell>
          <cell r="D4171">
            <v>1</v>
          </cell>
          <cell r="E4171">
            <v>0</v>
          </cell>
          <cell r="F4171" t="str">
            <v>מזון ליום לימ'ארוך</v>
          </cell>
          <cell r="G4171">
            <v>0</v>
          </cell>
          <cell r="H4171" t="str">
            <v>קשיח</v>
          </cell>
          <cell r="I4171">
            <v>0</v>
          </cell>
          <cell r="J4171">
            <v>0</v>
          </cell>
          <cell r="K4171">
            <v>0</v>
          </cell>
          <cell r="L4171">
            <v>0</v>
          </cell>
          <cell r="M4171">
            <v>0</v>
          </cell>
          <cell r="N4171">
            <v>0</v>
          </cell>
          <cell r="O4171">
            <v>0</v>
          </cell>
          <cell r="P4171">
            <v>0</v>
          </cell>
        </row>
        <row r="4172">
          <cell r="A4172">
            <v>1812500744</v>
          </cell>
          <cell r="B4172">
            <v>744</v>
          </cell>
          <cell r="C4172">
            <v>812500</v>
          </cell>
          <cell r="D4172">
            <v>1</v>
          </cell>
          <cell r="E4172">
            <v>0</v>
          </cell>
          <cell r="F4172" t="str">
            <v xml:space="preserve">ביגוד קייטנה      </v>
          </cell>
          <cell r="G4172">
            <v>0</v>
          </cell>
          <cell r="H4172" t="str">
            <v>קשיח</v>
          </cell>
          <cell r="I4172">
            <v>0</v>
          </cell>
          <cell r="J4172">
            <v>0</v>
          </cell>
          <cell r="K4172">
            <v>0</v>
          </cell>
          <cell r="L4172">
            <v>0</v>
          </cell>
          <cell r="M4172">
            <v>0</v>
          </cell>
          <cell r="N4172">
            <v>0</v>
          </cell>
          <cell r="O4172">
            <v>0</v>
          </cell>
          <cell r="P4172">
            <v>0</v>
          </cell>
        </row>
        <row r="4173">
          <cell r="A4173">
            <v>1812500755</v>
          </cell>
          <cell r="B4173">
            <v>755</v>
          </cell>
          <cell r="C4173">
            <v>812500</v>
          </cell>
          <cell r="D4173">
            <v>1</v>
          </cell>
          <cell r="E4173">
            <v>0</v>
          </cell>
          <cell r="F4173" t="str">
            <v>עוזרות לגננות-קבלן</v>
          </cell>
          <cell r="G4173">
            <v>0</v>
          </cell>
          <cell r="H4173" t="str">
            <v>קשיח</v>
          </cell>
          <cell r="I4173">
            <v>0</v>
          </cell>
          <cell r="J4173">
            <v>0</v>
          </cell>
          <cell r="K4173">
            <v>0</v>
          </cell>
          <cell r="L4173">
            <v>0</v>
          </cell>
          <cell r="M4173">
            <v>0</v>
          </cell>
          <cell r="N4173">
            <v>0</v>
          </cell>
          <cell r="O4173">
            <v>0</v>
          </cell>
          <cell r="P4173">
            <v>0</v>
          </cell>
        </row>
        <row r="4174">
          <cell r="A4174">
            <v>1812500756</v>
          </cell>
          <cell r="B4174">
            <v>756</v>
          </cell>
          <cell r="C4174">
            <v>812500</v>
          </cell>
          <cell r="D4174">
            <v>1</v>
          </cell>
          <cell r="E4174">
            <v>0</v>
          </cell>
          <cell r="F4174" t="str">
            <v>שמירה-קיטנות יול"א</v>
          </cell>
          <cell r="G4174">
            <v>0</v>
          </cell>
          <cell r="H4174" t="str">
            <v>קשיח</v>
          </cell>
          <cell r="I4174">
            <v>0</v>
          </cell>
          <cell r="J4174">
            <v>0</v>
          </cell>
          <cell r="K4174">
            <v>0</v>
          </cell>
          <cell r="L4174">
            <v>0</v>
          </cell>
          <cell r="M4174">
            <v>0</v>
          </cell>
          <cell r="N4174">
            <v>0</v>
          </cell>
          <cell r="O4174">
            <v>0</v>
          </cell>
          <cell r="P4174">
            <v>0</v>
          </cell>
        </row>
        <row r="4175">
          <cell r="A4175">
            <v>1812500764</v>
          </cell>
          <cell r="B4175">
            <v>764</v>
          </cell>
          <cell r="C4175">
            <v>812500</v>
          </cell>
          <cell r="D4175">
            <v>1</v>
          </cell>
          <cell r="E4175">
            <v>0</v>
          </cell>
          <cell r="F4175" t="str">
            <v xml:space="preserve">יול"א-חברת מוסדות </v>
          </cell>
          <cell r="G4175">
            <v>0</v>
          </cell>
          <cell r="H4175" t="str">
            <v>קשיח</v>
          </cell>
          <cell r="I4175">
            <v>0</v>
          </cell>
          <cell r="J4175">
            <v>0</v>
          </cell>
          <cell r="K4175">
            <v>0</v>
          </cell>
          <cell r="L4175">
            <v>0</v>
          </cell>
          <cell r="M4175">
            <v>0</v>
          </cell>
          <cell r="N4175">
            <v>0</v>
          </cell>
          <cell r="O4175">
            <v>0</v>
          </cell>
          <cell r="P4175">
            <v>0</v>
          </cell>
        </row>
        <row r="4176">
          <cell r="A4176">
            <v>1812500780</v>
          </cell>
          <cell r="B4176">
            <v>780</v>
          </cell>
          <cell r="C4176">
            <v>812500</v>
          </cell>
          <cell r="D4176">
            <v>1</v>
          </cell>
          <cell r="E4176">
            <v>0</v>
          </cell>
          <cell r="F4176" t="str">
            <v xml:space="preserve">תקורה             </v>
          </cell>
          <cell r="G4176">
            <v>0</v>
          </cell>
          <cell r="H4176" t="str">
            <v>קשיח</v>
          </cell>
          <cell r="I4176">
            <v>0</v>
          </cell>
          <cell r="J4176">
            <v>0</v>
          </cell>
          <cell r="K4176">
            <v>0</v>
          </cell>
          <cell r="L4176">
            <v>0</v>
          </cell>
          <cell r="M4176">
            <v>0</v>
          </cell>
          <cell r="N4176">
            <v>0</v>
          </cell>
          <cell r="O4176">
            <v>0</v>
          </cell>
          <cell r="P4176">
            <v>0</v>
          </cell>
        </row>
        <row r="4177">
          <cell r="A4177">
            <v>1812500789</v>
          </cell>
          <cell r="B4177">
            <v>789</v>
          </cell>
          <cell r="C4177">
            <v>812500</v>
          </cell>
          <cell r="D4177">
            <v>1</v>
          </cell>
          <cell r="E4177">
            <v>0</v>
          </cell>
          <cell r="F4177" t="str">
            <v xml:space="preserve">פעולות העשרה      </v>
          </cell>
          <cell r="G4177">
            <v>0</v>
          </cell>
          <cell r="H4177" t="str">
            <v>קשיח</v>
          </cell>
          <cell r="I4177">
            <v>0</v>
          </cell>
          <cell r="J4177">
            <v>0</v>
          </cell>
          <cell r="K4177">
            <v>0</v>
          </cell>
          <cell r="L4177">
            <v>0</v>
          </cell>
          <cell r="M4177">
            <v>0</v>
          </cell>
          <cell r="N4177">
            <v>0</v>
          </cell>
          <cell r="O4177">
            <v>0</v>
          </cell>
          <cell r="P4177">
            <v>0</v>
          </cell>
        </row>
        <row r="4178">
          <cell r="A4178">
            <v>1812500794</v>
          </cell>
          <cell r="B4178">
            <v>794</v>
          </cell>
          <cell r="C4178">
            <v>812500</v>
          </cell>
          <cell r="D4178">
            <v>1</v>
          </cell>
          <cell r="E4178">
            <v>0</v>
          </cell>
          <cell r="F4178" t="str">
            <v xml:space="preserve">השתתפות בעזר 094  </v>
          </cell>
          <cell r="G4178">
            <v>0</v>
          </cell>
          <cell r="H4178" t="str">
            <v>קשיח</v>
          </cell>
          <cell r="I4178">
            <v>0</v>
          </cell>
          <cell r="J4178">
            <v>0</v>
          </cell>
          <cell r="K4178">
            <v>0</v>
          </cell>
          <cell r="L4178">
            <v>0</v>
          </cell>
          <cell r="M4178">
            <v>0</v>
          </cell>
          <cell r="N4178">
            <v>0</v>
          </cell>
          <cell r="O4178">
            <v>0</v>
          </cell>
          <cell r="P4178">
            <v>0</v>
          </cell>
        </row>
        <row r="4179">
          <cell r="A4179">
            <v>1812500871</v>
          </cell>
          <cell r="B4179">
            <v>871</v>
          </cell>
          <cell r="C4179">
            <v>812500</v>
          </cell>
          <cell r="D4179">
            <v>1</v>
          </cell>
          <cell r="E4179">
            <v>0</v>
          </cell>
          <cell r="F4179" t="str">
            <v>צהרונים - פרוייקט ניצנים</v>
          </cell>
          <cell r="G4179">
            <v>0</v>
          </cell>
          <cell r="H4179" t="str">
            <v>גמיש</v>
          </cell>
          <cell r="I4179">
            <v>0</v>
          </cell>
          <cell r="J4179">
            <v>0</v>
          </cell>
          <cell r="K4179">
            <v>0</v>
          </cell>
          <cell r="L4179">
            <v>0</v>
          </cell>
          <cell r="M4179">
            <v>0</v>
          </cell>
          <cell r="N4179">
            <v>0</v>
          </cell>
          <cell r="O4179">
            <v>0</v>
          </cell>
          <cell r="P4179">
            <v>0</v>
          </cell>
        </row>
        <row r="4180">
          <cell r="A4180">
            <v>1812500872</v>
          </cell>
          <cell r="B4180">
            <v>872</v>
          </cell>
          <cell r="C4180">
            <v>812500</v>
          </cell>
          <cell r="D4180">
            <v>1</v>
          </cell>
          <cell r="E4180">
            <v>0</v>
          </cell>
          <cell r="F4180" t="str">
            <v xml:space="preserve">יול"א ( הורים )    </v>
          </cell>
          <cell r="G4180">
            <v>0</v>
          </cell>
          <cell r="H4180" t="str">
            <v>גמיש</v>
          </cell>
          <cell r="I4180">
            <v>0</v>
          </cell>
          <cell r="J4180">
            <v>0</v>
          </cell>
          <cell r="K4180">
            <v>0</v>
          </cell>
          <cell r="L4180">
            <v>0</v>
          </cell>
          <cell r="M4180">
            <v>0</v>
          </cell>
          <cell r="N4180">
            <v>0</v>
          </cell>
          <cell r="O4180">
            <v>0</v>
          </cell>
          <cell r="P4180">
            <v>0</v>
          </cell>
        </row>
        <row r="4181">
          <cell r="A4181" t="e">
            <v>#VALUE!</v>
          </cell>
          <cell r="B4181" t="str">
            <v>812500  סך הכל</v>
          </cell>
          <cell r="C4181">
            <v>0</v>
          </cell>
          <cell r="D4181">
            <v>0</v>
          </cell>
          <cell r="E4181">
            <v>0</v>
          </cell>
          <cell r="F4181" t="str">
            <v xml:space="preserve">יול"א בגני ילדים  </v>
          </cell>
          <cell r="G4181">
            <v>0</v>
          </cell>
          <cell r="H4181">
            <v>0</v>
          </cell>
          <cell r="I4181">
            <v>0</v>
          </cell>
          <cell r="J4181">
            <v>0</v>
          </cell>
          <cell r="K4181">
            <v>0</v>
          </cell>
          <cell r="L4181">
            <v>0</v>
          </cell>
          <cell r="M4181">
            <v>0</v>
          </cell>
          <cell r="N4181">
            <v>0</v>
          </cell>
          <cell r="O4181">
            <v>0</v>
          </cell>
          <cell r="P4181">
            <v>0</v>
          </cell>
        </row>
        <row r="4182">
          <cell r="A4182">
            <v>18130000</v>
          </cell>
          <cell r="B4182">
            <v>0</v>
          </cell>
          <cell r="C4182">
            <v>813000</v>
          </cell>
          <cell r="D4182">
            <v>1</v>
          </cell>
          <cell r="E4182">
            <v>0</v>
          </cell>
          <cell r="F4182" t="str">
            <v xml:space="preserve">חינוך יסודי       </v>
          </cell>
          <cell r="G4182">
            <v>0</v>
          </cell>
          <cell r="H4182" t="str">
            <v xml:space="preserve"> 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</row>
        <row r="4183">
          <cell r="A4183">
            <v>18132000</v>
          </cell>
          <cell r="B4183">
            <v>0</v>
          </cell>
          <cell r="C4183">
            <v>813200</v>
          </cell>
          <cell r="D4183">
            <v>1</v>
          </cell>
          <cell r="E4183">
            <v>0</v>
          </cell>
          <cell r="F4183" t="str">
            <v xml:space="preserve">בתי ספר יסודיים   </v>
          </cell>
          <cell r="G4183">
            <v>0</v>
          </cell>
          <cell r="H4183" t="str">
            <v xml:space="preserve"> </v>
          </cell>
          <cell r="I4183">
            <v>0</v>
          </cell>
          <cell r="J4183">
            <v>0</v>
          </cell>
          <cell r="K4183">
            <v>0</v>
          </cell>
          <cell r="L4183">
            <v>0</v>
          </cell>
          <cell r="M4183">
            <v>0</v>
          </cell>
          <cell r="N4183">
            <v>0</v>
          </cell>
          <cell r="O4183">
            <v>0</v>
          </cell>
          <cell r="P4183">
            <v>0</v>
          </cell>
        </row>
        <row r="4184">
          <cell r="A4184">
            <v>1813200100</v>
          </cell>
          <cell r="B4184">
            <v>100</v>
          </cell>
          <cell r="C4184">
            <v>813200</v>
          </cell>
          <cell r="D4184">
            <v>1</v>
          </cell>
          <cell r="E4184">
            <v>0</v>
          </cell>
          <cell r="F4184" t="str">
            <v>שכר עובדים לפי תקן</v>
          </cell>
          <cell r="G4184">
            <v>0</v>
          </cell>
          <cell r="H4184" t="str">
            <v xml:space="preserve"> </v>
          </cell>
          <cell r="I4184">
            <v>0</v>
          </cell>
          <cell r="J4184">
            <v>0</v>
          </cell>
          <cell r="K4184">
            <v>0</v>
          </cell>
          <cell r="L4184">
            <v>0</v>
          </cell>
          <cell r="M4184">
            <v>0</v>
          </cell>
          <cell r="N4184">
            <v>0</v>
          </cell>
          <cell r="O4184">
            <v>0</v>
          </cell>
          <cell r="P4184">
            <v>0</v>
          </cell>
        </row>
        <row r="4185">
          <cell r="A4185">
            <v>1813200110</v>
          </cell>
          <cell r="B4185">
            <v>110</v>
          </cell>
          <cell r="C4185">
            <v>813200</v>
          </cell>
          <cell r="D4185">
            <v>1</v>
          </cell>
          <cell r="E4185">
            <v>0</v>
          </cell>
          <cell r="F4185" t="str">
            <v>השכר הקובע-תקציבית</v>
          </cell>
          <cell r="G4185">
            <v>0</v>
          </cell>
          <cell r="H4185" t="str">
            <v>שכר</v>
          </cell>
          <cell r="I4185">
            <v>-0.42981265272875369</v>
          </cell>
          <cell r="J4185">
            <v>840000</v>
          </cell>
          <cell r="K4185">
            <v>-3.0297540872243123E-2</v>
          </cell>
          <cell r="L4185">
            <v>0</v>
          </cell>
          <cell r="M4185">
            <v>0</v>
          </cell>
          <cell r="N4185">
            <v>840000</v>
          </cell>
          <cell r="O4185">
            <v>1473200</v>
          </cell>
          <cell r="P4185">
            <v>999197.29</v>
          </cell>
        </row>
        <row r="4186">
          <cell r="A4186">
            <v>1813200119</v>
          </cell>
          <cell r="B4186">
            <v>119</v>
          </cell>
          <cell r="C4186">
            <v>813200</v>
          </cell>
          <cell r="D4186">
            <v>1</v>
          </cell>
          <cell r="E4186">
            <v>0</v>
          </cell>
          <cell r="F4186" t="str">
            <v xml:space="preserve">השכר הקובע-צוברת  </v>
          </cell>
          <cell r="G4186">
            <v>0</v>
          </cell>
          <cell r="H4186" t="str">
            <v>שכר</v>
          </cell>
          <cell r="I4186">
            <v>0.28147542496933897</v>
          </cell>
          <cell r="J4186">
            <v>8745570</v>
          </cell>
          <cell r="K4186">
            <v>4.9769178160264493E-2</v>
          </cell>
          <cell r="L4186">
            <v>971730</v>
          </cell>
          <cell r="M4186">
            <v>0</v>
          </cell>
          <cell r="N4186">
            <v>9717300</v>
          </cell>
          <cell r="O4186">
            <v>7582900</v>
          </cell>
          <cell r="P4186">
            <v>6525749.25</v>
          </cell>
        </row>
        <row r="4187">
          <cell r="A4187">
            <v>1813200122</v>
          </cell>
          <cell r="B4187">
            <v>122</v>
          </cell>
          <cell r="C4187">
            <v>813200</v>
          </cell>
          <cell r="D4187">
            <v>1</v>
          </cell>
          <cell r="E4187">
            <v>0</v>
          </cell>
          <cell r="F4187" t="str">
            <v xml:space="preserve">ביגוד             </v>
          </cell>
          <cell r="G4187">
            <v>0</v>
          </cell>
          <cell r="H4187" t="str">
            <v>שכר</v>
          </cell>
          <cell r="I4187">
            <v>-0.28707782672540383</v>
          </cell>
          <cell r="J4187">
            <v>97100</v>
          </cell>
          <cell r="K4187">
            <v>0</v>
          </cell>
          <cell r="L4187">
            <v>0</v>
          </cell>
          <cell r="M4187">
            <v>0</v>
          </cell>
          <cell r="N4187">
            <v>97100</v>
          </cell>
          <cell r="O4187">
            <v>136200</v>
          </cell>
          <cell r="P4187">
            <v>109413.86</v>
          </cell>
        </row>
        <row r="4188">
          <cell r="A4188">
            <v>1813200126</v>
          </cell>
          <cell r="B4188">
            <v>126</v>
          </cell>
          <cell r="C4188">
            <v>813200</v>
          </cell>
          <cell r="D4188">
            <v>1</v>
          </cell>
          <cell r="E4188">
            <v>0</v>
          </cell>
          <cell r="F4188" t="str">
            <v xml:space="preserve">דמי הבראה         </v>
          </cell>
          <cell r="G4188">
            <v>0</v>
          </cell>
          <cell r="H4188" t="str">
            <v>שכר</v>
          </cell>
          <cell r="I4188">
            <v>7.2519083969465603E-2</v>
          </cell>
          <cell r="J4188">
            <v>281000</v>
          </cell>
          <cell r="K4188">
            <v>0</v>
          </cell>
          <cell r="L4188">
            <v>0</v>
          </cell>
          <cell r="M4188">
            <v>0</v>
          </cell>
          <cell r="N4188">
            <v>281000</v>
          </cell>
          <cell r="O4188">
            <v>262000</v>
          </cell>
          <cell r="P4188">
            <v>280412.61</v>
          </cell>
        </row>
        <row r="4189">
          <cell r="A4189">
            <v>1813200130</v>
          </cell>
          <cell r="B4189">
            <v>130</v>
          </cell>
          <cell r="C4189">
            <v>813200</v>
          </cell>
          <cell r="D4189">
            <v>1</v>
          </cell>
          <cell r="E4189">
            <v>0</v>
          </cell>
          <cell r="F4189" t="str">
            <v xml:space="preserve">שעות נוספות       </v>
          </cell>
          <cell r="G4189">
            <v>0</v>
          </cell>
          <cell r="H4189" t="str">
            <v>שכר</v>
          </cell>
          <cell r="I4189">
            <v>0</v>
          </cell>
          <cell r="J4189">
            <v>179200</v>
          </cell>
          <cell r="K4189">
            <v>0</v>
          </cell>
          <cell r="L4189">
            <v>0</v>
          </cell>
          <cell r="M4189">
            <v>0</v>
          </cell>
          <cell r="N4189">
            <v>179200</v>
          </cell>
          <cell r="O4189">
            <v>179200</v>
          </cell>
          <cell r="P4189">
            <v>118708.8</v>
          </cell>
        </row>
        <row r="4190">
          <cell r="A4190">
            <v>1813200140</v>
          </cell>
          <cell r="B4190">
            <v>140</v>
          </cell>
          <cell r="C4190">
            <v>813200</v>
          </cell>
          <cell r="D4190">
            <v>1</v>
          </cell>
          <cell r="E4190">
            <v>0</v>
          </cell>
          <cell r="F4190" t="str">
            <v>השתתפות באחזקת רכב</v>
          </cell>
          <cell r="G4190">
            <v>0</v>
          </cell>
          <cell r="H4190" t="str">
            <v>שכר</v>
          </cell>
          <cell r="I4190">
            <v>0.86026200873362435</v>
          </cell>
          <cell r="J4190">
            <v>42600</v>
          </cell>
          <cell r="K4190">
            <v>0</v>
          </cell>
          <cell r="L4190">
            <v>0</v>
          </cell>
          <cell r="M4190">
            <v>0</v>
          </cell>
          <cell r="N4190">
            <v>42600</v>
          </cell>
          <cell r="O4190">
            <v>22900</v>
          </cell>
          <cell r="P4190">
            <v>32506.959999999999</v>
          </cell>
        </row>
        <row r="4191">
          <cell r="A4191">
            <v>1813200200</v>
          </cell>
          <cell r="B4191">
            <v>200</v>
          </cell>
          <cell r="C4191">
            <v>813200</v>
          </cell>
          <cell r="D4191">
            <v>1</v>
          </cell>
          <cell r="E4191">
            <v>0</v>
          </cell>
          <cell r="F4191" t="str">
            <v>שכר עובדים ללא תקן</v>
          </cell>
          <cell r="G4191">
            <v>0</v>
          </cell>
          <cell r="H4191" t="str">
            <v xml:space="preserve"> </v>
          </cell>
          <cell r="I4191">
            <v>0</v>
          </cell>
          <cell r="J4191">
            <v>0</v>
          </cell>
          <cell r="K4191">
            <v>0</v>
          </cell>
          <cell r="L4191">
            <v>0</v>
          </cell>
          <cell r="M4191">
            <v>0</v>
          </cell>
          <cell r="N4191">
            <v>0</v>
          </cell>
          <cell r="O4191">
            <v>0</v>
          </cell>
          <cell r="P4191">
            <v>0</v>
          </cell>
        </row>
        <row r="4192">
          <cell r="A4192">
            <v>1813200210</v>
          </cell>
          <cell r="B4192">
            <v>210</v>
          </cell>
          <cell r="C4192">
            <v>813200</v>
          </cell>
          <cell r="D4192">
            <v>1</v>
          </cell>
          <cell r="E4192">
            <v>0</v>
          </cell>
          <cell r="F4192" t="str">
            <v xml:space="preserve">השכר הקובע        </v>
          </cell>
          <cell r="G4192">
            <v>0</v>
          </cell>
          <cell r="H4192" t="str">
            <v>שכר</v>
          </cell>
          <cell r="I4192">
            <v>0</v>
          </cell>
          <cell r="J4192">
            <v>0</v>
          </cell>
          <cell r="K4192">
            <v>0</v>
          </cell>
          <cell r="L4192">
            <v>0</v>
          </cell>
          <cell r="M4192">
            <v>0</v>
          </cell>
          <cell r="N4192">
            <v>0</v>
          </cell>
          <cell r="O4192">
            <v>0</v>
          </cell>
          <cell r="P4192">
            <v>0</v>
          </cell>
        </row>
        <row r="4193">
          <cell r="A4193">
            <v>1813200213</v>
          </cell>
          <cell r="B4193">
            <v>213</v>
          </cell>
          <cell r="C4193">
            <v>813200</v>
          </cell>
          <cell r="D4193">
            <v>1</v>
          </cell>
          <cell r="E4193">
            <v>0</v>
          </cell>
          <cell r="F4193" t="str">
            <v xml:space="preserve">קבוצות טיפוליות   </v>
          </cell>
          <cell r="G4193">
            <v>0</v>
          </cell>
          <cell r="H4193" t="str">
            <v>שכר</v>
          </cell>
          <cell r="I4193">
            <v>0</v>
          </cell>
          <cell r="J4193">
            <v>85000</v>
          </cell>
          <cell r="K4193">
            <v>0</v>
          </cell>
          <cell r="L4193">
            <v>0</v>
          </cell>
          <cell r="M4193">
            <v>0</v>
          </cell>
          <cell r="N4193">
            <v>85000</v>
          </cell>
          <cell r="O4193">
            <v>85000</v>
          </cell>
          <cell r="P4193">
            <v>81533.72</v>
          </cell>
        </row>
        <row r="4194">
          <cell r="A4194">
            <v>1813200214</v>
          </cell>
          <cell r="B4194">
            <v>214</v>
          </cell>
          <cell r="C4194">
            <v>813200</v>
          </cell>
          <cell r="D4194">
            <v>1</v>
          </cell>
          <cell r="E4194">
            <v>0</v>
          </cell>
          <cell r="F4194" t="str">
            <v>תל"ן דביר</v>
          </cell>
          <cell r="G4194">
            <v>0</v>
          </cell>
          <cell r="H4194" t="str">
            <v>שכר</v>
          </cell>
          <cell r="I4194">
            <v>0</v>
          </cell>
          <cell r="J4194">
            <v>0</v>
          </cell>
          <cell r="K4194">
            <v>0</v>
          </cell>
          <cell r="L4194">
            <v>0</v>
          </cell>
          <cell r="M4194">
            <v>0</v>
          </cell>
          <cell r="N4194">
            <v>0</v>
          </cell>
          <cell r="O4194">
            <v>0</v>
          </cell>
          <cell r="P4194">
            <v>0</v>
          </cell>
        </row>
        <row r="4195">
          <cell r="A4195">
            <v>1813200215</v>
          </cell>
          <cell r="B4195">
            <v>215</v>
          </cell>
          <cell r="C4195">
            <v>813200</v>
          </cell>
          <cell r="D4195">
            <v>1</v>
          </cell>
          <cell r="E4195">
            <v>0</v>
          </cell>
          <cell r="F4195" t="str">
            <v>קייטנת קיץ בחט"ב ובתיכוניים</v>
          </cell>
          <cell r="G4195">
            <v>0</v>
          </cell>
          <cell r="H4195" t="str">
            <v>שכר</v>
          </cell>
          <cell r="I4195">
            <v>0</v>
          </cell>
          <cell r="J4195">
            <v>0</v>
          </cell>
          <cell r="K4195">
            <v>0</v>
          </cell>
          <cell r="L4195">
            <v>0</v>
          </cell>
          <cell r="M4195">
            <v>0</v>
          </cell>
          <cell r="N4195">
            <v>0</v>
          </cell>
          <cell r="O4195">
            <v>0</v>
          </cell>
          <cell r="P4195">
            <v>0</v>
          </cell>
        </row>
        <row r="4196">
          <cell r="A4196">
            <v>1813200255</v>
          </cell>
          <cell r="B4196">
            <v>255</v>
          </cell>
          <cell r="C4196">
            <v>813200</v>
          </cell>
          <cell r="D4196">
            <v>1</v>
          </cell>
          <cell r="E4196">
            <v>0</v>
          </cell>
          <cell r="F4196" t="str">
            <v xml:space="preserve">מ"מ מזכירה ושרתים </v>
          </cell>
          <cell r="G4196">
            <v>0</v>
          </cell>
          <cell r="H4196" t="str">
            <v>שכר</v>
          </cell>
          <cell r="I4196">
            <v>0</v>
          </cell>
          <cell r="J4196">
            <v>90000</v>
          </cell>
          <cell r="K4196">
            <v>0.125</v>
          </cell>
          <cell r="L4196">
            <v>0</v>
          </cell>
          <cell r="M4196">
            <v>0</v>
          </cell>
          <cell r="N4196">
            <v>90000</v>
          </cell>
          <cell r="O4196">
            <v>90000</v>
          </cell>
          <cell r="P4196">
            <v>85909.14</v>
          </cell>
        </row>
        <row r="4197">
          <cell r="A4197">
            <v>1813200257</v>
          </cell>
          <cell r="B4197">
            <v>257</v>
          </cell>
          <cell r="C4197">
            <v>813200</v>
          </cell>
          <cell r="D4197">
            <v>1</v>
          </cell>
          <cell r="E4197">
            <v>0</v>
          </cell>
          <cell r="F4197" t="str">
            <v>שרתים ו'-ח' כלכלית</v>
          </cell>
          <cell r="G4197">
            <v>0</v>
          </cell>
          <cell r="H4197" t="str">
            <v>שכר</v>
          </cell>
          <cell r="I4197">
            <v>0</v>
          </cell>
          <cell r="J4197">
            <v>0</v>
          </cell>
          <cell r="K4197">
            <v>0</v>
          </cell>
          <cell r="L4197">
            <v>0</v>
          </cell>
          <cell r="M4197">
            <v>0</v>
          </cell>
          <cell r="N4197">
            <v>0</v>
          </cell>
          <cell r="O4197">
            <v>0</v>
          </cell>
          <cell r="P4197">
            <v>0</v>
          </cell>
        </row>
        <row r="4198">
          <cell r="A4198">
            <v>1813200263</v>
          </cell>
          <cell r="B4198">
            <v>263</v>
          </cell>
          <cell r="C4198">
            <v>813200</v>
          </cell>
          <cell r="D4198">
            <v>1</v>
          </cell>
          <cell r="E4198">
            <v>0</v>
          </cell>
          <cell r="F4198" t="str">
            <v xml:space="preserve">עובדי חב' מוסדות  </v>
          </cell>
          <cell r="G4198">
            <v>0</v>
          </cell>
          <cell r="H4198" t="str">
            <v>שכר</v>
          </cell>
          <cell r="I4198">
            <v>0</v>
          </cell>
          <cell r="J4198">
            <v>200000</v>
          </cell>
          <cell r="K4198">
            <v>0</v>
          </cell>
          <cell r="L4198">
            <v>0</v>
          </cell>
          <cell r="M4198">
            <v>0</v>
          </cell>
          <cell r="N4198">
            <v>200000</v>
          </cell>
          <cell r="O4198">
            <v>200000</v>
          </cell>
          <cell r="P4198">
            <v>222004.01</v>
          </cell>
        </row>
        <row r="4199">
          <cell r="A4199">
            <v>1813200264</v>
          </cell>
          <cell r="B4199">
            <v>264</v>
          </cell>
          <cell r="C4199">
            <v>813200</v>
          </cell>
          <cell r="D4199">
            <v>1</v>
          </cell>
          <cell r="E4199">
            <v>0</v>
          </cell>
          <cell r="F4199" t="str">
            <v>סייעות-מוסדות+חברה</v>
          </cell>
          <cell r="G4199">
            <v>0</v>
          </cell>
          <cell r="H4199" t="str">
            <v>שכר</v>
          </cell>
          <cell r="I4199">
            <v>0</v>
          </cell>
          <cell r="J4199">
            <v>0</v>
          </cell>
          <cell r="K4199">
            <v>0</v>
          </cell>
          <cell r="L4199">
            <v>0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</row>
        <row r="4200">
          <cell r="A4200">
            <v>1813200400</v>
          </cell>
          <cell r="B4200">
            <v>400</v>
          </cell>
          <cell r="C4200">
            <v>813200</v>
          </cell>
          <cell r="D4200">
            <v>1</v>
          </cell>
          <cell r="E4200">
            <v>0</v>
          </cell>
          <cell r="F4200" t="str">
            <v>אחזקת בנינים וציוד</v>
          </cell>
          <cell r="G4200">
            <v>0</v>
          </cell>
          <cell r="H4200" t="str">
            <v xml:space="preserve"> </v>
          </cell>
          <cell r="I4200">
            <v>0</v>
          </cell>
          <cell r="J4200">
            <v>0</v>
          </cell>
          <cell r="K4200">
            <v>0</v>
          </cell>
          <cell r="L4200">
            <v>0</v>
          </cell>
          <cell r="M4200">
            <v>0</v>
          </cell>
          <cell r="N4200">
            <v>0</v>
          </cell>
          <cell r="O4200">
            <v>0</v>
          </cell>
          <cell r="P4200">
            <v>0</v>
          </cell>
        </row>
        <row r="4201">
          <cell r="A4201">
            <v>1813200411</v>
          </cell>
          <cell r="B4201">
            <v>411</v>
          </cell>
          <cell r="C4201">
            <v>813200</v>
          </cell>
          <cell r="D4201">
            <v>1</v>
          </cell>
          <cell r="E4201">
            <v>0</v>
          </cell>
          <cell r="F4201" t="str">
            <v xml:space="preserve">שכירת אולמות      </v>
          </cell>
          <cell r="G4201">
            <v>0</v>
          </cell>
          <cell r="H4201" t="str">
            <v>גמיש</v>
          </cell>
          <cell r="I4201">
            <v>-1</v>
          </cell>
          <cell r="J4201">
            <v>0</v>
          </cell>
          <cell r="K4201">
            <v>0</v>
          </cell>
          <cell r="L4201">
            <v>0</v>
          </cell>
          <cell r="M4201">
            <v>0</v>
          </cell>
          <cell r="N4201">
            <v>0</v>
          </cell>
          <cell r="O4201">
            <v>3500</v>
          </cell>
          <cell r="P4201">
            <v>0</v>
          </cell>
        </row>
        <row r="4202">
          <cell r="A4202">
            <v>1813200413</v>
          </cell>
          <cell r="B4202">
            <v>413</v>
          </cell>
          <cell r="C4202">
            <v>813200</v>
          </cell>
          <cell r="D4202">
            <v>1</v>
          </cell>
          <cell r="E4202">
            <v>0</v>
          </cell>
          <cell r="F4202" t="str">
            <v>דמי שימוש אולם שמיר</v>
          </cell>
          <cell r="G4202">
            <v>0</v>
          </cell>
          <cell r="H4202" t="str">
            <v>קשיח</v>
          </cell>
          <cell r="I4202">
            <v>0</v>
          </cell>
          <cell r="J4202">
            <v>125000</v>
          </cell>
          <cell r="K4202">
            <v>0</v>
          </cell>
          <cell r="L4202">
            <v>0</v>
          </cell>
          <cell r="M4202">
            <v>0</v>
          </cell>
          <cell r="N4202">
            <v>125000</v>
          </cell>
          <cell r="O4202">
            <v>125000</v>
          </cell>
          <cell r="P4202">
            <v>0</v>
          </cell>
        </row>
        <row r="4203">
          <cell r="A4203">
            <v>1813200420</v>
          </cell>
          <cell r="B4203">
            <v>420</v>
          </cell>
          <cell r="C4203">
            <v>813200</v>
          </cell>
          <cell r="D4203">
            <v>1</v>
          </cell>
          <cell r="E4203">
            <v>0</v>
          </cell>
          <cell r="F4203" t="str">
            <v xml:space="preserve">כיבוי אש          </v>
          </cell>
          <cell r="G4203">
            <v>0</v>
          </cell>
          <cell r="H4203" t="str">
            <v>גמיש</v>
          </cell>
          <cell r="I4203">
            <v>0</v>
          </cell>
          <cell r="J4203">
            <v>110000</v>
          </cell>
          <cell r="K4203">
            <v>5.2631578947368363E-2</v>
          </cell>
          <cell r="L4203">
            <v>0</v>
          </cell>
          <cell r="M4203">
            <v>0</v>
          </cell>
          <cell r="N4203">
            <v>110000</v>
          </cell>
          <cell r="O4203">
            <v>110000</v>
          </cell>
          <cell r="P4203">
            <v>111249.05</v>
          </cell>
        </row>
        <row r="4204">
          <cell r="A4204">
            <v>1813200423</v>
          </cell>
          <cell r="B4204">
            <v>423</v>
          </cell>
          <cell r="C4204">
            <v>813200</v>
          </cell>
          <cell r="D4204">
            <v>1</v>
          </cell>
          <cell r="E4204">
            <v>0</v>
          </cell>
          <cell r="F4204" t="str">
            <v xml:space="preserve">תחזוקת מבנה       </v>
          </cell>
          <cell r="G4204">
            <v>0</v>
          </cell>
          <cell r="H4204" t="str">
            <v>קשיח</v>
          </cell>
          <cell r="I4204">
            <v>0</v>
          </cell>
          <cell r="J4204">
            <v>616410</v>
          </cell>
          <cell r="K4204">
            <v>0</v>
          </cell>
          <cell r="L4204">
            <v>68490</v>
          </cell>
          <cell r="M4204">
            <v>0</v>
          </cell>
          <cell r="N4204">
            <v>684900</v>
          </cell>
          <cell r="O4204">
            <v>684900</v>
          </cell>
          <cell r="P4204">
            <v>684900</v>
          </cell>
        </row>
        <row r="4205">
          <cell r="A4205">
            <v>1813200430</v>
          </cell>
          <cell r="B4205">
            <v>430</v>
          </cell>
          <cell r="C4205">
            <v>813200</v>
          </cell>
          <cell r="D4205">
            <v>1</v>
          </cell>
          <cell r="E4205">
            <v>0</v>
          </cell>
          <cell r="F4205" t="str">
            <v xml:space="preserve">גז לכלכלת  בית    </v>
          </cell>
          <cell r="G4205">
            <v>0</v>
          </cell>
          <cell r="H4205" t="str">
            <v>גמיש</v>
          </cell>
          <cell r="I4205">
            <v>0</v>
          </cell>
          <cell r="J4205">
            <v>0</v>
          </cell>
          <cell r="K4205">
            <v>0</v>
          </cell>
          <cell r="L4205">
            <v>0</v>
          </cell>
          <cell r="M4205">
            <v>0</v>
          </cell>
          <cell r="N4205">
            <v>0</v>
          </cell>
          <cell r="O4205">
            <v>0</v>
          </cell>
          <cell r="P4205">
            <v>0</v>
          </cell>
        </row>
        <row r="4206">
          <cell r="A4206">
            <v>1813200431</v>
          </cell>
          <cell r="B4206">
            <v>431</v>
          </cell>
          <cell r="C4206">
            <v>813200</v>
          </cell>
          <cell r="D4206">
            <v>1</v>
          </cell>
          <cell r="E4206">
            <v>0</v>
          </cell>
          <cell r="F4206" t="str">
            <v xml:space="preserve">חשמל              </v>
          </cell>
          <cell r="G4206">
            <v>0</v>
          </cell>
          <cell r="H4206" t="str">
            <v>קשיח</v>
          </cell>
          <cell r="I4206">
            <v>0</v>
          </cell>
          <cell r="J4206">
            <v>2317400</v>
          </cell>
          <cell r="K4206">
            <v>-7.0235060889266454E-2</v>
          </cell>
          <cell r="L4206">
            <v>0</v>
          </cell>
          <cell r="M4206">
            <v>0</v>
          </cell>
          <cell r="N4206">
            <v>2317400</v>
          </cell>
          <cell r="O4206">
            <v>2317400</v>
          </cell>
          <cell r="P4206">
            <v>2275351.64</v>
          </cell>
        </row>
        <row r="4207">
          <cell r="A4207">
            <v>1813200432</v>
          </cell>
          <cell r="B4207">
            <v>432</v>
          </cell>
          <cell r="C4207">
            <v>813200</v>
          </cell>
          <cell r="D4207">
            <v>1</v>
          </cell>
          <cell r="E4207">
            <v>0</v>
          </cell>
          <cell r="F4207" t="str">
            <v xml:space="preserve">מים               </v>
          </cell>
          <cell r="G4207">
            <v>0</v>
          </cell>
          <cell r="H4207" t="str">
            <v>קשיח</v>
          </cell>
          <cell r="I4207">
            <v>0</v>
          </cell>
          <cell r="J4207">
            <v>932700</v>
          </cell>
          <cell r="K4207">
            <v>0.1023105640197759</v>
          </cell>
          <cell r="L4207">
            <v>0</v>
          </cell>
          <cell r="M4207">
            <v>0</v>
          </cell>
          <cell r="N4207">
            <v>932700</v>
          </cell>
          <cell r="O4207">
            <v>932700</v>
          </cell>
          <cell r="P4207">
            <v>925914.73</v>
          </cell>
        </row>
        <row r="4208">
          <cell r="A4208">
            <v>1813200433</v>
          </cell>
          <cell r="B4208">
            <v>433</v>
          </cell>
          <cell r="C4208">
            <v>813200</v>
          </cell>
          <cell r="D4208">
            <v>1</v>
          </cell>
          <cell r="E4208">
            <v>0</v>
          </cell>
          <cell r="F4208" t="str">
            <v xml:space="preserve">חומרי נקיון       </v>
          </cell>
          <cell r="G4208">
            <v>0</v>
          </cell>
          <cell r="H4208" t="str">
            <v>גמיש</v>
          </cell>
          <cell r="I4208">
            <v>0</v>
          </cell>
          <cell r="J4208">
            <v>0</v>
          </cell>
          <cell r="K4208">
            <v>0</v>
          </cell>
          <cell r="L4208">
            <v>0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</row>
        <row r="4209">
          <cell r="A4209">
            <v>1813200434</v>
          </cell>
          <cell r="B4209">
            <v>434</v>
          </cell>
          <cell r="C4209">
            <v>813200</v>
          </cell>
          <cell r="D4209">
            <v>1</v>
          </cell>
          <cell r="E4209">
            <v>0</v>
          </cell>
          <cell r="F4209" t="str">
            <v xml:space="preserve">חיטוי והדברה      </v>
          </cell>
          <cell r="G4209">
            <v>0</v>
          </cell>
          <cell r="H4209" t="str">
            <v>גמיש</v>
          </cell>
          <cell r="I4209">
            <v>-1</v>
          </cell>
          <cell r="J4209">
            <v>0</v>
          </cell>
          <cell r="K4209">
            <v>0</v>
          </cell>
          <cell r="L4209">
            <v>0</v>
          </cell>
          <cell r="M4209">
            <v>0</v>
          </cell>
          <cell r="N4209">
            <v>0</v>
          </cell>
          <cell r="O4209">
            <v>900</v>
          </cell>
          <cell r="P4209">
            <v>0</v>
          </cell>
        </row>
        <row r="4210">
          <cell r="A4210">
            <v>1813200437</v>
          </cell>
          <cell r="B4210">
            <v>437</v>
          </cell>
          <cell r="C4210">
            <v>813200</v>
          </cell>
          <cell r="D4210">
            <v>1</v>
          </cell>
          <cell r="E4210">
            <v>0</v>
          </cell>
          <cell r="F4210" t="str">
            <v xml:space="preserve">אחזקת אזעקה       </v>
          </cell>
          <cell r="G4210">
            <v>0</v>
          </cell>
          <cell r="H4210" t="str">
            <v>קשיח</v>
          </cell>
          <cell r="I4210">
            <v>0</v>
          </cell>
          <cell r="J4210">
            <v>52920</v>
          </cell>
          <cell r="K4210">
            <v>3.6000000000000032E-2</v>
          </cell>
          <cell r="L4210">
            <v>5880</v>
          </cell>
          <cell r="M4210">
            <v>0</v>
          </cell>
          <cell r="N4210">
            <v>58800</v>
          </cell>
          <cell r="O4210">
            <v>58800</v>
          </cell>
          <cell r="P4210">
            <v>46745.33</v>
          </cell>
        </row>
        <row r="4211">
          <cell r="A4211">
            <v>1813200438</v>
          </cell>
          <cell r="B4211">
            <v>438</v>
          </cell>
          <cell r="C4211">
            <v>813200</v>
          </cell>
          <cell r="D4211">
            <v>1</v>
          </cell>
          <cell r="E4211">
            <v>0</v>
          </cell>
          <cell r="F4211" t="str">
            <v>הש'באח' מחשב ויצמן</v>
          </cell>
          <cell r="G4211">
            <v>0</v>
          </cell>
          <cell r="H4211" t="str">
            <v>גמיש</v>
          </cell>
          <cell r="I4211">
            <v>0</v>
          </cell>
          <cell r="J4211">
            <v>0</v>
          </cell>
          <cell r="K4211">
            <v>0</v>
          </cell>
          <cell r="L4211">
            <v>0</v>
          </cell>
          <cell r="M4211">
            <v>0</v>
          </cell>
          <cell r="N4211">
            <v>0</v>
          </cell>
          <cell r="O4211">
            <v>0</v>
          </cell>
          <cell r="P4211">
            <v>0</v>
          </cell>
        </row>
        <row r="4212">
          <cell r="A4212">
            <v>1813200441</v>
          </cell>
          <cell r="B4212">
            <v>441</v>
          </cell>
          <cell r="C4212">
            <v>813200</v>
          </cell>
          <cell r="D4212">
            <v>1</v>
          </cell>
          <cell r="E4212">
            <v>0</v>
          </cell>
          <cell r="F4212" t="str">
            <v xml:space="preserve">ביטוח             </v>
          </cell>
          <cell r="G4212">
            <v>0</v>
          </cell>
          <cell r="H4212" t="str">
            <v>קשיח</v>
          </cell>
          <cell r="I4212">
            <v>0</v>
          </cell>
          <cell r="J4212">
            <v>0</v>
          </cell>
          <cell r="K4212">
            <v>0</v>
          </cell>
          <cell r="L4212">
            <v>0</v>
          </cell>
          <cell r="M4212">
            <v>0</v>
          </cell>
          <cell r="N4212">
            <v>0</v>
          </cell>
          <cell r="O4212">
            <v>0</v>
          </cell>
          <cell r="P4212">
            <v>0</v>
          </cell>
        </row>
        <row r="4213">
          <cell r="A4213">
            <v>1813200450</v>
          </cell>
          <cell r="B4213">
            <v>450</v>
          </cell>
          <cell r="C4213">
            <v>813200</v>
          </cell>
          <cell r="D4213">
            <v>1</v>
          </cell>
          <cell r="E4213">
            <v>0</v>
          </cell>
          <cell r="F4213" t="str">
            <v xml:space="preserve">ריהוט ואחזקתו     </v>
          </cell>
          <cell r="G4213">
            <v>0</v>
          </cell>
          <cell r="H4213" t="str">
            <v>גמיש</v>
          </cell>
          <cell r="I4213">
            <v>0</v>
          </cell>
          <cell r="J4213">
            <v>0</v>
          </cell>
          <cell r="K4213">
            <v>0</v>
          </cell>
          <cell r="L4213">
            <v>0</v>
          </cell>
          <cell r="M4213">
            <v>0</v>
          </cell>
          <cell r="N4213">
            <v>0</v>
          </cell>
          <cell r="O4213">
            <v>0</v>
          </cell>
          <cell r="P4213">
            <v>0</v>
          </cell>
        </row>
        <row r="4214">
          <cell r="A4214">
            <v>1813200451</v>
          </cell>
          <cell r="B4214">
            <v>451</v>
          </cell>
          <cell r="C4214">
            <v>813200</v>
          </cell>
          <cell r="D4214">
            <v>1</v>
          </cell>
          <cell r="E4214">
            <v>0</v>
          </cell>
          <cell r="F4214" t="str">
            <v>הוצאות גפ"ן בית ספרי</v>
          </cell>
          <cell r="G4214">
            <v>0</v>
          </cell>
          <cell r="H4214" t="str">
            <v>גמיש</v>
          </cell>
          <cell r="I4214">
            <v>0</v>
          </cell>
          <cell r="J4214">
            <v>450000</v>
          </cell>
          <cell r="K4214">
            <v>0</v>
          </cell>
          <cell r="L4214">
            <v>0</v>
          </cell>
          <cell r="M4214" t="str">
            <v>שינוי שם</v>
          </cell>
          <cell r="N4214">
            <v>450000</v>
          </cell>
          <cell r="O4214">
            <v>0</v>
          </cell>
          <cell r="P4214">
            <v>0</v>
          </cell>
        </row>
        <row r="4215">
          <cell r="A4215">
            <v>1813200471</v>
          </cell>
          <cell r="B4215">
            <v>471</v>
          </cell>
          <cell r="C4215">
            <v>813200</v>
          </cell>
          <cell r="D4215">
            <v>1</v>
          </cell>
          <cell r="E4215">
            <v>0</v>
          </cell>
          <cell r="F4215" t="str">
            <v xml:space="preserve">מכשירי כתיבה      </v>
          </cell>
          <cell r="G4215">
            <v>0</v>
          </cell>
          <cell r="H4215" t="str">
            <v>גמיש</v>
          </cell>
          <cell r="I4215">
            <v>0</v>
          </cell>
          <cell r="J4215">
            <v>0</v>
          </cell>
          <cell r="K4215">
            <v>0</v>
          </cell>
          <cell r="L4215">
            <v>0</v>
          </cell>
          <cell r="M4215">
            <v>0</v>
          </cell>
          <cell r="N4215">
            <v>0</v>
          </cell>
          <cell r="O4215">
            <v>0</v>
          </cell>
          <cell r="P4215">
            <v>0</v>
          </cell>
        </row>
        <row r="4216">
          <cell r="A4216">
            <v>1813200473</v>
          </cell>
          <cell r="B4216">
            <v>473</v>
          </cell>
          <cell r="C4216">
            <v>813200</v>
          </cell>
          <cell r="D4216">
            <v>1</v>
          </cell>
          <cell r="E4216">
            <v>0</v>
          </cell>
          <cell r="F4216" t="str">
            <v xml:space="preserve">אחזקת מכשירים     </v>
          </cell>
          <cell r="G4216">
            <v>0</v>
          </cell>
          <cell r="H4216" t="str">
            <v>גמיש</v>
          </cell>
          <cell r="I4216">
            <v>0</v>
          </cell>
          <cell r="J4216">
            <v>0</v>
          </cell>
          <cell r="K4216">
            <v>0</v>
          </cell>
          <cell r="L4216">
            <v>0</v>
          </cell>
          <cell r="M4216">
            <v>0</v>
          </cell>
          <cell r="N4216">
            <v>0</v>
          </cell>
          <cell r="O4216">
            <v>0</v>
          </cell>
          <cell r="P4216">
            <v>0</v>
          </cell>
        </row>
        <row r="4217">
          <cell r="A4217">
            <v>1813200500</v>
          </cell>
          <cell r="B4217">
            <v>500</v>
          </cell>
          <cell r="C4217">
            <v>813200</v>
          </cell>
          <cell r="D4217">
            <v>1</v>
          </cell>
          <cell r="E4217">
            <v>0</v>
          </cell>
          <cell r="F4217" t="str">
            <v xml:space="preserve">הוצאות מינהליות   </v>
          </cell>
          <cell r="G4217">
            <v>0</v>
          </cell>
          <cell r="H4217" t="str">
            <v xml:space="preserve"> </v>
          </cell>
          <cell r="I4217">
            <v>0</v>
          </cell>
          <cell r="J4217">
            <v>0</v>
          </cell>
          <cell r="K4217">
            <v>0</v>
          </cell>
          <cell r="L4217">
            <v>0</v>
          </cell>
          <cell r="M4217">
            <v>0</v>
          </cell>
          <cell r="N4217">
            <v>0</v>
          </cell>
          <cell r="O4217">
            <v>0</v>
          </cell>
          <cell r="P4217">
            <v>0</v>
          </cell>
        </row>
        <row r="4218">
          <cell r="A4218">
            <v>1813200511</v>
          </cell>
          <cell r="B4218">
            <v>511</v>
          </cell>
          <cell r="C4218">
            <v>813200</v>
          </cell>
          <cell r="D4218">
            <v>1</v>
          </cell>
          <cell r="E4218">
            <v>0</v>
          </cell>
          <cell r="F4218" t="str">
            <v xml:space="preserve">אירוח וכיבוד      </v>
          </cell>
          <cell r="G4218">
            <v>0</v>
          </cell>
          <cell r="H4218" t="str">
            <v>גמיש</v>
          </cell>
          <cell r="I4218">
            <v>0</v>
          </cell>
          <cell r="J4218">
            <v>81270</v>
          </cell>
          <cell r="K4218">
            <v>0.25</v>
          </cell>
          <cell r="L4218">
            <v>9030</v>
          </cell>
          <cell r="M4218">
            <v>0</v>
          </cell>
          <cell r="N4218">
            <v>90300</v>
          </cell>
          <cell r="O4218">
            <v>90300</v>
          </cell>
          <cell r="P4218">
            <v>112728.79</v>
          </cell>
        </row>
        <row r="4219">
          <cell r="A4219">
            <v>1813200512</v>
          </cell>
          <cell r="B4219">
            <v>512</v>
          </cell>
          <cell r="C4219">
            <v>813200</v>
          </cell>
          <cell r="D4219">
            <v>1</v>
          </cell>
          <cell r="E4219">
            <v>0</v>
          </cell>
          <cell r="F4219" t="str">
            <v xml:space="preserve">נסיעות ואש"ל      </v>
          </cell>
          <cell r="G4219">
            <v>0</v>
          </cell>
          <cell r="H4219" t="str">
            <v>גמיש</v>
          </cell>
          <cell r="I4219">
            <v>0</v>
          </cell>
          <cell r="J4219">
            <v>0</v>
          </cell>
          <cell r="K4219">
            <v>0</v>
          </cell>
          <cell r="L4219">
            <v>0</v>
          </cell>
          <cell r="M4219">
            <v>0</v>
          </cell>
          <cell r="N4219">
            <v>0</v>
          </cell>
          <cell r="O4219">
            <v>0</v>
          </cell>
          <cell r="P4219">
            <v>0</v>
          </cell>
        </row>
        <row r="4220">
          <cell r="A4220">
            <v>1813200517</v>
          </cell>
          <cell r="B4220">
            <v>517</v>
          </cell>
          <cell r="C4220">
            <v>813200</v>
          </cell>
          <cell r="D4220">
            <v>1</v>
          </cell>
          <cell r="E4220">
            <v>0</v>
          </cell>
          <cell r="F4220" t="str">
            <v xml:space="preserve">מסיבות מפקדים ושי </v>
          </cell>
          <cell r="G4220">
            <v>0</v>
          </cell>
          <cell r="H4220" t="str">
            <v>גמיש</v>
          </cell>
          <cell r="I4220">
            <v>-1</v>
          </cell>
          <cell r="J4220">
            <v>0</v>
          </cell>
          <cell r="K4220">
            <v>-0.4</v>
          </cell>
          <cell r="L4220">
            <v>0</v>
          </cell>
          <cell r="M4220">
            <v>0</v>
          </cell>
          <cell r="N4220">
            <v>0</v>
          </cell>
          <cell r="O4220">
            <v>14300</v>
          </cell>
          <cell r="P4220">
            <v>0</v>
          </cell>
        </row>
        <row r="4221">
          <cell r="A4221">
            <v>1813200530</v>
          </cell>
          <cell r="B4221">
            <v>530</v>
          </cell>
          <cell r="C4221">
            <v>813200</v>
          </cell>
          <cell r="D4221">
            <v>1</v>
          </cell>
          <cell r="E4221">
            <v>0</v>
          </cell>
          <cell r="F4221" t="str">
            <v xml:space="preserve">אופניים לעובדים   </v>
          </cell>
          <cell r="G4221">
            <v>0</v>
          </cell>
          <cell r="H4221" t="str">
            <v>קשיח</v>
          </cell>
          <cell r="I4221">
            <v>0</v>
          </cell>
          <cell r="J4221">
            <v>0</v>
          </cell>
          <cell r="K4221">
            <v>0</v>
          </cell>
          <cell r="L4221">
            <v>0</v>
          </cell>
          <cell r="M4221">
            <v>0</v>
          </cell>
          <cell r="N4221">
            <v>0</v>
          </cell>
          <cell r="O4221">
            <v>0</v>
          </cell>
          <cell r="P4221">
            <v>0</v>
          </cell>
        </row>
        <row r="4222">
          <cell r="A4222">
            <v>1813200540</v>
          </cell>
          <cell r="B4222">
            <v>540</v>
          </cell>
          <cell r="C4222">
            <v>813200</v>
          </cell>
          <cell r="D4222">
            <v>1</v>
          </cell>
          <cell r="E4222">
            <v>0</v>
          </cell>
          <cell r="F4222" t="str">
            <v xml:space="preserve">הוצאות טלפון      </v>
          </cell>
          <cell r="G4222">
            <v>0</v>
          </cell>
          <cell r="H4222" t="str">
            <v>קשיח</v>
          </cell>
          <cell r="I4222">
            <v>0</v>
          </cell>
          <cell r="J4222">
            <v>0</v>
          </cell>
          <cell r="K4222">
            <v>0</v>
          </cell>
          <cell r="L4222">
            <v>0</v>
          </cell>
          <cell r="M4222">
            <v>0</v>
          </cell>
          <cell r="N4222">
            <v>0</v>
          </cell>
          <cell r="O4222">
            <v>0</v>
          </cell>
          <cell r="P4222">
            <v>0</v>
          </cell>
        </row>
        <row r="4223">
          <cell r="A4223">
            <v>1813200544</v>
          </cell>
          <cell r="B4223">
            <v>544</v>
          </cell>
          <cell r="C4223">
            <v>813200</v>
          </cell>
          <cell r="D4223">
            <v>1</v>
          </cell>
          <cell r="E4223">
            <v>0</v>
          </cell>
          <cell r="F4223" t="str">
            <v xml:space="preserve">הוצאות דאר        </v>
          </cell>
          <cell r="G4223">
            <v>0</v>
          </cell>
          <cell r="H4223" t="str">
            <v>קשיח</v>
          </cell>
          <cell r="I4223">
            <v>0</v>
          </cell>
          <cell r="J4223">
            <v>0</v>
          </cell>
          <cell r="K4223">
            <v>0</v>
          </cell>
          <cell r="L4223">
            <v>0</v>
          </cell>
          <cell r="M4223">
            <v>0</v>
          </cell>
          <cell r="N4223">
            <v>0</v>
          </cell>
          <cell r="O4223">
            <v>0</v>
          </cell>
          <cell r="P4223">
            <v>0</v>
          </cell>
        </row>
        <row r="4224">
          <cell r="A4224">
            <v>1813200551</v>
          </cell>
          <cell r="B4224">
            <v>551</v>
          </cell>
          <cell r="C4224">
            <v>813200</v>
          </cell>
          <cell r="D4224">
            <v>1</v>
          </cell>
          <cell r="E4224">
            <v>0</v>
          </cell>
          <cell r="F4224" t="str">
            <v xml:space="preserve">פירסומים          </v>
          </cell>
          <cell r="G4224">
            <v>0</v>
          </cell>
          <cell r="H4224" t="str">
            <v>גמיש</v>
          </cell>
          <cell r="I4224">
            <v>0</v>
          </cell>
          <cell r="J4224">
            <v>4500</v>
          </cell>
          <cell r="K4224">
            <v>0</v>
          </cell>
          <cell r="L4224">
            <v>500</v>
          </cell>
          <cell r="M4224">
            <v>0</v>
          </cell>
          <cell r="N4224">
            <v>5000</v>
          </cell>
          <cell r="O4224">
            <v>5000</v>
          </cell>
          <cell r="P4224">
            <v>2700</v>
          </cell>
        </row>
        <row r="4225">
          <cell r="A4225">
            <v>1813200561</v>
          </cell>
          <cell r="B4225">
            <v>561</v>
          </cell>
          <cell r="C4225">
            <v>813200</v>
          </cell>
          <cell r="D4225">
            <v>1</v>
          </cell>
          <cell r="E4225">
            <v>0</v>
          </cell>
          <cell r="F4225" t="str">
            <v xml:space="preserve">שיכפולים          </v>
          </cell>
          <cell r="G4225">
            <v>0</v>
          </cell>
          <cell r="H4225" t="str">
            <v>גמיש</v>
          </cell>
          <cell r="I4225">
            <v>0</v>
          </cell>
          <cell r="J4225">
            <v>0</v>
          </cell>
          <cell r="K4225">
            <v>0</v>
          </cell>
          <cell r="L4225">
            <v>0</v>
          </cell>
          <cell r="M4225">
            <v>0</v>
          </cell>
          <cell r="N4225">
            <v>0</v>
          </cell>
          <cell r="O4225">
            <v>0</v>
          </cell>
          <cell r="P4225">
            <v>0</v>
          </cell>
        </row>
        <row r="4226">
          <cell r="A4226">
            <v>1813200562</v>
          </cell>
          <cell r="B4226">
            <v>562</v>
          </cell>
          <cell r="C4226">
            <v>813200</v>
          </cell>
          <cell r="D4226">
            <v>1</v>
          </cell>
          <cell r="E4226">
            <v>0</v>
          </cell>
          <cell r="F4226" t="str">
            <v xml:space="preserve">הדפסות            </v>
          </cell>
          <cell r="G4226">
            <v>0</v>
          </cell>
          <cell r="H4226" t="str">
            <v>גמיש</v>
          </cell>
          <cell r="I4226">
            <v>0</v>
          </cell>
          <cell r="J4226">
            <v>12420</v>
          </cell>
          <cell r="K4226">
            <v>9.0225563909774431E-2</v>
          </cell>
          <cell r="L4226">
            <v>1380</v>
          </cell>
          <cell r="M4226">
            <v>0</v>
          </cell>
          <cell r="N4226">
            <v>13800</v>
          </cell>
          <cell r="O4226">
            <v>13800</v>
          </cell>
          <cell r="P4226">
            <v>13800</v>
          </cell>
        </row>
        <row r="4227">
          <cell r="A4227">
            <v>1813200563</v>
          </cell>
          <cell r="B4227">
            <v>563</v>
          </cell>
          <cell r="C4227">
            <v>813200</v>
          </cell>
          <cell r="D4227">
            <v>1</v>
          </cell>
          <cell r="E4227">
            <v>0</v>
          </cell>
          <cell r="F4227" t="str">
            <v xml:space="preserve">הדפסות אוטומציה   </v>
          </cell>
          <cell r="G4227">
            <v>0</v>
          </cell>
          <cell r="H4227" t="str">
            <v>קשיח</v>
          </cell>
          <cell r="I4227">
            <v>0</v>
          </cell>
          <cell r="J4227">
            <v>0</v>
          </cell>
          <cell r="K4227">
            <v>0</v>
          </cell>
          <cell r="L4227">
            <v>0</v>
          </cell>
          <cell r="M4227">
            <v>0</v>
          </cell>
          <cell r="N4227">
            <v>0</v>
          </cell>
          <cell r="O4227">
            <v>0</v>
          </cell>
          <cell r="P4227">
            <v>0</v>
          </cell>
        </row>
        <row r="4228">
          <cell r="A4228">
            <v>1813200570</v>
          </cell>
          <cell r="B4228">
            <v>570</v>
          </cell>
          <cell r="C4228">
            <v>813200</v>
          </cell>
          <cell r="D4228">
            <v>1</v>
          </cell>
          <cell r="E4228">
            <v>0</v>
          </cell>
          <cell r="F4228" t="str">
            <v xml:space="preserve">שרות מערכת מנב"ס  </v>
          </cell>
          <cell r="G4228">
            <v>0</v>
          </cell>
          <cell r="H4228" t="str">
            <v>קשיח</v>
          </cell>
          <cell r="I4228">
            <v>-0.4</v>
          </cell>
          <cell r="J4228">
            <v>150000</v>
          </cell>
          <cell r="K4228">
            <v>0</v>
          </cell>
          <cell r="L4228">
            <v>0</v>
          </cell>
          <cell r="M4228">
            <v>0</v>
          </cell>
          <cell r="N4228">
            <v>150000</v>
          </cell>
          <cell r="O4228">
            <v>250000</v>
          </cell>
          <cell r="P4228">
            <v>124731.07</v>
          </cell>
        </row>
        <row r="4229">
          <cell r="A4229">
            <v>1813200571</v>
          </cell>
          <cell r="B4229">
            <v>571</v>
          </cell>
          <cell r="C4229">
            <v>813200</v>
          </cell>
          <cell r="D4229">
            <v>1</v>
          </cell>
          <cell r="E4229">
            <v>0</v>
          </cell>
          <cell r="F4229" t="str">
            <v xml:space="preserve">מיכון וענ"א       </v>
          </cell>
          <cell r="G4229">
            <v>0</v>
          </cell>
          <cell r="H4229" t="str">
            <v>קשיח</v>
          </cell>
          <cell r="I4229">
            <v>0</v>
          </cell>
          <cell r="J4229">
            <v>105200</v>
          </cell>
          <cell r="K4229">
            <v>0.27100840336134446</v>
          </cell>
          <cell r="L4229">
            <v>0</v>
          </cell>
          <cell r="M4229">
            <v>0</v>
          </cell>
          <cell r="N4229">
            <v>105200</v>
          </cell>
          <cell r="O4229">
            <v>105200</v>
          </cell>
          <cell r="P4229">
            <v>95200</v>
          </cell>
        </row>
        <row r="4230">
          <cell r="A4230">
            <v>1813200580</v>
          </cell>
          <cell r="B4230">
            <v>580</v>
          </cell>
          <cell r="C4230">
            <v>813200</v>
          </cell>
          <cell r="D4230">
            <v>1</v>
          </cell>
          <cell r="E4230">
            <v>0</v>
          </cell>
          <cell r="F4230" t="str">
            <v>יעוץ נהול עצמי</v>
          </cell>
          <cell r="G4230">
            <v>0</v>
          </cell>
          <cell r="H4230" t="str">
            <v>גמיש</v>
          </cell>
          <cell r="I4230">
            <v>0</v>
          </cell>
          <cell r="J4230">
            <v>180000</v>
          </cell>
          <cell r="K4230">
            <v>0</v>
          </cell>
          <cell r="L4230">
            <v>20000</v>
          </cell>
          <cell r="M4230">
            <v>0</v>
          </cell>
          <cell r="N4230">
            <v>200000</v>
          </cell>
          <cell r="O4230">
            <v>200000</v>
          </cell>
          <cell r="P4230">
            <v>126872.46</v>
          </cell>
        </row>
        <row r="4231">
          <cell r="A4231">
            <v>1813200700</v>
          </cell>
          <cell r="B4231">
            <v>700</v>
          </cell>
          <cell r="C4231">
            <v>813200</v>
          </cell>
          <cell r="D4231">
            <v>1</v>
          </cell>
          <cell r="E4231">
            <v>0</v>
          </cell>
          <cell r="F4231" t="str">
            <v xml:space="preserve">הוצאות לפעולות    </v>
          </cell>
          <cell r="G4231">
            <v>0</v>
          </cell>
          <cell r="H4231" t="str">
            <v xml:space="preserve"> </v>
          </cell>
          <cell r="I4231">
            <v>0</v>
          </cell>
          <cell r="J4231">
            <v>0</v>
          </cell>
          <cell r="K4231">
            <v>0</v>
          </cell>
          <cell r="L4231">
            <v>0</v>
          </cell>
          <cell r="M4231">
            <v>0</v>
          </cell>
          <cell r="N4231">
            <v>0</v>
          </cell>
          <cell r="O4231">
            <v>0</v>
          </cell>
          <cell r="P4231">
            <v>0</v>
          </cell>
        </row>
        <row r="4232">
          <cell r="A4232">
            <v>1813200710</v>
          </cell>
          <cell r="B4232">
            <v>710</v>
          </cell>
          <cell r="C4232">
            <v>813200</v>
          </cell>
          <cell r="D4232">
            <v>1</v>
          </cell>
          <cell r="E4232">
            <v>0</v>
          </cell>
          <cell r="F4232" t="str">
            <v xml:space="preserve">הובלות והסעות     </v>
          </cell>
          <cell r="G4232">
            <v>0</v>
          </cell>
          <cell r="H4232" t="str">
            <v>גמיש</v>
          </cell>
          <cell r="I4232">
            <v>0</v>
          </cell>
          <cell r="J4232">
            <v>42750</v>
          </cell>
          <cell r="K4232">
            <v>5.2631578947368363E-2</v>
          </cell>
          <cell r="L4232">
            <v>4750</v>
          </cell>
          <cell r="M4232">
            <v>0</v>
          </cell>
          <cell r="N4232">
            <v>47500</v>
          </cell>
          <cell r="O4232">
            <v>47500</v>
          </cell>
          <cell r="P4232">
            <v>47648.5</v>
          </cell>
        </row>
        <row r="4233">
          <cell r="A4233">
            <v>1813200721</v>
          </cell>
          <cell r="B4233">
            <v>721</v>
          </cell>
          <cell r="C4233">
            <v>813200</v>
          </cell>
          <cell r="D4233">
            <v>1</v>
          </cell>
          <cell r="E4233">
            <v>0</v>
          </cell>
          <cell r="F4233" t="str">
            <v>חמרים-תחזוקת מבנים</v>
          </cell>
          <cell r="G4233">
            <v>0</v>
          </cell>
          <cell r="H4233" t="str">
            <v>גמיש</v>
          </cell>
          <cell r="I4233">
            <v>-3.3222591362126463E-3</v>
          </cell>
          <cell r="J4233">
            <v>81000</v>
          </cell>
          <cell r="K4233">
            <v>0</v>
          </cell>
          <cell r="L4233">
            <v>9000</v>
          </cell>
          <cell r="M4233">
            <v>0</v>
          </cell>
          <cell r="N4233">
            <v>90000</v>
          </cell>
          <cell r="O4233">
            <v>90300</v>
          </cell>
          <cell r="P4233">
            <v>60079.47</v>
          </cell>
        </row>
        <row r="4234">
          <cell r="A4234">
            <v>1813200722</v>
          </cell>
          <cell r="B4234">
            <v>722</v>
          </cell>
          <cell r="C4234">
            <v>813200</v>
          </cell>
          <cell r="D4234">
            <v>1</v>
          </cell>
          <cell r="E4234">
            <v>0</v>
          </cell>
          <cell r="F4234" t="str">
            <v>חמרים-תחזוקה עצמית</v>
          </cell>
          <cell r="G4234">
            <v>0</v>
          </cell>
          <cell r="H4234" t="str">
            <v>גמיש</v>
          </cell>
          <cell r="I4234">
            <v>0</v>
          </cell>
          <cell r="J4234">
            <v>0</v>
          </cell>
          <cell r="K4234">
            <v>0</v>
          </cell>
          <cell r="L4234">
            <v>0</v>
          </cell>
          <cell r="M4234">
            <v>0</v>
          </cell>
          <cell r="N4234">
            <v>0</v>
          </cell>
          <cell r="O4234">
            <v>0</v>
          </cell>
          <cell r="P4234">
            <v>0</v>
          </cell>
        </row>
        <row r="4235">
          <cell r="A4235">
            <v>1813200723</v>
          </cell>
          <cell r="B4235">
            <v>723</v>
          </cell>
          <cell r="C4235">
            <v>813200</v>
          </cell>
          <cell r="D4235">
            <v>1</v>
          </cell>
          <cell r="E4235">
            <v>0</v>
          </cell>
          <cell r="F4235" t="str">
            <v xml:space="preserve">אספקת חול וכורכר  </v>
          </cell>
          <cell r="G4235">
            <v>0</v>
          </cell>
          <cell r="H4235" t="str">
            <v>גמיש</v>
          </cell>
          <cell r="I4235">
            <v>0</v>
          </cell>
          <cell r="J4235">
            <v>0</v>
          </cell>
          <cell r="K4235">
            <v>0</v>
          </cell>
          <cell r="L4235">
            <v>0</v>
          </cell>
          <cell r="M4235">
            <v>0</v>
          </cell>
          <cell r="N4235">
            <v>0</v>
          </cell>
          <cell r="O4235">
            <v>0</v>
          </cell>
          <cell r="P4235">
            <v>0</v>
          </cell>
        </row>
        <row r="4236">
          <cell r="A4236">
            <v>1813200725</v>
          </cell>
          <cell r="B4236">
            <v>725</v>
          </cell>
          <cell r="C4236">
            <v>813200</v>
          </cell>
          <cell r="D4236">
            <v>1</v>
          </cell>
          <cell r="E4236">
            <v>0</v>
          </cell>
          <cell r="F4236" t="str">
            <v>קבוצות טיפוליות-מניעת נשירה</v>
          </cell>
          <cell r="G4236">
            <v>0</v>
          </cell>
          <cell r="H4236" t="str">
            <v>גמיש</v>
          </cell>
          <cell r="I4236">
            <v>0</v>
          </cell>
          <cell r="J4236">
            <v>25000</v>
          </cell>
          <cell r="K4236">
            <v>0</v>
          </cell>
          <cell r="L4236">
            <v>0</v>
          </cell>
          <cell r="M4236" t="str">
            <v>חדש</v>
          </cell>
          <cell r="N4236">
            <v>25000</v>
          </cell>
          <cell r="O4236">
            <v>0</v>
          </cell>
          <cell r="P4236">
            <v>0</v>
          </cell>
        </row>
        <row r="4237">
          <cell r="A4237">
            <v>1813200727</v>
          </cell>
          <cell r="B4237">
            <v>727</v>
          </cell>
          <cell r="C4237">
            <v>813200</v>
          </cell>
          <cell r="D4237">
            <v>1</v>
          </cell>
          <cell r="E4237">
            <v>0</v>
          </cell>
          <cell r="F4237" t="str">
            <v>הוצאות אפיק (הכנ')</v>
          </cell>
          <cell r="G4237">
            <v>0</v>
          </cell>
          <cell r="H4237" t="str">
            <v>גמיש</v>
          </cell>
          <cell r="I4237">
            <v>0</v>
          </cell>
          <cell r="J4237">
            <v>0</v>
          </cell>
          <cell r="K4237">
            <v>0</v>
          </cell>
          <cell r="L4237">
            <v>0</v>
          </cell>
          <cell r="M4237">
            <v>0</v>
          </cell>
          <cell r="N4237">
            <v>0</v>
          </cell>
          <cell r="O4237">
            <v>0</v>
          </cell>
          <cell r="P4237">
            <v>0</v>
          </cell>
        </row>
        <row r="4238">
          <cell r="A4238">
            <v>1813200728</v>
          </cell>
          <cell r="B4238">
            <v>728</v>
          </cell>
          <cell r="C4238">
            <v>813200</v>
          </cell>
          <cell r="D4238">
            <v>1</v>
          </cell>
          <cell r="E4238">
            <v>0</v>
          </cell>
          <cell r="F4238" t="str">
            <v xml:space="preserve">מרכז טיפולי אפיק  </v>
          </cell>
          <cell r="G4238">
            <v>0</v>
          </cell>
          <cell r="H4238" t="str">
            <v>גמיש</v>
          </cell>
          <cell r="I4238">
            <v>0</v>
          </cell>
          <cell r="J4238">
            <v>0</v>
          </cell>
          <cell r="K4238">
            <v>0</v>
          </cell>
          <cell r="L4238">
            <v>0</v>
          </cell>
          <cell r="M4238">
            <v>0</v>
          </cell>
          <cell r="N4238">
            <v>0</v>
          </cell>
          <cell r="O4238">
            <v>0</v>
          </cell>
          <cell r="P4238">
            <v>0</v>
          </cell>
        </row>
        <row r="4239">
          <cell r="A4239">
            <v>1813200729</v>
          </cell>
          <cell r="B4239">
            <v>729</v>
          </cell>
          <cell r="C4239">
            <v>813200</v>
          </cell>
          <cell r="D4239">
            <v>1</v>
          </cell>
          <cell r="E4239">
            <v>0</v>
          </cell>
          <cell r="F4239" t="str">
            <v xml:space="preserve">החלפת נורות       </v>
          </cell>
          <cell r="G4239">
            <v>0</v>
          </cell>
          <cell r="H4239" t="str">
            <v>גמיש</v>
          </cell>
          <cell r="I4239">
            <v>0</v>
          </cell>
          <cell r="J4239">
            <v>0</v>
          </cell>
          <cell r="K4239">
            <v>0</v>
          </cell>
          <cell r="L4239">
            <v>0</v>
          </cell>
          <cell r="M4239">
            <v>0</v>
          </cell>
          <cell r="N4239">
            <v>0</v>
          </cell>
          <cell r="O4239">
            <v>0</v>
          </cell>
          <cell r="P4239">
            <v>0</v>
          </cell>
        </row>
        <row r="4240">
          <cell r="A4240">
            <v>1813200741</v>
          </cell>
          <cell r="B4240">
            <v>741</v>
          </cell>
          <cell r="C4240">
            <v>813200</v>
          </cell>
          <cell r="D4240">
            <v>1</v>
          </cell>
          <cell r="E4240">
            <v>0</v>
          </cell>
          <cell r="F4240" t="str">
            <v xml:space="preserve">ציוד ספורט        </v>
          </cell>
          <cell r="G4240">
            <v>0</v>
          </cell>
          <cell r="H4240" t="str">
            <v>גמיש</v>
          </cell>
          <cell r="I4240">
            <v>0</v>
          </cell>
          <cell r="J4240">
            <v>0</v>
          </cell>
          <cell r="K4240">
            <v>0</v>
          </cell>
          <cell r="L4240">
            <v>0</v>
          </cell>
          <cell r="M4240">
            <v>0</v>
          </cell>
          <cell r="N4240">
            <v>0</v>
          </cell>
          <cell r="O4240">
            <v>0</v>
          </cell>
          <cell r="P4240">
            <v>0</v>
          </cell>
        </row>
        <row r="4241">
          <cell r="A4241">
            <v>1813200742</v>
          </cell>
          <cell r="B4241">
            <v>742</v>
          </cell>
          <cell r="C4241">
            <v>813200</v>
          </cell>
          <cell r="D4241">
            <v>1</v>
          </cell>
          <cell r="E4241">
            <v>0</v>
          </cell>
          <cell r="F4241" t="str">
            <v xml:space="preserve">עזרי לימוד        </v>
          </cell>
          <cell r="G4241">
            <v>0</v>
          </cell>
          <cell r="H4241" t="str">
            <v>גמיש</v>
          </cell>
          <cell r="I4241">
            <v>0</v>
          </cell>
          <cell r="J4241">
            <v>0</v>
          </cell>
          <cell r="K4241">
            <v>0</v>
          </cell>
          <cell r="L4241">
            <v>0</v>
          </cell>
          <cell r="M4241">
            <v>0</v>
          </cell>
          <cell r="N4241">
            <v>0</v>
          </cell>
          <cell r="O4241">
            <v>0</v>
          </cell>
          <cell r="P4241">
            <v>0</v>
          </cell>
        </row>
        <row r="4242">
          <cell r="A4242">
            <v>1813200743</v>
          </cell>
          <cell r="B4242">
            <v>743</v>
          </cell>
          <cell r="C4242">
            <v>813200</v>
          </cell>
          <cell r="D4242">
            <v>1</v>
          </cell>
          <cell r="E4242">
            <v>0</v>
          </cell>
          <cell r="F4242" t="str">
            <v xml:space="preserve">ציוד למרכז לטבע   </v>
          </cell>
          <cell r="G4242">
            <v>0</v>
          </cell>
          <cell r="H4242" t="str">
            <v>גמיש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0</v>
          </cell>
          <cell r="N4242">
            <v>0</v>
          </cell>
          <cell r="O4242">
            <v>0</v>
          </cell>
          <cell r="P4242">
            <v>0</v>
          </cell>
        </row>
        <row r="4243">
          <cell r="A4243">
            <v>1813200744</v>
          </cell>
          <cell r="B4243">
            <v>744</v>
          </cell>
          <cell r="C4243">
            <v>813200</v>
          </cell>
          <cell r="D4243">
            <v>1</v>
          </cell>
          <cell r="E4243">
            <v>0</v>
          </cell>
          <cell r="F4243" t="str">
            <v xml:space="preserve">חקלאות            </v>
          </cell>
          <cell r="G4243">
            <v>0</v>
          </cell>
          <cell r="H4243" t="str">
            <v>גמיש</v>
          </cell>
          <cell r="I4243">
            <v>0</v>
          </cell>
          <cell r="J4243">
            <v>0</v>
          </cell>
          <cell r="K4243">
            <v>0</v>
          </cell>
          <cell r="L4243">
            <v>0</v>
          </cell>
          <cell r="M4243">
            <v>0</v>
          </cell>
          <cell r="N4243">
            <v>0</v>
          </cell>
          <cell r="O4243">
            <v>0</v>
          </cell>
          <cell r="P4243">
            <v>0</v>
          </cell>
        </row>
        <row r="4244">
          <cell r="A4244">
            <v>1813200745</v>
          </cell>
          <cell r="B4244">
            <v>745</v>
          </cell>
          <cell r="C4244">
            <v>813200</v>
          </cell>
          <cell r="D4244">
            <v>1</v>
          </cell>
          <cell r="E4244">
            <v>0</v>
          </cell>
          <cell r="F4244" t="str">
            <v xml:space="preserve">דמי פריצה - תכולה </v>
          </cell>
          <cell r="G4244">
            <v>0</v>
          </cell>
          <cell r="H4244" t="str">
            <v>קשיח</v>
          </cell>
          <cell r="I4244">
            <v>0</v>
          </cell>
          <cell r="J4244">
            <v>0</v>
          </cell>
          <cell r="K4244">
            <v>0</v>
          </cell>
          <cell r="L4244">
            <v>0</v>
          </cell>
          <cell r="M4244">
            <v>0</v>
          </cell>
          <cell r="N4244">
            <v>0</v>
          </cell>
          <cell r="O4244">
            <v>0</v>
          </cell>
          <cell r="P4244">
            <v>0</v>
          </cell>
        </row>
        <row r="4245">
          <cell r="A4245">
            <v>1813200746</v>
          </cell>
          <cell r="B4245">
            <v>746</v>
          </cell>
          <cell r="C4245">
            <v>813200</v>
          </cell>
          <cell r="D4245">
            <v>1</v>
          </cell>
          <cell r="E4245">
            <v>0</v>
          </cell>
          <cell r="F4245" t="str">
            <v xml:space="preserve">דמי פריצה - מבנה  </v>
          </cell>
          <cell r="G4245">
            <v>0</v>
          </cell>
          <cell r="H4245" t="str">
            <v>קשיח</v>
          </cell>
          <cell r="I4245">
            <v>0</v>
          </cell>
          <cell r="J4245">
            <v>0</v>
          </cell>
          <cell r="K4245">
            <v>0</v>
          </cell>
          <cell r="L4245">
            <v>0</v>
          </cell>
          <cell r="M4245">
            <v>0</v>
          </cell>
          <cell r="N4245">
            <v>0</v>
          </cell>
          <cell r="O4245">
            <v>0</v>
          </cell>
          <cell r="P4245">
            <v>0</v>
          </cell>
        </row>
        <row r="4246">
          <cell r="A4246">
            <v>1813200747</v>
          </cell>
          <cell r="B4246">
            <v>747</v>
          </cell>
          <cell r="C4246">
            <v>813200</v>
          </cell>
          <cell r="D4246">
            <v>1</v>
          </cell>
          <cell r="E4246">
            <v>0</v>
          </cell>
          <cell r="F4246" t="str">
            <v>ציוד בטיחות</v>
          </cell>
          <cell r="G4246">
            <v>0</v>
          </cell>
          <cell r="H4246" t="str">
            <v>גמיש</v>
          </cell>
          <cell r="I4246">
            <v>0</v>
          </cell>
          <cell r="J4246">
            <v>0</v>
          </cell>
          <cell r="K4246">
            <v>0</v>
          </cell>
          <cell r="L4246">
            <v>0</v>
          </cell>
          <cell r="M4246">
            <v>0</v>
          </cell>
          <cell r="N4246">
            <v>0</v>
          </cell>
          <cell r="O4246">
            <v>0</v>
          </cell>
          <cell r="P4246">
            <v>0</v>
          </cell>
        </row>
        <row r="4247">
          <cell r="A4247">
            <v>1813200750</v>
          </cell>
          <cell r="B4247">
            <v>750</v>
          </cell>
          <cell r="C4247">
            <v>813200</v>
          </cell>
          <cell r="D4247">
            <v>1</v>
          </cell>
          <cell r="E4247">
            <v>0</v>
          </cell>
          <cell r="F4247" t="str">
            <v>אחזקת מוסדות</v>
          </cell>
          <cell r="G4247">
            <v>0</v>
          </cell>
          <cell r="H4247" t="str">
            <v>קשיח</v>
          </cell>
          <cell r="I4247">
            <v>0.10426889106967607</v>
          </cell>
          <cell r="J4247">
            <v>7651700</v>
          </cell>
          <cell r="K4247">
            <v>6.3750735043792695E-3</v>
          </cell>
          <cell r="L4247">
            <v>0</v>
          </cell>
          <cell r="M4247">
            <v>0</v>
          </cell>
          <cell r="N4247">
            <v>7651700</v>
          </cell>
          <cell r="O4247">
            <v>6929200</v>
          </cell>
          <cell r="P4247">
            <v>6434781.6799999997</v>
          </cell>
        </row>
        <row r="4248">
          <cell r="A4248">
            <v>1813200751</v>
          </cell>
          <cell r="B4248">
            <v>751</v>
          </cell>
          <cell r="C4248">
            <v>813200</v>
          </cell>
          <cell r="D4248">
            <v>1</v>
          </cell>
          <cell r="E4248">
            <v>0</v>
          </cell>
          <cell r="F4248" t="str">
            <v xml:space="preserve">עבודות קבלניות    </v>
          </cell>
          <cell r="G4248">
            <v>0</v>
          </cell>
          <cell r="H4248" t="str">
            <v>גמיש</v>
          </cell>
          <cell r="I4248">
            <v>0</v>
          </cell>
          <cell r="J4248">
            <v>0</v>
          </cell>
          <cell r="K4248">
            <v>0</v>
          </cell>
          <cell r="L4248">
            <v>0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</row>
        <row r="4249">
          <cell r="A4249">
            <v>1813200752</v>
          </cell>
          <cell r="B4249">
            <v>752</v>
          </cell>
          <cell r="C4249">
            <v>813200</v>
          </cell>
          <cell r="D4249">
            <v>1</v>
          </cell>
          <cell r="E4249">
            <v>0</v>
          </cell>
          <cell r="F4249" t="str">
            <v xml:space="preserve">נקיון בקבלנות     </v>
          </cell>
          <cell r="G4249">
            <v>0</v>
          </cell>
          <cell r="H4249" t="str">
            <v>קשיח</v>
          </cell>
          <cell r="I4249">
            <v>-6.0303671390859903E-2</v>
          </cell>
          <cell r="J4249">
            <v>10038400</v>
          </cell>
          <cell r="K4249">
            <v>-5.6254341337037994E-2</v>
          </cell>
          <cell r="L4249">
            <v>0</v>
          </cell>
          <cell r="M4249">
            <v>0</v>
          </cell>
          <cell r="N4249">
            <v>10038400</v>
          </cell>
          <cell r="O4249">
            <v>10682600</v>
          </cell>
          <cell r="P4249">
            <v>8916489.9399999995</v>
          </cell>
        </row>
        <row r="4250">
          <cell r="A4250">
            <v>1813200753</v>
          </cell>
          <cell r="B4250">
            <v>753</v>
          </cell>
          <cell r="C4250">
            <v>813200</v>
          </cell>
          <cell r="D4250">
            <v>1</v>
          </cell>
          <cell r="E4250">
            <v>0</v>
          </cell>
          <cell r="F4250" t="str">
            <v>מועדוניות שכונתיות</v>
          </cell>
          <cell r="G4250">
            <v>0</v>
          </cell>
          <cell r="H4250" t="str">
            <v>קשיח</v>
          </cell>
          <cell r="I4250">
            <v>0.23414778909882283</v>
          </cell>
          <cell r="J4250">
            <v>1122840</v>
          </cell>
          <cell r="K4250">
            <v>8.4925690021231404E-2</v>
          </cell>
          <cell r="L4250">
            <v>124760</v>
          </cell>
          <cell r="M4250">
            <v>0</v>
          </cell>
          <cell r="N4250">
            <v>1247600</v>
          </cell>
          <cell r="O4250">
            <v>1010900</v>
          </cell>
          <cell r="P4250">
            <v>1005663.42</v>
          </cell>
        </row>
        <row r="4251">
          <cell r="A4251">
            <v>1813200755</v>
          </cell>
          <cell r="B4251">
            <v>755</v>
          </cell>
          <cell r="C4251">
            <v>813200</v>
          </cell>
          <cell r="D4251">
            <v>1</v>
          </cell>
          <cell r="E4251">
            <v>0</v>
          </cell>
          <cell r="F4251" t="str">
            <v xml:space="preserve">מ"מ מזכירה ושרתים </v>
          </cell>
          <cell r="G4251">
            <v>0</v>
          </cell>
          <cell r="H4251" t="str">
            <v>קשיח</v>
          </cell>
          <cell r="I4251">
            <v>1.1052631578947367</v>
          </cell>
          <cell r="J4251">
            <v>90000</v>
          </cell>
          <cell r="K4251">
            <v>-0.5</v>
          </cell>
          <cell r="L4251">
            <v>10000</v>
          </cell>
          <cell r="M4251">
            <v>0</v>
          </cell>
          <cell r="N4251">
            <v>100000</v>
          </cell>
          <cell r="O4251">
            <v>47500</v>
          </cell>
          <cell r="P4251">
            <v>24232.69</v>
          </cell>
        </row>
        <row r="4252">
          <cell r="A4252">
            <v>1813200757</v>
          </cell>
          <cell r="B4252">
            <v>757</v>
          </cell>
          <cell r="C4252">
            <v>813200</v>
          </cell>
          <cell r="D4252">
            <v>1</v>
          </cell>
          <cell r="E4252">
            <v>0</v>
          </cell>
          <cell r="F4252" t="str">
            <v>שרתים ו'-ח' כלכלית</v>
          </cell>
          <cell r="G4252">
            <v>0</v>
          </cell>
          <cell r="H4252" t="str">
            <v>קשיח</v>
          </cell>
          <cell r="I4252">
            <v>0</v>
          </cell>
          <cell r="J4252">
            <v>0</v>
          </cell>
          <cell r="K4252">
            <v>0</v>
          </cell>
          <cell r="L4252">
            <v>0</v>
          </cell>
          <cell r="M4252">
            <v>0</v>
          </cell>
          <cell r="N4252">
            <v>0</v>
          </cell>
          <cell r="O4252">
            <v>0</v>
          </cell>
          <cell r="P4252">
            <v>0</v>
          </cell>
        </row>
        <row r="4253">
          <cell r="A4253">
            <v>1813200759</v>
          </cell>
          <cell r="B4253">
            <v>759</v>
          </cell>
          <cell r="C4253">
            <v>813200</v>
          </cell>
          <cell r="D4253">
            <v>1</v>
          </cell>
          <cell r="E4253">
            <v>0</v>
          </cell>
          <cell r="F4253" t="str">
            <v>שרותי סייעות</v>
          </cell>
          <cell r="G4253">
            <v>0</v>
          </cell>
          <cell r="H4253" t="str">
            <v>שכר</v>
          </cell>
          <cell r="I4253">
            <v>0.59808200967560676</v>
          </cell>
          <cell r="J4253">
            <v>46642900</v>
          </cell>
          <cell r="K4253">
            <v>5.0000405979262474E-2</v>
          </cell>
          <cell r="L4253">
            <v>0</v>
          </cell>
          <cell r="M4253">
            <v>0</v>
          </cell>
          <cell r="N4253">
            <v>46642900</v>
          </cell>
          <cell r="O4253">
            <v>29186800</v>
          </cell>
          <cell r="P4253">
            <v>32313319.920000002</v>
          </cell>
        </row>
        <row r="4254">
          <cell r="A4254">
            <v>1813200763</v>
          </cell>
          <cell r="B4254">
            <v>763</v>
          </cell>
          <cell r="C4254">
            <v>813200</v>
          </cell>
          <cell r="D4254">
            <v>1</v>
          </cell>
          <cell r="E4254">
            <v>0</v>
          </cell>
          <cell r="F4254" t="str">
            <v xml:space="preserve">עובדי חב' מוסדות  </v>
          </cell>
          <cell r="G4254">
            <v>0</v>
          </cell>
          <cell r="H4254" t="str">
            <v>קשיח</v>
          </cell>
          <cell r="I4254">
            <v>0</v>
          </cell>
          <cell r="J4254">
            <v>0</v>
          </cell>
          <cell r="K4254">
            <v>0</v>
          </cell>
          <cell r="L4254">
            <v>0</v>
          </cell>
          <cell r="M4254">
            <v>0</v>
          </cell>
          <cell r="N4254">
            <v>0</v>
          </cell>
          <cell r="O4254">
            <v>0</v>
          </cell>
          <cell r="P4254">
            <v>0</v>
          </cell>
        </row>
        <row r="4255">
          <cell r="A4255">
            <v>1813200764</v>
          </cell>
          <cell r="B4255">
            <v>764</v>
          </cell>
          <cell r="C4255">
            <v>813200</v>
          </cell>
          <cell r="D4255">
            <v>1</v>
          </cell>
          <cell r="E4255">
            <v>0</v>
          </cell>
          <cell r="F4255" t="str">
            <v>סייעות-מוסדות+חברה</v>
          </cell>
          <cell r="G4255">
            <v>0</v>
          </cell>
          <cell r="H4255" t="str">
            <v>קשיח</v>
          </cell>
          <cell r="I4255">
            <v>0</v>
          </cell>
          <cell r="J4255">
            <v>0</v>
          </cell>
          <cell r="K4255">
            <v>0</v>
          </cell>
          <cell r="L4255">
            <v>0</v>
          </cell>
          <cell r="M4255">
            <v>0</v>
          </cell>
          <cell r="N4255">
            <v>0</v>
          </cell>
          <cell r="O4255">
            <v>0</v>
          </cell>
          <cell r="P4255">
            <v>0</v>
          </cell>
        </row>
        <row r="4256">
          <cell r="A4256">
            <v>1813200780</v>
          </cell>
          <cell r="B4256">
            <v>780</v>
          </cell>
          <cell r="C4256">
            <v>813200</v>
          </cell>
          <cell r="D4256">
            <v>1</v>
          </cell>
          <cell r="E4256">
            <v>0</v>
          </cell>
          <cell r="F4256" t="str">
            <v xml:space="preserve">השת' בניצן ובסרטן     </v>
          </cell>
          <cell r="G4256">
            <v>0</v>
          </cell>
          <cell r="H4256" t="str">
            <v>גמיש</v>
          </cell>
          <cell r="I4256">
            <v>0</v>
          </cell>
          <cell r="J4256">
            <v>0</v>
          </cell>
          <cell r="K4256">
            <v>0</v>
          </cell>
          <cell r="L4256">
            <v>0</v>
          </cell>
          <cell r="M4256">
            <v>0</v>
          </cell>
          <cell r="N4256">
            <v>0</v>
          </cell>
          <cell r="O4256">
            <v>0</v>
          </cell>
          <cell r="P4256">
            <v>0</v>
          </cell>
        </row>
        <row r="4257">
          <cell r="A4257">
            <v>1813200781</v>
          </cell>
          <cell r="B4257">
            <v>781</v>
          </cell>
          <cell r="C4257">
            <v>813200</v>
          </cell>
          <cell r="D4257">
            <v>1</v>
          </cell>
          <cell r="E4257">
            <v>0</v>
          </cell>
          <cell r="F4257" t="str">
            <v>הזנה</v>
          </cell>
          <cell r="G4257">
            <v>0</v>
          </cell>
          <cell r="H4257" t="str">
            <v>גמיש</v>
          </cell>
          <cell r="I4257">
            <v>0</v>
          </cell>
          <cell r="J4257">
            <v>0</v>
          </cell>
          <cell r="K4257">
            <v>0</v>
          </cell>
          <cell r="L4257">
            <v>0</v>
          </cell>
          <cell r="M4257">
            <v>0</v>
          </cell>
          <cell r="N4257">
            <v>0</v>
          </cell>
          <cell r="O4257">
            <v>0</v>
          </cell>
          <cell r="P4257">
            <v>0</v>
          </cell>
        </row>
        <row r="4258">
          <cell r="A4258">
            <v>1813200783</v>
          </cell>
          <cell r="B4258">
            <v>783</v>
          </cell>
          <cell r="C4258">
            <v>813200</v>
          </cell>
          <cell r="D4258">
            <v>1</v>
          </cell>
          <cell r="E4258">
            <v>0</v>
          </cell>
          <cell r="F4258" t="str">
            <v>תגבור יהדות</v>
          </cell>
          <cell r="G4258">
            <v>0</v>
          </cell>
          <cell r="H4258" t="str">
            <v>גמיש</v>
          </cell>
          <cell r="I4258">
            <v>0</v>
          </cell>
          <cell r="J4258">
            <v>0</v>
          </cell>
          <cell r="K4258">
            <v>0</v>
          </cell>
          <cell r="L4258">
            <v>0</v>
          </cell>
          <cell r="M4258">
            <v>0</v>
          </cell>
          <cell r="N4258">
            <v>0</v>
          </cell>
          <cell r="O4258">
            <v>0</v>
          </cell>
          <cell r="P4258">
            <v>0</v>
          </cell>
        </row>
        <row r="4259">
          <cell r="A4259">
            <v>1813200784</v>
          </cell>
          <cell r="B4259">
            <v>784</v>
          </cell>
          <cell r="C4259">
            <v>813200</v>
          </cell>
          <cell r="D4259">
            <v>1</v>
          </cell>
          <cell r="E4259">
            <v>0</v>
          </cell>
          <cell r="F4259" t="str">
            <v>רכז קהילה - יחד</v>
          </cell>
          <cell r="G4259">
            <v>0</v>
          </cell>
          <cell r="H4259" t="str">
            <v>גמיש</v>
          </cell>
          <cell r="I4259">
            <v>0</v>
          </cell>
          <cell r="J4259">
            <v>59850</v>
          </cell>
          <cell r="K4259">
            <v>0</v>
          </cell>
          <cell r="L4259">
            <v>6650</v>
          </cell>
          <cell r="M4259">
            <v>0</v>
          </cell>
          <cell r="N4259">
            <v>66500</v>
          </cell>
          <cell r="O4259">
            <v>66500</v>
          </cell>
          <cell r="P4259">
            <v>0</v>
          </cell>
        </row>
        <row r="4260">
          <cell r="A4260">
            <v>1813200788</v>
          </cell>
          <cell r="B4260">
            <v>788</v>
          </cell>
          <cell r="C4260">
            <v>813200</v>
          </cell>
          <cell r="D4260">
            <v>1</v>
          </cell>
          <cell r="E4260">
            <v>0</v>
          </cell>
          <cell r="F4260" t="str">
            <v xml:space="preserve">פרויקט פר"ח       </v>
          </cell>
          <cell r="G4260">
            <v>0</v>
          </cell>
          <cell r="H4260" t="str">
            <v>קשיח</v>
          </cell>
          <cell r="I4260">
            <v>0</v>
          </cell>
          <cell r="J4260">
            <v>134100</v>
          </cell>
          <cell r="K4260">
            <v>7.3170731707317138E-2</v>
          </cell>
          <cell r="L4260">
            <v>14900</v>
          </cell>
          <cell r="M4260">
            <v>0</v>
          </cell>
          <cell r="N4260">
            <v>149000</v>
          </cell>
          <cell r="O4260">
            <v>149000</v>
          </cell>
          <cell r="P4260">
            <v>125400</v>
          </cell>
        </row>
        <row r="4261">
          <cell r="A4261">
            <v>1813200789</v>
          </cell>
          <cell r="B4261">
            <v>789</v>
          </cell>
          <cell r="C4261">
            <v>813200</v>
          </cell>
          <cell r="D4261">
            <v>1</v>
          </cell>
          <cell r="E4261">
            <v>0</v>
          </cell>
          <cell r="F4261" t="str">
            <v>תרומה - קרן אריסון</v>
          </cell>
          <cell r="G4261">
            <v>0</v>
          </cell>
          <cell r="H4261" t="str">
            <v>גמיש</v>
          </cell>
          <cell r="I4261">
            <v>0</v>
          </cell>
          <cell r="J4261">
            <v>0</v>
          </cell>
          <cell r="K4261">
            <v>0</v>
          </cell>
          <cell r="L4261">
            <v>0</v>
          </cell>
          <cell r="M4261">
            <v>0</v>
          </cell>
          <cell r="N4261">
            <v>0</v>
          </cell>
          <cell r="O4261">
            <v>0</v>
          </cell>
          <cell r="P4261">
            <v>0</v>
          </cell>
        </row>
        <row r="4262">
          <cell r="A4262">
            <v>1813200794</v>
          </cell>
          <cell r="B4262">
            <v>794</v>
          </cell>
          <cell r="C4262">
            <v>813200</v>
          </cell>
          <cell r="D4262">
            <v>1</v>
          </cell>
          <cell r="E4262">
            <v>0</v>
          </cell>
          <cell r="F4262" t="str">
            <v xml:space="preserve">השתתפות בעזר 094  </v>
          </cell>
          <cell r="G4262">
            <v>0</v>
          </cell>
          <cell r="H4262" t="str">
            <v>קשיח</v>
          </cell>
          <cell r="I4262">
            <v>4.2789901583226264E-2</v>
          </cell>
          <cell r="J4262">
            <v>487400</v>
          </cell>
          <cell r="K4262">
            <v>0.20726714431934501</v>
          </cell>
          <cell r="L4262">
            <v>0</v>
          </cell>
          <cell r="M4262">
            <v>0</v>
          </cell>
          <cell r="N4262">
            <v>487400</v>
          </cell>
          <cell r="O4262">
            <v>467400</v>
          </cell>
          <cell r="P4262">
            <v>519606.26</v>
          </cell>
        </row>
        <row r="4263">
          <cell r="A4263">
            <v>1813200810</v>
          </cell>
          <cell r="B4263">
            <v>810</v>
          </cell>
          <cell r="C4263">
            <v>813200</v>
          </cell>
          <cell r="D4263">
            <v>1</v>
          </cell>
          <cell r="E4263">
            <v>0</v>
          </cell>
          <cell r="F4263" t="str">
            <v xml:space="preserve">הקצבות מינהל עצמי </v>
          </cell>
          <cell r="G4263">
            <v>0</v>
          </cell>
          <cell r="H4263" t="str">
            <v>גמיש</v>
          </cell>
          <cell r="I4263">
            <v>0</v>
          </cell>
          <cell r="J4263">
            <v>669400</v>
          </cell>
          <cell r="K4263">
            <v>-8.9283433388683053E-2</v>
          </cell>
          <cell r="L4263">
            <v>0</v>
          </cell>
          <cell r="M4263">
            <v>0</v>
          </cell>
          <cell r="N4263">
            <v>669400</v>
          </cell>
          <cell r="O4263">
            <v>669400</v>
          </cell>
          <cell r="P4263">
            <v>381119</v>
          </cell>
        </row>
        <row r="4264">
          <cell r="A4264">
            <v>1813200811</v>
          </cell>
          <cell r="B4264">
            <v>811</v>
          </cell>
          <cell r="C4264">
            <v>813200</v>
          </cell>
          <cell r="D4264">
            <v>1</v>
          </cell>
          <cell r="E4264">
            <v>0</v>
          </cell>
          <cell r="F4264" t="str">
            <v>העשרה למחוננים (מ' החינוך)</v>
          </cell>
          <cell r="G4264">
            <v>0</v>
          </cell>
          <cell r="H4264" t="str">
            <v>גמיש</v>
          </cell>
          <cell r="I4264">
            <v>0.71428571428571419</v>
          </cell>
          <cell r="J4264">
            <v>120000</v>
          </cell>
          <cell r="K4264">
            <v>-0.16666666666666663</v>
          </cell>
          <cell r="L4264">
            <v>0</v>
          </cell>
          <cell r="M4264">
            <v>0</v>
          </cell>
          <cell r="N4264">
            <v>120000</v>
          </cell>
          <cell r="O4264">
            <v>70000</v>
          </cell>
          <cell r="P4264">
            <v>121604</v>
          </cell>
        </row>
        <row r="4265">
          <cell r="A4265">
            <v>1813200812</v>
          </cell>
          <cell r="B4265">
            <v>812</v>
          </cell>
          <cell r="C4265">
            <v>813200</v>
          </cell>
          <cell r="D4265">
            <v>1</v>
          </cell>
          <cell r="E4265">
            <v>0</v>
          </cell>
          <cell r="F4265" t="str">
            <v>מסיבות כיתתיות</v>
          </cell>
          <cell r="G4265">
            <v>0</v>
          </cell>
          <cell r="H4265" t="str">
            <v>קשיח</v>
          </cell>
          <cell r="I4265">
            <v>0</v>
          </cell>
          <cell r="J4265">
            <v>300000</v>
          </cell>
          <cell r="K4265">
            <v>0</v>
          </cell>
          <cell r="L4265">
            <v>0</v>
          </cell>
          <cell r="M4265">
            <v>0</v>
          </cell>
          <cell r="N4265">
            <v>300000</v>
          </cell>
          <cell r="O4265">
            <v>0</v>
          </cell>
          <cell r="P4265">
            <v>295280</v>
          </cell>
        </row>
        <row r="4266">
          <cell r="A4266">
            <v>1813200816</v>
          </cell>
          <cell r="B4266">
            <v>816</v>
          </cell>
          <cell r="C4266">
            <v>813200</v>
          </cell>
          <cell r="D4266">
            <v>1</v>
          </cell>
          <cell r="E4266">
            <v>0</v>
          </cell>
          <cell r="F4266" t="str">
            <v>יסודי - הכלה והשתלבות</v>
          </cell>
          <cell r="G4266">
            <v>0</v>
          </cell>
          <cell r="H4266" t="str">
            <v>קשיח</v>
          </cell>
          <cell r="I4266">
            <v>-1</v>
          </cell>
          <cell r="J4266">
            <v>0</v>
          </cell>
          <cell r="K4266">
            <v>-5.4946996466431086E-2</v>
          </cell>
          <cell r="L4266">
            <v>0</v>
          </cell>
          <cell r="M4266">
            <v>0</v>
          </cell>
          <cell r="N4266">
            <v>0</v>
          </cell>
          <cell r="O4266">
            <v>534900</v>
          </cell>
          <cell r="P4266">
            <v>172884.56</v>
          </cell>
        </row>
        <row r="4267">
          <cell r="A4267">
            <v>1813200838</v>
          </cell>
          <cell r="B4267">
            <v>838</v>
          </cell>
          <cell r="C4267">
            <v>813200</v>
          </cell>
          <cell r="D4267">
            <v>1</v>
          </cell>
          <cell r="E4267">
            <v>0</v>
          </cell>
          <cell r="F4267" t="str">
            <v>העברה כנגד הכנסות מש' החינוך</v>
          </cell>
          <cell r="G4267">
            <v>0</v>
          </cell>
          <cell r="H4267" t="str">
            <v>גמיש</v>
          </cell>
          <cell r="I4267">
            <v>0</v>
          </cell>
          <cell r="J4267">
            <v>0</v>
          </cell>
          <cell r="K4267">
            <v>0</v>
          </cell>
          <cell r="L4267">
            <v>0</v>
          </cell>
          <cell r="M4267">
            <v>0</v>
          </cell>
          <cell r="N4267">
            <v>0</v>
          </cell>
          <cell r="O4267">
            <v>0</v>
          </cell>
          <cell r="P4267">
            <v>0</v>
          </cell>
        </row>
        <row r="4268">
          <cell r="A4268">
            <v>1813200870</v>
          </cell>
          <cell r="B4268">
            <v>870</v>
          </cell>
          <cell r="C4268">
            <v>813200</v>
          </cell>
          <cell r="D4268">
            <v>1</v>
          </cell>
          <cell r="E4268">
            <v>0</v>
          </cell>
          <cell r="F4268" t="str">
            <v>בני מנחם חב"ד</v>
          </cell>
          <cell r="G4268">
            <v>0</v>
          </cell>
          <cell r="H4268" t="str">
            <v>קשיח</v>
          </cell>
          <cell r="I4268">
            <v>0</v>
          </cell>
          <cell r="J4268">
            <v>0</v>
          </cell>
          <cell r="K4268">
            <v>0</v>
          </cell>
          <cell r="L4268">
            <v>0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</row>
        <row r="4269">
          <cell r="A4269">
            <v>1813200871</v>
          </cell>
          <cell r="B4269">
            <v>871</v>
          </cell>
          <cell r="C4269">
            <v>813200</v>
          </cell>
          <cell r="D4269">
            <v>1</v>
          </cell>
          <cell r="E4269">
            <v>0</v>
          </cell>
          <cell r="F4269" t="str">
            <v>בנות מנחם חב"ד</v>
          </cell>
          <cell r="G4269">
            <v>0</v>
          </cell>
          <cell r="H4269" t="str">
            <v>קשיח</v>
          </cell>
          <cell r="I4269">
            <v>0</v>
          </cell>
          <cell r="J4269">
            <v>0</v>
          </cell>
          <cell r="K4269">
            <v>0</v>
          </cell>
          <cell r="L4269">
            <v>0</v>
          </cell>
          <cell r="M4269">
            <v>0</v>
          </cell>
          <cell r="N4269">
            <v>0</v>
          </cell>
          <cell r="O4269">
            <v>0</v>
          </cell>
          <cell r="P4269">
            <v>0</v>
          </cell>
        </row>
        <row r="4270">
          <cell r="A4270">
            <v>1813200872</v>
          </cell>
          <cell r="B4270">
            <v>872</v>
          </cell>
          <cell r="C4270">
            <v>813200</v>
          </cell>
          <cell r="D4270">
            <v>1</v>
          </cell>
          <cell r="E4270">
            <v>0</v>
          </cell>
          <cell r="F4270" t="str">
            <v xml:space="preserve">מפי עוללים-חינוך  </v>
          </cell>
          <cell r="G4270">
            <v>0</v>
          </cell>
          <cell r="H4270" t="str">
            <v>גמיש</v>
          </cell>
          <cell r="I4270">
            <v>0</v>
          </cell>
          <cell r="J4270">
            <v>180000</v>
          </cell>
          <cell r="K4270">
            <v>0</v>
          </cell>
          <cell r="L4270">
            <v>0</v>
          </cell>
          <cell r="M4270">
            <v>0</v>
          </cell>
          <cell r="N4270">
            <v>180000</v>
          </cell>
          <cell r="O4270">
            <v>207100</v>
          </cell>
          <cell r="P4270">
            <v>63000</v>
          </cell>
        </row>
        <row r="4271">
          <cell r="A4271">
            <v>1813200873</v>
          </cell>
          <cell r="B4271">
            <v>873</v>
          </cell>
          <cell r="C4271">
            <v>813200</v>
          </cell>
          <cell r="D4271">
            <v>1</v>
          </cell>
          <cell r="E4271">
            <v>0</v>
          </cell>
          <cell r="F4271" t="str">
            <v xml:space="preserve">בית יוסף          </v>
          </cell>
          <cell r="G4271">
            <v>0</v>
          </cell>
          <cell r="H4271" t="str">
            <v>גמיש</v>
          </cell>
          <cell r="I4271">
            <v>0</v>
          </cell>
          <cell r="J4271">
            <v>369000</v>
          </cell>
          <cell r="K4271">
            <v>0</v>
          </cell>
          <cell r="L4271">
            <v>0</v>
          </cell>
          <cell r="M4271">
            <v>0</v>
          </cell>
          <cell r="N4271">
            <v>369000</v>
          </cell>
          <cell r="O4271">
            <v>369100</v>
          </cell>
          <cell r="P4271">
            <v>200000</v>
          </cell>
        </row>
        <row r="4272">
          <cell r="A4272">
            <v>1813200874</v>
          </cell>
          <cell r="B4272">
            <v>874</v>
          </cell>
          <cell r="C4272">
            <v>813200</v>
          </cell>
          <cell r="D4272">
            <v>1</v>
          </cell>
          <cell r="E4272">
            <v>0</v>
          </cell>
          <cell r="F4272" t="str">
            <v>בית דוד תיכון ט'</v>
          </cell>
          <cell r="G4272">
            <v>0</v>
          </cell>
          <cell r="H4272" t="str">
            <v>גמיש</v>
          </cell>
          <cell r="I4272">
            <v>0</v>
          </cell>
          <cell r="J4272">
            <v>37000</v>
          </cell>
          <cell r="K4272" t="e">
            <v>#N/A</v>
          </cell>
          <cell r="L4272">
            <v>0</v>
          </cell>
          <cell r="M4272">
            <v>0</v>
          </cell>
          <cell r="N4272">
            <v>37000</v>
          </cell>
          <cell r="O4272">
            <v>37600</v>
          </cell>
          <cell r="P4272">
            <v>15000</v>
          </cell>
        </row>
        <row r="4273">
          <cell r="A4273">
            <v>1813200875</v>
          </cell>
          <cell r="B4273">
            <v>875</v>
          </cell>
          <cell r="C4273">
            <v>813200</v>
          </cell>
          <cell r="D4273">
            <v>1</v>
          </cell>
          <cell r="E4273">
            <v>0</v>
          </cell>
          <cell r="F4273" t="str">
            <v>בית דוד בנות</v>
          </cell>
          <cell r="G4273">
            <v>0</v>
          </cell>
          <cell r="H4273" t="str">
            <v>גמיש</v>
          </cell>
          <cell r="I4273">
            <v>0</v>
          </cell>
          <cell r="J4273">
            <v>480000</v>
          </cell>
          <cell r="K4273" t="e">
            <v>#N/A</v>
          </cell>
          <cell r="L4273">
            <v>0</v>
          </cell>
          <cell r="M4273">
            <v>0</v>
          </cell>
          <cell r="N4273">
            <v>480000</v>
          </cell>
          <cell r="O4273">
            <v>507100</v>
          </cell>
          <cell r="P4273">
            <v>325000</v>
          </cell>
        </row>
        <row r="4274">
          <cell r="A4274">
            <v>1813200876</v>
          </cell>
          <cell r="B4274">
            <v>876</v>
          </cell>
          <cell r="C4274">
            <v>813200</v>
          </cell>
          <cell r="D4274">
            <v>1</v>
          </cell>
          <cell r="E4274">
            <v>0</v>
          </cell>
          <cell r="F4274" t="str">
            <v>בית דוד בנים</v>
          </cell>
          <cell r="G4274">
            <v>0</v>
          </cell>
          <cell r="H4274" t="str">
            <v>גמיש</v>
          </cell>
          <cell r="I4274">
            <v>0</v>
          </cell>
          <cell r="J4274">
            <v>115000</v>
          </cell>
          <cell r="K4274" t="e">
            <v>#N/A</v>
          </cell>
          <cell r="L4274">
            <v>0</v>
          </cell>
          <cell r="M4274">
            <v>0</v>
          </cell>
          <cell r="N4274">
            <v>115000</v>
          </cell>
          <cell r="O4274">
            <v>121300</v>
          </cell>
          <cell r="P4274">
            <v>55000</v>
          </cell>
        </row>
        <row r="4275">
          <cell r="A4275">
            <v>1813200877</v>
          </cell>
          <cell r="B4275">
            <v>877</v>
          </cell>
          <cell r="C4275">
            <v>813200</v>
          </cell>
          <cell r="D4275">
            <v>1</v>
          </cell>
          <cell r="E4275">
            <v>0</v>
          </cell>
          <cell r="F4275" t="str">
            <v>בנות ציון</v>
          </cell>
          <cell r="G4275">
            <v>0</v>
          </cell>
          <cell r="H4275" t="str">
            <v>גמיש</v>
          </cell>
          <cell r="I4275">
            <v>0</v>
          </cell>
          <cell r="J4275">
            <v>100000</v>
          </cell>
          <cell r="K4275" t="e">
            <v>#N/A</v>
          </cell>
          <cell r="L4275">
            <v>0</v>
          </cell>
          <cell r="M4275">
            <v>0</v>
          </cell>
          <cell r="N4275">
            <v>100000</v>
          </cell>
          <cell r="O4275">
            <v>126500</v>
          </cell>
          <cell r="P4275">
            <v>63000</v>
          </cell>
        </row>
        <row r="4276">
          <cell r="A4276">
            <v>1813200878</v>
          </cell>
          <cell r="B4276">
            <v>878</v>
          </cell>
          <cell r="C4276">
            <v>813200</v>
          </cell>
          <cell r="D4276">
            <v>1</v>
          </cell>
          <cell r="E4276">
            <v>0</v>
          </cell>
          <cell r="F4276" t="str">
            <v>תלמוד תורה רבי</v>
          </cell>
          <cell r="G4276">
            <v>0</v>
          </cell>
          <cell r="H4276" t="str">
            <v>גמיש</v>
          </cell>
          <cell r="I4276">
            <v>0</v>
          </cell>
          <cell r="J4276">
            <v>90000</v>
          </cell>
          <cell r="K4276">
            <v>0</v>
          </cell>
          <cell r="L4276">
            <v>0</v>
          </cell>
          <cell r="M4276" t="str">
            <v>חדש</v>
          </cell>
          <cell r="N4276">
            <v>90000</v>
          </cell>
          <cell r="O4276">
            <v>0</v>
          </cell>
          <cell r="P4276">
            <v>0</v>
          </cell>
        </row>
        <row r="4277">
          <cell r="A4277">
            <v>1813200900</v>
          </cell>
          <cell r="B4277">
            <v>900</v>
          </cell>
          <cell r="C4277">
            <v>813200</v>
          </cell>
          <cell r="D4277">
            <v>1</v>
          </cell>
          <cell r="E4277">
            <v>0</v>
          </cell>
          <cell r="F4277" t="str">
            <v xml:space="preserve">הוצאות חד פעמיות  </v>
          </cell>
          <cell r="G4277">
            <v>0</v>
          </cell>
          <cell r="H4277" t="str">
            <v xml:space="preserve"> </v>
          </cell>
          <cell r="I4277">
            <v>0</v>
          </cell>
          <cell r="J4277">
            <v>0</v>
          </cell>
          <cell r="K4277">
            <v>0</v>
          </cell>
          <cell r="L4277">
            <v>0</v>
          </cell>
          <cell r="M4277">
            <v>0</v>
          </cell>
          <cell r="N4277">
            <v>0</v>
          </cell>
          <cell r="O4277">
            <v>0</v>
          </cell>
          <cell r="P4277">
            <v>0</v>
          </cell>
        </row>
        <row r="4278">
          <cell r="A4278">
            <v>1813200911</v>
          </cell>
          <cell r="B4278">
            <v>911</v>
          </cell>
          <cell r="C4278">
            <v>813200</v>
          </cell>
          <cell r="D4278">
            <v>1</v>
          </cell>
          <cell r="E4278">
            <v>0</v>
          </cell>
          <cell r="F4278" t="str">
            <v>פעילות חוויתית יהדות</v>
          </cell>
          <cell r="G4278">
            <v>0</v>
          </cell>
          <cell r="H4278" t="str">
            <v>קשיח</v>
          </cell>
          <cell r="I4278">
            <v>0</v>
          </cell>
          <cell r="J4278">
            <v>0</v>
          </cell>
          <cell r="K4278">
            <v>0</v>
          </cell>
          <cell r="L4278">
            <v>0</v>
          </cell>
          <cell r="M4278">
            <v>0</v>
          </cell>
          <cell r="N4278">
            <v>0</v>
          </cell>
          <cell r="O4278">
            <v>0</v>
          </cell>
          <cell r="P4278">
            <v>0</v>
          </cell>
        </row>
        <row r="4279">
          <cell r="A4279">
            <v>1813200923</v>
          </cell>
          <cell r="B4279">
            <v>923</v>
          </cell>
          <cell r="C4279">
            <v>813200</v>
          </cell>
          <cell r="D4279">
            <v>1</v>
          </cell>
          <cell r="E4279">
            <v>0</v>
          </cell>
          <cell r="F4279" t="str">
            <v>לימודי יהדות</v>
          </cell>
          <cell r="G4279">
            <v>0</v>
          </cell>
          <cell r="H4279" t="str">
            <v>קשיח</v>
          </cell>
          <cell r="I4279">
            <v>0</v>
          </cell>
          <cell r="J4279">
            <v>0</v>
          </cell>
          <cell r="K4279">
            <v>-1</v>
          </cell>
          <cell r="L4279">
            <v>0</v>
          </cell>
          <cell r="M4279">
            <v>0</v>
          </cell>
          <cell r="N4279">
            <v>0</v>
          </cell>
          <cell r="O4279">
            <v>0</v>
          </cell>
          <cell r="P4279">
            <v>0</v>
          </cell>
        </row>
        <row r="4280">
          <cell r="A4280">
            <v>1813200931</v>
          </cell>
          <cell r="B4280">
            <v>931</v>
          </cell>
          <cell r="C4280">
            <v>813200</v>
          </cell>
          <cell r="D4280">
            <v>1</v>
          </cell>
          <cell r="E4280">
            <v>0</v>
          </cell>
          <cell r="F4280" t="str">
            <v xml:space="preserve">שלטים לבי"ס       </v>
          </cell>
          <cell r="G4280">
            <v>0</v>
          </cell>
          <cell r="H4280" t="str">
            <v>גמיש</v>
          </cell>
          <cell r="I4280">
            <v>0</v>
          </cell>
          <cell r="J4280">
            <v>8100</v>
          </cell>
          <cell r="K4280">
            <v>0</v>
          </cell>
          <cell r="L4280">
            <v>900</v>
          </cell>
          <cell r="M4280">
            <v>0</v>
          </cell>
          <cell r="N4280">
            <v>9000</v>
          </cell>
          <cell r="O4280">
            <v>9000</v>
          </cell>
          <cell r="P4280">
            <v>0</v>
          </cell>
        </row>
        <row r="4281">
          <cell r="A4281">
            <v>1813200932</v>
          </cell>
          <cell r="B4281">
            <v>932</v>
          </cell>
          <cell r="C4281">
            <v>813200</v>
          </cell>
          <cell r="D4281">
            <v>1</v>
          </cell>
          <cell r="E4281">
            <v>0</v>
          </cell>
          <cell r="F4281" t="str">
            <v>תוס' דיפרנצ' נהול עצמי-מהכ'</v>
          </cell>
          <cell r="G4281">
            <v>0</v>
          </cell>
          <cell r="H4281" t="str">
            <v>קשיח</v>
          </cell>
          <cell r="I4281">
            <v>0</v>
          </cell>
          <cell r="J4281">
            <v>771600</v>
          </cell>
          <cell r="K4281">
            <v>-3.2217782217782265E-2</v>
          </cell>
          <cell r="L4281">
            <v>0</v>
          </cell>
          <cell r="M4281">
            <v>0</v>
          </cell>
          <cell r="N4281">
            <v>771600</v>
          </cell>
          <cell r="O4281">
            <v>771600</v>
          </cell>
          <cell r="P4281">
            <v>1163041</v>
          </cell>
        </row>
        <row r="4282">
          <cell r="A4282">
            <v>1813200933</v>
          </cell>
          <cell r="B4282">
            <v>933</v>
          </cell>
          <cell r="C4282">
            <v>813200</v>
          </cell>
          <cell r="D4282">
            <v>1</v>
          </cell>
          <cell r="E4282">
            <v>0</v>
          </cell>
          <cell r="F4282" t="str">
            <v>פרויקטים בהשת.מ.חנ</v>
          </cell>
          <cell r="G4282">
            <v>0</v>
          </cell>
          <cell r="H4282" t="str">
            <v>קשיח</v>
          </cell>
          <cell r="I4282">
            <v>0</v>
          </cell>
          <cell r="J4282">
            <v>250000</v>
          </cell>
          <cell r="K4282">
            <v>0</v>
          </cell>
          <cell r="L4282">
            <v>0</v>
          </cell>
          <cell r="M4282">
            <v>0</v>
          </cell>
          <cell r="N4282">
            <v>250000</v>
          </cell>
          <cell r="O4282">
            <v>250000</v>
          </cell>
          <cell r="P4282">
            <v>189125</v>
          </cell>
        </row>
        <row r="4283">
          <cell r="A4283">
            <v>1813200934</v>
          </cell>
          <cell r="B4283">
            <v>934</v>
          </cell>
          <cell r="C4283">
            <v>813200</v>
          </cell>
          <cell r="D4283">
            <v>1</v>
          </cell>
          <cell r="E4283">
            <v>0</v>
          </cell>
          <cell r="F4283" t="str">
            <v>עוזרי חינוך - קורונה</v>
          </cell>
          <cell r="G4283">
            <v>0</v>
          </cell>
          <cell r="H4283" t="str">
            <v>קשיח</v>
          </cell>
          <cell r="I4283" t="e">
            <v>#DIV/0!</v>
          </cell>
          <cell r="J4283">
            <v>0</v>
          </cell>
          <cell r="K4283">
            <v>-0.15611814345991559</v>
          </cell>
          <cell r="L4283">
            <v>0</v>
          </cell>
          <cell r="M4283">
            <v>0</v>
          </cell>
          <cell r="N4283">
            <v>0</v>
          </cell>
          <cell r="O4283">
            <v>0</v>
          </cell>
          <cell r="P4283">
            <v>0</v>
          </cell>
        </row>
        <row r="4284">
          <cell r="A4284">
            <v>1813200935</v>
          </cell>
          <cell r="B4284">
            <v>935</v>
          </cell>
          <cell r="C4284">
            <v>813200</v>
          </cell>
          <cell r="D4284">
            <v>1</v>
          </cell>
          <cell r="E4284">
            <v>0</v>
          </cell>
          <cell r="F4284" t="str">
            <v>שגרירי הל"ב מפתח הל"ב</v>
          </cell>
          <cell r="G4284">
            <v>0</v>
          </cell>
          <cell r="H4284" t="str">
            <v>קשיח</v>
          </cell>
          <cell r="I4284" t="e">
            <v>#DIV/0!</v>
          </cell>
          <cell r="J4284">
            <v>27000</v>
          </cell>
          <cell r="K4284">
            <v>0</v>
          </cell>
          <cell r="L4284">
            <v>3000</v>
          </cell>
          <cell r="M4284">
            <v>0</v>
          </cell>
          <cell r="N4284">
            <v>30000</v>
          </cell>
          <cell r="O4284">
            <v>0</v>
          </cell>
          <cell r="P4284">
            <v>12810</v>
          </cell>
        </row>
        <row r="4285">
          <cell r="A4285">
            <v>1813200936</v>
          </cell>
          <cell r="B4285">
            <v>936</v>
          </cell>
          <cell r="C4285">
            <v>813200</v>
          </cell>
          <cell r="D4285">
            <v>1</v>
          </cell>
          <cell r="E4285">
            <v>0</v>
          </cell>
          <cell r="F4285" t="str">
            <v xml:space="preserve">רכישות דרך מחסן   </v>
          </cell>
          <cell r="G4285">
            <v>0</v>
          </cell>
          <cell r="H4285" t="str">
            <v>קשיח</v>
          </cell>
          <cell r="I4285">
            <v>0</v>
          </cell>
          <cell r="J4285">
            <v>0</v>
          </cell>
          <cell r="K4285">
            <v>0</v>
          </cell>
          <cell r="L4285">
            <v>0</v>
          </cell>
          <cell r="M4285">
            <v>0</v>
          </cell>
          <cell r="N4285">
            <v>0</v>
          </cell>
          <cell r="O4285">
            <v>0</v>
          </cell>
          <cell r="P4285">
            <v>0</v>
          </cell>
        </row>
        <row r="4286">
          <cell r="A4286">
            <v>1813200937</v>
          </cell>
          <cell r="B4286">
            <v>937</v>
          </cell>
          <cell r="C4286">
            <v>813200</v>
          </cell>
          <cell r="D4286">
            <v>1</v>
          </cell>
          <cell r="E4286">
            <v>0</v>
          </cell>
          <cell r="F4286" t="str">
            <v>סיוע לניהול עצמי</v>
          </cell>
          <cell r="G4286">
            <v>0</v>
          </cell>
          <cell r="H4286" t="str">
            <v>גמיש</v>
          </cell>
          <cell r="I4286" t="e">
            <v>#DIV/0!</v>
          </cell>
          <cell r="J4286">
            <v>0</v>
          </cell>
          <cell r="K4286">
            <v>5.4100437216524355E-2</v>
          </cell>
          <cell r="L4286">
            <v>0</v>
          </cell>
          <cell r="M4286">
            <v>0</v>
          </cell>
          <cell r="N4286">
            <v>0</v>
          </cell>
          <cell r="O4286">
            <v>0</v>
          </cell>
          <cell r="P4286">
            <v>1468338</v>
          </cell>
        </row>
        <row r="4287">
          <cell r="A4287">
            <v>1813200951</v>
          </cell>
          <cell r="B4287">
            <v>951</v>
          </cell>
          <cell r="C4287">
            <v>813200</v>
          </cell>
          <cell r="D4287">
            <v>1</v>
          </cell>
          <cell r="E4287">
            <v>0</v>
          </cell>
          <cell r="F4287" t="str">
            <v>ציוד ומכ' חנ"ג (כנגד הכנס')</v>
          </cell>
          <cell r="G4287">
            <v>0</v>
          </cell>
          <cell r="H4287" t="str">
            <v>קשיח</v>
          </cell>
          <cell r="I4287" t="e">
            <v>#DIV/0!</v>
          </cell>
          <cell r="J4287">
            <v>0</v>
          </cell>
          <cell r="K4287">
            <v>0</v>
          </cell>
          <cell r="L4287">
            <v>0</v>
          </cell>
          <cell r="M4287">
            <v>0</v>
          </cell>
          <cell r="N4287">
            <v>0</v>
          </cell>
          <cell r="O4287">
            <v>0</v>
          </cell>
          <cell r="P4287">
            <v>0</v>
          </cell>
        </row>
        <row r="4288">
          <cell r="A4288">
            <v>1813200953</v>
          </cell>
          <cell r="B4288">
            <v>953</v>
          </cell>
          <cell r="C4288">
            <v>813200</v>
          </cell>
          <cell r="D4288">
            <v>1</v>
          </cell>
          <cell r="E4288">
            <v>0</v>
          </cell>
          <cell r="F4288" t="str">
            <v>מערכת גפ"ן</v>
          </cell>
          <cell r="G4288">
            <v>0</v>
          </cell>
          <cell r="H4288" t="str">
            <v>קשיח</v>
          </cell>
          <cell r="I4288">
            <v>0</v>
          </cell>
          <cell r="J4288">
            <v>4200000</v>
          </cell>
          <cell r="K4288" t="e">
            <v>#N/A</v>
          </cell>
          <cell r="L4288">
            <v>0</v>
          </cell>
          <cell r="M4288">
            <v>0</v>
          </cell>
          <cell r="N4288">
            <v>4200000</v>
          </cell>
          <cell r="O4288">
            <v>4054700</v>
          </cell>
          <cell r="P4288">
            <v>2907018.74</v>
          </cell>
        </row>
        <row r="4289">
          <cell r="A4289">
            <v>1813200954</v>
          </cell>
          <cell r="B4289">
            <v>954</v>
          </cell>
          <cell r="C4289">
            <v>813200</v>
          </cell>
          <cell r="D4289">
            <v>1</v>
          </cell>
          <cell r="E4289">
            <v>0</v>
          </cell>
          <cell r="F4289" t="str">
            <v>גפ"ן בית ספרי יסודי</v>
          </cell>
          <cell r="G4289">
            <v>0</v>
          </cell>
          <cell r="H4289" t="str">
            <v>גמיש</v>
          </cell>
          <cell r="I4289">
            <v>0</v>
          </cell>
          <cell r="J4289">
            <v>20000000</v>
          </cell>
          <cell r="K4289" t="e">
            <v>#N/A</v>
          </cell>
          <cell r="L4289">
            <v>0</v>
          </cell>
          <cell r="M4289" t="str">
            <v>חדש</v>
          </cell>
          <cell r="N4289">
            <v>20000000</v>
          </cell>
          <cell r="O4289">
            <v>0</v>
          </cell>
          <cell r="P4289">
            <v>0</v>
          </cell>
        </row>
        <row r="4290">
          <cell r="A4290">
            <v>1813200960</v>
          </cell>
          <cell r="B4290">
            <v>960</v>
          </cell>
          <cell r="C4290">
            <v>813200</v>
          </cell>
          <cell r="D4290">
            <v>1</v>
          </cell>
          <cell r="E4290">
            <v>0</v>
          </cell>
          <cell r="F4290" t="str">
            <v>השלמה לתקן ניהול עצמי</v>
          </cell>
          <cell r="G4290">
            <v>0</v>
          </cell>
          <cell r="H4290" t="str">
            <v>גמיש</v>
          </cell>
          <cell r="I4290" t="e">
            <v>#DIV/0!</v>
          </cell>
          <cell r="J4290">
            <v>0</v>
          </cell>
          <cell r="K4290">
            <v>-0.13793103448275867</v>
          </cell>
          <cell r="L4290">
            <v>0</v>
          </cell>
          <cell r="M4290">
            <v>0</v>
          </cell>
          <cell r="N4290">
            <v>0</v>
          </cell>
          <cell r="O4290">
            <v>0</v>
          </cell>
          <cell r="P4290">
            <v>0</v>
          </cell>
        </row>
        <row r="4291">
          <cell r="A4291">
            <v>1813200961</v>
          </cell>
          <cell r="B4291">
            <v>961</v>
          </cell>
          <cell r="C4291">
            <v>813200</v>
          </cell>
          <cell r="D4291">
            <v>1</v>
          </cell>
          <cell r="E4291">
            <v>0</v>
          </cell>
          <cell r="F4291" t="str">
            <v>רז' פעולות ורכישות</v>
          </cell>
          <cell r="G4291">
            <v>0</v>
          </cell>
          <cell r="H4291" t="str">
            <v>גמיש</v>
          </cell>
          <cell r="I4291">
            <v>0</v>
          </cell>
          <cell r="J4291">
            <v>51300</v>
          </cell>
          <cell r="K4291">
            <v>0</v>
          </cell>
          <cell r="L4291">
            <v>5700</v>
          </cell>
          <cell r="M4291">
            <v>0</v>
          </cell>
          <cell r="N4291">
            <v>57000</v>
          </cell>
          <cell r="O4291">
            <v>57000</v>
          </cell>
          <cell r="P4291">
            <v>56999.58</v>
          </cell>
        </row>
        <row r="4292">
          <cell r="A4292" t="e">
            <v>#VALUE!</v>
          </cell>
          <cell r="B4292" t="str">
            <v>813200  סך הכל</v>
          </cell>
          <cell r="C4292">
            <v>0</v>
          </cell>
          <cell r="D4292">
            <v>0</v>
          </cell>
          <cell r="E4292">
            <v>0</v>
          </cell>
          <cell r="F4292" t="str">
            <v xml:space="preserve">בתי ספר יסודיים   </v>
          </cell>
          <cell r="G4292">
            <v>0</v>
          </cell>
          <cell r="H4292">
            <v>0</v>
          </cell>
          <cell r="I4292">
            <v>0.55587750083326104</v>
          </cell>
          <cell r="J4292">
            <v>109842630</v>
          </cell>
          <cell r="K4292" t="e">
            <v>#N/A</v>
          </cell>
          <cell r="L4292">
            <v>1256670</v>
          </cell>
          <cell r="M4292">
            <v>0</v>
          </cell>
          <cell r="N4292">
            <v>111099300</v>
          </cell>
          <cell r="O4292">
            <v>71406200</v>
          </cell>
          <cell r="P4292">
            <v>69912070.470000014</v>
          </cell>
        </row>
        <row r="4293">
          <cell r="A4293">
            <v>18132010</v>
          </cell>
          <cell r="B4293">
            <v>0</v>
          </cell>
          <cell r="C4293">
            <v>813201</v>
          </cell>
          <cell r="D4293">
            <v>1</v>
          </cell>
          <cell r="E4293">
            <v>0</v>
          </cell>
          <cell r="F4293" t="str">
            <v>בתי ספר של קיץ + ניצנים</v>
          </cell>
          <cell r="G4293">
            <v>0</v>
          </cell>
          <cell r="H4293" t="str">
            <v xml:space="preserve"> </v>
          </cell>
          <cell r="I4293">
            <v>0</v>
          </cell>
          <cell r="J4293">
            <v>0</v>
          </cell>
          <cell r="K4293">
            <v>0</v>
          </cell>
          <cell r="L4293">
            <v>0</v>
          </cell>
          <cell r="M4293">
            <v>0</v>
          </cell>
          <cell r="N4293">
            <v>0</v>
          </cell>
          <cell r="O4293">
            <v>0</v>
          </cell>
          <cell r="P4293">
            <v>0</v>
          </cell>
        </row>
        <row r="4294">
          <cell r="A4294">
            <v>1813201761</v>
          </cell>
          <cell r="B4294">
            <v>761</v>
          </cell>
          <cell r="C4294">
            <v>813201</v>
          </cell>
          <cell r="D4294">
            <v>1</v>
          </cell>
          <cell r="E4294">
            <v>0</v>
          </cell>
          <cell r="F4294" t="str">
            <v>ניצנים יסודי - גביה מהורים</v>
          </cell>
          <cell r="G4294">
            <v>0</v>
          </cell>
          <cell r="H4294" t="str">
            <v>גמיש</v>
          </cell>
          <cell r="I4294">
            <v>0.18181818181818188</v>
          </cell>
          <cell r="J4294">
            <v>13000000</v>
          </cell>
          <cell r="K4294">
            <v>0</v>
          </cell>
          <cell r="L4294">
            <v>0</v>
          </cell>
          <cell r="M4294">
            <v>0</v>
          </cell>
          <cell r="N4294">
            <v>13000000</v>
          </cell>
          <cell r="O4294">
            <v>11000000</v>
          </cell>
          <cell r="P4294">
            <v>14734388.310000001</v>
          </cell>
        </row>
        <row r="4295">
          <cell r="A4295">
            <v>1813201780</v>
          </cell>
          <cell r="B4295">
            <v>780</v>
          </cell>
          <cell r="C4295">
            <v>813201</v>
          </cell>
          <cell r="D4295">
            <v>1</v>
          </cell>
          <cell r="E4295">
            <v>0</v>
          </cell>
          <cell r="F4295" t="str">
            <v>פע' ביה"ס בחופשה הגדולה</v>
          </cell>
          <cell r="G4295">
            <v>0</v>
          </cell>
          <cell r="H4295" t="str">
            <v>גמיש</v>
          </cell>
          <cell r="I4295">
            <v>0</v>
          </cell>
          <cell r="J4295">
            <v>630000</v>
          </cell>
          <cell r="K4295">
            <v>0.19999999999999996</v>
          </cell>
          <cell r="L4295">
            <v>70000</v>
          </cell>
          <cell r="M4295">
            <v>0</v>
          </cell>
          <cell r="N4295">
            <v>700000</v>
          </cell>
          <cell r="O4295">
            <v>700000</v>
          </cell>
          <cell r="P4295">
            <v>412011.69</v>
          </cell>
        </row>
        <row r="4296">
          <cell r="A4296">
            <v>1813201810</v>
          </cell>
          <cell r="B4296">
            <v>810</v>
          </cell>
          <cell r="C4296">
            <v>813201</v>
          </cell>
          <cell r="D4296">
            <v>1</v>
          </cell>
          <cell r="E4296">
            <v>0</v>
          </cell>
          <cell r="F4296" t="str">
            <v>צהרונים - ניצנים  ממשה"ח</v>
          </cell>
          <cell r="G4296">
            <v>0</v>
          </cell>
          <cell r="H4296" t="str">
            <v>גמיש</v>
          </cell>
          <cell r="I4296">
            <v>5.057415098949436E-2</v>
          </cell>
          <cell r="J4296">
            <v>8600000</v>
          </cell>
          <cell r="K4296">
            <v>-0.17694179679578181</v>
          </cell>
          <cell r="L4296">
            <v>0</v>
          </cell>
          <cell r="M4296">
            <v>0</v>
          </cell>
          <cell r="N4296">
            <v>8600000</v>
          </cell>
          <cell r="O4296">
            <v>8186000</v>
          </cell>
          <cell r="P4296">
            <v>8326529.5999999996</v>
          </cell>
        </row>
        <row r="4297">
          <cell r="A4297">
            <v>1813201840</v>
          </cell>
          <cell r="B4297">
            <v>840</v>
          </cell>
          <cell r="C4297">
            <v>813201</v>
          </cell>
          <cell r="D4297">
            <v>1</v>
          </cell>
          <cell r="E4297">
            <v>0</v>
          </cell>
          <cell r="F4297" t="str">
            <v>השתתפות עירונית בקייטנות</v>
          </cell>
          <cell r="G4297">
            <v>0</v>
          </cell>
          <cell r="H4297" t="str">
            <v>גמיש</v>
          </cell>
          <cell r="I4297">
            <v>0</v>
          </cell>
          <cell r="J4297">
            <v>2700000</v>
          </cell>
          <cell r="K4297">
            <v>0</v>
          </cell>
          <cell r="L4297">
            <v>300000</v>
          </cell>
          <cell r="M4297">
            <v>0</v>
          </cell>
          <cell r="N4297">
            <v>3000000</v>
          </cell>
          <cell r="O4297">
            <v>3000000</v>
          </cell>
          <cell r="P4297">
            <v>3357178</v>
          </cell>
        </row>
        <row r="4298">
          <cell r="A4298">
            <v>1813201841</v>
          </cell>
          <cell r="B4298">
            <v>841</v>
          </cell>
          <cell r="C4298">
            <v>813201</v>
          </cell>
          <cell r="D4298">
            <v>1</v>
          </cell>
          <cell r="E4298">
            <v>0</v>
          </cell>
          <cell r="F4298" t="str">
            <v>מסגרות קיץ (לרשת) ממשה"ח</v>
          </cell>
          <cell r="G4298">
            <v>0</v>
          </cell>
          <cell r="H4298" t="str">
            <v>גמיש</v>
          </cell>
          <cell r="I4298">
            <v>0</v>
          </cell>
          <cell r="J4298">
            <v>4878000</v>
          </cell>
          <cell r="K4298">
            <v>-1.8379281537176273E-2</v>
          </cell>
          <cell r="L4298">
            <v>0</v>
          </cell>
          <cell r="M4298">
            <v>0</v>
          </cell>
          <cell r="N4298">
            <v>4878000</v>
          </cell>
          <cell r="O4298">
            <v>4878000</v>
          </cell>
          <cell r="P4298">
            <v>5625703.0300000003</v>
          </cell>
        </row>
        <row r="4299">
          <cell r="A4299">
            <v>1813201842</v>
          </cell>
          <cell r="B4299">
            <v>842</v>
          </cell>
          <cell r="C4299">
            <v>813201</v>
          </cell>
          <cell r="D4299">
            <v>1</v>
          </cell>
          <cell r="E4299">
            <v>0</v>
          </cell>
          <cell r="F4299" t="str">
            <v>מסגרות קיץ - מוכש"ר</v>
          </cell>
          <cell r="G4299">
            <v>0</v>
          </cell>
          <cell r="H4299" t="str">
            <v>גמיש</v>
          </cell>
          <cell r="I4299">
            <v>0</v>
          </cell>
          <cell r="J4299">
            <v>150000</v>
          </cell>
          <cell r="K4299">
            <v>0</v>
          </cell>
          <cell r="L4299">
            <v>0</v>
          </cell>
          <cell r="M4299">
            <v>0</v>
          </cell>
          <cell r="N4299">
            <v>150000</v>
          </cell>
          <cell r="O4299">
            <v>150000</v>
          </cell>
          <cell r="P4299">
            <v>0</v>
          </cell>
        </row>
        <row r="4300">
          <cell r="A4300" t="e">
            <v>#VALUE!</v>
          </cell>
          <cell r="B4300" t="str">
            <v>813201  סך הכל</v>
          </cell>
          <cell r="C4300">
            <v>0</v>
          </cell>
          <cell r="D4300">
            <v>0</v>
          </cell>
          <cell r="E4300">
            <v>0</v>
          </cell>
          <cell r="F4300" t="str">
            <v>בתי ספר של הקיץ</v>
          </cell>
          <cell r="G4300">
            <v>0</v>
          </cell>
          <cell r="H4300">
            <v>0</v>
          </cell>
          <cell r="I4300">
            <v>8.6479902557856203E-2</v>
          </cell>
          <cell r="J4300">
            <v>29958000</v>
          </cell>
          <cell r="K4300">
            <v>4.6789216670418687E-3</v>
          </cell>
          <cell r="L4300">
            <v>370000</v>
          </cell>
          <cell r="M4300">
            <v>0</v>
          </cell>
          <cell r="N4300">
            <v>30328000</v>
          </cell>
          <cell r="O4300">
            <v>27914000</v>
          </cell>
          <cell r="P4300">
            <v>32455810.630000003</v>
          </cell>
        </row>
        <row r="4301">
          <cell r="A4301">
            <v>18133000</v>
          </cell>
          <cell r="B4301">
            <v>0</v>
          </cell>
          <cell r="C4301">
            <v>813300</v>
          </cell>
          <cell r="D4301">
            <v>1</v>
          </cell>
          <cell r="E4301">
            <v>0</v>
          </cell>
          <cell r="F4301" t="str">
            <v xml:space="preserve">חינוך מיוחד       </v>
          </cell>
          <cell r="G4301">
            <v>0</v>
          </cell>
          <cell r="H4301" t="str">
            <v xml:space="preserve"> </v>
          </cell>
          <cell r="I4301">
            <v>0</v>
          </cell>
          <cell r="J4301">
            <v>0</v>
          </cell>
          <cell r="K4301">
            <v>0</v>
          </cell>
          <cell r="L4301">
            <v>0</v>
          </cell>
          <cell r="M4301">
            <v>0</v>
          </cell>
          <cell r="N4301">
            <v>0</v>
          </cell>
          <cell r="O4301">
            <v>0</v>
          </cell>
          <cell r="P4301">
            <v>0</v>
          </cell>
        </row>
        <row r="4302">
          <cell r="A4302">
            <v>1813300100</v>
          </cell>
          <cell r="B4302">
            <v>100</v>
          </cell>
          <cell r="C4302">
            <v>813300</v>
          </cell>
          <cell r="D4302">
            <v>1</v>
          </cell>
          <cell r="E4302">
            <v>0</v>
          </cell>
          <cell r="F4302" t="str">
            <v>שכר עובדים לפי תקן</v>
          </cell>
          <cell r="G4302">
            <v>0</v>
          </cell>
          <cell r="H4302" t="str">
            <v xml:space="preserve"> 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0</v>
          </cell>
          <cell r="N4302">
            <v>0</v>
          </cell>
          <cell r="O4302">
            <v>0</v>
          </cell>
          <cell r="P4302">
            <v>0</v>
          </cell>
        </row>
        <row r="4303">
          <cell r="A4303">
            <v>1813300110</v>
          </cell>
          <cell r="B4303">
            <v>110</v>
          </cell>
          <cell r="C4303">
            <v>813300</v>
          </cell>
          <cell r="D4303">
            <v>1</v>
          </cell>
          <cell r="E4303">
            <v>0</v>
          </cell>
          <cell r="F4303" t="str">
            <v>השכר הקובע-תקציבית</v>
          </cell>
          <cell r="G4303">
            <v>0</v>
          </cell>
          <cell r="H4303" t="str">
            <v>שכר</v>
          </cell>
          <cell r="I4303">
            <v>-0.36649214659685869</v>
          </cell>
          <cell r="J4303">
            <v>242000</v>
          </cell>
          <cell r="K4303">
            <v>1.4928749151775556E-2</v>
          </cell>
          <cell r="L4303">
            <v>0</v>
          </cell>
          <cell r="M4303">
            <v>0</v>
          </cell>
          <cell r="N4303">
            <v>242000</v>
          </cell>
          <cell r="O4303">
            <v>382000</v>
          </cell>
          <cell r="P4303">
            <v>249983.27</v>
          </cell>
        </row>
        <row r="4304">
          <cell r="A4304">
            <v>1813300119</v>
          </cell>
          <cell r="B4304">
            <v>119</v>
          </cell>
          <cell r="C4304">
            <v>813300</v>
          </cell>
          <cell r="D4304">
            <v>1</v>
          </cell>
          <cell r="E4304">
            <v>0</v>
          </cell>
          <cell r="F4304" t="str">
            <v xml:space="preserve">השכר הקובע-צוברת  </v>
          </cell>
          <cell r="G4304">
            <v>0</v>
          </cell>
          <cell r="H4304" t="str">
            <v>שכר</v>
          </cell>
          <cell r="I4304">
            <v>7.0622524475001835E-2</v>
          </cell>
          <cell r="J4304">
            <v>1432600</v>
          </cell>
          <cell r="K4304">
            <v>1.4987668374122576E-2</v>
          </cell>
          <cell r="L4304">
            <v>0</v>
          </cell>
          <cell r="M4304">
            <v>0</v>
          </cell>
          <cell r="N4304">
            <v>1432600</v>
          </cell>
          <cell r="O4304">
            <v>1338100</v>
          </cell>
          <cell r="P4304">
            <v>1049484.93</v>
          </cell>
        </row>
        <row r="4305">
          <cell r="A4305">
            <v>1813300122</v>
          </cell>
          <cell r="B4305">
            <v>122</v>
          </cell>
          <cell r="C4305">
            <v>813300</v>
          </cell>
          <cell r="D4305">
            <v>1</v>
          </cell>
          <cell r="E4305">
            <v>0</v>
          </cell>
          <cell r="F4305" t="str">
            <v xml:space="preserve">ביגוד             </v>
          </cell>
          <cell r="G4305">
            <v>0</v>
          </cell>
          <cell r="H4305" t="str">
            <v>שכר</v>
          </cell>
          <cell r="I4305">
            <v>0</v>
          </cell>
          <cell r="J4305">
            <v>23400</v>
          </cell>
          <cell r="K4305">
            <v>0</v>
          </cell>
          <cell r="L4305">
            <v>0</v>
          </cell>
          <cell r="M4305">
            <v>0</v>
          </cell>
          <cell r="N4305">
            <v>23400</v>
          </cell>
          <cell r="O4305">
            <v>23400</v>
          </cell>
          <cell r="P4305">
            <v>17543.849999999999</v>
          </cell>
        </row>
        <row r="4306">
          <cell r="A4306">
            <v>1813300126</v>
          </cell>
          <cell r="B4306">
            <v>126</v>
          </cell>
          <cell r="C4306">
            <v>813300</v>
          </cell>
          <cell r="D4306">
            <v>1</v>
          </cell>
          <cell r="E4306">
            <v>0</v>
          </cell>
          <cell r="F4306" t="str">
            <v xml:space="preserve">דמי הבראה         </v>
          </cell>
          <cell r="G4306">
            <v>0</v>
          </cell>
          <cell r="H4306" t="str">
            <v>שכר</v>
          </cell>
          <cell r="I4306">
            <v>0</v>
          </cell>
          <cell r="J4306">
            <v>47000</v>
          </cell>
          <cell r="K4306">
            <v>0</v>
          </cell>
          <cell r="L4306">
            <v>0</v>
          </cell>
          <cell r="M4306">
            <v>0</v>
          </cell>
          <cell r="N4306">
            <v>47000</v>
          </cell>
          <cell r="O4306">
            <v>47000</v>
          </cell>
          <cell r="P4306">
            <v>46884.02</v>
          </cell>
        </row>
        <row r="4307">
          <cell r="A4307">
            <v>1813300130</v>
          </cell>
          <cell r="B4307">
            <v>130</v>
          </cell>
          <cell r="C4307">
            <v>813300</v>
          </cell>
          <cell r="D4307">
            <v>1</v>
          </cell>
          <cell r="E4307">
            <v>0</v>
          </cell>
          <cell r="F4307" t="str">
            <v xml:space="preserve">שעות נוספות       </v>
          </cell>
          <cell r="G4307">
            <v>0</v>
          </cell>
          <cell r="H4307" t="str">
            <v>שכר</v>
          </cell>
          <cell r="I4307">
            <v>0</v>
          </cell>
          <cell r="J4307">
            <v>5000</v>
          </cell>
          <cell r="K4307">
            <v>0</v>
          </cell>
          <cell r="L4307">
            <v>0</v>
          </cell>
          <cell r="M4307">
            <v>0</v>
          </cell>
          <cell r="N4307">
            <v>5000</v>
          </cell>
          <cell r="O4307">
            <v>5000</v>
          </cell>
          <cell r="P4307">
            <v>2604.8000000000002</v>
          </cell>
        </row>
        <row r="4308">
          <cell r="A4308">
            <v>1813300140</v>
          </cell>
          <cell r="B4308">
            <v>140</v>
          </cell>
          <cell r="C4308">
            <v>813300</v>
          </cell>
          <cell r="D4308">
            <v>1</v>
          </cell>
          <cell r="E4308">
            <v>0</v>
          </cell>
          <cell r="F4308" t="str">
            <v>השתתפות באחזקת רכב</v>
          </cell>
          <cell r="G4308">
            <v>0</v>
          </cell>
          <cell r="H4308" t="str">
            <v>שכר</v>
          </cell>
          <cell r="I4308">
            <v>1.6380753138075312</v>
          </cell>
          <cell r="J4308">
            <v>126100</v>
          </cell>
          <cell r="K4308">
            <v>0</v>
          </cell>
          <cell r="L4308">
            <v>0</v>
          </cell>
          <cell r="M4308">
            <v>0</v>
          </cell>
          <cell r="N4308">
            <v>126100</v>
          </cell>
          <cell r="O4308">
            <v>47800</v>
          </cell>
          <cell r="P4308">
            <v>116039.21</v>
          </cell>
        </row>
        <row r="4309">
          <cell r="A4309">
            <v>1813300200</v>
          </cell>
          <cell r="B4309">
            <v>200</v>
          </cell>
          <cell r="C4309">
            <v>813300</v>
          </cell>
          <cell r="D4309">
            <v>1</v>
          </cell>
          <cell r="E4309">
            <v>0</v>
          </cell>
          <cell r="F4309" t="str">
            <v>שכר עובדים ללא תקן</v>
          </cell>
          <cell r="G4309">
            <v>0</v>
          </cell>
          <cell r="H4309" t="str">
            <v xml:space="preserve"> </v>
          </cell>
          <cell r="I4309">
            <v>0</v>
          </cell>
          <cell r="J4309">
            <v>0</v>
          </cell>
          <cell r="K4309">
            <v>0</v>
          </cell>
          <cell r="L4309">
            <v>0</v>
          </cell>
          <cell r="M4309">
            <v>0</v>
          </cell>
          <cell r="N4309">
            <v>0</v>
          </cell>
          <cell r="O4309">
            <v>0</v>
          </cell>
          <cell r="P4309">
            <v>0</v>
          </cell>
        </row>
        <row r="4310">
          <cell r="A4310">
            <v>1813300210</v>
          </cell>
          <cell r="B4310">
            <v>210</v>
          </cell>
          <cell r="C4310">
            <v>813300</v>
          </cell>
          <cell r="D4310">
            <v>1</v>
          </cell>
          <cell r="E4310">
            <v>0</v>
          </cell>
          <cell r="F4310" t="str">
            <v xml:space="preserve">השכר הקובע        </v>
          </cell>
          <cell r="G4310">
            <v>0</v>
          </cell>
          <cell r="H4310" t="str">
            <v>שכר</v>
          </cell>
          <cell r="I4310">
            <v>0</v>
          </cell>
          <cell r="J4310">
            <v>70000</v>
          </cell>
          <cell r="K4310">
            <v>0</v>
          </cell>
          <cell r="L4310">
            <v>0</v>
          </cell>
          <cell r="M4310">
            <v>0</v>
          </cell>
          <cell r="N4310">
            <v>70000</v>
          </cell>
          <cell r="O4310">
            <v>26700</v>
          </cell>
          <cell r="P4310">
            <v>736.31</v>
          </cell>
        </row>
        <row r="4311">
          <cell r="A4311">
            <v>1813300212</v>
          </cell>
          <cell r="B4311">
            <v>212</v>
          </cell>
          <cell r="C4311">
            <v>813300</v>
          </cell>
          <cell r="D4311">
            <v>1</v>
          </cell>
          <cell r="E4311">
            <v>0</v>
          </cell>
          <cell r="F4311" t="str">
            <v>חינוך תעבורתי - חלץ</v>
          </cell>
          <cell r="G4311">
            <v>0</v>
          </cell>
          <cell r="H4311" t="str">
            <v>שכר</v>
          </cell>
          <cell r="I4311">
            <v>0</v>
          </cell>
          <cell r="J4311">
            <v>0</v>
          </cell>
          <cell r="K4311">
            <v>0</v>
          </cell>
          <cell r="L4311">
            <v>0</v>
          </cell>
          <cell r="M4311">
            <v>0</v>
          </cell>
          <cell r="N4311">
            <v>0</v>
          </cell>
          <cell r="O4311">
            <v>0</v>
          </cell>
          <cell r="P4311">
            <v>0</v>
          </cell>
        </row>
        <row r="4312">
          <cell r="A4312">
            <v>1813300253</v>
          </cell>
          <cell r="B4312">
            <v>253</v>
          </cell>
          <cell r="C4312">
            <v>813300</v>
          </cell>
          <cell r="D4312">
            <v>1</v>
          </cell>
          <cell r="E4312">
            <v>0</v>
          </cell>
          <cell r="F4312" t="str">
            <v xml:space="preserve">עובדי מתי"א       </v>
          </cell>
          <cell r="G4312">
            <v>0</v>
          </cell>
          <cell r="H4312" t="str">
            <v>שכר</v>
          </cell>
          <cell r="I4312">
            <v>0</v>
          </cell>
          <cell r="J4312">
            <v>0</v>
          </cell>
          <cell r="K4312">
            <v>0</v>
          </cell>
          <cell r="L4312">
            <v>0</v>
          </cell>
          <cell r="M4312">
            <v>0</v>
          </cell>
          <cell r="N4312">
            <v>0</v>
          </cell>
          <cell r="O4312">
            <v>0</v>
          </cell>
          <cell r="P4312">
            <v>0</v>
          </cell>
        </row>
        <row r="4313">
          <cell r="A4313">
            <v>1813300263</v>
          </cell>
          <cell r="B4313">
            <v>263</v>
          </cell>
          <cell r="C4313">
            <v>813300</v>
          </cell>
          <cell r="D4313">
            <v>1</v>
          </cell>
          <cell r="E4313">
            <v>0</v>
          </cell>
          <cell r="F4313" t="str">
            <v xml:space="preserve">עובדי מינהלה      </v>
          </cell>
          <cell r="G4313">
            <v>0</v>
          </cell>
          <cell r="H4313" t="str">
            <v>שכר</v>
          </cell>
          <cell r="I4313">
            <v>-1</v>
          </cell>
          <cell r="J4313">
            <v>0</v>
          </cell>
          <cell r="K4313">
            <v>0.10000000000000009</v>
          </cell>
          <cell r="L4313">
            <v>0</v>
          </cell>
          <cell r="M4313">
            <v>0</v>
          </cell>
          <cell r="N4313">
            <v>0</v>
          </cell>
          <cell r="O4313">
            <v>15000</v>
          </cell>
          <cell r="P4313">
            <v>6363.65</v>
          </cell>
        </row>
        <row r="4314">
          <cell r="A4314">
            <v>1813300264</v>
          </cell>
          <cell r="B4314">
            <v>264</v>
          </cell>
          <cell r="C4314">
            <v>813300</v>
          </cell>
          <cell r="D4314">
            <v>1</v>
          </cell>
          <cell r="E4314">
            <v>0</v>
          </cell>
          <cell r="F4314" t="str">
            <v>סייעות-מוסדות+חברה</v>
          </cell>
          <cell r="G4314">
            <v>0</v>
          </cell>
          <cell r="H4314" t="str">
            <v>שכר</v>
          </cell>
          <cell r="I4314">
            <v>0</v>
          </cell>
          <cell r="J4314">
            <v>0</v>
          </cell>
          <cell r="K4314">
            <v>0</v>
          </cell>
          <cell r="L4314">
            <v>0</v>
          </cell>
          <cell r="M4314">
            <v>0</v>
          </cell>
          <cell r="N4314">
            <v>0</v>
          </cell>
          <cell r="O4314">
            <v>0</v>
          </cell>
          <cell r="P4314">
            <v>0</v>
          </cell>
        </row>
        <row r="4315">
          <cell r="A4315">
            <v>1813300400</v>
          </cell>
          <cell r="B4315">
            <v>400</v>
          </cell>
          <cell r="C4315">
            <v>813300</v>
          </cell>
          <cell r="D4315">
            <v>1</v>
          </cell>
          <cell r="E4315">
            <v>0</v>
          </cell>
          <cell r="F4315" t="str">
            <v>אחזקת בנינים וציוד</v>
          </cell>
          <cell r="G4315">
            <v>0</v>
          </cell>
          <cell r="H4315" t="str">
            <v xml:space="preserve"> </v>
          </cell>
          <cell r="I4315">
            <v>0</v>
          </cell>
          <cell r="J4315">
            <v>0</v>
          </cell>
          <cell r="K4315">
            <v>0</v>
          </cell>
          <cell r="L4315">
            <v>0</v>
          </cell>
          <cell r="M4315">
            <v>0</v>
          </cell>
          <cell r="N4315">
            <v>0</v>
          </cell>
          <cell r="O4315">
            <v>0</v>
          </cell>
          <cell r="P4315">
            <v>0</v>
          </cell>
        </row>
        <row r="4316">
          <cell r="A4316">
            <v>1813300411</v>
          </cell>
          <cell r="B4316">
            <v>411</v>
          </cell>
          <cell r="C4316">
            <v>813300</v>
          </cell>
          <cell r="D4316">
            <v>1</v>
          </cell>
          <cell r="E4316">
            <v>0</v>
          </cell>
          <cell r="F4316" t="str">
            <v xml:space="preserve">שכירת אולמות      </v>
          </cell>
          <cell r="G4316">
            <v>0</v>
          </cell>
          <cell r="H4316" t="str">
            <v>קשיח</v>
          </cell>
          <cell r="I4316">
            <v>0</v>
          </cell>
          <cell r="J4316">
            <v>0</v>
          </cell>
          <cell r="K4316">
            <v>0</v>
          </cell>
          <cell r="L4316">
            <v>0</v>
          </cell>
          <cell r="M4316">
            <v>0</v>
          </cell>
          <cell r="N4316">
            <v>0</v>
          </cell>
          <cell r="O4316">
            <v>0</v>
          </cell>
          <cell r="P4316">
            <v>0</v>
          </cell>
        </row>
        <row r="4317">
          <cell r="A4317">
            <v>1813300420</v>
          </cell>
          <cell r="B4317">
            <v>420</v>
          </cell>
          <cell r="C4317">
            <v>813300</v>
          </cell>
          <cell r="D4317">
            <v>1</v>
          </cell>
          <cell r="E4317">
            <v>0</v>
          </cell>
          <cell r="F4317" t="str">
            <v xml:space="preserve">כיבוי אש          </v>
          </cell>
          <cell r="G4317">
            <v>0</v>
          </cell>
          <cell r="H4317" t="str">
            <v>גמיש</v>
          </cell>
          <cell r="I4317">
            <v>0</v>
          </cell>
          <cell r="J4317">
            <v>16000</v>
          </cell>
          <cell r="K4317">
            <v>-5.8823529411764719E-2</v>
          </cell>
          <cell r="L4317">
            <v>0</v>
          </cell>
          <cell r="M4317">
            <v>0</v>
          </cell>
          <cell r="N4317">
            <v>16000</v>
          </cell>
          <cell r="O4317">
            <v>16000</v>
          </cell>
          <cell r="P4317">
            <v>13604.65</v>
          </cell>
        </row>
        <row r="4318">
          <cell r="A4318">
            <v>1813300423</v>
          </cell>
          <cell r="B4318">
            <v>423</v>
          </cell>
          <cell r="C4318">
            <v>813300</v>
          </cell>
          <cell r="D4318">
            <v>1</v>
          </cell>
          <cell r="E4318">
            <v>0</v>
          </cell>
          <cell r="F4318" t="str">
            <v xml:space="preserve">תחזוקת מבנה       </v>
          </cell>
          <cell r="G4318">
            <v>0</v>
          </cell>
          <cell r="H4318" t="str">
            <v>קשיח</v>
          </cell>
          <cell r="I4318">
            <v>5.2631578947368363E-2</v>
          </cell>
          <cell r="J4318">
            <v>120000</v>
          </cell>
          <cell r="K4318">
            <v>0</v>
          </cell>
          <cell r="L4318">
            <v>0</v>
          </cell>
          <cell r="M4318">
            <v>0</v>
          </cell>
          <cell r="N4318">
            <v>120000</v>
          </cell>
          <cell r="O4318">
            <v>114000</v>
          </cell>
          <cell r="P4318">
            <v>114000</v>
          </cell>
        </row>
        <row r="4319">
          <cell r="A4319">
            <v>1813300431</v>
          </cell>
          <cell r="B4319">
            <v>431</v>
          </cell>
          <cell r="C4319">
            <v>813300</v>
          </cell>
          <cell r="D4319">
            <v>1</v>
          </cell>
          <cell r="E4319">
            <v>0</v>
          </cell>
          <cell r="F4319" t="str">
            <v xml:space="preserve">חשמל              </v>
          </cell>
          <cell r="G4319">
            <v>0</v>
          </cell>
          <cell r="H4319" t="str">
            <v>קשיח</v>
          </cell>
          <cell r="I4319">
            <v>0</v>
          </cell>
          <cell r="J4319">
            <v>220000</v>
          </cell>
          <cell r="K4319">
            <v>0</v>
          </cell>
          <cell r="L4319">
            <v>0</v>
          </cell>
          <cell r="M4319">
            <v>0</v>
          </cell>
          <cell r="N4319">
            <v>220000</v>
          </cell>
          <cell r="O4319">
            <v>220000</v>
          </cell>
          <cell r="P4319">
            <v>190509.81</v>
          </cell>
        </row>
        <row r="4320">
          <cell r="A4320">
            <v>1813300432</v>
          </cell>
          <cell r="B4320">
            <v>432</v>
          </cell>
          <cell r="C4320">
            <v>813300</v>
          </cell>
          <cell r="D4320">
            <v>1</v>
          </cell>
          <cell r="E4320">
            <v>0</v>
          </cell>
          <cell r="F4320" t="str">
            <v xml:space="preserve">מים               </v>
          </cell>
          <cell r="G4320">
            <v>0</v>
          </cell>
          <cell r="H4320" t="str">
            <v>קשיח</v>
          </cell>
          <cell r="I4320">
            <v>0</v>
          </cell>
          <cell r="J4320">
            <v>122400</v>
          </cell>
          <cell r="K4320">
            <v>0</v>
          </cell>
          <cell r="L4320">
            <v>0</v>
          </cell>
          <cell r="M4320">
            <v>0</v>
          </cell>
          <cell r="N4320">
            <v>122400</v>
          </cell>
          <cell r="O4320">
            <v>122400</v>
          </cell>
          <cell r="P4320">
            <v>151373.96</v>
          </cell>
        </row>
        <row r="4321">
          <cell r="A4321">
            <v>1813300433</v>
          </cell>
          <cell r="B4321">
            <v>433</v>
          </cell>
          <cell r="C4321">
            <v>813300</v>
          </cell>
          <cell r="D4321">
            <v>1</v>
          </cell>
          <cell r="E4321">
            <v>0</v>
          </cell>
          <cell r="F4321" t="str">
            <v xml:space="preserve">חומרי נקיון       </v>
          </cell>
          <cell r="G4321">
            <v>0</v>
          </cell>
          <cell r="H4321" t="str">
            <v>גמיש</v>
          </cell>
          <cell r="I4321">
            <v>0</v>
          </cell>
          <cell r="J4321">
            <v>0</v>
          </cell>
          <cell r="K4321">
            <v>0</v>
          </cell>
          <cell r="L4321">
            <v>0</v>
          </cell>
          <cell r="M4321">
            <v>0</v>
          </cell>
          <cell r="N4321">
            <v>0</v>
          </cell>
          <cell r="O4321">
            <v>0</v>
          </cell>
          <cell r="P4321">
            <v>0</v>
          </cell>
        </row>
        <row r="4322">
          <cell r="A4322">
            <v>1813300434</v>
          </cell>
          <cell r="B4322">
            <v>434</v>
          </cell>
          <cell r="C4322">
            <v>813300</v>
          </cell>
          <cell r="D4322">
            <v>1</v>
          </cell>
          <cell r="E4322">
            <v>0</v>
          </cell>
          <cell r="F4322" t="str">
            <v xml:space="preserve">חיטוי והדברה      </v>
          </cell>
          <cell r="G4322">
            <v>0</v>
          </cell>
          <cell r="H4322" t="str">
            <v>גמיש</v>
          </cell>
          <cell r="I4322">
            <v>0</v>
          </cell>
          <cell r="J4322">
            <v>500</v>
          </cell>
          <cell r="K4322">
            <v>0</v>
          </cell>
          <cell r="L4322">
            <v>0</v>
          </cell>
          <cell r="M4322">
            <v>0</v>
          </cell>
          <cell r="N4322">
            <v>500</v>
          </cell>
          <cell r="O4322">
            <v>500</v>
          </cell>
          <cell r="P4322">
            <v>0</v>
          </cell>
        </row>
        <row r="4323">
          <cell r="A4323">
            <v>1813300437</v>
          </cell>
          <cell r="B4323">
            <v>437</v>
          </cell>
          <cell r="C4323">
            <v>813300</v>
          </cell>
          <cell r="D4323">
            <v>1</v>
          </cell>
          <cell r="E4323">
            <v>0</v>
          </cell>
          <cell r="F4323" t="str">
            <v xml:space="preserve">אחזקת אזעקה       </v>
          </cell>
          <cell r="G4323">
            <v>0</v>
          </cell>
          <cell r="H4323" t="str">
            <v>קשיח</v>
          </cell>
          <cell r="I4323">
            <v>0</v>
          </cell>
          <cell r="J4323">
            <v>8400</v>
          </cell>
          <cell r="K4323">
            <v>0.29629629629629628</v>
          </cell>
          <cell r="L4323">
            <v>0</v>
          </cell>
          <cell r="M4323">
            <v>0</v>
          </cell>
          <cell r="N4323">
            <v>8400</v>
          </cell>
          <cell r="O4323">
            <v>8400</v>
          </cell>
          <cell r="P4323">
            <v>4275.18</v>
          </cell>
        </row>
        <row r="4324">
          <cell r="A4324">
            <v>1813300441</v>
          </cell>
          <cell r="B4324">
            <v>441</v>
          </cell>
          <cell r="C4324">
            <v>813300</v>
          </cell>
          <cell r="D4324">
            <v>1</v>
          </cell>
          <cell r="E4324">
            <v>0</v>
          </cell>
          <cell r="F4324" t="str">
            <v xml:space="preserve">ביטוח             </v>
          </cell>
          <cell r="G4324">
            <v>0</v>
          </cell>
          <cell r="H4324" t="str">
            <v>קשיח</v>
          </cell>
          <cell r="I4324">
            <v>0</v>
          </cell>
          <cell r="J4324">
            <v>0</v>
          </cell>
          <cell r="K4324">
            <v>0</v>
          </cell>
          <cell r="L4324">
            <v>0</v>
          </cell>
          <cell r="M4324">
            <v>0</v>
          </cell>
          <cell r="N4324">
            <v>0</v>
          </cell>
          <cell r="O4324">
            <v>0</v>
          </cell>
          <cell r="P4324">
            <v>0</v>
          </cell>
        </row>
        <row r="4325">
          <cell r="A4325">
            <v>1813300450</v>
          </cell>
          <cell r="B4325">
            <v>450</v>
          </cell>
          <cell r="C4325">
            <v>813300</v>
          </cell>
          <cell r="D4325">
            <v>1</v>
          </cell>
          <cell r="E4325">
            <v>0</v>
          </cell>
          <cell r="F4325" t="str">
            <v>אחזקת תמי 4</v>
          </cell>
          <cell r="G4325">
            <v>0</v>
          </cell>
          <cell r="H4325" t="str">
            <v>גמיש</v>
          </cell>
          <cell r="I4325">
            <v>0</v>
          </cell>
          <cell r="J4325">
            <v>1200</v>
          </cell>
          <cell r="K4325">
            <v>1</v>
          </cell>
          <cell r="L4325">
            <v>0</v>
          </cell>
          <cell r="M4325">
            <v>0</v>
          </cell>
          <cell r="N4325">
            <v>1200</v>
          </cell>
          <cell r="O4325">
            <v>1200</v>
          </cell>
          <cell r="P4325">
            <v>259.5</v>
          </cell>
        </row>
        <row r="4326">
          <cell r="A4326">
            <v>1813300470</v>
          </cell>
          <cell r="B4326">
            <v>470</v>
          </cell>
          <cell r="C4326">
            <v>813300</v>
          </cell>
          <cell r="D4326">
            <v>1</v>
          </cell>
          <cell r="E4326">
            <v>0</v>
          </cell>
          <cell r="F4326" t="str">
            <v xml:space="preserve">אחזקת מכונות משרד </v>
          </cell>
          <cell r="G4326">
            <v>0</v>
          </cell>
          <cell r="H4326" t="str">
            <v>גמיש</v>
          </cell>
          <cell r="I4326">
            <v>0</v>
          </cell>
          <cell r="J4326">
            <v>0</v>
          </cell>
          <cell r="K4326">
            <v>0</v>
          </cell>
          <cell r="L4326">
            <v>0</v>
          </cell>
          <cell r="M4326">
            <v>0</v>
          </cell>
          <cell r="N4326">
            <v>0</v>
          </cell>
          <cell r="O4326">
            <v>0</v>
          </cell>
          <cell r="P4326">
            <v>0</v>
          </cell>
        </row>
        <row r="4327">
          <cell r="A4327">
            <v>1813300471</v>
          </cell>
          <cell r="B4327">
            <v>471</v>
          </cell>
          <cell r="C4327">
            <v>813300</v>
          </cell>
          <cell r="D4327">
            <v>1</v>
          </cell>
          <cell r="E4327">
            <v>0</v>
          </cell>
          <cell r="F4327" t="str">
            <v xml:space="preserve">מכשירי כתיבה      </v>
          </cell>
          <cell r="G4327">
            <v>0</v>
          </cell>
          <cell r="H4327" t="str">
            <v>גמיש</v>
          </cell>
          <cell r="I4327">
            <v>0</v>
          </cell>
          <cell r="J4327">
            <v>0</v>
          </cell>
          <cell r="K4327">
            <v>0</v>
          </cell>
          <cell r="L4327">
            <v>0</v>
          </cell>
          <cell r="M4327">
            <v>0</v>
          </cell>
          <cell r="N4327">
            <v>0</v>
          </cell>
          <cell r="O4327">
            <v>0</v>
          </cell>
          <cell r="P4327">
            <v>0</v>
          </cell>
        </row>
        <row r="4328">
          <cell r="A4328">
            <v>1813300500</v>
          </cell>
          <cell r="B4328">
            <v>500</v>
          </cell>
          <cell r="C4328">
            <v>813300</v>
          </cell>
          <cell r="D4328">
            <v>1</v>
          </cell>
          <cell r="E4328">
            <v>0</v>
          </cell>
          <cell r="F4328" t="str">
            <v xml:space="preserve">הוצאות מינהליות   </v>
          </cell>
          <cell r="G4328">
            <v>0</v>
          </cell>
          <cell r="H4328" t="str">
            <v xml:space="preserve"> </v>
          </cell>
          <cell r="I4328">
            <v>0</v>
          </cell>
          <cell r="J4328">
            <v>0</v>
          </cell>
          <cell r="K4328">
            <v>0</v>
          </cell>
          <cell r="L4328">
            <v>0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</row>
        <row r="4329">
          <cell r="A4329">
            <v>1813300511</v>
          </cell>
          <cell r="B4329">
            <v>511</v>
          </cell>
          <cell r="C4329">
            <v>813300</v>
          </cell>
          <cell r="D4329">
            <v>1</v>
          </cell>
          <cell r="E4329">
            <v>0</v>
          </cell>
          <cell r="F4329" t="str">
            <v xml:space="preserve">אירוח וכיבוד      </v>
          </cell>
          <cell r="G4329">
            <v>0</v>
          </cell>
          <cell r="H4329" t="str">
            <v>גמיש</v>
          </cell>
          <cell r="I4329">
            <v>0</v>
          </cell>
          <cell r="J4329">
            <v>30000</v>
          </cell>
          <cell r="K4329">
            <v>0</v>
          </cell>
          <cell r="L4329">
            <v>0</v>
          </cell>
          <cell r="M4329">
            <v>0</v>
          </cell>
          <cell r="N4329">
            <v>30000</v>
          </cell>
          <cell r="O4329">
            <v>30000</v>
          </cell>
          <cell r="P4329">
            <v>29913.84</v>
          </cell>
        </row>
        <row r="4330">
          <cell r="A4330">
            <v>1813300512</v>
          </cell>
          <cell r="B4330">
            <v>512</v>
          </cell>
          <cell r="C4330">
            <v>813300</v>
          </cell>
          <cell r="D4330">
            <v>1</v>
          </cell>
          <cell r="E4330">
            <v>0</v>
          </cell>
          <cell r="F4330" t="str">
            <v xml:space="preserve">נסיעות ואש"ל      </v>
          </cell>
          <cell r="G4330">
            <v>0</v>
          </cell>
          <cell r="H4330" t="str">
            <v>גמיש</v>
          </cell>
          <cell r="I4330">
            <v>0</v>
          </cell>
          <cell r="J4330">
            <v>0</v>
          </cell>
          <cell r="K4330">
            <v>0</v>
          </cell>
          <cell r="L4330">
            <v>0</v>
          </cell>
          <cell r="M4330">
            <v>0</v>
          </cell>
          <cell r="N4330">
            <v>0</v>
          </cell>
          <cell r="O4330">
            <v>0</v>
          </cell>
          <cell r="P4330">
            <v>0</v>
          </cell>
        </row>
        <row r="4331">
          <cell r="A4331">
            <v>1813300530</v>
          </cell>
          <cell r="B4331">
            <v>530</v>
          </cell>
          <cell r="C4331">
            <v>813300</v>
          </cell>
          <cell r="D4331">
            <v>1</v>
          </cell>
          <cell r="E4331">
            <v>0</v>
          </cell>
          <cell r="F4331" t="str">
            <v xml:space="preserve">אופניים לעובדים   </v>
          </cell>
          <cell r="G4331">
            <v>0</v>
          </cell>
          <cell r="H4331" t="str">
            <v>קשיח</v>
          </cell>
          <cell r="I4331">
            <v>0</v>
          </cell>
          <cell r="J4331">
            <v>0</v>
          </cell>
          <cell r="K4331">
            <v>0</v>
          </cell>
          <cell r="L4331">
            <v>0</v>
          </cell>
          <cell r="M4331">
            <v>0</v>
          </cell>
          <cell r="N4331">
            <v>0</v>
          </cell>
          <cell r="O4331">
            <v>0</v>
          </cell>
          <cell r="P4331">
            <v>0</v>
          </cell>
        </row>
        <row r="4332">
          <cell r="A4332">
            <v>1813300540</v>
          </cell>
          <cell r="B4332">
            <v>540</v>
          </cell>
          <cell r="C4332">
            <v>813300</v>
          </cell>
          <cell r="D4332">
            <v>1</v>
          </cell>
          <cell r="E4332">
            <v>0</v>
          </cell>
          <cell r="F4332" t="str">
            <v xml:space="preserve">הוצאות טלפון      </v>
          </cell>
          <cell r="G4332">
            <v>0</v>
          </cell>
          <cell r="H4332" t="str">
            <v>קשיח</v>
          </cell>
          <cell r="I4332">
            <v>0</v>
          </cell>
          <cell r="J4332">
            <v>0</v>
          </cell>
          <cell r="K4332">
            <v>0</v>
          </cell>
          <cell r="L4332">
            <v>0</v>
          </cell>
          <cell r="M4332">
            <v>0</v>
          </cell>
          <cell r="N4332">
            <v>0</v>
          </cell>
          <cell r="O4332">
            <v>0</v>
          </cell>
          <cell r="P4332">
            <v>0</v>
          </cell>
        </row>
        <row r="4333">
          <cell r="A4333">
            <v>1813300544</v>
          </cell>
          <cell r="B4333">
            <v>544</v>
          </cell>
          <cell r="C4333">
            <v>813300</v>
          </cell>
          <cell r="D4333">
            <v>1</v>
          </cell>
          <cell r="E4333">
            <v>0</v>
          </cell>
          <cell r="F4333" t="str">
            <v xml:space="preserve">הוצאות דאר        </v>
          </cell>
          <cell r="G4333">
            <v>0</v>
          </cell>
          <cell r="H4333" t="str">
            <v>קשיח</v>
          </cell>
          <cell r="I4333">
            <v>0</v>
          </cell>
          <cell r="J4333">
            <v>0</v>
          </cell>
          <cell r="K4333">
            <v>0</v>
          </cell>
          <cell r="L4333">
            <v>0</v>
          </cell>
          <cell r="M4333">
            <v>0</v>
          </cell>
          <cell r="N4333">
            <v>0</v>
          </cell>
          <cell r="O4333">
            <v>0</v>
          </cell>
          <cell r="P4333">
            <v>0</v>
          </cell>
        </row>
        <row r="4334">
          <cell r="A4334">
            <v>1813300561</v>
          </cell>
          <cell r="B4334">
            <v>561</v>
          </cell>
          <cell r="C4334">
            <v>813300</v>
          </cell>
          <cell r="D4334">
            <v>1</v>
          </cell>
          <cell r="E4334">
            <v>0</v>
          </cell>
          <cell r="F4334" t="str">
            <v xml:space="preserve">שיכפולים          </v>
          </cell>
          <cell r="G4334">
            <v>0</v>
          </cell>
          <cell r="H4334" t="str">
            <v>גמיש</v>
          </cell>
          <cell r="I4334">
            <v>0</v>
          </cell>
          <cell r="J4334">
            <v>0</v>
          </cell>
          <cell r="K4334">
            <v>0</v>
          </cell>
          <cell r="L4334">
            <v>0</v>
          </cell>
          <cell r="M4334">
            <v>0</v>
          </cell>
          <cell r="N4334">
            <v>0</v>
          </cell>
          <cell r="O4334">
            <v>0</v>
          </cell>
          <cell r="P4334">
            <v>0</v>
          </cell>
        </row>
        <row r="4335">
          <cell r="A4335">
            <v>1813300563</v>
          </cell>
          <cell r="B4335">
            <v>563</v>
          </cell>
          <cell r="C4335">
            <v>813300</v>
          </cell>
          <cell r="D4335">
            <v>1</v>
          </cell>
          <cell r="E4335">
            <v>0</v>
          </cell>
          <cell r="F4335" t="str">
            <v xml:space="preserve">תשלום לאוטומציה   </v>
          </cell>
          <cell r="G4335">
            <v>0</v>
          </cell>
          <cell r="H4335" t="str">
            <v>קשיח</v>
          </cell>
          <cell r="I4335">
            <v>0</v>
          </cell>
          <cell r="J4335">
            <v>0</v>
          </cell>
          <cell r="K4335">
            <v>-1</v>
          </cell>
          <cell r="L4335">
            <v>0</v>
          </cell>
          <cell r="M4335">
            <v>0</v>
          </cell>
          <cell r="N4335">
            <v>0</v>
          </cell>
          <cell r="O4335">
            <v>0</v>
          </cell>
          <cell r="P4335">
            <v>0</v>
          </cell>
        </row>
        <row r="4336">
          <cell r="A4336">
            <v>1813300580</v>
          </cell>
          <cell r="B4336">
            <v>580</v>
          </cell>
          <cell r="C4336">
            <v>813300</v>
          </cell>
          <cell r="D4336">
            <v>1</v>
          </cell>
          <cell r="E4336">
            <v>0</v>
          </cell>
          <cell r="F4336" t="str">
            <v>בי"ס לבעיות התנהגות</v>
          </cell>
          <cell r="G4336">
            <v>0</v>
          </cell>
          <cell r="H4336" t="str">
            <v>קשיח</v>
          </cell>
          <cell r="I4336">
            <v>0</v>
          </cell>
          <cell r="J4336">
            <v>100000</v>
          </cell>
          <cell r="K4336">
            <v>0</v>
          </cell>
          <cell r="L4336">
            <v>0</v>
          </cell>
          <cell r="M4336">
            <v>0</v>
          </cell>
          <cell r="N4336">
            <v>100000</v>
          </cell>
          <cell r="O4336">
            <v>100000</v>
          </cell>
          <cell r="P4336">
            <v>99590.39</v>
          </cell>
        </row>
        <row r="4337">
          <cell r="A4337">
            <v>1813300585</v>
          </cell>
          <cell r="B4337">
            <v>585</v>
          </cell>
          <cell r="C4337">
            <v>813300</v>
          </cell>
          <cell r="D4337">
            <v>1</v>
          </cell>
          <cell r="E4337">
            <v>0</v>
          </cell>
          <cell r="F4337" t="str">
            <v xml:space="preserve">אחות לבי"ס חלץ    </v>
          </cell>
          <cell r="G4337">
            <v>0</v>
          </cell>
          <cell r="H4337" t="str">
            <v>קשיח</v>
          </cell>
          <cell r="I4337">
            <v>0</v>
          </cell>
          <cell r="J4337">
            <v>0</v>
          </cell>
          <cell r="K4337">
            <v>0</v>
          </cell>
          <cell r="L4337">
            <v>0</v>
          </cell>
          <cell r="M4337">
            <v>0</v>
          </cell>
          <cell r="N4337">
            <v>0</v>
          </cell>
          <cell r="O4337">
            <v>0</v>
          </cell>
          <cell r="P4337">
            <v>0</v>
          </cell>
        </row>
        <row r="4338">
          <cell r="A4338">
            <v>1813300700</v>
          </cell>
          <cell r="B4338">
            <v>700</v>
          </cell>
          <cell r="C4338">
            <v>813300</v>
          </cell>
          <cell r="D4338">
            <v>1</v>
          </cell>
          <cell r="E4338">
            <v>0</v>
          </cell>
          <cell r="F4338" t="str">
            <v xml:space="preserve">הוצאות לפעולות    </v>
          </cell>
          <cell r="G4338">
            <v>0</v>
          </cell>
          <cell r="H4338" t="str">
            <v xml:space="preserve"> </v>
          </cell>
          <cell r="I4338">
            <v>0</v>
          </cell>
          <cell r="J4338">
            <v>0</v>
          </cell>
          <cell r="K4338">
            <v>0</v>
          </cell>
          <cell r="L4338">
            <v>0</v>
          </cell>
          <cell r="M4338">
            <v>0</v>
          </cell>
          <cell r="N4338">
            <v>0</v>
          </cell>
          <cell r="O4338">
            <v>0</v>
          </cell>
          <cell r="P4338">
            <v>0</v>
          </cell>
        </row>
        <row r="4339">
          <cell r="A4339">
            <v>1813300721</v>
          </cell>
          <cell r="B4339">
            <v>721</v>
          </cell>
          <cell r="C4339">
            <v>813300</v>
          </cell>
          <cell r="D4339">
            <v>1</v>
          </cell>
          <cell r="E4339">
            <v>0</v>
          </cell>
          <cell r="F4339" t="str">
            <v>חמרים-תחזוקת מבנים</v>
          </cell>
          <cell r="G4339">
            <v>0</v>
          </cell>
          <cell r="H4339" t="str">
            <v>גמיש</v>
          </cell>
          <cell r="I4339">
            <v>-4.1095890410958957E-2</v>
          </cell>
          <cell r="J4339">
            <v>7000</v>
          </cell>
          <cell r="K4339">
            <v>0</v>
          </cell>
          <cell r="L4339">
            <v>0</v>
          </cell>
          <cell r="M4339">
            <v>0</v>
          </cell>
          <cell r="N4339">
            <v>7000</v>
          </cell>
          <cell r="O4339">
            <v>7300</v>
          </cell>
          <cell r="P4339">
            <v>0</v>
          </cell>
        </row>
        <row r="4340">
          <cell r="A4340">
            <v>1813300722</v>
          </cell>
          <cell r="B4340">
            <v>722</v>
          </cell>
          <cell r="C4340">
            <v>813300</v>
          </cell>
          <cell r="D4340">
            <v>1</v>
          </cell>
          <cell r="E4340">
            <v>0</v>
          </cell>
          <cell r="F4340" t="str">
            <v>חמרים-תחזוקה עצמית</v>
          </cell>
          <cell r="G4340">
            <v>0</v>
          </cell>
          <cell r="H4340" t="str">
            <v>גמיש</v>
          </cell>
          <cell r="I4340">
            <v>0</v>
          </cell>
          <cell r="J4340">
            <v>0</v>
          </cell>
          <cell r="K4340">
            <v>0</v>
          </cell>
          <cell r="L4340">
            <v>0</v>
          </cell>
          <cell r="M4340">
            <v>0</v>
          </cell>
          <cell r="N4340">
            <v>0</v>
          </cell>
          <cell r="O4340">
            <v>0</v>
          </cell>
          <cell r="P4340">
            <v>0</v>
          </cell>
        </row>
        <row r="4341">
          <cell r="A4341">
            <v>1813300723</v>
          </cell>
          <cell r="B4341">
            <v>723</v>
          </cell>
          <cell r="C4341">
            <v>813300</v>
          </cell>
          <cell r="D4341">
            <v>1</v>
          </cell>
          <cell r="E4341">
            <v>0</v>
          </cell>
          <cell r="F4341" t="str">
            <v xml:space="preserve">חומרים למלאכה     </v>
          </cell>
          <cell r="G4341">
            <v>0</v>
          </cell>
          <cell r="H4341" t="str">
            <v>גמיש</v>
          </cell>
          <cell r="I4341">
            <v>0</v>
          </cell>
          <cell r="J4341">
            <v>0</v>
          </cell>
          <cell r="K4341">
            <v>0</v>
          </cell>
          <cell r="L4341">
            <v>0</v>
          </cell>
          <cell r="M4341">
            <v>0</v>
          </cell>
          <cell r="N4341">
            <v>0</v>
          </cell>
          <cell r="O4341">
            <v>0</v>
          </cell>
          <cell r="P4341">
            <v>0</v>
          </cell>
        </row>
        <row r="4342">
          <cell r="A4342">
            <v>1813300724</v>
          </cell>
          <cell r="B4342">
            <v>724</v>
          </cell>
          <cell r="C4342">
            <v>813300</v>
          </cell>
          <cell r="D4342">
            <v>1</v>
          </cell>
          <cell r="E4342">
            <v>0</v>
          </cell>
          <cell r="F4342" t="str">
            <v xml:space="preserve">הוצאות ייצור חלץ  </v>
          </cell>
          <cell r="G4342">
            <v>0</v>
          </cell>
          <cell r="H4342" t="str">
            <v>גמיש</v>
          </cell>
          <cell r="I4342">
            <v>0</v>
          </cell>
          <cell r="J4342">
            <v>110000</v>
          </cell>
          <cell r="K4342">
            <v>0</v>
          </cell>
          <cell r="L4342">
            <v>0</v>
          </cell>
          <cell r="M4342">
            <v>0</v>
          </cell>
          <cell r="N4342">
            <v>110000</v>
          </cell>
          <cell r="O4342">
            <v>110000</v>
          </cell>
          <cell r="P4342">
            <v>110000</v>
          </cell>
        </row>
        <row r="4343">
          <cell r="A4343">
            <v>1813300725</v>
          </cell>
          <cell r="B4343">
            <v>725</v>
          </cell>
          <cell r="C4343">
            <v>813300</v>
          </cell>
          <cell r="D4343">
            <v>1</v>
          </cell>
          <cell r="E4343">
            <v>0</v>
          </cell>
          <cell r="F4343" t="str">
            <v xml:space="preserve">סדנאות חלץ        </v>
          </cell>
          <cell r="G4343">
            <v>0</v>
          </cell>
          <cell r="H4343" t="str">
            <v>גמיש</v>
          </cell>
          <cell r="I4343">
            <v>0</v>
          </cell>
          <cell r="J4343">
            <v>0</v>
          </cell>
          <cell r="K4343">
            <v>0</v>
          </cell>
          <cell r="L4343">
            <v>0</v>
          </cell>
          <cell r="M4343">
            <v>0</v>
          </cell>
          <cell r="N4343">
            <v>0</v>
          </cell>
          <cell r="O4343">
            <v>0</v>
          </cell>
          <cell r="P4343">
            <v>0</v>
          </cell>
        </row>
        <row r="4344">
          <cell r="A4344">
            <v>1813300726</v>
          </cell>
          <cell r="B4344">
            <v>726</v>
          </cell>
          <cell r="C4344">
            <v>813300</v>
          </cell>
          <cell r="D4344">
            <v>1</v>
          </cell>
          <cell r="E4344">
            <v>0</v>
          </cell>
          <cell r="F4344" t="str">
            <v xml:space="preserve">מועדון טיפולי חלץ </v>
          </cell>
          <cell r="G4344">
            <v>0</v>
          </cell>
          <cell r="H4344" t="str">
            <v>קשיח</v>
          </cell>
          <cell r="I4344">
            <v>0</v>
          </cell>
          <cell r="J4344">
            <v>0</v>
          </cell>
          <cell r="K4344">
            <v>0</v>
          </cell>
          <cell r="L4344">
            <v>0</v>
          </cell>
          <cell r="M4344">
            <v>0</v>
          </cell>
          <cell r="N4344">
            <v>0</v>
          </cell>
          <cell r="O4344">
            <v>0</v>
          </cell>
          <cell r="P4344">
            <v>0</v>
          </cell>
        </row>
        <row r="4345">
          <cell r="A4345">
            <v>1813300727</v>
          </cell>
          <cell r="B4345">
            <v>727</v>
          </cell>
          <cell r="C4345">
            <v>813300</v>
          </cell>
          <cell r="D4345">
            <v>1</v>
          </cell>
          <cell r="E4345">
            <v>0</v>
          </cell>
          <cell r="F4345" t="str">
            <v>הוצאות אפיק (הכנ')</v>
          </cell>
          <cell r="G4345">
            <v>0</v>
          </cell>
          <cell r="H4345" t="str">
            <v>גמיש</v>
          </cell>
          <cell r="I4345">
            <v>0</v>
          </cell>
          <cell r="J4345">
            <v>0</v>
          </cell>
          <cell r="K4345">
            <v>0</v>
          </cell>
          <cell r="L4345">
            <v>0</v>
          </cell>
          <cell r="M4345">
            <v>0</v>
          </cell>
          <cell r="N4345">
            <v>0</v>
          </cell>
          <cell r="O4345">
            <v>0</v>
          </cell>
          <cell r="P4345">
            <v>0</v>
          </cell>
        </row>
        <row r="4346">
          <cell r="A4346">
            <v>1813300728</v>
          </cell>
          <cell r="B4346">
            <v>728</v>
          </cell>
          <cell r="C4346">
            <v>813300</v>
          </cell>
          <cell r="D4346">
            <v>1</v>
          </cell>
          <cell r="E4346">
            <v>0</v>
          </cell>
          <cell r="F4346" t="str">
            <v xml:space="preserve">מרכז טיפולי אפיק  </v>
          </cell>
          <cell r="G4346">
            <v>0</v>
          </cell>
          <cell r="H4346" t="str">
            <v>גמיש</v>
          </cell>
          <cell r="I4346">
            <v>0</v>
          </cell>
          <cell r="J4346">
            <v>15000</v>
          </cell>
          <cell r="K4346">
            <v>0.5</v>
          </cell>
          <cell r="L4346">
            <v>0</v>
          </cell>
          <cell r="M4346">
            <v>0</v>
          </cell>
          <cell r="N4346">
            <v>15000</v>
          </cell>
          <cell r="O4346">
            <v>15000</v>
          </cell>
          <cell r="P4346">
            <v>30.02</v>
          </cell>
        </row>
        <row r="4347">
          <cell r="A4347">
            <v>1813300729</v>
          </cell>
          <cell r="B4347">
            <v>729</v>
          </cell>
          <cell r="C4347">
            <v>813300</v>
          </cell>
          <cell r="D4347">
            <v>1</v>
          </cell>
          <cell r="E4347">
            <v>0</v>
          </cell>
          <cell r="F4347" t="str">
            <v xml:space="preserve">נורות             </v>
          </cell>
          <cell r="G4347">
            <v>0</v>
          </cell>
          <cell r="H4347" t="str">
            <v>גמיש</v>
          </cell>
          <cell r="I4347">
            <v>0</v>
          </cell>
          <cell r="J4347">
            <v>0</v>
          </cell>
          <cell r="K4347">
            <v>0</v>
          </cell>
          <cell r="L4347">
            <v>0</v>
          </cell>
          <cell r="M4347">
            <v>0</v>
          </cell>
          <cell r="N4347">
            <v>0</v>
          </cell>
          <cell r="O4347">
            <v>0</v>
          </cell>
          <cell r="P4347">
            <v>0</v>
          </cell>
        </row>
        <row r="4348">
          <cell r="A4348">
            <v>1813300741</v>
          </cell>
          <cell r="B4348">
            <v>741</v>
          </cell>
          <cell r="C4348">
            <v>813300</v>
          </cell>
          <cell r="D4348">
            <v>1</v>
          </cell>
          <cell r="E4348">
            <v>0</v>
          </cell>
          <cell r="F4348" t="str">
            <v xml:space="preserve">ציוד ספורט        </v>
          </cell>
          <cell r="G4348">
            <v>0</v>
          </cell>
          <cell r="H4348" t="str">
            <v>גמיש</v>
          </cell>
          <cell r="I4348">
            <v>0</v>
          </cell>
          <cell r="J4348">
            <v>4800</v>
          </cell>
          <cell r="K4348">
            <v>0</v>
          </cell>
          <cell r="L4348">
            <v>0</v>
          </cell>
          <cell r="M4348">
            <v>0</v>
          </cell>
          <cell r="N4348">
            <v>4800</v>
          </cell>
          <cell r="O4348">
            <v>4800</v>
          </cell>
          <cell r="P4348">
            <v>0</v>
          </cell>
        </row>
        <row r="4349">
          <cell r="A4349">
            <v>1813300742</v>
          </cell>
          <cell r="B4349">
            <v>742</v>
          </cell>
          <cell r="C4349">
            <v>813300</v>
          </cell>
          <cell r="D4349">
            <v>1</v>
          </cell>
          <cell r="E4349">
            <v>0</v>
          </cell>
          <cell r="F4349" t="str">
            <v xml:space="preserve">כלים וציוד        </v>
          </cell>
          <cell r="G4349">
            <v>0</v>
          </cell>
          <cell r="H4349" t="str">
            <v>גמיש</v>
          </cell>
          <cell r="I4349">
            <v>0</v>
          </cell>
          <cell r="J4349">
            <v>40000</v>
          </cell>
          <cell r="K4349">
            <v>0</v>
          </cell>
          <cell r="L4349">
            <v>0</v>
          </cell>
          <cell r="M4349">
            <v>0</v>
          </cell>
          <cell r="N4349">
            <v>40000</v>
          </cell>
          <cell r="O4349">
            <v>40000</v>
          </cell>
          <cell r="P4349">
            <v>24788.81</v>
          </cell>
        </row>
        <row r="4350">
          <cell r="A4350">
            <v>1813300743</v>
          </cell>
          <cell r="B4350">
            <v>743</v>
          </cell>
          <cell r="C4350">
            <v>813300</v>
          </cell>
          <cell r="D4350">
            <v>1</v>
          </cell>
          <cell r="E4350">
            <v>0</v>
          </cell>
          <cell r="F4350" t="str">
            <v xml:space="preserve">תחזוקת ציוד       </v>
          </cell>
          <cell r="G4350">
            <v>0</v>
          </cell>
          <cell r="H4350" t="str">
            <v>גמיש</v>
          </cell>
          <cell r="I4350">
            <v>0</v>
          </cell>
          <cell r="J4350">
            <v>0</v>
          </cell>
          <cell r="K4350">
            <v>0</v>
          </cell>
          <cell r="L4350">
            <v>0</v>
          </cell>
          <cell r="M4350">
            <v>0</v>
          </cell>
          <cell r="N4350">
            <v>0</v>
          </cell>
          <cell r="O4350">
            <v>0</v>
          </cell>
          <cell r="P4350">
            <v>0</v>
          </cell>
        </row>
        <row r="4351">
          <cell r="A4351">
            <v>1813300745</v>
          </cell>
          <cell r="B4351">
            <v>745</v>
          </cell>
          <cell r="C4351">
            <v>813300</v>
          </cell>
          <cell r="D4351">
            <v>1</v>
          </cell>
          <cell r="E4351">
            <v>0</v>
          </cell>
          <cell r="F4351" t="str">
            <v xml:space="preserve">דמי פריצה - תכולה </v>
          </cell>
          <cell r="G4351">
            <v>0</v>
          </cell>
          <cell r="H4351" t="str">
            <v>קשיח</v>
          </cell>
          <cell r="I4351">
            <v>0</v>
          </cell>
          <cell r="J4351">
            <v>0</v>
          </cell>
          <cell r="K4351">
            <v>0</v>
          </cell>
          <cell r="L4351">
            <v>0</v>
          </cell>
          <cell r="M4351">
            <v>0</v>
          </cell>
          <cell r="N4351">
            <v>0</v>
          </cell>
          <cell r="O4351">
            <v>0</v>
          </cell>
          <cell r="P4351">
            <v>0</v>
          </cell>
        </row>
        <row r="4352">
          <cell r="A4352">
            <v>1813300746</v>
          </cell>
          <cell r="B4352">
            <v>746</v>
          </cell>
          <cell r="C4352">
            <v>813300</v>
          </cell>
          <cell r="D4352">
            <v>1</v>
          </cell>
          <cell r="E4352">
            <v>0</v>
          </cell>
          <cell r="F4352" t="str">
            <v xml:space="preserve">דמי פריצה - מבנה  </v>
          </cell>
          <cell r="G4352">
            <v>0</v>
          </cell>
          <cell r="H4352" t="str">
            <v>קשיח</v>
          </cell>
          <cell r="I4352">
            <v>0</v>
          </cell>
          <cell r="J4352">
            <v>0</v>
          </cell>
          <cell r="K4352">
            <v>0</v>
          </cell>
          <cell r="L4352">
            <v>0</v>
          </cell>
          <cell r="M4352">
            <v>0</v>
          </cell>
          <cell r="N4352">
            <v>0</v>
          </cell>
          <cell r="O4352">
            <v>0</v>
          </cell>
          <cell r="P4352">
            <v>0</v>
          </cell>
        </row>
        <row r="4353">
          <cell r="A4353">
            <v>1813300750</v>
          </cell>
          <cell r="B4353">
            <v>750</v>
          </cell>
          <cell r="C4353">
            <v>813300</v>
          </cell>
          <cell r="D4353">
            <v>1</v>
          </cell>
          <cell r="E4353">
            <v>0</v>
          </cell>
          <cell r="F4353" t="str">
            <v>אחזקת מוסדות</v>
          </cell>
          <cell r="G4353">
            <v>0</v>
          </cell>
          <cell r="H4353" t="str">
            <v>קשיח</v>
          </cell>
          <cell r="I4353">
            <v>-8.6757990867579959E-2</v>
          </cell>
          <cell r="J4353">
            <v>1480000</v>
          </cell>
          <cell r="K4353">
            <v>6.8197459801038196E-3</v>
          </cell>
          <cell r="L4353">
            <v>0</v>
          </cell>
          <cell r="M4353">
            <v>0</v>
          </cell>
          <cell r="N4353">
            <v>1480000</v>
          </cell>
          <cell r="O4353">
            <v>1620600</v>
          </cell>
          <cell r="P4353">
            <v>1468609.41</v>
          </cell>
        </row>
        <row r="4354">
          <cell r="A4354">
            <v>1813300751</v>
          </cell>
          <cell r="B4354">
            <v>751</v>
          </cell>
          <cell r="C4354">
            <v>813300</v>
          </cell>
          <cell r="D4354">
            <v>1</v>
          </cell>
          <cell r="E4354">
            <v>0</v>
          </cell>
          <cell r="F4354" t="str">
            <v xml:space="preserve">עבודות קבלניות    </v>
          </cell>
          <cell r="G4354">
            <v>0</v>
          </cell>
          <cell r="H4354" t="str">
            <v>גמיש</v>
          </cell>
          <cell r="I4354">
            <v>0</v>
          </cell>
          <cell r="J4354">
            <v>30000</v>
          </cell>
          <cell r="K4354">
            <v>0</v>
          </cell>
          <cell r="L4354">
            <v>0</v>
          </cell>
          <cell r="M4354">
            <v>0</v>
          </cell>
          <cell r="N4354">
            <v>30000</v>
          </cell>
          <cell r="O4354">
            <v>30000</v>
          </cell>
          <cell r="P4354">
            <v>0</v>
          </cell>
        </row>
        <row r="4355">
          <cell r="A4355">
            <v>1813300752</v>
          </cell>
          <cell r="B4355">
            <v>752</v>
          </cell>
          <cell r="C4355">
            <v>813300</v>
          </cell>
          <cell r="D4355">
            <v>1</v>
          </cell>
          <cell r="E4355">
            <v>0</v>
          </cell>
          <cell r="F4355" t="str">
            <v xml:space="preserve">נקיון בקבלנות     </v>
          </cell>
          <cell r="G4355">
            <v>0</v>
          </cell>
          <cell r="H4355" t="str">
            <v>קשיח</v>
          </cell>
          <cell r="I4355">
            <v>2.1122298106033277E-3</v>
          </cell>
          <cell r="J4355">
            <v>1423300</v>
          </cell>
          <cell r="K4355">
            <v>-1.3485630066322751E-2</v>
          </cell>
          <cell r="L4355">
            <v>0</v>
          </cell>
          <cell r="M4355">
            <v>0</v>
          </cell>
          <cell r="N4355">
            <v>1423300</v>
          </cell>
          <cell r="O4355">
            <v>1420300</v>
          </cell>
          <cell r="P4355">
            <v>1274049.42</v>
          </cell>
        </row>
        <row r="4356">
          <cell r="A4356">
            <v>1813300753</v>
          </cell>
          <cell r="B4356">
            <v>753</v>
          </cell>
          <cell r="C4356">
            <v>813300</v>
          </cell>
          <cell r="D4356">
            <v>1</v>
          </cell>
          <cell r="E4356">
            <v>0</v>
          </cell>
          <cell r="F4356" t="str">
            <v xml:space="preserve">עובדי מתי"א       </v>
          </cell>
          <cell r="G4356">
            <v>0</v>
          </cell>
          <cell r="H4356" t="str">
            <v>קשיח</v>
          </cell>
          <cell r="I4356">
            <v>0</v>
          </cell>
          <cell r="J4356">
            <v>0</v>
          </cell>
          <cell r="K4356">
            <v>0</v>
          </cell>
          <cell r="L4356">
            <v>0</v>
          </cell>
          <cell r="M4356">
            <v>0</v>
          </cell>
          <cell r="N4356">
            <v>0</v>
          </cell>
          <cell r="O4356">
            <v>0</v>
          </cell>
          <cell r="P4356">
            <v>0</v>
          </cell>
        </row>
        <row r="4357">
          <cell r="A4357">
            <v>1813300755</v>
          </cell>
          <cell r="B4357">
            <v>755</v>
          </cell>
          <cell r="C4357">
            <v>813300</v>
          </cell>
          <cell r="D4357">
            <v>1</v>
          </cell>
          <cell r="E4357">
            <v>0</v>
          </cell>
          <cell r="F4357" t="str">
            <v xml:space="preserve">אחות לבי"ס חלץ    </v>
          </cell>
          <cell r="G4357">
            <v>0</v>
          </cell>
          <cell r="H4357" t="str">
            <v>קשיח</v>
          </cell>
          <cell r="I4357">
            <v>0</v>
          </cell>
          <cell r="J4357">
            <v>0</v>
          </cell>
          <cell r="K4357">
            <v>0</v>
          </cell>
          <cell r="L4357">
            <v>0</v>
          </cell>
          <cell r="M4357">
            <v>0</v>
          </cell>
          <cell r="N4357">
            <v>0</v>
          </cell>
          <cell r="O4357">
            <v>0</v>
          </cell>
          <cell r="P4357">
            <v>0</v>
          </cell>
        </row>
        <row r="4358">
          <cell r="A4358">
            <v>1813300756</v>
          </cell>
          <cell r="B4358">
            <v>756</v>
          </cell>
          <cell r="C4358">
            <v>813300</v>
          </cell>
          <cell r="D4358">
            <v>1</v>
          </cell>
          <cell r="E4358">
            <v>0</v>
          </cell>
          <cell r="F4358" t="str">
            <v>שמירה מרכז אפיק</v>
          </cell>
          <cell r="G4358">
            <v>0</v>
          </cell>
          <cell r="H4358" t="str">
            <v>קשיח</v>
          </cell>
          <cell r="I4358">
            <v>0</v>
          </cell>
          <cell r="J4358">
            <v>0</v>
          </cell>
          <cell r="K4358">
            <v>0</v>
          </cell>
          <cell r="L4358">
            <v>0</v>
          </cell>
          <cell r="M4358">
            <v>0</v>
          </cell>
          <cell r="N4358">
            <v>0</v>
          </cell>
          <cell r="O4358">
            <v>0</v>
          </cell>
          <cell r="P4358">
            <v>0</v>
          </cell>
        </row>
        <row r="4359">
          <cell r="A4359">
            <v>1813300759</v>
          </cell>
          <cell r="B4359">
            <v>759</v>
          </cell>
          <cell r="C4359">
            <v>813300</v>
          </cell>
          <cell r="D4359">
            <v>1</v>
          </cell>
          <cell r="E4359">
            <v>0</v>
          </cell>
          <cell r="F4359" t="str">
            <v>שרותי סייעות</v>
          </cell>
          <cell r="G4359">
            <v>0</v>
          </cell>
          <cell r="H4359" t="str">
            <v>שכר</v>
          </cell>
          <cell r="I4359">
            <v>0.35653800529245361</v>
          </cell>
          <cell r="J4359">
            <v>14866300</v>
          </cell>
          <cell r="K4359">
            <v>5.0000000000000044E-2</v>
          </cell>
          <cell r="L4359">
            <v>0</v>
          </cell>
          <cell r="M4359">
            <v>0</v>
          </cell>
          <cell r="N4359">
            <v>14866300</v>
          </cell>
          <cell r="O4359">
            <v>10959000</v>
          </cell>
          <cell r="P4359">
            <v>11699635.58</v>
          </cell>
        </row>
        <row r="4360">
          <cell r="A4360">
            <v>1813300763</v>
          </cell>
          <cell r="B4360">
            <v>763</v>
          </cell>
          <cell r="C4360">
            <v>813300</v>
          </cell>
          <cell r="D4360">
            <v>1</v>
          </cell>
          <cell r="E4360">
            <v>0</v>
          </cell>
          <cell r="F4360" t="str">
            <v xml:space="preserve">עובדי מינהלה      </v>
          </cell>
          <cell r="G4360">
            <v>0</v>
          </cell>
          <cell r="H4360" t="str">
            <v>קשיח</v>
          </cell>
          <cell r="I4360">
            <v>0</v>
          </cell>
          <cell r="J4360">
            <v>0</v>
          </cell>
          <cell r="K4360">
            <v>0</v>
          </cell>
          <cell r="L4360">
            <v>0</v>
          </cell>
          <cell r="M4360">
            <v>0</v>
          </cell>
          <cell r="N4360">
            <v>0</v>
          </cell>
          <cell r="O4360">
            <v>0</v>
          </cell>
          <cell r="P4360">
            <v>0</v>
          </cell>
        </row>
        <row r="4361">
          <cell r="A4361">
            <v>1813300764</v>
          </cell>
          <cell r="B4361">
            <v>764</v>
          </cell>
          <cell r="C4361">
            <v>813300</v>
          </cell>
          <cell r="D4361">
            <v>1</v>
          </cell>
          <cell r="E4361">
            <v>0</v>
          </cell>
          <cell r="F4361" t="str">
            <v>סייעות-מוסדות+חברה</v>
          </cell>
          <cell r="G4361">
            <v>0</v>
          </cell>
          <cell r="H4361" t="str">
            <v>קשיח</v>
          </cell>
          <cell r="I4361">
            <v>0</v>
          </cell>
          <cell r="J4361">
            <v>0</v>
          </cell>
          <cell r="K4361">
            <v>0</v>
          </cell>
          <cell r="L4361">
            <v>0</v>
          </cell>
          <cell r="M4361">
            <v>0</v>
          </cell>
          <cell r="N4361">
            <v>0</v>
          </cell>
          <cell r="O4361">
            <v>0</v>
          </cell>
          <cell r="P4361">
            <v>0</v>
          </cell>
        </row>
        <row r="4362">
          <cell r="A4362">
            <v>1813300780</v>
          </cell>
          <cell r="B4362">
            <v>780</v>
          </cell>
          <cell r="C4362">
            <v>813300</v>
          </cell>
          <cell r="D4362">
            <v>1</v>
          </cell>
          <cell r="E4362">
            <v>0</v>
          </cell>
          <cell r="F4362" t="str">
            <v>השתת' בהסעה-ניצן</v>
          </cell>
          <cell r="G4362">
            <v>0</v>
          </cell>
          <cell r="H4362" t="str">
            <v>קשיח</v>
          </cell>
          <cell r="I4362">
            <v>0</v>
          </cell>
          <cell r="J4362">
            <v>0</v>
          </cell>
          <cell r="K4362">
            <v>0</v>
          </cell>
          <cell r="L4362">
            <v>0</v>
          </cell>
          <cell r="M4362">
            <v>0</v>
          </cell>
          <cell r="N4362">
            <v>0</v>
          </cell>
          <cell r="O4362">
            <v>0</v>
          </cell>
          <cell r="P4362">
            <v>0</v>
          </cell>
        </row>
        <row r="4363">
          <cell r="A4363">
            <v>1813300781</v>
          </cell>
          <cell r="B4363">
            <v>781</v>
          </cell>
          <cell r="C4363">
            <v>813300</v>
          </cell>
          <cell r="D4363">
            <v>1</v>
          </cell>
          <cell r="E4363">
            <v>0</v>
          </cell>
          <cell r="F4363" t="str">
            <v xml:space="preserve">השת' בהזנה        </v>
          </cell>
          <cell r="G4363">
            <v>0</v>
          </cell>
          <cell r="H4363" t="str">
            <v>קשיח</v>
          </cell>
          <cell r="I4363">
            <v>0.20902147971360385</v>
          </cell>
          <cell r="J4363">
            <v>2532900</v>
          </cell>
          <cell r="K4363">
            <v>8.4338747099768074E-2</v>
          </cell>
          <cell r="L4363">
            <v>0</v>
          </cell>
          <cell r="M4363">
            <v>0</v>
          </cell>
          <cell r="N4363">
            <v>2532900</v>
          </cell>
          <cell r="O4363">
            <v>2095000</v>
          </cell>
          <cell r="P4363">
            <v>2239963.16</v>
          </cell>
        </row>
        <row r="4364">
          <cell r="A4364">
            <v>1813300782</v>
          </cell>
          <cell r="B4364">
            <v>782</v>
          </cell>
          <cell r="C4364">
            <v>813300</v>
          </cell>
          <cell r="D4364">
            <v>1</v>
          </cell>
          <cell r="E4364">
            <v>0</v>
          </cell>
          <cell r="F4364" t="str">
            <v>אתגרים</v>
          </cell>
          <cell r="G4364">
            <v>0</v>
          </cell>
          <cell r="H4364" t="str">
            <v>קשיח</v>
          </cell>
          <cell r="I4364">
            <v>0</v>
          </cell>
          <cell r="J4364">
            <v>75000</v>
          </cell>
          <cell r="K4364">
            <v>0</v>
          </cell>
          <cell r="L4364">
            <v>0</v>
          </cell>
          <cell r="M4364">
            <v>0</v>
          </cell>
          <cell r="N4364">
            <v>75000</v>
          </cell>
          <cell r="O4364">
            <v>75000</v>
          </cell>
          <cell r="P4364">
            <v>75000</v>
          </cell>
        </row>
        <row r="4365">
          <cell r="A4365">
            <v>1813300794</v>
          </cell>
          <cell r="B4365">
            <v>794</v>
          </cell>
          <cell r="C4365">
            <v>813300</v>
          </cell>
          <cell r="D4365">
            <v>1</v>
          </cell>
          <cell r="E4365">
            <v>0</v>
          </cell>
          <cell r="F4365" t="str">
            <v xml:space="preserve">השתתפות בעזר 094  </v>
          </cell>
          <cell r="G4365">
            <v>0</v>
          </cell>
          <cell r="H4365" t="str">
            <v>קשיח</v>
          </cell>
          <cell r="I4365">
            <v>0.139240506329114</v>
          </cell>
          <cell r="J4365">
            <v>36000</v>
          </cell>
          <cell r="K4365">
            <v>0.46118721461187207</v>
          </cell>
          <cell r="L4365">
            <v>0</v>
          </cell>
          <cell r="M4365">
            <v>0</v>
          </cell>
          <cell r="N4365">
            <v>36000</v>
          </cell>
          <cell r="O4365">
            <v>31600</v>
          </cell>
          <cell r="P4365">
            <v>35574</v>
          </cell>
        </row>
        <row r="4366">
          <cell r="A4366">
            <v>1813300810</v>
          </cell>
          <cell r="B4366">
            <v>810</v>
          </cell>
          <cell r="C4366">
            <v>813300</v>
          </cell>
          <cell r="D4366">
            <v>1</v>
          </cell>
          <cell r="E4366">
            <v>0</v>
          </cell>
          <cell r="F4366" t="str">
            <v xml:space="preserve">הקצבה-מינהל עצמי  </v>
          </cell>
          <cell r="G4366">
            <v>0</v>
          </cell>
          <cell r="H4366" t="str">
            <v>גמיש</v>
          </cell>
          <cell r="I4366">
            <v>0</v>
          </cell>
          <cell r="J4366">
            <v>300000</v>
          </cell>
          <cell r="K4366">
            <v>0</v>
          </cell>
          <cell r="L4366">
            <v>0</v>
          </cell>
          <cell r="M4366">
            <v>0</v>
          </cell>
          <cell r="N4366">
            <v>300000</v>
          </cell>
          <cell r="O4366">
            <v>300000</v>
          </cell>
          <cell r="P4366">
            <v>300000</v>
          </cell>
        </row>
        <row r="4367">
          <cell r="A4367">
            <v>1813300812</v>
          </cell>
          <cell r="B4367">
            <v>812</v>
          </cell>
          <cell r="C4367">
            <v>813300</v>
          </cell>
          <cell r="D4367">
            <v>1</v>
          </cell>
          <cell r="E4367">
            <v>0</v>
          </cell>
          <cell r="F4367" t="str">
            <v>מסיבות כיתתיות</v>
          </cell>
          <cell r="G4367">
            <v>0</v>
          </cell>
          <cell r="H4367" t="str">
            <v>גמיש</v>
          </cell>
          <cell r="I4367">
            <v>0</v>
          </cell>
          <cell r="J4367">
            <v>10000</v>
          </cell>
          <cell r="K4367">
            <v>-1</v>
          </cell>
          <cell r="L4367">
            <v>0</v>
          </cell>
          <cell r="M4367">
            <v>0</v>
          </cell>
          <cell r="N4367">
            <v>10000</v>
          </cell>
          <cell r="O4367">
            <v>0</v>
          </cell>
          <cell r="P4367">
            <v>9620</v>
          </cell>
        </row>
        <row r="4368">
          <cell r="A4368">
            <v>1813300838</v>
          </cell>
          <cell r="B4368">
            <v>838</v>
          </cell>
          <cell r="C4368">
            <v>813300</v>
          </cell>
          <cell r="D4368">
            <v>1</v>
          </cell>
          <cell r="E4368">
            <v>0</v>
          </cell>
          <cell r="F4368" t="str">
            <v>העברה כנגד הכנסות מש' החינוך</v>
          </cell>
          <cell r="G4368">
            <v>0</v>
          </cell>
          <cell r="H4368" t="str">
            <v>גמיש</v>
          </cell>
          <cell r="I4368">
            <v>0</v>
          </cell>
          <cell r="J4368">
            <v>0</v>
          </cell>
          <cell r="K4368">
            <v>0</v>
          </cell>
          <cell r="L4368">
            <v>0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</row>
        <row r="4369">
          <cell r="A4369">
            <v>1813300900</v>
          </cell>
          <cell r="B4369">
            <v>900</v>
          </cell>
          <cell r="C4369">
            <v>813300</v>
          </cell>
          <cell r="D4369">
            <v>1</v>
          </cell>
          <cell r="E4369">
            <v>0</v>
          </cell>
          <cell r="F4369" t="str">
            <v xml:space="preserve">הוצאות חד פעמיות  </v>
          </cell>
          <cell r="G4369">
            <v>0</v>
          </cell>
          <cell r="H4369" t="str">
            <v xml:space="preserve"> </v>
          </cell>
          <cell r="I4369">
            <v>0</v>
          </cell>
          <cell r="J4369">
            <v>0</v>
          </cell>
          <cell r="K4369">
            <v>0</v>
          </cell>
          <cell r="L4369">
            <v>0</v>
          </cell>
          <cell r="M4369">
            <v>0</v>
          </cell>
          <cell r="N4369">
            <v>0</v>
          </cell>
          <cell r="O4369">
            <v>0</v>
          </cell>
          <cell r="P4369">
            <v>0</v>
          </cell>
        </row>
        <row r="4370">
          <cell r="A4370">
            <v>1813300911</v>
          </cell>
          <cell r="B4370">
            <v>911</v>
          </cell>
          <cell r="C4370">
            <v>813300</v>
          </cell>
          <cell r="D4370">
            <v>1</v>
          </cell>
          <cell r="E4370">
            <v>0</v>
          </cell>
          <cell r="F4370" t="str">
            <v>פעילות חוויתית יהדות</v>
          </cell>
          <cell r="G4370">
            <v>0</v>
          </cell>
          <cell r="H4370" t="str">
            <v>קשיח</v>
          </cell>
          <cell r="I4370">
            <v>0</v>
          </cell>
          <cell r="J4370">
            <v>0</v>
          </cell>
          <cell r="K4370">
            <v>0</v>
          </cell>
          <cell r="L4370">
            <v>0</v>
          </cell>
          <cell r="M4370">
            <v>0</v>
          </cell>
          <cell r="N4370">
            <v>0</v>
          </cell>
          <cell r="O4370">
            <v>0</v>
          </cell>
          <cell r="P4370">
            <v>0</v>
          </cell>
        </row>
        <row r="4371">
          <cell r="A4371">
            <v>1813300933</v>
          </cell>
          <cell r="B4371">
            <v>933</v>
          </cell>
          <cell r="C4371">
            <v>813300</v>
          </cell>
          <cell r="D4371">
            <v>1</v>
          </cell>
          <cell r="E4371">
            <v>0</v>
          </cell>
          <cell r="F4371" t="str">
            <v xml:space="preserve">השתת.משרד החינוך  </v>
          </cell>
          <cell r="G4371">
            <v>0</v>
          </cell>
          <cell r="H4371" t="str">
            <v>קשיח</v>
          </cell>
          <cell r="I4371">
            <v>0</v>
          </cell>
          <cell r="J4371">
            <v>200000</v>
          </cell>
          <cell r="K4371">
            <v>-1</v>
          </cell>
          <cell r="L4371">
            <v>0</v>
          </cell>
          <cell r="M4371">
            <v>0</v>
          </cell>
          <cell r="N4371">
            <v>200000</v>
          </cell>
          <cell r="O4371">
            <v>0</v>
          </cell>
          <cell r="P4371">
            <v>181887.22</v>
          </cell>
        </row>
        <row r="4372">
          <cell r="A4372">
            <v>1813300934</v>
          </cell>
          <cell r="B4372">
            <v>934</v>
          </cell>
          <cell r="C4372">
            <v>813300</v>
          </cell>
          <cell r="D4372">
            <v>1</v>
          </cell>
          <cell r="E4372">
            <v>0</v>
          </cell>
          <cell r="F4372" t="str">
            <v xml:space="preserve">חומרים-ח"מ חופשות </v>
          </cell>
          <cell r="G4372">
            <v>0</v>
          </cell>
          <cell r="H4372" t="str">
            <v>קשיח</v>
          </cell>
          <cell r="I4372">
            <v>0.46628407460545196</v>
          </cell>
          <cell r="J4372">
            <v>511000</v>
          </cell>
          <cell r="K4372">
            <v>0.17957746478873249</v>
          </cell>
          <cell r="L4372">
            <v>0</v>
          </cell>
          <cell r="M4372">
            <v>0</v>
          </cell>
          <cell r="N4372">
            <v>511000</v>
          </cell>
          <cell r="O4372">
            <v>348500</v>
          </cell>
          <cell r="P4372">
            <v>436269.9</v>
          </cell>
        </row>
        <row r="4373">
          <cell r="A4373">
            <v>1813300937</v>
          </cell>
          <cell r="B4373">
            <v>937</v>
          </cell>
          <cell r="C4373">
            <v>813300</v>
          </cell>
          <cell r="D4373">
            <v>1</v>
          </cell>
          <cell r="E4373">
            <v>0</v>
          </cell>
          <cell r="F4373" t="str">
            <v>התבור - בטל"א</v>
          </cell>
          <cell r="G4373">
            <v>0</v>
          </cell>
          <cell r="H4373" t="str">
            <v>קשיח</v>
          </cell>
          <cell r="I4373">
            <v>0</v>
          </cell>
          <cell r="J4373">
            <v>0</v>
          </cell>
          <cell r="K4373">
            <v>0</v>
          </cell>
          <cell r="L4373">
            <v>0</v>
          </cell>
          <cell r="M4373">
            <v>0</v>
          </cell>
          <cell r="N4373">
            <v>0</v>
          </cell>
          <cell r="O4373">
            <v>0</v>
          </cell>
          <cell r="P4373">
            <v>0</v>
          </cell>
        </row>
        <row r="4374">
          <cell r="A4374">
            <v>1813300953</v>
          </cell>
          <cell r="B4374">
            <v>953</v>
          </cell>
          <cell r="C4374">
            <v>813300</v>
          </cell>
          <cell r="D4374">
            <v>1</v>
          </cell>
          <cell r="E4374">
            <v>0</v>
          </cell>
          <cell r="F4374" t="str">
            <v>מערכת גפ"ן</v>
          </cell>
          <cell r="G4374">
            <v>0</v>
          </cell>
          <cell r="H4374" t="str">
            <v>קשיח</v>
          </cell>
          <cell r="I4374">
            <v>0</v>
          </cell>
          <cell r="J4374">
            <v>0</v>
          </cell>
          <cell r="K4374" t="e">
            <v>#N/A</v>
          </cell>
          <cell r="L4374">
            <v>0</v>
          </cell>
          <cell r="M4374">
            <v>0</v>
          </cell>
          <cell r="N4374">
            <v>0</v>
          </cell>
          <cell r="O4374">
            <v>0</v>
          </cell>
          <cell r="P4374">
            <v>85788.85</v>
          </cell>
        </row>
        <row r="4375">
          <cell r="A4375">
            <v>1813300961</v>
          </cell>
          <cell r="B4375">
            <v>961</v>
          </cell>
          <cell r="C4375">
            <v>813300</v>
          </cell>
          <cell r="D4375">
            <v>1</v>
          </cell>
          <cell r="E4375">
            <v>0</v>
          </cell>
          <cell r="F4375" t="str">
            <v>רז' פעולות ורכישות</v>
          </cell>
          <cell r="G4375">
            <v>0</v>
          </cell>
          <cell r="H4375" t="str">
            <v>גמיש</v>
          </cell>
          <cell r="I4375">
            <v>0</v>
          </cell>
          <cell r="J4375">
            <v>0</v>
          </cell>
          <cell r="K4375">
            <v>0</v>
          </cell>
          <cell r="L4375">
            <v>0</v>
          </cell>
          <cell r="M4375">
            <v>0</v>
          </cell>
          <cell r="N4375">
            <v>0</v>
          </cell>
          <cell r="O4375">
            <v>0</v>
          </cell>
          <cell r="P4375">
            <v>0</v>
          </cell>
        </row>
        <row r="4376">
          <cell r="A4376" t="e">
            <v>#VALUE!</v>
          </cell>
          <cell r="B4376" t="str">
            <v>813300  סך הכל</v>
          </cell>
          <cell r="C4376">
            <v>0</v>
          </cell>
          <cell r="D4376">
            <v>0</v>
          </cell>
          <cell r="E4376">
            <v>0</v>
          </cell>
          <cell r="F4376" t="str">
            <v xml:space="preserve">חינוך מיוחד       </v>
          </cell>
          <cell r="G4376">
            <v>0</v>
          </cell>
          <cell r="H4376">
            <v>0</v>
          </cell>
          <cell r="I4376">
            <v>0.23786219099342354</v>
          </cell>
          <cell r="J4376">
            <v>24205900</v>
          </cell>
          <cell r="K4376" t="e">
            <v>#N/A</v>
          </cell>
          <cell r="L4376">
            <v>0</v>
          </cell>
          <cell r="M4376">
            <v>0</v>
          </cell>
          <cell r="N4376">
            <v>24205900</v>
          </cell>
          <cell r="O4376">
            <v>19554600</v>
          </cell>
          <cell r="P4376">
            <v>20034383.739999998</v>
          </cell>
        </row>
        <row r="4377">
          <cell r="A4377">
            <v>18133100</v>
          </cell>
          <cell r="B4377">
            <v>0</v>
          </cell>
          <cell r="C4377">
            <v>813310</v>
          </cell>
          <cell r="D4377">
            <v>1</v>
          </cell>
          <cell r="E4377">
            <v>0</v>
          </cell>
          <cell r="F4377" t="str">
            <v xml:space="preserve">בי"ס ע"ש הרצפלד   </v>
          </cell>
          <cell r="G4377">
            <v>0</v>
          </cell>
          <cell r="H4377" t="str">
            <v xml:space="preserve"> </v>
          </cell>
          <cell r="I4377">
            <v>0</v>
          </cell>
          <cell r="J4377">
            <v>0</v>
          </cell>
          <cell r="K4377">
            <v>0</v>
          </cell>
          <cell r="L4377">
            <v>0</v>
          </cell>
          <cell r="M4377">
            <v>0</v>
          </cell>
          <cell r="N4377">
            <v>0</v>
          </cell>
          <cell r="O4377">
            <v>0</v>
          </cell>
          <cell r="P4377">
            <v>0</v>
          </cell>
        </row>
        <row r="4378">
          <cell r="A4378">
            <v>1813310100</v>
          </cell>
          <cell r="B4378">
            <v>100</v>
          </cell>
          <cell r="C4378">
            <v>813310</v>
          </cell>
          <cell r="D4378">
            <v>1</v>
          </cell>
          <cell r="E4378">
            <v>0</v>
          </cell>
          <cell r="F4378" t="str">
            <v>שכר עובדים לפי תקן</v>
          </cell>
          <cell r="G4378">
            <v>0</v>
          </cell>
          <cell r="H4378" t="str">
            <v xml:space="preserve"> </v>
          </cell>
          <cell r="I4378">
            <v>0</v>
          </cell>
          <cell r="J4378">
            <v>0</v>
          </cell>
          <cell r="K4378">
            <v>0</v>
          </cell>
          <cell r="L4378">
            <v>0</v>
          </cell>
          <cell r="M4378">
            <v>0</v>
          </cell>
          <cell r="N4378">
            <v>0</v>
          </cell>
          <cell r="O4378">
            <v>0</v>
          </cell>
          <cell r="P4378">
            <v>0</v>
          </cell>
        </row>
        <row r="4379">
          <cell r="A4379">
            <v>1813310110</v>
          </cell>
          <cell r="B4379">
            <v>110</v>
          </cell>
          <cell r="C4379">
            <v>813310</v>
          </cell>
          <cell r="D4379">
            <v>1</v>
          </cell>
          <cell r="E4379">
            <v>0</v>
          </cell>
          <cell r="F4379" t="str">
            <v>השכר הקובע-תקציבית</v>
          </cell>
          <cell r="G4379">
            <v>0</v>
          </cell>
          <cell r="H4379" t="str">
            <v>שכר</v>
          </cell>
          <cell r="I4379">
            <v>-0.11014851485148514</v>
          </cell>
          <cell r="J4379">
            <v>143800</v>
          </cell>
          <cell r="K4379">
            <v>1.5306122448979664E-2</v>
          </cell>
          <cell r="L4379">
            <v>0</v>
          </cell>
          <cell r="M4379">
            <v>0</v>
          </cell>
          <cell r="N4379">
            <v>143800</v>
          </cell>
          <cell r="O4379">
            <v>161600</v>
          </cell>
          <cell r="P4379">
            <v>151671</v>
          </cell>
        </row>
        <row r="4380">
          <cell r="A4380">
            <v>1813310119</v>
          </cell>
          <cell r="B4380">
            <v>119</v>
          </cell>
          <cell r="C4380">
            <v>813310</v>
          </cell>
          <cell r="D4380">
            <v>1</v>
          </cell>
          <cell r="E4380">
            <v>0</v>
          </cell>
          <cell r="F4380" t="str">
            <v xml:space="preserve">השכר הקובע-צוברת  </v>
          </cell>
          <cell r="G4380">
            <v>0</v>
          </cell>
          <cell r="H4380" t="str">
            <v>שכר</v>
          </cell>
          <cell r="I4380">
            <v>-0.27466907340553548</v>
          </cell>
          <cell r="J4380">
            <v>482200</v>
          </cell>
          <cell r="K4380">
            <v>1.5046149955746602E-2</v>
          </cell>
          <cell r="L4380">
            <v>0</v>
          </cell>
          <cell r="M4380">
            <v>0</v>
          </cell>
          <cell r="N4380">
            <v>482200</v>
          </cell>
          <cell r="O4380">
            <v>664800</v>
          </cell>
          <cell r="P4380">
            <v>216944.12</v>
          </cell>
        </row>
        <row r="4381">
          <cell r="A4381">
            <v>1813310122</v>
          </cell>
          <cell r="B4381">
            <v>122</v>
          </cell>
          <cell r="C4381">
            <v>813310</v>
          </cell>
          <cell r="D4381">
            <v>1</v>
          </cell>
          <cell r="E4381">
            <v>0</v>
          </cell>
          <cell r="F4381" t="str">
            <v xml:space="preserve">ביגוד             </v>
          </cell>
          <cell r="G4381">
            <v>0</v>
          </cell>
          <cell r="H4381" t="str">
            <v>שכר</v>
          </cell>
          <cell r="I4381">
            <v>0</v>
          </cell>
          <cell r="J4381">
            <v>7500</v>
          </cell>
          <cell r="K4381">
            <v>0</v>
          </cell>
          <cell r="L4381">
            <v>0</v>
          </cell>
          <cell r="M4381">
            <v>0</v>
          </cell>
          <cell r="N4381">
            <v>7500</v>
          </cell>
          <cell r="O4381">
            <v>7500</v>
          </cell>
          <cell r="P4381">
            <v>3785.85</v>
          </cell>
        </row>
        <row r="4382">
          <cell r="A4382">
            <v>1813310126</v>
          </cell>
          <cell r="B4382">
            <v>126</v>
          </cell>
          <cell r="C4382">
            <v>813310</v>
          </cell>
          <cell r="D4382">
            <v>1</v>
          </cell>
          <cell r="E4382">
            <v>0</v>
          </cell>
          <cell r="F4382" t="str">
            <v xml:space="preserve">דמי הבראה         </v>
          </cell>
          <cell r="G4382">
            <v>0</v>
          </cell>
          <cell r="H4382" t="str">
            <v>שכר</v>
          </cell>
          <cell r="I4382">
            <v>0</v>
          </cell>
          <cell r="J4382">
            <v>13000</v>
          </cell>
          <cell r="K4382">
            <v>0</v>
          </cell>
          <cell r="L4382">
            <v>0</v>
          </cell>
          <cell r="M4382">
            <v>0</v>
          </cell>
          <cell r="N4382">
            <v>13000</v>
          </cell>
          <cell r="O4382">
            <v>13000</v>
          </cell>
          <cell r="P4382">
            <v>12814.46</v>
          </cell>
        </row>
        <row r="4383">
          <cell r="A4383">
            <v>1813310140</v>
          </cell>
          <cell r="B4383">
            <v>140</v>
          </cell>
          <cell r="C4383">
            <v>813310</v>
          </cell>
          <cell r="D4383">
            <v>1</v>
          </cell>
          <cell r="E4383">
            <v>0</v>
          </cell>
          <cell r="F4383" t="str">
            <v>השתתפות באחזקת רכב</v>
          </cell>
          <cell r="G4383">
            <v>0</v>
          </cell>
          <cell r="H4383" t="str">
            <v>שכר</v>
          </cell>
          <cell r="I4383">
            <v>0.33333333333333326</v>
          </cell>
          <cell r="J4383">
            <v>8000</v>
          </cell>
          <cell r="K4383">
            <v>0</v>
          </cell>
          <cell r="L4383">
            <v>0</v>
          </cell>
          <cell r="M4383">
            <v>0</v>
          </cell>
          <cell r="N4383">
            <v>8000</v>
          </cell>
          <cell r="O4383">
            <v>6000</v>
          </cell>
          <cell r="P4383">
            <v>0</v>
          </cell>
        </row>
        <row r="4384">
          <cell r="A4384">
            <v>1813310200</v>
          </cell>
          <cell r="B4384">
            <v>200</v>
          </cell>
          <cell r="C4384">
            <v>813310</v>
          </cell>
          <cell r="D4384">
            <v>1</v>
          </cell>
          <cell r="E4384">
            <v>0</v>
          </cell>
          <cell r="F4384" t="str">
            <v>שכר עובדים ללא תקן</v>
          </cell>
          <cell r="G4384">
            <v>0</v>
          </cell>
          <cell r="H4384" t="str">
            <v xml:space="preserve"> </v>
          </cell>
          <cell r="I4384">
            <v>0</v>
          </cell>
          <cell r="J4384">
            <v>0</v>
          </cell>
          <cell r="K4384">
            <v>0</v>
          </cell>
          <cell r="L4384">
            <v>0</v>
          </cell>
          <cell r="M4384">
            <v>0</v>
          </cell>
          <cell r="N4384">
            <v>0</v>
          </cell>
          <cell r="O4384">
            <v>0</v>
          </cell>
          <cell r="P4384">
            <v>0</v>
          </cell>
        </row>
        <row r="4385">
          <cell r="A4385">
            <v>1813310210</v>
          </cell>
          <cell r="B4385">
            <v>210</v>
          </cell>
          <cell r="C4385">
            <v>813310</v>
          </cell>
          <cell r="D4385">
            <v>1</v>
          </cell>
          <cell r="E4385">
            <v>0</v>
          </cell>
          <cell r="F4385" t="str">
            <v xml:space="preserve">השכר הקובע        </v>
          </cell>
          <cell r="G4385">
            <v>0</v>
          </cell>
          <cell r="H4385" t="str">
            <v>שכר</v>
          </cell>
          <cell r="I4385">
            <v>0</v>
          </cell>
          <cell r="J4385">
            <v>0</v>
          </cell>
          <cell r="K4385">
            <v>0</v>
          </cell>
          <cell r="L4385">
            <v>0</v>
          </cell>
          <cell r="M4385">
            <v>0</v>
          </cell>
          <cell r="N4385">
            <v>0</v>
          </cell>
          <cell r="O4385">
            <v>0</v>
          </cell>
          <cell r="P4385">
            <v>11108.34</v>
          </cell>
        </row>
        <row r="4386">
          <cell r="A4386">
            <v>1813310263</v>
          </cell>
          <cell r="B4386">
            <v>263</v>
          </cell>
          <cell r="C4386">
            <v>813310</v>
          </cell>
          <cell r="D4386">
            <v>1</v>
          </cell>
          <cell r="E4386">
            <v>0</v>
          </cell>
          <cell r="F4386" t="str">
            <v xml:space="preserve">עובדי מינהלה      </v>
          </cell>
          <cell r="G4386">
            <v>0</v>
          </cell>
          <cell r="H4386" t="str">
            <v>שכר</v>
          </cell>
          <cell r="I4386">
            <v>0</v>
          </cell>
          <cell r="J4386">
            <v>0</v>
          </cell>
          <cell r="K4386">
            <v>0</v>
          </cell>
          <cell r="L4386">
            <v>0</v>
          </cell>
          <cell r="M4386">
            <v>0</v>
          </cell>
          <cell r="N4386">
            <v>0</v>
          </cell>
          <cell r="O4386">
            <v>0</v>
          </cell>
          <cell r="P4386">
            <v>0</v>
          </cell>
        </row>
        <row r="4387">
          <cell r="A4387">
            <v>1813310264</v>
          </cell>
          <cell r="B4387">
            <v>264</v>
          </cell>
          <cell r="C4387">
            <v>813310</v>
          </cell>
          <cell r="D4387">
            <v>1</v>
          </cell>
          <cell r="E4387">
            <v>0</v>
          </cell>
          <cell r="F4387" t="str">
            <v>סייעות-שירות לאומי</v>
          </cell>
          <cell r="G4387">
            <v>0</v>
          </cell>
          <cell r="H4387" t="str">
            <v>שכר</v>
          </cell>
          <cell r="I4387">
            <v>0</v>
          </cell>
          <cell r="J4387">
            <v>0</v>
          </cell>
          <cell r="K4387">
            <v>0</v>
          </cell>
          <cell r="L4387">
            <v>0</v>
          </cell>
          <cell r="M4387">
            <v>0</v>
          </cell>
          <cell r="N4387">
            <v>0</v>
          </cell>
          <cell r="O4387">
            <v>0</v>
          </cell>
          <cell r="P4387">
            <v>0</v>
          </cell>
        </row>
        <row r="4388">
          <cell r="A4388">
            <v>1813310400</v>
          </cell>
          <cell r="B4388">
            <v>400</v>
          </cell>
          <cell r="C4388">
            <v>813310</v>
          </cell>
          <cell r="D4388">
            <v>1</v>
          </cell>
          <cell r="E4388">
            <v>0</v>
          </cell>
          <cell r="F4388" t="str">
            <v>אחזקת בנינים וציוד</v>
          </cell>
          <cell r="G4388">
            <v>0</v>
          </cell>
          <cell r="H4388" t="str">
            <v xml:space="preserve"> </v>
          </cell>
          <cell r="I4388">
            <v>0</v>
          </cell>
          <cell r="J4388">
            <v>0</v>
          </cell>
          <cell r="K4388">
            <v>0</v>
          </cell>
          <cell r="L4388">
            <v>0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</row>
        <row r="4389">
          <cell r="A4389">
            <v>1813310412</v>
          </cell>
          <cell r="B4389">
            <v>412</v>
          </cell>
          <cell r="C4389">
            <v>813310</v>
          </cell>
          <cell r="D4389">
            <v>1</v>
          </cell>
          <cell r="E4389">
            <v>0</v>
          </cell>
          <cell r="F4389" t="str">
            <v xml:space="preserve">ארנונה            </v>
          </cell>
          <cell r="G4389">
            <v>0</v>
          </cell>
          <cell r="H4389" t="str">
            <v>קשיח</v>
          </cell>
          <cell r="I4389">
            <v>0</v>
          </cell>
          <cell r="J4389">
            <v>0</v>
          </cell>
          <cell r="K4389">
            <v>0</v>
          </cell>
          <cell r="L4389">
            <v>0</v>
          </cell>
          <cell r="M4389">
            <v>0</v>
          </cell>
          <cell r="N4389">
            <v>0</v>
          </cell>
          <cell r="O4389">
            <v>0</v>
          </cell>
          <cell r="P4389">
            <v>0</v>
          </cell>
        </row>
        <row r="4390">
          <cell r="A4390">
            <v>1813310420</v>
          </cell>
          <cell r="B4390">
            <v>420</v>
          </cell>
          <cell r="C4390">
            <v>813310</v>
          </cell>
          <cell r="D4390">
            <v>1</v>
          </cell>
          <cell r="E4390">
            <v>0</v>
          </cell>
          <cell r="F4390" t="str">
            <v xml:space="preserve">כיבוי אש          </v>
          </cell>
          <cell r="G4390">
            <v>0</v>
          </cell>
          <cell r="H4390" t="str">
            <v>גמיש</v>
          </cell>
          <cell r="I4390">
            <v>0</v>
          </cell>
          <cell r="J4390">
            <v>7000</v>
          </cell>
          <cell r="K4390">
            <v>0</v>
          </cell>
          <cell r="L4390">
            <v>0</v>
          </cell>
          <cell r="M4390">
            <v>0</v>
          </cell>
          <cell r="N4390">
            <v>7000</v>
          </cell>
          <cell r="O4390">
            <v>7000</v>
          </cell>
          <cell r="P4390">
            <v>2672.22</v>
          </cell>
        </row>
        <row r="4391">
          <cell r="A4391">
            <v>1813310423</v>
          </cell>
          <cell r="B4391">
            <v>423</v>
          </cell>
          <cell r="C4391">
            <v>813310</v>
          </cell>
          <cell r="D4391">
            <v>1</v>
          </cell>
          <cell r="E4391">
            <v>0</v>
          </cell>
          <cell r="F4391" t="str">
            <v xml:space="preserve">תחזוקת מבנה       </v>
          </cell>
          <cell r="G4391">
            <v>0</v>
          </cell>
          <cell r="H4391" t="str">
            <v>קשיח</v>
          </cell>
          <cell r="I4391">
            <v>0</v>
          </cell>
          <cell r="J4391">
            <v>0</v>
          </cell>
          <cell r="K4391">
            <v>0</v>
          </cell>
          <cell r="L4391">
            <v>0</v>
          </cell>
          <cell r="M4391">
            <v>0</v>
          </cell>
          <cell r="N4391">
            <v>0</v>
          </cell>
          <cell r="O4391">
            <v>0</v>
          </cell>
          <cell r="P4391">
            <v>0</v>
          </cell>
        </row>
        <row r="4392">
          <cell r="A4392">
            <v>1813310431</v>
          </cell>
          <cell r="B4392">
            <v>431</v>
          </cell>
          <cell r="C4392">
            <v>813310</v>
          </cell>
          <cell r="D4392">
            <v>1</v>
          </cell>
          <cell r="E4392">
            <v>0</v>
          </cell>
          <cell r="F4392" t="str">
            <v xml:space="preserve">חשמל              </v>
          </cell>
          <cell r="G4392">
            <v>0</v>
          </cell>
          <cell r="H4392" t="str">
            <v>קשיח</v>
          </cell>
          <cell r="I4392">
            <v>0</v>
          </cell>
          <cell r="J4392">
            <v>143000</v>
          </cell>
          <cell r="K4392">
            <v>0</v>
          </cell>
          <cell r="L4392">
            <v>0</v>
          </cell>
          <cell r="M4392">
            <v>0</v>
          </cell>
          <cell r="N4392">
            <v>143000</v>
          </cell>
          <cell r="O4392">
            <v>143000</v>
          </cell>
          <cell r="P4392">
            <v>216195.4</v>
          </cell>
        </row>
        <row r="4393">
          <cell r="A4393">
            <v>1813310432</v>
          </cell>
          <cell r="B4393">
            <v>432</v>
          </cell>
          <cell r="C4393">
            <v>813310</v>
          </cell>
          <cell r="D4393">
            <v>1</v>
          </cell>
          <cell r="E4393">
            <v>0</v>
          </cell>
          <cell r="F4393" t="str">
            <v xml:space="preserve">מים               </v>
          </cell>
          <cell r="G4393">
            <v>0</v>
          </cell>
          <cell r="H4393" t="str">
            <v>קשיח</v>
          </cell>
          <cell r="I4393">
            <v>0</v>
          </cell>
          <cell r="J4393">
            <v>70300</v>
          </cell>
          <cell r="K4393">
            <v>0</v>
          </cell>
          <cell r="L4393">
            <v>0</v>
          </cell>
          <cell r="M4393">
            <v>0</v>
          </cell>
          <cell r="N4393">
            <v>70300</v>
          </cell>
          <cell r="O4393">
            <v>70300</v>
          </cell>
          <cell r="P4393">
            <v>29999.03</v>
          </cell>
        </row>
        <row r="4394">
          <cell r="A4394">
            <v>1813310433</v>
          </cell>
          <cell r="B4394">
            <v>433</v>
          </cell>
          <cell r="C4394">
            <v>813310</v>
          </cell>
          <cell r="D4394">
            <v>1</v>
          </cell>
          <cell r="E4394">
            <v>0</v>
          </cell>
          <cell r="F4394" t="str">
            <v xml:space="preserve">חומרי נקיון       </v>
          </cell>
          <cell r="G4394">
            <v>0</v>
          </cell>
          <cell r="H4394" t="str">
            <v>גמיש</v>
          </cell>
          <cell r="I4394">
            <v>0</v>
          </cell>
          <cell r="J4394">
            <v>0</v>
          </cell>
          <cell r="K4394">
            <v>0</v>
          </cell>
          <cell r="L4394">
            <v>0</v>
          </cell>
          <cell r="M4394">
            <v>0</v>
          </cell>
          <cell r="N4394">
            <v>0</v>
          </cell>
          <cell r="O4394">
            <v>0</v>
          </cell>
          <cell r="P4394">
            <v>0</v>
          </cell>
        </row>
        <row r="4395">
          <cell r="A4395">
            <v>1813310434</v>
          </cell>
          <cell r="B4395">
            <v>434</v>
          </cell>
          <cell r="C4395">
            <v>813310</v>
          </cell>
          <cell r="D4395">
            <v>1</v>
          </cell>
          <cell r="E4395">
            <v>0</v>
          </cell>
          <cell r="F4395" t="str">
            <v xml:space="preserve">חיטוי והדברה      </v>
          </cell>
          <cell r="G4395">
            <v>0</v>
          </cell>
          <cell r="H4395" t="str">
            <v>גמיש</v>
          </cell>
          <cell r="I4395">
            <v>0</v>
          </cell>
          <cell r="J4395">
            <v>0</v>
          </cell>
          <cell r="K4395">
            <v>0</v>
          </cell>
          <cell r="L4395">
            <v>0</v>
          </cell>
          <cell r="M4395">
            <v>0</v>
          </cell>
          <cell r="N4395">
            <v>0</v>
          </cell>
          <cell r="O4395">
            <v>0</v>
          </cell>
          <cell r="P4395">
            <v>0</v>
          </cell>
        </row>
        <row r="4396">
          <cell r="A4396">
            <v>1813310437</v>
          </cell>
          <cell r="B4396">
            <v>437</v>
          </cell>
          <cell r="C4396">
            <v>813310</v>
          </cell>
          <cell r="D4396">
            <v>1</v>
          </cell>
          <cell r="E4396">
            <v>0</v>
          </cell>
          <cell r="F4396" t="str">
            <v xml:space="preserve">אחזקת אזעקה       </v>
          </cell>
          <cell r="G4396">
            <v>0</v>
          </cell>
          <cell r="H4396" t="str">
            <v>קשיח</v>
          </cell>
          <cell r="I4396">
            <v>0</v>
          </cell>
          <cell r="J4396">
            <v>2800</v>
          </cell>
          <cell r="K4396">
            <v>3.7037037037036979E-2</v>
          </cell>
          <cell r="L4396">
            <v>0</v>
          </cell>
          <cell r="M4396">
            <v>0</v>
          </cell>
          <cell r="N4396">
            <v>2800</v>
          </cell>
          <cell r="O4396">
            <v>2800</v>
          </cell>
          <cell r="P4396">
            <v>2442.96</v>
          </cell>
        </row>
        <row r="4397">
          <cell r="A4397">
            <v>1813310441</v>
          </cell>
          <cell r="B4397">
            <v>441</v>
          </cell>
          <cell r="C4397">
            <v>813310</v>
          </cell>
          <cell r="D4397">
            <v>1</v>
          </cell>
          <cell r="E4397">
            <v>0</v>
          </cell>
          <cell r="F4397" t="str">
            <v xml:space="preserve">ביטוח             </v>
          </cell>
          <cell r="G4397">
            <v>0</v>
          </cell>
          <cell r="H4397" t="str">
            <v>קשיח</v>
          </cell>
          <cell r="I4397">
            <v>0</v>
          </cell>
          <cell r="J4397">
            <v>0</v>
          </cell>
          <cell r="K4397">
            <v>0</v>
          </cell>
          <cell r="L4397">
            <v>0</v>
          </cell>
          <cell r="M4397">
            <v>0</v>
          </cell>
          <cell r="N4397">
            <v>0</v>
          </cell>
          <cell r="O4397">
            <v>0</v>
          </cell>
          <cell r="P4397">
            <v>0</v>
          </cell>
        </row>
        <row r="4398">
          <cell r="A4398">
            <v>1813310450</v>
          </cell>
          <cell r="B4398">
            <v>450</v>
          </cell>
          <cell r="C4398">
            <v>813310</v>
          </cell>
          <cell r="D4398">
            <v>1</v>
          </cell>
          <cell r="E4398">
            <v>0</v>
          </cell>
          <cell r="F4398" t="str">
            <v xml:space="preserve">ריהוט ואחזקתו     </v>
          </cell>
          <cell r="G4398">
            <v>0</v>
          </cell>
          <cell r="H4398" t="str">
            <v>גמיש</v>
          </cell>
          <cell r="I4398">
            <v>0</v>
          </cell>
          <cell r="J4398">
            <v>0</v>
          </cell>
          <cell r="K4398">
            <v>0</v>
          </cell>
          <cell r="L4398">
            <v>0</v>
          </cell>
          <cell r="M4398">
            <v>0</v>
          </cell>
          <cell r="N4398">
            <v>0</v>
          </cell>
          <cell r="O4398">
            <v>0</v>
          </cell>
          <cell r="P4398">
            <v>0</v>
          </cell>
        </row>
        <row r="4399">
          <cell r="A4399">
            <v>1813310470</v>
          </cell>
          <cell r="B4399">
            <v>470</v>
          </cell>
          <cell r="C4399">
            <v>813310</v>
          </cell>
          <cell r="D4399">
            <v>1</v>
          </cell>
          <cell r="E4399">
            <v>0</v>
          </cell>
          <cell r="F4399" t="str">
            <v xml:space="preserve">אחזקת מכונות משרד </v>
          </cell>
          <cell r="G4399">
            <v>0</v>
          </cell>
          <cell r="H4399" t="str">
            <v>גמיש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</row>
        <row r="4400">
          <cell r="A4400">
            <v>1813310471</v>
          </cell>
          <cell r="B4400">
            <v>471</v>
          </cell>
          <cell r="C4400">
            <v>813310</v>
          </cell>
          <cell r="D4400">
            <v>1</v>
          </cell>
          <cell r="E4400">
            <v>0</v>
          </cell>
          <cell r="F4400" t="str">
            <v xml:space="preserve">מכשירי כתיבה      </v>
          </cell>
          <cell r="G4400">
            <v>0</v>
          </cell>
          <cell r="H4400" t="str">
            <v>גמיש</v>
          </cell>
          <cell r="I4400">
            <v>0</v>
          </cell>
          <cell r="J4400">
            <v>0</v>
          </cell>
          <cell r="K4400">
            <v>0</v>
          </cell>
          <cell r="L4400">
            <v>0</v>
          </cell>
          <cell r="M4400">
            <v>0</v>
          </cell>
          <cell r="N4400">
            <v>0</v>
          </cell>
          <cell r="O4400">
            <v>0</v>
          </cell>
          <cell r="P4400">
            <v>0</v>
          </cell>
        </row>
        <row r="4401">
          <cell r="A4401">
            <v>1813310500</v>
          </cell>
          <cell r="B4401">
            <v>500</v>
          </cell>
          <cell r="C4401">
            <v>813310</v>
          </cell>
          <cell r="D4401">
            <v>1</v>
          </cell>
          <cell r="E4401">
            <v>0</v>
          </cell>
          <cell r="F4401" t="str">
            <v xml:space="preserve">הוצאות מינהליות   </v>
          </cell>
          <cell r="G4401">
            <v>0</v>
          </cell>
          <cell r="H4401" t="str">
            <v xml:space="preserve"> </v>
          </cell>
          <cell r="I4401">
            <v>0</v>
          </cell>
          <cell r="J4401">
            <v>0</v>
          </cell>
          <cell r="K4401">
            <v>0</v>
          </cell>
          <cell r="L4401">
            <v>0</v>
          </cell>
          <cell r="M4401">
            <v>0</v>
          </cell>
          <cell r="N4401">
            <v>0</v>
          </cell>
          <cell r="O4401">
            <v>0</v>
          </cell>
          <cell r="P4401">
            <v>0</v>
          </cell>
        </row>
        <row r="4402">
          <cell r="A4402">
            <v>1813310511</v>
          </cell>
          <cell r="B4402">
            <v>511</v>
          </cell>
          <cell r="C4402">
            <v>813310</v>
          </cell>
          <cell r="D4402">
            <v>1</v>
          </cell>
          <cell r="E4402">
            <v>0</v>
          </cell>
          <cell r="F4402" t="str">
            <v xml:space="preserve">אירוח וכיבוד      </v>
          </cell>
          <cell r="G4402">
            <v>0</v>
          </cell>
          <cell r="H4402" t="str">
            <v>גמיש</v>
          </cell>
          <cell r="I4402">
            <v>0</v>
          </cell>
          <cell r="J4402">
            <v>8000</v>
          </cell>
          <cell r="K4402">
            <v>-0.46666666666666667</v>
          </cell>
          <cell r="L4402">
            <v>0</v>
          </cell>
          <cell r="M4402">
            <v>0</v>
          </cell>
          <cell r="N4402">
            <v>8000</v>
          </cell>
          <cell r="O4402">
            <v>8000</v>
          </cell>
          <cell r="P4402">
            <v>7540.09</v>
          </cell>
        </row>
        <row r="4403">
          <cell r="A4403">
            <v>1813310512</v>
          </cell>
          <cell r="B4403">
            <v>512</v>
          </cell>
          <cell r="C4403">
            <v>813310</v>
          </cell>
          <cell r="D4403">
            <v>1</v>
          </cell>
          <cell r="E4403">
            <v>0</v>
          </cell>
          <cell r="F4403" t="str">
            <v xml:space="preserve">נסיעות ואש"ל      </v>
          </cell>
          <cell r="G4403">
            <v>0</v>
          </cell>
          <cell r="H4403" t="str">
            <v>גמיש</v>
          </cell>
          <cell r="I4403">
            <v>0</v>
          </cell>
          <cell r="J4403">
            <v>0</v>
          </cell>
          <cell r="K4403">
            <v>0</v>
          </cell>
          <cell r="L4403">
            <v>0</v>
          </cell>
          <cell r="M4403">
            <v>0</v>
          </cell>
          <cell r="N4403">
            <v>0</v>
          </cell>
          <cell r="O4403">
            <v>0</v>
          </cell>
          <cell r="P4403">
            <v>0</v>
          </cell>
        </row>
        <row r="4404">
          <cell r="A4404">
            <v>1813310530</v>
          </cell>
          <cell r="B4404">
            <v>530</v>
          </cell>
          <cell r="C4404">
            <v>813310</v>
          </cell>
          <cell r="D4404">
            <v>1</v>
          </cell>
          <cell r="E4404">
            <v>0</v>
          </cell>
          <cell r="F4404" t="str">
            <v xml:space="preserve">אופניים לעובדים   </v>
          </cell>
          <cell r="G4404">
            <v>0</v>
          </cell>
          <cell r="H4404" t="str">
            <v>קשיח</v>
          </cell>
          <cell r="I4404">
            <v>0</v>
          </cell>
          <cell r="J4404">
            <v>0</v>
          </cell>
          <cell r="K4404">
            <v>0</v>
          </cell>
          <cell r="L4404">
            <v>0</v>
          </cell>
          <cell r="M4404">
            <v>0</v>
          </cell>
          <cell r="N4404">
            <v>0</v>
          </cell>
          <cell r="O4404">
            <v>0</v>
          </cell>
          <cell r="P4404">
            <v>0</v>
          </cell>
        </row>
        <row r="4405">
          <cell r="A4405">
            <v>1813310540</v>
          </cell>
          <cell r="B4405">
            <v>540</v>
          </cell>
          <cell r="C4405">
            <v>813310</v>
          </cell>
          <cell r="D4405">
            <v>1</v>
          </cell>
          <cell r="E4405">
            <v>0</v>
          </cell>
          <cell r="F4405" t="str">
            <v xml:space="preserve">הוצאות טלפון      </v>
          </cell>
          <cell r="G4405">
            <v>0</v>
          </cell>
          <cell r="H4405" t="str">
            <v>קשיח</v>
          </cell>
          <cell r="I4405">
            <v>0</v>
          </cell>
          <cell r="J4405">
            <v>0</v>
          </cell>
          <cell r="K4405">
            <v>0</v>
          </cell>
          <cell r="L4405">
            <v>0</v>
          </cell>
          <cell r="M4405">
            <v>0</v>
          </cell>
          <cell r="N4405">
            <v>0</v>
          </cell>
          <cell r="O4405">
            <v>0</v>
          </cell>
          <cell r="P4405">
            <v>0</v>
          </cell>
        </row>
        <row r="4406">
          <cell r="A4406">
            <v>1813310544</v>
          </cell>
          <cell r="B4406">
            <v>544</v>
          </cell>
          <cell r="C4406">
            <v>813310</v>
          </cell>
          <cell r="D4406">
            <v>1</v>
          </cell>
          <cell r="E4406">
            <v>0</v>
          </cell>
          <cell r="F4406" t="str">
            <v xml:space="preserve">הוצאות דאר        </v>
          </cell>
          <cell r="G4406">
            <v>0</v>
          </cell>
          <cell r="H4406" t="str">
            <v>קשיח</v>
          </cell>
          <cell r="I4406">
            <v>0</v>
          </cell>
          <cell r="J4406">
            <v>0</v>
          </cell>
          <cell r="K4406">
            <v>0</v>
          </cell>
          <cell r="L4406">
            <v>0</v>
          </cell>
          <cell r="M4406">
            <v>0</v>
          </cell>
          <cell r="N4406">
            <v>0</v>
          </cell>
          <cell r="O4406">
            <v>0</v>
          </cell>
          <cell r="P4406">
            <v>0</v>
          </cell>
        </row>
        <row r="4407">
          <cell r="A4407">
            <v>1813310561</v>
          </cell>
          <cell r="B4407">
            <v>561</v>
          </cell>
          <cell r="C4407">
            <v>813310</v>
          </cell>
          <cell r="D4407">
            <v>1</v>
          </cell>
          <cell r="E4407">
            <v>0</v>
          </cell>
          <cell r="F4407" t="str">
            <v xml:space="preserve">שיכפולים          </v>
          </cell>
          <cell r="G4407">
            <v>0</v>
          </cell>
          <cell r="H4407" t="str">
            <v>גמיש</v>
          </cell>
          <cell r="I4407">
            <v>0</v>
          </cell>
          <cell r="J4407">
            <v>0</v>
          </cell>
          <cell r="K4407">
            <v>0</v>
          </cell>
          <cell r="L4407">
            <v>0</v>
          </cell>
          <cell r="M4407">
            <v>0</v>
          </cell>
          <cell r="N4407">
            <v>0</v>
          </cell>
          <cell r="O4407">
            <v>0</v>
          </cell>
          <cell r="P4407">
            <v>0</v>
          </cell>
        </row>
        <row r="4408">
          <cell r="A4408">
            <v>1813310596</v>
          </cell>
          <cell r="B4408">
            <v>596</v>
          </cell>
          <cell r="C4408">
            <v>813310</v>
          </cell>
          <cell r="D4408">
            <v>1</v>
          </cell>
          <cell r="E4408">
            <v>0</v>
          </cell>
          <cell r="F4408" t="str">
            <v xml:space="preserve">טיולים            </v>
          </cell>
          <cell r="G4408">
            <v>0</v>
          </cell>
          <cell r="H4408" t="str">
            <v>קשיח</v>
          </cell>
          <cell r="I4408">
            <v>0</v>
          </cell>
          <cell r="J4408">
            <v>0</v>
          </cell>
          <cell r="K4408">
            <v>0</v>
          </cell>
          <cell r="L4408">
            <v>0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</row>
        <row r="4409">
          <cell r="A4409">
            <v>1813310700</v>
          </cell>
          <cell r="B4409">
            <v>700</v>
          </cell>
          <cell r="C4409">
            <v>813310</v>
          </cell>
          <cell r="D4409">
            <v>1</v>
          </cell>
          <cell r="E4409">
            <v>0</v>
          </cell>
          <cell r="F4409" t="str">
            <v xml:space="preserve">הוצאות לפעולות    </v>
          </cell>
          <cell r="G4409">
            <v>0</v>
          </cell>
          <cell r="H4409" t="str">
            <v xml:space="preserve"> </v>
          </cell>
          <cell r="I4409">
            <v>0</v>
          </cell>
          <cell r="J4409">
            <v>0</v>
          </cell>
          <cell r="K4409">
            <v>0</v>
          </cell>
          <cell r="L4409">
            <v>0</v>
          </cell>
          <cell r="M4409">
            <v>0</v>
          </cell>
          <cell r="N4409">
            <v>0</v>
          </cell>
          <cell r="O4409">
            <v>0</v>
          </cell>
          <cell r="P4409">
            <v>0</v>
          </cell>
        </row>
        <row r="4410">
          <cell r="A4410">
            <v>1813310710</v>
          </cell>
          <cell r="B4410">
            <v>710</v>
          </cell>
          <cell r="C4410">
            <v>813310</v>
          </cell>
          <cell r="D4410">
            <v>1</v>
          </cell>
          <cell r="E4410">
            <v>0</v>
          </cell>
          <cell r="F4410" t="str">
            <v xml:space="preserve">הובלות  והסעות    </v>
          </cell>
          <cell r="G4410">
            <v>0</v>
          </cell>
          <cell r="H4410" t="str">
            <v>גמיש</v>
          </cell>
          <cell r="I4410">
            <v>0</v>
          </cell>
          <cell r="J4410">
            <v>0</v>
          </cell>
          <cell r="K4410">
            <v>0</v>
          </cell>
          <cell r="L4410">
            <v>0</v>
          </cell>
          <cell r="M4410">
            <v>0</v>
          </cell>
          <cell r="N4410">
            <v>0</v>
          </cell>
          <cell r="O4410">
            <v>0</v>
          </cell>
          <cell r="P4410">
            <v>0</v>
          </cell>
        </row>
        <row r="4411">
          <cell r="A4411">
            <v>1813310721</v>
          </cell>
          <cell r="B4411">
            <v>721</v>
          </cell>
          <cell r="C4411">
            <v>813310</v>
          </cell>
          <cell r="D4411">
            <v>1</v>
          </cell>
          <cell r="E4411">
            <v>0</v>
          </cell>
          <cell r="F4411" t="str">
            <v>חמרים-תחזוקת מבנים</v>
          </cell>
          <cell r="G4411">
            <v>0</v>
          </cell>
          <cell r="H4411" t="str">
            <v>גמיש</v>
          </cell>
          <cell r="I4411">
            <v>0</v>
          </cell>
          <cell r="J4411">
            <v>0</v>
          </cell>
          <cell r="K4411">
            <v>0</v>
          </cell>
          <cell r="L4411">
            <v>0</v>
          </cell>
          <cell r="M4411">
            <v>0</v>
          </cell>
          <cell r="N4411">
            <v>0</v>
          </cell>
          <cell r="O4411">
            <v>0</v>
          </cell>
          <cell r="P4411">
            <v>0</v>
          </cell>
        </row>
        <row r="4412">
          <cell r="A4412">
            <v>1813310723</v>
          </cell>
          <cell r="B4412">
            <v>723</v>
          </cell>
          <cell r="C4412">
            <v>813310</v>
          </cell>
          <cell r="D4412">
            <v>1</v>
          </cell>
          <cell r="E4412">
            <v>0</v>
          </cell>
          <cell r="F4412" t="str">
            <v xml:space="preserve">חומרים    </v>
          </cell>
          <cell r="G4412">
            <v>0</v>
          </cell>
          <cell r="H4412" t="str">
            <v>גמיש</v>
          </cell>
          <cell r="I4412">
            <v>0</v>
          </cell>
          <cell r="J4412">
            <v>7000</v>
          </cell>
          <cell r="K4412">
            <v>0</v>
          </cell>
          <cell r="L4412">
            <v>0</v>
          </cell>
          <cell r="M4412">
            <v>0</v>
          </cell>
          <cell r="N4412">
            <v>7000</v>
          </cell>
          <cell r="O4412">
            <v>7000</v>
          </cell>
          <cell r="P4412">
            <v>7000</v>
          </cell>
        </row>
        <row r="4413">
          <cell r="A4413">
            <v>1813310742</v>
          </cell>
          <cell r="B4413">
            <v>742</v>
          </cell>
          <cell r="C4413">
            <v>813310</v>
          </cell>
          <cell r="D4413">
            <v>1</v>
          </cell>
          <cell r="E4413">
            <v>0</v>
          </cell>
          <cell r="F4413" t="str">
            <v xml:space="preserve">עזרי לימוד וספורט </v>
          </cell>
          <cell r="G4413">
            <v>0</v>
          </cell>
          <cell r="H4413" t="str">
            <v>גמיש</v>
          </cell>
          <cell r="I4413">
            <v>0</v>
          </cell>
          <cell r="J4413">
            <v>10000</v>
          </cell>
          <cell r="K4413">
            <v>0</v>
          </cell>
          <cell r="L4413">
            <v>0</v>
          </cell>
          <cell r="M4413">
            <v>0</v>
          </cell>
          <cell r="N4413">
            <v>10000</v>
          </cell>
          <cell r="O4413">
            <v>10000</v>
          </cell>
          <cell r="P4413">
            <v>10000</v>
          </cell>
        </row>
        <row r="4414">
          <cell r="A4414">
            <v>1813310743</v>
          </cell>
          <cell r="B4414">
            <v>743</v>
          </cell>
          <cell r="C4414">
            <v>813310</v>
          </cell>
          <cell r="D4414">
            <v>1</v>
          </cell>
          <cell r="E4414">
            <v>0</v>
          </cell>
          <cell r="F4414" t="str">
            <v xml:space="preserve">תחזוקת ציוד       </v>
          </cell>
          <cell r="G4414">
            <v>0</v>
          </cell>
          <cell r="H4414" t="str">
            <v>גמיש</v>
          </cell>
          <cell r="I4414">
            <v>0</v>
          </cell>
          <cell r="J4414">
            <v>0</v>
          </cell>
          <cell r="K4414">
            <v>0</v>
          </cell>
          <cell r="L4414">
            <v>0</v>
          </cell>
          <cell r="M4414">
            <v>0</v>
          </cell>
          <cell r="N4414">
            <v>0</v>
          </cell>
          <cell r="O4414">
            <v>0</v>
          </cell>
          <cell r="P4414">
            <v>0</v>
          </cell>
        </row>
        <row r="4415">
          <cell r="A4415">
            <v>1813310745</v>
          </cell>
          <cell r="B4415">
            <v>745</v>
          </cell>
          <cell r="C4415">
            <v>813310</v>
          </cell>
          <cell r="D4415">
            <v>1</v>
          </cell>
          <cell r="E4415">
            <v>0</v>
          </cell>
          <cell r="F4415" t="str">
            <v xml:space="preserve">דמי פריצה - תכולה </v>
          </cell>
          <cell r="G4415">
            <v>0</v>
          </cell>
          <cell r="H4415" t="str">
            <v>קשיח</v>
          </cell>
          <cell r="I4415">
            <v>0</v>
          </cell>
          <cell r="J4415">
            <v>0</v>
          </cell>
          <cell r="K4415">
            <v>0</v>
          </cell>
          <cell r="L4415">
            <v>0</v>
          </cell>
          <cell r="M4415">
            <v>0</v>
          </cell>
          <cell r="N4415">
            <v>0</v>
          </cell>
          <cell r="O4415">
            <v>0</v>
          </cell>
          <cell r="P4415">
            <v>0</v>
          </cell>
        </row>
        <row r="4416">
          <cell r="A4416">
            <v>1813310746</v>
          </cell>
          <cell r="B4416">
            <v>746</v>
          </cell>
          <cell r="C4416">
            <v>813310</v>
          </cell>
          <cell r="D4416">
            <v>1</v>
          </cell>
          <cell r="E4416">
            <v>0</v>
          </cell>
          <cell r="F4416" t="str">
            <v xml:space="preserve">דמי פריצה - מבנה  </v>
          </cell>
          <cell r="G4416">
            <v>0</v>
          </cell>
          <cell r="H4416" t="str">
            <v>קשיח</v>
          </cell>
          <cell r="I4416">
            <v>0</v>
          </cell>
          <cell r="J4416">
            <v>0</v>
          </cell>
          <cell r="K4416">
            <v>0</v>
          </cell>
          <cell r="L4416">
            <v>0</v>
          </cell>
          <cell r="M4416">
            <v>0</v>
          </cell>
          <cell r="N4416">
            <v>0</v>
          </cell>
          <cell r="O4416">
            <v>0</v>
          </cell>
          <cell r="P4416">
            <v>0</v>
          </cell>
        </row>
        <row r="4417">
          <cell r="A4417">
            <v>1813310750</v>
          </cell>
          <cell r="B4417">
            <v>750</v>
          </cell>
          <cell r="C4417">
            <v>813310</v>
          </cell>
          <cell r="D4417">
            <v>1</v>
          </cell>
          <cell r="E4417">
            <v>0</v>
          </cell>
          <cell r="F4417" t="str">
            <v>אחזקת מוסדות</v>
          </cell>
          <cell r="G4417">
            <v>0</v>
          </cell>
          <cell r="H4417" t="str">
            <v>קשיח</v>
          </cell>
          <cell r="I4417">
            <v>0.10162448054401207</v>
          </cell>
          <cell r="J4417">
            <v>291600</v>
          </cell>
          <cell r="K4417">
            <v>2.6212832550860821E-2</v>
          </cell>
          <cell r="L4417">
            <v>0</v>
          </cell>
          <cell r="M4417">
            <v>0</v>
          </cell>
          <cell r="N4417">
            <v>291600</v>
          </cell>
          <cell r="O4417">
            <v>264700</v>
          </cell>
          <cell r="P4417">
            <v>252075.58</v>
          </cell>
        </row>
        <row r="4418">
          <cell r="A4418">
            <v>1813310751</v>
          </cell>
          <cell r="B4418">
            <v>751</v>
          </cell>
          <cell r="C4418">
            <v>813310</v>
          </cell>
          <cell r="D4418">
            <v>1</v>
          </cell>
          <cell r="E4418">
            <v>0</v>
          </cell>
          <cell r="F4418" t="str">
            <v xml:space="preserve">עבודות קבלניות    </v>
          </cell>
          <cell r="G4418">
            <v>0</v>
          </cell>
          <cell r="H4418" t="str">
            <v>גמיש</v>
          </cell>
          <cell r="I4418">
            <v>0</v>
          </cell>
          <cell r="J4418">
            <v>0</v>
          </cell>
          <cell r="K4418">
            <v>0</v>
          </cell>
          <cell r="L4418">
            <v>0</v>
          </cell>
          <cell r="M4418">
            <v>0</v>
          </cell>
          <cell r="N4418">
            <v>0</v>
          </cell>
          <cell r="O4418">
            <v>0</v>
          </cell>
          <cell r="P4418">
            <v>0</v>
          </cell>
        </row>
        <row r="4419">
          <cell r="A4419">
            <v>1813310752</v>
          </cell>
          <cell r="B4419">
            <v>752</v>
          </cell>
          <cell r="C4419">
            <v>813310</v>
          </cell>
          <cell r="D4419">
            <v>1</v>
          </cell>
          <cell r="E4419">
            <v>0</v>
          </cell>
          <cell r="F4419" t="str">
            <v xml:space="preserve">נקיון בקבלנות     </v>
          </cell>
          <cell r="G4419">
            <v>0</v>
          </cell>
          <cell r="H4419" t="str">
            <v>קשיח</v>
          </cell>
          <cell r="I4419">
            <v>2.1074815595363283E-3</v>
          </cell>
          <cell r="J4419">
            <v>285300</v>
          </cell>
          <cell r="K4419">
            <v>-3.2947139753801591E-2</v>
          </cell>
          <cell r="L4419">
            <v>0</v>
          </cell>
          <cell r="M4419">
            <v>0</v>
          </cell>
          <cell r="N4419">
            <v>285300</v>
          </cell>
          <cell r="O4419">
            <v>284700</v>
          </cell>
          <cell r="P4419">
            <v>239697.74</v>
          </cell>
        </row>
        <row r="4420">
          <cell r="A4420">
            <v>1813310753</v>
          </cell>
          <cell r="B4420">
            <v>753</v>
          </cell>
          <cell r="C4420">
            <v>813310</v>
          </cell>
          <cell r="D4420">
            <v>1</v>
          </cell>
          <cell r="E4420">
            <v>0</v>
          </cell>
          <cell r="F4420" t="str">
            <v xml:space="preserve">שרות לאומי הרצפלד </v>
          </cell>
          <cell r="G4420">
            <v>0</v>
          </cell>
          <cell r="H4420" t="str">
            <v>קשיח</v>
          </cell>
          <cell r="I4420">
            <v>0</v>
          </cell>
          <cell r="J4420">
            <v>0</v>
          </cell>
          <cell r="K4420">
            <v>0</v>
          </cell>
          <cell r="L4420">
            <v>0</v>
          </cell>
          <cell r="M4420">
            <v>0</v>
          </cell>
          <cell r="N4420">
            <v>0</v>
          </cell>
          <cell r="O4420">
            <v>0</v>
          </cell>
          <cell r="P4420">
            <v>0</v>
          </cell>
        </row>
        <row r="4421">
          <cell r="A4421">
            <v>1813310755</v>
          </cell>
          <cell r="B4421">
            <v>755</v>
          </cell>
          <cell r="C4421">
            <v>813310</v>
          </cell>
          <cell r="D4421">
            <v>1</v>
          </cell>
          <cell r="E4421">
            <v>0</v>
          </cell>
          <cell r="F4421" t="str">
            <v xml:space="preserve">עובדים חיצוניים   </v>
          </cell>
          <cell r="G4421">
            <v>0</v>
          </cell>
          <cell r="H4421" t="str">
            <v>קשיח</v>
          </cell>
          <cell r="I4421">
            <v>0</v>
          </cell>
          <cell r="J4421">
            <v>0</v>
          </cell>
          <cell r="K4421">
            <v>0</v>
          </cell>
          <cell r="L4421">
            <v>0</v>
          </cell>
          <cell r="M4421">
            <v>0</v>
          </cell>
          <cell r="N4421">
            <v>0</v>
          </cell>
          <cell r="O4421">
            <v>0</v>
          </cell>
          <cell r="P4421">
            <v>0</v>
          </cell>
        </row>
        <row r="4422">
          <cell r="A4422">
            <v>1813310758</v>
          </cell>
          <cell r="B4422">
            <v>758</v>
          </cell>
          <cell r="C4422">
            <v>813310</v>
          </cell>
          <cell r="D4422">
            <v>1</v>
          </cell>
          <cell r="E4422">
            <v>0</v>
          </cell>
          <cell r="F4422" t="str">
            <v xml:space="preserve">גינון             </v>
          </cell>
          <cell r="G4422">
            <v>0</v>
          </cell>
          <cell r="H4422" t="str">
            <v>קשיח</v>
          </cell>
          <cell r="I4422">
            <v>0</v>
          </cell>
          <cell r="J4422">
            <v>0</v>
          </cell>
          <cell r="K4422">
            <v>0</v>
          </cell>
          <cell r="L4422">
            <v>0</v>
          </cell>
          <cell r="M4422">
            <v>0</v>
          </cell>
          <cell r="N4422">
            <v>0</v>
          </cell>
          <cell r="O4422">
            <v>0</v>
          </cell>
          <cell r="P4422">
            <v>0</v>
          </cell>
        </row>
        <row r="4423">
          <cell r="A4423">
            <v>1813310759</v>
          </cell>
          <cell r="B4423">
            <v>759</v>
          </cell>
          <cell r="C4423">
            <v>813310</v>
          </cell>
          <cell r="D4423">
            <v>1</v>
          </cell>
          <cell r="E4423">
            <v>0</v>
          </cell>
          <cell r="F4423" t="str">
            <v>שרותי סייעות</v>
          </cell>
          <cell r="G4423">
            <v>0</v>
          </cell>
          <cell r="H4423" t="str">
            <v>שכר</v>
          </cell>
          <cell r="I4423">
            <v>7.413503846032099E-2</v>
          </cell>
          <cell r="J4423">
            <v>3393300</v>
          </cell>
          <cell r="K4423">
            <v>4.9991104785625406E-2</v>
          </cell>
          <cell r="L4423">
            <v>0</v>
          </cell>
          <cell r="M4423">
            <v>0</v>
          </cell>
          <cell r="N4423">
            <v>3393300</v>
          </cell>
          <cell r="O4423">
            <v>3159100</v>
          </cell>
          <cell r="P4423">
            <v>2619308.11</v>
          </cell>
        </row>
        <row r="4424">
          <cell r="A4424">
            <v>1813310763</v>
          </cell>
          <cell r="B4424">
            <v>763</v>
          </cell>
          <cell r="C4424">
            <v>813310</v>
          </cell>
          <cell r="D4424">
            <v>1</v>
          </cell>
          <cell r="E4424">
            <v>0</v>
          </cell>
          <cell r="F4424" t="str">
            <v xml:space="preserve">עובדי מינהלה      </v>
          </cell>
          <cell r="G4424">
            <v>0</v>
          </cell>
          <cell r="H4424" t="str">
            <v>קשיח</v>
          </cell>
          <cell r="I4424">
            <v>0</v>
          </cell>
          <cell r="J4424">
            <v>0</v>
          </cell>
          <cell r="K4424">
            <v>0</v>
          </cell>
          <cell r="L4424">
            <v>0</v>
          </cell>
          <cell r="M4424">
            <v>0</v>
          </cell>
          <cell r="N4424">
            <v>0</v>
          </cell>
          <cell r="O4424">
            <v>0</v>
          </cell>
          <cell r="P4424">
            <v>0</v>
          </cell>
        </row>
        <row r="4425">
          <cell r="A4425">
            <v>1813310764</v>
          </cell>
          <cell r="B4425">
            <v>764</v>
          </cell>
          <cell r="C4425">
            <v>813310</v>
          </cell>
          <cell r="D4425">
            <v>1</v>
          </cell>
          <cell r="E4425">
            <v>0</v>
          </cell>
          <cell r="F4425" t="str">
            <v>סייעות-מוסדות+חברה</v>
          </cell>
          <cell r="G4425">
            <v>0</v>
          </cell>
          <cell r="H4425" t="str">
            <v>קשיח</v>
          </cell>
          <cell r="I4425">
            <v>0</v>
          </cell>
          <cell r="J4425">
            <v>0</v>
          </cell>
          <cell r="K4425">
            <v>0</v>
          </cell>
          <cell r="L4425">
            <v>0</v>
          </cell>
          <cell r="M4425">
            <v>0</v>
          </cell>
          <cell r="N4425">
            <v>0</v>
          </cell>
          <cell r="O4425">
            <v>0</v>
          </cell>
          <cell r="P4425">
            <v>0</v>
          </cell>
        </row>
        <row r="4426">
          <cell r="A4426">
            <v>1813310780</v>
          </cell>
          <cell r="B4426">
            <v>780</v>
          </cell>
          <cell r="C4426">
            <v>813310</v>
          </cell>
          <cell r="D4426">
            <v>1</v>
          </cell>
          <cell r="E4426">
            <v>0</v>
          </cell>
          <cell r="F4426" t="str">
            <v xml:space="preserve">השתתפות בנקיון    </v>
          </cell>
          <cell r="G4426">
            <v>0</v>
          </cell>
          <cell r="H4426" t="str">
            <v>גמיש</v>
          </cell>
          <cell r="I4426">
            <v>0</v>
          </cell>
          <cell r="J4426">
            <v>0</v>
          </cell>
          <cell r="K4426">
            <v>0</v>
          </cell>
          <cell r="L4426">
            <v>0</v>
          </cell>
          <cell r="M4426">
            <v>0</v>
          </cell>
          <cell r="N4426">
            <v>0</v>
          </cell>
          <cell r="O4426">
            <v>0</v>
          </cell>
          <cell r="P4426">
            <v>0</v>
          </cell>
        </row>
        <row r="4427">
          <cell r="A4427">
            <v>1813310781</v>
          </cell>
          <cell r="B4427">
            <v>781</v>
          </cell>
          <cell r="C4427">
            <v>813310</v>
          </cell>
          <cell r="D4427">
            <v>1</v>
          </cell>
          <cell r="E4427">
            <v>0</v>
          </cell>
          <cell r="F4427" t="str">
            <v xml:space="preserve">השת' בהזנה        </v>
          </cell>
          <cell r="G4427">
            <v>0</v>
          </cell>
          <cell r="H4427" t="str">
            <v>קשיח</v>
          </cell>
          <cell r="I4427">
            <v>1.7060367454068137E-2</v>
          </cell>
          <cell r="J4427">
            <v>310000</v>
          </cell>
          <cell r="K4427">
            <v>1.1076923076922984E-2</v>
          </cell>
          <cell r="L4427">
            <v>0</v>
          </cell>
          <cell r="M4427">
            <v>0</v>
          </cell>
          <cell r="N4427">
            <v>310000</v>
          </cell>
          <cell r="O4427">
            <v>304800</v>
          </cell>
          <cell r="P4427">
            <v>297696.15000000002</v>
          </cell>
        </row>
        <row r="4428">
          <cell r="A4428">
            <v>1813310782</v>
          </cell>
          <cell r="B4428">
            <v>782</v>
          </cell>
          <cell r="C4428">
            <v>813310</v>
          </cell>
          <cell r="D4428">
            <v>1</v>
          </cell>
          <cell r="E4428">
            <v>0</v>
          </cell>
          <cell r="F4428" t="str">
            <v xml:space="preserve">שרות לאומי        </v>
          </cell>
          <cell r="G4428">
            <v>0</v>
          </cell>
          <cell r="H4428" t="str">
            <v>קשיח</v>
          </cell>
          <cell r="I4428">
            <v>-1</v>
          </cell>
          <cell r="J4428">
            <v>0</v>
          </cell>
          <cell r="K4428">
            <v>0</v>
          </cell>
          <cell r="L4428">
            <v>0</v>
          </cell>
          <cell r="M4428">
            <v>0</v>
          </cell>
          <cell r="N4428">
            <v>0</v>
          </cell>
          <cell r="O4428">
            <v>130000</v>
          </cell>
          <cell r="P4428">
            <v>0</v>
          </cell>
        </row>
        <row r="4429">
          <cell r="A4429">
            <v>1813310794</v>
          </cell>
          <cell r="B4429">
            <v>794</v>
          </cell>
          <cell r="C4429">
            <v>813310</v>
          </cell>
          <cell r="D4429">
            <v>1</v>
          </cell>
          <cell r="E4429">
            <v>0</v>
          </cell>
          <cell r="F4429" t="str">
            <v xml:space="preserve">השתתפות בעזר 094  </v>
          </cell>
          <cell r="G4429">
            <v>0</v>
          </cell>
          <cell r="H4429" t="str">
            <v>קשיח</v>
          </cell>
          <cell r="I4429">
            <v>0.1166666666666667</v>
          </cell>
          <cell r="J4429">
            <v>26800</v>
          </cell>
          <cell r="K4429">
            <v>0.80451127819548862</v>
          </cell>
          <cell r="L4429">
            <v>0</v>
          </cell>
          <cell r="M4429">
            <v>0</v>
          </cell>
          <cell r="N4429">
            <v>26800</v>
          </cell>
          <cell r="O4429">
            <v>24000</v>
          </cell>
          <cell r="P4429">
            <v>26681</v>
          </cell>
        </row>
        <row r="4430">
          <cell r="A4430">
            <v>1813310810</v>
          </cell>
          <cell r="B4430">
            <v>810</v>
          </cell>
          <cell r="C4430">
            <v>813310</v>
          </cell>
          <cell r="D4430">
            <v>1</v>
          </cell>
          <cell r="E4430">
            <v>0</v>
          </cell>
          <cell r="F4430" t="str">
            <v xml:space="preserve">הקצבה-מינהל עצמי  </v>
          </cell>
          <cell r="G4430">
            <v>0</v>
          </cell>
          <cell r="H4430" t="str">
            <v>גמיש</v>
          </cell>
          <cell r="I4430">
            <v>0</v>
          </cell>
          <cell r="J4430">
            <v>100000</v>
          </cell>
          <cell r="K4430">
            <v>0</v>
          </cell>
          <cell r="L4430">
            <v>0</v>
          </cell>
          <cell r="M4430">
            <v>0</v>
          </cell>
          <cell r="N4430">
            <v>100000</v>
          </cell>
          <cell r="O4430">
            <v>100000</v>
          </cell>
          <cell r="P4430">
            <v>100000</v>
          </cell>
        </row>
        <row r="4431">
          <cell r="A4431">
            <v>1813310812</v>
          </cell>
          <cell r="B4431">
            <v>812</v>
          </cell>
          <cell r="C4431">
            <v>813310</v>
          </cell>
          <cell r="D4431">
            <v>1</v>
          </cell>
          <cell r="E4431">
            <v>0</v>
          </cell>
          <cell r="F4431" t="str">
            <v>מסיבות כיתתיות</v>
          </cell>
          <cell r="G4431">
            <v>0</v>
          </cell>
          <cell r="H4431" t="str">
            <v>גמיש</v>
          </cell>
          <cell r="I4431">
            <v>0</v>
          </cell>
          <cell r="J4431">
            <v>2000</v>
          </cell>
          <cell r="K4431">
            <v>-1</v>
          </cell>
          <cell r="L4431">
            <v>0</v>
          </cell>
          <cell r="M4431">
            <v>0</v>
          </cell>
          <cell r="N4431">
            <v>2000</v>
          </cell>
          <cell r="O4431">
            <v>0</v>
          </cell>
          <cell r="P4431">
            <v>1540</v>
          </cell>
        </row>
        <row r="4432">
          <cell r="A4432">
            <v>1813310838</v>
          </cell>
          <cell r="B4432">
            <v>838</v>
          </cell>
          <cell r="C4432">
            <v>813310</v>
          </cell>
          <cell r="D4432">
            <v>1</v>
          </cell>
          <cell r="E4432">
            <v>0</v>
          </cell>
          <cell r="F4432" t="str">
            <v>העברה כנגד הכנסות מש' החינוך</v>
          </cell>
          <cell r="G4432">
            <v>0</v>
          </cell>
          <cell r="H4432" t="str">
            <v>גמיש</v>
          </cell>
          <cell r="I4432">
            <v>0</v>
          </cell>
          <cell r="J4432">
            <v>0</v>
          </cell>
          <cell r="K4432">
            <v>0</v>
          </cell>
          <cell r="L4432">
            <v>0</v>
          </cell>
          <cell r="M4432">
            <v>0</v>
          </cell>
          <cell r="N4432">
            <v>0</v>
          </cell>
          <cell r="O4432">
            <v>0</v>
          </cell>
          <cell r="P4432">
            <v>0</v>
          </cell>
        </row>
        <row r="4433">
          <cell r="A4433">
            <v>1813310811</v>
          </cell>
          <cell r="B4433">
            <v>811</v>
          </cell>
          <cell r="C4433">
            <v>813310</v>
          </cell>
          <cell r="D4433">
            <v>1</v>
          </cell>
          <cell r="E4433">
            <v>0</v>
          </cell>
          <cell r="F4433" t="str">
            <v>מלגות - שרות לאומי</v>
          </cell>
          <cell r="G4433">
            <v>0</v>
          </cell>
          <cell r="H4433" t="str">
            <v>גמיש</v>
          </cell>
          <cell r="I4433">
            <v>-1</v>
          </cell>
          <cell r="J4433">
            <v>0</v>
          </cell>
          <cell r="K4433">
            <v>0</v>
          </cell>
          <cell r="L4433">
            <v>0</v>
          </cell>
          <cell r="M4433">
            <v>0</v>
          </cell>
          <cell r="N4433">
            <v>0</v>
          </cell>
          <cell r="O4433">
            <v>11000</v>
          </cell>
          <cell r="P4433">
            <v>0</v>
          </cell>
        </row>
        <row r="4434">
          <cell r="A4434">
            <v>1813310931</v>
          </cell>
          <cell r="B4434">
            <v>931</v>
          </cell>
          <cell r="C4434">
            <v>813310</v>
          </cell>
          <cell r="D4434">
            <v>1</v>
          </cell>
          <cell r="E4434">
            <v>0</v>
          </cell>
          <cell r="F4434" t="str">
            <v xml:space="preserve">ציוד וריהוט       </v>
          </cell>
          <cell r="G4434">
            <v>0</v>
          </cell>
          <cell r="H4434" t="str">
            <v>גמיש</v>
          </cell>
          <cell r="I4434">
            <v>0</v>
          </cell>
          <cell r="J4434">
            <v>24000</v>
          </cell>
          <cell r="K4434">
            <v>0</v>
          </cell>
          <cell r="L4434">
            <v>0</v>
          </cell>
          <cell r="M4434">
            <v>0</v>
          </cell>
          <cell r="N4434">
            <v>24000</v>
          </cell>
          <cell r="O4434">
            <v>24000</v>
          </cell>
          <cell r="P4434">
            <v>23999.599999999999</v>
          </cell>
        </row>
        <row r="4435">
          <cell r="A4435">
            <v>1813310934</v>
          </cell>
          <cell r="B4435">
            <v>934</v>
          </cell>
          <cell r="C4435">
            <v>813310</v>
          </cell>
          <cell r="D4435">
            <v>1</v>
          </cell>
          <cell r="E4435">
            <v>0</v>
          </cell>
          <cell r="F4435" t="str">
            <v xml:space="preserve">חומרים-ח"מ חופשות </v>
          </cell>
          <cell r="G4435">
            <v>0</v>
          </cell>
          <cell r="H4435" t="str">
            <v>קשיח</v>
          </cell>
          <cell r="I4435">
            <v>6.1151079136690711E-2</v>
          </cell>
          <cell r="J4435">
            <v>59000</v>
          </cell>
          <cell r="K4435">
            <v>-6.7796610169491567E-3</v>
          </cell>
          <cell r="L4435">
            <v>0</v>
          </cell>
          <cell r="M4435">
            <v>0</v>
          </cell>
          <cell r="N4435">
            <v>59000</v>
          </cell>
          <cell r="O4435">
            <v>55600</v>
          </cell>
          <cell r="P4435">
            <v>52570.6</v>
          </cell>
        </row>
        <row r="4436">
          <cell r="A4436">
            <v>1813310953</v>
          </cell>
          <cell r="B4436">
            <v>953</v>
          </cell>
          <cell r="C4436">
            <v>813310</v>
          </cell>
          <cell r="D4436">
            <v>1</v>
          </cell>
          <cell r="E4436">
            <v>0</v>
          </cell>
          <cell r="F4436" t="str">
            <v>מערכת גפ"ן</v>
          </cell>
          <cell r="G4436">
            <v>0</v>
          </cell>
          <cell r="H4436" t="str">
            <v>קשיח</v>
          </cell>
          <cell r="I4436">
            <v>0</v>
          </cell>
          <cell r="J4436">
            <v>0</v>
          </cell>
          <cell r="K4436" t="e">
            <v>#N/A</v>
          </cell>
          <cell r="L4436">
            <v>0</v>
          </cell>
          <cell r="M4436">
            <v>0</v>
          </cell>
          <cell r="N4436">
            <v>0</v>
          </cell>
          <cell r="O4436">
            <v>0</v>
          </cell>
          <cell r="P4436">
            <v>34217.58</v>
          </cell>
        </row>
        <row r="4437">
          <cell r="A4437">
            <v>1813310961</v>
          </cell>
          <cell r="B4437">
            <v>961</v>
          </cell>
          <cell r="C4437">
            <v>813310</v>
          </cell>
          <cell r="D4437">
            <v>1</v>
          </cell>
          <cell r="E4437">
            <v>0</v>
          </cell>
          <cell r="F4437" t="str">
            <v>רז' פעולות ורכישות</v>
          </cell>
          <cell r="G4437">
            <v>0</v>
          </cell>
          <cell r="H4437" t="str">
            <v>גמיש</v>
          </cell>
          <cell r="I4437">
            <v>0</v>
          </cell>
          <cell r="J4437">
            <v>0</v>
          </cell>
          <cell r="K4437">
            <v>0</v>
          </cell>
          <cell r="L4437">
            <v>0</v>
          </cell>
          <cell r="M4437">
            <v>0</v>
          </cell>
          <cell r="N4437">
            <v>0</v>
          </cell>
          <cell r="O4437">
            <v>0</v>
          </cell>
          <cell r="P4437">
            <v>0</v>
          </cell>
        </row>
        <row r="4438">
          <cell r="A4438" t="e">
            <v>#VALUE!</v>
          </cell>
          <cell r="B4438" t="str">
            <v>813310  סך הכל</v>
          </cell>
          <cell r="C4438">
            <v>0</v>
          </cell>
          <cell r="D4438">
            <v>0</v>
          </cell>
          <cell r="E4438">
            <v>0</v>
          </cell>
          <cell r="F4438" t="str">
            <v xml:space="preserve">בי"ס ע"ש הרצפלד   </v>
          </cell>
          <cell r="G4438">
            <v>0</v>
          </cell>
          <cell r="H4438">
            <v>0</v>
          </cell>
          <cell r="I4438">
            <v>-1.1778929821026241E-2</v>
          </cell>
          <cell r="J4438">
            <v>5394600</v>
          </cell>
          <cell r="K4438" t="e">
            <v>#N/A</v>
          </cell>
          <cell r="L4438">
            <v>0</v>
          </cell>
          <cell r="M4438">
            <v>0</v>
          </cell>
          <cell r="N4438">
            <v>5394600</v>
          </cell>
          <cell r="O4438">
            <v>5458900</v>
          </cell>
          <cell r="P4438">
            <v>4319959.8299999991</v>
          </cell>
        </row>
        <row r="4439">
          <cell r="A4439">
            <v>18137000</v>
          </cell>
          <cell r="B4439">
            <v>0</v>
          </cell>
          <cell r="C4439">
            <v>813700</v>
          </cell>
          <cell r="D4439">
            <v>1</v>
          </cell>
          <cell r="E4439">
            <v>0</v>
          </cell>
          <cell r="F4439" t="str">
            <v xml:space="preserve">החווה החקלאית     </v>
          </cell>
          <cell r="G4439">
            <v>0</v>
          </cell>
          <cell r="H4439" t="str">
            <v xml:space="preserve"> </v>
          </cell>
          <cell r="I4439">
            <v>0</v>
          </cell>
          <cell r="J4439">
            <v>0</v>
          </cell>
          <cell r="K4439">
            <v>0</v>
          </cell>
          <cell r="L4439">
            <v>0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</row>
        <row r="4440">
          <cell r="A4440">
            <v>1813700100</v>
          </cell>
          <cell r="B4440">
            <v>100</v>
          </cell>
          <cell r="C4440">
            <v>813700</v>
          </cell>
          <cell r="D4440">
            <v>1</v>
          </cell>
          <cell r="E4440">
            <v>0</v>
          </cell>
          <cell r="F4440" t="str">
            <v>שכר עובדים לפי תקן</v>
          </cell>
          <cell r="G4440">
            <v>0</v>
          </cell>
          <cell r="H4440" t="str">
            <v xml:space="preserve"> </v>
          </cell>
          <cell r="I4440">
            <v>0</v>
          </cell>
          <cell r="J4440">
            <v>0</v>
          </cell>
          <cell r="K4440">
            <v>0</v>
          </cell>
          <cell r="L4440">
            <v>0</v>
          </cell>
          <cell r="M4440">
            <v>0</v>
          </cell>
          <cell r="N4440">
            <v>0</v>
          </cell>
          <cell r="O4440">
            <v>0</v>
          </cell>
          <cell r="P4440">
            <v>0</v>
          </cell>
        </row>
        <row r="4441">
          <cell r="A4441">
            <v>1813700110</v>
          </cell>
          <cell r="B4441">
            <v>110</v>
          </cell>
          <cell r="C4441">
            <v>813700</v>
          </cell>
          <cell r="D4441">
            <v>1</v>
          </cell>
          <cell r="E4441">
            <v>0</v>
          </cell>
          <cell r="F4441" t="str">
            <v>השכר הקובע-תקציבית</v>
          </cell>
          <cell r="G4441">
            <v>0</v>
          </cell>
          <cell r="H4441" t="str">
            <v>שכר</v>
          </cell>
          <cell r="I4441">
            <v>-7.1530758226037161E-2</v>
          </cell>
          <cell r="J4441">
            <v>129800</v>
          </cell>
          <cell r="K4441">
            <v>1.4738393515106862E-2</v>
          </cell>
          <cell r="L4441">
            <v>0</v>
          </cell>
          <cell r="M4441">
            <v>0</v>
          </cell>
          <cell r="N4441">
            <v>129800</v>
          </cell>
          <cell r="O4441">
            <v>139800</v>
          </cell>
          <cell r="P4441">
            <v>0</v>
          </cell>
        </row>
        <row r="4442">
          <cell r="A4442">
            <v>1813700119</v>
          </cell>
          <cell r="B4442">
            <v>119</v>
          </cell>
          <cell r="C4442">
            <v>813700</v>
          </cell>
          <cell r="D4442">
            <v>1</v>
          </cell>
          <cell r="E4442">
            <v>0</v>
          </cell>
          <cell r="F4442" t="str">
            <v xml:space="preserve">השכר הקובע-צוברת  </v>
          </cell>
          <cell r="G4442">
            <v>0</v>
          </cell>
          <cell r="H4442" t="str">
            <v>שכר</v>
          </cell>
          <cell r="I4442">
            <v>8.2526509912401957E-2</v>
          </cell>
          <cell r="J4442">
            <v>234800</v>
          </cell>
          <cell r="K4442">
            <v>1.5201900237529653E-2</v>
          </cell>
          <cell r="L4442">
            <v>0</v>
          </cell>
          <cell r="M4442">
            <v>0</v>
          </cell>
          <cell r="N4442">
            <v>234800</v>
          </cell>
          <cell r="O4442">
            <v>216900</v>
          </cell>
          <cell r="P4442">
            <v>193504.74</v>
          </cell>
        </row>
        <row r="4443">
          <cell r="A4443">
            <v>1813700122</v>
          </cell>
          <cell r="B4443">
            <v>122</v>
          </cell>
          <cell r="C4443">
            <v>813700</v>
          </cell>
          <cell r="D4443">
            <v>1</v>
          </cell>
          <cell r="E4443">
            <v>0</v>
          </cell>
          <cell r="F4443" t="str">
            <v xml:space="preserve">ביגוד             </v>
          </cell>
          <cell r="G4443">
            <v>0</v>
          </cell>
          <cell r="H4443" t="str">
            <v>שכר</v>
          </cell>
          <cell r="I4443">
            <v>0</v>
          </cell>
          <cell r="J4443">
            <v>6000</v>
          </cell>
          <cell r="K4443">
            <v>0</v>
          </cell>
          <cell r="L4443">
            <v>0</v>
          </cell>
          <cell r="M4443">
            <v>0</v>
          </cell>
          <cell r="N4443">
            <v>6000</v>
          </cell>
          <cell r="O4443">
            <v>6000</v>
          </cell>
          <cell r="P4443">
            <v>3770.8</v>
          </cell>
        </row>
        <row r="4444">
          <cell r="A4444">
            <v>1813700126</v>
          </cell>
          <cell r="B4444">
            <v>126</v>
          </cell>
          <cell r="C4444">
            <v>813700</v>
          </cell>
          <cell r="D4444">
            <v>1</v>
          </cell>
          <cell r="E4444">
            <v>0</v>
          </cell>
          <cell r="F4444" t="str">
            <v xml:space="preserve">דמי הבראה         </v>
          </cell>
          <cell r="G4444">
            <v>0</v>
          </cell>
          <cell r="H4444" t="str">
            <v>שכר</v>
          </cell>
          <cell r="I4444">
            <v>0</v>
          </cell>
          <cell r="J4444">
            <v>9000</v>
          </cell>
          <cell r="K4444">
            <v>0</v>
          </cell>
          <cell r="L4444">
            <v>0</v>
          </cell>
          <cell r="M4444">
            <v>0</v>
          </cell>
          <cell r="N4444">
            <v>9000</v>
          </cell>
          <cell r="O4444">
            <v>9000</v>
          </cell>
          <cell r="P4444">
            <v>8708.4699999999993</v>
          </cell>
        </row>
        <row r="4445">
          <cell r="A4445">
            <v>1813700130</v>
          </cell>
          <cell r="B4445">
            <v>130</v>
          </cell>
          <cell r="C4445">
            <v>813700</v>
          </cell>
          <cell r="D4445">
            <v>1</v>
          </cell>
          <cell r="E4445">
            <v>0</v>
          </cell>
          <cell r="F4445" t="str">
            <v xml:space="preserve">שעות נוספות       </v>
          </cell>
          <cell r="G4445">
            <v>0</v>
          </cell>
          <cell r="H4445" t="str">
            <v>שכר</v>
          </cell>
          <cell r="I4445">
            <v>0</v>
          </cell>
          <cell r="J4445">
            <v>5000</v>
          </cell>
          <cell r="K4445">
            <v>0</v>
          </cell>
          <cell r="L4445">
            <v>0</v>
          </cell>
          <cell r="M4445">
            <v>0</v>
          </cell>
          <cell r="N4445">
            <v>5000</v>
          </cell>
          <cell r="O4445">
            <v>5000</v>
          </cell>
          <cell r="P4445">
            <v>4578.43</v>
          </cell>
        </row>
        <row r="4446">
          <cell r="A4446">
            <v>1813700140</v>
          </cell>
          <cell r="B4446">
            <v>140</v>
          </cell>
          <cell r="C4446">
            <v>813700</v>
          </cell>
          <cell r="D4446">
            <v>1</v>
          </cell>
          <cell r="E4446">
            <v>0</v>
          </cell>
          <cell r="F4446" t="str">
            <v>השתתפות באחזקת רכב</v>
          </cell>
          <cell r="G4446">
            <v>0</v>
          </cell>
          <cell r="H4446" t="str">
            <v>שכר</v>
          </cell>
          <cell r="I4446">
            <v>1.3333333333333335</v>
          </cell>
          <cell r="J4446">
            <v>3500</v>
          </cell>
          <cell r="K4446">
            <v>0</v>
          </cell>
          <cell r="L4446">
            <v>0</v>
          </cell>
          <cell r="M4446">
            <v>0</v>
          </cell>
          <cell r="N4446">
            <v>3500</v>
          </cell>
          <cell r="O4446">
            <v>1500</v>
          </cell>
          <cell r="P4446">
            <v>0</v>
          </cell>
        </row>
        <row r="4447">
          <cell r="A4447">
            <v>1813700200</v>
          </cell>
          <cell r="B4447">
            <v>200</v>
          </cell>
          <cell r="C4447">
            <v>813700</v>
          </cell>
          <cell r="D4447">
            <v>1</v>
          </cell>
          <cell r="E4447">
            <v>0</v>
          </cell>
          <cell r="F4447" t="str">
            <v>שכר עובדים ללא תקן</v>
          </cell>
          <cell r="G4447">
            <v>0</v>
          </cell>
          <cell r="H4447" t="str">
            <v xml:space="preserve"> </v>
          </cell>
          <cell r="I4447">
            <v>0</v>
          </cell>
          <cell r="J4447">
            <v>0</v>
          </cell>
          <cell r="K4447">
            <v>0</v>
          </cell>
          <cell r="L4447">
            <v>0</v>
          </cell>
          <cell r="M4447">
            <v>0</v>
          </cell>
          <cell r="N4447">
            <v>0</v>
          </cell>
          <cell r="O4447">
            <v>0</v>
          </cell>
          <cell r="P4447">
            <v>0</v>
          </cell>
        </row>
        <row r="4448">
          <cell r="A4448">
            <v>1813700210</v>
          </cell>
          <cell r="B4448">
            <v>210</v>
          </cell>
          <cell r="C4448">
            <v>813700</v>
          </cell>
          <cell r="D4448">
            <v>1</v>
          </cell>
          <cell r="E4448">
            <v>0</v>
          </cell>
          <cell r="F4448" t="str">
            <v xml:space="preserve">השכר הקובע        </v>
          </cell>
          <cell r="G4448">
            <v>0</v>
          </cell>
          <cell r="H4448" t="str">
            <v>שכר</v>
          </cell>
          <cell r="I4448" t="e">
            <v>#DIV/0!</v>
          </cell>
          <cell r="J4448">
            <v>0</v>
          </cell>
          <cell r="K4448">
            <v>0</v>
          </cell>
          <cell r="L4448">
            <v>0</v>
          </cell>
          <cell r="M4448">
            <v>0</v>
          </cell>
          <cell r="N4448">
            <v>0</v>
          </cell>
          <cell r="O4448">
            <v>0</v>
          </cell>
          <cell r="P4448">
            <v>5397.52</v>
          </cell>
        </row>
        <row r="4449">
          <cell r="A4449">
            <v>1813700263</v>
          </cell>
          <cell r="B4449">
            <v>263</v>
          </cell>
          <cell r="C4449">
            <v>813700</v>
          </cell>
          <cell r="D4449">
            <v>1</v>
          </cell>
          <cell r="E4449">
            <v>0</v>
          </cell>
          <cell r="F4449" t="str">
            <v xml:space="preserve">עובדי חברת מוסדות </v>
          </cell>
          <cell r="G4449">
            <v>0</v>
          </cell>
          <cell r="H4449" t="str">
            <v>שכר</v>
          </cell>
          <cell r="I4449">
            <v>0</v>
          </cell>
          <cell r="J4449">
            <v>0</v>
          </cell>
          <cell r="K4449">
            <v>0</v>
          </cell>
          <cell r="L4449">
            <v>0</v>
          </cell>
          <cell r="M4449">
            <v>0</v>
          </cell>
          <cell r="N4449">
            <v>0</v>
          </cell>
          <cell r="O4449">
            <v>0</v>
          </cell>
          <cell r="P4449">
            <v>0</v>
          </cell>
        </row>
        <row r="4450">
          <cell r="A4450">
            <v>1813700400</v>
          </cell>
          <cell r="B4450">
            <v>400</v>
          </cell>
          <cell r="C4450">
            <v>813700</v>
          </cell>
          <cell r="D4450">
            <v>1</v>
          </cell>
          <cell r="E4450">
            <v>0</v>
          </cell>
          <cell r="F4450" t="str">
            <v>אחזקת בנינים וציוד</v>
          </cell>
          <cell r="G4450">
            <v>0</v>
          </cell>
          <cell r="H4450" t="str">
            <v xml:space="preserve"> </v>
          </cell>
          <cell r="I4450">
            <v>0</v>
          </cell>
          <cell r="J4450">
            <v>0</v>
          </cell>
          <cell r="K4450">
            <v>0</v>
          </cell>
          <cell r="L4450">
            <v>0</v>
          </cell>
          <cell r="M4450">
            <v>0</v>
          </cell>
          <cell r="N4450">
            <v>0</v>
          </cell>
          <cell r="O4450">
            <v>0</v>
          </cell>
          <cell r="P4450">
            <v>0</v>
          </cell>
        </row>
        <row r="4451">
          <cell r="A4451">
            <v>1813700420</v>
          </cell>
          <cell r="B4451">
            <v>420</v>
          </cell>
          <cell r="C4451">
            <v>813700</v>
          </cell>
          <cell r="D4451">
            <v>1</v>
          </cell>
          <cell r="E4451">
            <v>0</v>
          </cell>
          <cell r="F4451" t="str">
            <v xml:space="preserve">כיבוי אש          </v>
          </cell>
          <cell r="G4451">
            <v>0</v>
          </cell>
          <cell r="H4451" t="str">
            <v>גמיש</v>
          </cell>
          <cell r="I4451">
            <v>0</v>
          </cell>
          <cell r="J4451">
            <v>2000</v>
          </cell>
          <cell r="K4451">
            <v>0.53846153846153855</v>
          </cell>
          <cell r="L4451">
            <v>0</v>
          </cell>
          <cell r="M4451">
            <v>0</v>
          </cell>
          <cell r="N4451">
            <v>2000</v>
          </cell>
          <cell r="O4451">
            <v>2000</v>
          </cell>
          <cell r="P4451">
            <v>1515.62</v>
          </cell>
        </row>
        <row r="4452">
          <cell r="A4452">
            <v>1813700423</v>
          </cell>
          <cell r="B4452">
            <v>423</v>
          </cell>
          <cell r="C4452">
            <v>813700</v>
          </cell>
          <cell r="D4452">
            <v>1</v>
          </cell>
          <cell r="E4452">
            <v>0</v>
          </cell>
          <cell r="F4452" t="str">
            <v xml:space="preserve">תחזוקת מבנה       </v>
          </cell>
          <cell r="G4452">
            <v>0</v>
          </cell>
          <cell r="H4452" t="str">
            <v>קשיח</v>
          </cell>
          <cell r="I4452">
            <v>0</v>
          </cell>
          <cell r="J4452">
            <v>4320</v>
          </cell>
          <cell r="K4452">
            <v>0</v>
          </cell>
          <cell r="L4452">
            <v>480</v>
          </cell>
          <cell r="M4452">
            <v>0</v>
          </cell>
          <cell r="N4452">
            <v>4800</v>
          </cell>
          <cell r="O4452">
            <v>4800</v>
          </cell>
          <cell r="P4452">
            <v>4800</v>
          </cell>
        </row>
        <row r="4453">
          <cell r="A4453">
            <v>1813700431</v>
          </cell>
          <cell r="B4453">
            <v>431</v>
          </cell>
          <cell r="C4453">
            <v>813700</v>
          </cell>
          <cell r="D4453">
            <v>1</v>
          </cell>
          <cell r="E4453">
            <v>0</v>
          </cell>
          <cell r="F4453" t="str">
            <v xml:space="preserve">חשמל              </v>
          </cell>
          <cell r="G4453">
            <v>0</v>
          </cell>
          <cell r="H4453" t="str">
            <v>קשיח</v>
          </cell>
          <cell r="I4453">
            <v>0</v>
          </cell>
          <cell r="J4453">
            <v>16500</v>
          </cell>
          <cell r="K4453">
            <v>0</v>
          </cell>
          <cell r="L4453">
            <v>0</v>
          </cell>
          <cell r="M4453">
            <v>0</v>
          </cell>
          <cell r="N4453">
            <v>16500</v>
          </cell>
          <cell r="O4453">
            <v>16500</v>
          </cell>
          <cell r="P4453">
            <v>0</v>
          </cell>
        </row>
        <row r="4454">
          <cell r="A4454">
            <v>1813700432</v>
          </cell>
          <cell r="B4454">
            <v>432</v>
          </cell>
          <cell r="C4454">
            <v>813700</v>
          </cell>
          <cell r="D4454">
            <v>1</v>
          </cell>
          <cell r="E4454">
            <v>0</v>
          </cell>
          <cell r="F4454" t="str">
            <v xml:space="preserve">מים               </v>
          </cell>
          <cell r="G4454">
            <v>0</v>
          </cell>
          <cell r="H4454" t="str">
            <v>קשיח</v>
          </cell>
          <cell r="I4454">
            <v>0</v>
          </cell>
          <cell r="J4454">
            <v>0</v>
          </cell>
          <cell r="K4454">
            <v>0</v>
          </cell>
          <cell r="L4454">
            <v>0</v>
          </cell>
          <cell r="M4454">
            <v>0</v>
          </cell>
          <cell r="N4454">
            <v>0</v>
          </cell>
          <cell r="O4454">
            <v>0</v>
          </cell>
          <cell r="P4454">
            <v>0</v>
          </cell>
        </row>
        <row r="4455">
          <cell r="A4455">
            <v>1813700433</v>
          </cell>
          <cell r="B4455">
            <v>433</v>
          </cell>
          <cell r="C4455">
            <v>813700</v>
          </cell>
          <cell r="D4455">
            <v>1</v>
          </cell>
          <cell r="E4455">
            <v>0</v>
          </cell>
          <cell r="F4455" t="str">
            <v xml:space="preserve">חומרי נקיון       </v>
          </cell>
          <cell r="G4455">
            <v>0</v>
          </cell>
          <cell r="H4455" t="str">
            <v>גמיש</v>
          </cell>
          <cell r="I4455">
            <v>0</v>
          </cell>
          <cell r="J4455">
            <v>0</v>
          </cell>
          <cell r="K4455">
            <v>0</v>
          </cell>
          <cell r="L4455">
            <v>0</v>
          </cell>
          <cell r="M4455">
            <v>0</v>
          </cell>
          <cell r="N4455">
            <v>0</v>
          </cell>
          <cell r="O4455">
            <v>0</v>
          </cell>
          <cell r="P4455">
            <v>0</v>
          </cell>
        </row>
        <row r="4456">
          <cell r="A4456">
            <v>1813700434</v>
          </cell>
          <cell r="B4456">
            <v>434</v>
          </cell>
          <cell r="C4456">
            <v>813700</v>
          </cell>
          <cell r="D4456">
            <v>1</v>
          </cell>
          <cell r="E4456">
            <v>0</v>
          </cell>
          <cell r="F4456" t="str">
            <v xml:space="preserve">חיטוי והדברה      </v>
          </cell>
          <cell r="G4456">
            <v>0</v>
          </cell>
          <cell r="H4456" t="str">
            <v>גמיש</v>
          </cell>
          <cell r="I4456">
            <v>0</v>
          </cell>
          <cell r="J4456">
            <v>720</v>
          </cell>
          <cell r="K4456">
            <v>0</v>
          </cell>
          <cell r="L4456">
            <v>80</v>
          </cell>
          <cell r="M4456">
            <v>0</v>
          </cell>
          <cell r="N4456">
            <v>800</v>
          </cell>
          <cell r="O4456">
            <v>800</v>
          </cell>
          <cell r="P4456">
            <v>0</v>
          </cell>
        </row>
        <row r="4457">
          <cell r="A4457">
            <v>1813700437</v>
          </cell>
          <cell r="B4457">
            <v>437</v>
          </cell>
          <cell r="C4457">
            <v>813700</v>
          </cell>
          <cell r="D4457">
            <v>1</v>
          </cell>
          <cell r="E4457">
            <v>0</v>
          </cell>
          <cell r="F4457" t="str">
            <v xml:space="preserve">אחזקת אזעקה       </v>
          </cell>
          <cell r="G4457">
            <v>0</v>
          </cell>
          <cell r="H4457" t="str">
            <v>קשיח</v>
          </cell>
          <cell r="I4457">
            <v>0</v>
          </cell>
          <cell r="J4457">
            <v>1260</v>
          </cell>
          <cell r="K4457">
            <v>0</v>
          </cell>
          <cell r="L4457">
            <v>140</v>
          </cell>
          <cell r="M4457">
            <v>0</v>
          </cell>
          <cell r="N4457">
            <v>1400</v>
          </cell>
          <cell r="O4457">
            <v>1400</v>
          </cell>
          <cell r="P4457">
            <v>1221.48</v>
          </cell>
        </row>
        <row r="4458">
          <cell r="A4458">
            <v>1813700441</v>
          </cell>
          <cell r="B4458">
            <v>441</v>
          </cell>
          <cell r="C4458">
            <v>813700</v>
          </cell>
          <cell r="D4458">
            <v>1</v>
          </cell>
          <cell r="E4458">
            <v>0</v>
          </cell>
          <cell r="F4458" t="str">
            <v xml:space="preserve">ביטוח             </v>
          </cell>
          <cell r="G4458">
            <v>0</v>
          </cell>
          <cell r="H4458" t="str">
            <v>קשיח</v>
          </cell>
          <cell r="I4458">
            <v>0</v>
          </cell>
          <cell r="J4458">
            <v>0</v>
          </cell>
          <cell r="K4458">
            <v>0</v>
          </cell>
          <cell r="L4458">
            <v>0</v>
          </cell>
          <cell r="M4458">
            <v>0</v>
          </cell>
          <cell r="N4458">
            <v>0</v>
          </cell>
          <cell r="O4458">
            <v>0</v>
          </cell>
          <cell r="P4458">
            <v>0</v>
          </cell>
        </row>
        <row r="4459">
          <cell r="A4459">
            <v>1813700471</v>
          </cell>
          <cell r="B4459">
            <v>471</v>
          </cell>
          <cell r="C4459">
            <v>813700</v>
          </cell>
          <cell r="D4459">
            <v>1</v>
          </cell>
          <cell r="E4459">
            <v>0</v>
          </cell>
          <cell r="F4459" t="str">
            <v xml:space="preserve">מכשירי כתיבה      </v>
          </cell>
          <cell r="G4459">
            <v>0</v>
          </cell>
          <cell r="H4459" t="str">
            <v>גמיש</v>
          </cell>
          <cell r="I4459">
            <v>0</v>
          </cell>
          <cell r="J4459">
            <v>0</v>
          </cell>
          <cell r="K4459">
            <v>0</v>
          </cell>
          <cell r="L4459">
            <v>0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</row>
        <row r="4460">
          <cell r="A4460">
            <v>1813700500</v>
          </cell>
          <cell r="B4460">
            <v>500</v>
          </cell>
          <cell r="C4460">
            <v>813700</v>
          </cell>
          <cell r="D4460">
            <v>1</v>
          </cell>
          <cell r="E4460">
            <v>0</v>
          </cell>
          <cell r="F4460" t="str">
            <v xml:space="preserve">הוצאות מינהליות   </v>
          </cell>
          <cell r="G4460">
            <v>0</v>
          </cell>
          <cell r="H4460" t="str">
            <v xml:space="preserve"> </v>
          </cell>
          <cell r="I4460">
            <v>0</v>
          </cell>
          <cell r="J4460">
            <v>0</v>
          </cell>
          <cell r="K4460">
            <v>0</v>
          </cell>
          <cell r="L4460">
            <v>0</v>
          </cell>
          <cell r="M4460">
            <v>0</v>
          </cell>
          <cell r="N4460">
            <v>0</v>
          </cell>
          <cell r="O4460">
            <v>0</v>
          </cell>
          <cell r="P4460">
            <v>0</v>
          </cell>
        </row>
        <row r="4461">
          <cell r="A4461">
            <v>1813700511</v>
          </cell>
          <cell r="B4461">
            <v>511</v>
          </cell>
          <cell r="C4461">
            <v>813700</v>
          </cell>
          <cell r="D4461">
            <v>1</v>
          </cell>
          <cell r="E4461">
            <v>0</v>
          </cell>
          <cell r="F4461" t="str">
            <v xml:space="preserve">אירוח וכיבוד      </v>
          </cell>
          <cell r="G4461">
            <v>0</v>
          </cell>
          <cell r="H4461" t="str">
            <v>גמיש</v>
          </cell>
          <cell r="I4461">
            <v>0</v>
          </cell>
          <cell r="J4461">
            <v>810</v>
          </cell>
          <cell r="K4461">
            <v>0</v>
          </cell>
          <cell r="L4461">
            <v>90</v>
          </cell>
          <cell r="M4461">
            <v>0</v>
          </cell>
          <cell r="N4461">
            <v>900</v>
          </cell>
          <cell r="O4461">
            <v>900</v>
          </cell>
          <cell r="P4461">
            <v>528</v>
          </cell>
        </row>
        <row r="4462">
          <cell r="A4462">
            <v>1813700512</v>
          </cell>
          <cell r="B4462">
            <v>512</v>
          </cell>
          <cell r="C4462">
            <v>813700</v>
          </cell>
          <cell r="D4462">
            <v>1</v>
          </cell>
          <cell r="E4462">
            <v>0</v>
          </cell>
          <cell r="F4462" t="str">
            <v xml:space="preserve">נסיעות ואש"ל      </v>
          </cell>
          <cell r="G4462">
            <v>0</v>
          </cell>
          <cell r="H4462" t="str">
            <v>גמיש</v>
          </cell>
          <cell r="I4462">
            <v>0</v>
          </cell>
          <cell r="J4462">
            <v>0</v>
          </cell>
          <cell r="K4462">
            <v>0</v>
          </cell>
          <cell r="L4462">
            <v>0</v>
          </cell>
          <cell r="M4462">
            <v>0</v>
          </cell>
          <cell r="N4462">
            <v>0</v>
          </cell>
          <cell r="O4462">
            <v>0</v>
          </cell>
          <cell r="P4462">
            <v>0</v>
          </cell>
        </row>
        <row r="4463">
          <cell r="A4463">
            <v>1813700540</v>
          </cell>
          <cell r="B4463">
            <v>540</v>
          </cell>
          <cell r="C4463">
            <v>813700</v>
          </cell>
          <cell r="D4463">
            <v>1</v>
          </cell>
          <cell r="E4463">
            <v>0</v>
          </cell>
          <cell r="F4463" t="str">
            <v xml:space="preserve">הוצאות טלפון      </v>
          </cell>
          <cell r="G4463">
            <v>0</v>
          </cell>
          <cell r="H4463" t="str">
            <v>קשיח</v>
          </cell>
          <cell r="I4463">
            <v>0</v>
          </cell>
          <cell r="J4463">
            <v>0</v>
          </cell>
          <cell r="K4463">
            <v>0</v>
          </cell>
          <cell r="L4463">
            <v>0</v>
          </cell>
          <cell r="M4463">
            <v>0</v>
          </cell>
          <cell r="N4463">
            <v>0</v>
          </cell>
          <cell r="O4463">
            <v>0</v>
          </cell>
          <cell r="P4463">
            <v>0</v>
          </cell>
        </row>
        <row r="4464">
          <cell r="A4464">
            <v>1813700544</v>
          </cell>
          <cell r="B4464">
            <v>544</v>
          </cell>
          <cell r="C4464">
            <v>813700</v>
          </cell>
          <cell r="D4464">
            <v>1</v>
          </cell>
          <cell r="E4464">
            <v>0</v>
          </cell>
          <cell r="F4464" t="str">
            <v xml:space="preserve">הוצאות דאר        </v>
          </cell>
          <cell r="G4464">
            <v>0</v>
          </cell>
          <cell r="H4464" t="str">
            <v>קשיח</v>
          </cell>
          <cell r="I4464">
            <v>0</v>
          </cell>
          <cell r="J4464">
            <v>0</v>
          </cell>
          <cell r="K4464">
            <v>0</v>
          </cell>
          <cell r="L4464">
            <v>0</v>
          </cell>
          <cell r="M4464">
            <v>0</v>
          </cell>
          <cell r="N4464">
            <v>0</v>
          </cell>
          <cell r="O4464">
            <v>0</v>
          </cell>
          <cell r="P4464">
            <v>0</v>
          </cell>
        </row>
        <row r="4465">
          <cell r="A4465">
            <v>1813700596</v>
          </cell>
          <cell r="B4465">
            <v>596</v>
          </cell>
          <cell r="C4465">
            <v>813700</v>
          </cell>
          <cell r="D4465">
            <v>1</v>
          </cell>
          <cell r="E4465">
            <v>0</v>
          </cell>
          <cell r="F4465" t="str">
            <v xml:space="preserve">השתתפות בעזר 096  </v>
          </cell>
          <cell r="G4465">
            <v>0</v>
          </cell>
          <cell r="H4465" t="str">
            <v>קשיח</v>
          </cell>
          <cell r="I4465">
            <v>1.1879049676025932E-2</v>
          </cell>
          <cell r="J4465">
            <v>93700</v>
          </cell>
          <cell r="K4465">
            <v>-5.9720457433291019E-2</v>
          </cell>
          <cell r="L4465">
            <v>0</v>
          </cell>
          <cell r="M4465">
            <v>0</v>
          </cell>
          <cell r="N4465">
            <v>93700</v>
          </cell>
          <cell r="O4465">
            <v>92600</v>
          </cell>
          <cell r="P4465">
            <v>77579</v>
          </cell>
        </row>
        <row r="4466">
          <cell r="A4466">
            <v>1813700700</v>
          </cell>
          <cell r="B4466">
            <v>700</v>
          </cell>
          <cell r="C4466">
            <v>813700</v>
          </cell>
          <cell r="D4466">
            <v>1</v>
          </cell>
          <cell r="E4466">
            <v>0</v>
          </cell>
          <cell r="F4466" t="str">
            <v xml:space="preserve">הוצאות לפעולות    </v>
          </cell>
          <cell r="G4466">
            <v>0</v>
          </cell>
          <cell r="H4466" t="str">
            <v xml:space="preserve"> </v>
          </cell>
          <cell r="I4466">
            <v>0</v>
          </cell>
          <cell r="J4466">
            <v>0</v>
          </cell>
          <cell r="K4466">
            <v>0</v>
          </cell>
          <cell r="L4466">
            <v>0</v>
          </cell>
          <cell r="M4466">
            <v>0</v>
          </cell>
          <cell r="N4466">
            <v>0</v>
          </cell>
          <cell r="O4466">
            <v>0</v>
          </cell>
          <cell r="P4466">
            <v>0</v>
          </cell>
        </row>
        <row r="4467">
          <cell r="A4467">
            <v>1813700710</v>
          </cell>
          <cell r="B4467">
            <v>710</v>
          </cell>
          <cell r="C4467">
            <v>813700</v>
          </cell>
          <cell r="D4467">
            <v>1</v>
          </cell>
          <cell r="E4467">
            <v>0</v>
          </cell>
          <cell r="F4467" t="str">
            <v xml:space="preserve">הסעת ילדים        </v>
          </cell>
          <cell r="G4467">
            <v>0</v>
          </cell>
          <cell r="H4467" t="str">
            <v>קשיח</v>
          </cell>
          <cell r="I4467">
            <v>0.19999999999999996</v>
          </cell>
          <cell r="J4467">
            <v>600000</v>
          </cell>
          <cell r="K4467">
            <v>0</v>
          </cell>
          <cell r="L4467">
            <v>0</v>
          </cell>
          <cell r="M4467">
            <v>0</v>
          </cell>
          <cell r="N4467">
            <v>600000</v>
          </cell>
          <cell r="O4467">
            <v>500000</v>
          </cell>
          <cell r="P4467">
            <v>504542</v>
          </cell>
        </row>
        <row r="4468">
          <cell r="A4468">
            <v>1813700721</v>
          </cell>
          <cell r="B4468">
            <v>721</v>
          </cell>
          <cell r="C4468">
            <v>813700</v>
          </cell>
          <cell r="D4468">
            <v>1</v>
          </cell>
          <cell r="E4468">
            <v>0</v>
          </cell>
          <cell r="F4468" t="str">
            <v>חמרים-תחזוקת מבנים</v>
          </cell>
          <cell r="G4468">
            <v>0</v>
          </cell>
          <cell r="H4468" t="str">
            <v>גמיש</v>
          </cell>
          <cell r="I4468">
            <v>0</v>
          </cell>
          <cell r="J4468">
            <v>0</v>
          </cell>
          <cell r="K4468">
            <v>0</v>
          </cell>
          <cell r="L4468">
            <v>0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</row>
        <row r="4469">
          <cell r="A4469">
            <v>1813700722</v>
          </cell>
          <cell r="B4469">
            <v>722</v>
          </cell>
          <cell r="C4469">
            <v>813700</v>
          </cell>
          <cell r="D4469">
            <v>1</v>
          </cell>
          <cell r="E4469">
            <v>0</v>
          </cell>
          <cell r="F4469" t="str">
            <v>חמרים-תחזוקה עצמית</v>
          </cell>
          <cell r="G4469">
            <v>0</v>
          </cell>
          <cell r="H4469" t="str">
            <v>גמיש</v>
          </cell>
          <cell r="I4469">
            <v>0</v>
          </cell>
          <cell r="J4469">
            <v>0</v>
          </cell>
          <cell r="K4469">
            <v>0</v>
          </cell>
          <cell r="L4469">
            <v>0</v>
          </cell>
          <cell r="M4469">
            <v>0</v>
          </cell>
          <cell r="N4469">
            <v>0</v>
          </cell>
          <cell r="O4469">
            <v>0</v>
          </cell>
          <cell r="P4469">
            <v>0</v>
          </cell>
        </row>
        <row r="4470">
          <cell r="A4470">
            <v>1813700723</v>
          </cell>
          <cell r="B4470">
            <v>723</v>
          </cell>
          <cell r="C4470">
            <v>813700</v>
          </cell>
          <cell r="D4470">
            <v>1</v>
          </cell>
          <cell r="E4470">
            <v>0</v>
          </cell>
          <cell r="F4470" t="str">
            <v xml:space="preserve">חומרים חקלאיים    </v>
          </cell>
          <cell r="G4470">
            <v>0</v>
          </cell>
          <cell r="H4470" t="str">
            <v>גמיש</v>
          </cell>
          <cell r="I4470">
            <v>0</v>
          </cell>
          <cell r="J4470">
            <v>0</v>
          </cell>
          <cell r="K4470">
            <v>0</v>
          </cell>
          <cell r="L4470">
            <v>0</v>
          </cell>
          <cell r="M4470">
            <v>0</v>
          </cell>
          <cell r="N4470">
            <v>0</v>
          </cell>
          <cell r="O4470">
            <v>0</v>
          </cell>
          <cell r="P4470">
            <v>0</v>
          </cell>
        </row>
        <row r="4471">
          <cell r="A4471">
            <v>1813700728</v>
          </cell>
          <cell r="B4471">
            <v>728</v>
          </cell>
          <cell r="C4471">
            <v>813700</v>
          </cell>
          <cell r="D4471">
            <v>1</v>
          </cell>
          <cell r="E4471">
            <v>0</v>
          </cell>
          <cell r="F4471" t="str">
            <v xml:space="preserve">כלכלת בית         </v>
          </cell>
          <cell r="G4471">
            <v>0</v>
          </cell>
          <cell r="H4471" t="str">
            <v>גמיש</v>
          </cell>
          <cell r="I4471">
            <v>0</v>
          </cell>
          <cell r="J4471">
            <v>0</v>
          </cell>
          <cell r="K4471">
            <v>0</v>
          </cell>
          <cell r="L4471">
            <v>0</v>
          </cell>
          <cell r="M4471">
            <v>0</v>
          </cell>
          <cell r="N4471">
            <v>0</v>
          </cell>
          <cell r="O4471">
            <v>0</v>
          </cell>
          <cell r="P4471">
            <v>0</v>
          </cell>
        </row>
        <row r="4472">
          <cell r="A4472">
            <v>1813700742</v>
          </cell>
          <cell r="B4472">
            <v>742</v>
          </cell>
          <cell r="C4472">
            <v>813700</v>
          </cell>
          <cell r="D4472">
            <v>1</v>
          </cell>
          <cell r="E4472">
            <v>0</v>
          </cell>
          <cell r="F4472" t="str">
            <v xml:space="preserve">כלים וציוד        </v>
          </cell>
          <cell r="G4472">
            <v>0</v>
          </cell>
          <cell r="H4472" t="str">
            <v>גמיש</v>
          </cell>
          <cell r="I4472">
            <v>0</v>
          </cell>
          <cell r="J4472">
            <v>900</v>
          </cell>
          <cell r="K4472">
            <v>0</v>
          </cell>
          <cell r="L4472">
            <v>100</v>
          </cell>
          <cell r="M4472">
            <v>0</v>
          </cell>
          <cell r="N4472">
            <v>1000</v>
          </cell>
          <cell r="O4472">
            <v>1000</v>
          </cell>
          <cell r="P4472">
            <v>-500</v>
          </cell>
        </row>
        <row r="4473">
          <cell r="A4473">
            <v>1813700743</v>
          </cell>
          <cell r="B4473">
            <v>743</v>
          </cell>
          <cell r="C4473">
            <v>813700</v>
          </cell>
          <cell r="D4473">
            <v>1</v>
          </cell>
          <cell r="E4473">
            <v>0</v>
          </cell>
          <cell r="F4473" t="str">
            <v>תחזוקת בועה</v>
          </cell>
          <cell r="G4473">
            <v>0</v>
          </cell>
          <cell r="H4473" t="str">
            <v>גמיש</v>
          </cell>
          <cell r="I4473">
            <v>0</v>
          </cell>
          <cell r="J4473">
            <v>0</v>
          </cell>
          <cell r="K4473">
            <v>0</v>
          </cell>
          <cell r="L4473">
            <v>0</v>
          </cell>
          <cell r="M4473">
            <v>0</v>
          </cell>
          <cell r="N4473">
            <v>0</v>
          </cell>
          <cell r="O4473">
            <v>0</v>
          </cell>
          <cell r="P4473">
            <v>0</v>
          </cell>
        </row>
        <row r="4474">
          <cell r="A4474">
            <v>1813700750</v>
          </cell>
          <cell r="B4474">
            <v>750</v>
          </cell>
          <cell r="C4474">
            <v>813700</v>
          </cell>
          <cell r="D4474">
            <v>1</v>
          </cell>
          <cell r="E4474">
            <v>0</v>
          </cell>
          <cell r="F4474" t="str">
            <v>אחזקת מוסדות</v>
          </cell>
          <cell r="G4474">
            <v>0</v>
          </cell>
          <cell r="H4474" t="str">
            <v>קשיח</v>
          </cell>
          <cell r="I4474">
            <v>0.10209042294603798</v>
          </cell>
          <cell r="J4474">
            <v>226700</v>
          </cell>
          <cell r="K4474">
            <v>1.3835125448028673</v>
          </cell>
          <cell r="L4474">
            <v>0</v>
          </cell>
          <cell r="M4474">
            <v>0</v>
          </cell>
          <cell r="N4474">
            <v>226700</v>
          </cell>
          <cell r="O4474">
            <v>205700</v>
          </cell>
          <cell r="P4474">
            <v>195915.74</v>
          </cell>
        </row>
        <row r="4475">
          <cell r="A4475">
            <v>1813700751</v>
          </cell>
          <cell r="B4475">
            <v>751</v>
          </cell>
          <cell r="C4475">
            <v>813700</v>
          </cell>
          <cell r="D4475">
            <v>1</v>
          </cell>
          <cell r="E4475">
            <v>0</v>
          </cell>
          <cell r="F4475" t="str">
            <v xml:space="preserve">עבודות קבלניות    </v>
          </cell>
          <cell r="G4475">
            <v>0</v>
          </cell>
          <cell r="H4475" t="str">
            <v>גמיש</v>
          </cell>
          <cell r="I4475">
            <v>0</v>
          </cell>
          <cell r="J4475">
            <v>0</v>
          </cell>
          <cell r="K4475">
            <v>0</v>
          </cell>
          <cell r="L4475">
            <v>0</v>
          </cell>
          <cell r="M4475">
            <v>0</v>
          </cell>
          <cell r="N4475">
            <v>0</v>
          </cell>
          <cell r="O4475">
            <v>0</v>
          </cell>
          <cell r="P4475">
            <v>0</v>
          </cell>
        </row>
        <row r="4476">
          <cell r="A4476">
            <v>1813700752</v>
          </cell>
          <cell r="B4476">
            <v>752</v>
          </cell>
          <cell r="C4476">
            <v>813700</v>
          </cell>
          <cell r="D4476">
            <v>1</v>
          </cell>
          <cell r="E4476">
            <v>0</v>
          </cell>
          <cell r="F4476" t="str">
            <v xml:space="preserve">נקיון בקבלנות     </v>
          </cell>
          <cell r="G4476">
            <v>0</v>
          </cell>
          <cell r="H4476" t="str">
            <v>קשיח</v>
          </cell>
          <cell r="I4476">
            <v>2.6525198938991412E-3</v>
          </cell>
          <cell r="J4476">
            <v>37800</v>
          </cell>
          <cell r="K4476">
            <v>-2.083333333333337E-2</v>
          </cell>
          <cell r="L4476">
            <v>0</v>
          </cell>
          <cell r="M4476">
            <v>0</v>
          </cell>
          <cell r="N4476">
            <v>37800</v>
          </cell>
          <cell r="O4476">
            <v>37700</v>
          </cell>
          <cell r="P4476">
            <v>34241.629999999997</v>
          </cell>
        </row>
        <row r="4477">
          <cell r="A4477">
            <v>1813700753</v>
          </cell>
          <cell r="B4477">
            <v>753</v>
          </cell>
          <cell r="C4477">
            <v>813700</v>
          </cell>
          <cell r="D4477">
            <v>1</v>
          </cell>
          <cell r="E4477">
            <v>0</v>
          </cell>
          <cell r="F4477" t="str">
            <v xml:space="preserve">עובדים חיצוניים   </v>
          </cell>
          <cell r="G4477">
            <v>0</v>
          </cell>
          <cell r="H4477" t="str">
            <v>קשיח</v>
          </cell>
          <cell r="I4477">
            <v>0</v>
          </cell>
          <cell r="J4477">
            <v>0</v>
          </cell>
          <cell r="K4477">
            <v>0</v>
          </cell>
          <cell r="L4477">
            <v>0</v>
          </cell>
          <cell r="M4477">
            <v>0</v>
          </cell>
          <cell r="N4477">
            <v>0</v>
          </cell>
          <cell r="O4477">
            <v>0</v>
          </cell>
          <cell r="P4477">
            <v>0</v>
          </cell>
        </row>
        <row r="4478">
          <cell r="A4478">
            <v>1813700763</v>
          </cell>
          <cell r="B4478">
            <v>763</v>
          </cell>
          <cell r="C4478">
            <v>813700</v>
          </cell>
          <cell r="D4478">
            <v>1</v>
          </cell>
          <cell r="E4478">
            <v>0</v>
          </cell>
          <cell r="F4478" t="str">
            <v xml:space="preserve">עובדי חברת מוסדות </v>
          </cell>
          <cell r="G4478">
            <v>0</v>
          </cell>
          <cell r="H4478" t="str">
            <v>קשיח</v>
          </cell>
          <cell r="I4478">
            <v>0</v>
          </cell>
          <cell r="J4478">
            <v>0</v>
          </cell>
          <cell r="K4478">
            <v>0</v>
          </cell>
          <cell r="L4478">
            <v>0</v>
          </cell>
          <cell r="M4478">
            <v>0</v>
          </cell>
          <cell r="N4478">
            <v>0</v>
          </cell>
          <cell r="O4478">
            <v>0</v>
          </cell>
          <cell r="P4478">
            <v>0</v>
          </cell>
        </row>
        <row r="4479">
          <cell r="A4479">
            <v>1813700794</v>
          </cell>
          <cell r="B4479">
            <v>794</v>
          </cell>
          <cell r="C4479">
            <v>813700</v>
          </cell>
          <cell r="D4479">
            <v>1</v>
          </cell>
          <cell r="E4479">
            <v>0</v>
          </cell>
          <cell r="F4479" t="str">
            <v xml:space="preserve">השתתפות בעזר 094  </v>
          </cell>
          <cell r="G4479">
            <v>0</v>
          </cell>
          <cell r="H4479" t="str">
            <v>קשיח</v>
          </cell>
          <cell r="I4479">
            <v>0.11818181818181817</v>
          </cell>
          <cell r="J4479">
            <v>12300</v>
          </cell>
          <cell r="K4479">
            <v>0.52777777777777768</v>
          </cell>
          <cell r="L4479">
            <v>0</v>
          </cell>
          <cell r="M4479">
            <v>0</v>
          </cell>
          <cell r="N4479">
            <v>12300</v>
          </cell>
          <cell r="O4479">
            <v>11000</v>
          </cell>
          <cell r="P4479">
            <v>12229</v>
          </cell>
        </row>
        <row r="4480">
          <cell r="A4480">
            <v>1813700810</v>
          </cell>
          <cell r="B4480">
            <v>810</v>
          </cell>
          <cell r="C4480">
            <v>813700</v>
          </cell>
          <cell r="D4480">
            <v>1</v>
          </cell>
          <cell r="E4480">
            <v>0</v>
          </cell>
          <cell r="F4480" t="str">
            <v>הקצבה שוטפת</v>
          </cell>
          <cell r="G4480">
            <v>0</v>
          </cell>
          <cell r="H4480" t="str">
            <v>קשיח</v>
          </cell>
          <cell r="I4480">
            <v>0</v>
          </cell>
          <cell r="J4480">
            <v>51300</v>
          </cell>
          <cell r="K4480">
            <v>0</v>
          </cell>
          <cell r="L4480">
            <v>5700</v>
          </cell>
          <cell r="M4480">
            <v>0</v>
          </cell>
          <cell r="N4480">
            <v>57000</v>
          </cell>
          <cell r="O4480">
            <v>57000</v>
          </cell>
          <cell r="P4480">
            <v>56545.31</v>
          </cell>
        </row>
        <row r="4481">
          <cell r="A4481">
            <v>1813700931</v>
          </cell>
          <cell r="B4481">
            <v>931</v>
          </cell>
          <cell r="C4481">
            <v>813700</v>
          </cell>
          <cell r="D4481">
            <v>1</v>
          </cell>
          <cell r="E4481">
            <v>0</v>
          </cell>
          <cell r="F4481" t="str">
            <v xml:space="preserve">הצטיידות-הכנסה משה"ח      </v>
          </cell>
          <cell r="G4481">
            <v>0</v>
          </cell>
          <cell r="H4481" t="str">
            <v>קשיח</v>
          </cell>
          <cell r="I4481">
            <v>0</v>
          </cell>
          <cell r="J4481">
            <v>150000</v>
          </cell>
          <cell r="K4481">
            <v>0</v>
          </cell>
          <cell r="L4481">
            <v>0</v>
          </cell>
          <cell r="M4481">
            <v>0</v>
          </cell>
          <cell r="N4481">
            <v>150000</v>
          </cell>
          <cell r="O4481">
            <v>150000</v>
          </cell>
          <cell r="P4481">
            <v>68521</v>
          </cell>
        </row>
        <row r="4482">
          <cell r="A4482">
            <v>1813700961</v>
          </cell>
          <cell r="B4482">
            <v>961</v>
          </cell>
          <cell r="C4482">
            <v>813700</v>
          </cell>
          <cell r="D4482">
            <v>1</v>
          </cell>
          <cell r="E4482">
            <v>0</v>
          </cell>
          <cell r="F4482" t="str">
            <v>רז' פעולות ורכישות</v>
          </cell>
          <cell r="G4482">
            <v>0</v>
          </cell>
          <cell r="H4482" t="str">
            <v>גמיש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0</v>
          </cell>
          <cell r="N4482">
            <v>0</v>
          </cell>
          <cell r="O4482">
            <v>0</v>
          </cell>
          <cell r="P4482">
            <v>0</v>
          </cell>
        </row>
        <row r="4483">
          <cell r="A4483" t="e">
            <v>#VALUE!</v>
          </cell>
          <cell r="B4483" t="str">
            <v>813700  סך הכל</v>
          </cell>
          <cell r="C4483">
            <v>0</v>
          </cell>
          <cell r="D4483">
            <v>0</v>
          </cell>
          <cell r="E4483">
            <v>0</v>
          </cell>
          <cell r="F4483" t="str">
            <v xml:space="preserve">החווה החקלאית     </v>
          </cell>
          <cell r="G4483">
            <v>0</v>
          </cell>
          <cell r="H4483">
            <v>0</v>
          </cell>
          <cell r="I4483">
            <v>9.1394902713072046E-2</v>
          </cell>
          <cell r="J4483">
            <v>1586410</v>
          </cell>
          <cell r="K4483">
            <v>2.3991383640281958</v>
          </cell>
          <cell r="L4483">
            <v>6590</v>
          </cell>
          <cell r="M4483">
            <v>0</v>
          </cell>
          <cell r="N4483">
            <v>1593000</v>
          </cell>
          <cell r="O4483">
            <v>1459600</v>
          </cell>
          <cell r="P4483">
            <v>1173098.74</v>
          </cell>
        </row>
        <row r="4484">
          <cell r="A4484">
            <v>18139000</v>
          </cell>
          <cell r="B4484">
            <v>0</v>
          </cell>
          <cell r="C4484">
            <v>813900</v>
          </cell>
          <cell r="D4484">
            <v>1</v>
          </cell>
          <cell r="E4484">
            <v>0</v>
          </cell>
          <cell r="F4484" t="str">
            <v xml:space="preserve">השתת' בלימודי חוץ </v>
          </cell>
          <cell r="G4484">
            <v>0</v>
          </cell>
          <cell r="H4484" t="str">
            <v xml:space="preserve"> </v>
          </cell>
          <cell r="I4484">
            <v>0</v>
          </cell>
          <cell r="J4484">
            <v>0</v>
          </cell>
          <cell r="K4484">
            <v>0</v>
          </cell>
          <cell r="L4484">
            <v>0</v>
          </cell>
          <cell r="M4484">
            <v>0</v>
          </cell>
          <cell r="N4484">
            <v>0</v>
          </cell>
          <cell r="O4484">
            <v>0</v>
          </cell>
          <cell r="P4484">
            <v>0</v>
          </cell>
        </row>
        <row r="4485">
          <cell r="A4485">
            <v>1813900800</v>
          </cell>
          <cell r="B4485">
            <v>800</v>
          </cell>
          <cell r="C4485">
            <v>813900</v>
          </cell>
          <cell r="D4485">
            <v>1</v>
          </cell>
          <cell r="E4485">
            <v>0</v>
          </cell>
          <cell r="F4485" t="str">
            <v>השת' תמיכות תרומות</v>
          </cell>
          <cell r="G4485">
            <v>0</v>
          </cell>
          <cell r="H4485" t="str">
            <v xml:space="preserve"> </v>
          </cell>
          <cell r="I4485">
            <v>0</v>
          </cell>
          <cell r="J4485">
            <v>0</v>
          </cell>
          <cell r="K4485">
            <v>0</v>
          </cell>
          <cell r="L4485">
            <v>0</v>
          </cell>
          <cell r="M4485">
            <v>0</v>
          </cell>
          <cell r="N4485">
            <v>0</v>
          </cell>
          <cell r="O4485">
            <v>0</v>
          </cell>
          <cell r="P4485">
            <v>0</v>
          </cell>
        </row>
        <row r="4486">
          <cell r="A4486">
            <v>1813900810</v>
          </cell>
          <cell r="B4486">
            <v>810</v>
          </cell>
          <cell r="C4486">
            <v>813900</v>
          </cell>
          <cell r="D4486">
            <v>1</v>
          </cell>
          <cell r="E4486">
            <v>0</v>
          </cell>
          <cell r="F4486" t="str">
            <v>הש' לימודי חוץ - רגיל</v>
          </cell>
          <cell r="G4486">
            <v>0</v>
          </cell>
          <cell r="H4486" t="str">
            <v>קשיח</v>
          </cell>
          <cell r="I4486">
            <v>0</v>
          </cell>
          <cell r="J4486">
            <v>550000</v>
          </cell>
          <cell r="K4486">
            <v>-0.15384615384615385</v>
          </cell>
          <cell r="L4486">
            <v>0</v>
          </cell>
          <cell r="M4486">
            <v>0</v>
          </cell>
          <cell r="N4486">
            <v>550000</v>
          </cell>
          <cell r="O4486">
            <v>550000</v>
          </cell>
          <cell r="P4486">
            <v>427105</v>
          </cell>
        </row>
        <row r="4487">
          <cell r="A4487">
            <v>1813900811</v>
          </cell>
          <cell r="B4487">
            <v>811</v>
          </cell>
          <cell r="C4487">
            <v>813900</v>
          </cell>
          <cell r="D4487">
            <v>1</v>
          </cell>
          <cell r="E4487">
            <v>0</v>
          </cell>
          <cell r="F4487" t="str">
            <v xml:space="preserve">השת' בלימודי חוץ  </v>
          </cell>
          <cell r="G4487">
            <v>0</v>
          </cell>
          <cell r="H4487" t="str">
            <v>קשיח</v>
          </cell>
          <cell r="I4487">
            <v>0</v>
          </cell>
          <cell r="J4487">
            <v>5500000</v>
          </cell>
          <cell r="K4487">
            <v>0.10000000000000009</v>
          </cell>
          <cell r="L4487">
            <v>0</v>
          </cell>
          <cell r="M4487">
            <v>0</v>
          </cell>
          <cell r="N4487">
            <v>5500000</v>
          </cell>
          <cell r="O4487">
            <v>5500000</v>
          </cell>
          <cell r="P4487">
            <v>5309214</v>
          </cell>
        </row>
        <row r="4488">
          <cell r="A4488" t="e">
            <v>#VALUE!</v>
          </cell>
          <cell r="B4488" t="str">
            <v>813900  סך הכל</v>
          </cell>
          <cell r="C4488">
            <v>0</v>
          </cell>
          <cell r="D4488">
            <v>0</v>
          </cell>
          <cell r="E4488">
            <v>0</v>
          </cell>
          <cell r="F4488" t="str">
            <v xml:space="preserve">השתת' בלימודי חוץ </v>
          </cell>
          <cell r="G4488">
            <v>0</v>
          </cell>
          <cell r="H4488">
            <v>0</v>
          </cell>
          <cell r="I4488">
            <v>0</v>
          </cell>
          <cell r="J4488">
            <v>6050000</v>
          </cell>
          <cell r="K4488">
            <v>-5.3846153846153766E-2</v>
          </cell>
          <cell r="L4488">
            <v>0</v>
          </cell>
          <cell r="M4488">
            <v>0</v>
          </cell>
          <cell r="N4488">
            <v>6050000</v>
          </cell>
          <cell r="O4488">
            <v>6050000</v>
          </cell>
          <cell r="P4488">
            <v>5736319</v>
          </cell>
        </row>
        <row r="4489">
          <cell r="A4489">
            <v>18141000</v>
          </cell>
          <cell r="B4489">
            <v>0</v>
          </cell>
          <cell r="C4489">
            <v>814100</v>
          </cell>
          <cell r="D4489">
            <v>1</v>
          </cell>
          <cell r="E4489">
            <v>0</v>
          </cell>
          <cell r="F4489" t="str">
            <v>חטיבות ביניים</v>
          </cell>
          <cell r="G4489">
            <v>0</v>
          </cell>
          <cell r="H4489" t="str">
            <v xml:space="preserve"> </v>
          </cell>
          <cell r="I4489">
            <v>0</v>
          </cell>
          <cell r="J4489">
            <v>0</v>
          </cell>
          <cell r="K4489">
            <v>0</v>
          </cell>
          <cell r="L4489">
            <v>0</v>
          </cell>
          <cell r="M4489">
            <v>0</v>
          </cell>
          <cell r="N4489">
            <v>0</v>
          </cell>
          <cell r="O4489">
            <v>0</v>
          </cell>
          <cell r="P4489">
            <v>0</v>
          </cell>
        </row>
        <row r="4490">
          <cell r="A4490">
            <v>1814100119</v>
          </cell>
          <cell r="B4490">
            <v>119</v>
          </cell>
          <cell r="C4490">
            <v>814100</v>
          </cell>
          <cell r="D4490">
            <v>1</v>
          </cell>
          <cell r="E4490">
            <v>0</v>
          </cell>
          <cell r="F4490" t="str">
            <v xml:space="preserve">השכר הקובע-צוברת  </v>
          </cell>
          <cell r="G4490">
            <v>0</v>
          </cell>
          <cell r="H4490" t="str">
            <v>שכר</v>
          </cell>
          <cell r="I4490">
            <v>0</v>
          </cell>
          <cell r="J4490">
            <v>0</v>
          </cell>
          <cell r="K4490">
            <v>0</v>
          </cell>
          <cell r="L4490">
            <v>0</v>
          </cell>
          <cell r="M4490">
            <v>0</v>
          </cell>
          <cell r="N4490">
            <v>0</v>
          </cell>
          <cell r="O4490">
            <v>0</v>
          </cell>
          <cell r="P4490">
            <v>0</v>
          </cell>
        </row>
        <row r="4491">
          <cell r="A4491">
            <v>1814100780</v>
          </cell>
          <cell r="B4491">
            <v>780</v>
          </cell>
          <cell r="C4491">
            <v>814100</v>
          </cell>
          <cell r="D4491">
            <v>1</v>
          </cell>
          <cell r="E4491">
            <v>0</v>
          </cell>
          <cell r="F4491" t="str">
            <v>רכזי מהו"ת - קו"פ</v>
          </cell>
          <cell r="G4491">
            <v>0</v>
          </cell>
          <cell r="H4491" t="str">
            <v>גמיש</v>
          </cell>
          <cell r="I4491">
            <v>0</v>
          </cell>
          <cell r="J4491">
            <v>1260000</v>
          </cell>
          <cell r="K4491">
            <v>4.3661971830985857E-2</v>
          </cell>
          <cell r="L4491">
            <v>140000</v>
          </cell>
          <cell r="M4491">
            <v>0</v>
          </cell>
          <cell r="N4491">
            <v>1400000</v>
          </cell>
          <cell r="O4491">
            <v>1400000</v>
          </cell>
          <cell r="P4491">
            <v>1256362</v>
          </cell>
        </row>
        <row r="4492">
          <cell r="A4492">
            <v>1814100781</v>
          </cell>
          <cell r="B4492">
            <v>781</v>
          </cell>
          <cell r="C4492">
            <v>814100</v>
          </cell>
          <cell r="D4492">
            <v>1</v>
          </cell>
          <cell r="E4492">
            <v>0</v>
          </cell>
          <cell r="F4492" t="str">
            <v>מהו"ת - סמינר הקבוצים</v>
          </cell>
          <cell r="G4492">
            <v>0</v>
          </cell>
          <cell r="H4492" t="str">
            <v>גמיש</v>
          </cell>
          <cell r="I4492">
            <v>0</v>
          </cell>
          <cell r="J4492">
            <v>0</v>
          </cell>
          <cell r="K4492">
            <v>0</v>
          </cell>
          <cell r="L4492">
            <v>0</v>
          </cell>
          <cell r="M4492">
            <v>0</v>
          </cell>
          <cell r="N4492">
            <v>0</v>
          </cell>
          <cell r="O4492">
            <v>0</v>
          </cell>
          <cell r="P4492">
            <v>0</v>
          </cell>
        </row>
        <row r="4493">
          <cell r="A4493" t="e">
            <v>#VALUE!</v>
          </cell>
          <cell r="B4493" t="str">
            <v>814100  סך הכל</v>
          </cell>
          <cell r="C4493">
            <v>0</v>
          </cell>
          <cell r="D4493">
            <v>0</v>
          </cell>
          <cell r="E4493">
            <v>0</v>
          </cell>
          <cell r="F4493" t="str">
            <v>חטיבות ביניים</v>
          </cell>
          <cell r="G4493">
            <v>0</v>
          </cell>
          <cell r="H4493">
            <v>0</v>
          </cell>
          <cell r="I4493">
            <v>0</v>
          </cell>
          <cell r="J4493">
            <v>1260000</v>
          </cell>
          <cell r="K4493">
            <v>4.3661971830985857E-2</v>
          </cell>
          <cell r="L4493">
            <v>140000</v>
          </cell>
          <cell r="M4493">
            <v>0</v>
          </cell>
          <cell r="N4493">
            <v>1400000</v>
          </cell>
          <cell r="O4493">
            <v>1400000</v>
          </cell>
          <cell r="P4493">
            <v>1256362</v>
          </cell>
        </row>
        <row r="4494">
          <cell r="A4494">
            <v>18150000</v>
          </cell>
          <cell r="B4494">
            <v>0</v>
          </cell>
          <cell r="C4494">
            <v>815000</v>
          </cell>
          <cell r="D4494">
            <v>1</v>
          </cell>
          <cell r="E4494">
            <v>0</v>
          </cell>
          <cell r="F4494" t="str">
            <v xml:space="preserve">חינוך על-יסודי    </v>
          </cell>
          <cell r="G4494">
            <v>0</v>
          </cell>
          <cell r="H4494" t="str">
            <v xml:space="preserve"> </v>
          </cell>
          <cell r="I4494">
            <v>0</v>
          </cell>
          <cell r="J4494">
            <v>0</v>
          </cell>
          <cell r="K4494">
            <v>0</v>
          </cell>
          <cell r="L4494">
            <v>0</v>
          </cell>
          <cell r="M4494">
            <v>0</v>
          </cell>
          <cell r="N4494">
            <v>0</v>
          </cell>
          <cell r="O4494">
            <v>0</v>
          </cell>
          <cell r="P4494">
            <v>0</v>
          </cell>
        </row>
        <row r="4495">
          <cell r="A4495">
            <v>18151000</v>
          </cell>
          <cell r="B4495">
            <v>0</v>
          </cell>
          <cell r="C4495">
            <v>815100</v>
          </cell>
          <cell r="D4495">
            <v>1</v>
          </cell>
          <cell r="E4495">
            <v>0</v>
          </cell>
          <cell r="F4495" t="str">
            <v xml:space="preserve">השתתפויות במוסדות </v>
          </cell>
          <cell r="G4495">
            <v>0</v>
          </cell>
          <cell r="H4495" t="str">
            <v xml:space="preserve"> </v>
          </cell>
          <cell r="I4495">
            <v>0</v>
          </cell>
          <cell r="J4495">
            <v>0</v>
          </cell>
          <cell r="K4495">
            <v>0</v>
          </cell>
          <cell r="L4495">
            <v>0</v>
          </cell>
          <cell r="M4495">
            <v>0</v>
          </cell>
          <cell r="N4495">
            <v>0</v>
          </cell>
          <cell r="O4495">
            <v>0</v>
          </cell>
          <cell r="P4495">
            <v>0</v>
          </cell>
        </row>
        <row r="4496">
          <cell r="A4496">
            <v>1815100110</v>
          </cell>
          <cell r="B4496">
            <v>110</v>
          </cell>
          <cell r="C4496">
            <v>815100</v>
          </cell>
          <cell r="D4496">
            <v>1</v>
          </cell>
          <cell r="E4496">
            <v>0</v>
          </cell>
          <cell r="F4496" t="str">
            <v>השכר הקובע-תקציבית</v>
          </cell>
          <cell r="G4496">
            <v>0</v>
          </cell>
          <cell r="H4496" t="str">
            <v>שכר</v>
          </cell>
          <cell r="I4496">
            <v>0</v>
          </cell>
          <cell r="J4496">
            <v>0</v>
          </cell>
          <cell r="K4496">
            <v>0</v>
          </cell>
          <cell r="L4496">
            <v>0</v>
          </cell>
          <cell r="M4496">
            <v>0</v>
          </cell>
          <cell r="N4496">
            <v>0</v>
          </cell>
          <cell r="O4496">
            <v>0</v>
          </cell>
          <cell r="P4496">
            <v>0</v>
          </cell>
        </row>
        <row r="4497">
          <cell r="A4497">
            <v>1815100111</v>
          </cell>
          <cell r="B4497">
            <v>111</v>
          </cell>
          <cell r="C4497">
            <v>815100</v>
          </cell>
          <cell r="D4497">
            <v>1</v>
          </cell>
          <cell r="E4497">
            <v>0</v>
          </cell>
          <cell r="F4497" t="str">
            <v xml:space="preserve">שעות תיגבור-נבון  </v>
          </cell>
          <cell r="G4497">
            <v>0</v>
          </cell>
          <cell r="H4497" t="str">
            <v>שכר</v>
          </cell>
          <cell r="I4497">
            <v>0</v>
          </cell>
          <cell r="J4497">
            <v>0</v>
          </cell>
          <cell r="K4497">
            <v>0</v>
          </cell>
          <cell r="L4497">
            <v>0</v>
          </cell>
          <cell r="M4497">
            <v>0</v>
          </cell>
          <cell r="N4497">
            <v>0</v>
          </cell>
          <cell r="O4497">
            <v>0</v>
          </cell>
          <cell r="P4497">
            <v>88736.5</v>
          </cell>
        </row>
        <row r="4498">
          <cell r="A4498">
            <v>1815100112</v>
          </cell>
          <cell r="B4498">
            <v>112</v>
          </cell>
          <cell r="C4498">
            <v>815100</v>
          </cell>
          <cell r="D4498">
            <v>1</v>
          </cell>
          <cell r="E4498">
            <v>0</v>
          </cell>
          <cell r="F4498" t="str">
            <v xml:space="preserve">שעות תיגבור-בגין  </v>
          </cell>
          <cell r="G4498">
            <v>0</v>
          </cell>
          <cell r="H4498" t="str">
            <v>שכר</v>
          </cell>
          <cell r="I4498">
            <v>0</v>
          </cell>
          <cell r="J4498">
            <v>0</v>
          </cell>
          <cell r="K4498">
            <v>0</v>
          </cell>
          <cell r="L4498">
            <v>0</v>
          </cell>
          <cell r="M4498">
            <v>0</v>
          </cell>
          <cell r="N4498">
            <v>0</v>
          </cell>
          <cell r="O4498">
            <v>0</v>
          </cell>
          <cell r="P4498">
            <v>96978.76</v>
          </cell>
        </row>
        <row r="4499">
          <cell r="A4499">
            <v>1815100113</v>
          </cell>
          <cell r="B4499">
            <v>113</v>
          </cell>
          <cell r="C4499">
            <v>815100</v>
          </cell>
          <cell r="D4499">
            <v>1</v>
          </cell>
          <cell r="E4499">
            <v>0</v>
          </cell>
          <cell r="F4499" t="str">
            <v xml:space="preserve">שעות תיגבור-הרצוג </v>
          </cell>
          <cell r="G4499">
            <v>0</v>
          </cell>
          <cell r="H4499" t="str">
            <v>שכר</v>
          </cell>
          <cell r="I4499">
            <v>0</v>
          </cell>
          <cell r="J4499">
            <v>0</v>
          </cell>
          <cell r="K4499">
            <v>0</v>
          </cell>
          <cell r="L4499">
            <v>0</v>
          </cell>
          <cell r="M4499">
            <v>0</v>
          </cell>
          <cell r="N4499">
            <v>0</v>
          </cell>
          <cell r="O4499">
            <v>0</v>
          </cell>
          <cell r="P4499">
            <v>71792.61</v>
          </cell>
        </row>
        <row r="4500">
          <cell r="A4500">
            <v>1815100114</v>
          </cell>
          <cell r="B4500">
            <v>114</v>
          </cell>
          <cell r="C4500">
            <v>815100</v>
          </cell>
          <cell r="D4500">
            <v>1</v>
          </cell>
          <cell r="E4500">
            <v>0</v>
          </cell>
          <cell r="F4500" t="str">
            <v xml:space="preserve">שעות תיגבור-ק"ש   </v>
          </cell>
          <cell r="G4500">
            <v>0</v>
          </cell>
          <cell r="H4500" t="str">
            <v>שכר</v>
          </cell>
          <cell r="I4500">
            <v>0</v>
          </cell>
          <cell r="J4500">
            <v>0</v>
          </cell>
          <cell r="K4500">
            <v>0</v>
          </cell>
          <cell r="L4500">
            <v>0</v>
          </cell>
          <cell r="M4500">
            <v>0</v>
          </cell>
          <cell r="N4500">
            <v>0</v>
          </cell>
          <cell r="O4500">
            <v>0</v>
          </cell>
          <cell r="P4500">
            <v>52397.94</v>
          </cell>
        </row>
        <row r="4501">
          <cell r="A4501">
            <v>1815100115</v>
          </cell>
          <cell r="B4501">
            <v>115</v>
          </cell>
          <cell r="C4501">
            <v>815100</v>
          </cell>
          <cell r="D4501">
            <v>1</v>
          </cell>
          <cell r="E4501">
            <v>0</v>
          </cell>
          <cell r="F4501" t="str">
            <v xml:space="preserve">שעות תיגבור-אילון </v>
          </cell>
          <cell r="G4501">
            <v>0</v>
          </cell>
          <cell r="H4501" t="str">
            <v>שכר</v>
          </cell>
          <cell r="I4501">
            <v>0</v>
          </cell>
          <cell r="J4501">
            <v>0</v>
          </cell>
          <cell r="K4501">
            <v>0</v>
          </cell>
          <cell r="L4501">
            <v>0</v>
          </cell>
          <cell r="M4501">
            <v>0</v>
          </cell>
          <cell r="N4501">
            <v>0</v>
          </cell>
          <cell r="O4501">
            <v>0</v>
          </cell>
          <cell r="P4501">
            <v>58479.98</v>
          </cell>
        </row>
        <row r="4502">
          <cell r="A4502">
            <v>1815100116</v>
          </cell>
          <cell r="B4502">
            <v>116</v>
          </cell>
          <cell r="C4502">
            <v>815100</v>
          </cell>
          <cell r="D4502">
            <v>1</v>
          </cell>
          <cell r="E4502">
            <v>0</v>
          </cell>
          <cell r="F4502" t="str">
            <v xml:space="preserve">שעות תיגבור-יבנה  </v>
          </cell>
          <cell r="G4502">
            <v>0</v>
          </cell>
          <cell r="H4502" t="str">
            <v>שכר</v>
          </cell>
          <cell r="I4502">
            <v>0</v>
          </cell>
          <cell r="J4502">
            <v>0</v>
          </cell>
          <cell r="K4502">
            <v>0</v>
          </cell>
          <cell r="L4502">
            <v>0</v>
          </cell>
          <cell r="M4502">
            <v>0</v>
          </cell>
          <cell r="N4502">
            <v>0</v>
          </cell>
          <cell r="O4502">
            <v>0</v>
          </cell>
          <cell r="P4502">
            <v>10939.35</v>
          </cell>
        </row>
        <row r="4503">
          <cell r="A4503">
            <v>1815100117</v>
          </cell>
          <cell r="B4503">
            <v>117</v>
          </cell>
          <cell r="C4503">
            <v>815100</v>
          </cell>
          <cell r="D4503">
            <v>1</v>
          </cell>
          <cell r="E4503">
            <v>0</v>
          </cell>
          <cell r="F4503" t="str">
            <v xml:space="preserve">שעות תיגבור-קציר  </v>
          </cell>
          <cell r="G4503">
            <v>0</v>
          </cell>
          <cell r="H4503" t="str">
            <v>שכר</v>
          </cell>
          <cell r="I4503">
            <v>0</v>
          </cell>
          <cell r="J4503">
            <v>0</v>
          </cell>
          <cell r="K4503">
            <v>0</v>
          </cell>
          <cell r="L4503">
            <v>0</v>
          </cell>
          <cell r="M4503">
            <v>0</v>
          </cell>
          <cell r="N4503">
            <v>0</v>
          </cell>
          <cell r="O4503">
            <v>0</v>
          </cell>
          <cell r="P4503">
            <v>107996.84</v>
          </cell>
        </row>
        <row r="4504">
          <cell r="A4504">
            <v>1815100118</v>
          </cell>
          <cell r="B4504">
            <v>118</v>
          </cell>
          <cell r="C4504">
            <v>815100</v>
          </cell>
          <cell r="D4504">
            <v>1</v>
          </cell>
          <cell r="E4504">
            <v>0</v>
          </cell>
          <cell r="F4504" t="str">
            <v>שע' תיגבור-הייטק היי</v>
          </cell>
          <cell r="G4504">
            <v>0</v>
          </cell>
          <cell r="H4504" t="str">
            <v>שכר</v>
          </cell>
          <cell r="I4504">
            <v>0</v>
          </cell>
          <cell r="J4504">
            <v>0</v>
          </cell>
          <cell r="K4504">
            <v>0</v>
          </cell>
          <cell r="L4504">
            <v>0</v>
          </cell>
          <cell r="M4504">
            <v>0</v>
          </cell>
          <cell r="N4504">
            <v>0</v>
          </cell>
          <cell r="O4504">
            <v>0</v>
          </cell>
          <cell r="P4504">
            <v>29541.82</v>
          </cell>
        </row>
        <row r="4505">
          <cell r="A4505">
            <v>1815100119</v>
          </cell>
          <cell r="B4505">
            <v>119</v>
          </cell>
          <cell r="C4505">
            <v>815100</v>
          </cell>
          <cell r="D4505">
            <v>1</v>
          </cell>
          <cell r="E4505">
            <v>0</v>
          </cell>
          <cell r="F4505" t="str">
            <v>שעות תיגבור-עתידים</v>
          </cell>
          <cell r="G4505">
            <v>0</v>
          </cell>
          <cell r="H4505" t="str">
            <v>שכר</v>
          </cell>
          <cell r="I4505">
            <v>0</v>
          </cell>
          <cell r="J4505">
            <v>0</v>
          </cell>
          <cell r="K4505">
            <v>0</v>
          </cell>
          <cell r="L4505">
            <v>0</v>
          </cell>
          <cell r="M4505">
            <v>0</v>
          </cell>
          <cell r="N4505">
            <v>0</v>
          </cell>
          <cell r="O4505">
            <v>0</v>
          </cell>
          <cell r="P4505">
            <v>66535.33</v>
          </cell>
        </row>
        <row r="4506">
          <cell r="A4506">
            <v>1815100120</v>
          </cell>
          <cell r="B4506">
            <v>120</v>
          </cell>
          <cell r="C4506">
            <v>815100</v>
          </cell>
          <cell r="D4506">
            <v>1</v>
          </cell>
          <cell r="E4506">
            <v>0</v>
          </cell>
          <cell r="F4506" t="str">
            <v>שעות תיגבור-ליוות חן</v>
          </cell>
          <cell r="G4506">
            <v>0</v>
          </cell>
          <cell r="H4506" t="str">
            <v>שכר</v>
          </cell>
          <cell r="I4506">
            <v>0</v>
          </cell>
          <cell r="J4506">
            <v>0</v>
          </cell>
          <cell r="K4506">
            <v>0</v>
          </cell>
          <cell r="L4506">
            <v>0</v>
          </cell>
          <cell r="M4506">
            <v>0</v>
          </cell>
          <cell r="N4506">
            <v>0</v>
          </cell>
          <cell r="O4506">
            <v>0</v>
          </cell>
          <cell r="P4506">
            <v>20845.27</v>
          </cell>
        </row>
        <row r="4507">
          <cell r="A4507">
            <v>1815100122</v>
          </cell>
          <cell r="B4507">
            <v>122</v>
          </cell>
          <cell r="C4507">
            <v>815100</v>
          </cell>
          <cell r="D4507">
            <v>1</v>
          </cell>
          <cell r="E4507">
            <v>0</v>
          </cell>
          <cell r="F4507" t="str">
            <v xml:space="preserve">ביגוד             </v>
          </cell>
          <cell r="G4507">
            <v>0</v>
          </cell>
          <cell r="H4507" t="str">
            <v>שכר</v>
          </cell>
          <cell r="I4507">
            <v>0</v>
          </cell>
          <cell r="J4507">
            <v>0</v>
          </cell>
          <cell r="K4507">
            <v>0</v>
          </cell>
          <cell r="L4507">
            <v>0</v>
          </cell>
          <cell r="M4507">
            <v>0</v>
          </cell>
          <cell r="N4507">
            <v>0</v>
          </cell>
          <cell r="O4507">
            <v>0</v>
          </cell>
          <cell r="P4507">
            <v>0</v>
          </cell>
        </row>
        <row r="4508">
          <cell r="A4508">
            <v>1815100126</v>
          </cell>
          <cell r="B4508">
            <v>126</v>
          </cell>
          <cell r="C4508">
            <v>815100</v>
          </cell>
          <cell r="D4508">
            <v>1</v>
          </cell>
          <cell r="E4508">
            <v>0</v>
          </cell>
          <cell r="F4508" t="str">
            <v xml:space="preserve">דמי הבראה         </v>
          </cell>
          <cell r="G4508">
            <v>0</v>
          </cell>
          <cell r="H4508" t="str">
            <v>שכר</v>
          </cell>
          <cell r="I4508">
            <v>0</v>
          </cell>
          <cell r="J4508">
            <v>0</v>
          </cell>
          <cell r="K4508">
            <v>0</v>
          </cell>
          <cell r="L4508">
            <v>0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</row>
        <row r="4509">
          <cell r="A4509">
            <v>1815100210</v>
          </cell>
          <cell r="B4509">
            <v>210</v>
          </cell>
          <cell r="C4509">
            <v>815100</v>
          </cell>
          <cell r="D4509">
            <v>1</v>
          </cell>
          <cell r="E4509">
            <v>0</v>
          </cell>
          <cell r="F4509" t="str">
            <v>שעות תיגבור בגרויות</v>
          </cell>
          <cell r="G4509">
            <v>0</v>
          </cell>
          <cell r="H4509" t="str">
            <v>שכר</v>
          </cell>
          <cell r="I4509">
            <v>0</v>
          </cell>
          <cell r="J4509">
            <v>750000</v>
          </cell>
          <cell r="K4509">
            <v>-0.18500000000000005</v>
          </cell>
          <cell r="L4509">
            <v>0</v>
          </cell>
          <cell r="M4509">
            <v>0</v>
          </cell>
          <cell r="N4509">
            <v>750000</v>
          </cell>
          <cell r="O4509">
            <v>750000</v>
          </cell>
          <cell r="P4509">
            <v>0</v>
          </cell>
        </row>
        <row r="4510">
          <cell r="A4510">
            <v>1815100211</v>
          </cell>
          <cell r="B4510">
            <v>211</v>
          </cell>
          <cell r="C4510">
            <v>815100</v>
          </cell>
          <cell r="D4510">
            <v>1</v>
          </cell>
          <cell r="E4510">
            <v>0</v>
          </cell>
          <cell r="F4510" t="str">
            <v>יוזמות על יסודי</v>
          </cell>
          <cell r="G4510">
            <v>0</v>
          </cell>
          <cell r="H4510" t="str">
            <v>שכר</v>
          </cell>
          <cell r="I4510">
            <v>0</v>
          </cell>
          <cell r="J4510">
            <v>0</v>
          </cell>
          <cell r="K4510">
            <v>0</v>
          </cell>
          <cell r="L4510">
            <v>0</v>
          </cell>
          <cell r="M4510">
            <v>0</v>
          </cell>
          <cell r="N4510">
            <v>0</v>
          </cell>
          <cell r="O4510">
            <v>0</v>
          </cell>
          <cell r="P4510">
            <v>0</v>
          </cell>
        </row>
        <row r="4511">
          <cell r="A4511">
            <v>1815100213</v>
          </cell>
          <cell r="B4511">
            <v>213</v>
          </cell>
          <cell r="C4511">
            <v>815100</v>
          </cell>
          <cell r="D4511">
            <v>1</v>
          </cell>
          <cell r="E4511">
            <v>0</v>
          </cell>
          <cell r="F4511" t="str">
            <v>השאלת ספרים חט"ב</v>
          </cell>
          <cell r="G4511">
            <v>0</v>
          </cell>
          <cell r="H4511" t="str">
            <v>שכר</v>
          </cell>
          <cell r="I4511">
            <v>0</v>
          </cell>
          <cell r="J4511">
            <v>60000</v>
          </cell>
          <cell r="K4511">
            <v>-0.1428571428571429</v>
          </cell>
          <cell r="L4511">
            <v>0</v>
          </cell>
          <cell r="M4511">
            <v>0</v>
          </cell>
          <cell r="N4511">
            <v>60000</v>
          </cell>
          <cell r="O4511">
            <v>60000</v>
          </cell>
          <cell r="P4511">
            <v>38479.440000000002</v>
          </cell>
        </row>
        <row r="4512">
          <cell r="A4512">
            <v>1815100220</v>
          </cell>
          <cell r="B4512">
            <v>220</v>
          </cell>
          <cell r="C4512">
            <v>815100</v>
          </cell>
          <cell r="D4512">
            <v>1</v>
          </cell>
          <cell r="E4512">
            <v>0</v>
          </cell>
          <cell r="F4512" t="str">
            <v>מורות חיילות</v>
          </cell>
          <cell r="G4512">
            <v>0</v>
          </cell>
          <cell r="H4512" t="str">
            <v>שכר</v>
          </cell>
          <cell r="I4512">
            <v>0</v>
          </cell>
          <cell r="J4512">
            <v>0</v>
          </cell>
          <cell r="K4512">
            <v>-1</v>
          </cell>
          <cell r="L4512">
            <v>0</v>
          </cell>
          <cell r="M4512">
            <v>0</v>
          </cell>
          <cell r="N4512">
            <v>0</v>
          </cell>
          <cell r="O4512">
            <v>0</v>
          </cell>
          <cell r="P4512">
            <v>1.01</v>
          </cell>
        </row>
        <row r="4513">
          <cell r="A4513">
            <v>1815100253</v>
          </cell>
          <cell r="B4513">
            <v>253</v>
          </cell>
          <cell r="C4513">
            <v>815100</v>
          </cell>
          <cell r="D4513">
            <v>1</v>
          </cell>
          <cell r="E4513">
            <v>0</v>
          </cell>
          <cell r="F4513" t="str">
            <v xml:space="preserve">מ"מ תיכוניים      </v>
          </cell>
          <cell r="G4513">
            <v>0</v>
          </cell>
          <cell r="H4513" t="str">
            <v>שכר</v>
          </cell>
          <cell r="I4513">
            <v>4</v>
          </cell>
          <cell r="J4513">
            <v>100000</v>
          </cell>
          <cell r="K4513">
            <v>1</v>
          </cell>
          <cell r="L4513">
            <v>0</v>
          </cell>
          <cell r="M4513">
            <v>0</v>
          </cell>
          <cell r="N4513">
            <v>100000</v>
          </cell>
          <cell r="O4513">
            <v>20000</v>
          </cell>
          <cell r="P4513">
            <v>29114.31</v>
          </cell>
        </row>
        <row r="4514">
          <cell r="A4514">
            <v>1815100263</v>
          </cell>
          <cell r="B4514">
            <v>263</v>
          </cell>
          <cell r="C4514">
            <v>815100</v>
          </cell>
          <cell r="D4514">
            <v>1</v>
          </cell>
          <cell r="E4514">
            <v>0</v>
          </cell>
          <cell r="F4514" t="str">
            <v>אומ"ץ - מרכז</v>
          </cell>
          <cell r="G4514">
            <v>0</v>
          </cell>
          <cell r="H4514" t="str">
            <v>שכר</v>
          </cell>
          <cell r="I4514">
            <v>0</v>
          </cell>
          <cell r="J4514">
            <v>0</v>
          </cell>
          <cell r="K4514">
            <v>0</v>
          </cell>
          <cell r="L4514">
            <v>0</v>
          </cell>
          <cell r="M4514">
            <v>0</v>
          </cell>
          <cell r="N4514">
            <v>0</v>
          </cell>
          <cell r="O4514">
            <v>0</v>
          </cell>
          <cell r="P4514">
            <v>0</v>
          </cell>
        </row>
        <row r="4515">
          <cell r="A4515">
            <v>1815100410</v>
          </cell>
          <cell r="B4515">
            <v>410</v>
          </cell>
          <cell r="C4515">
            <v>815100</v>
          </cell>
          <cell r="D4515">
            <v>1</v>
          </cell>
          <cell r="E4515">
            <v>0</v>
          </cell>
          <cell r="F4515" t="str">
            <v xml:space="preserve">שכירת אולם        </v>
          </cell>
          <cell r="G4515">
            <v>0</v>
          </cell>
          <cell r="H4515" t="str">
            <v>קשיח</v>
          </cell>
          <cell r="I4515">
            <v>0</v>
          </cell>
          <cell r="J4515">
            <v>4320</v>
          </cell>
          <cell r="K4515">
            <v>0</v>
          </cell>
          <cell r="L4515">
            <v>480</v>
          </cell>
          <cell r="M4515">
            <v>0</v>
          </cell>
          <cell r="N4515">
            <v>4800</v>
          </cell>
          <cell r="O4515">
            <v>4800</v>
          </cell>
          <cell r="P4515">
            <v>0</v>
          </cell>
        </row>
        <row r="4516">
          <cell r="A4516">
            <v>1815100411</v>
          </cell>
          <cell r="B4516">
            <v>411</v>
          </cell>
          <cell r="C4516">
            <v>815100</v>
          </cell>
          <cell r="D4516">
            <v>1</v>
          </cell>
          <cell r="E4516">
            <v>0</v>
          </cell>
          <cell r="F4516" t="str">
            <v xml:space="preserve">שכירת אולם קוגל   </v>
          </cell>
          <cell r="G4516">
            <v>0</v>
          </cell>
          <cell r="H4516" t="str">
            <v>קשיח</v>
          </cell>
          <cell r="I4516">
            <v>0</v>
          </cell>
          <cell r="J4516">
            <v>0</v>
          </cell>
          <cell r="K4516">
            <v>0</v>
          </cell>
          <cell r="L4516">
            <v>0</v>
          </cell>
          <cell r="M4516">
            <v>0</v>
          </cell>
          <cell r="N4516">
            <v>0</v>
          </cell>
          <cell r="O4516">
            <v>0</v>
          </cell>
          <cell r="P4516">
            <v>0</v>
          </cell>
        </row>
        <row r="4517">
          <cell r="A4517">
            <v>1815100420</v>
          </cell>
          <cell r="B4517">
            <v>420</v>
          </cell>
          <cell r="C4517">
            <v>815100</v>
          </cell>
          <cell r="D4517">
            <v>1</v>
          </cell>
          <cell r="E4517">
            <v>0</v>
          </cell>
          <cell r="F4517" t="str">
            <v xml:space="preserve">כיבוי אש          </v>
          </cell>
          <cell r="G4517">
            <v>0</v>
          </cell>
          <cell r="H4517" t="str">
            <v>גמיש</v>
          </cell>
          <cell r="I4517">
            <v>0</v>
          </cell>
          <cell r="J4517">
            <v>5000</v>
          </cell>
          <cell r="K4517">
            <v>-0.47368421052631582</v>
          </cell>
          <cell r="L4517">
            <v>0</v>
          </cell>
          <cell r="M4517">
            <v>0</v>
          </cell>
          <cell r="N4517">
            <v>5000</v>
          </cell>
          <cell r="O4517">
            <v>5000</v>
          </cell>
          <cell r="P4517">
            <v>0</v>
          </cell>
        </row>
        <row r="4518">
          <cell r="A4518">
            <v>1815100431</v>
          </cell>
          <cell r="B4518">
            <v>431</v>
          </cell>
          <cell r="C4518">
            <v>815100</v>
          </cell>
          <cell r="D4518">
            <v>1</v>
          </cell>
          <cell r="E4518">
            <v>0</v>
          </cell>
          <cell r="F4518" t="str">
            <v>רזרבה לחשמל-חט"ע</v>
          </cell>
          <cell r="G4518">
            <v>0</v>
          </cell>
          <cell r="H4518" t="str">
            <v>קשיח</v>
          </cell>
          <cell r="I4518">
            <v>0</v>
          </cell>
          <cell r="J4518">
            <v>100000</v>
          </cell>
          <cell r="K4518">
            <v>0</v>
          </cell>
          <cell r="L4518">
            <v>0</v>
          </cell>
          <cell r="M4518">
            <v>0</v>
          </cell>
          <cell r="N4518">
            <v>100000</v>
          </cell>
          <cell r="O4518">
            <v>100000</v>
          </cell>
          <cell r="P4518">
            <v>117970.22</v>
          </cell>
        </row>
        <row r="4519">
          <cell r="A4519">
            <v>1815100432</v>
          </cell>
          <cell r="B4519">
            <v>432</v>
          </cell>
          <cell r="C4519">
            <v>815100</v>
          </cell>
          <cell r="D4519">
            <v>1</v>
          </cell>
          <cell r="E4519">
            <v>0</v>
          </cell>
          <cell r="F4519" t="str">
            <v>רזרבה למים-חט"ע</v>
          </cell>
          <cell r="G4519">
            <v>0</v>
          </cell>
          <cell r="H4519" t="str">
            <v>קשיח</v>
          </cell>
          <cell r="I4519">
            <v>0</v>
          </cell>
          <cell r="J4519">
            <v>100000</v>
          </cell>
          <cell r="K4519">
            <v>0</v>
          </cell>
          <cell r="L4519">
            <v>0</v>
          </cell>
          <cell r="M4519">
            <v>0</v>
          </cell>
          <cell r="N4519">
            <v>100000</v>
          </cell>
          <cell r="O4519">
            <v>100000</v>
          </cell>
          <cell r="P4519">
            <v>15795.15</v>
          </cell>
        </row>
        <row r="4520">
          <cell r="A4520">
            <v>1815100438</v>
          </cell>
          <cell r="B4520">
            <v>438</v>
          </cell>
          <cell r="C4520">
            <v>815100</v>
          </cell>
          <cell r="D4520">
            <v>1</v>
          </cell>
          <cell r="E4520">
            <v>0</v>
          </cell>
          <cell r="F4520" t="str">
            <v xml:space="preserve">אחזקת  מעבדות     </v>
          </cell>
          <cell r="G4520">
            <v>0</v>
          </cell>
          <cell r="H4520" t="str">
            <v>קשיח</v>
          </cell>
          <cell r="I4520">
            <v>0</v>
          </cell>
          <cell r="J4520">
            <v>0</v>
          </cell>
          <cell r="K4520">
            <v>-1</v>
          </cell>
          <cell r="L4520">
            <v>0</v>
          </cell>
          <cell r="M4520">
            <v>0</v>
          </cell>
          <cell r="N4520">
            <v>0</v>
          </cell>
          <cell r="O4520">
            <v>0</v>
          </cell>
          <cell r="P4520">
            <v>0</v>
          </cell>
        </row>
        <row r="4521">
          <cell r="A4521">
            <v>1815100441</v>
          </cell>
          <cell r="B4521">
            <v>441</v>
          </cell>
          <cell r="C4521">
            <v>815100</v>
          </cell>
          <cell r="D4521">
            <v>1</v>
          </cell>
          <cell r="E4521">
            <v>0</v>
          </cell>
          <cell r="F4521" t="str">
            <v>ביטוח אורט</v>
          </cell>
          <cell r="G4521">
            <v>0</v>
          </cell>
          <cell r="H4521" t="str">
            <v>גמיש</v>
          </cell>
          <cell r="I4521">
            <v>0</v>
          </cell>
          <cell r="J4521">
            <v>0</v>
          </cell>
          <cell r="K4521">
            <v>0</v>
          </cell>
          <cell r="L4521">
            <v>0</v>
          </cell>
          <cell r="M4521">
            <v>0</v>
          </cell>
          <cell r="N4521">
            <v>0</v>
          </cell>
          <cell r="O4521">
            <v>0</v>
          </cell>
          <cell r="P4521">
            <v>0</v>
          </cell>
        </row>
        <row r="4522">
          <cell r="A4522">
            <v>1815100471</v>
          </cell>
          <cell r="B4522">
            <v>471</v>
          </cell>
          <cell r="C4522">
            <v>815100</v>
          </cell>
          <cell r="D4522">
            <v>1</v>
          </cell>
          <cell r="E4522">
            <v>0</v>
          </cell>
          <cell r="F4522" t="str">
            <v xml:space="preserve">מכשירי כתיבה      </v>
          </cell>
          <cell r="G4522">
            <v>0</v>
          </cell>
          <cell r="H4522" t="str">
            <v>גמיש</v>
          </cell>
          <cell r="I4522">
            <v>0</v>
          </cell>
          <cell r="J4522">
            <v>0</v>
          </cell>
          <cell r="K4522">
            <v>0</v>
          </cell>
          <cell r="L4522">
            <v>0</v>
          </cell>
          <cell r="M4522">
            <v>0</v>
          </cell>
          <cell r="N4522">
            <v>0</v>
          </cell>
          <cell r="O4522">
            <v>0</v>
          </cell>
          <cell r="P4522">
            <v>0</v>
          </cell>
        </row>
        <row r="4523">
          <cell r="A4523">
            <v>1815100521</v>
          </cell>
          <cell r="B4523">
            <v>521</v>
          </cell>
          <cell r="C4523">
            <v>815100</v>
          </cell>
          <cell r="D4523">
            <v>1</v>
          </cell>
          <cell r="E4523">
            <v>0</v>
          </cell>
          <cell r="F4523" t="str">
            <v xml:space="preserve">השתלמויות         </v>
          </cell>
          <cell r="G4523">
            <v>0</v>
          </cell>
          <cell r="H4523" t="str">
            <v>גמיש</v>
          </cell>
          <cell r="I4523">
            <v>0</v>
          </cell>
          <cell r="J4523">
            <v>8100</v>
          </cell>
          <cell r="K4523">
            <v>0</v>
          </cell>
          <cell r="L4523">
            <v>900</v>
          </cell>
          <cell r="M4523">
            <v>0</v>
          </cell>
          <cell r="N4523">
            <v>9000</v>
          </cell>
          <cell r="O4523">
            <v>9000</v>
          </cell>
          <cell r="P4523">
            <v>0</v>
          </cell>
        </row>
        <row r="4524">
          <cell r="A4524">
            <v>1815100550</v>
          </cell>
          <cell r="B4524">
            <v>550</v>
          </cell>
          <cell r="C4524">
            <v>815100</v>
          </cell>
          <cell r="D4524">
            <v>1</v>
          </cell>
          <cell r="E4524">
            <v>0</v>
          </cell>
          <cell r="F4524" t="str">
            <v>פירסומים</v>
          </cell>
          <cell r="G4524">
            <v>0</v>
          </cell>
          <cell r="H4524" t="str">
            <v>גמיש</v>
          </cell>
          <cell r="I4524">
            <v>0</v>
          </cell>
          <cell r="J4524">
            <v>17100</v>
          </cell>
          <cell r="K4524">
            <v>0.33333333333333326</v>
          </cell>
          <cell r="L4524">
            <v>1900</v>
          </cell>
          <cell r="M4524">
            <v>0</v>
          </cell>
          <cell r="N4524">
            <v>19000</v>
          </cell>
          <cell r="O4524">
            <v>19000</v>
          </cell>
          <cell r="P4524">
            <v>1234</v>
          </cell>
        </row>
        <row r="4525">
          <cell r="A4525">
            <v>1815100562</v>
          </cell>
          <cell r="B4525">
            <v>562</v>
          </cell>
          <cell r="C4525">
            <v>815100</v>
          </cell>
          <cell r="D4525">
            <v>1</v>
          </cell>
          <cell r="E4525">
            <v>0</v>
          </cell>
          <cell r="F4525" t="str">
            <v xml:space="preserve">הדפסות            </v>
          </cell>
          <cell r="G4525">
            <v>0</v>
          </cell>
          <cell r="H4525" t="str">
            <v>גמיש</v>
          </cell>
          <cell r="I4525">
            <v>0</v>
          </cell>
          <cell r="J4525">
            <v>21420</v>
          </cell>
          <cell r="K4525">
            <v>0.25</v>
          </cell>
          <cell r="L4525">
            <v>2380</v>
          </cell>
          <cell r="M4525">
            <v>0</v>
          </cell>
          <cell r="N4525">
            <v>23800</v>
          </cell>
          <cell r="O4525">
            <v>23800</v>
          </cell>
          <cell r="P4525">
            <v>0</v>
          </cell>
        </row>
        <row r="4526">
          <cell r="A4526">
            <v>1815100580</v>
          </cell>
          <cell r="B4526">
            <v>580</v>
          </cell>
          <cell r="C4526">
            <v>815100</v>
          </cell>
          <cell r="D4526">
            <v>0</v>
          </cell>
          <cell r="E4526">
            <v>0</v>
          </cell>
          <cell r="F4526" t="str">
            <v>שירותי הכנה לבחינות בגרות</v>
          </cell>
          <cell r="G4526">
            <v>0</v>
          </cell>
          <cell r="H4526" t="str">
            <v>גמיש</v>
          </cell>
          <cell r="I4526">
            <v>0</v>
          </cell>
          <cell r="J4526">
            <v>5000000</v>
          </cell>
          <cell r="K4526">
            <v>0</v>
          </cell>
          <cell r="L4526">
            <v>0</v>
          </cell>
          <cell r="M4526" t="str">
            <v>חדש</v>
          </cell>
          <cell r="N4526">
            <v>5000000</v>
          </cell>
          <cell r="O4526">
            <v>0</v>
          </cell>
          <cell r="P4526">
            <v>0</v>
          </cell>
        </row>
        <row r="4527">
          <cell r="A4527">
            <v>1815100710</v>
          </cell>
          <cell r="B4527">
            <v>710</v>
          </cell>
          <cell r="C4527">
            <v>815100</v>
          </cell>
          <cell r="D4527">
            <v>1</v>
          </cell>
          <cell r="E4527">
            <v>0</v>
          </cell>
          <cell r="F4527" t="str">
            <v xml:space="preserve">הובלות והסעות     </v>
          </cell>
          <cell r="G4527">
            <v>0</v>
          </cell>
          <cell r="H4527" t="str">
            <v>גמיש</v>
          </cell>
          <cell r="I4527">
            <v>0</v>
          </cell>
          <cell r="J4527">
            <v>0</v>
          </cell>
          <cell r="K4527">
            <v>0</v>
          </cell>
          <cell r="L4527">
            <v>0</v>
          </cell>
          <cell r="M4527">
            <v>0</v>
          </cell>
          <cell r="N4527">
            <v>0</v>
          </cell>
          <cell r="O4527">
            <v>0</v>
          </cell>
          <cell r="P4527">
            <v>0</v>
          </cell>
        </row>
        <row r="4528">
          <cell r="A4528">
            <v>1815100711</v>
          </cell>
          <cell r="B4528">
            <v>711</v>
          </cell>
          <cell r="C4528">
            <v>815100</v>
          </cell>
          <cell r="D4528">
            <v>1</v>
          </cell>
          <cell r="E4528">
            <v>0</v>
          </cell>
          <cell r="F4528" t="str">
            <v>הסעת מחויבות אישית</v>
          </cell>
          <cell r="G4528">
            <v>0</v>
          </cell>
          <cell r="H4528" t="str">
            <v>קשיח</v>
          </cell>
          <cell r="I4528">
            <v>0</v>
          </cell>
          <cell r="J4528">
            <v>0</v>
          </cell>
          <cell r="K4528">
            <v>0</v>
          </cell>
          <cell r="L4528">
            <v>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</row>
        <row r="4529">
          <cell r="A4529">
            <v>1815100723</v>
          </cell>
          <cell r="B4529">
            <v>723</v>
          </cell>
          <cell r="C4529">
            <v>815100</v>
          </cell>
          <cell r="D4529">
            <v>1</v>
          </cell>
          <cell r="E4529">
            <v>0</v>
          </cell>
          <cell r="F4529" t="str">
            <v>הוצאות מיוחדות</v>
          </cell>
          <cell r="G4529">
            <v>0</v>
          </cell>
          <cell r="H4529" t="str">
            <v>גמיש</v>
          </cell>
          <cell r="I4529">
            <v>0</v>
          </cell>
          <cell r="J4529">
            <v>9000</v>
          </cell>
          <cell r="K4529">
            <v>0</v>
          </cell>
          <cell r="L4529">
            <v>1000</v>
          </cell>
          <cell r="M4529">
            <v>0</v>
          </cell>
          <cell r="N4529">
            <v>10000</v>
          </cell>
          <cell r="O4529">
            <v>10000</v>
          </cell>
          <cell r="P4529">
            <v>0</v>
          </cell>
        </row>
        <row r="4530">
          <cell r="A4530">
            <v>1815100751</v>
          </cell>
          <cell r="B4530">
            <v>751</v>
          </cell>
          <cell r="C4530">
            <v>815100</v>
          </cell>
          <cell r="D4530">
            <v>1</v>
          </cell>
          <cell r="E4530">
            <v>0</v>
          </cell>
          <cell r="F4530" t="str">
            <v xml:space="preserve">עב' קבלניות מענה  </v>
          </cell>
          <cell r="G4530">
            <v>0</v>
          </cell>
          <cell r="H4530" t="str">
            <v>גמיש</v>
          </cell>
          <cell r="I4530">
            <v>0</v>
          </cell>
          <cell r="J4530">
            <v>0</v>
          </cell>
          <cell r="K4530">
            <v>0</v>
          </cell>
          <cell r="L4530">
            <v>0</v>
          </cell>
          <cell r="M4530">
            <v>0</v>
          </cell>
          <cell r="N4530">
            <v>0</v>
          </cell>
          <cell r="O4530">
            <v>0</v>
          </cell>
          <cell r="P4530">
            <v>0</v>
          </cell>
        </row>
        <row r="4531">
          <cell r="A4531">
            <v>1815100753</v>
          </cell>
          <cell r="B4531">
            <v>753</v>
          </cell>
          <cell r="C4531">
            <v>815100</v>
          </cell>
          <cell r="D4531">
            <v>1</v>
          </cell>
          <cell r="E4531">
            <v>0</v>
          </cell>
          <cell r="F4531" t="str">
            <v xml:space="preserve">מ"מ תיכוניים      </v>
          </cell>
          <cell r="G4531">
            <v>0</v>
          </cell>
          <cell r="H4531" t="str">
            <v>קשיח</v>
          </cell>
          <cell r="I4531">
            <v>0</v>
          </cell>
          <cell r="J4531">
            <v>90000</v>
          </cell>
          <cell r="K4531">
            <v>-0.4</v>
          </cell>
          <cell r="L4531">
            <v>10000</v>
          </cell>
          <cell r="M4531">
            <v>0</v>
          </cell>
          <cell r="N4531">
            <v>100000</v>
          </cell>
          <cell r="O4531">
            <v>100000</v>
          </cell>
          <cell r="P4531">
            <v>75255</v>
          </cell>
        </row>
        <row r="4532">
          <cell r="A4532">
            <v>1815100759</v>
          </cell>
          <cell r="B4532">
            <v>759</v>
          </cell>
          <cell r="C4532">
            <v>815100</v>
          </cell>
          <cell r="D4532">
            <v>1</v>
          </cell>
          <cell r="E4532">
            <v>0</v>
          </cell>
          <cell r="F4532" t="str">
            <v>מ"מ סייעות</v>
          </cell>
          <cell r="G4532">
            <v>0</v>
          </cell>
          <cell r="H4532" t="str">
            <v>קשיח</v>
          </cell>
          <cell r="I4532">
            <v>0</v>
          </cell>
          <cell r="J4532">
            <v>0</v>
          </cell>
          <cell r="K4532">
            <v>0</v>
          </cell>
          <cell r="L4532">
            <v>0</v>
          </cell>
          <cell r="M4532">
            <v>0</v>
          </cell>
          <cell r="N4532">
            <v>0</v>
          </cell>
          <cell r="O4532">
            <v>0</v>
          </cell>
          <cell r="P4532">
            <v>0</v>
          </cell>
        </row>
        <row r="4533">
          <cell r="A4533">
            <v>1815100763</v>
          </cell>
          <cell r="B4533">
            <v>763</v>
          </cell>
          <cell r="C4533">
            <v>815100</v>
          </cell>
          <cell r="D4533">
            <v>1</v>
          </cell>
          <cell r="E4533">
            <v>0</v>
          </cell>
          <cell r="F4533" t="str">
            <v>שכר על-יסודי מרפ"ד</v>
          </cell>
          <cell r="G4533">
            <v>0</v>
          </cell>
          <cell r="H4533" t="str">
            <v>קשיח</v>
          </cell>
          <cell r="I4533">
            <v>0</v>
          </cell>
          <cell r="J4533">
            <v>0</v>
          </cell>
          <cell r="K4533">
            <v>0</v>
          </cell>
          <cell r="L4533">
            <v>0</v>
          </cell>
          <cell r="M4533">
            <v>0</v>
          </cell>
          <cell r="N4533">
            <v>0</v>
          </cell>
          <cell r="O4533">
            <v>0</v>
          </cell>
          <cell r="P4533">
            <v>0</v>
          </cell>
        </row>
        <row r="4534">
          <cell r="A4534">
            <v>1815100764</v>
          </cell>
          <cell r="B4534">
            <v>764</v>
          </cell>
          <cell r="C4534">
            <v>815100</v>
          </cell>
          <cell r="D4534">
            <v>1</v>
          </cell>
          <cell r="E4534">
            <v>0</v>
          </cell>
          <cell r="F4534" t="str">
            <v>פרוייקט בגרות 2001</v>
          </cell>
          <cell r="G4534">
            <v>0</v>
          </cell>
          <cell r="H4534" t="str">
            <v>קשיח</v>
          </cell>
          <cell r="I4534">
            <v>0</v>
          </cell>
          <cell r="J4534">
            <v>0</v>
          </cell>
          <cell r="K4534">
            <v>0</v>
          </cell>
          <cell r="L4534">
            <v>0</v>
          </cell>
          <cell r="M4534">
            <v>0</v>
          </cell>
          <cell r="N4534">
            <v>0</v>
          </cell>
          <cell r="O4534">
            <v>0</v>
          </cell>
          <cell r="P4534">
            <v>0</v>
          </cell>
        </row>
        <row r="4535">
          <cell r="A4535">
            <v>1815100780</v>
          </cell>
          <cell r="B4535">
            <v>780</v>
          </cell>
          <cell r="C4535">
            <v>815100</v>
          </cell>
          <cell r="D4535">
            <v>1</v>
          </cell>
          <cell r="E4535">
            <v>0</v>
          </cell>
          <cell r="F4535" t="str">
            <v>חוגי טכנולוגיה-משרד המדע</v>
          </cell>
          <cell r="G4535">
            <v>0</v>
          </cell>
          <cell r="H4535" t="str">
            <v>קשיח</v>
          </cell>
          <cell r="I4535">
            <v>0</v>
          </cell>
          <cell r="J4535">
            <v>0</v>
          </cell>
          <cell r="K4535">
            <v>0</v>
          </cell>
          <cell r="L4535">
            <v>0</v>
          </cell>
          <cell r="M4535">
            <v>0</v>
          </cell>
          <cell r="N4535">
            <v>0</v>
          </cell>
          <cell r="O4535">
            <v>0</v>
          </cell>
          <cell r="P4535">
            <v>0</v>
          </cell>
        </row>
        <row r="4536">
          <cell r="A4536">
            <v>1815100781</v>
          </cell>
          <cell r="B4536">
            <v>781</v>
          </cell>
          <cell r="C4536">
            <v>815100</v>
          </cell>
          <cell r="D4536">
            <v>1</v>
          </cell>
          <cell r="E4536">
            <v>0</v>
          </cell>
          <cell r="F4536" t="str">
            <v>שביתה - הכנ' משה"ח</v>
          </cell>
          <cell r="G4536">
            <v>0</v>
          </cell>
          <cell r="H4536" t="str">
            <v>גמיש</v>
          </cell>
          <cell r="I4536">
            <v>0</v>
          </cell>
          <cell r="J4536">
            <v>0</v>
          </cell>
          <cell r="K4536">
            <v>0</v>
          </cell>
          <cell r="L4536">
            <v>0</v>
          </cell>
          <cell r="M4536">
            <v>0</v>
          </cell>
          <cell r="N4536">
            <v>0</v>
          </cell>
          <cell r="O4536">
            <v>0</v>
          </cell>
          <cell r="P4536">
            <v>0</v>
          </cell>
        </row>
        <row r="4537">
          <cell r="A4537">
            <v>1815100782</v>
          </cell>
          <cell r="B4537">
            <v>782</v>
          </cell>
          <cell r="C4537">
            <v>815100</v>
          </cell>
          <cell r="D4537">
            <v>1</v>
          </cell>
          <cell r="E4537">
            <v>0</v>
          </cell>
          <cell r="F4537" t="str">
            <v>השת' בג' מוס' חוץ</v>
          </cell>
          <cell r="G4537">
            <v>0</v>
          </cell>
          <cell r="H4537" t="str">
            <v>קשיח</v>
          </cell>
          <cell r="I4537">
            <v>0</v>
          </cell>
          <cell r="J4537">
            <v>550000</v>
          </cell>
          <cell r="K4537">
            <v>-1</v>
          </cell>
          <cell r="L4537">
            <v>0</v>
          </cell>
          <cell r="M4537">
            <v>0</v>
          </cell>
          <cell r="N4537">
            <v>550000</v>
          </cell>
          <cell r="O4537">
            <v>255400</v>
          </cell>
          <cell r="P4537">
            <v>552020.94999999995</v>
          </cell>
        </row>
        <row r="4538">
          <cell r="A4538">
            <v>1815100783</v>
          </cell>
          <cell r="B4538">
            <v>783</v>
          </cell>
          <cell r="C4538">
            <v>815100</v>
          </cell>
          <cell r="D4538">
            <v>1</v>
          </cell>
          <cell r="E4538">
            <v>0</v>
          </cell>
          <cell r="F4538" t="str">
            <v>מהו"ת תשע"ב</v>
          </cell>
          <cell r="G4538">
            <v>0</v>
          </cell>
          <cell r="H4538" t="str">
            <v>גמיש</v>
          </cell>
          <cell r="I4538">
            <v>0</v>
          </cell>
          <cell r="J4538">
            <v>0</v>
          </cell>
          <cell r="K4538">
            <v>0</v>
          </cell>
          <cell r="L4538">
            <v>0</v>
          </cell>
          <cell r="M4538">
            <v>0</v>
          </cell>
          <cell r="N4538">
            <v>0</v>
          </cell>
          <cell r="O4538">
            <v>0</v>
          </cell>
          <cell r="P4538">
            <v>0</v>
          </cell>
        </row>
        <row r="4539">
          <cell r="A4539">
            <v>1815100784</v>
          </cell>
          <cell r="B4539">
            <v>784</v>
          </cell>
          <cell r="C4539">
            <v>815100</v>
          </cell>
          <cell r="D4539">
            <v>1</v>
          </cell>
          <cell r="E4539">
            <v>0</v>
          </cell>
          <cell r="F4539" t="str">
            <v xml:space="preserve">השתלמויות מורים    </v>
          </cell>
          <cell r="G4539">
            <v>0</v>
          </cell>
          <cell r="H4539" t="str">
            <v>גמיש</v>
          </cell>
          <cell r="I4539">
            <v>0</v>
          </cell>
          <cell r="J4539">
            <v>0</v>
          </cell>
          <cell r="K4539">
            <v>0</v>
          </cell>
          <cell r="L4539">
            <v>0</v>
          </cell>
          <cell r="M4539">
            <v>0</v>
          </cell>
          <cell r="N4539">
            <v>0</v>
          </cell>
          <cell r="O4539">
            <v>0</v>
          </cell>
          <cell r="P4539">
            <v>0</v>
          </cell>
        </row>
        <row r="4540">
          <cell r="A4540">
            <v>1815100785</v>
          </cell>
          <cell r="B4540">
            <v>785</v>
          </cell>
          <cell r="C4540">
            <v>815100</v>
          </cell>
          <cell r="D4540">
            <v>1</v>
          </cell>
          <cell r="E4540">
            <v>0</v>
          </cell>
          <cell r="F4540" t="str">
            <v>דירת חיילים</v>
          </cell>
          <cell r="G4540">
            <v>0</v>
          </cell>
          <cell r="H4540" t="str">
            <v>גמיש</v>
          </cell>
          <cell r="I4540">
            <v>0</v>
          </cell>
          <cell r="J4540">
            <v>0</v>
          </cell>
          <cell r="K4540">
            <v>0</v>
          </cell>
          <cell r="L4540">
            <v>0</v>
          </cell>
          <cell r="M4540">
            <v>0</v>
          </cell>
          <cell r="N4540">
            <v>0</v>
          </cell>
          <cell r="O4540">
            <v>0</v>
          </cell>
          <cell r="P4540">
            <v>0</v>
          </cell>
        </row>
        <row r="4541">
          <cell r="A4541">
            <v>1815100786</v>
          </cell>
          <cell r="B4541">
            <v>786</v>
          </cell>
          <cell r="C4541">
            <v>815100</v>
          </cell>
          <cell r="D4541">
            <v>1</v>
          </cell>
          <cell r="E4541">
            <v>0</v>
          </cell>
          <cell r="F4541" t="str">
            <v>מענק רה"ע לבגרויות</v>
          </cell>
          <cell r="G4541">
            <v>0</v>
          </cell>
          <cell r="H4541" t="str">
            <v>גמיש</v>
          </cell>
          <cell r="I4541">
            <v>0</v>
          </cell>
          <cell r="J4541">
            <v>108000</v>
          </cell>
          <cell r="K4541">
            <v>0</v>
          </cell>
          <cell r="L4541">
            <v>12000</v>
          </cell>
          <cell r="M4541">
            <v>0</v>
          </cell>
          <cell r="N4541">
            <v>120000</v>
          </cell>
          <cell r="O4541">
            <v>120000</v>
          </cell>
          <cell r="P4541">
            <v>135000</v>
          </cell>
        </row>
        <row r="4542">
          <cell r="A4542">
            <v>1815100787</v>
          </cell>
          <cell r="B4542">
            <v>787</v>
          </cell>
          <cell r="C4542">
            <v>815100</v>
          </cell>
          <cell r="D4542">
            <v>1</v>
          </cell>
          <cell r="E4542">
            <v>0</v>
          </cell>
          <cell r="F4542" t="str">
            <v>פרוייקטים עי"ס</v>
          </cell>
          <cell r="G4542">
            <v>0</v>
          </cell>
          <cell r="H4542" t="str">
            <v>גמיש</v>
          </cell>
          <cell r="I4542">
            <v>0</v>
          </cell>
          <cell r="J4542">
            <v>0</v>
          </cell>
          <cell r="K4542">
            <v>0</v>
          </cell>
          <cell r="L4542">
            <v>0</v>
          </cell>
          <cell r="M4542">
            <v>0</v>
          </cell>
          <cell r="N4542">
            <v>0</v>
          </cell>
          <cell r="O4542">
            <v>0</v>
          </cell>
          <cell r="P4542">
            <v>0</v>
          </cell>
        </row>
        <row r="4543">
          <cell r="A4543">
            <v>1815100788</v>
          </cell>
          <cell r="B4543">
            <v>788</v>
          </cell>
          <cell r="C4543">
            <v>815100</v>
          </cell>
          <cell r="D4543">
            <v>1</v>
          </cell>
          <cell r="E4543">
            <v>0</v>
          </cell>
          <cell r="F4543" t="str">
            <v>פרוייקטים מערכתיים</v>
          </cell>
          <cell r="G4543">
            <v>0</v>
          </cell>
          <cell r="H4543" t="str">
            <v>גמיש</v>
          </cell>
          <cell r="I4543">
            <v>0</v>
          </cell>
          <cell r="J4543">
            <v>586530</v>
          </cell>
          <cell r="K4543">
            <v>0</v>
          </cell>
          <cell r="L4543">
            <v>65170</v>
          </cell>
          <cell r="M4543">
            <v>0</v>
          </cell>
          <cell r="N4543">
            <v>651700</v>
          </cell>
          <cell r="O4543">
            <v>651700</v>
          </cell>
          <cell r="P4543">
            <v>551442.07999999996</v>
          </cell>
        </row>
        <row r="4544">
          <cell r="A4544">
            <v>1815100789</v>
          </cell>
          <cell r="B4544">
            <v>789</v>
          </cell>
          <cell r="C4544">
            <v>815100</v>
          </cell>
          <cell r="D4544">
            <v>1</v>
          </cell>
          <cell r="E4544">
            <v>0</v>
          </cell>
          <cell r="F4544" t="str">
            <v>פרוייקט החלל - עתידים</v>
          </cell>
          <cell r="G4544">
            <v>0</v>
          </cell>
          <cell r="H4544" t="str">
            <v>גמיש</v>
          </cell>
          <cell r="I4544">
            <v>0</v>
          </cell>
          <cell r="J4544">
            <v>0</v>
          </cell>
          <cell r="K4544">
            <v>0</v>
          </cell>
          <cell r="L4544">
            <v>0</v>
          </cell>
          <cell r="M4544">
            <v>0</v>
          </cell>
          <cell r="N4544">
            <v>0</v>
          </cell>
          <cell r="O4544">
            <v>0</v>
          </cell>
          <cell r="P4544">
            <v>0</v>
          </cell>
        </row>
        <row r="4545">
          <cell r="A4545">
            <v>1815100790</v>
          </cell>
          <cell r="B4545">
            <v>790</v>
          </cell>
          <cell r="C4545">
            <v>815100</v>
          </cell>
          <cell r="D4545">
            <v>1</v>
          </cell>
          <cell r="E4545">
            <v>0</v>
          </cell>
          <cell r="F4545" t="str">
            <v>השתת' ע"ח בגרויות</v>
          </cell>
          <cell r="G4545">
            <v>0</v>
          </cell>
          <cell r="H4545" t="str">
            <v>גמיש</v>
          </cell>
          <cell r="I4545">
            <v>0</v>
          </cell>
          <cell r="J4545">
            <v>0</v>
          </cell>
          <cell r="K4545">
            <v>0</v>
          </cell>
          <cell r="L4545">
            <v>0</v>
          </cell>
          <cell r="M4545">
            <v>0</v>
          </cell>
          <cell r="N4545">
            <v>0</v>
          </cell>
          <cell r="O4545">
            <v>0</v>
          </cell>
          <cell r="P4545">
            <v>0</v>
          </cell>
        </row>
        <row r="4546">
          <cell r="A4546">
            <v>1815100791</v>
          </cell>
          <cell r="B4546">
            <v>791</v>
          </cell>
          <cell r="C4546">
            <v>815100</v>
          </cell>
          <cell r="D4546">
            <v>1</v>
          </cell>
          <cell r="E4546">
            <v>0</v>
          </cell>
          <cell r="F4546" t="str">
            <v>קשישים - שיוויון חברתי</v>
          </cell>
          <cell r="G4546">
            <v>0</v>
          </cell>
          <cell r="H4546" t="str">
            <v>קשיח</v>
          </cell>
          <cell r="I4546">
            <v>0</v>
          </cell>
          <cell r="J4546">
            <v>0</v>
          </cell>
          <cell r="K4546">
            <v>-1</v>
          </cell>
          <cell r="L4546">
            <v>0</v>
          </cell>
          <cell r="M4546">
            <v>0</v>
          </cell>
          <cell r="N4546">
            <v>0</v>
          </cell>
          <cell r="O4546">
            <v>0</v>
          </cell>
          <cell r="P4546">
            <v>0</v>
          </cell>
        </row>
        <row r="4547">
          <cell r="A4547">
            <v>1815100792</v>
          </cell>
          <cell r="B4547">
            <v>792</v>
          </cell>
          <cell r="C4547">
            <v>815100</v>
          </cell>
          <cell r="D4547">
            <v>1</v>
          </cell>
          <cell r="E4547">
            <v>0</v>
          </cell>
          <cell r="F4547" t="str">
            <v>מעורבות חברתית</v>
          </cell>
          <cell r="G4547">
            <v>0</v>
          </cell>
          <cell r="H4547" t="str">
            <v>גמיש</v>
          </cell>
          <cell r="I4547">
            <v>0</v>
          </cell>
          <cell r="J4547">
            <v>35000</v>
          </cell>
          <cell r="K4547">
            <v>0</v>
          </cell>
          <cell r="L4547">
            <v>0</v>
          </cell>
          <cell r="M4547" t="str">
            <v>חדש</v>
          </cell>
          <cell r="N4547">
            <v>35000</v>
          </cell>
          <cell r="O4547">
            <v>0</v>
          </cell>
          <cell r="P4547">
            <v>0</v>
          </cell>
        </row>
        <row r="4548">
          <cell r="A4548">
            <v>1815100800</v>
          </cell>
          <cell r="B4548">
            <v>800</v>
          </cell>
          <cell r="C4548">
            <v>815100</v>
          </cell>
          <cell r="D4548">
            <v>1</v>
          </cell>
          <cell r="E4548">
            <v>0</v>
          </cell>
          <cell r="F4548" t="str">
            <v>השת' תמיכות תרומות</v>
          </cell>
          <cell r="G4548">
            <v>0</v>
          </cell>
          <cell r="H4548" t="str">
            <v xml:space="preserve"> </v>
          </cell>
          <cell r="I4548">
            <v>0</v>
          </cell>
          <cell r="J4548">
            <v>0</v>
          </cell>
          <cell r="K4548">
            <v>0</v>
          </cell>
          <cell r="L4548">
            <v>0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</row>
        <row r="4549">
          <cell r="A4549">
            <v>1815100812</v>
          </cell>
          <cell r="B4549">
            <v>812</v>
          </cell>
          <cell r="C4549">
            <v>815100</v>
          </cell>
          <cell r="D4549">
            <v>1</v>
          </cell>
          <cell r="E4549">
            <v>0</v>
          </cell>
          <cell r="F4549" t="str">
            <v xml:space="preserve">השתת' לבי"ס אורט  </v>
          </cell>
          <cell r="G4549">
            <v>0</v>
          </cell>
          <cell r="H4549" t="str">
            <v>קשיח</v>
          </cell>
          <cell r="I4549">
            <v>0</v>
          </cell>
          <cell r="J4549">
            <v>0</v>
          </cell>
          <cell r="K4549">
            <v>0</v>
          </cell>
          <cell r="L4549">
            <v>0</v>
          </cell>
          <cell r="M4549">
            <v>0</v>
          </cell>
          <cell r="N4549">
            <v>0</v>
          </cell>
          <cell r="O4549">
            <v>0</v>
          </cell>
          <cell r="P4549">
            <v>0</v>
          </cell>
        </row>
        <row r="4550">
          <cell r="A4550">
            <v>1815100813</v>
          </cell>
          <cell r="B4550">
            <v>813</v>
          </cell>
          <cell r="C4550">
            <v>815100</v>
          </cell>
          <cell r="D4550">
            <v>1</v>
          </cell>
          <cell r="E4550">
            <v>0</v>
          </cell>
          <cell r="F4550" t="str">
            <v>אחז' מע' טכנולוגיה</v>
          </cell>
          <cell r="G4550">
            <v>0</v>
          </cell>
          <cell r="H4550" t="str">
            <v>גמיש</v>
          </cell>
          <cell r="I4550">
            <v>0</v>
          </cell>
          <cell r="J4550">
            <v>0</v>
          </cell>
          <cell r="K4550">
            <v>0</v>
          </cell>
          <cell r="L4550">
            <v>0</v>
          </cell>
          <cell r="M4550">
            <v>0</v>
          </cell>
          <cell r="N4550">
            <v>0</v>
          </cell>
          <cell r="O4550">
            <v>0</v>
          </cell>
          <cell r="P4550">
            <v>0</v>
          </cell>
        </row>
        <row r="4551">
          <cell r="A4551">
            <v>1815100814</v>
          </cell>
          <cell r="B4551">
            <v>814</v>
          </cell>
          <cell r="C4551">
            <v>815100</v>
          </cell>
          <cell r="D4551">
            <v>1</v>
          </cell>
          <cell r="E4551">
            <v>0</v>
          </cell>
          <cell r="F4551" t="str">
            <v>השת' המכללה למינהל</v>
          </cell>
          <cell r="G4551">
            <v>0</v>
          </cell>
          <cell r="H4551" t="str">
            <v>גמיש</v>
          </cell>
          <cell r="I4551">
            <v>0</v>
          </cell>
          <cell r="J4551">
            <v>0</v>
          </cell>
          <cell r="K4551">
            <v>0</v>
          </cell>
          <cell r="L4551">
            <v>0</v>
          </cell>
          <cell r="M4551">
            <v>0</v>
          </cell>
          <cell r="N4551">
            <v>0</v>
          </cell>
          <cell r="O4551">
            <v>0</v>
          </cell>
          <cell r="P4551">
            <v>0</v>
          </cell>
        </row>
        <row r="4552">
          <cell r="A4552">
            <v>1815100815</v>
          </cell>
          <cell r="B4552">
            <v>815</v>
          </cell>
          <cell r="C4552">
            <v>815100</v>
          </cell>
          <cell r="D4552">
            <v>1</v>
          </cell>
          <cell r="E4552">
            <v>0</v>
          </cell>
          <cell r="F4552" t="str">
            <v xml:space="preserve">השתת' שעות  נעמ"ת </v>
          </cell>
          <cell r="G4552">
            <v>0</v>
          </cell>
          <cell r="H4552" t="str">
            <v>קשיח</v>
          </cell>
          <cell r="I4552">
            <v>0</v>
          </cell>
          <cell r="J4552">
            <v>0</v>
          </cell>
          <cell r="K4552">
            <v>0</v>
          </cell>
          <cell r="L4552">
            <v>0</v>
          </cell>
          <cell r="M4552">
            <v>0</v>
          </cell>
          <cell r="N4552">
            <v>0</v>
          </cell>
          <cell r="O4552">
            <v>0</v>
          </cell>
          <cell r="P4552">
            <v>0</v>
          </cell>
        </row>
        <row r="4553">
          <cell r="A4553">
            <v>1815100817</v>
          </cell>
          <cell r="B4553">
            <v>817</v>
          </cell>
          <cell r="C4553">
            <v>815100</v>
          </cell>
          <cell r="D4553">
            <v>1</v>
          </cell>
          <cell r="E4553">
            <v>0</v>
          </cell>
          <cell r="F4553" t="str">
            <v xml:space="preserve">השתת' שעות  מלט"ב </v>
          </cell>
          <cell r="G4553">
            <v>0</v>
          </cell>
          <cell r="H4553" t="str">
            <v>קשיח</v>
          </cell>
          <cell r="I4553">
            <v>0</v>
          </cell>
          <cell r="J4553">
            <v>0</v>
          </cell>
          <cell r="K4553">
            <v>0</v>
          </cell>
          <cell r="L4553">
            <v>0</v>
          </cell>
          <cell r="M4553">
            <v>0</v>
          </cell>
          <cell r="N4553">
            <v>0</v>
          </cell>
          <cell r="O4553">
            <v>0</v>
          </cell>
          <cell r="P4553">
            <v>0</v>
          </cell>
        </row>
        <row r="4554">
          <cell r="A4554">
            <v>1815100818</v>
          </cell>
          <cell r="B4554">
            <v>818</v>
          </cell>
          <cell r="C4554">
            <v>815100</v>
          </cell>
          <cell r="D4554">
            <v>1</v>
          </cell>
          <cell r="E4554">
            <v>0</v>
          </cell>
          <cell r="F4554" t="str">
            <v>השת' שעות מקוה-ישר</v>
          </cell>
          <cell r="G4554">
            <v>0</v>
          </cell>
          <cell r="H4554" t="str">
            <v>קשיח</v>
          </cell>
          <cell r="I4554">
            <v>0</v>
          </cell>
          <cell r="J4554">
            <v>0</v>
          </cell>
          <cell r="K4554">
            <v>0</v>
          </cell>
          <cell r="L4554">
            <v>0</v>
          </cell>
          <cell r="M4554">
            <v>0</v>
          </cell>
          <cell r="N4554">
            <v>0</v>
          </cell>
          <cell r="O4554">
            <v>0</v>
          </cell>
          <cell r="P4554">
            <v>0</v>
          </cell>
        </row>
        <row r="4555">
          <cell r="A4555">
            <v>1815100930</v>
          </cell>
          <cell r="B4555">
            <v>930</v>
          </cell>
          <cell r="C4555">
            <v>815100</v>
          </cell>
          <cell r="D4555">
            <v>1</v>
          </cell>
          <cell r="E4555">
            <v>0</v>
          </cell>
          <cell r="F4555" t="str">
            <v>צ' חד-פעמי ( מזוזות )</v>
          </cell>
          <cell r="G4555">
            <v>0</v>
          </cell>
          <cell r="H4555" t="str">
            <v>גמיש</v>
          </cell>
          <cell r="I4555">
            <v>0</v>
          </cell>
          <cell r="J4555">
            <v>10000</v>
          </cell>
          <cell r="K4555">
            <v>-1</v>
          </cell>
          <cell r="L4555">
            <v>0</v>
          </cell>
          <cell r="M4555">
            <v>0</v>
          </cell>
          <cell r="N4555">
            <v>10000</v>
          </cell>
          <cell r="O4555">
            <v>0</v>
          </cell>
          <cell r="P4555">
            <v>0</v>
          </cell>
        </row>
        <row r="4556">
          <cell r="A4556">
            <v>1815100960</v>
          </cell>
          <cell r="B4556">
            <v>960</v>
          </cell>
          <cell r="C4556">
            <v>815100</v>
          </cell>
          <cell r="D4556">
            <v>1</v>
          </cell>
          <cell r="E4556">
            <v>0</v>
          </cell>
          <cell r="F4556" t="str">
            <v>פרויקטים בהשתתפות משה"ח</v>
          </cell>
          <cell r="G4556">
            <v>0</v>
          </cell>
          <cell r="H4556" t="str">
            <v>גמיש</v>
          </cell>
          <cell r="I4556">
            <v>-0.21052631578947367</v>
          </cell>
          <cell r="J4556">
            <v>270000</v>
          </cell>
          <cell r="K4556">
            <v>0</v>
          </cell>
          <cell r="L4556">
            <v>30000</v>
          </cell>
          <cell r="M4556">
            <v>0</v>
          </cell>
          <cell r="N4556">
            <v>300000</v>
          </cell>
          <cell r="O4556">
            <v>380000</v>
          </cell>
          <cell r="P4556">
            <v>57677</v>
          </cell>
        </row>
        <row r="4557">
          <cell r="A4557">
            <v>1815100961</v>
          </cell>
          <cell r="B4557">
            <v>961</v>
          </cell>
          <cell r="C4557">
            <v>815100</v>
          </cell>
          <cell r="D4557">
            <v>1</v>
          </cell>
          <cell r="E4557">
            <v>0</v>
          </cell>
          <cell r="F4557" t="str">
            <v>רזרבה לשעות תיגבור</v>
          </cell>
          <cell r="G4557">
            <v>0</v>
          </cell>
          <cell r="H4557" t="str">
            <v>גמיש</v>
          </cell>
          <cell r="I4557">
            <v>0.11099999999999999</v>
          </cell>
          <cell r="J4557">
            <v>1999800</v>
          </cell>
          <cell r="K4557">
            <v>0.84210526315789469</v>
          </cell>
          <cell r="L4557">
            <v>222200</v>
          </cell>
          <cell r="M4557">
            <v>0</v>
          </cell>
          <cell r="N4557">
            <v>2222000</v>
          </cell>
          <cell r="O4557">
            <v>2000000</v>
          </cell>
          <cell r="P4557">
            <v>0</v>
          </cell>
        </row>
        <row r="4558">
          <cell r="A4558">
            <v>1815100962</v>
          </cell>
          <cell r="B4558">
            <v>962</v>
          </cell>
          <cell r="C4558">
            <v>815100</v>
          </cell>
          <cell r="D4558">
            <v>1</v>
          </cell>
          <cell r="E4558">
            <v>0</v>
          </cell>
          <cell r="F4558" t="str">
            <v>רז' פעולות ורכישות</v>
          </cell>
          <cell r="G4558">
            <v>0</v>
          </cell>
          <cell r="H4558" t="str">
            <v>גמיש</v>
          </cell>
          <cell r="I4558">
            <v>0</v>
          </cell>
          <cell r="J4558">
            <v>0</v>
          </cell>
          <cell r="K4558">
            <v>0</v>
          </cell>
          <cell r="L4558">
            <v>0</v>
          </cell>
          <cell r="M4558">
            <v>0</v>
          </cell>
          <cell r="N4558">
            <v>0</v>
          </cell>
          <cell r="O4558">
            <v>0</v>
          </cell>
          <cell r="P4558">
            <v>0</v>
          </cell>
        </row>
        <row r="4559">
          <cell r="A4559">
            <v>1815100980</v>
          </cell>
          <cell r="B4559">
            <v>980</v>
          </cell>
          <cell r="C4559">
            <v>815100</v>
          </cell>
          <cell r="D4559">
            <v>1</v>
          </cell>
          <cell r="E4559">
            <v>0</v>
          </cell>
          <cell r="F4559" t="str">
            <v>בית להיות - מרכז השואה</v>
          </cell>
          <cell r="G4559">
            <v>0</v>
          </cell>
          <cell r="H4559" t="str">
            <v>קשיח</v>
          </cell>
          <cell r="I4559">
            <v>0</v>
          </cell>
          <cell r="J4559">
            <v>264060</v>
          </cell>
          <cell r="K4559">
            <v>0</v>
          </cell>
          <cell r="L4559">
            <v>29340</v>
          </cell>
          <cell r="M4559">
            <v>0</v>
          </cell>
          <cell r="N4559">
            <v>293400</v>
          </cell>
          <cell r="O4559">
            <v>293400</v>
          </cell>
          <cell r="P4559">
            <v>293400</v>
          </cell>
        </row>
        <row r="4560">
          <cell r="A4560">
            <v>1815100981</v>
          </cell>
          <cell r="B4560">
            <v>981</v>
          </cell>
          <cell r="C4560">
            <v>815100</v>
          </cell>
          <cell r="D4560">
            <v>1</v>
          </cell>
          <cell r="E4560">
            <v>0</v>
          </cell>
          <cell r="F4560" t="str">
            <v>פעילות לחיילים</v>
          </cell>
          <cell r="G4560">
            <v>0</v>
          </cell>
          <cell r="H4560" t="str">
            <v>גמיש</v>
          </cell>
          <cell r="I4560">
            <v>0</v>
          </cell>
          <cell r="J4560">
            <v>81270</v>
          </cell>
          <cell r="K4560">
            <v>0</v>
          </cell>
          <cell r="L4560">
            <v>9030</v>
          </cell>
          <cell r="M4560">
            <v>0</v>
          </cell>
          <cell r="N4560">
            <v>90300</v>
          </cell>
          <cell r="O4560">
            <v>90300</v>
          </cell>
          <cell r="P4560">
            <v>87121</v>
          </cell>
        </row>
        <row r="4561">
          <cell r="A4561">
            <v>1815100982</v>
          </cell>
          <cell r="B4561">
            <v>982</v>
          </cell>
          <cell r="C4561">
            <v>815100</v>
          </cell>
          <cell r="D4561">
            <v>1</v>
          </cell>
          <cell r="E4561">
            <v>0</v>
          </cell>
          <cell r="F4561" t="str">
            <v>משלחות בתי ספר</v>
          </cell>
          <cell r="G4561">
            <v>0</v>
          </cell>
          <cell r="H4561" t="str">
            <v>גמיש</v>
          </cell>
          <cell r="I4561">
            <v>0</v>
          </cell>
          <cell r="J4561">
            <v>107190</v>
          </cell>
          <cell r="K4561">
            <v>0</v>
          </cell>
          <cell r="L4561">
            <v>11910</v>
          </cell>
          <cell r="M4561">
            <v>0</v>
          </cell>
          <cell r="N4561">
            <v>119100</v>
          </cell>
          <cell r="O4561">
            <v>119100</v>
          </cell>
          <cell r="P4561">
            <v>50000</v>
          </cell>
        </row>
        <row r="4562">
          <cell r="A4562">
            <v>1815100983</v>
          </cell>
          <cell r="B4562">
            <v>983</v>
          </cell>
          <cell r="C4562">
            <v>815100</v>
          </cell>
          <cell r="D4562">
            <v>1</v>
          </cell>
          <cell r="E4562">
            <v>0</v>
          </cell>
          <cell r="F4562" t="str">
            <v>הכשרת מזכירות</v>
          </cell>
          <cell r="G4562">
            <v>0</v>
          </cell>
          <cell r="H4562" t="str">
            <v>גמיש</v>
          </cell>
          <cell r="I4562">
            <v>-1</v>
          </cell>
          <cell r="J4562">
            <v>0</v>
          </cell>
          <cell r="K4562">
            <v>0</v>
          </cell>
          <cell r="L4562">
            <v>0</v>
          </cell>
          <cell r="M4562">
            <v>0</v>
          </cell>
          <cell r="N4562">
            <v>0</v>
          </cell>
          <cell r="O4562">
            <v>10000</v>
          </cell>
          <cell r="P4562">
            <v>0</v>
          </cell>
        </row>
        <row r="4563">
          <cell r="A4563">
            <v>1815100988</v>
          </cell>
          <cell r="B4563">
            <v>988</v>
          </cell>
          <cell r="C4563">
            <v>815100</v>
          </cell>
          <cell r="D4563">
            <v>1</v>
          </cell>
          <cell r="E4563">
            <v>0</v>
          </cell>
          <cell r="F4563" t="str">
            <v>הכנה לצה"ל</v>
          </cell>
          <cell r="G4563">
            <v>0</v>
          </cell>
          <cell r="H4563" t="str">
            <v>גמיש</v>
          </cell>
          <cell r="I4563">
            <v>0</v>
          </cell>
          <cell r="J4563">
            <v>0</v>
          </cell>
          <cell r="K4563">
            <v>-1</v>
          </cell>
          <cell r="L4563">
            <v>0</v>
          </cell>
          <cell r="M4563">
            <v>0</v>
          </cell>
          <cell r="N4563">
            <v>0</v>
          </cell>
          <cell r="O4563">
            <v>0</v>
          </cell>
          <cell r="P4563">
            <v>0</v>
          </cell>
        </row>
        <row r="4564">
          <cell r="A4564" t="e">
            <v>#VALUE!</v>
          </cell>
          <cell r="B4564" t="str">
            <v>815100  סך הכל</v>
          </cell>
          <cell r="C4564">
            <v>0</v>
          </cell>
          <cell r="D4564">
            <v>0</v>
          </cell>
          <cell r="E4564">
            <v>0</v>
          </cell>
          <cell r="F4564" t="str">
            <v xml:space="preserve">השתתפויות במוסדות </v>
          </cell>
          <cell r="G4564">
            <v>0</v>
          </cell>
          <cell r="H4564">
            <v>0</v>
          </cell>
          <cell r="I4564">
            <v>1.0839793029385922</v>
          </cell>
          <cell r="J4564">
            <v>10276790</v>
          </cell>
          <cell r="K4564">
            <v>-4.7761027568922314</v>
          </cell>
          <cell r="L4564">
            <v>396310</v>
          </cell>
          <cell r="M4564">
            <v>0</v>
          </cell>
          <cell r="N4564">
            <v>10673100</v>
          </cell>
          <cell r="O4564">
            <v>5121500</v>
          </cell>
          <cell r="P4564">
            <v>2608754.56</v>
          </cell>
        </row>
        <row r="4565">
          <cell r="A4565">
            <v>18151100</v>
          </cell>
          <cell r="B4565">
            <v>0</v>
          </cell>
          <cell r="C4565">
            <v>815110</v>
          </cell>
          <cell r="D4565">
            <v>1</v>
          </cell>
          <cell r="E4565">
            <v>0</v>
          </cell>
          <cell r="F4565" t="str">
            <v>יוזמות - נבון</v>
          </cell>
          <cell r="G4565">
            <v>0</v>
          </cell>
          <cell r="H4565" t="str">
            <v xml:space="preserve"> </v>
          </cell>
          <cell r="I4565">
            <v>0</v>
          </cell>
          <cell r="J4565">
            <v>0</v>
          </cell>
          <cell r="K4565">
            <v>0</v>
          </cell>
          <cell r="L4565">
            <v>0</v>
          </cell>
          <cell r="M4565">
            <v>0</v>
          </cell>
          <cell r="N4565">
            <v>0</v>
          </cell>
          <cell r="O4565">
            <v>0</v>
          </cell>
          <cell r="P4565">
            <v>0</v>
          </cell>
        </row>
        <row r="4566">
          <cell r="A4566">
            <v>1815110118</v>
          </cell>
          <cell r="B4566">
            <v>118</v>
          </cell>
          <cell r="C4566">
            <v>815110</v>
          </cell>
          <cell r="D4566">
            <v>1</v>
          </cell>
          <cell r="E4566">
            <v>0</v>
          </cell>
          <cell r="F4566" t="str">
            <v>אומ"ץ - מורים</v>
          </cell>
          <cell r="G4566">
            <v>0</v>
          </cell>
          <cell r="H4566" t="str">
            <v>שכר</v>
          </cell>
          <cell r="I4566">
            <v>0</v>
          </cell>
          <cell r="J4566">
            <v>0</v>
          </cell>
          <cell r="K4566">
            <v>0</v>
          </cell>
          <cell r="L4566">
            <v>0</v>
          </cell>
          <cell r="M4566">
            <v>0</v>
          </cell>
          <cell r="N4566">
            <v>0</v>
          </cell>
          <cell r="O4566">
            <v>0</v>
          </cell>
          <cell r="P4566">
            <v>0</v>
          </cell>
        </row>
        <row r="4567">
          <cell r="A4567">
            <v>1815110211</v>
          </cell>
          <cell r="B4567">
            <v>211</v>
          </cell>
          <cell r="C4567">
            <v>815110</v>
          </cell>
          <cell r="D4567">
            <v>1</v>
          </cell>
          <cell r="E4567">
            <v>0</v>
          </cell>
          <cell r="F4567" t="str">
            <v>מענה</v>
          </cell>
          <cell r="G4567">
            <v>0</v>
          </cell>
          <cell r="H4567" t="str">
            <v>שכר</v>
          </cell>
          <cell r="I4567">
            <v>0</v>
          </cell>
          <cell r="J4567">
            <v>0</v>
          </cell>
          <cell r="K4567">
            <v>0</v>
          </cell>
          <cell r="L4567">
            <v>0</v>
          </cell>
          <cell r="M4567">
            <v>0</v>
          </cell>
          <cell r="N4567">
            <v>0</v>
          </cell>
          <cell r="O4567">
            <v>0</v>
          </cell>
          <cell r="P4567">
            <v>60.61</v>
          </cell>
        </row>
        <row r="4568">
          <cell r="A4568">
            <v>1815110212</v>
          </cell>
          <cell r="B4568">
            <v>212</v>
          </cell>
          <cell r="C4568">
            <v>815110</v>
          </cell>
          <cell r="D4568">
            <v>1</v>
          </cell>
          <cell r="E4568">
            <v>0</v>
          </cell>
          <cell r="F4568" t="str">
            <v>יזמים צעירים</v>
          </cell>
          <cell r="G4568">
            <v>0</v>
          </cell>
          <cell r="H4568" t="str">
            <v>שכר</v>
          </cell>
          <cell r="I4568">
            <v>0</v>
          </cell>
          <cell r="J4568">
            <v>0</v>
          </cell>
          <cell r="K4568">
            <v>0</v>
          </cell>
          <cell r="L4568">
            <v>0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</row>
        <row r="4569">
          <cell r="A4569">
            <v>1815110213</v>
          </cell>
          <cell r="B4569">
            <v>213</v>
          </cell>
          <cell r="C4569">
            <v>815110</v>
          </cell>
          <cell r="D4569">
            <v>1</v>
          </cell>
          <cell r="E4569">
            <v>0</v>
          </cell>
          <cell r="F4569" t="str">
            <v>אומ"ץ - מדריכים</v>
          </cell>
          <cell r="G4569">
            <v>0</v>
          </cell>
          <cell r="H4569" t="str">
            <v>שכר</v>
          </cell>
          <cell r="I4569">
            <v>0</v>
          </cell>
          <cell r="J4569">
            <v>100000</v>
          </cell>
          <cell r="K4569">
            <v>1.3333333333333335</v>
          </cell>
          <cell r="L4569">
            <v>0</v>
          </cell>
          <cell r="M4569">
            <v>0</v>
          </cell>
          <cell r="N4569">
            <v>100000</v>
          </cell>
          <cell r="O4569">
            <v>100000</v>
          </cell>
          <cell r="P4569">
            <v>31629.439999999999</v>
          </cell>
        </row>
        <row r="4570">
          <cell r="A4570">
            <v>1815110214</v>
          </cell>
          <cell r="B4570">
            <v>214</v>
          </cell>
          <cell r="C4570">
            <v>815110</v>
          </cell>
          <cell r="D4570">
            <v>1</v>
          </cell>
          <cell r="E4570">
            <v>0</v>
          </cell>
          <cell r="F4570" t="str">
            <v>מהות</v>
          </cell>
          <cell r="G4570">
            <v>0</v>
          </cell>
          <cell r="H4570" t="str">
            <v>שכר</v>
          </cell>
          <cell r="I4570">
            <v>0</v>
          </cell>
          <cell r="J4570">
            <v>0</v>
          </cell>
          <cell r="K4570">
            <v>0</v>
          </cell>
          <cell r="L4570">
            <v>0</v>
          </cell>
          <cell r="M4570">
            <v>0</v>
          </cell>
          <cell r="N4570">
            <v>0</v>
          </cell>
          <cell r="O4570">
            <v>0</v>
          </cell>
          <cell r="P4570">
            <v>0</v>
          </cell>
        </row>
        <row r="4571">
          <cell r="A4571">
            <v>1815110215</v>
          </cell>
          <cell r="B4571">
            <v>215</v>
          </cell>
          <cell r="C4571">
            <v>815110</v>
          </cell>
          <cell r="D4571">
            <v>1</v>
          </cell>
          <cell r="E4571">
            <v>0</v>
          </cell>
          <cell r="F4571" t="str">
            <v>יעד</v>
          </cell>
          <cell r="G4571">
            <v>0</v>
          </cell>
          <cell r="H4571" t="str">
            <v>שכר</v>
          </cell>
          <cell r="I4571">
            <v>0</v>
          </cell>
          <cell r="J4571">
            <v>0</v>
          </cell>
          <cell r="K4571">
            <v>0</v>
          </cell>
          <cell r="L4571">
            <v>0</v>
          </cell>
          <cell r="M4571">
            <v>0</v>
          </cell>
          <cell r="N4571">
            <v>0</v>
          </cell>
          <cell r="O4571">
            <v>0</v>
          </cell>
          <cell r="P4571">
            <v>0</v>
          </cell>
        </row>
        <row r="4572">
          <cell r="A4572">
            <v>1815110216</v>
          </cell>
          <cell r="B4572">
            <v>216</v>
          </cell>
          <cell r="C4572">
            <v>815110</v>
          </cell>
          <cell r="D4572">
            <v>1</v>
          </cell>
          <cell r="E4572">
            <v>0</v>
          </cell>
          <cell r="F4572" t="str">
            <v>תפ"ן</v>
          </cell>
          <cell r="G4572">
            <v>0</v>
          </cell>
          <cell r="H4572" t="str">
            <v>שכר</v>
          </cell>
          <cell r="I4572">
            <v>0</v>
          </cell>
          <cell r="J4572">
            <v>0</v>
          </cell>
          <cell r="K4572">
            <v>0</v>
          </cell>
          <cell r="L4572">
            <v>0</v>
          </cell>
          <cell r="M4572">
            <v>0</v>
          </cell>
          <cell r="N4572">
            <v>0</v>
          </cell>
          <cell r="O4572">
            <v>0</v>
          </cell>
          <cell r="P4572">
            <v>0</v>
          </cell>
        </row>
        <row r="4573">
          <cell r="A4573">
            <v>1815110780</v>
          </cell>
          <cell r="B4573">
            <v>780</v>
          </cell>
          <cell r="C4573">
            <v>815110</v>
          </cell>
          <cell r="D4573">
            <v>1</v>
          </cell>
          <cell r="E4573">
            <v>0</v>
          </cell>
          <cell r="F4573" t="str">
            <v>פעולות - אומ"ץ</v>
          </cell>
          <cell r="G4573">
            <v>0</v>
          </cell>
          <cell r="H4573" t="str">
            <v>גמיש</v>
          </cell>
          <cell r="I4573">
            <v>0</v>
          </cell>
          <cell r="J4573">
            <v>20000</v>
          </cell>
          <cell r="K4573">
            <v>0</v>
          </cell>
          <cell r="L4573">
            <v>0</v>
          </cell>
          <cell r="M4573">
            <v>0</v>
          </cell>
          <cell r="N4573">
            <v>20000</v>
          </cell>
          <cell r="O4573">
            <v>20000</v>
          </cell>
          <cell r="P4573">
            <v>0</v>
          </cell>
        </row>
        <row r="4574">
          <cell r="A4574">
            <v>1815110788</v>
          </cell>
          <cell r="B4574">
            <v>788</v>
          </cell>
          <cell r="C4574">
            <v>815110</v>
          </cell>
          <cell r="D4574">
            <v>1</v>
          </cell>
          <cell r="E4574">
            <v>0</v>
          </cell>
          <cell r="F4574" t="str">
            <v>פרוייקטים</v>
          </cell>
          <cell r="G4574">
            <v>0</v>
          </cell>
          <cell r="H4574" t="str">
            <v>גמיש</v>
          </cell>
          <cell r="I4574">
            <v>0</v>
          </cell>
          <cell r="J4574">
            <v>0</v>
          </cell>
          <cell r="K4574">
            <v>0</v>
          </cell>
          <cell r="L4574">
            <v>0</v>
          </cell>
          <cell r="M4574">
            <v>0</v>
          </cell>
          <cell r="N4574">
            <v>0</v>
          </cell>
          <cell r="O4574">
            <v>0</v>
          </cell>
          <cell r="P4574">
            <v>0</v>
          </cell>
        </row>
        <row r="4575">
          <cell r="A4575" t="e">
            <v>#VALUE!</v>
          </cell>
          <cell r="B4575" t="str">
            <v>815110  סך הכל</v>
          </cell>
          <cell r="C4575">
            <v>0</v>
          </cell>
          <cell r="D4575">
            <v>0</v>
          </cell>
          <cell r="E4575">
            <v>0</v>
          </cell>
          <cell r="F4575" t="str">
            <v>יוזמות - נבון</v>
          </cell>
          <cell r="G4575">
            <v>0</v>
          </cell>
          <cell r="H4575">
            <v>0</v>
          </cell>
          <cell r="I4575">
            <v>0</v>
          </cell>
          <cell r="J4575">
            <v>120000</v>
          </cell>
          <cell r="K4575">
            <v>1.3333333333333335</v>
          </cell>
          <cell r="L4575">
            <v>0</v>
          </cell>
          <cell r="M4575">
            <v>0</v>
          </cell>
          <cell r="N4575">
            <v>120000</v>
          </cell>
          <cell r="O4575">
            <v>120000</v>
          </cell>
          <cell r="P4575">
            <v>31690.05</v>
          </cell>
        </row>
        <row r="4576">
          <cell r="A4576">
            <v>18151200</v>
          </cell>
          <cell r="B4576">
            <v>0</v>
          </cell>
          <cell r="C4576">
            <v>815120</v>
          </cell>
          <cell r="D4576">
            <v>1</v>
          </cell>
          <cell r="E4576">
            <v>0</v>
          </cell>
          <cell r="F4576" t="str">
            <v>יוזמות - קוגל</v>
          </cell>
          <cell r="G4576">
            <v>0</v>
          </cell>
          <cell r="H4576" t="str">
            <v xml:space="preserve"> </v>
          </cell>
          <cell r="I4576">
            <v>0</v>
          </cell>
          <cell r="J4576">
            <v>0</v>
          </cell>
          <cell r="K4576">
            <v>0</v>
          </cell>
          <cell r="L4576">
            <v>0</v>
          </cell>
          <cell r="M4576">
            <v>0</v>
          </cell>
          <cell r="N4576">
            <v>0</v>
          </cell>
          <cell r="O4576">
            <v>0</v>
          </cell>
          <cell r="P4576">
            <v>0</v>
          </cell>
        </row>
        <row r="4577">
          <cell r="A4577">
            <v>1815120118</v>
          </cell>
          <cell r="B4577">
            <v>118</v>
          </cell>
          <cell r="C4577">
            <v>815120</v>
          </cell>
          <cell r="D4577">
            <v>1</v>
          </cell>
          <cell r="E4577">
            <v>0</v>
          </cell>
          <cell r="F4577" t="str">
            <v>אומ"ץ - מורים</v>
          </cell>
          <cell r="G4577">
            <v>0</v>
          </cell>
          <cell r="H4577" t="str">
            <v>שכר</v>
          </cell>
          <cell r="I4577">
            <v>0</v>
          </cell>
          <cell r="J4577">
            <v>0</v>
          </cell>
          <cell r="K4577">
            <v>0</v>
          </cell>
          <cell r="L4577">
            <v>0</v>
          </cell>
          <cell r="M4577">
            <v>0</v>
          </cell>
          <cell r="N4577">
            <v>0</v>
          </cell>
          <cell r="O4577">
            <v>0</v>
          </cell>
          <cell r="P4577">
            <v>0</v>
          </cell>
        </row>
        <row r="4578">
          <cell r="A4578">
            <v>1815120211</v>
          </cell>
          <cell r="B4578">
            <v>211</v>
          </cell>
          <cell r="C4578">
            <v>815120</v>
          </cell>
          <cell r="D4578">
            <v>1</v>
          </cell>
          <cell r="E4578">
            <v>0</v>
          </cell>
          <cell r="F4578" t="str">
            <v>מענה</v>
          </cell>
          <cell r="G4578">
            <v>0</v>
          </cell>
          <cell r="H4578" t="str">
            <v>שכר</v>
          </cell>
          <cell r="I4578">
            <v>0</v>
          </cell>
          <cell r="J4578">
            <v>0</v>
          </cell>
          <cell r="K4578">
            <v>0</v>
          </cell>
          <cell r="L4578">
            <v>0</v>
          </cell>
          <cell r="M4578">
            <v>0</v>
          </cell>
          <cell r="N4578">
            <v>0</v>
          </cell>
          <cell r="O4578">
            <v>0</v>
          </cell>
          <cell r="P4578">
            <v>76520.72</v>
          </cell>
        </row>
        <row r="4579">
          <cell r="A4579">
            <v>1815120212</v>
          </cell>
          <cell r="B4579">
            <v>212</v>
          </cell>
          <cell r="C4579">
            <v>815120</v>
          </cell>
          <cell r="D4579">
            <v>1</v>
          </cell>
          <cell r="E4579">
            <v>0</v>
          </cell>
          <cell r="F4579" t="str">
            <v>יזמים צעירים</v>
          </cell>
          <cell r="G4579">
            <v>0</v>
          </cell>
          <cell r="H4579" t="str">
            <v>שכר</v>
          </cell>
          <cell r="I4579">
            <v>0</v>
          </cell>
          <cell r="J4579">
            <v>0</v>
          </cell>
          <cell r="K4579">
            <v>0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6492.61</v>
          </cell>
        </row>
        <row r="4580">
          <cell r="A4580">
            <v>1815120213</v>
          </cell>
          <cell r="B4580">
            <v>213</v>
          </cell>
          <cell r="C4580">
            <v>815120</v>
          </cell>
          <cell r="D4580">
            <v>1</v>
          </cell>
          <cell r="E4580">
            <v>0</v>
          </cell>
          <cell r="F4580" t="str">
            <v>אומ"ץ - מדריכים</v>
          </cell>
          <cell r="G4580">
            <v>0</v>
          </cell>
          <cell r="H4580" t="str">
            <v>שכר</v>
          </cell>
          <cell r="I4580">
            <v>0</v>
          </cell>
          <cell r="J4580">
            <v>110000</v>
          </cell>
          <cell r="K4580">
            <v>-0.76923076923076916</v>
          </cell>
          <cell r="L4580">
            <v>0</v>
          </cell>
          <cell r="M4580">
            <v>0</v>
          </cell>
          <cell r="N4580">
            <v>110000</v>
          </cell>
          <cell r="O4580">
            <v>110000</v>
          </cell>
          <cell r="P4580">
            <v>0</v>
          </cell>
        </row>
        <row r="4581">
          <cell r="A4581">
            <v>1815120214</v>
          </cell>
          <cell r="B4581">
            <v>214</v>
          </cell>
          <cell r="C4581">
            <v>815120</v>
          </cell>
          <cell r="D4581">
            <v>1</v>
          </cell>
          <cell r="E4581">
            <v>0</v>
          </cell>
          <cell r="F4581" t="str">
            <v>מהות</v>
          </cell>
          <cell r="G4581">
            <v>0</v>
          </cell>
          <cell r="H4581" t="str">
            <v>שכר</v>
          </cell>
          <cell r="I4581">
            <v>0</v>
          </cell>
          <cell r="J4581">
            <v>0</v>
          </cell>
          <cell r="K4581">
            <v>0</v>
          </cell>
          <cell r="L4581">
            <v>0</v>
          </cell>
          <cell r="M4581">
            <v>0</v>
          </cell>
          <cell r="N4581">
            <v>0</v>
          </cell>
          <cell r="O4581">
            <v>0</v>
          </cell>
          <cell r="P4581">
            <v>0</v>
          </cell>
        </row>
        <row r="4582">
          <cell r="A4582">
            <v>1815120215</v>
          </cell>
          <cell r="B4582">
            <v>215</v>
          </cell>
          <cell r="C4582">
            <v>815120</v>
          </cell>
          <cell r="D4582">
            <v>1</v>
          </cell>
          <cell r="E4582">
            <v>0</v>
          </cell>
          <cell r="F4582" t="str">
            <v>יעד</v>
          </cell>
          <cell r="G4582">
            <v>0</v>
          </cell>
          <cell r="H4582" t="str">
            <v>שכר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0</v>
          </cell>
          <cell r="N4582">
            <v>0</v>
          </cell>
          <cell r="O4582">
            <v>0</v>
          </cell>
          <cell r="P4582">
            <v>0</v>
          </cell>
        </row>
        <row r="4583">
          <cell r="A4583">
            <v>1815120216</v>
          </cell>
          <cell r="B4583">
            <v>216</v>
          </cell>
          <cell r="C4583">
            <v>815120</v>
          </cell>
          <cell r="D4583">
            <v>1</v>
          </cell>
          <cell r="E4583">
            <v>0</v>
          </cell>
          <cell r="F4583" t="str">
            <v>תפ"ן</v>
          </cell>
          <cell r="G4583">
            <v>0</v>
          </cell>
          <cell r="H4583" t="str">
            <v>שכר</v>
          </cell>
          <cell r="I4583">
            <v>0</v>
          </cell>
          <cell r="J4583">
            <v>0</v>
          </cell>
          <cell r="K4583">
            <v>0</v>
          </cell>
          <cell r="L4583">
            <v>0</v>
          </cell>
          <cell r="M4583">
            <v>0</v>
          </cell>
          <cell r="N4583">
            <v>0</v>
          </cell>
          <cell r="O4583">
            <v>0</v>
          </cell>
          <cell r="P4583">
            <v>0</v>
          </cell>
        </row>
        <row r="4584">
          <cell r="A4584">
            <v>1815120780</v>
          </cell>
          <cell r="B4584">
            <v>780</v>
          </cell>
          <cell r="C4584">
            <v>815120</v>
          </cell>
          <cell r="D4584">
            <v>1</v>
          </cell>
          <cell r="E4584">
            <v>0</v>
          </cell>
          <cell r="F4584" t="str">
            <v>פעולות - אומ"ץ</v>
          </cell>
          <cell r="G4584">
            <v>0</v>
          </cell>
          <cell r="H4584" t="str">
            <v>גמיש</v>
          </cell>
          <cell r="I4584">
            <v>0</v>
          </cell>
          <cell r="J4584">
            <v>20000</v>
          </cell>
          <cell r="K4584">
            <v>0</v>
          </cell>
          <cell r="L4584">
            <v>0</v>
          </cell>
          <cell r="M4584">
            <v>0</v>
          </cell>
          <cell r="N4584">
            <v>20000</v>
          </cell>
          <cell r="O4584">
            <v>20000</v>
          </cell>
          <cell r="P4584">
            <v>0</v>
          </cell>
        </row>
        <row r="4585">
          <cell r="A4585">
            <v>1815120788</v>
          </cell>
          <cell r="B4585">
            <v>788</v>
          </cell>
          <cell r="C4585">
            <v>815120</v>
          </cell>
          <cell r="D4585">
            <v>1</v>
          </cell>
          <cell r="E4585">
            <v>0</v>
          </cell>
          <cell r="F4585" t="str">
            <v>פרוייקטים</v>
          </cell>
          <cell r="G4585">
            <v>0</v>
          </cell>
          <cell r="H4585" t="str">
            <v>גמיש</v>
          </cell>
          <cell r="I4585">
            <v>0</v>
          </cell>
          <cell r="J4585">
            <v>0</v>
          </cell>
          <cell r="K4585">
            <v>0</v>
          </cell>
          <cell r="L4585">
            <v>0</v>
          </cell>
          <cell r="M4585">
            <v>0</v>
          </cell>
          <cell r="N4585">
            <v>0</v>
          </cell>
          <cell r="O4585">
            <v>0</v>
          </cell>
          <cell r="P4585">
            <v>0</v>
          </cell>
        </row>
        <row r="4586">
          <cell r="A4586" t="e">
            <v>#VALUE!</v>
          </cell>
          <cell r="B4586" t="str">
            <v>815120  סך הכל</v>
          </cell>
          <cell r="C4586">
            <v>0</v>
          </cell>
          <cell r="D4586">
            <v>0</v>
          </cell>
          <cell r="E4586">
            <v>0</v>
          </cell>
          <cell r="F4586" t="str">
            <v>יוזמות - קוגל</v>
          </cell>
          <cell r="G4586">
            <v>0</v>
          </cell>
          <cell r="H4586">
            <v>0</v>
          </cell>
          <cell r="I4586">
            <v>0</v>
          </cell>
          <cell r="J4586">
            <v>130000</v>
          </cell>
          <cell r="K4586">
            <v>-0.76923076923076916</v>
          </cell>
          <cell r="L4586">
            <v>0</v>
          </cell>
          <cell r="M4586">
            <v>0</v>
          </cell>
          <cell r="N4586">
            <v>130000</v>
          </cell>
          <cell r="O4586">
            <v>130000</v>
          </cell>
          <cell r="P4586">
            <v>83013.33</v>
          </cell>
        </row>
        <row r="4587">
          <cell r="A4587">
            <v>18151300</v>
          </cell>
          <cell r="B4587">
            <v>0</v>
          </cell>
          <cell r="C4587">
            <v>815130</v>
          </cell>
          <cell r="D4587">
            <v>1</v>
          </cell>
          <cell r="E4587">
            <v>0</v>
          </cell>
          <cell r="F4587" t="str">
            <v>יוזמות - הרצוג</v>
          </cell>
          <cell r="G4587">
            <v>0</v>
          </cell>
          <cell r="H4587" t="str">
            <v xml:space="preserve"> </v>
          </cell>
          <cell r="I4587">
            <v>0</v>
          </cell>
          <cell r="J4587">
            <v>0</v>
          </cell>
          <cell r="K4587">
            <v>0</v>
          </cell>
          <cell r="L4587">
            <v>0</v>
          </cell>
          <cell r="M4587">
            <v>0</v>
          </cell>
          <cell r="N4587">
            <v>0</v>
          </cell>
          <cell r="O4587">
            <v>0</v>
          </cell>
          <cell r="P4587">
            <v>0</v>
          </cell>
        </row>
        <row r="4588">
          <cell r="A4588">
            <v>1815130118</v>
          </cell>
          <cell r="B4588">
            <v>118</v>
          </cell>
          <cell r="C4588">
            <v>815130</v>
          </cell>
          <cell r="D4588">
            <v>1</v>
          </cell>
          <cell r="E4588">
            <v>0</v>
          </cell>
          <cell r="F4588" t="str">
            <v>אומ"ץ - מורים</v>
          </cell>
          <cell r="G4588">
            <v>0</v>
          </cell>
          <cell r="H4588" t="str">
            <v>שכר</v>
          </cell>
          <cell r="I4588">
            <v>0</v>
          </cell>
          <cell r="J4588">
            <v>0</v>
          </cell>
          <cell r="K4588">
            <v>0</v>
          </cell>
          <cell r="L4588">
            <v>0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</row>
        <row r="4589">
          <cell r="A4589">
            <v>1815130211</v>
          </cell>
          <cell r="B4589">
            <v>211</v>
          </cell>
          <cell r="C4589">
            <v>815130</v>
          </cell>
          <cell r="D4589">
            <v>1</v>
          </cell>
          <cell r="E4589">
            <v>0</v>
          </cell>
          <cell r="F4589" t="str">
            <v>מענה</v>
          </cell>
          <cell r="G4589">
            <v>0</v>
          </cell>
          <cell r="H4589" t="str">
            <v>שכר</v>
          </cell>
          <cell r="I4589">
            <v>0</v>
          </cell>
          <cell r="J4589">
            <v>0</v>
          </cell>
          <cell r="K4589">
            <v>0</v>
          </cell>
          <cell r="L4589">
            <v>0</v>
          </cell>
          <cell r="M4589">
            <v>0</v>
          </cell>
          <cell r="N4589">
            <v>0</v>
          </cell>
          <cell r="O4589">
            <v>0</v>
          </cell>
          <cell r="P4589">
            <v>0</v>
          </cell>
        </row>
        <row r="4590">
          <cell r="A4590">
            <v>1815130212</v>
          </cell>
          <cell r="B4590">
            <v>212</v>
          </cell>
          <cell r="C4590">
            <v>815130</v>
          </cell>
          <cell r="D4590">
            <v>1</v>
          </cell>
          <cell r="E4590">
            <v>0</v>
          </cell>
          <cell r="F4590" t="str">
            <v>יזמים צעירים</v>
          </cell>
          <cell r="G4590">
            <v>0</v>
          </cell>
          <cell r="H4590" t="str">
            <v>שכר</v>
          </cell>
          <cell r="I4590">
            <v>0</v>
          </cell>
          <cell r="J4590">
            <v>0</v>
          </cell>
          <cell r="K4590">
            <v>0</v>
          </cell>
          <cell r="L4590">
            <v>0</v>
          </cell>
          <cell r="M4590">
            <v>0</v>
          </cell>
          <cell r="N4590">
            <v>0</v>
          </cell>
          <cell r="O4590">
            <v>0</v>
          </cell>
          <cell r="P4590">
            <v>0</v>
          </cell>
        </row>
        <row r="4591">
          <cell r="A4591">
            <v>1815130213</v>
          </cell>
          <cell r="B4591">
            <v>213</v>
          </cell>
          <cell r="C4591">
            <v>815130</v>
          </cell>
          <cell r="D4591">
            <v>1</v>
          </cell>
          <cell r="E4591">
            <v>0</v>
          </cell>
          <cell r="F4591" t="str">
            <v>אומ"ץ - מדריכים</v>
          </cell>
          <cell r="G4591">
            <v>0</v>
          </cell>
          <cell r="H4591" t="str">
            <v>שכר</v>
          </cell>
          <cell r="I4591">
            <v>0</v>
          </cell>
          <cell r="J4591">
            <v>370000</v>
          </cell>
          <cell r="K4591">
            <v>0.21428571428571419</v>
          </cell>
          <cell r="L4591">
            <v>0</v>
          </cell>
          <cell r="M4591">
            <v>0</v>
          </cell>
          <cell r="N4591">
            <v>370000</v>
          </cell>
          <cell r="O4591">
            <v>370000</v>
          </cell>
          <cell r="P4591">
            <v>223295.15</v>
          </cell>
        </row>
        <row r="4592">
          <cell r="A4592">
            <v>1815130214</v>
          </cell>
          <cell r="B4592">
            <v>214</v>
          </cell>
          <cell r="C4592">
            <v>815130</v>
          </cell>
          <cell r="D4592">
            <v>1</v>
          </cell>
          <cell r="E4592">
            <v>0</v>
          </cell>
          <cell r="F4592" t="str">
            <v>מהות</v>
          </cell>
          <cell r="G4592">
            <v>0</v>
          </cell>
          <cell r="H4592" t="str">
            <v>שכר</v>
          </cell>
          <cell r="I4592">
            <v>0</v>
          </cell>
          <cell r="J4592">
            <v>0</v>
          </cell>
          <cell r="K4592">
            <v>0</v>
          </cell>
          <cell r="L4592">
            <v>0</v>
          </cell>
          <cell r="M4592">
            <v>0</v>
          </cell>
          <cell r="N4592">
            <v>0</v>
          </cell>
          <cell r="O4592">
            <v>0</v>
          </cell>
          <cell r="P4592">
            <v>0</v>
          </cell>
        </row>
        <row r="4593">
          <cell r="A4593">
            <v>1815130215</v>
          </cell>
          <cell r="B4593">
            <v>215</v>
          </cell>
          <cell r="C4593">
            <v>815130</v>
          </cell>
          <cell r="D4593">
            <v>1</v>
          </cell>
          <cell r="E4593">
            <v>0</v>
          </cell>
          <cell r="F4593" t="str">
            <v>יעד</v>
          </cell>
          <cell r="G4593">
            <v>0</v>
          </cell>
          <cell r="H4593" t="str">
            <v>שכר</v>
          </cell>
          <cell r="I4593">
            <v>0</v>
          </cell>
          <cell r="J4593">
            <v>0</v>
          </cell>
          <cell r="K4593">
            <v>0</v>
          </cell>
          <cell r="L4593">
            <v>0</v>
          </cell>
          <cell r="M4593">
            <v>0</v>
          </cell>
          <cell r="N4593">
            <v>0</v>
          </cell>
          <cell r="O4593">
            <v>0</v>
          </cell>
          <cell r="P4593">
            <v>0</v>
          </cell>
        </row>
        <row r="4594">
          <cell r="A4594">
            <v>1815130216</v>
          </cell>
          <cell r="B4594">
            <v>216</v>
          </cell>
          <cell r="C4594">
            <v>815130</v>
          </cell>
          <cell r="D4594">
            <v>1</v>
          </cell>
          <cell r="E4594">
            <v>0</v>
          </cell>
          <cell r="F4594" t="str">
            <v>תפ"ן</v>
          </cell>
          <cell r="G4594">
            <v>0</v>
          </cell>
          <cell r="H4594" t="str">
            <v>שכר</v>
          </cell>
          <cell r="I4594">
            <v>0</v>
          </cell>
          <cell r="J4594">
            <v>0</v>
          </cell>
          <cell r="K4594">
            <v>0</v>
          </cell>
          <cell r="L4594">
            <v>0</v>
          </cell>
          <cell r="M4594">
            <v>0</v>
          </cell>
          <cell r="N4594">
            <v>0</v>
          </cell>
          <cell r="O4594">
            <v>0</v>
          </cell>
          <cell r="P4594">
            <v>0</v>
          </cell>
        </row>
        <row r="4595">
          <cell r="A4595">
            <v>1815130780</v>
          </cell>
          <cell r="B4595">
            <v>780</v>
          </cell>
          <cell r="C4595">
            <v>815130</v>
          </cell>
          <cell r="D4595">
            <v>1</v>
          </cell>
          <cell r="E4595">
            <v>0</v>
          </cell>
          <cell r="F4595" t="str">
            <v>פעולות - אומ"ץ</v>
          </cell>
          <cell r="G4595">
            <v>0</v>
          </cell>
          <cell r="H4595" t="str">
            <v>גמיש</v>
          </cell>
          <cell r="I4595">
            <v>0</v>
          </cell>
          <cell r="J4595">
            <v>20000</v>
          </cell>
          <cell r="K4595">
            <v>0</v>
          </cell>
          <cell r="L4595">
            <v>0</v>
          </cell>
          <cell r="M4595">
            <v>0</v>
          </cell>
          <cell r="N4595">
            <v>20000</v>
          </cell>
          <cell r="O4595">
            <v>20000</v>
          </cell>
          <cell r="P4595">
            <v>0</v>
          </cell>
        </row>
        <row r="4596">
          <cell r="A4596">
            <v>1815130788</v>
          </cell>
          <cell r="B4596">
            <v>788</v>
          </cell>
          <cell r="C4596">
            <v>815130</v>
          </cell>
          <cell r="D4596">
            <v>1</v>
          </cell>
          <cell r="E4596">
            <v>0</v>
          </cell>
          <cell r="F4596" t="str">
            <v>פרוייקטים</v>
          </cell>
          <cell r="G4596">
            <v>0</v>
          </cell>
          <cell r="H4596" t="str">
            <v>גמיש</v>
          </cell>
          <cell r="I4596">
            <v>0</v>
          </cell>
          <cell r="J4596">
            <v>0</v>
          </cell>
          <cell r="K4596">
            <v>0</v>
          </cell>
          <cell r="L4596">
            <v>0</v>
          </cell>
          <cell r="M4596">
            <v>0</v>
          </cell>
          <cell r="N4596">
            <v>0</v>
          </cell>
          <cell r="O4596">
            <v>0</v>
          </cell>
          <cell r="P4596">
            <v>0</v>
          </cell>
        </row>
        <row r="4597">
          <cell r="A4597" t="e">
            <v>#VALUE!</v>
          </cell>
          <cell r="B4597" t="str">
            <v>815130  סך הכל</v>
          </cell>
          <cell r="C4597">
            <v>0</v>
          </cell>
          <cell r="D4597">
            <v>0</v>
          </cell>
          <cell r="E4597">
            <v>0</v>
          </cell>
          <cell r="F4597" t="str">
            <v>יוזמות - הרצוג</v>
          </cell>
          <cell r="G4597">
            <v>0</v>
          </cell>
          <cell r="H4597">
            <v>0</v>
          </cell>
          <cell r="I4597">
            <v>0</v>
          </cell>
          <cell r="J4597">
            <v>390000</v>
          </cell>
          <cell r="K4597">
            <v>0.21428571428571419</v>
          </cell>
          <cell r="L4597">
            <v>0</v>
          </cell>
          <cell r="M4597">
            <v>0</v>
          </cell>
          <cell r="N4597">
            <v>390000</v>
          </cell>
          <cell r="O4597">
            <v>390000</v>
          </cell>
          <cell r="P4597">
            <v>223295.15</v>
          </cell>
        </row>
        <row r="4598">
          <cell r="A4598">
            <v>18151400</v>
          </cell>
          <cell r="B4598">
            <v>0</v>
          </cell>
          <cell r="C4598">
            <v>815140</v>
          </cell>
          <cell r="D4598">
            <v>1</v>
          </cell>
          <cell r="E4598">
            <v>0</v>
          </cell>
          <cell r="F4598" t="str">
            <v>יוזמות - ק"ש</v>
          </cell>
          <cell r="G4598">
            <v>0</v>
          </cell>
          <cell r="H4598" t="str">
            <v xml:space="preserve"> </v>
          </cell>
          <cell r="I4598">
            <v>0</v>
          </cell>
          <cell r="J4598">
            <v>0</v>
          </cell>
          <cell r="K4598">
            <v>0</v>
          </cell>
          <cell r="L4598">
            <v>0</v>
          </cell>
          <cell r="M4598">
            <v>0</v>
          </cell>
          <cell r="N4598">
            <v>0</v>
          </cell>
          <cell r="O4598">
            <v>0</v>
          </cell>
          <cell r="P4598">
            <v>0</v>
          </cell>
        </row>
        <row r="4599">
          <cell r="A4599">
            <v>1815140118</v>
          </cell>
          <cell r="B4599">
            <v>118</v>
          </cell>
          <cell r="C4599">
            <v>815140</v>
          </cell>
          <cell r="D4599">
            <v>1</v>
          </cell>
          <cell r="E4599">
            <v>0</v>
          </cell>
          <cell r="F4599" t="str">
            <v>אומ"ץ - מורים</v>
          </cell>
          <cell r="G4599">
            <v>0</v>
          </cell>
          <cell r="H4599" t="str">
            <v>שכר</v>
          </cell>
          <cell r="I4599">
            <v>0</v>
          </cell>
          <cell r="J4599">
            <v>0</v>
          </cell>
          <cell r="K4599">
            <v>0</v>
          </cell>
          <cell r="L4599">
            <v>0</v>
          </cell>
          <cell r="M4599">
            <v>0</v>
          </cell>
          <cell r="N4599">
            <v>0</v>
          </cell>
          <cell r="O4599">
            <v>0</v>
          </cell>
          <cell r="P4599">
            <v>0</v>
          </cell>
        </row>
        <row r="4600">
          <cell r="A4600">
            <v>1815140211</v>
          </cell>
          <cell r="B4600">
            <v>211</v>
          </cell>
          <cell r="C4600">
            <v>815140</v>
          </cell>
          <cell r="D4600">
            <v>1</v>
          </cell>
          <cell r="E4600">
            <v>0</v>
          </cell>
          <cell r="F4600" t="str">
            <v>מענה</v>
          </cell>
          <cell r="G4600">
            <v>0</v>
          </cell>
          <cell r="H4600" t="str">
            <v>שכר</v>
          </cell>
          <cell r="I4600">
            <v>0</v>
          </cell>
          <cell r="J4600">
            <v>0</v>
          </cell>
          <cell r="K4600">
            <v>0</v>
          </cell>
          <cell r="L4600">
            <v>0</v>
          </cell>
          <cell r="M4600">
            <v>0</v>
          </cell>
          <cell r="N4600">
            <v>0</v>
          </cell>
          <cell r="O4600">
            <v>0</v>
          </cell>
          <cell r="P4600">
            <v>0</v>
          </cell>
        </row>
        <row r="4601">
          <cell r="A4601">
            <v>1815140212</v>
          </cell>
          <cell r="B4601">
            <v>212</v>
          </cell>
          <cell r="C4601">
            <v>815140</v>
          </cell>
          <cell r="D4601">
            <v>1</v>
          </cell>
          <cell r="E4601">
            <v>0</v>
          </cell>
          <cell r="F4601" t="str">
            <v>יזמים צעירים</v>
          </cell>
          <cell r="G4601">
            <v>0</v>
          </cell>
          <cell r="H4601" t="str">
            <v>שכר</v>
          </cell>
          <cell r="I4601">
            <v>0</v>
          </cell>
          <cell r="J4601">
            <v>0</v>
          </cell>
          <cell r="K4601">
            <v>0</v>
          </cell>
          <cell r="L4601">
            <v>0</v>
          </cell>
          <cell r="M4601">
            <v>0</v>
          </cell>
          <cell r="N4601">
            <v>0</v>
          </cell>
          <cell r="O4601">
            <v>0</v>
          </cell>
          <cell r="P4601">
            <v>0</v>
          </cell>
        </row>
        <row r="4602">
          <cell r="A4602">
            <v>1815140213</v>
          </cell>
          <cell r="B4602">
            <v>213</v>
          </cell>
          <cell r="C4602">
            <v>815140</v>
          </cell>
          <cell r="D4602">
            <v>1</v>
          </cell>
          <cell r="E4602">
            <v>0</v>
          </cell>
          <cell r="F4602" t="str">
            <v>אומ"ץ - מדריכים</v>
          </cell>
          <cell r="G4602">
            <v>0</v>
          </cell>
          <cell r="H4602" t="str">
            <v>שכר</v>
          </cell>
          <cell r="I4602">
            <v>0</v>
          </cell>
          <cell r="J4602">
            <v>280000</v>
          </cell>
          <cell r="K4602">
            <v>-0.36</v>
          </cell>
          <cell r="L4602">
            <v>0</v>
          </cell>
          <cell r="M4602">
            <v>0</v>
          </cell>
          <cell r="N4602">
            <v>280000</v>
          </cell>
          <cell r="O4602">
            <v>280000</v>
          </cell>
          <cell r="P4602">
            <v>95959.67</v>
          </cell>
        </row>
        <row r="4603">
          <cell r="A4603">
            <v>1815140214</v>
          </cell>
          <cell r="B4603">
            <v>214</v>
          </cell>
          <cell r="C4603">
            <v>815140</v>
          </cell>
          <cell r="D4603">
            <v>1</v>
          </cell>
          <cell r="E4603">
            <v>0</v>
          </cell>
          <cell r="F4603" t="str">
            <v>מהות</v>
          </cell>
          <cell r="G4603">
            <v>0</v>
          </cell>
          <cell r="H4603" t="str">
            <v>שכר</v>
          </cell>
          <cell r="I4603">
            <v>0</v>
          </cell>
          <cell r="J4603">
            <v>0</v>
          </cell>
          <cell r="K4603">
            <v>0</v>
          </cell>
          <cell r="L4603">
            <v>0</v>
          </cell>
          <cell r="M4603">
            <v>0</v>
          </cell>
          <cell r="N4603">
            <v>0</v>
          </cell>
          <cell r="O4603">
            <v>0</v>
          </cell>
          <cell r="P4603">
            <v>0</v>
          </cell>
        </row>
        <row r="4604">
          <cell r="A4604">
            <v>1815140215</v>
          </cell>
          <cell r="B4604">
            <v>215</v>
          </cell>
          <cell r="C4604">
            <v>815140</v>
          </cell>
          <cell r="D4604">
            <v>1</v>
          </cell>
          <cell r="E4604">
            <v>0</v>
          </cell>
          <cell r="F4604" t="str">
            <v>יעד</v>
          </cell>
          <cell r="G4604">
            <v>0</v>
          </cell>
          <cell r="H4604" t="str">
            <v>שכר</v>
          </cell>
          <cell r="I4604">
            <v>0</v>
          </cell>
          <cell r="J4604">
            <v>0</v>
          </cell>
          <cell r="K4604">
            <v>0</v>
          </cell>
          <cell r="L4604">
            <v>0</v>
          </cell>
          <cell r="M4604">
            <v>0</v>
          </cell>
          <cell r="N4604">
            <v>0</v>
          </cell>
          <cell r="O4604">
            <v>0</v>
          </cell>
          <cell r="P4604">
            <v>0</v>
          </cell>
        </row>
        <row r="4605">
          <cell r="A4605">
            <v>1815140216</v>
          </cell>
          <cell r="B4605">
            <v>216</v>
          </cell>
          <cell r="C4605">
            <v>815140</v>
          </cell>
          <cell r="D4605">
            <v>1</v>
          </cell>
          <cell r="E4605">
            <v>0</v>
          </cell>
          <cell r="F4605" t="str">
            <v>תפ"ן</v>
          </cell>
          <cell r="G4605">
            <v>0</v>
          </cell>
          <cell r="H4605" t="str">
            <v>שכר</v>
          </cell>
          <cell r="I4605">
            <v>0</v>
          </cell>
          <cell r="J4605">
            <v>0</v>
          </cell>
          <cell r="K4605">
            <v>0</v>
          </cell>
          <cell r="L4605">
            <v>0</v>
          </cell>
          <cell r="M4605">
            <v>0</v>
          </cell>
          <cell r="N4605">
            <v>0</v>
          </cell>
          <cell r="O4605">
            <v>0</v>
          </cell>
          <cell r="P4605">
            <v>0</v>
          </cell>
        </row>
        <row r="4606">
          <cell r="A4606">
            <v>1815140780</v>
          </cell>
          <cell r="B4606">
            <v>780</v>
          </cell>
          <cell r="C4606">
            <v>815140</v>
          </cell>
          <cell r="D4606">
            <v>1</v>
          </cell>
          <cell r="E4606">
            <v>0</v>
          </cell>
          <cell r="F4606" t="str">
            <v>פעולות - אומ"ץ</v>
          </cell>
          <cell r="G4606">
            <v>0</v>
          </cell>
          <cell r="H4606" t="str">
            <v>גמיש</v>
          </cell>
          <cell r="I4606">
            <v>0</v>
          </cell>
          <cell r="J4606">
            <v>20000</v>
          </cell>
          <cell r="K4606">
            <v>0</v>
          </cell>
          <cell r="L4606">
            <v>0</v>
          </cell>
          <cell r="M4606">
            <v>0</v>
          </cell>
          <cell r="N4606">
            <v>20000</v>
          </cell>
          <cell r="O4606">
            <v>20000</v>
          </cell>
          <cell r="P4606">
            <v>0</v>
          </cell>
        </row>
        <row r="4607">
          <cell r="A4607">
            <v>1815140788</v>
          </cell>
          <cell r="B4607">
            <v>788</v>
          </cell>
          <cell r="C4607">
            <v>815140</v>
          </cell>
          <cell r="D4607">
            <v>1</v>
          </cell>
          <cell r="E4607">
            <v>0</v>
          </cell>
          <cell r="F4607" t="str">
            <v>פרוייקטים</v>
          </cell>
          <cell r="G4607">
            <v>0</v>
          </cell>
          <cell r="H4607" t="str">
            <v>גמיש</v>
          </cell>
          <cell r="I4607">
            <v>0</v>
          </cell>
          <cell r="J4607">
            <v>0</v>
          </cell>
          <cell r="K4607">
            <v>0</v>
          </cell>
          <cell r="L4607">
            <v>0</v>
          </cell>
          <cell r="M4607">
            <v>0</v>
          </cell>
          <cell r="N4607">
            <v>0</v>
          </cell>
          <cell r="O4607">
            <v>0</v>
          </cell>
          <cell r="P4607">
            <v>0</v>
          </cell>
        </row>
        <row r="4608">
          <cell r="A4608" t="e">
            <v>#VALUE!</v>
          </cell>
          <cell r="B4608" t="str">
            <v>815140  סך הכל</v>
          </cell>
          <cell r="C4608">
            <v>0</v>
          </cell>
          <cell r="D4608">
            <v>0</v>
          </cell>
          <cell r="E4608">
            <v>0</v>
          </cell>
          <cell r="F4608" t="str">
            <v>יוזמות - ק"ש</v>
          </cell>
          <cell r="G4608">
            <v>0</v>
          </cell>
          <cell r="H4608">
            <v>0</v>
          </cell>
          <cell r="I4608">
            <v>0</v>
          </cell>
          <cell r="J4608">
            <v>300000</v>
          </cell>
          <cell r="K4608">
            <v>-0.36</v>
          </cell>
          <cell r="L4608">
            <v>0</v>
          </cell>
          <cell r="M4608">
            <v>0</v>
          </cell>
          <cell r="N4608">
            <v>300000</v>
          </cell>
          <cell r="O4608">
            <v>300000</v>
          </cell>
          <cell r="P4608">
            <v>95959.67</v>
          </cell>
        </row>
        <row r="4609">
          <cell r="A4609">
            <v>18151500</v>
          </cell>
          <cell r="B4609">
            <v>0</v>
          </cell>
          <cell r="C4609">
            <v>815150</v>
          </cell>
          <cell r="D4609">
            <v>1</v>
          </cell>
          <cell r="E4609">
            <v>0</v>
          </cell>
          <cell r="F4609" t="str">
            <v>יוזמות - איילון</v>
          </cell>
          <cell r="G4609">
            <v>0</v>
          </cell>
          <cell r="H4609" t="str">
            <v xml:space="preserve"> </v>
          </cell>
          <cell r="I4609">
            <v>0</v>
          </cell>
          <cell r="J4609">
            <v>0</v>
          </cell>
          <cell r="K4609">
            <v>0</v>
          </cell>
          <cell r="L4609">
            <v>0</v>
          </cell>
          <cell r="M4609">
            <v>0</v>
          </cell>
          <cell r="N4609">
            <v>0</v>
          </cell>
          <cell r="O4609">
            <v>0</v>
          </cell>
          <cell r="P4609">
            <v>0</v>
          </cell>
        </row>
        <row r="4610">
          <cell r="A4610">
            <v>1815150118</v>
          </cell>
          <cell r="B4610">
            <v>118</v>
          </cell>
          <cell r="C4610">
            <v>815150</v>
          </cell>
          <cell r="D4610">
            <v>1</v>
          </cell>
          <cell r="E4610">
            <v>0</v>
          </cell>
          <cell r="F4610" t="str">
            <v>אומ"ץ - מורים</v>
          </cell>
          <cell r="G4610">
            <v>0</v>
          </cell>
          <cell r="H4610" t="str">
            <v>שכר</v>
          </cell>
          <cell r="I4610">
            <v>0</v>
          </cell>
          <cell r="J4610">
            <v>0</v>
          </cell>
          <cell r="K4610">
            <v>0</v>
          </cell>
          <cell r="L4610">
            <v>0</v>
          </cell>
          <cell r="M4610">
            <v>0</v>
          </cell>
          <cell r="N4610">
            <v>0</v>
          </cell>
          <cell r="O4610">
            <v>0</v>
          </cell>
          <cell r="P4610">
            <v>0</v>
          </cell>
        </row>
        <row r="4611">
          <cell r="A4611">
            <v>1815150211</v>
          </cell>
          <cell r="B4611">
            <v>211</v>
          </cell>
          <cell r="C4611">
            <v>815150</v>
          </cell>
          <cell r="D4611">
            <v>1</v>
          </cell>
          <cell r="E4611">
            <v>0</v>
          </cell>
          <cell r="F4611" t="str">
            <v>מענה</v>
          </cell>
          <cell r="G4611">
            <v>0</v>
          </cell>
          <cell r="H4611" t="str">
            <v>שכר</v>
          </cell>
          <cell r="I4611">
            <v>0</v>
          </cell>
          <cell r="J4611">
            <v>0</v>
          </cell>
          <cell r="K4611">
            <v>0</v>
          </cell>
          <cell r="L4611">
            <v>0</v>
          </cell>
          <cell r="M4611">
            <v>0</v>
          </cell>
          <cell r="N4611">
            <v>0</v>
          </cell>
          <cell r="O4611">
            <v>0</v>
          </cell>
          <cell r="P4611">
            <v>0</v>
          </cell>
        </row>
        <row r="4612">
          <cell r="A4612">
            <v>1815150212</v>
          </cell>
          <cell r="B4612">
            <v>212</v>
          </cell>
          <cell r="C4612">
            <v>815150</v>
          </cell>
          <cell r="D4612">
            <v>1</v>
          </cell>
          <cell r="E4612">
            <v>0</v>
          </cell>
          <cell r="F4612" t="str">
            <v>יזמים צעירים</v>
          </cell>
          <cell r="G4612">
            <v>0</v>
          </cell>
          <cell r="H4612" t="str">
            <v>שכר</v>
          </cell>
          <cell r="I4612">
            <v>0</v>
          </cell>
          <cell r="J4612">
            <v>0</v>
          </cell>
          <cell r="K4612">
            <v>0</v>
          </cell>
          <cell r="L4612">
            <v>0</v>
          </cell>
          <cell r="M4612">
            <v>0</v>
          </cell>
          <cell r="N4612">
            <v>0</v>
          </cell>
          <cell r="O4612">
            <v>0</v>
          </cell>
          <cell r="P4612">
            <v>0</v>
          </cell>
        </row>
        <row r="4613">
          <cell r="A4613">
            <v>1815150213</v>
          </cell>
          <cell r="B4613">
            <v>213</v>
          </cell>
          <cell r="C4613">
            <v>815150</v>
          </cell>
          <cell r="D4613">
            <v>1</v>
          </cell>
          <cell r="E4613">
            <v>0</v>
          </cell>
          <cell r="F4613" t="str">
            <v>אומ"ץ - מדריכים</v>
          </cell>
          <cell r="G4613">
            <v>0</v>
          </cell>
          <cell r="H4613" t="str">
            <v>שכר</v>
          </cell>
          <cell r="I4613">
            <v>0</v>
          </cell>
          <cell r="J4613">
            <v>235000</v>
          </cell>
          <cell r="K4613">
            <v>-0.2678571428571429</v>
          </cell>
          <cell r="L4613">
            <v>0</v>
          </cell>
          <cell r="M4613">
            <v>0</v>
          </cell>
          <cell r="N4613">
            <v>235000</v>
          </cell>
          <cell r="O4613">
            <v>235000</v>
          </cell>
          <cell r="P4613">
            <v>148329.72</v>
          </cell>
        </row>
        <row r="4614">
          <cell r="A4614">
            <v>1815150214</v>
          </cell>
          <cell r="B4614">
            <v>214</v>
          </cell>
          <cell r="C4614">
            <v>815150</v>
          </cell>
          <cell r="D4614">
            <v>1</v>
          </cell>
          <cell r="E4614">
            <v>0</v>
          </cell>
          <cell r="F4614" t="str">
            <v>מהות</v>
          </cell>
          <cell r="G4614">
            <v>0</v>
          </cell>
          <cell r="H4614" t="str">
            <v>שכר</v>
          </cell>
          <cell r="I4614">
            <v>0</v>
          </cell>
          <cell r="J4614">
            <v>0</v>
          </cell>
          <cell r="K4614">
            <v>0</v>
          </cell>
          <cell r="L4614">
            <v>0</v>
          </cell>
          <cell r="M4614">
            <v>0</v>
          </cell>
          <cell r="N4614">
            <v>0</v>
          </cell>
          <cell r="O4614">
            <v>0</v>
          </cell>
          <cell r="P4614">
            <v>0</v>
          </cell>
        </row>
        <row r="4615">
          <cell r="A4615">
            <v>1815150215</v>
          </cell>
          <cell r="B4615">
            <v>215</v>
          </cell>
          <cell r="C4615">
            <v>815150</v>
          </cell>
          <cell r="D4615">
            <v>1</v>
          </cell>
          <cell r="E4615">
            <v>0</v>
          </cell>
          <cell r="F4615" t="str">
            <v>יעד</v>
          </cell>
          <cell r="G4615">
            <v>0</v>
          </cell>
          <cell r="H4615" t="str">
            <v>שכר</v>
          </cell>
          <cell r="I4615">
            <v>0</v>
          </cell>
          <cell r="J4615">
            <v>0</v>
          </cell>
          <cell r="K4615">
            <v>0</v>
          </cell>
          <cell r="L4615">
            <v>0</v>
          </cell>
          <cell r="M4615">
            <v>0</v>
          </cell>
          <cell r="N4615">
            <v>0</v>
          </cell>
          <cell r="O4615">
            <v>0</v>
          </cell>
          <cell r="P4615">
            <v>0</v>
          </cell>
        </row>
        <row r="4616">
          <cell r="A4616">
            <v>1815150216</v>
          </cell>
          <cell r="B4616">
            <v>216</v>
          </cell>
          <cell r="C4616">
            <v>815150</v>
          </cell>
          <cell r="D4616">
            <v>1</v>
          </cell>
          <cell r="E4616">
            <v>0</v>
          </cell>
          <cell r="F4616" t="str">
            <v>תפ"ן</v>
          </cell>
          <cell r="G4616">
            <v>0</v>
          </cell>
          <cell r="H4616" t="str">
            <v>שכר</v>
          </cell>
          <cell r="I4616">
            <v>0</v>
          </cell>
          <cell r="J4616">
            <v>0</v>
          </cell>
          <cell r="K4616">
            <v>0</v>
          </cell>
          <cell r="L4616">
            <v>0</v>
          </cell>
          <cell r="M4616">
            <v>0</v>
          </cell>
          <cell r="N4616">
            <v>0</v>
          </cell>
          <cell r="O4616">
            <v>0</v>
          </cell>
          <cell r="P4616">
            <v>0</v>
          </cell>
        </row>
        <row r="4617">
          <cell r="A4617">
            <v>1815150780</v>
          </cell>
          <cell r="B4617">
            <v>780</v>
          </cell>
          <cell r="C4617">
            <v>815150</v>
          </cell>
          <cell r="D4617">
            <v>1</v>
          </cell>
          <cell r="E4617">
            <v>0</v>
          </cell>
          <cell r="F4617" t="str">
            <v>פעולות - אומ"ץ</v>
          </cell>
          <cell r="G4617">
            <v>0</v>
          </cell>
          <cell r="H4617" t="str">
            <v>גמיש</v>
          </cell>
          <cell r="I4617">
            <v>0</v>
          </cell>
          <cell r="J4617">
            <v>20000</v>
          </cell>
          <cell r="K4617">
            <v>0</v>
          </cell>
          <cell r="L4617">
            <v>0</v>
          </cell>
          <cell r="M4617">
            <v>0</v>
          </cell>
          <cell r="N4617">
            <v>20000</v>
          </cell>
          <cell r="O4617">
            <v>20000</v>
          </cell>
          <cell r="P4617">
            <v>0</v>
          </cell>
        </row>
        <row r="4618">
          <cell r="A4618">
            <v>1815150788</v>
          </cell>
          <cell r="B4618">
            <v>788</v>
          </cell>
          <cell r="C4618">
            <v>815150</v>
          </cell>
          <cell r="D4618">
            <v>1</v>
          </cell>
          <cell r="E4618">
            <v>0</v>
          </cell>
          <cell r="F4618" t="str">
            <v>פרוייקטים</v>
          </cell>
          <cell r="G4618">
            <v>0</v>
          </cell>
          <cell r="H4618" t="str">
            <v>גמיש</v>
          </cell>
          <cell r="I4618">
            <v>0</v>
          </cell>
          <cell r="J4618">
            <v>0</v>
          </cell>
          <cell r="K4618">
            <v>0</v>
          </cell>
          <cell r="L4618">
            <v>0</v>
          </cell>
          <cell r="M4618">
            <v>0</v>
          </cell>
          <cell r="N4618">
            <v>0</v>
          </cell>
          <cell r="O4618">
            <v>0</v>
          </cell>
          <cell r="P4618">
            <v>0</v>
          </cell>
        </row>
        <row r="4619">
          <cell r="A4619" t="e">
            <v>#VALUE!</v>
          </cell>
          <cell r="B4619" t="str">
            <v>815150  סך הכל</v>
          </cell>
          <cell r="C4619">
            <v>0</v>
          </cell>
          <cell r="D4619">
            <v>0</v>
          </cell>
          <cell r="E4619">
            <v>0</v>
          </cell>
          <cell r="F4619" t="str">
            <v>יוזמות - איילון</v>
          </cell>
          <cell r="G4619">
            <v>0</v>
          </cell>
          <cell r="H4619">
            <v>0</v>
          </cell>
          <cell r="I4619">
            <v>0</v>
          </cell>
          <cell r="J4619">
            <v>255000</v>
          </cell>
          <cell r="K4619">
            <v>-0.2678571428571429</v>
          </cell>
          <cell r="L4619">
            <v>0</v>
          </cell>
          <cell r="M4619">
            <v>0</v>
          </cell>
          <cell r="N4619">
            <v>255000</v>
          </cell>
          <cell r="O4619">
            <v>255000</v>
          </cell>
          <cell r="P4619">
            <v>148329.72</v>
          </cell>
        </row>
        <row r="4620">
          <cell r="A4620">
            <v>18151600</v>
          </cell>
          <cell r="B4620">
            <v>0</v>
          </cell>
          <cell r="C4620">
            <v>815160</v>
          </cell>
          <cell r="D4620">
            <v>1</v>
          </cell>
          <cell r="E4620">
            <v>0</v>
          </cell>
          <cell r="F4620" t="str">
            <v>יוזמות - יבנה</v>
          </cell>
          <cell r="G4620">
            <v>0</v>
          </cell>
          <cell r="H4620" t="str">
            <v xml:space="preserve"> </v>
          </cell>
          <cell r="I4620">
            <v>0</v>
          </cell>
          <cell r="J4620">
            <v>0</v>
          </cell>
          <cell r="K4620">
            <v>0</v>
          </cell>
          <cell r="L4620">
            <v>0</v>
          </cell>
          <cell r="M4620">
            <v>0</v>
          </cell>
          <cell r="N4620">
            <v>0</v>
          </cell>
          <cell r="O4620">
            <v>0</v>
          </cell>
          <cell r="P4620">
            <v>0</v>
          </cell>
        </row>
        <row r="4621">
          <cell r="A4621">
            <v>1815160118</v>
          </cell>
          <cell r="B4621">
            <v>118</v>
          </cell>
          <cell r="C4621">
            <v>815160</v>
          </cell>
          <cell r="D4621">
            <v>1</v>
          </cell>
          <cell r="E4621">
            <v>0</v>
          </cell>
          <cell r="F4621" t="str">
            <v>אומ"ץ - מורים</v>
          </cell>
          <cell r="G4621">
            <v>0</v>
          </cell>
          <cell r="H4621" t="str">
            <v>שכר</v>
          </cell>
          <cell r="I4621">
            <v>0</v>
          </cell>
          <cell r="J4621">
            <v>0</v>
          </cell>
          <cell r="K4621">
            <v>0</v>
          </cell>
          <cell r="L4621">
            <v>0</v>
          </cell>
          <cell r="M4621">
            <v>0</v>
          </cell>
          <cell r="N4621">
            <v>0</v>
          </cell>
          <cell r="O4621">
            <v>0</v>
          </cell>
          <cell r="P4621">
            <v>0</v>
          </cell>
        </row>
        <row r="4622">
          <cell r="A4622">
            <v>1815160211</v>
          </cell>
          <cell r="B4622">
            <v>211</v>
          </cell>
          <cell r="C4622">
            <v>815160</v>
          </cell>
          <cell r="D4622">
            <v>1</v>
          </cell>
          <cell r="E4622">
            <v>0</v>
          </cell>
          <cell r="F4622" t="str">
            <v>מענה</v>
          </cell>
          <cell r="G4622">
            <v>0</v>
          </cell>
          <cell r="H4622" t="str">
            <v>שכר</v>
          </cell>
          <cell r="I4622">
            <v>0</v>
          </cell>
          <cell r="J4622">
            <v>0</v>
          </cell>
          <cell r="K4622">
            <v>0</v>
          </cell>
          <cell r="L4622">
            <v>0</v>
          </cell>
          <cell r="M4622">
            <v>0</v>
          </cell>
          <cell r="N4622">
            <v>0</v>
          </cell>
          <cell r="O4622">
            <v>0</v>
          </cell>
          <cell r="P4622">
            <v>0</v>
          </cell>
        </row>
        <row r="4623">
          <cell r="A4623">
            <v>1815160212</v>
          </cell>
          <cell r="B4623">
            <v>212</v>
          </cell>
          <cell r="C4623">
            <v>815160</v>
          </cell>
          <cell r="D4623">
            <v>1</v>
          </cell>
          <cell r="E4623">
            <v>0</v>
          </cell>
          <cell r="F4623" t="str">
            <v>יזמים צעירים</v>
          </cell>
          <cell r="G4623">
            <v>0</v>
          </cell>
          <cell r="H4623" t="str">
            <v>שכר</v>
          </cell>
          <cell r="I4623">
            <v>0</v>
          </cell>
          <cell r="J4623">
            <v>0</v>
          </cell>
          <cell r="K4623">
            <v>0</v>
          </cell>
          <cell r="L4623">
            <v>0</v>
          </cell>
          <cell r="M4623">
            <v>0</v>
          </cell>
          <cell r="N4623">
            <v>0</v>
          </cell>
          <cell r="O4623">
            <v>0</v>
          </cell>
          <cell r="P4623">
            <v>0</v>
          </cell>
        </row>
        <row r="4624">
          <cell r="A4624">
            <v>1815160213</v>
          </cell>
          <cell r="B4624">
            <v>213</v>
          </cell>
          <cell r="C4624">
            <v>815160</v>
          </cell>
          <cell r="D4624">
            <v>1</v>
          </cell>
          <cell r="E4624">
            <v>0</v>
          </cell>
          <cell r="F4624" t="str">
            <v>אומ"ץ - מדריכים</v>
          </cell>
          <cell r="G4624">
            <v>0</v>
          </cell>
          <cell r="H4624" t="str">
            <v>שכר</v>
          </cell>
          <cell r="I4624">
            <v>0</v>
          </cell>
          <cell r="J4624">
            <v>190000</v>
          </cell>
          <cell r="K4624">
            <v>-0.36</v>
          </cell>
          <cell r="L4624">
            <v>0</v>
          </cell>
          <cell r="M4624">
            <v>0</v>
          </cell>
          <cell r="N4624">
            <v>190000</v>
          </cell>
          <cell r="O4624">
            <v>190000</v>
          </cell>
          <cell r="P4624">
            <v>12027.18</v>
          </cell>
        </row>
        <row r="4625">
          <cell r="A4625">
            <v>1815160214</v>
          </cell>
          <cell r="B4625">
            <v>214</v>
          </cell>
          <cell r="C4625">
            <v>815160</v>
          </cell>
          <cell r="D4625">
            <v>1</v>
          </cell>
          <cell r="E4625">
            <v>0</v>
          </cell>
          <cell r="F4625" t="str">
            <v>מהות</v>
          </cell>
          <cell r="G4625">
            <v>0</v>
          </cell>
          <cell r="H4625" t="str">
            <v>שכר</v>
          </cell>
          <cell r="I4625">
            <v>0</v>
          </cell>
          <cell r="J4625">
            <v>0</v>
          </cell>
          <cell r="K4625">
            <v>0</v>
          </cell>
          <cell r="L4625">
            <v>0</v>
          </cell>
          <cell r="M4625">
            <v>0</v>
          </cell>
          <cell r="N4625">
            <v>0</v>
          </cell>
          <cell r="O4625">
            <v>0</v>
          </cell>
          <cell r="P4625">
            <v>0</v>
          </cell>
        </row>
        <row r="4626">
          <cell r="A4626">
            <v>1815160215</v>
          </cell>
          <cell r="B4626">
            <v>215</v>
          </cell>
          <cell r="C4626">
            <v>815160</v>
          </cell>
          <cell r="D4626">
            <v>1</v>
          </cell>
          <cell r="E4626">
            <v>0</v>
          </cell>
          <cell r="F4626" t="str">
            <v>יעד</v>
          </cell>
          <cell r="G4626">
            <v>0</v>
          </cell>
          <cell r="H4626" t="str">
            <v>שכר</v>
          </cell>
          <cell r="I4626">
            <v>0</v>
          </cell>
          <cell r="J4626">
            <v>0</v>
          </cell>
          <cell r="K4626">
            <v>0</v>
          </cell>
          <cell r="L4626">
            <v>0</v>
          </cell>
          <cell r="M4626">
            <v>0</v>
          </cell>
          <cell r="N4626">
            <v>0</v>
          </cell>
          <cell r="O4626">
            <v>0</v>
          </cell>
          <cell r="P4626">
            <v>0</v>
          </cell>
        </row>
        <row r="4627">
          <cell r="A4627">
            <v>1815160216</v>
          </cell>
          <cell r="B4627">
            <v>216</v>
          </cell>
          <cell r="C4627">
            <v>815160</v>
          </cell>
          <cell r="D4627">
            <v>1</v>
          </cell>
          <cell r="E4627">
            <v>0</v>
          </cell>
          <cell r="F4627" t="str">
            <v>תפ"ן</v>
          </cell>
          <cell r="G4627">
            <v>0</v>
          </cell>
          <cell r="H4627" t="str">
            <v>שכר</v>
          </cell>
          <cell r="I4627">
            <v>0</v>
          </cell>
          <cell r="J4627">
            <v>0</v>
          </cell>
          <cell r="K4627">
            <v>0</v>
          </cell>
          <cell r="L4627">
            <v>0</v>
          </cell>
          <cell r="M4627">
            <v>0</v>
          </cell>
          <cell r="N4627">
            <v>0</v>
          </cell>
          <cell r="O4627">
            <v>0</v>
          </cell>
          <cell r="P4627">
            <v>0</v>
          </cell>
        </row>
        <row r="4628">
          <cell r="A4628">
            <v>1815160780</v>
          </cell>
          <cell r="B4628">
            <v>780</v>
          </cell>
          <cell r="C4628">
            <v>815160</v>
          </cell>
          <cell r="D4628">
            <v>1</v>
          </cell>
          <cell r="E4628">
            <v>0</v>
          </cell>
          <cell r="F4628" t="str">
            <v>פעולות - אומ"ץ</v>
          </cell>
          <cell r="G4628">
            <v>0</v>
          </cell>
          <cell r="H4628" t="str">
            <v>גמיש</v>
          </cell>
          <cell r="I4628">
            <v>0</v>
          </cell>
          <cell r="J4628">
            <v>20000</v>
          </cell>
          <cell r="K4628">
            <v>0</v>
          </cell>
          <cell r="L4628">
            <v>0</v>
          </cell>
          <cell r="M4628">
            <v>0</v>
          </cell>
          <cell r="N4628">
            <v>20000</v>
          </cell>
          <cell r="O4628">
            <v>20000</v>
          </cell>
          <cell r="P4628">
            <v>0</v>
          </cell>
        </row>
        <row r="4629">
          <cell r="A4629">
            <v>1815160788</v>
          </cell>
          <cell r="B4629">
            <v>788</v>
          </cell>
          <cell r="C4629">
            <v>815160</v>
          </cell>
          <cell r="D4629">
            <v>1</v>
          </cell>
          <cell r="E4629">
            <v>0</v>
          </cell>
          <cell r="F4629" t="str">
            <v>פרוייקטים</v>
          </cell>
          <cell r="G4629">
            <v>0</v>
          </cell>
          <cell r="H4629" t="str">
            <v>גמיש</v>
          </cell>
          <cell r="I4629">
            <v>0</v>
          </cell>
          <cell r="J4629">
            <v>0</v>
          </cell>
          <cell r="K4629">
            <v>0</v>
          </cell>
          <cell r="L4629">
            <v>0</v>
          </cell>
          <cell r="M4629">
            <v>0</v>
          </cell>
          <cell r="N4629">
            <v>0</v>
          </cell>
          <cell r="O4629">
            <v>0</v>
          </cell>
          <cell r="P4629">
            <v>0</v>
          </cell>
        </row>
        <row r="4630">
          <cell r="A4630" t="e">
            <v>#VALUE!</v>
          </cell>
          <cell r="B4630" t="str">
            <v>815160  סך הכל</v>
          </cell>
          <cell r="C4630">
            <v>0</v>
          </cell>
          <cell r="D4630">
            <v>0</v>
          </cell>
          <cell r="E4630">
            <v>0</v>
          </cell>
          <cell r="F4630" t="str">
            <v>יוזמות - יבנה</v>
          </cell>
          <cell r="G4630">
            <v>0</v>
          </cell>
          <cell r="H4630">
            <v>0</v>
          </cell>
          <cell r="I4630">
            <v>0</v>
          </cell>
          <cell r="J4630">
            <v>210000</v>
          </cell>
          <cell r="K4630">
            <v>-0.36</v>
          </cell>
          <cell r="L4630">
            <v>0</v>
          </cell>
          <cell r="M4630">
            <v>0</v>
          </cell>
          <cell r="N4630">
            <v>210000</v>
          </cell>
          <cell r="O4630">
            <v>210000</v>
          </cell>
          <cell r="P4630">
            <v>12027.18</v>
          </cell>
        </row>
        <row r="4631">
          <cell r="A4631">
            <v>18151700</v>
          </cell>
          <cell r="B4631">
            <v>0</v>
          </cell>
          <cell r="C4631">
            <v>815170</v>
          </cell>
          <cell r="D4631">
            <v>1</v>
          </cell>
          <cell r="E4631">
            <v>0</v>
          </cell>
          <cell r="F4631" t="str">
            <v>יוזמות - קציר</v>
          </cell>
          <cell r="G4631">
            <v>0</v>
          </cell>
          <cell r="H4631" t="str">
            <v xml:space="preserve"> </v>
          </cell>
          <cell r="I4631">
            <v>0</v>
          </cell>
          <cell r="J4631">
            <v>0</v>
          </cell>
          <cell r="K4631">
            <v>0</v>
          </cell>
          <cell r="L4631">
            <v>0</v>
          </cell>
          <cell r="M4631">
            <v>0</v>
          </cell>
          <cell r="N4631">
            <v>0</v>
          </cell>
          <cell r="O4631">
            <v>0</v>
          </cell>
          <cell r="P4631">
            <v>0</v>
          </cell>
        </row>
        <row r="4632">
          <cell r="A4632">
            <v>1815170118</v>
          </cell>
          <cell r="B4632">
            <v>118</v>
          </cell>
          <cell r="C4632">
            <v>815170</v>
          </cell>
          <cell r="D4632">
            <v>1</v>
          </cell>
          <cell r="E4632">
            <v>0</v>
          </cell>
          <cell r="F4632" t="str">
            <v>אומ"ץ - מורים</v>
          </cell>
          <cell r="G4632">
            <v>0</v>
          </cell>
          <cell r="H4632" t="str">
            <v>שכר</v>
          </cell>
          <cell r="I4632">
            <v>0</v>
          </cell>
          <cell r="J4632">
            <v>0</v>
          </cell>
          <cell r="K4632">
            <v>0</v>
          </cell>
          <cell r="L4632">
            <v>0</v>
          </cell>
          <cell r="M4632">
            <v>0</v>
          </cell>
          <cell r="N4632">
            <v>0</v>
          </cell>
          <cell r="O4632">
            <v>0</v>
          </cell>
          <cell r="P4632">
            <v>0</v>
          </cell>
        </row>
        <row r="4633">
          <cell r="A4633">
            <v>1815170211</v>
          </cell>
          <cell r="B4633">
            <v>211</v>
          </cell>
          <cell r="C4633">
            <v>815170</v>
          </cell>
          <cell r="D4633">
            <v>1</v>
          </cell>
          <cell r="E4633">
            <v>0</v>
          </cell>
          <cell r="F4633" t="str">
            <v>מענה</v>
          </cell>
          <cell r="G4633">
            <v>0</v>
          </cell>
          <cell r="H4633" t="str">
            <v>שכר</v>
          </cell>
          <cell r="I4633">
            <v>0</v>
          </cell>
          <cell r="J4633">
            <v>0</v>
          </cell>
          <cell r="K4633">
            <v>0</v>
          </cell>
          <cell r="L4633">
            <v>0</v>
          </cell>
          <cell r="M4633">
            <v>0</v>
          </cell>
          <cell r="N4633">
            <v>0</v>
          </cell>
          <cell r="O4633">
            <v>0</v>
          </cell>
          <cell r="P4633">
            <v>0</v>
          </cell>
        </row>
        <row r="4634">
          <cell r="A4634">
            <v>1815170212</v>
          </cell>
          <cell r="B4634">
            <v>212</v>
          </cell>
          <cell r="C4634">
            <v>815170</v>
          </cell>
          <cell r="D4634">
            <v>1</v>
          </cell>
          <cell r="E4634">
            <v>0</v>
          </cell>
          <cell r="F4634" t="str">
            <v>יזמים צעירים</v>
          </cell>
          <cell r="G4634">
            <v>0</v>
          </cell>
          <cell r="H4634" t="str">
            <v>שכר</v>
          </cell>
          <cell r="I4634">
            <v>0</v>
          </cell>
          <cell r="J4634">
            <v>0</v>
          </cell>
          <cell r="K4634">
            <v>0</v>
          </cell>
          <cell r="L4634">
            <v>0</v>
          </cell>
          <cell r="M4634">
            <v>0</v>
          </cell>
          <cell r="N4634">
            <v>0</v>
          </cell>
          <cell r="O4634">
            <v>0</v>
          </cell>
          <cell r="P4634">
            <v>0</v>
          </cell>
        </row>
        <row r="4635">
          <cell r="A4635">
            <v>1815170213</v>
          </cell>
          <cell r="B4635">
            <v>213</v>
          </cell>
          <cell r="C4635">
            <v>815170</v>
          </cell>
          <cell r="D4635">
            <v>1</v>
          </cell>
          <cell r="E4635">
            <v>0</v>
          </cell>
          <cell r="F4635" t="str">
            <v>אומ"ץ - מדריכים</v>
          </cell>
          <cell r="G4635">
            <v>0</v>
          </cell>
          <cell r="H4635" t="str">
            <v>שכר</v>
          </cell>
          <cell r="I4635">
            <v>0</v>
          </cell>
          <cell r="J4635">
            <v>250000</v>
          </cell>
          <cell r="K4635">
            <v>0</v>
          </cell>
          <cell r="L4635">
            <v>0</v>
          </cell>
          <cell r="M4635">
            <v>0</v>
          </cell>
          <cell r="N4635">
            <v>250000</v>
          </cell>
          <cell r="O4635">
            <v>250000</v>
          </cell>
          <cell r="P4635">
            <v>183558.98</v>
          </cell>
        </row>
        <row r="4636">
          <cell r="A4636">
            <v>1815170214</v>
          </cell>
          <cell r="B4636">
            <v>214</v>
          </cell>
          <cell r="C4636">
            <v>815170</v>
          </cell>
          <cell r="D4636">
            <v>1</v>
          </cell>
          <cell r="E4636">
            <v>0</v>
          </cell>
          <cell r="F4636" t="str">
            <v>מהות</v>
          </cell>
          <cell r="G4636">
            <v>0</v>
          </cell>
          <cell r="H4636" t="str">
            <v>שכר</v>
          </cell>
          <cell r="I4636">
            <v>0</v>
          </cell>
          <cell r="J4636">
            <v>0</v>
          </cell>
          <cell r="K4636">
            <v>0</v>
          </cell>
          <cell r="L4636">
            <v>0</v>
          </cell>
          <cell r="M4636">
            <v>0</v>
          </cell>
          <cell r="N4636">
            <v>0</v>
          </cell>
          <cell r="O4636">
            <v>0</v>
          </cell>
          <cell r="P4636">
            <v>0</v>
          </cell>
        </row>
        <row r="4637">
          <cell r="A4637">
            <v>1815170215</v>
          </cell>
          <cell r="B4637">
            <v>215</v>
          </cell>
          <cell r="C4637">
            <v>815170</v>
          </cell>
          <cell r="D4637">
            <v>1</v>
          </cell>
          <cell r="E4637">
            <v>0</v>
          </cell>
          <cell r="F4637" t="str">
            <v>יעד</v>
          </cell>
          <cell r="G4637">
            <v>0</v>
          </cell>
          <cell r="H4637" t="str">
            <v>שכר</v>
          </cell>
          <cell r="I4637">
            <v>0</v>
          </cell>
          <cell r="J4637">
            <v>0</v>
          </cell>
          <cell r="K4637">
            <v>0</v>
          </cell>
          <cell r="L4637">
            <v>0</v>
          </cell>
          <cell r="M4637">
            <v>0</v>
          </cell>
          <cell r="N4637">
            <v>0</v>
          </cell>
          <cell r="O4637">
            <v>0</v>
          </cell>
          <cell r="P4637">
            <v>0</v>
          </cell>
        </row>
        <row r="4638">
          <cell r="A4638">
            <v>1815170216</v>
          </cell>
          <cell r="B4638">
            <v>216</v>
          </cell>
          <cell r="C4638">
            <v>815170</v>
          </cell>
          <cell r="D4638">
            <v>1</v>
          </cell>
          <cell r="E4638">
            <v>0</v>
          </cell>
          <cell r="F4638" t="str">
            <v>תפ"ן</v>
          </cell>
          <cell r="G4638">
            <v>0</v>
          </cell>
          <cell r="H4638" t="str">
            <v>שכר</v>
          </cell>
          <cell r="I4638">
            <v>0</v>
          </cell>
          <cell r="J4638">
            <v>0</v>
          </cell>
          <cell r="K4638">
            <v>0</v>
          </cell>
          <cell r="L4638">
            <v>0</v>
          </cell>
          <cell r="M4638">
            <v>0</v>
          </cell>
          <cell r="N4638">
            <v>0</v>
          </cell>
          <cell r="O4638">
            <v>0</v>
          </cell>
          <cell r="P4638">
            <v>0</v>
          </cell>
        </row>
        <row r="4639">
          <cell r="A4639">
            <v>1815170780</v>
          </cell>
          <cell r="B4639">
            <v>780</v>
          </cell>
          <cell r="C4639">
            <v>815170</v>
          </cell>
          <cell r="D4639">
            <v>1</v>
          </cell>
          <cell r="E4639">
            <v>0</v>
          </cell>
          <cell r="F4639" t="str">
            <v>פעולות - אומ"ץ</v>
          </cell>
          <cell r="G4639">
            <v>0</v>
          </cell>
          <cell r="H4639" t="str">
            <v>גמיש</v>
          </cell>
          <cell r="I4639">
            <v>0</v>
          </cell>
          <cell r="J4639">
            <v>20000</v>
          </cell>
          <cell r="K4639">
            <v>0</v>
          </cell>
          <cell r="L4639">
            <v>0</v>
          </cell>
          <cell r="M4639">
            <v>0</v>
          </cell>
          <cell r="N4639">
            <v>20000</v>
          </cell>
          <cell r="O4639">
            <v>20000</v>
          </cell>
          <cell r="P4639">
            <v>0</v>
          </cell>
        </row>
        <row r="4640">
          <cell r="A4640">
            <v>1815170788</v>
          </cell>
          <cell r="B4640">
            <v>788</v>
          </cell>
          <cell r="C4640">
            <v>815170</v>
          </cell>
          <cell r="D4640">
            <v>1</v>
          </cell>
          <cell r="E4640">
            <v>0</v>
          </cell>
          <cell r="F4640" t="str">
            <v>פרוייקטים</v>
          </cell>
          <cell r="G4640">
            <v>0</v>
          </cell>
          <cell r="H4640" t="str">
            <v>גמיש</v>
          </cell>
          <cell r="I4640">
            <v>0</v>
          </cell>
          <cell r="J4640">
            <v>0</v>
          </cell>
          <cell r="K4640">
            <v>0</v>
          </cell>
          <cell r="L4640">
            <v>0</v>
          </cell>
          <cell r="M4640">
            <v>0</v>
          </cell>
          <cell r="N4640">
            <v>0</v>
          </cell>
          <cell r="O4640">
            <v>0</v>
          </cell>
          <cell r="P4640">
            <v>0</v>
          </cell>
        </row>
        <row r="4641">
          <cell r="A4641" t="e">
            <v>#VALUE!</v>
          </cell>
          <cell r="B4641" t="str">
            <v>815170  סך הכל</v>
          </cell>
          <cell r="C4641">
            <v>0</v>
          </cell>
          <cell r="D4641">
            <v>0</v>
          </cell>
          <cell r="E4641">
            <v>0</v>
          </cell>
          <cell r="F4641" t="str">
            <v>יוזמות - קציר</v>
          </cell>
          <cell r="G4641">
            <v>0</v>
          </cell>
          <cell r="H4641">
            <v>0</v>
          </cell>
          <cell r="I4641">
            <v>0</v>
          </cell>
          <cell r="J4641">
            <v>270000</v>
          </cell>
          <cell r="K4641">
            <v>0</v>
          </cell>
          <cell r="L4641">
            <v>0</v>
          </cell>
          <cell r="M4641">
            <v>0</v>
          </cell>
          <cell r="N4641">
            <v>270000</v>
          </cell>
          <cell r="O4641">
            <v>270000</v>
          </cell>
          <cell r="P4641">
            <v>183558.98</v>
          </cell>
        </row>
        <row r="4642">
          <cell r="A4642">
            <v>18151800</v>
          </cell>
          <cell r="B4642">
            <v>0</v>
          </cell>
          <cell r="C4642">
            <v>815180</v>
          </cell>
          <cell r="D4642">
            <v>1</v>
          </cell>
          <cell r="E4642">
            <v>0</v>
          </cell>
          <cell r="F4642" t="str">
            <v>יוזמות - כרם שלמה</v>
          </cell>
          <cell r="G4642">
            <v>0</v>
          </cell>
          <cell r="H4642" t="str">
            <v xml:space="preserve"> 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0</v>
          </cell>
          <cell r="N4642">
            <v>0</v>
          </cell>
          <cell r="O4642">
            <v>0</v>
          </cell>
          <cell r="P4642">
            <v>0</v>
          </cell>
        </row>
        <row r="4643">
          <cell r="A4643">
            <v>1815180118</v>
          </cell>
          <cell r="B4643">
            <v>118</v>
          </cell>
          <cell r="C4643">
            <v>815180</v>
          </cell>
          <cell r="D4643">
            <v>1</v>
          </cell>
          <cell r="E4643">
            <v>0</v>
          </cell>
          <cell r="F4643" t="str">
            <v>אומ"ץ - מורים</v>
          </cell>
          <cell r="G4643">
            <v>0</v>
          </cell>
          <cell r="H4643" t="str">
            <v>שכר</v>
          </cell>
          <cell r="I4643">
            <v>0</v>
          </cell>
          <cell r="J4643">
            <v>0</v>
          </cell>
          <cell r="K4643">
            <v>0</v>
          </cell>
          <cell r="L4643">
            <v>0</v>
          </cell>
          <cell r="M4643">
            <v>0</v>
          </cell>
          <cell r="N4643">
            <v>0</v>
          </cell>
          <cell r="O4643">
            <v>0</v>
          </cell>
          <cell r="P4643">
            <v>0</v>
          </cell>
        </row>
        <row r="4644">
          <cell r="A4644">
            <v>1815180211</v>
          </cell>
          <cell r="B4644">
            <v>211</v>
          </cell>
          <cell r="C4644">
            <v>815180</v>
          </cell>
          <cell r="D4644">
            <v>1</v>
          </cell>
          <cell r="E4644">
            <v>0</v>
          </cell>
          <cell r="F4644" t="str">
            <v>מענה</v>
          </cell>
          <cell r="G4644">
            <v>0</v>
          </cell>
          <cell r="H4644" t="str">
            <v>שכר</v>
          </cell>
          <cell r="I4644">
            <v>0</v>
          </cell>
          <cell r="J4644">
            <v>0</v>
          </cell>
          <cell r="K4644">
            <v>0</v>
          </cell>
          <cell r="L4644">
            <v>0</v>
          </cell>
          <cell r="M4644">
            <v>0</v>
          </cell>
          <cell r="N4644">
            <v>0</v>
          </cell>
          <cell r="O4644">
            <v>0</v>
          </cell>
          <cell r="P4644">
            <v>0</v>
          </cell>
        </row>
        <row r="4645">
          <cell r="A4645">
            <v>1815180212</v>
          </cell>
          <cell r="B4645">
            <v>212</v>
          </cell>
          <cell r="C4645">
            <v>815180</v>
          </cell>
          <cell r="D4645">
            <v>1</v>
          </cell>
          <cell r="E4645">
            <v>0</v>
          </cell>
          <cell r="F4645" t="str">
            <v>יזמים צעירים</v>
          </cell>
          <cell r="G4645">
            <v>0</v>
          </cell>
          <cell r="H4645" t="str">
            <v>שכר</v>
          </cell>
          <cell r="I4645">
            <v>0</v>
          </cell>
          <cell r="J4645">
            <v>0</v>
          </cell>
          <cell r="K4645">
            <v>0</v>
          </cell>
          <cell r="L4645">
            <v>0</v>
          </cell>
          <cell r="M4645">
            <v>0</v>
          </cell>
          <cell r="N4645">
            <v>0</v>
          </cell>
          <cell r="O4645">
            <v>0</v>
          </cell>
          <cell r="P4645">
            <v>0</v>
          </cell>
        </row>
        <row r="4646">
          <cell r="A4646">
            <v>1815180213</v>
          </cell>
          <cell r="B4646">
            <v>213</v>
          </cell>
          <cell r="C4646">
            <v>815180</v>
          </cell>
          <cell r="D4646">
            <v>1</v>
          </cell>
          <cell r="E4646">
            <v>0</v>
          </cell>
          <cell r="F4646" t="str">
            <v>אומ"ץ - מדריכים</v>
          </cell>
          <cell r="G4646">
            <v>0</v>
          </cell>
          <cell r="H4646" t="str">
            <v>שכר</v>
          </cell>
          <cell r="I4646">
            <v>0</v>
          </cell>
          <cell r="J4646">
            <v>0</v>
          </cell>
          <cell r="K4646">
            <v>0</v>
          </cell>
          <cell r="L4646">
            <v>0</v>
          </cell>
          <cell r="M4646">
            <v>0</v>
          </cell>
          <cell r="N4646">
            <v>0</v>
          </cell>
          <cell r="O4646">
            <v>0</v>
          </cell>
          <cell r="P4646">
            <v>0</v>
          </cell>
        </row>
        <row r="4647">
          <cell r="A4647">
            <v>1815180214</v>
          </cell>
          <cell r="B4647">
            <v>214</v>
          </cell>
          <cell r="C4647">
            <v>815180</v>
          </cell>
          <cell r="D4647">
            <v>1</v>
          </cell>
          <cell r="E4647">
            <v>0</v>
          </cell>
          <cell r="F4647" t="str">
            <v>מהות</v>
          </cell>
          <cell r="G4647">
            <v>0</v>
          </cell>
          <cell r="H4647" t="str">
            <v>שכר</v>
          </cell>
          <cell r="I4647">
            <v>0</v>
          </cell>
          <cell r="J4647">
            <v>0</v>
          </cell>
          <cell r="K4647">
            <v>0</v>
          </cell>
          <cell r="L4647">
            <v>0</v>
          </cell>
          <cell r="M4647">
            <v>0</v>
          </cell>
          <cell r="N4647">
            <v>0</v>
          </cell>
          <cell r="O4647">
            <v>0</v>
          </cell>
          <cell r="P4647">
            <v>0</v>
          </cell>
        </row>
        <row r="4648">
          <cell r="A4648">
            <v>1815180215</v>
          </cell>
          <cell r="B4648">
            <v>215</v>
          </cell>
          <cell r="C4648">
            <v>815180</v>
          </cell>
          <cell r="D4648">
            <v>1</v>
          </cell>
          <cell r="E4648">
            <v>0</v>
          </cell>
          <cell r="F4648" t="str">
            <v>יעד</v>
          </cell>
          <cell r="G4648">
            <v>0</v>
          </cell>
          <cell r="H4648" t="str">
            <v>שכר</v>
          </cell>
          <cell r="I4648">
            <v>0</v>
          </cell>
          <cell r="J4648">
            <v>0</v>
          </cell>
          <cell r="K4648">
            <v>0</v>
          </cell>
          <cell r="L4648">
            <v>0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</row>
        <row r="4649">
          <cell r="A4649">
            <v>1815180216</v>
          </cell>
          <cell r="B4649">
            <v>216</v>
          </cell>
          <cell r="C4649">
            <v>815180</v>
          </cell>
          <cell r="D4649">
            <v>1</v>
          </cell>
          <cell r="E4649">
            <v>0</v>
          </cell>
          <cell r="F4649" t="str">
            <v>תפ"ן</v>
          </cell>
          <cell r="G4649">
            <v>0</v>
          </cell>
          <cell r="H4649" t="str">
            <v>שכר</v>
          </cell>
          <cell r="I4649">
            <v>0</v>
          </cell>
          <cell r="J4649">
            <v>0</v>
          </cell>
          <cell r="K4649">
            <v>0</v>
          </cell>
          <cell r="L4649">
            <v>0</v>
          </cell>
          <cell r="M4649">
            <v>0</v>
          </cell>
          <cell r="N4649">
            <v>0</v>
          </cell>
          <cell r="O4649">
            <v>0</v>
          </cell>
          <cell r="P4649">
            <v>0</v>
          </cell>
        </row>
        <row r="4650">
          <cell r="A4650">
            <v>1815180780</v>
          </cell>
          <cell r="B4650">
            <v>780</v>
          </cell>
          <cell r="C4650">
            <v>815180</v>
          </cell>
          <cell r="D4650">
            <v>1</v>
          </cell>
          <cell r="E4650">
            <v>0</v>
          </cell>
          <cell r="F4650" t="str">
            <v>פעולות - אומ"ץ</v>
          </cell>
          <cell r="G4650">
            <v>0</v>
          </cell>
          <cell r="H4650" t="str">
            <v>גמיש</v>
          </cell>
          <cell r="I4650">
            <v>0</v>
          </cell>
          <cell r="J4650">
            <v>0</v>
          </cell>
          <cell r="K4650">
            <v>0</v>
          </cell>
          <cell r="L4650">
            <v>0</v>
          </cell>
          <cell r="M4650">
            <v>0</v>
          </cell>
          <cell r="N4650">
            <v>0</v>
          </cell>
          <cell r="O4650">
            <v>0</v>
          </cell>
          <cell r="P4650">
            <v>0</v>
          </cell>
        </row>
        <row r="4651">
          <cell r="A4651">
            <v>1815180788</v>
          </cell>
          <cell r="B4651">
            <v>788</v>
          </cell>
          <cell r="C4651">
            <v>815180</v>
          </cell>
          <cell r="D4651">
            <v>1</v>
          </cell>
          <cell r="E4651">
            <v>0</v>
          </cell>
          <cell r="F4651" t="str">
            <v>פרוייקטים</v>
          </cell>
          <cell r="G4651">
            <v>0</v>
          </cell>
          <cell r="H4651" t="str">
            <v>גמיש</v>
          </cell>
          <cell r="I4651">
            <v>0</v>
          </cell>
          <cell r="J4651">
            <v>0</v>
          </cell>
          <cell r="K4651">
            <v>0</v>
          </cell>
          <cell r="L4651">
            <v>0</v>
          </cell>
          <cell r="M4651">
            <v>0</v>
          </cell>
          <cell r="N4651">
            <v>0</v>
          </cell>
          <cell r="O4651">
            <v>0</v>
          </cell>
          <cell r="P4651">
            <v>0</v>
          </cell>
        </row>
        <row r="4652">
          <cell r="A4652" t="e">
            <v>#VALUE!</v>
          </cell>
          <cell r="B4652" t="str">
            <v>815180  סך הכל</v>
          </cell>
          <cell r="C4652">
            <v>0</v>
          </cell>
          <cell r="D4652">
            <v>0</v>
          </cell>
          <cell r="E4652">
            <v>0</v>
          </cell>
          <cell r="F4652" t="str">
            <v>יוזמות - כרם שלמה</v>
          </cell>
          <cell r="G4652">
            <v>0</v>
          </cell>
          <cell r="H4652">
            <v>0</v>
          </cell>
          <cell r="I4652">
            <v>0</v>
          </cell>
          <cell r="J4652">
            <v>0</v>
          </cell>
          <cell r="K4652">
            <v>0</v>
          </cell>
          <cell r="L4652">
            <v>0</v>
          </cell>
          <cell r="M4652">
            <v>0</v>
          </cell>
          <cell r="N4652">
            <v>0</v>
          </cell>
          <cell r="O4652">
            <v>0</v>
          </cell>
          <cell r="P4652">
            <v>0</v>
          </cell>
        </row>
        <row r="4653">
          <cell r="A4653">
            <v>18151900</v>
          </cell>
          <cell r="B4653">
            <v>0</v>
          </cell>
          <cell r="C4653">
            <v>815190</v>
          </cell>
          <cell r="D4653">
            <v>1</v>
          </cell>
          <cell r="E4653">
            <v>0</v>
          </cell>
          <cell r="F4653" t="str">
            <v>יוזמות - עתידים</v>
          </cell>
          <cell r="G4653">
            <v>0</v>
          </cell>
          <cell r="H4653" t="str">
            <v xml:space="preserve"> </v>
          </cell>
          <cell r="I4653">
            <v>0</v>
          </cell>
          <cell r="J4653">
            <v>0</v>
          </cell>
          <cell r="K4653">
            <v>0</v>
          </cell>
          <cell r="L4653">
            <v>0</v>
          </cell>
          <cell r="M4653">
            <v>0</v>
          </cell>
          <cell r="N4653">
            <v>0</v>
          </cell>
          <cell r="O4653">
            <v>0</v>
          </cell>
          <cell r="P4653">
            <v>0</v>
          </cell>
        </row>
        <row r="4654">
          <cell r="A4654">
            <v>1815190118</v>
          </cell>
          <cell r="B4654">
            <v>118</v>
          </cell>
          <cell r="C4654">
            <v>815190</v>
          </cell>
          <cell r="D4654">
            <v>1</v>
          </cell>
          <cell r="E4654">
            <v>0</v>
          </cell>
          <cell r="F4654" t="str">
            <v>אומ"ץ - מורים</v>
          </cell>
          <cell r="G4654">
            <v>0</v>
          </cell>
          <cell r="H4654" t="str">
            <v>שכר</v>
          </cell>
          <cell r="I4654">
            <v>0</v>
          </cell>
          <cell r="J4654">
            <v>0</v>
          </cell>
          <cell r="K4654">
            <v>0</v>
          </cell>
          <cell r="L4654">
            <v>0</v>
          </cell>
          <cell r="M4654">
            <v>0</v>
          </cell>
          <cell r="N4654">
            <v>0</v>
          </cell>
          <cell r="O4654">
            <v>0</v>
          </cell>
          <cell r="P4654">
            <v>0</v>
          </cell>
        </row>
        <row r="4655">
          <cell r="A4655">
            <v>1815190211</v>
          </cell>
          <cell r="B4655">
            <v>211</v>
          </cell>
          <cell r="C4655">
            <v>815190</v>
          </cell>
          <cell r="D4655">
            <v>1</v>
          </cell>
          <cell r="E4655">
            <v>0</v>
          </cell>
          <cell r="F4655" t="str">
            <v>מענה</v>
          </cell>
          <cell r="G4655">
            <v>0</v>
          </cell>
          <cell r="H4655" t="str">
            <v>שכר</v>
          </cell>
          <cell r="I4655">
            <v>0</v>
          </cell>
          <cell r="J4655">
            <v>0</v>
          </cell>
          <cell r="K4655">
            <v>0</v>
          </cell>
          <cell r="L4655">
            <v>0</v>
          </cell>
          <cell r="M4655">
            <v>0</v>
          </cell>
          <cell r="N4655">
            <v>0</v>
          </cell>
          <cell r="O4655">
            <v>0</v>
          </cell>
          <cell r="P4655">
            <v>0</v>
          </cell>
        </row>
        <row r="4656">
          <cell r="A4656">
            <v>1815190212</v>
          </cell>
          <cell r="B4656">
            <v>212</v>
          </cell>
          <cell r="C4656">
            <v>815190</v>
          </cell>
          <cell r="D4656">
            <v>1</v>
          </cell>
          <cell r="E4656">
            <v>0</v>
          </cell>
          <cell r="F4656" t="str">
            <v>יזמים צעירים</v>
          </cell>
          <cell r="G4656">
            <v>0</v>
          </cell>
          <cell r="H4656" t="str">
            <v>שכר</v>
          </cell>
          <cell r="I4656">
            <v>0</v>
          </cell>
          <cell r="J4656">
            <v>0</v>
          </cell>
          <cell r="K4656">
            <v>0</v>
          </cell>
          <cell r="L4656">
            <v>0</v>
          </cell>
          <cell r="M4656">
            <v>0</v>
          </cell>
          <cell r="N4656">
            <v>0</v>
          </cell>
          <cell r="O4656">
            <v>0</v>
          </cell>
          <cell r="P4656">
            <v>0</v>
          </cell>
        </row>
        <row r="4657">
          <cell r="A4657">
            <v>1815190213</v>
          </cell>
          <cell r="B4657">
            <v>213</v>
          </cell>
          <cell r="C4657">
            <v>815190</v>
          </cell>
          <cell r="D4657">
            <v>1</v>
          </cell>
          <cell r="E4657">
            <v>0</v>
          </cell>
          <cell r="F4657" t="str">
            <v>אומ"ץ - מדריכים</v>
          </cell>
          <cell r="G4657">
            <v>0</v>
          </cell>
          <cell r="H4657" t="str">
            <v>שכר</v>
          </cell>
          <cell r="I4657">
            <v>0</v>
          </cell>
          <cell r="J4657">
            <v>190000</v>
          </cell>
          <cell r="K4657">
            <v>-0.4285714285714286</v>
          </cell>
          <cell r="L4657">
            <v>0</v>
          </cell>
          <cell r="M4657">
            <v>0</v>
          </cell>
          <cell r="N4657">
            <v>190000</v>
          </cell>
          <cell r="O4657">
            <v>190000</v>
          </cell>
          <cell r="P4657">
            <v>153068.17000000001</v>
          </cell>
        </row>
        <row r="4658">
          <cell r="A4658">
            <v>1815190214</v>
          </cell>
          <cell r="B4658">
            <v>214</v>
          </cell>
          <cell r="C4658">
            <v>815190</v>
          </cell>
          <cell r="D4658">
            <v>1</v>
          </cell>
          <cell r="E4658">
            <v>0</v>
          </cell>
          <cell r="F4658" t="str">
            <v>מהות</v>
          </cell>
          <cell r="G4658">
            <v>0</v>
          </cell>
          <cell r="H4658" t="str">
            <v>שכר</v>
          </cell>
          <cell r="I4658">
            <v>0</v>
          </cell>
          <cell r="J4658">
            <v>0</v>
          </cell>
          <cell r="K4658">
            <v>0</v>
          </cell>
          <cell r="L4658">
            <v>0</v>
          </cell>
          <cell r="M4658">
            <v>0</v>
          </cell>
          <cell r="N4658">
            <v>0</v>
          </cell>
          <cell r="O4658">
            <v>0</v>
          </cell>
          <cell r="P4658">
            <v>0</v>
          </cell>
        </row>
        <row r="4659">
          <cell r="A4659">
            <v>1815190215</v>
          </cell>
          <cell r="B4659">
            <v>215</v>
          </cell>
          <cell r="C4659">
            <v>815190</v>
          </cell>
          <cell r="D4659">
            <v>1</v>
          </cell>
          <cell r="E4659">
            <v>0</v>
          </cell>
          <cell r="F4659" t="str">
            <v>יעד</v>
          </cell>
          <cell r="G4659">
            <v>0</v>
          </cell>
          <cell r="H4659" t="str">
            <v>שכר</v>
          </cell>
          <cell r="I4659">
            <v>0</v>
          </cell>
          <cell r="J4659">
            <v>0</v>
          </cell>
          <cell r="K4659">
            <v>0</v>
          </cell>
          <cell r="L4659">
            <v>0</v>
          </cell>
          <cell r="M4659">
            <v>0</v>
          </cell>
          <cell r="N4659">
            <v>0</v>
          </cell>
          <cell r="O4659">
            <v>0</v>
          </cell>
          <cell r="P4659">
            <v>0</v>
          </cell>
        </row>
        <row r="4660">
          <cell r="A4660">
            <v>1815190216</v>
          </cell>
          <cell r="B4660">
            <v>216</v>
          </cell>
          <cell r="C4660">
            <v>815190</v>
          </cell>
          <cell r="D4660">
            <v>1</v>
          </cell>
          <cell r="E4660">
            <v>0</v>
          </cell>
          <cell r="F4660" t="str">
            <v>תפ"ן</v>
          </cell>
          <cell r="G4660">
            <v>0</v>
          </cell>
          <cell r="H4660" t="str">
            <v>שכר</v>
          </cell>
          <cell r="I4660">
            <v>0</v>
          </cell>
          <cell r="J4660">
            <v>0</v>
          </cell>
          <cell r="K4660">
            <v>0</v>
          </cell>
          <cell r="L4660">
            <v>0</v>
          </cell>
          <cell r="M4660">
            <v>0</v>
          </cell>
          <cell r="N4660">
            <v>0</v>
          </cell>
          <cell r="O4660">
            <v>0</v>
          </cell>
          <cell r="P4660">
            <v>0</v>
          </cell>
        </row>
        <row r="4661">
          <cell r="A4661">
            <v>1815190780</v>
          </cell>
          <cell r="B4661">
            <v>780</v>
          </cell>
          <cell r="C4661">
            <v>815190</v>
          </cell>
          <cell r="D4661">
            <v>1</v>
          </cell>
          <cell r="E4661">
            <v>0</v>
          </cell>
          <cell r="F4661" t="str">
            <v>פעולות - אומ"ץ</v>
          </cell>
          <cell r="G4661">
            <v>0</v>
          </cell>
          <cell r="H4661" t="str">
            <v>גמיש</v>
          </cell>
          <cell r="I4661">
            <v>0</v>
          </cell>
          <cell r="J4661">
            <v>20000</v>
          </cell>
          <cell r="K4661">
            <v>0</v>
          </cell>
          <cell r="L4661">
            <v>0</v>
          </cell>
          <cell r="M4661">
            <v>0</v>
          </cell>
          <cell r="N4661">
            <v>20000</v>
          </cell>
          <cell r="O4661">
            <v>20000</v>
          </cell>
          <cell r="P4661">
            <v>43973</v>
          </cell>
        </row>
        <row r="4662">
          <cell r="A4662">
            <v>1815190788</v>
          </cell>
          <cell r="B4662">
            <v>788</v>
          </cell>
          <cell r="C4662">
            <v>815190</v>
          </cell>
          <cell r="D4662">
            <v>1</v>
          </cell>
          <cell r="E4662">
            <v>0</v>
          </cell>
          <cell r="F4662" t="str">
            <v>פרוייקטים</v>
          </cell>
          <cell r="G4662">
            <v>0</v>
          </cell>
          <cell r="H4662" t="str">
            <v>גמיש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0</v>
          </cell>
          <cell r="N4662">
            <v>0</v>
          </cell>
          <cell r="O4662">
            <v>0</v>
          </cell>
          <cell r="P4662">
            <v>0</v>
          </cell>
        </row>
        <row r="4663">
          <cell r="A4663" t="e">
            <v>#VALUE!</v>
          </cell>
          <cell r="B4663" t="str">
            <v>815190  סך הכל</v>
          </cell>
          <cell r="C4663">
            <v>0</v>
          </cell>
          <cell r="D4663">
            <v>0</v>
          </cell>
          <cell r="E4663">
            <v>0</v>
          </cell>
          <cell r="F4663" t="str">
            <v>יוזמות - עתידים</v>
          </cell>
          <cell r="G4663">
            <v>0</v>
          </cell>
          <cell r="H4663">
            <v>0</v>
          </cell>
          <cell r="I4663">
            <v>0</v>
          </cell>
          <cell r="J4663">
            <v>210000</v>
          </cell>
          <cell r="K4663">
            <v>-0.4285714285714286</v>
          </cell>
          <cell r="L4663">
            <v>0</v>
          </cell>
          <cell r="M4663">
            <v>0</v>
          </cell>
          <cell r="N4663">
            <v>210000</v>
          </cell>
          <cell r="O4663">
            <v>210000</v>
          </cell>
          <cell r="P4663">
            <v>197041.17</v>
          </cell>
        </row>
        <row r="4664">
          <cell r="A4664">
            <v>18157000</v>
          </cell>
          <cell r="B4664">
            <v>0</v>
          </cell>
          <cell r="C4664">
            <v>815700</v>
          </cell>
          <cell r="D4664">
            <v>1</v>
          </cell>
          <cell r="E4664">
            <v>0</v>
          </cell>
          <cell r="F4664" t="str">
            <v xml:space="preserve">בי"ס ע"י ומקיפים  </v>
          </cell>
          <cell r="G4664">
            <v>0</v>
          </cell>
          <cell r="H4664" t="str">
            <v xml:space="preserve"> </v>
          </cell>
          <cell r="I4664">
            <v>0</v>
          </cell>
          <cell r="J4664">
            <v>0</v>
          </cell>
          <cell r="K4664">
            <v>0</v>
          </cell>
          <cell r="L4664">
            <v>0</v>
          </cell>
          <cell r="M4664">
            <v>0</v>
          </cell>
          <cell r="N4664">
            <v>0</v>
          </cell>
          <cell r="O4664">
            <v>0</v>
          </cell>
          <cell r="P4664">
            <v>0</v>
          </cell>
        </row>
        <row r="4665">
          <cell r="A4665">
            <v>18157100</v>
          </cell>
          <cell r="B4665">
            <v>0</v>
          </cell>
          <cell r="C4665">
            <v>815710</v>
          </cell>
          <cell r="D4665">
            <v>1</v>
          </cell>
          <cell r="E4665">
            <v>0</v>
          </cell>
          <cell r="F4665" t="str">
            <v xml:space="preserve">תיכון נבון </v>
          </cell>
          <cell r="G4665">
            <v>0</v>
          </cell>
          <cell r="H4665" t="str">
            <v xml:space="preserve"> </v>
          </cell>
          <cell r="I4665">
            <v>0</v>
          </cell>
          <cell r="J4665">
            <v>0</v>
          </cell>
          <cell r="K4665">
            <v>0</v>
          </cell>
          <cell r="L4665">
            <v>0</v>
          </cell>
          <cell r="M4665">
            <v>0</v>
          </cell>
          <cell r="N4665">
            <v>0</v>
          </cell>
          <cell r="O4665">
            <v>0</v>
          </cell>
          <cell r="P4665">
            <v>0</v>
          </cell>
        </row>
        <row r="4666">
          <cell r="A4666">
            <v>1815710110</v>
          </cell>
          <cell r="B4666">
            <v>110</v>
          </cell>
          <cell r="C4666">
            <v>815710</v>
          </cell>
          <cell r="D4666">
            <v>1</v>
          </cell>
          <cell r="E4666">
            <v>0</v>
          </cell>
          <cell r="F4666" t="str">
            <v>השכר הקובע-תקציבית</v>
          </cell>
          <cell r="G4666">
            <v>0</v>
          </cell>
          <cell r="H4666" t="str">
            <v>שכר</v>
          </cell>
          <cell r="I4666">
            <v>0</v>
          </cell>
          <cell r="J4666">
            <v>0</v>
          </cell>
          <cell r="K4666">
            <v>0</v>
          </cell>
          <cell r="L4666">
            <v>0</v>
          </cell>
          <cell r="M4666">
            <v>0</v>
          </cell>
          <cell r="N4666">
            <v>0</v>
          </cell>
          <cell r="O4666">
            <v>0</v>
          </cell>
          <cell r="P4666">
            <v>0</v>
          </cell>
        </row>
        <row r="4667">
          <cell r="A4667">
            <v>1815710118</v>
          </cell>
          <cell r="B4667">
            <v>118</v>
          </cell>
          <cell r="C4667">
            <v>815710</v>
          </cell>
          <cell r="D4667">
            <v>1</v>
          </cell>
          <cell r="E4667">
            <v>0</v>
          </cell>
          <cell r="F4667" t="str">
            <v xml:space="preserve">שכר עובדי הוראה   </v>
          </cell>
          <cell r="G4667">
            <v>0</v>
          </cell>
          <cell r="H4667" t="str">
            <v>שכר</v>
          </cell>
          <cell r="I4667">
            <v>4.939880132524288E-2</v>
          </cell>
          <cell r="J4667">
            <v>14095000</v>
          </cell>
          <cell r="K4667">
            <v>9.7593748707983652E-2</v>
          </cell>
          <cell r="L4667">
            <v>0</v>
          </cell>
          <cell r="M4667">
            <v>0</v>
          </cell>
          <cell r="N4667">
            <v>14095000</v>
          </cell>
          <cell r="O4667">
            <v>13431500</v>
          </cell>
          <cell r="P4667">
            <v>11493178.26</v>
          </cell>
        </row>
        <row r="4668">
          <cell r="A4668">
            <v>1815710119</v>
          </cell>
          <cell r="B4668">
            <v>119</v>
          </cell>
          <cell r="C4668">
            <v>815710</v>
          </cell>
          <cell r="D4668">
            <v>1</v>
          </cell>
          <cell r="E4668">
            <v>0</v>
          </cell>
          <cell r="F4668" t="str">
            <v xml:space="preserve">השכר הקובע-צוברת  </v>
          </cell>
          <cell r="G4668">
            <v>0</v>
          </cell>
          <cell r="H4668" t="str">
            <v>שכר</v>
          </cell>
          <cell r="I4668">
            <v>9.493311714633168E-2</v>
          </cell>
          <cell r="J4668">
            <v>1350600</v>
          </cell>
          <cell r="K4668">
            <v>1.5033826108744597E-2</v>
          </cell>
          <cell r="L4668">
            <v>0</v>
          </cell>
          <cell r="M4668">
            <v>0</v>
          </cell>
          <cell r="N4668">
            <v>1350600</v>
          </cell>
          <cell r="O4668">
            <v>1233500</v>
          </cell>
          <cell r="P4668">
            <v>1297916.92</v>
          </cell>
        </row>
        <row r="4669">
          <cell r="A4669">
            <v>1815710122</v>
          </cell>
          <cell r="B4669">
            <v>122</v>
          </cell>
          <cell r="C4669">
            <v>815710</v>
          </cell>
          <cell r="D4669">
            <v>1</v>
          </cell>
          <cell r="E4669">
            <v>0</v>
          </cell>
          <cell r="F4669" t="str">
            <v xml:space="preserve">ביגוד             </v>
          </cell>
          <cell r="G4669">
            <v>0</v>
          </cell>
          <cell r="H4669" t="str">
            <v>שכר</v>
          </cell>
          <cell r="I4669">
            <v>0.13617376775271506</v>
          </cell>
          <cell r="J4669">
            <v>136000</v>
          </cell>
          <cell r="K4669">
            <v>0</v>
          </cell>
          <cell r="L4669">
            <v>0</v>
          </cell>
          <cell r="M4669">
            <v>0</v>
          </cell>
          <cell r="N4669">
            <v>136000</v>
          </cell>
          <cell r="O4669">
            <v>119700</v>
          </cell>
          <cell r="P4669">
            <v>116755.52</v>
          </cell>
        </row>
        <row r="4670">
          <cell r="A4670">
            <v>1815710126</v>
          </cell>
          <cell r="B4670">
            <v>126</v>
          </cell>
          <cell r="C4670">
            <v>815710</v>
          </cell>
          <cell r="D4670">
            <v>1</v>
          </cell>
          <cell r="E4670">
            <v>0</v>
          </cell>
          <cell r="F4670" t="str">
            <v xml:space="preserve">דמי הבראה         </v>
          </cell>
          <cell r="G4670">
            <v>0</v>
          </cell>
          <cell r="H4670" t="str">
            <v>שכר</v>
          </cell>
          <cell r="I4670">
            <v>0</v>
          </cell>
          <cell r="J4670">
            <v>248000</v>
          </cell>
          <cell r="K4670">
            <v>0</v>
          </cell>
          <cell r="L4670">
            <v>0</v>
          </cell>
          <cell r="M4670">
            <v>0</v>
          </cell>
          <cell r="N4670">
            <v>248000</v>
          </cell>
          <cell r="O4670">
            <v>248000</v>
          </cell>
          <cell r="P4670">
            <v>247608.04</v>
          </cell>
        </row>
        <row r="4671">
          <cell r="A4671">
            <v>1815710130</v>
          </cell>
          <cell r="B4671">
            <v>130</v>
          </cell>
          <cell r="C4671">
            <v>815710</v>
          </cell>
          <cell r="D4671">
            <v>1</v>
          </cell>
          <cell r="E4671">
            <v>0</v>
          </cell>
          <cell r="F4671" t="str">
            <v xml:space="preserve">שעות נוספות       </v>
          </cell>
          <cell r="G4671">
            <v>0</v>
          </cell>
          <cell r="H4671" t="str">
            <v>שכר</v>
          </cell>
          <cell r="I4671">
            <v>0</v>
          </cell>
          <cell r="J4671">
            <v>13000</v>
          </cell>
          <cell r="K4671">
            <v>0</v>
          </cell>
          <cell r="L4671">
            <v>0</v>
          </cell>
          <cell r="M4671">
            <v>0</v>
          </cell>
          <cell r="N4671">
            <v>13000</v>
          </cell>
          <cell r="O4671">
            <v>13000</v>
          </cell>
          <cell r="P4671">
            <v>19012.650000000001</v>
          </cell>
        </row>
        <row r="4672">
          <cell r="A4672">
            <v>1815710140</v>
          </cell>
          <cell r="B4672">
            <v>140</v>
          </cell>
          <cell r="C4672">
            <v>815710</v>
          </cell>
          <cell r="D4672">
            <v>1</v>
          </cell>
          <cell r="E4672">
            <v>0</v>
          </cell>
          <cell r="F4672" t="str">
            <v>השתתפות באחזקת רכב</v>
          </cell>
          <cell r="G4672">
            <v>0</v>
          </cell>
          <cell r="H4672" t="str">
            <v>שכר</v>
          </cell>
          <cell r="I4672">
            <v>0.43009605122732131</v>
          </cell>
          <cell r="J4672">
            <v>134000</v>
          </cell>
          <cell r="K4672">
            <v>0</v>
          </cell>
          <cell r="L4672">
            <v>0</v>
          </cell>
          <cell r="M4672">
            <v>0</v>
          </cell>
          <cell r="N4672">
            <v>134000</v>
          </cell>
          <cell r="O4672">
            <v>93700</v>
          </cell>
          <cell r="P4672">
            <v>123981.89</v>
          </cell>
        </row>
        <row r="4673">
          <cell r="A4673">
            <v>1815710181</v>
          </cell>
          <cell r="B4673">
            <v>181</v>
          </cell>
          <cell r="C4673">
            <v>815710</v>
          </cell>
          <cell r="D4673">
            <v>1</v>
          </cell>
          <cell r="E4673">
            <v>0</v>
          </cell>
          <cell r="F4673" t="str">
            <v>ק'השתל'מורים-מעביד</v>
          </cell>
          <cell r="G4673">
            <v>0</v>
          </cell>
          <cell r="H4673" t="str">
            <v>שכר</v>
          </cell>
          <cell r="I4673">
            <v>0</v>
          </cell>
          <cell r="J4673">
            <v>0</v>
          </cell>
          <cell r="K4673">
            <v>0</v>
          </cell>
          <cell r="L4673">
            <v>0</v>
          </cell>
          <cell r="M4673">
            <v>0</v>
          </cell>
          <cell r="N4673">
            <v>0</v>
          </cell>
          <cell r="O4673">
            <v>0</v>
          </cell>
          <cell r="P4673">
            <v>0</v>
          </cell>
        </row>
        <row r="4674">
          <cell r="A4674">
            <v>1815710210</v>
          </cell>
          <cell r="B4674">
            <v>210</v>
          </cell>
          <cell r="C4674">
            <v>815710</v>
          </cell>
          <cell r="D4674">
            <v>1</v>
          </cell>
          <cell r="E4674">
            <v>0</v>
          </cell>
          <cell r="F4674" t="str">
            <v>השכר הקובע</v>
          </cell>
          <cell r="G4674">
            <v>0</v>
          </cell>
          <cell r="H4674" t="str">
            <v>שכר</v>
          </cell>
          <cell r="I4674">
            <v>0</v>
          </cell>
          <cell r="J4674">
            <v>0</v>
          </cell>
          <cell r="K4674">
            <v>0</v>
          </cell>
          <cell r="L4674">
            <v>0</v>
          </cell>
          <cell r="M4674">
            <v>0</v>
          </cell>
          <cell r="N4674">
            <v>0</v>
          </cell>
          <cell r="O4674">
            <v>0</v>
          </cell>
          <cell r="P4674">
            <v>3902.08</v>
          </cell>
        </row>
        <row r="4675">
          <cell r="A4675">
            <v>1815710212</v>
          </cell>
          <cell r="B4675">
            <v>212</v>
          </cell>
          <cell r="C4675">
            <v>815710</v>
          </cell>
          <cell r="D4675">
            <v>1</v>
          </cell>
          <cell r="E4675">
            <v>0</v>
          </cell>
          <cell r="F4675" t="str">
            <v xml:space="preserve">שעורי עזר לעולים  </v>
          </cell>
          <cell r="G4675">
            <v>0</v>
          </cell>
          <cell r="H4675" t="str">
            <v>שכר</v>
          </cell>
          <cell r="I4675">
            <v>0</v>
          </cell>
          <cell r="J4675">
            <v>0</v>
          </cell>
          <cell r="K4675">
            <v>0</v>
          </cell>
          <cell r="L4675">
            <v>0</v>
          </cell>
          <cell r="M4675">
            <v>0</v>
          </cell>
          <cell r="N4675">
            <v>0</v>
          </cell>
          <cell r="O4675">
            <v>0</v>
          </cell>
          <cell r="P4675">
            <v>2956.21</v>
          </cell>
        </row>
        <row r="4676">
          <cell r="A4676">
            <v>1815710213</v>
          </cell>
          <cell r="B4676">
            <v>213</v>
          </cell>
          <cell r="C4676">
            <v>815710</v>
          </cell>
          <cell r="D4676">
            <v>1</v>
          </cell>
          <cell r="E4676">
            <v>0</v>
          </cell>
          <cell r="F4676" t="str">
            <v xml:space="preserve">שעורי עזר לנכים   </v>
          </cell>
          <cell r="G4676">
            <v>0</v>
          </cell>
          <cell r="H4676" t="str">
            <v>שכר</v>
          </cell>
          <cell r="I4676">
            <v>0</v>
          </cell>
          <cell r="J4676">
            <v>0</v>
          </cell>
          <cell r="K4676">
            <v>0</v>
          </cell>
          <cell r="L4676">
            <v>0</v>
          </cell>
          <cell r="M4676">
            <v>0</v>
          </cell>
          <cell r="N4676">
            <v>0</v>
          </cell>
          <cell r="O4676">
            <v>0</v>
          </cell>
          <cell r="P4676">
            <v>0</v>
          </cell>
        </row>
        <row r="4677">
          <cell r="A4677">
            <v>1815710214</v>
          </cell>
          <cell r="B4677">
            <v>214</v>
          </cell>
          <cell r="C4677">
            <v>815710</v>
          </cell>
          <cell r="D4677">
            <v>1</v>
          </cell>
          <cell r="E4677">
            <v>0</v>
          </cell>
          <cell r="F4677" t="str">
            <v>שעורי עזר לתלמידים</v>
          </cell>
          <cell r="G4677">
            <v>0</v>
          </cell>
          <cell r="H4677" t="str">
            <v>שכר</v>
          </cell>
          <cell r="I4677">
            <v>0</v>
          </cell>
          <cell r="J4677">
            <v>0</v>
          </cell>
          <cell r="K4677">
            <v>0</v>
          </cell>
          <cell r="L4677">
            <v>0</v>
          </cell>
          <cell r="M4677">
            <v>0</v>
          </cell>
          <cell r="N4677">
            <v>0</v>
          </cell>
          <cell r="O4677">
            <v>0</v>
          </cell>
          <cell r="P4677">
            <v>19042.53</v>
          </cell>
        </row>
        <row r="4678">
          <cell r="A4678">
            <v>1815710215</v>
          </cell>
          <cell r="B4678">
            <v>215</v>
          </cell>
          <cell r="C4678">
            <v>815710</v>
          </cell>
          <cell r="D4678">
            <v>1</v>
          </cell>
          <cell r="E4678">
            <v>0</v>
          </cell>
          <cell r="F4678" t="str">
            <v>קייטנת קיץ בחט"ב ובתיכוניים</v>
          </cell>
          <cell r="G4678">
            <v>0</v>
          </cell>
          <cell r="H4678" t="str">
            <v>שכר</v>
          </cell>
          <cell r="I4678">
            <v>0</v>
          </cell>
          <cell r="J4678">
            <v>0</v>
          </cell>
          <cell r="K4678">
            <v>0</v>
          </cell>
          <cell r="L4678">
            <v>0</v>
          </cell>
          <cell r="M4678">
            <v>0</v>
          </cell>
          <cell r="N4678">
            <v>0</v>
          </cell>
          <cell r="O4678">
            <v>0</v>
          </cell>
          <cell r="P4678">
            <v>0</v>
          </cell>
        </row>
        <row r="4679">
          <cell r="A4679">
            <v>1815710216</v>
          </cell>
          <cell r="B4679">
            <v>216</v>
          </cell>
          <cell r="C4679">
            <v>815710</v>
          </cell>
          <cell r="D4679">
            <v>1</v>
          </cell>
          <cell r="E4679">
            <v>0</v>
          </cell>
          <cell r="F4679" t="str">
            <v>פרוייקט קשישים</v>
          </cell>
          <cell r="G4679">
            <v>0</v>
          </cell>
          <cell r="H4679" t="str">
            <v>שכר</v>
          </cell>
          <cell r="I4679">
            <v>0</v>
          </cell>
          <cell r="J4679">
            <v>10000</v>
          </cell>
          <cell r="K4679">
            <v>0</v>
          </cell>
          <cell r="L4679">
            <v>0</v>
          </cell>
          <cell r="M4679">
            <v>0</v>
          </cell>
          <cell r="N4679">
            <v>10000</v>
          </cell>
          <cell r="O4679">
            <v>2000</v>
          </cell>
          <cell r="P4679">
            <v>13386.22</v>
          </cell>
        </row>
        <row r="4680">
          <cell r="A4680">
            <v>1815710250</v>
          </cell>
          <cell r="B4680">
            <v>250</v>
          </cell>
          <cell r="C4680">
            <v>815710</v>
          </cell>
          <cell r="D4680">
            <v>1</v>
          </cell>
          <cell r="E4680">
            <v>0</v>
          </cell>
          <cell r="F4680" t="str">
            <v>שעות השאלה למשה"ח</v>
          </cell>
          <cell r="G4680">
            <v>0</v>
          </cell>
          <cell r="H4680" t="str">
            <v>שכר</v>
          </cell>
          <cell r="I4680">
            <v>-0.77791718946047683</v>
          </cell>
          <cell r="J4680">
            <v>35400</v>
          </cell>
          <cell r="K4680">
            <v>1.0105820105820107</v>
          </cell>
          <cell r="L4680">
            <v>0</v>
          </cell>
          <cell r="M4680">
            <v>0</v>
          </cell>
          <cell r="N4680">
            <v>35400</v>
          </cell>
          <cell r="O4680">
            <v>159400</v>
          </cell>
          <cell r="P4680">
            <v>74041.72</v>
          </cell>
        </row>
        <row r="4681">
          <cell r="A4681">
            <v>1815710261</v>
          </cell>
          <cell r="B4681">
            <v>261</v>
          </cell>
          <cell r="C4681">
            <v>815710</v>
          </cell>
          <cell r="D4681">
            <v>1</v>
          </cell>
          <cell r="E4681">
            <v>0</v>
          </cell>
          <cell r="F4681" t="str">
            <v>תכנית גי"א / מש"ב</v>
          </cell>
          <cell r="G4681">
            <v>0</v>
          </cell>
          <cell r="H4681" t="str">
            <v>שכר</v>
          </cell>
          <cell r="I4681">
            <v>0</v>
          </cell>
          <cell r="J4681">
            <v>0</v>
          </cell>
          <cell r="K4681">
            <v>0</v>
          </cell>
          <cell r="L4681">
            <v>0</v>
          </cell>
          <cell r="M4681">
            <v>0</v>
          </cell>
          <cell r="N4681">
            <v>0</v>
          </cell>
          <cell r="O4681">
            <v>0</v>
          </cell>
          <cell r="P4681">
            <v>0</v>
          </cell>
        </row>
        <row r="4682">
          <cell r="A4682">
            <v>1815710262</v>
          </cell>
          <cell r="B4682">
            <v>262</v>
          </cell>
          <cell r="C4682">
            <v>815710</v>
          </cell>
          <cell r="D4682">
            <v>1</v>
          </cell>
          <cell r="E4682">
            <v>0</v>
          </cell>
          <cell r="F4682" t="str">
            <v>שע' שאילה-מ' חינוך</v>
          </cell>
          <cell r="G4682">
            <v>0</v>
          </cell>
          <cell r="H4682" t="str">
            <v>שכר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0</v>
          </cell>
          <cell r="N4682">
            <v>0</v>
          </cell>
          <cell r="O4682">
            <v>0</v>
          </cell>
          <cell r="P4682">
            <v>0</v>
          </cell>
        </row>
        <row r="4683">
          <cell r="A4683">
            <v>1815710263</v>
          </cell>
          <cell r="B4683">
            <v>263</v>
          </cell>
          <cell r="C4683">
            <v>815710</v>
          </cell>
          <cell r="D4683">
            <v>1</v>
          </cell>
          <cell r="E4683">
            <v>0</v>
          </cell>
          <cell r="F4683" t="str">
            <v xml:space="preserve">עובדי מינהלה      </v>
          </cell>
          <cell r="G4683">
            <v>0</v>
          </cell>
          <cell r="H4683" t="str">
            <v>שכר</v>
          </cell>
          <cell r="I4683">
            <v>0</v>
          </cell>
          <cell r="J4683">
            <v>0</v>
          </cell>
          <cell r="K4683">
            <v>0</v>
          </cell>
          <cell r="L4683">
            <v>0</v>
          </cell>
          <cell r="M4683">
            <v>0</v>
          </cell>
          <cell r="N4683">
            <v>0</v>
          </cell>
          <cell r="O4683">
            <v>0</v>
          </cell>
          <cell r="P4683">
            <v>0</v>
          </cell>
        </row>
        <row r="4684">
          <cell r="A4684">
            <v>1815710264</v>
          </cell>
          <cell r="B4684">
            <v>264</v>
          </cell>
          <cell r="C4684">
            <v>815710</v>
          </cell>
          <cell r="D4684">
            <v>1</v>
          </cell>
          <cell r="E4684">
            <v>0</v>
          </cell>
          <cell r="F4684" t="str">
            <v>סייעות-מוסדות+חברה</v>
          </cell>
          <cell r="G4684">
            <v>0</v>
          </cell>
          <cell r="H4684" t="str">
            <v>שכר</v>
          </cell>
          <cell r="I4684">
            <v>0</v>
          </cell>
          <cell r="J4684">
            <v>0</v>
          </cell>
          <cell r="K4684">
            <v>0</v>
          </cell>
          <cell r="L4684">
            <v>0</v>
          </cell>
          <cell r="M4684">
            <v>0</v>
          </cell>
          <cell r="N4684">
            <v>0</v>
          </cell>
          <cell r="O4684">
            <v>0</v>
          </cell>
          <cell r="P4684">
            <v>0</v>
          </cell>
        </row>
        <row r="4685">
          <cell r="A4685">
            <v>1815710420</v>
          </cell>
          <cell r="B4685">
            <v>420</v>
          </cell>
          <cell r="C4685">
            <v>815710</v>
          </cell>
          <cell r="D4685">
            <v>1</v>
          </cell>
          <cell r="E4685">
            <v>0</v>
          </cell>
          <cell r="F4685" t="str">
            <v xml:space="preserve">כיבוי אש          </v>
          </cell>
          <cell r="G4685">
            <v>0</v>
          </cell>
          <cell r="H4685" t="str">
            <v>גמיש</v>
          </cell>
          <cell r="I4685">
            <v>0</v>
          </cell>
          <cell r="J4685">
            <v>11000</v>
          </cell>
          <cell r="K4685">
            <v>-0.15384615384615385</v>
          </cell>
          <cell r="L4685">
            <v>0</v>
          </cell>
          <cell r="M4685">
            <v>0</v>
          </cell>
          <cell r="N4685">
            <v>11000</v>
          </cell>
          <cell r="O4685">
            <v>11000</v>
          </cell>
          <cell r="P4685">
            <v>10727.97</v>
          </cell>
        </row>
        <row r="4686">
          <cell r="A4686">
            <v>1815710423</v>
          </cell>
          <cell r="B4686">
            <v>423</v>
          </cell>
          <cell r="C4686">
            <v>815710</v>
          </cell>
          <cell r="D4686">
            <v>1</v>
          </cell>
          <cell r="E4686">
            <v>0</v>
          </cell>
          <cell r="F4686" t="str">
            <v xml:space="preserve">תחזוקת מבנה       </v>
          </cell>
          <cell r="G4686">
            <v>0</v>
          </cell>
          <cell r="H4686" t="str">
            <v>קשיח</v>
          </cell>
          <cell r="I4686">
            <v>0</v>
          </cell>
          <cell r="J4686">
            <v>0</v>
          </cell>
          <cell r="K4686">
            <v>0</v>
          </cell>
          <cell r="L4686">
            <v>0</v>
          </cell>
          <cell r="M4686">
            <v>0</v>
          </cell>
          <cell r="N4686">
            <v>0</v>
          </cell>
          <cell r="O4686">
            <v>0</v>
          </cell>
          <cell r="P4686">
            <v>0</v>
          </cell>
        </row>
        <row r="4687">
          <cell r="A4687">
            <v>1815710431</v>
          </cell>
          <cell r="B4687">
            <v>431</v>
          </cell>
          <cell r="C4687">
            <v>815710</v>
          </cell>
          <cell r="D4687">
            <v>1</v>
          </cell>
          <cell r="E4687">
            <v>0</v>
          </cell>
          <cell r="F4687" t="str">
            <v xml:space="preserve">חשמל              </v>
          </cell>
          <cell r="G4687">
            <v>0</v>
          </cell>
          <cell r="H4687" t="str">
            <v>קשיח</v>
          </cell>
          <cell r="I4687">
            <v>3.488372093023262E-2</v>
          </cell>
          <cell r="J4687">
            <v>142400</v>
          </cell>
          <cell r="K4687">
            <v>-9.830729166666663E-2</v>
          </cell>
          <cell r="L4687">
            <v>0</v>
          </cell>
          <cell r="M4687">
            <v>0</v>
          </cell>
          <cell r="N4687">
            <v>142400</v>
          </cell>
          <cell r="O4687">
            <v>137600</v>
          </cell>
          <cell r="P4687">
            <v>138843</v>
          </cell>
        </row>
        <row r="4688">
          <cell r="A4688">
            <v>1815710432</v>
          </cell>
          <cell r="B4688">
            <v>432</v>
          </cell>
          <cell r="C4688">
            <v>815710</v>
          </cell>
          <cell r="D4688">
            <v>1</v>
          </cell>
          <cell r="E4688">
            <v>0</v>
          </cell>
          <cell r="F4688" t="str">
            <v xml:space="preserve">מים               </v>
          </cell>
          <cell r="G4688">
            <v>0</v>
          </cell>
          <cell r="H4688" t="str">
            <v>קשיח</v>
          </cell>
          <cell r="I4688">
            <v>3.400503778337538E-2</v>
          </cell>
          <cell r="J4688">
            <v>82100</v>
          </cell>
          <cell r="K4688">
            <v>-9.7065462753950338E-2</v>
          </cell>
          <cell r="L4688">
            <v>0</v>
          </cell>
          <cell r="M4688">
            <v>0</v>
          </cell>
          <cell r="N4688">
            <v>82100</v>
          </cell>
          <cell r="O4688">
            <v>79400</v>
          </cell>
          <cell r="P4688">
            <v>80064</v>
          </cell>
        </row>
        <row r="4689">
          <cell r="A4689">
            <v>1815710433</v>
          </cell>
          <cell r="B4689">
            <v>433</v>
          </cell>
          <cell r="C4689">
            <v>815710</v>
          </cell>
          <cell r="D4689">
            <v>1</v>
          </cell>
          <cell r="E4689">
            <v>0</v>
          </cell>
          <cell r="F4689" t="str">
            <v xml:space="preserve">חומרי נקיון       </v>
          </cell>
          <cell r="G4689">
            <v>0</v>
          </cell>
          <cell r="H4689" t="str">
            <v>גמיש</v>
          </cell>
          <cell r="I4689">
            <v>0</v>
          </cell>
          <cell r="J4689">
            <v>0</v>
          </cell>
          <cell r="K4689">
            <v>0</v>
          </cell>
          <cell r="L4689">
            <v>0</v>
          </cell>
          <cell r="M4689">
            <v>0</v>
          </cell>
          <cell r="N4689">
            <v>0</v>
          </cell>
          <cell r="O4689">
            <v>0</v>
          </cell>
          <cell r="P4689">
            <v>0</v>
          </cell>
        </row>
        <row r="4690">
          <cell r="A4690">
            <v>1815710434</v>
          </cell>
          <cell r="B4690">
            <v>434</v>
          </cell>
          <cell r="C4690">
            <v>815710</v>
          </cell>
          <cell r="D4690">
            <v>1</v>
          </cell>
          <cell r="E4690">
            <v>0</v>
          </cell>
          <cell r="F4690" t="str">
            <v xml:space="preserve">חיטוי והדברה      </v>
          </cell>
          <cell r="G4690">
            <v>0</v>
          </cell>
          <cell r="H4690" t="str">
            <v>גמיש</v>
          </cell>
          <cell r="I4690">
            <v>0</v>
          </cell>
          <cell r="J4690">
            <v>0</v>
          </cell>
          <cell r="K4690">
            <v>0</v>
          </cell>
          <cell r="L4690">
            <v>0</v>
          </cell>
          <cell r="M4690">
            <v>0</v>
          </cell>
          <cell r="N4690">
            <v>0</v>
          </cell>
          <cell r="O4690">
            <v>0</v>
          </cell>
          <cell r="P4690">
            <v>0</v>
          </cell>
        </row>
        <row r="4691">
          <cell r="A4691">
            <v>1815710437</v>
          </cell>
          <cell r="B4691">
            <v>437</v>
          </cell>
          <cell r="C4691">
            <v>815710</v>
          </cell>
          <cell r="D4691">
            <v>1</v>
          </cell>
          <cell r="E4691">
            <v>0</v>
          </cell>
          <cell r="F4691" t="str">
            <v xml:space="preserve">אחזקת אזעקה       </v>
          </cell>
          <cell r="G4691">
            <v>0</v>
          </cell>
          <cell r="H4691" t="str">
            <v>קשיח</v>
          </cell>
          <cell r="I4691">
            <v>0</v>
          </cell>
          <cell r="J4691">
            <v>2520</v>
          </cell>
          <cell r="K4691">
            <v>3.7037037037036979E-2</v>
          </cell>
          <cell r="L4691">
            <v>280</v>
          </cell>
          <cell r="M4691">
            <v>0</v>
          </cell>
          <cell r="N4691">
            <v>2800</v>
          </cell>
          <cell r="O4691">
            <v>2800</v>
          </cell>
          <cell r="P4691">
            <v>2442.96</v>
          </cell>
        </row>
        <row r="4692">
          <cell r="A4692">
            <v>1815710441</v>
          </cell>
          <cell r="B4692">
            <v>441</v>
          </cell>
          <cell r="C4692">
            <v>815710</v>
          </cell>
          <cell r="D4692">
            <v>1</v>
          </cell>
          <cell r="E4692">
            <v>0</v>
          </cell>
          <cell r="F4692" t="str">
            <v xml:space="preserve">ביטוח             </v>
          </cell>
          <cell r="G4692">
            <v>0</v>
          </cell>
          <cell r="H4692" t="str">
            <v>קשיח</v>
          </cell>
          <cell r="I4692">
            <v>0</v>
          </cell>
          <cell r="J4692">
            <v>0</v>
          </cell>
          <cell r="K4692">
            <v>0</v>
          </cell>
          <cell r="L4692">
            <v>0</v>
          </cell>
          <cell r="M4692">
            <v>0</v>
          </cell>
          <cell r="N4692">
            <v>0</v>
          </cell>
          <cell r="O4692">
            <v>0</v>
          </cell>
          <cell r="P4692">
            <v>0</v>
          </cell>
        </row>
        <row r="4693">
          <cell r="A4693">
            <v>1815710450</v>
          </cell>
          <cell r="B4693">
            <v>450</v>
          </cell>
          <cell r="C4693">
            <v>815710</v>
          </cell>
          <cell r="D4693">
            <v>1</v>
          </cell>
          <cell r="E4693">
            <v>0</v>
          </cell>
          <cell r="F4693" t="str">
            <v xml:space="preserve">ריהוט ואחזקתו     </v>
          </cell>
          <cell r="G4693">
            <v>0</v>
          </cell>
          <cell r="H4693" t="str">
            <v>גמיש</v>
          </cell>
          <cell r="I4693">
            <v>3.6764705882353033E-2</v>
          </cell>
          <cell r="J4693">
            <v>12690</v>
          </cell>
          <cell r="K4693">
            <v>-9.8684210526315819E-2</v>
          </cell>
          <cell r="L4693">
            <v>1410</v>
          </cell>
          <cell r="M4693">
            <v>0</v>
          </cell>
          <cell r="N4693">
            <v>14100</v>
          </cell>
          <cell r="O4693">
            <v>13600</v>
          </cell>
          <cell r="P4693">
            <v>13707</v>
          </cell>
        </row>
        <row r="4694">
          <cell r="A4694">
            <v>1815710470</v>
          </cell>
          <cell r="B4694">
            <v>470</v>
          </cell>
          <cell r="C4694">
            <v>815710</v>
          </cell>
          <cell r="D4694">
            <v>1</v>
          </cell>
          <cell r="E4694">
            <v>0</v>
          </cell>
          <cell r="F4694" t="str">
            <v xml:space="preserve">אחזקת מכונות משרד </v>
          </cell>
          <cell r="G4694">
            <v>0</v>
          </cell>
          <cell r="H4694" t="str">
            <v>גמיש</v>
          </cell>
          <cell r="I4694">
            <v>0</v>
          </cell>
          <cell r="J4694">
            <v>0</v>
          </cell>
          <cell r="K4694">
            <v>0</v>
          </cell>
          <cell r="L4694">
            <v>0</v>
          </cell>
          <cell r="M4694">
            <v>0</v>
          </cell>
          <cell r="N4694">
            <v>0</v>
          </cell>
          <cell r="O4694">
            <v>0</v>
          </cell>
          <cell r="P4694">
            <v>0</v>
          </cell>
        </row>
        <row r="4695">
          <cell r="A4695">
            <v>1815710471</v>
          </cell>
          <cell r="B4695">
            <v>471</v>
          </cell>
          <cell r="C4695">
            <v>815710</v>
          </cell>
          <cell r="D4695">
            <v>1</v>
          </cell>
          <cell r="E4695">
            <v>0</v>
          </cell>
          <cell r="F4695" t="str">
            <v xml:space="preserve">מכשירי כתיבה      </v>
          </cell>
          <cell r="G4695">
            <v>0</v>
          </cell>
          <cell r="H4695" t="str">
            <v>גמיש</v>
          </cell>
          <cell r="I4695">
            <v>0</v>
          </cell>
          <cell r="J4695">
            <v>0</v>
          </cell>
          <cell r="K4695">
            <v>0</v>
          </cell>
          <cell r="L4695">
            <v>0</v>
          </cell>
          <cell r="M4695">
            <v>0</v>
          </cell>
          <cell r="N4695">
            <v>0</v>
          </cell>
          <cell r="O4695">
            <v>0</v>
          </cell>
          <cell r="P4695">
            <v>0</v>
          </cell>
        </row>
        <row r="4696">
          <cell r="A4696">
            <v>1815710511</v>
          </cell>
          <cell r="B4696">
            <v>511</v>
          </cell>
          <cell r="C4696">
            <v>815710</v>
          </cell>
          <cell r="D4696">
            <v>1</v>
          </cell>
          <cell r="E4696">
            <v>0</v>
          </cell>
          <cell r="F4696" t="str">
            <v xml:space="preserve">אירוח וכיבוד      </v>
          </cell>
          <cell r="G4696">
            <v>0</v>
          </cell>
          <cell r="H4696" t="str">
            <v>גמיש</v>
          </cell>
          <cell r="I4696">
            <v>0</v>
          </cell>
          <cell r="J4696">
            <v>11700</v>
          </cell>
          <cell r="K4696">
            <v>8.3333333333333259E-2</v>
          </cell>
          <cell r="L4696">
            <v>1300</v>
          </cell>
          <cell r="M4696">
            <v>0</v>
          </cell>
          <cell r="N4696">
            <v>13000</v>
          </cell>
          <cell r="O4696">
            <v>13000</v>
          </cell>
          <cell r="P4696">
            <v>12089.68</v>
          </cell>
        </row>
        <row r="4697">
          <cell r="A4697">
            <v>1815710512</v>
          </cell>
          <cell r="B4697">
            <v>512</v>
          </cell>
          <cell r="C4697">
            <v>815710</v>
          </cell>
          <cell r="D4697">
            <v>1</v>
          </cell>
          <cell r="E4697">
            <v>0</v>
          </cell>
          <cell r="F4697" t="str">
            <v xml:space="preserve">נסיעות ואש"ל      </v>
          </cell>
          <cell r="G4697">
            <v>0</v>
          </cell>
          <cell r="H4697" t="str">
            <v>גמיש</v>
          </cell>
          <cell r="I4697">
            <v>0</v>
          </cell>
          <cell r="J4697">
            <v>0</v>
          </cell>
          <cell r="K4697">
            <v>0</v>
          </cell>
          <cell r="L4697">
            <v>0</v>
          </cell>
          <cell r="M4697">
            <v>0</v>
          </cell>
          <cell r="N4697">
            <v>0</v>
          </cell>
          <cell r="O4697">
            <v>0</v>
          </cell>
          <cell r="P4697">
            <v>0</v>
          </cell>
        </row>
        <row r="4698">
          <cell r="A4698">
            <v>1815710517</v>
          </cell>
          <cell r="B4698">
            <v>517</v>
          </cell>
          <cell r="C4698">
            <v>815710</v>
          </cell>
          <cell r="D4698">
            <v>1</v>
          </cell>
          <cell r="E4698">
            <v>0</v>
          </cell>
          <cell r="F4698" t="str">
            <v xml:space="preserve">מסיבות מפקדים ושי </v>
          </cell>
          <cell r="G4698">
            <v>0</v>
          </cell>
          <cell r="H4698" t="str">
            <v>גמיש</v>
          </cell>
          <cell r="I4698">
            <v>0</v>
          </cell>
          <cell r="J4698">
            <v>0</v>
          </cell>
          <cell r="K4698">
            <v>0</v>
          </cell>
          <cell r="L4698">
            <v>0</v>
          </cell>
          <cell r="M4698">
            <v>0</v>
          </cell>
          <cell r="N4698">
            <v>0</v>
          </cell>
          <cell r="O4698">
            <v>0</v>
          </cell>
          <cell r="P4698">
            <v>0</v>
          </cell>
        </row>
        <row r="4699">
          <cell r="A4699">
            <v>1815710522</v>
          </cell>
          <cell r="B4699">
            <v>522</v>
          </cell>
          <cell r="C4699">
            <v>815710</v>
          </cell>
          <cell r="D4699">
            <v>1</v>
          </cell>
          <cell r="E4699">
            <v>0</v>
          </cell>
          <cell r="F4699" t="str">
            <v xml:space="preserve">ספרים ועיתונים    </v>
          </cell>
          <cell r="G4699">
            <v>0</v>
          </cell>
          <cell r="H4699" t="str">
            <v>גמיש</v>
          </cell>
          <cell r="I4699">
            <v>0</v>
          </cell>
          <cell r="J4699">
            <v>0</v>
          </cell>
          <cell r="K4699">
            <v>0</v>
          </cell>
          <cell r="L4699">
            <v>0</v>
          </cell>
          <cell r="M4699">
            <v>0</v>
          </cell>
          <cell r="N4699">
            <v>0</v>
          </cell>
          <cell r="O4699">
            <v>0</v>
          </cell>
          <cell r="P4699">
            <v>0</v>
          </cell>
        </row>
        <row r="4700">
          <cell r="A4700">
            <v>1815710530</v>
          </cell>
          <cell r="B4700">
            <v>530</v>
          </cell>
          <cell r="C4700">
            <v>815710</v>
          </cell>
          <cell r="D4700">
            <v>1</v>
          </cell>
          <cell r="E4700">
            <v>0</v>
          </cell>
          <cell r="F4700" t="str">
            <v xml:space="preserve">אופניים לעובדים   </v>
          </cell>
          <cell r="G4700">
            <v>0</v>
          </cell>
          <cell r="H4700" t="str">
            <v>קשיח</v>
          </cell>
          <cell r="I4700">
            <v>0</v>
          </cell>
          <cell r="J4700">
            <v>0</v>
          </cell>
          <cell r="K4700">
            <v>0</v>
          </cell>
          <cell r="L4700">
            <v>0</v>
          </cell>
          <cell r="M4700">
            <v>0</v>
          </cell>
          <cell r="N4700">
            <v>0</v>
          </cell>
          <cell r="O4700">
            <v>0</v>
          </cell>
          <cell r="P4700">
            <v>0</v>
          </cell>
        </row>
        <row r="4701">
          <cell r="A4701">
            <v>1815710540</v>
          </cell>
          <cell r="B4701">
            <v>540</v>
          </cell>
          <cell r="C4701">
            <v>815710</v>
          </cell>
          <cell r="D4701">
            <v>1</v>
          </cell>
          <cell r="E4701">
            <v>0</v>
          </cell>
          <cell r="F4701" t="str">
            <v xml:space="preserve">הוצאות טלפון      </v>
          </cell>
          <cell r="G4701">
            <v>0</v>
          </cell>
          <cell r="H4701" t="str">
            <v>גמיש</v>
          </cell>
          <cell r="I4701">
            <v>0</v>
          </cell>
          <cell r="J4701">
            <v>0</v>
          </cell>
          <cell r="K4701">
            <v>0</v>
          </cell>
          <cell r="L4701">
            <v>0</v>
          </cell>
          <cell r="M4701">
            <v>0</v>
          </cell>
          <cell r="N4701">
            <v>0</v>
          </cell>
          <cell r="O4701">
            <v>0</v>
          </cell>
          <cell r="P4701">
            <v>0</v>
          </cell>
        </row>
        <row r="4702">
          <cell r="A4702">
            <v>1815710544</v>
          </cell>
          <cell r="B4702">
            <v>544</v>
          </cell>
          <cell r="C4702">
            <v>815710</v>
          </cell>
          <cell r="D4702">
            <v>1</v>
          </cell>
          <cell r="E4702">
            <v>0</v>
          </cell>
          <cell r="F4702" t="str">
            <v xml:space="preserve">הוצאות דאר        </v>
          </cell>
          <cell r="G4702">
            <v>0</v>
          </cell>
          <cell r="H4702" t="str">
            <v>קשיח</v>
          </cell>
          <cell r="I4702">
            <v>0</v>
          </cell>
          <cell r="J4702">
            <v>0</v>
          </cell>
          <cell r="K4702">
            <v>0</v>
          </cell>
          <cell r="L4702">
            <v>0</v>
          </cell>
          <cell r="M4702">
            <v>0</v>
          </cell>
          <cell r="N4702">
            <v>0</v>
          </cell>
          <cell r="O4702">
            <v>0</v>
          </cell>
          <cell r="P4702">
            <v>0</v>
          </cell>
        </row>
        <row r="4703">
          <cell r="A4703">
            <v>1815710562</v>
          </cell>
          <cell r="B4703">
            <v>562</v>
          </cell>
          <cell r="C4703">
            <v>815710</v>
          </cell>
          <cell r="D4703">
            <v>1</v>
          </cell>
          <cell r="E4703">
            <v>0</v>
          </cell>
          <cell r="F4703" t="str">
            <v xml:space="preserve">הדפסות            </v>
          </cell>
          <cell r="G4703">
            <v>0</v>
          </cell>
          <cell r="H4703" t="str">
            <v>גמיש</v>
          </cell>
          <cell r="I4703">
            <v>0</v>
          </cell>
          <cell r="J4703">
            <v>0</v>
          </cell>
          <cell r="K4703">
            <v>0</v>
          </cell>
          <cell r="L4703">
            <v>0</v>
          </cell>
          <cell r="M4703">
            <v>0</v>
          </cell>
          <cell r="N4703">
            <v>0</v>
          </cell>
          <cell r="O4703">
            <v>0</v>
          </cell>
          <cell r="P4703">
            <v>0</v>
          </cell>
        </row>
        <row r="4704">
          <cell r="A4704">
            <v>1815710583</v>
          </cell>
          <cell r="B4704">
            <v>583</v>
          </cell>
          <cell r="C4704">
            <v>815710</v>
          </cell>
          <cell r="D4704">
            <v>1</v>
          </cell>
          <cell r="E4704">
            <v>0</v>
          </cell>
          <cell r="F4704" t="str">
            <v xml:space="preserve">שרות רפואי        </v>
          </cell>
          <cell r="G4704">
            <v>0</v>
          </cell>
          <cell r="H4704" t="str">
            <v>קשיח</v>
          </cell>
          <cell r="I4704">
            <v>0</v>
          </cell>
          <cell r="J4704">
            <v>0</v>
          </cell>
          <cell r="K4704">
            <v>0</v>
          </cell>
          <cell r="L4704">
            <v>0</v>
          </cell>
          <cell r="M4704">
            <v>0</v>
          </cell>
          <cell r="N4704">
            <v>0</v>
          </cell>
          <cell r="O4704">
            <v>0</v>
          </cell>
          <cell r="P4704">
            <v>0</v>
          </cell>
        </row>
        <row r="4705">
          <cell r="A4705">
            <v>1815710585</v>
          </cell>
          <cell r="B4705">
            <v>585</v>
          </cell>
          <cell r="C4705">
            <v>815710</v>
          </cell>
          <cell r="D4705">
            <v>1</v>
          </cell>
          <cell r="E4705">
            <v>0</v>
          </cell>
          <cell r="F4705" t="str">
            <v xml:space="preserve">שרות אחות         </v>
          </cell>
          <cell r="G4705">
            <v>0</v>
          </cell>
          <cell r="H4705" t="str">
            <v>קשיח</v>
          </cell>
          <cell r="I4705">
            <v>0</v>
          </cell>
          <cell r="J4705">
            <v>0</v>
          </cell>
          <cell r="K4705">
            <v>-1</v>
          </cell>
          <cell r="L4705">
            <v>0</v>
          </cell>
          <cell r="M4705">
            <v>0</v>
          </cell>
          <cell r="N4705">
            <v>0</v>
          </cell>
          <cell r="O4705">
            <v>0</v>
          </cell>
          <cell r="P4705">
            <v>0</v>
          </cell>
        </row>
        <row r="4706">
          <cell r="A4706">
            <v>1815710721</v>
          </cell>
          <cell r="B4706">
            <v>721</v>
          </cell>
          <cell r="C4706">
            <v>815710</v>
          </cell>
          <cell r="D4706">
            <v>1</v>
          </cell>
          <cell r="E4706">
            <v>0</v>
          </cell>
          <cell r="F4706" t="str">
            <v>חמרים-תחזוקת מבנים</v>
          </cell>
          <cell r="G4706">
            <v>0</v>
          </cell>
          <cell r="H4706" t="str">
            <v>גמיש</v>
          </cell>
          <cell r="I4706">
            <v>0</v>
          </cell>
          <cell r="J4706">
            <v>0</v>
          </cell>
          <cell r="K4706">
            <v>0</v>
          </cell>
          <cell r="L4706">
            <v>0</v>
          </cell>
          <cell r="M4706">
            <v>0</v>
          </cell>
          <cell r="N4706">
            <v>0</v>
          </cell>
          <cell r="O4706">
            <v>0</v>
          </cell>
          <cell r="P4706">
            <v>0</v>
          </cell>
        </row>
        <row r="4707">
          <cell r="A4707">
            <v>1815710722</v>
          </cell>
          <cell r="B4707">
            <v>722</v>
          </cell>
          <cell r="C4707">
            <v>815710</v>
          </cell>
          <cell r="D4707">
            <v>1</v>
          </cell>
          <cell r="E4707">
            <v>0</v>
          </cell>
          <cell r="F4707" t="str">
            <v>חמרים-תחזוקה עצמית</v>
          </cell>
          <cell r="G4707">
            <v>0</v>
          </cell>
          <cell r="H4707" t="str">
            <v>גמיש</v>
          </cell>
          <cell r="I4707">
            <v>0</v>
          </cell>
          <cell r="J4707">
            <v>0</v>
          </cell>
          <cell r="K4707">
            <v>0</v>
          </cell>
          <cell r="L4707">
            <v>0</v>
          </cell>
          <cell r="M4707">
            <v>0</v>
          </cell>
          <cell r="N4707">
            <v>0</v>
          </cell>
          <cell r="O4707">
            <v>0</v>
          </cell>
          <cell r="P4707">
            <v>0</v>
          </cell>
        </row>
        <row r="4708">
          <cell r="A4708">
            <v>1815710724</v>
          </cell>
          <cell r="B4708">
            <v>724</v>
          </cell>
          <cell r="C4708">
            <v>815710</v>
          </cell>
          <cell r="D4708">
            <v>1</v>
          </cell>
          <cell r="E4708">
            <v>0</v>
          </cell>
          <cell r="F4708" t="str">
            <v>ציוד למגמות</v>
          </cell>
          <cell r="G4708">
            <v>0</v>
          </cell>
          <cell r="H4708" t="str">
            <v>גמיש</v>
          </cell>
          <cell r="I4708">
            <v>0</v>
          </cell>
          <cell r="J4708">
            <v>0</v>
          </cell>
          <cell r="K4708">
            <v>0</v>
          </cell>
          <cell r="L4708">
            <v>0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</row>
        <row r="4709">
          <cell r="A4709">
            <v>1815710742</v>
          </cell>
          <cell r="B4709">
            <v>742</v>
          </cell>
          <cell r="C4709">
            <v>815710</v>
          </cell>
          <cell r="D4709">
            <v>1</v>
          </cell>
          <cell r="E4709">
            <v>0</v>
          </cell>
          <cell r="F4709" t="str">
            <v xml:space="preserve">כלים וציוד        </v>
          </cell>
          <cell r="G4709">
            <v>0</v>
          </cell>
          <cell r="H4709" t="str">
            <v>גמיש</v>
          </cell>
          <cell r="I4709">
            <v>0.22610294117647056</v>
          </cell>
          <cell r="J4709">
            <v>60030</v>
          </cell>
          <cell r="K4709">
            <v>0.2823529411764707</v>
          </cell>
          <cell r="L4709">
            <v>6670</v>
          </cell>
          <cell r="M4709">
            <v>0</v>
          </cell>
          <cell r="N4709">
            <v>66700</v>
          </cell>
          <cell r="O4709">
            <v>54400</v>
          </cell>
          <cell r="P4709">
            <v>48118</v>
          </cell>
        </row>
        <row r="4710">
          <cell r="A4710">
            <v>1815710745</v>
          </cell>
          <cell r="B4710">
            <v>745</v>
          </cell>
          <cell r="C4710">
            <v>815710</v>
          </cell>
          <cell r="D4710">
            <v>1</v>
          </cell>
          <cell r="E4710">
            <v>0</v>
          </cell>
          <cell r="F4710" t="str">
            <v xml:space="preserve">דמי פריצה - תכולה </v>
          </cell>
          <cell r="G4710">
            <v>0</v>
          </cell>
          <cell r="H4710" t="str">
            <v>קשיח</v>
          </cell>
          <cell r="I4710">
            <v>0</v>
          </cell>
          <cell r="J4710">
            <v>0</v>
          </cell>
          <cell r="K4710">
            <v>0</v>
          </cell>
          <cell r="L4710">
            <v>0</v>
          </cell>
          <cell r="M4710">
            <v>0</v>
          </cell>
          <cell r="N4710">
            <v>0</v>
          </cell>
          <cell r="O4710">
            <v>0</v>
          </cell>
          <cell r="P4710">
            <v>0</v>
          </cell>
        </row>
        <row r="4711">
          <cell r="A4711">
            <v>1815710746</v>
          </cell>
          <cell r="B4711">
            <v>746</v>
          </cell>
          <cell r="C4711">
            <v>815710</v>
          </cell>
          <cell r="D4711">
            <v>1</v>
          </cell>
          <cell r="E4711">
            <v>0</v>
          </cell>
          <cell r="F4711" t="str">
            <v xml:space="preserve">דמי פריצה - מבנה  </v>
          </cell>
          <cell r="G4711">
            <v>0</v>
          </cell>
          <cell r="H4711" t="str">
            <v>קשיח</v>
          </cell>
          <cell r="I4711">
            <v>0</v>
          </cell>
          <cell r="J4711">
            <v>0</v>
          </cell>
          <cell r="K4711">
            <v>0</v>
          </cell>
          <cell r="L4711">
            <v>0</v>
          </cell>
          <cell r="M4711">
            <v>0</v>
          </cell>
          <cell r="N4711">
            <v>0</v>
          </cell>
          <cell r="O4711">
            <v>0</v>
          </cell>
          <cell r="P4711">
            <v>0</v>
          </cell>
        </row>
        <row r="4712">
          <cell r="A4712">
            <v>1815710750</v>
          </cell>
          <cell r="B4712">
            <v>750</v>
          </cell>
          <cell r="C4712">
            <v>815710</v>
          </cell>
          <cell r="D4712">
            <v>1</v>
          </cell>
          <cell r="E4712">
            <v>0</v>
          </cell>
          <cell r="F4712" t="str">
            <v>אחזקת מוסדות</v>
          </cell>
          <cell r="G4712">
            <v>0</v>
          </cell>
          <cell r="H4712" t="str">
            <v>קשיח</v>
          </cell>
          <cell r="I4712">
            <v>0.10153922542204574</v>
          </cell>
          <cell r="J4712">
            <v>443700</v>
          </cell>
          <cell r="K4712">
            <v>7.1905495634310146E-3</v>
          </cell>
          <cell r="L4712">
            <v>0</v>
          </cell>
          <cell r="M4712">
            <v>0</v>
          </cell>
          <cell r="N4712">
            <v>443700</v>
          </cell>
          <cell r="O4712">
            <v>402800</v>
          </cell>
          <cell r="P4712">
            <v>381866.62</v>
          </cell>
        </row>
        <row r="4713">
          <cell r="A4713">
            <v>1815710751</v>
          </cell>
          <cell r="B4713">
            <v>751</v>
          </cell>
          <cell r="C4713">
            <v>815710</v>
          </cell>
          <cell r="D4713">
            <v>1</v>
          </cell>
          <cell r="E4713">
            <v>0</v>
          </cell>
          <cell r="F4713" t="str">
            <v xml:space="preserve">עבודות קבלניות    </v>
          </cell>
          <cell r="G4713">
            <v>0</v>
          </cell>
          <cell r="H4713" t="str">
            <v>גמיש</v>
          </cell>
          <cell r="I4713">
            <v>0</v>
          </cell>
          <cell r="J4713">
            <v>0</v>
          </cell>
          <cell r="K4713">
            <v>0</v>
          </cell>
          <cell r="L4713">
            <v>0</v>
          </cell>
          <cell r="M4713">
            <v>0</v>
          </cell>
          <cell r="N4713">
            <v>0</v>
          </cell>
          <cell r="O4713">
            <v>0</v>
          </cell>
          <cell r="P4713">
            <v>0</v>
          </cell>
        </row>
        <row r="4714">
          <cell r="A4714">
            <v>1815710752</v>
          </cell>
          <cell r="B4714">
            <v>752</v>
          </cell>
          <cell r="C4714">
            <v>815710</v>
          </cell>
          <cell r="D4714">
            <v>1</v>
          </cell>
          <cell r="E4714">
            <v>0</v>
          </cell>
          <cell r="F4714" t="str">
            <v xml:space="preserve">נקיון בקבלנות     </v>
          </cell>
          <cell r="G4714">
            <v>0</v>
          </cell>
          <cell r="H4714" t="str">
            <v>קשיח</v>
          </cell>
          <cell r="I4714">
            <v>0.65528389573651236</v>
          </cell>
          <cell r="J4714">
            <v>819200</v>
          </cell>
          <cell r="K4714">
            <v>0.22462149416728727</v>
          </cell>
          <cell r="L4714">
            <v>0</v>
          </cell>
          <cell r="M4714">
            <v>0</v>
          </cell>
          <cell r="N4714">
            <v>819200</v>
          </cell>
          <cell r="O4714">
            <v>494900</v>
          </cell>
          <cell r="P4714">
            <v>447918.14</v>
          </cell>
        </row>
        <row r="4715">
          <cell r="A4715">
            <v>1815710753</v>
          </cell>
          <cell r="B4715">
            <v>753</v>
          </cell>
          <cell r="C4715">
            <v>815710</v>
          </cell>
          <cell r="D4715">
            <v>1</v>
          </cell>
          <cell r="E4715">
            <v>0</v>
          </cell>
          <cell r="F4715" t="str">
            <v xml:space="preserve">עובדים חיצוניים   </v>
          </cell>
          <cell r="G4715">
            <v>0</v>
          </cell>
          <cell r="H4715" t="str">
            <v>קשיח</v>
          </cell>
          <cell r="I4715">
            <v>0</v>
          </cell>
          <cell r="J4715">
            <v>0</v>
          </cell>
          <cell r="K4715">
            <v>0</v>
          </cell>
          <cell r="L4715">
            <v>0</v>
          </cell>
          <cell r="M4715">
            <v>0</v>
          </cell>
          <cell r="N4715">
            <v>0</v>
          </cell>
          <cell r="O4715">
            <v>0</v>
          </cell>
          <cell r="P4715">
            <v>0</v>
          </cell>
        </row>
        <row r="4716">
          <cell r="A4716">
            <v>1815710755</v>
          </cell>
          <cell r="B4716">
            <v>755</v>
          </cell>
          <cell r="C4716">
            <v>815710</v>
          </cell>
          <cell r="D4716">
            <v>1</v>
          </cell>
          <cell r="E4716">
            <v>0</v>
          </cell>
          <cell r="F4716" t="str">
            <v xml:space="preserve">אחות              </v>
          </cell>
          <cell r="G4716">
            <v>0</v>
          </cell>
          <cell r="H4716" t="str">
            <v>גמיש</v>
          </cell>
          <cell r="I4716">
            <v>0</v>
          </cell>
          <cell r="J4716">
            <v>0</v>
          </cell>
          <cell r="K4716">
            <v>0</v>
          </cell>
          <cell r="L4716">
            <v>0</v>
          </cell>
          <cell r="M4716">
            <v>0</v>
          </cell>
          <cell r="N4716">
            <v>0</v>
          </cell>
          <cell r="O4716">
            <v>0</v>
          </cell>
          <cell r="P4716">
            <v>0</v>
          </cell>
        </row>
        <row r="4717">
          <cell r="A4717">
            <v>1815710759</v>
          </cell>
          <cell r="B4717">
            <v>759</v>
          </cell>
          <cell r="C4717">
            <v>815710</v>
          </cell>
          <cell r="D4717">
            <v>1</v>
          </cell>
          <cell r="E4717">
            <v>0</v>
          </cell>
          <cell r="F4717" t="str">
            <v>שרותי סייעות</v>
          </cell>
          <cell r="G4717">
            <v>0</v>
          </cell>
          <cell r="H4717" t="str">
            <v>שכר</v>
          </cell>
          <cell r="I4717">
            <v>1.5211267605633805</v>
          </cell>
          <cell r="J4717">
            <v>358000</v>
          </cell>
          <cell r="K4717">
            <v>4.9881235154394243E-2</v>
          </cell>
          <cell r="L4717">
            <v>0</v>
          </cell>
          <cell r="M4717">
            <v>0</v>
          </cell>
          <cell r="N4717">
            <v>358000</v>
          </cell>
          <cell r="O4717">
            <v>142000</v>
          </cell>
          <cell r="P4717">
            <v>177194.75</v>
          </cell>
        </row>
        <row r="4718">
          <cell r="A4718">
            <v>1815710762</v>
          </cell>
          <cell r="B4718">
            <v>762</v>
          </cell>
          <cell r="C4718">
            <v>815710</v>
          </cell>
          <cell r="D4718">
            <v>1</v>
          </cell>
          <cell r="E4718">
            <v>0</v>
          </cell>
          <cell r="F4718" t="str">
            <v>שע' שאילה-מ' חינוך</v>
          </cell>
          <cell r="G4718">
            <v>0</v>
          </cell>
          <cell r="H4718" t="str">
            <v>שכר</v>
          </cell>
          <cell r="I4718">
            <v>-0.15876362888294593</v>
          </cell>
          <cell r="J4718">
            <v>1635700</v>
          </cell>
          <cell r="K4718">
            <v>-0.17324946813430764</v>
          </cell>
          <cell r="L4718">
            <v>0</v>
          </cell>
          <cell r="M4718">
            <v>0</v>
          </cell>
          <cell r="N4718">
            <v>1635700</v>
          </cell>
          <cell r="O4718">
            <v>1944400</v>
          </cell>
          <cell r="P4718">
            <v>1823074.03</v>
          </cell>
        </row>
        <row r="4719">
          <cell r="A4719">
            <v>1815710763</v>
          </cell>
          <cell r="B4719">
            <v>763</v>
          </cell>
          <cell r="C4719">
            <v>815710</v>
          </cell>
          <cell r="D4719">
            <v>1</v>
          </cell>
          <cell r="E4719">
            <v>0</v>
          </cell>
          <cell r="F4719" t="str">
            <v xml:space="preserve">עובדי מינהלה      </v>
          </cell>
          <cell r="G4719">
            <v>0</v>
          </cell>
          <cell r="H4719" t="str">
            <v>קשיח</v>
          </cell>
          <cell r="I4719">
            <v>0</v>
          </cell>
          <cell r="J4719">
            <v>0</v>
          </cell>
          <cell r="K4719">
            <v>0</v>
          </cell>
          <cell r="L4719">
            <v>0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</row>
        <row r="4720">
          <cell r="A4720">
            <v>1815710764</v>
          </cell>
          <cell r="B4720">
            <v>764</v>
          </cell>
          <cell r="C4720">
            <v>815710</v>
          </cell>
          <cell r="D4720">
            <v>1</v>
          </cell>
          <cell r="E4720">
            <v>0</v>
          </cell>
          <cell r="F4720" t="str">
            <v>סייעות-מוסדות+חברה</v>
          </cell>
          <cell r="G4720">
            <v>0</v>
          </cell>
          <cell r="H4720" t="str">
            <v>קשיח</v>
          </cell>
          <cell r="I4720">
            <v>0</v>
          </cell>
          <cell r="J4720">
            <v>0</v>
          </cell>
          <cell r="K4720">
            <v>0</v>
          </cell>
          <cell r="L4720">
            <v>0</v>
          </cell>
          <cell r="M4720">
            <v>0</v>
          </cell>
          <cell r="N4720">
            <v>0</v>
          </cell>
          <cell r="O4720">
            <v>0</v>
          </cell>
          <cell r="P4720">
            <v>0</v>
          </cell>
        </row>
        <row r="4721">
          <cell r="A4721">
            <v>1815710765</v>
          </cell>
          <cell r="B4721">
            <v>765</v>
          </cell>
          <cell r="C4721">
            <v>815710</v>
          </cell>
          <cell r="D4721">
            <v>1</v>
          </cell>
          <cell r="E4721">
            <v>0</v>
          </cell>
          <cell r="F4721" t="str">
            <v xml:space="preserve">רכז חברתי - חט"ב  </v>
          </cell>
          <cell r="G4721">
            <v>0</v>
          </cell>
          <cell r="H4721" t="str">
            <v>קשיח</v>
          </cell>
          <cell r="I4721">
            <v>0</v>
          </cell>
          <cell r="J4721">
            <v>0</v>
          </cell>
          <cell r="K4721">
            <v>0</v>
          </cell>
          <cell r="L4721">
            <v>0</v>
          </cell>
          <cell r="M4721">
            <v>0</v>
          </cell>
          <cell r="N4721">
            <v>0</v>
          </cell>
          <cell r="O4721">
            <v>0</v>
          </cell>
          <cell r="P4721">
            <v>0</v>
          </cell>
        </row>
        <row r="4722">
          <cell r="A4722">
            <v>1815710780</v>
          </cell>
          <cell r="B4722">
            <v>780</v>
          </cell>
          <cell r="C4722">
            <v>815710</v>
          </cell>
          <cell r="D4722">
            <v>1</v>
          </cell>
          <cell r="E4722">
            <v>0</v>
          </cell>
          <cell r="F4722" t="str">
            <v xml:space="preserve">חינוך חברתי       </v>
          </cell>
          <cell r="G4722">
            <v>0</v>
          </cell>
          <cell r="H4722" t="str">
            <v>קשיח</v>
          </cell>
          <cell r="I4722">
            <v>5.0000000000000044E-2</v>
          </cell>
          <cell r="J4722">
            <v>17010</v>
          </cell>
          <cell r="K4722">
            <v>6.0000000000000053E-2</v>
          </cell>
          <cell r="L4722">
            <v>1890</v>
          </cell>
          <cell r="M4722">
            <v>0</v>
          </cell>
          <cell r="N4722">
            <v>18900</v>
          </cell>
          <cell r="O4722">
            <v>18000</v>
          </cell>
          <cell r="P4722">
            <v>16770</v>
          </cell>
        </row>
        <row r="4723">
          <cell r="A4723">
            <v>1815710781</v>
          </cell>
          <cell r="B4723">
            <v>781</v>
          </cell>
          <cell r="C4723">
            <v>815710</v>
          </cell>
          <cell r="D4723">
            <v>1</v>
          </cell>
          <cell r="E4723">
            <v>0</v>
          </cell>
          <cell r="F4723" t="str">
            <v xml:space="preserve">אחזקת מכשירים     </v>
          </cell>
          <cell r="G4723">
            <v>0</v>
          </cell>
          <cell r="H4723" t="str">
            <v>גמיש</v>
          </cell>
          <cell r="I4723">
            <v>0</v>
          </cell>
          <cell r="J4723">
            <v>0</v>
          </cell>
          <cell r="K4723">
            <v>0</v>
          </cell>
          <cell r="L4723">
            <v>0</v>
          </cell>
          <cell r="M4723">
            <v>0</v>
          </cell>
          <cell r="N4723">
            <v>0</v>
          </cell>
          <cell r="O4723">
            <v>0</v>
          </cell>
          <cell r="P4723">
            <v>0</v>
          </cell>
        </row>
        <row r="4724">
          <cell r="A4724">
            <v>1815710794</v>
          </cell>
          <cell r="B4724">
            <v>794</v>
          </cell>
          <cell r="C4724">
            <v>815710</v>
          </cell>
          <cell r="D4724">
            <v>1</v>
          </cell>
          <cell r="E4724">
            <v>0</v>
          </cell>
          <cell r="F4724" t="str">
            <v xml:space="preserve">השתתפות בעזר 094  </v>
          </cell>
          <cell r="G4724">
            <v>0</v>
          </cell>
          <cell r="H4724" t="str">
            <v>קשיח</v>
          </cell>
          <cell r="I4724">
            <v>1.2266666666666666</v>
          </cell>
          <cell r="J4724">
            <v>16700</v>
          </cell>
          <cell r="K4724">
            <v>1.7272727272727271</v>
          </cell>
          <cell r="L4724">
            <v>0</v>
          </cell>
          <cell r="M4724">
            <v>0</v>
          </cell>
          <cell r="N4724">
            <v>16700</v>
          </cell>
          <cell r="O4724">
            <v>7500</v>
          </cell>
          <cell r="P4724">
            <v>16675</v>
          </cell>
        </row>
        <row r="4725">
          <cell r="A4725">
            <v>1815710810</v>
          </cell>
          <cell r="B4725">
            <v>810</v>
          </cell>
          <cell r="C4725">
            <v>815710</v>
          </cell>
          <cell r="D4725">
            <v>1</v>
          </cell>
          <cell r="E4725">
            <v>0</v>
          </cell>
          <cell r="F4725" t="str">
            <v>הקצבה לניהול עצמי</v>
          </cell>
          <cell r="G4725">
            <v>0</v>
          </cell>
          <cell r="H4725" t="str">
            <v>גמיש</v>
          </cell>
          <cell r="I4725">
            <v>-7.2312703583061855E-2</v>
          </cell>
          <cell r="J4725">
            <v>142400</v>
          </cell>
          <cell r="K4725">
            <v>-9.8130841121495282E-2</v>
          </cell>
          <cell r="L4725">
            <v>0</v>
          </cell>
          <cell r="M4725">
            <v>0</v>
          </cell>
          <cell r="N4725">
            <v>142400</v>
          </cell>
          <cell r="O4725">
            <v>153500</v>
          </cell>
          <cell r="P4725">
            <v>154400</v>
          </cell>
        </row>
        <row r="4726">
          <cell r="A4726">
            <v>1815710812</v>
          </cell>
          <cell r="B4726">
            <v>812</v>
          </cell>
          <cell r="C4726">
            <v>815710</v>
          </cell>
          <cell r="D4726">
            <v>1</v>
          </cell>
          <cell r="E4726">
            <v>0</v>
          </cell>
          <cell r="F4726" t="str">
            <v>מסיבות כיתתיות</v>
          </cell>
          <cell r="G4726">
            <v>0</v>
          </cell>
          <cell r="H4726" t="str">
            <v>גמיש</v>
          </cell>
          <cell r="I4726">
            <v>0</v>
          </cell>
          <cell r="J4726">
            <v>23000</v>
          </cell>
          <cell r="K4726">
            <v>-1</v>
          </cell>
          <cell r="L4726">
            <v>0</v>
          </cell>
          <cell r="M4726">
            <v>0</v>
          </cell>
          <cell r="N4726">
            <v>23000</v>
          </cell>
          <cell r="O4726">
            <v>0</v>
          </cell>
          <cell r="P4726">
            <v>22500</v>
          </cell>
        </row>
        <row r="4727">
          <cell r="A4727">
            <v>1815710816</v>
          </cell>
          <cell r="B4727">
            <v>816</v>
          </cell>
          <cell r="C4727">
            <v>815710</v>
          </cell>
          <cell r="D4727">
            <v>1</v>
          </cell>
          <cell r="E4727">
            <v>0</v>
          </cell>
          <cell r="F4727" t="str">
            <v>חט"ב - הכלה והשתלבות</v>
          </cell>
          <cell r="G4727">
            <v>0</v>
          </cell>
          <cell r="H4727" t="str">
            <v>קשיח</v>
          </cell>
          <cell r="I4727">
            <v>0</v>
          </cell>
          <cell r="J4727">
            <v>0</v>
          </cell>
          <cell r="K4727">
            <v>-1</v>
          </cell>
          <cell r="L4727">
            <v>0</v>
          </cell>
          <cell r="M4727">
            <v>0</v>
          </cell>
          <cell r="N4727">
            <v>0</v>
          </cell>
          <cell r="O4727">
            <v>0</v>
          </cell>
          <cell r="P4727">
            <v>-25621.4</v>
          </cell>
        </row>
        <row r="4728">
          <cell r="A4728">
            <v>1815710838</v>
          </cell>
          <cell r="B4728">
            <v>838</v>
          </cell>
          <cell r="C4728">
            <v>815710</v>
          </cell>
          <cell r="D4728">
            <v>1</v>
          </cell>
          <cell r="E4728">
            <v>0</v>
          </cell>
          <cell r="F4728" t="str">
            <v>תכנית לאומית-קידום אנגלית</v>
          </cell>
          <cell r="G4728">
            <v>0</v>
          </cell>
          <cell r="H4728" t="str">
            <v>גמיש</v>
          </cell>
          <cell r="I4728">
            <v>0</v>
          </cell>
          <cell r="J4728">
            <v>0</v>
          </cell>
          <cell r="K4728">
            <v>0</v>
          </cell>
          <cell r="L4728">
            <v>0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</row>
        <row r="4729">
          <cell r="A4729">
            <v>1815710911</v>
          </cell>
          <cell r="B4729">
            <v>911</v>
          </cell>
          <cell r="C4729">
            <v>815710</v>
          </cell>
          <cell r="D4729">
            <v>1</v>
          </cell>
          <cell r="E4729">
            <v>0</v>
          </cell>
          <cell r="F4729" t="str">
            <v>פעילות חוויתית יהדות</v>
          </cell>
          <cell r="G4729">
            <v>0</v>
          </cell>
          <cell r="H4729" t="str">
            <v>קשיח</v>
          </cell>
          <cell r="I4729">
            <v>0</v>
          </cell>
          <cell r="J4729">
            <v>0</v>
          </cell>
          <cell r="K4729">
            <v>0</v>
          </cell>
          <cell r="L4729">
            <v>0</v>
          </cell>
          <cell r="M4729">
            <v>0</v>
          </cell>
          <cell r="N4729">
            <v>0</v>
          </cell>
          <cell r="O4729">
            <v>0</v>
          </cell>
          <cell r="P4729">
            <v>0</v>
          </cell>
        </row>
        <row r="4730">
          <cell r="A4730">
            <v>1815710953</v>
          </cell>
          <cell r="B4730">
            <v>953</v>
          </cell>
          <cell r="C4730">
            <v>815710</v>
          </cell>
          <cell r="D4730">
            <v>1</v>
          </cell>
          <cell r="E4730">
            <v>0</v>
          </cell>
          <cell r="F4730" t="str">
            <v>מערכת גפ"ן</v>
          </cell>
          <cell r="G4730">
            <v>0</v>
          </cell>
          <cell r="H4730" t="str">
            <v>קשיח</v>
          </cell>
          <cell r="I4730">
            <v>0</v>
          </cell>
          <cell r="J4730">
            <v>1440000</v>
          </cell>
          <cell r="K4730" t="e">
            <v>#N/A</v>
          </cell>
          <cell r="L4730">
            <v>0</v>
          </cell>
          <cell r="M4730">
            <v>0</v>
          </cell>
          <cell r="N4730">
            <v>1440000</v>
          </cell>
          <cell r="O4730">
            <v>1335200</v>
          </cell>
          <cell r="P4730">
            <v>324686.36</v>
          </cell>
        </row>
        <row r="4731">
          <cell r="A4731">
            <v>1815710961</v>
          </cell>
          <cell r="B4731">
            <v>961</v>
          </cell>
          <cell r="C4731">
            <v>815710</v>
          </cell>
          <cell r="D4731">
            <v>1</v>
          </cell>
          <cell r="E4731">
            <v>0</v>
          </cell>
          <cell r="F4731" t="str">
            <v>רז' פעולות ורכישות</v>
          </cell>
          <cell r="G4731">
            <v>0</v>
          </cell>
          <cell r="H4731" t="str">
            <v>גמיש</v>
          </cell>
          <cell r="I4731">
            <v>0</v>
          </cell>
          <cell r="J4731">
            <v>0</v>
          </cell>
          <cell r="K4731">
            <v>0</v>
          </cell>
          <cell r="L4731">
            <v>0</v>
          </cell>
          <cell r="M4731">
            <v>0</v>
          </cell>
          <cell r="N4731">
            <v>0</v>
          </cell>
          <cell r="O4731">
            <v>0</v>
          </cell>
          <cell r="P4731">
            <v>0</v>
          </cell>
        </row>
        <row r="4732">
          <cell r="A4732">
            <v>1815710989</v>
          </cell>
          <cell r="B4732">
            <v>989</v>
          </cell>
          <cell r="C4732">
            <v>815710</v>
          </cell>
          <cell r="D4732">
            <v>1</v>
          </cell>
          <cell r="E4732">
            <v>0</v>
          </cell>
          <cell r="F4732" t="str">
            <v xml:space="preserve">תקורה             </v>
          </cell>
          <cell r="G4732">
            <v>0</v>
          </cell>
          <cell r="H4732" t="str">
            <v>קשיח</v>
          </cell>
          <cell r="I4732">
            <v>5.3865915306207102E-2</v>
          </cell>
          <cell r="J4732">
            <v>1271700</v>
          </cell>
          <cell r="K4732">
            <v>-1</v>
          </cell>
          <cell r="L4732">
            <v>0</v>
          </cell>
          <cell r="M4732">
            <v>0</v>
          </cell>
          <cell r="N4732">
            <v>1271700</v>
          </cell>
          <cell r="O4732">
            <v>1206700</v>
          </cell>
          <cell r="P4732">
            <v>1023106.45</v>
          </cell>
        </row>
        <row r="4733">
          <cell r="A4733" t="e">
            <v>#VALUE!</v>
          </cell>
          <cell r="B4733" t="str">
            <v>815710  סך הכל</v>
          </cell>
          <cell r="C4733">
            <v>0</v>
          </cell>
          <cell r="D4733">
            <v>0</v>
          </cell>
          <cell r="E4733">
            <v>0</v>
          </cell>
          <cell r="F4733" t="str">
            <v xml:space="preserve">תיכון נבון </v>
          </cell>
          <cell r="G4733">
            <v>0</v>
          </cell>
          <cell r="H4733">
            <v>0</v>
          </cell>
          <cell r="I4733">
            <v>5.6563590648103013E-2</v>
          </cell>
          <cell r="J4733">
            <v>22511850</v>
          </cell>
          <cell r="K4733" t="e">
            <v>#N/A</v>
          </cell>
          <cell r="L4733">
            <v>11550</v>
          </cell>
          <cell r="M4733">
            <v>0</v>
          </cell>
          <cell r="N4733">
            <v>22523400</v>
          </cell>
          <cell r="O4733">
            <v>21317600</v>
          </cell>
          <cell r="P4733">
            <v>18080344.600000001</v>
          </cell>
        </row>
        <row r="4734">
          <cell r="A4734">
            <v>18157200</v>
          </cell>
          <cell r="B4734">
            <v>0</v>
          </cell>
          <cell r="C4734">
            <v>815720</v>
          </cell>
          <cell r="D4734">
            <v>1</v>
          </cell>
          <cell r="E4734">
            <v>0</v>
          </cell>
          <cell r="F4734" t="str">
            <v xml:space="preserve">בי"ס תיכון קוגל   </v>
          </cell>
          <cell r="G4734">
            <v>0</v>
          </cell>
          <cell r="H4734" t="str">
            <v xml:space="preserve"> </v>
          </cell>
          <cell r="I4734">
            <v>0</v>
          </cell>
          <cell r="J4734">
            <v>0</v>
          </cell>
          <cell r="K4734">
            <v>0</v>
          </cell>
          <cell r="L4734">
            <v>0</v>
          </cell>
          <cell r="M4734">
            <v>0</v>
          </cell>
          <cell r="N4734">
            <v>0</v>
          </cell>
          <cell r="O4734">
            <v>0</v>
          </cell>
          <cell r="P4734">
            <v>0</v>
          </cell>
        </row>
        <row r="4735">
          <cell r="A4735">
            <v>1815720100</v>
          </cell>
          <cell r="B4735">
            <v>100</v>
          </cell>
          <cell r="C4735">
            <v>815720</v>
          </cell>
          <cell r="D4735">
            <v>1</v>
          </cell>
          <cell r="E4735">
            <v>0</v>
          </cell>
          <cell r="F4735" t="str">
            <v>שכר עובדים לפי תקן</v>
          </cell>
          <cell r="G4735">
            <v>0</v>
          </cell>
          <cell r="H4735" t="str">
            <v xml:space="preserve"> </v>
          </cell>
          <cell r="I4735">
            <v>0</v>
          </cell>
          <cell r="J4735">
            <v>0</v>
          </cell>
          <cell r="K4735">
            <v>0</v>
          </cell>
          <cell r="L4735">
            <v>0</v>
          </cell>
          <cell r="M4735">
            <v>0</v>
          </cell>
          <cell r="N4735">
            <v>0</v>
          </cell>
          <cell r="O4735">
            <v>0</v>
          </cell>
          <cell r="P4735">
            <v>0</v>
          </cell>
        </row>
        <row r="4736">
          <cell r="A4736">
            <v>1815720110</v>
          </cell>
          <cell r="B4736">
            <v>110</v>
          </cell>
          <cell r="C4736">
            <v>815720</v>
          </cell>
          <cell r="D4736">
            <v>1</v>
          </cell>
          <cell r="E4736">
            <v>0</v>
          </cell>
          <cell r="F4736" t="str">
            <v>השכר הקובע-תקציבית</v>
          </cell>
          <cell r="G4736">
            <v>0</v>
          </cell>
          <cell r="H4736" t="str">
            <v>שכר</v>
          </cell>
          <cell r="I4736">
            <v>-0.34352836879432624</v>
          </cell>
          <cell r="J4736">
            <v>148100</v>
          </cell>
          <cell r="K4736">
            <v>1.5068493150685036E-2</v>
          </cell>
          <cell r="L4736">
            <v>0</v>
          </cell>
          <cell r="M4736">
            <v>0</v>
          </cell>
          <cell r="N4736">
            <v>148100</v>
          </cell>
          <cell r="O4736">
            <v>225600</v>
          </cell>
          <cell r="P4736">
            <v>216043.4</v>
          </cell>
        </row>
        <row r="4737">
          <cell r="A4737">
            <v>1815720118</v>
          </cell>
          <cell r="B4737">
            <v>118</v>
          </cell>
          <cell r="C4737">
            <v>815720</v>
          </cell>
          <cell r="D4737">
            <v>1</v>
          </cell>
          <cell r="E4737">
            <v>0</v>
          </cell>
          <cell r="F4737" t="str">
            <v xml:space="preserve">שכר עובדי הוראה   </v>
          </cell>
          <cell r="G4737">
            <v>0</v>
          </cell>
          <cell r="H4737" t="str">
            <v>שכר</v>
          </cell>
          <cell r="I4737">
            <v>4.936559875276525E-2</v>
          </cell>
          <cell r="J4737">
            <v>17029000</v>
          </cell>
          <cell r="K4737">
            <v>2.6518541305442067E-2</v>
          </cell>
          <cell r="L4737">
            <v>0</v>
          </cell>
          <cell r="M4737">
            <v>0</v>
          </cell>
          <cell r="N4737">
            <v>17029000</v>
          </cell>
          <cell r="O4737">
            <v>16227900</v>
          </cell>
          <cell r="P4737">
            <v>15744236.140000001</v>
          </cell>
        </row>
        <row r="4738">
          <cell r="A4738">
            <v>1815720119</v>
          </cell>
          <cell r="B4738">
            <v>119</v>
          </cell>
          <cell r="C4738">
            <v>815720</v>
          </cell>
          <cell r="D4738">
            <v>1</v>
          </cell>
          <cell r="E4738">
            <v>0</v>
          </cell>
          <cell r="F4738" t="str">
            <v xml:space="preserve">השכר הקובע-צוברת  </v>
          </cell>
          <cell r="G4738">
            <v>0</v>
          </cell>
          <cell r="H4738" t="str">
            <v>שכר</v>
          </cell>
          <cell r="I4738">
            <v>4.9955335669621403E-2</v>
          </cell>
          <cell r="J4738">
            <v>1528000</v>
          </cell>
          <cell r="K4738">
            <v>1.5007787059323263E-2</v>
          </cell>
          <cell r="L4738">
            <v>0</v>
          </cell>
          <cell r="M4738">
            <v>0</v>
          </cell>
          <cell r="N4738">
            <v>1528000</v>
          </cell>
          <cell r="O4738">
            <v>1455300</v>
          </cell>
          <cell r="P4738">
            <v>1355759.72</v>
          </cell>
        </row>
        <row r="4739">
          <cell r="A4739">
            <v>1815720122</v>
          </cell>
          <cell r="B4739">
            <v>122</v>
          </cell>
          <cell r="C4739">
            <v>815720</v>
          </cell>
          <cell r="D4739">
            <v>1</v>
          </cell>
          <cell r="E4739">
            <v>0</v>
          </cell>
          <cell r="F4739" t="str">
            <v xml:space="preserve">ביגוד             </v>
          </cell>
          <cell r="G4739">
            <v>0</v>
          </cell>
          <cell r="H4739" t="str">
            <v>שכר</v>
          </cell>
          <cell r="I4739">
            <v>-8.6247086247086213E-2</v>
          </cell>
          <cell r="J4739">
            <v>156800</v>
          </cell>
          <cell r="K4739">
            <v>0</v>
          </cell>
          <cell r="L4739">
            <v>0</v>
          </cell>
          <cell r="M4739">
            <v>0</v>
          </cell>
          <cell r="N4739">
            <v>156800</v>
          </cell>
          <cell r="O4739">
            <v>171600</v>
          </cell>
          <cell r="P4739">
            <v>150174.89000000001</v>
          </cell>
        </row>
        <row r="4740">
          <cell r="A4740">
            <v>1815720126</v>
          </cell>
          <cell r="B4740">
            <v>126</v>
          </cell>
          <cell r="C4740">
            <v>815720</v>
          </cell>
          <cell r="D4740">
            <v>1</v>
          </cell>
          <cell r="E4740">
            <v>0</v>
          </cell>
          <cell r="F4740" t="str">
            <v xml:space="preserve">דמי הבראה         </v>
          </cell>
          <cell r="G4740">
            <v>0</v>
          </cell>
          <cell r="H4740" t="str">
            <v>שכר</v>
          </cell>
          <cell r="I4740">
            <v>8.7463556851312685E-3</v>
          </cell>
          <cell r="J4740">
            <v>346000</v>
          </cell>
          <cell r="K4740">
            <v>0</v>
          </cell>
          <cell r="L4740">
            <v>0</v>
          </cell>
          <cell r="M4740">
            <v>0</v>
          </cell>
          <cell r="N4740">
            <v>346000</v>
          </cell>
          <cell r="O4740">
            <v>343000</v>
          </cell>
          <cell r="P4740">
            <v>345416.7</v>
          </cell>
        </row>
        <row r="4741">
          <cell r="A4741">
            <v>1815720130</v>
          </cell>
          <cell r="B4741">
            <v>130</v>
          </cell>
          <cell r="C4741">
            <v>815720</v>
          </cell>
          <cell r="D4741">
            <v>1</v>
          </cell>
          <cell r="E4741">
            <v>0</v>
          </cell>
          <cell r="F4741" t="str">
            <v xml:space="preserve">שעות נוספות       </v>
          </cell>
          <cell r="G4741">
            <v>0</v>
          </cell>
          <cell r="H4741" t="str">
            <v>שכר</v>
          </cell>
          <cell r="I4741">
            <v>0</v>
          </cell>
          <cell r="J4741">
            <v>11000</v>
          </cell>
          <cell r="K4741">
            <v>0</v>
          </cell>
          <cell r="L4741">
            <v>0</v>
          </cell>
          <cell r="M4741">
            <v>0</v>
          </cell>
          <cell r="N4741">
            <v>11000</v>
          </cell>
          <cell r="O4741">
            <v>11000</v>
          </cell>
          <cell r="P4741">
            <v>5611.44</v>
          </cell>
        </row>
        <row r="4742">
          <cell r="A4742">
            <v>1815720140</v>
          </cell>
          <cell r="B4742">
            <v>140</v>
          </cell>
          <cell r="C4742">
            <v>815720</v>
          </cell>
          <cell r="D4742">
            <v>1</v>
          </cell>
          <cell r="E4742">
            <v>0</v>
          </cell>
          <cell r="F4742" t="str">
            <v>השתתפות באחזקת רכב</v>
          </cell>
          <cell r="G4742">
            <v>0</v>
          </cell>
          <cell r="H4742" t="str">
            <v>שכר</v>
          </cell>
          <cell r="I4742">
            <v>6.6481994459833826E-2</v>
          </cell>
          <cell r="J4742">
            <v>154000</v>
          </cell>
          <cell r="K4742">
            <v>0</v>
          </cell>
          <cell r="L4742">
            <v>0</v>
          </cell>
          <cell r="M4742">
            <v>0</v>
          </cell>
          <cell r="N4742">
            <v>154000</v>
          </cell>
          <cell r="O4742">
            <v>144400</v>
          </cell>
          <cell r="P4742">
            <v>122217.56</v>
          </cell>
        </row>
        <row r="4743">
          <cell r="A4743">
            <v>1815720181</v>
          </cell>
          <cell r="B4743">
            <v>181</v>
          </cell>
          <cell r="C4743">
            <v>815720</v>
          </cell>
          <cell r="D4743">
            <v>1</v>
          </cell>
          <cell r="E4743">
            <v>0</v>
          </cell>
          <cell r="F4743" t="str">
            <v>ק'השתל'מורים-מעביד</v>
          </cell>
          <cell r="G4743">
            <v>0</v>
          </cell>
          <cell r="H4743" t="str">
            <v>שכר</v>
          </cell>
          <cell r="I4743">
            <v>0</v>
          </cell>
          <cell r="J4743">
            <v>0</v>
          </cell>
          <cell r="K4743">
            <v>0</v>
          </cell>
          <cell r="L4743">
            <v>0</v>
          </cell>
          <cell r="M4743">
            <v>0</v>
          </cell>
          <cell r="N4743">
            <v>0</v>
          </cell>
          <cell r="O4743">
            <v>0</v>
          </cell>
          <cell r="P4743">
            <v>0</v>
          </cell>
        </row>
        <row r="4744">
          <cell r="A4744">
            <v>1815720200</v>
          </cell>
          <cell r="B4744">
            <v>200</v>
          </cell>
          <cell r="C4744">
            <v>815720</v>
          </cell>
          <cell r="D4744">
            <v>1</v>
          </cell>
          <cell r="E4744">
            <v>0</v>
          </cell>
          <cell r="F4744" t="str">
            <v>שכר עובדים ללא תקן</v>
          </cell>
          <cell r="G4744">
            <v>0</v>
          </cell>
          <cell r="H4744" t="str">
            <v xml:space="preserve"> </v>
          </cell>
          <cell r="I4744">
            <v>0</v>
          </cell>
          <cell r="J4744">
            <v>0</v>
          </cell>
          <cell r="K4744">
            <v>0</v>
          </cell>
          <cell r="L4744">
            <v>0</v>
          </cell>
          <cell r="M4744">
            <v>0</v>
          </cell>
          <cell r="N4744">
            <v>0</v>
          </cell>
          <cell r="O4744">
            <v>0</v>
          </cell>
          <cell r="P4744">
            <v>0</v>
          </cell>
        </row>
        <row r="4745">
          <cell r="A4745">
            <v>1815720210</v>
          </cell>
          <cell r="B4745">
            <v>210</v>
          </cell>
          <cell r="C4745">
            <v>815720</v>
          </cell>
          <cell r="D4745">
            <v>1</v>
          </cell>
          <cell r="E4745">
            <v>0</v>
          </cell>
          <cell r="F4745" t="str">
            <v xml:space="preserve">השכר הקובע        </v>
          </cell>
          <cell r="G4745">
            <v>0</v>
          </cell>
          <cell r="H4745" t="str">
            <v>שכר</v>
          </cell>
          <cell r="I4745">
            <v>0</v>
          </cell>
          <cell r="J4745">
            <v>0</v>
          </cell>
          <cell r="K4745">
            <v>0</v>
          </cell>
          <cell r="L4745">
            <v>0</v>
          </cell>
          <cell r="M4745">
            <v>0</v>
          </cell>
          <cell r="N4745">
            <v>0</v>
          </cell>
          <cell r="O4745">
            <v>0</v>
          </cell>
          <cell r="P4745">
            <v>0</v>
          </cell>
        </row>
        <row r="4746">
          <cell r="A4746">
            <v>1815720212</v>
          </cell>
          <cell r="B4746">
            <v>212</v>
          </cell>
          <cell r="C4746">
            <v>815720</v>
          </cell>
          <cell r="D4746">
            <v>1</v>
          </cell>
          <cell r="E4746">
            <v>0</v>
          </cell>
          <cell r="F4746" t="str">
            <v xml:space="preserve">שעורי עזר לעולים  </v>
          </cell>
          <cell r="G4746">
            <v>0</v>
          </cell>
          <cell r="H4746" t="str">
            <v>שכר</v>
          </cell>
          <cell r="I4746">
            <v>0</v>
          </cell>
          <cell r="J4746">
            <v>0</v>
          </cell>
          <cell r="K4746">
            <v>0</v>
          </cell>
          <cell r="L4746">
            <v>0</v>
          </cell>
          <cell r="M4746">
            <v>0</v>
          </cell>
          <cell r="N4746">
            <v>0</v>
          </cell>
          <cell r="O4746">
            <v>0</v>
          </cell>
          <cell r="P4746">
            <v>0</v>
          </cell>
        </row>
        <row r="4747">
          <cell r="A4747">
            <v>1815720213</v>
          </cell>
          <cell r="B4747">
            <v>213</v>
          </cell>
          <cell r="C4747">
            <v>815720</v>
          </cell>
          <cell r="D4747">
            <v>1</v>
          </cell>
          <cell r="E4747">
            <v>0</v>
          </cell>
          <cell r="F4747" t="str">
            <v xml:space="preserve">שעורי עזר לנכים   </v>
          </cell>
          <cell r="G4747">
            <v>0</v>
          </cell>
          <cell r="H4747" t="str">
            <v>שכר</v>
          </cell>
          <cell r="I4747">
            <v>0</v>
          </cell>
          <cell r="J4747">
            <v>0</v>
          </cell>
          <cell r="K4747">
            <v>0</v>
          </cell>
          <cell r="L4747">
            <v>0</v>
          </cell>
          <cell r="M4747">
            <v>0</v>
          </cell>
          <cell r="N4747">
            <v>0</v>
          </cell>
          <cell r="O4747">
            <v>0</v>
          </cell>
          <cell r="P4747">
            <v>0</v>
          </cell>
        </row>
        <row r="4748">
          <cell r="A4748">
            <v>1815720214</v>
          </cell>
          <cell r="B4748">
            <v>214</v>
          </cell>
          <cell r="C4748">
            <v>815720</v>
          </cell>
          <cell r="D4748">
            <v>1</v>
          </cell>
          <cell r="E4748">
            <v>0</v>
          </cell>
          <cell r="F4748" t="str">
            <v>שעורי עזר לתלמידים</v>
          </cell>
          <cell r="G4748">
            <v>0</v>
          </cell>
          <cell r="H4748" t="str">
            <v>שכר</v>
          </cell>
          <cell r="I4748">
            <v>0</v>
          </cell>
          <cell r="J4748">
            <v>0</v>
          </cell>
          <cell r="K4748">
            <v>0</v>
          </cell>
          <cell r="L4748">
            <v>0</v>
          </cell>
          <cell r="M4748">
            <v>0</v>
          </cell>
          <cell r="N4748">
            <v>0</v>
          </cell>
          <cell r="O4748">
            <v>0</v>
          </cell>
          <cell r="P4748">
            <v>3.55</v>
          </cell>
        </row>
        <row r="4749">
          <cell r="A4749">
            <v>1815720215</v>
          </cell>
          <cell r="B4749">
            <v>215</v>
          </cell>
          <cell r="C4749">
            <v>815720</v>
          </cell>
          <cell r="D4749">
            <v>1</v>
          </cell>
          <cell r="E4749">
            <v>0</v>
          </cell>
          <cell r="F4749" t="str">
            <v>קייטנת קיץ בחט"ב ובתיכוניים</v>
          </cell>
          <cell r="G4749">
            <v>0</v>
          </cell>
          <cell r="H4749" t="str">
            <v>שכר</v>
          </cell>
          <cell r="I4749">
            <v>0</v>
          </cell>
          <cell r="J4749">
            <v>0</v>
          </cell>
          <cell r="K4749">
            <v>0</v>
          </cell>
          <cell r="L4749">
            <v>0</v>
          </cell>
          <cell r="M4749">
            <v>0</v>
          </cell>
          <cell r="N4749">
            <v>0</v>
          </cell>
          <cell r="O4749">
            <v>0</v>
          </cell>
          <cell r="P4749">
            <v>0</v>
          </cell>
        </row>
        <row r="4750">
          <cell r="A4750">
            <v>1815720216</v>
          </cell>
          <cell r="B4750">
            <v>216</v>
          </cell>
          <cell r="C4750">
            <v>815720</v>
          </cell>
          <cell r="D4750">
            <v>1</v>
          </cell>
          <cell r="E4750">
            <v>0</v>
          </cell>
          <cell r="F4750" t="str">
            <v>פרוייקט לקשיש-קוגל</v>
          </cell>
          <cell r="G4750">
            <v>0</v>
          </cell>
          <cell r="H4750" t="str">
            <v>שכר</v>
          </cell>
          <cell r="I4750">
            <v>1</v>
          </cell>
          <cell r="J4750">
            <v>60000</v>
          </cell>
          <cell r="K4750">
            <v>-0.5</v>
          </cell>
          <cell r="L4750">
            <v>0</v>
          </cell>
          <cell r="M4750">
            <v>0</v>
          </cell>
          <cell r="N4750">
            <v>60000</v>
          </cell>
          <cell r="O4750">
            <v>30000</v>
          </cell>
          <cell r="P4750">
            <v>36766.239999999998</v>
          </cell>
        </row>
        <row r="4751">
          <cell r="A4751">
            <v>1815720250</v>
          </cell>
          <cell r="B4751">
            <v>250</v>
          </cell>
          <cell r="C4751">
            <v>815720</v>
          </cell>
          <cell r="D4751">
            <v>1</v>
          </cell>
          <cell r="E4751">
            <v>0</v>
          </cell>
          <cell r="F4751" t="str">
            <v>שעות השאלה למשה"ח</v>
          </cell>
          <cell r="G4751">
            <v>0</v>
          </cell>
          <cell r="H4751" t="str">
            <v>שכר</v>
          </cell>
          <cell r="I4751">
            <v>0</v>
          </cell>
          <cell r="J4751">
            <v>35000</v>
          </cell>
          <cell r="K4751">
            <v>-0.16067146282973621</v>
          </cell>
          <cell r="L4751">
            <v>0</v>
          </cell>
          <cell r="M4751">
            <v>0</v>
          </cell>
          <cell r="N4751">
            <v>35000</v>
          </cell>
          <cell r="O4751">
            <v>35000</v>
          </cell>
          <cell r="P4751">
            <v>0</v>
          </cell>
        </row>
        <row r="4752">
          <cell r="A4752">
            <v>1815720261</v>
          </cell>
          <cell r="B4752">
            <v>261</v>
          </cell>
          <cell r="C4752">
            <v>815720</v>
          </cell>
          <cell r="D4752">
            <v>1</v>
          </cell>
          <cell r="E4752">
            <v>0</v>
          </cell>
          <cell r="F4752" t="str">
            <v>תכנית גי"א / מש"ב</v>
          </cell>
          <cell r="G4752">
            <v>0</v>
          </cell>
          <cell r="H4752" t="str">
            <v>שכר</v>
          </cell>
          <cell r="I4752">
            <v>0</v>
          </cell>
          <cell r="J4752">
            <v>0</v>
          </cell>
          <cell r="K4752">
            <v>0</v>
          </cell>
          <cell r="L4752">
            <v>0</v>
          </cell>
          <cell r="M4752">
            <v>0</v>
          </cell>
          <cell r="N4752">
            <v>0</v>
          </cell>
          <cell r="O4752">
            <v>0</v>
          </cell>
          <cell r="P4752">
            <v>0</v>
          </cell>
        </row>
        <row r="4753">
          <cell r="A4753">
            <v>1815720262</v>
          </cell>
          <cell r="B4753">
            <v>262</v>
          </cell>
          <cell r="C4753">
            <v>815720</v>
          </cell>
          <cell r="D4753">
            <v>1</v>
          </cell>
          <cell r="E4753">
            <v>0</v>
          </cell>
          <cell r="F4753" t="str">
            <v xml:space="preserve">שאילת מורים       </v>
          </cell>
          <cell r="G4753">
            <v>0</v>
          </cell>
          <cell r="H4753" t="str">
            <v>שכר</v>
          </cell>
          <cell r="I4753">
            <v>0</v>
          </cell>
          <cell r="J4753">
            <v>0</v>
          </cell>
          <cell r="K4753">
            <v>0</v>
          </cell>
          <cell r="L4753">
            <v>0</v>
          </cell>
          <cell r="M4753">
            <v>0</v>
          </cell>
          <cell r="N4753">
            <v>0</v>
          </cell>
          <cell r="O4753">
            <v>0</v>
          </cell>
          <cell r="P4753">
            <v>0</v>
          </cell>
        </row>
        <row r="4754">
          <cell r="A4754">
            <v>1815720263</v>
          </cell>
          <cell r="B4754">
            <v>263</v>
          </cell>
          <cell r="C4754">
            <v>815720</v>
          </cell>
          <cell r="D4754">
            <v>1</v>
          </cell>
          <cell r="E4754">
            <v>0</v>
          </cell>
          <cell r="F4754" t="str">
            <v xml:space="preserve">עובדי חברת מוסדות </v>
          </cell>
          <cell r="G4754">
            <v>0</v>
          </cell>
          <cell r="H4754" t="str">
            <v>שכר</v>
          </cell>
          <cell r="I4754">
            <v>0</v>
          </cell>
          <cell r="J4754">
            <v>0</v>
          </cell>
          <cell r="K4754">
            <v>0</v>
          </cell>
          <cell r="L4754">
            <v>0</v>
          </cell>
          <cell r="M4754">
            <v>0</v>
          </cell>
          <cell r="N4754">
            <v>0</v>
          </cell>
          <cell r="O4754">
            <v>0</v>
          </cell>
          <cell r="P4754">
            <v>0</v>
          </cell>
        </row>
        <row r="4755">
          <cell r="A4755">
            <v>1815720400</v>
          </cell>
          <cell r="B4755">
            <v>400</v>
          </cell>
          <cell r="C4755">
            <v>815720</v>
          </cell>
          <cell r="D4755">
            <v>1</v>
          </cell>
          <cell r="E4755">
            <v>0</v>
          </cell>
          <cell r="F4755" t="str">
            <v>אחזקת בנינים וציוד</v>
          </cell>
          <cell r="G4755">
            <v>0</v>
          </cell>
          <cell r="H4755" t="str">
            <v xml:space="preserve"> </v>
          </cell>
          <cell r="I4755">
            <v>0</v>
          </cell>
          <cell r="J4755">
            <v>0</v>
          </cell>
          <cell r="K4755">
            <v>0</v>
          </cell>
          <cell r="L4755">
            <v>0</v>
          </cell>
          <cell r="M4755">
            <v>0</v>
          </cell>
          <cell r="N4755">
            <v>0</v>
          </cell>
          <cell r="O4755">
            <v>0</v>
          </cell>
          <cell r="P4755">
            <v>0</v>
          </cell>
        </row>
        <row r="4756">
          <cell r="A4756">
            <v>1815720410</v>
          </cell>
          <cell r="B4756">
            <v>410</v>
          </cell>
          <cell r="C4756">
            <v>815720</v>
          </cell>
          <cell r="D4756">
            <v>1</v>
          </cell>
          <cell r="E4756">
            <v>0</v>
          </cell>
          <cell r="F4756" t="str">
            <v xml:space="preserve">שכ"ד להפועל חולון </v>
          </cell>
          <cell r="G4756">
            <v>0</v>
          </cell>
          <cell r="H4756" t="str">
            <v>קשיח</v>
          </cell>
          <cell r="I4756">
            <v>0</v>
          </cell>
          <cell r="J4756">
            <v>0</v>
          </cell>
          <cell r="K4756">
            <v>0</v>
          </cell>
          <cell r="L4756">
            <v>0</v>
          </cell>
          <cell r="M4756">
            <v>0</v>
          </cell>
          <cell r="N4756">
            <v>0</v>
          </cell>
          <cell r="O4756">
            <v>0</v>
          </cell>
          <cell r="P4756">
            <v>0</v>
          </cell>
        </row>
        <row r="4757">
          <cell r="A4757">
            <v>1815720411</v>
          </cell>
          <cell r="B4757">
            <v>411</v>
          </cell>
          <cell r="C4757">
            <v>815720</v>
          </cell>
          <cell r="D4757">
            <v>1</v>
          </cell>
          <cell r="E4757">
            <v>0</v>
          </cell>
          <cell r="F4757" t="str">
            <v xml:space="preserve">שכירת אולמות      </v>
          </cell>
          <cell r="G4757">
            <v>0</v>
          </cell>
          <cell r="H4757" t="str">
            <v>קשיח</v>
          </cell>
          <cell r="I4757">
            <v>0</v>
          </cell>
          <cell r="J4757">
            <v>0</v>
          </cell>
          <cell r="K4757">
            <v>0</v>
          </cell>
          <cell r="L4757">
            <v>0</v>
          </cell>
          <cell r="M4757">
            <v>0</v>
          </cell>
          <cell r="N4757">
            <v>0</v>
          </cell>
          <cell r="O4757">
            <v>0</v>
          </cell>
          <cell r="P4757">
            <v>0</v>
          </cell>
        </row>
        <row r="4758">
          <cell r="A4758">
            <v>1815720413</v>
          </cell>
          <cell r="B4758">
            <v>413</v>
          </cell>
          <cell r="C4758">
            <v>815720</v>
          </cell>
          <cell r="D4758">
            <v>1</v>
          </cell>
          <cell r="E4758">
            <v>0</v>
          </cell>
          <cell r="F4758" t="str">
            <v xml:space="preserve">דמי שימוש באולם   </v>
          </cell>
          <cell r="G4758">
            <v>0</v>
          </cell>
          <cell r="H4758" t="str">
            <v>קשיח</v>
          </cell>
          <cell r="I4758">
            <v>0</v>
          </cell>
          <cell r="J4758">
            <v>250000</v>
          </cell>
          <cell r="K4758">
            <v>0</v>
          </cell>
          <cell r="L4758">
            <v>0</v>
          </cell>
          <cell r="M4758">
            <v>0</v>
          </cell>
          <cell r="N4758">
            <v>250000</v>
          </cell>
          <cell r="O4758">
            <v>250000</v>
          </cell>
          <cell r="P4758">
            <v>0</v>
          </cell>
        </row>
        <row r="4759">
          <cell r="A4759">
            <v>1815720420</v>
          </cell>
          <cell r="B4759">
            <v>420</v>
          </cell>
          <cell r="C4759">
            <v>815720</v>
          </cell>
          <cell r="D4759">
            <v>1</v>
          </cell>
          <cell r="E4759">
            <v>0</v>
          </cell>
          <cell r="F4759" t="str">
            <v xml:space="preserve">כיבוי אש          </v>
          </cell>
          <cell r="G4759">
            <v>0</v>
          </cell>
          <cell r="H4759" t="str">
            <v>גמיש</v>
          </cell>
          <cell r="I4759">
            <v>0</v>
          </cell>
          <cell r="J4759">
            <v>12000</v>
          </cell>
          <cell r="K4759">
            <v>0</v>
          </cell>
          <cell r="L4759">
            <v>0</v>
          </cell>
          <cell r="M4759">
            <v>0</v>
          </cell>
          <cell r="N4759">
            <v>12000</v>
          </cell>
          <cell r="O4759">
            <v>12000</v>
          </cell>
          <cell r="P4759">
            <v>8070.37</v>
          </cell>
        </row>
        <row r="4760">
          <cell r="A4760">
            <v>1815720423</v>
          </cell>
          <cell r="B4760">
            <v>423</v>
          </cell>
          <cell r="C4760">
            <v>815720</v>
          </cell>
          <cell r="D4760">
            <v>1</v>
          </cell>
          <cell r="E4760">
            <v>0</v>
          </cell>
          <cell r="F4760" t="str">
            <v xml:space="preserve">תחזוקת מבנה       </v>
          </cell>
          <cell r="G4760">
            <v>0</v>
          </cell>
          <cell r="H4760" t="str">
            <v>קשיח</v>
          </cell>
          <cell r="I4760">
            <v>0</v>
          </cell>
          <cell r="J4760">
            <v>0</v>
          </cell>
          <cell r="K4760">
            <v>0</v>
          </cell>
          <cell r="L4760">
            <v>0</v>
          </cell>
          <cell r="M4760">
            <v>0</v>
          </cell>
          <cell r="N4760">
            <v>0</v>
          </cell>
          <cell r="O4760">
            <v>0</v>
          </cell>
          <cell r="P4760">
            <v>0</v>
          </cell>
        </row>
        <row r="4761">
          <cell r="A4761">
            <v>1815720431</v>
          </cell>
          <cell r="B4761">
            <v>431</v>
          </cell>
          <cell r="C4761">
            <v>815720</v>
          </cell>
          <cell r="D4761">
            <v>1</v>
          </cell>
          <cell r="E4761">
            <v>0</v>
          </cell>
          <cell r="F4761" t="str">
            <v xml:space="preserve">חשמל              </v>
          </cell>
          <cell r="G4761">
            <v>0</v>
          </cell>
          <cell r="H4761" t="str">
            <v>קשיח</v>
          </cell>
          <cell r="I4761">
            <v>2.8946352759552374E-2</v>
          </cell>
          <cell r="J4761">
            <v>266600</v>
          </cell>
          <cell r="K4761">
            <v>-8.6243016759776525E-2</v>
          </cell>
          <cell r="L4761">
            <v>0</v>
          </cell>
          <cell r="M4761">
            <v>0</v>
          </cell>
          <cell r="N4761">
            <v>266600</v>
          </cell>
          <cell r="O4761">
            <v>259100</v>
          </cell>
          <cell r="P4761">
            <v>261156</v>
          </cell>
        </row>
        <row r="4762">
          <cell r="A4762">
            <v>1815720432</v>
          </cell>
          <cell r="B4762">
            <v>432</v>
          </cell>
          <cell r="C4762">
            <v>815720</v>
          </cell>
          <cell r="D4762">
            <v>1</v>
          </cell>
          <cell r="E4762">
            <v>0</v>
          </cell>
          <cell r="F4762" t="str">
            <v xml:space="preserve">מים               </v>
          </cell>
          <cell r="G4762">
            <v>0</v>
          </cell>
          <cell r="H4762" t="str">
            <v>קשיח</v>
          </cell>
          <cell r="I4762">
            <v>2.8928850664581729E-2</v>
          </cell>
          <cell r="J4762">
            <v>131600</v>
          </cell>
          <cell r="K4762">
            <v>-8.6280056577086262E-2</v>
          </cell>
          <cell r="L4762">
            <v>0</v>
          </cell>
          <cell r="M4762">
            <v>0</v>
          </cell>
          <cell r="N4762">
            <v>131600</v>
          </cell>
          <cell r="O4762">
            <v>127900</v>
          </cell>
          <cell r="P4762">
            <v>128912</v>
          </cell>
        </row>
        <row r="4763">
          <cell r="A4763">
            <v>1815720433</v>
          </cell>
          <cell r="B4763">
            <v>433</v>
          </cell>
          <cell r="C4763">
            <v>815720</v>
          </cell>
          <cell r="D4763">
            <v>1</v>
          </cell>
          <cell r="E4763">
            <v>0</v>
          </cell>
          <cell r="F4763" t="str">
            <v xml:space="preserve">חומרי נקיון       </v>
          </cell>
          <cell r="G4763">
            <v>0</v>
          </cell>
          <cell r="H4763" t="str">
            <v>גמיש</v>
          </cell>
          <cell r="I4763">
            <v>0</v>
          </cell>
          <cell r="J4763">
            <v>0</v>
          </cell>
          <cell r="K4763">
            <v>0</v>
          </cell>
          <cell r="L4763">
            <v>0</v>
          </cell>
          <cell r="M4763">
            <v>0</v>
          </cell>
          <cell r="N4763">
            <v>0</v>
          </cell>
          <cell r="O4763">
            <v>0</v>
          </cell>
          <cell r="P4763">
            <v>0</v>
          </cell>
        </row>
        <row r="4764">
          <cell r="A4764">
            <v>1815720434</v>
          </cell>
          <cell r="B4764">
            <v>434</v>
          </cell>
          <cell r="C4764">
            <v>815720</v>
          </cell>
          <cell r="D4764">
            <v>1</v>
          </cell>
          <cell r="E4764">
            <v>0</v>
          </cell>
          <cell r="F4764" t="str">
            <v xml:space="preserve">חיטוי והדברה      </v>
          </cell>
          <cell r="G4764">
            <v>0</v>
          </cell>
          <cell r="H4764" t="str">
            <v>גמיש</v>
          </cell>
          <cell r="I4764">
            <v>0</v>
          </cell>
          <cell r="J4764">
            <v>0</v>
          </cell>
          <cell r="K4764">
            <v>0</v>
          </cell>
          <cell r="L4764">
            <v>0</v>
          </cell>
          <cell r="M4764">
            <v>0</v>
          </cell>
          <cell r="N4764">
            <v>0</v>
          </cell>
          <cell r="O4764">
            <v>0</v>
          </cell>
          <cell r="P4764">
            <v>0</v>
          </cell>
        </row>
        <row r="4765">
          <cell r="A4765">
            <v>1815720437</v>
          </cell>
          <cell r="B4765">
            <v>437</v>
          </cell>
          <cell r="C4765">
            <v>815720</v>
          </cell>
          <cell r="D4765">
            <v>1</v>
          </cell>
          <cell r="E4765">
            <v>0</v>
          </cell>
          <cell r="F4765" t="str">
            <v xml:space="preserve">אחזקת אזעקה       </v>
          </cell>
          <cell r="G4765">
            <v>0</v>
          </cell>
          <cell r="H4765" t="str">
            <v>קשיח</v>
          </cell>
          <cell r="I4765">
            <v>0</v>
          </cell>
          <cell r="J4765">
            <v>2520</v>
          </cell>
          <cell r="K4765">
            <v>3.7037037037036979E-2</v>
          </cell>
          <cell r="L4765">
            <v>280</v>
          </cell>
          <cell r="M4765">
            <v>0</v>
          </cell>
          <cell r="N4765">
            <v>2800</v>
          </cell>
          <cell r="O4765">
            <v>2800</v>
          </cell>
          <cell r="P4765">
            <v>2442.96</v>
          </cell>
        </row>
        <row r="4766">
          <cell r="A4766">
            <v>1815720441</v>
          </cell>
          <cell r="B4766">
            <v>441</v>
          </cell>
          <cell r="C4766">
            <v>815720</v>
          </cell>
          <cell r="D4766">
            <v>1</v>
          </cell>
          <cell r="E4766">
            <v>0</v>
          </cell>
          <cell r="F4766" t="str">
            <v xml:space="preserve">ביטוח             </v>
          </cell>
          <cell r="G4766">
            <v>0</v>
          </cell>
          <cell r="H4766" t="str">
            <v>קשיח</v>
          </cell>
          <cell r="I4766">
            <v>0</v>
          </cell>
          <cell r="J4766">
            <v>0</v>
          </cell>
          <cell r="K4766">
            <v>0</v>
          </cell>
          <cell r="L4766">
            <v>0</v>
          </cell>
          <cell r="M4766">
            <v>0</v>
          </cell>
          <cell r="N4766">
            <v>0</v>
          </cell>
          <cell r="O4766">
            <v>0</v>
          </cell>
          <cell r="P4766">
            <v>0</v>
          </cell>
        </row>
        <row r="4767">
          <cell r="A4767">
            <v>1815720450</v>
          </cell>
          <cell r="B4767">
            <v>450</v>
          </cell>
          <cell r="C4767">
            <v>815720</v>
          </cell>
          <cell r="D4767">
            <v>1</v>
          </cell>
          <cell r="E4767">
            <v>0</v>
          </cell>
          <cell r="F4767" t="str">
            <v xml:space="preserve">ריהוט ואחזקתו     </v>
          </cell>
          <cell r="G4767">
            <v>0</v>
          </cell>
          <cell r="H4767" t="str">
            <v>גמיש</v>
          </cell>
          <cell r="I4767">
            <v>1.904761904761898E-2</v>
          </cell>
          <cell r="J4767">
            <v>9630</v>
          </cell>
          <cell r="K4767">
            <v>-8.6206896551724088E-2</v>
          </cell>
          <cell r="L4767">
            <v>1070</v>
          </cell>
          <cell r="M4767">
            <v>0</v>
          </cell>
          <cell r="N4767">
            <v>10700</v>
          </cell>
          <cell r="O4767">
            <v>10500</v>
          </cell>
          <cell r="P4767">
            <v>10524</v>
          </cell>
        </row>
        <row r="4768">
          <cell r="A4768">
            <v>1815720470</v>
          </cell>
          <cell r="B4768">
            <v>470</v>
          </cell>
          <cell r="C4768">
            <v>815720</v>
          </cell>
          <cell r="D4768">
            <v>1</v>
          </cell>
          <cell r="E4768">
            <v>0</v>
          </cell>
          <cell r="F4768" t="str">
            <v xml:space="preserve">אחזקת מכונות משרד </v>
          </cell>
          <cell r="G4768">
            <v>0</v>
          </cell>
          <cell r="H4768" t="str">
            <v>גמיש</v>
          </cell>
          <cell r="I4768">
            <v>0</v>
          </cell>
          <cell r="J4768">
            <v>0</v>
          </cell>
          <cell r="K4768">
            <v>0</v>
          </cell>
          <cell r="L4768">
            <v>0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</row>
        <row r="4769">
          <cell r="A4769">
            <v>1815720471</v>
          </cell>
          <cell r="B4769">
            <v>471</v>
          </cell>
          <cell r="C4769">
            <v>815720</v>
          </cell>
          <cell r="D4769">
            <v>1</v>
          </cell>
          <cell r="E4769">
            <v>0</v>
          </cell>
          <cell r="F4769" t="str">
            <v xml:space="preserve">מכשירי כתיבה      </v>
          </cell>
          <cell r="G4769">
            <v>0</v>
          </cell>
          <cell r="H4769" t="str">
            <v>גמיש</v>
          </cell>
          <cell r="I4769">
            <v>0</v>
          </cell>
          <cell r="J4769">
            <v>0</v>
          </cell>
          <cell r="K4769">
            <v>0</v>
          </cell>
          <cell r="L4769">
            <v>0</v>
          </cell>
          <cell r="M4769">
            <v>0</v>
          </cell>
          <cell r="N4769">
            <v>0</v>
          </cell>
          <cell r="O4769">
            <v>0</v>
          </cell>
          <cell r="P4769">
            <v>0</v>
          </cell>
        </row>
        <row r="4770">
          <cell r="A4770">
            <v>1815720500</v>
          </cell>
          <cell r="B4770">
            <v>500</v>
          </cell>
          <cell r="C4770">
            <v>815720</v>
          </cell>
          <cell r="D4770">
            <v>1</v>
          </cell>
          <cell r="E4770">
            <v>0</v>
          </cell>
          <cell r="F4770" t="str">
            <v xml:space="preserve">הוצאות מינהליות   </v>
          </cell>
          <cell r="G4770">
            <v>0</v>
          </cell>
          <cell r="H4770" t="str">
            <v xml:space="preserve"> </v>
          </cell>
          <cell r="I4770">
            <v>0</v>
          </cell>
          <cell r="J4770">
            <v>0</v>
          </cell>
          <cell r="K4770">
            <v>0</v>
          </cell>
          <cell r="L4770">
            <v>0</v>
          </cell>
          <cell r="M4770">
            <v>0</v>
          </cell>
          <cell r="N4770">
            <v>0</v>
          </cell>
          <cell r="O4770">
            <v>0</v>
          </cell>
          <cell r="P4770">
            <v>0</v>
          </cell>
        </row>
        <row r="4771">
          <cell r="A4771">
            <v>1815720511</v>
          </cell>
          <cell r="B4771">
            <v>511</v>
          </cell>
          <cell r="C4771">
            <v>815720</v>
          </cell>
          <cell r="D4771">
            <v>1</v>
          </cell>
          <cell r="E4771">
            <v>0</v>
          </cell>
          <cell r="F4771" t="str">
            <v xml:space="preserve">אירוח וכיבוד      </v>
          </cell>
          <cell r="G4771">
            <v>0</v>
          </cell>
          <cell r="H4771" t="str">
            <v>גמיש</v>
          </cell>
          <cell r="I4771">
            <v>0</v>
          </cell>
          <cell r="J4771">
            <v>12600</v>
          </cell>
          <cell r="K4771">
            <v>0</v>
          </cell>
          <cell r="L4771">
            <v>1400</v>
          </cell>
          <cell r="M4771">
            <v>0</v>
          </cell>
          <cell r="N4771">
            <v>14000</v>
          </cell>
          <cell r="O4771">
            <v>14000</v>
          </cell>
          <cell r="P4771">
            <v>12319.39</v>
          </cell>
        </row>
        <row r="4772">
          <cell r="A4772">
            <v>1815720512</v>
          </cell>
          <cell r="B4772">
            <v>512</v>
          </cell>
          <cell r="C4772">
            <v>815720</v>
          </cell>
          <cell r="D4772">
            <v>1</v>
          </cell>
          <cell r="E4772">
            <v>0</v>
          </cell>
          <cell r="F4772" t="str">
            <v xml:space="preserve">נסיעות ואש"ל      </v>
          </cell>
          <cell r="G4772">
            <v>0</v>
          </cell>
          <cell r="H4772" t="str">
            <v>גמיש</v>
          </cell>
          <cell r="I4772">
            <v>0</v>
          </cell>
          <cell r="J4772">
            <v>0</v>
          </cell>
          <cell r="K4772">
            <v>0</v>
          </cell>
          <cell r="L4772">
            <v>0</v>
          </cell>
          <cell r="M4772">
            <v>0</v>
          </cell>
          <cell r="N4772">
            <v>0</v>
          </cell>
          <cell r="O4772">
            <v>0</v>
          </cell>
          <cell r="P4772">
            <v>0</v>
          </cell>
        </row>
        <row r="4773">
          <cell r="A4773">
            <v>1815720517</v>
          </cell>
          <cell r="B4773">
            <v>517</v>
          </cell>
          <cell r="C4773">
            <v>815720</v>
          </cell>
          <cell r="D4773">
            <v>1</v>
          </cell>
          <cell r="E4773">
            <v>0</v>
          </cell>
          <cell r="F4773" t="str">
            <v xml:space="preserve">מסיבות מפקדים ושי </v>
          </cell>
          <cell r="G4773">
            <v>0</v>
          </cell>
          <cell r="H4773" t="str">
            <v>גמיש</v>
          </cell>
          <cell r="I4773">
            <v>0</v>
          </cell>
          <cell r="J4773">
            <v>0</v>
          </cell>
          <cell r="K4773">
            <v>0</v>
          </cell>
          <cell r="L4773">
            <v>0</v>
          </cell>
          <cell r="M4773">
            <v>0</v>
          </cell>
          <cell r="N4773">
            <v>0</v>
          </cell>
          <cell r="O4773">
            <v>0</v>
          </cell>
          <cell r="P4773">
            <v>0</v>
          </cell>
        </row>
        <row r="4774">
          <cell r="A4774">
            <v>1815720522</v>
          </cell>
          <cell r="B4774">
            <v>522</v>
          </cell>
          <cell r="C4774">
            <v>815720</v>
          </cell>
          <cell r="D4774">
            <v>1</v>
          </cell>
          <cell r="E4774">
            <v>0</v>
          </cell>
          <cell r="F4774" t="str">
            <v xml:space="preserve">ספרים             </v>
          </cell>
          <cell r="G4774">
            <v>0</v>
          </cell>
          <cell r="H4774" t="str">
            <v>גמיש</v>
          </cell>
          <cell r="I4774">
            <v>0</v>
          </cell>
          <cell r="J4774">
            <v>0</v>
          </cell>
          <cell r="K4774">
            <v>0</v>
          </cell>
          <cell r="L4774">
            <v>0</v>
          </cell>
          <cell r="M4774">
            <v>0</v>
          </cell>
          <cell r="N4774">
            <v>0</v>
          </cell>
          <cell r="O4774">
            <v>0</v>
          </cell>
          <cell r="P4774">
            <v>0</v>
          </cell>
        </row>
        <row r="4775">
          <cell r="A4775">
            <v>1815720530</v>
          </cell>
          <cell r="B4775">
            <v>530</v>
          </cell>
          <cell r="C4775">
            <v>815720</v>
          </cell>
          <cell r="D4775">
            <v>1</v>
          </cell>
          <cell r="E4775">
            <v>0</v>
          </cell>
          <cell r="F4775" t="str">
            <v xml:space="preserve">אופניים לעובדים   </v>
          </cell>
          <cell r="G4775">
            <v>0</v>
          </cell>
          <cell r="H4775" t="str">
            <v>קשיח</v>
          </cell>
          <cell r="I4775">
            <v>0</v>
          </cell>
          <cell r="J4775">
            <v>0</v>
          </cell>
          <cell r="K4775">
            <v>0</v>
          </cell>
          <cell r="L4775">
            <v>0</v>
          </cell>
          <cell r="M4775">
            <v>0</v>
          </cell>
          <cell r="N4775">
            <v>0</v>
          </cell>
          <cell r="O4775">
            <v>0</v>
          </cell>
          <cell r="P4775">
            <v>0</v>
          </cell>
        </row>
        <row r="4776">
          <cell r="A4776">
            <v>1815720540</v>
          </cell>
          <cell r="B4776">
            <v>540</v>
          </cell>
          <cell r="C4776">
            <v>815720</v>
          </cell>
          <cell r="D4776">
            <v>1</v>
          </cell>
          <cell r="E4776">
            <v>0</v>
          </cell>
          <cell r="F4776" t="str">
            <v xml:space="preserve">הוצאות טלפון      </v>
          </cell>
          <cell r="G4776">
            <v>0</v>
          </cell>
          <cell r="H4776" t="str">
            <v>גמיש</v>
          </cell>
          <cell r="I4776">
            <v>0</v>
          </cell>
          <cell r="J4776">
            <v>0</v>
          </cell>
          <cell r="K4776">
            <v>0</v>
          </cell>
          <cell r="L4776">
            <v>0</v>
          </cell>
          <cell r="M4776">
            <v>0</v>
          </cell>
          <cell r="N4776">
            <v>0</v>
          </cell>
          <cell r="O4776">
            <v>0</v>
          </cell>
          <cell r="P4776">
            <v>0</v>
          </cell>
        </row>
        <row r="4777">
          <cell r="A4777">
            <v>1815720544</v>
          </cell>
          <cell r="B4777">
            <v>544</v>
          </cell>
          <cell r="C4777">
            <v>815720</v>
          </cell>
          <cell r="D4777">
            <v>1</v>
          </cell>
          <cell r="E4777">
            <v>0</v>
          </cell>
          <cell r="F4777" t="str">
            <v xml:space="preserve">הוצאות דאר        </v>
          </cell>
          <cell r="G4777">
            <v>0</v>
          </cell>
          <cell r="H4777" t="str">
            <v>קשיח</v>
          </cell>
          <cell r="I4777">
            <v>0</v>
          </cell>
          <cell r="J4777">
            <v>0</v>
          </cell>
          <cell r="K4777">
            <v>0</v>
          </cell>
          <cell r="L4777">
            <v>0</v>
          </cell>
          <cell r="M4777">
            <v>0</v>
          </cell>
          <cell r="N4777">
            <v>0</v>
          </cell>
          <cell r="O4777">
            <v>0</v>
          </cell>
          <cell r="P4777">
            <v>0</v>
          </cell>
        </row>
        <row r="4778">
          <cell r="A4778">
            <v>1815720562</v>
          </cell>
          <cell r="B4778">
            <v>562</v>
          </cell>
          <cell r="C4778">
            <v>815720</v>
          </cell>
          <cell r="D4778">
            <v>1</v>
          </cell>
          <cell r="E4778">
            <v>0</v>
          </cell>
          <cell r="F4778" t="str">
            <v xml:space="preserve">הדפסות            </v>
          </cell>
          <cell r="G4778">
            <v>0</v>
          </cell>
          <cell r="H4778" t="str">
            <v>גמיש</v>
          </cell>
          <cell r="I4778">
            <v>0</v>
          </cell>
          <cell r="J4778">
            <v>0</v>
          </cell>
          <cell r="K4778">
            <v>0</v>
          </cell>
          <cell r="L4778">
            <v>0</v>
          </cell>
          <cell r="M4778">
            <v>0</v>
          </cell>
          <cell r="N4778">
            <v>0</v>
          </cell>
          <cell r="O4778">
            <v>0</v>
          </cell>
          <cell r="P4778">
            <v>0</v>
          </cell>
        </row>
        <row r="4779">
          <cell r="A4779">
            <v>1815720583</v>
          </cell>
          <cell r="B4779">
            <v>583</v>
          </cell>
          <cell r="C4779">
            <v>815720</v>
          </cell>
          <cell r="D4779">
            <v>1</v>
          </cell>
          <cell r="E4779">
            <v>0</v>
          </cell>
          <cell r="F4779" t="str">
            <v xml:space="preserve">שרות רפואי        </v>
          </cell>
          <cell r="G4779">
            <v>0</v>
          </cell>
          <cell r="H4779" t="str">
            <v>קשיח</v>
          </cell>
          <cell r="I4779">
            <v>0</v>
          </cell>
          <cell r="J4779">
            <v>0</v>
          </cell>
          <cell r="K4779">
            <v>0</v>
          </cell>
          <cell r="L4779">
            <v>0</v>
          </cell>
          <cell r="M4779">
            <v>0</v>
          </cell>
          <cell r="N4779">
            <v>0</v>
          </cell>
          <cell r="O4779">
            <v>0</v>
          </cell>
          <cell r="P4779">
            <v>0</v>
          </cell>
        </row>
        <row r="4780">
          <cell r="A4780">
            <v>1815720584</v>
          </cell>
          <cell r="B4780">
            <v>584</v>
          </cell>
          <cell r="C4780">
            <v>815720</v>
          </cell>
          <cell r="D4780">
            <v>1</v>
          </cell>
          <cell r="E4780">
            <v>0</v>
          </cell>
          <cell r="F4780" t="str">
            <v xml:space="preserve">שרות פסיכולוגי    </v>
          </cell>
          <cell r="G4780">
            <v>0</v>
          </cell>
          <cell r="H4780" t="str">
            <v>קשיח</v>
          </cell>
          <cell r="I4780">
            <v>0</v>
          </cell>
          <cell r="J4780">
            <v>0</v>
          </cell>
          <cell r="K4780">
            <v>0</v>
          </cell>
          <cell r="L4780">
            <v>0</v>
          </cell>
          <cell r="M4780">
            <v>0</v>
          </cell>
          <cell r="N4780">
            <v>0</v>
          </cell>
          <cell r="O4780">
            <v>0</v>
          </cell>
          <cell r="P4780">
            <v>0</v>
          </cell>
        </row>
        <row r="4781">
          <cell r="A4781">
            <v>1815720585</v>
          </cell>
          <cell r="B4781">
            <v>585</v>
          </cell>
          <cell r="C4781">
            <v>815720</v>
          </cell>
          <cell r="D4781">
            <v>1</v>
          </cell>
          <cell r="E4781">
            <v>0</v>
          </cell>
          <cell r="F4781" t="str">
            <v xml:space="preserve">שרות אחות         </v>
          </cell>
          <cell r="G4781">
            <v>0</v>
          </cell>
          <cell r="H4781" t="str">
            <v>קשיח</v>
          </cell>
          <cell r="I4781">
            <v>0</v>
          </cell>
          <cell r="J4781">
            <v>0</v>
          </cell>
          <cell r="K4781">
            <v>0</v>
          </cell>
          <cell r="L4781">
            <v>0</v>
          </cell>
          <cell r="M4781">
            <v>0</v>
          </cell>
          <cell r="N4781">
            <v>0</v>
          </cell>
          <cell r="O4781">
            <v>0</v>
          </cell>
          <cell r="P4781">
            <v>0</v>
          </cell>
        </row>
        <row r="4782">
          <cell r="A4782">
            <v>1815720700</v>
          </cell>
          <cell r="B4782">
            <v>700</v>
          </cell>
          <cell r="C4782">
            <v>815720</v>
          </cell>
          <cell r="D4782">
            <v>1</v>
          </cell>
          <cell r="E4782">
            <v>0</v>
          </cell>
          <cell r="F4782" t="str">
            <v xml:space="preserve">הוצאות לפעולות    </v>
          </cell>
          <cell r="G4782">
            <v>0</v>
          </cell>
          <cell r="H4782" t="str">
            <v xml:space="preserve"> </v>
          </cell>
          <cell r="I4782">
            <v>0</v>
          </cell>
          <cell r="J4782">
            <v>0</v>
          </cell>
          <cell r="K4782">
            <v>0</v>
          </cell>
          <cell r="L4782">
            <v>0</v>
          </cell>
          <cell r="M4782">
            <v>0</v>
          </cell>
          <cell r="N4782">
            <v>0</v>
          </cell>
          <cell r="O4782">
            <v>0</v>
          </cell>
          <cell r="P4782">
            <v>0</v>
          </cell>
        </row>
        <row r="4783">
          <cell r="A4783">
            <v>1815720721</v>
          </cell>
          <cell r="B4783">
            <v>721</v>
          </cell>
          <cell r="C4783">
            <v>815720</v>
          </cell>
          <cell r="D4783">
            <v>1</v>
          </cell>
          <cell r="E4783">
            <v>0</v>
          </cell>
          <cell r="F4783" t="str">
            <v>חמרים-תחזוקת מבנים</v>
          </cell>
          <cell r="G4783">
            <v>0</v>
          </cell>
          <cell r="H4783" t="str">
            <v>גמיש</v>
          </cell>
          <cell r="I4783">
            <v>0</v>
          </cell>
          <cell r="J4783">
            <v>0</v>
          </cell>
          <cell r="K4783">
            <v>0</v>
          </cell>
          <cell r="L4783">
            <v>0</v>
          </cell>
          <cell r="M4783">
            <v>0</v>
          </cell>
          <cell r="N4783">
            <v>0</v>
          </cell>
          <cell r="O4783">
            <v>0</v>
          </cell>
          <cell r="P4783">
            <v>0</v>
          </cell>
        </row>
        <row r="4784">
          <cell r="A4784">
            <v>1815720722</v>
          </cell>
          <cell r="B4784">
            <v>722</v>
          </cell>
          <cell r="C4784">
            <v>815720</v>
          </cell>
          <cell r="D4784">
            <v>1</v>
          </cell>
          <cell r="E4784">
            <v>0</v>
          </cell>
          <cell r="F4784" t="str">
            <v>חמרים-תחזוקה עצמית</v>
          </cell>
          <cell r="G4784">
            <v>0</v>
          </cell>
          <cell r="H4784" t="str">
            <v>גמיש</v>
          </cell>
          <cell r="I4784">
            <v>0</v>
          </cell>
          <cell r="J4784">
            <v>0</v>
          </cell>
          <cell r="K4784">
            <v>0</v>
          </cell>
          <cell r="L4784">
            <v>0</v>
          </cell>
          <cell r="M4784">
            <v>0</v>
          </cell>
          <cell r="N4784">
            <v>0</v>
          </cell>
          <cell r="O4784">
            <v>0</v>
          </cell>
          <cell r="P4784">
            <v>0</v>
          </cell>
        </row>
        <row r="4785">
          <cell r="A4785">
            <v>1815720724</v>
          </cell>
          <cell r="B4785">
            <v>724</v>
          </cell>
          <cell r="C4785">
            <v>815720</v>
          </cell>
          <cell r="D4785">
            <v>1</v>
          </cell>
          <cell r="E4785">
            <v>0</v>
          </cell>
          <cell r="F4785" t="str">
            <v>ציוד למגמות</v>
          </cell>
          <cell r="G4785">
            <v>0</v>
          </cell>
          <cell r="H4785" t="str">
            <v>גמיש</v>
          </cell>
          <cell r="I4785">
            <v>0</v>
          </cell>
          <cell r="J4785">
            <v>0</v>
          </cell>
          <cell r="K4785">
            <v>0</v>
          </cell>
          <cell r="L4785">
            <v>0</v>
          </cell>
          <cell r="M4785">
            <v>0</v>
          </cell>
          <cell r="N4785">
            <v>0</v>
          </cell>
          <cell r="O4785">
            <v>0</v>
          </cell>
          <cell r="P4785">
            <v>0</v>
          </cell>
        </row>
        <row r="4786">
          <cell r="A4786">
            <v>1815720742</v>
          </cell>
          <cell r="B4786">
            <v>742</v>
          </cell>
          <cell r="C4786">
            <v>815720</v>
          </cell>
          <cell r="D4786">
            <v>1</v>
          </cell>
          <cell r="E4786">
            <v>0</v>
          </cell>
          <cell r="F4786" t="str">
            <v xml:space="preserve">כלים וציוד        </v>
          </cell>
          <cell r="G4786">
            <v>0</v>
          </cell>
          <cell r="H4786" t="str">
            <v>גמיש</v>
          </cell>
          <cell r="I4786">
            <v>1.8050541516245744E-3</v>
          </cell>
          <cell r="J4786">
            <v>49950</v>
          </cell>
          <cell r="K4786">
            <v>-0.17391304347826086</v>
          </cell>
          <cell r="L4786">
            <v>5550</v>
          </cell>
          <cell r="M4786">
            <v>0</v>
          </cell>
          <cell r="N4786">
            <v>55500</v>
          </cell>
          <cell r="O4786">
            <v>55400</v>
          </cell>
          <cell r="P4786">
            <v>56349</v>
          </cell>
        </row>
        <row r="4787">
          <cell r="A4787">
            <v>1815720745</v>
          </cell>
          <cell r="B4787">
            <v>745</v>
          </cell>
          <cell r="C4787">
            <v>815720</v>
          </cell>
          <cell r="D4787">
            <v>1</v>
          </cell>
          <cell r="E4787">
            <v>0</v>
          </cell>
          <cell r="F4787" t="str">
            <v xml:space="preserve">דמי פריצה - תכולה </v>
          </cell>
          <cell r="G4787">
            <v>0</v>
          </cell>
          <cell r="H4787" t="str">
            <v>קשיח</v>
          </cell>
          <cell r="I4787">
            <v>0</v>
          </cell>
          <cell r="J4787">
            <v>0</v>
          </cell>
          <cell r="K4787">
            <v>0</v>
          </cell>
          <cell r="L4787">
            <v>0</v>
          </cell>
          <cell r="M4787">
            <v>0</v>
          </cell>
          <cell r="N4787">
            <v>0</v>
          </cell>
          <cell r="O4787">
            <v>0</v>
          </cell>
          <cell r="P4787">
            <v>0</v>
          </cell>
        </row>
        <row r="4788">
          <cell r="A4788">
            <v>1815720746</v>
          </cell>
          <cell r="B4788">
            <v>746</v>
          </cell>
          <cell r="C4788">
            <v>815720</v>
          </cell>
          <cell r="D4788">
            <v>1</v>
          </cell>
          <cell r="E4788">
            <v>0</v>
          </cell>
          <cell r="F4788" t="str">
            <v xml:space="preserve">דמי פריצה - מבנה  </v>
          </cell>
          <cell r="G4788">
            <v>0</v>
          </cell>
          <cell r="H4788" t="str">
            <v>קשיח</v>
          </cell>
          <cell r="I4788">
            <v>0</v>
          </cell>
          <cell r="J4788">
            <v>0</v>
          </cell>
          <cell r="K4788">
            <v>0</v>
          </cell>
          <cell r="L4788">
            <v>0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</row>
        <row r="4789">
          <cell r="A4789">
            <v>1815720750</v>
          </cell>
          <cell r="B4789">
            <v>750</v>
          </cell>
          <cell r="C4789">
            <v>815720</v>
          </cell>
          <cell r="D4789">
            <v>1</v>
          </cell>
          <cell r="E4789">
            <v>0</v>
          </cell>
          <cell r="F4789" t="str">
            <v>אחזקת מוסדות</v>
          </cell>
          <cell r="G4789">
            <v>0</v>
          </cell>
          <cell r="H4789" t="str">
            <v>קשיח</v>
          </cell>
          <cell r="I4789">
            <v>0.10155911650064953</v>
          </cell>
          <cell r="J4789">
            <v>508700</v>
          </cell>
          <cell r="K4789">
            <v>7.8369905956112706E-3</v>
          </cell>
          <cell r="L4789">
            <v>0</v>
          </cell>
          <cell r="M4789">
            <v>0</v>
          </cell>
          <cell r="N4789">
            <v>508700</v>
          </cell>
          <cell r="O4789">
            <v>461800</v>
          </cell>
          <cell r="P4789">
            <v>438883.7</v>
          </cell>
        </row>
        <row r="4790">
          <cell r="A4790">
            <v>1815720751</v>
          </cell>
          <cell r="B4790">
            <v>751</v>
          </cell>
          <cell r="C4790">
            <v>815720</v>
          </cell>
          <cell r="D4790">
            <v>1</v>
          </cell>
          <cell r="E4790">
            <v>0</v>
          </cell>
          <cell r="F4790" t="str">
            <v xml:space="preserve">עבודות קבלניות    </v>
          </cell>
          <cell r="G4790">
            <v>0</v>
          </cell>
          <cell r="H4790" t="str">
            <v>גמיש</v>
          </cell>
          <cell r="I4790">
            <v>0</v>
          </cell>
          <cell r="J4790">
            <v>0</v>
          </cell>
          <cell r="K4790">
            <v>0</v>
          </cell>
          <cell r="L4790">
            <v>0</v>
          </cell>
          <cell r="M4790">
            <v>0</v>
          </cell>
          <cell r="N4790">
            <v>0</v>
          </cell>
          <cell r="O4790">
            <v>0</v>
          </cell>
          <cell r="P4790">
            <v>0</v>
          </cell>
        </row>
        <row r="4791">
          <cell r="A4791">
            <v>1815720752</v>
          </cell>
          <cell r="B4791">
            <v>752</v>
          </cell>
          <cell r="C4791">
            <v>815720</v>
          </cell>
          <cell r="D4791">
            <v>1</v>
          </cell>
          <cell r="E4791">
            <v>0</v>
          </cell>
          <cell r="F4791" t="str">
            <v xml:space="preserve">נקיון בקבלנות     </v>
          </cell>
          <cell r="G4791">
            <v>0</v>
          </cell>
          <cell r="H4791" t="str">
            <v>קשיח</v>
          </cell>
          <cell r="I4791">
            <v>2.2284122562674646E-3</v>
          </cell>
          <cell r="J4791">
            <v>899500</v>
          </cell>
          <cell r="K4791">
            <v>-8.862301982940024E-3</v>
          </cell>
          <cell r="L4791">
            <v>0</v>
          </cell>
          <cell r="M4791">
            <v>0</v>
          </cell>
          <cell r="N4791">
            <v>899500</v>
          </cell>
          <cell r="O4791">
            <v>897500</v>
          </cell>
          <cell r="P4791">
            <v>836514.75</v>
          </cell>
        </row>
        <row r="4792">
          <cell r="A4792">
            <v>1815720753</v>
          </cell>
          <cell r="B4792">
            <v>753</v>
          </cell>
          <cell r="C4792">
            <v>815720</v>
          </cell>
          <cell r="D4792">
            <v>1</v>
          </cell>
          <cell r="E4792">
            <v>0</v>
          </cell>
          <cell r="F4792" t="str">
            <v xml:space="preserve">עובדים חיצוניים   </v>
          </cell>
          <cell r="G4792">
            <v>0</v>
          </cell>
          <cell r="H4792" t="str">
            <v>קשיח</v>
          </cell>
          <cell r="I4792">
            <v>0</v>
          </cell>
          <cell r="J4792">
            <v>0</v>
          </cell>
          <cell r="K4792">
            <v>0</v>
          </cell>
          <cell r="L4792">
            <v>0</v>
          </cell>
          <cell r="M4792">
            <v>0</v>
          </cell>
          <cell r="N4792">
            <v>0</v>
          </cell>
          <cell r="O4792">
            <v>0</v>
          </cell>
          <cell r="P4792">
            <v>0</v>
          </cell>
        </row>
        <row r="4793">
          <cell r="A4793">
            <v>1815720755</v>
          </cell>
          <cell r="B4793">
            <v>755</v>
          </cell>
          <cell r="C4793">
            <v>815720</v>
          </cell>
          <cell r="D4793">
            <v>1</v>
          </cell>
          <cell r="E4793">
            <v>0</v>
          </cell>
          <cell r="F4793" t="str">
            <v xml:space="preserve">אחות              </v>
          </cell>
          <cell r="G4793">
            <v>0</v>
          </cell>
          <cell r="H4793" t="str">
            <v>קשיח</v>
          </cell>
          <cell r="I4793">
            <v>0</v>
          </cell>
          <cell r="J4793">
            <v>0</v>
          </cell>
          <cell r="K4793">
            <v>0</v>
          </cell>
          <cell r="L4793">
            <v>0</v>
          </cell>
          <cell r="M4793">
            <v>0</v>
          </cell>
          <cell r="N4793">
            <v>0</v>
          </cell>
          <cell r="O4793">
            <v>0</v>
          </cell>
          <cell r="P4793">
            <v>0</v>
          </cell>
        </row>
        <row r="4794">
          <cell r="A4794">
            <v>1815720759</v>
          </cell>
          <cell r="B4794">
            <v>759</v>
          </cell>
          <cell r="C4794">
            <v>815720</v>
          </cell>
          <cell r="D4794">
            <v>1</v>
          </cell>
          <cell r="E4794">
            <v>0</v>
          </cell>
          <cell r="F4794" t="str">
            <v>שרותי סייעות</v>
          </cell>
          <cell r="G4794">
            <v>0</v>
          </cell>
          <cell r="H4794" t="str">
            <v>שכר</v>
          </cell>
          <cell r="I4794">
            <v>2.2176139272913464</v>
          </cell>
          <cell r="J4794">
            <v>628400</v>
          </cell>
          <cell r="K4794">
            <v>5.0086355785837755E-2</v>
          </cell>
          <cell r="L4794">
            <v>0</v>
          </cell>
          <cell r="M4794">
            <v>0</v>
          </cell>
          <cell r="N4794">
            <v>628400</v>
          </cell>
          <cell r="O4794">
            <v>195300</v>
          </cell>
          <cell r="P4794">
            <v>421317.15</v>
          </cell>
        </row>
        <row r="4795">
          <cell r="A4795">
            <v>1815720762</v>
          </cell>
          <cell r="B4795">
            <v>762</v>
          </cell>
          <cell r="C4795">
            <v>815720</v>
          </cell>
          <cell r="D4795">
            <v>1</v>
          </cell>
          <cell r="E4795">
            <v>0</v>
          </cell>
          <cell r="F4795" t="str">
            <v xml:space="preserve">שאילת מורים       </v>
          </cell>
          <cell r="G4795">
            <v>0</v>
          </cell>
          <cell r="H4795" t="str">
            <v>שכר</v>
          </cell>
          <cell r="I4795">
            <v>4.0120060030015114E-2</v>
          </cell>
          <cell r="J4795">
            <v>1039600</v>
          </cell>
          <cell r="K4795">
            <v>0.19249592169657426</v>
          </cell>
          <cell r="L4795">
            <v>0</v>
          </cell>
          <cell r="M4795">
            <v>0</v>
          </cell>
          <cell r="N4795">
            <v>1039600</v>
          </cell>
          <cell r="O4795">
            <v>999500</v>
          </cell>
          <cell r="P4795">
            <v>977519.32</v>
          </cell>
        </row>
        <row r="4796">
          <cell r="A4796">
            <v>1815720763</v>
          </cell>
          <cell r="B4796">
            <v>763</v>
          </cell>
          <cell r="C4796">
            <v>815720</v>
          </cell>
          <cell r="D4796">
            <v>1</v>
          </cell>
          <cell r="E4796">
            <v>0</v>
          </cell>
          <cell r="F4796" t="str">
            <v xml:space="preserve">עובדי חברת מוסדות </v>
          </cell>
          <cell r="G4796">
            <v>0</v>
          </cell>
          <cell r="H4796" t="str">
            <v>קשיח</v>
          </cell>
          <cell r="I4796">
            <v>0</v>
          </cell>
          <cell r="J4796">
            <v>0</v>
          </cell>
          <cell r="K4796">
            <v>0</v>
          </cell>
          <cell r="L4796">
            <v>0</v>
          </cell>
          <cell r="M4796">
            <v>0</v>
          </cell>
          <cell r="N4796">
            <v>0</v>
          </cell>
          <cell r="O4796">
            <v>0</v>
          </cell>
          <cell r="P4796">
            <v>0</v>
          </cell>
        </row>
        <row r="4797">
          <cell r="A4797">
            <v>1815720765</v>
          </cell>
          <cell r="B4797">
            <v>765</v>
          </cell>
          <cell r="C4797">
            <v>815720</v>
          </cell>
          <cell r="D4797">
            <v>1</v>
          </cell>
          <cell r="E4797">
            <v>0</v>
          </cell>
          <cell r="F4797" t="str">
            <v xml:space="preserve">רכז חברתי - חט"ב  </v>
          </cell>
          <cell r="G4797">
            <v>0</v>
          </cell>
          <cell r="H4797" t="str">
            <v>קשיח</v>
          </cell>
          <cell r="I4797">
            <v>0</v>
          </cell>
          <cell r="J4797">
            <v>0</v>
          </cell>
          <cell r="K4797">
            <v>0</v>
          </cell>
          <cell r="L4797">
            <v>0</v>
          </cell>
          <cell r="M4797">
            <v>0</v>
          </cell>
          <cell r="N4797">
            <v>0</v>
          </cell>
          <cell r="O4797">
            <v>0</v>
          </cell>
          <cell r="P4797">
            <v>0</v>
          </cell>
        </row>
        <row r="4798">
          <cell r="A4798">
            <v>1815720780</v>
          </cell>
          <cell r="B4798">
            <v>780</v>
          </cell>
          <cell r="C4798">
            <v>815720</v>
          </cell>
          <cell r="D4798">
            <v>1</v>
          </cell>
          <cell r="E4798">
            <v>0</v>
          </cell>
          <cell r="F4798" t="str">
            <v xml:space="preserve">חינוך חברתי       </v>
          </cell>
          <cell r="G4798">
            <v>0</v>
          </cell>
          <cell r="H4798" t="str">
            <v>קשיח</v>
          </cell>
          <cell r="I4798">
            <v>0.12972972972972974</v>
          </cell>
          <cell r="J4798">
            <v>18810</v>
          </cell>
          <cell r="K4798">
            <v>8.7719298245614086E-2</v>
          </cell>
          <cell r="L4798">
            <v>2090</v>
          </cell>
          <cell r="M4798">
            <v>0</v>
          </cell>
          <cell r="N4798">
            <v>20900</v>
          </cell>
          <cell r="O4798">
            <v>18500</v>
          </cell>
          <cell r="P4798">
            <v>18522</v>
          </cell>
        </row>
        <row r="4799">
          <cell r="A4799">
            <v>1815720782</v>
          </cell>
          <cell r="B4799">
            <v>782</v>
          </cell>
          <cell r="C4799">
            <v>815720</v>
          </cell>
          <cell r="D4799">
            <v>1</v>
          </cell>
          <cell r="E4799">
            <v>0</v>
          </cell>
          <cell r="F4799" t="str">
            <v>המרת שעות</v>
          </cell>
          <cell r="G4799">
            <v>0</v>
          </cell>
          <cell r="H4799" t="str">
            <v>גמיש</v>
          </cell>
          <cell r="I4799">
            <v>0</v>
          </cell>
          <cell r="J4799">
            <v>0</v>
          </cell>
          <cell r="K4799">
            <v>0</v>
          </cell>
          <cell r="L4799">
            <v>0</v>
          </cell>
          <cell r="M4799">
            <v>0</v>
          </cell>
          <cell r="N4799">
            <v>0</v>
          </cell>
          <cell r="O4799">
            <v>0</v>
          </cell>
          <cell r="P4799">
            <v>0</v>
          </cell>
        </row>
        <row r="4800">
          <cell r="A4800">
            <v>1815720786</v>
          </cell>
          <cell r="B4800">
            <v>786</v>
          </cell>
          <cell r="C4800">
            <v>815720</v>
          </cell>
          <cell r="D4800">
            <v>1</v>
          </cell>
          <cell r="E4800">
            <v>0</v>
          </cell>
          <cell r="F4800" t="str">
            <v>העברה מקפה גן סיפור</v>
          </cell>
          <cell r="G4800">
            <v>0</v>
          </cell>
          <cell r="H4800" t="str">
            <v>גמיש</v>
          </cell>
          <cell r="I4800">
            <v>0</v>
          </cell>
          <cell r="J4800">
            <v>35000</v>
          </cell>
          <cell r="K4800">
            <v>0</v>
          </cell>
          <cell r="L4800">
            <v>0</v>
          </cell>
          <cell r="M4800">
            <v>0</v>
          </cell>
          <cell r="N4800">
            <v>35000</v>
          </cell>
          <cell r="O4800">
            <v>35000</v>
          </cell>
          <cell r="P4800">
            <v>35000</v>
          </cell>
        </row>
        <row r="4801">
          <cell r="A4801">
            <v>1815720794</v>
          </cell>
          <cell r="B4801">
            <v>794</v>
          </cell>
          <cell r="C4801">
            <v>815720</v>
          </cell>
          <cell r="D4801">
            <v>1</v>
          </cell>
          <cell r="E4801">
            <v>0</v>
          </cell>
          <cell r="F4801" t="str">
            <v xml:space="preserve">השתתפות בעזר 094  </v>
          </cell>
          <cell r="G4801">
            <v>0</v>
          </cell>
          <cell r="H4801" t="str">
            <v>קשיח</v>
          </cell>
          <cell r="I4801">
            <v>1.2266666666666666</v>
          </cell>
          <cell r="J4801">
            <v>16700</v>
          </cell>
          <cell r="K4801">
            <v>1.7272727272727271</v>
          </cell>
          <cell r="L4801">
            <v>0</v>
          </cell>
          <cell r="M4801">
            <v>0</v>
          </cell>
          <cell r="N4801">
            <v>16700</v>
          </cell>
          <cell r="O4801">
            <v>7500</v>
          </cell>
          <cell r="P4801">
            <v>16675</v>
          </cell>
        </row>
        <row r="4802">
          <cell r="A4802">
            <v>1815720800</v>
          </cell>
          <cell r="B4802">
            <v>800</v>
          </cell>
          <cell r="C4802">
            <v>815720</v>
          </cell>
          <cell r="D4802">
            <v>1</v>
          </cell>
          <cell r="E4802">
            <v>0</v>
          </cell>
          <cell r="F4802" t="str">
            <v>השת' תמיכות תרומות</v>
          </cell>
          <cell r="G4802">
            <v>0</v>
          </cell>
          <cell r="H4802" t="str">
            <v xml:space="preserve"> </v>
          </cell>
          <cell r="I4802">
            <v>0</v>
          </cell>
          <cell r="J4802">
            <v>0</v>
          </cell>
          <cell r="K4802">
            <v>0</v>
          </cell>
          <cell r="L4802">
            <v>0</v>
          </cell>
          <cell r="M4802">
            <v>0</v>
          </cell>
          <cell r="N4802">
            <v>0</v>
          </cell>
          <cell r="O4802">
            <v>0</v>
          </cell>
          <cell r="P4802">
            <v>0</v>
          </cell>
        </row>
        <row r="4803">
          <cell r="A4803">
            <v>1815720810</v>
          </cell>
          <cell r="B4803">
            <v>810</v>
          </cell>
          <cell r="C4803">
            <v>815720</v>
          </cell>
          <cell r="D4803">
            <v>1</v>
          </cell>
          <cell r="E4803">
            <v>0</v>
          </cell>
          <cell r="F4803" t="str">
            <v>הקצבה לניהול עצמי</v>
          </cell>
          <cell r="G4803">
            <v>0</v>
          </cell>
          <cell r="H4803" t="str">
            <v>גמיש</v>
          </cell>
          <cell r="I4803">
            <v>2.8742514970059974E-2</v>
          </cell>
          <cell r="J4803">
            <v>85900</v>
          </cell>
          <cell r="K4803">
            <v>-8.5497835497835517E-2</v>
          </cell>
          <cell r="L4803">
            <v>0</v>
          </cell>
          <cell r="M4803">
            <v>0</v>
          </cell>
          <cell r="N4803">
            <v>85900</v>
          </cell>
          <cell r="O4803">
            <v>83500</v>
          </cell>
          <cell r="P4803">
            <v>84187</v>
          </cell>
        </row>
        <row r="4804">
          <cell r="A4804">
            <v>1815720812</v>
          </cell>
          <cell r="B4804">
            <v>812</v>
          </cell>
          <cell r="C4804">
            <v>815720</v>
          </cell>
          <cell r="D4804">
            <v>1</v>
          </cell>
          <cell r="E4804">
            <v>0</v>
          </cell>
          <cell r="F4804" t="str">
            <v>מסיבות כיתתיות</v>
          </cell>
          <cell r="G4804">
            <v>0</v>
          </cell>
          <cell r="H4804" t="str">
            <v>גמיש</v>
          </cell>
          <cell r="I4804">
            <v>0</v>
          </cell>
          <cell r="J4804">
            <v>29000</v>
          </cell>
          <cell r="K4804">
            <v>-1</v>
          </cell>
          <cell r="L4804">
            <v>0</v>
          </cell>
          <cell r="M4804">
            <v>0</v>
          </cell>
          <cell r="N4804">
            <v>29000</v>
          </cell>
          <cell r="O4804">
            <v>0</v>
          </cell>
          <cell r="P4804">
            <v>28040</v>
          </cell>
        </row>
        <row r="4805">
          <cell r="A4805">
            <v>1815720816</v>
          </cell>
          <cell r="B4805">
            <v>816</v>
          </cell>
          <cell r="C4805">
            <v>815720</v>
          </cell>
          <cell r="D4805">
            <v>1</v>
          </cell>
          <cell r="E4805">
            <v>0</v>
          </cell>
          <cell r="F4805" t="str">
            <v>חט"ב - הכלה והשתלבות</v>
          </cell>
          <cell r="G4805">
            <v>0</v>
          </cell>
          <cell r="H4805" t="str">
            <v>קשיח</v>
          </cell>
          <cell r="I4805">
            <v>0</v>
          </cell>
          <cell r="J4805">
            <v>0</v>
          </cell>
          <cell r="K4805">
            <v>-1</v>
          </cell>
          <cell r="L4805">
            <v>0</v>
          </cell>
          <cell r="M4805">
            <v>0</v>
          </cell>
          <cell r="N4805">
            <v>0</v>
          </cell>
          <cell r="O4805">
            <v>0</v>
          </cell>
          <cell r="P4805">
            <v>-5050</v>
          </cell>
        </row>
        <row r="4806">
          <cell r="A4806">
            <v>1815720838</v>
          </cell>
          <cell r="B4806">
            <v>838</v>
          </cell>
          <cell r="C4806">
            <v>815720</v>
          </cell>
          <cell r="D4806">
            <v>1</v>
          </cell>
          <cell r="E4806">
            <v>0</v>
          </cell>
          <cell r="F4806" t="str">
            <v>תכנית לאומית-קידום אנגלית</v>
          </cell>
          <cell r="G4806">
            <v>0</v>
          </cell>
          <cell r="H4806" t="str">
            <v>גמיש</v>
          </cell>
          <cell r="I4806">
            <v>0</v>
          </cell>
          <cell r="J4806">
            <v>0</v>
          </cell>
          <cell r="K4806">
            <v>0</v>
          </cell>
          <cell r="L4806">
            <v>0</v>
          </cell>
          <cell r="M4806">
            <v>0</v>
          </cell>
          <cell r="N4806">
            <v>0</v>
          </cell>
          <cell r="O4806">
            <v>0</v>
          </cell>
          <cell r="P4806">
            <v>0</v>
          </cell>
        </row>
        <row r="4807">
          <cell r="A4807">
            <v>1815720911</v>
          </cell>
          <cell r="B4807">
            <v>911</v>
          </cell>
          <cell r="C4807">
            <v>815720</v>
          </cell>
          <cell r="D4807">
            <v>1</v>
          </cell>
          <cell r="E4807">
            <v>0</v>
          </cell>
          <cell r="F4807" t="str">
            <v>פעילות חוויתית יהדות</v>
          </cell>
          <cell r="G4807">
            <v>0</v>
          </cell>
          <cell r="H4807" t="str">
            <v>קשיח</v>
          </cell>
          <cell r="I4807">
            <v>0</v>
          </cell>
          <cell r="J4807">
            <v>0</v>
          </cell>
          <cell r="K4807">
            <v>0</v>
          </cell>
          <cell r="L4807">
            <v>0</v>
          </cell>
          <cell r="M4807">
            <v>0</v>
          </cell>
          <cell r="N4807">
            <v>0</v>
          </cell>
          <cell r="O4807">
            <v>0</v>
          </cell>
          <cell r="P4807">
            <v>0</v>
          </cell>
        </row>
        <row r="4808">
          <cell r="A4808">
            <v>1815720953</v>
          </cell>
          <cell r="B4808">
            <v>953</v>
          </cell>
          <cell r="C4808">
            <v>815720</v>
          </cell>
          <cell r="D4808">
            <v>1</v>
          </cell>
          <cell r="E4808">
            <v>0</v>
          </cell>
          <cell r="F4808" t="str">
            <v>מערכת גפ"ן</v>
          </cell>
          <cell r="G4808">
            <v>0</v>
          </cell>
          <cell r="H4808" t="str">
            <v>קשיח</v>
          </cell>
          <cell r="I4808">
            <v>0</v>
          </cell>
          <cell r="J4808">
            <v>1586400</v>
          </cell>
          <cell r="K4808" t="e">
            <v>#N/A</v>
          </cell>
          <cell r="L4808">
            <v>0</v>
          </cell>
          <cell r="M4808">
            <v>0</v>
          </cell>
          <cell r="N4808">
            <v>1586400</v>
          </cell>
          <cell r="O4808">
            <v>1444300</v>
          </cell>
          <cell r="P4808">
            <v>340847.9</v>
          </cell>
        </row>
        <row r="4809">
          <cell r="A4809">
            <v>1815720961</v>
          </cell>
          <cell r="B4809">
            <v>961</v>
          </cell>
          <cell r="C4809">
            <v>815720</v>
          </cell>
          <cell r="D4809">
            <v>1</v>
          </cell>
          <cell r="E4809">
            <v>0</v>
          </cell>
          <cell r="F4809" t="str">
            <v>רז' פעולות ורכישות</v>
          </cell>
          <cell r="G4809">
            <v>0</v>
          </cell>
          <cell r="H4809" t="str">
            <v>גמיש</v>
          </cell>
          <cell r="I4809">
            <v>0</v>
          </cell>
          <cell r="J4809">
            <v>0</v>
          </cell>
          <cell r="K4809">
            <v>0</v>
          </cell>
          <cell r="L4809">
            <v>0</v>
          </cell>
          <cell r="M4809">
            <v>0</v>
          </cell>
          <cell r="N4809">
            <v>0</v>
          </cell>
          <cell r="O4809">
            <v>0</v>
          </cell>
          <cell r="P4809">
            <v>0</v>
          </cell>
        </row>
        <row r="4810">
          <cell r="A4810">
            <v>1815720989</v>
          </cell>
          <cell r="B4810">
            <v>989</v>
          </cell>
          <cell r="C4810">
            <v>815720</v>
          </cell>
          <cell r="D4810">
            <v>1</v>
          </cell>
          <cell r="E4810">
            <v>0</v>
          </cell>
          <cell r="F4810" t="str">
            <v xml:space="preserve">תקורה             </v>
          </cell>
          <cell r="G4810">
            <v>0</v>
          </cell>
          <cell r="H4810" t="str">
            <v>קשיח</v>
          </cell>
          <cell r="I4810">
            <v>6.7535964850117036E-2</v>
          </cell>
          <cell r="J4810">
            <v>1506400</v>
          </cell>
          <cell r="K4810">
            <v>-1</v>
          </cell>
          <cell r="L4810">
            <v>0</v>
          </cell>
          <cell r="M4810">
            <v>0</v>
          </cell>
          <cell r="N4810">
            <v>1506400</v>
          </cell>
          <cell r="O4810">
            <v>1411100</v>
          </cell>
          <cell r="P4810">
            <v>1298321.22</v>
          </cell>
        </row>
        <row r="4811">
          <cell r="A4811" t="e">
            <v>#VALUE!</v>
          </cell>
          <cell r="B4811" t="str">
            <v>815720  סך הכל</v>
          </cell>
          <cell r="C4811">
            <v>0</v>
          </cell>
          <cell r="D4811">
            <v>0</v>
          </cell>
          <cell r="E4811">
            <v>0</v>
          </cell>
          <cell r="F4811" t="str">
            <v xml:space="preserve">בי"ס תיכון קוגל   </v>
          </cell>
          <cell r="G4811">
            <v>0</v>
          </cell>
          <cell r="H4811">
            <v>0</v>
          </cell>
          <cell r="I4811">
            <v>6.5709300226639122E-2</v>
          </cell>
          <cell r="J4811">
            <v>26557210</v>
          </cell>
          <cell r="K4811" t="e">
            <v>#N/A</v>
          </cell>
          <cell r="L4811">
            <v>10390</v>
          </cell>
          <cell r="M4811">
            <v>0</v>
          </cell>
          <cell r="N4811">
            <v>26567600</v>
          </cell>
          <cell r="O4811">
            <v>24929500</v>
          </cell>
          <cell r="P4811">
            <v>22946781.399999999</v>
          </cell>
        </row>
        <row r="4812">
          <cell r="A4812">
            <v>18157300</v>
          </cell>
          <cell r="B4812">
            <v>0</v>
          </cell>
          <cell r="C4812">
            <v>815730</v>
          </cell>
          <cell r="D4812">
            <v>1</v>
          </cell>
          <cell r="E4812">
            <v>0</v>
          </cell>
          <cell r="F4812" t="str">
            <v xml:space="preserve">גמנסיה ע"ש הרצוג  </v>
          </cell>
          <cell r="G4812">
            <v>0</v>
          </cell>
          <cell r="H4812" t="str">
            <v xml:space="preserve"> </v>
          </cell>
          <cell r="I4812">
            <v>0</v>
          </cell>
          <cell r="J4812">
            <v>0</v>
          </cell>
          <cell r="K4812">
            <v>0</v>
          </cell>
          <cell r="L4812">
            <v>0</v>
          </cell>
          <cell r="M4812">
            <v>0</v>
          </cell>
          <cell r="N4812">
            <v>0</v>
          </cell>
          <cell r="O4812">
            <v>0</v>
          </cell>
          <cell r="P4812">
            <v>0</v>
          </cell>
        </row>
        <row r="4813">
          <cell r="A4813">
            <v>1815730110</v>
          </cell>
          <cell r="B4813">
            <v>110</v>
          </cell>
          <cell r="C4813">
            <v>815730</v>
          </cell>
          <cell r="D4813">
            <v>1</v>
          </cell>
          <cell r="E4813">
            <v>0</v>
          </cell>
          <cell r="F4813" t="str">
            <v>השכר הקובע-תקציבית</v>
          </cell>
          <cell r="G4813">
            <v>0</v>
          </cell>
          <cell r="H4813" t="str">
            <v>שכר</v>
          </cell>
          <cell r="I4813">
            <v>-8.5101528633356183E-2</v>
          </cell>
          <cell r="J4813">
            <v>401000</v>
          </cell>
          <cell r="K4813">
            <v>1.5044663845792172E-2</v>
          </cell>
          <cell r="L4813">
            <v>0</v>
          </cell>
          <cell r="M4813">
            <v>0</v>
          </cell>
          <cell r="N4813">
            <v>401000</v>
          </cell>
          <cell r="O4813">
            <v>438300</v>
          </cell>
          <cell r="P4813">
            <v>414527.56</v>
          </cell>
        </row>
        <row r="4814">
          <cell r="A4814">
            <v>1815730118</v>
          </cell>
          <cell r="B4814">
            <v>118</v>
          </cell>
          <cell r="C4814">
            <v>815730</v>
          </cell>
          <cell r="D4814">
            <v>1</v>
          </cell>
          <cell r="E4814">
            <v>0</v>
          </cell>
          <cell r="F4814" t="str">
            <v xml:space="preserve">שכר עובדי הוראה   </v>
          </cell>
          <cell r="G4814">
            <v>0</v>
          </cell>
          <cell r="H4814" t="str">
            <v>שכר</v>
          </cell>
          <cell r="I4814">
            <v>-4.7104448327661808E-2</v>
          </cell>
          <cell r="J4814">
            <v>12433000</v>
          </cell>
          <cell r="K4814">
            <v>-5.2314965764590826E-2</v>
          </cell>
          <cell r="L4814">
            <v>0</v>
          </cell>
          <cell r="M4814">
            <v>0</v>
          </cell>
          <cell r="N4814">
            <v>12433000</v>
          </cell>
          <cell r="O4814">
            <v>13047600</v>
          </cell>
          <cell r="P4814">
            <v>12276295.07</v>
          </cell>
        </row>
        <row r="4815">
          <cell r="A4815">
            <v>1815730119</v>
          </cell>
          <cell r="B4815">
            <v>119</v>
          </cell>
          <cell r="C4815">
            <v>815730</v>
          </cell>
          <cell r="D4815">
            <v>1</v>
          </cell>
          <cell r="E4815">
            <v>0</v>
          </cell>
          <cell r="F4815" t="str">
            <v xml:space="preserve">השכר הקובע-צוברת  </v>
          </cell>
          <cell r="G4815">
            <v>0</v>
          </cell>
          <cell r="H4815" t="str">
            <v>שכר</v>
          </cell>
          <cell r="I4815">
            <v>5.4752518615856394E-2</v>
          </cell>
          <cell r="J4815">
            <v>1444800</v>
          </cell>
          <cell r="K4815">
            <v>1.5003572279113975E-2</v>
          </cell>
          <cell r="L4815">
            <v>0</v>
          </cell>
          <cell r="M4815">
            <v>0</v>
          </cell>
          <cell r="N4815">
            <v>1444800</v>
          </cell>
          <cell r="O4815">
            <v>1369800</v>
          </cell>
          <cell r="P4815">
            <v>1300851.92</v>
          </cell>
        </row>
        <row r="4816">
          <cell r="A4816">
            <v>1815730122</v>
          </cell>
          <cell r="B4816">
            <v>122</v>
          </cell>
          <cell r="C4816">
            <v>815730</v>
          </cell>
          <cell r="D4816">
            <v>1</v>
          </cell>
          <cell r="E4816">
            <v>0</v>
          </cell>
          <cell r="F4816" t="str">
            <v xml:space="preserve">ביגוד             </v>
          </cell>
          <cell r="G4816">
            <v>0</v>
          </cell>
          <cell r="H4816" t="str">
            <v>שכר</v>
          </cell>
          <cell r="I4816">
            <v>-0.19753886010362698</v>
          </cell>
          <cell r="J4816">
            <v>123900</v>
          </cell>
          <cell r="K4816">
            <v>0</v>
          </cell>
          <cell r="L4816">
            <v>0</v>
          </cell>
          <cell r="M4816">
            <v>0</v>
          </cell>
          <cell r="N4816">
            <v>123900</v>
          </cell>
          <cell r="O4816">
            <v>154400</v>
          </cell>
          <cell r="P4816">
            <v>130907.52</v>
          </cell>
        </row>
        <row r="4817">
          <cell r="A4817">
            <v>1815730126</v>
          </cell>
          <cell r="B4817">
            <v>126</v>
          </cell>
          <cell r="C4817">
            <v>815730</v>
          </cell>
          <cell r="D4817">
            <v>1</v>
          </cell>
          <cell r="E4817">
            <v>0</v>
          </cell>
          <cell r="F4817" t="str">
            <v xml:space="preserve">דמי הבראה         </v>
          </cell>
          <cell r="G4817">
            <v>0</v>
          </cell>
          <cell r="H4817" t="str">
            <v>שכר</v>
          </cell>
          <cell r="I4817">
            <v>8.2781456953642252E-3</v>
          </cell>
          <cell r="J4817">
            <v>304500</v>
          </cell>
          <cell r="K4817">
            <v>0</v>
          </cell>
          <cell r="L4817">
            <v>0</v>
          </cell>
          <cell r="M4817">
            <v>0</v>
          </cell>
          <cell r="N4817">
            <v>304500</v>
          </cell>
          <cell r="O4817">
            <v>302000</v>
          </cell>
          <cell r="P4817">
            <v>304410.68</v>
          </cell>
        </row>
        <row r="4818">
          <cell r="A4818">
            <v>1815730130</v>
          </cell>
          <cell r="B4818">
            <v>130</v>
          </cell>
          <cell r="C4818">
            <v>815730</v>
          </cell>
          <cell r="D4818">
            <v>1</v>
          </cell>
          <cell r="E4818">
            <v>0</v>
          </cell>
          <cell r="F4818" t="str">
            <v xml:space="preserve">שעות נוספות       </v>
          </cell>
          <cell r="G4818">
            <v>0</v>
          </cell>
          <cell r="H4818" t="str">
            <v>שכר</v>
          </cell>
          <cell r="I4818">
            <v>0</v>
          </cell>
          <cell r="J4818">
            <v>50000</v>
          </cell>
          <cell r="K4818">
            <v>0</v>
          </cell>
          <cell r="L4818">
            <v>0</v>
          </cell>
          <cell r="M4818">
            <v>0</v>
          </cell>
          <cell r="N4818">
            <v>50000</v>
          </cell>
          <cell r="O4818">
            <v>50000</v>
          </cell>
          <cell r="P4818">
            <v>60049.33</v>
          </cell>
        </row>
        <row r="4819">
          <cell r="A4819">
            <v>1815730140</v>
          </cell>
          <cell r="B4819">
            <v>140</v>
          </cell>
          <cell r="C4819">
            <v>815730</v>
          </cell>
          <cell r="D4819">
            <v>1</v>
          </cell>
          <cell r="E4819">
            <v>0</v>
          </cell>
          <cell r="F4819" t="str">
            <v>השתתפות באחזקת רכב</v>
          </cell>
          <cell r="G4819">
            <v>0</v>
          </cell>
          <cell r="H4819" t="str">
            <v>שכר</v>
          </cell>
          <cell r="I4819">
            <v>0.26873126873126862</v>
          </cell>
          <cell r="J4819">
            <v>127000</v>
          </cell>
          <cell r="K4819">
            <v>0</v>
          </cell>
          <cell r="L4819">
            <v>0</v>
          </cell>
          <cell r="M4819">
            <v>0</v>
          </cell>
          <cell r="N4819">
            <v>127000</v>
          </cell>
          <cell r="O4819">
            <v>100100</v>
          </cell>
          <cell r="P4819">
            <v>116837.19</v>
          </cell>
        </row>
        <row r="4820">
          <cell r="A4820">
            <v>1815730181</v>
          </cell>
          <cell r="B4820">
            <v>181</v>
          </cell>
          <cell r="C4820">
            <v>815730</v>
          </cell>
          <cell r="D4820">
            <v>1</v>
          </cell>
          <cell r="E4820">
            <v>0</v>
          </cell>
          <cell r="F4820" t="str">
            <v>ק'השתל'מורים-מעביד</v>
          </cell>
          <cell r="G4820">
            <v>0</v>
          </cell>
          <cell r="H4820" t="str">
            <v>שכר</v>
          </cell>
          <cell r="I4820">
            <v>0</v>
          </cell>
          <cell r="J4820">
            <v>0</v>
          </cell>
          <cell r="K4820">
            <v>0</v>
          </cell>
          <cell r="L4820">
            <v>0</v>
          </cell>
          <cell r="M4820">
            <v>0</v>
          </cell>
          <cell r="N4820">
            <v>0</v>
          </cell>
          <cell r="O4820">
            <v>0</v>
          </cell>
          <cell r="P4820">
            <v>0</v>
          </cell>
        </row>
        <row r="4821">
          <cell r="A4821">
            <v>1815730200</v>
          </cell>
          <cell r="B4821">
            <v>200</v>
          </cell>
          <cell r="C4821">
            <v>815730</v>
          </cell>
          <cell r="D4821">
            <v>1</v>
          </cell>
          <cell r="E4821">
            <v>0</v>
          </cell>
          <cell r="F4821" t="str">
            <v>שכר עובדים ללא תקן</v>
          </cell>
          <cell r="G4821">
            <v>0</v>
          </cell>
          <cell r="H4821" t="str">
            <v xml:space="preserve"> </v>
          </cell>
          <cell r="I4821">
            <v>0</v>
          </cell>
          <cell r="J4821">
            <v>0</v>
          </cell>
          <cell r="K4821">
            <v>0</v>
          </cell>
          <cell r="L4821">
            <v>0</v>
          </cell>
          <cell r="M4821">
            <v>0</v>
          </cell>
          <cell r="N4821">
            <v>0</v>
          </cell>
          <cell r="O4821">
            <v>0</v>
          </cell>
          <cell r="P4821">
            <v>0</v>
          </cell>
        </row>
        <row r="4822">
          <cell r="A4822">
            <v>1815730210</v>
          </cell>
          <cell r="B4822">
            <v>210</v>
          </cell>
          <cell r="C4822">
            <v>815730</v>
          </cell>
          <cell r="D4822">
            <v>1</v>
          </cell>
          <cell r="E4822">
            <v>0</v>
          </cell>
          <cell r="F4822" t="str">
            <v xml:space="preserve">השכר הקובע        </v>
          </cell>
          <cell r="G4822">
            <v>0</v>
          </cell>
          <cell r="H4822" t="str">
            <v>שכר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0</v>
          </cell>
          <cell r="N4822">
            <v>0</v>
          </cell>
          <cell r="O4822">
            <v>0</v>
          </cell>
          <cell r="P4822">
            <v>0</v>
          </cell>
        </row>
        <row r="4823">
          <cell r="A4823">
            <v>1815730211</v>
          </cell>
          <cell r="B4823">
            <v>211</v>
          </cell>
          <cell r="C4823">
            <v>815730</v>
          </cell>
          <cell r="D4823">
            <v>1</v>
          </cell>
          <cell r="E4823">
            <v>0</v>
          </cell>
          <cell r="F4823" t="str">
            <v>הזדמנות ראשונה</v>
          </cell>
          <cell r="G4823">
            <v>0</v>
          </cell>
          <cell r="H4823" t="str">
            <v>שכר</v>
          </cell>
          <cell r="I4823">
            <v>0</v>
          </cell>
          <cell r="J4823">
            <v>0</v>
          </cell>
          <cell r="K4823">
            <v>0</v>
          </cell>
          <cell r="L4823">
            <v>0</v>
          </cell>
          <cell r="M4823">
            <v>0</v>
          </cell>
          <cell r="N4823">
            <v>0</v>
          </cell>
          <cell r="O4823">
            <v>0</v>
          </cell>
          <cell r="P4823">
            <v>0</v>
          </cell>
        </row>
        <row r="4824">
          <cell r="A4824">
            <v>1815730212</v>
          </cell>
          <cell r="B4824">
            <v>212</v>
          </cell>
          <cell r="C4824">
            <v>815730</v>
          </cell>
          <cell r="D4824">
            <v>1</v>
          </cell>
          <cell r="E4824">
            <v>0</v>
          </cell>
          <cell r="F4824" t="str">
            <v xml:space="preserve">שעורי עזר לעולים  </v>
          </cell>
          <cell r="G4824">
            <v>0</v>
          </cell>
          <cell r="H4824" t="str">
            <v>שכר</v>
          </cell>
          <cell r="I4824">
            <v>0</v>
          </cell>
          <cell r="J4824">
            <v>0</v>
          </cell>
          <cell r="K4824">
            <v>0</v>
          </cell>
          <cell r="L4824">
            <v>0</v>
          </cell>
          <cell r="M4824">
            <v>0</v>
          </cell>
          <cell r="N4824">
            <v>0</v>
          </cell>
          <cell r="O4824">
            <v>0</v>
          </cell>
          <cell r="P4824">
            <v>0</v>
          </cell>
        </row>
        <row r="4825">
          <cell r="A4825">
            <v>1815730213</v>
          </cell>
          <cell r="B4825">
            <v>213</v>
          </cell>
          <cell r="C4825">
            <v>815730</v>
          </cell>
          <cell r="D4825">
            <v>1</v>
          </cell>
          <cell r="E4825">
            <v>0</v>
          </cell>
          <cell r="F4825" t="str">
            <v xml:space="preserve">שעורי עזר לנכים   </v>
          </cell>
          <cell r="G4825">
            <v>0</v>
          </cell>
          <cell r="H4825" t="str">
            <v>שכר</v>
          </cell>
          <cell r="I4825">
            <v>0</v>
          </cell>
          <cell r="J4825">
            <v>0</v>
          </cell>
          <cell r="K4825">
            <v>0</v>
          </cell>
          <cell r="L4825">
            <v>0</v>
          </cell>
          <cell r="M4825">
            <v>0</v>
          </cell>
          <cell r="N4825">
            <v>0</v>
          </cell>
          <cell r="O4825">
            <v>0</v>
          </cell>
          <cell r="P4825">
            <v>0</v>
          </cell>
        </row>
        <row r="4826">
          <cell r="A4826">
            <v>1815730214</v>
          </cell>
          <cell r="B4826">
            <v>214</v>
          </cell>
          <cell r="C4826">
            <v>815730</v>
          </cell>
          <cell r="D4826">
            <v>1</v>
          </cell>
          <cell r="E4826">
            <v>0</v>
          </cell>
          <cell r="F4826" t="str">
            <v>שעורי עזר לתלמידים</v>
          </cell>
          <cell r="G4826">
            <v>0</v>
          </cell>
          <cell r="H4826" t="str">
            <v>שכר</v>
          </cell>
          <cell r="I4826">
            <v>0</v>
          </cell>
          <cell r="J4826">
            <v>0</v>
          </cell>
          <cell r="K4826">
            <v>0</v>
          </cell>
          <cell r="L4826">
            <v>0</v>
          </cell>
          <cell r="M4826">
            <v>0</v>
          </cell>
          <cell r="N4826">
            <v>0</v>
          </cell>
          <cell r="O4826">
            <v>0</v>
          </cell>
          <cell r="P4826">
            <v>0</v>
          </cell>
        </row>
        <row r="4827">
          <cell r="A4827">
            <v>1815730215</v>
          </cell>
          <cell r="B4827">
            <v>215</v>
          </cell>
          <cell r="C4827">
            <v>815730</v>
          </cell>
          <cell r="D4827">
            <v>1</v>
          </cell>
          <cell r="E4827">
            <v>0</v>
          </cell>
          <cell r="F4827" t="str">
            <v>קייטנת קיץ בחט"ב ובתיכוניים</v>
          </cell>
          <cell r="G4827">
            <v>0</v>
          </cell>
          <cell r="H4827" t="str">
            <v>שכר</v>
          </cell>
          <cell r="I4827">
            <v>0</v>
          </cell>
          <cell r="J4827">
            <v>0</v>
          </cell>
          <cell r="K4827">
            <v>0</v>
          </cell>
          <cell r="L4827">
            <v>0</v>
          </cell>
          <cell r="M4827">
            <v>0</v>
          </cell>
          <cell r="N4827">
            <v>0</v>
          </cell>
          <cell r="O4827">
            <v>0</v>
          </cell>
          <cell r="P4827">
            <v>0</v>
          </cell>
        </row>
        <row r="4828">
          <cell r="A4828">
            <v>1815730216</v>
          </cell>
          <cell r="B4828">
            <v>216</v>
          </cell>
          <cell r="C4828">
            <v>815730</v>
          </cell>
          <cell r="D4828">
            <v>1</v>
          </cell>
          <cell r="E4828">
            <v>0</v>
          </cell>
          <cell r="F4828" t="str">
            <v>פרוייקט גימלאים</v>
          </cell>
          <cell r="G4828">
            <v>0</v>
          </cell>
          <cell r="H4828" t="str">
            <v>שכר</v>
          </cell>
          <cell r="I4828">
            <v>0</v>
          </cell>
          <cell r="J4828">
            <v>20000</v>
          </cell>
          <cell r="K4828">
            <v>0.3793103448275863</v>
          </cell>
          <cell r="L4828">
            <v>0</v>
          </cell>
          <cell r="M4828">
            <v>0</v>
          </cell>
          <cell r="N4828">
            <v>20000</v>
          </cell>
          <cell r="O4828">
            <v>20000</v>
          </cell>
          <cell r="P4828">
            <v>0</v>
          </cell>
        </row>
        <row r="4829">
          <cell r="A4829">
            <v>1815730250</v>
          </cell>
          <cell r="B4829">
            <v>250</v>
          </cell>
          <cell r="C4829">
            <v>815730</v>
          </cell>
          <cell r="D4829">
            <v>1</v>
          </cell>
          <cell r="E4829">
            <v>0</v>
          </cell>
          <cell r="F4829" t="str">
            <v>שעות השאלה למשה"ח</v>
          </cell>
          <cell r="G4829">
            <v>0</v>
          </cell>
          <cell r="H4829" t="str">
            <v>שכר</v>
          </cell>
          <cell r="I4829">
            <v>11.8005698005698</v>
          </cell>
          <cell r="J4829">
            <v>449300</v>
          </cell>
          <cell r="K4829">
            <v>-0.18981481481481477</v>
          </cell>
          <cell r="L4829">
            <v>0</v>
          </cell>
          <cell r="M4829">
            <v>0</v>
          </cell>
          <cell r="N4829">
            <v>449300</v>
          </cell>
          <cell r="O4829">
            <v>35100</v>
          </cell>
          <cell r="P4829">
            <v>319607.92</v>
          </cell>
        </row>
        <row r="4830">
          <cell r="A4830">
            <v>1815730261</v>
          </cell>
          <cell r="B4830">
            <v>261</v>
          </cell>
          <cell r="C4830">
            <v>815730</v>
          </cell>
          <cell r="D4830">
            <v>1</v>
          </cell>
          <cell r="E4830">
            <v>0</v>
          </cell>
          <cell r="F4830" t="str">
            <v>תכנית גי"א / מש"ב</v>
          </cell>
          <cell r="G4830">
            <v>0</v>
          </cell>
          <cell r="H4830" t="str">
            <v>שכר</v>
          </cell>
          <cell r="I4830">
            <v>0</v>
          </cell>
          <cell r="J4830">
            <v>0</v>
          </cell>
          <cell r="K4830">
            <v>0</v>
          </cell>
          <cell r="L4830">
            <v>0</v>
          </cell>
          <cell r="M4830">
            <v>0</v>
          </cell>
          <cell r="N4830">
            <v>0</v>
          </cell>
          <cell r="O4830">
            <v>0</v>
          </cell>
          <cell r="P4830">
            <v>0</v>
          </cell>
        </row>
        <row r="4831">
          <cell r="A4831">
            <v>1815730262</v>
          </cell>
          <cell r="B4831">
            <v>262</v>
          </cell>
          <cell r="C4831">
            <v>815730</v>
          </cell>
          <cell r="D4831">
            <v>1</v>
          </cell>
          <cell r="E4831">
            <v>0</v>
          </cell>
          <cell r="F4831" t="str">
            <v xml:space="preserve">שאילת מורים       </v>
          </cell>
          <cell r="G4831">
            <v>0</v>
          </cell>
          <cell r="H4831" t="str">
            <v>שכר</v>
          </cell>
          <cell r="I4831">
            <v>0</v>
          </cell>
          <cell r="J4831">
            <v>0</v>
          </cell>
          <cell r="K4831">
            <v>0</v>
          </cell>
          <cell r="L4831">
            <v>0</v>
          </cell>
          <cell r="M4831">
            <v>0</v>
          </cell>
          <cell r="N4831">
            <v>0</v>
          </cell>
          <cell r="O4831">
            <v>0</v>
          </cell>
          <cell r="P4831">
            <v>0</v>
          </cell>
        </row>
        <row r="4832">
          <cell r="A4832">
            <v>1815730263</v>
          </cell>
          <cell r="B4832">
            <v>263</v>
          </cell>
          <cell r="C4832">
            <v>815730</v>
          </cell>
          <cell r="D4832">
            <v>1</v>
          </cell>
          <cell r="E4832">
            <v>0</v>
          </cell>
          <cell r="F4832" t="str">
            <v xml:space="preserve">עובדי מינהלה      </v>
          </cell>
          <cell r="G4832">
            <v>0</v>
          </cell>
          <cell r="H4832" t="str">
            <v>שכר</v>
          </cell>
          <cell r="I4832">
            <v>0</v>
          </cell>
          <cell r="J4832">
            <v>0</v>
          </cell>
          <cell r="K4832">
            <v>0</v>
          </cell>
          <cell r="L4832">
            <v>0</v>
          </cell>
          <cell r="M4832">
            <v>0</v>
          </cell>
          <cell r="N4832">
            <v>0</v>
          </cell>
          <cell r="O4832">
            <v>0</v>
          </cell>
          <cell r="P4832">
            <v>5803</v>
          </cell>
        </row>
        <row r="4833">
          <cell r="A4833">
            <v>1815730400</v>
          </cell>
          <cell r="B4833">
            <v>400</v>
          </cell>
          <cell r="C4833">
            <v>815730</v>
          </cell>
          <cell r="D4833">
            <v>1</v>
          </cell>
          <cell r="E4833">
            <v>0</v>
          </cell>
          <cell r="F4833" t="str">
            <v>אחזקת בנינים וציוד</v>
          </cell>
          <cell r="G4833">
            <v>0</v>
          </cell>
          <cell r="H4833" t="str">
            <v xml:space="preserve"> </v>
          </cell>
          <cell r="I4833">
            <v>0</v>
          </cell>
          <cell r="J4833">
            <v>0</v>
          </cell>
          <cell r="K4833">
            <v>0</v>
          </cell>
          <cell r="L4833">
            <v>0</v>
          </cell>
          <cell r="M4833">
            <v>0</v>
          </cell>
          <cell r="N4833">
            <v>0</v>
          </cell>
          <cell r="O4833">
            <v>0</v>
          </cell>
          <cell r="P4833">
            <v>0</v>
          </cell>
        </row>
        <row r="4834">
          <cell r="A4834">
            <v>1815730411</v>
          </cell>
          <cell r="B4834">
            <v>411</v>
          </cell>
          <cell r="C4834">
            <v>815730</v>
          </cell>
          <cell r="D4834">
            <v>1</v>
          </cell>
          <cell r="E4834">
            <v>0</v>
          </cell>
          <cell r="F4834" t="str">
            <v xml:space="preserve">שכירת אולמות      </v>
          </cell>
          <cell r="G4834">
            <v>0</v>
          </cell>
          <cell r="H4834" t="str">
            <v>קשיח</v>
          </cell>
          <cell r="I4834">
            <v>0</v>
          </cell>
          <cell r="J4834">
            <v>0</v>
          </cell>
          <cell r="K4834">
            <v>0</v>
          </cell>
          <cell r="L4834">
            <v>0</v>
          </cell>
          <cell r="M4834">
            <v>0</v>
          </cell>
          <cell r="N4834">
            <v>0</v>
          </cell>
          <cell r="O4834">
            <v>0</v>
          </cell>
          <cell r="P4834">
            <v>0</v>
          </cell>
        </row>
        <row r="4835">
          <cell r="A4835">
            <v>1815730420</v>
          </cell>
          <cell r="B4835">
            <v>420</v>
          </cell>
          <cell r="C4835">
            <v>815730</v>
          </cell>
          <cell r="D4835">
            <v>1</v>
          </cell>
          <cell r="E4835">
            <v>0</v>
          </cell>
          <cell r="F4835" t="str">
            <v xml:space="preserve">כיבוי אש          </v>
          </cell>
          <cell r="G4835">
            <v>0</v>
          </cell>
          <cell r="H4835" t="str">
            <v>גמיש</v>
          </cell>
          <cell r="I4835">
            <v>0</v>
          </cell>
          <cell r="J4835">
            <v>15000</v>
          </cell>
          <cell r="K4835">
            <v>6.3829787234042534E-2</v>
          </cell>
          <cell r="L4835">
            <v>0</v>
          </cell>
          <cell r="M4835">
            <v>0</v>
          </cell>
          <cell r="N4835">
            <v>15000</v>
          </cell>
          <cell r="O4835">
            <v>15000</v>
          </cell>
          <cell r="P4835">
            <v>13169.47</v>
          </cell>
        </row>
        <row r="4836">
          <cell r="A4836">
            <v>1815730423</v>
          </cell>
          <cell r="B4836">
            <v>423</v>
          </cell>
          <cell r="C4836">
            <v>815730</v>
          </cell>
          <cell r="D4836">
            <v>1</v>
          </cell>
          <cell r="E4836">
            <v>0</v>
          </cell>
          <cell r="F4836" t="str">
            <v xml:space="preserve">תחזוקת מבנה       </v>
          </cell>
          <cell r="G4836">
            <v>0</v>
          </cell>
          <cell r="H4836" t="str">
            <v>קשיח</v>
          </cell>
          <cell r="I4836">
            <v>4.1666666666666741E-2</v>
          </cell>
          <cell r="J4836">
            <v>45000</v>
          </cell>
          <cell r="K4836">
            <v>0</v>
          </cell>
          <cell r="L4836">
            <v>5000</v>
          </cell>
          <cell r="M4836">
            <v>0</v>
          </cell>
          <cell r="N4836">
            <v>50000</v>
          </cell>
          <cell r="O4836">
            <v>48000</v>
          </cell>
          <cell r="P4836">
            <v>48000</v>
          </cell>
        </row>
        <row r="4837">
          <cell r="A4837">
            <v>1815730431</v>
          </cell>
          <cell r="B4837">
            <v>431</v>
          </cell>
          <cell r="C4837">
            <v>815730</v>
          </cell>
          <cell r="D4837">
            <v>1</v>
          </cell>
          <cell r="E4837">
            <v>0</v>
          </cell>
          <cell r="F4837" t="str">
            <v xml:space="preserve">חשמל              </v>
          </cell>
          <cell r="G4837">
            <v>0</v>
          </cell>
          <cell r="H4837" t="str">
            <v>קשיח</v>
          </cell>
          <cell r="I4837">
            <v>2.5104602510460206E-2</v>
          </cell>
          <cell r="J4837">
            <v>147000</v>
          </cell>
          <cell r="K4837">
            <v>-0.10234278668310726</v>
          </cell>
          <cell r="L4837">
            <v>0</v>
          </cell>
          <cell r="M4837">
            <v>0</v>
          </cell>
          <cell r="N4837">
            <v>147000</v>
          </cell>
          <cell r="O4837">
            <v>143400</v>
          </cell>
          <cell r="P4837">
            <v>145213</v>
          </cell>
        </row>
        <row r="4838">
          <cell r="A4838">
            <v>1815730432</v>
          </cell>
          <cell r="B4838">
            <v>432</v>
          </cell>
          <cell r="C4838">
            <v>815730</v>
          </cell>
          <cell r="D4838">
            <v>1</v>
          </cell>
          <cell r="E4838">
            <v>0</v>
          </cell>
          <cell r="F4838" t="str">
            <v xml:space="preserve">מים               </v>
          </cell>
          <cell r="G4838">
            <v>0</v>
          </cell>
          <cell r="H4838" t="str">
            <v>קשיח</v>
          </cell>
          <cell r="I4838">
            <v>2.528089887640439E-2</v>
          </cell>
          <cell r="J4838">
            <v>36500</v>
          </cell>
          <cell r="K4838">
            <v>-9.7014925373134275E-2</v>
          </cell>
          <cell r="L4838">
            <v>0</v>
          </cell>
          <cell r="M4838">
            <v>0</v>
          </cell>
          <cell r="N4838">
            <v>36500</v>
          </cell>
          <cell r="O4838">
            <v>35600</v>
          </cell>
          <cell r="P4838">
            <v>35976</v>
          </cell>
        </row>
        <row r="4839">
          <cell r="A4839">
            <v>1815730433</v>
          </cell>
          <cell r="B4839">
            <v>433</v>
          </cell>
          <cell r="C4839">
            <v>815730</v>
          </cell>
          <cell r="D4839">
            <v>1</v>
          </cell>
          <cell r="E4839">
            <v>0</v>
          </cell>
          <cell r="F4839" t="str">
            <v xml:space="preserve">חומרי נקיון       </v>
          </cell>
          <cell r="G4839">
            <v>0</v>
          </cell>
          <cell r="H4839" t="str">
            <v>גמיש</v>
          </cell>
          <cell r="I4839">
            <v>0</v>
          </cell>
          <cell r="J4839">
            <v>0</v>
          </cell>
          <cell r="K4839">
            <v>0</v>
          </cell>
          <cell r="L4839">
            <v>0</v>
          </cell>
          <cell r="M4839">
            <v>0</v>
          </cell>
          <cell r="N4839">
            <v>0</v>
          </cell>
          <cell r="O4839">
            <v>0</v>
          </cell>
          <cell r="P4839">
            <v>0</v>
          </cell>
        </row>
        <row r="4840">
          <cell r="A4840">
            <v>1815730434</v>
          </cell>
          <cell r="B4840">
            <v>434</v>
          </cell>
          <cell r="C4840">
            <v>815730</v>
          </cell>
          <cell r="D4840">
            <v>1</v>
          </cell>
          <cell r="E4840">
            <v>0</v>
          </cell>
          <cell r="F4840" t="str">
            <v xml:space="preserve">חיטוי והדברה      </v>
          </cell>
          <cell r="G4840">
            <v>0</v>
          </cell>
          <cell r="H4840" t="str">
            <v>גמיש</v>
          </cell>
          <cell r="I4840">
            <v>0</v>
          </cell>
          <cell r="J4840">
            <v>0</v>
          </cell>
          <cell r="K4840">
            <v>0</v>
          </cell>
          <cell r="L4840">
            <v>0</v>
          </cell>
          <cell r="M4840">
            <v>0</v>
          </cell>
          <cell r="N4840">
            <v>0</v>
          </cell>
          <cell r="O4840">
            <v>0</v>
          </cell>
          <cell r="P4840">
            <v>0</v>
          </cell>
        </row>
        <row r="4841">
          <cell r="A4841">
            <v>1815730437</v>
          </cell>
          <cell r="B4841">
            <v>437</v>
          </cell>
          <cell r="C4841">
            <v>815730</v>
          </cell>
          <cell r="D4841">
            <v>1</v>
          </cell>
          <cell r="E4841">
            <v>0</v>
          </cell>
          <cell r="F4841" t="str">
            <v xml:space="preserve">אחזקת אזעקה       </v>
          </cell>
          <cell r="G4841">
            <v>0</v>
          </cell>
          <cell r="H4841" t="str">
            <v>קשיח</v>
          </cell>
          <cell r="I4841">
            <v>0</v>
          </cell>
          <cell r="J4841">
            <v>2520</v>
          </cell>
          <cell r="K4841">
            <v>3.7037037037036979E-2</v>
          </cell>
          <cell r="L4841">
            <v>280</v>
          </cell>
          <cell r="M4841">
            <v>0</v>
          </cell>
          <cell r="N4841">
            <v>2800</v>
          </cell>
          <cell r="O4841">
            <v>2800</v>
          </cell>
          <cell r="P4841">
            <v>2442.96</v>
          </cell>
        </row>
        <row r="4842">
          <cell r="A4842">
            <v>1815730441</v>
          </cell>
          <cell r="B4842">
            <v>441</v>
          </cell>
          <cell r="C4842">
            <v>815730</v>
          </cell>
          <cell r="D4842">
            <v>1</v>
          </cell>
          <cell r="E4842">
            <v>0</v>
          </cell>
          <cell r="F4842" t="str">
            <v xml:space="preserve">ביטוח             </v>
          </cell>
          <cell r="G4842">
            <v>0</v>
          </cell>
          <cell r="H4842" t="str">
            <v>קשיח</v>
          </cell>
          <cell r="I4842">
            <v>0</v>
          </cell>
          <cell r="J4842">
            <v>0</v>
          </cell>
          <cell r="K4842">
            <v>0</v>
          </cell>
          <cell r="L4842">
            <v>0</v>
          </cell>
          <cell r="M4842">
            <v>0</v>
          </cell>
          <cell r="N4842">
            <v>0</v>
          </cell>
          <cell r="O4842">
            <v>0</v>
          </cell>
          <cell r="P4842">
            <v>0</v>
          </cell>
        </row>
        <row r="4843">
          <cell r="A4843">
            <v>1815730450</v>
          </cell>
          <cell r="B4843">
            <v>450</v>
          </cell>
          <cell r="C4843">
            <v>815730</v>
          </cell>
          <cell r="D4843">
            <v>1</v>
          </cell>
          <cell r="E4843">
            <v>0</v>
          </cell>
          <cell r="F4843" t="str">
            <v xml:space="preserve">ריהוט ואחזקתו     </v>
          </cell>
          <cell r="G4843">
            <v>0</v>
          </cell>
          <cell r="H4843" t="str">
            <v>גמיש</v>
          </cell>
          <cell r="I4843">
            <v>0</v>
          </cell>
          <cell r="J4843">
            <v>11700</v>
          </cell>
          <cell r="K4843">
            <v>-0.10204081632653061</v>
          </cell>
          <cell r="L4843">
            <v>1300</v>
          </cell>
          <cell r="M4843">
            <v>0</v>
          </cell>
          <cell r="N4843">
            <v>13000</v>
          </cell>
          <cell r="O4843">
            <v>13000</v>
          </cell>
          <cell r="P4843">
            <v>13083</v>
          </cell>
        </row>
        <row r="4844">
          <cell r="A4844">
            <v>1815730470</v>
          </cell>
          <cell r="B4844">
            <v>470</v>
          </cell>
          <cell r="C4844">
            <v>815730</v>
          </cell>
          <cell r="D4844">
            <v>1</v>
          </cell>
          <cell r="E4844">
            <v>0</v>
          </cell>
          <cell r="F4844" t="str">
            <v xml:space="preserve">אחזקת מכונות משרד </v>
          </cell>
          <cell r="G4844">
            <v>0</v>
          </cell>
          <cell r="H4844" t="str">
            <v>גמיש</v>
          </cell>
          <cell r="I4844">
            <v>0</v>
          </cell>
          <cell r="J4844">
            <v>0</v>
          </cell>
          <cell r="K4844">
            <v>0</v>
          </cell>
          <cell r="L4844">
            <v>0</v>
          </cell>
          <cell r="M4844">
            <v>0</v>
          </cell>
          <cell r="N4844">
            <v>0</v>
          </cell>
          <cell r="O4844">
            <v>0</v>
          </cell>
          <cell r="P4844">
            <v>0</v>
          </cell>
        </row>
        <row r="4845">
          <cell r="A4845">
            <v>1815730471</v>
          </cell>
          <cell r="B4845">
            <v>471</v>
          </cell>
          <cell r="C4845">
            <v>815730</v>
          </cell>
          <cell r="D4845">
            <v>1</v>
          </cell>
          <cell r="E4845">
            <v>0</v>
          </cell>
          <cell r="F4845" t="str">
            <v xml:space="preserve">מכשירי כתיבה      </v>
          </cell>
          <cell r="G4845">
            <v>0</v>
          </cell>
          <cell r="H4845" t="str">
            <v>גמיש</v>
          </cell>
          <cell r="I4845">
            <v>0</v>
          </cell>
          <cell r="J4845">
            <v>0</v>
          </cell>
          <cell r="K4845">
            <v>0</v>
          </cell>
          <cell r="L4845">
            <v>0</v>
          </cell>
          <cell r="M4845">
            <v>0</v>
          </cell>
          <cell r="N4845">
            <v>0</v>
          </cell>
          <cell r="O4845">
            <v>0</v>
          </cell>
          <cell r="P4845">
            <v>0</v>
          </cell>
        </row>
        <row r="4846">
          <cell r="A4846">
            <v>1815730500</v>
          </cell>
          <cell r="B4846">
            <v>500</v>
          </cell>
          <cell r="C4846">
            <v>815730</v>
          </cell>
          <cell r="D4846">
            <v>1</v>
          </cell>
          <cell r="E4846">
            <v>0</v>
          </cell>
          <cell r="F4846" t="str">
            <v xml:space="preserve">הוצאות מינהליות   </v>
          </cell>
          <cell r="G4846">
            <v>0</v>
          </cell>
          <cell r="H4846" t="str">
            <v xml:space="preserve"> </v>
          </cell>
          <cell r="I4846">
            <v>0</v>
          </cell>
          <cell r="J4846">
            <v>0</v>
          </cell>
          <cell r="K4846">
            <v>0</v>
          </cell>
          <cell r="L4846">
            <v>0</v>
          </cell>
          <cell r="M4846">
            <v>0</v>
          </cell>
          <cell r="N4846">
            <v>0</v>
          </cell>
          <cell r="O4846">
            <v>0</v>
          </cell>
          <cell r="P4846">
            <v>0</v>
          </cell>
        </row>
        <row r="4847">
          <cell r="A4847">
            <v>1815730511</v>
          </cell>
          <cell r="B4847">
            <v>511</v>
          </cell>
          <cell r="C4847">
            <v>815730</v>
          </cell>
          <cell r="D4847">
            <v>1</v>
          </cell>
          <cell r="E4847">
            <v>0</v>
          </cell>
          <cell r="F4847" t="str">
            <v xml:space="preserve">אירוח וכיבוד      </v>
          </cell>
          <cell r="G4847">
            <v>0</v>
          </cell>
          <cell r="H4847" t="str">
            <v>גמיש</v>
          </cell>
          <cell r="I4847">
            <v>0</v>
          </cell>
          <cell r="J4847">
            <v>11700</v>
          </cell>
          <cell r="K4847">
            <v>0</v>
          </cell>
          <cell r="L4847">
            <v>1300</v>
          </cell>
          <cell r="M4847">
            <v>0</v>
          </cell>
          <cell r="N4847">
            <v>13000</v>
          </cell>
          <cell r="O4847">
            <v>13000</v>
          </cell>
          <cell r="P4847">
            <v>11006.07</v>
          </cell>
        </row>
        <row r="4848">
          <cell r="A4848">
            <v>1815730512</v>
          </cell>
          <cell r="B4848">
            <v>512</v>
          </cell>
          <cell r="C4848">
            <v>815730</v>
          </cell>
          <cell r="D4848">
            <v>1</v>
          </cell>
          <cell r="E4848">
            <v>0</v>
          </cell>
          <cell r="F4848" t="str">
            <v xml:space="preserve">נסיעות ואש"ל      </v>
          </cell>
          <cell r="G4848">
            <v>0</v>
          </cell>
          <cell r="H4848" t="str">
            <v>גמיש</v>
          </cell>
          <cell r="I4848">
            <v>0</v>
          </cell>
          <cell r="J4848">
            <v>0</v>
          </cell>
          <cell r="K4848">
            <v>0</v>
          </cell>
          <cell r="L4848">
            <v>0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</row>
        <row r="4849">
          <cell r="A4849">
            <v>1815730517</v>
          </cell>
          <cell r="B4849">
            <v>517</v>
          </cell>
          <cell r="C4849">
            <v>815730</v>
          </cell>
          <cell r="D4849">
            <v>1</v>
          </cell>
          <cell r="E4849">
            <v>0</v>
          </cell>
          <cell r="F4849" t="str">
            <v xml:space="preserve">מסיבות מפקדים ושי </v>
          </cell>
          <cell r="G4849">
            <v>0</v>
          </cell>
          <cell r="H4849" t="str">
            <v>גמיש</v>
          </cell>
          <cell r="I4849">
            <v>0</v>
          </cell>
          <cell r="J4849">
            <v>0</v>
          </cell>
          <cell r="K4849">
            <v>0</v>
          </cell>
          <cell r="L4849">
            <v>0</v>
          </cell>
          <cell r="M4849">
            <v>0</v>
          </cell>
          <cell r="N4849">
            <v>0</v>
          </cell>
          <cell r="O4849">
            <v>0</v>
          </cell>
          <cell r="P4849">
            <v>0</v>
          </cell>
        </row>
        <row r="4850">
          <cell r="A4850">
            <v>1815730522</v>
          </cell>
          <cell r="B4850">
            <v>522</v>
          </cell>
          <cell r="C4850">
            <v>815730</v>
          </cell>
          <cell r="D4850">
            <v>1</v>
          </cell>
          <cell r="E4850">
            <v>0</v>
          </cell>
          <cell r="F4850" t="str">
            <v xml:space="preserve">ספריות            </v>
          </cell>
          <cell r="G4850">
            <v>0</v>
          </cell>
          <cell r="H4850" t="str">
            <v>גמיש</v>
          </cell>
          <cell r="I4850">
            <v>0</v>
          </cell>
          <cell r="J4850">
            <v>0</v>
          </cell>
          <cell r="K4850">
            <v>0</v>
          </cell>
          <cell r="L4850">
            <v>0</v>
          </cell>
          <cell r="M4850">
            <v>0</v>
          </cell>
          <cell r="N4850">
            <v>0</v>
          </cell>
          <cell r="O4850">
            <v>0</v>
          </cell>
          <cell r="P4850">
            <v>0</v>
          </cell>
        </row>
        <row r="4851">
          <cell r="A4851">
            <v>1815730530</v>
          </cell>
          <cell r="B4851">
            <v>530</v>
          </cell>
          <cell r="C4851">
            <v>815730</v>
          </cell>
          <cell r="D4851">
            <v>1</v>
          </cell>
          <cell r="E4851">
            <v>0</v>
          </cell>
          <cell r="F4851" t="str">
            <v xml:space="preserve">אופניים לעובדים   </v>
          </cell>
          <cell r="G4851">
            <v>0</v>
          </cell>
          <cell r="H4851" t="str">
            <v>קשיח</v>
          </cell>
          <cell r="I4851">
            <v>0</v>
          </cell>
          <cell r="J4851">
            <v>0</v>
          </cell>
          <cell r="K4851">
            <v>0</v>
          </cell>
          <cell r="L4851">
            <v>0</v>
          </cell>
          <cell r="M4851">
            <v>0</v>
          </cell>
          <cell r="N4851">
            <v>0</v>
          </cell>
          <cell r="O4851">
            <v>0</v>
          </cell>
          <cell r="P4851">
            <v>0</v>
          </cell>
        </row>
        <row r="4852">
          <cell r="A4852">
            <v>1815730540</v>
          </cell>
          <cell r="B4852">
            <v>540</v>
          </cell>
          <cell r="C4852">
            <v>815730</v>
          </cell>
          <cell r="D4852">
            <v>1</v>
          </cell>
          <cell r="E4852">
            <v>0</v>
          </cell>
          <cell r="F4852" t="str">
            <v xml:space="preserve">הוצאות טלפון      </v>
          </cell>
          <cell r="G4852">
            <v>0</v>
          </cell>
          <cell r="H4852" t="str">
            <v>גמיש</v>
          </cell>
          <cell r="I4852">
            <v>0</v>
          </cell>
          <cell r="J4852">
            <v>0</v>
          </cell>
          <cell r="K4852">
            <v>0</v>
          </cell>
          <cell r="L4852">
            <v>0</v>
          </cell>
          <cell r="M4852">
            <v>0</v>
          </cell>
          <cell r="N4852">
            <v>0</v>
          </cell>
          <cell r="O4852">
            <v>0</v>
          </cell>
          <cell r="P4852">
            <v>0</v>
          </cell>
        </row>
        <row r="4853">
          <cell r="A4853">
            <v>1815730544</v>
          </cell>
          <cell r="B4853">
            <v>544</v>
          </cell>
          <cell r="C4853">
            <v>815730</v>
          </cell>
          <cell r="D4853">
            <v>1</v>
          </cell>
          <cell r="E4853">
            <v>0</v>
          </cell>
          <cell r="F4853" t="str">
            <v xml:space="preserve">הוצאות דאר        </v>
          </cell>
          <cell r="G4853">
            <v>0</v>
          </cell>
          <cell r="H4853" t="str">
            <v>קשיח</v>
          </cell>
          <cell r="I4853">
            <v>0</v>
          </cell>
          <cell r="J4853">
            <v>0</v>
          </cell>
          <cell r="K4853">
            <v>0</v>
          </cell>
          <cell r="L4853">
            <v>0</v>
          </cell>
          <cell r="M4853">
            <v>0</v>
          </cell>
          <cell r="N4853">
            <v>0</v>
          </cell>
          <cell r="O4853">
            <v>0</v>
          </cell>
          <cell r="P4853">
            <v>0</v>
          </cell>
        </row>
        <row r="4854">
          <cell r="A4854">
            <v>1815730562</v>
          </cell>
          <cell r="B4854">
            <v>562</v>
          </cell>
          <cell r="C4854">
            <v>815730</v>
          </cell>
          <cell r="D4854">
            <v>1</v>
          </cell>
          <cell r="E4854">
            <v>0</v>
          </cell>
          <cell r="F4854" t="str">
            <v xml:space="preserve">הדפסות            </v>
          </cell>
          <cell r="G4854">
            <v>0</v>
          </cell>
          <cell r="H4854" t="str">
            <v>גמיש</v>
          </cell>
          <cell r="I4854">
            <v>0</v>
          </cell>
          <cell r="J4854">
            <v>0</v>
          </cell>
          <cell r="K4854">
            <v>0</v>
          </cell>
          <cell r="L4854">
            <v>0</v>
          </cell>
          <cell r="M4854">
            <v>0</v>
          </cell>
          <cell r="N4854">
            <v>0</v>
          </cell>
          <cell r="O4854">
            <v>0</v>
          </cell>
          <cell r="P4854">
            <v>0</v>
          </cell>
        </row>
        <row r="4855">
          <cell r="A4855">
            <v>1815730583</v>
          </cell>
          <cell r="B4855">
            <v>583</v>
          </cell>
          <cell r="C4855">
            <v>815730</v>
          </cell>
          <cell r="D4855">
            <v>1</v>
          </cell>
          <cell r="E4855">
            <v>0</v>
          </cell>
          <cell r="F4855" t="str">
            <v xml:space="preserve">שרות רפואי        </v>
          </cell>
          <cell r="G4855">
            <v>0</v>
          </cell>
          <cell r="H4855" t="str">
            <v>קשיח</v>
          </cell>
          <cell r="I4855">
            <v>0</v>
          </cell>
          <cell r="J4855">
            <v>0</v>
          </cell>
          <cell r="K4855">
            <v>0</v>
          </cell>
          <cell r="L4855">
            <v>0</v>
          </cell>
          <cell r="M4855">
            <v>0</v>
          </cell>
          <cell r="N4855">
            <v>0</v>
          </cell>
          <cell r="O4855">
            <v>0</v>
          </cell>
          <cell r="P4855">
            <v>0</v>
          </cell>
        </row>
        <row r="4856">
          <cell r="A4856">
            <v>1815730584</v>
          </cell>
          <cell r="B4856">
            <v>584</v>
          </cell>
          <cell r="C4856">
            <v>815730</v>
          </cell>
          <cell r="D4856">
            <v>1</v>
          </cell>
          <cell r="E4856">
            <v>0</v>
          </cell>
          <cell r="F4856" t="str">
            <v xml:space="preserve">שרות פסיכולוגי    </v>
          </cell>
          <cell r="G4856">
            <v>0</v>
          </cell>
          <cell r="H4856" t="str">
            <v>קשיח</v>
          </cell>
          <cell r="I4856">
            <v>0</v>
          </cell>
          <cell r="J4856">
            <v>0</v>
          </cell>
          <cell r="K4856">
            <v>0</v>
          </cell>
          <cell r="L4856">
            <v>0</v>
          </cell>
          <cell r="M4856">
            <v>0</v>
          </cell>
          <cell r="N4856">
            <v>0</v>
          </cell>
          <cell r="O4856">
            <v>0</v>
          </cell>
          <cell r="P4856">
            <v>0</v>
          </cell>
        </row>
        <row r="4857">
          <cell r="A4857">
            <v>1815730585</v>
          </cell>
          <cell r="B4857">
            <v>585</v>
          </cell>
          <cell r="C4857">
            <v>815730</v>
          </cell>
          <cell r="D4857">
            <v>1</v>
          </cell>
          <cell r="E4857">
            <v>0</v>
          </cell>
          <cell r="F4857" t="str">
            <v xml:space="preserve">שרות אחות         </v>
          </cell>
          <cell r="G4857">
            <v>0</v>
          </cell>
          <cell r="H4857" t="str">
            <v>קשיח</v>
          </cell>
          <cell r="I4857">
            <v>0</v>
          </cell>
          <cell r="J4857">
            <v>0</v>
          </cell>
          <cell r="K4857">
            <v>0</v>
          </cell>
          <cell r="L4857">
            <v>0</v>
          </cell>
          <cell r="M4857">
            <v>0</v>
          </cell>
          <cell r="N4857">
            <v>0</v>
          </cell>
          <cell r="O4857">
            <v>0</v>
          </cell>
          <cell r="P4857">
            <v>0</v>
          </cell>
        </row>
        <row r="4858">
          <cell r="A4858">
            <v>1815730700</v>
          </cell>
          <cell r="B4858">
            <v>700</v>
          </cell>
          <cell r="C4858">
            <v>815730</v>
          </cell>
          <cell r="D4858">
            <v>1</v>
          </cell>
          <cell r="E4858">
            <v>0</v>
          </cell>
          <cell r="F4858" t="str">
            <v xml:space="preserve">הוצאות לפעולות    </v>
          </cell>
          <cell r="G4858">
            <v>0</v>
          </cell>
          <cell r="H4858" t="str">
            <v xml:space="preserve"> </v>
          </cell>
          <cell r="I4858">
            <v>0</v>
          </cell>
          <cell r="J4858">
            <v>0</v>
          </cell>
          <cell r="K4858">
            <v>0</v>
          </cell>
          <cell r="L4858">
            <v>0</v>
          </cell>
          <cell r="M4858">
            <v>0</v>
          </cell>
          <cell r="N4858">
            <v>0</v>
          </cell>
          <cell r="O4858">
            <v>0</v>
          </cell>
          <cell r="P4858">
            <v>0</v>
          </cell>
        </row>
        <row r="4859">
          <cell r="A4859">
            <v>1815730721</v>
          </cell>
          <cell r="B4859">
            <v>721</v>
          </cell>
          <cell r="C4859">
            <v>815730</v>
          </cell>
          <cell r="D4859">
            <v>1</v>
          </cell>
          <cell r="E4859">
            <v>0</v>
          </cell>
          <cell r="F4859" t="str">
            <v>חמרים-תחזוקת מבנים</v>
          </cell>
          <cell r="G4859">
            <v>0</v>
          </cell>
          <cell r="H4859" t="str">
            <v>גמיש</v>
          </cell>
          <cell r="I4859">
            <v>-0.13793103448275867</v>
          </cell>
          <cell r="J4859">
            <v>4500</v>
          </cell>
          <cell r="K4859">
            <v>0</v>
          </cell>
          <cell r="L4859">
            <v>500</v>
          </cell>
          <cell r="M4859">
            <v>0</v>
          </cell>
          <cell r="N4859">
            <v>5000</v>
          </cell>
          <cell r="O4859">
            <v>5800</v>
          </cell>
          <cell r="P4859">
            <v>5501.61</v>
          </cell>
        </row>
        <row r="4860">
          <cell r="A4860">
            <v>1815730722</v>
          </cell>
          <cell r="B4860">
            <v>722</v>
          </cell>
          <cell r="C4860">
            <v>815730</v>
          </cell>
          <cell r="D4860">
            <v>1</v>
          </cell>
          <cell r="E4860">
            <v>0</v>
          </cell>
          <cell r="F4860" t="str">
            <v>חמרים-תחזוקה עצמית</v>
          </cell>
          <cell r="G4860">
            <v>0</v>
          </cell>
          <cell r="H4860" t="str">
            <v>גמיש</v>
          </cell>
          <cell r="I4860">
            <v>0</v>
          </cell>
          <cell r="J4860">
            <v>0</v>
          </cell>
          <cell r="K4860">
            <v>0</v>
          </cell>
          <cell r="L4860">
            <v>0</v>
          </cell>
          <cell r="M4860">
            <v>0</v>
          </cell>
          <cell r="N4860">
            <v>0</v>
          </cell>
          <cell r="O4860">
            <v>0</v>
          </cell>
          <cell r="P4860">
            <v>0</v>
          </cell>
        </row>
        <row r="4861">
          <cell r="A4861">
            <v>1815730723</v>
          </cell>
          <cell r="B4861">
            <v>723</v>
          </cell>
          <cell r="C4861">
            <v>815730</v>
          </cell>
          <cell r="D4861">
            <v>1</v>
          </cell>
          <cell r="E4861">
            <v>0</v>
          </cell>
          <cell r="F4861" t="str">
            <v xml:space="preserve">חומרים אוזלים     </v>
          </cell>
          <cell r="G4861">
            <v>0</v>
          </cell>
          <cell r="H4861" t="str">
            <v>גמיש</v>
          </cell>
          <cell r="I4861">
            <v>0</v>
          </cell>
          <cell r="J4861">
            <v>0</v>
          </cell>
          <cell r="K4861">
            <v>0</v>
          </cell>
          <cell r="L4861">
            <v>0</v>
          </cell>
          <cell r="M4861">
            <v>0</v>
          </cell>
          <cell r="N4861">
            <v>0</v>
          </cell>
          <cell r="O4861">
            <v>0</v>
          </cell>
          <cell r="P4861">
            <v>0</v>
          </cell>
        </row>
        <row r="4862">
          <cell r="A4862">
            <v>1815730724</v>
          </cell>
          <cell r="B4862">
            <v>724</v>
          </cell>
          <cell r="C4862">
            <v>815730</v>
          </cell>
          <cell r="D4862">
            <v>1</v>
          </cell>
          <cell r="E4862">
            <v>0</v>
          </cell>
          <cell r="F4862" t="str">
            <v>ציוד למגמות</v>
          </cell>
          <cell r="G4862">
            <v>0</v>
          </cell>
          <cell r="H4862" t="str">
            <v>גמיש</v>
          </cell>
          <cell r="I4862">
            <v>0</v>
          </cell>
          <cell r="J4862">
            <v>0</v>
          </cell>
          <cell r="K4862">
            <v>0</v>
          </cell>
          <cell r="L4862">
            <v>0</v>
          </cell>
          <cell r="M4862">
            <v>0</v>
          </cell>
          <cell r="N4862">
            <v>0</v>
          </cell>
          <cell r="O4862">
            <v>0</v>
          </cell>
          <cell r="P4862">
            <v>0</v>
          </cell>
        </row>
        <row r="4863">
          <cell r="A4863">
            <v>1815730742</v>
          </cell>
          <cell r="B4863">
            <v>742</v>
          </cell>
          <cell r="C4863">
            <v>815730</v>
          </cell>
          <cell r="D4863">
            <v>1</v>
          </cell>
          <cell r="E4863">
            <v>0</v>
          </cell>
          <cell r="F4863" t="str">
            <v xml:space="preserve">כלים וציוד        </v>
          </cell>
          <cell r="G4863">
            <v>0</v>
          </cell>
          <cell r="H4863" t="str">
            <v>גמיש</v>
          </cell>
          <cell r="I4863">
            <v>4.3199999999999905E-2</v>
          </cell>
          <cell r="J4863">
            <v>58680</v>
          </cell>
          <cell r="K4863">
            <v>-3.6390101892285309E-2</v>
          </cell>
          <cell r="L4863">
            <v>6520</v>
          </cell>
          <cell r="M4863">
            <v>0</v>
          </cell>
          <cell r="N4863">
            <v>65200</v>
          </cell>
          <cell r="O4863">
            <v>62500</v>
          </cell>
          <cell r="P4863">
            <v>64644</v>
          </cell>
        </row>
        <row r="4864">
          <cell r="A4864">
            <v>1815730743</v>
          </cell>
          <cell r="B4864">
            <v>743</v>
          </cell>
          <cell r="C4864">
            <v>815730</v>
          </cell>
          <cell r="D4864">
            <v>1</v>
          </cell>
          <cell r="E4864">
            <v>0</v>
          </cell>
          <cell r="F4864" t="str">
            <v>תחז' ציוד אלקטרוני</v>
          </cell>
          <cell r="G4864">
            <v>0</v>
          </cell>
          <cell r="H4864" t="str">
            <v>גמיש</v>
          </cell>
          <cell r="I4864">
            <v>0</v>
          </cell>
          <cell r="J4864">
            <v>0</v>
          </cell>
          <cell r="K4864">
            <v>0</v>
          </cell>
          <cell r="L4864">
            <v>0</v>
          </cell>
          <cell r="M4864">
            <v>0</v>
          </cell>
          <cell r="N4864">
            <v>0</v>
          </cell>
          <cell r="O4864">
            <v>0</v>
          </cell>
          <cell r="P4864">
            <v>0</v>
          </cell>
        </row>
        <row r="4865">
          <cell r="A4865">
            <v>1815730744</v>
          </cell>
          <cell r="B4865">
            <v>744</v>
          </cell>
          <cell r="C4865">
            <v>815730</v>
          </cell>
          <cell r="D4865">
            <v>1</v>
          </cell>
          <cell r="E4865">
            <v>0</v>
          </cell>
          <cell r="F4865" t="str">
            <v>ציוד מגמה טכנולוגי</v>
          </cell>
          <cell r="G4865">
            <v>0</v>
          </cell>
          <cell r="H4865" t="str">
            <v>גמיש</v>
          </cell>
          <cell r="I4865">
            <v>0</v>
          </cell>
          <cell r="J4865">
            <v>0</v>
          </cell>
          <cell r="K4865">
            <v>0</v>
          </cell>
          <cell r="L4865">
            <v>0</v>
          </cell>
          <cell r="M4865">
            <v>0</v>
          </cell>
          <cell r="N4865">
            <v>0</v>
          </cell>
          <cell r="O4865">
            <v>0</v>
          </cell>
          <cell r="P4865">
            <v>0</v>
          </cell>
        </row>
        <row r="4866">
          <cell r="A4866">
            <v>1815730745</v>
          </cell>
          <cell r="B4866">
            <v>745</v>
          </cell>
          <cell r="C4866">
            <v>815730</v>
          </cell>
          <cell r="D4866">
            <v>1</v>
          </cell>
          <cell r="E4866">
            <v>0</v>
          </cell>
          <cell r="F4866" t="str">
            <v xml:space="preserve">דמי פריצה - תכולה </v>
          </cell>
          <cell r="G4866">
            <v>0</v>
          </cell>
          <cell r="H4866" t="str">
            <v>קשיח</v>
          </cell>
          <cell r="I4866">
            <v>0</v>
          </cell>
          <cell r="J4866">
            <v>0</v>
          </cell>
          <cell r="K4866">
            <v>0</v>
          </cell>
          <cell r="L4866">
            <v>0</v>
          </cell>
          <cell r="M4866">
            <v>0</v>
          </cell>
          <cell r="N4866">
            <v>0</v>
          </cell>
          <cell r="O4866">
            <v>0</v>
          </cell>
          <cell r="P4866">
            <v>0</v>
          </cell>
        </row>
        <row r="4867">
          <cell r="A4867">
            <v>1815730746</v>
          </cell>
          <cell r="B4867">
            <v>746</v>
          </cell>
          <cell r="C4867">
            <v>815730</v>
          </cell>
          <cell r="D4867">
            <v>1</v>
          </cell>
          <cell r="E4867">
            <v>0</v>
          </cell>
          <cell r="F4867" t="str">
            <v xml:space="preserve">דמי פריצה - מבנה  </v>
          </cell>
          <cell r="G4867">
            <v>0</v>
          </cell>
          <cell r="H4867" t="str">
            <v>קשיח</v>
          </cell>
          <cell r="I4867">
            <v>0</v>
          </cell>
          <cell r="J4867">
            <v>0</v>
          </cell>
          <cell r="K4867">
            <v>0</v>
          </cell>
          <cell r="L4867">
            <v>0</v>
          </cell>
          <cell r="M4867">
            <v>0</v>
          </cell>
          <cell r="N4867">
            <v>0</v>
          </cell>
          <cell r="O4867">
            <v>0</v>
          </cell>
          <cell r="P4867">
            <v>0</v>
          </cell>
        </row>
        <row r="4868">
          <cell r="A4868">
            <v>1815730750</v>
          </cell>
          <cell r="B4868">
            <v>750</v>
          </cell>
          <cell r="C4868">
            <v>815730</v>
          </cell>
          <cell r="D4868">
            <v>1</v>
          </cell>
          <cell r="E4868">
            <v>0</v>
          </cell>
          <cell r="F4868" t="str">
            <v>אחזקת מוסדות</v>
          </cell>
          <cell r="G4868">
            <v>0</v>
          </cell>
          <cell r="H4868" t="str">
            <v>קשיח</v>
          </cell>
          <cell r="I4868">
            <v>0.10180337405468287</v>
          </cell>
          <cell r="J4868">
            <v>378800</v>
          </cell>
          <cell r="K4868">
            <v>6.9256248118036989E-3</v>
          </cell>
          <cell r="L4868">
            <v>0</v>
          </cell>
          <cell r="M4868">
            <v>0</v>
          </cell>
          <cell r="N4868">
            <v>378800</v>
          </cell>
          <cell r="O4868">
            <v>343800</v>
          </cell>
          <cell r="P4868">
            <v>326135.26</v>
          </cell>
        </row>
        <row r="4869">
          <cell r="A4869">
            <v>1815730751</v>
          </cell>
          <cell r="B4869">
            <v>751</v>
          </cell>
          <cell r="C4869">
            <v>815730</v>
          </cell>
          <cell r="D4869">
            <v>1</v>
          </cell>
          <cell r="E4869">
            <v>0</v>
          </cell>
          <cell r="F4869" t="str">
            <v xml:space="preserve">עבודות קבלניות    </v>
          </cell>
          <cell r="G4869">
            <v>0</v>
          </cell>
          <cell r="H4869" t="str">
            <v>גמיש</v>
          </cell>
          <cell r="I4869" t="e">
            <v>#DIV/0!</v>
          </cell>
          <cell r="J4869">
            <v>0</v>
          </cell>
          <cell r="K4869">
            <v>0</v>
          </cell>
          <cell r="L4869">
            <v>0</v>
          </cell>
          <cell r="M4869">
            <v>0</v>
          </cell>
          <cell r="N4869">
            <v>0</v>
          </cell>
          <cell r="O4869">
            <v>0</v>
          </cell>
          <cell r="P4869">
            <v>0</v>
          </cell>
        </row>
        <row r="4870">
          <cell r="A4870">
            <v>1815730752</v>
          </cell>
          <cell r="B4870">
            <v>752</v>
          </cell>
          <cell r="C4870">
            <v>815730</v>
          </cell>
          <cell r="D4870">
            <v>1</v>
          </cell>
          <cell r="E4870">
            <v>0</v>
          </cell>
          <cell r="F4870" t="str">
            <v xml:space="preserve">נקיון בקבלנות     </v>
          </cell>
          <cell r="G4870">
            <v>0</v>
          </cell>
          <cell r="H4870" t="str">
            <v>קשיח</v>
          </cell>
          <cell r="I4870">
            <v>2.2621591051903422E-3</v>
          </cell>
          <cell r="J4870">
            <v>797500</v>
          </cell>
          <cell r="K4870">
            <v>-6.6374452097682779E-3</v>
          </cell>
          <cell r="L4870">
            <v>0</v>
          </cell>
          <cell r="M4870">
            <v>0</v>
          </cell>
          <cell r="N4870">
            <v>797500</v>
          </cell>
          <cell r="O4870">
            <v>795700</v>
          </cell>
          <cell r="P4870">
            <v>718866.56</v>
          </cell>
        </row>
        <row r="4871">
          <cell r="A4871">
            <v>1815730753</v>
          </cell>
          <cell r="B4871">
            <v>753</v>
          </cell>
          <cell r="C4871">
            <v>815730</v>
          </cell>
          <cell r="D4871">
            <v>1</v>
          </cell>
          <cell r="E4871">
            <v>0</v>
          </cell>
          <cell r="F4871" t="str">
            <v xml:space="preserve">עובדים חיצוניים   </v>
          </cell>
          <cell r="G4871">
            <v>0</v>
          </cell>
          <cell r="H4871" t="str">
            <v>קשיח</v>
          </cell>
          <cell r="I4871">
            <v>0</v>
          </cell>
          <cell r="J4871">
            <v>0</v>
          </cell>
          <cell r="K4871">
            <v>0</v>
          </cell>
          <cell r="L4871">
            <v>0</v>
          </cell>
          <cell r="M4871">
            <v>0</v>
          </cell>
          <cell r="N4871">
            <v>0</v>
          </cell>
          <cell r="O4871">
            <v>0</v>
          </cell>
          <cell r="P4871">
            <v>0</v>
          </cell>
        </row>
        <row r="4872">
          <cell r="A4872">
            <v>1815730755</v>
          </cell>
          <cell r="B4872">
            <v>755</v>
          </cell>
          <cell r="C4872">
            <v>815730</v>
          </cell>
          <cell r="D4872">
            <v>1</v>
          </cell>
          <cell r="E4872">
            <v>0</v>
          </cell>
          <cell r="F4872" t="str">
            <v xml:space="preserve">אחות-חברת כ"א     </v>
          </cell>
          <cell r="G4872">
            <v>0</v>
          </cell>
          <cell r="H4872" t="str">
            <v>קשיח</v>
          </cell>
          <cell r="I4872">
            <v>0</v>
          </cell>
          <cell r="J4872">
            <v>0</v>
          </cell>
          <cell r="K4872">
            <v>0</v>
          </cell>
          <cell r="L4872">
            <v>0</v>
          </cell>
          <cell r="M4872">
            <v>0</v>
          </cell>
          <cell r="N4872">
            <v>0</v>
          </cell>
          <cell r="O4872">
            <v>0</v>
          </cell>
          <cell r="P4872">
            <v>0</v>
          </cell>
        </row>
        <row r="4873">
          <cell r="A4873">
            <v>1815730757</v>
          </cell>
          <cell r="B4873">
            <v>757</v>
          </cell>
          <cell r="C4873">
            <v>815730</v>
          </cell>
          <cell r="D4873">
            <v>1</v>
          </cell>
          <cell r="E4873">
            <v>0</v>
          </cell>
          <cell r="F4873" t="str">
            <v xml:space="preserve">פעילות מנ"ע       </v>
          </cell>
          <cell r="G4873">
            <v>0</v>
          </cell>
          <cell r="H4873" t="str">
            <v>גמיש</v>
          </cell>
          <cell r="I4873">
            <v>0</v>
          </cell>
          <cell r="J4873">
            <v>0</v>
          </cell>
          <cell r="K4873">
            <v>0</v>
          </cell>
          <cell r="L4873">
            <v>0</v>
          </cell>
          <cell r="M4873">
            <v>0</v>
          </cell>
          <cell r="N4873">
            <v>0</v>
          </cell>
          <cell r="O4873">
            <v>0</v>
          </cell>
          <cell r="P4873">
            <v>0</v>
          </cell>
        </row>
        <row r="4874">
          <cell r="A4874">
            <v>1815730759</v>
          </cell>
          <cell r="B4874">
            <v>759</v>
          </cell>
          <cell r="C4874">
            <v>815730</v>
          </cell>
          <cell r="D4874">
            <v>1</v>
          </cell>
          <cell r="E4874">
            <v>0</v>
          </cell>
          <cell r="F4874" t="str">
            <v>שרותי סייעות</v>
          </cell>
          <cell r="G4874">
            <v>0</v>
          </cell>
          <cell r="H4874" t="str">
            <v>שכר</v>
          </cell>
          <cell r="I4874">
            <v>-0.46197183098591554</v>
          </cell>
          <cell r="J4874">
            <v>95500</v>
          </cell>
          <cell r="K4874">
            <v>5.0031665611146359E-2</v>
          </cell>
          <cell r="L4874">
            <v>0</v>
          </cell>
          <cell r="M4874">
            <v>0</v>
          </cell>
          <cell r="N4874">
            <v>95500</v>
          </cell>
          <cell r="O4874">
            <v>177500</v>
          </cell>
          <cell r="P4874">
            <v>67662.58</v>
          </cell>
        </row>
        <row r="4875">
          <cell r="A4875">
            <v>1815730762</v>
          </cell>
          <cell r="B4875">
            <v>762</v>
          </cell>
          <cell r="C4875">
            <v>815730</v>
          </cell>
          <cell r="D4875">
            <v>1</v>
          </cell>
          <cell r="E4875">
            <v>0</v>
          </cell>
          <cell r="F4875" t="str">
            <v xml:space="preserve">שאילת מורים       </v>
          </cell>
          <cell r="G4875">
            <v>0</v>
          </cell>
          <cell r="H4875" t="str">
            <v>שכר</v>
          </cell>
          <cell r="I4875">
            <v>0.42399380804953557</v>
          </cell>
          <cell r="J4875">
            <v>919900</v>
          </cell>
          <cell r="K4875">
            <v>-0.11123110151187909</v>
          </cell>
          <cell r="L4875">
            <v>0</v>
          </cell>
          <cell r="M4875">
            <v>0</v>
          </cell>
          <cell r="N4875">
            <v>919900</v>
          </cell>
          <cell r="O4875">
            <v>646000</v>
          </cell>
          <cell r="P4875">
            <v>673801.25</v>
          </cell>
        </row>
        <row r="4876">
          <cell r="A4876">
            <v>1815730763</v>
          </cell>
          <cell r="B4876">
            <v>763</v>
          </cell>
          <cell r="C4876">
            <v>815730</v>
          </cell>
          <cell r="D4876">
            <v>1</v>
          </cell>
          <cell r="E4876">
            <v>0</v>
          </cell>
          <cell r="F4876" t="str">
            <v xml:space="preserve">עובדי מינהלה      </v>
          </cell>
          <cell r="G4876">
            <v>0</v>
          </cell>
          <cell r="H4876" t="str">
            <v>קשיח</v>
          </cell>
          <cell r="I4876">
            <v>0</v>
          </cell>
          <cell r="J4876">
            <v>0</v>
          </cell>
          <cell r="K4876">
            <v>0</v>
          </cell>
          <cell r="L4876">
            <v>0</v>
          </cell>
          <cell r="M4876">
            <v>0</v>
          </cell>
          <cell r="N4876">
            <v>0</v>
          </cell>
          <cell r="O4876">
            <v>0</v>
          </cell>
          <cell r="P4876">
            <v>0</v>
          </cell>
        </row>
        <row r="4877">
          <cell r="A4877">
            <v>1815730764</v>
          </cell>
          <cell r="B4877">
            <v>764</v>
          </cell>
          <cell r="C4877">
            <v>815730</v>
          </cell>
          <cell r="D4877">
            <v>1</v>
          </cell>
          <cell r="E4877">
            <v>0</v>
          </cell>
          <cell r="F4877" t="str">
            <v xml:space="preserve">מוסדות מנ"ע       </v>
          </cell>
          <cell r="G4877">
            <v>0</v>
          </cell>
          <cell r="H4877" t="str">
            <v>קשיח</v>
          </cell>
          <cell r="I4877">
            <v>0</v>
          </cell>
          <cell r="J4877">
            <v>0</v>
          </cell>
          <cell r="K4877">
            <v>0</v>
          </cell>
          <cell r="L4877">
            <v>0</v>
          </cell>
          <cell r="M4877">
            <v>0</v>
          </cell>
          <cell r="N4877">
            <v>0</v>
          </cell>
          <cell r="O4877">
            <v>0</v>
          </cell>
          <cell r="P4877">
            <v>0</v>
          </cell>
        </row>
        <row r="4878">
          <cell r="A4878">
            <v>1815730765</v>
          </cell>
          <cell r="B4878">
            <v>765</v>
          </cell>
          <cell r="C4878">
            <v>815730</v>
          </cell>
          <cell r="D4878">
            <v>1</v>
          </cell>
          <cell r="E4878">
            <v>0</v>
          </cell>
          <cell r="F4878" t="str">
            <v xml:space="preserve">רכז חברתי - חט"ב  </v>
          </cell>
          <cell r="G4878">
            <v>0</v>
          </cell>
          <cell r="H4878" t="str">
            <v>קשיח</v>
          </cell>
          <cell r="I4878">
            <v>0</v>
          </cell>
          <cell r="J4878">
            <v>0</v>
          </cell>
          <cell r="K4878">
            <v>0</v>
          </cell>
          <cell r="L4878">
            <v>0</v>
          </cell>
          <cell r="M4878">
            <v>0</v>
          </cell>
          <cell r="N4878">
            <v>0</v>
          </cell>
          <cell r="O4878">
            <v>0</v>
          </cell>
          <cell r="P4878">
            <v>0</v>
          </cell>
        </row>
        <row r="4879">
          <cell r="A4879">
            <v>1815730780</v>
          </cell>
          <cell r="B4879">
            <v>780</v>
          </cell>
          <cell r="C4879">
            <v>815730</v>
          </cell>
          <cell r="D4879">
            <v>1</v>
          </cell>
          <cell r="E4879">
            <v>0</v>
          </cell>
          <cell r="F4879" t="str">
            <v xml:space="preserve">חינוך חברתי       </v>
          </cell>
          <cell r="G4879">
            <v>0</v>
          </cell>
          <cell r="H4879" t="str">
            <v>קשיח</v>
          </cell>
          <cell r="I4879">
            <v>-7.9365079365079083E-3</v>
          </cell>
          <cell r="J4879">
            <v>12500</v>
          </cell>
          <cell r="K4879">
            <v>-3.1007751937984551E-2</v>
          </cell>
          <cell r="L4879">
            <v>0</v>
          </cell>
          <cell r="M4879">
            <v>0</v>
          </cell>
          <cell r="N4879">
            <v>12500</v>
          </cell>
          <cell r="O4879">
            <v>12600</v>
          </cell>
          <cell r="P4879">
            <v>12540</v>
          </cell>
        </row>
        <row r="4880">
          <cell r="A4880">
            <v>1815730781</v>
          </cell>
          <cell r="B4880">
            <v>781</v>
          </cell>
          <cell r="C4880">
            <v>815730</v>
          </cell>
          <cell r="D4880">
            <v>1</v>
          </cell>
          <cell r="E4880">
            <v>0</v>
          </cell>
          <cell r="F4880" t="str">
            <v xml:space="preserve">סיון מחשבים       </v>
          </cell>
          <cell r="G4880">
            <v>0</v>
          </cell>
          <cell r="H4880" t="str">
            <v>קשיח</v>
          </cell>
          <cell r="I4880">
            <v>0</v>
          </cell>
          <cell r="J4880">
            <v>0</v>
          </cell>
          <cell r="K4880">
            <v>0</v>
          </cell>
          <cell r="L4880">
            <v>0</v>
          </cell>
          <cell r="M4880">
            <v>0</v>
          </cell>
          <cell r="N4880">
            <v>0</v>
          </cell>
          <cell r="O4880">
            <v>0</v>
          </cell>
          <cell r="P4880">
            <v>0</v>
          </cell>
        </row>
        <row r="4881">
          <cell r="A4881">
            <v>1815730794</v>
          </cell>
          <cell r="B4881">
            <v>794</v>
          </cell>
          <cell r="C4881">
            <v>815730</v>
          </cell>
          <cell r="D4881">
            <v>1</v>
          </cell>
          <cell r="E4881">
            <v>0</v>
          </cell>
          <cell r="F4881" t="str">
            <v xml:space="preserve">השתתפות בעזר 094  </v>
          </cell>
          <cell r="G4881">
            <v>0</v>
          </cell>
          <cell r="H4881" t="str">
            <v>קשיח</v>
          </cell>
          <cell r="I4881">
            <v>1.2266666666666666</v>
          </cell>
          <cell r="J4881">
            <v>16700</v>
          </cell>
          <cell r="K4881">
            <v>1.7272727272727271</v>
          </cell>
          <cell r="L4881">
            <v>0</v>
          </cell>
          <cell r="M4881">
            <v>0</v>
          </cell>
          <cell r="N4881">
            <v>16700</v>
          </cell>
          <cell r="O4881">
            <v>7500</v>
          </cell>
          <cell r="P4881">
            <v>16675</v>
          </cell>
        </row>
        <row r="4882">
          <cell r="A4882">
            <v>1815730810</v>
          </cell>
          <cell r="B4882">
            <v>810</v>
          </cell>
          <cell r="C4882">
            <v>815730</v>
          </cell>
          <cell r="D4882">
            <v>1</v>
          </cell>
          <cell r="E4882">
            <v>0</v>
          </cell>
          <cell r="F4882" t="str">
            <v>הקצבה לניהול עצמי</v>
          </cell>
          <cell r="G4882">
            <v>0</v>
          </cell>
          <cell r="H4882" t="str">
            <v>גמיש</v>
          </cell>
          <cell r="I4882">
            <v>2.5577557755775526E-2</v>
          </cell>
          <cell r="J4882">
            <v>124300</v>
          </cell>
          <cell r="K4882">
            <v>-9.5550692924872394E-2</v>
          </cell>
          <cell r="L4882">
            <v>0</v>
          </cell>
          <cell r="M4882">
            <v>0</v>
          </cell>
          <cell r="N4882">
            <v>124300</v>
          </cell>
          <cell r="O4882">
            <v>121200</v>
          </cell>
          <cell r="P4882">
            <v>122711</v>
          </cell>
        </row>
        <row r="4883">
          <cell r="A4883">
            <v>1815730812</v>
          </cell>
          <cell r="B4883">
            <v>812</v>
          </cell>
          <cell r="C4883">
            <v>815730</v>
          </cell>
          <cell r="D4883">
            <v>1</v>
          </cell>
          <cell r="E4883">
            <v>0</v>
          </cell>
          <cell r="F4883" t="str">
            <v>מסיבות כיתתיות</v>
          </cell>
          <cell r="G4883">
            <v>0</v>
          </cell>
          <cell r="H4883" t="str">
            <v>גמיש</v>
          </cell>
          <cell r="I4883">
            <v>0</v>
          </cell>
          <cell r="J4883">
            <v>18500</v>
          </cell>
          <cell r="K4883">
            <v>-1</v>
          </cell>
          <cell r="L4883">
            <v>0</v>
          </cell>
          <cell r="M4883">
            <v>0</v>
          </cell>
          <cell r="N4883">
            <v>18500</v>
          </cell>
          <cell r="O4883">
            <v>0</v>
          </cell>
          <cell r="P4883">
            <v>18300</v>
          </cell>
        </row>
        <row r="4884">
          <cell r="A4884">
            <v>1815730816</v>
          </cell>
          <cell r="B4884">
            <v>816</v>
          </cell>
          <cell r="C4884">
            <v>815730</v>
          </cell>
          <cell r="D4884">
            <v>1</v>
          </cell>
          <cell r="E4884">
            <v>0</v>
          </cell>
          <cell r="F4884" t="str">
            <v>חט"ב - הכלה והשתלבות</v>
          </cell>
          <cell r="G4884">
            <v>0</v>
          </cell>
          <cell r="H4884" t="str">
            <v>קשיח</v>
          </cell>
          <cell r="I4884">
            <v>0</v>
          </cell>
          <cell r="J4884">
            <v>0</v>
          </cell>
          <cell r="K4884">
            <v>-1</v>
          </cell>
          <cell r="L4884">
            <v>0</v>
          </cell>
          <cell r="M4884">
            <v>0</v>
          </cell>
          <cell r="N4884">
            <v>0</v>
          </cell>
          <cell r="O4884">
            <v>0</v>
          </cell>
          <cell r="P4884">
            <v>39252.14</v>
          </cell>
        </row>
        <row r="4885">
          <cell r="A4885">
            <v>1815730838</v>
          </cell>
          <cell r="B4885">
            <v>838</v>
          </cell>
          <cell r="C4885">
            <v>815730</v>
          </cell>
          <cell r="D4885">
            <v>1</v>
          </cell>
          <cell r="E4885">
            <v>0</v>
          </cell>
          <cell r="F4885" t="str">
            <v>תכנית לאומית-קידום אנגלית</v>
          </cell>
          <cell r="G4885">
            <v>0</v>
          </cell>
          <cell r="H4885" t="str">
            <v>גמיש</v>
          </cell>
          <cell r="I4885">
            <v>0</v>
          </cell>
          <cell r="J4885">
            <v>0</v>
          </cell>
          <cell r="K4885">
            <v>0</v>
          </cell>
          <cell r="L4885">
            <v>0</v>
          </cell>
          <cell r="M4885">
            <v>0</v>
          </cell>
          <cell r="N4885">
            <v>0</v>
          </cell>
          <cell r="O4885">
            <v>0</v>
          </cell>
          <cell r="P4885">
            <v>0</v>
          </cell>
        </row>
        <row r="4886">
          <cell r="A4886">
            <v>1815730839</v>
          </cell>
          <cell r="B4886">
            <v>839</v>
          </cell>
          <cell r="C4886">
            <v>815730</v>
          </cell>
          <cell r="D4886">
            <v>1</v>
          </cell>
          <cell r="E4886">
            <v>0</v>
          </cell>
          <cell r="F4886" t="str">
            <v>פרוייקט "מניפה"</v>
          </cell>
          <cell r="G4886">
            <v>0</v>
          </cell>
          <cell r="H4886" t="str">
            <v>גמיש</v>
          </cell>
          <cell r="I4886">
            <v>0</v>
          </cell>
          <cell r="J4886">
            <v>0</v>
          </cell>
          <cell r="K4886">
            <v>0</v>
          </cell>
          <cell r="L4886">
            <v>0</v>
          </cell>
          <cell r="M4886">
            <v>0</v>
          </cell>
          <cell r="N4886">
            <v>0</v>
          </cell>
          <cell r="O4886">
            <v>0</v>
          </cell>
          <cell r="P4886">
            <v>0</v>
          </cell>
        </row>
        <row r="4887">
          <cell r="A4887">
            <v>1815730911</v>
          </cell>
          <cell r="B4887">
            <v>911</v>
          </cell>
          <cell r="C4887">
            <v>815730</v>
          </cell>
          <cell r="D4887">
            <v>1</v>
          </cell>
          <cell r="E4887">
            <v>0</v>
          </cell>
          <cell r="F4887" t="str">
            <v>פעילות חוויתית יהדות</v>
          </cell>
          <cell r="G4887">
            <v>0</v>
          </cell>
          <cell r="H4887" t="str">
            <v>קשיח</v>
          </cell>
          <cell r="I4887">
            <v>0</v>
          </cell>
          <cell r="J4887">
            <v>0</v>
          </cell>
          <cell r="K4887">
            <v>0</v>
          </cell>
          <cell r="L4887">
            <v>0</v>
          </cell>
          <cell r="M4887">
            <v>0</v>
          </cell>
          <cell r="N4887">
            <v>0</v>
          </cell>
          <cell r="O4887">
            <v>0</v>
          </cell>
          <cell r="P4887">
            <v>0</v>
          </cell>
        </row>
        <row r="4888">
          <cell r="A4888">
            <v>1815730953</v>
          </cell>
          <cell r="B4888">
            <v>953</v>
          </cell>
          <cell r="C4888">
            <v>815730</v>
          </cell>
          <cell r="D4888">
            <v>1</v>
          </cell>
          <cell r="E4888">
            <v>0</v>
          </cell>
          <cell r="F4888" t="str">
            <v>מערכת גפ"ן</v>
          </cell>
          <cell r="G4888">
            <v>0</v>
          </cell>
          <cell r="H4888" t="str">
            <v>קשיח</v>
          </cell>
          <cell r="I4888">
            <v>0</v>
          </cell>
          <cell r="J4888">
            <v>1305200</v>
          </cell>
          <cell r="K4888" t="e">
            <v>#N/A</v>
          </cell>
          <cell r="L4888">
            <v>0</v>
          </cell>
          <cell r="M4888">
            <v>0</v>
          </cell>
          <cell r="N4888">
            <v>1305200</v>
          </cell>
          <cell r="O4888">
            <v>1172200</v>
          </cell>
          <cell r="P4888">
            <v>340229.55</v>
          </cell>
        </row>
        <row r="4889">
          <cell r="A4889">
            <v>1815730961</v>
          </cell>
          <cell r="B4889">
            <v>961</v>
          </cell>
          <cell r="C4889">
            <v>815730</v>
          </cell>
          <cell r="D4889">
            <v>1</v>
          </cell>
          <cell r="E4889">
            <v>0</v>
          </cell>
          <cell r="F4889" t="str">
            <v>רז' פעולות ורכישות</v>
          </cell>
          <cell r="G4889">
            <v>0</v>
          </cell>
          <cell r="H4889" t="str">
            <v>גמיש</v>
          </cell>
          <cell r="I4889">
            <v>0</v>
          </cell>
          <cell r="J4889">
            <v>0</v>
          </cell>
          <cell r="K4889">
            <v>0</v>
          </cell>
          <cell r="L4889">
            <v>0</v>
          </cell>
          <cell r="M4889">
            <v>0</v>
          </cell>
          <cell r="N4889">
            <v>0</v>
          </cell>
          <cell r="O4889">
            <v>0</v>
          </cell>
          <cell r="P4889">
            <v>0</v>
          </cell>
        </row>
        <row r="4890">
          <cell r="A4890">
            <v>1815730989</v>
          </cell>
          <cell r="B4890">
            <v>989</v>
          </cell>
          <cell r="C4890">
            <v>815730</v>
          </cell>
          <cell r="D4890">
            <v>1</v>
          </cell>
          <cell r="E4890">
            <v>0</v>
          </cell>
          <cell r="F4890" t="str">
            <v xml:space="preserve">תקורה             </v>
          </cell>
          <cell r="G4890">
            <v>0</v>
          </cell>
          <cell r="H4890" t="str">
            <v>קשיח</v>
          </cell>
          <cell r="I4890">
            <v>1.498257839721262E-2</v>
          </cell>
          <cell r="J4890">
            <v>1165200</v>
          </cell>
          <cell r="K4890">
            <v>-1</v>
          </cell>
          <cell r="L4890">
            <v>0</v>
          </cell>
          <cell r="M4890">
            <v>0</v>
          </cell>
          <cell r="N4890">
            <v>1165200</v>
          </cell>
          <cell r="O4890">
            <v>1148000</v>
          </cell>
          <cell r="P4890">
            <v>1056189.17</v>
          </cell>
        </row>
        <row r="4891">
          <cell r="A4891" t="e">
            <v>#VALUE!</v>
          </cell>
          <cell r="B4891" t="str">
            <v>815730  סך הכל</v>
          </cell>
          <cell r="C4891">
            <v>0</v>
          </cell>
          <cell r="D4891">
            <v>0</v>
          </cell>
          <cell r="E4891">
            <v>0</v>
          </cell>
          <cell r="F4891" t="str">
            <v xml:space="preserve">גמנסיה ע"ש הרצוג  </v>
          </cell>
          <cell r="G4891">
            <v>0</v>
          </cell>
          <cell r="H4891">
            <v>0</v>
          </cell>
          <cell r="I4891">
            <v>1.253396052443434E-2</v>
          </cell>
          <cell r="J4891">
            <v>20520200</v>
          </cell>
          <cell r="K4891" t="e">
            <v>#N/A</v>
          </cell>
          <cell r="L4891">
            <v>14900</v>
          </cell>
          <cell r="M4891">
            <v>0</v>
          </cell>
          <cell r="N4891">
            <v>20535100</v>
          </cell>
          <cell r="O4891">
            <v>20280900</v>
          </cell>
          <cell r="P4891">
            <v>18660688.810000002</v>
          </cell>
        </row>
        <row r="4892">
          <cell r="A4892">
            <v>18157400</v>
          </cell>
          <cell r="B4892">
            <v>0</v>
          </cell>
          <cell r="C4892">
            <v>815740</v>
          </cell>
          <cell r="D4892">
            <v>1</v>
          </cell>
          <cell r="E4892">
            <v>0</v>
          </cell>
          <cell r="F4892" t="str">
            <v xml:space="preserve">בי"ס מקיף ק' שרת  </v>
          </cell>
          <cell r="G4892">
            <v>0</v>
          </cell>
          <cell r="H4892" t="str">
            <v xml:space="preserve"> </v>
          </cell>
          <cell r="I4892">
            <v>0</v>
          </cell>
          <cell r="J4892">
            <v>0</v>
          </cell>
          <cell r="K4892">
            <v>0</v>
          </cell>
          <cell r="L4892">
            <v>0</v>
          </cell>
          <cell r="M4892">
            <v>0</v>
          </cell>
          <cell r="N4892">
            <v>0</v>
          </cell>
          <cell r="O4892">
            <v>0</v>
          </cell>
          <cell r="P4892">
            <v>0</v>
          </cell>
        </row>
        <row r="4893">
          <cell r="A4893">
            <v>1815740100</v>
          </cell>
          <cell r="B4893">
            <v>100</v>
          </cell>
          <cell r="C4893">
            <v>815740</v>
          </cell>
          <cell r="D4893">
            <v>1</v>
          </cell>
          <cell r="E4893">
            <v>0</v>
          </cell>
          <cell r="F4893" t="str">
            <v>שכר עובדים לפי תקן</v>
          </cell>
          <cell r="G4893">
            <v>0</v>
          </cell>
          <cell r="H4893" t="str">
            <v xml:space="preserve"> </v>
          </cell>
          <cell r="I4893">
            <v>0</v>
          </cell>
          <cell r="J4893">
            <v>0</v>
          </cell>
          <cell r="K4893">
            <v>0</v>
          </cell>
          <cell r="L4893">
            <v>0</v>
          </cell>
          <cell r="M4893">
            <v>0</v>
          </cell>
          <cell r="N4893">
            <v>0</v>
          </cell>
          <cell r="O4893">
            <v>0</v>
          </cell>
          <cell r="P4893">
            <v>0</v>
          </cell>
        </row>
        <row r="4894">
          <cell r="A4894">
            <v>1815740110</v>
          </cell>
          <cell r="B4894">
            <v>110</v>
          </cell>
          <cell r="C4894">
            <v>815740</v>
          </cell>
          <cell r="D4894">
            <v>1</v>
          </cell>
          <cell r="E4894">
            <v>0</v>
          </cell>
          <cell r="F4894" t="str">
            <v>השכר הקובע-תקציבית</v>
          </cell>
          <cell r="G4894">
            <v>0</v>
          </cell>
          <cell r="H4894" t="str">
            <v>שכר</v>
          </cell>
          <cell r="I4894">
            <v>-0.56359102244389025</v>
          </cell>
          <cell r="J4894">
            <v>175000</v>
          </cell>
          <cell r="K4894">
            <v>1.5011309891013846E-2</v>
          </cell>
          <cell r="L4894">
            <v>0</v>
          </cell>
          <cell r="M4894">
            <v>0</v>
          </cell>
          <cell r="N4894">
            <v>175000</v>
          </cell>
          <cell r="O4894">
            <v>401000</v>
          </cell>
          <cell r="P4894">
            <v>182351.5</v>
          </cell>
        </row>
        <row r="4895">
          <cell r="A4895">
            <v>1815740118</v>
          </cell>
          <cell r="B4895">
            <v>118</v>
          </cell>
          <cell r="C4895">
            <v>815740</v>
          </cell>
          <cell r="D4895">
            <v>1</v>
          </cell>
          <cell r="E4895">
            <v>0</v>
          </cell>
          <cell r="F4895" t="str">
            <v xml:space="preserve">שכר עובדי הוראה   </v>
          </cell>
          <cell r="G4895">
            <v>0</v>
          </cell>
          <cell r="H4895" t="str">
            <v>שכר</v>
          </cell>
          <cell r="I4895">
            <v>5.0422716760814001E-3</v>
          </cell>
          <cell r="J4895">
            <v>29161000</v>
          </cell>
          <cell r="K4895">
            <v>4.857783597058174E-2</v>
          </cell>
          <cell r="L4895">
            <v>0</v>
          </cell>
          <cell r="M4895">
            <v>0</v>
          </cell>
          <cell r="N4895">
            <v>29161000</v>
          </cell>
          <cell r="O4895">
            <v>29014700</v>
          </cell>
          <cell r="P4895">
            <v>25586593.609999999</v>
          </cell>
        </row>
        <row r="4896">
          <cell r="A4896">
            <v>1815740119</v>
          </cell>
          <cell r="B4896">
            <v>119</v>
          </cell>
          <cell r="C4896">
            <v>815740</v>
          </cell>
          <cell r="D4896">
            <v>1</v>
          </cell>
          <cell r="E4896">
            <v>0</v>
          </cell>
          <cell r="F4896" t="str">
            <v xml:space="preserve">השכר הקובע-צוברת  </v>
          </cell>
          <cell r="G4896">
            <v>0</v>
          </cell>
          <cell r="H4896" t="str">
            <v>שכר</v>
          </cell>
          <cell r="I4896">
            <v>5.8844367472250747E-2</v>
          </cell>
          <cell r="J4896">
            <v>2690100</v>
          </cell>
          <cell r="K4896">
            <v>1.5003446737763992E-2</v>
          </cell>
          <cell r="L4896">
            <v>0</v>
          </cell>
          <cell r="M4896">
            <v>0</v>
          </cell>
          <cell r="N4896">
            <v>2690100</v>
          </cell>
          <cell r="O4896">
            <v>2540600</v>
          </cell>
          <cell r="P4896">
            <v>2486091.09</v>
          </cell>
        </row>
        <row r="4897">
          <cell r="A4897">
            <v>1815740122</v>
          </cell>
          <cell r="B4897">
            <v>122</v>
          </cell>
          <cell r="C4897">
            <v>815740</v>
          </cell>
          <cell r="D4897">
            <v>1</v>
          </cell>
          <cell r="E4897">
            <v>0</v>
          </cell>
          <cell r="F4897" t="str">
            <v xml:space="preserve">ביגוד             </v>
          </cell>
          <cell r="G4897">
            <v>0</v>
          </cell>
          <cell r="H4897" t="str">
            <v>שכר</v>
          </cell>
          <cell r="I4897">
            <v>-0.14785214785214784</v>
          </cell>
          <cell r="J4897">
            <v>255900</v>
          </cell>
          <cell r="K4897">
            <v>0</v>
          </cell>
          <cell r="L4897">
            <v>0</v>
          </cell>
          <cell r="M4897">
            <v>0</v>
          </cell>
          <cell r="N4897">
            <v>255900</v>
          </cell>
          <cell r="O4897">
            <v>300300</v>
          </cell>
          <cell r="P4897">
            <v>267133.24</v>
          </cell>
        </row>
        <row r="4898">
          <cell r="A4898">
            <v>1815740126</v>
          </cell>
          <cell r="B4898">
            <v>126</v>
          </cell>
          <cell r="C4898">
            <v>815740</v>
          </cell>
          <cell r="D4898">
            <v>1</v>
          </cell>
          <cell r="E4898">
            <v>0</v>
          </cell>
          <cell r="F4898" t="str">
            <v xml:space="preserve">דמי הבראה         </v>
          </cell>
          <cell r="G4898">
            <v>0</v>
          </cell>
          <cell r="H4898" t="str">
            <v>שכר</v>
          </cell>
          <cell r="I4898">
            <v>9.1666666666667673E-3</v>
          </cell>
          <cell r="J4898">
            <v>605500</v>
          </cell>
          <cell r="K4898">
            <v>0</v>
          </cell>
          <cell r="L4898">
            <v>0</v>
          </cell>
          <cell r="M4898">
            <v>0</v>
          </cell>
          <cell r="N4898">
            <v>605500</v>
          </cell>
          <cell r="O4898">
            <v>600000</v>
          </cell>
          <cell r="P4898">
            <v>605356.02</v>
          </cell>
        </row>
        <row r="4899">
          <cell r="A4899">
            <v>1815740130</v>
          </cell>
          <cell r="B4899">
            <v>130</v>
          </cell>
          <cell r="C4899">
            <v>815740</v>
          </cell>
          <cell r="D4899">
            <v>1</v>
          </cell>
          <cell r="E4899">
            <v>0</v>
          </cell>
          <cell r="F4899" t="str">
            <v xml:space="preserve">שעות נוספות       </v>
          </cell>
          <cell r="G4899">
            <v>0</v>
          </cell>
          <cell r="H4899" t="str">
            <v>שכר</v>
          </cell>
          <cell r="I4899">
            <v>0</v>
          </cell>
          <cell r="J4899">
            <v>12400</v>
          </cell>
          <cell r="K4899">
            <v>0</v>
          </cell>
          <cell r="L4899">
            <v>0</v>
          </cell>
          <cell r="M4899">
            <v>0</v>
          </cell>
          <cell r="N4899">
            <v>12400</v>
          </cell>
          <cell r="O4899">
            <v>12400</v>
          </cell>
          <cell r="P4899">
            <v>1088.94</v>
          </cell>
        </row>
        <row r="4900">
          <cell r="A4900">
            <v>1815740140</v>
          </cell>
          <cell r="B4900">
            <v>140</v>
          </cell>
          <cell r="C4900">
            <v>815740</v>
          </cell>
          <cell r="D4900">
            <v>1</v>
          </cell>
          <cell r="E4900">
            <v>0</v>
          </cell>
          <cell r="F4900" t="str">
            <v>השתתפות באחזקת רכב</v>
          </cell>
          <cell r="G4900">
            <v>0</v>
          </cell>
          <cell r="H4900" t="str">
            <v>שכר</v>
          </cell>
          <cell r="I4900">
            <v>0.36852394916911035</v>
          </cell>
          <cell r="J4900">
            <v>140000</v>
          </cell>
          <cell r="K4900">
            <v>0</v>
          </cell>
          <cell r="L4900">
            <v>0</v>
          </cell>
          <cell r="M4900">
            <v>0</v>
          </cell>
          <cell r="N4900">
            <v>140000</v>
          </cell>
          <cell r="O4900">
            <v>102300</v>
          </cell>
          <cell r="P4900">
            <v>130876.73</v>
          </cell>
        </row>
        <row r="4901">
          <cell r="A4901">
            <v>1815740181</v>
          </cell>
          <cell r="B4901">
            <v>181</v>
          </cell>
          <cell r="C4901">
            <v>815740</v>
          </cell>
          <cell r="D4901">
            <v>1</v>
          </cell>
          <cell r="E4901">
            <v>0</v>
          </cell>
          <cell r="F4901" t="str">
            <v>ק'השתל'מורים-מעביד</v>
          </cell>
          <cell r="G4901">
            <v>0</v>
          </cell>
          <cell r="H4901" t="str">
            <v>שכר</v>
          </cell>
          <cell r="I4901">
            <v>0</v>
          </cell>
          <cell r="J4901">
            <v>0</v>
          </cell>
          <cell r="K4901">
            <v>0</v>
          </cell>
          <cell r="L4901">
            <v>0</v>
          </cell>
          <cell r="M4901">
            <v>0</v>
          </cell>
          <cell r="N4901">
            <v>0</v>
          </cell>
          <cell r="O4901">
            <v>0</v>
          </cell>
          <cell r="P4901">
            <v>0</v>
          </cell>
        </row>
        <row r="4902">
          <cell r="A4902">
            <v>1815740210</v>
          </cell>
          <cell r="B4902">
            <v>210</v>
          </cell>
          <cell r="C4902">
            <v>815740</v>
          </cell>
          <cell r="D4902">
            <v>1</v>
          </cell>
          <cell r="E4902">
            <v>0</v>
          </cell>
          <cell r="F4902" t="str">
            <v xml:space="preserve">השכר הקובע        </v>
          </cell>
          <cell r="G4902">
            <v>0</v>
          </cell>
          <cell r="H4902" t="str">
            <v>שכר</v>
          </cell>
          <cell r="I4902">
            <v>0</v>
          </cell>
          <cell r="J4902">
            <v>0</v>
          </cell>
          <cell r="K4902">
            <v>0</v>
          </cell>
          <cell r="L4902">
            <v>0</v>
          </cell>
          <cell r="M4902">
            <v>0</v>
          </cell>
          <cell r="N4902">
            <v>0</v>
          </cell>
          <cell r="O4902">
            <v>0</v>
          </cell>
          <cell r="P4902">
            <v>141281.81</v>
          </cell>
        </row>
        <row r="4903">
          <cell r="A4903">
            <v>1815740212</v>
          </cell>
          <cell r="B4903">
            <v>212</v>
          </cell>
          <cell r="C4903">
            <v>815740</v>
          </cell>
          <cell r="D4903">
            <v>1</v>
          </cell>
          <cell r="E4903">
            <v>0</v>
          </cell>
          <cell r="F4903" t="str">
            <v xml:space="preserve">שעורי עזר לעולים  </v>
          </cell>
          <cell r="G4903">
            <v>0</v>
          </cell>
          <cell r="H4903" t="str">
            <v>שכר</v>
          </cell>
          <cell r="I4903">
            <v>0</v>
          </cell>
          <cell r="J4903">
            <v>0</v>
          </cell>
          <cell r="K4903">
            <v>0</v>
          </cell>
          <cell r="L4903">
            <v>0</v>
          </cell>
          <cell r="M4903">
            <v>0</v>
          </cell>
          <cell r="N4903">
            <v>0</v>
          </cell>
          <cell r="O4903">
            <v>0</v>
          </cell>
          <cell r="P4903">
            <v>4004.31</v>
          </cell>
        </row>
        <row r="4904">
          <cell r="A4904">
            <v>1815740213</v>
          </cell>
          <cell r="B4904">
            <v>213</v>
          </cell>
          <cell r="C4904">
            <v>815740</v>
          </cell>
          <cell r="D4904">
            <v>1</v>
          </cell>
          <cell r="E4904">
            <v>0</v>
          </cell>
          <cell r="F4904" t="str">
            <v xml:space="preserve">שעורי עזר לנכים   </v>
          </cell>
          <cell r="G4904">
            <v>0</v>
          </cell>
          <cell r="H4904" t="str">
            <v>שכר</v>
          </cell>
          <cell r="I4904">
            <v>0</v>
          </cell>
          <cell r="J4904">
            <v>0</v>
          </cell>
          <cell r="K4904">
            <v>0</v>
          </cell>
          <cell r="L4904">
            <v>0</v>
          </cell>
          <cell r="M4904">
            <v>0</v>
          </cell>
          <cell r="N4904">
            <v>0</v>
          </cell>
          <cell r="O4904">
            <v>0</v>
          </cell>
          <cell r="P4904">
            <v>284.41000000000003</v>
          </cell>
        </row>
        <row r="4905">
          <cell r="A4905">
            <v>1815740214</v>
          </cell>
          <cell r="B4905">
            <v>214</v>
          </cell>
          <cell r="C4905">
            <v>815740</v>
          </cell>
          <cell r="D4905">
            <v>1</v>
          </cell>
          <cell r="E4905">
            <v>0</v>
          </cell>
          <cell r="F4905" t="str">
            <v>שעורי עזר לתלמידים</v>
          </cell>
          <cell r="G4905">
            <v>0</v>
          </cell>
          <cell r="H4905" t="str">
            <v>שכר</v>
          </cell>
          <cell r="I4905">
            <v>0</v>
          </cell>
          <cell r="J4905">
            <v>0</v>
          </cell>
          <cell r="K4905">
            <v>0</v>
          </cell>
          <cell r="L4905">
            <v>0</v>
          </cell>
          <cell r="M4905">
            <v>0</v>
          </cell>
          <cell r="N4905">
            <v>0</v>
          </cell>
          <cell r="O4905">
            <v>0</v>
          </cell>
          <cell r="P4905">
            <v>1467.7</v>
          </cell>
        </row>
        <row r="4906">
          <cell r="A4906">
            <v>1815740216</v>
          </cell>
          <cell r="B4906">
            <v>216</v>
          </cell>
          <cell r="C4906">
            <v>815740</v>
          </cell>
          <cell r="D4906">
            <v>1</v>
          </cell>
          <cell r="E4906">
            <v>0</v>
          </cell>
          <cell r="F4906" t="str">
            <v>פרוייקט קשישים-ק"ש</v>
          </cell>
          <cell r="G4906">
            <v>0</v>
          </cell>
          <cell r="H4906" t="str">
            <v>שכר</v>
          </cell>
          <cell r="I4906">
            <v>0</v>
          </cell>
          <cell r="J4906">
            <v>70000</v>
          </cell>
          <cell r="K4906">
            <v>-6.6666666666666652E-2</v>
          </cell>
          <cell r="L4906">
            <v>0</v>
          </cell>
          <cell r="M4906">
            <v>0</v>
          </cell>
          <cell r="N4906">
            <v>70000</v>
          </cell>
          <cell r="O4906">
            <v>70000</v>
          </cell>
          <cell r="P4906">
            <v>44001.71</v>
          </cell>
        </row>
        <row r="4907">
          <cell r="A4907">
            <v>1815740215</v>
          </cell>
          <cell r="B4907">
            <v>215</v>
          </cell>
          <cell r="C4907">
            <v>815740</v>
          </cell>
          <cell r="D4907">
            <v>1</v>
          </cell>
          <cell r="E4907">
            <v>0</v>
          </cell>
          <cell r="F4907" t="str">
            <v>קייטנת קיץ בחט"ב ובתיכוניים</v>
          </cell>
          <cell r="G4907">
            <v>0</v>
          </cell>
          <cell r="H4907" t="str">
            <v>שכר</v>
          </cell>
          <cell r="I4907">
            <v>0</v>
          </cell>
          <cell r="J4907">
            <v>0</v>
          </cell>
          <cell r="K4907">
            <v>0</v>
          </cell>
          <cell r="L4907">
            <v>0</v>
          </cell>
          <cell r="M4907">
            <v>0</v>
          </cell>
          <cell r="N4907">
            <v>0</v>
          </cell>
          <cell r="O4907">
            <v>0</v>
          </cell>
          <cell r="P4907">
            <v>0</v>
          </cell>
        </row>
        <row r="4908">
          <cell r="A4908">
            <v>1815740250</v>
          </cell>
          <cell r="B4908">
            <v>250</v>
          </cell>
          <cell r="C4908">
            <v>815740</v>
          </cell>
          <cell r="D4908">
            <v>1</v>
          </cell>
          <cell r="E4908">
            <v>0</v>
          </cell>
          <cell r="F4908" t="str">
            <v>שעות השאלה למשה"ח</v>
          </cell>
          <cell r="G4908">
            <v>0</v>
          </cell>
          <cell r="H4908" t="str">
            <v>שכר</v>
          </cell>
          <cell r="I4908">
            <v>0</v>
          </cell>
          <cell r="J4908">
            <v>198500</v>
          </cell>
          <cell r="K4908">
            <v>0.67079207920792072</v>
          </cell>
          <cell r="L4908">
            <v>0</v>
          </cell>
          <cell r="M4908">
            <v>0</v>
          </cell>
          <cell r="N4908">
            <v>198500</v>
          </cell>
          <cell r="O4908">
            <v>198500</v>
          </cell>
          <cell r="P4908">
            <v>196854.5</v>
          </cell>
        </row>
        <row r="4909">
          <cell r="A4909">
            <v>1815740262</v>
          </cell>
          <cell r="B4909">
            <v>262</v>
          </cell>
          <cell r="C4909">
            <v>815740</v>
          </cell>
          <cell r="D4909">
            <v>1</v>
          </cell>
          <cell r="E4909">
            <v>0</v>
          </cell>
          <cell r="F4909" t="str">
            <v xml:space="preserve">שאילת מורים       </v>
          </cell>
          <cell r="G4909">
            <v>0</v>
          </cell>
          <cell r="H4909" t="str">
            <v>שכר</v>
          </cell>
          <cell r="I4909">
            <v>0</v>
          </cell>
          <cell r="J4909">
            <v>0</v>
          </cell>
          <cell r="K4909">
            <v>0</v>
          </cell>
          <cell r="L4909">
            <v>0</v>
          </cell>
          <cell r="M4909">
            <v>0</v>
          </cell>
          <cell r="N4909">
            <v>0</v>
          </cell>
          <cell r="O4909">
            <v>0</v>
          </cell>
          <cell r="P4909">
            <v>0</v>
          </cell>
        </row>
        <row r="4910">
          <cell r="A4910">
            <v>1815740261</v>
          </cell>
          <cell r="B4910">
            <v>261</v>
          </cell>
          <cell r="C4910">
            <v>815740</v>
          </cell>
          <cell r="D4910">
            <v>1</v>
          </cell>
          <cell r="E4910">
            <v>0</v>
          </cell>
          <cell r="F4910" t="str">
            <v>תכנית גי"א / מש"ב</v>
          </cell>
          <cell r="G4910">
            <v>0</v>
          </cell>
          <cell r="H4910" t="str">
            <v>שכר</v>
          </cell>
          <cell r="I4910">
            <v>0</v>
          </cell>
          <cell r="J4910">
            <v>0</v>
          </cell>
          <cell r="K4910">
            <v>0</v>
          </cell>
          <cell r="L4910">
            <v>0</v>
          </cell>
          <cell r="M4910">
            <v>0</v>
          </cell>
          <cell r="N4910">
            <v>0</v>
          </cell>
          <cell r="O4910">
            <v>0</v>
          </cell>
          <cell r="P4910">
            <v>0</v>
          </cell>
        </row>
        <row r="4911">
          <cell r="A4911">
            <v>1815740263</v>
          </cell>
          <cell r="B4911">
            <v>263</v>
          </cell>
          <cell r="C4911">
            <v>815740</v>
          </cell>
          <cell r="D4911">
            <v>1</v>
          </cell>
          <cell r="E4911">
            <v>0</v>
          </cell>
          <cell r="F4911" t="str">
            <v xml:space="preserve">עובדי חברת מוסדות </v>
          </cell>
          <cell r="G4911">
            <v>0</v>
          </cell>
          <cell r="H4911" t="str">
            <v>שכר</v>
          </cell>
          <cell r="I4911">
            <v>0</v>
          </cell>
          <cell r="J4911">
            <v>0</v>
          </cell>
          <cell r="K4911">
            <v>0</v>
          </cell>
          <cell r="L4911">
            <v>0</v>
          </cell>
          <cell r="M4911">
            <v>0</v>
          </cell>
          <cell r="N4911">
            <v>0</v>
          </cell>
          <cell r="O4911">
            <v>0</v>
          </cell>
          <cell r="P4911">
            <v>16266.83</v>
          </cell>
        </row>
        <row r="4912">
          <cell r="A4912">
            <v>1815740264</v>
          </cell>
          <cell r="B4912">
            <v>264</v>
          </cell>
          <cell r="C4912">
            <v>815740</v>
          </cell>
          <cell r="D4912">
            <v>1</v>
          </cell>
          <cell r="E4912">
            <v>0</v>
          </cell>
          <cell r="F4912" t="str">
            <v>ימי מחלה לא מנוצלים-מורים</v>
          </cell>
          <cell r="G4912">
            <v>0</v>
          </cell>
          <cell r="H4912" t="str">
            <v>שכר</v>
          </cell>
          <cell r="I4912">
            <v>0</v>
          </cell>
          <cell r="J4912">
            <v>0</v>
          </cell>
          <cell r="K4912">
            <v>0</v>
          </cell>
          <cell r="L4912">
            <v>0</v>
          </cell>
          <cell r="M4912">
            <v>0</v>
          </cell>
          <cell r="N4912">
            <v>0</v>
          </cell>
          <cell r="O4912">
            <v>0</v>
          </cell>
          <cell r="P4912">
            <v>25033</v>
          </cell>
        </row>
        <row r="4913">
          <cell r="A4913">
            <v>1815740320</v>
          </cell>
          <cell r="B4913">
            <v>320</v>
          </cell>
          <cell r="C4913">
            <v>815740</v>
          </cell>
          <cell r="D4913">
            <v>1</v>
          </cell>
          <cell r="E4913">
            <v>0</v>
          </cell>
          <cell r="F4913" t="str">
            <v>תשלומי פיצויים</v>
          </cell>
          <cell r="G4913">
            <v>0</v>
          </cell>
          <cell r="H4913" t="str">
            <v>שכר</v>
          </cell>
          <cell r="I4913">
            <v>0</v>
          </cell>
          <cell r="J4913">
            <v>0</v>
          </cell>
          <cell r="K4913">
            <v>0</v>
          </cell>
          <cell r="L4913">
            <v>0</v>
          </cell>
          <cell r="M4913">
            <v>0</v>
          </cell>
          <cell r="N4913">
            <v>0</v>
          </cell>
          <cell r="O4913">
            <v>0</v>
          </cell>
          <cell r="P4913">
            <v>0</v>
          </cell>
        </row>
        <row r="4914">
          <cell r="A4914">
            <v>1815740400</v>
          </cell>
          <cell r="B4914">
            <v>400</v>
          </cell>
          <cell r="C4914">
            <v>815740</v>
          </cell>
          <cell r="D4914">
            <v>1</v>
          </cell>
          <cell r="E4914">
            <v>0</v>
          </cell>
          <cell r="F4914" t="str">
            <v>אחזקת בנינים וציוד</v>
          </cell>
          <cell r="G4914">
            <v>0</v>
          </cell>
          <cell r="H4914" t="str">
            <v xml:space="preserve"> </v>
          </cell>
          <cell r="I4914">
            <v>0</v>
          </cell>
          <cell r="J4914">
            <v>0</v>
          </cell>
          <cell r="K4914">
            <v>0</v>
          </cell>
          <cell r="L4914">
            <v>0</v>
          </cell>
          <cell r="M4914">
            <v>0</v>
          </cell>
          <cell r="N4914">
            <v>0</v>
          </cell>
          <cell r="O4914">
            <v>0</v>
          </cell>
          <cell r="P4914">
            <v>0</v>
          </cell>
        </row>
        <row r="4915">
          <cell r="A4915">
            <v>1815740411</v>
          </cell>
          <cell r="B4915">
            <v>411</v>
          </cell>
          <cell r="C4915">
            <v>815740</v>
          </cell>
          <cell r="D4915">
            <v>1</v>
          </cell>
          <cell r="E4915">
            <v>0</v>
          </cell>
          <cell r="F4915" t="str">
            <v xml:space="preserve">שכירת אולמות      </v>
          </cell>
          <cell r="G4915">
            <v>0</v>
          </cell>
          <cell r="H4915" t="str">
            <v>גמיש</v>
          </cell>
          <cell r="I4915">
            <v>0</v>
          </cell>
          <cell r="J4915">
            <v>0</v>
          </cell>
          <cell r="K4915">
            <v>0</v>
          </cell>
          <cell r="L4915">
            <v>0</v>
          </cell>
          <cell r="M4915">
            <v>0</v>
          </cell>
          <cell r="N4915">
            <v>0</v>
          </cell>
          <cell r="O4915">
            <v>0</v>
          </cell>
          <cell r="P4915">
            <v>0</v>
          </cell>
        </row>
        <row r="4916">
          <cell r="A4916">
            <v>1815740413</v>
          </cell>
          <cell r="B4916">
            <v>413</v>
          </cell>
          <cell r="C4916">
            <v>815740</v>
          </cell>
          <cell r="D4916">
            <v>1</v>
          </cell>
          <cell r="E4916">
            <v>0</v>
          </cell>
          <cell r="F4916" t="str">
            <v xml:space="preserve">דמי שימוש באולם   </v>
          </cell>
          <cell r="G4916">
            <v>0</v>
          </cell>
          <cell r="H4916" t="str">
            <v>קשיח</v>
          </cell>
          <cell r="I4916">
            <v>0</v>
          </cell>
          <cell r="J4916">
            <v>210000</v>
          </cell>
          <cell r="K4916">
            <v>0</v>
          </cell>
          <cell r="L4916">
            <v>0</v>
          </cell>
          <cell r="M4916">
            <v>0</v>
          </cell>
          <cell r="N4916">
            <v>210000</v>
          </cell>
          <cell r="O4916">
            <v>210000</v>
          </cell>
          <cell r="P4916">
            <v>0</v>
          </cell>
        </row>
        <row r="4917">
          <cell r="A4917">
            <v>1815740420</v>
          </cell>
          <cell r="B4917">
            <v>420</v>
          </cell>
          <cell r="C4917">
            <v>815740</v>
          </cell>
          <cell r="D4917">
            <v>1</v>
          </cell>
          <cell r="E4917">
            <v>0</v>
          </cell>
          <cell r="F4917" t="str">
            <v xml:space="preserve">כיבוי אש          </v>
          </cell>
          <cell r="G4917">
            <v>0</v>
          </cell>
          <cell r="H4917" t="str">
            <v>גמיש</v>
          </cell>
          <cell r="I4917">
            <v>0</v>
          </cell>
          <cell r="J4917">
            <v>20000</v>
          </cell>
          <cell r="K4917">
            <v>2.564102564102555E-2</v>
          </cell>
          <cell r="L4917">
            <v>0</v>
          </cell>
          <cell r="M4917">
            <v>0</v>
          </cell>
          <cell r="N4917">
            <v>20000</v>
          </cell>
          <cell r="O4917">
            <v>20000</v>
          </cell>
          <cell r="P4917">
            <v>17171.509999999998</v>
          </cell>
        </row>
        <row r="4918">
          <cell r="A4918">
            <v>1815740423</v>
          </cell>
          <cell r="B4918">
            <v>423</v>
          </cell>
          <cell r="C4918">
            <v>815740</v>
          </cell>
          <cell r="D4918">
            <v>1</v>
          </cell>
          <cell r="E4918">
            <v>0</v>
          </cell>
          <cell r="F4918" t="str">
            <v xml:space="preserve">תחזוקת מבנה       </v>
          </cell>
          <cell r="G4918">
            <v>0</v>
          </cell>
          <cell r="H4918" t="str">
            <v>קשיח</v>
          </cell>
          <cell r="I4918">
            <v>0</v>
          </cell>
          <cell r="J4918">
            <v>0</v>
          </cell>
          <cell r="K4918">
            <v>0</v>
          </cell>
          <cell r="L4918">
            <v>0</v>
          </cell>
          <cell r="M4918">
            <v>0</v>
          </cell>
          <cell r="N4918">
            <v>0</v>
          </cell>
          <cell r="O4918">
            <v>0</v>
          </cell>
          <cell r="P4918">
            <v>0</v>
          </cell>
        </row>
        <row r="4919">
          <cell r="A4919">
            <v>1815740431</v>
          </cell>
          <cell r="B4919">
            <v>431</v>
          </cell>
          <cell r="C4919">
            <v>815740</v>
          </cell>
          <cell r="D4919">
            <v>1</v>
          </cell>
          <cell r="E4919">
            <v>0</v>
          </cell>
          <cell r="F4919" t="str">
            <v xml:space="preserve">חשמל              </v>
          </cell>
          <cell r="G4919">
            <v>0</v>
          </cell>
          <cell r="H4919" t="str">
            <v>קשיח</v>
          </cell>
          <cell r="I4919">
            <v>-2.3138105567606648E-2</v>
          </cell>
          <cell r="J4919">
            <v>405300</v>
          </cell>
          <cell r="K4919">
            <v>-0.10053821313240041</v>
          </cell>
          <cell r="L4919">
            <v>0</v>
          </cell>
          <cell r="M4919">
            <v>0</v>
          </cell>
          <cell r="N4919">
            <v>405300</v>
          </cell>
          <cell r="O4919">
            <v>414900</v>
          </cell>
          <cell r="P4919">
            <v>418179</v>
          </cell>
        </row>
        <row r="4920">
          <cell r="A4920">
            <v>1815740432</v>
          </cell>
          <cell r="B4920">
            <v>432</v>
          </cell>
          <cell r="C4920">
            <v>815740</v>
          </cell>
          <cell r="D4920">
            <v>1</v>
          </cell>
          <cell r="E4920">
            <v>0</v>
          </cell>
          <cell r="F4920" t="str">
            <v xml:space="preserve">מים               </v>
          </cell>
          <cell r="G4920">
            <v>0</v>
          </cell>
          <cell r="H4920" t="str">
            <v>קשיח</v>
          </cell>
          <cell r="I4920">
            <v>-2.2482893450635366E-2</v>
          </cell>
          <cell r="J4920">
            <v>100000</v>
          </cell>
          <cell r="K4920">
            <v>-0.10043668122270744</v>
          </cell>
          <cell r="L4920">
            <v>0</v>
          </cell>
          <cell r="M4920">
            <v>0</v>
          </cell>
          <cell r="N4920">
            <v>100000</v>
          </cell>
          <cell r="O4920">
            <v>102300</v>
          </cell>
          <cell r="P4920">
            <v>103081</v>
          </cell>
        </row>
        <row r="4921">
          <cell r="A4921">
            <v>1815740433</v>
          </cell>
          <cell r="B4921">
            <v>433</v>
          </cell>
          <cell r="C4921">
            <v>815740</v>
          </cell>
          <cell r="D4921">
            <v>1</v>
          </cell>
          <cell r="E4921">
            <v>0</v>
          </cell>
          <cell r="F4921" t="str">
            <v xml:space="preserve">חומרי נקיון       </v>
          </cell>
          <cell r="G4921">
            <v>0</v>
          </cell>
          <cell r="H4921" t="str">
            <v>גמיש</v>
          </cell>
          <cell r="I4921">
            <v>0</v>
          </cell>
          <cell r="J4921">
            <v>0</v>
          </cell>
          <cell r="K4921">
            <v>0</v>
          </cell>
          <cell r="L4921">
            <v>0</v>
          </cell>
          <cell r="M4921">
            <v>0</v>
          </cell>
          <cell r="N4921">
            <v>0</v>
          </cell>
          <cell r="O4921">
            <v>0</v>
          </cell>
          <cell r="P4921">
            <v>0</v>
          </cell>
        </row>
        <row r="4922">
          <cell r="A4922">
            <v>1815740434</v>
          </cell>
          <cell r="B4922">
            <v>434</v>
          </cell>
          <cell r="C4922">
            <v>815740</v>
          </cell>
          <cell r="D4922">
            <v>1</v>
          </cell>
          <cell r="E4922">
            <v>0</v>
          </cell>
          <cell r="F4922" t="str">
            <v xml:space="preserve">חיטוי והדברה      </v>
          </cell>
          <cell r="G4922">
            <v>0</v>
          </cell>
          <cell r="H4922" t="str">
            <v>גמיש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0</v>
          </cell>
          <cell r="N4922">
            <v>0</v>
          </cell>
          <cell r="O4922">
            <v>0</v>
          </cell>
          <cell r="P4922">
            <v>0</v>
          </cell>
        </row>
        <row r="4923">
          <cell r="A4923">
            <v>1815740437</v>
          </cell>
          <cell r="B4923">
            <v>437</v>
          </cell>
          <cell r="C4923">
            <v>815740</v>
          </cell>
          <cell r="D4923">
            <v>1</v>
          </cell>
          <cell r="E4923">
            <v>0</v>
          </cell>
          <cell r="F4923" t="str">
            <v xml:space="preserve">אחזקת אזעקה       </v>
          </cell>
          <cell r="G4923">
            <v>0</v>
          </cell>
          <cell r="H4923" t="str">
            <v>קשיח</v>
          </cell>
          <cell r="I4923">
            <v>0</v>
          </cell>
          <cell r="J4923">
            <v>3780</v>
          </cell>
          <cell r="K4923">
            <v>2.4390243902439046E-2</v>
          </cell>
          <cell r="L4923">
            <v>420</v>
          </cell>
          <cell r="M4923">
            <v>0</v>
          </cell>
          <cell r="N4923">
            <v>4200</v>
          </cell>
          <cell r="O4923">
            <v>4200</v>
          </cell>
          <cell r="P4923">
            <v>1832.22</v>
          </cell>
        </row>
        <row r="4924">
          <cell r="A4924">
            <v>1815740441</v>
          </cell>
          <cell r="B4924">
            <v>441</v>
          </cell>
          <cell r="C4924">
            <v>815740</v>
          </cell>
          <cell r="D4924">
            <v>1</v>
          </cell>
          <cell r="E4924">
            <v>0</v>
          </cell>
          <cell r="F4924" t="str">
            <v xml:space="preserve">ביטוח             </v>
          </cell>
          <cell r="G4924">
            <v>0</v>
          </cell>
          <cell r="H4924" t="str">
            <v>קשיח</v>
          </cell>
          <cell r="I4924">
            <v>0</v>
          </cell>
          <cell r="J4924">
            <v>0</v>
          </cell>
          <cell r="K4924">
            <v>0</v>
          </cell>
          <cell r="L4924">
            <v>0</v>
          </cell>
          <cell r="M4924">
            <v>0</v>
          </cell>
          <cell r="N4924">
            <v>0</v>
          </cell>
          <cell r="O4924">
            <v>0</v>
          </cell>
          <cell r="P4924">
            <v>0</v>
          </cell>
        </row>
        <row r="4925">
          <cell r="A4925">
            <v>1815740450</v>
          </cell>
          <cell r="B4925">
            <v>450</v>
          </cell>
          <cell r="C4925">
            <v>815740</v>
          </cell>
          <cell r="D4925">
            <v>1</v>
          </cell>
          <cell r="E4925">
            <v>0</v>
          </cell>
          <cell r="F4925" t="str">
            <v xml:space="preserve">ריהוט ואחזקתו     </v>
          </cell>
          <cell r="G4925">
            <v>0</v>
          </cell>
          <cell r="H4925" t="str">
            <v>גמיש</v>
          </cell>
          <cell r="I4925">
            <v>-2.6785714285714302E-2</v>
          </cell>
          <cell r="J4925">
            <v>19620</v>
          </cell>
          <cell r="K4925">
            <v>-9.9999999999999978E-2</v>
          </cell>
          <cell r="L4925">
            <v>2180</v>
          </cell>
          <cell r="M4925">
            <v>0</v>
          </cell>
          <cell r="N4925">
            <v>21800</v>
          </cell>
          <cell r="O4925">
            <v>22400</v>
          </cell>
          <cell r="P4925">
            <v>22506</v>
          </cell>
        </row>
        <row r="4926">
          <cell r="A4926">
            <v>1815740470</v>
          </cell>
          <cell r="B4926">
            <v>470</v>
          </cell>
          <cell r="C4926">
            <v>815740</v>
          </cell>
          <cell r="D4926">
            <v>1</v>
          </cell>
          <cell r="E4926">
            <v>0</v>
          </cell>
          <cell r="F4926" t="str">
            <v xml:space="preserve">אחזקת מכונות משרד </v>
          </cell>
          <cell r="G4926">
            <v>0</v>
          </cell>
          <cell r="H4926" t="str">
            <v>גמיש</v>
          </cell>
          <cell r="I4926">
            <v>0</v>
          </cell>
          <cell r="J4926">
            <v>0</v>
          </cell>
          <cell r="K4926">
            <v>0</v>
          </cell>
          <cell r="L4926">
            <v>0</v>
          </cell>
          <cell r="M4926">
            <v>0</v>
          </cell>
          <cell r="N4926">
            <v>0</v>
          </cell>
          <cell r="O4926">
            <v>0</v>
          </cell>
          <cell r="P4926">
            <v>0</v>
          </cell>
        </row>
        <row r="4927">
          <cell r="A4927">
            <v>1815740471</v>
          </cell>
          <cell r="B4927">
            <v>471</v>
          </cell>
          <cell r="C4927">
            <v>815740</v>
          </cell>
          <cell r="D4927">
            <v>1</v>
          </cell>
          <cell r="E4927">
            <v>0</v>
          </cell>
          <cell r="F4927" t="str">
            <v xml:space="preserve">מכשירי כתיבה      </v>
          </cell>
          <cell r="G4927">
            <v>0</v>
          </cell>
          <cell r="H4927" t="str">
            <v>גמיש</v>
          </cell>
          <cell r="I4927">
            <v>0</v>
          </cell>
          <cell r="J4927">
            <v>0</v>
          </cell>
          <cell r="K4927">
            <v>0</v>
          </cell>
          <cell r="L4927">
            <v>0</v>
          </cell>
          <cell r="M4927">
            <v>0</v>
          </cell>
          <cell r="N4927">
            <v>0</v>
          </cell>
          <cell r="O4927">
            <v>0</v>
          </cell>
          <cell r="P4927">
            <v>0</v>
          </cell>
        </row>
        <row r="4928">
          <cell r="A4928">
            <v>1815740500</v>
          </cell>
          <cell r="B4928">
            <v>500</v>
          </cell>
          <cell r="C4928">
            <v>815740</v>
          </cell>
          <cell r="D4928">
            <v>1</v>
          </cell>
          <cell r="E4928">
            <v>0</v>
          </cell>
          <cell r="F4928" t="str">
            <v xml:space="preserve">הוצאות מינהליות   </v>
          </cell>
          <cell r="G4928">
            <v>0</v>
          </cell>
          <cell r="H4928" t="str">
            <v xml:space="preserve"> </v>
          </cell>
          <cell r="I4928">
            <v>0</v>
          </cell>
          <cell r="J4928">
            <v>0</v>
          </cell>
          <cell r="K4928">
            <v>0</v>
          </cell>
          <cell r="L4928">
            <v>0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</row>
        <row r="4929">
          <cell r="A4929">
            <v>1815740511</v>
          </cell>
          <cell r="B4929">
            <v>511</v>
          </cell>
          <cell r="C4929">
            <v>815740</v>
          </cell>
          <cell r="D4929">
            <v>1</v>
          </cell>
          <cell r="E4929">
            <v>0</v>
          </cell>
          <cell r="F4929" t="str">
            <v xml:space="preserve">אירוח וכיבוד      </v>
          </cell>
          <cell r="G4929">
            <v>0</v>
          </cell>
          <cell r="H4929" t="str">
            <v>גמיש</v>
          </cell>
          <cell r="I4929">
            <v>0</v>
          </cell>
          <cell r="J4929">
            <v>23400</v>
          </cell>
          <cell r="K4929">
            <v>8.3333333333333259E-2</v>
          </cell>
          <cell r="L4929">
            <v>2600</v>
          </cell>
          <cell r="M4929">
            <v>0</v>
          </cell>
          <cell r="N4929">
            <v>26000</v>
          </cell>
          <cell r="O4929">
            <v>26000</v>
          </cell>
          <cell r="P4929">
            <v>23287.25</v>
          </cell>
        </row>
        <row r="4930">
          <cell r="A4930">
            <v>1815740512</v>
          </cell>
          <cell r="B4930">
            <v>512</v>
          </cell>
          <cell r="C4930">
            <v>815740</v>
          </cell>
          <cell r="D4930">
            <v>1</v>
          </cell>
          <cell r="E4930">
            <v>0</v>
          </cell>
          <cell r="F4930" t="str">
            <v xml:space="preserve">נסיעות ואש"ל      </v>
          </cell>
          <cell r="G4930">
            <v>0</v>
          </cell>
          <cell r="H4930" t="str">
            <v>גמיש</v>
          </cell>
          <cell r="I4930">
            <v>0</v>
          </cell>
          <cell r="J4930">
            <v>0</v>
          </cell>
          <cell r="K4930">
            <v>0</v>
          </cell>
          <cell r="L4930">
            <v>0</v>
          </cell>
          <cell r="M4930">
            <v>0</v>
          </cell>
          <cell r="N4930">
            <v>0</v>
          </cell>
          <cell r="O4930">
            <v>0</v>
          </cell>
          <cell r="P4930">
            <v>0</v>
          </cell>
        </row>
        <row r="4931">
          <cell r="A4931">
            <v>1815740517</v>
          </cell>
          <cell r="B4931">
            <v>517</v>
          </cell>
          <cell r="C4931">
            <v>815740</v>
          </cell>
          <cell r="D4931">
            <v>1</v>
          </cell>
          <cell r="E4931">
            <v>0</v>
          </cell>
          <cell r="F4931" t="str">
            <v xml:space="preserve">מסיבות מפקדים ושי </v>
          </cell>
          <cell r="G4931">
            <v>0</v>
          </cell>
          <cell r="H4931" t="str">
            <v>גמיש</v>
          </cell>
          <cell r="I4931">
            <v>0</v>
          </cell>
          <cell r="J4931">
            <v>0</v>
          </cell>
          <cell r="K4931">
            <v>0</v>
          </cell>
          <cell r="L4931">
            <v>0</v>
          </cell>
          <cell r="M4931">
            <v>0</v>
          </cell>
          <cell r="N4931">
            <v>0</v>
          </cell>
          <cell r="O4931">
            <v>0</v>
          </cell>
          <cell r="P4931">
            <v>0</v>
          </cell>
        </row>
        <row r="4932">
          <cell r="A4932">
            <v>1815740522</v>
          </cell>
          <cell r="B4932">
            <v>522</v>
          </cell>
          <cell r="C4932">
            <v>815740</v>
          </cell>
          <cell r="D4932">
            <v>1</v>
          </cell>
          <cell r="E4932">
            <v>0</v>
          </cell>
          <cell r="F4932" t="str">
            <v xml:space="preserve">ספריות            </v>
          </cell>
          <cell r="G4932">
            <v>0</v>
          </cell>
          <cell r="H4932" t="str">
            <v>גמיש</v>
          </cell>
          <cell r="I4932">
            <v>0</v>
          </cell>
          <cell r="J4932">
            <v>0</v>
          </cell>
          <cell r="K4932">
            <v>0</v>
          </cell>
          <cell r="L4932">
            <v>0</v>
          </cell>
          <cell r="M4932">
            <v>0</v>
          </cell>
          <cell r="N4932">
            <v>0</v>
          </cell>
          <cell r="O4932">
            <v>0</v>
          </cell>
          <cell r="P4932">
            <v>0</v>
          </cell>
        </row>
        <row r="4933">
          <cell r="A4933">
            <v>1815740530</v>
          </cell>
          <cell r="B4933">
            <v>530</v>
          </cell>
          <cell r="C4933">
            <v>815740</v>
          </cell>
          <cell r="D4933">
            <v>1</v>
          </cell>
          <cell r="E4933">
            <v>0</v>
          </cell>
          <cell r="F4933" t="str">
            <v xml:space="preserve">אופניים לעובדים   </v>
          </cell>
          <cell r="G4933">
            <v>0</v>
          </cell>
          <cell r="H4933" t="str">
            <v>קשיח</v>
          </cell>
          <cell r="I4933">
            <v>0</v>
          </cell>
          <cell r="J4933">
            <v>0</v>
          </cell>
          <cell r="K4933">
            <v>0</v>
          </cell>
          <cell r="L4933">
            <v>0</v>
          </cell>
          <cell r="M4933">
            <v>0</v>
          </cell>
          <cell r="N4933">
            <v>0</v>
          </cell>
          <cell r="O4933">
            <v>0</v>
          </cell>
          <cell r="P4933">
            <v>0</v>
          </cell>
        </row>
        <row r="4934">
          <cell r="A4934">
            <v>1815740540</v>
          </cell>
          <cell r="B4934">
            <v>540</v>
          </cell>
          <cell r="C4934">
            <v>815740</v>
          </cell>
          <cell r="D4934">
            <v>1</v>
          </cell>
          <cell r="E4934">
            <v>0</v>
          </cell>
          <cell r="F4934" t="str">
            <v xml:space="preserve">הוצאות טלפון      </v>
          </cell>
          <cell r="G4934">
            <v>0</v>
          </cell>
          <cell r="H4934" t="str">
            <v>גמיש</v>
          </cell>
          <cell r="I4934">
            <v>0</v>
          </cell>
          <cell r="J4934">
            <v>0</v>
          </cell>
          <cell r="K4934">
            <v>0</v>
          </cell>
          <cell r="L4934">
            <v>0</v>
          </cell>
          <cell r="M4934">
            <v>0</v>
          </cell>
          <cell r="N4934">
            <v>0</v>
          </cell>
          <cell r="O4934">
            <v>0</v>
          </cell>
          <cell r="P4934">
            <v>0</v>
          </cell>
        </row>
        <row r="4935">
          <cell r="A4935">
            <v>1815740544</v>
          </cell>
          <cell r="B4935">
            <v>544</v>
          </cell>
          <cell r="C4935">
            <v>815740</v>
          </cell>
          <cell r="D4935">
            <v>1</v>
          </cell>
          <cell r="E4935">
            <v>0</v>
          </cell>
          <cell r="F4935" t="str">
            <v xml:space="preserve">הוצאות דאר        </v>
          </cell>
          <cell r="G4935">
            <v>0</v>
          </cell>
          <cell r="H4935" t="str">
            <v>קשיח</v>
          </cell>
          <cell r="I4935">
            <v>0</v>
          </cell>
          <cell r="J4935">
            <v>0</v>
          </cell>
          <cell r="K4935">
            <v>0</v>
          </cell>
          <cell r="L4935">
            <v>0</v>
          </cell>
          <cell r="M4935">
            <v>0</v>
          </cell>
          <cell r="N4935">
            <v>0</v>
          </cell>
          <cell r="O4935">
            <v>0</v>
          </cell>
          <cell r="P4935">
            <v>0</v>
          </cell>
        </row>
        <row r="4936">
          <cell r="A4936">
            <v>1815740562</v>
          </cell>
          <cell r="B4936">
            <v>562</v>
          </cell>
          <cell r="C4936">
            <v>815740</v>
          </cell>
          <cell r="D4936">
            <v>1</v>
          </cell>
          <cell r="E4936">
            <v>0</v>
          </cell>
          <cell r="F4936" t="str">
            <v xml:space="preserve">הדפסות            </v>
          </cell>
          <cell r="G4936">
            <v>0</v>
          </cell>
          <cell r="H4936" t="str">
            <v>גמיש</v>
          </cell>
          <cell r="I4936">
            <v>0</v>
          </cell>
          <cell r="J4936">
            <v>0</v>
          </cell>
          <cell r="K4936">
            <v>0</v>
          </cell>
          <cell r="L4936">
            <v>0</v>
          </cell>
          <cell r="M4936">
            <v>0</v>
          </cell>
          <cell r="N4936">
            <v>0</v>
          </cell>
          <cell r="O4936">
            <v>0</v>
          </cell>
          <cell r="P4936">
            <v>0</v>
          </cell>
        </row>
        <row r="4937">
          <cell r="A4937">
            <v>1815740580</v>
          </cell>
          <cell r="B4937">
            <v>580</v>
          </cell>
          <cell r="C4937">
            <v>815740</v>
          </cell>
          <cell r="D4937">
            <v>1</v>
          </cell>
          <cell r="E4937">
            <v>0</v>
          </cell>
          <cell r="F4937" t="str">
            <v>ניהול חשבונאי</v>
          </cell>
          <cell r="G4937">
            <v>0</v>
          </cell>
          <cell r="H4937" t="str">
            <v>קשיח</v>
          </cell>
          <cell r="I4937">
            <v>0</v>
          </cell>
          <cell r="J4937">
            <v>60000</v>
          </cell>
          <cell r="K4937">
            <v>0</v>
          </cell>
          <cell r="L4937">
            <v>0</v>
          </cell>
          <cell r="M4937">
            <v>0</v>
          </cell>
          <cell r="N4937">
            <v>60000</v>
          </cell>
          <cell r="O4937">
            <v>60000</v>
          </cell>
          <cell r="P4937">
            <v>60000</v>
          </cell>
        </row>
        <row r="4938">
          <cell r="A4938">
            <v>1815740583</v>
          </cell>
          <cell r="B4938">
            <v>583</v>
          </cell>
          <cell r="C4938">
            <v>815740</v>
          </cell>
          <cell r="D4938">
            <v>1</v>
          </cell>
          <cell r="E4938">
            <v>0</v>
          </cell>
          <cell r="F4938" t="str">
            <v xml:space="preserve">שרות רפואי        </v>
          </cell>
          <cell r="G4938">
            <v>0</v>
          </cell>
          <cell r="H4938" t="str">
            <v>קשיח</v>
          </cell>
          <cell r="I4938">
            <v>0</v>
          </cell>
          <cell r="J4938">
            <v>0</v>
          </cell>
          <cell r="K4938">
            <v>0</v>
          </cell>
          <cell r="L4938">
            <v>0</v>
          </cell>
          <cell r="M4938">
            <v>0</v>
          </cell>
          <cell r="N4938">
            <v>0</v>
          </cell>
          <cell r="O4938">
            <v>0</v>
          </cell>
          <cell r="P4938">
            <v>0</v>
          </cell>
        </row>
        <row r="4939">
          <cell r="A4939">
            <v>1815740585</v>
          </cell>
          <cell r="B4939">
            <v>585</v>
          </cell>
          <cell r="C4939">
            <v>815740</v>
          </cell>
          <cell r="D4939">
            <v>1</v>
          </cell>
          <cell r="E4939">
            <v>0</v>
          </cell>
          <cell r="F4939" t="str">
            <v xml:space="preserve">שרות אחות         </v>
          </cell>
          <cell r="G4939">
            <v>0</v>
          </cell>
          <cell r="H4939" t="str">
            <v>קשיח</v>
          </cell>
          <cell r="I4939">
            <v>0</v>
          </cell>
          <cell r="J4939">
            <v>0</v>
          </cell>
          <cell r="K4939">
            <v>0</v>
          </cell>
          <cell r="L4939">
            <v>0</v>
          </cell>
          <cell r="M4939">
            <v>0</v>
          </cell>
          <cell r="N4939">
            <v>0</v>
          </cell>
          <cell r="O4939">
            <v>0</v>
          </cell>
          <cell r="P4939">
            <v>0</v>
          </cell>
        </row>
        <row r="4940">
          <cell r="A4940">
            <v>1815740700</v>
          </cell>
          <cell r="B4940">
            <v>700</v>
          </cell>
          <cell r="C4940">
            <v>815740</v>
          </cell>
          <cell r="D4940">
            <v>1</v>
          </cell>
          <cell r="E4940">
            <v>0</v>
          </cell>
          <cell r="F4940" t="str">
            <v xml:space="preserve">הוצאות לפעולות    </v>
          </cell>
          <cell r="G4940">
            <v>0</v>
          </cell>
          <cell r="H4940" t="str">
            <v xml:space="preserve"> </v>
          </cell>
          <cell r="I4940">
            <v>0</v>
          </cell>
          <cell r="J4940">
            <v>0</v>
          </cell>
          <cell r="K4940">
            <v>0</v>
          </cell>
          <cell r="L4940">
            <v>0</v>
          </cell>
          <cell r="M4940">
            <v>0</v>
          </cell>
          <cell r="N4940">
            <v>0</v>
          </cell>
          <cell r="O4940">
            <v>0</v>
          </cell>
          <cell r="P4940">
            <v>0</v>
          </cell>
        </row>
        <row r="4941">
          <cell r="A4941">
            <v>1815740721</v>
          </cell>
          <cell r="B4941">
            <v>721</v>
          </cell>
          <cell r="C4941">
            <v>815740</v>
          </cell>
          <cell r="D4941">
            <v>1</v>
          </cell>
          <cell r="E4941">
            <v>0</v>
          </cell>
          <cell r="F4941" t="str">
            <v>חמרים-תחזוקת מבנים</v>
          </cell>
          <cell r="G4941">
            <v>0</v>
          </cell>
          <cell r="H4941" t="str">
            <v>גמיש</v>
          </cell>
          <cell r="I4941">
            <v>0</v>
          </cell>
          <cell r="J4941">
            <v>0</v>
          </cell>
          <cell r="K4941">
            <v>0</v>
          </cell>
          <cell r="L4941">
            <v>0</v>
          </cell>
          <cell r="M4941">
            <v>0</v>
          </cell>
          <cell r="N4941">
            <v>0</v>
          </cell>
          <cell r="O4941">
            <v>0</v>
          </cell>
          <cell r="P4941">
            <v>0</v>
          </cell>
        </row>
        <row r="4942">
          <cell r="A4942">
            <v>1815740722</v>
          </cell>
          <cell r="B4942">
            <v>722</v>
          </cell>
          <cell r="C4942">
            <v>815740</v>
          </cell>
          <cell r="D4942">
            <v>1</v>
          </cell>
          <cell r="E4942">
            <v>0</v>
          </cell>
          <cell r="F4942" t="str">
            <v>חמרים-תחזוקה עצמית</v>
          </cell>
          <cell r="G4942">
            <v>0</v>
          </cell>
          <cell r="H4942" t="str">
            <v>גמיש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0</v>
          </cell>
          <cell r="N4942">
            <v>0</v>
          </cell>
          <cell r="O4942">
            <v>0</v>
          </cell>
          <cell r="P4942">
            <v>0</v>
          </cell>
        </row>
        <row r="4943">
          <cell r="A4943">
            <v>1815740724</v>
          </cell>
          <cell r="B4943">
            <v>724</v>
          </cell>
          <cell r="C4943">
            <v>815740</v>
          </cell>
          <cell r="D4943">
            <v>1</v>
          </cell>
          <cell r="E4943">
            <v>0</v>
          </cell>
          <cell r="F4943" t="str">
            <v>ציוד למגמות</v>
          </cell>
          <cell r="G4943">
            <v>0</v>
          </cell>
          <cell r="H4943" t="str">
            <v>גמיש</v>
          </cell>
          <cell r="I4943">
            <v>0</v>
          </cell>
          <cell r="J4943">
            <v>0</v>
          </cell>
          <cell r="K4943">
            <v>0</v>
          </cell>
          <cell r="L4943">
            <v>0</v>
          </cell>
          <cell r="M4943">
            <v>0</v>
          </cell>
          <cell r="N4943">
            <v>0</v>
          </cell>
          <cell r="O4943">
            <v>0</v>
          </cell>
          <cell r="P4943">
            <v>0</v>
          </cell>
        </row>
        <row r="4944">
          <cell r="A4944">
            <v>1815740742</v>
          </cell>
          <cell r="B4944">
            <v>742</v>
          </cell>
          <cell r="C4944">
            <v>815740</v>
          </cell>
          <cell r="D4944">
            <v>1</v>
          </cell>
          <cell r="E4944">
            <v>0</v>
          </cell>
          <cell r="F4944" t="str">
            <v xml:space="preserve">כלים וציוד        </v>
          </cell>
          <cell r="G4944">
            <v>0</v>
          </cell>
          <cell r="H4944" t="str">
            <v>גמיש</v>
          </cell>
          <cell r="I4944">
            <v>9.5440084835631822E-3</v>
          </cell>
          <cell r="J4944">
            <v>85680</v>
          </cell>
          <cell r="K4944">
            <v>-5.9760956175298752E-3</v>
          </cell>
          <cell r="L4944">
            <v>9520</v>
          </cell>
          <cell r="M4944">
            <v>0</v>
          </cell>
          <cell r="N4944">
            <v>95200</v>
          </cell>
          <cell r="O4944">
            <v>94300</v>
          </cell>
          <cell r="P4944">
            <v>97519</v>
          </cell>
        </row>
        <row r="4945">
          <cell r="A4945">
            <v>1815740744</v>
          </cell>
          <cell r="B4945">
            <v>744</v>
          </cell>
          <cell r="C4945">
            <v>815740</v>
          </cell>
          <cell r="D4945">
            <v>1</v>
          </cell>
          <cell r="E4945">
            <v>0</v>
          </cell>
          <cell r="F4945" t="str">
            <v xml:space="preserve">ציוד מגמות        </v>
          </cell>
          <cell r="G4945">
            <v>0</v>
          </cell>
          <cell r="H4945" t="str">
            <v>גמיש</v>
          </cell>
          <cell r="I4945">
            <v>0</v>
          </cell>
          <cell r="J4945">
            <v>0</v>
          </cell>
          <cell r="K4945">
            <v>0</v>
          </cell>
          <cell r="L4945">
            <v>0</v>
          </cell>
          <cell r="M4945">
            <v>0</v>
          </cell>
          <cell r="N4945">
            <v>0</v>
          </cell>
          <cell r="O4945">
            <v>0</v>
          </cell>
          <cell r="P4945">
            <v>0</v>
          </cell>
        </row>
        <row r="4946">
          <cell r="A4946">
            <v>1815740745</v>
          </cell>
          <cell r="B4946">
            <v>745</v>
          </cell>
          <cell r="C4946">
            <v>815740</v>
          </cell>
          <cell r="D4946">
            <v>1</v>
          </cell>
          <cell r="E4946">
            <v>0</v>
          </cell>
          <cell r="F4946" t="str">
            <v xml:space="preserve">דמי פריצה - תכולה </v>
          </cell>
          <cell r="G4946">
            <v>0</v>
          </cell>
          <cell r="H4946" t="str">
            <v>קשיח</v>
          </cell>
          <cell r="I4946">
            <v>0</v>
          </cell>
          <cell r="J4946">
            <v>0</v>
          </cell>
          <cell r="K4946">
            <v>0</v>
          </cell>
          <cell r="L4946">
            <v>0</v>
          </cell>
          <cell r="M4946">
            <v>0</v>
          </cell>
          <cell r="N4946">
            <v>0</v>
          </cell>
          <cell r="O4946">
            <v>0</v>
          </cell>
          <cell r="P4946">
            <v>0</v>
          </cell>
        </row>
        <row r="4947">
          <cell r="A4947">
            <v>1815740746</v>
          </cell>
          <cell r="B4947">
            <v>746</v>
          </cell>
          <cell r="C4947">
            <v>815740</v>
          </cell>
          <cell r="D4947">
            <v>1</v>
          </cell>
          <cell r="E4947">
            <v>0</v>
          </cell>
          <cell r="F4947" t="str">
            <v xml:space="preserve">דמי פריצה - מבנה  </v>
          </cell>
          <cell r="G4947">
            <v>0</v>
          </cell>
          <cell r="H4947" t="str">
            <v>קשיח</v>
          </cell>
          <cell r="I4947">
            <v>0</v>
          </cell>
          <cell r="J4947">
            <v>0</v>
          </cell>
          <cell r="K4947">
            <v>0</v>
          </cell>
          <cell r="L4947">
            <v>0</v>
          </cell>
          <cell r="M4947">
            <v>0</v>
          </cell>
          <cell r="N4947">
            <v>0</v>
          </cell>
          <cell r="O4947">
            <v>0</v>
          </cell>
          <cell r="P4947">
            <v>0</v>
          </cell>
        </row>
        <row r="4948">
          <cell r="A4948">
            <v>1815740750</v>
          </cell>
          <cell r="B4948">
            <v>750</v>
          </cell>
          <cell r="C4948">
            <v>815740</v>
          </cell>
          <cell r="D4948">
            <v>1</v>
          </cell>
          <cell r="E4948">
            <v>0</v>
          </cell>
          <cell r="F4948" t="str">
            <v>אחזקת מוסדות</v>
          </cell>
          <cell r="G4948">
            <v>0</v>
          </cell>
          <cell r="H4948" t="str">
            <v>קשיח</v>
          </cell>
          <cell r="I4948">
            <v>0.10180607405912623</v>
          </cell>
          <cell r="J4948">
            <v>1092000</v>
          </cell>
          <cell r="K4948">
            <v>7.2047614075387845E-3</v>
          </cell>
          <cell r="L4948">
            <v>0</v>
          </cell>
          <cell r="M4948">
            <v>0</v>
          </cell>
          <cell r="N4948">
            <v>1092000</v>
          </cell>
          <cell r="O4948">
            <v>991100</v>
          </cell>
          <cell r="P4948">
            <v>930758.62</v>
          </cell>
        </row>
        <row r="4949">
          <cell r="A4949">
            <v>1815740751</v>
          </cell>
          <cell r="B4949">
            <v>751</v>
          </cell>
          <cell r="C4949">
            <v>815740</v>
          </cell>
          <cell r="D4949">
            <v>1</v>
          </cell>
          <cell r="E4949">
            <v>0</v>
          </cell>
          <cell r="F4949" t="str">
            <v xml:space="preserve">עבודות קבלניות    </v>
          </cell>
          <cell r="G4949">
            <v>0</v>
          </cell>
          <cell r="H4949" t="str">
            <v>גמיש</v>
          </cell>
          <cell r="I4949">
            <v>0</v>
          </cell>
          <cell r="J4949">
            <v>0</v>
          </cell>
          <cell r="K4949">
            <v>0</v>
          </cell>
          <cell r="L4949">
            <v>0</v>
          </cell>
          <cell r="M4949">
            <v>0</v>
          </cell>
          <cell r="N4949">
            <v>0</v>
          </cell>
          <cell r="O4949">
            <v>0</v>
          </cell>
          <cell r="P4949">
            <v>0</v>
          </cell>
        </row>
        <row r="4950">
          <cell r="A4950">
            <v>1815740752</v>
          </cell>
          <cell r="B4950">
            <v>752</v>
          </cell>
          <cell r="C4950">
            <v>815740</v>
          </cell>
          <cell r="D4950">
            <v>1</v>
          </cell>
          <cell r="E4950">
            <v>0</v>
          </cell>
          <cell r="F4950" t="str">
            <v xml:space="preserve">נקיון בקבלנות     </v>
          </cell>
          <cell r="G4950">
            <v>0</v>
          </cell>
          <cell r="H4950" t="str">
            <v>קשיח</v>
          </cell>
          <cell r="I4950">
            <v>2.16193597879899E-3</v>
          </cell>
          <cell r="J4950">
            <v>1437000</v>
          </cell>
          <cell r="K4950">
            <v>1.2250389463248856E-2</v>
          </cell>
          <cell r="L4950">
            <v>0</v>
          </cell>
          <cell r="M4950">
            <v>0</v>
          </cell>
          <cell r="N4950">
            <v>1437000</v>
          </cell>
          <cell r="O4950">
            <v>1433900</v>
          </cell>
          <cell r="P4950">
            <v>1299112.24</v>
          </cell>
        </row>
        <row r="4951">
          <cell r="A4951">
            <v>1815740753</v>
          </cell>
          <cell r="B4951">
            <v>753</v>
          </cell>
          <cell r="C4951">
            <v>815740</v>
          </cell>
          <cell r="D4951">
            <v>1</v>
          </cell>
          <cell r="E4951">
            <v>0</v>
          </cell>
          <cell r="F4951" t="str">
            <v xml:space="preserve">עובדים חיצוניים   </v>
          </cell>
          <cell r="G4951">
            <v>0</v>
          </cell>
          <cell r="H4951" t="str">
            <v>קשיח</v>
          </cell>
          <cell r="I4951">
            <v>0</v>
          </cell>
          <cell r="J4951">
            <v>0</v>
          </cell>
          <cell r="K4951">
            <v>0</v>
          </cell>
          <cell r="L4951">
            <v>0</v>
          </cell>
          <cell r="M4951">
            <v>0</v>
          </cell>
          <cell r="N4951">
            <v>0</v>
          </cell>
          <cell r="O4951">
            <v>0</v>
          </cell>
          <cell r="P4951">
            <v>0</v>
          </cell>
        </row>
        <row r="4952">
          <cell r="A4952">
            <v>1815740755</v>
          </cell>
          <cell r="B4952">
            <v>755</v>
          </cell>
          <cell r="C4952">
            <v>815740</v>
          </cell>
          <cell r="D4952">
            <v>1</v>
          </cell>
          <cell r="E4952">
            <v>0</v>
          </cell>
          <cell r="F4952" t="str">
            <v xml:space="preserve">אחות-חברת כ"א     </v>
          </cell>
          <cell r="G4952">
            <v>0</v>
          </cell>
          <cell r="H4952" t="str">
            <v>קשיח</v>
          </cell>
          <cell r="I4952">
            <v>0</v>
          </cell>
          <cell r="J4952">
            <v>0</v>
          </cell>
          <cell r="K4952">
            <v>0</v>
          </cell>
          <cell r="L4952">
            <v>0</v>
          </cell>
          <cell r="M4952">
            <v>0</v>
          </cell>
          <cell r="N4952">
            <v>0</v>
          </cell>
          <cell r="O4952">
            <v>0</v>
          </cell>
          <cell r="P4952">
            <v>0</v>
          </cell>
        </row>
        <row r="4953">
          <cell r="A4953">
            <v>1815740759</v>
          </cell>
          <cell r="B4953">
            <v>759</v>
          </cell>
          <cell r="C4953">
            <v>815740</v>
          </cell>
          <cell r="D4953">
            <v>1</v>
          </cell>
          <cell r="E4953">
            <v>0</v>
          </cell>
          <cell r="F4953" t="str">
            <v>שרותי סייעות</v>
          </cell>
          <cell r="G4953">
            <v>0</v>
          </cell>
          <cell r="H4953" t="str">
            <v>שכר</v>
          </cell>
          <cell r="I4953">
            <v>0.30530319036551878</v>
          </cell>
          <cell r="J4953">
            <v>1853400</v>
          </cell>
          <cell r="K4953">
            <v>5.0031665611146359E-2</v>
          </cell>
          <cell r="L4953">
            <v>0</v>
          </cell>
          <cell r="M4953">
            <v>0</v>
          </cell>
          <cell r="N4953">
            <v>1853400</v>
          </cell>
          <cell r="O4953">
            <v>1419900</v>
          </cell>
          <cell r="P4953">
            <v>1343941.87</v>
          </cell>
        </row>
        <row r="4954">
          <cell r="A4954">
            <v>1815740758</v>
          </cell>
          <cell r="B4954">
            <v>758</v>
          </cell>
          <cell r="C4954">
            <v>815740</v>
          </cell>
          <cell r="D4954">
            <v>1</v>
          </cell>
          <cell r="E4954">
            <v>0</v>
          </cell>
          <cell r="F4954" t="str">
            <v>אב בית-מועדונית נחשונים</v>
          </cell>
          <cell r="G4954">
            <v>0</v>
          </cell>
          <cell r="H4954" t="str">
            <v>גמיש</v>
          </cell>
          <cell r="I4954">
            <v>0</v>
          </cell>
          <cell r="J4954">
            <v>0</v>
          </cell>
          <cell r="K4954">
            <v>0</v>
          </cell>
          <cell r="L4954">
            <v>0</v>
          </cell>
          <cell r="M4954">
            <v>0</v>
          </cell>
          <cell r="N4954">
            <v>0</v>
          </cell>
          <cell r="O4954">
            <v>0</v>
          </cell>
          <cell r="P4954">
            <v>0</v>
          </cell>
        </row>
        <row r="4955">
          <cell r="A4955">
            <v>1815740762</v>
          </cell>
          <cell r="B4955">
            <v>762</v>
          </cell>
          <cell r="C4955">
            <v>815740</v>
          </cell>
          <cell r="D4955">
            <v>1</v>
          </cell>
          <cell r="E4955">
            <v>0</v>
          </cell>
          <cell r="F4955" t="str">
            <v xml:space="preserve">שאילת מורים       </v>
          </cell>
          <cell r="G4955">
            <v>0</v>
          </cell>
          <cell r="H4955" t="str">
            <v>שכר</v>
          </cell>
          <cell r="I4955">
            <v>5.0816696914699477E-3</v>
          </cell>
          <cell r="J4955">
            <v>276900</v>
          </cell>
          <cell r="K4955">
            <v>-0.41824722040549378</v>
          </cell>
          <cell r="L4955">
            <v>0</v>
          </cell>
          <cell r="M4955">
            <v>0</v>
          </cell>
          <cell r="N4955">
            <v>276900</v>
          </cell>
          <cell r="O4955">
            <v>275500</v>
          </cell>
          <cell r="P4955">
            <v>265961.09000000003</v>
          </cell>
        </row>
        <row r="4956">
          <cell r="A4956">
            <v>1815740763</v>
          </cell>
          <cell r="B4956">
            <v>763</v>
          </cell>
          <cell r="C4956">
            <v>815740</v>
          </cell>
          <cell r="D4956">
            <v>1</v>
          </cell>
          <cell r="E4956">
            <v>0</v>
          </cell>
          <cell r="F4956" t="str">
            <v xml:space="preserve">עובדי חברת מוסדות </v>
          </cell>
          <cell r="G4956">
            <v>0</v>
          </cell>
          <cell r="H4956" t="str">
            <v>קשיח</v>
          </cell>
          <cell r="I4956">
            <v>0</v>
          </cell>
          <cell r="J4956">
            <v>0</v>
          </cell>
          <cell r="K4956">
            <v>0</v>
          </cell>
          <cell r="L4956">
            <v>0</v>
          </cell>
          <cell r="M4956">
            <v>0</v>
          </cell>
          <cell r="N4956">
            <v>0</v>
          </cell>
          <cell r="O4956">
            <v>0</v>
          </cell>
          <cell r="P4956">
            <v>0</v>
          </cell>
        </row>
        <row r="4957">
          <cell r="A4957">
            <v>1815740764</v>
          </cell>
          <cell r="B4957">
            <v>764</v>
          </cell>
          <cell r="C4957">
            <v>815740</v>
          </cell>
          <cell r="D4957">
            <v>1</v>
          </cell>
          <cell r="E4957">
            <v>0</v>
          </cell>
          <cell r="F4957" t="str">
            <v>סייעות</v>
          </cell>
          <cell r="G4957">
            <v>0</v>
          </cell>
          <cell r="H4957" t="str">
            <v>קשיח</v>
          </cell>
          <cell r="I4957">
            <v>0</v>
          </cell>
          <cell r="J4957">
            <v>0</v>
          </cell>
          <cell r="K4957">
            <v>0</v>
          </cell>
          <cell r="L4957">
            <v>0</v>
          </cell>
          <cell r="M4957">
            <v>0</v>
          </cell>
          <cell r="N4957">
            <v>0</v>
          </cell>
          <cell r="O4957">
            <v>0</v>
          </cell>
          <cell r="P4957">
            <v>0</v>
          </cell>
        </row>
        <row r="4958">
          <cell r="A4958">
            <v>1815740765</v>
          </cell>
          <cell r="B4958">
            <v>765</v>
          </cell>
          <cell r="C4958">
            <v>815740</v>
          </cell>
          <cell r="D4958">
            <v>1</v>
          </cell>
          <cell r="E4958">
            <v>0</v>
          </cell>
          <cell r="F4958" t="str">
            <v xml:space="preserve">רכז חברתי - חט"ב  </v>
          </cell>
          <cell r="G4958">
            <v>0</v>
          </cell>
          <cell r="H4958" t="str">
            <v>קשיח</v>
          </cell>
          <cell r="I4958">
            <v>0</v>
          </cell>
          <cell r="J4958">
            <v>0</v>
          </cell>
          <cell r="K4958">
            <v>0</v>
          </cell>
          <cell r="L4958">
            <v>0</v>
          </cell>
          <cell r="M4958">
            <v>0</v>
          </cell>
          <cell r="N4958">
            <v>0</v>
          </cell>
          <cell r="O4958">
            <v>0</v>
          </cell>
          <cell r="P4958">
            <v>0</v>
          </cell>
        </row>
        <row r="4959">
          <cell r="A4959">
            <v>1815740780</v>
          </cell>
          <cell r="B4959">
            <v>780</v>
          </cell>
          <cell r="C4959">
            <v>815740</v>
          </cell>
          <cell r="D4959">
            <v>1</v>
          </cell>
          <cell r="E4959">
            <v>0</v>
          </cell>
          <cell r="F4959" t="str">
            <v xml:space="preserve">חינוך חברתי       </v>
          </cell>
          <cell r="G4959">
            <v>0</v>
          </cell>
          <cell r="H4959" t="str">
            <v>קשיח</v>
          </cell>
          <cell r="I4959">
            <v>1.2383900928792491E-2</v>
          </cell>
          <cell r="J4959">
            <v>32700</v>
          </cell>
          <cell r="K4959">
            <v>-7.1823204419889541E-2</v>
          </cell>
          <cell r="L4959">
            <v>0</v>
          </cell>
          <cell r="M4959">
            <v>0</v>
          </cell>
          <cell r="N4959">
            <v>32700</v>
          </cell>
          <cell r="O4959">
            <v>32300</v>
          </cell>
          <cell r="P4959">
            <v>32991</v>
          </cell>
        </row>
        <row r="4960">
          <cell r="A4960">
            <v>1815740781</v>
          </cell>
          <cell r="B4960">
            <v>781</v>
          </cell>
          <cell r="C4960">
            <v>815740</v>
          </cell>
          <cell r="D4960">
            <v>1</v>
          </cell>
          <cell r="E4960">
            <v>0</v>
          </cell>
          <cell r="F4960" t="str">
            <v>השת' בהוצאות נבחרת</v>
          </cell>
          <cell r="G4960">
            <v>0</v>
          </cell>
          <cell r="H4960" t="str">
            <v>קשיח</v>
          </cell>
          <cell r="I4960">
            <v>0</v>
          </cell>
          <cell r="J4960">
            <v>0</v>
          </cell>
          <cell r="K4960">
            <v>0</v>
          </cell>
          <cell r="L4960">
            <v>0</v>
          </cell>
          <cell r="M4960">
            <v>0</v>
          </cell>
          <cell r="N4960">
            <v>0</v>
          </cell>
          <cell r="O4960">
            <v>0</v>
          </cell>
          <cell r="P4960">
            <v>0</v>
          </cell>
        </row>
        <row r="4961">
          <cell r="A4961">
            <v>1815740782</v>
          </cell>
          <cell r="B4961">
            <v>782</v>
          </cell>
          <cell r="C4961">
            <v>815740</v>
          </cell>
          <cell r="D4961">
            <v>1</v>
          </cell>
          <cell r="E4961">
            <v>0</v>
          </cell>
          <cell r="F4961" t="str">
            <v>השת' בהעסקת מאמנים</v>
          </cell>
          <cell r="G4961">
            <v>0</v>
          </cell>
          <cell r="H4961" t="str">
            <v>קשיח</v>
          </cell>
          <cell r="I4961">
            <v>0</v>
          </cell>
          <cell r="J4961">
            <v>0</v>
          </cell>
          <cell r="K4961">
            <v>0</v>
          </cell>
          <cell r="L4961">
            <v>0</v>
          </cell>
          <cell r="M4961">
            <v>0</v>
          </cell>
          <cell r="N4961">
            <v>0</v>
          </cell>
          <cell r="O4961">
            <v>0</v>
          </cell>
          <cell r="P4961">
            <v>0</v>
          </cell>
        </row>
        <row r="4962">
          <cell r="A4962">
            <v>1815740783</v>
          </cell>
          <cell r="B4962">
            <v>783</v>
          </cell>
          <cell r="C4962">
            <v>815740</v>
          </cell>
          <cell r="D4962">
            <v>1</v>
          </cell>
          <cell r="E4962">
            <v>0</v>
          </cell>
          <cell r="F4962" t="str">
            <v>תיגבור יהדות</v>
          </cell>
          <cell r="G4962">
            <v>0</v>
          </cell>
          <cell r="H4962" t="str">
            <v>גמיש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</row>
        <row r="4963">
          <cell r="A4963">
            <v>1815740794</v>
          </cell>
          <cell r="B4963">
            <v>794</v>
          </cell>
          <cell r="C4963">
            <v>815740</v>
          </cell>
          <cell r="D4963">
            <v>1</v>
          </cell>
          <cell r="E4963">
            <v>0</v>
          </cell>
          <cell r="F4963" t="str">
            <v xml:space="preserve">השתתפות בעזר 094  </v>
          </cell>
          <cell r="G4963">
            <v>0</v>
          </cell>
          <cell r="H4963" t="str">
            <v>קשיח</v>
          </cell>
          <cell r="I4963">
            <v>1.2266666666666666</v>
          </cell>
          <cell r="J4963">
            <v>16700</v>
          </cell>
          <cell r="K4963">
            <v>1.7272727272727271</v>
          </cell>
          <cell r="L4963">
            <v>0</v>
          </cell>
          <cell r="M4963">
            <v>0</v>
          </cell>
          <cell r="N4963">
            <v>16700</v>
          </cell>
          <cell r="O4963">
            <v>7500</v>
          </cell>
          <cell r="P4963">
            <v>16675</v>
          </cell>
        </row>
        <row r="4964">
          <cell r="A4964">
            <v>1815740810</v>
          </cell>
          <cell r="B4964">
            <v>810</v>
          </cell>
          <cell r="C4964">
            <v>815740</v>
          </cell>
          <cell r="D4964">
            <v>1</v>
          </cell>
          <cell r="E4964">
            <v>0</v>
          </cell>
          <cell r="F4964" t="str">
            <v>הקצבה לניהול עצמי</v>
          </cell>
          <cell r="G4964">
            <v>0</v>
          </cell>
          <cell r="H4964" t="str">
            <v>גמיש</v>
          </cell>
          <cell r="I4964">
            <v>-2.3246951219512146E-2</v>
          </cell>
          <cell r="J4964">
            <v>256300</v>
          </cell>
          <cell r="K4964">
            <v>-0.10044262853251618</v>
          </cell>
          <cell r="L4964">
            <v>0</v>
          </cell>
          <cell r="M4964">
            <v>0</v>
          </cell>
          <cell r="N4964">
            <v>256300</v>
          </cell>
          <cell r="O4964">
            <v>262400</v>
          </cell>
          <cell r="P4964">
            <v>264200</v>
          </cell>
        </row>
        <row r="4965">
          <cell r="A4965">
            <v>1815740812</v>
          </cell>
          <cell r="B4965">
            <v>812</v>
          </cell>
          <cell r="C4965">
            <v>815740</v>
          </cell>
          <cell r="D4965">
            <v>1</v>
          </cell>
          <cell r="E4965">
            <v>0</v>
          </cell>
          <cell r="F4965" t="str">
            <v>מסיבות כיתתיות</v>
          </cell>
          <cell r="G4965">
            <v>0</v>
          </cell>
          <cell r="H4965" t="str">
            <v>גמיש</v>
          </cell>
          <cell r="I4965">
            <v>0</v>
          </cell>
          <cell r="J4965">
            <v>45000</v>
          </cell>
          <cell r="K4965">
            <v>-1</v>
          </cell>
          <cell r="L4965">
            <v>0</v>
          </cell>
          <cell r="M4965">
            <v>0</v>
          </cell>
          <cell r="N4965">
            <v>45000</v>
          </cell>
          <cell r="O4965">
            <v>0</v>
          </cell>
          <cell r="P4965">
            <v>44840</v>
          </cell>
        </row>
        <row r="4966">
          <cell r="A4966">
            <v>1815740816</v>
          </cell>
          <cell r="B4966">
            <v>816</v>
          </cell>
          <cell r="C4966">
            <v>815740</v>
          </cell>
          <cell r="D4966">
            <v>1</v>
          </cell>
          <cell r="E4966">
            <v>0</v>
          </cell>
          <cell r="F4966" t="str">
            <v>חט"ב - הכלה והשתלבות</v>
          </cell>
          <cell r="G4966">
            <v>0</v>
          </cell>
          <cell r="H4966" t="str">
            <v>קשיח</v>
          </cell>
          <cell r="I4966">
            <v>0</v>
          </cell>
          <cell r="J4966">
            <v>0</v>
          </cell>
          <cell r="K4966">
            <v>-1</v>
          </cell>
          <cell r="L4966">
            <v>0</v>
          </cell>
          <cell r="M4966">
            <v>0</v>
          </cell>
          <cell r="N4966">
            <v>0</v>
          </cell>
          <cell r="O4966">
            <v>0</v>
          </cell>
          <cell r="P4966">
            <v>43011.23</v>
          </cell>
        </row>
        <row r="4967">
          <cell r="A4967">
            <v>1815740838</v>
          </cell>
          <cell r="B4967">
            <v>838</v>
          </cell>
          <cell r="C4967">
            <v>815740</v>
          </cell>
          <cell r="D4967">
            <v>1</v>
          </cell>
          <cell r="E4967">
            <v>0</v>
          </cell>
          <cell r="F4967" t="str">
            <v>תכנית לאומית-קידום אנגלית</v>
          </cell>
          <cell r="G4967">
            <v>0</v>
          </cell>
          <cell r="H4967" t="str">
            <v>גמיש</v>
          </cell>
          <cell r="I4967">
            <v>0</v>
          </cell>
          <cell r="J4967">
            <v>0</v>
          </cell>
          <cell r="K4967">
            <v>0</v>
          </cell>
          <cell r="L4967">
            <v>0</v>
          </cell>
          <cell r="M4967">
            <v>0</v>
          </cell>
          <cell r="N4967">
            <v>0</v>
          </cell>
          <cell r="O4967">
            <v>0</v>
          </cell>
          <cell r="P4967">
            <v>0</v>
          </cell>
        </row>
        <row r="4968">
          <cell r="A4968">
            <v>1815740930</v>
          </cell>
          <cell r="B4968">
            <v>930</v>
          </cell>
          <cell r="C4968">
            <v>815740</v>
          </cell>
          <cell r="D4968">
            <v>1</v>
          </cell>
          <cell r="E4968">
            <v>0</v>
          </cell>
          <cell r="F4968" t="str">
            <v>רכ' כלי נגינה - מוז'</v>
          </cell>
          <cell r="G4968">
            <v>0</v>
          </cell>
          <cell r="H4968" t="str">
            <v>קשיח</v>
          </cell>
          <cell r="I4968">
            <v>0</v>
          </cell>
          <cell r="J4968">
            <v>0</v>
          </cell>
          <cell r="K4968">
            <v>0</v>
          </cell>
          <cell r="L4968">
            <v>0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</row>
        <row r="4969">
          <cell r="A4969">
            <v>1815740931</v>
          </cell>
          <cell r="B4969">
            <v>931</v>
          </cell>
          <cell r="C4969">
            <v>815740</v>
          </cell>
          <cell r="D4969">
            <v>1</v>
          </cell>
          <cell r="E4969">
            <v>0</v>
          </cell>
          <cell r="F4969" t="str">
            <v>הפרשים</v>
          </cell>
          <cell r="G4969">
            <v>0</v>
          </cell>
          <cell r="H4969" t="str">
            <v>קשיח</v>
          </cell>
          <cell r="I4969">
            <v>0</v>
          </cell>
          <cell r="J4969">
            <v>0</v>
          </cell>
          <cell r="K4969">
            <v>0</v>
          </cell>
          <cell r="L4969">
            <v>0</v>
          </cell>
          <cell r="M4969">
            <v>0</v>
          </cell>
          <cell r="N4969">
            <v>0</v>
          </cell>
          <cell r="O4969">
            <v>0</v>
          </cell>
          <cell r="P4969">
            <v>0</v>
          </cell>
        </row>
        <row r="4970">
          <cell r="A4970">
            <v>1815740953</v>
          </cell>
          <cell r="B4970">
            <v>953</v>
          </cell>
          <cell r="C4970">
            <v>815740</v>
          </cell>
          <cell r="D4970">
            <v>1</v>
          </cell>
          <cell r="E4970">
            <v>0</v>
          </cell>
          <cell r="F4970" t="str">
            <v>מערכת גפ"ן</v>
          </cell>
          <cell r="G4970">
            <v>0</v>
          </cell>
          <cell r="H4970" t="str">
            <v>קשיח</v>
          </cell>
          <cell r="I4970">
            <v>0</v>
          </cell>
          <cell r="J4970">
            <v>2534700</v>
          </cell>
          <cell r="K4970" t="e">
            <v>#N/A</v>
          </cell>
          <cell r="L4970">
            <v>0</v>
          </cell>
          <cell r="M4970">
            <v>0</v>
          </cell>
          <cell r="N4970">
            <v>2534700</v>
          </cell>
          <cell r="O4970">
            <v>2529500</v>
          </cell>
          <cell r="P4970">
            <v>418997.45</v>
          </cell>
        </row>
        <row r="4971">
          <cell r="A4971">
            <v>1815740961</v>
          </cell>
          <cell r="B4971">
            <v>961</v>
          </cell>
          <cell r="C4971">
            <v>815740</v>
          </cell>
          <cell r="D4971">
            <v>1</v>
          </cell>
          <cell r="E4971">
            <v>0</v>
          </cell>
          <cell r="F4971" t="str">
            <v>רז' פעולות ורכישות</v>
          </cell>
          <cell r="G4971">
            <v>0</v>
          </cell>
          <cell r="H4971" t="str">
            <v>גמיש</v>
          </cell>
          <cell r="I4971">
            <v>0</v>
          </cell>
          <cell r="J4971">
            <v>0</v>
          </cell>
          <cell r="K4971">
            <v>0</v>
          </cell>
          <cell r="L4971">
            <v>0</v>
          </cell>
          <cell r="M4971">
            <v>0</v>
          </cell>
          <cell r="N4971">
            <v>0</v>
          </cell>
          <cell r="O4971">
            <v>0</v>
          </cell>
          <cell r="P4971">
            <v>0</v>
          </cell>
        </row>
        <row r="4972">
          <cell r="A4972">
            <v>1815740989</v>
          </cell>
          <cell r="B4972">
            <v>989</v>
          </cell>
          <cell r="C4972">
            <v>815740</v>
          </cell>
          <cell r="D4972">
            <v>1</v>
          </cell>
          <cell r="E4972">
            <v>0</v>
          </cell>
          <cell r="F4972" t="str">
            <v xml:space="preserve">תקורה             </v>
          </cell>
          <cell r="G4972">
            <v>0</v>
          </cell>
          <cell r="H4972" t="str">
            <v>קשיח</v>
          </cell>
          <cell r="I4972">
            <v>2.1508425145819743E-2</v>
          </cell>
          <cell r="J4972">
            <v>2521900</v>
          </cell>
          <cell r="K4972">
            <v>-1</v>
          </cell>
          <cell r="L4972">
            <v>0</v>
          </cell>
          <cell r="M4972">
            <v>0</v>
          </cell>
          <cell r="N4972">
            <v>2521900</v>
          </cell>
          <cell r="O4972">
            <v>2468800</v>
          </cell>
          <cell r="P4972">
            <v>2106207.2000000002</v>
          </cell>
        </row>
        <row r="4973">
          <cell r="A4973" t="e">
            <v>#VALUE!</v>
          </cell>
          <cell r="B4973" t="str">
            <v>815740  סך הכל</v>
          </cell>
          <cell r="C4973">
            <v>0</v>
          </cell>
          <cell r="D4973">
            <v>0</v>
          </cell>
          <cell r="E4973">
            <v>0</v>
          </cell>
          <cell r="F4973" t="str">
            <v xml:space="preserve">בי"ס מקיף ק' שרת  </v>
          </cell>
          <cell r="G4973">
            <v>0</v>
          </cell>
          <cell r="H4973">
            <v>0</v>
          </cell>
          <cell r="I4973">
            <v>1.6111503434613983E-2</v>
          </cell>
          <cell r="J4973">
            <v>44302780</v>
          </cell>
          <cell r="K4973" t="e">
            <v>#N/A</v>
          </cell>
          <cell r="L4973">
            <v>14720</v>
          </cell>
          <cell r="M4973">
            <v>0</v>
          </cell>
          <cell r="N4973">
            <v>44317500</v>
          </cell>
          <cell r="O4973">
            <v>43614800</v>
          </cell>
          <cell r="P4973">
            <v>37198957.079999998</v>
          </cell>
        </row>
        <row r="4974">
          <cell r="A4974">
            <v>18157500</v>
          </cell>
          <cell r="B4974">
            <v>0</v>
          </cell>
          <cell r="C4974">
            <v>815750</v>
          </cell>
          <cell r="D4974">
            <v>1</v>
          </cell>
          <cell r="E4974">
            <v>0</v>
          </cell>
          <cell r="F4974" t="str">
            <v xml:space="preserve">תיכון אילון       </v>
          </cell>
          <cell r="G4974">
            <v>0</v>
          </cell>
          <cell r="H4974" t="str">
            <v xml:space="preserve"> </v>
          </cell>
          <cell r="I4974">
            <v>0</v>
          </cell>
          <cell r="J4974">
            <v>0</v>
          </cell>
          <cell r="K4974">
            <v>0</v>
          </cell>
          <cell r="L4974">
            <v>0</v>
          </cell>
          <cell r="M4974">
            <v>0</v>
          </cell>
          <cell r="N4974">
            <v>0</v>
          </cell>
          <cell r="O4974">
            <v>0</v>
          </cell>
          <cell r="P4974">
            <v>0</v>
          </cell>
        </row>
        <row r="4975">
          <cell r="A4975">
            <v>1815750100</v>
          </cell>
          <cell r="B4975">
            <v>100</v>
          </cell>
          <cell r="C4975">
            <v>815750</v>
          </cell>
          <cell r="D4975">
            <v>1</v>
          </cell>
          <cell r="E4975">
            <v>0</v>
          </cell>
          <cell r="F4975" t="str">
            <v>שכר עובדים לפי תקן</v>
          </cell>
          <cell r="G4975">
            <v>0</v>
          </cell>
          <cell r="H4975" t="str">
            <v xml:space="preserve"> </v>
          </cell>
          <cell r="I4975">
            <v>0</v>
          </cell>
          <cell r="J4975">
            <v>0</v>
          </cell>
          <cell r="K4975">
            <v>0</v>
          </cell>
          <cell r="L4975">
            <v>0</v>
          </cell>
          <cell r="M4975">
            <v>0</v>
          </cell>
          <cell r="N4975">
            <v>0</v>
          </cell>
          <cell r="O4975">
            <v>0</v>
          </cell>
          <cell r="P4975">
            <v>0</v>
          </cell>
        </row>
        <row r="4976">
          <cell r="A4976">
            <v>1815750110</v>
          </cell>
          <cell r="B4976">
            <v>110</v>
          </cell>
          <cell r="C4976">
            <v>815750</v>
          </cell>
          <cell r="D4976">
            <v>1</v>
          </cell>
          <cell r="E4976">
            <v>0</v>
          </cell>
          <cell r="F4976" t="str">
            <v>השכר הקובע-תקציבית</v>
          </cell>
          <cell r="G4976">
            <v>0</v>
          </cell>
          <cell r="H4976" t="str">
            <v>שכר</v>
          </cell>
          <cell r="I4976">
            <v>-7.5571895424836555E-2</v>
          </cell>
          <cell r="J4976">
            <v>226300</v>
          </cell>
          <cell r="K4976">
            <v>1.5151515151515138E-2</v>
          </cell>
          <cell r="L4976">
            <v>0</v>
          </cell>
          <cell r="M4976">
            <v>0</v>
          </cell>
          <cell r="N4976">
            <v>226300</v>
          </cell>
          <cell r="O4976">
            <v>244800</v>
          </cell>
          <cell r="P4976">
            <v>230535.84</v>
          </cell>
        </row>
        <row r="4977">
          <cell r="A4977">
            <v>1815750118</v>
          </cell>
          <cell r="B4977">
            <v>118</v>
          </cell>
          <cell r="C4977">
            <v>815750</v>
          </cell>
          <cell r="D4977">
            <v>1</v>
          </cell>
          <cell r="E4977">
            <v>0</v>
          </cell>
          <cell r="F4977" t="str">
            <v xml:space="preserve">שכר עובדי הוראה   </v>
          </cell>
          <cell r="G4977">
            <v>0</v>
          </cell>
          <cell r="H4977" t="str">
            <v>שכר</v>
          </cell>
          <cell r="I4977">
            <v>3.3332516960152825E-2</v>
          </cell>
          <cell r="J4977">
            <v>21096000</v>
          </cell>
          <cell r="K4977">
            <v>0.13488429118773948</v>
          </cell>
          <cell r="L4977">
            <v>0</v>
          </cell>
          <cell r="M4977">
            <v>0</v>
          </cell>
          <cell r="N4977">
            <v>21096000</v>
          </cell>
          <cell r="O4977">
            <v>20415500</v>
          </cell>
          <cell r="P4977">
            <v>19260091.719999999</v>
          </cell>
        </row>
        <row r="4978">
          <cell r="A4978">
            <v>1815750119</v>
          </cell>
          <cell r="B4978">
            <v>119</v>
          </cell>
          <cell r="C4978">
            <v>815750</v>
          </cell>
          <cell r="D4978">
            <v>1</v>
          </cell>
          <cell r="E4978">
            <v>0</v>
          </cell>
          <cell r="F4978" t="str">
            <v xml:space="preserve">השכר הקובע-צוברת  </v>
          </cell>
          <cell r="G4978">
            <v>0</v>
          </cell>
          <cell r="H4978" t="str">
            <v>שכר</v>
          </cell>
          <cell r="I4978">
            <v>5.6190476190476124E-2</v>
          </cell>
          <cell r="J4978">
            <v>1552600</v>
          </cell>
          <cell r="K4978">
            <v>1.499754713014223E-2</v>
          </cell>
          <cell r="L4978">
            <v>0</v>
          </cell>
          <cell r="M4978">
            <v>0</v>
          </cell>
          <cell r="N4978">
            <v>1552600</v>
          </cell>
          <cell r="O4978">
            <v>1470000</v>
          </cell>
          <cell r="P4978">
            <v>1512849.95</v>
          </cell>
        </row>
        <row r="4979">
          <cell r="A4979">
            <v>1815750122</v>
          </cell>
          <cell r="B4979">
            <v>122</v>
          </cell>
          <cell r="C4979">
            <v>815750</v>
          </cell>
          <cell r="D4979">
            <v>1</v>
          </cell>
          <cell r="E4979">
            <v>0</v>
          </cell>
          <cell r="F4979" t="str">
            <v xml:space="preserve">ביגוד             </v>
          </cell>
          <cell r="G4979">
            <v>0</v>
          </cell>
          <cell r="H4979" t="str">
            <v>שכר</v>
          </cell>
          <cell r="I4979">
            <v>0.10043431053203045</v>
          </cell>
          <cell r="J4979">
            <v>202700</v>
          </cell>
          <cell r="K4979">
            <v>0</v>
          </cell>
          <cell r="L4979">
            <v>0</v>
          </cell>
          <cell r="M4979">
            <v>0</v>
          </cell>
          <cell r="N4979">
            <v>202700</v>
          </cell>
          <cell r="O4979">
            <v>184200</v>
          </cell>
          <cell r="P4979">
            <v>188622.22</v>
          </cell>
        </row>
        <row r="4980">
          <cell r="A4980">
            <v>1815750126</v>
          </cell>
          <cell r="B4980">
            <v>126</v>
          </cell>
          <cell r="C4980">
            <v>815750</v>
          </cell>
          <cell r="D4980">
            <v>1</v>
          </cell>
          <cell r="E4980">
            <v>0</v>
          </cell>
          <cell r="F4980" t="str">
            <v xml:space="preserve">דמי הבראה         </v>
          </cell>
          <cell r="G4980">
            <v>0</v>
          </cell>
          <cell r="H4980" t="str">
            <v>שכר</v>
          </cell>
          <cell r="I4980">
            <v>8.3333333333333037E-3</v>
          </cell>
          <cell r="J4980">
            <v>423500</v>
          </cell>
          <cell r="K4980">
            <v>0</v>
          </cell>
          <cell r="L4980">
            <v>0</v>
          </cell>
          <cell r="M4980">
            <v>0</v>
          </cell>
          <cell r="N4980">
            <v>423500</v>
          </cell>
          <cell r="O4980">
            <v>420000</v>
          </cell>
          <cell r="P4980">
            <v>423277.21</v>
          </cell>
        </row>
        <row r="4981">
          <cell r="A4981">
            <v>1815750130</v>
          </cell>
          <cell r="B4981">
            <v>130</v>
          </cell>
          <cell r="C4981">
            <v>815750</v>
          </cell>
          <cell r="D4981">
            <v>1</v>
          </cell>
          <cell r="E4981">
            <v>0</v>
          </cell>
          <cell r="F4981" t="str">
            <v xml:space="preserve">שעות נוספות       </v>
          </cell>
          <cell r="G4981">
            <v>0</v>
          </cell>
          <cell r="H4981" t="str">
            <v>שכר</v>
          </cell>
          <cell r="I4981">
            <v>0</v>
          </cell>
          <cell r="J4981">
            <v>15300</v>
          </cell>
          <cell r="K4981">
            <v>0</v>
          </cell>
          <cell r="L4981">
            <v>0</v>
          </cell>
          <cell r="M4981">
            <v>0</v>
          </cell>
          <cell r="N4981">
            <v>15300</v>
          </cell>
          <cell r="O4981">
            <v>15300</v>
          </cell>
          <cell r="P4981">
            <v>4272.24</v>
          </cell>
        </row>
        <row r="4982">
          <cell r="A4982">
            <v>1815750140</v>
          </cell>
          <cell r="B4982">
            <v>140</v>
          </cell>
          <cell r="C4982">
            <v>815750</v>
          </cell>
          <cell r="D4982">
            <v>1</v>
          </cell>
          <cell r="E4982">
            <v>0</v>
          </cell>
          <cell r="F4982" t="str">
            <v>השתתפות באחזקת רכב</v>
          </cell>
          <cell r="G4982">
            <v>0</v>
          </cell>
          <cell r="H4982" t="str">
            <v>שכר</v>
          </cell>
          <cell r="I4982">
            <v>0.37941787941787952</v>
          </cell>
          <cell r="J4982">
            <v>132700</v>
          </cell>
          <cell r="K4982">
            <v>0</v>
          </cell>
          <cell r="L4982">
            <v>0</v>
          </cell>
          <cell r="M4982">
            <v>0</v>
          </cell>
          <cell r="N4982">
            <v>132700</v>
          </cell>
          <cell r="O4982">
            <v>96200</v>
          </cell>
          <cell r="P4982">
            <v>127696.84</v>
          </cell>
        </row>
        <row r="4983">
          <cell r="A4983">
            <v>1815750181</v>
          </cell>
          <cell r="B4983">
            <v>181</v>
          </cell>
          <cell r="C4983">
            <v>815750</v>
          </cell>
          <cell r="D4983">
            <v>1</v>
          </cell>
          <cell r="E4983">
            <v>0</v>
          </cell>
          <cell r="F4983" t="str">
            <v>ק'השתל'מורים-מעביד</v>
          </cell>
          <cell r="G4983">
            <v>0</v>
          </cell>
          <cell r="H4983" t="str">
            <v>שכר</v>
          </cell>
          <cell r="I4983">
            <v>0</v>
          </cell>
          <cell r="J4983">
            <v>0</v>
          </cell>
          <cell r="K4983">
            <v>0</v>
          </cell>
          <cell r="L4983">
            <v>0</v>
          </cell>
          <cell r="M4983">
            <v>0</v>
          </cell>
          <cell r="N4983">
            <v>0</v>
          </cell>
          <cell r="O4983">
            <v>0</v>
          </cell>
          <cell r="P4983">
            <v>0</v>
          </cell>
        </row>
        <row r="4984">
          <cell r="A4984">
            <v>1815750200</v>
          </cell>
          <cell r="B4984">
            <v>200</v>
          </cell>
          <cell r="C4984">
            <v>815750</v>
          </cell>
          <cell r="D4984">
            <v>1</v>
          </cell>
          <cell r="E4984">
            <v>0</v>
          </cell>
          <cell r="F4984" t="str">
            <v>שכר עובדים ללא תקן</v>
          </cell>
          <cell r="G4984">
            <v>0</v>
          </cell>
          <cell r="H4984" t="str">
            <v xml:space="preserve"> </v>
          </cell>
          <cell r="I4984">
            <v>0</v>
          </cell>
          <cell r="J4984">
            <v>0</v>
          </cell>
          <cell r="K4984">
            <v>0</v>
          </cell>
          <cell r="L4984">
            <v>0</v>
          </cell>
          <cell r="M4984">
            <v>0</v>
          </cell>
          <cell r="N4984">
            <v>0</v>
          </cell>
          <cell r="O4984">
            <v>0</v>
          </cell>
          <cell r="P4984">
            <v>0</v>
          </cell>
        </row>
        <row r="4985">
          <cell r="A4985">
            <v>1815750210</v>
          </cell>
          <cell r="B4985">
            <v>210</v>
          </cell>
          <cell r="C4985">
            <v>815750</v>
          </cell>
          <cell r="D4985">
            <v>1</v>
          </cell>
          <cell r="E4985">
            <v>0</v>
          </cell>
          <cell r="F4985" t="str">
            <v xml:space="preserve">השכר הקובע        </v>
          </cell>
          <cell r="G4985">
            <v>0</v>
          </cell>
          <cell r="H4985" t="str">
            <v>שכר</v>
          </cell>
          <cell r="I4985">
            <v>0</v>
          </cell>
          <cell r="J4985">
            <v>0</v>
          </cell>
          <cell r="K4985">
            <v>0</v>
          </cell>
          <cell r="L4985">
            <v>0</v>
          </cell>
          <cell r="M4985">
            <v>0</v>
          </cell>
          <cell r="N4985">
            <v>0</v>
          </cell>
          <cell r="O4985">
            <v>0</v>
          </cell>
          <cell r="P4985">
            <v>382.73</v>
          </cell>
        </row>
        <row r="4986">
          <cell r="A4986">
            <v>1815750212</v>
          </cell>
          <cell r="B4986">
            <v>212</v>
          </cell>
          <cell r="C4986">
            <v>815750</v>
          </cell>
          <cell r="D4986">
            <v>1</v>
          </cell>
          <cell r="E4986">
            <v>0</v>
          </cell>
          <cell r="F4986" t="str">
            <v xml:space="preserve">שעורי עזר לעולים  </v>
          </cell>
          <cell r="G4986">
            <v>0</v>
          </cell>
          <cell r="H4986" t="str">
            <v>שכר</v>
          </cell>
          <cell r="I4986">
            <v>0</v>
          </cell>
          <cell r="J4986">
            <v>0</v>
          </cell>
          <cell r="K4986">
            <v>0</v>
          </cell>
          <cell r="L4986">
            <v>0</v>
          </cell>
          <cell r="M4986">
            <v>0</v>
          </cell>
          <cell r="N4986">
            <v>0</v>
          </cell>
          <cell r="O4986">
            <v>0</v>
          </cell>
          <cell r="P4986">
            <v>0</v>
          </cell>
        </row>
        <row r="4987">
          <cell r="A4987">
            <v>1815750213</v>
          </cell>
          <cell r="B4987">
            <v>213</v>
          </cell>
          <cell r="C4987">
            <v>815750</v>
          </cell>
          <cell r="D4987">
            <v>1</v>
          </cell>
          <cell r="E4987">
            <v>0</v>
          </cell>
          <cell r="F4987" t="str">
            <v xml:space="preserve">שעורי עזר לנכים   </v>
          </cell>
          <cell r="G4987">
            <v>0</v>
          </cell>
          <cell r="H4987" t="str">
            <v>שכר</v>
          </cell>
          <cell r="I4987">
            <v>0</v>
          </cell>
          <cell r="J4987">
            <v>0</v>
          </cell>
          <cell r="K4987">
            <v>0</v>
          </cell>
          <cell r="L4987">
            <v>0</v>
          </cell>
          <cell r="M4987">
            <v>0</v>
          </cell>
          <cell r="N4987">
            <v>0</v>
          </cell>
          <cell r="O4987">
            <v>0</v>
          </cell>
          <cell r="P4987">
            <v>101364.01</v>
          </cell>
        </row>
        <row r="4988">
          <cell r="A4988">
            <v>1815750214</v>
          </cell>
          <cell r="B4988">
            <v>214</v>
          </cell>
          <cell r="C4988">
            <v>815750</v>
          </cell>
          <cell r="D4988">
            <v>1</v>
          </cell>
          <cell r="E4988">
            <v>0</v>
          </cell>
          <cell r="F4988" t="str">
            <v>שעורי עזר לתלמידים</v>
          </cell>
          <cell r="G4988">
            <v>0</v>
          </cell>
          <cell r="H4988" t="str">
            <v>שכר</v>
          </cell>
          <cell r="I4988">
            <v>0</v>
          </cell>
          <cell r="J4988">
            <v>0</v>
          </cell>
          <cell r="K4988">
            <v>0</v>
          </cell>
          <cell r="L4988">
            <v>0</v>
          </cell>
          <cell r="M4988">
            <v>0</v>
          </cell>
          <cell r="N4988">
            <v>0</v>
          </cell>
          <cell r="O4988">
            <v>0</v>
          </cell>
          <cell r="P4988">
            <v>5986.16</v>
          </cell>
        </row>
        <row r="4989">
          <cell r="A4989">
            <v>1815750215</v>
          </cell>
          <cell r="B4989">
            <v>215</v>
          </cell>
          <cell r="C4989">
            <v>815750</v>
          </cell>
          <cell r="D4989">
            <v>1</v>
          </cell>
          <cell r="E4989">
            <v>0</v>
          </cell>
          <cell r="F4989" t="str">
            <v>קייטנת קיץ בחט"ב ובתיכוניים</v>
          </cell>
          <cell r="G4989">
            <v>0</v>
          </cell>
          <cell r="H4989" t="str">
            <v>שכר</v>
          </cell>
          <cell r="I4989">
            <v>0</v>
          </cell>
          <cell r="J4989">
            <v>0</v>
          </cell>
          <cell r="K4989">
            <v>0</v>
          </cell>
          <cell r="L4989">
            <v>0</v>
          </cell>
          <cell r="M4989">
            <v>0</v>
          </cell>
          <cell r="N4989">
            <v>0</v>
          </cell>
          <cell r="O4989">
            <v>0</v>
          </cell>
          <cell r="P4989">
            <v>0</v>
          </cell>
        </row>
        <row r="4990">
          <cell r="A4990">
            <v>1815750216</v>
          </cell>
          <cell r="B4990">
            <v>216</v>
          </cell>
          <cell r="C4990">
            <v>815750</v>
          </cell>
          <cell r="D4990">
            <v>1</v>
          </cell>
          <cell r="E4990">
            <v>0</v>
          </cell>
          <cell r="F4990" t="str">
            <v>קשישים - שוויון חברתי</v>
          </cell>
          <cell r="G4990">
            <v>0</v>
          </cell>
          <cell r="H4990" t="str">
            <v>שכר</v>
          </cell>
          <cell r="I4990">
            <v>0</v>
          </cell>
          <cell r="J4990">
            <v>30000</v>
          </cell>
          <cell r="K4990">
            <v>3.4482758620689724E-2</v>
          </cell>
          <cell r="L4990">
            <v>0</v>
          </cell>
          <cell r="M4990">
            <v>0</v>
          </cell>
          <cell r="N4990">
            <v>30000</v>
          </cell>
          <cell r="O4990">
            <v>30000</v>
          </cell>
          <cell r="P4990">
            <v>0</v>
          </cell>
        </row>
        <row r="4991">
          <cell r="A4991">
            <v>1815750250</v>
          </cell>
          <cell r="B4991">
            <v>250</v>
          </cell>
          <cell r="C4991">
            <v>815750</v>
          </cell>
          <cell r="D4991">
            <v>1</v>
          </cell>
          <cell r="E4991">
            <v>0</v>
          </cell>
          <cell r="F4991" t="str">
            <v>שעות השאלה למשה"ח</v>
          </cell>
          <cell r="G4991">
            <v>0</v>
          </cell>
          <cell r="H4991" t="str">
            <v>שכר</v>
          </cell>
          <cell r="I4991">
            <v>0.14863013698630145</v>
          </cell>
          <cell r="J4991">
            <v>167700</v>
          </cell>
          <cell r="K4991">
            <v>-0.83870967741935487</v>
          </cell>
          <cell r="L4991">
            <v>0</v>
          </cell>
          <cell r="M4991">
            <v>0</v>
          </cell>
          <cell r="N4991">
            <v>167700</v>
          </cell>
          <cell r="O4991">
            <v>146000</v>
          </cell>
          <cell r="P4991">
            <v>109218.17</v>
          </cell>
        </row>
        <row r="4992">
          <cell r="A4992">
            <v>1815750261</v>
          </cell>
          <cell r="B4992">
            <v>261</v>
          </cell>
          <cell r="C4992">
            <v>815750</v>
          </cell>
          <cell r="D4992">
            <v>1</v>
          </cell>
          <cell r="E4992">
            <v>0</v>
          </cell>
          <cell r="F4992" t="str">
            <v>תכנית גי"א / מש"ב</v>
          </cell>
          <cell r="G4992">
            <v>0</v>
          </cell>
          <cell r="H4992" t="str">
            <v>שכר</v>
          </cell>
          <cell r="I4992">
            <v>0</v>
          </cell>
          <cell r="J4992">
            <v>0</v>
          </cell>
          <cell r="K4992">
            <v>0</v>
          </cell>
          <cell r="L4992">
            <v>0</v>
          </cell>
          <cell r="M4992">
            <v>0</v>
          </cell>
          <cell r="N4992">
            <v>0</v>
          </cell>
          <cell r="O4992">
            <v>0</v>
          </cell>
          <cell r="P4992">
            <v>0</v>
          </cell>
        </row>
        <row r="4993">
          <cell r="A4993">
            <v>1815750262</v>
          </cell>
          <cell r="B4993">
            <v>262</v>
          </cell>
          <cell r="C4993">
            <v>815750</v>
          </cell>
          <cell r="D4993">
            <v>1</v>
          </cell>
          <cell r="E4993">
            <v>0</v>
          </cell>
          <cell r="F4993" t="str">
            <v xml:space="preserve">שאילת מורים       </v>
          </cell>
          <cell r="G4993">
            <v>0</v>
          </cell>
          <cell r="H4993" t="str">
            <v>שכר</v>
          </cell>
          <cell r="I4993">
            <v>0</v>
          </cell>
          <cell r="J4993">
            <v>0</v>
          </cell>
          <cell r="K4993">
            <v>0</v>
          </cell>
          <cell r="L4993">
            <v>0</v>
          </cell>
          <cell r="M4993">
            <v>0</v>
          </cell>
          <cell r="N4993">
            <v>0</v>
          </cell>
          <cell r="O4993">
            <v>0</v>
          </cell>
          <cell r="P4993">
            <v>0</v>
          </cell>
        </row>
        <row r="4994">
          <cell r="A4994">
            <v>1815750263</v>
          </cell>
          <cell r="B4994">
            <v>263</v>
          </cell>
          <cell r="C4994">
            <v>815750</v>
          </cell>
          <cell r="D4994">
            <v>1</v>
          </cell>
          <cell r="E4994">
            <v>0</v>
          </cell>
          <cell r="F4994" t="str">
            <v xml:space="preserve">עובדי חברת מוסדות </v>
          </cell>
          <cell r="G4994">
            <v>0</v>
          </cell>
          <cell r="H4994" t="str">
            <v>שכר</v>
          </cell>
          <cell r="I4994">
            <v>0</v>
          </cell>
          <cell r="J4994">
            <v>0</v>
          </cell>
          <cell r="K4994">
            <v>0</v>
          </cell>
          <cell r="L4994">
            <v>0</v>
          </cell>
          <cell r="M4994">
            <v>0</v>
          </cell>
          <cell r="N4994">
            <v>0</v>
          </cell>
          <cell r="O4994">
            <v>0</v>
          </cell>
          <cell r="P4994">
            <v>115718.01</v>
          </cell>
        </row>
        <row r="4995">
          <cell r="A4995">
            <v>1815750264</v>
          </cell>
          <cell r="B4995">
            <v>264</v>
          </cell>
          <cell r="C4995">
            <v>815750</v>
          </cell>
          <cell r="D4995">
            <v>1</v>
          </cell>
          <cell r="E4995">
            <v>0</v>
          </cell>
          <cell r="F4995" t="str">
            <v xml:space="preserve">עובדי חברת מוסדות </v>
          </cell>
          <cell r="G4995">
            <v>0</v>
          </cell>
          <cell r="H4995" t="str">
            <v>שכר</v>
          </cell>
          <cell r="I4995">
            <v>0</v>
          </cell>
          <cell r="J4995">
            <v>0</v>
          </cell>
          <cell r="K4995">
            <v>0</v>
          </cell>
          <cell r="L4995">
            <v>0</v>
          </cell>
          <cell r="M4995">
            <v>0</v>
          </cell>
          <cell r="N4995">
            <v>0</v>
          </cell>
          <cell r="O4995">
            <v>0</v>
          </cell>
          <cell r="P4995">
            <v>0</v>
          </cell>
        </row>
        <row r="4996">
          <cell r="A4996">
            <v>1815750400</v>
          </cell>
          <cell r="B4996">
            <v>400</v>
          </cell>
          <cell r="C4996">
            <v>815750</v>
          </cell>
          <cell r="D4996">
            <v>1</v>
          </cell>
          <cell r="E4996">
            <v>0</v>
          </cell>
          <cell r="F4996" t="str">
            <v>אחזקת בנינים וציוד</v>
          </cell>
          <cell r="G4996">
            <v>0</v>
          </cell>
          <cell r="H4996" t="str">
            <v xml:space="preserve"> </v>
          </cell>
          <cell r="I4996">
            <v>0</v>
          </cell>
          <cell r="J4996">
            <v>0</v>
          </cell>
          <cell r="K4996">
            <v>0</v>
          </cell>
          <cell r="L4996">
            <v>0</v>
          </cell>
          <cell r="M4996">
            <v>0</v>
          </cell>
          <cell r="N4996">
            <v>0</v>
          </cell>
          <cell r="O4996">
            <v>0</v>
          </cell>
          <cell r="P4996">
            <v>0</v>
          </cell>
        </row>
        <row r="4997">
          <cell r="A4997">
            <v>1815750411</v>
          </cell>
          <cell r="B4997">
            <v>411</v>
          </cell>
          <cell r="C4997">
            <v>815750</v>
          </cell>
          <cell r="D4997">
            <v>1</v>
          </cell>
          <cell r="E4997">
            <v>0</v>
          </cell>
          <cell r="F4997" t="str">
            <v xml:space="preserve">שכירת אולמות      </v>
          </cell>
          <cell r="G4997">
            <v>0</v>
          </cell>
          <cell r="H4997" t="str">
            <v>גמיש</v>
          </cell>
          <cell r="I4997">
            <v>0</v>
          </cell>
          <cell r="J4997">
            <v>0</v>
          </cell>
          <cell r="K4997">
            <v>0</v>
          </cell>
          <cell r="L4997">
            <v>0</v>
          </cell>
          <cell r="M4997">
            <v>0</v>
          </cell>
          <cell r="N4997">
            <v>0</v>
          </cell>
          <cell r="O4997">
            <v>0</v>
          </cell>
          <cell r="P4997">
            <v>0</v>
          </cell>
        </row>
        <row r="4998">
          <cell r="A4998">
            <v>1815750420</v>
          </cell>
          <cell r="B4998">
            <v>420</v>
          </cell>
          <cell r="C4998">
            <v>815750</v>
          </cell>
          <cell r="D4998">
            <v>1</v>
          </cell>
          <cell r="E4998">
            <v>0</v>
          </cell>
          <cell r="F4998" t="str">
            <v xml:space="preserve">כיבוי אש          </v>
          </cell>
          <cell r="G4998">
            <v>0</v>
          </cell>
          <cell r="H4998" t="str">
            <v>גמיש</v>
          </cell>
          <cell r="I4998">
            <v>0</v>
          </cell>
          <cell r="J4998">
            <v>9000</v>
          </cell>
          <cell r="K4998">
            <v>0</v>
          </cell>
          <cell r="L4998">
            <v>0</v>
          </cell>
          <cell r="M4998">
            <v>0</v>
          </cell>
          <cell r="N4998">
            <v>9000</v>
          </cell>
          <cell r="O4998">
            <v>9000</v>
          </cell>
          <cell r="P4998">
            <v>7002.28</v>
          </cell>
        </row>
        <row r="4999">
          <cell r="A4999">
            <v>1815750423</v>
          </cell>
          <cell r="B4999">
            <v>423</v>
          </cell>
          <cell r="C4999">
            <v>815750</v>
          </cell>
          <cell r="D4999">
            <v>1</v>
          </cell>
          <cell r="E4999">
            <v>0</v>
          </cell>
          <cell r="F4999" t="str">
            <v xml:space="preserve">תחזוקת מבנה       </v>
          </cell>
          <cell r="G4999">
            <v>0</v>
          </cell>
          <cell r="H4999" t="str">
            <v>קשיח</v>
          </cell>
          <cell r="I4999">
            <v>3.0211480362537735E-2</v>
          </cell>
          <cell r="J4999">
            <v>30690</v>
          </cell>
          <cell r="K4999">
            <v>0</v>
          </cell>
          <cell r="L4999">
            <v>3410</v>
          </cell>
          <cell r="M4999">
            <v>0</v>
          </cell>
          <cell r="N4999">
            <v>34100</v>
          </cell>
          <cell r="O4999">
            <v>33100</v>
          </cell>
          <cell r="P4999">
            <v>32300</v>
          </cell>
        </row>
        <row r="5000">
          <cell r="A5000">
            <v>1815750431</v>
          </cell>
          <cell r="B5000">
            <v>431</v>
          </cell>
          <cell r="C5000">
            <v>815750</v>
          </cell>
          <cell r="D5000">
            <v>1</v>
          </cell>
          <cell r="E5000">
            <v>0</v>
          </cell>
          <cell r="F5000" t="str">
            <v xml:space="preserve">חשמל              </v>
          </cell>
          <cell r="G5000">
            <v>0</v>
          </cell>
          <cell r="H5000" t="str">
            <v>קשיח</v>
          </cell>
          <cell r="I5000">
            <v>-1.9238023387400993E-2</v>
          </cell>
          <cell r="J5000">
            <v>260000</v>
          </cell>
          <cell r="K5000">
            <v>0.19639639639639639</v>
          </cell>
          <cell r="L5000">
            <v>0</v>
          </cell>
          <cell r="M5000">
            <v>0</v>
          </cell>
          <cell r="N5000">
            <v>260000</v>
          </cell>
          <cell r="O5000">
            <v>265100</v>
          </cell>
          <cell r="P5000">
            <v>266263</v>
          </cell>
        </row>
        <row r="5001">
          <cell r="A5001">
            <v>1815750432</v>
          </cell>
          <cell r="B5001">
            <v>432</v>
          </cell>
          <cell r="C5001">
            <v>815750</v>
          </cell>
          <cell r="D5001">
            <v>1</v>
          </cell>
          <cell r="E5001">
            <v>0</v>
          </cell>
          <cell r="F5001" t="str">
            <v xml:space="preserve">מים               </v>
          </cell>
          <cell r="G5001">
            <v>0</v>
          </cell>
          <cell r="H5001" t="str">
            <v>קשיח</v>
          </cell>
          <cell r="I5001">
            <v>-1.891252955082745E-2</v>
          </cell>
          <cell r="J5001">
            <v>41500</v>
          </cell>
          <cell r="K5001">
            <v>0.19491525423728806</v>
          </cell>
          <cell r="L5001">
            <v>0</v>
          </cell>
          <cell r="M5001">
            <v>0</v>
          </cell>
          <cell r="N5001">
            <v>41500</v>
          </cell>
          <cell r="O5001">
            <v>42300</v>
          </cell>
          <cell r="P5001">
            <v>42458</v>
          </cell>
        </row>
        <row r="5002">
          <cell r="A5002">
            <v>1815750433</v>
          </cell>
          <cell r="B5002">
            <v>433</v>
          </cell>
          <cell r="C5002">
            <v>815750</v>
          </cell>
          <cell r="D5002">
            <v>1</v>
          </cell>
          <cell r="E5002">
            <v>0</v>
          </cell>
          <cell r="F5002" t="str">
            <v xml:space="preserve">חומרי נקיון       </v>
          </cell>
          <cell r="G5002">
            <v>0</v>
          </cell>
          <cell r="H5002" t="str">
            <v>גמיש</v>
          </cell>
          <cell r="I5002">
            <v>0</v>
          </cell>
          <cell r="J5002">
            <v>0</v>
          </cell>
          <cell r="K5002">
            <v>0</v>
          </cell>
          <cell r="L5002">
            <v>0</v>
          </cell>
          <cell r="M5002">
            <v>0</v>
          </cell>
          <cell r="N5002">
            <v>0</v>
          </cell>
          <cell r="O5002">
            <v>0</v>
          </cell>
          <cell r="P5002">
            <v>0</v>
          </cell>
        </row>
        <row r="5003">
          <cell r="A5003">
            <v>1815750434</v>
          </cell>
          <cell r="B5003">
            <v>434</v>
          </cell>
          <cell r="C5003">
            <v>815750</v>
          </cell>
          <cell r="D5003">
            <v>1</v>
          </cell>
          <cell r="E5003">
            <v>0</v>
          </cell>
          <cell r="F5003" t="str">
            <v xml:space="preserve">חיטוי והדברה      </v>
          </cell>
          <cell r="G5003">
            <v>0</v>
          </cell>
          <cell r="H5003" t="str">
            <v>גמיש</v>
          </cell>
          <cell r="I5003">
            <v>0</v>
          </cell>
          <cell r="J5003">
            <v>0</v>
          </cell>
          <cell r="K5003">
            <v>0</v>
          </cell>
          <cell r="L5003">
            <v>0</v>
          </cell>
          <cell r="M5003">
            <v>0</v>
          </cell>
          <cell r="N5003">
            <v>0</v>
          </cell>
          <cell r="O5003">
            <v>0</v>
          </cell>
          <cell r="P5003">
            <v>0</v>
          </cell>
        </row>
        <row r="5004">
          <cell r="A5004">
            <v>1815750437</v>
          </cell>
          <cell r="B5004">
            <v>437</v>
          </cell>
          <cell r="C5004">
            <v>815750</v>
          </cell>
          <cell r="D5004">
            <v>1</v>
          </cell>
          <cell r="E5004">
            <v>0</v>
          </cell>
          <cell r="F5004" t="str">
            <v xml:space="preserve">אחזקת אזעקה       </v>
          </cell>
          <cell r="G5004">
            <v>0</v>
          </cell>
          <cell r="H5004" t="str">
            <v>קשיח</v>
          </cell>
          <cell r="I5004">
            <v>0</v>
          </cell>
          <cell r="J5004">
            <v>3780</v>
          </cell>
          <cell r="K5004">
            <v>2.4390243902439046E-2</v>
          </cell>
          <cell r="L5004">
            <v>420</v>
          </cell>
          <cell r="M5004">
            <v>0</v>
          </cell>
          <cell r="N5004">
            <v>4200</v>
          </cell>
          <cell r="O5004">
            <v>4200</v>
          </cell>
          <cell r="P5004">
            <v>3664.44</v>
          </cell>
        </row>
        <row r="5005">
          <cell r="A5005">
            <v>1815750441</v>
          </cell>
          <cell r="B5005">
            <v>441</v>
          </cell>
          <cell r="C5005">
            <v>815750</v>
          </cell>
          <cell r="D5005">
            <v>1</v>
          </cell>
          <cell r="E5005">
            <v>0</v>
          </cell>
          <cell r="F5005" t="str">
            <v xml:space="preserve">ביטוח             </v>
          </cell>
          <cell r="G5005">
            <v>0</v>
          </cell>
          <cell r="H5005" t="str">
            <v>קשיח</v>
          </cell>
          <cell r="I5005">
            <v>0</v>
          </cell>
          <cell r="J5005">
            <v>0</v>
          </cell>
          <cell r="K5005">
            <v>0</v>
          </cell>
          <cell r="L5005">
            <v>0</v>
          </cell>
          <cell r="M5005">
            <v>0</v>
          </cell>
          <cell r="N5005">
            <v>0</v>
          </cell>
          <cell r="O5005">
            <v>0</v>
          </cell>
          <cell r="P5005">
            <v>0</v>
          </cell>
        </row>
        <row r="5006">
          <cell r="A5006">
            <v>1815750450</v>
          </cell>
          <cell r="B5006">
            <v>450</v>
          </cell>
          <cell r="C5006">
            <v>815750</v>
          </cell>
          <cell r="D5006">
            <v>1</v>
          </cell>
          <cell r="E5006">
            <v>0</v>
          </cell>
          <cell r="F5006" t="str">
            <v xml:space="preserve">ריהוט ואחזקתו     </v>
          </cell>
          <cell r="G5006">
            <v>0</v>
          </cell>
          <cell r="H5006" t="str">
            <v>גמיש</v>
          </cell>
          <cell r="I5006">
            <v>-1.7621145374449365E-2</v>
          </cell>
          <cell r="J5006">
            <v>20070</v>
          </cell>
          <cell r="K5006">
            <v>0.1947368421052631</v>
          </cell>
          <cell r="L5006">
            <v>2230</v>
          </cell>
          <cell r="M5006">
            <v>0</v>
          </cell>
          <cell r="N5006">
            <v>22300</v>
          </cell>
          <cell r="O5006">
            <v>22700</v>
          </cell>
          <cell r="P5006">
            <v>22788</v>
          </cell>
        </row>
        <row r="5007">
          <cell r="A5007">
            <v>1815750470</v>
          </cell>
          <cell r="B5007">
            <v>470</v>
          </cell>
          <cell r="C5007">
            <v>815750</v>
          </cell>
          <cell r="D5007">
            <v>1</v>
          </cell>
          <cell r="E5007">
            <v>0</v>
          </cell>
          <cell r="F5007" t="str">
            <v xml:space="preserve">אחזקת מכונות משרד </v>
          </cell>
          <cell r="G5007">
            <v>0</v>
          </cell>
          <cell r="H5007" t="str">
            <v>גמיש</v>
          </cell>
          <cell r="I5007">
            <v>0</v>
          </cell>
          <cell r="J5007">
            <v>0</v>
          </cell>
          <cell r="K5007">
            <v>0</v>
          </cell>
          <cell r="L5007">
            <v>0</v>
          </cell>
          <cell r="M5007">
            <v>0</v>
          </cell>
          <cell r="N5007">
            <v>0</v>
          </cell>
          <cell r="O5007">
            <v>0</v>
          </cell>
          <cell r="P5007">
            <v>0</v>
          </cell>
        </row>
        <row r="5008">
          <cell r="A5008">
            <v>1815750471</v>
          </cell>
          <cell r="B5008">
            <v>471</v>
          </cell>
          <cell r="C5008">
            <v>815750</v>
          </cell>
          <cell r="D5008">
            <v>1</v>
          </cell>
          <cell r="E5008">
            <v>0</v>
          </cell>
          <cell r="F5008" t="str">
            <v xml:space="preserve">מכשירי כתיבה      </v>
          </cell>
          <cell r="G5008">
            <v>0</v>
          </cell>
          <cell r="H5008" t="str">
            <v>גמיש</v>
          </cell>
          <cell r="I5008">
            <v>0</v>
          </cell>
          <cell r="J5008">
            <v>0</v>
          </cell>
          <cell r="K5008">
            <v>0</v>
          </cell>
          <cell r="L5008">
            <v>0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</row>
        <row r="5009">
          <cell r="A5009">
            <v>1815750500</v>
          </cell>
          <cell r="B5009">
            <v>500</v>
          </cell>
          <cell r="C5009">
            <v>815750</v>
          </cell>
          <cell r="D5009">
            <v>1</v>
          </cell>
          <cell r="E5009">
            <v>0</v>
          </cell>
          <cell r="F5009" t="str">
            <v xml:space="preserve">הוצאות מינהליות   </v>
          </cell>
          <cell r="G5009">
            <v>0</v>
          </cell>
          <cell r="H5009" t="str">
            <v xml:space="preserve"> </v>
          </cell>
          <cell r="I5009">
            <v>0</v>
          </cell>
          <cell r="J5009">
            <v>0</v>
          </cell>
          <cell r="K5009">
            <v>0</v>
          </cell>
          <cell r="L5009">
            <v>0</v>
          </cell>
          <cell r="M5009">
            <v>0</v>
          </cell>
          <cell r="N5009">
            <v>0</v>
          </cell>
          <cell r="O5009">
            <v>0</v>
          </cell>
          <cell r="P5009">
            <v>0</v>
          </cell>
        </row>
        <row r="5010">
          <cell r="A5010">
            <v>1815750511</v>
          </cell>
          <cell r="B5010">
            <v>511</v>
          </cell>
          <cell r="C5010">
            <v>815750</v>
          </cell>
          <cell r="D5010">
            <v>1</v>
          </cell>
          <cell r="E5010">
            <v>0</v>
          </cell>
          <cell r="F5010" t="str">
            <v xml:space="preserve">אירוח וכיבוד      </v>
          </cell>
          <cell r="G5010">
            <v>0</v>
          </cell>
          <cell r="H5010" t="str">
            <v>גמיש</v>
          </cell>
          <cell r="I5010">
            <v>0</v>
          </cell>
          <cell r="J5010">
            <v>19800</v>
          </cell>
          <cell r="K5010">
            <v>-4.3478260869565188E-2</v>
          </cell>
          <cell r="L5010">
            <v>2200</v>
          </cell>
          <cell r="M5010">
            <v>0</v>
          </cell>
          <cell r="N5010">
            <v>22000</v>
          </cell>
          <cell r="O5010">
            <v>22000</v>
          </cell>
          <cell r="P5010">
            <v>20263.05</v>
          </cell>
        </row>
        <row r="5011">
          <cell r="A5011">
            <v>1815750512</v>
          </cell>
          <cell r="B5011">
            <v>512</v>
          </cell>
          <cell r="C5011">
            <v>815750</v>
          </cell>
          <cell r="D5011">
            <v>1</v>
          </cell>
          <cell r="E5011">
            <v>0</v>
          </cell>
          <cell r="F5011" t="str">
            <v xml:space="preserve">נסיעות ואש"ל      </v>
          </cell>
          <cell r="G5011">
            <v>0</v>
          </cell>
          <cell r="H5011" t="str">
            <v>גמיש</v>
          </cell>
          <cell r="I5011">
            <v>0</v>
          </cell>
          <cell r="J5011">
            <v>0</v>
          </cell>
          <cell r="K5011">
            <v>0</v>
          </cell>
          <cell r="L5011">
            <v>0</v>
          </cell>
          <cell r="M5011">
            <v>0</v>
          </cell>
          <cell r="N5011">
            <v>0</v>
          </cell>
          <cell r="O5011">
            <v>0</v>
          </cell>
          <cell r="P5011">
            <v>0</v>
          </cell>
        </row>
        <row r="5012">
          <cell r="A5012">
            <v>1815750517</v>
          </cell>
          <cell r="B5012">
            <v>517</v>
          </cell>
          <cell r="C5012">
            <v>815750</v>
          </cell>
          <cell r="D5012">
            <v>1</v>
          </cell>
          <cell r="E5012">
            <v>0</v>
          </cell>
          <cell r="F5012" t="str">
            <v xml:space="preserve">מסיבות מפקדים ושי </v>
          </cell>
          <cell r="G5012">
            <v>0</v>
          </cell>
          <cell r="H5012" t="str">
            <v>גמיש</v>
          </cell>
          <cell r="I5012">
            <v>0</v>
          </cell>
          <cell r="J5012">
            <v>0</v>
          </cell>
          <cell r="K5012">
            <v>0</v>
          </cell>
          <cell r="L5012">
            <v>0</v>
          </cell>
          <cell r="M5012">
            <v>0</v>
          </cell>
          <cell r="N5012">
            <v>0</v>
          </cell>
          <cell r="O5012">
            <v>0</v>
          </cell>
          <cell r="P5012">
            <v>0</v>
          </cell>
        </row>
        <row r="5013">
          <cell r="A5013">
            <v>1815750522</v>
          </cell>
          <cell r="B5013">
            <v>522</v>
          </cell>
          <cell r="C5013">
            <v>815750</v>
          </cell>
          <cell r="D5013">
            <v>1</v>
          </cell>
          <cell r="E5013">
            <v>0</v>
          </cell>
          <cell r="F5013" t="str">
            <v xml:space="preserve">ספריות            </v>
          </cell>
          <cell r="G5013">
            <v>0</v>
          </cell>
          <cell r="H5013" t="str">
            <v>גמיש</v>
          </cell>
          <cell r="I5013">
            <v>0</v>
          </cell>
          <cell r="J5013">
            <v>0</v>
          </cell>
          <cell r="K5013">
            <v>0</v>
          </cell>
          <cell r="L5013">
            <v>0</v>
          </cell>
          <cell r="M5013">
            <v>0</v>
          </cell>
          <cell r="N5013">
            <v>0</v>
          </cell>
          <cell r="O5013">
            <v>0</v>
          </cell>
          <cell r="P5013">
            <v>0</v>
          </cell>
        </row>
        <row r="5014">
          <cell r="A5014">
            <v>1815750530</v>
          </cell>
          <cell r="B5014">
            <v>530</v>
          </cell>
          <cell r="C5014">
            <v>815750</v>
          </cell>
          <cell r="D5014">
            <v>1</v>
          </cell>
          <cell r="E5014">
            <v>0</v>
          </cell>
          <cell r="F5014" t="str">
            <v xml:space="preserve">אופניים לעובדים   </v>
          </cell>
          <cell r="G5014">
            <v>0</v>
          </cell>
          <cell r="H5014" t="str">
            <v>קשיח</v>
          </cell>
          <cell r="I5014">
            <v>0</v>
          </cell>
          <cell r="J5014">
            <v>0</v>
          </cell>
          <cell r="K5014">
            <v>0</v>
          </cell>
          <cell r="L5014">
            <v>0</v>
          </cell>
          <cell r="M5014">
            <v>0</v>
          </cell>
          <cell r="N5014">
            <v>0</v>
          </cell>
          <cell r="O5014">
            <v>0</v>
          </cell>
          <cell r="P5014">
            <v>0</v>
          </cell>
        </row>
        <row r="5015">
          <cell r="A5015">
            <v>1815750540</v>
          </cell>
          <cell r="B5015">
            <v>540</v>
          </cell>
          <cell r="C5015">
            <v>815750</v>
          </cell>
          <cell r="D5015">
            <v>1</v>
          </cell>
          <cell r="E5015">
            <v>0</v>
          </cell>
          <cell r="F5015" t="str">
            <v xml:space="preserve">הוצאות טלפון      </v>
          </cell>
          <cell r="G5015">
            <v>0</v>
          </cell>
          <cell r="H5015" t="str">
            <v>גמיש</v>
          </cell>
          <cell r="I5015">
            <v>0</v>
          </cell>
          <cell r="J5015">
            <v>0</v>
          </cell>
          <cell r="K5015">
            <v>0</v>
          </cell>
          <cell r="L5015">
            <v>0</v>
          </cell>
          <cell r="M5015">
            <v>0</v>
          </cell>
          <cell r="N5015">
            <v>0</v>
          </cell>
          <cell r="O5015">
            <v>0</v>
          </cell>
          <cell r="P5015">
            <v>0</v>
          </cell>
        </row>
        <row r="5016">
          <cell r="A5016">
            <v>1815750544</v>
          </cell>
          <cell r="B5016">
            <v>544</v>
          </cell>
          <cell r="C5016">
            <v>815750</v>
          </cell>
          <cell r="D5016">
            <v>1</v>
          </cell>
          <cell r="E5016">
            <v>0</v>
          </cell>
          <cell r="F5016" t="str">
            <v xml:space="preserve">הוצאות דאר        </v>
          </cell>
          <cell r="G5016">
            <v>0</v>
          </cell>
          <cell r="H5016" t="str">
            <v>קשיח</v>
          </cell>
          <cell r="I5016">
            <v>0</v>
          </cell>
          <cell r="J5016">
            <v>0</v>
          </cell>
          <cell r="K5016">
            <v>0</v>
          </cell>
          <cell r="L5016">
            <v>0</v>
          </cell>
          <cell r="M5016">
            <v>0</v>
          </cell>
          <cell r="N5016">
            <v>0</v>
          </cell>
          <cell r="O5016">
            <v>0</v>
          </cell>
          <cell r="P5016">
            <v>0</v>
          </cell>
        </row>
        <row r="5017">
          <cell r="A5017">
            <v>1815750562</v>
          </cell>
          <cell r="B5017">
            <v>562</v>
          </cell>
          <cell r="C5017">
            <v>815750</v>
          </cell>
          <cell r="D5017">
            <v>1</v>
          </cell>
          <cell r="E5017">
            <v>0</v>
          </cell>
          <cell r="F5017" t="str">
            <v xml:space="preserve">הדפסות            </v>
          </cell>
          <cell r="G5017">
            <v>0</v>
          </cell>
          <cell r="H5017" t="str">
            <v>גמיש</v>
          </cell>
          <cell r="I5017">
            <v>0</v>
          </cell>
          <cell r="J5017">
            <v>0</v>
          </cell>
          <cell r="K5017">
            <v>0</v>
          </cell>
          <cell r="L5017">
            <v>0</v>
          </cell>
          <cell r="M5017">
            <v>0</v>
          </cell>
          <cell r="N5017">
            <v>0</v>
          </cell>
          <cell r="O5017">
            <v>0</v>
          </cell>
          <cell r="P5017">
            <v>0</v>
          </cell>
        </row>
        <row r="5018">
          <cell r="A5018">
            <v>1815750583</v>
          </cell>
          <cell r="B5018">
            <v>583</v>
          </cell>
          <cell r="C5018">
            <v>815750</v>
          </cell>
          <cell r="D5018">
            <v>1</v>
          </cell>
          <cell r="E5018">
            <v>0</v>
          </cell>
          <cell r="F5018" t="str">
            <v xml:space="preserve">שרות רפואי        </v>
          </cell>
          <cell r="G5018">
            <v>0</v>
          </cell>
          <cell r="H5018" t="str">
            <v>קשיח</v>
          </cell>
          <cell r="I5018">
            <v>0</v>
          </cell>
          <cell r="J5018">
            <v>0</v>
          </cell>
          <cell r="K5018">
            <v>0</v>
          </cell>
          <cell r="L5018">
            <v>0</v>
          </cell>
          <cell r="M5018">
            <v>0</v>
          </cell>
          <cell r="N5018">
            <v>0</v>
          </cell>
          <cell r="O5018">
            <v>0</v>
          </cell>
          <cell r="P5018">
            <v>0</v>
          </cell>
        </row>
        <row r="5019">
          <cell r="A5019">
            <v>1815750585</v>
          </cell>
          <cell r="B5019">
            <v>585</v>
          </cell>
          <cell r="C5019">
            <v>815750</v>
          </cell>
          <cell r="D5019">
            <v>1</v>
          </cell>
          <cell r="E5019">
            <v>0</v>
          </cell>
          <cell r="F5019" t="str">
            <v xml:space="preserve">שרות אחות         </v>
          </cell>
          <cell r="G5019">
            <v>0</v>
          </cell>
          <cell r="H5019" t="str">
            <v>קשיח</v>
          </cell>
          <cell r="I5019">
            <v>0</v>
          </cell>
          <cell r="J5019">
            <v>0</v>
          </cell>
          <cell r="K5019">
            <v>0</v>
          </cell>
          <cell r="L5019">
            <v>0</v>
          </cell>
          <cell r="M5019">
            <v>0</v>
          </cell>
          <cell r="N5019">
            <v>0</v>
          </cell>
          <cell r="O5019">
            <v>0</v>
          </cell>
          <cell r="P5019">
            <v>0</v>
          </cell>
        </row>
        <row r="5020">
          <cell r="A5020">
            <v>1815750700</v>
          </cell>
          <cell r="B5020">
            <v>700</v>
          </cell>
          <cell r="C5020">
            <v>815750</v>
          </cell>
          <cell r="D5020">
            <v>1</v>
          </cell>
          <cell r="E5020">
            <v>0</v>
          </cell>
          <cell r="F5020" t="str">
            <v xml:space="preserve">הוצאות לפעולות    </v>
          </cell>
          <cell r="G5020">
            <v>0</v>
          </cell>
          <cell r="H5020" t="str">
            <v xml:space="preserve"> </v>
          </cell>
          <cell r="I5020">
            <v>0</v>
          </cell>
          <cell r="J5020">
            <v>0</v>
          </cell>
          <cell r="K5020">
            <v>0</v>
          </cell>
          <cell r="L5020">
            <v>0</v>
          </cell>
          <cell r="M5020">
            <v>0</v>
          </cell>
          <cell r="N5020">
            <v>0</v>
          </cell>
          <cell r="O5020">
            <v>0</v>
          </cell>
          <cell r="P5020">
            <v>0</v>
          </cell>
        </row>
        <row r="5021">
          <cell r="A5021">
            <v>1815750721</v>
          </cell>
          <cell r="B5021">
            <v>721</v>
          </cell>
          <cell r="C5021">
            <v>815750</v>
          </cell>
          <cell r="D5021">
            <v>1</v>
          </cell>
          <cell r="E5021">
            <v>0</v>
          </cell>
          <cell r="F5021" t="str">
            <v>חמרים-תחזוקת מבנים</v>
          </cell>
          <cell r="G5021">
            <v>0</v>
          </cell>
          <cell r="H5021" t="str">
            <v>גמיש</v>
          </cell>
          <cell r="I5021">
            <v>-0.34782608695652173</v>
          </cell>
          <cell r="J5021">
            <v>2700</v>
          </cell>
          <cell r="K5021">
            <v>0</v>
          </cell>
          <cell r="L5021">
            <v>300</v>
          </cell>
          <cell r="M5021">
            <v>0</v>
          </cell>
          <cell r="N5021">
            <v>3000</v>
          </cell>
          <cell r="O5021">
            <v>4600</v>
          </cell>
          <cell r="P5021">
            <v>3354.2</v>
          </cell>
        </row>
        <row r="5022">
          <cell r="A5022">
            <v>1815750722</v>
          </cell>
          <cell r="B5022">
            <v>722</v>
          </cell>
          <cell r="C5022">
            <v>815750</v>
          </cell>
          <cell r="D5022">
            <v>1</v>
          </cell>
          <cell r="E5022">
            <v>0</v>
          </cell>
          <cell r="F5022" t="str">
            <v>חמרים-תחזוקה עצמית</v>
          </cell>
          <cell r="G5022">
            <v>0</v>
          </cell>
          <cell r="H5022" t="str">
            <v>גמיש</v>
          </cell>
          <cell r="I5022">
            <v>0</v>
          </cell>
          <cell r="J5022">
            <v>0</v>
          </cell>
          <cell r="K5022">
            <v>0</v>
          </cell>
          <cell r="L5022">
            <v>0</v>
          </cell>
          <cell r="M5022">
            <v>0</v>
          </cell>
          <cell r="N5022">
            <v>0</v>
          </cell>
          <cell r="O5022">
            <v>0</v>
          </cell>
          <cell r="P5022">
            <v>0</v>
          </cell>
        </row>
        <row r="5023">
          <cell r="A5023">
            <v>1815750724</v>
          </cell>
          <cell r="B5023">
            <v>724</v>
          </cell>
          <cell r="C5023">
            <v>815750</v>
          </cell>
          <cell r="D5023">
            <v>1</v>
          </cell>
          <cell r="E5023">
            <v>0</v>
          </cell>
          <cell r="F5023" t="str">
            <v>ציוד למגמות</v>
          </cell>
          <cell r="G5023">
            <v>0</v>
          </cell>
          <cell r="H5023" t="str">
            <v>גמיש</v>
          </cell>
          <cell r="I5023">
            <v>0</v>
          </cell>
          <cell r="J5023">
            <v>0</v>
          </cell>
          <cell r="K5023">
            <v>0</v>
          </cell>
          <cell r="L5023">
            <v>0</v>
          </cell>
          <cell r="M5023">
            <v>0</v>
          </cell>
          <cell r="N5023">
            <v>0</v>
          </cell>
          <cell r="O5023">
            <v>0</v>
          </cell>
          <cell r="P5023">
            <v>0</v>
          </cell>
        </row>
        <row r="5024">
          <cell r="A5024">
            <v>1815750742</v>
          </cell>
          <cell r="B5024">
            <v>742</v>
          </cell>
          <cell r="C5024">
            <v>815750</v>
          </cell>
          <cell r="D5024">
            <v>1</v>
          </cell>
          <cell r="E5024">
            <v>0</v>
          </cell>
          <cell r="F5024" t="str">
            <v xml:space="preserve">כלים וציוד        </v>
          </cell>
          <cell r="G5024">
            <v>0</v>
          </cell>
          <cell r="H5024" t="str">
            <v>גמיש</v>
          </cell>
          <cell r="I5024">
            <v>5.0816696914700588E-2</v>
          </cell>
          <cell r="J5024">
            <v>52110</v>
          </cell>
          <cell r="K5024">
            <v>1.6363636363636358E-2</v>
          </cell>
          <cell r="L5024">
            <v>5790</v>
          </cell>
          <cell r="M5024">
            <v>0</v>
          </cell>
          <cell r="N5024">
            <v>57900</v>
          </cell>
          <cell r="O5024">
            <v>55100</v>
          </cell>
          <cell r="P5024">
            <v>55520</v>
          </cell>
        </row>
        <row r="5025">
          <cell r="A5025">
            <v>1815750744</v>
          </cell>
          <cell r="B5025">
            <v>744</v>
          </cell>
          <cell r="C5025">
            <v>815750</v>
          </cell>
          <cell r="D5025">
            <v>1</v>
          </cell>
          <cell r="E5025">
            <v>0</v>
          </cell>
          <cell r="F5025" t="str">
            <v>ציוד מגמת  טלויזיה</v>
          </cell>
          <cell r="G5025">
            <v>0</v>
          </cell>
          <cell r="H5025" t="str">
            <v>גמיש</v>
          </cell>
          <cell r="I5025">
            <v>0</v>
          </cell>
          <cell r="J5025">
            <v>0</v>
          </cell>
          <cell r="K5025">
            <v>0</v>
          </cell>
          <cell r="L5025">
            <v>0</v>
          </cell>
          <cell r="M5025">
            <v>0</v>
          </cell>
          <cell r="N5025">
            <v>0</v>
          </cell>
          <cell r="O5025">
            <v>0</v>
          </cell>
          <cell r="P5025">
            <v>0</v>
          </cell>
        </row>
        <row r="5026">
          <cell r="A5026">
            <v>1815750745</v>
          </cell>
          <cell r="B5026">
            <v>745</v>
          </cell>
          <cell r="C5026">
            <v>815750</v>
          </cell>
          <cell r="D5026">
            <v>1</v>
          </cell>
          <cell r="E5026">
            <v>0</v>
          </cell>
          <cell r="F5026" t="str">
            <v xml:space="preserve">דמי פריצה - תכולה </v>
          </cell>
          <cell r="G5026">
            <v>0</v>
          </cell>
          <cell r="H5026" t="str">
            <v>קשיח</v>
          </cell>
          <cell r="I5026">
            <v>0</v>
          </cell>
          <cell r="J5026">
            <v>0</v>
          </cell>
          <cell r="K5026">
            <v>0</v>
          </cell>
          <cell r="L5026">
            <v>0</v>
          </cell>
          <cell r="M5026">
            <v>0</v>
          </cell>
          <cell r="N5026">
            <v>0</v>
          </cell>
          <cell r="O5026">
            <v>0</v>
          </cell>
          <cell r="P5026">
            <v>0</v>
          </cell>
        </row>
        <row r="5027">
          <cell r="A5027">
            <v>1815750746</v>
          </cell>
          <cell r="B5027">
            <v>746</v>
          </cell>
          <cell r="C5027">
            <v>815750</v>
          </cell>
          <cell r="D5027">
            <v>1</v>
          </cell>
          <cell r="E5027">
            <v>0</v>
          </cell>
          <cell r="F5027" t="str">
            <v xml:space="preserve">דמי פריצה - מבנה  </v>
          </cell>
          <cell r="G5027">
            <v>0</v>
          </cell>
          <cell r="H5027" t="str">
            <v>קשיח</v>
          </cell>
          <cell r="I5027">
            <v>0</v>
          </cell>
          <cell r="J5027">
            <v>0</v>
          </cell>
          <cell r="K5027">
            <v>0</v>
          </cell>
          <cell r="L5027">
            <v>0</v>
          </cell>
          <cell r="M5027">
            <v>0</v>
          </cell>
          <cell r="N5027">
            <v>0</v>
          </cell>
          <cell r="O5027">
            <v>0</v>
          </cell>
          <cell r="P5027">
            <v>0</v>
          </cell>
        </row>
        <row r="5028">
          <cell r="A5028">
            <v>1815750750</v>
          </cell>
          <cell r="B5028">
            <v>750</v>
          </cell>
          <cell r="C5028">
            <v>815750</v>
          </cell>
          <cell r="D5028">
            <v>1</v>
          </cell>
          <cell r="E5028">
            <v>0</v>
          </cell>
          <cell r="F5028" t="str">
            <v>אחזקת מוסדות</v>
          </cell>
          <cell r="G5028">
            <v>0</v>
          </cell>
          <cell r="H5028" t="str">
            <v>קשיח</v>
          </cell>
          <cell r="I5028">
            <v>0.10179770413688538</v>
          </cell>
          <cell r="J5028">
            <v>508700</v>
          </cell>
          <cell r="K5028">
            <v>7.6130765785937804E-3</v>
          </cell>
          <cell r="L5028">
            <v>0</v>
          </cell>
          <cell r="M5028">
            <v>0</v>
          </cell>
          <cell r="N5028">
            <v>508700</v>
          </cell>
          <cell r="O5028">
            <v>461700</v>
          </cell>
          <cell r="P5028">
            <v>439741.9</v>
          </cell>
        </row>
        <row r="5029">
          <cell r="A5029">
            <v>1815750751</v>
          </cell>
          <cell r="B5029">
            <v>751</v>
          </cell>
          <cell r="C5029">
            <v>815750</v>
          </cell>
          <cell r="D5029">
            <v>1</v>
          </cell>
          <cell r="E5029">
            <v>0</v>
          </cell>
          <cell r="F5029" t="str">
            <v xml:space="preserve">עבודות קבלניות    </v>
          </cell>
          <cell r="G5029">
            <v>0</v>
          </cell>
          <cell r="H5029" t="str">
            <v>גמיש</v>
          </cell>
          <cell r="I5029">
            <v>0</v>
          </cell>
          <cell r="J5029">
            <v>25000</v>
          </cell>
          <cell r="K5029">
            <v>0</v>
          </cell>
          <cell r="L5029">
            <v>0</v>
          </cell>
          <cell r="M5029">
            <v>0</v>
          </cell>
          <cell r="N5029">
            <v>25000</v>
          </cell>
          <cell r="O5029">
            <v>25000</v>
          </cell>
          <cell r="P5029">
            <v>0</v>
          </cell>
        </row>
        <row r="5030">
          <cell r="A5030">
            <v>1815750752</v>
          </cell>
          <cell r="B5030">
            <v>752</v>
          </cell>
          <cell r="C5030">
            <v>815750</v>
          </cell>
          <cell r="D5030">
            <v>1</v>
          </cell>
          <cell r="E5030">
            <v>0</v>
          </cell>
          <cell r="F5030" t="str">
            <v xml:space="preserve">נקיון בקבלנות     </v>
          </cell>
          <cell r="G5030">
            <v>0</v>
          </cell>
          <cell r="H5030" t="str">
            <v>קשיח</v>
          </cell>
          <cell r="I5030">
            <v>2.1520803443328962E-3</v>
          </cell>
          <cell r="J5030">
            <v>838200</v>
          </cell>
          <cell r="K5030">
            <v>-3.9843390142791368E-2</v>
          </cell>
          <cell r="L5030">
            <v>0</v>
          </cell>
          <cell r="M5030">
            <v>0</v>
          </cell>
          <cell r="N5030">
            <v>838200</v>
          </cell>
          <cell r="O5030">
            <v>836400</v>
          </cell>
          <cell r="P5030">
            <v>817797.65</v>
          </cell>
        </row>
        <row r="5031">
          <cell r="A5031">
            <v>1815750753</v>
          </cell>
          <cell r="B5031">
            <v>753</v>
          </cell>
          <cell r="C5031">
            <v>815750</v>
          </cell>
          <cell r="D5031">
            <v>1</v>
          </cell>
          <cell r="E5031">
            <v>0</v>
          </cell>
          <cell r="F5031" t="str">
            <v xml:space="preserve">עובדים חיצוניים   </v>
          </cell>
          <cell r="G5031">
            <v>0</v>
          </cell>
          <cell r="H5031" t="str">
            <v>קשיח</v>
          </cell>
          <cell r="I5031">
            <v>0</v>
          </cell>
          <cell r="J5031">
            <v>0</v>
          </cell>
          <cell r="K5031">
            <v>0</v>
          </cell>
          <cell r="L5031">
            <v>0</v>
          </cell>
          <cell r="M5031">
            <v>0</v>
          </cell>
          <cell r="N5031">
            <v>0</v>
          </cell>
          <cell r="O5031">
            <v>0</v>
          </cell>
          <cell r="P5031">
            <v>0</v>
          </cell>
        </row>
        <row r="5032">
          <cell r="A5032">
            <v>1815750755</v>
          </cell>
          <cell r="B5032">
            <v>755</v>
          </cell>
          <cell r="C5032">
            <v>815750</v>
          </cell>
          <cell r="D5032">
            <v>1</v>
          </cell>
          <cell r="E5032">
            <v>0</v>
          </cell>
          <cell r="F5032" t="str">
            <v xml:space="preserve">אחות              </v>
          </cell>
          <cell r="G5032">
            <v>0</v>
          </cell>
          <cell r="H5032" t="str">
            <v>קשיח</v>
          </cell>
          <cell r="I5032">
            <v>0</v>
          </cell>
          <cell r="J5032">
            <v>0</v>
          </cell>
          <cell r="K5032">
            <v>0</v>
          </cell>
          <cell r="L5032">
            <v>0</v>
          </cell>
          <cell r="M5032">
            <v>0</v>
          </cell>
          <cell r="N5032">
            <v>0</v>
          </cell>
          <cell r="O5032">
            <v>0</v>
          </cell>
          <cell r="P5032">
            <v>0</v>
          </cell>
        </row>
        <row r="5033">
          <cell r="A5033">
            <v>1815750759</v>
          </cell>
          <cell r="B5033">
            <v>759</v>
          </cell>
          <cell r="C5033">
            <v>815750</v>
          </cell>
          <cell r="D5033">
            <v>1</v>
          </cell>
          <cell r="E5033">
            <v>0</v>
          </cell>
          <cell r="F5033" t="str">
            <v>שרותי סייעות</v>
          </cell>
          <cell r="G5033">
            <v>0</v>
          </cell>
          <cell r="H5033" t="str">
            <v>שכר</v>
          </cell>
          <cell r="I5033">
            <v>0.33489846226082864</v>
          </cell>
          <cell r="J5033">
            <v>3411600</v>
          </cell>
          <cell r="K5033">
            <v>5.000659717640854E-2</v>
          </cell>
          <cell r="L5033">
            <v>0</v>
          </cell>
          <cell r="M5033">
            <v>0</v>
          </cell>
          <cell r="N5033">
            <v>3411600</v>
          </cell>
          <cell r="O5033">
            <v>2555700</v>
          </cell>
          <cell r="P5033">
            <v>2368345.29</v>
          </cell>
        </row>
        <row r="5034">
          <cell r="A5034">
            <v>1815750762</v>
          </cell>
          <cell r="B5034">
            <v>762</v>
          </cell>
          <cell r="C5034">
            <v>815750</v>
          </cell>
          <cell r="D5034">
            <v>1</v>
          </cell>
          <cell r="E5034">
            <v>0</v>
          </cell>
          <cell r="F5034" t="str">
            <v xml:space="preserve">שאילת מורים       </v>
          </cell>
          <cell r="G5034">
            <v>0</v>
          </cell>
          <cell r="H5034" t="str">
            <v>שכר</v>
          </cell>
          <cell r="I5034">
            <v>0.18312236286919825</v>
          </cell>
          <cell r="J5034">
            <v>280400</v>
          </cell>
          <cell r="K5034">
            <v>-9.031927607990442E-2</v>
          </cell>
          <cell r="L5034">
            <v>0</v>
          </cell>
          <cell r="M5034">
            <v>0</v>
          </cell>
          <cell r="N5034">
            <v>280400</v>
          </cell>
          <cell r="O5034">
            <v>237000</v>
          </cell>
          <cell r="P5034">
            <v>264299.39</v>
          </cell>
        </row>
        <row r="5035">
          <cell r="A5035">
            <v>1815750763</v>
          </cell>
          <cell r="B5035">
            <v>763</v>
          </cell>
          <cell r="C5035">
            <v>815750</v>
          </cell>
          <cell r="D5035">
            <v>1</v>
          </cell>
          <cell r="E5035">
            <v>0</v>
          </cell>
          <cell r="F5035" t="str">
            <v xml:space="preserve">עובדי חברת מוסדות </v>
          </cell>
          <cell r="G5035">
            <v>0</v>
          </cell>
          <cell r="H5035" t="str">
            <v>קשיח</v>
          </cell>
          <cell r="I5035">
            <v>0</v>
          </cell>
          <cell r="J5035">
            <v>0</v>
          </cell>
          <cell r="K5035">
            <v>0</v>
          </cell>
          <cell r="L5035">
            <v>0</v>
          </cell>
          <cell r="M5035">
            <v>0</v>
          </cell>
          <cell r="N5035">
            <v>0</v>
          </cell>
          <cell r="O5035">
            <v>0</v>
          </cell>
          <cell r="P5035">
            <v>0</v>
          </cell>
        </row>
        <row r="5036">
          <cell r="A5036">
            <v>1815750765</v>
          </cell>
          <cell r="B5036">
            <v>765</v>
          </cell>
          <cell r="C5036">
            <v>815750</v>
          </cell>
          <cell r="D5036">
            <v>1</v>
          </cell>
          <cell r="E5036">
            <v>0</v>
          </cell>
          <cell r="F5036" t="str">
            <v xml:space="preserve">רכז חברתי - חט"ב  </v>
          </cell>
          <cell r="G5036">
            <v>0</v>
          </cell>
          <cell r="H5036" t="str">
            <v>קשיח</v>
          </cell>
          <cell r="I5036">
            <v>0</v>
          </cell>
          <cell r="J5036">
            <v>0</v>
          </cell>
          <cell r="K5036">
            <v>0</v>
          </cell>
          <cell r="L5036">
            <v>0</v>
          </cell>
          <cell r="M5036">
            <v>0</v>
          </cell>
          <cell r="N5036">
            <v>0</v>
          </cell>
          <cell r="O5036">
            <v>0</v>
          </cell>
          <cell r="P5036">
            <v>0</v>
          </cell>
        </row>
        <row r="5037">
          <cell r="A5037">
            <v>1815750780</v>
          </cell>
          <cell r="B5037">
            <v>780</v>
          </cell>
          <cell r="C5037">
            <v>815750</v>
          </cell>
          <cell r="D5037">
            <v>1</v>
          </cell>
          <cell r="E5037">
            <v>0</v>
          </cell>
          <cell r="F5037" t="str">
            <v xml:space="preserve">חינוך חברתי       </v>
          </cell>
          <cell r="G5037">
            <v>0</v>
          </cell>
          <cell r="H5037" t="str">
            <v>קשיח</v>
          </cell>
          <cell r="I5037">
            <v>0.10091743119266061</v>
          </cell>
          <cell r="J5037">
            <v>24000</v>
          </cell>
          <cell r="K5037">
            <v>8.8235294117646967E-2</v>
          </cell>
          <cell r="L5037">
            <v>0</v>
          </cell>
          <cell r="M5037">
            <v>0</v>
          </cell>
          <cell r="N5037">
            <v>24000</v>
          </cell>
          <cell r="O5037">
            <v>21800</v>
          </cell>
          <cell r="P5037">
            <v>22012</v>
          </cell>
        </row>
        <row r="5038">
          <cell r="A5038">
            <v>1815750794</v>
          </cell>
          <cell r="B5038">
            <v>794</v>
          </cell>
          <cell r="C5038">
            <v>815750</v>
          </cell>
          <cell r="D5038">
            <v>1</v>
          </cell>
          <cell r="E5038">
            <v>0</v>
          </cell>
          <cell r="F5038" t="str">
            <v xml:space="preserve">השתתפות בעזר 094  </v>
          </cell>
          <cell r="G5038">
            <v>0</v>
          </cell>
          <cell r="H5038" t="str">
            <v>קשיח</v>
          </cell>
          <cell r="I5038">
            <v>1.2266666666666666</v>
          </cell>
          <cell r="J5038">
            <v>16700</v>
          </cell>
          <cell r="K5038">
            <v>1.7272727272727271</v>
          </cell>
          <cell r="L5038">
            <v>0</v>
          </cell>
          <cell r="M5038">
            <v>0</v>
          </cell>
          <cell r="N5038">
            <v>16700</v>
          </cell>
          <cell r="O5038">
            <v>7500</v>
          </cell>
          <cell r="P5038">
            <v>16675</v>
          </cell>
        </row>
        <row r="5039">
          <cell r="A5039">
            <v>1815750800</v>
          </cell>
          <cell r="B5039">
            <v>800</v>
          </cell>
          <cell r="C5039">
            <v>815750</v>
          </cell>
          <cell r="D5039">
            <v>1</v>
          </cell>
          <cell r="E5039">
            <v>0</v>
          </cell>
          <cell r="F5039" t="str">
            <v>השת' תמיכות תרומות</v>
          </cell>
          <cell r="G5039">
            <v>0</v>
          </cell>
          <cell r="H5039" t="str">
            <v xml:space="preserve"> 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0</v>
          </cell>
          <cell r="N5039">
            <v>0</v>
          </cell>
          <cell r="O5039">
            <v>0</v>
          </cell>
          <cell r="P5039">
            <v>0</v>
          </cell>
        </row>
        <row r="5040">
          <cell r="A5040">
            <v>1815750810</v>
          </cell>
          <cell r="B5040">
            <v>810</v>
          </cell>
          <cell r="C5040">
            <v>815750</v>
          </cell>
          <cell r="D5040">
            <v>1</v>
          </cell>
          <cell r="E5040">
            <v>0</v>
          </cell>
          <cell r="F5040" t="str">
            <v>הקצבה לניהול עצמי</v>
          </cell>
          <cell r="G5040">
            <v>0</v>
          </cell>
          <cell r="H5040" t="str">
            <v>גמיש</v>
          </cell>
          <cell r="I5040">
            <v>-1.9331526648599828E-2</v>
          </cell>
          <cell r="J5040">
            <v>108560</v>
          </cell>
          <cell r="K5040">
            <v>0.19741100323624594</v>
          </cell>
          <cell r="L5040">
            <v>0</v>
          </cell>
          <cell r="M5040">
            <v>0</v>
          </cell>
          <cell r="N5040">
            <v>108560</v>
          </cell>
          <cell r="O5040">
            <v>110700</v>
          </cell>
          <cell r="P5040">
            <v>111000</v>
          </cell>
        </row>
        <row r="5041">
          <cell r="A5041">
            <v>1815750811</v>
          </cell>
          <cell r="B5041">
            <v>811</v>
          </cell>
          <cell r="C5041">
            <v>815750</v>
          </cell>
          <cell r="D5041">
            <v>1</v>
          </cell>
          <cell r="E5041">
            <v>0</v>
          </cell>
          <cell r="F5041" t="str">
            <v>העשרת מחוננים</v>
          </cell>
          <cell r="G5041">
            <v>0</v>
          </cell>
          <cell r="H5041" t="str">
            <v>גמיש</v>
          </cell>
          <cell r="I5041">
            <v>0</v>
          </cell>
          <cell r="J5041">
            <v>250000</v>
          </cell>
          <cell r="K5041">
            <v>-0.25233644859813087</v>
          </cell>
          <cell r="L5041">
            <v>0</v>
          </cell>
          <cell r="M5041">
            <v>0</v>
          </cell>
          <cell r="N5041">
            <v>250000</v>
          </cell>
          <cell r="O5041">
            <v>250000</v>
          </cell>
          <cell r="P5041">
            <v>164482.37</v>
          </cell>
        </row>
        <row r="5042">
          <cell r="A5042">
            <v>1815750812</v>
          </cell>
          <cell r="B5042">
            <v>812</v>
          </cell>
          <cell r="C5042">
            <v>815750</v>
          </cell>
          <cell r="D5042">
            <v>1</v>
          </cell>
          <cell r="E5042">
            <v>0</v>
          </cell>
          <cell r="F5042" t="str">
            <v>מסיבות כיתתיות</v>
          </cell>
          <cell r="G5042">
            <v>0</v>
          </cell>
          <cell r="H5042" t="str">
            <v>גמיש</v>
          </cell>
          <cell r="I5042">
            <v>0</v>
          </cell>
          <cell r="J5042">
            <v>25000</v>
          </cell>
          <cell r="K5042">
            <v>-1</v>
          </cell>
          <cell r="L5042">
            <v>0</v>
          </cell>
          <cell r="M5042">
            <v>0</v>
          </cell>
          <cell r="N5042">
            <v>25000</v>
          </cell>
          <cell r="O5042">
            <v>0</v>
          </cell>
          <cell r="P5042">
            <v>24540</v>
          </cell>
        </row>
        <row r="5043">
          <cell r="A5043">
            <v>1815750816</v>
          </cell>
          <cell r="B5043">
            <v>816</v>
          </cell>
          <cell r="C5043">
            <v>815750</v>
          </cell>
          <cell r="D5043">
            <v>1</v>
          </cell>
          <cell r="E5043">
            <v>0</v>
          </cell>
          <cell r="F5043" t="str">
            <v>חט"ב - הכלה והשתלבות</v>
          </cell>
          <cell r="G5043">
            <v>0</v>
          </cell>
          <cell r="H5043" t="str">
            <v>קשיח</v>
          </cell>
          <cell r="I5043">
            <v>0</v>
          </cell>
          <cell r="J5043">
            <v>0</v>
          </cell>
          <cell r="K5043">
            <v>-1</v>
          </cell>
          <cell r="L5043">
            <v>0</v>
          </cell>
          <cell r="M5043">
            <v>0</v>
          </cell>
          <cell r="N5043">
            <v>0</v>
          </cell>
          <cell r="O5043">
            <v>0</v>
          </cell>
          <cell r="P5043">
            <v>11085</v>
          </cell>
        </row>
        <row r="5044">
          <cell r="A5044">
            <v>1815750838</v>
          </cell>
          <cell r="B5044">
            <v>838</v>
          </cell>
          <cell r="C5044">
            <v>815750</v>
          </cell>
          <cell r="D5044">
            <v>1</v>
          </cell>
          <cell r="E5044">
            <v>0</v>
          </cell>
          <cell r="F5044" t="str">
            <v>תכנית לאומית-קידום אנגלית</v>
          </cell>
          <cell r="G5044">
            <v>0</v>
          </cell>
          <cell r="H5044" t="str">
            <v>גמיש</v>
          </cell>
          <cell r="I5044">
            <v>0</v>
          </cell>
          <cell r="J5044">
            <v>0</v>
          </cell>
          <cell r="K5044">
            <v>0</v>
          </cell>
          <cell r="L5044">
            <v>0</v>
          </cell>
          <cell r="M5044">
            <v>0</v>
          </cell>
          <cell r="N5044">
            <v>0</v>
          </cell>
          <cell r="O5044">
            <v>0</v>
          </cell>
          <cell r="P5044">
            <v>0</v>
          </cell>
        </row>
        <row r="5045">
          <cell r="A5045">
            <v>1815750911</v>
          </cell>
          <cell r="B5045">
            <v>911</v>
          </cell>
          <cell r="C5045">
            <v>815750</v>
          </cell>
          <cell r="D5045">
            <v>1</v>
          </cell>
          <cell r="E5045">
            <v>0</v>
          </cell>
          <cell r="F5045" t="str">
            <v>פעילות חוויתית יהדות</v>
          </cell>
          <cell r="G5045">
            <v>0</v>
          </cell>
          <cell r="H5045" t="str">
            <v>קשיח</v>
          </cell>
          <cell r="I5045">
            <v>0</v>
          </cell>
          <cell r="J5045">
            <v>0</v>
          </cell>
          <cell r="K5045">
            <v>0</v>
          </cell>
          <cell r="L5045">
            <v>0</v>
          </cell>
          <cell r="M5045">
            <v>0</v>
          </cell>
          <cell r="N5045">
            <v>0</v>
          </cell>
          <cell r="O5045">
            <v>0</v>
          </cell>
          <cell r="P5045">
            <v>0</v>
          </cell>
        </row>
        <row r="5046">
          <cell r="A5046">
            <v>1815750953</v>
          </cell>
          <cell r="B5046">
            <v>953</v>
          </cell>
          <cell r="C5046">
            <v>815750</v>
          </cell>
          <cell r="D5046">
            <v>1</v>
          </cell>
          <cell r="E5046">
            <v>0</v>
          </cell>
          <cell r="F5046" t="str">
            <v>מערכת גפ"ן</v>
          </cell>
          <cell r="G5046">
            <v>0</v>
          </cell>
          <cell r="H5046" t="str">
            <v>קשיח</v>
          </cell>
          <cell r="I5046">
            <v>0</v>
          </cell>
          <cell r="J5046">
            <v>1365600</v>
          </cell>
          <cell r="K5046" t="e">
            <v>#N/A</v>
          </cell>
          <cell r="L5046">
            <v>0</v>
          </cell>
          <cell r="M5046">
            <v>0</v>
          </cell>
          <cell r="N5046">
            <v>1365600</v>
          </cell>
          <cell r="O5046">
            <v>1288700</v>
          </cell>
          <cell r="P5046">
            <v>298227.03999999998</v>
          </cell>
        </row>
        <row r="5047">
          <cell r="A5047">
            <v>1815750961</v>
          </cell>
          <cell r="B5047">
            <v>961</v>
          </cell>
          <cell r="C5047">
            <v>815750</v>
          </cell>
          <cell r="D5047">
            <v>1</v>
          </cell>
          <cell r="E5047">
            <v>0</v>
          </cell>
          <cell r="F5047" t="str">
            <v>רז' פעולות ורכישות</v>
          </cell>
          <cell r="G5047">
            <v>0</v>
          </cell>
          <cell r="H5047" t="str">
            <v>גמיש</v>
          </cell>
          <cell r="I5047">
            <v>0</v>
          </cell>
          <cell r="J5047">
            <v>0</v>
          </cell>
          <cell r="K5047">
            <v>0</v>
          </cell>
          <cell r="L5047">
            <v>0</v>
          </cell>
          <cell r="M5047">
            <v>0</v>
          </cell>
          <cell r="N5047">
            <v>0</v>
          </cell>
          <cell r="O5047">
            <v>0</v>
          </cell>
          <cell r="P5047">
            <v>0</v>
          </cell>
        </row>
        <row r="5048">
          <cell r="A5048">
            <v>1815750989</v>
          </cell>
          <cell r="B5048">
            <v>989</v>
          </cell>
          <cell r="C5048">
            <v>815750</v>
          </cell>
          <cell r="D5048">
            <v>1</v>
          </cell>
          <cell r="E5048">
            <v>0</v>
          </cell>
          <cell r="F5048" t="str">
            <v xml:space="preserve">תקורה             </v>
          </cell>
          <cell r="G5048">
            <v>0</v>
          </cell>
          <cell r="H5048" t="str">
            <v>קשיח</v>
          </cell>
          <cell r="I5048">
            <v>6.5755764304013642E-2</v>
          </cell>
          <cell r="J5048">
            <v>1872000</v>
          </cell>
          <cell r="K5048">
            <v>-1</v>
          </cell>
          <cell r="L5048">
            <v>0</v>
          </cell>
          <cell r="M5048">
            <v>0</v>
          </cell>
          <cell r="N5048">
            <v>1872000</v>
          </cell>
          <cell r="O5048">
            <v>1756500</v>
          </cell>
          <cell r="P5048">
            <v>1631273.68</v>
          </cell>
        </row>
        <row r="5049">
          <cell r="A5049" t="e">
            <v>#VALUE!</v>
          </cell>
          <cell r="B5049" t="str">
            <v>815750  סך הכל</v>
          </cell>
          <cell r="C5049">
            <v>0</v>
          </cell>
          <cell r="D5049">
            <v>0</v>
          </cell>
          <cell r="E5049">
            <v>0</v>
          </cell>
          <cell r="F5049" t="str">
            <v xml:space="preserve">תיכון אילון       </v>
          </cell>
          <cell r="G5049">
            <v>0</v>
          </cell>
          <cell r="H5049">
            <v>0</v>
          </cell>
          <cell r="I5049">
            <v>6.4305164818520666E-2</v>
          </cell>
          <cell r="J5049">
            <v>33012210</v>
          </cell>
          <cell r="K5049" t="e">
            <v>#N/A</v>
          </cell>
          <cell r="L5049">
            <v>14350</v>
          </cell>
          <cell r="M5049">
            <v>0</v>
          </cell>
          <cell r="N5049">
            <v>33026560</v>
          </cell>
          <cell r="O5049">
            <v>31031100</v>
          </cell>
          <cell r="P5049">
            <v>28703107.390000001</v>
          </cell>
        </row>
        <row r="5050">
          <cell r="A5050">
            <v>18157600</v>
          </cell>
          <cell r="B5050">
            <v>0</v>
          </cell>
          <cell r="C5050">
            <v>815760</v>
          </cell>
          <cell r="D5050">
            <v>1</v>
          </cell>
          <cell r="E5050">
            <v>0</v>
          </cell>
          <cell r="F5050" t="str">
            <v xml:space="preserve">תיכון יבנה        </v>
          </cell>
          <cell r="G5050">
            <v>0</v>
          </cell>
          <cell r="H5050" t="str">
            <v xml:space="preserve"> </v>
          </cell>
          <cell r="I5050">
            <v>0</v>
          </cell>
          <cell r="J5050">
            <v>0</v>
          </cell>
          <cell r="K5050">
            <v>0</v>
          </cell>
          <cell r="L5050">
            <v>0</v>
          </cell>
          <cell r="M5050">
            <v>0</v>
          </cell>
          <cell r="N5050">
            <v>0</v>
          </cell>
          <cell r="O5050">
            <v>0</v>
          </cell>
          <cell r="P5050">
            <v>0</v>
          </cell>
        </row>
        <row r="5051">
          <cell r="A5051">
            <v>1815760100</v>
          </cell>
          <cell r="B5051">
            <v>100</v>
          </cell>
          <cell r="C5051">
            <v>815760</v>
          </cell>
          <cell r="D5051">
            <v>1</v>
          </cell>
          <cell r="E5051">
            <v>0</v>
          </cell>
          <cell r="F5051" t="str">
            <v>שכר עובדים לפי תקן</v>
          </cell>
          <cell r="G5051">
            <v>0</v>
          </cell>
          <cell r="H5051" t="str">
            <v xml:space="preserve"> </v>
          </cell>
          <cell r="I5051">
            <v>0</v>
          </cell>
          <cell r="J5051">
            <v>0</v>
          </cell>
          <cell r="K5051">
            <v>0</v>
          </cell>
          <cell r="L5051">
            <v>0</v>
          </cell>
          <cell r="M5051">
            <v>0</v>
          </cell>
          <cell r="N5051">
            <v>0</v>
          </cell>
          <cell r="O5051">
            <v>0</v>
          </cell>
          <cell r="P5051">
            <v>0</v>
          </cell>
        </row>
        <row r="5052">
          <cell r="A5052">
            <v>1815760110</v>
          </cell>
          <cell r="B5052">
            <v>110</v>
          </cell>
          <cell r="C5052">
            <v>815760</v>
          </cell>
          <cell r="D5052">
            <v>1</v>
          </cell>
          <cell r="E5052">
            <v>0</v>
          </cell>
          <cell r="F5052" t="str">
            <v>השכר הקובע-תקציבית</v>
          </cell>
          <cell r="G5052">
            <v>0</v>
          </cell>
          <cell r="H5052" t="str">
            <v>שכר</v>
          </cell>
          <cell r="I5052">
            <v>-0.160609613130129</v>
          </cell>
          <cell r="J5052">
            <v>358000</v>
          </cell>
          <cell r="K5052">
            <v>1.497584541062813E-2</v>
          </cell>
          <cell r="L5052">
            <v>0</v>
          </cell>
          <cell r="M5052">
            <v>0</v>
          </cell>
          <cell r="N5052">
            <v>358000</v>
          </cell>
          <cell r="O5052">
            <v>426500</v>
          </cell>
          <cell r="P5052">
            <v>378351.65</v>
          </cell>
        </row>
        <row r="5053">
          <cell r="A5053">
            <v>1815760118</v>
          </cell>
          <cell r="B5053">
            <v>118</v>
          </cell>
          <cell r="C5053">
            <v>815760</v>
          </cell>
          <cell r="D5053">
            <v>1</v>
          </cell>
          <cell r="E5053">
            <v>0</v>
          </cell>
          <cell r="F5053" t="str">
            <v xml:space="preserve">שכר עובדי הוראה   </v>
          </cell>
          <cell r="G5053">
            <v>0</v>
          </cell>
          <cell r="H5053" t="str">
            <v>שכר</v>
          </cell>
          <cell r="I5053">
            <v>-9.1025231555413866E-3</v>
          </cell>
          <cell r="J5053">
            <v>3723000</v>
          </cell>
          <cell r="K5053">
            <v>-6.9256569156615821E-2</v>
          </cell>
          <cell r="L5053">
            <v>0</v>
          </cell>
          <cell r="M5053">
            <v>0</v>
          </cell>
          <cell r="N5053">
            <v>3723000</v>
          </cell>
          <cell r="O5053">
            <v>3757200</v>
          </cell>
          <cell r="P5053">
            <v>4069060.89</v>
          </cell>
        </row>
        <row r="5054">
          <cell r="A5054">
            <v>1815760119</v>
          </cell>
          <cell r="B5054">
            <v>119</v>
          </cell>
          <cell r="C5054">
            <v>815760</v>
          </cell>
          <cell r="D5054">
            <v>1</v>
          </cell>
          <cell r="E5054">
            <v>0</v>
          </cell>
          <cell r="F5054" t="str">
            <v xml:space="preserve">השכר הקובע-צוברת  </v>
          </cell>
          <cell r="G5054">
            <v>0</v>
          </cell>
          <cell r="H5054" t="str">
            <v>שכר</v>
          </cell>
          <cell r="I5054">
            <v>5.3874187925843753E-2</v>
          </cell>
          <cell r="J5054">
            <v>665100</v>
          </cell>
          <cell r="K5054">
            <v>1.5017956252040499E-2</v>
          </cell>
          <cell r="L5054">
            <v>0</v>
          </cell>
          <cell r="M5054">
            <v>0</v>
          </cell>
          <cell r="N5054">
            <v>665100</v>
          </cell>
          <cell r="O5054">
            <v>631100</v>
          </cell>
          <cell r="P5054">
            <v>574339.19999999995</v>
          </cell>
        </row>
        <row r="5055">
          <cell r="A5055">
            <v>1815760122</v>
          </cell>
          <cell r="B5055">
            <v>122</v>
          </cell>
          <cell r="C5055">
            <v>815760</v>
          </cell>
          <cell r="D5055">
            <v>1</v>
          </cell>
          <cell r="E5055">
            <v>0</v>
          </cell>
          <cell r="F5055" t="str">
            <v xml:space="preserve">ביגוד             </v>
          </cell>
          <cell r="G5055">
            <v>0</v>
          </cell>
          <cell r="H5055" t="str">
            <v>שכר</v>
          </cell>
          <cell r="I5055">
            <v>0</v>
          </cell>
          <cell r="J5055">
            <v>68700</v>
          </cell>
          <cell r="K5055">
            <v>0</v>
          </cell>
          <cell r="L5055">
            <v>0</v>
          </cell>
          <cell r="M5055">
            <v>0</v>
          </cell>
          <cell r="N5055">
            <v>68700</v>
          </cell>
          <cell r="O5055">
            <v>68700</v>
          </cell>
          <cell r="P5055">
            <v>53147.09</v>
          </cell>
        </row>
        <row r="5056">
          <cell r="A5056">
            <v>1815760126</v>
          </cell>
          <cell r="B5056">
            <v>126</v>
          </cell>
          <cell r="C5056">
            <v>815760</v>
          </cell>
          <cell r="D5056">
            <v>1</v>
          </cell>
          <cell r="E5056">
            <v>0</v>
          </cell>
          <cell r="F5056" t="str">
            <v xml:space="preserve">דמי הבראה         </v>
          </cell>
          <cell r="G5056">
            <v>0</v>
          </cell>
          <cell r="H5056" t="str">
            <v>שכר</v>
          </cell>
          <cell r="I5056">
            <v>3.9130434782608692E-2</v>
          </cell>
          <cell r="J5056">
            <v>119500</v>
          </cell>
          <cell r="K5056">
            <v>0</v>
          </cell>
          <cell r="L5056">
            <v>0</v>
          </cell>
          <cell r="M5056">
            <v>0</v>
          </cell>
          <cell r="N5056">
            <v>119500</v>
          </cell>
          <cell r="O5056">
            <v>115000</v>
          </cell>
          <cell r="P5056">
            <v>119313.57</v>
          </cell>
        </row>
        <row r="5057">
          <cell r="A5057">
            <v>1815760130</v>
          </cell>
          <cell r="B5057">
            <v>130</v>
          </cell>
          <cell r="C5057">
            <v>815760</v>
          </cell>
          <cell r="D5057">
            <v>1</v>
          </cell>
          <cell r="E5057">
            <v>0</v>
          </cell>
          <cell r="F5057" t="str">
            <v xml:space="preserve">שעות נוספות       </v>
          </cell>
          <cell r="G5057">
            <v>0</v>
          </cell>
          <cell r="H5057" t="str">
            <v>שכר</v>
          </cell>
          <cell r="I5057">
            <v>0</v>
          </cell>
          <cell r="J5057">
            <v>27800</v>
          </cell>
          <cell r="K5057">
            <v>0</v>
          </cell>
          <cell r="L5057">
            <v>0</v>
          </cell>
          <cell r="M5057">
            <v>0</v>
          </cell>
          <cell r="N5057">
            <v>27800</v>
          </cell>
          <cell r="O5057">
            <v>27800</v>
          </cell>
          <cell r="P5057">
            <v>52195.37</v>
          </cell>
        </row>
        <row r="5058">
          <cell r="A5058">
            <v>1815760140</v>
          </cell>
          <cell r="B5058">
            <v>140</v>
          </cell>
          <cell r="C5058">
            <v>815760</v>
          </cell>
          <cell r="D5058">
            <v>1</v>
          </cell>
          <cell r="E5058">
            <v>0</v>
          </cell>
          <cell r="F5058" t="str">
            <v>השתתפות באחזקת רכב</v>
          </cell>
          <cell r="G5058">
            <v>0</v>
          </cell>
          <cell r="H5058" t="str">
            <v>שכר</v>
          </cell>
          <cell r="I5058">
            <v>0.4020467836257311</v>
          </cell>
          <cell r="J5058">
            <v>95900</v>
          </cell>
          <cell r="K5058">
            <v>0</v>
          </cell>
          <cell r="L5058">
            <v>0</v>
          </cell>
          <cell r="M5058">
            <v>0</v>
          </cell>
          <cell r="N5058">
            <v>95900</v>
          </cell>
          <cell r="O5058">
            <v>68400</v>
          </cell>
          <cell r="P5058">
            <v>92859.86</v>
          </cell>
        </row>
        <row r="5059">
          <cell r="A5059">
            <v>1815760181</v>
          </cell>
          <cell r="B5059">
            <v>181</v>
          </cell>
          <cell r="C5059">
            <v>815760</v>
          </cell>
          <cell r="D5059">
            <v>1</v>
          </cell>
          <cell r="E5059">
            <v>0</v>
          </cell>
          <cell r="F5059" t="str">
            <v>ק'השתל'מורים-מעביד</v>
          </cell>
          <cell r="G5059">
            <v>0</v>
          </cell>
          <cell r="H5059" t="str">
            <v>שכר</v>
          </cell>
          <cell r="I5059">
            <v>0</v>
          </cell>
          <cell r="J5059">
            <v>0</v>
          </cell>
          <cell r="K5059">
            <v>0</v>
          </cell>
          <cell r="L5059">
            <v>0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</row>
        <row r="5060">
          <cell r="A5060">
            <v>1815760200</v>
          </cell>
          <cell r="B5060">
            <v>200</v>
          </cell>
          <cell r="C5060">
            <v>815760</v>
          </cell>
          <cell r="D5060">
            <v>1</v>
          </cell>
          <cell r="E5060">
            <v>0</v>
          </cell>
          <cell r="F5060" t="str">
            <v>שכר עובדים ללא תקן</v>
          </cell>
          <cell r="G5060">
            <v>0</v>
          </cell>
          <cell r="H5060" t="str">
            <v xml:space="preserve"> </v>
          </cell>
          <cell r="I5060">
            <v>0</v>
          </cell>
          <cell r="J5060">
            <v>0</v>
          </cell>
          <cell r="K5060">
            <v>0</v>
          </cell>
          <cell r="L5060">
            <v>0</v>
          </cell>
          <cell r="M5060">
            <v>0</v>
          </cell>
          <cell r="N5060">
            <v>0</v>
          </cell>
          <cell r="O5060">
            <v>0</v>
          </cell>
          <cell r="P5060">
            <v>0</v>
          </cell>
        </row>
        <row r="5061">
          <cell r="A5061">
            <v>1815760210</v>
          </cell>
          <cell r="B5061">
            <v>210</v>
          </cell>
          <cell r="C5061">
            <v>815760</v>
          </cell>
          <cell r="D5061">
            <v>1</v>
          </cell>
          <cell r="E5061">
            <v>0</v>
          </cell>
          <cell r="F5061" t="str">
            <v xml:space="preserve">השכר הקובע        </v>
          </cell>
          <cell r="G5061">
            <v>0</v>
          </cell>
          <cell r="H5061" t="str">
            <v>שכר</v>
          </cell>
          <cell r="I5061">
            <v>0</v>
          </cell>
          <cell r="J5061">
            <v>0</v>
          </cell>
          <cell r="K5061">
            <v>0</v>
          </cell>
          <cell r="L5061">
            <v>0</v>
          </cell>
          <cell r="M5061">
            <v>0</v>
          </cell>
          <cell r="N5061">
            <v>0</v>
          </cell>
          <cell r="O5061">
            <v>0</v>
          </cell>
          <cell r="P5061">
            <v>0</v>
          </cell>
        </row>
        <row r="5062">
          <cell r="A5062">
            <v>1815760212</v>
          </cell>
          <cell r="B5062">
            <v>212</v>
          </cell>
          <cell r="C5062">
            <v>815760</v>
          </cell>
          <cell r="D5062">
            <v>1</v>
          </cell>
          <cell r="E5062">
            <v>0</v>
          </cell>
          <cell r="F5062" t="str">
            <v xml:space="preserve">שעורי עזר לעולים  </v>
          </cell>
          <cell r="G5062">
            <v>0</v>
          </cell>
          <cell r="H5062" t="str">
            <v>שכר</v>
          </cell>
          <cell r="I5062">
            <v>0</v>
          </cell>
          <cell r="J5062">
            <v>0</v>
          </cell>
          <cell r="K5062">
            <v>0</v>
          </cell>
          <cell r="L5062">
            <v>0</v>
          </cell>
          <cell r="M5062">
            <v>0</v>
          </cell>
          <cell r="N5062">
            <v>0</v>
          </cell>
          <cell r="O5062">
            <v>0</v>
          </cell>
          <cell r="P5062">
            <v>3504.33</v>
          </cell>
        </row>
        <row r="5063">
          <cell r="A5063">
            <v>1815760213</v>
          </cell>
          <cell r="B5063">
            <v>213</v>
          </cell>
          <cell r="C5063">
            <v>815760</v>
          </cell>
          <cell r="D5063">
            <v>1</v>
          </cell>
          <cell r="E5063">
            <v>0</v>
          </cell>
          <cell r="F5063" t="str">
            <v xml:space="preserve">שעורי עזר לנכים   </v>
          </cell>
          <cell r="G5063">
            <v>0</v>
          </cell>
          <cell r="H5063" t="str">
            <v>שכר</v>
          </cell>
          <cell r="I5063">
            <v>0</v>
          </cell>
          <cell r="J5063">
            <v>0</v>
          </cell>
          <cell r="K5063">
            <v>0</v>
          </cell>
          <cell r="L5063">
            <v>0</v>
          </cell>
          <cell r="M5063">
            <v>0</v>
          </cell>
          <cell r="N5063">
            <v>0</v>
          </cell>
          <cell r="O5063">
            <v>0</v>
          </cell>
          <cell r="P5063">
            <v>6183.82</v>
          </cell>
        </row>
        <row r="5064">
          <cell r="A5064">
            <v>1815760214</v>
          </cell>
          <cell r="B5064">
            <v>214</v>
          </cell>
          <cell r="C5064">
            <v>815760</v>
          </cell>
          <cell r="D5064">
            <v>1</v>
          </cell>
          <cell r="E5064">
            <v>0</v>
          </cell>
          <cell r="F5064" t="str">
            <v>שעורי עזר - אולפנא</v>
          </cell>
          <cell r="G5064">
            <v>0</v>
          </cell>
          <cell r="H5064" t="str">
            <v>שכר</v>
          </cell>
          <cell r="I5064">
            <v>0</v>
          </cell>
          <cell r="J5064">
            <v>0</v>
          </cell>
          <cell r="K5064">
            <v>0</v>
          </cell>
          <cell r="L5064">
            <v>0</v>
          </cell>
          <cell r="M5064">
            <v>0</v>
          </cell>
          <cell r="N5064">
            <v>0</v>
          </cell>
          <cell r="O5064">
            <v>0</v>
          </cell>
          <cell r="P5064">
            <v>0</v>
          </cell>
        </row>
        <row r="5065">
          <cell r="A5065">
            <v>1815760215</v>
          </cell>
          <cell r="B5065">
            <v>215</v>
          </cell>
          <cell r="C5065">
            <v>815760</v>
          </cell>
          <cell r="D5065">
            <v>1</v>
          </cell>
          <cell r="E5065">
            <v>0</v>
          </cell>
          <cell r="F5065" t="str">
            <v>קייטנת קיץ בחט"ב ובתיכוניים</v>
          </cell>
          <cell r="G5065">
            <v>0</v>
          </cell>
          <cell r="H5065" t="str">
            <v>שכר</v>
          </cell>
          <cell r="I5065">
            <v>0</v>
          </cell>
          <cell r="J5065">
            <v>0</v>
          </cell>
          <cell r="K5065">
            <v>0</v>
          </cell>
          <cell r="L5065">
            <v>0</v>
          </cell>
          <cell r="M5065">
            <v>0</v>
          </cell>
          <cell r="N5065">
            <v>0</v>
          </cell>
          <cell r="O5065">
            <v>0</v>
          </cell>
          <cell r="P5065">
            <v>0</v>
          </cell>
        </row>
        <row r="5066">
          <cell r="A5066">
            <v>1815760216</v>
          </cell>
          <cell r="B5066">
            <v>216</v>
          </cell>
          <cell r="C5066">
            <v>815760</v>
          </cell>
          <cell r="D5066">
            <v>1</v>
          </cell>
          <cell r="E5066">
            <v>0</v>
          </cell>
          <cell r="F5066" t="str">
            <v>פרוייקט גימלאים</v>
          </cell>
          <cell r="G5066">
            <v>0</v>
          </cell>
          <cell r="H5066" t="str">
            <v>גמיש</v>
          </cell>
          <cell r="I5066">
            <v>0</v>
          </cell>
          <cell r="J5066">
            <v>20000</v>
          </cell>
          <cell r="K5066">
            <v>0</v>
          </cell>
          <cell r="L5066">
            <v>0</v>
          </cell>
          <cell r="M5066">
            <v>0</v>
          </cell>
          <cell r="N5066">
            <v>20000</v>
          </cell>
          <cell r="O5066">
            <v>20000</v>
          </cell>
          <cell r="P5066">
            <v>0</v>
          </cell>
        </row>
        <row r="5067">
          <cell r="A5067">
            <v>1815760250</v>
          </cell>
          <cell r="B5067">
            <v>250</v>
          </cell>
          <cell r="C5067">
            <v>815760</v>
          </cell>
          <cell r="D5067">
            <v>1</v>
          </cell>
          <cell r="E5067">
            <v>0</v>
          </cell>
          <cell r="F5067" t="str">
            <v>שעות השאלה למשה"ח</v>
          </cell>
          <cell r="G5067">
            <v>0</v>
          </cell>
          <cell r="H5067" t="str">
            <v>שכר</v>
          </cell>
          <cell r="I5067">
            <v>0</v>
          </cell>
          <cell r="J5067">
            <v>214500</v>
          </cell>
          <cell r="K5067">
            <v>0</v>
          </cell>
          <cell r="L5067">
            <v>0</v>
          </cell>
          <cell r="M5067">
            <v>0</v>
          </cell>
          <cell r="N5067">
            <v>214500</v>
          </cell>
          <cell r="O5067">
            <v>117000</v>
          </cell>
          <cell r="P5067">
            <v>103690.32</v>
          </cell>
        </row>
        <row r="5068">
          <cell r="A5068">
            <v>1815760261</v>
          </cell>
          <cell r="B5068">
            <v>261</v>
          </cell>
          <cell r="C5068">
            <v>815760</v>
          </cell>
          <cell r="D5068">
            <v>1</v>
          </cell>
          <cell r="E5068">
            <v>0</v>
          </cell>
          <cell r="F5068" t="str">
            <v>תכנית גי"א / מש"ב</v>
          </cell>
          <cell r="G5068">
            <v>0</v>
          </cell>
          <cell r="H5068" t="str">
            <v>שכר</v>
          </cell>
          <cell r="I5068">
            <v>0</v>
          </cell>
          <cell r="J5068">
            <v>0</v>
          </cell>
          <cell r="K5068">
            <v>0</v>
          </cell>
          <cell r="L5068">
            <v>0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</row>
        <row r="5069">
          <cell r="A5069">
            <v>1815760262</v>
          </cell>
          <cell r="B5069">
            <v>262</v>
          </cell>
          <cell r="C5069">
            <v>815760</v>
          </cell>
          <cell r="D5069">
            <v>1</v>
          </cell>
          <cell r="E5069">
            <v>0</v>
          </cell>
          <cell r="F5069" t="str">
            <v xml:space="preserve">שאילת מורים       </v>
          </cell>
          <cell r="G5069">
            <v>0</v>
          </cell>
          <cell r="H5069" t="str">
            <v>שכר</v>
          </cell>
          <cell r="I5069">
            <v>0</v>
          </cell>
          <cell r="J5069">
            <v>0</v>
          </cell>
          <cell r="K5069">
            <v>0</v>
          </cell>
          <cell r="L5069">
            <v>0</v>
          </cell>
          <cell r="M5069">
            <v>0</v>
          </cell>
          <cell r="N5069">
            <v>0</v>
          </cell>
          <cell r="O5069">
            <v>0</v>
          </cell>
          <cell r="P5069">
            <v>0</v>
          </cell>
        </row>
        <row r="5070">
          <cell r="A5070">
            <v>1815760263</v>
          </cell>
          <cell r="B5070">
            <v>263</v>
          </cell>
          <cell r="C5070">
            <v>815760</v>
          </cell>
          <cell r="D5070">
            <v>1</v>
          </cell>
          <cell r="E5070">
            <v>0</v>
          </cell>
          <cell r="F5070" t="str">
            <v xml:space="preserve">עובדי חברת מוסדות </v>
          </cell>
          <cell r="G5070">
            <v>0</v>
          </cell>
          <cell r="H5070" t="str">
            <v>שכר</v>
          </cell>
          <cell r="I5070">
            <v>0</v>
          </cell>
          <cell r="J5070">
            <v>0</v>
          </cell>
          <cell r="K5070">
            <v>0</v>
          </cell>
          <cell r="L5070">
            <v>0</v>
          </cell>
          <cell r="M5070">
            <v>0</v>
          </cell>
          <cell r="N5070">
            <v>0</v>
          </cell>
          <cell r="O5070">
            <v>0</v>
          </cell>
          <cell r="P5070">
            <v>1765.09</v>
          </cell>
        </row>
        <row r="5071">
          <cell r="A5071">
            <v>1815760400</v>
          </cell>
          <cell r="B5071">
            <v>400</v>
          </cell>
          <cell r="C5071">
            <v>815760</v>
          </cell>
          <cell r="D5071">
            <v>1</v>
          </cell>
          <cell r="E5071">
            <v>0</v>
          </cell>
          <cell r="F5071" t="str">
            <v>אחזקת בנינים וציוד</v>
          </cell>
          <cell r="G5071">
            <v>0</v>
          </cell>
          <cell r="H5071" t="str">
            <v xml:space="preserve"> </v>
          </cell>
          <cell r="I5071">
            <v>0</v>
          </cell>
          <cell r="J5071">
            <v>0</v>
          </cell>
          <cell r="K5071">
            <v>0</v>
          </cell>
          <cell r="L5071">
            <v>0</v>
          </cell>
          <cell r="M5071">
            <v>0</v>
          </cell>
          <cell r="N5071">
            <v>0</v>
          </cell>
          <cell r="O5071">
            <v>0</v>
          </cell>
          <cell r="P5071">
            <v>0</v>
          </cell>
        </row>
        <row r="5072">
          <cell r="A5072">
            <v>1815760411</v>
          </cell>
          <cell r="B5072">
            <v>411</v>
          </cell>
          <cell r="C5072">
            <v>815760</v>
          </cell>
          <cell r="D5072">
            <v>1</v>
          </cell>
          <cell r="E5072">
            <v>0</v>
          </cell>
          <cell r="F5072" t="str">
            <v xml:space="preserve">שכירת אולמות      </v>
          </cell>
          <cell r="G5072">
            <v>0</v>
          </cell>
          <cell r="H5072" t="str">
            <v>גמיש</v>
          </cell>
          <cell r="I5072">
            <v>0</v>
          </cell>
          <cell r="J5072">
            <v>0</v>
          </cell>
          <cell r="K5072">
            <v>0</v>
          </cell>
          <cell r="L5072">
            <v>0</v>
          </cell>
          <cell r="M5072">
            <v>0</v>
          </cell>
          <cell r="N5072">
            <v>0</v>
          </cell>
          <cell r="O5072">
            <v>0</v>
          </cell>
          <cell r="P5072">
            <v>0</v>
          </cell>
        </row>
        <row r="5073">
          <cell r="A5073">
            <v>1815760420</v>
          </cell>
          <cell r="B5073">
            <v>420</v>
          </cell>
          <cell r="C5073">
            <v>815760</v>
          </cell>
          <cell r="D5073">
            <v>1</v>
          </cell>
          <cell r="E5073">
            <v>0</v>
          </cell>
          <cell r="F5073" t="str">
            <v xml:space="preserve">כיבוי אש          </v>
          </cell>
          <cell r="G5073">
            <v>0</v>
          </cell>
          <cell r="H5073" t="str">
            <v>גמיש</v>
          </cell>
          <cell r="I5073">
            <v>1.3333333333333335</v>
          </cell>
          <cell r="J5073">
            <v>7000</v>
          </cell>
          <cell r="K5073">
            <v>0</v>
          </cell>
          <cell r="L5073">
            <v>0</v>
          </cell>
          <cell r="M5073">
            <v>0</v>
          </cell>
          <cell r="N5073">
            <v>7000</v>
          </cell>
          <cell r="O5073">
            <v>3000</v>
          </cell>
          <cell r="P5073">
            <v>6953.55</v>
          </cell>
        </row>
        <row r="5074">
          <cell r="A5074">
            <v>1815760423</v>
          </cell>
          <cell r="B5074">
            <v>423</v>
          </cell>
          <cell r="C5074">
            <v>815760</v>
          </cell>
          <cell r="D5074">
            <v>1</v>
          </cell>
          <cell r="E5074">
            <v>0</v>
          </cell>
          <cell r="F5074" t="str">
            <v xml:space="preserve">תחזוקת מבנה       </v>
          </cell>
          <cell r="G5074">
            <v>0</v>
          </cell>
          <cell r="H5074" t="str">
            <v>קשיח</v>
          </cell>
          <cell r="I5074">
            <v>0.18518518518518512</v>
          </cell>
          <cell r="J5074">
            <v>34560</v>
          </cell>
          <cell r="K5074">
            <v>0</v>
          </cell>
          <cell r="L5074">
            <v>3840</v>
          </cell>
          <cell r="M5074">
            <v>0</v>
          </cell>
          <cell r="N5074">
            <v>38400</v>
          </cell>
          <cell r="O5074">
            <v>32400</v>
          </cell>
          <cell r="P5074">
            <v>30400</v>
          </cell>
        </row>
        <row r="5075">
          <cell r="A5075">
            <v>1815760431</v>
          </cell>
          <cell r="B5075">
            <v>431</v>
          </cell>
          <cell r="C5075">
            <v>815760</v>
          </cell>
          <cell r="D5075">
            <v>1</v>
          </cell>
          <cell r="E5075">
            <v>0</v>
          </cell>
          <cell r="F5075" t="str">
            <v xml:space="preserve">חשמל              </v>
          </cell>
          <cell r="G5075">
            <v>0</v>
          </cell>
          <cell r="H5075" t="str">
            <v>קשיח</v>
          </cell>
          <cell r="I5075">
            <v>0.10319410319410327</v>
          </cell>
          <cell r="J5075">
            <v>44900</v>
          </cell>
          <cell r="K5075">
            <v>-9.2920353982300918E-2</v>
          </cell>
          <cell r="L5075">
            <v>0</v>
          </cell>
          <cell r="M5075">
            <v>0</v>
          </cell>
          <cell r="N5075">
            <v>44900</v>
          </cell>
          <cell r="O5075">
            <v>40700</v>
          </cell>
          <cell r="P5075">
            <v>40699</v>
          </cell>
        </row>
        <row r="5076">
          <cell r="A5076">
            <v>1815760432</v>
          </cell>
          <cell r="B5076">
            <v>432</v>
          </cell>
          <cell r="C5076">
            <v>815760</v>
          </cell>
          <cell r="D5076">
            <v>1</v>
          </cell>
          <cell r="E5076">
            <v>0</v>
          </cell>
          <cell r="F5076" t="str">
            <v xml:space="preserve">מים               </v>
          </cell>
          <cell r="G5076">
            <v>0</v>
          </cell>
          <cell r="H5076" t="str">
            <v>קשיח</v>
          </cell>
          <cell r="I5076">
            <v>0.1049723756906078</v>
          </cell>
          <cell r="J5076">
            <v>20000</v>
          </cell>
          <cell r="K5076">
            <v>-8.9999999999999969E-2</v>
          </cell>
          <cell r="L5076">
            <v>0</v>
          </cell>
          <cell r="M5076">
            <v>0</v>
          </cell>
          <cell r="N5076">
            <v>20000</v>
          </cell>
          <cell r="O5076">
            <v>18100</v>
          </cell>
          <cell r="P5076">
            <v>18024</v>
          </cell>
        </row>
        <row r="5077">
          <cell r="A5077">
            <v>1815760433</v>
          </cell>
          <cell r="B5077">
            <v>433</v>
          </cell>
          <cell r="C5077">
            <v>815760</v>
          </cell>
          <cell r="D5077">
            <v>1</v>
          </cell>
          <cell r="E5077">
            <v>0</v>
          </cell>
          <cell r="F5077" t="str">
            <v xml:space="preserve">חומרי נקיון       </v>
          </cell>
          <cell r="G5077">
            <v>0</v>
          </cell>
          <cell r="H5077" t="str">
            <v>גמיש</v>
          </cell>
          <cell r="I5077">
            <v>0</v>
          </cell>
          <cell r="J5077">
            <v>0</v>
          </cell>
          <cell r="K5077">
            <v>0</v>
          </cell>
          <cell r="L5077">
            <v>0</v>
          </cell>
          <cell r="M5077">
            <v>0</v>
          </cell>
          <cell r="N5077">
            <v>0</v>
          </cell>
          <cell r="O5077">
            <v>0</v>
          </cell>
          <cell r="P5077">
            <v>0</v>
          </cell>
        </row>
        <row r="5078">
          <cell r="A5078">
            <v>1815760434</v>
          </cell>
          <cell r="B5078">
            <v>434</v>
          </cell>
          <cell r="C5078">
            <v>815760</v>
          </cell>
          <cell r="D5078">
            <v>1</v>
          </cell>
          <cell r="E5078">
            <v>0</v>
          </cell>
          <cell r="F5078" t="str">
            <v xml:space="preserve">חיטוי והדברה      </v>
          </cell>
          <cell r="G5078">
            <v>0</v>
          </cell>
          <cell r="H5078" t="str">
            <v>גמיש</v>
          </cell>
          <cell r="I5078">
            <v>0</v>
          </cell>
          <cell r="J5078">
            <v>0</v>
          </cell>
          <cell r="K5078">
            <v>0</v>
          </cell>
          <cell r="L5078">
            <v>0</v>
          </cell>
          <cell r="M5078">
            <v>0</v>
          </cell>
          <cell r="N5078">
            <v>0</v>
          </cell>
          <cell r="O5078">
            <v>0</v>
          </cell>
          <cell r="P5078">
            <v>0</v>
          </cell>
        </row>
        <row r="5079">
          <cell r="A5079">
            <v>1815760437</v>
          </cell>
          <cell r="B5079">
            <v>437</v>
          </cell>
          <cell r="C5079">
            <v>815760</v>
          </cell>
          <cell r="D5079">
            <v>1</v>
          </cell>
          <cell r="E5079">
            <v>0</v>
          </cell>
          <cell r="F5079" t="str">
            <v xml:space="preserve">אחזקת אזעקה       </v>
          </cell>
          <cell r="G5079">
            <v>0</v>
          </cell>
          <cell r="H5079" t="str">
            <v>קשיח</v>
          </cell>
          <cell r="I5079">
            <v>0</v>
          </cell>
          <cell r="J5079">
            <v>1260</v>
          </cell>
          <cell r="K5079">
            <v>0</v>
          </cell>
          <cell r="L5079">
            <v>140</v>
          </cell>
          <cell r="M5079">
            <v>0</v>
          </cell>
          <cell r="N5079">
            <v>1400</v>
          </cell>
          <cell r="O5079">
            <v>1400</v>
          </cell>
          <cell r="P5079">
            <v>1221.48</v>
          </cell>
        </row>
        <row r="5080">
          <cell r="A5080">
            <v>1815760441</v>
          </cell>
          <cell r="B5080">
            <v>441</v>
          </cell>
          <cell r="C5080">
            <v>815760</v>
          </cell>
          <cell r="D5080">
            <v>1</v>
          </cell>
          <cell r="E5080">
            <v>0</v>
          </cell>
          <cell r="F5080" t="str">
            <v xml:space="preserve">ביטוח             </v>
          </cell>
          <cell r="G5080">
            <v>0</v>
          </cell>
          <cell r="H5080" t="str">
            <v>קשיח</v>
          </cell>
          <cell r="I5080">
            <v>0</v>
          </cell>
          <cell r="J5080">
            <v>0</v>
          </cell>
          <cell r="K5080">
            <v>0</v>
          </cell>
          <cell r="L5080">
            <v>0</v>
          </cell>
          <cell r="M5080">
            <v>0</v>
          </cell>
          <cell r="N5080">
            <v>0</v>
          </cell>
          <cell r="O5080">
            <v>0</v>
          </cell>
          <cell r="P5080">
            <v>0</v>
          </cell>
        </row>
        <row r="5081">
          <cell r="A5081">
            <v>1815760450</v>
          </cell>
          <cell r="B5081">
            <v>450</v>
          </cell>
          <cell r="C5081">
            <v>815760</v>
          </cell>
          <cell r="D5081">
            <v>1</v>
          </cell>
          <cell r="E5081">
            <v>0</v>
          </cell>
          <cell r="F5081" t="str">
            <v xml:space="preserve">ריהוט ואחזקתו     </v>
          </cell>
          <cell r="G5081">
            <v>0</v>
          </cell>
          <cell r="H5081" t="str">
            <v>גמיש</v>
          </cell>
          <cell r="I5081">
            <v>9.7560975609756184E-2</v>
          </cell>
          <cell r="J5081">
            <v>8100</v>
          </cell>
          <cell r="K5081">
            <v>-0.18000000000000005</v>
          </cell>
          <cell r="L5081">
            <v>900</v>
          </cell>
          <cell r="M5081">
            <v>0</v>
          </cell>
          <cell r="N5081">
            <v>9000</v>
          </cell>
          <cell r="O5081">
            <v>8200</v>
          </cell>
          <cell r="P5081">
            <v>8150</v>
          </cell>
        </row>
        <row r="5082">
          <cell r="A5082">
            <v>1815760470</v>
          </cell>
          <cell r="B5082">
            <v>470</v>
          </cell>
          <cell r="C5082">
            <v>815760</v>
          </cell>
          <cell r="D5082">
            <v>1</v>
          </cell>
          <cell r="E5082">
            <v>0</v>
          </cell>
          <cell r="F5082" t="str">
            <v xml:space="preserve">אחזקת מכונות משרד </v>
          </cell>
          <cell r="G5082">
            <v>0</v>
          </cell>
          <cell r="H5082" t="str">
            <v>גמיש</v>
          </cell>
          <cell r="I5082">
            <v>0</v>
          </cell>
          <cell r="J5082">
            <v>0</v>
          </cell>
          <cell r="K5082">
            <v>0</v>
          </cell>
          <cell r="L5082">
            <v>0</v>
          </cell>
          <cell r="M5082">
            <v>0</v>
          </cell>
          <cell r="N5082">
            <v>0</v>
          </cell>
          <cell r="O5082">
            <v>0</v>
          </cell>
          <cell r="P5082">
            <v>0</v>
          </cell>
        </row>
        <row r="5083">
          <cell r="A5083">
            <v>1815760471</v>
          </cell>
          <cell r="B5083">
            <v>471</v>
          </cell>
          <cell r="C5083">
            <v>815760</v>
          </cell>
          <cell r="D5083">
            <v>1</v>
          </cell>
          <cell r="E5083">
            <v>0</v>
          </cell>
          <cell r="F5083" t="str">
            <v xml:space="preserve">מכשירי כתיבה      </v>
          </cell>
          <cell r="G5083">
            <v>0</v>
          </cell>
          <cell r="H5083" t="str">
            <v>גמיש</v>
          </cell>
          <cell r="I5083">
            <v>0</v>
          </cell>
          <cell r="J5083">
            <v>0</v>
          </cell>
          <cell r="K5083">
            <v>0</v>
          </cell>
          <cell r="L5083">
            <v>0</v>
          </cell>
          <cell r="M5083">
            <v>0</v>
          </cell>
          <cell r="N5083">
            <v>0</v>
          </cell>
          <cell r="O5083">
            <v>0</v>
          </cell>
          <cell r="P5083">
            <v>0</v>
          </cell>
        </row>
        <row r="5084">
          <cell r="A5084">
            <v>1815760500</v>
          </cell>
          <cell r="B5084">
            <v>500</v>
          </cell>
          <cell r="C5084">
            <v>815760</v>
          </cell>
          <cell r="D5084">
            <v>1</v>
          </cell>
          <cell r="E5084">
            <v>0</v>
          </cell>
          <cell r="F5084" t="str">
            <v xml:space="preserve">הוצאות מינהליות   </v>
          </cell>
          <cell r="G5084">
            <v>0</v>
          </cell>
          <cell r="H5084" t="str">
            <v xml:space="preserve"> </v>
          </cell>
          <cell r="I5084">
            <v>0</v>
          </cell>
          <cell r="J5084">
            <v>0</v>
          </cell>
          <cell r="K5084">
            <v>0</v>
          </cell>
          <cell r="L5084">
            <v>0</v>
          </cell>
          <cell r="M5084">
            <v>0</v>
          </cell>
          <cell r="N5084">
            <v>0</v>
          </cell>
          <cell r="O5084">
            <v>0</v>
          </cell>
          <cell r="P5084">
            <v>0</v>
          </cell>
        </row>
        <row r="5085">
          <cell r="A5085">
            <v>1815760511</v>
          </cell>
          <cell r="B5085">
            <v>511</v>
          </cell>
          <cell r="C5085">
            <v>815760</v>
          </cell>
          <cell r="D5085">
            <v>1</v>
          </cell>
          <cell r="E5085">
            <v>0</v>
          </cell>
          <cell r="F5085" t="str">
            <v xml:space="preserve">אירוח וכיבוד      </v>
          </cell>
          <cell r="G5085">
            <v>0</v>
          </cell>
          <cell r="H5085" t="str">
            <v>גמיש</v>
          </cell>
          <cell r="I5085">
            <v>0</v>
          </cell>
          <cell r="J5085">
            <v>7650</v>
          </cell>
          <cell r="K5085">
            <v>6.25E-2</v>
          </cell>
          <cell r="L5085">
            <v>850</v>
          </cell>
          <cell r="M5085">
            <v>0</v>
          </cell>
          <cell r="N5085">
            <v>8500</v>
          </cell>
          <cell r="O5085">
            <v>8500</v>
          </cell>
          <cell r="P5085">
            <v>5593.52</v>
          </cell>
        </row>
        <row r="5086">
          <cell r="A5086">
            <v>1815760512</v>
          </cell>
          <cell r="B5086">
            <v>512</v>
          </cell>
          <cell r="C5086">
            <v>815760</v>
          </cell>
          <cell r="D5086">
            <v>1</v>
          </cell>
          <cell r="E5086">
            <v>0</v>
          </cell>
          <cell r="F5086" t="str">
            <v xml:space="preserve">נסיעות ואש"ל      </v>
          </cell>
          <cell r="G5086">
            <v>0</v>
          </cell>
          <cell r="H5086" t="str">
            <v>גמיש</v>
          </cell>
          <cell r="I5086">
            <v>0</v>
          </cell>
          <cell r="J5086">
            <v>0</v>
          </cell>
          <cell r="K5086">
            <v>0</v>
          </cell>
          <cell r="L5086">
            <v>0</v>
          </cell>
          <cell r="M5086">
            <v>0</v>
          </cell>
          <cell r="N5086">
            <v>0</v>
          </cell>
          <cell r="O5086">
            <v>0</v>
          </cell>
          <cell r="P5086">
            <v>0</v>
          </cell>
        </row>
        <row r="5087">
          <cell r="A5087">
            <v>1815760517</v>
          </cell>
          <cell r="B5087">
            <v>517</v>
          </cell>
          <cell r="C5087">
            <v>815760</v>
          </cell>
          <cell r="D5087">
            <v>1</v>
          </cell>
          <cell r="E5087">
            <v>0</v>
          </cell>
          <cell r="F5087" t="str">
            <v xml:space="preserve">מסיבות מפקדים ושי </v>
          </cell>
          <cell r="G5087">
            <v>0</v>
          </cell>
          <cell r="H5087" t="str">
            <v>גמיש</v>
          </cell>
          <cell r="I5087">
            <v>0</v>
          </cell>
          <cell r="J5087">
            <v>0</v>
          </cell>
          <cell r="K5087">
            <v>0</v>
          </cell>
          <cell r="L5087">
            <v>0</v>
          </cell>
          <cell r="M5087">
            <v>0</v>
          </cell>
          <cell r="N5087">
            <v>0</v>
          </cell>
          <cell r="O5087">
            <v>0</v>
          </cell>
          <cell r="P5087">
            <v>0</v>
          </cell>
        </row>
        <row r="5088">
          <cell r="A5088">
            <v>1815760522</v>
          </cell>
          <cell r="B5088">
            <v>522</v>
          </cell>
          <cell r="C5088">
            <v>815760</v>
          </cell>
          <cell r="D5088">
            <v>1</v>
          </cell>
          <cell r="E5088">
            <v>0</v>
          </cell>
          <cell r="F5088" t="str">
            <v xml:space="preserve">ספריות            </v>
          </cell>
          <cell r="G5088">
            <v>0</v>
          </cell>
          <cell r="H5088" t="str">
            <v>גמיש</v>
          </cell>
          <cell r="I5088">
            <v>0</v>
          </cell>
          <cell r="J5088">
            <v>0</v>
          </cell>
          <cell r="K5088">
            <v>0</v>
          </cell>
          <cell r="L5088">
            <v>0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</row>
        <row r="5089">
          <cell r="A5089">
            <v>1815760530</v>
          </cell>
          <cell r="B5089">
            <v>530</v>
          </cell>
          <cell r="C5089">
            <v>815760</v>
          </cell>
          <cell r="D5089">
            <v>1</v>
          </cell>
          <cell r="E5089">
            <v>0</v>
          </cell>
          <cell r="F5089" t="str">
            <v xml:space="preserve">אופניים לעובדים   </v>
          </cell>
          <cell r="G5089">
            <v>0</v>
          </cell>
          <cell r="H5089" t="str">
            <v>קשיח</v>
          </cell>
          <cell r="I5089">
            <v>0</v>
          </cell>
          <cell r="J5089">
            <v>0</v>
          </cell>
          <cell r="K5089">
            <v>0</v>
          </cell>
          <cell r="L5089">
            <v>0</v>
          </cell>
          <cell r="M5089">
            <v>0</v>
          </cell>
          <cell r="N5089">
            <v>0</v>
          </cell>
          <cell r="O5089">
            <v>0</v>
          </cell>
          <cell r="P5089">
            <v>0</v>
          </cell>
        </row>
        <row r="5090">
          <cell r="A5090">
            <v>1815760540</v>
          </cell>
          <cell r="B5090">
            <v>540</v>
          </cell>
          <cell r="C5090">
            <v>815760</v>
          </cell>
          <cell r="D5090">
            <v>1</v>
          </cell>
          <cell r="E5090">
            <v>0</v>
          </cell>
          <cell r="F5090" t="str">
            <v xml:space="preserve">הוצאות טלפון      </v>
          </cell>
          <cell r="G5090">
            <v>0</v>
          </cell>
          <cell r="H5090" t="str">
            <v>גמיש</v>
          </cell>
          <cell r="I5090">
            <v>0</v>
          </cell>
          <cell r="J5090">
            <v>0</v>
          </cell>
          <cell r="K5090">
            <v>0</v>
          </cell>
          <cell r="L5090">
            <v>0</v>
          </cell>
          <cell r="M5090">
            <v>0</v>
          </cell>
          <cell r="N5090">
            <v>0</v>
          </cell>
          <cell r="O5090">
            <v>0</v>
          </cell>
          <cell r="P5090">
            <v>0</v>
          </cell>
        </row>
        <row r="5091">
          <cell r="A5091">
            <v>1815760544</v>
          </cell>
          <cell r="B5091">
            <v>544</v>
          </cell>
          <cell r="C5091">
            <v>815760</v>
          </cell>
          <cell r="D5091">
            <v>1</v>
          </cell>
          <cell r="E5091">
            <v>0</v>
          </cell>
          <cell r="F5091" t="str">
            <v xml:space="preserve">הוצאות דאר        </v>
          </cell>
          <cell r="G5091">
            <v>0</v>
          </cell>
          <cell r="H5091" t="str">
            <v>קשיח</v>
          </cell>
          <cell r="I5091">
            <v>0</v>
          </cell>
          <cell r="J5091">
            <v>0</v>
          </cell>
          <cell r="K5091">
            <v>0</v>
          </cell>
          <cell r="L5091">
            <v>0</v>
          </cell>
          <cell r="M5091">
            <v>0</v>
          </cell>
          <cell r="N5091">
            <v>0</v>
          </cell>
          <cell r="O5091">
            <v>0</v>
          </cell>
          <cell r="P5091">
            <v>0</v>
          </cell>
        </row>
        <row r="5092">
          <cell r="A5092">
            <v>1815760562</v>
          </cell>
          <cell r="B5092">
            <v>562</v>
          </cell>
          <cell r="C5092">
            <v>815760</v>
          </cell>
          <cell r="D5092">
            <v>1</v>
          </cell>
          <cell r="E5092">
            <v>0</v>
          </cell>
          <cell r="F5092" t="str">
            <v xml:space="preserve">הדפסות            </v>
          </cell>
          <cell r="G5092">
            <v>0</v>
          </cell>
          <cell r="H5092" t="str">
            <v>גמיש</v>
          </cell>
          <cell r="I5092">
            <v>0</v>
          </cell>
          <cell r="J5092">
            <v>0</v>
          </cell>
          <cell r="K5092">
            <v>0</v>
          </cell>
          <cell r="L5092">
            <v>0</v>
          </cell>
          <cell r="M5092">
            <v>0</v>
          </cell>
          <cell r="N5092">
            <v>0</v>
          </cell>
          <cell r="O5092">
            <v>0</v>
          </cell>
          <cell r="P5092">
            <v>0</v>
          </cell>
        </row>
        <row r="5093">
          <cell r="A5093">
            <v>1815760583</v>
          </cell>
          <cell r="B5093">
            <v>583</v>
          </cell>
          <cell r="C5093">
            <v>815760</v>
          </cell>
          <cell r="D5093">
            <v>1</v>
          </cell>
          <cell r="E5093">
            <v>0</v>
          </cell>
          <cell r="F5093" t="str">
            <v xml:space="preserve">שרות רפואי        </v>
          </cell>
          <cell r="G5093">
            <v>0</v>
          </cell>
          <cell r="H5093" t="str">
            <v>קשיח</v>
          </cell>
          <cell r="I5093">
            <v>0</v>
          </cell>
          <cell r="J5093">
            <v>0</v>
          </cell>
          <cell r="K5093">
            <v>0</v>
          </cell>
          <cell r="L5093">
            <v>0</v>
          </cell>
          <cell r="M5093">
            <v>0</v>
          </cell>
          <cell r="N5093">
            <v>0</v>
          </cell>
          <cell r="O5093">
            <v>0</v>
          </cell>
          <cell r="P5093">
            <v>0</v>
          </cell>
        </row>
        <row r="5094">
          <cell r="A5094">
            <v>1815760585</v>
          </cell>
          <cell r="B5094">
            <v>585</v>
          </cell>
          <cell r="C5094">
            <v>815760</v>
          </cell>
          <cell r="D5094">
            <v>1</v>
          </cell>
          <cell r="E5094">
            <v>0</v>
          </cell>
          <cell r="F5094" t="str">
            <v xml:space="preserve">שרות אחות         </v>
          </cell>
          <cell r="G5094">
            <v>0</v>
          </cell>
          <cell r="H5094" t="str">
            <v>קשיח</v>
          </cell>
          <cell r="I5094">
            <v>0</v>
          </cell>
          <cell r="J5094">
            <v>0</v>
          </cell>
          <cell r="K5094">
            <v>-1</v>
          </cell>
          <cell r="L5094">
            <v>0</v>
          </cell>
          <cell r="M5094">
            <v>0</v>
          </cell>
          <cell r="N5094">
            <v>0</v>
          </cell>
          <cell r="O5094">
            <v>0</v>
          </cell>
          <cell r="P5094">
            <v>0</v>
          </cell>
        </row>
        <row r="5095">
          <cell r="A5095">
            <v>1815760700</v>
          </cell>
          <cell r="B5095">
            <v>700</v>
          </cell>
          <cell r="C5095">
            <v>815760</v>
          </cell>
          <cell r="D5095">
            <v>1</v>
          </cell>
          <cell r="E5095">
            <v>0</v>
          </cell>
          <cell r="F5095" t="str">
            <v xml:space="preserve">הוצאות לפעולות    </v>
          </cell>
          <cell r="G5095">
            <v>0</v>
          </cell>
          <cell r="H5095" t="str">
            <v xml:space="preserve"> </v>
          </cell>
          <cell r="I5095">
            <v>0</v>
          </cell>
          <cell r="J5095">
            <v>0</v>
          </cell>
          <cell r="K5095">
            <v>0</v>
          </cell>
          <cell r="L5095">
            <v>0</v>
          </cell>
          <cell r="M5095">
            <v>0</v>
          </cell>
          <cell r="N5095">
            <v>0</v>
          </cell>
          <cell r="O5095">
            <v>0</v>
          </cell>
          <cell r="P5095">
            <v>0</v>
          </cell>
        </row>
        <row r="5096">
          <cell r="A5096">
            <v>1815760721</v>
          </cell>
          <cell r="B5096">
            <v>721</v>
          </cell>
          <cell r="C5096">
            <v>815760</v>
          </cell>
          <cell r="D5096">
            <v>1</v>
          </cell>
          <cell r="E5096">
            <v>0</v>
          </cell>
          <cell r="F5096" t="str">
            <v>חמרים-תחזוקת מבנים</v>
          </cell>
          <cell r="G5096">
            <v>0</v>
          </cell>
          <cell r="H5096" t="str">
            <v>גמיש</v>
          </cell>
          <cell r="I5096">
            <v>-0.34782608695652173</v>
          </cell>
          <cell r="J5096">
            <v>2700</v>
          </cell>
          <cell r="K5096">
            <v>0</v>
          </cell>
          <cell r="L5096">
            <v>300</v>
          </cell>
          <cell r="M5096">
            <v>0</v>
          </cell>
          <cell r="N5096">
            <v>3000</v>
          </cell>
          <cell r="O5096">
            <v>4600</v>
          </cell>
          <cell r="P5096">
            <v>0</v>
          </cell>
        </row>
        <row r="5097">
          <cell r="A5097">
            <v>1815760722</v>
          </cell>
          <cell r="B5097">
            <v>722</v>
          </cell>
          <cell r="C5097">
            <v>815760</v>
          </cell>
          <cell r="D5097">
            <v>1</v>
          </cell>
          <cell r="E5097">
            <v>0</v>
          </cell>
          <cell r="F5097" t="str">
            <v>חמרים-תחזוקה עצמית</v>
          </cell>
          <cell r="G5097">
            <v>0</v>
          </cell>
          <cell r="H5097" t="str">
            <v>גמיש</v>
          </cell>
          <cell r="I5097">
            <v>0</v>
          </cell>
          <cell r="J5097">
            <v>0</v>
          </cell>
          <cell r="K5097">
            <v>0</v>
          </cell>
          <cell r="L5097">
            <v>0</v>
          </cell>
          <cell r="M5097">
            <v>0</v>
          </cell>
          <cell r="N5097">
            <v>0</v>
          </cell>
          <cell r="O5097">
            <v>0</v>
          </cell>
          <cell r="P5097">
            <v>0</v>
          </cell>
        </row>
        <row r="5098">
          <cell r="A5098">
            <v>1815760724</v>
          </cell>
          <cell r="B5098">
            <v>724</v>
          </cell>
          <cell r="C5098">
            <v>815760</v>
          </cell>
          <cell r="D5098">
            <v>1</v>
          </cell>
          <cell r="E5098">
            <v>0</v>
          </cell>
          <cell r="F5098" t="str">
            <v>ציוד למגמות</v>
          </cell>
          <cell r="G5098">
            <v>0</v>
          </cell>
          <cell r="H5098" t="str">
            <v>גמיש</v>
          </cell>
          <cell r="I5098">
            <v>0</v>
          </cell>
          <cell r="J5098">
            <v>0</v>
          </cell>
          <cell r="K5098">
            <v>0</v>
          </cell>
          <cell r="L5098">
            <v>0</v>
          </cell>
          <cell r="M5098">
            <v>0</v>
          </cell>
          <cell r="N5098">
            <v>0</v>
          </cell>
          <cell r="O5098">
            <v>0</v>
          </cell>
          <cell r="P5098">
            <v>0</v>
          </cell>
        </row>
        <row r="5099">
          <cell r="A5099">
            <v>1815760742</v>
          </cell>
          <cell r="B5099">
            <v>742</v>
          </cell>
          <cell r="C5099">
            <v>815760</v>
          </cell>
          <cell r="D5099">
            <v>1</v>
          </cell>
          <cell r="E5099">
            <v>0</v>
          </cell>
          <cell r="F5099" t="str">
            <v xml:space="preserve">כלים וציוד        </v>
          </cell>
          <cell r="G5099">
            <v>0</v>
          </cell>
          <cell r="H5099" t="str">
            <v>גמיש</v>
          </cell>
          <cell r="I5099">
            <v>1</v>
          </cell>
          <cell r="J5099">
            <v>1800</v>
          </cell>
          <cell r="K5099">
            <v>-0.36633663366336633</v>
          </cell>
          <cell r="L5099">
            <v>200</v>
          </cell>
          <cell r="M5099">
            <v>0</v>
          </cell>
          <cell r="N5099">
            <v>2000</v>
          </cell>
          <cell r="O5099">
            <v>1000</v>
          </cell>
          <cell r="P5099">
            <v>8123</v>
          </cell>
        </row>
        <row r="5100">
          <cell r="A5100">
            <v>1815760745</v>
          </cell>
          <cell r="B5100">
            <v>745</v>
          </cell>
          <cell r="C5100">
            <v>815760</v>
          </cell>
          <cell r="D5100">
            <v>1</v>
          </cell>
          <cell r="E5100">
            <v>0</v>
          </cell>
          <cell r="F5100" t="str">
            <v xml:space="preserve">דמי פריצה - תכולה </v>
          </cell>
          <cell r="G5100">
            <v>0</v>
          </cell>
          <cell r="H5100" t="str">
            <v>קשיח</v>
          </cell>
          <cell r="I5100">
            <v>0</v>
          </cell>
          <cell r="J5100">
            <v>0</v>
          </cell>
          <cell r="K5100">
            <v>0</v>
          </cell>
          <cell r="L5100">
            <v>0</v>
          </cell>
          <cell r="M5100">
            <v>0</v>
          </cell>
          <cell r="N5100">
            <v>0</v>
          </cell>
          <cell r="O5100">
            <v>0</v>
          </cell>
          <cell r="P5100">
            <v>0</v>
          </cell>
        </row>
        <row r="5101">
          <cell r="A5101">
            <v>1815760746</v>
          </cell>
          <cell r="B5101">
            <v>746</v>
          </cell>
          <cell r="C5101">
            <v>815760</v>
          </cell>
          <cell r="D5101">
            <v>1</v>
          </cell>
          <cell r="E5101">
            <v>0</v>
          </cell>
          <cell r="F5101" t="str">
            <v xml:space="preserve">דמי פריצה - מבנה  </v>
          </cell>
          <cell r="G5101">
            <v>0</v>
          </cell>
          <cell r="H5101" t="str">
            <v>קשיח</v>
          </cell>
          <cell r="I5101">
            <v>0</v>
          </cell>
          <cell r="J5101">
            <v>0</v>
          </cell>
          <cell r="K5101">
            <v>0</v>
          </cell>
          <cell r="L5101">
            <v>0</v>
          </cell>
          <cell r="M5101">
            <v>0</v>
          </cell>
          <cell r="N5101">
            <v>0</v>
          </cell>
          <cell r="O5101">
            <v>0</v>
          </cell>
          <cell r="P5101">
            <v>0</v>
          </cell>
        </row>
        <row r="5102">
          <cell r="A5102">
            <v>1815760750</v>
          </cell>
          <cell r="B5102">
            <v>750</v>
          </cell>
          <cell r="C5102">
            <v>815760</v>
          </cell>
          <cell r="D5102">
            <v>1</v>
          </cell>
          <cell r="E5102">
            <v>0</v>
          </cell>
          <cell r="F5102" t="str">
            <v>אחזקת מוסדות</v>
          </cell>
          <cell r="G5102">
            <v>0</v>
          </cell>
          <cell r="H5102" t="str">
            <v>קשיח</v>
          </cell>
          <cell r="I5102">
            <v>0</v>
          </cell>
          <cell r="J5102">
            <v>249500</v>
          </cell>
          <cell r="K5102">
            <v>1.5885623510722979E-3</v>
          </cell>
          <cell r="L5102">
            <v>0</v>
          </cell>
          <cell r="M5102">
            <v>0</v>
          </cell>
          <cell r="N5102">
            <v>249500</v>
          </cell>
          <cell r="O5102">
            <v>249500</v>
          </cell>
          <cell r="P5102">
            <v>135541.70000000001</v>
          </cell>
        </row>
        <row r="5103">
          <cell r="A5103">
            <v>1815760751</v>
          </cell>
          <cell r="B5103">
            <v>751</v>
          </cell>
          <cell r="C5103">
            <v>815760</v>
          </cell>
          <cell r="D5103">
            <v>1</v>
          </cell>
          <cell r="E5103">
            <v>0</v>
          </cell>
          <cell r="F5103" t="str">
            <v xml:space="preserve">עבודות קבלניות    </v>
          </cell>
          <cell r="G5103">
            <v>0</v>
          </cell>
          <cell r="H5103" t="str">
            <v>גמיש</v>
          </cell>
          <cell r="I5103">
            <v>0</v>
          </cell>
          <cell r="J5103">
            <v>23000</v>
          </cell>
          <cell r="K5103">
            <v>0</v>
          </cell>
          <cell r="L5103">
            <v>0</v>
          </cell>
          <cell r="M5103">
            <v>0</v>
          </cell>
          <cell r="N5103">
            <v>23000</v>
          </cell>
          <cell r="O5103">
            <v>23000</v>
          </cell>
          <cell r="P5103">
            <v>0</v>
          </cell>
        </row>
        <row r="5104">
          <cell r="A5104">
            <v>1815760752</v>
          </cell>
          <cell r="B5104">
            <v>752</v>
          </cell>
          <cell r="C5104">
            <v>815760</v>
          </cell>
          <cell r="D5104">
            <v>1</v>
          </cell>
          <cell r="E5104">
            <v>0</v>
          </cell>
          <cell r="F5104" t="str">
            <v xml:space="preserve">נקיון בקבלנות     </v>
          </cell>
          <cell r="G5104">
            <v>0</v>
          </cell>
          <cell r="H5104" t="str">
            <v>קשיח</v>
          </cell>
          <cell r="I5104">
            <v>3.7641154328733606E-3</v>
          </cell>
          <cell r="J5104">
            <v>320000</v>
          </cell>
          <cell r="K5104">
            <v>-1.9740900678593465E-2</v>
          </cell>
          <cell r="L5104">
            <v>0</v>
          </cell>
          <cell r="M5104">
            <v>0</v>
          </cell>
          <cell r="N5104">
            <v>320000</v>
          </cell>
          <cell r="O5104">
            <v>318800</v>
          </cell>
          <cell r="P5104">
            <v>276323.98</v>
          </cell>
        </row>
        <row r="5105">
          <cell r="A5105">
            <v>1815760753</v>
          </cell>
          <cell r="B5105">
            <v>753</v>
          </cell>
          <cell r="C5105">
            <v>815760</v>
          </cell>
          <cell r="D5105">
            <v>1</v>
          </cell>
          <cell r="E5105">
            <v>0</v>
          </cell>
          <cell r="F5105" t="str">
            <v xml:space="preserve">עובדים חיצוניים   </v>
          </cell>
          <cell r="G5105">
            <v>0</v>
          </cell>
          <cell r="H5105" t="str">
            <v>קשיח</v>
          </cell>
          <cell r="I5105">
            <v>0</v>
          </cell>
          <cell r="J5105">
            <v>0</v>
          </cell>
          <cell r="K5105">
            <v>0</v>
          </cell>
          <cell r="L5105">
            <v>0</v>
          </cell>
          <cell r="M5105">
            <v>0</v>
          </cell>
          <cell r="N5105">
            <v>0</v>
          </cell>
          <cell r="O5105">
            <v>0</v>
          </cell>
          <cell r="P5105">
            <v>0</v>
          </cell>
        </row>
        <row r="5106">
          <cell r="A5106">
            <v>1815760755</v>
          </cell>
          <cell r="B5106">
            <v>755</v>
          </cell>
          <cell r="C5106">
            <v>815760</v>
          </cell>
          <cell r="D5106">
            <v>1</v>
          </cell>
          <cell r="E5106">
            <v>0</v>
          </cell>
          <cell r="F5106" t="str">
            <v xml:space="preserve">אחות-חברת כ"א     </v>
          </cell>
          <cell r="G5106">
            <v>0</v>
          </cell>
          <cell r="H5106" t="str">
            <v>קשיח</v>
          </cell>
          <cell r="I5106">
            <v>0</v>
          </cell>
          <cell r="J5106">
            <v>0</v>
          </cell>
          <cell r="K5106">
            <v>0</v>
          </cell>
          <cell r="L5106">
            <v>0</v>
          </cell>
          <cell r="M5106">
            <v>0</v>
          </cell>
          <cell r="N5106">
            <v>0</v>
          </cell>
          <cell r="O5106">
            <v>0</v>
          </cell>
          <cell r="P5106">
            <v>0</v>
          </cell>
        </row>
        <row r="5107">
          <cell r="A5107">
            <v>1815760759</v>
          </cell>
          <cell r="B5107">
            <v>759</v>
          </cell>
          <cell r="C5107">
            <v>815760</v>
          </cell>
          <cell r="D5107">
            <v>1</v>
          </cell>
          <cell r="E5107">
            <v>0</v>
          </cell>
          <cell r="F5107" t="str">
            <v>שרותי סייעות</v>
          </cell>
          <cell r="G5107">
            <v>0</v>
          </cell>
          <cell r="H5107" t="str">
            <v>קשיח</v>
          </cell>
          <cell r="I5107">
            <v>0</v>
          </cell>
          <cell r="J5107">
            <v>135300</v>
          </cell>
          <cell r="K5107">
            <v>0</v>
          </cell>
          <cell r="L5107">
            <v>0</v>
          </cell>
          <cell r="M5107">
            <v>0</v>
          </cell>
          <cell r="N5107">
            <v>135300</v>
          </cell>
          <cell r="O5107">
            <v>0</v>
          </cell>
          <cell r="P5107">
            <v>33443.57</v>
          </cell>
        </row>
        <row r="5108">
          <cell r="A5108">
            <v>1815760762</v>
          </cell>
          <cell r="B5108">
            <v>762</v>
          </cell>
          <cell r="C5108">
            <v>815760</v>
          </cell>
          <cell r="D5108">
            <v>1</v>
          </cell>
          <cell r="E5108">
            <v>0</v>
          </cell>
          <cell r="F5108" t="str">
            <v xml:space="preserve">שאילת מורים       </v>
          </cell>
          <cell r="G5108">
            <v>0</v>
          </cell>
          <cell r="H5108" t="str">
            <v>שכר</v>
          </cell>
          <cell r="I5108">
            <v>2.0866189494116227E-2</v>
          </cell>
          <cell r="J5108">
            <v>1683000</v>
          </cell>
          <cell r="K5108">
            <v>0.10186160871092387</v>
          </cell>
          <cell r="L5108">
            <v>0</v>
          </cell>
          <cell r="M5108">
            <v>0</v>
          </cell>
          <cell r="N5108">
            <v>1683000</v>
          </cell>
          <cell r="O5108">
            <v>1648600</v>
          </cell>
          <cell r="P5108">
            <v>1602081.06</v>
          </cell>
        </row>
        <row r="5109">
          <cell r="A5109">
            <v>1815760763</v>
          </cell>
          <cell r="B5109">
            <v>763</v>
          </cell>
          <cell r="C5109">
            <v>815760</v>
          </cell>
          <cell r="D5109">
            <v>1</v>
          </cell>
          <cell r="E5109">
            <v>0</v>
          </cell>
          <cell r="F5109" t="str">
            <v xml:space="preserve">עובדי חברת מוסדות </v>
          </cell>
          <cell r="G5109">
            <v>0</v>
          </cell>
          <cell r="H5109" t="str">
            <v>קשיח</v>
          </cell>
          <cell r="I5109">
            <v>0</v>
          </cell>
          <cell r="J5109">
            <v>0</v>
          </cell>
          <cell r="K5109">
            <v>0</v>
          </cell>
          <cell r="L5109">
            <v>0</v>
          </cell>
          <cell r="M5109">
            <v>0</v>
          </cell>
          <cell r="N5109">
            <v>0</v>
          </cell>
          <cell r="O5109">
            <v>0</v>
          </cell>
          <cell r="P5109">
            <v>0</v>
          </cell>
        </row>
        <row r="5110">
          <cell r="A5110">
            <v>1815760765</v>
          </cell>
          <cell r="B5110">
            <v>765</v>
          </cell>
          <cell r="C5110">
            <v>815760</v>
          </cell>
          <cell r="D5110">
            <v>1</v>
          </cell>
          <cell r="E5110">
            <v>0</v>
          </cell>
          <cell r="F5110" t="str">
            <v xml:space="preserve">רכז חברתי - חט"ב  </v>
          </cell>
          <cell r="G5110">
            <v>0</v>
          </cell>
          <cell r="H5110" t="str">
            <v>קשיח</v>
          </cell>
          <cell r="I5110">
            <v>0</v>
          </cell>
          <cell r="J5110">
            <v>0</v>
          </cell>
          <cell r="K5110">
            <v>0</v>
          </cell>
          <cell r="L5110">
            <v>0</v>
          </cell>
          <cell r="M5110">
            <v>0</v>
          </cell>
          <cell r="N5110">
            <v>0</v>
          </cell>
          <cell r="O5110">
            <v>0</v>
          </cell>
          <cell r="P5110">
            <v>0</v>
          </cell>
        </row>
        <row r="5111">
          <cell r="A5111">
            <v>1815760780</v>
          </cell>
          <cell r="B5111">
            <v>780</v>
          </cell>
          <cell r="C5111">
            <v>815760</v>
          </cell>
          <cell r="D5111">
            <v>1</v>
          </cell>
          <cell r="E5111">
            <v>0</v>
          </cell>
          <cell r="F5111" t="str">
            <v xml:space="preserve">חינוך חברתי       </v>
          </cell>
          <cell r="G5111">
            <v>0</v>
          </cell>
          <cell r="H5111" t="str">
            <v>קשיח</v>
          </cell>
          <cell r="I5111">
            <v>0.10416666666666674</v>
          </cell>
          <cell r="J5111">
            <v>5300</v>
          </cell>
          <cell r="K5111">
            <v>-0.19999999999999996</v>
          </cell>
          <cell r="L5111">
            <v>0</v>
          </cell>
          <cell r="M5111">
            <v>0</v>
          </cell>
          <cell r="N5111">
            <v>5300</v>
          </cell>
          <cell r="O5111">
            <v>4800</v>
          </cell>
          <cell r="P5111">
            <v>5043</v>
          </cell>
        </row>
        <row r="5112">
          <cell r="A5112">
            <v>1815760781</v>
          </cell>
          <cell r="B5112">
            <v>781</v>
          </cell>
          <cell r="C5112">
            <v>815760</v>
          </cell>
          <cell r="D5112">
            <v>1</v>
          </cell>
          <cell r="E5112">
            <v>0</v>
          </cell>
          <cell r="F5112" t="str">
            <v>יהדות המזרח</v>
          </cell>
          <cell r="G5112">
            <v>0</v>
          </cell>
          <cell r="H5112" t="str">
            <v>גמיש</v>
          </cell>
          <cell r="I5112">
            <v>0</v>
          </cell>
          <cell r="J5112">
            <v>0</v>
          </cell>
          <cell r="K5112">
            <v>0</v>
          </cell>
          <cell r="L5112">
            <v>0</v>
          </cell>
          <cell r="M5112">
            <v>0</v>
          </cell>
          <cell r="N5112">
            <v>0</v>
          </cell>
          <cell r="O5112">
            <v>0</v>
          </cell>
          <cell r="P5112">
            <v>0</v>
          </cell>
        </row>
        <row r="5113">
          <cell r="A5113">
            <v>1815760794</v>
          </cell>
          <cell r="B5113">
            <v>794</v>
          </cell>
          <cell r="C5113">
            <v>815760</v>
          </cell>
          <cell r="D5113">
            <v>1</v>
          </cell>
          <cell r="E5113">
            <v>0</v>
          </cell>
          <cell r="F5113" t="str">
            <v xml:space="preserve">השתתפות בעזר 094  </v>
          </cell>
          <cell r="G5113">
            <v>0</v>
          </cell>
          <cell r="H5113" t="str">
            <v>קשיח</v>
          </cell>
          <cell r="I5113">
            <v>1.2266666666666666</v>
          </cell>
          <cell r="J5113">
            <v>16700</v>
          </cell>
          <cell r="K5113">
            <v>1.7272727272727271</v>
          </cell>
          <cell r="L5113">
            <v>0</v>
          </cell>
          <cell r="M5113">
            <v>0</v>
          </cell>
          <cell r="N5113">
            <v>16700</v>
          </cell>
          <cell r="O5113">
            <v>7500</v>
          </cell>
          <cell r="P5113">
            <v>16675</v>
          </cell>
        </row>
        <row r="5114">
          <cell r="A5114">
            <v>1815760800</v>
          </cell>
          <cell r="B5114">
            <v>800</v>
          </cell>
          <cell r="C5114">
            <v>815760</v>
          </cell>
          <cell r="D5114">
            <v>1</v>
          </cell>
          <cell r="E5114">
            <v>0</v>
          </cell>
          <cell r="F5114" t="str">
            <v>השת' תמיכות תרומות</v>
          </cell>
          <cell r="G5114">
            <v>0</v>
          </cell>
          <cell r="H5114" t="str">
            <v xml:space="preserve"> </v>
          </cell>
          <cell r="I5114">
            <v>0</v>
          </cell>
          <cell r="J5114">
            <v>0</v>
          </cell>
          <cell r="K5114">
            <v>0</v>
          </cell>
          <cell r="L5114">
            <v>0</v>
          </cell>
          <cell r="M5114">
            <v>0</v>
          </cell>
          <cell r="N5114">
            <v>0</v>
          </cell>
          <cell r="O5114">
            <v>0</v>
          </cell>
          <cell r="P5114">
            <v>0</v>
          </cell>
        </row>
        <row r="5115">
          <cell r="A5115">
            <v>1815760810</v>
          </cell>
          <cell r="B5115">
            <v>810</v>
          </cell>
          <cell r="C5115">
            <v>815760</v>
          </cell>
          <cell r="D5115">
            <v>1</v>
          </cell>
          <cell r="E5115">
            <v>0</v>
          </cell>
          <cell r="F5115" t="str">
            <v>הקצבה לניהול עצמי</v>
          </cell>
          <cell r="G5115">
            <v>0</v>
          </cell>
          <cell r="H5115" t="str">
            <v>גמיש</v>
          </cell>
          <cell r="I5115">
            <v>0.10076530612244894</v>
          </cell>
          <cell r="J5115">
            <v>86300</v>
          </cell>
          <cell r="K5115">
            <v>-8.9655172413793061E-2</v>
          </cell>
          <cell r="L5115">
            <v>0</v>
          </cell>
          <cell r="M5115">
            <v>0</v>
          </cell>
          <cell r="N5115">
            <v>86300</v>
          </cell>
          <cell r="O5115">
            <v>78400</v>
          </cell>
          <cell r="P5115">
            <v>78377</v>
          </cell>
        </row>
        <row r="5116">
          <cell r="A5116">
            <v>1815760812</v>
          </cell>
          <cell r="B5116">
            <v>812</v>
          </cell>
          <cell r="C5116">
            <v>815760</v>
          </cell>
          <cell r="D5116">
            <v>1</v>
          </cell>
          <cell r="E5116">
            <v>0</v>
          </cell>
          <cell r="F5116" t="str">
            <v>מסיבות כיתתיות</v>
          </cell>
          <cell r="G5116">
            <v>0</v>
          </cell>
          <cell r="H5116" t="str">
            <v>גמיש</v>
          </cell>
          <cell r="I5116">
            <v>0</v>
          </cell>
          <cell r="J5116">
            <v>9000</v>
          </cell>
          <cell r="K5116">
            <v>-1</v>
          </cell>
          <cell r="L5116">
            <v>0</v>
          </cell>
          <cell r="M5116">
            <v>0</v>
          </cell>
          <cell r="N5116">
            <v>9000</v>
          </cell>
          <cell r="O5116">
            <v>0</v>
          </cell>
          <cell r="P5116">
            <v>8560</v>
          </cell>
        </row>
        <row r="5117">
          <cell r="A5117">
            <v>1815760816</v>
          </cell>
          <cell r="B5117">
            <v>816</v>
          </cell>
          <cell r="C5117">
            <v>815760</v>
          </cell>
          <cell r="D5117">
            <v>1</v>
          </cell>
          <cell r="E5117">
            <v>0</v>
          </cell>
          <cell r="F5117" t="str">
            <v>חט"ב - הכלה והשתלבות</v>
          </cell>
          <cell r="G5117">
            <v>0</v>
          </cell>
          <cell r="H5117" t="str">
            <v>קשיח</v>
          </cell>
          <cell r="I5117">
            <v>0</v>
          </cell>
          <cell r="J5117">
            <v>0</v>
          </cell>
          <cell r="K5117">
            <v>-1</v>
          </cell>
          <cell r="L5117">
            <v>0</v>
          </cell>
          <cell r="M5117">
            <v>0</v>
          </cell>
          <cell r="N5117">
            <v>0</v>
          </cell>
          <cell r="O5117">
            <v>0</v>
          </cell>
          <cell r="P5117">
            <v>2678.4</v>
          </cell>
        </row>
        <row r="5118">
          <cell r="A5118">
            <v>1815760838</v>
          </cell>
          <cell r="B5118">
            <v>838</v>
          </cell>
          <cell r="C5118">
            <v>815760</v>
          </cell>
          <cell r="D5118">
            <v>1</v>
          </cell>
          <cell r="E5118">
            <v>0</v>
          </cell>
          <cell r="F5118" t="str">
            <v>תכנית לאומית-קידום אנגלית</v>
          </cell>
          <cell r="G5118">
            <v>0</v>
          </cell>
          <cell r="H5118" t="str">
            <v>גמיש</v>
          </cell>
          <cell r="I5118">
            <v>0</v>
          </cell>
          <cell r="J5118">
            <v>0</v>
          </cell>
          <cell r="K5118">
            <v>0</v>
          </cell>
          <cell r="L5118">
            <v>0</v>
          </cell>
          <cell r="M5118">
            <v>0</v>
          </cell>
          <cell r="N5118">
            <v>0</v>
          </cell>
          <cell r="O5118">
            <v>0</v>
          </cell>
          <cell r="P5118">
            <v>0</v>
          </cell>
        </row>
        <row r="5119">
          <cell r="A5119">
            <v>1815760953</v>
          </cell>
          <cell r="B5119">
            <v>953</v>
          </cell>
          <cell r="C5119">
            <v>815760</v>
          </cell>
          <cell r="D5119">
            <v>1</v>
          </cell>
          <cell r="E5119">
            <v>0</v>
          </cell>
          <cell r="F5119" t="str">
            <v>מערכת גפ"ן</v>
          </cell>
          <cell r="G5119">
            <v>0</v>
          </cell>
          <cell r="H5119" t="str">
            <v>קשיח</v>
          </cell>
          <cell r="I5119">
            <v>0</v>
          </cell>
          <cell r="J5119">
            <v>613900</v>
          </cell>
          <cell r="K5119" t="e">
            <v>#N/A</v>
          </cell>
          <cell r="L5119">
            <v>0</v>
          </cell>
          <cell r="M5119">
            <v>0</v>
          </cell>
          <cell r="N5119">
            <v>613900</v>
          </cell>
          <cell r="O5119">
            <v>646200</v>
          </cell>
          <cell r="P5119">
            <v>153052.82999999999</v>
          </cell>
        </row>
        <row r="5120">
          <cell r="A5120">
            <v>1815760911</v>
          </cell>
          <cell r="B5120">
            <v>911</v>
          </cell>
          <cell r="C5120">
            <v>815760</v>
          </cell>
          <cell r="D5120">
            <v>1</v>
          </cell>
          <cell r="E5120">
            <v>0</v>
          </cell>
          <cell r="F5120" t="str">
            <v>פעילות חוויתית יהדות</v>
          </cell>
          <cell r="G5120">
            <v>0</v>
          </cell>
          <cell r="H5120" t="str">
            <v>קשיח</v>
          </cell>
          <cell r="I5120">
            <v>0</v>
          </cell>
          <cell r="J5120">
            <v>0</v>
          </cell>
          <cell r="K5120">
            <v>0</v>
          </cell>
          <cell r="L5120">
            <v>0</v>
          </cell>
          <cell r="M5120">
            <v>0</v>
          </cell>
          <cell r="N5120">
            <v>0</v>
          </cell>
          <cell r="O5120">
            <v>0</v>
          </cell>
          <cell r="P5120">
            <v>0</v>
          </cell>
        </row>
        <row r="5121">
          <cell r="A5121">
            <v>1815760961</v>
          </cell>
          <cell r="B5121">
            <v>961</v>
          </cell>
          <cell r="C5121">
            <v>815760</v>
          </cell>
          <cell r="D5121">
            <v>1</v>
          </cell>
          <cell r="E5121">
            <v>0</v>
          </cell>
          <cell r="F5121" t="str">
            <v>רז' פעולות ורכישות</v>
          </cell>
          <cell r="G5121">
            <v>0</v>
          </cell>
          <cell r="H5121" t="str">
            <v>גמיש</v>
          </cell>
          <cell r="I5121">
            <v>0</v>
          </cell>
          <cell r="J5121">
            <v>0</v>
          </cell>
          <cell r="K5121">
            <v>0</v>
          </cell>
          <cell r="L5121">
            <v>0</v>
          </cell>
          <cell r="M5121">
            <v>0</v>
          </cell>
          <cell r="N5121">
            <v>0</v>
          </cell>
          <cell r="O5121">
            <v>0</v>
          </cell>
          <cell r="P5121">
            <v>0</v>
          </cell>
        </row>
        <row r="5122">
          <cell r="A5122">
            <v>1815760989</v>
          </cell>
          <cell r="B5122">
            <v>989</v>
          </cell>
          <cell r="C5122">
            <v>815760</v>
          </cell>
          <cell r="D5122">
            <v>1</v>
          </cell>
          <cell r="E5122">
            <v>0</v>
          </cell>
          <cell r="F5122" t="str">
            <v xml:space="preserve">תקורה             </v>
          </cell>
          <cell r="G5122">
            <v>0</v>
          </cell>
          <cell r="H5122" t="str">
            <v>קשיח</v>
          </cell>
          <cell r="I5122">
            <v>3.6356372353176125E-2</v>
          </cell>
          <cell r="J5122">
            <v>518800</v>
          </cell>
          <cell r="K5122">
            <v>-1</v>
          </cell>
          <cell r="L5122">
            <v>0</v>
          </cell>
          <cell r="M5122">
            <v>0</v>
          </cell>
          <cell r="N5122">
            <v>518800</v>
          </cell>
          <cell r="O5122">
            <v>500600</v>
          </cell>
          <cell r="P5122">
            <v>472793.3</v>
          </cell>
        </row>
        <row r="5123">
          <cell r="A5123" t="e">
            <v>#VALUE!</v>
          </cell>
          <cell r="B5123" t="str">
            <v>815760  סך הכל</v>
          </cell>
          <cell r="C5123">
            <v>0</v>
          </cell>
          <cell r="D5123">
            <v>0</v>
          </cell>
          <cell r="E5123">
            <v>0</v>
          </cell>
          <cell r="F5123" t="str">
            <v xml:space="preserve">תיכון יבנה        </v>
          </cell>
          <cell r="G5123">
            <v>0</v>
          </cell>
          <cell r="H5123">
            <v>0</v>
          </cell>
          <cell r="I5123">
            <v>2.9511725388013943E-2</v>
          </cell>
          <cell r="J5123">
            <v>9081270</v>
          </cell>
          <cell r="K5123" t="e">
            <v>#N/A</v>
          </cell>
          <cell r="L5123">
            <v>6230</v>
          </cell>
          <cell r="M5123">
            <v>0</v>
          </cell>
          <cell r="N5123">
            <v>9087500</v>
          </cell>
          <cell r="O5123">
            <v>8827000</v>
          </cell>
          <cell r="P5123">
            <v>8358145.5800000029</v>
          </cell>
        </row>
        <row r="5124">
          <cell r="A5124">
            <v>18157700</v>
          </cell>
          <cell r="B5124">
            <v>0</v>
          </cell>
          <cell r="C5124">
            <v>815770</v>
          </cell>
          <cell r="D5124">
            <v>1</v>
          </cell>
          <cell r="E5124">
            <v>0</v>
          </cell>
          <cell r="F5124" t="str">
            <v>גמנסיה למדעים-קציר</v>
          </cell>
          <cell r="G5124">
            <v>0</v>
          </cell>
          <cell r="H5124" t="str">
            <v xml:space="preserve"> </v>
          </cell>
          <cell r="I5124">
            <v>0</v>
          </cell>
          <cell r="J5124">
            <v>0</v>
          </cell>
          <cell r="K5124">
            <v>0</v>
          </cell>
          <cell r="L5124">
            <v>0</v>
          </cell>
          <cell r="M5124">
            <v>0</v>
          </cell>
          <cell r="N5124">
            <v>0</v>
          </cell>
          <cell r="O5124">
            <v>0</v>
          </cell>
          <cell r="P5124">
            <v>0</v>
          </cell>
        </row>
        <row r="5125">
          <cell r="A5125">
            <v>1815770100</v>
          </cell>
          <cell r="B5125">
            <v>100</v>
          </cell>
          <cell r="C5125">
            <v>815770</v>
          </cell>
          <cell r="D5125">
            <v>1</v>
          </cell>
          <cell r="E5125">
            <v>0</v>
          </cell>
          <cell r="F5125" t="str">
            <v>שכר עובדים לפי תקן</v>
          </cell>
          <cell r="G5125">
            <v>0</v>
          </cell>
          <cell r="H5125" t="str">
            <v xml:space="preserve"> </v>
          </cell>
          <cell r="I5125">
            <v>0</v>
          </cell>
          <cell r="J5125">
            <v>0</v>
          </cell>
          <cell r="K5125">
            <v>0</v>
          </cell>
          <cell r="L5125">
            <v>0</v>
          </cell>
          <cell r="M5125">
            <v>0</v>
          </cell>
          <cell r="N5125">
            <v>0</v>
          </cell>
          <cell r="O5125">
            <v>0</v>
          </cell>
          <cell r="P5125">
            <v>0</v>
          </cell>
        </row>
        <row r="5126">
          <cell r="A5126">
            <v>1815770110</v>
          </cell>
          <cell r="B5126">
            <v>110</v>
          </cell>
          <cell r="C5126">
            <v>815770</v>
          </cell>
          <cell r="D5126">
            <v>1</v>
          </cell>
          <cell r="E5126">
            <v>0</v>
          </cell>
          <cell r="F5126" t="str">
            <v>השכר הקובע-תקציבית</v>
          </cell>
          <cell r="G5126">
            <v>0</v>
          </cell>
          <cell r="H5126" t="str">
            <v>שכר</v>
          </cell>
          <cell r="I5126">
            <v>-1</v>
          </cell>
          <cell r="J5126">
            <v>0</v>
          </cell>
          <cell r="K5126">
            <v>1.5072083879423381E-2</v>
          </cell>
          <cell r="L5126">
            <v>0</v>
          </cell>
          <cell r="M5126">
            <v>0</v>
          </cell>
          <cell r="N5126">
            <v>0</v>
          </cell>
          <cell r="O5126">
            <v>314400</v>
          </cell>
          <cell r="P5126">
            <v>140377.54</v>
          </cell>
        </row>
        <row r="5127">
          <cell r="A5127">
            <v>1815770118</v>
          </cell>
          <cell r="B5127">
            <v>118</v>
          </cell>
          <cell r="C5127">
            <v>815770</v>
          </cell>
          <cell r="D5127">
            <v>1</v>
          </cell>
          <cell r="E5127">
            <v>0</v>
          </cell>
          <cell r="F5127" t="str">
            <v xml:space="preserve">שכר עובדי הוראה   </v>
          </cell>
          <cell r="G5127">
            <v>0</v>
          </cell>
          <cell r="H5127" t="str">
            <v>שכר</v>
          </cell>
          <cell r="I5127">
            <v>1.2748321429021381E-2</v>
          </cell>
          <cell r="J5127">
            <v>16079000</v>
          </cell>
          <cell r="K5127">
            <v>-3.5009669858061532E-2</v>
          </cell>
          <cell r="L5127">
            <v>0</v>
          </cell>
          <cell r="M5127">
            <v>0</v>
          </cell>
          <cell r="N5127">
            <v>16079000</v>
          </cell>
          <cell r="O5127">
            <v>15876600</v>
          </cell>
          <cell r="P5127">
            <v>14884552.630000001</v>
          </cell>
        </row>
        <row r="5128">
          <cell r="A5128">
            <v>1815770119</v>
          </cell>
          <cell r="B5128">
            <v>119</v>
          </cell>
          <cell r="C5128">
            <v>815770</v>
          </cell>
          <cell r="D5128">
            <v>1</v>
          </cell>
          <cell r="E5128">
            <v>0</v>
          </cell>
          <cell r="F5128" t="str">
            <v xml:space="preserve">השכר הקובע-צוברת  </v>
          </cell>
          <cell r="G5128">
            <v>0</v>
          </cell>
          <cell r="H5128" t="str">
            <v>שכר</v>
          </cell>
          <cell r="I5128">
            <v>4.8240355455250628E-2</v>
          </cell>
          <cell r="J5128">
            <v>1486300</v>
          </cell>
          <cell r="K5128">
            <v>1.4967666933081381E-2</v>
          </cell>
          <cell r="L5128">
            <v>0</v>
          </cell>
          <cell r="M5128">
            <v>0</v>
          </cell>
          <cell r="N5128">
            <v>1486300</v>
          </cell>
          <cell r="O5128">
            <v>1417900</v>
          </cell>
          <cell r="P5128">
            <v>1343535.46</v>
          </cell>
        </row>
        <row r="5129">
          <cell r="A5129">
            <v>1815770122</v>
          </cell>
          <cell r="B5129">
            <v>122</v>
          </cell>
          <cell r="C5129">
            <v>815770</v>
          </cell>
          <cell r="D5129">
            <v>1</v>
          </cell>
          <cell r="E5129">
            <v>0</v>
          </cell>
          <cell r="F5129" t="str">
            <v xml:space="preserve">ביגוד             </v>
          </cell>
          <cell r="G5129">
            <v>0</v>
          </cell>
          <cell r="H5129" t="str">
            <v>שכר</v>
          </cell>
          <cell r="I5129">
            <v>0</v>
          </cell>
          <cell r="J5129">
            <v>189300</v>
          </cell>
          <cell r="K5129">
            <v>0</v>
          </cell>
          <cell r="L5129">
            <v>0</v>
          </cell>
          <cell r="M5129">
            <v>0</v>
          </cell>
          <cell r="N5129">
            <v>189300</v>
          </cell>
          <cell r="O5129">
            <v>189300</v>
          </cell>
          <cell r="P5129">
            <v>161472.07</v>
          </cell>
        </row>
        <row r="5130">
          <cell r="A5130">
            <v>1815770126</v>
          </cell>
          <cell r="B5130">
            <v>126</v>
          </cell>
          <cell r="C5130">
            <v>815770</v>
          </cell>
          <cell r="D5130">
            <v>1</v>
          </cell>
          <cell r="E5130">
            <v>0</v>
          </cell>
          <cell r="F5130" t="str">
            <v xml:space="preserve">דמי הבראה         </v>
          </cell>
          <cell r="G5130">
            <v>0</v>
          </cell>
          <cell r="H5130" t="str">
            <v>שכר</v>
          </cell>
          <cell r="I5130">
            <v>0</v>
          </cell>
          <cell r="J5130">
            <v>350000</v>
          </cell>
          <cell r="K5130">
            <v>0</v>
          </cell>
          <cell r="L5130">
            <v>0</v>
          </cell>
          <cell r="M5130">
            <v>0</v>
          </cell>
          <cell r="N5130">
            <v>350000</v>
          </cell>
          <cell r="O5130">
            <v>350000</v>
          </cell>
          <cell r="P5130">
            <v>349313.96</v>
          </cell>
        </row>
        <row r="5131">
          <cell r="A5131">
            <v>1815770130</v>
          </cell>
          <cell r="B5131">
            <v>130</v>
          </cell>
          <cell r="C5131">
            <v>815770</v>
          </cell>
          <cell r="D5131">
            <v>1</v>
          </cell>
          <cell r="E5131">
            <v>0</v>
          </cell>
          <cell r="F5131" t="str">
            <v xml:space="preserve">שעות נוספות       </v>
          </cell>
          <cell r="G5131">
            <v>0</v>
          </cell>
          <cell r="H5131" t="str">
            <v>שכר</v>
          </cell>
          <cell r="I5131">
            <v>0</v>
          </cell>
          <cell r="J5131">
            <v>9900</v>
          </cell>
          <cell r="K5131">
            <v>0</v>
          </cell>
          <cell r="L5131">
            <v>0</v>
          </cell>
          <cell r="M5131">
            <v>0</v>
          </cell>
          <cell r="N5131">
            <v>9900</v>
          </cell>
          <cell r="O5131">
            <v>9900</v>
          </cell>
          <cell r="P5131">
            <v>4844.12</v>
          </cell>
        </row>
        <row r="5132">
          <cell r="A5132">
            <v>1815770140</v>
          </cell>
          <cell r="B5132">
            <v>140</v>
          </cell>
          <cell r="C5132">
            <v>815770</v>
          </cell>
          <cell r="D5132">
            <v>1</v>
          </cell>
          <cell r="E5132">
            <v>0</v>
          </cell>
          <cell r="F5132" t="str">
            <v>השתתפות באחזקת רכב</v>
          </cell>
          <cell r="G5132">
            <v>0</v>
          </cell>
          <cell r="H5132" t="str">
            <v>שכר</v>
          </cell>
          <cell r="I5132">
            <v>0.494413407821229</v>
          </cell>
          <cell r="J5132">
            <v>107000</v>
          </cell>
          <cell r="K5132">
            <v>0</v>
          </cell>
          <cell r="L5132">
            <v>0</v>
          </cell>
          <cell r="M5132">
            <v>0</v>
          </cell>
          <cell r="N5132">
            <v>107000</v>
          </cell>
          <cell r="O5132">
            <v>71600</v>
          </cell>
          <cell r="P5132">
            <v>101987.6</v>
          </cell>
        </row>
        <row r="5133">
          <cell r="A5133">
            <v>1815770181</v>
          </cell>
          <cell r="B5133">
            <v>181</v>
          </cell>
          <cell r="C5133">
            <v>815770</v>
          </cell>
          <cell r="D5133">
            <v>1</v>
          </cell>
          <cell r="E5133">
            <v>0</v>
          </cell>
          <cell r="F5133" t="str">
            <v>ק'השתל'מורים-מעביד</v>
          </cell>
          <cell r="G5133">
            <v>0</v>
          </cell>
          <cell r="H5133" t="str">
            <v>שכר</v>
          </cell>
          <cell r="I5133">
            <v>0</v>
          </cell>
          <cell r="J5133">
            <v>0</v>
          </cell>
          <cell r="K5133">
            <v>0</v>
          </cell>
          <cell r="L5133">
            <v>0</v>
          </cell>
          <cell r="M5133">
            <v>0</v>
          </cell>
          <cell r="N5133">
            <v>0</v>
          </cell>
          <cell r="O5133">
            <v>0</v>
          </cell>
          <cell r="P5133">
            <v>0</v>
          </cell>
        </row>
        <row r="5134">
          <cell r="A5134">
            <v>1815770200</v>
          </cell>
          <cell r="B5134">
            <v>200</v>
          </cell>
          <cell r="C5134">
            <v>815770</v>
          </cell>
          <cell r="D5134">
            <v>1</v>
          </cell>
          <cell r="E5134">
            <v>0</v>
          </cell>
          <cell r="F5134" t="str">
            <v>שכר עובדים ללא תקן</v>
          </cell>
          <cell r="G5134">
            <v>0</v>
          </cell>
          <cell r="H5134" t="str">
            <v xml:space="preserve"> </v>
          </cell>
          <cell r="I5134">
            <v>0</v>
          </cell>
          <cell r="J5134">
            <v>0</v>
          </cell>
          <cell r="K5134">
            <v>0</v>
          </cell>
          <cell r="L5134">
            <v>0</v>
          </cell>
          <cell r="M5134">
            <v>0</v>
          </cell>
          <cell r="N5134">
            <v>0</v>
          </cell>
          <cell r="O5134">
            <v>0</v>
          </cell>
          <cell r="P5134">
            <v>0</v>
          </cell>
        </row>
        <row r="5135">
          <cell r="A5135">
            <v>1815770210</v>
          </cell>
          <cell r="B5135">
            <v>210</v>
          </cell>
          <cell r="C5135">
            <v>815770</v>
          </cell>
          <cell r="D5135">
            <v>1</v>
          </cell>
          <cell r="E5135">
            <v>0</v>
          </cell>
          <cell r="F5135" t="str">
            <v xml:space="preserve">השכר הקובע        </v>
          </cell>
          <cell r="G5135">
            <v>0</v>
          </cell>
          <cell r="H5135" t="str">
            <v>שכר</v>
          </cell>
          <cell r="I5135">
            <v>0</v>
          </cell>
          <cell r="J5135">
            <v>0</v>
          </cell>
          <cell r="K5135">
            <v>0</v>
          </cell>
          <cell r="L5135">
            <v>0</v>
          </cell>
          <cell r="M5135">
            <v>0</v>
          </cell>
          <cell r="N5135">
            <v>0</v>
          </cell>
          <cell r="O5135">
            <v>0</v>
          </cell>
          <cell r="P5135">
            <v>0</v>
          </cell>
        </row>
        <row r="5136">
          <cell r="A5136">
            <v>1815770211</v>
          </cell>
          <cell r="B5136">
            <v>211</v>
          </cell>
          <cell r="C5136">
            <v>815770</v>
          </cell>
          <cell r="D5136">
            <v>1</v>
          </cell>
          <cell r="E5136">
            <v>0</v>
          </cell>
          <cell r="F5136" t="str">
            <v>הזדמנות ראשונה</v>
          </cell>
          <cell r="G5136">
            <v>0</v>
          </cell>
          <cell r="H5136" t="str">
            <v>שכר</v>
          </cell>
          <cell r="I5136">
            <v>0</v>
          </cell>
          <cell r="J5136">
            <v>0</v>
          </cell>
          <cell r="K5136">
            <v>0</v>
          </cell>
          <cell r="L5136">
            <v>0</v>
          </cell>
          <cell r="M5136">
            <v>0</v>
          </cell>
          <cell r="N5136">
            <v>0</v>
          </cell>
          <cell r="O5136">
            <v>0</v>
          </cell>
          <cell r="P5136">
            <v>0</v>
          </cell>
        </row>
        <row r="5137">
          <cell r="A5137">
            <v>1815770212</v>
          </cell>
          <cell r="B5137">
            <v>212</v>
          </cell>
          <cell r="C5137">
            <v>815770</v>
          </cell>
          <cell r="D5137">
            <v>1</v>
          </cell>
          <cell r="E5137">
            <v>0</v>
          </cell>
          <cell r="F5137" t="str">
            <v xml:space="preserve">שעורי עזר לעולים  </v>
          </cell>
          <cell r="G5137">
            <v>0</v>
          </cell>
          <cell r="H5137" t="str">
            <v>שכר</v>
          </cell>
          <cell r="I5137">
            <v>0</v>
          </cell>
          <cell r="J5137">
            <v>0</v>
          </cell>
          <cell r="K5137">
            <v>0</v>
          </cell>
          <cell r="L5137">
            <v>0</v>
          </cell>
          <cell r="M5137">
            <v>0</v>
          </cell>
          <cell r="N5137">
            <v>0</v>
          </cell>
          <cell r="O5137">
            <v>0</v>
          </cell>
          <cell r="P5137">
            <v>0</v>
          </cell>
        </row>
        <row r="5138">
          <cell r="A5138">
            <v>1815770213</v>
          </cell>
          <cell r="B5138">
            <v>213</v>
          </cell>
          <cell r="C5138">
            <v>815770</v>
          </cell>
          <cell r="D5138">
            <v>1</v>
          </cell>
          <cell r="E5138">
            <v>0</v>
          </cell>
          <cell r="F5138" t="str">
            <v xml:space="preserve">שעורי עזר לנכים   </v>
          </cell>
          <cell r="G5138">
            <v>0</v>
          </cell>
          <cell r="H5138" t="str">
            <v>שכר</v>
          </cell>
          <cell r="I5138">
            <v>0</v>
          </cell>
          <cell r="J5138">
            <v>0</v>
          </cell>
          <cell r="K5138">
            <v>0</v>
          </cell>
          <cell r="L5138">
            <v>0</v>
          </cell>
          <cell r="M5138">
            <v>0</v>
          </cell>
          <cell r="N5138">
            <v>0</v>
          </cell>
          <cell r="O5138">
            <v>0</v>
          </cell>
          <cell r="P5138">
            <v>0</v>
          </cell>
        </row>
        <row r="5139">
          <cell r="A5139">
            <v>1815770214</v>
          </cell>
          <cell r="B5139">
            <v>214</v>
          </cell>
          <cell r="C5139">
            <v>815770</v>
          </cell>
          <cell r="D5139">
            <v>1</v>
          </cell>
          <cell r="E5139">
            <v>0</v>
          </cell>
          <cell r="F5139" t="str">
            <v>שעורי עזר לתלמידים</v>
          </cell>
          <cell r="G5139">
            <v>0</v>
          </cell>
          <cell r="H5139" t="str">
            <v>שכר</v>
          </cell>
          <cell r="I5139">
            <v>0</v>
          </cell>
          <cell r="J5139">
            <v>0</v>
          </cell>
          <cell r="K5139">
            <v>0</v>
          </cell>
          <cell r="L5139">
            <v>0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</row>
        <row r="5140">
          <cell r="A5140">
            <v>1815770215</v>
          </cell>
          <cell r="B5140">
            <v>215</v>
          </cell>
          <cell r="C5140">
            <v>815770</v>
          </cell>
          <cell r="D5140">
            <v>1</v>
          </cell>
          <cell r="E5140">
            <v>0</v>
          </cell>
          <cell r="F5140" t="str">
            <v>קייטנת קיץ בחט"ב ובתיכוניים</v>
          </cell>
          <cell r="G5140">
            <v>0</v>
          </cell>
          <cell r="H5140" t="str">
            <v>שכר</v>
          </cell>
          <cell r="I5140">
            <v>0</v>
          </cell>
          <cell r="J5140">
            <v>0</v>
          </cell>
          <cell r="K5140">
            <v>0</v>
          </cell>
          <cell r="L5140">
            <v>0</v>
          </cell>
          <cell r="M5140">
            <v>0</v>
          </cell>
          <cell r="N5140">
            <v>0</v>
          </cell>
          <cell r="O5140">
            <v>0</v>
          </cell>
          <cell r="P5140">
            <v>0</v>
          </cell>
        </row>
        <row r="5141">
          <cell r="A5141">
            <v>1815770250</v>
          </cell>
          <cell r="B5141">
            <v>250</v>
          </cell>
          <cell r="C5141">
            <v>815770</v>
          </cell>
          <cell r="D5141">
            <v>1</v>
          </cell>
          <cell r="E5141">
            <v>0</v>
          </cell>
          <cell r="F5141" t="str">
            <v>שעות השאלה למשה"ח</v>
          </cell>
          <cell r="G5141">
            <v>0</v>
          </cell>
          <cell r="H5141" t="str">
            <v>שכר</v>
          </cell>
          <cell r="I5141">
            <v>0.16369047619047628</v>
          </cell>
          <cell r="J5141">
            <v>78200</v>
          </cell>
          <cell r="K5141">
            <v>-0.2152466367713004</v>
          </cell>
          <cell r="L5141">
            <v>0</v>
          </cell>
          <cell r="M5141">
            <v>0</v>
          </cell>
          <cell r="N5141">
            <v>78200</v>
          </cell>
          <cell r="O5141">
            <v>67200</v>
          </cell>
          <cell r="P5141">
            <v>26691.15</v>
          </cell>
        </row>
        <row r="5142">
          <cell r="A5142">
            <v>1815770261</v>
          </cell>
          <cell r="B5142">
            <v>261</v>
          </cell>
          <cell r="C5142">
            <v>815770</v>
          </cell>
          <cell r="D5142">
            <v>1</v>
          </cell>
          <cell r="E5142">
            <v>0</v>
          </cell>
          <cell r="F5142" t="str">
            <v>תכנית גי"א / מש"ב</v>
          </cell>
          <cell r="G5142">
            <v>0</v>
          </cell>
          <cell r="H5142" t="str">
            <v>שכר</v>
          </cell>
          <cell r="I5142">
            <v>0</v>
          </cell>
          <cell r="J5142">
            <v>0</v>
          </cell>
          <cell r="K5142">
            <v>0</v>
          </cell>
          <cell r="L5142">
            <v>0</v>
          </cell>
          <cell r="M5142">
            <v>0</v>
          </cell>
          <cell r="N5142">
            <v>0</v>
          </cell>
          <cell r="O5142">
            <v>0</v>
          </cell>
          <cell r="P5142">
            <v>0</v>
          </cell>
        </row>
        <row r="5143">
          <cell r="A5143">
            <v>1815770262</v>
          </cell>
          <cell r="B5143">
            <v>262</v>
          </cell>
          <cell r="C5143">
            <v>815770</v>
          </cell>
          <cell r="D5143">
            <v>1</v>
          </cell>
          <cell r="E5143">
            <v>0</v>
          </cell>
          <cell r="F5143" t="str">
            <v xml:space="preserve">שאילת מורים       </v>
          </cell>
          <cell r="G5143">
            <v>0</v>
          </cell>
          <cell r="H5143" t="str">
            <v>שכר</v>
          </cell>
          <cell r="I5143">
            <v>0</v>
          </cell>
          <cell r="J5143">
            <v>0</v>
          </cell>
          <cell r="K5143">
            <v>0</v>
          </cell>
          <cell r="L5143">
            <v>0</v>
          </cell>
          <cell r="M5143">
            <v>0</v>
          </cell>
          <cell r="N5143">
            <v>0</v>
          </cell>
          <cell r="O5143">
            <v>0</v>
          </cell>
          <cell r="P5143">
            <v>0</v>
          </cell>
        </row>
        <row r="5144">
          <cell r="A5144">
            <v>1815770263</v>
          </cell>
          <cell r="B5144">
            <v>263</v>
          </cell>
          <cell r="C5144">
            <v>815770</v>
          </cell>
          <cell r="D5144">
            <v>1</v>
          </cell>
          <cell r="E5144">
            <v>0</v>
          </cell>
          <cell r="F5144" t="str">
            <v xml:space="preserve">עובדי חברת מוסדות </v>
          </cell>
          <cell r="G5144">
            <v>0</v>
          </cell>
          <cell r="H5144" t="str">
            <v>שכר</v>
          </cell>
          <cell r="I5144">
            <v>0</v>
          </cell>
          <cell r="J5144">
            <v>0</v>
          </cell>
          <cell r="K5144">
            <v>0</v>
          </cell>
          <cell r="L5144">
            <v>0</v>
          </cell>
          <cell r="M5144">
            <v>0</v>
          </cell>
          <cell r="N5144">
            <v>0</v>
          </cell>
          <cell r="O5144">
            <v>0</v>
          </cell>
          <cell r="P5144">
            <v>0</v>
          </cell>
        </row>
        <row r="5145">
          <cell r="A5145">
            <v>1815770264</v>
          </cell>
          <cell r="B5145">
            <v>264</v>
          </cell>
          <cell r="C5145">
            <v>815770</v>
          </cell>
          <cell r="D5145">
            <v>1</v>
          </cell>
          <cell r="E5145">
            <v>0</v>
          </cell>
          <cell r="F5145" t="str">
            <v xml:space="preserve">מוסדות מנ"ע       </v>
          </cell>
          <cell r="G5145">
            <v>0</v>
          </cell>
          <cell r="H5145" t="str">
            <v>שכר</v>
          </cell>
          <cell r="I5145">
            <v>0</v>
          </cell>
          <cell r="J5145">
            <v>0</v>
          </cell>
          <cell r="K5145">
            <v>0</v>
          </cell>
          <cell r="L5145">
            <v>0</v>
          </cell>
          <cell r="M5145">
            <v>0</v>
          </cell>
          <cell r="N5145">
            <v>0</v>
          </cell>
          <cell r="O5145">
            <v>0</v>
          </cell>
          <cell r="P5145">
            <v>0</v>
          </cell>
        </row>
        <row r="5146">
          <cell r="A5146">
            <v>1815770320</v>
          </cell>
          <cell r="B5146">
            <v>320</v>
          </cell>
          <cell r="C5146">
            <v>815770</v>
          </cell>
          <cell r="D5146">
            <v>1</v>
          </cell>
          <cell r="E5146">
            <v>0</v>
          </cell>
          <cell r="F5146" t="str">
            <v>תשלומי פיצויים</v>
          </cell>
          <cell r="G5146">
            <v>0</v>
          </cell>
          <cell r="H5146" t="str">
            <v>שכר</v>
          </cell>
          <cell r="I5146">
            <v>0</v>
          </cell>
          <cell r="J5146">
            <v>0</v>
          </cell>
          <cell r="K5146">
            <v>0</v>
          </cell>
          <cell r="L5146">
            <v>0</v>
          </cell>
          <cell r="M5146">
            <v>0</v>
          </cell>
          <cell r="N5146">
            <v>0</v>
          </cell>
          <cell r="O5146">
            <v>0</v>
          </cell>
          <cell r="P5146">
            <v>0</v>
          </cell>
        </row>
        <row r="5147">
          <cell r="A5147">
            <v>1815770400</v>
          </cell>
          <cell r="B5147">
            <v>400</v>
          </cell>
          <cell r="C5147">
            <v>815770</v>
          </cell>
          <cell r="D5147">
            <v>1</v>
          </cell>
          <cell r="E5147">
            <v>0</v>
          </cell>
          <cell r="F5147" t="str">
            <v>אחזקת בנינים וציוד</v>
          </cell>
          <cell r="G5147">
            <v>0</v>
          </cell>
          <cell r="H5147" t="str">
            <v xml:space="preserve"> </v>
          </cell>
          <cell r="I5147">
            <v>0</v>
          </cell>
          <cell r="J5147">
            <v>0</v>
          </cell>
          <cell r="K5147">
            <v>0</v>
          </cell>
          <cell r="L5147">
            <v>0</v>
          </cell>
          <cell r="M5147">
            <v>0</v>
          </cell>
          <cell r="N5147">
            <v>0</v>
          </cell>
          <cell r="O5147">
            <v>0</v>
          </cell>
          <cell r="P5147">
            <v>0</v>
          </cell>
        </row>
        <row r="5148">
          <cell r="A5148">
            <v>1815770411</v>
          </cell>
          <cell r="B5148">
            <v>411</v>
          </cell>
          <cell r="C5148">
            <v>815770</v>
          </cell>
          <cell r="D5148">
            <v>1</v>
          </cell>
          <cell r="E5148">
            <v>0</v>
          </cell>
          <cell r="F5148" t="str">
            <v xml:space="preserve">שכירת אולמות      </v>
          </cell>
          <cell r="G5148">
            <v>0</v>
          </cell>
          <cell r="H5148" t="str">
            <v>גמיש</v>
          </cell>
          <cell r="I5148">
            <v>0</v>
          </cell>
          <cell r="J5148">
            <v>0</v>
          </cell>
          <cell r="K5148">
            <v>0</v>
          </cell>
          <cell r="L5148">
            <v>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</row>
        <row r="5149">
          <cell r="A5149">
            <v>1815770413</v>
          </cell>
          <cell r="B5149">
            <v>413</v>
          </cell>
          <cell r="C5149">
            <v>815770</v>
          </cell>
          <cell r="D5149">
            <v>1</v>
          </cell>
          <cell r="E5149">
            <v>0</v>
          </cell>
          <cell r="F5149" t="str">
            <v xml:space="preserve">דמי שימוש באולם   </v>
          </cell>
          <cell r="G5149">
            <v>0</v>
          </cell>
          <cell r="H5149" t="str">
            <v>קשיח</v>
          </cell>
          <cell r="I5149">
            <v>0</v>
          </cell>
          <cell r="J5149">
            <v>210000</v>
          </cell>
          <cell r="K5149">
            <v>0</v>
          </cell>
          <cell r="L5149">
            <v>0</v>
          </cell>
          <cell r="M5149">
            <v>0</v>
          </cell>
          <cell r="N5149">
            <v>210000</v>
          </cell>
          <cell r="O5149">
            <v>210000</v>
          </cell>
          <cell r="P5149">
            <v>0</v>
          </cell>
        </row>
        <row r="5150">
          <cell r="A5150">
            <v>1815770420</v>
          </cell>
          <cell r="B5150">
            <v>420</v>
          </cell>
          <cell r="C5150">
            <v>815770</v>
          </cell>
          <cell r="D5150">
            <v>1</v>
          </cell>
          <cell r="E5150">
            <v>0</v>
          </cell>
          <cell r="F5150" t="str">
            <v xml:space="preserve">כיבוי אש          </v>
          </cell>
          <cell r="G5150">
            <v>0</v>
          </cell>
          <cell r="H5150" t="str">
            <v>גמיש</v>
          </cell>
          <cell r="I5150">
            <v>0</v>
          </cell>
          <cell r="J5150">
            <v>9000</v>
          </cell>
          <cell r="K5150">
            <v>0</v>
          </cell>
          <cell r="L5150">
            <v>0</v>
          </cell>
          <cell r="M5150">
            <v>0</v>
          </cell>
          <cell r="N5150">
            <v>9000</v>
          </cell>
          <cell r="O5150">
            <v>9000</v>
          </cell>
          <cell r="P5150">
            <v>6964.78</v>
          </cell>
        </row>
        <row r="5151">
          <cell r="A5151">
            <v>1815770423</v>
          </cell>
          <cell r="B5151">
            <v>423</v>
          </cell>
          <cell r="C5151">
            <v>815770</v>
          </cell>
          <cell r="D5151">
            <v>1</v>
          </cell>
          <cell r="E5151">
            <v>0</v>
          </cell>
          <cell r="F5151" t="str">
            <v xml:space="preserve">תחזוקת מבנה       </v>
          </cell>
          <cell r="G5151">
            <v>0</v>
          </cell>
          <cell r="H5151" t="str">
            <v>קשיח</v>
          </cell>
          <cell r="I5151">
            <v>2.2321428571428603E-2</v>
          </cell>
          <cell r="J5151">
            <v>41220</v>
          </cell>
          <cell r="K5151">
            <v>0</v>
          </cell>
          <cell r="L5151">
            <v>4580</v>
          </cell>
          <cell r="M5151">
            <v>0</v>
          </cell>
          <cell r="N5151">
            <v>45800</v>
          </cell>
          <cell r="O5151">
            <v>44800</v>
          </cell>
          <cell r="P5151">
            <v>42800</v>
          </cell>
        </row>
        <row r="5152">
          <cell r="A5152">
            <v>1815770431</v>
          </cell>
          <cell r="B5152">
            <v>431</v>
          </cell>
          <cell r="C5152">
            <v>815770</v>
          </cell>
          <cell r="D5152">
            <v>1</v>
          </cell>
          <cell r="E5152">
            <v>0</v>
          </cell>
          <cell r="F5152" t="str">
            <v xml:space="preserve">חשמל              </v>
          </cell>
          <cell r="G5152">
            <v>0</v>
          </cell>
          <cell r="H5152" t="str">
            <v>קשיח</v>
          </cell>
          <cell r="I5152">
            <v>7.6293263863044247E-2</v>
          </cell>
          <cell r="J5152">
            <v>289200</v>
          </cell>
          <cell r="K5152">
            <v>-7.2955548014930427E-2</v>
          </cell>
          <cell r="L5152">
            <v>0</v>
          </cell>
          <cell r="M5152">
            <v>0</v>
          </cell>
          <cell r="N5152">
            <v>289200</v>
          </cell>
          <cell r="O5152">
            <v>268700</v>
          </cell>
          <cell r="P5152">
            <v>269343</v>
          </cell>
        </row>
        <row r="5153">
          <cell r="A5153">
            <v>1815770432</v>
          </cell>
          <cell r="B5153">
            <v>432</v>
          </cell>
          <cell r="C5153">
            <v>815770</v>
          </cell>
          <cell r="D5153">
            <v>1</v>
          </cell>
          <cell r="E5153">
            <v>0</v>
          </cell>
          <cell r="F5153" t="str">
            <v xml:space="preserve">מים               </v>
          </cell>
          <cell r="G5153">
            <v>0</v>
          </cell>
          <cell r="H5153" t="str">
            <v>קשיח</v>
          </cell>
          <cell r="I5153">
            <v>7.5549450549450503E-2</v>
          </cell>
          <cell r="J5153">
            <v>78300</v>
          </cell>
          <cell r="K5153">
            <v>-8.0745341614906874E-2</v>
          </cell>
          <cell r="L5153">
            <v>0</v>
          </cell>
          <cell r="M5153">
            <v>0</v>
          </cell>
          <cell r="N5153">
            <v>78300</v>
          </cell>
          <cell r="O5153">
            <v>72800</v>
          </cell>
          <cell r="P5153">
            <v>72906</v>
          </cell>
        </row>
        <row r="5154">
          <cell r="A5154">
            <v>1815770433</v>
          </cell>
          <cell r="B5154">
            <v>433</v>
          </cell>
          <cell r="C5154">
            <v>815770</v>
          </cell>
          <cell r="D5154">
            <v>1</v>
          </cell>
          <cell r="E5154">
            <v>0</v>
          </cell>
          <cell r="F5154" t="str">
            <v xml:space="preserve">חומרי נקיון       </v>
          </cell>
          <cell r="G5154">
            <v>0</v>
          </cell>
          <cell r="H5154" t="str">
            <v>גמיש</v>
          </cell>
          <cell r="I5154">
            <v>0</v>
          </cell>
          <cell r="J5154">
            <v>0</v>
          </cell>
          <cell r="K5154">
            <v>0</v>
          </cell>
          <cell r="L5154">
            <v>0</v>
          </cell>
          <cell r="M5154">
            <v>0</v>
          </cell>
          <cell r="N5154">
            <v>0</v>
          </cell>
          <cell r="O5154">
            <v>0</v>
          </cell>
          <cell r="P5154">
            <v>0</v>
          </cell>
        </row>
        <row r="5155">
          <cell r="A5155">
            <v>1815770434</v>
          </cell>
          <cell r="B5155">
            <v>434</v>
          </cell>
          <cell r="C5155">
            <v>815770</v>
          </cell>
          <cell r="D5155">
            <v>1</v>
          </cell>
          <cell r="E5155">
            <v>0</v>
          </cell>
          <cell r="F5155" t="str">
            <v xml:space="preserve">חיטוי והדברה      </v>
          </cell>
          <cell r="G5155">
            <v>0</v>
          </cell>
          <cell r="H5155" t="str">
            <v>גמיש</v>
          </cell>
          <cell r="I5155">
            <v>0</v>
          </cell>
          <cell r="J5155">
            <v>0</v>
          </cell>
          <cell r="K5155">
            <v>0</v>
          </cell>
          <cell r="L5155">
            <v>0</v>
          </cell>
          <cell r="M5155">
            <v>0</v>
          </cell>
          <cell r="N5155">
            <v>0</v>
          </cell>
          <cell r="O5155">
            <v>0</v>
          </cell>
          <cell r="P5155">
            <v>0</v>
          </cell>
        </row>
        <row r="5156">
          <cell r="A5156">
            <v>1815770435</v>
          </cell>
          <cell r="B5156">
            <v>435</v>
          </cell>
          <cell r="C5156">
            <v>815770</v>
          </cell>
          <cell r="D5156">
            <v>1</v>
          </cell>
          <cell r="E5156">
            <v>0</v>
          </cell>
          <cell r="F5156" t="str">
            <v>השת' באחזקת מחשבים</v>
          </cell>
          <cell r="G5156">
            <v>0</v>
          </cell>
          <cell r="H5156" t="str">
            <v>גמיש</v>
          </cell>
          <cell r="I5156">
            <v>0</v>
          </cell>
          <cell r="J5156">
            <v>0</v>
          </cell>
          <cell r="K5156">
            <v>0</v>
          </cell>
          <cell r="L5156">
            <v>0</v>
          </cell>
          <cell r="M5156">
            <v>0</v>
          </cell>
          <cell r="N5156">
            <v>0</v>
          </cell>
          <cell r="O5156">
            <v>0</v>
          </cell>
          <cell r="P5156">
            <v>0</v>
          </cell>
        </row>
        <row r="5157">
          <cell r="A5157">
            <v>1815770437</v>
          </cell>
          <cell r="B5157">
            <v>437</v>
          </cell>
          <cell r="C5157">
            <v>815770</v>
          </cell>
          <cell r="D5157">
            <v>1</v>
          </cell>
          <cell r="E5157">
            <v>0</v>
          </cell>
          <cell r="F5157" t="str">
            <v xml:space="preserve">אחזקת אזעקה       </v>
          </cell>
          <cell r="G5157">
            <v>0</v>
          </cell>
          <cell r="H5157" t="str">
            <v>קשיח</v>
          </cell>
          <cell r="I5157">
            <v>0</v>
          </cell>
          <cell r="J5157">
            <v>5040</v>
          </cell>
          <cell r="K5157">
            <v>-0.26315789473684215</v>
          </cell>
          <cell r="L5157">
            <v>560</v>
          </cell>
          <cell r="M5157">
            <v>0</v>
          </cell>
          <cell r="N5157">
            <v>5600</v>
          </cell>
          <cell r="O5157">
            <v>5600</v>
          </cell>
          <cell r="P5157">
            <v>4885.92</v>
          </cell>
        </row>
        <row r="5158">
          <cell r="A5158">
            <v>1815770441</v>
          </cell>
          <cell r="B5158">
            <v>441</v>
          </cell>
          <cell r="C5158">
            <v>815770</v>
          </cell>
          <cell r="D5158">
            <v>1</v>
          </cell>
          <cell r="E5158">
            <v>0</v>
          </cell>
          <cell r="F5158" t="str">
            <v xml:space="preserve">ביטוח             </v>
          </cell>
          <cell r="G5158">
            <v>0</v>
          </cell>
          <cell r="H5158" t="str">
            <v>קשיח</v>
          </cell>
          <cell r="I5158">
            <v>0</v>
          </cell>
          <cell r="J5158">
            <v>0</v>
          </cell>
          <cell r="K5158">
            <v>0</v>
          </cell>
          <cell r="L5158">
            <v>0</v>
          </cell>
          <cell r="M5158">
            <v>0</v>
          </cell>
          <cell r="N5158">
            <v>0</v>
          </cell>
          <cell r="O5158">
            <v>0</v>
          </cell>
          <cell r="P5158">
            <v>0</v>
          </cell>
        </row>
        <row r="5159">
          <cell r="A5159">
            <v>1815770450</v>
          </cell>
          <cell r="B5159">
            <v>450</v>
          </cell>
          <cell r="C5159">
            <v>815770</v>
          </cell>
          <cell r="D5159">
            <v>1</v>
          </cell>
          <cell r="E5159">
            <v>0</v>
          </cell>
          <cell r="F5159" t="str">
            <v xml:space="preserve">ריהוט ואחזקתו     </v>
          </cell>
          <cell r="G5159">
            <v>0</v>
          </cell>
          <cell r="H5159" t="str">
            <v>גמיש</v>
          </cell>
          <cell r="I5159">
            <v>7.361963190184051E-2</v>
          </cell>
          <cell r="J5159">
            <v>31500</v>
          </cell>
          <cell r="K5159">
            <v>-8.333333333333337E-2</v>
          </cell>
          <cell r="L5159">
            <v>3500</v>
          </cell>
          <cell r="M5159">
            <v>0</v>
          </cell>
          <cell r="N5159">
            <v>35000</v>
          </cell>
          <cell r="O5159">
            <v>32600</v>
          </cell>
          <cell r="P5159">
            <v>32604</v>
          </cell>
        </row>
        <row r="5160">
          <cell r="A5160">
            <v>1815770470</v>
          </cell>
          <cell r="B5160">
            <v>470</v>
          </cell>
          <cell r="C5160">
            <v>815770</v>
          </cell>
          <cell r="D5160">
            <v>1</v>
          </cell>
          <cell r="E5160">
            <v>0</v>
          </cell>
          <cell r="F5160" t="str">
            <v xml:space="preserve">אחזקת מכונות משרד </v>
          </cell>
          <cell r="G5160">
            <v>0</v>
          </cell>
          <cell r="H5160" t="str">
            <v>גמיש</v>
          </cell>
          <cell r="I5160">
            <v>0</v>
          </cell>
          <cell r="J5160">
            <v>0</v>
          </cell>
          <cell r="K5160">
            <v>0</v>
          </cell>
          <cell r="L5160">
            <v>0</v>
          </cell>
          <cell r="M5160">
            <v>0</v>
          </cell>
          <cell r="N5160">
            <v>0</v>
          </cell>
          <cell r="O5160">
            <v>0</v>
          </cell>
          <cell r="P5160">
            <v>0</v>
          </cell>
        </row>
        <row r="5161">
          <cell r="A5161">
            <v>1815770471</v>
          </cell>
          <cell r="B5161">
            <v>471</v>
          </cell>
          <cell r="C5161">
            <v>815770</v>
          </cell>
          <cell r="D5161">
            <v>1</v>
          </cell>
          <cell r="E5161">
            <v>0</v>
          </cell>
          <cell r="F5161" t="str">
            <v xml:space="preserve">מכשירי כתיבה      </v>
          </cell>
          <cell r="G5161">
            <v>0</v>
          </cell>
          <cell r="H5161" t="str">
            <v>גמיש</v>
          </cell>
          <cell r="I5161">
            <v>0</v>
          </cell>
          <cell r="J5161">
            <v>0</v>
          </cell>
          <cell r="K5161">
            <v>0</v>
          </cell>
          <cell r="L5161">
            <v>0</v>
          </cell>
          <cell r="M5161">
            <v>0</v>
          </cell>
          <cell r="N5161">
            <v>0</v>
          </cell>
          <cell r="O5161">
            <v>0</v>
          </cell>
          <cell r="P5161">
            <v>0</v>
          </cell>
        </row>
        <row r="5162">
          <cell r="A5162">
            <v>1815770500</v>
          </cell>
          <cell r="B5162">
            <v>500</v>
          </cell>
          <cell r="C5162">
            <v>815770</v>
          </cell>
          <cell r="D5162">
            <v>1</v>
          </cell>
          <cell r="E5162">
            <v>0</v>
          </cell>
          <cell r="F5162" t="str">
            <v xml:space="preserve">הוצאות מינהליות   </v>
          </cell>
          <cell r="G5162">
            <v>0</v>
          </cell>
          <cell r="H5162" t="str">
            <v xml:space="preserve"> </v>
          </cell>
          <cell r="I5162">
            <v>0</v>
          </cell>
          <cell r="J5162">
            <v>0</v>
          </cell>
          <cell r="K5162">
            <v>0</v>
          </cell>
          <cell r="L5162">
            <v>0</v>
          </cell>
          <cell r="M5162">
            <v>0</v>
          </cell>
          <cell r="N5162">
            <v>0</v>
          </cell>
          <cell r="O5162">
            <v>0</v>
          </cell>
          <cell r="P5162">
            <v>0</v>
          </cell>
        </row>
        <row r="5163">
          <cell r="A5163">
            <v>1815770511</v>
          </cell>
          <cell r="B5163">
            <v>511</v>
          </cell>
          <cell r="C5163">
            <v>815770</v>
          </cell>
          <cell r="D5163">
            <v>1</v>
          </cell>
          <cell r="E5163">
            <v>0</v>
          </cell>
          <cell r="F5163" t="str">
            <v xml:space="preserve">אירוח וכיבוד      </v>
          </cell>
          <cell r="G5163">
            <v>0</v>
          </cell>
          <cell r="H5163" t="str">
            <v>גמיש</v>
          </cell>
          <cell r="I5163">
            <v>0</v>
          </cell>
          <cell r="J5163">
            <v>12600</v>
          </cell>
          <cell r="K5163">
            <v>0</v>
          </cell>
          <cell r="L5163">
            <v>1400</v>
          </cell>
          <cell r="M5163">
            <v>0</v>
          </cell>
          <cell r="N5163">
            <v>14000</v>
          </cell>
          <cell r="O5163">
            <v>14000</v>
          </cell>
          <cell r="P5163">
            <v>12155.45</v>
          </cell>
        </row>
        <row r="5164">
          <cell r="A5164">
            <v>1815770512</v>
          </cell>
          <cell r="B5164">
            <v>512</v>
          </cell>
          <cell r="C5164">
            <v>815770</v>
          </cell>
          <cell r="D5164">
            <v>1</v>
          </cell>
          <cell r="E5164">
            <v>0</v>
          </cell>
          <cell r="F5164" t="str">
            <v xml:space="preserve">נסיעות ואש"ל      </v>
          </cell>
          <cell r="G5164">
            <v>0</v>
          </cell>
          <cell r="H5164" t="str">
            <v>גמיש</v>
          </cell>
          <cell r="I5164">
            <v>0</v>
          </cell>
          <cell r="J5164">
            <v>0</v>
          </cell>
          <cell r="K5164">
            <v>0</v>
          </cell>
          <cell r="L5164">
            <v>0</v>
          </cell>
          <cell r="M5164">
            <v>0</v>
          </cell>
          <cell r="N5164">
            <v>0</v>
          </cell>
          <cell r="O5164">
            <v>0</v>
          </cell>
          <cell r="P5164">
            <v>0</v>
          </cell>
        </row>
        <row r="5165">
          <cell r="A5165">
            <v>1815770517</v>
          </cell>
          <cell r="B5165">
            <v>517</v>
          </cell>
          <cell r="C5165">
            <v>815770</v>
          </cell>
          <cell r="D5165">
            <v>1</v>
          </cell>
          <cell r="E5165">
            <v>0</v>
          </cell>
          <cell r="F5165" t="str">
            <v xml:space="preserve">מסיבות מפקדים ושי </v>
          </cell>
          <cell r="G5165">
            <v>0</v>
          </cell>
          <cell r="H5165" t="str">
            <v>גמיש</v>
          </cell>
          <cell r="I5165">
            <v>0</v>
          </cell>
          <cell r="J5165">
            <v>0</v>
          </cell>
          <cell r="K5165">
            <v>0</v>
          </cell>
          <cell r="L5165">
            <v>0</v>
          </cell>
          <cell r="M5165">
            <v>0</v>
          </cell>
          <cell r="N5165">
            <v>0</v>
          </cell>
          <cell r="O5165">
            <v>0</v>
          </cell>
          <cell r="P5165">
            <v>0</v>
          </cell>
        </row>
        <row r="5166">
          <cell r="A5166">
            <v>1815770522</v>
          </cell>
          <cell r="B5166">
            <v>522</v>
          </cell>
          <cell r="C5166">
            <v>815770</v>
          </cell>
          <cell r="D5166">
            <v>1</v>
          </cell>
          <cell r="E5166">
            <v>0</v>
          </cell>
          <cell r="F5166" t="str">
            <v xml:space="preserve">ספריות            </v>
          </cell>
          <cell r="G5166">
            <v>0</v>
          </cell>
          <cell r="H5166" t="str">
            <v>גמיש</v>
          </cell>
          <cell r="I5166">
            <v>0</v>
          </cell>
          <cell r="J5166">
            <v>0</v>
          </cell>
          <cell r="K5166">
            <v>0</v>
          </cell>
          <cell r="L5166">
            <v>0</v>
          </cell>
          <cell r="M5166">
            <v>0</v>
          </cell>
          <cell r="N5166">
            <v>0</v>
          </cell>
          <cell r="O5166">
            <v>0</v>
          </cell>
          <cell r="P5166">
            <v>0</v>
          </cell>
        </row>
        <row r="5167">
          <cell r="A5167">
            <v>1815770530</v>
          </cell>
          <cell r="B5167">
            <v>530</v>
          </cell>
          <cell r="C5167">
            <v>815770</v>
          </cell>
          <cell r="D5167">
            <v>1</v>
          </cell>
          <cell r="E5167">
            <v>0</v>
          </cell>
          <cell r="F5167" t="str">
            <v xml:space="preserve">אופניים לעובדים   </v>
          </cell>
          <cell r="G5167">
            <v>0</v>
          </cell>
          <cell r="H5167" t="str">
            <v>קשיח</v>
          </cell>
          <cell r="I5167">
            <v>0</v>
          </cell>
          <cell r="J5167">
            <v>0</v>
          </cell>
          <cell r="K5167">
            <v>0</v>
          </cell>
          <cell r="L5167">
            <v>0</v>
          </cell>
          <cell r="M5167">
            <v>0</v>
          </cell>
          <cell r="N5167">
            <v>0</v>
          </cell>
          <cell r="O5167">
            <v>0</v>
          </cell>
          <cell r="P5167">
            <v>0</v>
          </cell>
        </row>
        <row r="5168">
          <cell r="A5168">
            <v>1815770540</v>
          </cell>
          <cell r="B5168">
            <v>540</v>
          </cell>
          <cell r="C5168">
            <v>815770</v>
          </cell>
          <cell r="D5168">
            <v>1</v>
          </cell>
          <cell r="E5168">
            <v>0</v>
          </cell>
          <cell r="F5168" t="str">
            <v xml:space="preserve">הוצאות טלפון      </v>
          </cell>
          <cell r="G5168">
            <v>0</v>
          </cell>
          <cell r="H5168" t="str">
            <v>גמיש</v>
          </cell>
          <cell r="I5168">
            <v>0</v>
          </cell>
          <cell r="J5168">
            <v>0</v>
          </cell>
          <cell r="K5168">
            <v>0</v>
          </cell>
          <cell r="L5168">
            <v>0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</row>
        <row r="5169">
          <cell r="A5169">
            <v>1815770544</v>
          </cell>
          <cell r="B5169">
            <v>544</v>
          </cell>
          <cell r="C5169">
            <v>815770</v>
          </cell>
          <cell r="D5169">
            <v>1</v>
          </cell>
          <cell r="E5169">
            <v>0</v>
          </cell>
          <cell r="F5169" t="str">
            <v xml:space="preserve">הוצאות דאר        </v>
          </cell>
          <cell r="G5169">
            <v>0</v>
          </cell>
          <cell r="H5169" t="str">
            <v>קשיח</v>
          </cell>
          <cell r="I5169">
            <v>0</v>
          </cell>
          <cell r="J5169">
            <v>0</v>
          </cell>
          <cell r="K5169">
            <v>0</v>
          </cell>
          <cell r="L5169">
            <v>0</v>
          </cell>
          <cell r="M5169">
            <v>0</v>
          </cell>
          <cell r="N5169">
            <v>0</v>
          </cell>
          <cell r="O5169">
            <v>0</v>
          </cell>
          <cell r="P5169">
            <v>0</v>
          </cell>
        </row>
        <row r="5170">
          <cell r="A5170">
            <v>1815770562</v>
          </cell>
          <cell r="B5170">
            <v>562</v>
          </cell>
          <cell r="C5170">
            <v>815770</v>
          </cell>
          <cell r="D5170">
            <v>1</v>
          </cell>
          <cell r="E5170">
            <v>0</v>
          </cell>
          <cell r="F5170" t="str">
            <v xml:space="preserve">הדפסות            </v>
          </cell>
          <cell r="G5170">
            <v>0</v>
          </cell>
          <cell r="H5170" t="str">
            <v>גמיש</v>
          </cell>
          <cell r="I5170">
            <v>0</v>
          </cell>
          <cell r="J5170">
            <v>0</v>
          </cell>
          <cell r="K5170">
            <v>0</v>
          </cell>
          <cell r="L5170">
            <v>0</v>
          </cell>
          <cell r="M5170">
            <v>0</v>
          </cell>
          <cell r="N5170">
            <v>0</v>
          </cell>
          <cell r="O5170">
            <v>0</v>
          </cell>
          <cell r="P5170">
            <v>0</v>
          </cell>
        </row>
        <row r="5171">
          <cell r="A5171">
            <v>1815770583</v>
          </cell>
          <cell r="B5171">
            <v>583</v>
          </cell>
          <cell r="C5171">
            <v>815770</v>
          </cell>
          <cell r="D5171">
            <v>1</v>
          </cell>
          <cell r="E5171">
            <v>0</v>
          </cell>
          <cell r="F5171" t="str">
            <v xml:space="preserve">שרות רפואי        </v>
          </cell>
          <cell r="G5171">
            <v>0</v>
          </cell>
          <cell r="H5171" t="str">
            <v>קשיח</v>
          </cell>
          <cell r="I5171">
            <v>0</v>
          </cell>
          <cell r="J5171">
            <v>0</v>
          </cell>
          <cell r="K5171">
            <v>0</v>
          </cell>
          <cell r="L5171">
            <v>0</v>
          </cell>
          <cell r="M5171">
            <v>0</v>
          </cell>
          <cell r="N5171">
            <v>0</v>
          </cell>
          <cell r="O5171">
            <v>0</v>
          </cell>
          <cell r="P5171">
            <v>0</v>
          </cell>
        </row>
        <row r="5172">
          <cell r="A5172">
            <v>1815770585</v>
          </cell>
          <cell r="B5172">
            <v>585</v>
          </cell>
          <cell r="C5172">
            <v>815770</v>
          </cell>
          <cell r="D5172">
            <v>1</v>
          </cell>
          <cell r="E5172">
            <v>0</v>
          </cell>
          <cell r="F5172" t="str">
            <v xml:space="preserve">שרות אחות         </v>
          </cell>
          <cell r="G5172">
            <v>0</v>
          </cell>
          <cell r="H5172" t="str">
            <v>קשיח</v>
          </cell>
          <cell r="I5172">
            <v>0</v>
          </cell>
          <cell r="J5172">
            <v>0</v>
          </cell>
          <cell r="K5172">
            <v>0</v>
          </cell>
          <cell r="L5172">
            <v>0</v>
          </cell>
          <cell r="M5172">
            <v>0</v>
          </cell>
          <cell r="N5172">
            <v>0</v>
          </cell>
          <cell r="O5172">
            <v>0</v>
          </cell>
          <cell r="P5172">
            <v>0</v>
          </cell>
        </row>
        <row r="5173">
          <cell r="A5173">
            <v>1815770700</v>
          </cell>
          <cell r="B5173">
            <v>700</v>
          </cell>
          <cell r="C5173">
            <v>815770</v>
          </cell>
          <cell r="D5173">
            <v>1</v>
          </cell>
          <cell r="E5173">
            <v>0</v>
          </cell>
          <cell r="F5173" t="str">
            <v xml:space="preserve">הוצאות לפעולות    </v>
          </cell>
          <cell r="G5173">
            <v>0</v>
          </cell>
          <cell r="H5173" t="str">
            <v xml:space="preserve"> </v>
          </cell>
          <cell r="I5173">
            <v>0</v>
          </cell>
          <cell r="J5173">
            <v>0</v>
          </cell>
          <cell r="K5173">
            <v>0</v>
          </cell>
          <cell r="L5173">
            <v>0</v>
          </cell>
          <cell r="M5173">
            <v>0</v>
          </cell>
          <cell r="N5173">
            <v>0</v>
          </cell>
          <cell r="O5173">
            <v>0</v>
          </cell>
          <cell r="P5173">
            <v>0</v>
          </cell>
        </row>
        <row r="5174">
          <cell r="A5174">
            <v>1815770721</v>
          </cell>
          <cell r="B5174">
            <v>721</v>
          </cell>
          <cell r="C5174">
            <v>815770</v>
          </cell>
          <cell r="D5174">
            <v>1</v>
          </cell>
          <cell r="E5174">
            <v>0</v>
          </cell>
          <cell r="F5174" t="str">
            <v>חמרים-תחזוקת מבנים</v>
          </cell>
          <cell r="G5174">
            <v>0</v>
          </cell>
          <cell r="H5174" t="str">
            <v>גמיש</v>
          </cell>
          <cell r="I5174">
            <v>0</v>
          </cell>
          <cell r="J5174">
            <v>0</v>
          </cell>
          <cell r="K5174">
            <v>0</v>
          </cell>
          <cell r="L5174">
            <v>0</v>
          </cell>
          <cell r="M5174">
            <v>0</v>
          </cell>
          <cell r="N5174">
            <v>0</v>
          </cell>
          <cell r="O5174">
            <v>0</v>
          </cell>
          <cell r="P5174">
            <v>0</v>
          </cell>
        </row>
        <row r="5175">
          <cell r="A5175">
            <v>1815770722</v>
          </cell>
          <cell r="B5175">
            <v>722</v>
          </cell>
          <cell r="C5175">
            <v>815770</v>
          </cell>
          <cell r="D5175">
            <v>1</v>
          </cell>
          <cell r="E5175">
            <v>0</v>
          </cell>
          <cell r="F5175" t="str">
            <v>חמרים-תחזוקה עצמית</v>
          </cell>
          <cell r="G5175">
            <v>0</v>
          </cell>
          <cell r="H5175" t="str">
            <v>גמיש</v>
          </cell>
          <cell r="I5175">
            <v>0</v>
          </cell>
          <cell r="J5175">
            <v>0</v>
          </cell>
          <cell r="K5175">
            <v>0</v>
          </cell>
          <cell r="L5175">
            <v>0</v>
          </cell>
          <cell r="M5175">
            <v>0</v>
          </cell>
          <cell r="N5175">
            <v>0</v>
          </cell>
          <cell r="O5175">
            <v>0</v>
          </cell>
          <cell r="P5175">
            <v>0</v>
          </cell>
        </row>
        <row r="5176">
          <cell r="A5176">
            <v>1815770723</v>
          </cell>
          <cell r="B5176">
            <v>723</v>
          </cell>
          <cell r="C5176">
            <v>815770</v>
          </cell>
          <cell r="D5176">
            <v>1</v>
          </cell>
          <cell r="E5176">
            <v>0</v>
          </cell>
          <cell r="F5176" t="str">
            <v xml:space="preserve">חומרי לימוד       </v>
          </cell>
          <cell r="G5176">
            <v>0</v>
          </cell>
          <cell r="H5176" t="str">
            <v>גמיש</v>
          </cell>
          <cell r="I5176">
            <v>0</v>
          </cell>
          <cell r="J5176">
            <v>0</v>
          </cell>
          <cell r="K5176">
            <v>0</v>
          </cell>
          <cell r="L5176">
            <v>0</v>
          </cell>
          <cell r="M5176">
            <v>0</v>
          </cell>
          <cell r="N5176">
            <v>0</v>
          </cell>
          <cell r="O5176">
            <v>0</v>
          </cell>
          <cell r="P5176">
            <v>0</v>
          </cell>
        </row>
        <row r="5177">
          <cell r="A5177">
            <v>1815770724</v>
          </cell>
          <cell r="B5177">
            <v>724</v>
          </cell>
          <cell r="C5177">
            <v>815770</v>
          </cell>
          <cell r="D5177">
            <v>1</v>
          </cell>
          <cell r="E5177">
            <v>0</v>
          </cell>
          <cell r="F5177" t="str">
            <v>ציוד למגמות</v>
          </cell>
          <cell r="G5177">
            <v>0</v>
          </cell>
          <cell r="H5177" t="str">
            <v>גמיש</v>
          </cell>
          <cell r="I5177">
            <v>0</v>
          </cell>
          <cell r="J5177">
            <v>0</v>
          </cell>
          <cell r="K5177">
            <v>0</v>
          </cell>
          <cell r="L5177">
            <v>0</v>
          </cell>
          <cell r="M5177">
            <v>0</v>
          </cell>
          <cell r="N5177">
            <v>0</v>
          </cell>
          <cell r="O5177">
            <v>0</v>
          </cell>
          <cell r="P5177">
            <v>0</v>
          </cell>
        </row>
        <row r="5178">
          <cell r="A5178">
            <v>1815770742</v>
          </cell>
          <cell r="B5178">
            <v>742</v>
          </cell>
          <cell r="C5178">
            <v>815770</v>
          </cell>
          <cell r="D5178">
            <v>1</v>
          </cell>
          <cell r="E5178">
            <v>0</v>
          </cell>
          <cell r="F5178" t="str">
            <v xml:space="preserve">כלים וציוד        </v>
          </cell>
          <cell r="G5178">
            <v>0</v>
          </cell>
          <cell r="H5178" t="str">
            <v>גמיש</v>
          </cell>
          <cell r="I5178">
            <v>1.3384321223709472E-2</v>
          </cell>
          <cell r="J5178">
            <v>95400</v>
          </cell>
          <cell r="K5178">
            <v>-0.14438502673796794</v>
          </cell>
          <cell r="L5178">
            <v>10600</v>
          </cell>
          <cell r="M5178">
            <v>0</v>
          </cell>
          <cell r="N5178">
            <v>106000</v>
          </cell>
          <cell r="O5178">
            <v>104600</v>
          </cell>
          <cell r="P5178">
            <v>90257</v>
          </cell>
        </row>
        <row r="5179">
          <cell r="A5179">
            <v>1815770743</v>
          </cell>
          <cell r="B5179">
            <v>743</v>
          </cell>
          <cell r="C5179">
            <v>815770</v>
          </cell>
          <cell r="D5179">
            <v>1</v>
          </cell>
          <cell r="E5179">
            <v>0</v>
          </cell>
          <cell r="F5179" t="str">
            <v>תחז' ציוד אלקטרוני</v>
          </cell>
          <cell r="G5179">
            <v>0</v>
          </cell>
          <cell r="H5179" t="str">
            <v>גמיש</v>
          </cell>
          <cell r="I5179">
            <v>0</v>
          </cell>
          <cell r="J5179">
            <v>0</v>
          </cell>
          <cell r="K5179">
            <v>0</v>
          </cell>
          <cell r="L5179">
            <v>0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</row>
        <row r="5180">
          <cell r="A5180">
            <v>1815770744</v>
          </cell>
          <cell r="B5180">
            <v>744</v>
          </cell>
          <cell r="C5180">
            <v>815770</v>
          </cell>
          <cell r="D5180">
            <v>1</v>
          </cell>
          <cell r="E5180">
            <v>0</v>
          </cell>
          <cell r="F5180" t="str">
            <v>ציוד מגמה טכנולוגי</v>
          </cell>
          <cell r="G5180">
            <v>0</v>
          </cell>
          <cell r="H5180" t="str">
            <v>גמיש</v>
          </cell>
          <cell r="I5180">
            <v>0</v>
          </cell>
          <cell r="J5180">
            <v>0</v>
          </cell>
          <cell r="K5180">
            <v>0</v>
          </cell>
          <cell r="L5180">
            <v>0</v>
          </cell>
          <cell r="M5180">
            <v>0</v>
          </cell>
          <cell r="N5180">
            <v>0</v>
          </cell>
          <cell r="O5180">
            <v>0</v>
          </cell>
          <cell r="P5180">
            <v>0</v>
          </cell>
        </row>
        <row r="5181">
          <cell r="A5181">
            <v>1815770745</v>
          </cell>
          <cell r="B5181">
            <v>745</v>
          </cell>
          <cell r="C5181">
            <v>815770</v>
          </cell>
          <cell r="D5181">
            <v>1</v>
          </cell>
          <cell r="E5181">
            <v>0</v>
          </cell>
          <cell r="F5181" t="str">
            <v xml:space="preserve">דמי פריצה - תכולה </v>
          </cell>
          <cell r="G5181">
            <v>0</v>
          </cell>
          <cell r="H5181" t="str">
            <v>קשיח</v>
          </cell>
          <cell r="I5181">
            <v>0</v>
          </cell>
          <cell r="J5181">
            <v>0</v>
          </cell>
          <cell r="K5181">
            <v>0</v>
          </cell>
          <cell r="L5181">
            <v>0</v>
          </cell>
          <cell r="M5181">
            <v>0</v>
          </cell>
          <cell r="N5181">
            <v>0</v>
          </cell>
          <cell r="O5181">
            <v>0</v>
          </cell>
          <cell r="P5181">
            <v>0</v>
          </cell>
        </row>
        <row r="5182">
          <cell r="A5182">
            <v>1815770746</v>
          </cell>
          <cell r="B5182">
            <v>746</v>
          </cell>
          <cell r="C5182">
            <v>815770</v>
          </cell>
          <cell r="D5182">
            <v>1</v>
          </cell>
          <cell r="E5182">
            <v>0</v>
          </cell>
          <cell r="F5182" t="str">
            <v xml:space="preserve">דמי פריצה - מבנה  </v>
          </cell>
          <cell r="G5182">
            <v>0</v>
          </cell>
          <cell r="H5182" t="str">
            <v>קשיח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0</v>
          </cell>
          <cell r="N5182">
            <v>0</v>
          </cell>
          <cell r="O5182">
            <v>0</v>
          </cell>
          <cell r="P5182">
            <v>0</v>
          </cell>
        </row>
        <row r="5183">
          <cell r="A5183">
            <v>1815770750</v>
          </cell>
          <cell r="B5183">
            <v>750</v>
          </cell>
          <cell r="C5183">
            <v>815770</v>
          </cell>
          <cell r="D5183">
            <v>1</v>
          </cell>
          <cell r="E5183">
            <v>0</v>
          </cell>
          <cell r="F5183" t="str">
            <v>אחזקת מוסדות</v>
          </cell>
          <cell r="G5183">
            <v>0</v>
          </cell>
          <cell r="H5183" t="str">
            <v>קשיח</v>
          </cell>
          <cell r="I5183">
            <v>8.6206896551724199E-2</v>
          </cell>
          <cell r="J5183">
            <v>630000</v>
          </cell>
          <cell r="K5183">
            <v>7.8369905956112706E-3</v>
          </cell>
          <cell r="L5183">
            <v>0</v>
          </cell>
          <cell r="M5183">
            <v>0</v>
          </cell>
          <cell r="N5183">
            <v>630000</v>
          </cell>
          <cell r="O5183">
            <v>580000</v>
          </cell>
          <cell r="P5183">
            <v>552061.9</v>
          </cell>
        </row>
        <row r="5184">
          <cell r="A5184">
            <v>1815770751</v>
          </cell>
          <cell r="B5184">
            <v>751</v>
          </cell>
          <cell r="C5184">
            <v>815770</v>
          </cell>
          <cell r="D5184">
            <v>1</v>
          </cell>
          <cell r="E5184">
            <v>0</v>
          </cell>
          <cell r="F5184" t="str">
            <v xml:space="preserve">עבודות קבלניות    </v>
          </cell>
          <cell r="G5184">
            <v>0</v>
          </cell>
          <cell r="H5184" t="str">
            <v>גמיש</v>
          </cell>
          <cell r="I5184">
            <v>0</v>
          </cell>
          <cell r="J5184">
            <v>0</v>
          </cell>
          <cell r="K5184">
            <v>0</v>
          </cell>
          <cell r="L5184">
            <v>0</v>
          </cell>
          <cell r="M5184">
            <v>0</v>
          </cell>
          <cell r="N5184">
            <v>0</v>
          </cell>
          <cell r="O5184">
            <v>0</v>
          </cell>
          <cell r="P5184">
            <v>0</v>
          </cell>
        </row>
        <row r="5185">
          <cell r="A5185">
            <v>1815770752</v>
          </cell>
          <cell r="B5185">
            <v>752</v>
          </cell>
          <cell r="C5185">
            <v>815770</v>
          </cell>
          <cell r="D5185">
            <v>1</v>
          </cell>
          <cell r="E5185">
            <v>0</v>
          </cell>
          <cell r="F5185" t="str">
            <v xml:space="preserve">נקיון בקבלנות     </v>
          </cell>
          <cell r="G5185">
            <v>0</v>
          </cell>
          <cell r="H5185" t="str">
            <v>קשיח</v>
          </cell>
          <cell r="I5185">
            <v>2.4988975452007178E-3</v>
          </cell>
          <cell r="J5185">
            <v>682000</v>
          </cell>
          <cell r="K5185">
            <v>7.3864554711491781E-2</v>
          </cell>
          <cell r="L5185">
            <v>0</v>
          </cell>
          <cell r="M5185">
            <v>0</v>
          </cell>
          <cell r="N5185">
            <v>682000</v>
          </cell>
          <cell r="O5185">
            <v>680300</v>
          </cell>
          <cell r="P5185">
            <v>622562.84</v>
          </cell>
        </row>
        <row r="5186">
          <cell r="A5186">
            <v>1815770753</v>
          </cell>
          <cell r="B5186">
            <v>753</v>
          </cell>
          <cell r="C5186">
            <v>815770</v>
          </cell>
          <cell r="D5186">
            <v>1</v>
          </cell>
          <cell r="E5186">
            <v>0</v>
          </cell>
          <cell r="F5186" t="str">
            <v xml:space="preserve">עובדים חיצוניים   </v>
          </cell>
          <cell r="G5186">
            <v>0</v>
          </cell>
          <cell r="H5186" t="str">
            <v>קשיח</v>
          </cell>
          <cell r="I5186">
            <v>0</v>
          </cell>
          <cell r="J5186">
            <v>0</v>
          </cell>
          <cell r="K5186">
            <v>0</v>
          </cell>
          <cell r="L5186">
            <v>0</v>
          </cell>
          <cell r="M5186">
            <v>0</v>
          </cell>
          <cell r="N5186">
            <v>0</v>
          </cell>
          <cell r="O5186">
            <v>0</v>
          </cell>
          <cell r="P5186">
            <v>0</v>
          </cell>
        </row>
        <row r="5187">
          <cell r="A5187">
            <v>1815770755</v>
          </cell>
          <cell r="B5187">
            <v>755</v>
          </cell>
          <cell r="C5187">
            <v>815770</v>
          </cell>
          <cell r="D5187">
            <v>1</v>
          </cell>
          <cell r="E5187">
            <v>0</v>
          </cell>
          <cell r="F5187" t="str">
            <v xml:space="preserve">אחות-חברת כ"א     </v>
          </cell>
          <cell r="G5187">
            <v>0</v>
          </cell>
          <cell r="H5187" t="str">
            <v>קשיח</v>
          </cell>
          <cell r="I5187">
            <v>0</v>
          </cell>
          <cell r="J5187">
            <v>0</v>
          </cell>
          <cell r="K5187">
            <v>0</v>
          </cell>
          <cell r="L5187">
            <v>0</v>
          </cell>
          <cell r="M5187">
            <v>0</v>
          </cell>
          <cell r="N5187">
            <v>0</v>
          </cell>
          <cell r="O5187">
            <v>0</v>
          </cell>
          <cell r="P5187">
            <v>0</v>
          </cell>
        </row>
        <row r="5188">
          <cell r="A5188">
            <v>1815770757</v>
          </cell>
          <cell r="B5188">
            <v>757</v>
          </cell>
          <cell r="C5188">
            <v>815770</v>
          </cell>
          <cell r="D5188">
            <v>1</v>
          </cell>
          <cell r="E5188">
            <v>0</v>
          </cell>
          <cell r="F5188" t="str">
            <v xml:space="preserve">פעילות מנ"ע       </v>
          </cell>
          <cell r="G5188">
            <v>0</v>
          </cell>
          <cell r="H5188" t="str">
            <v>קשיח</v>
          </cell>
          <cell r="I5188">
            <v>0</v>
          </cell>
          <cell r="J5188">
            <v>0</v>
          </cell>
          <cell r="K5188">
            <v>0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</row>
        <row r="5189">
          <cell r="A5189">
            <v>1815770759</v>
          </cell>
          <cell r="B5189">
            <v>759</v>
          </cell>
          <cell r="C5189">
            <v>815770</v>
          </cell>
          <cell r="D5189">
            <v>1</v>
          </cell>
          <cell r="E5189">
            <v>0</v>
          </cell>
          <cell r="F5189" t="str">
            <v>שרותי סייעות</v>
          </cell>
          <cell r="G5189">
            <v>0</v>
          </cell>
          <cell r="H5189" t="str">
            <v>שכר</v>
          </cell>
          <cell r="I5189">
            <v>1.4953036944270508</v>
          </cell>
          <cell r="J5189">
            <v>797000</v>
          </cell>
          <cell r="K5189">
            <v>4.9964813511611528E-2</v>
          </cell>
          <cell r="L5189">
            <v>0</v>
          </cell>
          <cell r="M5189">
            <v>0</v>
          </cell>
          <cell r="N5189">
            <v>797000</v>
          </cell>
          <cell r="O5189">
            <v>319400</v>
          </cell>
          <cell r="P5189">
            <v>493636.57</v>
          </cell>
        </row>
        <row r="5190">
          <cell r="A5190">
            <v>1815770762</v>
          </cell>
          <cell r="B5190">
            <v>762</v>
          </cell>
          <cell r="C5190">
            <v>815770</v>
          </cell>
          <cell r="D5190">
            <v>1</v>
          </cell>
          <cell r="E5190">
            <v>0</v>
          </cell>
          <cell r="F5190" t="str">
            <v xml:space="preserve">שאילת מורים       </v>
          </cell>
          <cell r="G5190">
            <v>0</v>
          </cell>
          <cell r="H5190" t="str">
            <v>שכר</v>
          </cell>
          <cell r="I5190">
            <v>-2.1545439818564716E-2</v>
          </cell>
          <cell r="J5190">
            <v>604000</v>
          </cell>
          <cell r="K5190">
            <v>8.6746987951807242E-2</v>
          </cell>
          <cell r="L5190">
            <v>0</v>
          </cell>
          <cell r="M5190">
            <v>0</v>
          </cell>
          <cell r="N5190">
            <v>604000</v>
          </cell>
          <cell r="O5190">
            <v>617300</v>
          </cell>
          <cell r="P5190">
            <v>591257.22</v>
          </cell>
        </row>
        <row r="5191">
          <cell r="A5191">
            <v>1815770763</v>
          </cell>
          <cell r="B5191">
            <v>763</v>
          </cell>
          <cell r="C5191">
            <v>815770</v>
          </cell>
          <cell r="D5191">
            <v>1</v>
          </cell>
          <cell r="E5191">
            <v>0</v>
          </cell>
          <cell r="F5191" t="str">
            <v xml:space="preserve">עובדי חברת מוסדות </v>
          </cell>
          <cell r="G5191">
            <v>0</v>
          </cell>
          <cell r="H5191" t="str">
            <v>קשיח</v>
          </cell>
          <cell r="I5191">
            <v>0</v>
          </cell>
          <cell r="J5191">
            <v>0</v>
          </cell>
          <cell r="K5191">
            <v>0</v>
          </cell>
          <cell r="L5191">
            <v>0</v>
          </cell>
          <cell r="M5191">
            <v>0</v>
          </cell>
          <cell r="N5191">
            <v>0</v>
          </cell>
          <cell r="O5191">
            <v>0</v>
          </cell>
          <cell r="P5191">
            <v>0</v>
          </cell>
        </row>
        <row r="5192">
          <cell r="A5192">
            <v>1815770764</v>
          </cell>
          <cell r="B5192">
            <v>764</v>
          </cell>
          <cell r="C5192">
            <v>815770</v>
          </cell>
          <cell r="D5192">
            <v>1</v>
          </cell>
          <cell r="E5192">
            <v>0</v>
          </cell>
          <cell r="F5192" t="str">
            <v xml:space="preserve">מוסדות מנ"ע       </v>
          </cell>
          <cell r="G5192">
            <v>0</v>
          </cell>
          <cell r="H5192" t="str">
            <v>קשיח</v>
          </cell>
          <cell r="I5192">
            <v>0</v>
          </cell>
          <cell r="J5192">
            <v>0</v>
          </cell>
          <cell r="K5192">
            <v>0</v>
          </cell>
          <cell r="L5192">
            <v>0</v>
          </cell>
          <cell r="M5192">
            <v>0</v>
          </cell>
          <cell r="N5192">
            <v>0</v>
          </cell>
          <cell r="O5192">
            <v>0</v>
          </cell>
          <cell r="P5192">
            <v>0</v>
          </cell>
        </row>
        <row r="5193">
          <cell r="A5193">
            <v>1815770765</v>
          </cell>
          <cell r="B5193">
            <v>765</v>
          </cell>
          <cell r="C5193">
            <v>815770</v>
          </cell>
          <cell r="D5193">
            <v>1</v>
          </cell>
          <cell r="E5193">
            <v>0</v>
          </cell>
          <cell r="F5193" t="str">
            <v xml:space="preserve">רכז חברתי - חט"ב  </v>
          </cell>
          <cell r="G5193">
            <v>0</v>
          </cell>
          <cell r="H5193" t="str">
            <v>קשיח</v>
          </cell>
          <cell r="I5193">
            <v>0</v>
          </cell>
          <cell r="J5193">
            <v>0</v>
          </cell>
          <cell r="K5193">
            <v>0</v>
          </cell>
          <cell r="L5193">
            <v>0</v>
          </cell>
          <cell r="M5193">
            <v>0</v>
          </cell>
          <cell r="N5193">
            <v>0</v>
          </cell>
          <cell r="O5193">
            <v>0</v>
          </cell>
          <cell r="P5193">
            <v>0</v>
          </cell>
        </row>
        <row r="5194">
          <cell r="A5194">
            <v>1815770780</v>
          </cell>
          <cell r="B5194">
            <v>780</v>
          </cell>
          <cell r="C5194">
            <v>815770</v>
          </cell>
          <cell r="D5194">
            <v>1</v>
          </cell>
          <cell r="E5194">
            <v>0</v>
          </cell>
          <cell r="F5194" t="str">
            <v xml:space="preserve">חינוך חברתי       </v>
          </cell>
          <cell r="G5194">
            <v>0</v>
          </cell>
          <cell r="H5194" t="str">
            <v>קשיח</v>
          </cell>
          <cell r="I5194">
            <v>3.0612244897959107E-2</v>
          </cell>
          <cell r="J5194">
            <v>20200</v>
          </cell>
          <cell r="K5194">
            <v>-8.7431693989071024E-2</v>
          </cell>
          <cell r="L5194">
            <v>0</v>
          </cell>
          <cell r="M5194">
            <v>0</v>
          </cell>
          <cell r="N5194">
            <v>20200</v>
          </cell>
          <cell r="O5194">
            <v>19600</v>
          </cell>
          <cell r="P5194">
            <v>17918</v>
          </cell>
        </row>
        <row r="5195">
          <cell r="A5195">
            <v>1815770781</v>
          </cell>
          <cell r="B5195">
            <v>781</v>
          </cell>
          <cell r="C5195">
            <v>815770</v>
          </cell>
          <cell r="D5195">
            <v>1</v>
          </cell>
          <cell r="E5195">
            <v>0</v>
          </cell>
          <cell r="F5195" t="str">
            <v xml:space="preserve">הפעלת אשכולות פיס </v>
          </cell>
          <cell r="G5195">
            <v>0</v>
          </cell>
          <cell r="H5195" t="str">
            <v>קשיח</v>
          </cell>
          <cell r="I5195">
            <v>0</v>
          </cell>
          <cell r="J5195">
            <v>150000</v>
          </cell>
          <cell r="K5195">
            <v>0</v>
          </cell>
          <cell r="L5195">
            <v>0</v>
          </cell>
          <cell r="M5195">
            <v>0</v>
          </cell>
          <cell r="N5195">
            <v>150000</v>
          </cell>
          <cell r="O5195">
            <v>150000</v>
          </cell>
          <cell r="P5195">
            <v>150000</v>
          </cell>
        </row>
        <row r="5196">
          <cell r="A5196">
            <v>1815770782</v>
          </cell>
          <cell r="B5196">
            <v>782</v>
          </cell>
          <cell r="C5196">
            <v>815770</v>
          </cell>
          <cell r="D5196">
            <v>1</v>
          </cell>
          <cell r="E5196">
            <v>0</v>
          </cell>
          <cell r="F5196" t="str">
            <v xml:space="preserve">אחזקת אשכול פיס   </v>
          </cell>
          <cell r="G5196">
            <v>0</v>
          </cell>
          <cell r="H5196" t="str">
            <v>קשיח</v>
          </cell>
          <cell r="I5196">
            <v>0</v>
          </cell>
          <cell r="J5196">
            <v>40000</v>
          </cell>
          <cell r="K5196">
            <v>0</v>
          </cell>
          <cell r="L5196">
            <v>0</v>
          </cell>
          <cell r="M5196">
            <v>0</v>
          </cell>
          <cell r="N5196">
            <v>40000</v>
          </cell>
          <cell r="O5196">
            <v>40000</v>
          </cell>
          <cell r="P5196">
            <v>6845</v>
          </cell>
        </row>
        <row r="5197">
          <cell r="A5197">
            <v>1815770783</v>
          </cell>
          <cell r="B5197">
            <v>783</v>
          </cell>
          <cell r="C5197">
            <v>815770</v>
          </cell>
          <cell r="D5197">
            <v>1</v>
          </cell>
          <cell r="E5197">
            <v>0</v>
          </cell>
          <cell r="F5197" t="str">
            <v>תגבור יהדות(משה"ח)</v>
          </cell>
          <cell r="G5197">
            <v>0</v>
          </cell>
          <cell r="H5197" t="str">
            <v>קשיח</v>
          </cell>
          <cell r="I5197">
            <v>0</v>
          </cell>
          <cell r="J5197">
            <v>0</v>
          </cell>
          <cell r="K5197">
            <v>0</v>
          </cell>
          <cell r="L5197">
            <v>0</v>
          </cell>
          <cell r="M5197">
            <v>0</v>
          </cell>
          <cell r="N5197">
            <v>0</v>
          </cell>
          <cell r="O5197">
            <v>0</v>
          </cell>
          <cell r="P5197">
            <v>0</v>
          </cell>
        </row>
        <row r="5198">
          <cell r="A5198">
            <v>1815770794</v>
          </cell>
          <cell r="B5198">
            <v>794</v>
          </cell>
          <cell r="C5198">
            <v>815770</v>
          </cell>
          <cell r="D5198">
            <v>1</v>
          </cell>
          <cell r="E5198">
            <v>0</v>
          </cell>
          <cell r="F5198" t="str">
            <v xml:space="preserve">השתתפות בעזר 094  </v>
          </cell>
          <cell r="G5198">
            <v>0</v>
          </cell>
          <cell r="H5198" t="str">
            <v>קשיח</v>
          </cell>
          <cell r="I5198">
            <v>1.2266666666666666</v>
          </cell>
          <cell r="J5198">
            <v>16700</v>
          </cell>
          <cell r="K5198">
            <v>1.7272727272727271</v>
          </cell>
          <cell r="L5198">
            <v>0</v>
          </cell>
          <cell r="M5198">
            <v>0</v>
          </cell>
          <cell r="N5198">
            <v>16700</v>
          </cell>
          <cell r="O5198">
            <v>7500</v>
          </cell>
          <cell r="P5198">
            <v>16675</v>
          </cell>
        </row>
        <row r="5199">
          <cell r="A5199">
            <v>1815770800</v>
          </cell>
          <cell r="B5199">
            <v>800</v>
          </cell>
          <cell r="C5199">
            <v>815770</v>
          </cell>
          <cell r="D5199">
            <v>1</v>
          </cell>
          <cell r="E5199">
            <v>0</v>
          </cell>
          <cell r="F5199" t="str">
            <v>השת' תמיכות תרומות</v>
          </cell>
          <cell r="G5199">
            <v>0</v>
          </cell>
          <cell r="H5199" t="str">
            <v xml:space="preserve"> </v>
          </cell>
          <cell r="I5199">
            <v>0</v>
          </cell>
          <cell r="J5199">
            <v>0</v>
          </cell>
          <cell r="K5199">
            <v>0</v>
          </cell>
          <cell r="L5199">
            <v>0</v>
          </cell>
          <cell r="M5199">
            <v>0</v>
          </cell>
          <cell r="N5199">
            <v>0</v>
          </cell>
          <cell r="O5199">
            <v>0</v>
          </cell>
          <cell r="P5199">
            <v>0</v>
          </cell>
        </row>
        <row r="5200">
          <cell r="A5200">
            <v>1815770810</v>
          </cell>
          <cell r="B5200">
            <v>810</v>
          </cell>
          <cell r="C5200">
            <v>815770</v>
          </cell>
          <cell r="D5200">
            <v>1</v>
          </cell>
          <cell r="E5200">
            <v>0</v>
          </cell>
          <cell r="F5200" t="str">
            <v>הקצבה לניהול עצמי</v>
          </cell>
          <cell r="G5200">
            <v>0</v>
          </cell>
          <cell r="H5200" t="str">
            <v>גמיש</v>
          </cell>
          <cell r="I5200">
            <v>7.6045627376425839E-2</v>
          </cell>
          <cell r="J5200">
            <v>141500</v>
          </cell>
          <cell r="K5200">
            <v>-8.1099656357388361E-2</v>
          </cell>
          <cell r="L5200">
            <v>0</v>
          </cell>
          <cell r="M5200">
            <v>0</v>
          </cell>
          <cell r="N5200">
            <v>141500</v>
          </cell>
          <cell r="O5200">
            <v>131500</v>
          </cell>
          <cell r="P5200">
            <v>131773</v>
          </cell>
        </row>
        <row r="5201">
          <cell r="A5201">
            <v>1815770812</v>
          </cell>
          <cell r="B5201">
            <v>812</v>
          </cell>
          <cell r="C5201">
            <v>815770</v>
          </cell>
          <cell r="D5201">
            <v>1</v>
          </cell>
          <cell r="E5201">
            <v>0</v>
          </cell>
          <cell r="F5201" t="str">
            <v>מסיבות כיתתיות</v>
          </cell>
          <cell r="G5201">
            <v>0</v>
          </cell>
          <cell r="H5201" t="str">
            <v>גמיש</v>
          </cell>
          <cell r="I5201">
            <v>0</v>
          </cell>
          <cell r="J5201">
            <v>30000</v>
          </cell>
          <cell r="K5201">
            <v>-1</v>
          </cell>
          <cell r="L5201">
            <v>0</v>
          </cell>
          <cell r="M5201">
            <v>0</v>
          </cell>
          <cell r="N5201">
            <v>30000</v>
          </cell>
          <cell r="O5201">
            <v>0</v>
          </cell>
          <cell r="P5201">
            <v>29540</v>
          </cell>
        </row>
        <row r="5202">
          <cell r="A5202">
            <v>1815770816</v>
          </cell>
          <cell r="B5202">
            <v>816</v>
          </cell>
          <cell r="C5202">
            <v>815770</v>
          </cell>
          <cell r="D5202">
            <v>1</v>
          </cell>
          <cell r="E5202">
            <v>0</v>
          </cell>
          <cell r="F5202" t="str">
            <v>חט"ב - הכלה והשתלבות</v>
          </cell>
          <cell r="G5202">
            <v>0</v>
          </cell>
          <cell r="H5202" t="str">
            <v>קשיח</v>
          </cell>
          <cell r="I5202">
            <v>0</v>
          </cell>
          <cell r="J5202">
            <v>0</v>
          </cell>
          <cell r="K5202">
            <v>-1</v>
          </cell>
          <cell r="L5202">
            <v>0</v>
          </cell>
          <cell r="M5202">
            <v>0</v>
          </cell>
          <cell r="N5202">
            <v>0</v>
          </cell>
          <cell r="O5202">
            <v>0</v>
          </cell>
          <cell r="P5202">
            <v>-9375</v>
          </cell>
        </row>
        <row r="5203">
          <cell r="A5203">
            <v>1815770838</v>
          </cell>
          <cell r="B5203">
            <v>838</v>
          </cell>
          <cell r="C5203">
            <v>815770</v>
          </cell>
          <cell r="D5203">
            <v>1</v>
          </cell>
          <cell r="E5203">
            <v>0</v>
          </cell>
          <cell r="F5203" t="str">
            <v>תכנית לאומית-קידום אנגלית</v>
          </cell>
          <cell r="G5203">
            <v>0</v>
          </cell>
          <cell r="H5203" t="str">
            <v>גמיש</v>
          </cell>
          <cell r="I5203">
            <v>0</v>
          </cell>
          <cell r="J5203">
            <v>0</v>
          </cell>
          <cell r="K5203">
            <v>0</v>
          </cell>
          <cell r="L5203">
            <v>0</v>
          </cell>
          <cell r="M5203">
            <v>0</v>
          </cell>
          <cell r="N5203">
            <v>0</v>
          </cell>
          <cell r="O5203">
            <v>0</v>
          </cell>
          <cell r="P5203">
            <v>0</v>
          </cell>
        </row>
        <row r="5204">
          <cell r="A5204">
            <v>1815770953</v>
          </cell>
          <cell r="B5204">
            <v>953</v>
          </cell>
          <cell r="C5204">
            <v>815770</v>
          </cell>
          <cell r="D5204">
            <v>1</v>
          </cell>
          <cell r="E5204">
            <v>0</v>
          </cell>
          <cell r="F5204" t="str">
            <v>מערכת גפ"ן</v>
          </cell>
          <cell r="G5204">
            <v>0</v>
          </cell>
          <cell r="H5204" t="str">
            <v>קשיח</v>
          </cell>
          <cell r="I5204">
            <v>0</v>
          </cell>
          <cell r="J5204">
            <v>1693000</v>
          </cell>
          <cell r="K5204" t="e">
            <v>#N/A</v>
          </cell>
          <cell r="L5204">
            <v>0</v>
          </cell>
          <cell r="M5204">
            <v>0</v>
          </cell>
          <cell r="N5204">
            <v>1693000</v>
          </cell>
          <cell r="O5204">
            <v>1494500</v>
          </cell>
          <cell r="P5204">
            <v>379234.54</v>
          </cell>
        </row>
        <row r="5205">
          <cell r="A5205">
            <v>1815760911</v>
          </cell>
          <cell r="B5205">
            <v>911</v>
          </cell>
          <cell r="C5205">
            <v>815760</v>
          </cell>
          <cell r="D5205">
            <v>1</v>
          </cell>
          <cell r="E5205">
            <v>0</v>
          </cell>
          <cell r="F5205" t="str">
            <v>פעילות חוויתית יהדות</v>
          </cell>
          <cell r="G5205">
            <v>0</v>
          </cell>
          <cell r="H5205" t="str">
            <v>קשיח</v>
          </cell>
          <cell r="I5205">
            <v>0</v>
          </cell>
          <cell r="J5205">
            <v>0</v>
          </cell>
          <cell r="K5205">
            <v>0</v>
          </cell>
          <cell r="L5205">
            <v>0</v>
          </cell>
          <cell r="M5205">
            <v>0</v>
          </cell>
          <cell r="N5205">
            <v>0</v>
          </cell>
          <cell r="O5205">
            <v>0</v>
          </cell>
          <cell r="P5205">
            <v>0</v>
          </cell>
        </row>
        <row r="5206">
          <cell r="A5206">
            <v>1815770927</v>
          </cell>
          <cell r="B5206">
            <v>927</v>
          </cell>
          <cell r="C5206">
            <v>815770</v>
          </cell>
          <cell r="D5206">
            <v>1</v>
          </cell>
          <cell r="E5206">
            <v>0</v>
          </cell>
          <cell r="F5206" t="str">
            <v xml:space="preserve">מנ"ע-קב' טיפוליות </v>
          </cell>
          <cell r="G5206">
            <v>0</v>
          </cell>
          <cell r="H5206" t="str">
            <v>גמיש</v>
          </cell>
          <cell r="I5206">
            <v>0</v>
          </cell>
          <cell r="J5206">
            <v>0</v>
          </cell>
          <cell r="K5206">
            <v>0</v>
          </cell>
          <cell r="L5206">
            <v>0</v>
          </cell>
          <cell r="M5206">
            <v>0</v>
          </cell>
          <cell r="N5206">
            <v>0</v>
          </cell>
          <cell r="O5206">
            <v>0</v>
          </cell>
          <cell r="P5206">
            <v>0</v>
          </cell>
        </row>
        <row r="5207">
          <cell r="A5207">
            <v>1815770961</v>
          </cell>
          <cell r="B5207">
            <v>961</v>
          </cell>
          <cell r="C5207">
            <v>815770</v>
          </cell>
          <cell r="D5207">
            <v>1</v>
          </cell>
          <cell r="E5207">
            <v>0</v>
          </cell>
          <cell r="F5207" t="str">
            <v>רז' פעולות ורכישות</v>
          </cell>
          <cell r="G5207">
            <v>0</v>
          </cell>
          <cell r="H5207" t="str">
            <v>גמיש</v>
          </cell>
          <cell r="I5207">
            <v>0</v>
          </cell>
          <cell r="J5207">
            <v>0</v>
          </cell>
          <cell r="K5207">
            <v>0</v>
          </cell>
          <cell r="L5207">
            <v>0</v>
          </cell>
          <cell r="M5207">
            <v>0</v>
          </cell>
          <cell r="N5207">
            <v>0</v>
          </cell>
          <cell r="O5207">
            <v>0</v>
          </cell>
          <cell r="P5207">
            <v>0</v>
          </cell>
        </row>
        <row r="5208">
          <cell r="A5208">
            <v>1815770989</v>
          </cell>
          <cell r="B5208">
            <v>989</v>
          </cell>
          <cell r="C5208">
            <v>815770</v>
          </cell>
          <cell r="D5208">
            <v>1</v>
          </cell>
          <cell r="E5208">
            <v>0</v>
          </cell>
          <cell r="F5208" t="str">
            <v xml:space="preserve">תקורה             </v>
          </cell>
          <cell r="G5208">
            <v>0</v>
          </cell>
          <cell r="H5208" t="str">
            <v>קשיח</v>
          </cell>
          <cell r="I5208">
            <v>4.8412698412698463E-2</v>
          </cell>
          <cell r="J5208">
            <v>1453100</v>
          </cell>
          <cell r="K5208">
            <v>-1</v>
          </cell>
          <cell r="L5208">
            <v>0</v>
          </cell>
          <cell r="M5208">
            <v>0</v>
          </cell>
          <cell r="N5208">
            <v>1453100</v>
          </cell>
          <cell r="O5208">
            <v>1386000</v>
          </cell>
          <cell r="P5208">
            <v>1231281.3500000001</v>
          </cell>
        </row>
        <row r="5209">
          <cell r="A5209" t="e">
            <v>#VALUE!</v>
          </cell>
          <cell r="B5209" t="str">
            <v>815770  סך הכל</v>
          </cell>
          <cell r="C5209">
            <v>0</v>
          </cell>
          <cell r="D5209">
            <v>0</v>
          </cell>
          <cell r="E5209">
            <v>0</v>
          </cell>
          <cell r="F5209" t="str">
            <v>גמנסיה למדעים-קציר</v>
          </cell>
          <cell r="G5209">
            <v>0</v>
          </cell>
          <cell r="H5209">
            <v>0</v>
          </cell>
          <cell r="I5209">
            <v>3.5327607402052763E-2</v>
          </cell>
          <cell r="J5209">
            <v>25329460</v>
          </cell>
          <cell r="K5209" t="e">
            <v>#N/A</v>
          </cell>
          <cell r="L5209">
            <v>20640</v>
          </cell>
          <cell r="M5209">
            <v>0</v>
          </cell>
          <cell r="N5209">
            <v>25350100</v>
          </cell>
          <cell r="O5209">
            <v>24485100</v>
          </cell>
          <cell r="P5209">
            <v>21758101.100000001</v>
          </cell>
        </row>
        <row r="5210">
          <cell r="A5210">
            <v>18157800</v>
          </cell>
          <cell r="B5210">
            <v>0</v>
          </cell>
          <cell r="C5210">
            <v>815780</v>
          </cell>
          <cell r="D5210">
            <v>1</v>
          </cell>
          <cell r="E5210">
            <v>0</v>
          </cell>
          <cell r="F5210" t="str">
            <v xml:space="preserve">תיכון כרם שלמה    </v>
          </cell>
          <cell r="G5210">
            <v>0</v>
          </cell>
          <cell r="H5210" t="str">
            <v xml:space="preserve"> </v>
          </cell>
          <cell r="I5210">
            <v>0</v>
          </cell>
          <cell r="J5210">
            <v>0</v>
          </cell>
          <cell r="K5210">
            <v>0</v>
          </cell>
          <cell r="L5210">
            <v>0</v>
          </cell>
          <cell r="M5210">
            <v>0</v>
          </cell>
          <cell r="N5210">
            <v>0</v>
          </cell>
          <cell r="O5210">
            <v>0</v>
          </cell>
          <cell r="P5210">
            <v>0</v>
          </cell>
        </row>
        <row r="5211">
          <cell r="A5211">
            <v>1815780110</v>
          </cell>
          <cell r="B5211">
            <v>110</v>
          </cell>
          <cell r="C5211">
            <v>815780</v>
          </cell>
          <cell r="D5211">
            <v>1</v>
          </cell>
          <cell r="E5211">
            <v>0</v>
          </cell>
          <cell r="F5211" t="str">
            <v>השכר הקובע-תקציבית</v>
          </cell>
          <cell r="G5211">
            <v>0</v>
          </cell>
          <cell r="H5211" t="str">
            <v>שכר</v>
          </cell>
          <cell r="I5211">
            <v>0</v>
          </cell>
          <cell r="J5211">
            <v>0</v>
          </cell>
          <cell r="K5211">
            <v>0</v>
          </cell>
          <cell r="L5211">
            <v>0</v>
          </cell>
          <cell r="M5211">
            <v>0</v>
          </cell>
          <cell r="N5211">
            <v>0</v>
          </cell>
          <cell r="O5211">
            <v>0</v>
          </cell>
          <cell r="P5211">
            <v>0</v>
          </cell>
        </row>
        <row r="5212">
          <cell r="A5212">
            <v>1815780118</v>
          </cell>
          <cell r="B5212">
            <v>118</v>
          </cell>
          <cell r="C5212">
            <v>815780</v>
          </cell>
          <cell r="D5212">
            <v>1</v>
          </cell>
          <cell r="E5212">
            <v>0</v>
          </cell>
          <cell r="F5212" t="str">
            <v>שכר הוראה</v>
          </cell>
          <cell r="G5212">
            <v>0</v>
          </cell>
          <cell r="H5212" t="str">
            <v>שכר</v>
          </cell>
          <cell r="I5212">
            <v>0</v>
          </cell>
          <cell r="J5212">
            <v>0</v>
          </cell>
          <cell r="K5212">
            <v>0</v>
          </cell>
          <cell r="L5212">
            <v>0</v>
          </cell>
          <cell r="M5212">
            <v>0</v>
          </cell>
          <cell r="N5212">
            <v>0</v>
          </cell>
          <cell r="O5212">
            <v>0</v>
          </cell>
          <cell r="P5212">
            <v>0</v>
          </cell>
        </row>
        <row r="5213">
          <cell r="A5213">
            <v>1815780119</v>
          </cell>
          <cell r="B5213">
            <v>119</v>
          </cell>
          <cell r="C5213">
            <v>815780</v>
          </cell>
          <cell r="D5213">
            <v>1</v>
          </cell>
          <cell r="E5213">
            <v>0</v>
          </cell>
          <cell r="F5213" t="str">
            <v xml:space="preserve">השכר הקובע-צוברת  </v>
          </cell>
          <cell r="G5213">
            <v>0</v>
          </cell>
          <cell r="H5213" t="str">
            <v>שכר</v>
          </cell>
          <cell r="I5213">
            <v>0</v>
          </cell>
          <cell r="J5213">
            <v>0</v>
          </cell>
          <cell r="K5213">
            <v>0</v>
          </cell>
          <cell r="L5213">
            <v>0</v>
          </cell>
          <cell r="M5213">
            <v>0</v>
          </cell>
          <cell r="N5213">
            <v>0</v>
          </cell>
          <cell r="O5213">
            <v>0</v>
          </cell>
          <cell r="P5213">
            <v>0</v>
          </cell>
        </row>
        <row r="5214">
          <cell r="A5214">
            <v>1815780122</v>
          </cell>
          <cell r="B5214">
            <v>122</v>
          </cell>
          <cell r="C5214">
            <v>815780</v>
          </cell>
          <cell r="D5214">
            <v>1</v>
          </cell>
          <cell r="E5214">
            <v>0</v>
          </cell>
          <cell r="F5214" t="str">
            <v xml:space="preserve">ביגוד             </v>
          </cell>
          <cell r="G5214">
            <v>0</v>
          </cell>
          <cell r="H5214" t="str">
            <v>שכר</v>
          </cell>
          <cell r="I5214">
            <v>0</v>
          </cell>
          <cell r="J5214">
            <v>0</v>
          </cell>
          <cell r="K5214">
            <v>0</v>
          </cell>
          <cell r="L5214">
            <v>0</v>
          </cell>
          <cell r="M5214">
            <v>0</v>
          </cell>
          <cell r="N5214">
            <v>0</v>
          </cell>
          <cell r="O5214">
            <v>0</v>
          </cell>
          <cell r="P5214">
            <v>0</v>
          </cell>
        </row>
        <row r="5215">
          <cell r="A5215">
            <v>1815780126</v>
          </cell>
          <cell r="B5215">
            <v>126</v>
          </cell>
          <cell r="C5215">
            <v>815780</v>
          </cell>
          <cell r="D5215">
            <v>1</v>
          </cell>
          <cell r="E5215">
            <v>0</v>
          </cell>
          <cell r="F5215" t="str">
            <v xml:space="preserve">דמי הבראה         </v>
          </cell>
          <cell r="G5215">
            <v>0</v>
          </cell>
          <cell r="H5215" t="str">
            <v>שכר</v>
          </cell>
          <cell r="I5215">
            <v>0</v>
          </cell>
          <cell r="J5215">
            <v>0</v>
          </cell>
          <cell r="K5215">
            <v>0</v>
          </cell>
          <cell r="L5215">
            <v>0</v>
          </cell>
          <cell r="M5215">
            <v>0</v>
          </cell>
          <cell r="N5215">
            <v>0</v>
          </cell>
          <cell r="O5215">
            <v>0</v>
          </cell>
          <cell r="P5215">
            <v>0</v>
          </cell>
        </row>
        <row r="5216">
          <cell r="A5216">
            <v>1815780130</v>
          </cell>
          <cell r="B5216">
            <v>130</v>
          </cell>
          <cell r="C5216">
            <v>815780</v>
          </cell>
          <cell r="D5216">
            <v>1</v>
          </cell>
          <cell r="E5216">
            <v>0</v>
          </cell>
          <cell r="F5216" t="str">
            <v xml:space="preserve">שעות נוספות       </v>
          </cell>
          <cell r="G5216">
            <v>0</v>
          </cell>
          <cell r="H5216" t="str">
            <v>שכר</v>
          </cell>
          <cell r="I5216">
            <v>0</v>
          </cell>
          <cell r="J5216">
            <v>0</v>
          </cell>
          <cell r="K5216">
            <v>0</v>
          </cell>
          <cell r="L5216">
            <v>0</v>
          </cell>
          <cell r="M5216">
            <v>0</v>
          </cell>
          <cell r="N5216">
            <v>0</v>
          </cell>
          <cell r="O5216">
            <v>0</v>
          </cell>
          <cell r="P5216">
            <v>0</v>
          </cell>
        </row>
        <row r="5217">
          <cell r="A5217">
            <v>1815780140</v>
          </cell>
          <cell r="B5217">
            <v>140</v>
          </cell>
          <cell r="C5217">
            <v>815780</v>
          </cell>
          <cell r="D5217">
            <v>1</v>
          </cell>
          <cell r="E5217">
            <v>0</v>
          </cell>
          <cell r="F5217" t="str">
            <v>השתתפות באחזקת רכב</v>
          </cell>
          <cell r="G5217">
            <v>0</v>
          </cell>
          <cell r="H5217" t="str">
            <v>שכר</v>
          </cell>
          <cell r="I5217">
            <v>0</v>
          </cell>
          <cell r="J5217">
            <v>0</v>
          </cell>
          <cell r="K5217">
            <v>0</v>
          </cell>
          <cell r="L5217">
            <v>0</v>
          </cell>
          <cell r="M5217">
            <v>0</v>
          </cell>
          <cell r="N5217">
            <v>0</v>
          </cell>
          <cell r="O5217">
            <v>0</v>
          </cell>
          <cell r="P5217">
            <v>0</v>
          </cell>
        </row>
        <row r="5218">
          <cell r="A5218">
            <v>1815780212</v>
          </cell>
          <cell r="B5218">
            <v>212</v>
          </cell>
          <cell r="C5218">
            <v>815780</v>
          </cell>
          <cell r="D5218">
            <v>1</v>
          </cell>
          <cell r="E5218">
            <v>0</v>
          </cell>
          <cell r="F5218" t="str">
            <v xml:space="preserve">שעורי עזר לעולים   </v>
          </cell>
          <cell r="G5218">
            <v>0</v>
          </cell>
          <cell r="H5218" t="str">
            <v>שכר</v>
          </cell>
          <cell r="I5218">
            <v>0</v>
          </cell>
          <cell r="J5218">
            <v>0</v>
          </cell>
          <cell r="K5218">
            <v>0</v>
          </cell>
          <cell r="L5218">
            <v>0</v>
          </cell>
          <cell r="M5218">
            <v>0</v>
          </cell>
          <cell r="N5218">
            <v>0</v>
          </cell>
          <cell r="O5218">
            <v>0</v>
          </cell>
          <cell r="P5218">
            <v>0</v>
          </cell>
        </row>
        <row r="5219">
          <cell r="A5219">
            <v>1815780213</v>
          </cell>
          <cell r="B5219">
            <v>213</v>
          </cell>
          <cell r="C5219">
            <v>815780</v>
          </cell>
          <cell r="D5219">
            <v>1</v>
          </cell>
          <cell r="E5219">
            <v>0</v>
          </cell>
          <cell r="F5219" t="str">
            <v xml:space="preserve">שעורי עזר לנכים   </v>
          </cell>
          <cell r="G5219">
            <v>0</v>
          </cell>
          <cell r="H5219" t="str">
            <v>שכר</v>
          </cell>
          <cell r="I5219">
            <v>0</v>
          </cell>
          <cell r="J5219">
            <v>0</v>
          </cell>
          <cell r="K5219">
            <v>0</v>
          </cell>
          <cell r="L5219">
            <v>0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</row>
        <row r="5220">
          <cell r="A5220">
            <v>1815780215</v>
          </cell>
          <cell r="B5220">
            <v>215</v>
          </cell>
          <cell r="C5220">
            <v>815780</v>
          </cell>
          <cell r="D5220">
            <v>1</v>
          </cell>
          <cell r="E5220">
            <v>0</v>
          </cell>
          <cell r="F5220" t="str">
            <v xml:space="preserve">שכר חוגים         </v>
          </cell>
          <cell r="G5220">
            <v>0</v>
          </cell>
          <cell r="H5220" t="str">
            <v>שכר</v>
          </cell>
          <cell r="I5220">
            <v>0</v>
          </cell>
          <cell r="J5220">
            <v>0</v>
          </cell>
          <cell r="K5220">
            <v>0</v>
          </cell>
          <cell r="L5220">
            <v>0</v>
          </cell>
          <cell r="M5220">
            <v>0</v>
          </cell>
          <cell r="N5220">
            <v>0</v>
          </cell>
          <cell r="O5220">
            <v>0</v>
          </cell>
          <cell r="P5220">
            <v>0</v>
          </cell>
        </row>
        <row r="5221">
          <cell r="A5221">
            <v>1815780217</v>
          </cell>
          <cell r="B5221">
            <v>217</v>
          </cell>
          <cell r="C5221">
            <v>815780</v>
          </cell>
          <cell r="D5221">
            <v>1</v>
          </cell>
          <cell r="E5221">
            <v>0</v>
          </cell>
          <cell r="F5221" t="str">
            <v>תגבור יהדות</v>
          </cell>
          <cell r="G5221">
            <v>0</v>
          </cell>
          <cell r="H5221" t="str">
            <v>שכר</v>
          </cell>
          <cell r="I5221">
            <v>0</v>
          </cell>
          <cell r="J5221">
            <v>0</v>
          </cell>
          <cell r="K5221">
            <v>0</v>
          </cell>
          <cell r="L5221">
            <v>0</v>
          </cell>
          <cell r="M5221">
            <v>0</v>
          </cell>
          <cell r="N5221">
            <v>0</v>
          </cell>
          <cell r="O5221">
            <v>0</v>
          </cell>
          <cell r="P5221">
            <v>0</v>
          </cell>
        </row>
        <row r="5222">
          <cell r="A5222">
            <v>1815780250</v>
          </cell>
          <cell r="B5222">
            <v>250</v>
          </cell>
          <cell r="C5222">
            <v>815780</v>
          </cell>
          <cell r="D5222">
            <v>1</v>
          </cell>
          <cell r="E5222">
            <v>0</v>
          </cell>
          <cell r="F5222" t="str">
            <v>שעות השאלה למשה"ח</v>
          </cell>
          <cell r="G5222">
            <v>0</v>
          </cell>
          <cell r="H5222" t="str">
            <v>שכר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0</v>
          </cell>
          <cell r="N5222">
            <v>0</v>
          </cell>
          <cell r="O5222">
            <v>0</v>
          </cell>
          <cell r="P5222">
            <v>0</v>
          </cell>
        </row>
        <row r="5223">
          <cell r="A5223">
            <v>1815780262</v>
          </cell>
          <cell r="B5223">
            <v>262</v>
          </cell>
          <cell r="C5223">
            <v>815780</v>
          </cell>
          <cell r="D5223">
            <v>1</v>
          </cell>
          <cell r="E5223">
            <v>0</v>
          </cell>
          <cell r="F5223" t="str">
            <v xml:space="preserve">שאילת מורים       </v>
          </cell>
          <cell r="G5223">
            <v>0</v>
          </cell>
          <cell r="H5223" t="str">
            <v>שכר</v>
          </cell>
          <cell r="I5223">
            <v>0</v>
          </cell>
          <cell r="J5223">
            <v>0</v>
          </cell>
          <cell r="K5223">
            <v>0</v>
          </cell>
          <cell r="L5223">
            <v>0</v>
          </cell>
          <cell r="M5223">
            <v>0</v>
          </cell>
          <cell r="N5223">
            <v>0</v>
          </cell>
          <cell r="O5223">
            <v>0</v>
          </cell>
          <cell r="P5223">
            <v>0</v>
          </cell>
        </row>
        <row r="5224">
          <cell r="A5224">
            <v>1815780263</v>
          </cell>
          <cell r="B5224">
            <v>263</v>
          </cell>
          <cell r="C5224">
            <v>815780</v>
          </cell>
          <cell r="D5224">
            <v>1</v>
          </cell>
          <cell r="E5224">
            <v>0</v>
          </cell>
          <cell r="F5224" t="str">
            <v xml:space="preserve">עובדי חברת מוסדות </v>
          </cell>
          <cell r="G5224">
            <v>0</v>
          </cell>
          <cell r="H5224" t="str">
            <v>שכר</v>
          </cell>
          <cell r="I5224">
            <v>0</v>
          </cell>
          <cell r="J5224">
            <v>0</v>
          </cell>
          <cell r="K5224">
            <v>0</v>
          </cell>
          <cell r="L5224">
            <v>0</v>
          </cell>
          <cell r="M5224">
            <v>0</v>
          </cell>
          <cell r="N5224">
            <v>0</v>
          </cell>
          <cell r="O5224">
            <v>0</v>
          </cell>
          <cell r="P5224">
            <v>0</v>
          </cell>
        </row>
        <row r="5225">
          <cell r="A5225">
            <v>1815780420</v>
          </cell>
          <cell r="B5225">
            <v>420</v>
          </cell>
          <cell r="C5225">
            <v>815780</v>
          </cell>
          <cell r="D5225">
            <v>1</v>
          </cell>
          <cell r="E5225">
            <v>0</v>
          </cell>
          <cell r="F5225" t="str">
            <v xml:space="preserve">כיבוי אש          </v>
          </cell>
          <cell r="G5225">
            <v>0</v>
          </cell>
          <cell r="H5225" t="str">
            <v>גמיש</v>
          </cell>
          <cell r="I5225">
            <v>0</v>
          </cell>
          <cell r="J5225">
            <v>0</v>
          </cell>
          <cell r="K5225">
            <v>0</v>
          </cell>
          <cell r="L5225">
            <v>0</v>
          </cell>
          <cell r="M5225">
            <v>0</v>
          </cell>
          <cell r="N5225">
            <v>0</v>
          </cell>
          <cell r="O5225">
            <v>0</v>
          </cell>
          <cell r="P5225">
            <v>0</v>
          </cell>
        </row>
        <row r="5226">
          <cell r="A5226">
            <v>1815780431</v>
          </cell>
          <cell r="B5226">
            <v>431</v>
          </cell>
          <cell r="C5226">
            <v>815780</v>
          </cell>
          <cell r="D5226">
            <v>1</v>
          </cell>
          <cell r="E5226">
            <v>0</v>
          </cell>
          <cell r="F5226" t="str">
            <v xml:space="preserve">חשמל              </v>
          </cell>
          <cell r="G5226">
            <v>0</v>
          </cell>
          <cell r="H5226" t="str">
            <v>קשיח</v>
          </cell>
          <cell r="I5226">
            <v>0</v>
          </cell>
          <cell r="J5226">
            <v>0</v>
          </cell>
          <cell r="K5226">
            <v>0</v>
          </cell>
          <cell r="L5226">
            <v>0</v>
          </cell>
          <cell r="M5226">
            <v>0</v>
          </cell>
          <cell r="N5226">
            <v>0</v>
          </cell>
          <cell r="O5226">
            <v>0</v>
          </cell>
          <cell r="P5226">
            <v>0</v>
          </cell>
        </row>
        <row r="5227">
          <cell r="A5227">
            <v>1815780432</v>
          </cell>
          <cell r="B5227">
            <v>432</v>
          </cell>
          <cell r="C5227">
            <v>815780</v>
          </cell>
          <cell r="D5227">
            <v>1</v>
          </cell>
          <cell r="E5227">
            <v>0</v>
          </cell>
          <cell r="F5227" t="str">
            <v xml:space="preserve">מים               </v>
          </cell>
          <cell r="G5227">
            <v>0</v>
          </cell>
          <cell r="H5227" t="str">
            <v>קשיח</v>
          </cell>
          <cell r="I5227">
            <v>0</v>
          </cell>
          <cell r="J5227">
            <v>0</v>
          </cell>
          <cell r="K5227">
            <v>0</v>
          </cell>
          <cell r="L5227">
            <v>0</v>
          </cell>
          <cell r="M5227">
            <v>0</v>
          </cell>
          <cell r="N5227">
            <v>0</v>
          </cell>
          <cell r="O5227">
            <v>0</v>
          </cell>
          <cell r="P5227">
            <v>0</v>
          </cell>
        </row>
        <row r="5228">
          <cell r="A5228">
            <v>1815780441</v>
          </cell>
          <cell r="B5228">
            <v>441</v>
          </cell>
          <cell r="C5228">
            <v>815780</v>
          </cell>
          <cell r="D5228">
            <v>1</v>
          </cell>
          <cell r="E5228">
            <v>0</v>
          </cell>
          <cell r="F5228" t="str">
            <v xml:space="preserve">ביטוח             </v>
          </cell>
          <cell r="G5228">
            <v>0</v>
          </cell>
          <cell r="H5228" t="str">
            <v>קשיח</v>
          </cell>
          <cell r="I5228">
            <v>0</v>
          </cell>
          <cell r="J5228">
            <v>0</v>
          </cell>
          <cell r="K5228">
            <v>0</v>
          </cell>
          <cell r="L5228">
            <v>0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</row>
        <row r="5229">
          <cell r="A5229">
            <v>1815780437</v>
          </cell>
          <cell r="B5229">
            <v>437</v>
          </cell>
          <cell r="C5229">
            <v>815780</v>
          </cell>
          <cell r="D5229">
            <v>1</v>
          </cell>
          <cell r="E5229">
            <v>0</v>
          </cell>
          <cell r="F5229" t="str">
            <v>אחזקת אזעקה</v>
          </cell>
          <cell r="G5229">
            <v>0</v>
          </cell>
          <cell r="H5229" t="str">
            <v>קשיח</v>
          </cell>
          <cell r="I5229">
            <v>0</v>
          </cell>
          <cell r="J5229">
            <v>0</v>
          </cell>
          <cell r="K5229">
            <v>0</v>
          </cell>
          <cell r="L5229">
            <v>0</v>
          </cell>
          <cell r="M5229">
            <v>0</v>
          </cell>
          <cell r="N5229">
            <v>0</v>
          </cell>
          <cell r="O5229">
            <v>0</v>
          </cell>
          <cell r="P5229">
            <v>0</v>
          </cell>
        </row>
        <row r="5230">
          <cell r="A5230">
            <v>1815780450</v>
          </cell>
          <cell r="B5230">
            <v>450</v>
          </cell>
          <cell r="C5230">
            <v>815780</v>
          </cell>
          <cell r="D5230">
            <v>1</v>
          </cell>
          <cell r="E5230">
            <v>0</v>
          </cell>
          <cell r="F5230" t="str">
            <v xml:space="preserve">ריהוט ואחזקתו     </v>
          </cell>
          <cell r="G5230">
            <v>0</v>
          </cell>
          <cell r="H5230" t="str">
            <v>גמיש</v>
          </cell>
          <cell r="I5230">
            <v>0</v>
          </cell>
          <cell r="J5230">
            <v>0</v>
          </cell>
          <cell r="K5230">
            <v>0</v>
          </cell>
          <cell r="L5230">
            <v>0</v>
          </cell>
          <cell r="M5230">
            <v>0</v>
          </cell>
          <cell r="N5230">
            <v>0</v>
          </cell>
          <cell r="O5230">
            <v>0</v>
          </cell>
          <cell r="P5230">
            <v>0</v>
          </cell>
        </row>
        <row r="5231">
          <cell r="A5231">
            <v>1815780471</v>
          </cell>
          <cell r="B5231">
            <v>471</v>
          </cell>
          <cell r="C5231">
            <v>815780</v>
          </cell>
          <cell r="D5231">
            <v>1</v>
          </cell>
          <cell r="E5231">
            <v>0</v>
          </cell>
          <cell r="F5231" t="str">
            <v xml:space="preserve">מכשירי כתיבה      </v>
          </cell>
          <cell r="G5231">
            <v>0</v>
          </cell>
          <cell r="H5231" t="str">
            <v>גמיש</v>
          </cell>
          <cell r="I5231">
            <v>0</v>
          </cell>
          <cell r="J5231">
            <v>0</v>
          </cell>
          <cell r="K5231">
            <v>0</v>
          </cell>
          <cell r="L5231">
            <v>0</v>
          </cell>
          <cell r="M5231">
            <v>0</v>
          </cell>
          <cell r="N5231">
            <v>0</v>
          </cell>
          <cell r="O5231">
            <v>0</v>
          </cell>
          <cell r="P5231">
            <v>0</v>
          </cell>
        </row>
        <row r="5232">
          <cell r="A5232">
            <v>1815780511</v>
          </cell>
          <cell r="B5232">
            <v>511</v>
          </cell>
          <cell r="C5232">
            <v>815780</v>
          </cell>
          <cell r="D5232">
            <v>1</v>
          </cell>
          <cell r="E5232">
            <v>0</v>
          </cell>
          <cell r="F5232" t="str">
            <v xml:space="preserve">אירוח וכיבוד      </v>
          </cell>
          <cell r="G5232">
            <v>0</v>
          </cell>
          <cell r="H5232" t="str">
            <v>גמיש</v>
          </cell>
          <cell r="I5232">
            <v>0</v>
          </cell>
          <cell r="J5232">
            <v>0</v>
          </cell>
          <cell r="K5232">
            <v>0</v>
          </cell>
          <cell r="L5232">
            <v>0</v>
          </cell>
          <cell r="M5232">
            <v>0</v>
          </cell>
          <cell r="N5232">
            <v>0</v>
          </cell>
          <cell r="O5232">
            <v>0</v>
          </cell>
          <cell r="P5232">
            <v>0</v>
          </cell>
        </row>
        <row r="5233">
          <cell r="A5233">
            <v>1815780512</v>
          </cell>
          <cell r="B5233">
            <v>512</v>
          </cell>
          <cell r="C5233">
            <v>815780</v>
          </cell>
          <cell r="D5233">
            <v>1</v>
          </cell>
          <cell r="E5233">
            <v>0</v>
          </cell>
          <cell r="F5233" t="str">
            <v xml:space="preserve">נסיעות ואש"ל      </v>
          </cell>
          <cell r="G5233">
            <v>0</v>
          </cell>
          <cell r="H5233" t="str">
            <v>גמיש</v>
          </cell>
          <cell r="I5233">
            <v>0</v>
          </cell>
          <cell r="J5233">
            <v>0</v>
          </cell>
          <cell r="K5233">
            <v>0</v>
          </cell>
          <cell r="L5233">
            <v>0</v>
          </cell>
          <cell r="M5233">
            <v>0</v>
          </cell>
          <cell r="N5233">
            <v>0</v>
          </cell>
          <cell r="O5233">
            <v>0</v>
          </cell>
          <cell r="P5233">
            <v>0</v>
          </cell>
        </row>
        <row r="5234">
          <cell r="A5234">
            <v>1815780517</v>
          </cell>
          <cell r="B5234">
            <v>517</v>
          </cell>
          <cell r="C5234">
            <v>815780</v>
          </cell>
          <cell r="D5234">
            <v>1</v>
          </cell>
          <cell r="E5234">
            <v>0</v>
          </cell>
          <cell r="F5234" t="str">
            <v xml:space="preserve">מסיבות מפקדים ושי </v>
          </cell>
          <cell r="G5234">
            <v>0</v>
          </cell>
          <cell r="H5234" t="str">
            <v>גמיש</v>
          </cell>
          <cell r="I5234">
            <v>0</v>
          </cell>
          <cell r="J5234">
            <v>0</v>
          </cell>
          <cell r="K5234">
            <v>0</v>
          </cell>
          <cell r="L5234">
            <v>0</v>
          </cell>
          <cell r="M5234">
            <v>0</v>
          </cell>
          <cell r="N5234">
            <v>0</v>
          </cell>
          <cell r="O5234">
            <v>0</v>
          </cell>
          <cell r="P5234">
            <v>0</v>
          </cell>
        </row>
        <row r="5235">
          <cell r="A5235">
            <v>1815780522</v>
          </cell>
          <cell r="B5235">
            <v>522</v>
          </cell>
          <cell r="C5235">
            <v>815780</v>
          </cell>
          <cell r="D5235">
            <v>1</v>
          </cell>
          <cell r="E5235">
            <v>0</v>
          </cell>
          <cell r="F5235" t="str">
            <v xml:space="preserve">ספריות            </v>
          </cell>
          <cell r="G5235">
            <v>0</v>
          </cell>
          <cell r="H5235" t="str">
            <v>גמיש</v>
          </cell>
          <cell r="I5235">
            <v>0</v>
          </cell>
          <cell r="J5235">
            <v>0</v>
          </cell>
          <cell r="K5235">
            <v>0</v>
          </cell>
          <cell r="L5235">
            <v>0</v>
          </cell>
          <cell r="M5235">
            <v>0</v>
          </cell>
          <cell r="N5235">
            <v>0</v>
          </cell>
          <cell r="O5235">
            <v>0</v>
          </cell>
          <cell r="P5235">
            <v>0</v>
          </cell>
        </row>
        <row r="5236">
          <cell r="A5236">
            <v>1815780530</v>
          </cell>
          <cell r="B5236">
            <v>530</v>
          </cell>
          <cell r="C5236">
            <v>815780</v>
          </cell>
          <cell r="D5236">
            <v>1</v>
          </cell>
          <cell r="E5236">
            <v>0</v>
          </cell>
          <cell r="F5236" t="str">
            <v xml:space="preserve">אופניים לעובדים   </v>
          </cell>
          <cell r="G5236">
            <v>0</v>
          </cell>
          <cell r="H5236" t="str">
            <v>קשיח</v>
          </cell>
          <cell r="I5236">
            <v>0</v>
          </cell>
          <cell r="J5236">
            <v>0</v>
          </cell>
          <cell r="K5236">
            <v>0</v>
          </cell>
          <cell r="L5236">
            <v>0</v>
          </cell>
          <cell r="M5236">
            <v>0</v>
          </cell>
          <cell r="N5236">
            <v>0</v>
          </cell>
          <cell r="O5236">
            <v>0</v>
          </cell>
          <cell r="P5236">
            <v>0</v>
          </cell>
        </row>
        <row r="5237">
          <cell r="A5237">
            <v>1815780540</v>
          </cell>
          <cell r="B5237">
            <v>540</v>
          </cell>
          <cell r="C5237">
            <v>815780</v>
          </cell>
          <cell r="D5237">
            <v>1</v>
          </cell>
          <cell r="E5237">
            <v>0</v>
          </cell>
          <cell r="F5237" t="str">
            <v xml:space="preserve">הוצאות טלפון      </v>
          </cell>
          <cell r="G5237">
            <v>0</v>
          </cell>
          <cell r="H5237" t="str">
            <v>גמיש</v>
          </cell>
          <cell r="I5237">
            <v>0</v>
          </cell>
          <cell r="J5237">
            <v>0</v>
          </cell>
          <cell r="K5237">
            <v>0</v>
          </cell>
          <cell r="L5237">
            <v>0</v>
          </cell>
          <cell r="M5237">
            <v>0</v>
          </cell>
          <cell r="N5237">
            <v>0</v>
          </cell>
          <cell r="O5237">
            <v>0</v>
          </cell>
          <cell r="P5237">
            <v>0</v>
          </cell>
        </row>
        <row r="5238">
          <cell r="A5238">
            <v>1815780583</v>
          </cell>
          <cell r="B5238">
            <v>583</v>
          </cell>
          <cell r="C5238">
            <v>815780</v>
          </cell>
          <cell r="D5238">
            <v>1</v>
          </cell>
          <cell r="E5238">
            <v>0</v>
          </cell>
          <cell r="F5238" t="str">
            <v xml:space="preserve">שרות רפואי        </v>
          </cell>
          <cell r="G5238">
            <v>0</v>
          </cell>
          <cell r="H5238" t="str">
            <v>קשיח</v>
          </cell>
          <cell r="I5238">
            <v>0</v>
          </cell>
          <cell r="J5238">
            <v>0</v>
          </cell>
          <cell r="K5238">
            <v>0</v>
          </cell>
          <cell r="L5238">
            <v>0</v>
          </cell>
          <cell r="M5238">
            <v>0</v>
          </cell>
          <cell r="N5238">
            <v>0</v>
          </cell>
          <cell r="O5238">
            <v>0</v>
          </cell>
          <cell r="P5238">
            <v>0</v>
          </cell>
        </row>
        <row r="5239">
          <cell r="A5239">
            <v>1815780585</v>
          </cell>
          <cell r="B5239">
            <v>585</v>
          </cell>
          <cell r="C5239">
            <v>815780</v>
          </cell>
          <cell r="D5239">
            <v>1</v>
          </cell>
          <cell r="E5239">
            <v>0</v>
          </cell>
          <cell r="F5239" t="str">
            <v xml:space="preserve">שרות אחות         </v>
          </cell>
          <cell r="G5239">
            <v>0</v>
          </cell>
          <cell r="H5239" t="str">
            <v>קשיח</v>
          </cell>
          <cell r="I5239">
            <v>0</v>
          </cell>
          <cell r="J5239">
            <v>0</v>
          </cell>
          <cell r="K5239">
            <v>0</v>
          </cell>
          <cell r="L5239">
            <v>0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</row>
        <row r="5240">
          <cell r="A5240">
            <v>1815780721</v>
          </cell>
          <cell r="B5240">
            <v>721</v>
          </cell>
          <cell r="C5240">
            <v>815780</v>
          </cell>
          <cell r="D5240">
            <v>1</v>
          </cell>
          <cell r="E5240">
            <v>0</v>
          </cell>
          <cell r="F5240" t="str">
            <v>חמרים-תחזוקת מבנים</v>
          </cell>
          <cell r="G5240">
            <v>0</v>
          </cell>
          <cell r="H5240" t="str">
            <v>גמיש</v>
          </cell>
          <cell r="I5240">
            <v>0</v>
          </cell>
          <cell r="J5240">
            <v>0</v>
          </cell>
          <cell r="K5240">
            <v>0</v>
          </cell>
          <cell r="L5240">
            <v>0</v>
          </cell>
          <cell r="M5240">
            <v>0</v>
          </cell>
          <cell r="N5240">
            <v>0</v>
          </cell>
          <cell r="O5240">
            <v>0</v>
          </cell>
          <cell r="P5240">
            <v>0</v>
          </cell>
        </row>
        <row r="5241">
          <cell r="A5241">
            <v>1815780722</v>
          </cell>
          <cell r="B5241">
            <v>722</v>
          </cell>
          <cell r="C5241">
            <v>815780</v>
          </cell>
          <cell r="D5241">
            <v>1</v>
          </cell>
          <cell r="E5241">
            <v>0</v>
          </cell>
          <cell r="F5241" t="str">
            <v>חמרים לתחזוקה עצמית</v>
          </cell>
          <cell r="G5241">
            <v>0</v>
          </cell>
          <cell r="H5241" t="str">
            <v>גמיש</v>
          </cell>
          <cell r="I5241">
            <v>0</v>
          </cell>
          <cell r="J5241">
            <v>0</v>
          </cell>
          <cell r="K5241">
            <v>0</v>
          </cell>
          <cell r="L5241">
            <v>0</v>
          </cell>
          <cell r="M5241">
            <v>0</v>
          </cell>
          <cell r="N5241">
            <v>0</v>
          </cell>
          <cell r="O5241">
            <v>0</v>
          </cell>
          <cell r="P5241">
            <v>0</v>
          </cell>
        </row>
        <row r="5242">
          <cell r="A5242">
            <v>1815780742</v>
          </cell>
          <cell r="B5242">
            <v>742</v>
          </cell>
          <cell r="C5242">
            <v>815780</v>
          </cell>
          <cell r="D5242">
            <v>1</v>
          </cell>
          <cell r="E5242">
            <v>0</v>
          </cell>
          <cell r="F5242" t="str">
            <v xml:space="preserve">כלים וציוד        </v>
          </cell>
          <cell r="G5242">
            <v>0</v>
          </cell>
          <cell r="H5242" t="str">
            <v>גמיש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0</v>
          </cell>
          <cell r="N5242">
            <v>0</v>
          </cell>
          <cell r="O5242">
            <v>0</v>
          </cell>
          <cell r="P5242">
            <v>0</v>
          </cell>
        </row>
        <row r="5243">
          <cell r="A5243">
            <v>1815780751</v>
          </cell>
          <cell r="B5243">
            <v>751</v>
          </cell>
          <cell r="C5243">
            <v>815780</v>
          </cell>
          <cell r="D5243">
            <v>1</v>
          </cell>
          <cell r="E5243">
            <v>0</v>
          </cell>
          <cell r="F5243" t="str">
            <v xml:space="preserve">עבודות קבלניות    </v>
          </cell>
          <cell r="G5243">
            <v>0</v>
          </cell>
          <cell r="H5243" t="str">
            <v>גמיש</v>
          </cell>
          <cell r="I5243">
            <v>0</v>
          </cell>
          <cell r="J5243">
            <v>0</v>
          </cell>
          <cell r="K5243">
            <v>0</v>
          </cell>
          <cell r="L5243">
            <v>0</v>
          </cell>
          <cell r="M5243">
            <v>0</v>
          </cell>
          <cell r="N5243">
            <v>0</v>
          </cell>
          <cell r="O5243">
            <v>0</v>
          </cell>
          <cell r="P5243">
            <v>0</v>
          </cell>
        </row>
        <row r="5244">
          <cell r="A5244">
            <v>1815780752</v>
          </cell>
          <cell r="B5244">
            <v>752</v>
          </cell>
          <cell r="C5244">
            <v>815780</v>
          </cell>
          <cell r="D5244">
            <v>1</v>
          </cell>
          <cell r="E5244">
            <v>0</v>
          </cell>
          <cell r="F5244" t="str">
            <v xml:space="preserve">נקיון בקבלנות     </v>
          </cell>
          <cell r="G5244">
            <v>0</v>
          </cell>
          <cell r="H5244" t="str">
            <v>קשיח</v>
          </cell>
          <cell r="I5244">
            <v>0</v>
          </cell>
          <cell r="J5244">
            <v>0</v>
          </cell>
          <cell r="K5244">
            <v>0</v>
          </cell>
          <cell r="L5244">
            <v>0</v>
          </cell>
          <cell r="M5244">
            <v>0</v>
          </cell>
          <cell r="N5244">
            <v>0</v>
          </cell>
          <cell r="O5244">
            <v>0</v>
          </cell>
          <cell r="P5244">
            <v>0</v>
          </cell>
        </row>
        <row r="5245">
          <cell r="A5245">
            <v>1815780759</v>
          </cell>
          <cell r="B5245">
            <v>759</v>
          </cell>
          <cell r="C5245">
            <v>815780</v>
          </cell>
          <cell r="D5245">
            <v>1</v>
          </cell>
          <cell r="E5245">
            <v>0</v>
          </cell>
          <cell r="F5245" t="str">
            <v>שרותי סייעות</v>
          </cell>
          <cell r="G5245">
            <v>0</v>
          </cell>
          <cell r="H5245" t="str">
            <v>קשיח</v>
          </cell>
          <cell r="I5245">
            <v>0</v>
          </cell>
          <cell r="J5245">
            <v>0</v>
          </cell>
          <cell r="K5245">
            <v>0</v>
          </cell>
          <cell r="L5245">
            <v>0</v>
          </cell>
          <cell r="M5245">
            <v>0</v>
          </cell>
          <cell r="N5245">
            <v>0</v>
          </cell>
          <cell r="O5245">
            <v>0</v>
          </cell>
          <cell r="P5245">
            <v>0</v>
          </cell>
        </row>
        <row r="5246">
          <cell r="A5246">
            <v>1815780762</v>
          </cell>
          <cell r="B5246">
            <v>762</v>
          </cell>
          <cell r="C5246">
            <v>815780</v>
          </cell>
          <cell r="D5246">
            <v>1</v>
          </cell>
          <cell r="E5246">
            <v>0</v>
          </cell>
          <cell r="F5246" t="str">
            <v xml:space="preserve">שאילת מורים       </v>
          </cell>
          <cell r="G5246">
            <v>0</v>
          </cell>
          <cell r="H5246" t="str">
            <v>שכר</v>
          </cell>
          <cell r="I5246">
            <v>0</v>
          </cell>
          <cell r="J5246">
            <v>0</v>
          </cell>
          <cell r="K5246">
            <v>0</v>
          </cell>
          <cell r="L5246">
            <v>0</v>
          </cell>
          <cell r="M5246">
            <v>0</v>
          </cell>
          <cell r="N5246">
            <v>0</v>
          </cell>
          <cell r="O5246">
            <v>0</v>
          </cell>
          <cell r="P5246">
            <v>0</v>
          </cell>
        </row>
        <row r="5247">
          <cell r="A5247">
            <v>1815780763</v>
          </cell>
          <cell r="B5247">
            <v>763</v>
          </cell>
          <cell r="C5247">
            <v>815780</v>
          </cell>
          <cell r="D5247">
            <v>1</v>
          </cell>
          <cell r="E5247">
            <v>0</v>
          </cell>
          <cell r="F5247" t="str">
            <v xml:space="preserve">עובדי חברת מוסדות </v>
          </cell>
          <cell r="G5247">
            <v>0</v>
          </cell>
          <cell r="H5247" t="str">
            <v>קשיח</v>
          </cell>
          <cell r="I5247">
            <v>0</v>
          </cell>
          <cell r="J5247">
            <v>0</v>
          </cell>
          <cell r="K5247">
            <v>0</v>
          </cell>
          <cell r="L5247">
            <v>0</v>
          </cell>
          <cell r="M5247">
            <v>0</v>
          </cell>
          <cell r="N5247">
            <v>0</v>
          </cell>
          <cell r="O5247">
            <v>0</v>
          </cell>
          <cell r="P5247">
            <v>0</v>
          </cell>
        </row>
        <row r="5248">
          <cell r="A5248">
            <v>1815780780</v>
          </cell>
          <cell r="B5248">
            <v>780</v>
          </cell>
          <cell r="C5248">
            <v>815780</v>
          </cell>
          <cell r="D5248">
            <v>1</v>
          </cell>
          <cell r="E5248">
            <v>0</v>
          </cell>
          <cell r="F5248" t="str">
            <v xml:space="preserve">חינוך חברתי       </v>
          </cell>
          <cell r="G5248">
            <v>0</v>
          </cell>
          <cell r="H5248" t="str">
            <v>קשיח</v>
          </cell>
          <cell r="I5248">
            <v>0</v>
          </cell>
          <cell r="J5248">
            <v>0</v>
          </cell>
          <cell r="K5248">
            <v>0</v>
          </cell>
          <cell r="L5248">
            <v>0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</row>
        <row r="5249">
          <cell r="A5249">
            <v>1815780781</v>
          </cell>
          <cell r="B5249">
            <v>781</v>
          </cell>
          <cell r="C5249">
            <v>815780</v>
          </cell>
          <cell r="D5249">
            <v>1</v>
          </cell>
          <cell r="E5249">
            <v>0</v>
          </cell>
          <cell r="F5249" t="str">
            <v>ישיבת בני עקיבא</v>
          </cell>
          <cell r="G5249">
            <v>0</v>
          </cell>
          <cell r="H5249" t="str">
            <v>גמיש</v>
          </cell>
          <cell r="I5249">
            <v>0.30855796911803202</v>
          </cell>
          <cell r="J5249">
            <v>500000</v>
          </cell>
          <cell r="K5249">
            <v>-1</v>
          </cell>
          <cell r="L5249">
            <v>0</v>
          </cell>
          <cell r="M5249">
            <v>0</v>
          </cell>
          <cell r="N5249">
            <v>500000</v>
          </cell>
          <cell r="O5249">
            <v>382100</v>
          </cell>
          <cell r="P5249">
            <v>500300.01</v>
          </cell>
        </row>
        <row r="5250">
          <cell r="A5250">
            <v>1815780783</v>
          </cell>
          <cell r="B5250">
            <v>783</v>
          </cell>
          <cell r="C5250">
            <v>815780</v>
          </cell>
          <cell r="D5250">
            <v>1</v>
          </cell>
          <cell r="E5250">
            <v>0</v>
          </cell>
          <cell r="F5250" t="str">
            <v>תיגבור יהדות (מהכנסות)</v>
          </cell>
          <cell r="G5250">
            <v>0</v>
          </cell>
          <cell r="H5250" t="str">
            <v>קשיח</v>
          </cell>
          <cell r="I5250">
            <v>0</v>
          </cell>
          <cell r="J5250">
            <v>0</v>
          </cell>
          <cell r="K5250">
            <v>0</v>
          </cell>
          <cell r="L5250">
            <v>0</v>
          </cell>
          <cell r="M5250">
            <v>0</v>
          </cell>
          <cell r="N5250">
            <v>0</v>
          </cell>
          <cell r="O5250">
            <v>0</v>
          </cell>
          <cell r="P5250">
            <v>0</v>
          </cell>
        </row>
        <row r="5251">
          <cell r="A5251">
            <v>1815780784</v>
          </cell>
          <cell r="B5251">
            <v>784</v>
          </cell>
          <cell r="C5251">
            <v>815780</v>
          </cell>
          <cell r="D5251">
            <v>1</v>
          </cell>
          <cell r="E5251">
            <v>0</v>
          </cell>
          <cell r="F5251" t="str">
            <v>חוגים  תורניים</v>
          </cell>
          <cell r="G5251">
            <v>0</v>
          </cell>
          <cell r="H5251" t="str">
            <v>גמיש</v>
          </cell>
          <cell r="I5251">
            <v>0</v>
          </cell>
          <cell r="J5251">
            <v>0</v>
          </cell>
          <cell r="K5251">
            <v>0</v>
          </cell>
          <cell r="L5251">
            <v>0</v>
          </cell>
          <cell r="M5251">
            <v>0</v>
          </cell>
          <cell r="N5251">
            <v>0</v>
          </cell>
          <cell r="O5251">
            <v>0</v>
          </cell>
          <cell r="P5251">
            <v>0</v>
          </cell>
        </row>
        <row r="5252">
          <cell r="A5252">
            <v>1815780810</v>
          </cell>
          <cell r="B5252">
            <v>810</v>
          </cell>
          <cell r="C5252">
            <v>815780</v>
          </cell>
          <cell r="D5252">
            <v>1</v>
          </cell>
          <cell r="E5252">
            <v>0</v>
          </cell>
          <cell r="F5252" t="str">
            <v>הקצבה לניהול עצמי</v>
          </cell>
          <cell r="G5252">
            <v>0</v>
          </cell>
          <cell r="H5252" t="str">
            <v>גמיש</v>
          </cell>
          <cell r="I5252">
            <v>0</v>
          </cell>
          <cell r="J5252">
            <v>0</v>
          </cell>
          <cell r="K5252">
            <v>0</v>
          </cell>
          <cell r="L5252">
            <v>0</v>
          </cell>
          <cell r="M5252">
            <v>0</v>
          </cell>
          <cell r="N5252">
            <v>0</v>
          </cell>
          <cell r="O5252">
            <v>0</v>
          </cell>
          <cell r="P5252">
            <v>0</v>
          </cell>
        </row>
        <row r="5253">
          <cell r="A5253">
            <v>1815780811</v>
          </cell>
          <cell r="B5253">
            <v>811</v>
          </cell>
          <cell r="C5253">
            <v>815780</v>
          </cell>
          <cell r="D5253">
            <v>1</v>
          </cell>
          <cell r="E5253">
            <v>0</v>
          </cell>
          <cell r="F5253" t="str">
            <v xml:space="preserve">הפעלת ביה"ס       </v>
          </cell>
          <cell r="G5253">
            <v>0</v>
          </cell>
          <cell r="H5253" t="str">
            <v>גמיש</v>
          </cell>
          <cell r="I5253">
            <v>0</v>
          </cell>
          <cell r="J5253">
            <v>0</v>
          </cell>
          <cell r="K5253">
            <v>0</v>
          </cell>
          <cell r="L5253">
            <v>0</v>
          </cell>
          <cell r="M5253">
            <v>0</v>
          </cell>
          <cell r="N5253">
            <v>0</v>
          </cell>
          <cell r="O5253">
            <v>0</v>
          </cell>
          <cell r="P5253">
            <v>0</v>
          </cell>
        </row>
        <row r="5254">
          <cell r="A5254">
            <v>1815780961</v>
          </cell>
          <cell r="B5254">
            <v>961</v>
          </cell>
          <cell r="C5254">
            <v>815780</v>
          </cell>
          <cell r="D5254">
            <v>1</v>
          </cell>
          <cell r="E5254">
            <v>0</v>
          </cell>
          <cell r="F5254" t="str">
            <v>רז' פעולות ורכישות</v>
          </cell>
          <cell r="G5254">
            <v>0</v>
          </cell>
          <cell r="H5254" t="str">
            <v>גמיש</v>
          </cell>
          <cell r="I5254">
            <v>0</v>
          </cell>
          <cell r="J5254">
            <v>0</v>
          </cell>
          <cell r="K5254">
            <v>0</v>
          </cell>
          <cell r="L5254">
            <v>0</v>
          </cell>
          <cell r="M5254">
            <v>0</v>
          </cell>
          <cell r="N5254">
            <v>0</v>
          </cell>
          <cell r="O5254">
            <v>0</v>
          </cell>
          <cell r="P5254">
            <v>0</v>
          </cell>
        </row>
        <row r="5255">
          <cell r="A5255" t="e">
            <v>#VALUE!</v>
          </cell>
          <cell r="B5255" t="str">
            <v>815780  סך הכל</v>
          </cell>
          <cell r="C5255">
            <v>0</v>
          </cell>
          <cell r="D5255">
            <v>0</v>
          </cell>
          <cell r="E5255">
            <v>0</v>
          </cell>
          <cell r="F5255" t="str">
            <v xml:space="preserve">תיכון כרם שלמה    </v>
          </cell>
          <cell r="G5255">
            <v>0</v>
          </cell>
          <cell r="H5255">
            <v>0</v>
          </cell>
          <cell r="I5255">
            <v>0.30855796911803202</v>
          </cell>
          <cell r="J5255">
            <v>500000</v>
          </cell>
          <cell r="K5255">
            <v>-1</v>
          </cell>
          <cell r="L5255">
            <v>0</v>
          </cell>
          <cell r="M5255">
            <v>0</v>
          </cell>
          <cell r="N5255">
            <v>500000</v>
          </cell>
          <cell r="O5255">
            <v>382100</v>
          </cell>
          <cell r="P5255">
            <v>500300.01</v>
          </cell>
        </row>
        <row r="5256">
          <cell r="A5256">
            <v>18157900</v>
          </cell>
          <cell r="B5256">
            <v>0</v>
          </cell>
          <cell r="C5256">
            <v>815790</v>
          </cell>
          <cell r="D5256">
            <v>1</v>
          </cell>
          <cell r="E5256">
            <v>0</v>
          </cell>
          <cell r="F5256" t="str">
            <v>תיכון דמוקרטי (יחד)</v>
          </cell>
          <cell r="G5256">
            <v>0</v>
          </cell>
          <cell r="H5256" t="str">
            <v xml:space="preserve"> </v>
          </cell>
          <cell r="I5256">
            <v>0</v>
          </cell>
          <cell r="J5256">
            <v>0</v>
          </cell>
          <cell r="K5256">
            <v>0</v>
          </cell>
          <cell r="L5256">
            <v>0</v>
          </cell>
          <cell r="M5256">
            <v>0</v>
          </cell>
          <cell r="N5256">
            <v>0</v>
          </cell>
          <cell r="O5256">
            <v>0</v>
          </cell>
          <cell r="P5256">
            <v>0</v>
          </cell>
        </row>
        <row r="5257">
          <cell r="A5257">
            <v>1815790110</v>
          </cell>
          <cell r="B5257">
            <v>110</v>
          </cell>
          <cell r="C5257">
            <v>815790</v>
          </cell>
          <cell r="D5257">
            <v>1</v>
          </cell>
          <cell r="E5257">
            <v>0</v>
          </cell>
          <cell r="F5257" t="str">
            <v>השכר הקובע-תקציבית</v>
          </cell>
          <cell r="G5257">
            <v>0</v>
          </cell>
          <cell r="H5257" t="str">
            <v>שכר</v>
          </cell>
          <cell r="I5257">
            <v>0</v>
          </cell>
          <cell r="J5257">
            <v>0</v>
          </cell>
          <cell r="K5257">
            <v>0</v>
          </cell>
          <cell r="L5257">
            <v>0</v>
          </cell>
          <cell r="M5257">
            <v>0</v>
          </cell>
          <cell r="N5257">
            <v>0</v>
          </cell>
          <cell r="O5257">
            <v>0</v>
          </cell>
          <cell r="P5257">
            <v>0</v>
          </cell>
        </row>
        <row r="5258">
          <cell r="A5258">
            <v>1815790118</v>
          </cell>
          <cell r="B5258">
            <v>118</v>
          </cell>
          <cell r="C5258">
            <v>815790</v>
          </cell>
          <cell r="D5258">
            <v>1</v>
          </cell>
          <cell r="E5258">
            <v>0</v>
          </cell>
          <cell r="F5258" t="str">
            <v>שכר הוראה</v>
          </cell>
          <cell r="G5258">
            <v>0</v>
          </cell>
          <cell r="H5258" t="str">
            <v>שכר</v>
          </cell>
          <cell r="I5258">
            <v>0</v>
          </cell>
          <cell r="J5258">
            <v>0</v>
          </cell>
          <cell r="K5258">
            <v>0</v>
          </cell>
          <cell r="L5258">
            <v>0</v>
          </cell>
          <cell r="M5258">
            <v>0</v>
          </cell>
          <cell r="N5258">
            <v>0</v>
          </cell>
          <cell r="O5258">
            <v>0</v>
          </cell>
          <cell r="P5258">
            <v>0</v>
          </cell>
        </row>
        <row r="5259">
          <cell r="A5259">
            <v>1815790119</v>
          </cell>
          <cell r="B5259">
            <v>119</v>
          </cell>
          <cell r="C5259">
            <v>815790</v>
          </cell>
          <cell r="D5259">
            <v>1</v>
          </cell>
          <cell r="E5259">
            <v>0</v>
          </cell>
          <cell r="F5259" t="str">
            <v xml:space="preserve">השכר הקובע-צוברת  </v>
          </cell>
          <cell r="G5259">
            <v>0</v>
          </cell>
          <cell r="H5259" t="str">
            <v>שכר</v>
          </cell>
          <cell r="I5259">
            <v>2.7157513578756731E-2</v>
          </cell>
          <cell r="J5259">
            <v>170200</v>
          </cell>
          <cell r="K5259">
            <v>1.518602885345488E-2</v>
          </cell>
          <cell r="L5259">
            <v>0</v>
          </cell>
          <cell r="M5259">
            <v>0</v>
          </cell>
          <cell r="N5259">
            <v>170200</v>
          </cell>
          <cell r="O5259">
            <v>165700</v>
          </cell>
          <cell r="P5259">
            <v>55654.96</v>
          </cell>
        </row>
        <row r="5260">
          <cell r="A5260">
            <v>1815790122</v>
          </cell>
          <cell r="B5260">
            <v>122</v>
          </cell>
          <cell r="C5260">
            <v>815790</v>
          </cell>
          <cell r="D5260">
            <v>1</v>
          </cell>
          <cell r="E5260">
            <v>0</v>
          </cell>
          <cell r="F5260" t="str">
            <v xml:space="preserve">ביגוד             </v>
          </cell>
          <cell r="G5260">
            <v>0</v>
          </cell>
          <cell r="H5260" t="str">
            <v>שכר</v>
          </cell>
          <cell r="I5260">
            <v>0</v>
          </cell>
          <cell r="J5260">
            <v>2000</v>
          </cell>
          <cell r="K5260">
            <v>0</v>
          </cell>
          <cell r="L5260">
            <v>0</v>
          </cell>
          <cell r="M5260">
            <v>0</v>
          </cell>
          <cell r="N5260">
            <v>2000</v>
          </cell>
          <cell r="O5260">
            <v>2000</v>
          </cell>
          <cell r="P5260">
            <v>894.8</v>
          </cell>
        </row>
        <row r="5261">
          <cell r="A5261">
            <v>1815790126</v>
          </cell>
          <cell r="B5261">
            <v>126</v>
          </cell>
          <cell r="C5261">
            <v>815790</v>
          </cell>
          <cell r="D5261">
            <v>1</v>
          </cell>
          <cell r="E5261">
            <v>0</v>
          </cell>
          <cell r="F5261" t="str">
            <v xml:space="preserve">דמי הבראה         </v>
          </cell>
          <cell r="G5261">
            <v>0</v>
          </cell>
          <cell r="H5261" t="str">
            <v>שכר</v>
          </cell>
          <cell r="I5261">
            <v>-0.54166666666666674</v>
          </cell>
          <cell r="J5261">
            <v>2200</v>
          </cell>
          <cell r="K5261">
            <v>0</v>
          </cell>
          <cell r="L5261">
            <v>0</v>
          </cell>
          <cell r="M5261">
            <v>0</v>
          </cell>
          <cell r="N5261">
            <v>2200</v>
          </cell>
          <cell r="O5261">
            <v>4800</v>
          </cell>
          <cell r="P5261">
            <v>2155.1999999999998</v>
          </cell>
        </row>
        <row r="5262">
          <cell r="A5262">
            <v>1815790130</v>
          </cell>
          <cell r="B5262">
            <v>130</v>
          </cell>
          <cell r="C5262">
            <v>815790</v>
          </cell>
          <cell r="D5262">
            <v>1</v>
          </cell>
          <cell r="E5262">
            <v>0</v>
          </cell>
          <cell r="F5262" t="str">
            <v xml:space="preserve">שעות נוספות       </v>
          </cell>
          <cell r="G5262">
            <v>0</v>
          </cell>
          <cell r="H5262" t="str">
            <v>שכר</v>
          </cell>
          <cell r="I5262">
            <v>0</v>
          </cell>
          <cell r="J5262">
            <v>0</v>
          </cell>
          <cell r="K5262">
            <v>0</v>
          </cell>
          <cell r="L5262">
            <v>0</v>
          </cell>
          <cell r="M5262">
            <v>0</v>
          </cell>
          <cell r="N5262">
            <v>0</v>
          </cell>
          <cell r="O5262">
            <v>0</v>
          </cell>
          <cell r="P5262">
            <v>0</v>
          </cell>
        </row>
        <row r="5263">
          <cell r="A5263">
            <v>1815790140</v>
          </cell>
          <cell r="B5263">
            <v>140</v>
          </cell>
          <cell r="C5263">
            <v>815790</v>
          </cell>
          <cell r="D5263">
            <v>1</v>
          </cell>
          <cell r="E5263">
            <v>0</v>
          </cell>
          <cell r="F5263" t="str">
            <v>השתתפות באחזקת רכב</v>
          </cell>
          <cell r="G5263">
            <v>0</v>
          </cell>
          <cell r="H5263" t="str">
            <v>שכר</v>
          </cell>
          <cell r="I5263">
            <v>0</v>
          </cell>
          <cell r="J5263">
            <v>0</v>
          </cell>
          <cell r="K5263">
            <v>0</v>
          </cell>
          <cell r="L5263">
            <v>0</v>
          </cell>
          <cell r="M5263">
            <v>0</v>
          </cell>
          <cell r="N5263">
            <v>0</v>
          </cell>
          <cell r="O5263">
            <v>0</v>
          </cell>
          <cell r="P5263">
            <v>0</v>
          </cell>
        </row>
        <row r="5264">
          <cell r="A5264">
            <v>1815790250</v>
          </cell>
          <cell r="B5264">
            <v>250</v>
          </cell>
          <cell r="C5264">
            <v>815790</v>
          </cell>
          <cell r="D5264">
            <v>1</v>
          </cell>
          <cell r="E5264">
            <v>0</v>
          </cell>
          <cell r="F5264" t="str">
            <v>שעות השאלה למשה"ח</v>
          </cell>
          <cell r="G5264">
            <v>0</v>
          </cell>
          <cell r="H5264" t="str">
            <v>שכר</v>
          </cell>
          <cell r="I5264">
            <v>0</v>
          </cell>
          <cell r="J5264">
            <v>0</v>
          </cell>
          <cell r="K5264">
            <v>0</v>
          </cell>
          <cell r="L5264">
            <v>0</v>
          </cell>
          <cell r="M5264">
            <v>0</v>
          </cell>
          <cell r="N5264">
            <v>0</v>
          </cell>
          <cell r="O5264">
            <v>0</v>
          </cell>
          <cell r="P5264">
            <v>0</v>
          </cell>
        </row>
        <row r="5265">
          <cell r="A5265">
            <v>1815790262</v>
          </cell>
          <cell r="B5265">
            <v>262</v>
          </cell>
          <cell r="C5265">
            <v>815790</v>
          </cell>
          <cell r="D5265">
            <v>1</v>
          </cell>
          <cell r="E5265">
            <v>0</v>
          </cell>
          <cell r="F5265" t="str">
            <v xml:space="preserve">שאילת מורים       </v>
          </cell>
          <cell r="G5265">
            <v>0</v>
          </cell>
          <cell r="H5265" t="str">
            <v>שכר</v>
          </cell>
          <cell r="I5265">
            <v>0</v>
          </cell>
          <cell r="J5265">
            <v>0</v>
          </cell>
          <cell r="K5265">
            <v>0</v>
          </cell>
          <cell r="L5265">
            <v>0</v>
          </cell>
          <cell r="M5265">
            <v>0</v>
          </cell>
          <cell r="N5265">
            <v>0</v>
          </cell>
          <cell r="O5265">
            <v>0</v>
          </cell>
          <cell r="P5265">
            <v>0</v>
          </cell>
        </row>
        <row r="5266">
          <cell r="A5266">
            <v>1815790263</v>
          </cell>
          <cell r="B5266">
            <v>263</v>
          </cell>
          <cell r="C5266">
            <v>815790</v>
          </cell>
          <cell r="D5266">
            <v>1</v>
          </cell>
          <cell r="E5266">
            <v>0</v>
          </cell>
          <cell r="F5266" t="str">
            <v xml:space="preserve">עובדי חברת מוסדות </v>
          </cell>
          <cell r="G5266">
            <v>0</v>
          </cell>
          <cell r="H5266" t="str">
            <v>שכר</v>
          </cell>
          <cell r="I5266">
            <v>0</v>
          </cell>
          <cell r="J5266">
            <v>0</v>
          </cell>
          <cell r="K5266">
            <v>0</v>
          </cell>
          <cell r="L5266">
            <v>0</v>
          </cell>
          <cell r="M5266">
            <v>0</v>
          </cell>
          <cell r="N5266">
            <v>0</v>
          </cell>
          <cell r="O5266">
            <v>0</v>
          </cell>
          <cell r="P5266">
            <v>0</v>
          </cell>
        </row>
        <row r="5267">
          <cell r="A5267">
            <v>1815790431</v>
          </cell>
          <cell r="B5267">
            <v>431</v>
          </cell>
          <cell r="C5267">
            <v>815790</v>
          </cell>
          <cell r="D5267">
            <v>1</v>
          </cell>
          <cell r="E5267">
            <v>0</v>
          </cell>
          <cell r="F5267" t="str">
            <v xml:space="preserve">חשמל              </v>
          </cell>
          <cell r="G5267">
            <v>0</v>
          </cell>
          <cell r="H5267" t="str">
            <v>קשיח</v>
          </cell>
          <cell r="I5267">
            <v>0</v>
          </cell>
          <cell r="J5267">
            <v>0</v>
          </cell>
          <cell r="K5267">
            <v>0</v>
          </cell>
          <cell r="L5267">
            <v>0</v>
          </cell>
          <cell r="M5267">
            <v>0</v>
          </cell>
          <cell r="N5267">
            <v>0</v>
          </cell>
          <cell r="O5267">
            <v>0</v>
          </cell>
          <cell r="P5267">
            <v>0</v>
          </cell>
        </row>
        <row r="5268">
          <cell r="A5268">
            <v>1815790437</v>
          </cell>
          <cell r="B5268">
            <v>437</v>
          </cell>
          <cell r="C5268">
            <v>815790</v>
          </cell>
          <cell r="D5268">
            <v>1</v>
          </cell>
          <cell r="E5268">
            <v>0</v>
          </cell>
          <cell r="F5268" t="str">
            <v>אחזקת אזעקה</v>
          </cell>
          <cell r="G5268">
            <v>0</v>
          </cell>
          <cell r="H5268" t="str">
            <v>קשיח</v>
          </cell>
          <cell r="I5268">
            <v>0</v>
          </cell>
          <cell r="J5268">
            <v>0</v>
          </cell>
          <cell r="K5268">
            <v>0</v>
          </cell>
          <cell r="L5268">
            <v>0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</row>
        <row r="5269">
          <cell r="A5269">
            <v>1815790441</v>
          </cell>
          <cell r="B5269">
            <v>441</v>
          </cell>
          <cell r="C5269">
            <v>815790</v>
          </cell>
          <cell r="D5269">
            <v>1</v>
          </cell>
          <cell r="E5269">
            <v>0</v>
          </cell>
          <cell r="F5269" t="str">
            <v xml:space="preserve">ביטוח             </v>
          </cell>
          <cell r="G5269">
            <v>0</v>
          </cell>
          <cell r="H5269" t="str">
            <v>קשיח</v>
          </cell>
          <cell r="I5269">
            <v>0</v>
          </cell>
          <cell r="J5269">
            <v>0</v>
          </cell>
          <cell r="K5269">
            <v>0</v>
          </cell>
          <cell r="L5269">
            <v>0</v>
          </cell>
          <cell r="M5269">
            <v>0</v>
          </cell>
          <cell r="N5269">
            <v>0</v>
          </cell>
          <cell r="O5269">
            <v>0</v>
          </cell>
          <cell r="P5269">
            <v>0</v>
          </cell>
        </row>
        <row r="5270">
          <cell r="A5270">
            <v>1815790583</v>
          </cell>
          <cell r="B5270">
            <v>583</v>
          </cell>
          <cell r="C5270">
            <v>815790</v>
          </cell>
          <cell r="D5270">
            <v>1</v>
          </cell>
          <cell r="E5270">
            <v>0</v>
          </cell>
          <cell r="F5270" t="str">
            <v xml:space="preserve">שרות רפואי         </v>
          </cell>
          <cell r="G5270">
            <v>0</v>
          </cell>
          <cell r="H5270" t="str">
            <v>קשיח</v>
          </cell>
          <cell r="I5270">
            <v>0</v>
          </cell>
          <cell r="J5270">
            <v>0</v>
          </cell>
          <cell r="K5270">
            <v>0</v>
          </cell>
          <cell r="L5270">
            <v>0</v>
          </cell>
          <cell r="M5270">
            <v>0</v>
          </cell>
          <cell r="N5270">
            <v>0</v>
          </cell>
          <cell r="O5270">
            <v>0</v>
          </cell>
          <cell r="P5270">
            <v>0</v>
          </cell>
        </row>
        <row r="5271">
          <cell r="A5271">
            <v>1815790585</v>
          </cell>
          <cell r="B5271">
            <v>585</v>
          </cell>
          <cell r="C5271">
            <v>815790</v>
          </cell>
          <cell r="D5271">
            <v>1</v>
          </cell>
          <cell r="E5271">
            <v>0</v>
          </cell>
          <cell r="F5271" t="str">
            <v xml:space="preserve">שרות אחות         </v>
          </cell>
          <cell r="G5271">
            <v>0</v>
          </cell>
          <cell r="H5271" t="str">
            <v>קשיח</v>
          </cell>
          <cell r="I5271">
            <v>0</v>
          </cell>
          <cell r="J5271">
            <v>0</v>
          </cell>
          <cell r="K5271">
            <v>0</v>
          </cell>
          <cell r="L5271">
            <v>0</v>
          </cell>
          <cell r="M5271">
            <v>0</v>
          </cell>
          <cell r="N5271">
            <v>0</v>
          </cell>
          <cell r="O5271">
            <v>0</v>
          </cell>
          <cell r="P5271">
            <v>0</v>
          </cell>
        </row>
        <row r="5272">
          <cell r="A5272">
            <v>1815790721</v>
          </cell>
          <cell r="B5272">
            <v>721</v>
          </cell>
          <cell r="C5272">
            <v>815790</v>
          </cell>
          <cell r="D5272">
            <v>1</v>
          </cell>
          <cell r="E5272">
            <v>0</v>
          </cell>
          <cell r="F5272" t="str">
            <v>חמרים-תחזוקת מבנים</v>
          </cell>
          <cell r="G5272">
            <v>0</v>
          </cell>
          <cell r="H5272" t="str">
            <v>גמיש</v>
          </cell>
          <cell r="I5272">
            <v>0</v>
          </cell>
          <cell r="J5272">
            <v>0</v>
          </cell>
          <cell r="K5272">
            <v>0</v>
          </cell>
          <cell r="L5272">
            <v>0</v>
          </cell>
          <cell r="M5272">
            <v>0</v>
          </cell>
          <cell r="N5272">
            <v>0</v>
          </cell>
          <cell r="O5272">
            <v>0</v>
          </cell>
          <cell r="P5272">
            <v>0</v>
          </cell>
        </row>
        <row r="5273">
          <cell r="A5273">
            <v>1815790751</v>
          </cell>
          <cell r="B5273">
            <v>751</v>
          </cell>
          <cell r="C5273">
            <v>815790</v>
          </cell>
          <cell r="D5273">
            <v>1</v>
          </cell>
          <cell r="E5273">
            <v>0</v>
          </cell>
          <cell r="F5273" t="str">
            <v xml:space="preserve">עבודות קבלניות    </v>
          </cell>
          <cell r="G5273">
            <v>0</v>
          </cell>
          <cell r="H5273" t="str">
            <v>גמיש</v>
          </cell>
          <cell r="I5273">
            <v>0</v>
          </cell>
          <cell r="J5273">
            <v>0</v>
          </cell>
          <cell r="K5273">
            <v>0</v>
          </cell>
          <cell r="L5273">
            <v>0</v>
          </cell>
          <cell r="M5273">
            <v>0</v>
          </cell>
          <cell r="N5273">
            <v>0</v>
          </cell>
          <cell r="O5273">
            <v>0</v>
          </cell>
          <cell r="P5273">
            <v>0</v>
          </cell>
        </row>
        <row r="5274">
          <cell r="A5274">
            <v>1815790752</v>
          </cell>
          <cell r="B5274">
            <v>752</v>
          </cell>
          <cell r="C5274">
            <v>815790</v>
          </cell>
          <cell r="D5274">
            <v>1</v>
          </cell>
          <cell r="E5274">
            <v>0</v>
          </cell>
          <cell r="F5274" t="str">
            <v xml:space="preserve">נקיון בקבלנות     </v>
          </cell>
          <cell r="G5274">
            <v>0</v>
          </cell>
          <cell r="H5274" t="str">
            <v>קשיח</v>
          </cell>
          <cell r="I5274">
            <v>0</v>
          </cell>
          <cell r="J5274">
            <v>0</v>
          </cell>
          <cell r="K5274">
            <v>0</v>
          </cell>
          <cell r="L5274">
            <v>0</v>
          </cell>
          <cell r="M5274">
            <v>0</v>
          </cell>
          <cell r="N5274">
            <v>0</v>
          </cell>
          <cell r="O5274">
            <v>0</v>
          </cell>
          <cell r="P5274">
            <v>0</v>
          </cell>
        </row>
        <row r="5275">
          <cell r="A5275">
            <v>1815790759</v>
          </cell>
          <cell r="B5275">
            <v>759</v>
          </cell>
          <cell r="C5275">
            <v>815790</v>
          </cell>
          <cell r="D5275">
            <v>1</v>
          </cell>
          <cell r="E5275">
            <v>0</v>
          </cell>
          <cell r="F5275" t="str">
            <v>מ"מ תיכוניים</v>
          </cell>
          <cell r="G5275">
            <v>0</v>
          </cell>
          <cell r="H5275" t="str">
            <v>קשיח</v>
          </cell>
          <cell r="I5275">
            <v>0</v>
          </cell>
          <cell r="J5275">
            <v>0</v>
          </cell>
          <cell r="K5275">
            <v>0</v>
          </cell>
          <cell r="L5275">
            <v>0</v>
          </cell>
          <cell r="M5275">
            <v>0</v>
          </cell>
          <cell r="N5275">
            <v>0</v>
          </cell>
          <cell r="O5275">
            <v>0</v>
          </cell>
          <cell r="P5275">
            <v>0</v>
          </cell>
        </row>
        <row r="5276">
          <cell r="A5276">
            <v>1815790762</v>
          </cell>
          <cell r="B5276">
            <v>762</v>
          </cell>
          <cell r="C5276">
            <v>815790</v>
          </cell>
          <cell r="D5276">
            <v>1</v>
          </cell>
          <cell r="E5276">
            <v>0</v>
          </cell>
          <cell r="F5276" t="str">
            <v xml:space="preserve">שאילת מורים       </v>
          </cell>
          <cell r="G5276">
            <v>0</v>
          </cell>
          <cell r="H5276" t="str">
            <v>קשיח</v>
          </cell>
          <cell r="I5276">
            <v>0</v>
          </cell>
          <cell r="J5276">
            <v>0</v>
          </cell>
          <cell r="K5276">
            <v>0</v>
          </cell>
          <cell r="L5276">
            <v>0</v>
          </cell>
          <cell r="M5276">
            <v>0</v>
          </cell>
          <cell r="N5276">
            <v>0</v>
          </cell>
          <cell r="O5276">
            <v>0</v>
          </cell>
          <cell r="P5276">
            <v>0</v>
          </cell>
        </row>
        <row r="5277">
          <cell r="A5277">
            <v>1815790763</v>
          </cell>
          <cell r="B5277">
            <v>763</v>
          </cell>
          <cell r="C5277">
            <v>815790</v>
          </cell>
          <cell r="D5277">
            <v>1</v>
          </cell>
          <cell r="E5277">
            <v>0</v>
          </cell>
          <cell r="F5277" t="str">
            <v xml:space="preserve">עובדי חברת מוסדות </v>
          </cell>
          <cell r="G5277">
            <v>0</v>
          </cell>
          <cell r="H5277" t="str">
            <v>קשיח</v>
          </cell>
          <cell r="I5277">
            <v>0</v>
          </cell>
          <cell r="J5277">
            <v>0</v>
          </cell>
          <cell r="K5277">
            <v>0</v>
          </cell>
          <cell r="L5277">
            <v>0</v>
          </cell>
          <cell r="M5277">
            <v>0</v>
          </cell>
          <cell r="N5277">
            <v>0</v>
          </cell>
          <cell r="O5277">
            <v>0</v>
          </cell>
          <cell r="P5277">
            <v>0</v>
          </cell>
        </row>
        <row r="5278">
          <cell r="A5278">
            <v>1815790780</v>
          </cell>
          <cell r="B5278">
            <v>780</v>
          </cell>
          <cell r="C5278">
            <v>815790</v>
          </cell>
          <cell r="D5278">
            <v>1</v>
          </cell>
          <cell r="E5278">
            <v>0</v>
          </cell>
          <cell r="F5278" t="str">
            <v xml:space="preserve">חינוך חברתי       </v>
          </cell>
          <cell r="G5278">
            <v>0</v>
          </cell>
          <cell r="H5278" t="str">
            <v>קשיח</v>
          </cell>
          <cell r="I5278">
            <v>0</v>
          </cell>
          <cell r="J5278">
            <v>0</v>
          </cell>
          <cell r="K5278">
            <v>0</v>
          </cell>
          <cell r="L5278">
            <v>0</v>
          </cell>
          <cell r="M5278">
            <v>0</v>
          </cell>
          <cell r="N5278">
            <v>0</v>
          </cell>
          <cell r="O5278">
            <v>0</v>
          </cell>
          <cell r="P5278">
            <v>0</v>
          </cell>
        </row>
        <row r="5279">
          <cell r="A5279">
            <v>1815790810</v>
          </cell>
          <cell r="B5279">
            <v>810</v>
          </cell>
          <cell r="C5279">
            <v>815790</v>
          </cell>
          <cell r="D5279">
            <v>1</v>
          </cell>
          <cell r="E5279">
            <v>0</v>
          </cell>
          <cell r="F5279" t="str">
            <v>השתת' בהפעלת ביה"ס</v>
          </cell>
          <cell r="G5279">
            <v>0</v>
          </cell>
          <cell r="H5279" t="str">
            <v>גמיש</v>
          </cell>
          <cell r="I5279">
            <v>0</v>
          </cell>
          <cell r="J5279">
            <v>0</v>
          </cell>
          <cell r="K5279">
            <v>0</v>
          </cell>
          <cell r="L5279">
            <v>0</v>
          </cell>
          <cell r="M5279">
            <v>0</v>
          </cell>
          <cell r="N5279">
            <v>0</v>
          </cell>
          <cell r="O5279">
            <v>0</v>
          </cell>
          <cell r="P5279">
            <v>0</v>
          </cell>
        </row>
        <row r="5280">
          <cell r="A5280">
            <v>1815790811</v>
          </cell>
          <cell r="B5280">
            <v>811</v>
          </cell>
          <cell r="C5280">
            <v>815790</v>
          </cell>
          <cell r="D5280">
            <v>1</v>
          </cell>
          <cell r="E5280">
            <v>0</v>
          </cell>
          <cell r="F5280" t="str">
            <v>הפעלת  ביה"ס</v>
          </cell>
          <cell r="G5280">
            <v>0</v>
          </cell>
          <cell r="H5280" t="str">
            <v>גמיש</v>
          </cell>
          <cell r="I5280">
            <v>0</v>
          </cell>
          <cell r="J5280">
            <v>0</v>
          </cell>
          <cell r="K5280">
            <v>0</v>
          </cell>
          <cell r="L5280">
            <v>0</v>
          </cell>
          <cell r="M5280">
            <v>0</v>
          </cell>
          <cell r="N5280">
            <v>0</v>
          </cell>
          <cell r="O5280">
            <v>0</v>
          </cell>
          <cell r="P5280">
            <v>0</v>
          </cell>
        </row>
        <row r="5281">
          <cell r="A5281">
            <v>1815790812</v>
          </cell>
          <cell r="B5281">
            <v>812</v>
          </cell>
          <cell r="C5281">
            <v>815790</v>
          </cell>
          <cell r="D5281">
            <v>1</v>
          </cell>
          <cell r="E5281">
            <v>0</v>
          </cell>
          <cell r="F5281" t="str">
            <v>מסיבות כיתתיות</v>
          </cell>
          <cell r="G5281">
            <v>0</v>
          </cell>
          <cell r="H5281" t="str">
            <v>גמיש</v>
          </cell>
          <cell r="I5281">
            <v>0</v>
          </cell>
          <cell r="J5281">
            <v>0</v>
          </cell>
          <cell r="K5281">
            <v>-1</v>
          </cell>
          <cell r="L5281">
            <v>0</v>
          </cell>
          <cell r="M5281">
            <v>0</v>
          </cell>
          <cell r="N5281">
            <v>0</v>
          </cell>
          <cell r="O5281">
            <v>0</v>
          </cell>
          <cell r="P5281">
            <v>0</v>
          </cell>
        </row>
        <row r="5282">
          <cell r="A5282">
            <v>1815790838</v>
          </cell>
          <cell r="B5282">
            <v>838</v>
          </cell>
          <cell r="C5282">
            <v>815790</v>
          </cell>
          <cell r="D5282">
            <v>1</v>
          </cell>
          <cell r="E5282">
            <v>0</v>
          </cell>
          <cell r="F5282" t="str">
            <v>תכנית לאומית-קידום אנגלית</v>
          </cell>
          <cell r="G5282">
            <v>0</v>
          </cell>
          <cell r="H5282" t="str">
            <v>גמיש</v>
          </cell>
          <cell r="I5282">
            <v>0</v>
          </cell>
          <cell r="J5282">
            <v>0</v>
          </cell>
          <cell r="K5282">
            <v>0</v>
          </cell>
          <cell r="L5282">
            <v>0</v>
          </cell>
          <cell r="M5282">
            <v>0</v>
          </cell>
          <cell r="N5282">
            <v>0</v>
          </cell>
          <cell r="O5282">
            <v>0</v>
          </cell>
          <cell r="P5282">
            <v>0</v>
          </cell>
        </row>
        <row r="5283">
          <cell r="A5283">
            <v>1815790911</v>
          </cell>
          <cell r="B5283">
            <v>911</v>
          </cell>
          <cell r="C5283">
            <v>815790</v>
          </cell>
          <cell r="D5283">
            <v>1</v>
          </cell>
          <cell r="E5283">
            <v>0</v>
          </cell>
          <cell r="F5283" t="str">
            <v>פעילות חוויתית יהדות</v>
          </cell>
          <cell r="G5283">
            <v>0</v>
          </cell>
          <cell r="H5283" t="str">
            <v>קשיח</v>
          </cell>
          <cell r="I5283">
            <v>0</v>
          </cell>
          <cell r="J5283">
            <v>0</v>
          </cell>
          <cell r="K5283">
            <v>0</v>
          </cell>
          <cell r="L5283">
            <v>0</v>
          </cell>
          <cell r="M5283">
            <v>0</v>
          </cell>
          <cell r="N5283">
            <v>0</v>
          </cell>
          <cell r="O5283">
            <v>0</v>
          </cell>
          <cell r="P5283">
            <v>0</v>
          </cell>
        </row>
        <row r="5284">
          <cell r="A5284" t="e">
            <v>#VALUE!</v>
          </cell>
          <cell r="B5284" t="str">
            <v>815790  סך הכל</v>
          </cell>
          <cell r="C5284">
            <v>0</v>
          </cell>
          <cell r="D5284">
            <v>0</v>
          </cell>
          <cell r="E5284">
            <v>0</v>
          </cell>
          <cell r="F5284" t="str">
            <v>תיכון דמוקרטי (יחד)</v>
          </cell>
          <cell r="G5284">
            <v>0</v>
          </cell>
          <cell r="H5284">
            <v>0</v>
          </cell>
          <cell r="I5284">
            <v>1.1014492753623095E-2</v>
          </cell>
          <cell r="J5284">
            <v>174400</v>
          </cell>
          <cell r="K5284">
            <v>-0.98481397114654512</v>
          </cell>
          <cell r="L5284">
            <v>0</v>
          </cell>
          <cell r="M5284">
            <v>0</v>
          </cell>
          <cell r="N5284">
            <v>174400</v>
          </cell>
          <cell r="O5284">
            <v>172500</v>
          </cell>
          <cell r="P5284">
            <v>58704.959999999999</v>
          </cell>
        </row>
        <row r="5285">
          <cell r="A5285">
            <v>18158000</v>
          </cell>
          <cell r="B5285">
            <v>0</v>
          </cell>
          <cell r="C5285">
            <v>815800</v>
          </cell>
          <cell r="D5285">
            <v>1</v>
          </cell>
          <cell r="E5285">
            <v>0</v>
          </cell>
          <cell r="F5285" t="str">
            <v>בי"ס תיכון עתידים</v>
          </cell>
          <cell r="G5285">
            <v>0</v>
          </cell>
          <cell r="H5285" t="str">
            <v xml:space="preserve"> </v>
          </cell>
          <cell r="I5285">
            <v>0</v>
          </cell>
          <cell r="J5285">
            <v>0</v>
          </cell>
          <cell r="K5285">
            <v>0</v>
          </cell>
          <cell r="L5285">
            <v>0</v>
          </cell>
          <cell r="M5285">
            <v>0</v>
          </cell>
          <cell r="N5285">
            <v>0</v>
          </cell>
          <cell r="O5285">
            <v>0</v>
          </cell>
          <cell r="P5285">
            <v>0</v>
          </cell>
        </row>
        <row r="5286">
          <cell r="A5286">
            <v>1815800110</v>
          </cell>
          <cell r="B5286">
            <v>110</v>
          </cell>
          <cell r="C5286">
            <v>815800</v>
          </cell>
          <cell r="D5286">
            <v>1</v>
          </cell>
          <cell r="E5286">
            <v>0</v>
          </cell>
          <cell r="F5286" t="str">
            <v>השכר הקובע-תקציבית</v>
          </cell>
          <cell r="G5286">
            <v>0</v>
          </cell>
          <cell r="H5286" t="str">
            <v>שכר</v>
          </cell>
          <cell r="I5286">
            <v>-0.19547872340425532</v>
          </cell>
          <cell r="J5286">
            <v>121000</v>
          </cell>
          <cell r="K5286">
            <v>1.5068493150685036E-2</v>
          </cell>
          <cell r="L5286">
            <v>0</v>
          </cell>
          <cell r="M5286">
            <v>0</v>
          </cell>
          <cell r="N5286">
            <v>121000</v>
          </cell>
          <cell r="O5286">
            <v>150400</v>
          </cell>
          <cell r="P5286">
            <v>142161.01999999999</v>
          </cell>
        </row>
        <row r="5287">
          <cell r="A5287">
            <v>1815800118</v>
          </cell>
          <cell r="B5287">
            <v>118</v>
          </cell>
          <cell r="C5287">
            <v>815800</v>
          </cell>
          <cell r="D5287">
            <v>1</v>
          </cell>
          <cell r="E5287">
            <v>0</v>
          </cell>
          <cell r="F5287" t="str">
            <v xml:space="preserve">שכר עובדי הוראה   </v>
          </cell>
          <cell r="G5287">
            <v>0</v>
          </cell>
          <cell r="H5287" t="str">
            <v>שכר</v>
          </cell>
          <cell r="I5287">
            <v>-3.9385206532180583E-2</v>
          </cell>
          <cell r="J5287">
            <v>12300000</v>
          </cell>
          <cell r="K5287">
            <v>6.4285853601451004E-2</v>
          </cell>
          <cell r="L5287">
            <v>0</v>
          </cell>
          <cell r="M5287">
            <v>0</v>
          </cell>
          <cell r="N5287">
            <v>12300000</v>
          </cell>
          <cell r="O5287">
            <v>12804300</v>
          </cell>
          <cell r="P5287">
            <v>11751079.76</v>
          </cell>
        </row>
        <row r="5288">
          <cell r="A5288">
            <v>1815800119</v>
          </cell>
          <cell r="B5288">
            <v>119</v>
          </cell>
          <cell r="C5288">
            <v>815800</v>
          </cell>
          <cell r="D5288">
            <v>1</v>
          </cell>
          <cell r="E5288">
            <v>0</v>
          </cell>
          <cell r="F5288" t="str">
            <v xml:space="preserve">השכר הקובע-צוברת  </v>
          </cell>
          <cell r="G5288">
            <v>0</v>
          </cell>
          <cell r="H5288" t="str">
            <v>שכר</v>
          </cell>
          <cell r="I5288">
            <v>5.1078224101479996E-2</v>
          </cell>
          <cell r="J5288">
            <v>1242900</v>
          </cell>
          <cell r="K5288">
            <v>0.1894277702772873</v>
          </cell>
          <cell r="L5288">
            <v>0</v>
          </cell>
          <cell r="M5288">
            <v>0</v>
          </cell>
          <cell r="N5288">
            <v>1242900</v>
          </cell>
          <cell r="O5288">
            <v>1182500</v>
          </cell>
          <cell r="P5288">
            <v>871728.58</v>
          </cell>
        </row>
        <row r="5289">
          <cell r="A5289">
            <v>1815800122</v>
          </cell>
          <cell r="B5289">
            <v>122</v>
          </cell>
          <cell r="C5289">
            <v>815800</v>
          </cell>
          <cell r="D5289">
            <v>1</v>
          </cell>
          <cell r="E5289">
            <v>0</v>
          </cell>
          <cell r="F5289" t="str">
            <v xml:space="preserve">ביגוד             </v>
          </cell>
          <cell r="G5289">
            <v>0</v>
          </cell>
          <cell r="H5289" t="str">
            <v>שכר</v>
          </cell>
          <cell r="I5289">
            <v>0</v>
          </cell>
          <cell r="J5289">
            <v>140700</v>
          </cell>
          <cell r="K5289">
            <v>0</v>
          </cell>
          <cell r="L5289">
            <v>0</v>
          </cell>
          <cell r="M5289">
            <v>0</v>
          </cell>
          <cell r="N5289">
            <v>140700</v>
          </cell>
          <cell r="O5289">
            <v>140700</v>
          </cell>
          <cell r="P5289">
            <v>121183.17</v>
          </cell>
        </row>
        <row r="5290">
          <cell r="A5290">
            <v>1815800126</v>
          </cell>
          <cell r="B5290">
            <v>126</v>
          </cell>
          <cell r="C5290">
            <v>815800</v>
          </cell>
          <cell r="D5290">
            <v>1</v>
          </cell>
          <cell r="E5290">
            <v>0</v>
          </cell>
          <cell r="F5290" t="str">
            <v xml:space="preserve">דמי הבראה         </v>
          </cell>
          <cell r="G5290">
            <v>0</v>
          </cell>
          <cell r="H5290" t="str">
            <v>שכר</v>
          </cell>
          <cell r="I5290">
            <v>7.692307692307665E-3</v>
          </cell>
          <cell r="J5290">
            <v>262000</v>
          </cell>
          <cell r="K5290">
            <v>0</v>
          </cell>
          <cell r="L5290">
            <v>0</v>
          </cell>
          <cell r="M5290">
            <v>0</v>
          </cell>
          <cell r="N5290">
            <v>262000</v>
          </cell>
          <cell r="O5290">
            <v>260000</v>
          </cell>
          <cell r="P5290">
            <v>261550.34</v>
          </cell>
        </row>
        <row r="5291">
          <cell r="A5291">
            <v>1815800130</v>
          </cell>
          <cell r="B5291">
            <v>130</v>
          </cell>
          <cell r="C5291">
            <v>815800</v>
          </cell>
          <cell r="D5291">
            <v>1</v>
          </cell>
          <cell r="E5291">
            <v>0</v>
          </cell>
          <cell r="F5291" t="str">
            <v xml:space="preserve">שעות נוספות       </v>
          </cell>
          <cell r="G5291">
            <v>0</v>
          </cell>
          <cell r="H5291" t="str">
            <v>שכר</v>
          </cell>
          <cell r="I5291">
            <v>0</v>
          </cell>
          <cell r="J5291">
            <v>12000</v>
          </cell>
          <cell r="K5291">
            <v>0</v>
          </cell>
          <cell r="L5291">
            <v>0</v>
          </cell>
          <cell r="M5291">
            <v>0</v>
          </cell>
          <cell r="N5291">
            <v>12000</v>
          </cell>
          <cell r="O5291">
            <v>12000</v>
          </cell>
          <cell r="P5291">
            <v>6342.73</v>
          </cell>
        </row>
        <row r="5292">
          <cell r="A5292">
            <v>1815800140</v>
          </cell>
          <cell r="B5292">
            <v>140</v>
          </cell>
          <cell r="C5292">
            <v>815800</v>
          </cell>
          <cell r="D5292">
            <v>1</v>
          </cell>
          <cell r="E5292">
            <v>0</v>
          </cell>
          <cell r="F5292" t="str">
            <v>השתתפות באחזקת רכב</v>
          </cell>
          <cell r="G5292">
            <v>0</v>
          </cell>
          <cell r="H5292" t="str">
            <v>שכר</v>
          </cell>
          <cell r="I5292">
            <v>0</v>
          </cell>
          <cell r="J5292">
            <v>35000</v>
          </cell>
          <cell r="K5292">
            <v>0</v>
          </cell>
          <cell r="L5292">
            <v>0</v>
          </cell>
          <cell r="M5292">
            <v>0</v>
          </cell>
          <cell r="N5292">
            <v>35000</v>
          </cell>
          <cell r="O5292">
            <v>35000</v>
          </cell>
          <cell r="P5292">
            <v>31912.080000000002</v>
          </cell>
        </row>
        <row r="5293">
          <cell r="A5293">
            <v>1815800210</v>
          </cell>
          <cell r="B5293">
            <v>210</v>
          </cell>
          <cell r="C5293">
            <v>815800</v>
          </cell>
          <cell r="D5293">
            <v>1</v>
          </cell>
          <cell r="E5293">
            <v>0</v>
          </cell>
          <cell r="F5293" t="str">
            <v>השכר הקובע</v>
          </cell>
          <cell r="G5293">
            <v>0</v>
          </cell>
          <cell r="H5293" t="str">
            <v>שכר</v>
          </cell>
          <cell r="I5293">
            <v>0</v>
          </cell>
          <cell r="J5293">
            <v>0</v>
          </cell>
          <cell r="K5293">
            <v>0</v>
          </cell>
          <cell r="L5293">
            <v>0</v>
          </cell>
          <cell r="M5293">
            <v>0</v>
          </cell>
          <cell r="N5293">
            <v>0</v>
          </cell>
          <cell r="O5293">
            <v>0</v>
          </cell>
          <cell r="P5293">
            <v>0</v>
          </cell>
        </row>
        <row r="5294">
          <cell r="A5294">
            <v>1815800212</v>
          </cell>
          <cell r="B5294">
            <v>212</v>
          </cell>
          <cell r="C5294">
            <v>815800</v>
          </cell>
          <cell r="D5294">
            <v>1</v>
          </cell>
          <cell r="E5294">
            <v>0</v>
          </cell>
          <cell r="F5294" t="str">
            <v xml:space="preserve">שעורי עזר לעולים  </v>
          </cell>
          <cell r="G5294">
            <v>0</v>
          </cell>
          <cell r="H5294" t="str">
            <v>שכר</v>
          </cell>
          <cell r="I5294">
            <v>0</v>
          </cell>
          <cell r="J5294">
            <v>0</v>
          </cell>
          <cell r="K5294">
            <v>0</v>
          </cell>
          <cell r="L5294">
            <v>0</v>
          </cell>
          <cell r="M5294">
            <v>0</v>
          </cell>
          <cell r="N5294">
            <v>0</v>
          </cell>
          <cell r="O5294">
            <v>0</v>
          </cell>
          <cell r="P5294">
            <v>0</v>
          </cell>
        </row>
        <row r="5295">
          <cell r="A5295">
            <v>1815800213</v>
          </cell>
          <cell r="B5295">
            <v>213</v>
          </cell>
          <cell r="C5295">
            <v>815800</v>
          </cell>
          <cell r="D5295">
            <v>1</v>
          </cell>
          <cell r="E5295">
            <v>0</v>
          </cell>
          <cell r="F5295" t="str">
            <v xml:space="preserve">שעורי עזר לנכים   </v>
          </cell>
          <cell r="G5295">
            <v>0</v>
          </cell>
          <cell r="H5295" t="str">
            <v>שכר</v>
          </cell>
          <cell r="I5295">
            <v>0</v>
          </cell>
          <cell r="J5295">
            <v>0</v>
          </cell>
          <cell r="K5295">
            <v>0</v>
          </cell>
          <cell r="L5295">
            <v>0</v>
          </cell>
          <cell r="M5295">
            <v>0</v>
          </cell>
          <cell r="N5295">
            <v>0</v>
          </cell>
          <cell r="O5295">
            <v>0</v>
          </cell>
          <cell r="P5295">
            <v>0.28000000000000003</v>
          </cell>
        </row>
        <row r="5296">
          <cell r="A5296">
            <v>1815800214</v>
          </cell>
          <cell r="B5296">
            <v>214</v>
          </cell>
          <cell r="C5296">
            <v>815800</v>
          </cell>
          <cell r="D5296">
            <v>1</v>
          </cell>
          <cell r="E5296">
            <v>0</v>
          </cell>
          <cell r="F5296" t="str">
            <v>שעורי עזר לתלמידים</v>
          </cell>
          <cell r="G5296">
            <v>0</v>
          </cell>
          <cell r="H5296" t="str">
            <v>שכר</v>
          </cell>
          <cell r="I5296">
            <v>0</v>
          </cell>
          <cell r="J5296">
            <v>0</v>
          </cell>
          <cell r="K5296">
            <v>0</v>
          </cell>
          <cell r="L5296">
            <v>0</v>
          </cell>
          <cell r="M5296">
            <v>0</v>
          </cell>
          <cell r="N5296">
            <v>0</v>
          </cell>
          <cell r="O5296">
            <v>0</v>
          </cell>
          <cell r="P5296">
            <v>2924.85</v>
          </cell>
        </row>
        <row r="5297">
          <cell r="A5297">
            <v>1815800215</v>
          </cell>
          <cell r="B5297">
            <v>215</v>
          </cell>
          <cell r="C5297">
            <v>815800</v>
          </cell>
          <cell r="D5297">
            <v>1</v>
          </cell>
          <cell r="E5297">
            <v>0</v>
          </cell>
          <cell r="F5297" t="str">
            <v>קייטנת קיץ בחט"ב ובתיכוניים</v>
          </cell>
          <cell r="G5297">
            <v>0</v>
          </cell>
          <cell r="H5297" t="str">
            <v>שכר</v>
          </cell>
          <cell r="I5297">
            <v>0</v>
          </cell>
          <cell r="J5297">
            <v>0</v>
          </cell>
          <cell r="K5297">
            <v>0</v>
          </cell>
          <cell r="L5297">
            <v>0</v>
          </cell>
          <cell r="M5297">
            <v>0</v>
          </cell>
          <cell r="N5297">
            <v>0</v>
          </cell>
          <cell r="O5297">
            <v>0</v>
          </cell>
          <cell r="P5297">
            <v>0</v>
          </cell>
        </row>
        <row r="5298">
          <cell r="A5298">
            <v>1815800216</v>
          </cell>
          <cell r="B5298">
            <v>216</v>
          </cell>
          <cell r="C5298">
            <v>815800</v>
          </cell>
          <cell r="D5298">
            <v>1</v>
          </cell>
          <cell r="E5298">
            <v>0</v>
          </cell>
          <cell r="F5298" t="str">
            <v>פרוייקט גימלאים</v>
          </cell>
          <cell r="G5298">
            <v>0</v>
          </cell>
          <cell r="H5298" t="str">
            <v>שכר</v>
          </cell>
          <cell r="I5298">
            <v>0</v>
          </cell>
          <cell r="J5298">
            <v>30000</v>
          </cell>
          <cell r="K5298">
            <v>1.0689655172413794</v>
          </cell>
          <cell r="L5298">
            <v>0</v>
          </cell>
          <cell r="M5298">
            <v>0</v>
          </cell>
          <cell r="N5298">
            <v>30000</v>
          </cell>
          <cell r="O5298">
            <v>30000</v>
          </cell>
          <cell r="P5298">
            <v>16066.58</v>
          </cell>
        </row>
        <row r="5299">
          <cell r="A5299">
            <v>1815800250</v>
          </cell>
          <cell r="B5299">
            <v>250</v>
          </cell>
          <cell r="C5299">
            <v>815800</v>
          </cell>
          <cell r="D5299">
            <v>1</v>
          </cell>
          <cell r="E5299">
            <v>0</v>
          </cell>
          <cell r="F5299" t="str">
            <v>שעות השאלה למשה"ח</v>
          </cell>
          <cell r="G5299">
            <v>0</v>
          </cell>
          <cell r="H5299" t="str">
            <v>שכר</v>
          </cell>
          <cell r="I5299">
            <v>0.19419924337957117</v>
          </cell>
          <cell r="J5299">
            <v>189400</v>
          </cell>
          <cell r="K5299">
            <v>-5.4054054054054057E-2</v>
          </cell>
          <cell r="L5299">
            <v>0</v>
          </cell>
          <cell r="M5299">
            <v>0</v>
          </cell>
          <cell r="N5299">
            <v>189400</v>
          </cell>
          <cell r="O5299">
            <v>158600</v>
          </cell>
          <cell r="P5299">
            <v>178947.59</v>
          </cell>
        </row>
        <row r="5300">
          <cell r="A5300">
            <v>1815800261</v>
          </cell>
          <cell r="B5300">
            <v>261</v>
          </cell>
          <cell r="C5300">
            <v>815800</v>
          </cell>
          <cell r="D5300">
            <v>1</v>
          </cell>
          <cell r="E5300">
            <v>0</v>
          </cell>
          <cell r="F5300" t="str">
            <v>תכנית גי"א / מש"ב</v>
          </cell>
          <cell r="G5300">
            <v>0</v>
          </cell>
          <cell r="H5300" t="str">
            <v>שכר</v>
          </cell>
          <cell r="I5300">
            <v>0</v>
          </cell>
          <cell r="J5300">
            <v>0</v>
          </cell>
          <cell r="K5300">
            <v>0</v>
          </cell>
          <cell r="L5300">
            <v>0</v>
          </cell>
          <cell r="M5300">
            <v>0</v>
          </cell>
          <cell r="N5300">
            <v>0</v>
          </cell>
          <cell r="O5300">
            <v>0</v>
          </cell>
          <cell r="P5300">
            <v>0</v>
          </cell>
        </row>
        <row r="5301">
          <cell r="A5301">
            <v>1815800263</v>
          </cell>
          <cell r="B5301">
            <v>263</v>
          </cell>
          <cell r="C5301">
            <v>815800</v>
          </cell>
          <cell r="D5301">
            <v>1</v>
          </cell>
          <cell r="E5301">
            <v>0</v>
          </cell>
          <cell r="F5301" t="str">
            <v>עובדי מינהלה</v>
          </cell>
          <cell r="G5301">
            <v>0</v>
          </cell>
          <cell r="H5301" t="str">
            <v>שכר</v>
          </cell>
          <cell r="I5301">
            <v>0</v>
          </cell>
          <cell r="J5301">
            <v>0</v>
          </cell>
          <cell r="K5301">
            <v>0</v>
          </cell>
          <cell r="L5301">
            <v>0</v>
          </cell>
          <cell r="M5301">
            <v>0</v>
          </cell>
          <cell r="N5301">
            <v>0</v>
          </cell>
          <cell r="O5301">
            <v>0</v>
          </cell>
          <cell r="P5301">
            <v>0</v>
          </cell>
        </row>
        <row r="5302">
          <cell r="A5302">
            <v>1815800264</v>
          </cell>
          <cell r="B5302">
            <v>264</v>
          </cell>
          <cell r="C5302">
            <v>815800</v>
          </cell>
          <cell r="D5302">
            <v>1</v>
          </cell>
          <cell r="E5302">
            <v>0</v>
          </cell>
          <cell r="F5302" t="str">
            <v>סייעות-מוסדות+חברה</v>
          </cell>
          <cell r="G5302">
            <v>0</v>
          </cell>
          <cell r="H5302" t="str">
            <v>שכר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0</v>
          </cell>
          <cell r="N5302">
            <v>0</v>
          </cell>
          <cell r="O5302">
            <v>0</v>
          </cell>
          <cell r="P5302">
            <v>0</v>
          </cell>
        </row>
        <row r="5303">
          <cell r="A5303">
            <v>1815800350</v>
          </cell>
          <cell r="B5303">
            <v>350</v>
          </cell>
          <cell r="C5303">
            <v>815800</v>
          </cell>
          <cell r="D5303">
            <v>1</v>
          </cell>
          <cell r="E5303">
            <v>0</v>
          </cell>
          <cell r="F5303" t="str">
            <v>ליסינג- 513-21-901</v>
          </cell>
          <cell r="G5303">
            <v>0</v>
          </cell>
          <cell r="H5303" t="str">
            <v>שכר</v>
          </cell>
          <cell r="I5303">
            <v>0.15909090909090917</v>
          </cell>
          <cell r="J5303">
            <v>51000</v>
          </cell>
          <cell r="K5303">
            <v>0</v>
          </cell>
          <cell r="L5303">
            <v>0</v>
          </cell>
          <cell r="M5303">
            <v>0</v>
          </cell>
          <cell r="N5303">
            <v>51000</v>
          </cell>
          <cell r="O5303">
            <v>44000</v>
          </cell>
          <cell r="P5303">
            <v>44793.78</v>
          </cell>
        </row>
        <row r="5304">
          <cell r="A5304">
            <v>1815800351</v>
          </cell>
          <cell r="B5304">
            <v>351</v>
          </cell>
          <cell r="C5304">
            <v>815800</v>
          </cell>
          <cell r="D5304">
            <v>1</v>
          </cell>
          <cell r="E5304">
            <v>0</v>
          </cell>
          <cell r="F5304" t="str">
            <v>הוצאות- 513-21-901</v>
          </cell>
          <cell r="G5304">
            <v>0</v>
          </cell>
          <cell r="H5304" t="str">
            <v>שכר</v>
          </cell>
          <cell r="I5304">
            <v>0</v>
          </cell>
          <cell r="J5304">
            <v>25400</v>
          </cell>
          <cell r="K5304">
            <v>0</v>
          </cell>
          <cell r="L5304">
            <v>0</v>
          </cell>
          <cell r="M5304">
            <v>0</v>
          </cell>
          <cell r="N5304">
            <v>25400</v>
          </cell>
          <cell r="O5304">
            <v>25400</v>
          </cell>
          <cell r="P5304">
            <v>21104.83</v>
          </cell>
        </row>
        <row r="5305">
          <cell r="A5305">
            <v>1815800410</v>
          </cell>
          <cell r="B5305">
            <v>410</v>
          </cell>
          <cell r="C5305">
            <v>815800</v>
          </cell>
          <cell r="D5305">
            <v>1</v>
          </cell>
          <cell r="E5305">
            <v>0</v>
          </cell>
          <cell r="F5305" t="str">
            <v>השכרת אולם הפועל חולון</v>
          </cell>
          <cell r="G5305">
            <v>0</v>
          </cell>
          <cell r="H5305" t="str">
            <v>קשיח</v>
          </cell>
          <cell r="I5305">
            <v>0</v>
          </cell>
          <cell r="J5305">
            <v>0</v>
          </cell>
          <cell r="K5305">
            <v>0</v>
          </cell>
          <cell r="L5305">
            <v>0</v>
          </cell>
          <cell r="M5305">
            <v>0</v>
          </cell>
          <cell r="N5305">
            <v>0</v>
          </cell>
          <cell r="O5305">
            <v>0</v>
          </cell>
          <cell r="P5305">
            <v>0</v>
          </cell>
        </row>
        <row r="5306">
          <cell r="A5306">
            <v>1815800420</v>
          </cell>
          <cell r="B5306">
            <v>420</v>
          </cell>
          <cell r="C5306">
            <v>815800</v>
          </cell>
          <cell r="D5306">
            <v>1</v>
          </cell>
          <cell r="E5306">
            <v>0</v>
          </cell>
          <cell r="F5306" t="str">
            <v xml:space="preserve">כיבוי אש          </v>
          </cell>
          <cell r="G5306">
            <v>0</v>
          </cell>
          <cell r="H5306" t="str">
            <v>גמיש</v>
          </cell>
          <cell r="I5306">
            <v>0</v>
          </cell>
          <cell r="J5306">
            <v>8000</v>
          </cell>
          <cell r="K5306">
            <v>0</v>
          </cell>
          <cell r="L5306">
            <v>0</v>
          </cell>
          <cell r="M5306">
            <v>0</v>
          </cell>
          <cell r="N5306">
            <v>8000</v>
          </cell>
          <cell r="O5306">
            <v>8000</v>
          </cell>
          <cell r="P5306">
            <v>7767.04</v>
          </cell>
        </row>
        <row r="5307">
          <cell r="A5307">
            <v>1815800423</v>
          </cell>
          <cell r="B5307">
            <v>423</v>
          </cell>
          <cell r="C5307">
            <v>815800</v>
          </cell>
          <cell r="D5307">
            <v>1</v>
          </cell>
          <cell r="E5307">
            <v>0</v>
          </cell>
          <cell r="F5307" t="str">
            <v xml:space="preserve">תחזוקת מבנה       </v>
          </cell>
          <cell r="G5307">
            <v>0</v>
          </cell>
          <cell r="H5307" t="str">
            <v>קשיח</v>
          </cell>
          <cell r="I5307">
            <v>0</v>
          </cell>
          <cell r="J5307">
            <v>0</v>
          </cell>
          <cell r="K5307">
            <v>0</v>
          </cell>
          <cell r="L5307">
            <v>0</v>
          </cell>
          <cell r="M5307">
            <v>0</v>
          </cell>
          <cell r="N5307">
            <v>0</v>
          </cell>
          <cell r="O5307">
            <v>0</v>
          </cell>
          <cell r="P5307">
            <v>0</v>
          </cell>
        </row>
        <row r="5308">
          <cell r="A5308">
            <v>1815800431</v>
          </cell>
          <cell r="B5308">
            <v>431</v>
          </cell>
          <cell r="C5308">
            <v>815800</v>
          </cell>
          <cell r="D5308">
            <v>1</v>
          </cell>
          <cell r="E5308">
            <v>0</v>
          </cell>
          <cell r="F5308" t="str">
            <v xml:space="preserve">חשמל              </v>
          </cell>
          <cell r="G5308">
            <v>0</v>
          </cell>
          <cell r="H5308" t="str">
            <v>קשיח</v>
          </cell>
          <cell r="I5308">
            <v>7.4436090225563856E-2</v>
          </cell>
          <cell r="J5308">
            <v>142900</v>
          </cell>
          <cell r="K5308">
            <v>-9.9526066350710929E-2</v>
          </cell>
          <cell r="L5308">
            <v>0</v>
          </cell>
          <cell r="M5308">
            <v>0</v>
          </cell>
          <cell r="N5308">
            <v>142900</v>
          </cell>
          <cell r="O5308">
            <v>133000</v>
          </cell>
          <cell r="P5308">
            <v>132757</v>
          </cell>
        </row>
        <row r="5309">
          <cell r="A5309">
            <v>1815800432</v>
          </cell>
          <cell r="B5309">
            <v>432</v>
          </cell>
          <cell r="C5309">
            <v>815800</v>
          </cell>
          <cell r="D5309">
            <v>1</v>
          </cell>
          <cell r="E5309">
            <v>0</v>
          </cell>
          <cell r="F5309" t="str">
            <v xml:space="preserve">מים               </v>
          </cell>
          <cell r="G5309">
            <v>0</v>
          </cell>
          <cell r="H5309" t="str">
            <v>קשיח</v>
          </cell>
          <cell r="I5309">
            <v>7.5255102040816313E-2</v>
          </cell>
          <cell r="J5309">
            <v>84300</v>
          </cell>
          <cell r="K5309">
            <v>-9.988518943742819E-2</v>
          </cell>
          <cell r="L5309">
            <v>0</v>
          </cell>
          <cell r="M5309">
            <v>0</v>
          </cell>
          <cell r="N5309">
            <v>84300</v>
          </cell>
          <cell r="O5309">
            <v>78400</v>
          </cell>
          <cell r="P5309">
            <v>78265</v>
          </cell>
        </row>
        <row r="5310">
          <cell r="A5310">
            <v>1815800433</v>
          </cell>
          <cell r="B5310">
            <v>433</v>
          </cell>
          <cell r="C5310">
            <v>815800</v>
          </cell>
          <cell r="D5310">
            <v>1</v>
          </cell>
          <cell r="E5310">
            <v>0</v>
          </cell>
          <cell r="F5310" t="str">
            <v xml:space="preserve">חומרי נקיון       </v>
          </cell>
          <cell r="G5310">
            <v>0</v>
          </cell>
          <cell r="H5310" t="str">
            <v>גמיש</v>
          </cell>
          <cell r="I5310">
            <v>0</v>
          </cell>
          <cell r="J5310">
            <v>0</v>
          </cell>
          <cell r="K5310">
            <v>0</v>
          </cell>
          <cell r="L5310">
            <v>0</v>
          </cell>
          <cell r="M5310">
            <v>0</v>
          </cell>
          <cell r="N5310">
            <v>0</v>
          </cell>
          <cell r="O5310">
            <v>0</v>
          </cell>
          <cell r="P5310">
            <v>0</v>
          </cell>
        </row>
        <row r="5311">
          <cell r="A5311">
            <v>1815800434</v>
          </cell>
          <cell r="B5311">
            <v>434</v>
          </cell>
          <cell r="C5311">
            <v>815800</v>
          </cell>
          <cell r="D5311">
            <v>1</v>
          </cell>
          <cell r="E5311">
            <v>0</v>
          </cell>
          <cell r="F5311" t="str">
            <v xml:space="preserve">חיטוי והדברה      </v>
          </cell>
          <cell r="G5311">
            <v>0</v>
          </cell>
          <cell r="H5311" t="str">
            <v>גמיש</v>
          </cell>
          <cell r="I5311">
            <v>0</v>
          </cell>
          <cell r="J5311">
            <v>0</v>
          </cell>
          <cell r="K5311">
            <v>0</v>
          </cell>
          <cell r="L5311">
            <v>0</v>
          </cell>
          <cell r="M5311">
            <v>0</v>
          </cell>
          <cell r="N5311">
            <v>0</v>
          </cell>
          <cell r="O5311">
            <v>0</v>
          </cell>
          <cell r="P5311">
            <v>0</v>
          </cell>
        </row>
        <row r="5312">
          <cell r="A5312">
            <v>1815800437</v>
          </cell>
          <cell r="B5312">
            <v>437</v>
          </cell>
          <cell r="C5312">
            <v>815800</v>
          </cell>
          <cell r="D5312">
            <v>1</v>
          </cell>
          <cell r="E5312">
            <v>0</v>
          </cell>
          <cell r="F5312" t="str">
            <v>אחזקת אזעקה</v>
          </cell>
          <cell r="G5312">
            <v>0</v>
          </cell>
          <cell r="H5312" t="str">
            <v>קשיח</v>
          </cell>
          <cell r="I5312">
            <v>0</v>
          </cell>
          <cell r="J5312">
            <v>1260</v>
          </cell>
          <cell r="K5312">
            <v>0</v>
          </cell>
          <cell r="L5312">
            <v>140</v>
          </cell>
          <cell r="M5312">
            <v>0</v>
          </cell>
          <cell r="N5312">
            <v>1400</v>
          </cell>
          <cell r="O5312">
            <v>1400</v>
          </cell>
          <cell r="P5312">
            <v>1221.48</v>
          </cell>
        </row>
        <row r="5313">
          <cell r="A5313">
            <v>1815800441</v>
          </cell>
          <cell r="B5313">
            <v>441</v>
          </cell>
          <cell r="C5313">
            <v>815800</v>
          </cell>
          <cell r="D5313">
            <v>1</v>
          </cell>
          <cell r="E5313">
            <v>0</v>
          </cell>
          <cell r="F5313" t="str">
            <v xml:space="preserve">ביטוח             </v>
          </cell>
          <cell r="G5313">
            <v>0</v>
          </cell>
          <cell r="H5313" t="str">
            <v>קשיח</v>
          </cell>
          <cell r="I5313">
            <v>0</v>
          </cell>
          <cell r="J5313">
            <v>0</v>
          </cell>
          <cell r="K5313">
            <v>0</v>
          </cell>
          <cell r="L5313">
            <v>0</v>
          </cell>
          <cell r="M5313">
            <v>0</v>
          </cell>
          <cell r="N5313">
            <v>0</v>
          </cell>
          <cell r="O5313">
            <v>0</v>
          </cell>
          <cell r="P5313">
            <v>0</v>
          </cell>
        </row>
        <row r="5314">
          <cell r="A5314">
            <v>1815800450</v>
          </cell>
          <cell r="B5314">
            <v>450</v>
          </cell>
          <cell r="C5314">
            <v>815800</v>
          </cell>
          <cell r="D5314">
            <v>1</v>
          </cell>
          <cell r="E5314">
            <v>0</v>
          </cell>
          <cell r="F5314" t="str">
            <v xml:space="preserve">ריהוט ואחזקתו     </v>
          </cell>
          <cell r="G5314">
            <v>0</v>
          </cell>
          <cell r="H5314" t="str">
            <v>גמיש</v>
          </cell>
          <cell r="I5314">
            <v>7.1856287425149601E-2</v>
          </cell>
          <cell r="J5314">
            <v>16110</v>
          </cell>
          <cell r="K5314">
            <v>-9.7297297297297303E-2</v>
          </cell>
          <cell r="L5314">
            <v>1790</v>
          </cell>
          <cell r="M5314">
            <v>0</v>
          </cell>
          <cell r="N5314">
            <v>17900</v>
          </cell>
          <cell r="O5314">
            <v>16700</v>
          </cell>
          <cell r="P5314">
            <v>16604</v>
          </cell>
        </row>
        <row r="5315">
          <cell r="A5315">
            <v>1815800470</v>
          </cell>
          <cell r="B5315">
            <v>470</v>
          </cell>
          <cell r="C5315">
            <v>815800</v>
          </cell>
          <cell r="D5315">
            <v>1</v>
          </cell>
          <cell r="E5315">
            <v>0</v>
          </cell>
          <cell r="F5315" t="str">
            <v xml:space="preserve">אחזקת מכונות משרד </v>
          </cell>
          <cell r="G5315">
            <v>0</v>
          </cell>
          <cell r="H5315" t="str">
            <v>גמיש</v>
          </cell>
          <cell r="I5315">
            <v>0</v>
          </cell>
          <cell r="J5315">
            <v>0</v>
          </cell>
          <cell r="K5315">
            <v>0</v>
          </cell>
          <cell r="L5315">
            <v>0</v>
          </cell>
          <cell r="M5315">
            <v>0</v>
          </cell>
          <cell r="N5315">
            <v>0</v>
          </cell>
          <cell r="O5315">
            <v>0</v>
          </cell>
          <cell r="P5315">
            <v>0</v>
          </cell>
        </row>
        <row r="5316">
          <cell r="A5316">
            <v>1815800471</v>
          </cell>
          <cell r="B5316">
            <v>471</v>
          </cell>
          <cell r="C5316">
            <v>815800</v>
          </cell>
          <cell r="D5316">
            <v>1</v>
          </cell>
          <cell r="E5316">
            <v>0</v>
          </cell>
          <cell r="F5316" t="str">
            <v xml:space="preserve">מכשירי כתיבה      </v>
          </cell>
          <cell r="G5316">
            <v>0</v>
          </cell>
          <cell r="H5316" t="str">
            <v>גמיש</v>
          </cell>
          <cell r="I5316">
            <v>0</v>
          </cell>
          <cell r="J5316">
            <v>0</v>
          </cell>
          <cell r="K5316">
            <v>0</v>
          </cell>
          <cell r="L5316">
            <v>0</v>
          </cell>
          <cell r="M5316">
            <v>0</v>
          </cell>
          <cell r="N5316">
            <v>0</v>
          </cell>
          <cell r="O5316">
            <v>0</v>
          </cell>
          <cell r="P5316">
            <v>0</v>
          </cell>
        </row>
        <row r="5317">
          <cell r="A5317">
            <v>1815800511</v>
          </cell>
          <cell r="B5317">
            <v>511</v>
          </cell>
          <cell r="C5317">
            <v>815800</v>
          </cell>
          <cell r="D5317">
            <v>1</v>
          </cell>
          <cell r="E5317">
            <v>0</v>
          </cell>
          <cell r="F5317" t="str">
            <v xml:space="preserve">אירוח וכיבוד      </v>
          </cell>
          <cell r="G5317">
            <v>0</v>
          </cell>
          <cell r="H5317" t="str">
            <v>גמיש</v>
          </cell>
          <cell r="I5317">
            <v>0</v>
          </cell>
          <cell r="J5317">
            <v>9900</v>
          </cell>
          <cell r="K5317">
            <v>0.10000000000000009</v>
          </cell>
          <cell r="L5317">
            <v>1100</v>
          </cell>
          <cell r="M5317">
            <v>0</v>
          </cell>
          <cell r="N5317">
            <v>11000</v>
          </cell>
          <cell r="O5317">
            <v>11000</v>
          </cell>
          <cell r="P5317">
            <v>9125.67</v>
          </cell>
        </row>
        <row r="5318">
          <cell r="A5318">
            <v>1815800512</v>
          </cell>
          <cell r="B5318">
            <v>512</v>
          </cell>
          <cell r="C5318">
            <v>815800</v>
          </cell>
          <cell r="D5318">
            <v>1</v>
          </cell>
          <cell r="E5318">
            <v>0</v>
          </cell>
          <cell r="F5318" t="str">
            <v xml:space="preserve">נסיעות ואש"ל      </v>
          </cell>
          <cell r="G5318">
            <v>0</v>
          </cell>
          <cell r="H5318" t="str">
            <v>גמיש</v>
          </cell>
          <cell r="I5318">
            <v>0</v>
          </cell>
          <cell r="J5318">
            <v>0</v>
          </cell>
          <cell r="K5318">
            <v>0</v>
          </cell>
          <cell r="L5318">
            <v>0</v>
          </cell>
          <cell r="M5318">
            <v>0</v>
          </cell>
          <cell r="N5318">
            <v>0</v>
          </cell>
          <cell r="O5318">
            <v>0</v>
          </cell>
          <cell r="P5318">
            <v>0</v>
          </cell>
        </row>
        <row r="5319">
          <cell r="A5319">
            <v>1815800517</v>
          </cell>
          <cell r="B5319">
            <v>517</v>
          </cell>
          <cell r="C5319">
            <v>815800</v>
          </cell>
          <cell r="D5319">
            <v>1</v>
          </cell>
          <cell r="E5319">
            <v>0</v>
          </cell>
          <cell r="F5319" t="str">
            <v xml:space="preserve">מסיבות מפקדים ושי </v>
          </cell>
          <cell r="G5319">
            <v>0</v>
          </cell>
          <cell r="H5319" t="str">
            <v>גמיש</v>
          </cell>
          <cell r="I5319">
            <v>0</v>
          </cell>
          <cell r="J5319">
            <v>0</v>
          </cell>
          <cell r="K5319">
            <v>0</v>
          </cell>
          <cell r="L5319">
            <v>0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</row>
        <row r="5320">
          <cell r="A5320">
            <v>1815800522</v>
          </cell>
          <cell r="B5320">
            <v>522</v>
          </cell>
          <cell r="C5320">
            <v>815800</v>
          </cell>
          <cell r="D5320">
            <v>1</v>
          </cell>
          <cell r="E5320">
            <v>0</v>
          </cell>
          <cell r="F5320" t="str">
            <v xml:space="preserve">ספרים ועיתונים    </v>
          </cell>
          <cell r="G5320">
            <v>0</v>
          </cell>
          <cell r="H5320" t="str">
            <v>גמיש</v>
          </cell>
          <cell r="I5320">
            <v>0</v>
          </cell>
          <cell r="J5320">
            <v>0</v>
          </cell>
          <cell r="K5320">
            <v>0</v>
          </cell>
          <cell r="L5320">
            <v>0</v>
          </cell>
          <cell r="M5320">
            <v>0</v>
          </cell>
          <cell r="N5320">
            <v>0</v>
          </cell>
          <cell r="O5320">
            <v>0</v>
          </cell>
          <cell r="P5320">
            <v>0</v>
          </cell>
        </row>
        <row r="5321">
          <cell r="A5321">
            <v>1815800530</v>
          </cell>
          <cell r="B5321">
            <v>530</v>
          </cell>
          <cell r="C5321">
            <v>815800</v>
          </cell>
          <cell r="D5321">
            <v>1</v>
          </cell>
          <cell r="E5321">
            <v>0</v>
          </cell>
          <cell r="F5321" t="str">
            <v xml:space="preserve">אופניים לעובדים   </v>
          </cell>
          <cell r="G5321">
            <v>0</v>
          </cell>
          <cell r="H5321" t="str">
            <v>קשיח</v>
          </cell>
          <cell r="I5321">
            <v>0</v>
          </cell>
          <cell r="J5321">
            <v>0</v>
          </cell>
          <cell r="K5321">
            <v>0</v>
          </cell>
          <cell r="L5321">
            <v>0</v>
          </cell>
          <cell r="M5321">
            <v>0</v>
          </cell>
          <cell r="N5321">
            <v>0</v>
          </cell>
          <cell r="O5321">
            <v>0</v>
          </cell>
          <cell r="P5321">
            <v>0</v>
          </cell>
        </row>
        <row r="5322">
          <cell r="A5322">
            <v>1815800540</v>
          </cell>
          <cell r="B5322">
            <v>540</v>
          </cell>
          <cell r="C5322">
            <v>815800</v>
          </cell>
          <cell r="D5322">
            <v>1</v>
          </cell>
          <cell r="E5322">
            <v>0</v>
          </cell>
          <cell r="F5322" t="str">
            <v xml:space="preserve">הוצאות טלפון      </v>
          </cell>
          <cell r="G5322">
            <v>0</v>
          </cell>
          <cell r="H5322" t="str">
            <v>קשיח</v>
          </cell>
          <cell r="I5322">
            <v>0</v>
          </cell>
          <cell r="J5322">
            <v>0</v>
          </cell>
          <cell r="K5322">
            <v>0</v>
          </cell>
          <cell r="L5322">
            <v>0</v>
          </cell>
          <cell r="M5322">
            <v>0</v>
          </cell>
          <cell r="N5322">
            <v>0</v>
          </cell>
          <cell r="O5322">
            <v>0</v>
          </cell>
          <cell r="P5322">
            <v>0</v>
          </cell>
        </row>
        <row r="5323">
          <cell r="A5323">
            <v>1815800544</v>
          </cell>
          <cell r="B5323">
            <v>544</v>
          </cell>
          <cell r="C5323">
            <v>815800</v>
          </cell>
          <cell r="D5323">
            <v>1</v>
          </cell>
          <cell r="E5323">
            <v>0</v>
          </cell>
          <cell r="F5323" t="str">
            <v xml:space="preserve">הוצאות דאר        </v>
          </cell>
          <cell r="G5323">
            <v>0</v>
          </cell>
          <cell r="H5323" t="str">
            <v>קשיח</v>
          </cell>
          <cell r="I5323">
            <v>0</v>
          </cell>
          <cell r="J5323">
            <v>0</v>
          </cell>
          <cell r="K5323">
            <v>0</v>
          </cell>
          <cell r="L5323">
            <v>0</v>
          </cell>
          <cell r="M5323">
            <v>0</v>
          </cell>
          <cell r="N5323">
            <v>0</v>
          </cell>
          <cell r="O5323">
            <v>0</v>
          </cell>
          <cell r="P5323">
            <v>0</v>
          </cell>
        </row>
        <row r="5324">
          <cell r="A5324">
            <v>1815800562</v>
          </cell>
          <cell r="B5324">
            <v>562</v>
          </cell>
          <cell r="C5324">
            <v>815800</v>
          </cell>
          <cell r="D5324">
            <v>1</v>
          </cell>
          <cell r="E5324">
            <v>0</v>
          </cell>
          <cell r="F5324" t="str">
            <v xml:space="preserve">הדפסות            </v>
          </cell>
          <cell r="G5324">
            <v>0</v>
          </cell>
          <cell r="H5324" t="str">
            <v>גמיש</v>
          </cell>
          <cell r="I5324">
            <v>0</v>
          </cell>
          <cell r="J5324">
            <v>0</v>
          </cell>
          <cell r="K5324">
            <v>0</v>
          </cell>
          <cell r="L5324">
            <v>0</v>
          </cell>
          <cell r="M5324">
            <v>0</v>
          </cell>
          <cell r="N5324">
            <v>0</v>
          </cell>
          <cell r="O5324">
            <v>0</v>
          </cell>
          <cell r="P5324">
            <v>0</v>
          </cell>
        </row>
        <row r="5325">
          <cell r="A5325">
            <v>1815800583</v>
          </cell>
          <cell r="B5325">
            <v>583</v>
          </cell>
          <cell r="C5325">
            <v>815800</v>
          </cell>
          <cell r="D5325">
            <v>1</v>
          </cell>
          <cell r="E5325">
            <v>0</v>
          </cell>
          <cell r="F5325" t="str">
            <v>שרות רפואי</v>
          </cell>
          <cell r="G5325">
            <v>0</v>
          </cell>
          <cell r="H5325" t="str">
            <v>קשיח</v>
          </cell>
          <cell r="I5325">
            <v>0</v>
          </cell>
          <cell r="J5325">
            <v>0</v>
          </cell>
          <cell r="K5325">
            <v>0</v>
          </cell>
          <cell r="L5325">
            <v>0</v>
          </cell>
          <cell r="M5325">
            <v>0</v>
          </cell>
          <cell r="N5325">
            <v>0</v>
          </cell>
          <cell r="O5325">
            <v>0</v>
          </cell>
          <cell r="P5325">
            <v>0</v>
          </cell>
        </row>
        <row r="5326">
          <cell r="A5326">
            <v>1815800585</v>
          </cell>
          <cell r="B5326">
            <v>585</v>
          </cell>
          <cell r="C5326">
            <v>815800</v>
          </cell>
          <cell r="D5326">
            <v>1</v>
          </cell>
          <cell r="E5326">
            <v>0</v>
          </cell>
          <cell r="F5326" t="str">
            <v xml:space="preserve">שרות אחות         </v>
          </cell>
          <cell r="G5326">
            <v>0</v>
          </cell>
          <cell r="H5326" t="str">
            <v>קשיח</v>
          </cell>
          <cell r="I5326">
            <v>0</v>
          </cell>
          <cell r="J5326">
            <v>0</v>
          </cell>
          <cell r="K5326">
            <v>0</v>
          </cell>
          <cell r="L5326">
            <v>0</v>
          </cell>
          <cell r="M5326">
            <v>0</v>
          </cell>
          <cell r="N5326">
            <v>0</v>
          </cell>
          <cell r="O5326">
            <v>0</v>
          </cell>
          <cell r="P5326">
            <v>0</v>
          </cell>
        </row>
        <row r="5327">
          <cell r="A5327">
            <v>1815800721</v>
          </cell>
          <cell r="B5327">
            <v>721</v>
          </cell>
          <cell r="C5327">
            <v>815800</v>
          </cell>
          <cell r="D5327">
            <v>1</v>
          </cell>
          <cell r="E5327">
            <v>0</v>
          </cell>
          <cell r="F5327" t="str">
            <v>חמרים-תחזוקת מבנים</v>
          </cell>
          <cell r="G5327">
            <v>0</v>
          </cell>
          <cell r="H5327" t="str">
            <v>גמיש</v>
          </cell>
          <cell r="I5327">
            <v>0</v>
          </cell>
          <cell r="J5327">
            <v>2610</v>
          </cell>
          <cell r="K5327">
            <v>0</v>
          </cell>
          <cell r="L5327">
            <v>290</v>
          </cell>
          <cell r="M5327">
            <v>0</v>
          </cell>
          <cell r="N5327">
            <v>2900</v>
          </cell>
          <cell r="O5327">
            <v>2900</v>
          </cell>
          <cell r="P5327">
            <v>0</v>
          </cell>
        </row>
        <row r="5328">
          <cell r="A5328">
            <v>1815800722</v>
          </cell>
          <cell r="B5328">
            <v>722</v>
          </cell>
          <cell r="C5328">
            <v>815800</v>
          </cell>
          <cell r="D5328">
            <v>1</v>
          </cell>
          <cell r="E5328">
            <v>0</v>
          </cell>
          <cell r="F5328" t="str">
            <v>חמרים-תחזוקה עצמית</v>
          </cell>
          <cell r="G5328">
            <v>0</v>
          </cell>
          <cell r="H5328" t="str">
            <v>גמיש</v>
          </cell>
          <cell r="I5328">
            <v>0</v>
          </cell>
          <cell r="J5328">
            <v>0</v>
          </cell>
          <cell r="K5328">
            <v>0</v>
          </cell>
          <cell r="L5328">
            <v>0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</row>
        <row r="5329">
          <cell r="A5329">
            <v>1815800724</v>
          </cell>
          <cell r="B5329">
            <v>724</v>
          </cell>
          <cell r="C5329">
            <v>815800</v>
          </cell>
          <cell r="D5329">
            <v>1</v>
          </cell>
          <cell r="E5329">
            <v>0</v>
          </cell>
          <cell r="F5329" t="str">
            <v>ציוד למגמות</v>
          </cell>
          <cell r="G5329">
            <v>0</v>
          </cell>
          <cell r="H5329" t="str">
            <v>גמיש</v>
          </cell>
          <cell r="I5329">
            <v>0</v>
          </cell>
          <cell r="J5329">
            <v>0</v>
          </cell>
          <cell r="K5329">
            <v>0</v>
          </cell>
          <cell r="L5329">
            <v>0</v>
          </cell>
          <cell r="M5329">
            <v>0</v>
          </cell>
          <cell r="N5329">
            <v>0</v>
          </cell>
          <cell r="O5329">
            <v>0</v>
          </cell>
          <cell r="P5329">
            <v>0</v>
          </cell>
        </row>
        <row r="5330">
          <cell r="A5330">
            <v>1815800742</v>
          </cell>
          <cell r="B5330">
            <v>742</v>
          </cell>
          <cell r="C5330">
            <v>815800</v>
          </cell>
          <cell r="D5330">
            <v>1</v>
          </cell>
          <cell r="E5330">
            <v>0</v>
          </cell>
          <cell r="F5330" t="str">
            <v xml:space="preserve">כלים וציוד        </v>
          </cell>
          <cell r="G5330">
            <v>0</v>
          </cell>
          <cell r="H5330" t="str">
            <v>גמיש</v>
          </cell>
          <cell r="I5330">
            <v>-6.521739130434745E-3</v>
          </cell>
          <cell r="J5330">
            <v>41130</v>
          </cell>
          <cell r="K5330">
            <v>-0.10909090909090913</v>
          </cell>
          <cell r="L5330">
            <v>4570</v>
          </cell>
          <cell r="M5330">
            <v>0</v>
          </cell>
          <cell r="N5330">
            <v>45700</v>
          </cell>
          <cell r="O5330">
            <v>46000</v>
          </cell>
          <cell r="P5330">
            <v>44878</v>
          </cell>
        </row>
        <row r="5331">
          <cell r="A5331">
            <v>1815800745</v>
          </cell>
          <cell r="B5331">
            <v>745</v>
          </cell>
          <cell r="C5331">
            <v>815800</v>
          </cell>
          <cell r="D5331">
            <v>1</v>
          </cell>
          <cell r="E5331">
            <v>0</v>
          </cell>
          <cell r="F5331" t="str">
            <v>דמי פריצה - ציוד</v>
          </cell>
          <cell r="G5331">
            <v>0</v>
          </cell>
          <cell r="H5331" t="str">
            <v>קשיח</v>
          </cell>
          <cell r="I5331">
            <v>0</v>
          </cell>
          <cell r="J5331">
            <v>0</v>
          </cell>
          <cell r="K5331">
            <v>0</v>
          </cell>
          <cell r="L5331">
            <v>0</v>
          </cell>
          <cell r="M5331">
            <v>0</v>
          </cell>
          <cell r="N5331">
            <v>0</v>
          </cell>
          <cell r="O5331">
            <v>0</v>
          </cell>
          <cell r="P5331">
            <v>0</v>
          </cell>
        </row>
        <row r="5332">
          <cell r="A5332">
            <v>1815800746</v>
          </cell>
          <cell r="B5332">
            <v>746</v>
          </cell>
          <cell r="C5332">
            <v>815800</v>
          </cell>
          <cell r="D5332">
            <v>1</v>
          </cell>
          <cell r="E5332">
            <v>0</v>
          </cell>
          <cell r="F5332" t="str">
            <v xml:space="preserve">דמי פריצה - מבנה  </v>
          </cell>
          <cell r="G5332">
            <v>0</v>
          </cell>
          <cell r="H5332" t="str">
            <v>קשיח</v>
          </cell>
          <cell r="I5332">
            <v>0</v>
          </cell>
          <cell r="J5332">
            <v>0</v>
          </cell>
          <cell r="K5332">
            <v>0</v>
          </cell>
          <cell r="L5332">
            <v>0</v>
          </cell>
          <cell r="M5332">
            <v>0</v>
          </cell>
          <cell r="N5332">
            <v>0</v>
          </cell>
          <cell r="O5332">
            <v>0</v>
          </cell>
          <cell r="P5332">
            <v>0</v>
          </cell>
        </row>
        <row r="5333">
          <cell r="A5333">
            <v>1815800750</v>
          </cell>
          <cell r="B5333">
            <v>750</v>
          </cell>
          <cell r="C5333">
            <v>815800</v>
          </cell>
          <cell r="D5333">
            <v>1</v>
          </cell>
          <cell r="E5333">
            <v>0</v>
          </cell>
          <cell r="F5333" t="str">
            <v>אחזקת מוסדות</v>
          </cell>
          <cell r="G5333">
            <v>0</v>
          </cell>
          <cell r="H5333" t="str">
            <v>קשיח</v>
          </cell>
          <cell r="I5333">
            <v>0.10180337405468287</v>
          </cell>
          <cell r="J5333">
            <v>378800</v>
          </cell>
          <cell r="K5333">
            <v>7.2289156626506035E-3</v>
          </cell>
          <cell r="L5333">
            <v>0</v>
          </cell>
          <cell r="M5333">
            <v>0</v>
          </cell>
          <cell r="N5333">
            <v>378800</v>
          </cell>
          <cell r="O5333">
            <v>343800</v>
          </cell>
          <cell r="P5333">
            <v>327421.59999999998</v>
          </cell>
        </row>
        <row r="5334">
          <cell r="A5334">
            <v>1815800751</v>
          </cell>
          <cell r="B5334">
            <v>751</v>
          </cell>
          <cell r="C5334">
            <v>815800</v>
          </cell>
          <cell r="D5334">
            <v>1</v>
          </cell>
          <cell r="E5334">
            <v>0</v>
          </cell>
          <cell r="F5334" t="str">
            <v xml:space="preserve">עבודות קבלניות    </v>
          </cell>
          <cell r="G5334">
            <v>0</v>
          </cell>
          <cell r="H5334" t="str">
            <v>גמיש</v>
          </cell>
          <cell r="I5334">
            <v>0</v>
          </cell>
          <cell r="J5334">
            <v>8000</v>
          </cell>
          <cell r="K5334">
            <v>0</v>
          </cell>
          <cell r="L5334">
            <v>0</v>
          </cell>
          <cell r="M5334">
            <v>0</v>
          </cell>
          <cell r="N5334">
            <v>8000</v>
          </cell>
          <cell r="O5334">
            <v>8000</v>
          </cell>
          <cell r="P5334">
            <v>0</v>
          </cell>
        </row>
        <row r="5335">
          <cell r="A5335">
            <v>1815800752</v>
          </cell>
          <cell r="B5335">
            <v>752</v>
          </cell>
          <cell r="C5335">
            <v>815800</v>
          </cell>
          <cell r="D5335">
            <v>1</v>
          </cell>
          <cell r="E5335">
            <v>0</v>
          </cell>
          <cell r="F5335" t="str">
            <v xml:space="preserve">נקיון בקבלנות     </v>
          </cell>
          <cell r="G5335">
            <v>0</v>
          </cell>
          <cell r="H5335" t="str">
            <v>קשיח</v>
          </cell>
          <cell r="I5335">
            <v>2.2906592008145044E-3</v>
          </cell>
          <cell r="J5335">
            <v>393800</v>
          </cell>
          <cell r="K5335">
            <v>2.3023791250960102E-3</v>
          </cell>
          <cell r="L5335">
            <v>0</v>
          </cell>
          <cell r="M5335">
            <v>0</v>
          </cell>
          <cell r="N5335">
            <v>393800</v>
          </cell>
          <cell r="O5335">
            <v>392900</v>
          </cell>
          <cell r="P5335">
            <v>364771.35</v>
          </cell>
        </row>
        <row r="5336">
          <cell r="A5336">
            <v>1815800753</v>
          </cell>
          <cell r="B5336">
            <v>753</v>
          </cell>
          <cell r="C5336">
            <v>815800</v>
          </cell>
          <cell r="D5336">
            <v>1</v>
          </cell>
          <cell r="E5336">
            <v>0</v>
          </cell>
          <cell r="F5336" t="str">
            <v xml:space="preserve">עובדים חיצוניים   </v>
          </cell>
          <cell r="G5336">
            <v>0</v>
          </cell>
          <cell r="H5336" t="str">
            <v>קשיח</v>
          </cell>
          <cell r="I5336">
            <v>0</v>
          </cell>
          <cell r="J5336">
            <v>0</v>
          </cell>
          <cell r="K5336">
            <v>0</v>
          </cell>
          <cell r="L5336">
            <v>0</v>
          </cell>
          <cell r="M5336">
            <v>0</v>
          </cell>
          <cell r="N5336">
            <v>0</v>
          </cell>
          <cell r="O5336">
            <v>0</v>
          </cell>
          <cell r="P5336">
            <v>0</v>
          </cell>
        </row>
        <row r="5337">
          <cell r="A5337">
            <v>1815800755</v>
          </cell>
          <cell r="B5337">
            <v>755</v>
          </cell>
          <cell r="C5337">
            <v>815800</v>
          </cell>
          <cell r="D5337">
            <v>1</v>
          </cell>
          <cell r="E5337">
            <v>0</v>
          </cell>
          <cell r="F5337" t="str">
            <v>אחות</v>
          </cell>
          <cell r="G5337">
            <v>0</v>
          </cell>
          <cell r="H5337" t="str">
            <v>גמיש</v>
          </cell>
          <cell r="I5337">
            <v>0</v>
          </cell>
          <cell r="J5337">
            <v>0</v>
          </cell>
          <cell r="K5337">
            <v>0</v>
          </cell>
          <cell r="L5337">
            <v>0</v>
          </cell>
          <cell r="M5337">
            <v>0</v>
          </cell>
          <cell r="N5337">
            <v>0</v>
          </cell>
          <cell r="O5337">
            <v>0</v>
          </cell>
          <cell r="P5337">
            <v>0</v>
          </cell>
        </row>
        <row r="5338">
          <cell r="A5338">
            <v>1815800759</v>
          </cell>
          <cell r="B5338">
            <v>759</v>
          </cell>
          <cell r="C5338">
            <v>815800</v>
          </cell>
          <cell r="D5338">
            <v>1</v>
          </cell>
          <cell r="E5338">
            <v>0</v>
          </cell>
          <cell r="F5338" t="str">
            <v>שרותי סייעות</v>
          </cell>
          <cell r="G5338">
            <v>0</v>
          </cell>
          <cell r="H5338" t="str">
            <v>שכר</v>
          </cell>
          <cell r="I5338">
            <v>1.1263073209975882E-2</v>
          </cell>
          <cell r="J5338">
            <v>251400</v>
          </cell>
          <cell r="K5338">
            <v>5.0203527815468219E-2</v>
          </cell>
          <cell r="L5338">
            <v>0</v>
          </cell>
          <cell r="M5338">
            <v>0</v>
          </cell>
          <cell r="N5338">
            <v>251400</v>
          </cell>
          <cell r="O5338">
            <v>248600</v>
          </cell>
          <cell r="P5338">
            <v>263190.42</v>
          </cell>
        </row>
        <row r="5339">
          <cell r="A5339">
            <v>1815800762</v>
          </cell>
          <cell r="B5339">
            <v>762</v>
          </cell>
          <cell r="C5339">
            <v>815800</v>
          </cell>
          <cell r="D5339">
            <v>1</v>
          </cell>
          <cell r="E5339">
            <v>0</v>
          </cell>
          <cell r="F5339" t="str">
            <v>שעות שאילה - משה"ח</v>
          </cell>
          <cell r="G5339">
            <v>0</v>
          </cell>
          <cell r="H5339" t="str">
            <v>שכר</v>
          </cell>
          <cell r="I5339">
            <v>-0.38228761799000555</v>
          </cell>
          <cell r="J5339">
            <v>222500</v>
          </cell>
          <cell r="K5339">
            <v>-7.3559670781892961E-2</v>
          </cell>
          <cell r="L5339">
            <v>0</v>
          </cell>
          <cell r="M5339">
            <v>0</v>
          </cell>
          <cell r="N5339">
            <v>222500</v>
          </cell>
          <cell r="O5339">
            <v>360200</v>
          </cell>
          <cell r="P5339">
            <v>311471.07</v>
          </cell>
        </row>
        <row r="5340">
          <cell r="A5340">
            <v>1815800763</v>
          </cell>
          <cell r="B5340">
            <v>763</v>
          </cell>
          <cell r="C5340">
            <v>815800</v>
          </cell>
          <cell r="D5340">
            <v>1</v>
          </cell>
          <cell r="E5340">
            <v>0</v>
          </cell>
          <cell r="F5340" t="str">
            <v>עובדי מינהלה</v>
          </cell>
          <cell r="G5340">
            <v>0</v>
          </cell>
          <cell r="H5340" t="str">
            <v>קשיח</v>
          </cell>
          <cell r="I5340">
            <v>0</v>
          </cell>
          <cell r="J5340">
            <v>0</v>
          </cell>
          <cell r="K5340">
            <v>0</v>
          </cell>
          <cell r="L5340">
            <v>0</v>
          </cell>
          <cell r="M5340">
            <v>0</v>
          </cell>
          <cell r="N5340">
            <v>0</v>
          </cell>
          <cell r="O5340">
            <v>0</v>
          </cell>
          <cell r="P5340">
            <v>0</v>
          </cell>
        </row>
        <row r="5341">
          <cell r="A5341">
            <v>1815800764</v>
          </cell>
          <cell r="B5341">
            <v>764</v>
          </cell>
          <cell r="C5341">
            <v>815800</v>
          </cell>
          <cell r="D5341">
            <v>1</v>
          </cell>
          <cell r="E5341">
            <v>0</v>
          </cell>
          <cell r="F5341" t="str">
            <v>סייעות-מוסדות+חברה</v>
          </cell>
          <cell r="G5341">
            <v>0</v>
          </cell>
          <cell r="H5341" t="str">
            <v>קשיח</v>
          </cell>
          <cell r="I5341">
            <v>0</v>
          </cell>
          <cell r="J5341">
            <v>0</v>
          </cell>
          <cell r="K5341">
            <v>0</v>
          </cell>
          <cell r="L5341">
            <v>0</v>
          </cell>
          <cell r="M5341">
            <v>0</v>
          </cell>
          <cell r="N5341">
            <v>0</v>
          </cell>
          <cell r="O5341">
            <v>0</v>
          </cell>
          <cell r="P5341">
            <v>0</v>
          </cell>
        </row>
        <row r="5342">
          <cell r="A5342">
            <v>1815800765</v>
          </cell>
          <cell r="B5342">
            <v>765</v>
          </cell>
          <cell r="C5342">
            <v>815800</v>
          </cell>
          <cell r="D5342">
            <v>1</v>
          </cell>
          <cell r="E5342">
            <v>0</v>
          </cell>
          <cell r="F5342" t="str">
            <v xml:space="preserve">רכז חברתי - חט"ב  </v>
          </cell>
          <cell r="G5342">
            <v>0</v>
          </cell>
          <cell r="H5342" t="str">
            <v>קשיח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0</v>
          </cell>
          <cell r="N5342">
            <v>0</v>
          </cell>
          <cell r="O5342">
            <v>0</v>
          </cell>
          <cell r="P5342">
            <v>0</v>
          </cell>
        </row>
        <row r="5343">
          <cell r="A5343">
            <v>1815800780</v>
          </cell>
          <cell r="B5343">
            <v>780</v>
          </cell>
          <cell r="C5343">
            <v>815800</v>
          </cell>
          <cell r="D5343">
            <v>1</v>
          </cell>
          <cell r="E5343">
            <v>0</v>
          </cell>
          <cell r="F5343" t="str">
            <v xml:space="preserve">חינוך חברתי       </v>
          </cell>
          <cell r="G5343">
            <v>0</v>
          </cell>
          <cell r="H5343" t="str">
            <v>קשיח</v>
          </cell>
          <cell r="I5343">
            <v>4.2253521126760507E-2</v>
          </cell>
          <cell r="J5343">
            <v>14800</v>
          </cell>
          <cell r="K5343">
            <v>-1</v>
          </cell>
          <cell r="L5343">
            <v>0</v>
          </cell>
          <cell r="M5343">
            <v>0</v>
          </cell>
          <cell r="N5343">
            <v>14800</v>
          </cell>
          <cell r="O5343">
            <v>14200</v>
          </cell>
          <cell r="P5343">
            <v>13770</v>
          </cell>
        </row>
        <row r="5344">
          <cell r="A5344">
            <v>1815800781</v>
          </cell>
          <cell r="B5344">
            <v>781</v>
          </cell>
          <cell r="C5344">
            <v>815800</v>
          </cell>
          <cell r="D5344">
            <v>1</v>
          </cell>
          <cell r="E5344">
            <v>0</v>
          </cell>
          <cell r="F5344" t="str">
            <v>אחזקת מכשירים</v>
          </cell>
          <cell r="G5344">
            <v>0</v>
          </cell>
          <cell r="H5344" t="str">
            <v>גמיש</v>
          </cell>
          <cell r="I5344">
            <v>0</v>
          </cell>
          <cell r="J5344">
            <v>0</v>
          </cell>
          <cell r="K5344">
            <v>0</v>
          </cell>
          <cell r="L5344">
            <v>0</v>
          </cell>
          <cell r="M5344">
            <v>0</v>
          </cell>
          <cell r="N5344">
            <v>0</v>
          </cell>
          <cell r="O5344">
            <v>0</v>
          </cell>
          <cell r="P5344">
            <v>0</v>
          </cell>
        </row>
        <row r="5345">
          <cell r="A5345">
            <v>1815800783</v>
          </cell>
          <cell r="B5345">
            <v>783</v>
          </cell>
          <cell r="C5345">
            <v>815800</v>
          </cell>
          <cell r="D5345">
            <v>1</v>
          </cell>
          <cell r="E5345">
            <v>0</v>
          </cell>
          <cell r="F5345" t="str">
            <v>תיגבור לימודי יהדות</v>
          </cell>
          <cell r="G5345">
            <v>0</v>
          </cell>
          <cell r="H5345" t="str">
            <v>גמיש</v>
          </cell>
          <cell r="I5345">
            <v>0</v>
          </cell>
          <cell r="J5345">
            <v>0</v>
          </cell>
          <cell r="K5345">
            <v>0</v>
          </cell>
          <cell r="L5345">
            <v>0</v>
          </cell>
          <cell r="M5345">
            <v>0</v>
          </cell>
          <cell r="N5345">
            <v>0</v>
          </cell>
          <cell r="O5345">
            <v>0</v>
          </cell>
          <cell r="P5345">
            <v>0</v>
          </cell>
        </row>
        <row r="5346">
          <cell r="A5346">
            <v>1815800794</v>
          </cell>
          <cell r="B5346">
            <v>794</v>
          </cell>
          <cell r="C5346">
            <v>815800</v>
          </cell>
          <cell r="D5346">
            <v>1</v>
          </cell>
          <cell r="E5346">
            <v>0</v>
          </cell>
          <cell r="F5346" t="str">
            <v xml:space="preserve">השתתפות בעזר 094  </v>
          </cell>
          <cell r="G5346">
            <v>0</v>
          </cell>
          <cell r="H5346" t="str">
            <v>קשיח</v>
          </cell>
          <cell r="I5346">
            <v>1.2266666666666666</v>
          </cell>
          <cell r="J5346">
            <v>16700</v>
          </cell>
          <cell r="K5346">
            <v>1.7272727272727271</v>
          </cell>
          <cell r="L5346">
            <v>0</v>
          </cell>
          <cell r="M5346">
            <v>0</v>
          </cell>
          <cell r="N5346">
            <v>16700</v>
          </cell>
          <cell r="O5346">
            <v>7500</v>
          </cell>
          <cell r="P5346">
            <v>16675</v>
          </cell>
        </row>
        <row r="5347">
          <cell r="A5347">
            <v>1815800810</v>
          </cell>
          <cell r="B5347">
            <v>810</v>
          </cell>
          <cell r="C5347">
            <v>815800</v>
          </cell>
          <cell r="D5347">
            <v>1</v>
          </cell>
          <cell r="E5347">
            <v>0</v>
          </cell>
          <cell r="F5347" t="str">
            <v>הקצבה לניהול עצמי</v>
          </cell>
          <cell r="G5347">
            <v>0</v>
          </cell>
          <cell r="H5347" t="str">
            <v>גמיש</v>
          </cell>
          <cell r="I5347">
            <v>7.4598677998111373E-2</v>
          </cell>
          <cell r="J5347">
            <v>113800</v>
          </cell>
          <cell r="K5347">
            <v>-9.9489795918367374E-2</v>
          </cell>
          <cell r="L5347">
            <v>0</v>
          </cell>
          <cell r="M5347">
            <v>0</v>
          </cell>
          <cell r="N5347">
            <v>113800</v>
          </cell>
          <cell r="O5347">
            <v>105900</v>
          </cell>
          <cell r="P5347">
            <v>105662</v>
          </cell>
        </row>
        <row r="5348">
          <cell r="A5348">
            <v>1815800812</v>
          </cell>
          <cell r="B5348">
            <v>812</v>
          </cell>
          <cell r="C5348">
            <v>815800</v>
          </cell>
          <cell r="D5348">
            <v>1</v>
          </cell>
          <cell r="E5348">
            <v>0</v>
          </cell>
          <cell r="F5348" t="str">
            <v>מסיבות כיתתיות</v>
          </cell>
          <cell r="G5348">
            <v>0</v>
          </cell>
          <cell r="H5348" t="str">
            <v>גמיש</v>
          </cell>
          <cell r="I5348">
            <v>0</v>
          </cell>
          <cell r="J5348">
            <v>20000</v>
          </cell>
          <cell r="K5348">
            <v>-1</v>
          </cell>
          <cell r="L5348">
            <v>0</v>
          </cell>
          <cell r="M5348">
            <v>0</v>
          </cell>
          <cell r="N5348">
            <v>20000</v>
          </cell>
          <cell r="O5348">
            <v>0</v>
          </cell>
          <cell r="P5348">
            <v>19860</v>
          </cell>
        </row>
        <row r="5349">
          <cell r="A5349">
            <v>1815800816</v>
          </cell>
          <cell r="B5349">
            <v>816</v>
          </cell>
          <cell r="C5349">
            <v>815800</v>
          </cell>
          <cell r="D5349">
            <v>1</v>
          </cell>
          <cell r="E5349">
            <v>0</v>
          </cell>
          <cell r="F5349" t="str">
            <v>חט"ב - הכלה והשתלבות</v>
          </cell>
          <cell r="G5349">
            <v>0</v>
          </cell>
          <cell r="H5349" t="str">
            <v>קשיח</v>
          </cell>
          <cell r="I5349">
            <v>0</v>
          </cell>
          <cell r="J5349">
            <v>0</v>
          </cell>
          <cell r="K5349">
            <v>-1</v>
          </cell>
          <cell r="L5349">
            <v>0</v>
          </cell>
          <cell r="M5349">
            <v>0</v>
          </cell>
          <cell r="N5349">
            <v>0</v>
          </cell>
          <cell r="O5349">
            <v>0</v>
          </cell>
          <cell r="P5349">
            <v>12467.16</v>
          </cell>
        </row>
        <row r="5350">
          <cell r="A5350">
            <v>1815800838</v>
          </cell>
          <cell r="B5350">
            <v>838</v>
          </cell>
          <cell r="C5350">
            <v>815800</v>
          </cell>
          <cell r="D5350">
            <v>1</v>
          </cell>
          <cell r="E5350">
            <v>0</v>
          </cell>
          <cell r="F5350" t="str">
            <v>תכנית לאומית-קידום אנגלית</v>
          </cell>
          <cell r="G5350">
            <v>0</v>
          </cell>
          <cell r="H5350" t="str">
            <v>גמיש</v>
          </cell>
          <cell r="I5350">
            <v>0</v>
          </cell>
          <cell r="J5350">
            <v>0</v>
          </cell>
          <cell r="K5350">
            <v>0</v>
          </cell>
          <cell r="L5350">
            <v>0</v>
          </cell>
          <cell r="M5350">
            <v>0</v>
          </cell>
          <cell r="N5350">
            <v>0</v>
          </cell>
          <cell r="O5350">
            <v>0</v>
          </cell>
          <cell r="P5350">
            <v>0</v>
          </cell>
        </row>
        <row r="5351">
          <cell r="A5351">
            <v>1815800911</v>
          </cell>
          <cell r="B5351">
            <v>911</v>
          </cell>
          <cell r="C5351">
            <v>815800</v>
          </cell>
          <cell r="D5351">
            <v>1</v>
          </cell>
          <cell r="E5351">
            <v>0</v>
          </cell>
          <cell r="F5351" t="str">
            <v>פעילות חוויתית יהדות</v>
          </cell>
          <cell r="G5351">
            <v>0</v>
          </cell>
          <cell r="H5351" t="str">
            <v>קשיח</v>
          </cell>
          <cell r="I5351">
            <v>0</v>
          </cell>
          <cell r="J5351">
            <v>0</v>
          </cell>
          <cell r="K5351">
            <v>0</v>
          </cell>
          <cell r="L5351">
            <v>0</v>
          </cell>
          <cell r="M5351">
            <v>0</v>
          </cell>
          <cell r="N5351">
            <v>0</v>
          </cell>
          <cell r="O5351">
            <v>0</v>
          </cell>
          <cell r="P5351">
            <v>0</v>
          </cell>
        </row>
        <row r="5352">
          <cell r="A5352">
            <v>1815800953</v>
          </cell>
          <cell r="B5352">
            <v>953</v>
          </cell>
          <cell r="C5352">
            <v>815800</v>
          </cell>
          <cell r="D5352">
            <v>1</v>
          </cell>
          <cell r="E5352">
            <v>0</v>
          </cell>
          <cell r="F5352" t="str">
            <v>מערכת גפ"ן</v>
          </cell>
          <cell r="G5352">
            <v>0</v>
          </cell>
          <cell r="H5352" t="str">
            <v>קשיח</v>
          </cell>
          <cell r="I5352">
            <v>0</v>
          </cell>
          <cell r="J5352">
            <v>1414700</v>
          </cell>
          <cell r="K5352" t="e">
            <v>#N/A</v>
          </cell>
          <cell r="L5352">
            <v>0</v>
          </cell>
          <cell r="M5352">
            <v>0</v>
          </cell>
          <cell r="N5352">
            <v>1414700</v>
          </cell>
          <cell r="O5352">
            <v>1236500</v>
          </cell>
          <cell r="P5352">
            <v>284357.44</v>
          </cell>
        </row>
        <row r="5353">
          <cell r="A5353">
            <v>1815800961</v>
          </cell>
          <cell r="B5353">
            <v>961</v>
          </cell>
          <cell r="C5353">
            <v>815800</v>
          </cell>
          <cell r="D5353">
            <v>1</v>
          </cell>
          <cell r="E5353">
            <v>0</v>
          </cell>
          <cell r="F5353" t="str">
            <v>רז'  לפעולות+רכישות</v>
          </cell>
          <cell r="G5353">
            <v>0</v>
          </cell>
          <cell r="H5353" t="str">
            <v>גמיש</v>
          </cell>
          <cell r="I5353">
            <v>0</v>
          </cell>
          <cell r="J5353">
            <v>0</v>
          </cell>
          <cell r="K5353">
            <v>0</v>
          </cell>
          <cell r="L5353">
            <v>0</v>
          </cell>
          <cell r="M5353">
            <v>0</v>
          </cell>
          <cell r="N5353">
            <v>0</v>
          </cell>
          <cell r="O5353">
            <v>0</v>
          </cell>
          <cell r="P5353">
            <v>0</v>
          </cell>
        </row>
        <row r="5354">
          <cell r="A5354">
            <v>1815800989</v>
          </cell>
          <cell r="B5354">
            <v>989</v>
          </cell>
          <cell r="C5354">
            <v>815800</v>
          </cell>
          <cell r="D5354">
            <v>1</v>
          </cell>
          <cell r="E5354">
            <v>0</v>
          </cell>
          <cell r="F5354" t="str">
            <v>תקורה</v>
          </cell>
          <cell r="G5354">
            <v>0</v>
          </cell>
          <cell r="H5354" t="str">
            <v>קשיח</v>
          </cell>
          <cell r="I5354">
            <v>-1.4652356509565978E-2</v>
          </cell>
          <cell r="J5354">
            <v>1055800</v>
          </cell>
          <cell r="K5354">
            <v>-1</v>
          </cell>
          <cell r="L5354">
            <v>0</v>
          </cell>
          <cell r="M5354">
            <v>0</v>
          </cell>
          <cell r="N5354">
            <v>1055800</v>
          </cell>
          <cell r="O5354">
            <v>1071500</v>
          </cell>
          <cell r="P5354">
            <v>927275.75</v>
          </cell>
        </row>
        <row r="5355">
          <cell r="A5355" t="e">
            <v>#VALUE!</v>
          </cell>
          <cell r="B5355" t="str">
            <v>815800  סך הכל</v>
          </cell>
          <cell r="C5355">
            <v>0</v>
          </cell>
          <cell r="D5355">
            <v>0</v>
          </cell>
          <cell r="E5355">
            <v>0</v>
          </cell>
          <cell r="F5355" t="str">
            <v>בי"ס תיכון עתידים</v>
          </cell>
          <cell r="G5355">
            <v>0</v>
          </cell>
          <cell r="H5355">
            <v>0</v>
          </cell>
          <cell r="I5355">
            <v>-1.6672477733050139E-2</v>
          </cell>
          <cell r="J5355">
            <v>18605910</v>
          </cell>
          <cell r="K5355" t="e">
            <v>#N/A</v>
          </cell>
          <cell r="L5355">
            <v>7890</v>
          </cell>
          <cell r="M5355">
            <v>0</v>
          </cell>
          <cell r="N5355">
            <v>18613800</v>
          </cell>
          <cell r="O5355">
            <v>18929400</v>
          </cell>
          <cell r="P5355">
            <v>16387335.569999997</v>
          </cell>
        </row>
        <row r="5356">
          <cell r="A5356">
            <v>18158100</v>
          </cell>
          <cell r="B5356">
            <v>0</v>
          </cell>
          <cell r="C5356">
            <v>815810</v>
          </cell>
          <cell r="D5356">
            <v>1</v>
          </cell>
          <cell r="E5356">
            <v>0</v>
          </cell>
          <cell r="F5356" t="str">
            <v>תיכון הייטק - היי</v>
          </cell>
          <cell r="G5356">
            <v>0</v>
          </cell>
          <cell r="H5356" t="str">
            <v xml:space="preserve"> </v>
          </cell>
          <cell r="I5356">
            <v>0</v>
          </cell>
          <cell r="J5356">
            <v>0</v>
          </cell>
          <cell r="K5356">
            <v>0</v>
          </cell>
          <cell r="L5356">
            <v>0</v>
          </cell>
          <cell r="M5356">
            <v>0</v>
          </cell>
          <cell r="N5356">
            <v>0</v>
          </cell>
          <cell r="O5356">
            <v>0</v>
          </cell>
          <cell r="P5356">
            <v>0</v>
          </cell>
        </row>
        <row r="5357">
          <cell r="A5357">
            <v>1815810118</v>
          </cell>
          <cell r="B5357">
            <v>118</v>
          </cell>
          <cell r="C5357">
            <v>815810</v>
          </cell>
          <cell r="D5357">
            <v>1</v>
          </cell>
          <cell r="E5357">
            <v>0</v>
          </cell>
          <cell r="F5357" t="str">
            <v xml:space="preserve">שכר עובדי הוראה   </v>
          </cell>
          <cell r="G5357">
            <v>0</v>
          </cell>
          <cell r="H5357" t="str">
            <v>שכר</v>
          </cell>
          <cell r="I5357">
            <v>-2.6527838714164975E-2</v>
          </cell>
          <cell r="J5357">
            <v>9097000</v>
          </cell>
          <cell r="K5357">
            <v>0.14795146652637126</v>
          </cell>
          <cell r="L5357">
            <v>0</v>
          </cell>
          <cell r="M5357">
            <v>0</v>
          </cell>
          <cell r="N5357">
            <v>9097000</v>
          </cell>
          <cell r="O5357">
            <v>9344900</v>
          </cell>
          <cell r="P5357">
            <v>8445794.8599999994</v>
          </cell>
        </row>
        <row r="5358">
          <cell r="A5358">
            <v>1815810119</v>
          </cell>
          <cell r="B5358">
            <v>119</v>
          </cell>
          <cell r="C5358">
            <v>815810</v>
          </cell>
          <cell r="D5358">
            <v>1</v>
          </cell>
          <cell r="E5358">
            <v>0</v>
          </cell>
          <cell r="F5358" t="str">
            <v xml:space="preserve">השכר הקובע-צוברת  </v>
          </cell>
          <cell r="G5358">
            <v>0</v>
          </cell>
          <cell r="H5358" t="str">
            <v>שכר</v>
          </cell>
          <cell r="I5358">
            <v>7.9681274900398336E-2</v>
          </cell>
          <cell r="J5358">
            <v>650400</v>
          </cell>
          <cell r="K5358">
            <v>1.5050453223875548E-2</v>
          </cell>
          <cell r="L5358">
            <v>0</v>
          </cell>
          <cell r="M5358">
            <v>0</v>
          </cell>
          <cell r="N5358">
            <v>650400</v>
          </cell>
          <cell r="O5358">
            <v>602400</v>
          </cell>
          <cell r="P5358">
            <v>611520.92000000004</v>
          </cell>
        </row>
        <row r="5359">
          <cell r="A5359">
            <v>1815810122</v>
          </cell>
          <cell r="B5359">
            <v>122</v>
          </cell>
          <cell r="C5359">
            <v>815810</v>
          </cell>
          <cell r="D5359">
            <v>1</v>
          </cell>
          <cell r="E5359">
            <v>0</v>
          </cell>
          <cell r="F5359" t="str">
            <v xml:space="preserve">ביגוד             </v>
          </cell>
          <cell r="G5359">
            <v>0</v>
          </cell>
          <cell r="H5359" t="str">
            <v>שכר</v>
          </cell>
          <cell r="I5359">
            <v>0.36571428571428566</v>
          </cell>
          <cell r="J5359">
            <v>95600</v>
          </cell>
          <cell r="K5359">
            <v>0</v>
          </cell>
          <cell r="L5359">
            <v>0</v>
          </cell>
          <cell r="M5359">
            <v>0</v>
          </cell>
          <cell r="N5359">
            <v>95600</v>
          </cell>
          <cell r="O5359">
            <v>70000</v>
          </cell>
          <cell r="P5359">
            <v>95989.18</v>
          </cell>
        </row>
        <row r="5360">
          <cell r="A5360">
            <v>1815810126</v>
          </cell>
          <cell r="B5360">
            <v>126</v>
          </cell>
          <cell r="C5360">
            <v>815810</v>
          </cell>
          <cell r="D5360">
            <v>1</v>
          </cell>
          <cell r="E5360">
            <v>0</v>
          </cell>
          <cell r="F5360" t="str">
            <v xml:space="preserve">דמי הבראה         </v>
          </cell>
          <cell r="G5360">
            <v>0</v>
          </cell>
          <cell r="H5360" t="str">
            <v>שכר</v>
          </cell>
          <cell r="I5360">
            <v>0.45384615384615379</v>
          </cell>
          <cell r="J5360">
            <v>189000</v>
          </cell>
          <cell r="K5360">
            <v>0</v>
          </cell>
          <cell r="L5360">
            <v>0</v>
          </cell>
          <cell r="M5360">
            <v>0</v>
          </cell>
          <cell r="N5360">
            <v>189000</v>
          </cell>
          <cell r="O5360">
            <v>130000</v>
          </cell>
          <cell r="P5360">
            <v>186501.7</v>
          </cell>
        </row>
        <row r="5361">
          <cell r="A5361">
            <v>1815810140</v>
          </cell>
          <cell r="B5361">
            <v>140</v>
          </cell>
          <cell r="C5361">
            <v>815810</v>
          </cell>
          <cell r="D5361">
            <v>1</v>
          </cell>
          <cell r="E5361">
            <v>0</v>
          </cell>
          <cell r="F5361" t="str">
            <v>השתתפות באחזקת רכב</v>
          </cell>
          <cell r="G5361">
            <v>0</v>
          </cell>
          <cell r="H5361" t="str">
            <v>שכר</v>
          </cell>
          <cell r="I5361">
            <v>1.6543209876543208</v>
          </cell>
          <cell r="J5361">
            <v>64500</v>
          </cell>
          <cell r="K5361">
            <v>0</v>
          </cell>
          <cell r="L5361">
            <v>0</v>
          </cell>
          <cell r="M5361">
            <v>0</v>
          </cell>
          <cell r="N5361">
            <v>64500</v>
          </cell>
          <cell r="O5361">
            <v>24300</v>
          </cell>
          <cell r="P5361">
            <v>59372.86</v>
          </cell>
        </row>
        <row r="5362">
          <cell r="A5362">
            <v>1815810210</v>
          </cell>
          <cell r="B5362">
            <v>210</v>
          </cell>
          <cell r="C5362">
            <v>815810</v>
          </cell>
          <cell r="D5362">
            <v>1</v>
          </cell>
          <cell r="E5362">
            <v>0</v>
          </cell>
          <cell r="F5362" t="str">
            <v>השכר הקובע</v>
          </cell>
          <cell r="G5362">
            <v>0</v>
          </cell>
          <cell r="H5362" t="str">
            <v>שכר</v>
          </cell>
          <cell r="I5362">
            <v>0</v>
          </cell>
          <cell r="J5362">
            <v>0</v>
          </cell>
          <cell r="K5362">
            <v>0</v>
          </cell>
          <cell r="L5362">
            <v>0</v>
          </cell>
          <cell r="M5362">
            <v>0</v>
          </cell>
          <cell r="N5362">
            <v>0</v>
          </cell>
          <cell r="O5362">
            <v>0</v>
          </cell>
          <cell r="P5362">
            <v>8858.26</v>
          </cell>
        </row>
        <row r="5363">
          <cell r="A5363">
            <v>1815810214</v>
          </cell>
          <cell r="B5363">
            <v>214</v>
          </cell>
          <cell r="C5363">
            <v>815810</v>
          </cell>
          <cell r="D5363">
            <v>1</v>
          </cell>
          <cell r="E5363">
            <v>0</v>
          </cell>
          <cell r="F5363" t="str">
            <v>שעורי עזר לתלמידים</v>
          </cell>
          <cell r="G5363">
            <v>0</v>
          </cell>
          <cell r="H5363" t="str">
            <v>שכר</v>
          </cell>
          <cell r="I5363">
            <v>0</v>
          </cell>
          <cell r="J5363">
            <v>0</v>
          </cell>
          <cell r="K5363">
            <v>-1</v>
          </cell>
          <cell r="L5363">
            <v>0</v>
          </cell>
          <cell r="M5363">
            <v>0</v>
          </cell>
          <cell r="N5363">
            <v>0</v>
          </cell>
          <cell r="O5363">
            <v>0</v>
          </cell>
          <cell r="P5363">
            <v>2.44</v>
          </cell>
        </row>
        <row r="5364">
          <cell r="A5364">
            <v>1815810215</v>
          </cell>
          <cell r="B5364">
            <v>215</v>
          </cell>
          <cell r="C5364">
            <v>815810</v>
          </cell>
          <cell r="D5364">
            <v>1</v>
          </cell>
          <cell r="E5364">
            <v>0</v>
          </cell>
          <cell r="F5364" t="str">
            <v>קייטנת קיץ בחט"ב ובתיכוניים</v>
          </cell>
          <cell r="G5364">
            <v>0</v>
          </cell>
          <cell r="H5364" t="str">
            <v>שכר</v>
          </cell>
          <cell r="I5364">
            <v>0</v>
          </cell>
          <cell r="J5364">
            <v>0</v>
          </cell>
          <cell r="K5364">
            <v>-1</v>
          </cell>
          <cell r="L5364">
            <v>0</v>
          </cell>
          <cell r="M5364">
            <v>0</v>
          </cell>
          <cell r="N5364">
            <v>0</v>
          </cell>
          <cell r="O5364">
            <v>0</v>
          </cell>
          <cell r="P5364">
            <v>0</v>
          </cell>
        </row>
        <row r="5365">
          <cell r="A5365">
            <v>1815810250</v>
          </cell>
          <cell r="B5365">
            <v>250</v>
          </cell>
          <cell r="C5365">
            <v>815810</v>
          </cell>
          <cell r="D5365">
            <v>1</v>
          </cell>
          <cell r="E5365">
            <v>0</v>
          </cell>
          <cell r="F5365" t="str">
            <v>שעות השאלה למשה"ח</v>
          </cell>
          <cell r="G5365">
            <v>0</v>
          </cell>
          <cell r="H5365" t="str">
            <v>שכר</v>
          </cell>
          <cell r="I5365">
            <v>0</v>
          </cell>
          <cell r="J5365">
            <v>0</v>
          </cell>
          <cell r="K5365">
            <v>-1</v>
          </cell>
          <cell r="L5365">
            <v>0</v>
          </cell>
          <cell r="M5365">
            <v>0</v>
          </cell>
          <cell r="N5365">
            <v>0</v>
          </cell>
          <cell r="O5365">
            <v>0</v>
          </cell>
          <cell r="P5365">
            <v>0.19</v>
          </cell>
        </row>
        <row r="5366">
          <cell r="A5366">
            <v>1815810261</v>
          </cell>
          <cell r="B5366">
            <v>261</v>
          </cell>
          <cell r="C5366">
            <v>815810</v>
          </cell>
          <cell r="D5366">
            <v>1</v>
          </cell>
          <cell r="E5366">
            <v>0</v>
          </cell>
          <cell r="F5366" t="str">
            <v>תכנית גי"א / מש"ב</v>
          </cell>
          <cell r="G5366">
            <v>0</v>
          </cell>
          <cell r="H5366" t="str">
            <v>שכר</v>
          </cell>
          <cell r="I5366">
            <v>0</v>
          </cell>
          <cell r="J5366">
            <v>0</v>
          </cell>
          <cell r="K5366">
            <v>0</v>
          </cell>
          <cell r="L5366">
            <v>0</v>
          </cell>
          <cell r="M5366">
            <v>0</v>
          </cell>
          <cell r="N5366">
            <v>0</v>
          </cell>
          <cell r="O5366">
            <v>0</v>
          </cell>
          <cell r="P5366">
            <v>0</v>
          </cell>
        </row>
        <row r="5367">
          <cell r="A5367">
            <v>1815810263</v>
          </cell>
          <cell r="B5367">
            <v>263</v>
          </cell>
          <cell r="C5367">
            <v>815810</v>
          </cell>
          <cell r="D5367">
            <v>1</v>
          </cell>
          <cell r="E5367">
            <v>0</v>
          </cell>
          <cell r="F5367" t="str">
            <v>עובדי מינהלה</v>
          </cell>
          <cell r="G5367">
            <v>0</v>
          </cell>
          <cell r="H5367" t="str">
            <v>שכר</v>
          </cell>
          <cell r="I5367">
            <v>0</v>
          </cell>
          <cell r="J5367">
            <v>0</v>
          </cell>
          <cell r="K5367">
            <v>0</v>
          </cell>
          <cell r="L5367">
            <v>0</v>
          </cell>
          <cell r="M5367">
            <v>0</v>
          </cell>
          <cell r="N5367">
            <v>0</v>
          </cell>
          <cell r="O5367">
            <v>0</v>
          </cell>
          <cell r="P5367">
            <v>0</v>
          </cell>
        </row>
        <row r="5368">
          <cell r="A5368">
            <v>1815810420</v>
          </cell>
          <cell r="B5368">
            <v>420</v>
          </cell>
          <cell r="C5368">
            <v>815810</v>
          </cell>
          <cell r="D5368">
            <v>1</v>
          </cell>
          <cell r="E5368">
            <v>0</v>
          </cell>
          <cell r="F5368" t="str">
            <v xml:space="preserve">כיבוי אש          </v>
          </cell>
          <cell r="G5368">
            <v>0</v>
          </cell>
          <cell r="H5368" t="str">
            <v>גמיש</v>
          </cell>
          <cell r="I5368">
            <v>0</v>
          </cell>
          <cell r="J5368">
            <v>7000</v>
          </cell>
          <cell r="K5368">
            <v>0.75</v>
          </cell>
          <cell r="L5368">
            <v>0</v>
          </cell>
          <cell r="M5368">
            <v>0</v>
          </cell>
          <cell r="N5368">
            <v>7000</v>
          </cell>
          <cell r="O5368">
            <v>7000</v>
          </cell>
          <cell r="P5368">
            <v>5942.32</v>
          </cell>
        </row>
        <row r="5369">
          <cell r="A5369">
            <v>1815810431</v>
          </cell>
          <cell r="B5369">
            <v>431</v>
          </cell>
          <cell r="C5369">
            <v>815810</v>
          </cell>
          <cell r="D5369">
            <v>1</v>
          </cell>
          <cell r="E5369">
            <v>0</v>
          </cell>
          <cell r="F5369" t="str">
            <v xml:space="preserve">חשמל              </v>
          </cell>
          <cell r="G5369">
            <v>0</v>
          </cell>
          <cell r="H5369" t="str">
            <v>קשיח</v>
          </cell>
          <cell r="I5369">
            <v>0.11819389110225753</v>
          </cell>
          <cell r="J5369">
            <v>84200</v>
          </cell>
          <cell r="K5369">
            <v>-0.10235294117647054</v>
          </cell>
          <cell r="L5369">
            <v>0</v>
          </cell>
          <cell r="M5369">
            <v>0</v>
          </cell>
          <cell r="N5369">
            <v>84200</v>
          </cell>
          <cell r="O5369">
            <v>75300</v>
          </cell>
          <cell r="P5369">
            <v>76135</v>
          </cell>
        </row>
        <row r="5370">
          <cell r="A5370">
            <v>1815810432</v>
          </cell>
          <cell r="B5370">
            <v>432</v>
          </cell>
          <cell r="C5370">
            <v>815810</v>
          </cell>
          <cell r="D5370">
            <v>1</v>
          </cell>
          <cell r="E5370">
            <v>0</v>
          </cell>
          <cell r="F5370" t="str">
            <v xml:space="preserve">מים               </v>
          </cell>
          <cell r="G5370">
            <v>0</v>
          </cell>
          <cell r="H5370" t="str">
            <v>קשיח</v>
          </cell>
          <cell r="I5370">
            <v>0.11898016997167149</v>
          </cell>
          <cell r="J5370">
            <v>39500</v>
          </cell>
          <cell r="K5370">
            <v>-0.10499999999999998</v>
          </cell>
          <cell r="L5370">
            <v>0</v>
          </cell>
          <cell r="M5370">
            <v>0</v>
          </cell>
          <cell r="N5370">
            <v>39500</v>
          </cell>
          <cell r="O5370">
            <v>35300</v>
          </cell>
          <cell r="P5370">
            <v>35688</v>
          </cell>
        </row>
        <row r="5371">
          <cell r="A5371">
            <v>1815810437</v>
          </cell>
          <cell r="B5371">
            <v>437</v>
          </cell>
          <cell r="C5371">
            <v>815810</v>
          </cell>
          <cell r="D5371">
            <v>1</v>
          </cell>
          <cell r="E5371">
            <v>0</v>
          </cell>
          <cell r="F5371" t="str">
            <v>אחזקת אזעקה</v>
          </cell>
          <cell r="G5371">
            <v>0</v>
          </cell>
          <cell r="H5371" t="str">
            <v>קשיח</v>
          </cell>
          <cell r="I5371">
            <v>0</v>
          </cell>
          <cell r="J5371">
            <v>5040</v>
          </cell>
          <cell r="K5371">
            <v>3.7037037037036979E-2</v>
          </cell>
          <cell r="L5371">
            <v>560</v>
          </cell>
          <cell r="M5371">
            <v>0</v>
          </cell>
          <cell r="N5371">
            <v>5600</v>
          </cell>
          <cell r="O5371">
            <v>5600</v>
          </cell>
          <cell r="P5371">
            <v>4885.92</v>
          </cell>
        </row>
        <row r="5372">
          <cell r="A5372">
            <v>1815810450</v>
          </cell>
          <cell r="B5372">
            <v>450</v>
          </cell>
          <cell r="C5372">
            <v>815810</v>
          </cell>
          <cell r="D5372">
            <v>1</v>
          </cell>
          <cell r="E5372">
            <v>0</v>
          </cell>
          <cell r="F5372" t="str">
            <v xml:space="preserve">ריהוט ואחזקתו     </v>
          </cell>
          <cell r="G5372">
            <v>0</v>
          </cell>
          <cell r="H5372" t="str">
            <v>גמיש</v>
          </cell>
          <cell r="I5372">
            <v>0.11267605633802824</v>
          </cell>
          <cell r="J5372">
            <v>14220</v>
          </cell>
          <cell r="K5372">
            <v>-0.10062893081761004</v>
          </cell>
          <cell r="L5372">
            <v>1580</v>
          </cell>
          <cell r="M5372">
            <v>0</v>
          </cell>
          <cell r="N5372">
            <v>15800</v>
          </cell>
          <cell r="O5372">
            <v>14200</v>
          </cell>
          <cell r="P5372">
            <v>14275</v>
          </cell>
        </row>
        <row r="5373">
          <cell r="A5373">
            <v>1815810511</v>
          </cell>
          <cell r="B5373">
            <v>511</v>
          </cell>
          <cell r="C5373">
            <v>815810</v>
          </cell>
          <cell r="D5373">
            <v>1</v>
          </cell>
          <cell r="E5373">
            <v>0</v>
          </cell>
          <cell r="F5373" t="str">
            <v xml:space="preserve">אירוח וכיבוד      </v>
          </cell>
          <cell r="G5373">
            <v>0</v>
          </cell>
          <cell r="H5373" t="str">
            <v>גמיש</v>
          </cell>
          <cell r="I5373">
            <v>0</v>
          </cell>
          <cell r="J5373">
            <v>9000</v>
          </cell>
          <cell r="K5373">
            <v>2.3333333333333335</v>
          </cell>
          <cell r="L5373">
            <v>1000</v>
          </cell>
          <cell r="M5373">
            <v>0</v>
          </cell>
          <cell r="N5373">
            <v>10000</v>
          </cell>
          <cell r="O5373">
            <v>10000</v>
          </cell>
          <cell r="P5373">
            <v>9798.41</v>
          </cell>
        </row>
        <row r="5374">
          <cell r="A5374">
            <v>1815810583</v>
          </cell>
          <cell r="B5374">
            <v>583</v>
          </cell>
          <cell r="C5374">
            <v>815810</v>
          </cell>
          <cell r="D5374">
            <v>1</v>
          </cell>
          <cell r="E5374">
            <v>0</v>
          </cell>
          <cell r="F5374" t="str">
            <v>שרות רפואי</v>
          </cell>
          <cell r="G5374">
            <v>0</v>
          </cell>
          <cell r="H5374" t="str">
            <v>קשיח</v>
          </cell>
          <cell r="I5374">
            <v>0</v>
          </cell>
          <cell r="J5374">
            <v>0</v>
          </cell>
          <cell r="K5374">
            <v>0</v>
          </cell>
          <cell r="L5374">
            <v>0</v>
          </cell>
          <cell r="M5374">
            <v>0</v>
          </cell>
          <cell r="N5374">
            <v>0</v>
          </cell>
          <cell r="O5374">
            <v>0</v>
          </cell>
          <cell r="P5374">
            <v>0</v>
          </cell>
        </row>
        <row r="5375">
          <cell r="A5375">
            <v>1815810585</v>
          </cell>
          <cell r="B5375">
            <v>585</v>
          </cell>
          <cell r="C5375">
            <v>815810</v>
          </cell>
          <cell r="D5375">
            <v>1</v>
          </cell>
          <cell r="E5375">
            <v>0</v>
          </cell>
          <cell r="F5375" t="str">
            <v xml:space="preserve">שרות אחות         </v>
          </cell>
          <cell r="G5375">
            <v>0</v>
          </cell>
          <cell r="H5375" t="str">
            <v>קשיח</v>
          </cell>
          <cell r="I5375">
            <v>0</v>
          </cell>
          <cell r="J5375">
            <v>0</v>
          </cell>
          <cell r="K5375">
            <v>0</v>
          </cell>
          <cell r="L5375">
            <v>0</v>
          </cell>
          <cell r="M5375">
            <v>0</v>
          </cell>
          <cell r="N5375">
            <v>0</v>
          </cell>
          <cell r="O5375">
            <v>0</v>
          </cell>
          <cell r="P5375">
            <v>0</v>
          </cell>
        </row>
        <row r="5376">
          <cell r="A5376">
            <v>1815810742</v>
          </cell>
          <cell r="B5376">
            <v>742</v>
          </cell>
          <cell r="C5376">
            <v>815810</v>
          </cell>
          <cell r="D5376">
            <v>1</v>
          </cell>
          <cell r="E5376">
            <v>0</v>
          </cell>
          <cell r="F5376" t="str">
            <v xml:space="preserve">כלים וציוד        </v>
          </cell>
          <cell r="G5376">
            <v>0</v>
          </cell>
          <cell r="H5376" t="str">
            <v>גמיש</v>
          </cell>
          <cell r="I5376">
            <v>2.7093596059113212E-2</v>
          </cell>
          <cell r="J5376">
            <v>37530</v>
          </cell>
          <cell r="K5376">
            <v>0.38596491228070184</v>
          </cell>
          <cell r="L5376">
            <v>4170</v>
          </cell>
          <cell r="M5376">
            <v>0</v>
          </cell>
          <cell r="N5376">
            <v>41700</v>
          </cell>
          <cell r="O5376">
            <v>40600</v>
          </cell>
          <cell r="P5376">
            <v>39980</v>
          </cell>
        </row>
        <row r="5377">
          <cell r="A5377">
            <v>1815810750</v>
          </cell>
          <cell r="B5377">
            <v>750</v>
          </cell>
          <cell r="C5377">
            <v>815810</v>
          </cell>
          <cell r="D5377">
            <v>1</v>
          </cell>
          <cell r="E5377">
            <v>0</v>
          </cell>
          <cell r="F5377" t="str">
            <v>אחזקת מוסדות</v>
          </cell>
          <cell r="G5377">
            <v>0</v>
          </cell>
          <cell r="H5377" t="str">
            <v>קשיח</v>
          </cell>
          <cell r="I5377">
            <v>0.10117749672917564</v>
          </cell>
          <cell r="J5377">
            <v>505000</v>
          </cell>
          <cell r="K5377">
            <v>6.3291139240506666E-3</v>
          </cell>
          <cell r="L5377">
            <v>0</v>
          </cell>
          <cell r="M5377">
            <v>0</v>
          </cell>
          <cell r="N5377">
            <v>505000</v>
          </cell>
          <cell r="O5377">
            <v>458600</v>
          </cell>
          <cell r="P5377">
            <v>436760.18</v>
          </cell>
        </row>
        <row r="5378">
          <cell r="A5378">
            <v>1815810752</v>
          </cell>
          <cell r="B5378">
            <v>752</v>
          </cell>
          <cell r="C5378">
            <v>815810</v>
          </cell>
          <cell r="D5378">
            <v>1</v>
          </cell>
          <cell r="E5378">
            <v>0</v>
          </cell>
          <cell r="F5378" t="str">
            <v xml:space="preserve">נקיון בקבלנות     </v>
          </cell>
          <cell r="G5378">
            <v>0</v>
          </cell>
          <cell r="H5378" t="str">
            <v>קשיח</v>
          </cell>
          <cell r="I5378">
            <v>2.3777678704115512E-3</v>
          </cell>
          <cell r="J5378">
            <v>674500</v>
          </cell>
          <cell r="K5378">
            <v>-1.4686444411807886E-2</v>
          </cell>
          <cell r="L5378">
            <v>0</v>
          </cell>
          <cell r="M5378">
            <v>0</v>
          </cell>
          <cell r="N5378">
            <v>674500</v>
          </cell>
          <cell r="O5378">
            <v>672900</v>
          </cell>
          <cell r="P5378">
            <v>630079.25</v>
          </cell>
        </row>
        <row r="5379">
          <cell r="A5379">
            <v>1815810759</v>
          </cell>
          <cell r="B5379">
            <v>759</v>
          </cell>
          <cell r="C5379">
            <v>815810</v>
          </cell>
          <cell r="D5379">
            <v>1</v>
          </cell>
          <cell r="E5379">
            <v>0</v>
          </cell>
          <cell r="F5379" t="str">
            <v>שרותי סייעות</v>
          </cell>
          <cell r="G5379">
            <v>0</v>
          </cell>
          <cell r="H5379" t="str">
            <v>שכר</v>
          </cell>
          <cell r="I5379">
            <v>0.7899948779238517</v>
          </cell>
          <cell r="J5379">
            <v>2096800</v>
          </cell>
          <cell r="K5379">
            <v>4.999520199596974E-2</v>
          </cell>
          <cell r="L5379">
            <v>0</v>
          </cell>
          <cell r="M5379">
            <v>0</v>
          </cell>
          <cell r="N5379">
            <v>2096800</v>
          </cell>
          <cell r="O5379">
            <v>1171400</v>
          </cell>
          <cell r="P5379">
            <v>1421975.68</v>
          </cell>
        </row>
        <row r="5380">
          <cell r="A5380">
            <v>1815810762</v>
          </cell>
          <cell r="B5380">
            <v>762</v>
          </cell>
          <cell r="C5380">
            <v>815810</v>
          </cell>
          <cell r="D5380">
            <v>1</v>
          </cell>
          <cell r="E5380">
            <v>0</v>
          </cell>
          <cell r="F5380" t="str">
            <v xml:space="preserve">שאילת מורים       </v>
          </cell>
          <cell r="G5380">
            <v>0</v>
          </cell>
          <cell r="H5380" t="str">
            <v>שכר</v>
          </cell>
          <cell r="I5380">
            <v>8.0357142857143682E-3</v>
          </cell>
          <cell r="J5380">
            <v>112900</v>
          </cell>
          <cell r="K5380">
            <v>0.25968109339407741</v>
          </cell>
          <cell r="L5380">
            <v>0</v>
          </cell>
          <cell r="M5380">
            <v>0</v>
          </cell>
          <cell r="N5380">
            <v>112900</v>
          </cell>
          <cell r="O5380">
            <v>112000</v>
          </cell>
          <cell r="P5380">
            <v>110405.4</v>
          </cell>
        </row>
        <row r="5381">
          <cell r="A5381">
            <v>1815810780</v>
          </cell>
          <cell r="B5381">
            <v>780</v>
          </cell>
          <cell r="C5381">
            <v>815810</v>
          </cell>
          <cell r="D5381">
            <v>1</v>
          </cell>
          <cell r="E5381">
            <v>0</v>
          </cell>
          <cell r="F5381" t="str">
            <v xml:space="preserve">חינוך חברתי       </v>
          </cell>
          <cell r="G5381">
            <v>0</v>
          </cell>
          <cell r="H5381" t="str">
            <v>קשיח</v>
          </cell>
          <cell r="I5381">
            <v>2.9411764705882248E-2</v>
          </cell>
          <cell r="J5381">
            <v>10500</v>
          </cell>
          <cell r="K5381">
            <v>9.3023255813953432E-2</v>
          </cell>
          <cell r="L5381">
            <v>0</v>
          </cell>
          <cell r="M5381">
            <v>0</v>
          </cell>
          <cell r="N5381">
            <v>10500</v>
          </cell>
          <cell r="O5381">
            <v>10200</v>
          </cell>
          <cell r="P5381">
            <v>9709</v>
          </cell>
        </row>
        <row r="5382">
          <cell r="A5382">
            <v>1815810781</v>
          </cell>
          <cell r="B5382">
            <v>781</v>
          </cell>
          <cell r="C5382">
            <v>815810</v>
          </cell>
          <cell r="D5382">
            <v>1</v>
          </cell>
          <cell r="E5382">
            <v>0</v>
          </cell>
          <cell r="F5382" t="str">
            <v xml:space="preserve">הפעלת ביה"ס       </v>
          </cell>
          <cell r="G5382">
            <v>0</v>
          </cell>
          <cell r="H5382" t="str">
            <v>גמיש</v>
          </cell>
          <cell r="I5382">
            <v>0</v>
          </cell>
          <cell r="J5382">
            <v>0</v>
          </cell>
          <cell r="K5382">
            <v>0</v>
          </cell>
          <cell r="L5382">
            <v>0</v>
          </cell>
          <cell r="M5382">
            <v>0</v>
          </cell>
          <cell r="N5382">
            <v>0</v>
          </cell>
          <cell r="O5382">
            <v>0</v>
          </cell>
          <cell r="P5382">
            <v>0</v>
          </cell>
        </row>
        <row r="5383">
          <cell r="A5383">
            <v>1815810810</v>
          </cell>
          <cell r="B5383">
            <v>810</v>
          </cell>
          <cell r="C5383">
            <v>815810</v>
          </cell>
          <cell r="D5383">
            <v>1</v>
          </cell>
          <cell r="E5383">
            <v>0</v>
          </cell>
          <cell r="F5383" t="str">
            <v>הקצבה לניהול עצמי</v>
          </cell>
          <cell r="G5383">
            <v>0</v>
          </cell>
          <cell r="H5383" t="str">
            <v>גמיש</v>
          </cell>
          <cell r="I5383">
            <v>0.11924439197166481</v>
          </cell>
          <cell r="J5383">
            <v>94800</v>
          </cell>
          <cell r="K5383">
            <v>-9.873949579831931E-2</v>
          </cell>
          <cell r="L5383">
            <v>0</v>
          </cell>
          <cell r="M5383">
            <v>0</v>
          </cell>
          <cell r="N5383">
            <v>94800</v>
          </cell>
          <cell r="O5383">
            <v>84700</v>
          </cell>
          <cell r="P5383">
            <v>85376</v>
          </cell>
        </row>
        <row r="5384">
          <cell r="A5384">
            <v>1815810812</v>
          </cell>
          <cell r="B5384">
            <v>812</v>
          </cell>
          <cell r="C5384">
            <v>815810</v>
          </cell>
          <cell r="D5384">
            <v>1</v>
          </cell>
          <cell r="E5384">
            <v>0</v>
          </cell>
          <cell r="F5384" t="str">
            <v>מסיבות כיתתיות</v>
          </cell>
          <cell r="G5384">
            <v>0</v>
          </cell>
          <cell r="H5384" t="str">
            <v>גמיש</v>
          </cell>
          <cell r="I5384">
            <v>0</v>
          </cell>
          <cell r="J5384">
            <v>12500</v>
          </cell>
          <cell r="K5384">
            <v>-1</v>
          </cell>
          <cell r="L5384">
            <v>0</v>
          </cell>
          <cell r="M5384">
            <v>0</v>
          </cell>
          <cell r="N5384">
            <v>12500</v>
          </cell>
          <cell r="O5384">
            <v>0</v>
          </cell>
          <cell r="P5384">
            <v>12300</v>
          </cell>
        </row>
        <row r="5385">
          <cell r="A5385">
            <v>1815810816</v>
          </cell>
          <cell r="B5385">
            <v>816</v>
          </cell>
          <cell r="C5385">
            <v>815810</v>
          </cell>
          <cell r="D5385">
            <v>1</v>
          </cell>
          <cell r="E5385">
            <v>0</v>
          </cell>
          <cell r="F5385" t="str">
            <v>חט"ב - הכלה והשתלבות</v>
          </cell>
          <cell r="G5385">
            <v>0</v>
          </cell>
          <cell r="H5385" t="str">
            <v>קשיח</v>
          </cell>
          <cell r="I5385">
            <v>0</v>
          </cell>
          <cell r="J5385">
            <v>0</v>
          </cell>
          <cell r="K5385">
            <v>-1</v>
          </cell>
          <cell r="L5385">
            <v>0</v>
          </cell>
          <cell r="M5385">
            <v>0</v>
          </cell>
          <cell r="N5385">
            <v>0</v>
          </cell>
          <cell r="O5385">
            <v>0</v>
          </cell>
          <cell r="P5385">
            <v>6250</v>
          </cell>
        </row>
        <row r="5386">
          <cell r="A5386">
            <v>1815810838</v>
          </cell>
          <cell r="B5386">
            <v>838</v>
          </cell>
          <cell r="C5386">
            <v>815810</v>
          </cell>
          <cell r="D5386">
            <v>1</v>
          </cell>
          <cell r="E5386">
            <v>0</v>
          </cell>
          <cell r="F5386" t="str">
            <v>תכנית לאומית-קידום אנגלית</v>
          </cell>
          <cell r="G5386">
            <v>0</v>
          </cell>
          <cell r="H5386" t="str">
            <v>גמיש</v>
          </cell>
          <cell r="I5386">
            <v>0</v>
          </cell>
          <cell r="J5386">
            <v>0</v>
          </cell>
          <cell r="K5386">
            <v>0</v>
          </cell>
          <cell r="L5386">
            <v>0</v>
          </cell>
          <cell r="M5386">
            <v>0</v>
          </cell>
          <cell r="N5386">
            <v>0</v>
          </cell>
          <cell r="O5386">
            <v>0</v>
          </cell>
          <cell r="P5386">
            <v>0</v>
          </cell>
        </row>
        <row r="5387">
          <cell r="A5387">
            <v>1815810953</v>
          </cell>
          <cell r="B5387">
            <v>953</v>
          </cell>
          <cell r="C5387">
            <v>815810</v>
          </cell>
          <cell r="D5387">
            <v>1</v>
          </cell>
          <cell r="E5387">
            <v>0</v>
          </cell>
          <cell r="F5387" t="str">
            <v>מערכת גפ"ן</v>
          </cell>
          <cell r="G5387">
            <v>0</v>
          </cell>
          <cell r="H5387" t="str">
            <v>קשיח</v>
          </cell>
          <cell r="I5387">
            <v>0</v>
          </cell>
          <cell r="J5387">
            <v>690600</v>
          </cell>
          <cell r="K5387" t="e">
            <v>#N/A</v>
          </cell>
          <cell r="L5387">
            <v>0</v>
          </cell>
          <cell r="M5387">
            <v>0</v>
          </cell>
          <cell r="N5387">
            <v>690600</v>
          </cell>
          <cell r="O5387">
            <v>676500</v>
          </cell>
          <cell r="P5387">
            <v>169339.85</v>
          </cell>
        </row>
        <row r="5388">
          <cell r="A5388">
            <v>1815810911</v>
          </cell>
          <cell r="B5388">
            <v>911</v>
          </cell>
          <cell r="C5388">
            <v>815810</v>
          </cell>
          <cell r="D5388">
            <v>1</v>
          </cell>
          <cell r="E5388">
            <v>0</v>
          </cell>
          <cell r="F5388" t="str">
            <v>פעילות חוויתית יהדות</v>
          </cell>
          <cell r="G5388">
            <v>0</v>
          </cell>
          <cell r="H5388" t="str">
            <v>קשיח</v>
          </cell>
          <cell r="I5388">
            <v>0</v>
          </cell>
          <cell r="J5388">
            <v>0</v>
          </cell>
          <cell r="K5388">
            <v>0</v>
          </cell>
          <cell r="L5388">
            <v>0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</row>
        <row r="5389">
          <cell r="A5389">
            <v>1815810989</v>
          </cell>
          <cell r="B5389">
            <v>989</v>
          </cell>
          <cell r="C5389">
            <v>815810</v>
          </cell>
          <cell r="D5389">
            <v>1</v>
          </cell>
          <cell r="E5389">
            <v>0</v>
          </cell>
          <cell r="F5389" t="str">
            <v>תקורה</v>
          </cell>
          <cell r="G5389">
            <v>0</v>
          </cell>
          <cell r="H5389" t="str">
            <v>קשיח</v>
          </cell>
          <cell r="I5389">
            <v>6.889763779527569E-2</v>
          </cell>
          <cell r="J5389">
            <v>868800</v>
          </cell>
          <cell r="K5389">
            <v>-1</v>
          </cell>
          <cell r="L5389">
            <v>0</v>
          </cell>
          <cell r="M5389">
            <v>0</v>
          </cell>
          <cell r="N5389">
            <v>868800</v>
          </cell>
          <cell r="O5389">
            <v>812800</v>
          </cell>
          <cell r="P5389">
            <v>748616.43</v>
          </cell>
        </row>
        <row r="5390">
          <cell r="A5390" t="e">
            <v>#VALUE!</v>
          </cell>
          <cell r="B5390" t="str">
            <v>815810  סך הכל</v>
          </cell>
          <cell r="C5390">
            <v>0</v>
          </cell>
          <cell r="D5390">
            <v>0</v>
          </cell>
          <cell r="E5390">
            <v>0</v>
          </cell>
          <cell r="F5390" t="str">
            <v>תיכון הייטק - היי</v>
          </cell>
          <cell r="G5390">
            <v>0</v>
          </cell>
          <cell r="H5390">
            <v>0</v>
          </cell>
          <cell r="I5390">
            <v>7.0201341347057911E-2</v>
          </cell>
          <cell r="J5390">
            <v>15359390</v>
          </cell>
          <cell r="K5390" t="e">
            <v>#N/A</v>
          </cell>
          <cell r="L5390">
            <v>7310</v>
          </cell>
          <cell r="M5390">
            <v>0</v>
          </cell>
          <cell r="N5390">
            <v>15366700</v>
          </cell>
          <cell r="O5390">
            <v>14358700</v>
          </cell>
          <cell r="P5390">
            <v>13225556.849999996</v>
          </cell>
        </row>
        <row r="5391">
          <cell r="A5391">
            <v>18158200</v>
          </cell>
          <cell r="B5391">
            <v>0</v>
          </cell>
          <cell r="C5391">
            <v>815820</v>
          </cell>
          <cell r="D5391">
            <v>1</v>
          </cell>
          <cell r="E5391">
            <v>0</v>
          </cell>
          <cell r="F5391" t="str">
            <v>תיכון חרדי לווית  חן</v>
          </cell>
          <cell r="G5391">
            <v>0</v>
          </cell>
          <cell r="H5391" t="str">
            <v xml:space="preserve"> </v>
          </cell>
          <cell r="I5391">
            <v>0</v>
          </cell>
          <cell r="J5391">
            <v>0</v>
          </cell>
          <cell r="K5391">
            <v>0</v>
          </cell>
          <cell r="L5391">
            <v>0</v>
          </cell>
          <cell r="M5391">
            <v>0</v>
          </cell>
          <cell r="N5391">
            <v>0</v>
          </cell>
          <cell r="O5391">
            <v>0</v>
          </cell>
          <cell r="P5391">
            <v>0</v>
          </cell>
        </row>
        <row r="5392">
          <cell r="A5392">
            <v>1815820100</v>
          </cell>
          <cell r="B5392">
            <v>100</v>
          </cell>
          <cell r="C5392">
            <v>815820</v>
          </cell>
          <cell r="D5392">
            <v>1</v>
          </cell>
          <cell r="E5392">
            <v>0</v>
          </cell>
          <cell r="F5392" t="str">
            <v>שכר עובדים לפי תקן</v>
          </cell>
          <cell r="G5392">
            <v>0</v>
          </cell>
          <cell r="H5392" t="str">
            <v xml:space="preserve"> </v>
          </cell>
          <cell r="I5392">
            <v>0</v>
          </cell>
          <cell r="J5392">
            <v>0</v>
          </cell>
          <cell r="K5392">
            <v>0</v>
          </cell>
          <cell r="L5392">
            <v>0</v>
          </cell>
          <cell r="M5392">
            <v>0</v>
          </cell>
          <cell r="N5392">
            <v>0</v>
          </cell>
          <cell r="O5392">
            <v>0</v>
          </cell>
          <cell r="P5392">
            <v>0</v>
          </cell>
        </row>
        <row r="5393">
          <cell r="A5393">
            <v>1815820118</v>
          </cell>
          <cell r="B5393">
            <v>118</v>
          </cell>
          <cell r="C5393">
            <v>815820</v>
          </cell>
          <cell r="D5393">
            <v>1</v>
          </cell>
          <cell r="E5393">
            <v>0</v>
          </cell>
          <cell r="F5393" t="str">
            <v xml:space="preserve">שכר עובדי הוראה   </v>
          </cell>
          <cell r="G5393">
            <v>0</v>
          </cell>
          <cell r="H5393" t="str">
            <v>שכר</v>
          </cell>
          <cell r="I5393">
            <v>4.7082106803705281E-2</v>
          </cell>
          <cell r="J5393">
            <v>6296000</v>
          </cell>
          <cell r="K5393">
            <v>-2.7238968528929708E-2</v>
          </cell>
          <cell r="L5393">
            <v>0</v>
          </cell>
          <cell r="M5393">
            <v>0</v>
          </cell>
          <cell r="N5393">
            <v>6296000</v>
          </cell>
          <cell r="O5393">
            <v>6012900</v>
          </cell>
          <cell r="P5393">
            <v>5743552.2199999997</v>
          </cell>
        </row>
        <row r="5394">
          <cell r="A5394">
            <v>1815820119</v>
          </cell>
          <cell r="B5394">
            <v>119</v>
          </cell>
          <cell r="C5394">
            <v>815820</v>
          </cell>
          <cell r="D5394">
            <v>1</v>
          </cell>
          <cell r="E5394">
            <v>0</v>
          </cell>
          <cell r="F5394" t="str">
            <v xml:space="preserve">השכר הקובע-צוברת  </v>
          </cell>
          <cell r="G5394">
            <v>0</v>
          </cell>
          <cell r="H5394" t="str">
            <v>שכר</v>
          </cell>
          <cell r="I5394">
            <v>5.2631578947368363E-2</v>
          </cell>
          <cell r="J5394">
            <v>214000</v>
          </cell>
          <cell r="K5394">
            <v>0.28397435897435908</v>
          </cell>
          <cell r="L5394">
            <v>0</v>
          </cell>
          <cell r="M5394">
            <v>0</v>
          </cell>
          <cell r="N5394">
            <v>214000</v>
          </cell>
          <cell r="O5394">
            <v>203300</v>
          </cell>
          <cell r="P5394">
            <v>179513.53</v>
          </cell>
        </row>
        <row r="5395">
          <cell r="A5395">
            <v>1815820122</v>
          </cell>
          <cell r="B5395">
            <v>122</v>
          </cell>
          <cell r="C5395">
            <v>815820</v>
          </cell>
          <cell r="D5395">
            <v>1</v>
          </cell>
          <cell r="E5395">
            <v>0</v>
          </cell>
          <cell r="F5395" t="str">
            <v xml:space="preserve">ביגוד             </v>
          </cell>
          <cell r="G5395">
            <v>0</v>
          </cell>
          <cell r="H5395" t="str">
            <v>שכר</v>
          </cell>
          <cell r="I5395">
            <v>0.24181818181818171</v>
          </cell>
          <cell r="J5395">
            <v>68300</v>
          </cell>
          <cell r="K5395">
            <v>0</v>
          </cell>
          <cell r="L5395">
            <v>0</v>
          </cell>
          <cell r="M5395">
            <v>0</v>
          </cell>
          <cell r="N5395">
            <v>68300</v>
          </cell>
          <cell r="O5395">
            <v>55000</v>
          </cell>
          <cell r="P5395">
            <v>61107.040000000001</v>
          </cell>
        </row>
        <row r="5396">
          <cell r="A5396">
            <v>1815820126</v>
          </cell>
          <cell r="B5396">
            <v>126</v>
          </cell>
          <cell r="C5396">
            <v>815820</v>
          </cell>
          <cell r="D5396">
            <v>1</v>
          </cell>
          <cell r="E5396">
            <v>0</v>
          </cell>
          <cell r="F5396" t="str">
            <v xml:space="preserve">דמי הבראה         </v>
          </cell>
          <cell r="G5396">
            <v>0</v>
          </cell>
          <cell r="H5396" t="str">
            <v>שכר</v>
          </cell>
          <cell r="I5396">
            <v>8.59375E-2</v>
          </cell>
          <cell r="J5396">
            <v>139000</v>
          </cell>
          <cell r="K5396">
            <v>0</v>
          </cell>
          <cell r="L5396">
            <v>0</v>
          </cell>
          <cell r="M5396">
            <v>0</v>
          </cell>
          <cell r="N5396">
            <v>139000</v>
          </cell>
          <cell r="O5396">
            <v>128000</v>
          </cell>
          <cell r="P5396">
            <v>127603.22</v>
          </cell>
        </row>
        <row r="5397">
          <cell r="A5397">
            <v>1815820130</v>
          </cell>
          <cell r="B5397">
            <v>130</v>
          </cell>
          <cell r="C5397">
            <v>815820</v>
          </cell>
          <cell r="D5397">
            <v>1</v>
          </cell>
          <cell r="E5397">
            <v>0</v>
          </cell>
          <cell r="F5397" t="str">
            <v xml:space="preserve">שעות נוספות       </v>
          </cell>
          <cell r="G5397">
            <v>0</v>
          </cell>
          <cell r="H5397" t="str">
            <v>שכר</v>
          </cell>
          <cell r="I5397">
            <v>0</v>
          </cell>
          <cell r="J5397">
            <v>0</v>
          </cell>
          <cell r="K5397">
            <v>0</v>
          </cell>
          <cell r="L5397">
            <v>0</v>
          </cell>
          <cell r="M5397">
            <v>0</v>
          </cell>
          <cell r="N5397">
            <v>0</v>
          </cell>
          <cell r="O5397">
            <v>0</v>
          </cell>
          <cell r="P5397">
            <v>1227.22</v>
          </cell>
        </row>
        <row r="5398">
          <cell r="A5398">
            <v>1815820140</v>
          </cell>
          <cell r="B5398">
            <v>140</v>
          </cell>
          <cell r="C5398">
            <v>815820</v>
          </cell>
          <cell r="D5398">
            <v>1</v>
          </cell>
          <cell r="E5398">
            <v>0</v>
          </cell>
          <cell r="F5398" t="str">
            <v>השתתפות באחזקת רכב</v>
          </cell>
          <cell r="G5398">
            <v>0</v>
          </cell>
          <cell r="H5398" t="str">
            <v>שכר</v>
          </cell>
          <cell r="I5398">
            <v>0</v>
          </cell>
          <cell r="J5398">
            <v>0</v>
          </cell>
          <cell r="K5398">
            <v>0</v>
          </cell>
          <cell r="L5398">
            <v>0</v>
          </cell>
          <cell r="M5398">
            <v>0</v>
          </cell>
          <cell r="N5398">
            <v>0</v>
          </cell>
          <cell r="O5398">
            <v>0</v>
          </cell>
          <cell r="P5398">
            <v>0</v>
          </cell>
        </row>
        <row r="5399">
          <cell r="A5399">
            <v>1815820210</v>
          </cell>
          <cell r="B5399">
            <v>210</v>
          </cell>
          <cell r="C5399">
            <v>815820</v>
          </cell>
          <cell r="D5399">
            <v>1</v>
          </cell>
          <cell r="E5399">
            <v>0</v>
          </cell>
          <cell r="F5399" t="str">
            <v>השכר הקובע</v>
          </cell>
          <cell r="G5399">
            <v>0</v>
          </cell>
          <cell r="H5399" t="str">
            <v>שכר</v>
          </cell>
          <cell r="I5399">
            <v>0</v>
          </cell>
          <cell r="J5399">
            <v>0</v>
          </cell>
          <cell r="K5399">
            <v>0</v>
          </cell>
          <cell r="L5399">
            <v>0</v>
          </cell>
          <cell r="M5399">
            <v>0</v>
          </cell>
          <cell r="N5399">
            <v>0</v>
          </cell>
          <cell r="O5399">
            <v>0</v>
          </cell>
          <cell r="P5399">
            <v>12056.82</v>
          </cell>
        </row>
        <row r="5400">
          <cell r="A5400">
            <v>1815820212</v>
          </cell>
          <cell r="B5400">
            <v>212</v>
          </cell>
          <cell r="C5400">
            <v>815820</v>
          </cell>
          <cell r="D5400">
            <v>1</v>
          </cell>
          <cell r="E5400">
            <v>0</v>
          </cell>
          <cell r="F5400" t="str">
            <v xml:space="preserve">שעורי עזר לעולים  </v>
          </cell>
          <cell r="G5400">
            <v>0</v>
          </cell>
          <cell r="H5400" t="str">
            <v>שכר</v>
          </cell>
          <cell r="I5400">
            <v>0</v>
          </cell>
          <cell r="J5400">
            <v>0</v>
          </cell>
          <cell r="K5400">
            <v>0</v>
          </cell>
          <cell r="L5400">
            <v>0</v>
          </cell>
          <cell r="M5400">
            <v>0</v>
          </cell>
          <cell r="N5400">
            <v>0</v>
          </cell>
          <cell r="O5400">
            <v>0</v>
          </cell>
          <cell r="P5400">
            <v>0</v>
          </cell>
        </row>
        <row r="5401">
          <cell r="A5401">
            <v>1815820213</v>
          </cell>
          <cell r="B5401">
            <v>213</v>
          </cell>
          <cell r="C5401">
            <v>815820</v>
          </cell>
          <cell r="D5401">
            <v>1</v>
          </cell>
          <cell r="E5401">
            <v>0</v>
          </cell>
          <cell r="F5401" t="str">
            <v xml:space="preserve">שעורי עזר לנכים   </v>
          </cell>
          <cell r="G5401">
            <v>0</v>
          </cell>
          <cell r="H5401" t="str">
            <v>שכר</v>
          </cell>
          <cell r="I5401">
            <v>0</v>
          </cell>
          <cell r="J5401">
            <v>0</v>
          </cell>
          <cell r="K5401">
            <v>0</v>
          </cell>
          <cell r="L5401">
            <v>0</v>
          </cell>
          <cell r="M5401">
            <v>0</v>
          </cell>
          <cell r="N5401">
            <v>0</v>
          </cell>
          <cell r="O5401">
            <v>0</v>
          </cell>
          <cell r="P5401">
            <v>49950.75</v>
          </cell>
        </row>
        <row r="5402">
          <cell r="A5402">
            <v>1815820214</v>
          </cell>
          <cell r="B5402">
            <v>214</v>
          </cell>
          <cell r="C5402">
            <v>815820</v>
          </cell>
          <cell r="D5402">
            <v>1</v>
          </cell>
          <cell r="E5402">
            <v>0</v>
          </cell>
          <cell r="F5402" t="str">
            <v>שעורי עזר לתלמידים</v>
          </cell>
          <cell r="G5402">
            <v>0</v>
          </cell>
          <cell r="H5402" t="str">
            <v>גמיש</v>
          </cell>
          <cell r="I5402">
            <v>0</v>
          </cell>
          <cell r="J5402">
            <v>0</v>
          </cell>
          <cell r="K5402">
            <v>-1</v>
          </cell>
          <cell r="L5402">
            <v>0</v>
          </cell>
          <cell r="M5402">
            <v>0</v>
          </cell>
          <cell r="N5402">
            <v>0</v>
          </cell>
          <cell r="O5402">
            <v>0</v>
          </cell>
          <cell r="P5402">
            <v>6344.67</v>
          </cell>
        </row>
        <row r="5403">
          <cell r="A5403">
            <v>1815820215</v>
          </cell>
          <cell r="B5403">
            <v>215</v>
          </cell>
          <cell r="C5403">
            <v>815820</v>
          </cell>
          <cell r="D5403">
            <v>1</v>
          </cell>
          <cell r="E5403">
            <v>0</v>
          </cell>
          <cell r="F5403" t="str">
            <v>קייטנת קיץ בחט"ב ובתיכוניים</v>
          </cell>
          <cell r="G5403">
            <v>0</v>
          </cell>
          <cell r="H5403" t="str">
            <v>שכר</v>
          </cell>
          <cell r="I5403">
            <v>0</v>
          </cell>
          <cell r="J5403">
            <v>0</v>
          </cell>
          <cell r="K5403">
            <v>-1</v>
          </cell>
          <cell r="L5403">
            <v>0</v>
          </cell>
          <cell r="M5403">
            <v>0</v>
          </cell>
          <cell r="N5403">
            <v>0</v>
          </cell>
          <cell r="O5403">
            <v>0</v>
          </cell>
          <cell r="P5403">
            <v>0</v>
          </cell>
        </row>
        <row r="5404">
          <cell r="A5404">
            <v>1815820216</v>
          </cell>
          <cell r="B5404">
            <v>216</v>
          </cell>
          <cell r="C5404">
            <v>815820</v>
          </cell>
          <cell r="D5404">
            <v>1</v>
          </cell>
          <cell r="E5404">
            <v>0</v>
          </cell>
          <cell r="F5404" t="str">
            <v>פרויקט גימלאים</v>
          </cell>
          <cell r="G5404">
            <v>0</v>
          </cell>
          <cell r="H5404" t="str">
            <v>גמיש</v>
          </cell>
          <cell r="I5404">
            <v>0</v>
          </cell>
          <cell r="J5404">
            <v>0</v>
          </cell>
          <cell r="K5404">
            <v>-1</v>
          </cell>
          <cell r="L5404">
            <v>0</v>
          </cell>
          <cell r="M5404">
            <v>0</v>
          </cell>
          <cell r="N5404">
            <v>0</v>
          </cell>
          <cell r="O5404">
            <v>0</v>
          </cell>
          <cell r="P5404">
            <v>0</v>
          </cell>
        </row>
        <row r="5405">
          <cell r="A5405">
            <v>1815820261</v>
          </cell>
          <cell r="B5405">
            <v>261</v>
          </cell>
          <cell r="C5405">
            <v>815820</v>
          </cell>
          <cell r="D5405">
            <v>1</v>
          </cell>
          <cell r="E5405">
            <v>0</v>
          </cell>
          <cell r="F5405" t="str">
            <v>תכנית גי"א / מש"ב</v>
          </cell>
          <cell r="G5405">
            <v>0</v>
          </cell>
          <cell r="H5405" t="str">
            <v>שכר</v>
          </cell>
          <cell r="I5405">
            <v>0</v>
          </cell>
          <cell r="J5405">
            <v>0</v>
          </cell>
          <cell r="K5405">
            <v>0</v>
          </cell>
          <cell r="L5405">
            <v>0</v>
          </cell>
          <cell r="M5405">
            <v>0</v>
          </cell>
          <cell r="N5405">
            <v>0</v>
          </cell>
          <cell r="O5405">
            <v>0</v>
          </cell>
          <cell r="P5405">
            <v>0</v>
          </cell>
        </row>
        <row r="5406">
          <cell r="A5406">
            <v>1815820263</v>
          </cell>
          <cell r="B5406">
            <v>263</v>
          </cell>
          <cell r="C5406">
            <v>815820</v>
          </cell>
          <cell r="D5406">
            <v>1</v>
          </cell>
          <cell r="E5406">
            <v>0</v>
          </cell>
          <cell r="F5406" t="str">
            <v>עובדי חברה</v>
          </cell>
          <cell r="G5406">
            <v>0</v>
          </cell>
          <cell r="H5406" t="str">
            <v>שכר</v>
          </cell>
          <cell r="I5406">
            <v>0</v>
          </cell>
          <cell r="J5406">
            <v>0</v>
          </cell>
          <cell r="K5406">
            <v>0</v>
          </cell>
          <cell r="L5406">
            <v>0</v>
          </cell>
          <cell r="M5406">
            <v>0</v>
          </cell>
          <cell r="N5406">
            <v>0</v>
          </cell>
          <cell r="O5406">
            <v>0</v>
          </cell>
          <cell r="P5406">
            <v>15237.3</v>
          </cell>
        </row>
        <row r="5407">
          <cell r="A5407">
            <v>1815820420</v>
          </cell>
          <cell r="B5407">
            <v>420</v>
          </cell>
          <cell r="C5407">
            <v>815820</v>
          </cell>
          <cell r="D5407">
            <v>1</v>
          </cell>
          <cell r="E5407">
            <v>0</v>
          </cell>
          <cell r="F5407" t="str">
            <v xml:space="preserve">כיבוי אש          </v>
          </cell>
          <cell r="G5407">
            <v>0</v>
          </cell>
          <cell r="H5407" t="str">
            <v>גמיש</v>
          </cell>
          <cell r="I5407">
            <v>0</v>
          </cell>
          <cell r="J5407">
            <v>2000</v>
          </cell>
          <cell r="K5407">
            <v>0</v>
          </cell>
          <cell r="L5407">
            <v>0</v>
          </cell>
          <cell r="M5407">
            <v>0</v>
          </cell>
          <cell r="N5407">
            <v>2000</v>
          </cell>
          <cell r="O5407">
            <v>2000</v>
          </cell>
          <cell r="P5407">
            <v>0</v>
          </cell>
        </row>
        <row r="5408">
          <cell r="A5408">
            <v>1815820423</v>
          </cell>
          <cell r="B5408">
            <v>423</v>
          </cell>
          <cell r="C5408">
            <v>815820</v>
          </cell>
          <cell r="D5408">
            <v>1</v>
          </cell>
          <cell r="E5408">
            <v>0</v>
          </cell>
          <cell r="F5408" t="str">
            <v xml:space="preserve">תחזוקת מבנה       </v>
          </cell>
          <cell r="G5408">
            <v>0</v>
          </cell>
          <cell r="H5408" t="str">
            <v>קשיח</v>
          </cell>
          <cell r="I5408">
            <v>0</v>
          </cell>
          <cell r="J5408">
            <v>0</v>
          </cell>
          <cell r="K5408">
            <v>0</v>
          </cell>
          <cell r="L5408">
            <v>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</row>
        <row r="5409">
          <cell r="A5409">
            <v>1815820431</v>
          </cell>
          <cell r="B5409">
            <v>431</v>
          </cell>
          <cell r="C5409">
            <v>815820</v>
          </cell>
          <cell r="D5409">
            <v>1</v>
          </cell>
          <cell r="E5409">
            <v>0</v>
          </cell>
          <cell r="F5409" t="str">
            <v xml:space="preserve">חשמל              </v>
          </cell>
          <cell r="G5409">
            <v>0</v>
          </cell>
          <cell r="H5409" t="str">
            <v>קשיח</v>
          </cell>
          <cell r="I5409">
            <v>0</v>
          </cell>
          <cell r="J5409">
            <v>40000</v>
          </cell>
          <cell r="K5409">
            <v>0</v>
          </cell>
          <cell r="L5409">
            <v>0</v>
          </cell>
          <cell r="M5409">
            <v>0</v>
          </cell>
          <cell r="N5409">
            <v>40000</v>
          </cell>
          <cell r="O5409">
            <v>40000</v>
          </cell>
          <cell r="P5409">
            <v>16667</v>
          </cell>
        </row>
        <row r="5410">
          <cell r="A5410">
            <v>1815820432</v>
          </cell>
          <cell r="B5410">
            <v>432</v>
          </cell>
          <cell r="C5410">
            <v>815820</v>
          </cell>
          <cell r="D5410">
            <v>1</v>
          </cell>
          <cell r="E5410">
            <v>0</v>
          </cell>
          <cell r="F5410" t="str">
            <v xml:space="preserve">מים               </v>
          </cell>
          <cell r="G5410">
            <v>0</v>
          </cell>
          <cell r="H5410" t="str">
            <v>קשיח</v>
          </cell>
          <cell r="I5410">
            <v>0</v>
          </cell>
          <cell r="J5410">
            <v>15000</v>
          </cell>
          <cell r="K5410">
            <v>0</v>
          </cell>
          <cell r="L5410">
            <v>0</v>
          </cell>
          <cell r="M5410">
            <v>0</v>
          </cell>
          <cell r="N5410">
            <v>15000</v>
          </cell>
          <cell r="O5410">
            <v>15000</v>
          </cell>
          <cell r="P5410">
            <v>6250</v>
          </cell>
        </row>
        <row r="5411">
          <cell r="A5411">
            <v>1815820437</v>
          </cell>
          <cell r="B5411">
            <v>437</v>
          </cell>
          <cell r="C5411">
            <v>815820</v>
          </cell>
          <cell r="D5411">
            <v>1</v>
          </cell>
          <cell r="E5411">
            <v>0</v>
          </cell>
          <cell r="F5411" t="str">
            <v xml:space="preserve">אחזקת אזעקה       </v>
          </cell>
          <cell r="G5411">
            <v>0</v>
          </cell>
          <cell r="H5411" t="str">
            <v>קשיח</v>
          </cell>
          <cell r="I5411">
            <v>0</v>
          </cell>
          <cell r="J5411">
            <v>1400</v>
          </cell>
          <cell r="K5411">
            <v>0</v>
          </cell>
          <cell r="L5411">
            <v>0</v>
          </cell>
          <cell r="M5411">
            <v>0</v>
          </cell>
          <cell r="N5411">
            <v>1400</v>
          </cell>
          <cell r="O5411">
            <v>1400</v>
          </cell>
          <cell r="P5411">
            <v>0</v>
          </cell>
        </row>
        <row r="5412">
          <cell r="A5412">
            <v>1815820450</v>
          </cell>
          <cell r="B5412">
            <v>450</v>
          </cell>
          <cell r="C5412">
            <v>815820</v>
          </cell>
          <cell r="D5412">
            <v>1</v>
          </cell>
          <cell r="E5412">
            <v>0</v>
          </cell>
          <cell r="F5412" t="str">
            <v xml:space="preserve">ריהוט ואחזקתו     </v>
          </cell>
          <cell r="G5412">
            <v>0</v>
          </cell>
          <cell r="H5412" t="str">
            <v>גמיש</v>
          </cell>
          <cell r="I5412">
            <v>0.3125</v>
          </cell>
          <cell r="J5412">
            <v>5670</v>
          </cell>
          <cell r="K5412">
            <v>0</v>
          </cell>
          <cell r="L5412">
            <v>630</v>
          </cell>
          <cell r="M5412">
            <v>0</v>
          </cell>
          <cell r="N5412">
            <v>6300</v>
          </cell>
          <cell r="O5412">
            <v>4800</v>
          </cell>
          <cell r="P5412">
            <v>4917</v>
          </cell>
        </row>
        <row r="5413">
          <cell r="A5413">
            <v>1815820500</v>
          </cell>
          <cell r="B5413">
            <v>500</v>
          </cell>
          <cell r="C5413">
            <v>815820</v>
          </cell>
          <cell r="D5413">
            <v>1</v>
          </cell>
          <cell r="E5413">
            <v>0</v>
          </cell>
          <cell r="F5413" t="str">
            <v xml:space="preserve">הוצאות מינהליות   </v>
          </cell>
          <cell r="G5413">
            <v>0</v>
          </cell>
          <cell r="H5413" t="str">
            <v xml:space="preserve"> </v>
          </cell>
          <cell r="I5413">
            <v>0</v>
          </cell>
          <cell r="J5413">
            <v>0</v>
          </cell>
          <cell r="K5413">
            <v>0</v>
          </cell>
          <cell r="L5413">
            <v>0</v>
          </cell>
          <cell r="M5413">
            <v>0</v>
          </cell>
          <cell r="N5413">
            <v>0</v>
          </cell>
          <cell r="O5413">
            <v>0</v>
          </cell>
          <cell r="P5413">
            <v>0</v>
          </cell>
        </row>
        <row r="5414">
          <cell r="A5414">
            <v>1815820511</v>
          </cell>
          <cell r="B5414">
            <v>511</v>
          </cell>
          <cell r="C5414">
            <v>815820</v>
          </cell>
          <cell r="D5414">
            <v>1</v>
          </cell>
          <cell r="E5414">
            <v>0</v>
          </cell>
          <cell r="F5414" t="str">
            <v xml:space="preserve">אירוח וכיבוד      </v>
          </cell>
          <cell r="G5414">
            <v>0</v>
          </cell>
          <cell r="H5414" t="str">
            <v>גמיש</v>
          </cell>
          <cell r="I5414">
            <v>0</v>
          </cell>
          <cell r="J5414">
            <v>4050</v>
          </cell>
          <cell r="K5414">
            <v>2</v>
          </cell>
          <cell r="L5414">
            <v>450</v>
          </cell>
          <cell r="M5414">
            <v>0</v>
          </cell>
          <cell r="N5414">
            <v>4500</v>
          </cell>
          <cell r="O5414">
            <v>4500</v>
          </cell>
          <cell r="P5414">
            <v>4351</v>
          </cell>
        </row>
        <row r="5415">
          <cell r="A5415">
            <v>1815820530</v>
          </cell>
          <cell r="B5415">
            <v>530</v>
          </cell>
          <cell r="C5415">
            <v>815820</v>
          </cell>
          <cell r="D5415">
            <v>1</v>
          </cell>
          <cell r="E5415">
            <v>0</v>
          </cell>
          <cell r="F5415" t="str">
            <v xml:space="preserve">אופניים לעובדים   </v>
          </cell>
          <cell r="G5415">
            <v>0</v>
          </cell>
          <cell r="H5415" t="str">
            <v>קשיח</v>
          </cell>
          <cell r="I5415">
            <v>0</v>
          </cell>
          <cell r="J5415">
            <v>0</v>
          </cell>
          <cell r="K5415">
            <v>0</v>
          </cell>
          <cell r="L5415">
            <v>0</v>
          </cell>
          <cell r="M5415">
            <v>0</v>
          </cell>
          <cell r="N5415">
            <v>0</v>
          </cell>
          <cell r="O5415">
            <v>0</v>
          </cell>
          <cell r="P5415">
            <v>0</v>
          </cell>
        </row>
        <row r="5416">
          <cell r="A5416">
            <v>1815820583</v>
          </cell>
          <cell r="B5416">
            <v>583</v>
          </cell>
          <cell r="C5416">
            <v>815820</v>
          </cell>
          <cell r="D5416">
            <v>1</v>
          </cell>
          <cell r="E5416">
            <v>0</v>
          </cell>
          <cell r="F5416" t="str">
            <v xml:space="preserve">שרות רפואי        </v>
          </cell>
          <cell r="G5416">
            <v>0</v>
          </cell>
          <cell r="H5416" t="str">
            <v>קשיח</v>
          </cell>
          <cell r="I5416">
            <v>0</v>
          </cell>
          <cell r="J5416">
            <v>0</v>
          </cell>
          <cell r="K5416">
            <v>0</v>
          </cell>
          <cell r="L5416">
            <v>0</v>
          </cell>
          <cell r="M5416">
            <v>0</v>
          </cell>
          <cell r="N5416">
            <v>0</v>
          </cell>
          <cell r="O5416">
            <v>0</v>
          </cell>
          <cell r="P5416">
            <v>0</v>
          </cell>
        </row>
        <row r="5417">
          <cell r="A5417">
            <v>1815820585</v>
          </cell>
          <cell r="B5417">
            <v>585</v>
          </cell>
          <cell r="C5417">
            <v>815820</v>
          </cell>
          <cell r="D5417">
            <v>1</v>
          </cell>
          <cell r="E5417">
            <v>0</v>
          </cell>
          <cell r="F5417" t="str">
            <v xml:space="preserve">שרות אחות         </v>
          </cell>
          <cell r="G5417">
            <v>0</v>
          </cell>
          <cell r="H5417" t="str">
            <v>קשיח</v>
          </cell>
          <cell r="I5417">
            <v>0</v>
          </cell>
          <cell r="J5417">
            <v>0</v>
          </cell>
          <cell r="K5417">
            <v>0</v>
          </cell>
          <cell r="L5417">
            <v>0</v>
          </cell>
          <cell r="M5417">
            <v>0</v>
          </cell>
          <cell r="N5417">
            <v>0</v>
          </cell>
          <cell r="O5417">
            <v>0</v>
          </cell>
          <cell r="P5417">
            <v>0</v>
          </cell>
        </row>
        <row r="5418">
          <cell r="A5418">
            <v>1815820700</v>
          </cell>
          <cell r="B5418">
            <v>700</v>
          </cell>
          <cell r="C5418">
            <v>815820</v>
          </cell>
          <cell r="D5418">
            <v>1</v>
          </cell>
          <cell r="E5418">
            <v>0</v>
          </cell>
          <cell r="F5418" t="str">
            <v xml:space="preserve">הוצאות לפעולות    </v>
          </cell>
          <cell r="G5418">
            <v>0</v>
          </cell>
          <cell r="H5418" t="str">
            <v xml:space="preserve"> </v>
          </cell>
          <cell r="I5418">
            <v>0</v>
          </cell>
          <cell r="J5418">
            <v>0</v>
          </cell>
          <cell r="K5418">
            <v>0</v>
          </cell>
          <cell r="L5418">
            <v>0</v>
          </cell>
          <cell r="M5418">
            <v>0</v>
          </cell>
          <cell r="N5418">
            <v>0</v>
          </cell>
          <cell r="O5418">
            <v>0</v>
          </cell>
          <cell r="P5418">
            <v>0</v>
          </cell>
        </row>
        <row r="5419">
          <cell r="A5419">
            <v>1815820721</v>
          </cell>
          <cell r="B5419">
            <v>721</v>
          </cell>
          <cell r="C5419">
            <v>815820</v>
          </cell>
          <cell r="D5419">
            <v>1</v>
          </cell>
          <cell r="E5419">
            <v>0</v>
          </cell>
          <cell r="F5419" t="str">
            <v>חמרים-תחזוקת מבנים</v>
          </cell>
          <cell r="G5419">
            <v>0</v>
          </cell>
          <cell r="H5419" t="str">
            <v>גמיש</v>
          </cell>
          <cell r="I5419">
            <v>0</v>
          </cell>
          <cell r="J5419">
            <v>0</v>
          </cell>
          <cell r="K5419">
            <v>0</v>
          </cell>
          <cell r="L5419">
            <v>0</v>
          </cell>
          <cell r="M5419">
            <v>0</v>
          </cell>
          <cell r="N5419">
            <v>0</v>
          </cell>
          <cell r="O5419">
            <v>0</v>
          </cell>
          <cell r="P5419">
            <v>0</v>
          </cell>
        </row>
        <row r="5420">
          <cell r="A5420">
            <v>1815820742</v>
          </cell>
          <cell r="B5420">
            <v>742</v>
          </cell>
          <cell r="C5420">
            <v>815820</v>
          </cell>
          <cell r="D5420">
            <v>1</v>
          </cell>
          <cell r="E5420">
            <v>0</v>
          </cell>
          <cell r="F5420" t="str">
            <v xml:space="preserve">כלים וציוד        </v>
          </cell>
          <cell r="G5420">
            <v>0</v>
          </cell>
          <cell r="H5420" t="str">
            <v>גמיש</v>
          </cell>
          <cell r="I5420">
            <v>9.8837209302325535E-2</v>
          </cell>
          <cell r="J5420">
            <v>51030</v>
          </cell>
          <cell r="K5420">
            <v>2.0746887966804906E-2</v>
          </cell>
          <cell r="L5420">
            <v>5670</v>
          </cell>
          <cell r="M5420">
            <v>0</v>
          </cell>
          <cell r="N5420">
            <v>56700</v>
          </cell>
          <cell r="O5420">
            <v>51600</v>
          </cell>
          <cell r="P5420">
            <v>50157</v>
          </cell>
        </row>
        <row r="5421">
          <cell r="A5421">
            <v>1815820750</v>
          </cell>
          <cell r="B5421">
            <v>750</v>
          </cell>
          <cell r="C5421">
            <v>815820</v>
          </cell>
          <cell r="D5421">
            <v>1</v>
          </cell>
          <cell r="E5421">
            <v>0</v>
          </cell>
          <cell r="F5421" t="str">
            <v>אחזקת מוסדות</v>
          </cell>
          <cell r="G5421">
            <v>0</v>
          </cell>
          <cell r="H5421" t="str">
            <v>קשיח</v>
          </cell>
          <cell r="I5421">
            <v>-3.9525691699604515E-3</v>
          </cell>
          <cell r="J5421">
            <v>226800</v>
          </cell>
          <cell r="K5421">
            <v>6.8783068783069279E-3</v>
          </cell>
          <cell r="L5421">
            <v>0</v>
          </cell>
          <cell r="M5421">
            <v>0</v>
          </cell>
          <cell r="N5421">
            <v>226800</v>
          </cell>
          <cell r="O5421">
            <v>227700</v>
          </cell>
          <cell r="P5421">
            <v>173256.63</v>
          </cell>
        </row>
        <row r="5422">
          <cell r="A5422">
            <v>1815820751</v>
          </cell>
          <cell r="B5422">
            <v>751</v>
          </cell>
          <cell r="C5422">
            <v>815820</v>
          </cell>
          <cell r="D5422">
            <v>1</v>
          </cell>
          <cell r="E5422">
            <v>0</v>
          </cell>
          <cell r="F5422" t="str">
            <v xml:space="preserve">עבודות קבלניות    </v>
          </cell>
          <cell r="G5422">
            <v>0</v>
          </cell>
          <cell r="H5422" t="str">
            <v>קשיח</v>
          </cell>
          <cell r="I5422">
            <v>0</v>
          </cell>
          <cell r="J5422">
            <v>0</v>
          </cell>
          <cell r="K5422">
            <v>0</v>
          </cell>
          <cell r="L5422">
            <v>0</v>
          </cell>
          <cell r="M5422">
            <v>0</v>
          </cell>
          <cell r="N5422">
            <v>0</v>
          </cell>
          <cell r="O5422">
            <v>0</v>
          </cell>
          <cell r="P5422">
            <v>0</v>
          </cell>
        </row>
        <row r="5423">
          <cell r="A5423">
            <v>1815820752</v>
          </cell>
          <cell r="B5423">
            <v>752</v>
          </cell>
          <cell r="C5423">
            <v>815820</v>
          </cell>
          <cell r="D5423">
            <v>1</v>
          </cell>
          <cell r="E5423">
            <v>0</v>
          </cell>
          <cell r="F5423" t="str">
            <v xml:space="preserve">נקיון בקבלנות     </v>
          </cell>
          <cell r="G5423">
            <v>0</v>
          </cell>
          <cell r="H5423" t="str">
            <v>קשיח</v>
          </cell>
          <cell r="I5423">
            <v>2.7059530968129852E-3</v>
          </cell>
          <cell r="J5423">
            <v>333500</v>
          </cell>
          <cell r="K5423">
            <v>-1.0506798516687232E-2</v>
          </cell>
          <cell r="L5423">
            <v>0</v>
          </cell>
          <cell r="M5423">
            <v>0</v>
          </cell>
          <cell r="N5423">
            <v>333500</v>
          </cell>
          <cell r="O5423">
            <v>332600</v>
          </cell>
          <cell r="P5423">
            <v>201118.01</v>
          </cell>
        </row>
        <row r="5424">
          <cell r="A5424">
            <v>1815820780</v>
          </cell>
          <cell r="B5424">
            <v>780</v>
          </cell>
          <cell r="C5424">
            <v>815820</v>
          </cell>
          <cell r="D5424">
            <v>1</v>
          </cell>
          <cell r="E5424">
            <v>0</v>
          </cell>
          <cell r="F5424" t="str">
            <v xml:space="preserve">חינוך חברתי       </v>
          </cell>
          <cell r="G5424">
            <v>0</v>
          </cell>
          <cell r="H5424" t="str">
            <v>קשיח</v>
          </cell>
          <cell r="I5424">
            <v>1.2195121951219523E-2</v>
          </cell>
          <cell r="J5424">
            <v>8300</v>
          </cell>
          <cell r="K5424">
            <v>2.8169014084507005E-2</v>
          </cell>
          <cell r="L5424">
            <v>0</v>
          </cell>
          <cell r="M5424">
            <v>0</v>
          </cell>
          <cell r="N5424">
            <v>8300</v>
          </cell>
          <cell r="O5424">
            <v>8200</v>
          </cell>
          <cell r="P5424">
            <v>7659</v>
          </cell>
        </row>
        <row r="5425">
          <cell r="A5425">
            <v>1815820794</v>
          </cell>
          <cell r="B5425">
            <v>794</v>
          </cell>
          <cell r="C5425">
            <v>815820</v>
          </cell>
          <cell r="D5425">
            <v>1</v>
          </cell>
          <cell r="E5425">
            <v>0</v>
          </cell>
          <cell r="F5425" t="str">
            <v xml:space="preserve">השתתפות בעזר 094  </v>
          </cell>
          <cell r="G5425">
            <v>0</v>
          </cell>
          <cell r="H5425" t="str">
            <v>קשיח</v>
          </cell>
          <cell r="I5425">
            <v>0</v>
          </cell>
          <cell r="J5425">
            <v>0</v>
          </cell>
          <cell r="K5425">
            <v>0</v>
          </cell>
          <cell r="L5425">
            <v>0</v>
          </cell>
          <cell r="M5425">
            <v>0</v>
          </cell>
          <cell r="N5425">
            <v>0</v>
          </cell>
          <cell r="O5425">
            <v>0</v>
          </cell>
          <cell r="P5425">
            <v>0</v>
          </cell>
        </row>
        <row r="5426">
          <cell r="A5426">
            <v>1815820800</v>
          </cell>
          <cell r="B5426">
            <v>800</v>
          </cell>
          <cell r="C5426">
            <v>815820</v>
          </cell>
          <cell r="D5426">
            <v>1</v>
          </cell>
          <cell r="E5426">
            <v>0</v>
          </cell>
          <cell r="F5426" t="str">
            <v>השת' תמיכות תרומות</v>
          </cell>
          <cell r="G5426">
            <v>0</v>
          </cell>
          <cell r="H5426" t="str">
            <v xml:space="preserve"> </v>
          </cell>
          <cell r="I5426">
            <v>0</v>
          </cell>
          <cell r="J5426">
            <v>0</v>
          </cell>
          <cell r="K5426">
            <v>0</v>
          </cell>
          <cell r="L5426">
            <v>0</v>
          </cell>
          <cell r="M5426">
            <v>0</v>
          </cell>
          <cell r="N5426">
            <v>0</v>
          </cell>
          <cell r="O5426">
            <v>0</v>
          </cell>
          <cell r="P5426">
            <v>0</v>
          </cell>
        </row>
        <row r="5427">
          <cell r="A5427">
            <v>1815820810</v>
          </cell>
          <cell r="B5427">
            <v>810</v>
          </cell>
          <cell r="C5427">
            <v>815820</v>
          </cell>
          <cell r="D5427">
            <v>1</v>
          </cell>
          <cell r="E5427">
            <v>0</v>
          </cell>
          <cell r="F5427" t="str">
            <v>הקצבה לניהול עצמי</v>
          </cell>
          <cell r="G5427">
            <v>0</v>
          </cell>
          <cell r="H5427" t="str">
            <v>גמיש</v>
          </cell>
          <cell r="I5427">
            <v>1.0166666666666666</v>
          </cell>
          <cell r="J5427">
            <v>60500</v>
          </cell>
          <cell r="K5427">
            <v>0</v>
          </cell>
          <cell r="L5427">
            <v>0</v>
          </cell>
          <cell r="M5427">
            <v>0</v>
          </cell>
          <cell r="N5427">
            <v>60500</v>
          </cell>
          <cell r="O5427">
            <v>30000</v>
          </cell>
          <cell r="P5427">
            <v>30000</v>
          </cell>
        </row>
        <row r="5428">
          <cell r="A5428">
            <v>1815820812</v>
          </cell>
          <cell r="B5428">
            <v>812</v>
          </cell>
          <cell r="C5428">
            <v>815820</v>
          </cell>
          <cell r="D5428">
            <v>1</v>
          </cell>
          <cell r="E5428">
            <v>0</v>
          </cell>
          <cell r="F5428" t="str">
            <v>מסיבות כיתתיות</v>
          </cell>
          <cell r="G5428">
            <v>0</v>
          </cell>
          <cell r="H5428" t="str">
            <v>גמיש</v>
          </cell>
          <cell r="I5428">
            <v>0</v>
          </cell>
          <cell r="J5428">
            <v>9000</v>
          </cell>
          <cell r="K5428">
            <v>-1</v>
          </cell>
          <cell r="L5428">
            <v>0</v>
          </cell>
          <cell r="M5428">
            <v>0</v>
          </cell>
          <cell r="N5428">
            <v>9000</v>
          </cell>
          <cell r="O5428">
            <v>0</v>
          </cell>
          <cell r="P5428">
            <v>8600</v>
          </cell>
        </row>
        <row r="5429">
          <cell r="A5429">
            <v>1815820838</v>
          </cell>
          <cell r="B5429">
            <v>838</v>
          </cell>
          <cell r="C5429">
            <v>815820</v>
          </cell>
          <cell r="D5429">
            <v>1</v>
          </cell>
          <cell r="E5429">
            <v>0</v>
          </cell>
          <cell r="F5429" t="str">
            <v>תכנית לאומית-קידום אנגלית</v>
          </cell>
          <cell r="G5429">
            <v>0</v>
          </cell>
          <cell r="H5429" t="str">
            <v>גמיש</v>
          </cell>
          <cell r="I5429">
            <v>0</v>
          </cell>
          <cell r="J5429">
            <v>0</v>
          </cell>
          <cell r="K5429">
            <v>0</v>
          </cell>
          <cell r="L5429">
            <v>0</v>
          </cell>
          <cell r="M5429">
            <v>0</v>
          </cell>
          <cell r="N5429">
            <v>0</v>
          </cell>
          <cell r="O5429">
            <v>0</v>
          </cell>
          <cell r="P5429">
            <v>0</v>
          </cell>
        </row>
        <row r="5430">
          <cell r="A5430">
            <v>1815820911</v>
          </cell>
          <cell r="B5430">
            <v>911</v>
          </cell>
          <cell r="C5430">
            <v>815820</v>
          </cell>
          <cell r="D5430">
            <v>1</v>
          </cell>
          <cell r="E5430">
            <v>0</v>
          </cell>
          <cell r="F5430" t="str">
            <v>פעילות חוויתית יהדות</v>
          </cell>
          <cell r="G5430">
            <v>0</v>
          </cell>
          <cell r="H5430" t="str">
            <v>קשיח</v>
          </cell>
          <cell r="I5430">
            <v>0</v>
          </cell>
          <cell r="J5430">
            <v>0</v>
          </cell>
          <cell r="K5430">
            <v>0</v>
          </cell>
          <cell r="L5430">
            <v>0</v>
          </cell>
          <cell r="M5430">
            <v>0</v>
          </cell>
          <cell r="N5430">
            <v>0</v>
          </cell>
          <cell r="O5430">
            <v>0</v>
          </cell>
          <cell r="P5430">
            <v>0</v>
          </cell>
        </row>
        <row r="5431">
          <cell r="A5431">
            <v>1815820924</v>
          </cell>
          <cell r="B5431">
            <v>924</v>
          </cell>
          <cell r="C5431">
            <v>815820</v>
          </cell>
          <cell r="D5431">
            <v>1</v>
          </cell>
          <cell r="E5431">
            <v>0</v>
          </cell>
          <cell r="F5431" t="str">
            <v>לימודי יהדות</v>
          </cell>
          <cell r="G5431">
            <v>0</v>
          </cell>
          <cell r="H5431" t="str">
            <v>קשיח</v>
          </cell>
          <cell r="I5431">
            <v>0</v>
          </cell>
          <cell r="J5431">
            <v>0</v>
          </cell>
          <cell r="K5431">
            <v>-1</v>
          </cell>
          <cell r="L5431">
            <v>0</v>
          </cell>
          <cell r="M5431">
            <v>0</v>
          </cell>
          <cell r="N5431">
            <v>0</v>
          </cell>
          <cell r="O5431">
            <v>0</v>
          </cell>
          <cell r="P5431">
            <v>0</v>
          </cell>
        </row>
        <row r="5432">
          <cell r="A5432">
            <v>1815820953</v>
          </cell>
          <cell r="B5432">
            <v>953</v>
          </cell>
          <cell r="C5432">
            <v>815820</v>
          </cell>
          <cell r="D5432">
            <v>1</v>
          </cell>
          <cell r="E5432">
            <v>0</v>
          </cell>
          <cell r="F5432" t="str">
            <v>מערכת גפ"ן</v>
          </cell>
          <cell r="G5432">
            <v>0</v>
          </cell>
          <cell r="H5432" t="str">
            <v>קשיח</v>
          </cell>
          <cell r="I5432">
            <v>0</v>
          </cell>
          <cell r="J5432">
            <v>372000</v>
          </cell>
          <cell r="K5432" t="e">
            <v>#N/A</v>
          </cell>
          <cell r="L5432">
            <v>0</v>
          </cell>
          <cell r="M5432">
            <v>0</v>
          </cell>
          <cell r="N5432">
            <v>372000</v>
          </cell>
          <cell r="O5432">
            <v>300000</v>
          </cell>
          <cell r="P5432">
            <v>65988.240000000005</v>
          </cell>
        </row>
        <row r="5433">
          <cell r="A5433">
            <v>1815820989</v>
          </cell>
          <cell r="B5433">
            <v>989</v>
          </cell>
          <cell r="C5433">
            <v>815820</v>
          </cell>
          <cell r="D5433">
            <v>1</v>
          </cell>
          <cell r="E5433">
            <v>0</v>
          </cell>
          <cell r="F5433" t="str">
            <v xml:space="preserve">תקורה             </v>
          </cell>
          <cell r="G5433">
            <v>0</v>
          </cell>
          <cell r="H5433" t="str">
            <v>קשיח</v>
          </cell>
          <cell r="I5433">
            <v>5.7303370786516927E-2</v>
          </cell>
          <cell r="J5433">
            <v>470500</v>
          </cell>
          <cell r="K5433">
            <v>-1</v>
          </cell>
          <cell r="L5433">
            <v>0</v>
          </cell>
          <cell r="M5433">
            <v>0</v>
          </cell>
          <cell r="N5433">
            <v>470500</v>
          </cell>
          <cell r="O5433">
            <v>445000</v>
          </cell>
          <cell r="P5433">
            <v>406847.66</v>
          </cell>
        </row>
        <row r="5434">
          <cell r="A5434" t="e">
            <v>#VALUE!</v>
          </cell>
          <cell r="B5434" t="str">
            <v>815820  סך הכל</v>
          </cell>
          <cell r="C5434">
            <v>0</v>
          </cell>
          <cell r="D5434">
            <v>0</v>
          </cell>
          <cell r="E5434">
            <v>0</v>
          </cell>
          <cell r="F5434" t="str">
            <v>תיכון חרדי לווית  חן</v>
          </cell>
          <cell r="G5434">
            <v>0</v>
          </cell>
          <cell r="H5434">
            <v>0</v>
          </cell>
          <cell r="I5434">
            <v>5.873823454591709E-2</v>
          </cell>
          <cell r="J5434">
            <v>8317050</v>
          </cell>
          <cell r="K5434" t="e">
            <v>#N/A</v>
          </cell>
          <cell r="L5434">
            <v>6750</v>
          </cell>
          <cell r="M5434">
            <v>0</v>
          </cell>
          <cell r="N5434">
            <v>8323800</v>
          </cell>
          <cell r="O5434">
            <v>7862000</v>
          </cell>
          <cell r="P5434">
            <v>7172404.3099999996</v>
          </cell>
        </row>
        <row r="5435">
          <cell r="A5435">
            <v>18158300</v>
          </cell>
          <cell r="B5435">
            <v>0</v>
          </cell>
          <cell r="C5435">
            <v>815830</v>
          </cell>
          <cell r="D5435">
            <v>1</v>
          </cell>
          <cell r="E5435">
            <v>0</v>
          </cell>
          <cell r="F5435" t="str">
            <v>תיכון חנקין</v>
          </cell>
          <cell r="G5435">
            <v>0</v>
          </cell>
          <cell r="H5435" t="str">
            <v xml:space="preserve"> </v>
          </cell>
          <cell r="I5435">
            <v>0</v>
          </cell>
          <cell r="J5435">
            <v>0</v>
          </cell>
          <cell r="K5435" t="e">
            <v>#N/A</v>
          </cell>
          <cell r="L5435">
            <v>0</v>
          </cell>
          <cell r="M5435">
            <v>0</v>
          </cell>
          <cell r="N5435">
            <v>0</v>
          </cell>
          <cell r="O5435">
            <v>0</v>
          </cell>
          <cell r="P5435">
            <v>0</v>
          </cell>
        </row>
        <row r="5436">
          <cell r="A5436">
            <v>1815830100</v>
          </cell>
          <cell r="B5436">
            <v>100</v>
          </cell>
          <cell r="C5436">
            <v>815830</v>
          </cell>
          <cell r="D5436">
            <v>1</v>
          </cell>
          <cell r="E5436">
            <v>0</v>
          </cell>
          <cell r="F5436" t="str">
            <v>שכר עובדים לפי תקן</v>
          </cell>
          <cell r="G5436">
            <v>0</v>
          </cell>
          <cell r="H5436" t="str">
            <v xml:space="preserve"> </v>
          </cell>
          <cell r="I5436">
            <v>0</v>
          </cell>
          <cell r="J5436">
            <v>0</v>
          </cell>
          <cell r="K5436" t="e">
            <v>#N/A</v>
          </cell>
          <cell r="L5436">
            <v>0</v>
          </cell>
          <cell r="M5436">
            <v>0</v>
          </cell>
          <cell r="N5436">
            <v>0</v>
          </cell>
          <cell r="O5436">
            <v>0</v>
          </cell>
          <cell r="P5436">
            <v>0</v>
          </cell>
        </row>
        <row r="5437">
          <cell r="A5437">
            <v>1815830118</v>
          </cell>
          <cell r="B5437">
            <v>118</v>
          </cell>
          <cell r="C5437">
            <v>815830</v>
          </cell>
          <cell r="D5437">
            <v>1</v>
          </cell>
          <cell r="E5437">
            <v>0</v>
          </cell>
          <cell r="F5437" t="str">
            <v xml:space="preserve">שכר עובדי הוראה   </v>
          </cell>
          <cell r="G5437">
            <v>0</v>
          </cell>
          <cell r="H5437" t="str">
            <v>שכר</v>
          </cell>
          <cell r="I5437">
            <v>0</v>
          </cell>
          <cell r="J5437">
            <v>0</v>
          </cell>
          <cell r="K5437" t="e">
            <v>#N/A</v>
          </cell>
          <cell r="L5437">
            <v>0</v>
          </cell>
          <cell r="M5437">
            <v>0</v>
          </cell>
          <cell r="N5437">
            <v>0</v>
          </cell>
          <cell r="O5437">
            <v>0</v>
          </cell>
          <cell r="P5437">
            <v>0</v>
          </cell>
        </row>
        <row r="5438">
          <cell r="A5438">
            <v>1815830119</v>
          </cell>
          <cell r="B5438">
            <v>119</v>
          </cell>
          <cell r="C5438">
            <v>815830</v>
          </cell>
          <cell r="D5438">
            <v>1</v>
          </cell>
          <cell r="E5438">
            <v>0</v>
          </cell>
          <cell r="F5438" t="str">
            <v xml:space="preserve">השכר הקובע-צוברת  </v>
          </cell>
          <cell r="G5438">
            <v>0</v>
          </cell>
          <cell r="H5438" t="str">
            <v>שכר</v>
          </cell>
          <cell r="I5438">
            <v>0</v>
          </cell>
          <cell r="J5438">
            <v>107600</v>
          </cell>
          <cell r="K5438" t="e">
            <v>#N/A</v>
          </cell>
          <cell r="L5438">
            <v>0</v>
          </cell>
          <cell r="M5438">
            <v>0</v>
          </cell>
          <cell r="N5438">
            <v>107600</v>
          </cell>
          <cell r="O5438">
            <v>102000</v>
          </cell>
          <cell r="P5438">
            <v>33389.9</v>
          </cell>
        </row>
        <row r="5439">
          <cell r="A5439">
            <v>1815830122</v>
          </cell>
          <cell r="B5439">
            <v>122</v>
          </cell>
          <cell r="C5439">
            <v>815830</v>
          </cell>
          <cell r="D5439">
            <v>1</v>
          </cell>
          <cell r="E5439">
            <v>0</v>
          </cell>
          <cell r="F5439" t="str">
            <v xml:space="preserve">ביגוד             </v>
          </cell>
          <cell r="G5439">
            <v>0</v>
          </cell>
          <cell r="H5439" t="str">
            <v>שכר</v>
          </cell>
          <cell r="I5439">
            <v>0</v>
          </cell>
          <cell r="J5439">
            <v>0</v>
          </cell>
          <cell r="K5439" t="e">
            <v>#N/A</v>
          </cell>
          <cell r="L5439">
            <v>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</row>
        <row r="5440">
          <cell r="A5440">
            <v>1815830126</v>
          </cell>
          <cell r="B5440">
            <v>126</v>
          </cell>
          <cell r="C5440">
            <v>815830</v>
          </cell>
          <cell r="D5440">
            <v>1</v>
          </cell>
          <cell r="E5440">
            <v>0</v>
          </cell>
          <cell r="F5440" t="str">
            <v xml:space="preserve">דמי הבראה         </v>
          </cell>
          <cell r="G5440">
            <v>0</v>
          </cell>
          <cell r="H5440" t="str">
            <v>שכר</v>
          </cell>
          <cell r="I5440">
            <v>0</v>
          </cell>
          <cell r="J5440">
            <v>0</v>
          </cell>
          <cell r="K5440" t="e">
            <v>#N/A</v>
          </cell>
          <cell r="L5440">
            <v>0</v>
          </cell>
          <cell r="M5440">
            <v>0</v>
          </cell>
          <cell r="N5440">
            <v>0</v>
          </cell>
          <cell r="O5440">
            <v>0</v>
          </cell>
          <cell r="P5440">
            <v>0</v>
          </cell>
        </row>
        <row r="5441">
          <cell r="A5441">
            <v>1815830140</v>
          </cell>
          <cell r="B5441">
            <v>140</v>
          </cell>
          <cell r="C5441">
            <v>815830</v>
          </cell>
          <cell r="D5441">
            <v>1</v>
          </cell>
          <cell r="E5441">
            <v>0</v>
          </cell>
          <cell r="F5441" t="str">
            <v>השתתפות באחזקת רכב</v>
          </cell>
          <cell r="G5441">
            <v>0</v>
          </cell>
          <cell r="H5441" t="str">
            <v>שכר</v>
          </cell>
          <cell r="I5441">
            <v>0</v>
          </cell>
          <cell r="J5441">
            <v>0</v>
          </cell>
          <cell r="K5441" t="e">
            <v>#N/A</v>
          </cell>
          <cell r="L5441">
            <v>0</v>
          </cell>
          <cell r="M5441">
            <v>0</v>
          </cell>
          <cell r="N5441">
            <v>0</v>
          </cell>
          <cell r="O5441">
            <v>0</v>
          </cell>
          <cell r="P5441">
            <v>0</v>
          </cell>
        </row>
        <row r="5442">
          <cell r="A5442">
            <v>1815830210</v>
          </cell>
          <cell r="B5442">
            <v>210</v>
          </cell>
          <cell r="C5442">
            <v>815830</v>
          </cell>
          <cell r="D5442">
            <v>1</v>
          </cell>
          <cell r="E5442">
            <v>0</v>
          </cell>
          <cell r="F5442" t="str">
            <v>השכר הקובע</v>
          </cell>
          <cell r="G5442">
            <v>0</v>
          </cell>
          <cell r="H5442" t="str">
            <v>שכר</v>
          </cell>
          <cell r="I5442">
            <v>0</v>
          </cell>
          <cell r="J5442">
            <v>0</v>
          </cell>
          <cell r="K5442" t="e">
            <v>#N/A</v>
          </cell>
          <cell r="L5442">
            <v>0</v>
          </cell>
          <cell r="M5442">
            <v>0</v>
          </cell>
          <cell r="N5442">
            <v>0</v>
          </cell>
          <cell r="O5442">
            <v>0</v>
          </cell>
          <cell r="P5442">
            <v>0</v>
          </cell>
        </row>
        <row r="5443">
          <cell r="A5443">
            <v>1815830215</v>
          </cell>
          <cell r="B5443">
            <v>215</v>
          </cell>
          <cell r="C5443">
            <v>815830</v>
          </cell>
          <cell r="D5443">
            <v>1</v>
          </cell>
          <cell r="E5443">
            <v>0</v>
          </cell>
          <cell r="F5443" t="str">
            <v>שעורי עזר לתלמידים</v>
          </cell>
          <cell r="G5443">
            <v>0</v>
          </cell>
          <cell r="H5443" t="str">
            <v>שכר</v>
          </cell>
          <cell r="I5443">
            <v>0</v>
          </cell>
          <cell r="J5443">
            <v>0</v>
          </cell>
          <cell r="K5443" t="e">
            <v>#N/A</v>
          </cell>
          <cell r="L5443">
            <v>0</v>
          </cell>
          <cell r="M5443">
            <v>0</v>
          </cell>
          <cell r="N5443">
            <v>0</v>
          </cell>
          <cell r="O5443">
            <v>0</v>
          </cell>
          <cell r="P5443">
            <v>0</v>
          </cell>
        </row>
        <row r="5444">
          <cell r="A5444">
            <v>1815830263</v>
          </cell>
          <cell r="B5444">
            <v>263</v>
          </cell>
          <cell r="C5444">
            <v>815830</v>
          </cell>
          <cell r="D5444">
            <v>1</v>
          </cell>
          <cell r="E5444">
            <v>0</v>
          </cell>
          <cell r="F5444" t="str">
            <v>עובדי מנהלה</v>
          </cell>
          <cell r="G5444">
            <v>0</v>
          </cell>
          <cell r="H5444" t="str">
            <v>שכר</v>
          </cell>
          <cell r="I5444">
            <v>0</v>
          </cell>
          <cell r="J5444">
            <v>0</v>
          </cell>
          <cell r="K5444" t="e">
            <v>#N/A</v>
          </cell>
          <cell r="L5444">
            <v>0</v>
          </cell>
          <cell r="M5444">
            <v>0</v>
          </cell>
          <cell r="N5444">
            <v>0</v>
          </cell>
          <cell r="O5444">
            <v>0</v>
          </cell>
          <cell r="P5444">
            <v>0</v>
          </cell>
        </row>
        <row r="5445">
          <cell r="A5445">
            <v>1815830420</v>
          </cell>
          <cell r="B5445">
            <v>420</v>
          </cell>
          <cell r="C5445">
            <v>815830</v>
          </cell>
          <cell r="D5445">
            <v>1</v>
          </cell>
          <cell r="E5445">
            <v>0</v>
          </cell>
          <cell r="F5445" t="str">
            <v xml:space="preserve">כיבוי אש          </v>
          </cell>
          <cell r="G5445">
            <v>0</v>
          </cell>
          <cell r="H5445" t="str">
            <v>קשיח</v>
          </cell>
          <cell r="I5445">
            <v>0</v>
          </cell>
          <cell r="J5445">
            <v>1000</v>
          </cell>
          <cell r="K5445" t="e">
            <v>#N/A</v>
          </cell>
          <cell r="L5445">
            <v>0</v>
          </cell>
          <cell r="M5445">
            <v>0</v>
          </cell>
          <cell r="N5445">
            <v>1000</v>
          </cell>
          <cell r="O5445">
            <v>1000</v>
          </cell>
          <cell r="P5445">
            <v>0</v>
          </cell>
        </row>
        <row r="5446">
          <cell r="A5446">
            <v>1815830431</v>
          </cell>
          <cell r="B5446">
            <v>431</v>
          </cell>
          <cell r="C5446">
            <v>815830</v>
          </cell>
          <cell r="D5446">
            <v>1</v>
          </cell>
          <cell r="E5446">
            <v>0</v>
          </cell>
          <cell r="F5446" t="str">
            <v xml:space="preserve">חשמל              </v>
          </cell>
          <cell r="G5446">
            <v>0</v>
          </cell>
          <cell r="H5446" t="str">
            <v>קשיח</v>
          </cell>
          <cell r="I5446">
            <v>0</v>
          </cell>
          <cell r="J5446">
            <v>30300</v>
          </cell>
          <cell r="K5446" t="e">
            <v>#N/A</v>
          </cell>
          <cell r="L5446">
            <v>0</v>
          </cell>
          <cell r="M5446">
            <v>0</v>
          </cell>
          <cell r="N5446">
            <v>30300</v>
          </cell>
          <cell r="O5446">
            <v>13800</v>
          </cell>
          <cell r="P5446">
            <v>5721</v>
          </cell>
        </row>
        <row r="5447">
          <cell r="A5447">
            <v>1815830432</v>
          </cell>
          <cell r="B5447">
            <v>432</v>
          </cell>
          <cell r="C5447">
            <v>815830</v>
          </cell>
          <cell r="D5447">
            <v>1</v>
          </cell>
          <cell r="E5447">
            <v>0</v>
          </cell>
          <cell r="F5447" t="str">
            <v xml:space="preserve">מים               </v>
          </cell>
          <cell r="G5447">
            <v>0</v>
          </cell>
          <cell r="H5447" t="str">
            <v>קשיח</v>
          </cell>
          <cell r="I5447">
            <v>0</v>
          </cell>
          <cell r="J5447">
            <v>13400</v>
          </cell>
          <cell r="K5447" t="e">
            <v>#N/A</v>
          </cell>
          <cell r="L5447">
            <v>0</v>
          </cell>
          <cell r="M5447">
            <v>0</v>
          </cell>
          <cell r="N5447">
            <v>13400</v>
          </cell>
          <cell r="O5447">
            <v>6100</v>
          </cell>
          <cell r="P5447">
            <v>2534</v>
          </cell>
        </row>
        <row r="5448">
          <cell r="A5448">
            <v>1815830437</v>
          </cell>
          <cell r="B5448">
            <v>437</v>
          </cell>
          <cell r="C5448">
            <v>815830</v>
          </cell>
          <cell r="D5448">
            <v>1</v>
          </cell>
          <cell r="E5448">
            <v>0</v>
          </cell>
          <cell r="F5448" t="str">
            <v xml:space="preserve">אחזקת אזעקה       </v>
          </cell>
          <cell r="G5448">
            <v>0</v>
          </cell>
          <cell r="H5448" t="str">
            <v>קשיח</v>
          </cell>
          <cell r="I5448">
            <v>0</v>
          </cell>
          <cell r="J5448">
            <v>0</v>
          </cell>
          <cell r="K5448" t="e">
            <v>#N/A</v>
          </cell>
          <cell r="L5448">
            <v>0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</row>
        <row r="5449">
          <cell r="A5449">
            <v>1815830450</v>
          </cell>
          <cell r="B5449">
            <v>450</v>
          </cell>
          <cell r="C5449">
            <v>815830</v>
          </cell>
          <cell r="D5449">
            <v>1</v>
          </cell>
          <cell r="E5449">
            <v>0</v>
          </cell>
          <cell r="F5449" t="str">
            <v xml:space="preserve">ריהוט ואחזקתו     </v>
          </cell>
          <cell r="G5449">
            <v>0</v>
          </cell>
          <cell r="H5449" t="str">
            <v>גמיש</v>
          </cell>
          <cell r="I5449">
            <v>0</v>
          </cell>
          <cell r="J5449">
            <v>6100</v>
          </cell>
          <cell r="K5449" t="e">
            <v>#N/A</v>
          </cell>
          <cell r="L5449">
            <v>0</v>
          </cell>
          <cell r="M5449">
            <v>0</v>
          </cell>
          <cell r="N5449">
            <v>6100</v>
          </cell>
          <cell r="O5449">
            <v>2800</v>
          </cell>
          <cell r="P5449">
            <v>1145</v>
          </cell>
        </row>
        <row r="5450">
          <cell r="A5450">
            <v>1815830511</v>
          </cell>
          <cell r="B5450">
            <v>511</v>
          </cell>
          <cell r="C5450">
            <v>815830</v>
          </cell>
          <cell r="D5450">
            <v>1</v>
          </cell>
          <cell r="E5450">
            <v>0</v>
          </cell>
          <cell r="F5450" t="str">
            <v xml:space="preserve">אירוח וכיבוד      </v>
          </cell>
          <cell r="G5450">
            <v>0</v>
          </cell>
          <cell r="H5450" t="str">
            <v>גמיש</v>
          </cell>
          <cell r="I5450">
            <v>0</v>
          </cell>
          <cell r="J5450">
            <v>1000</v>
          </cell>
          <cell r="K5450" t="e">
            <v>#N/A</v>
          </cell>
          <cell r="L5450">
            <v>0</v>
          </cell>
          <cell r="M5450">
            <v>0</v>
          </cell>
          <cell r="N5450">
            <v>1000</v>
          </cell>
          <cell r="O5450">
            <v>1000</v>
          </cell>
          <cell r="P5450">
            <v>816.64</v>
          </cell>
        </row>
        <row r="5451">
          <cell r="A5451">
            <v>1815830742</v>
          </cell>
          <cell r="B5451">
            <v>742</v>
          </cell>
          <cell r="C5451">
            <v>815830</v>
          </cell>
          <cell r="D5451">
            <v>1</v>
          </cell>
          <cell r="E5451">
            <v>0</v>
          </cell>
          <cell r="F5451" t="str">
            <v xml:space="preserve">כלים וציוד        </v>
          </cell>
          <cell r="G5451">
            <v>0</v>
          </cell>
          <cell r="H5451" t="str">
            <v>גמיש</v>
          </cell>
          <cell r="I5451">
            <v>0</v>
          </cell>
          <cell r="J5451">
            <v>0</v>
          </cell>
          <cell r="K5451" t="e">
            <v>#N/A</v>
          </cell>
          <cell r="L5451">
            <v>0</v>
          </cell>
          <cell r="M5451">
            <v>0</v>
          </cell>
          <cell r="N5451">
            <v>0</v>
          </cell>
          <cell r="O5451">
            <v>0</v>
          </cell>
          <cell r="P5451">
            <v>0</v>
          </cell>
        </row>
        <row r="5452">
          <cell r="A5452">
            <v>1815830750</v>
          </cell>
          <cell r="B5452">
            <v>750</v>
          </cell>
          <cell r="C5452">
            <v>815830</v>
          </cell>
          <cell r="D5452">
            <v>1</v>
          </cell>
          <cell r="E5452">
            <v>0</v>
          </cell>
          <cell r="F5452" t="str">
            <v>אחזקת מוסדות</v>
          </cell>
          <cell r="G5452">
            <v>0</v>
          </cell>
          <cell r="H5452" t="str">
            <v>קשיח</v>
          </cell>
          <cell r="I5452">
            <v>0</v>
          </cell>
          <cell r="J5452">
            <v>226800</v>
          </cell>
          <cell r="K5452" t="e">
            <v>#N/A</v>
          </cell>
          <cell r="L5452">
            <v>0</v>
          </cell>
          <cell r="M5452">
            <v>0</v>
          </cell>
          <cell r="N5452">
            <v>226800</v>
          </cell>
          <cell r="O5452">
            <v>210500</v>
          </cell>
          <cell r="P5452">
            <v>31634.799999999999</v>
          </cell>
        </row>
        <row r="5453">
          <cell r="A5453">
            <v>1815830752</v>
          </cell>
          <cell r="B5453">
            <v>752</v>
          </cell>
          <cell r="C5453">
            <v>815830</v>
          </cell>
          <cell r="D5453">
            <v>1</v>
          </cell>
          <cell r="E5453">
            <v>0</v>
          </cell>
          <cell r="F5453" t="str">
            <v xml:space="preserve">נקיון בקבלנות     </v>
          </cell>
          <cell r="G5453">
            <v>0</v>
          </cell>
          <cell r="H5453" t="str">
            <v>קשיח</v>
          </cell>
          <cell r="I5453">
            <v>0</v>
          </cell>
          <cell r="J5453">
            <v>333700</v>
          </cell>
          <cell r="K5453" t="e">
            <v>#N/A</v>
          </cell>
          <cell r="L5453">
            <v>0</v>
          </cell>
          <cell r="M5453">
            <v>0</v>
          </cell>
          <cell r="N5453">
            <v>333700</v>
          </cell>
          <cell r="O5453">
            <v>208000</v>
          </cell>
          <cell r="P5453">
            <v>72029.759999999995</v>
          </cell>
        </row>
        <row r="5454">
          <cell r="A5454">
            <v>1815830759</v>
          </cell>
          <cell r="B5454">
            <v>759</v>
          </cell>
          <cell r="C5454">
            <v>815830</v>
          </cell>
          <cell r="D5454">
            <v>1</v>
          </cell>
          <cell r="E5454">
            <v>0</v>
          </cell>
          <cell r="F5454" t="str">
            <v>שרותי סייעות</v>
          </cell>
          <cell r="G5454">
            <v>0</v>
          </cell>
          <cell r="H5454" t="str">
            <v>קשיח</v>
          </cell>
          <cell r="I5454">
            <v>0</v>
          </cell>
          <cell r="J5454">
            <v>375300</v>
          </cell>
          <cell r="K5454" t="e">
            <v>#N/A</v>
          </cell>
          <cell r="L5454">
            <v>0</v>
          </cell>
          <cell r="M5454">
            <v>0</v>
          </cell>
          <cell r="N5454">
            <v>375300</v>
          </cell>
          <cell r="O5454">
            <v>0</v>
          </cell>
          <cell r="P5454">
            <v>85872.87</v>
          </cell>
        </row>
        <row r="5455">
          <cell r="A5455">
            <v>1815830762</v>
          </cell>
          <cell r="B5455">
            <v>762</v>
          </cell>
          <cell r="C5455">
            <v>815830</v>
          </cell>
          <cell r="D5455">
            <v>1</v>
          </cell>
          <cell r="E5455">
            <v>0</v>
          </cell>
          <cell r="F5455" t="str">
            <v xml:space="preserve">שאילת מורים       </v>
          </cell>
          <cell r="G5455">
            <v>0</v>
          </cell>
          <cell r="H5455" t="str">
            <v>קשיח</v>
          </cell>
          <cell r="I5455">
            <v>0</v>
          </cell>
          <cell r="J5455">
            <v>0</v>
          </cell>
          <cell r="K5455" t="e">
            <v>#N/A</v>
          </cell>
          <cell r="L5455">
            <v>0</v>
          </cell>
          <cell r="M5455">
            <v>0</v>
          </cell>
          <cell r="N5455">
            <v>0</v>
          </cell>
          <cell r="O5455">
            <v>0</v>
          </cell>
          <cell r="P5455">
            <v>0</v>
          </cell>
        </row>
        <row r="5456">
          <cell r="A5456">
            <v>1815830780</v>
          </cell>
          <cell r="B5456">
            <v>780</v>
          </cell>
          <cell r="C5456">
            <v>815830</v>
          </cell>
          <cell r="D5456">
            <v>1</v>
          </cell>
          <cell r="E5456">
            <v>0</v>
          </cell>
          <cell r="F5456" t="str">
            <v xml:space="preserve">חינוך חברתי       </v>
          </cell>
          <cell r="G5456">
            <v>0</v>
          </cell>
          <cell r="H5456" t="str">
            <v>קשיח</v>
          </cell>
          <cell r="I5456">
            <v>0</v>
          </cell>
          <cell r="J5456">
            <v>0</v>
          </cell>
          <cell r="K5456" t="e">
            <v>#N/A</v>
          </cell>
          <cell r="L5456">
            <v>0</v>
          </cell>
          <cell r="M5456">
            <v>0</v>
          </cell>
          <cell r="N5456">
            <v>0</v>
          </cell>
          <cell r="O5456">
            <v>0</v>
          </cell>
          <cell r="P5456">
            <v>0</v>
          </cell>
        </row>
        <row r="5457">
          <cell r="A5457">
            <v>1815830781</v>
          </cell>
          <cell r="B5457">
            <v>781</v>
          </cell>
          <cell r="C5457">
            <v>815830</v>
          </cell>
          <cell r="D5457">
            <v>1</v>
          </cell>
          <cell r="E5457">
            <v>0</v>
          </cell>
          <cell r="F5457" t="str">
            <v xml:space="preserve">הפעלת ביה"ס       </v>
          </cell>
          <cell r="G5457">
            <v>0</v>
          </cell>
          <cell r="H5457" t="str">
            <v>גמיש</v>
          </cell>
          <cell r="I5457">
            <v>0</v>
          </cell>
          <cell r="J5457">
            <v>0</v>
          </cell>
          <cell r="K5457" t="e">
            <v>#N/A</v>
          </cell>
          <cell r="L5457">
            <v>0</v>
          </cell>
          <cell r="M5457">
            <v>0</v>
          </cell>
          <cell r="N5457">
            <v>0</v>
          </cell>
          <cell r="O5457">
            <v>0</v>
          </cell>
          <cell r="P5457">
            <v>0</v>
          </cell>
        </row>
        <row r="5458">
          <cell r="A5458">
            <v>1815830810</v>
          </cell>
          <cell r="B5458">
            <v>810</v>
          </cell>
          <cell r="C5458">
            <v>815830</v>
          </cell>
          <cell r="D5458">
            <v>1</v>
          </cell>
          <cell r="E5458">
            <v>0</v>
          </cell>
          <cell r="F5458" t="str">
            <v>הקצבה לניהול עצמי</v>
          </cell>
          <cell r="G5458">
            <v>0</v>
          </cell>
          <cell r="H5458" t="str">
            <v>קשיח</v>
          </cell>
          <cell r="I5458">
            <v>0</v>
          </cell>
          <cell r="J5458">
            <v>58200</v>
          </cell>
          <cell r="K5458" t="e">
            <v>#N/A</v>
          </cell>
          <cell r="L5458">
            <v>0</v>
          </cell>
          <cell r="M5458">
            <v>0</v>
          </cell>
          <cell r="N5458">
            <v>58200</v>
          </cell>
          <cell r="O5458">
            <v>26500</v>
          </cell>
          <cell r="P5458">
            <v>0</v>
          </cell>
        </row>
        <row r="5459">
          <cell r="A5459">
            <v>1815830812</v>
          </cell>
          <cell r="B5459">
            <v>812</v>
          </cell>
          <cell r="C5459">
            <v>815830</v>
          </cell>
          <cell r="D5459">
            <v>1</v>
          </cell>
          <cell r="E5459">
            <v>0</v>
          </cell>
          <cell r="F5459" t="str">
            <v>מסיבות כיתתיות</v>
          </cell>
          <cell r="G5459">
            <v>0</v>
          </cell>
          <cell r="H5459" t="str">
            <v>גמיש</v>
          </cell>
          <cell r="I5459">
            <v>0</v>
          </cell>
          <cell r="J5459">
            <v>8600</v>
          </cell>
          <cell r="K5459" t="e">
            <v>#N/A</v>
          </cell>
          <cell r="L5459">
            <v>0</v>
          </cell>
          <cell r="M5459">
            <v>0</v>
          </cell>
          <cell r="N5459">
            <v>8600</v>
          </cell>
          <cell r="O5459">
            <v>0</v>
          </cell>
          <cell r="P5459">
            <v>0</v>
          </cell>
        </row>
        <row r="5460">
          <cell r="A5460">
            <v>1815830816</v>
          </cell>
          <cell r="B5460">
            <v>816</v>
          </cell>
          <cell r="C5460">
            <v>815830</v>
          </cell>
          <cell r="D5460">
            <v>1</v>
          </cell>
          <cell r="E5460">
            <v>0</v>
          </cell>
          <cell r="F5460" t="str">
            <v>חט"ב-הכלה והשתלבות</v>
          </cell>
          <cell r="G5460">
            <v>0</v>
          </cell>
          <cell r="H5460" t="str">
            <v>גמיש</v>
          </cell>
          <cell r="I5460">
            <v>0</v>
          </cell>
          <cell r="J5460">
            <v>0</v>
          </cell>
          <cell r="K5460" t="e">
            <v>#N/A</v>
          </cell>
          <cell r="L5460">
            <v>0</v>
          </cell>
          <cell r="M5460">
            <v>0</v>
          </cell>
          <cell r="N5460">
            <v>0</v>
          </cell>
          <cell r="O5460">
            <v>0</v>
          </cell>
          <cell r="P5460">
            <v>0</v>
          </cell>
        </row>
        <row r="5461">
          <cell r="A5461">
            <v>1815830953</v>
          </cell>
          <cell r="B5461">
            <v>953</v>
          </cell>
          <cell r="C5461">
            <v>815830</v>
          </cell>
          <cell r="D5461">
            <v>1</v>
          </cell>
          <cell r="E5461">
            <v>0</v>
          </cell>
          <cell r="F5461" t="str">
            <v>מערכת גפ"ן</v>
          </cell>
          <cell r="G5461">
            <v>0</v>
          </cell>
          <cell r="H5461" t="str">
            <v>קשיח</v>
          </cell>
          <cell r="I5461">
            <v>0</v>
          </cell>
          <cell r="J5461">
            <v>0</v>
          </cell>
          <cell r="K5461" t="e">
            <v>#N/A</v>
          </cell>
          <cell r="L5461">
            <v>0</v>
          </cell>
          <cell r="M5461">
            <v>0</v>
          </cell>
          <cell r="N5461">
            <v>0</v>
          </cell>
          <cell r="O5461">
            <v>258700</v>
          </cell>
          <cell r="P5461">
            <v>0</v>
          </cell>
        </row>
        <row r="5462">
          <cell r="A5462">
            <v>1815830989</v>
          </cell>
          <cell r="B5462">
            <v>989</v>
          </cell>
          <cell r="C5462">
            <v>815830</v>
          </cell>
          <cell r="D5462">
            <v>1</v>
          </cell>
          <cell r="E5462">
            <v>0</v>
          </cell>
          <cell r="F5462" t="str">
            <v xml:space="preserve">תקורה             </v>
          </cell>
          <cell r="G5462">
            <v>0</v>
          </cell>
          <cell r="H5462" t="str">
            <v>קשיח</v>
          </cell>
          <cell r="I5462">
            <v>0</v>
          </cell>
          <cell r="J5462">
            <v>70400</v>
          </cell>
          <cell r="K5462" t="e">
            <v>#N/A</v>
          </cell>
          <cell r="L5462">
            <v>0</v>
          </cell>
          <cell r="M5462">
            <v>0</v>
          </cell>
          <cell r="N5462">
            <v>70400</v>
          </cell>
          <cell r="O5462">
            <v>49900</v>
          </cell>
          <cell r="P5462">
            <v>0</v>
          </cell>
        </row>
        <row r="5463">
          <cell r="A5463" t="e">
            <v>#VALUE!</v>
          </cell>
          <cell r="B5463" t="str">
            <v>815830  סך הכל</v>
          </cell>
          <cell r="C5463">
            <v>0</v>
          </cell>
          <cell r="D5463">
            <v>0</v>
          </cell>
          <cell r="E5463">
            <v>0</v>
          </cell>
          <cell r="F5463" t="str">
            <v>תיכון חנקין</v>
          </cell>
          <cell r="G5463">
            <v>0</v>
          </cell>
          <cell r="H5463">
            <v>0</v>
          </cell>
          <cell r="I5463">
            <v>0</v>
          </cell>
          <cell r="J5463">
            <v>1232400</v>
          </cell>
          <cell r="K5463" t="e">
            <v>#N/A</v>
          </cell>
          <cell r="L5463">
            <v>0</v>
          </cell>
          <cell r="M5463">
            <v>0</v>
          </cell>
          <cell r="N5463">
            <v>1232400</v>
          </cell>
          <cell r="O5463">
            <v>880300</v>
          </cell>
          <cell r="P5463">
            <v>233143.96999999997</v>
          </cell>
        </row>
        <row r="5464">
          <cell r="A5464">
            <v>18170000</v>
          </cell>
          <cell r="B5464">
            <v>0</v>
          </cell>
          <cell r="C5464">
            <v>817000</v>
          </cell>
          <cell r="D5464">
            <v>1</v>
          </cell>
          <cell r="E5464">
            <v>0</v>
          </cell>
          <cell r="F5464" t="str">
            <v>שרותים נוספים למוס' חינוך</v>
          </cell>
          <cell r="G5464">
            <v>0</v>
          </cell>
          <cell r="H5464" t="str">
            <v xml:space="preserve"> </v>
          </cell>
          <cell r="I5464">
            <v>0</v>
          </cell>
          <cell r="J5464">
            <v>0</v>
          </cell>
          <cell r="K5464">
            <v>0</v>
          </cell>
          <cell r="L5464">
            <v>0</v>
          </cell>
          <cell r="M5464">
            <v>0</v>
          </cell>
          <cell r="N5464">
            <v>0</v>
          </cell>
          <cell r="O5464">
            <v>0</v>
          </cell>
          <cell r="P5464">
            <v>0</v>
          </cell>
        </row>
        <row r="5465">
          <cell r="A5465">
            <v>18172000</v>
          </cell>
          <cell r="B5465">
            <v>0</v>
          </cell>
          <cell r="C5465">
            <v>817200</v>
          </cell>
          <cell r="D5465">
            <v>1</v>
          </cell>
          <cell r="E5465">
            <v>0</v>
          </cell>
          <cell r="F5465" t="str">
            <v xml:space="preserve">מכללת חנקין       </v>
          </cell>
          <cell r="G5465">
            <v>0</v>
          </cell>
          <cell r="H5465" t="str">
            <v xml:space="preserve"> </v>
          </cell>
          <cell r="I5465">
            <v>0</v>
          </cell>
          <cell r="J5465">
            <v>0</v>
          </cell>
          <cell r="K5465">
            <v>0</v>
          </cell>
          <cell r="L5465">
            <v>0</v>
          </cell>
          <cell r="M5465">
            <v>0</v>
          </cell>
          <cell r="N5465">
            <v>0</v>
          </cell>
          <cell r="O5465">
            <v>0</v>
          </cell>
          <cell r="P5465">
            <v>0</v>
          </cell>
        </row>
        <row r="5466">
          <cell r="A5466">
            <v>1817200110</v>
          </cell>
          <cell r="B5466">
            <v>110</v>
          </cell>
          <cell r="C5466">
            <v>817200</v>
          </cell>
          <cell r="D5466">
            <v>1</v>
          </cell>
          <cell r="E5466">
            <v>0</v>
          </cell>
          <cell r="F5466" t="str">
            <v>השכר הקובע-תקציבית</v>
          </cell>
          <cell r="G5466">
            <v>0</v>
          </cell>
          <cell r="H5466" t="str">
            <v>שכר</v>
          </cell>
          <cell r="I5466">
            <v>0</v>
          </cell>
          <cell r="J5466">
            <v>0</v>
          </cell>
          <cell r="K5466">
            <v>0</v>
          </cell>
          <cell r="L5466">
            <v>0</v>
          </cell>
          <cell r="M5466">
            <v>0</v>
          </cell>
          <cell r="N5466">
            <v>0</v>
          </cell>
          <cell r="O5466">
            <v>0</v>
          </cell>
          <cell r="P5466">
            <v>0</v>
          </cell>
        </row>
        <row r="5467">
          <cell r="A5467">
            <v>1817200119</v>
          </cell>
          <cell r="B5467">
            <v>119</v>
          </cell>
          <cell r="C5467">
            <v>817200</v>
          </cell>
          <cell r="D5467">
            <v>1</v>
          </cell>
          <cell r="E5467">
            <v>0</v>
          </cell>
          <cell r="F5467" t="str">
            <v xml:space="preserve">השכר הקובע-צוברת  </v>
          </cell>
          <cell r="G5467">
            <v>0</v>
          </cell>
          <cell r="H5467" t="str">
            <v>שכר</v>
          </cell>
          <cell r="I5467">
            <v>0</v>
          </cell>
          <cell r="J5467">
            <v>0</v>
          </cell>
          <cell r="K5467">
            <v>0</v>
          </cell>
          <cell r="L5467">
            <v>0</v>
          </cell>
          <cell r="M5467">
            <v>0</v>
          </cell>
          <cell r="N5467">
            <v>0</v>
          </cell>
          <cell r="O5467">
            <v>0</v>
          </cell>
          <cell r="P5467">
            <v>0</v>
          </cell>
        </row>
        <row r="5468">
          <cell r="A5468">
            <v>1817200122</v>
          </cell>
          <cell r="B5468">
            <v>122</v>
          </cell>
          <cell r="C5468">
            <v>817200</v>
          </cell>
          <cell r="D5468">
            <v>1</v>
          </cell>
          <cell r="E5468">
            <v>0</v>
          </cell>
          <cell r="F5468" t="str">
            <v xml:space="preserve">ביגוד             </v>
          </cell>
          <cell r="G5468">
            <v>0</v>
          </cell>
          <cell r="H5468" t="str">
            <v>שכר</v>
          </cell>
          <cell r="I5468">
            <v>0</v>
          </cell>
          <cell r="J5468">
            <v>0</v>
          </cell>
          <cell r="K5468">
            <v>0</v>
          </cell>
          <cell r="L5468">
            <v>0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</row>
        <row r="5469">
          <cell r="A5469">
            <v>1817200126</v>
          </cell>
          <cell r="B5469">
            <v>126</v>
          </cell>
          <cell r="C5469">
            <v>817200</v>
          </cell>
          <cell r="D5469">
            <v>1</v>
          </cell>
          <cell r="E5469">
            <v>0</v>
          </cell>
          <cell r="F5469" t="str">
            <v xml:space="preserve">דמי הבראה         </v>
          </cell>
          <cell r="G5469">
            <v>0</v>
          </cell>
          <cell r="H5469" t="str">
            <v>שכר</v>
          </cell>
          <cell r="I5469">
            <v>0</v>
          </cell>
          <cell r="J5469">
            <v>0</v>
          </cell>
          <cell r="K5469">
            <v>0</v>
          </cell>
          <cell r="L5469">
            <v>0</v>
          </cell>
          <cell r="M5469">
            <v>0</v>
          </cell>
          <cell r="N5469">
            <v>0</v>
          </cell>
          <cell r="O5469">
            <v>0</v>
          </cell>
          <cell r="P5469">
            <v>0</v>
          </cell>
        </row>
        <row r="5470">
          <cell r="A5470">
            <v>1817200130</v>
          </cell>
          <cell r="B5470">
            <v>130</v>
          </cell>
          <cell r="C5470">
            <v>817200</v>
          </cell>
          <cell r="D5470">
            <v>1</v>
          </cell>
          <cell r="E5470">
            <v>0</v>
          </cell>
          <cell r="F5470" t="str">
            <v xml:space="preserve">שעות נוספות       </v>
          </cell>
          <cell r="G5470">
            <v>0</v>
          </cell>
          <cell r="H5470" t="str">
            <v>שכר</v>
          </cell>
          <cell r="I5470">
            <v>0</v>
          </cell>
          <cell r="J5470">
            <v>0</v>
          </cell>
          <cell r="K5470">
            <v>0</v>
          </cell>
          <cell r="L5470">
            <v>0</v>
          </cell>
          <cell r="M5470">
            <v>0</v>
          </cell>
          <cell r="N5470">
            <v>0</v>
          </cell>
          <cell r="O5470">
            <v>0</v>
          </cell>
          <cell r="P5470">
            <v>0</v>
          </cell>
        </row>
        <row r="5471">
          <cell r="A5471">
            <v>1817200140</v>
          </cell>
          <cell r="B5471">
            <v>140</v>
          </cell>
          <cell r="C5471">
            <v>817200</v>
          </cell>
          <cell r="D5471">
            <v>1</v>
          </cell>
          <cell r="E5471">
            <v>0</v>
          </cell>
          <cell r="F5471" t="str">
            <v>השתתפות באחזקת רכב</v>
          </cell>
          <cell r="G5471">
            <v>0</v>
          </cell>
          <cell r="H5471" t="str">
            <v>שכר</v>
          </cell>
          <cell r="I5471">
            <v>0</v>
          </cell>
          <cell r="J5471">
            <v>0</v>
          </cell>
          <cell r="K5471">
            <v>0</v>
          </cell>
          <cell r="L5471">
            <v>0</v>
          </cell>
          <cell r="M5471">
            <v>0</v>
          </cell>
          <cell r="N5471">
            <v>0</v>
          </cell>
          <cell r="O5471">
            <v>0</v>
          </cell>
          <cell r="P5471">
            <v>0</v>
          </cell>
        </row>
        <row r="5472">
          <cell r="A5472">
            <v>1817200210</v>
          </cell>
          <cell r="B5472">
            <v>210</v>
          </cell>
          <cell r="C5472">
            <v>817200</v>
          </cell>
          <cell r="D5472">
            <v>1</v>
          </cell>
          <cell r="E5472">
            <v>0</v>
          </cell>
          <cell r="F5472" t="str">
            <v xml:space="preserve">השכר הקובע        </v>
          </cell>
          <cell r="G5472">
            <v>0</v>
          </cell>
          <cell r="H5472" t="str">
            <v>שכר</v>
          </cell>
          <cell r="I5472">
            <v>0</v>
          </cell>
          <cell r="J5472">
            <v>0</v>
          </cell>
          <cell r="K5472">
            <v>0</v>
          </cell>
          <cell r="L5472">
            <v>0</v>
          </cell>
          <cell r="M5472">
            <v>0</v>
          </cell>
          <cell r="N5472">
            <v>0</v>
          </cell>
          <cell r="O5472">
            <v>0</v>
          </cell>
          <cell r="P5472">
            <v>0</v>
          </cell>
        </row>
        <row r="5473">
          <cell r="A5473">
            <v>1817200263</v>
          </cell>
          <cell r="B5473">
            <v>263</v>
          </cell>
          <cell r="C5473">
            <v>817200</v>
          </cell>
          <cell r="D5473">
            <v>1</v>
          </cell>
          <cell r="E5473">
            <v>0</v>
          </cell>
          <cell r="F5473" t="str">
            <v xml:space="preserve">עובדים חיצוניים   </v>
          </cell>
          <cell r="G5473">
            <v>0</v>
          </cell>
          <cell r="H5473" t="str">
            <v>שכר</v>
          </cell>
          <cell r="I5473">
            <v>0</v>
          </cell>
          <cell r="J5473">
            <v>0</v>
          </cell>
          <cell r="K5473">
            <v>0</v>
          </cell>
          <cell r="L5473">
            <v>0</v>
          </cell>
          <cell r="M5473">
            <v>0</v>
          </cell>
          <cell r="N5473">
            <v>0</v>
          </cell>
          <cell r="O5473">
            <v>0</v>
          </cell>
          <cell r="P5473">
            <v>0</v>
          </cell>
        </row>
        <row r="5474">
          <cell r="A5474">
            <v>1817200420</v>
          </cell>
          <cell r="B5474">
            <v>420</v>
          </cell>
          <cell r="C5474">
            <v>817200</v>
          </cell>
          <cell r="D5474">
            <v>1</v>
          </cell>
          <cell r="E5474">
            <v>0</v>
          </cell>
          <cell r="F5474" t="str">
            <v xml:space="preserve">כיבוי אש          </v>
          </cell>
          <cell r="G5474">
            <v>0</v>
          </cell>
          <cell r="H5474" t="str">
            <v>גמיש</v>
          </cell>
          <cell r="I5474">
            <v>0</v>
          </cell>
          <cell r="J5474">
            <v>0</v>
          </cell>
          <cell r="K5474">
            <v>0</v>
          </cell>
          <cell r="L5474">
            <v>0</v>
          </cell>
          <cell r="M5474">
            <v>0</v>
          </cell>
          <cell r="N5474">
            <v>0</v>
          </cell>
          <cell r="O5474">
            <v>0</v>
          </cell>
          <cell r="P5474">
            <v>0</v>
          </cell>
        </row>
        <row r="5475">
          <cell r="A5475">
            <v>1817200423</v>
          </cell>
          <cell r="B5475">
            <v>423</v>
          </cell>
          <cell r="C5475">
            <v>817200</v>
          </cell>
          <cell r="D5475">
            <v>1</v>
          </cell>
          <cell r="E5475">
            <v>0</v>
          </cell>
          <cell r="F5475" t="str">
            <v xml:space="preserve">תחזוקת מבנה       </v>
          </cell>
          <cell r="G5475">
            <v>0</v>
          </cell>
          <cell r="H5475" t="str">
            <v>קשיח</v>
          </cell>
          <cell r="I5475">
            <v>0</v>
          </cell>
          <cell r="J5475">
            <v>0</v>
          </cell>
          <cell r="K5475">
            <v>0</v>
          </cell>
          <cell r="L5475">
            <v>0</v>
          </cell>
          <cell r="M5475">
            <v>0</v>
          </cell>
          <cell r="N5475">
            <v>0</v>
          </cell>
          <cell r="O5475">
            <v>0</v>
          </cell>
          <cell r="P5475">
            <v>0</v>
          </cell>
        </row>
        <row r="5476">
          <cell r="A5476">
            <v>1817200431</v>
          </cell>
          <cell r="B5476">
            <v>431</v>
          </cell>
          <cell r="C5476">
            <v>817200</v>
          </cell>
          <cell r="D5476">
            <v>1</v>
          </cell>
          <cell r="E5476">
            <v>0</v>
          </cell>
          <cell r="F5476" t="str">
            <v xml:space="preserve">חשמל              </v>
          </cell>
          <cell r="G5476">
            <v>0</v>
          </cell>
          <cell r="H5476" t="str">
            <v>קשיח</v>
          </cell>
          <cell r="I5476">
            <v>0</v>
          </cell>
          <cell r="J5476">
            <v>0</v>
          </cell>
          <cell r="K5476">
            <v>0</v>
          </cell>
          <cell r="L5476">
            <v>0</v>
          </cell>
          <cell r="M5476">
            <v>0</v>
          </cell>
          <cell r="N5476">
            <v>0</v>
          </cell>
          <cell r="O5476">
            <v>0</v>
          </cell>
          <cell r="P5476">
            <v>0</v>
          </cell>
        </row>
        <row r="5477">
          <cell r="A5477">
            <v>1817200432</v>
          </cell>
          <cell r="B5477">
            <v>432</v>
          </cell>
          <cell r="C5477">
            <v>817200</v>
          </cell>
          <cell r="D5477">
            <v>1</v>
          </cell>
          <cell r="E5477">
            <v>0</v>
          </cell>
          <cell r="F5477" t="str">
            <v xml:space="preserve">מים               </v>
          </cell>
          <cell r="G5477">
            <v>0</v>
          </cell>
          <cell r="H5477" t="str">
            <v>קשיח</v>
          </cell>
          <cell r="I5477">
            <v>0</v>
          </cell>
          <cell r="J5477">
            <v>0</v>
          </cell>
          <cell r="K5477">
            <v>0</v>
          </cell>
          <cell r="L5477">
            <v>0</v>
          </cell>
          <cell r="M5477">
            <v>0</v>
          </cell>
          <cell r="N5477">
            <v>0</v>
          </cell>
          <cell r="O5477">
            <v>0</v>
          </cell>
          <cell r="P5477">
            <v>0</v>
          </cell>
        </row>
        <row r="5478">
          <cell r="A5478">
            <v>1817200433</v>
          </cell>
          <cell r="B5478">
            <v>433</v>
          </cell>
          <cell r="C5478">
            <v>817200</v>
          </cell>
          <cell r="D5478">
            <v>1</v>
          </cell>
          <cell r="E5478">
            <v>0</v>
          </cell>
          <cell r="F5478" t="str">
            <v xml:space="preserve">חומרי נקיון       </v>
          </cell>
          <cell r="G5478">
            <v>0</v>
          </cell>
          <cell r="H5478" t="str">
            <v>גמיש</v>
          </cell>
          <cell r="I5478">
            <v>0</v>
          </cell>
          <cell r="J5478">
            <v>0</v>
          </cell>
          <cell r="K5478">
            <v>0</v>
          </cell>
          <cell r="L5478">
            <v>0</v>
          </cell>
          <cell r="M5478">
            <v>0</v>
          </cell>
          <cell r="N5478">
            <v>0</v>
          </cell>
          <cell r="O5478">
            <v>0</v>
          </cell>
          <cell r="P5478">
            <v>0</v>
          </cell>
        </row>
        <row r="5479">
          <cell r="A5479">
            <v>1817200434</v>
          </cell>
          <cell r="B5479">
            <v>434</v>
          </cell>
          <cell r="C5479">
            <v>817200</v>
          </cell>
          <cell r="D5479">
            <v>1</v>
          </cell>
          <cell r="E5479">
            <v>0</v>
          </cell>
          <cell r="F5479" t="str">
            <v xml:space="preserve">חיטוי והדברה      </v>
          </cell>
          <cell r="G5479">
            <v>0</v>
          </cell>
          <cell r="H5479" t="str">
            <v>גמיש</v>
          </cell>
          <cell r="I5479">
            <v>0</v>
          </cell>
          <cell r="J5479">
            <v>0</v>
          </cell>
          <cell r="K5479">
            <v>0</v>
          </cell>
          <cell r="L5479">
            <v>0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</row>
        <row r="5480">
          <cell r="A5480">
            <v>1817200436</v>
          </cell>
          <cell r="B5480">
            <v>436</v>
          </cell>
          <cell r="C5480">
            <v>817200</v>
          </cell>
          <cell r="D5480">
            <v>1</v>
          </cell>
          <cell r="E5480">
            <v>0</v>
          </cell>
          <cell r="F5480" t="str">
            <v xml:space="preserve">אחזקת מזגנים      </v>
          </cell>
          <cell r="G5480">
            <v>0</v>
          </cell>
          <cell r="H5480" t="str">
            <v>קשיח</v>
          </cell>
          <cell r="I5480">
            <v>0</v>
          </cell>
          <cell r="J5480">
            <v>0</v>
          </cell>
          <cell r="K5480">
            <v>0</v>
          </cell>
          <cell r="L5480">
            <v>0</v>
          </cell>
          <cell r="M5480">
            <v>0</v>
          </cell>
          <cell r="N5480">
            <v>0</v>
          </cell>
          <cell r="O5480">
            <v>0</v>
          </cell>
          <cell r="P5480">
            <v>0</v>
          </cell>
        </row>
        <row r="5481">
          <cell r="A5481">
            <v>1817200437</v>
          </cell>
          <cell r="B5481">
            <v>437</v>
          </cell>
          <cell r="C5481">
            <v>817200</v>
          </cell>
          <cell r="D5481">
            <v>1</v>
          </cell>
          <cell r="E5481">
            <v>0</v>
          </cell>
          <cell r="F5481" t="str">
            <v xml:space="preserve">אחזקת אזעקה       </v>
          </cell>
          <cell r="G5481">
            <v>0</v>
          </cell>
          <cell r="H5481" t="str">
            <v>קשיח</v>
          </cell>
          <cell r="I5481">
            <v>0</v>
          </cell>
          <cell r="J5481">
            <v>0</v>
          </cell>
          <cell r="K5481">
            <v>0</v>
          </cell>
          <cell r="L5481">
            <v>0</v>
          </cell>
          <cell r="M5481">
            <v>0</v>
          </cell>
          <cell r="N5481">
            <v>0</v>
          </cell>
          <cell r="O5481">
            <v>0</v>
          </cell>
          <cell r="P5481">
            <v>0</v>
          </cell>
        </row>
        <row r="5482">
          <cell r="A5482">
            <v>1817200438</v>
          </cell>
          <cell r="B5482">
            <v>438</v>
          </cell>
          <cell r="C5482">
            <v>817200</v>
          </cell>
          <cell r="D5482">
            <v>1</v>
          </cell>
          <cell r="E5482">
            <v>0</v>
          </cell>
          <cell r="F5482" t="str">
            <v xml:space="preserve">תחזוקת אינטרנט    </v>
          </cell>
          <cell r="G5482">
            <v>0</v>
          </cell>
          <cell r="H5482" t="str">
            <v>קשיח</v>
          </cell>
          <cell r="I5482">
            <v>0</v>
          </cell>
          <cell r="J5482">
            <v>0</v>
          </cell>
          <cell r="K5482">
            <v>0</v>
          </cell>
          <cell r="L5482">
            <v>0</v>
          </cell>
          <cell r="M5482">
            <v>0</v>
          </cell>
          <cell r="N5482">
            <v>0</v>
          </cell>
          <cell r="O5482">
            <v>0</v>
          </cell>
          <cell r="P5482">
            <v>0</v>
          </cell>
        </row>
        <row r="5483">
          <cell r="A5483">
            <v>1817200441</v>
          </cell>
          <cell r="B5483">
            <v>441</v>
          </cell>
          <cell r="C5483">
            <v>817200</v>
          </cell>
          <cell r="D5483">
            <v>1</v>
          </cell>
          <cell r="E5483">
            <v>0</v>
          </cell>
          <cell r="F5483" t="str">
            <v xml:space="preserve">ביטוח             </v>
          </cell>
          <cell r="G5483">
            <v>0</v>
          </cell>
          <cell r="H5483" t="str">
            <v>קשיח</v>
          </cell>
          <cell r="I5483">
            <v>0</v>
          </cell>
          <cell r="J5483">
            <v>0</v>
          </cell>
          <cell r="K5483">
            <v>0</v>
          </cell>
          <cell r="L5483">
            <v>0</v>
          </cell>
          <cell r="M5483">
            <v>0</v>
          </cell>
          <cell r="N5483">
            <v>0</v>
          </cell>
          <cell r="O5483">
            <v>0</v>
          </cell>
          <cell r="P5483">
            <v>0</v>
          </cell>
        </row>
        <row r="5484">
          <cell r="A5484">
            <v>1817200450</v>
          </cell>
          <cell r="B5484">
            <v>450</v>
          </cell>
          <cell r="C5484">
            <v>817200</v>
          </cell>
          <cell r="D5484">
            <v>1</v>
          </cell>
          <cell r="E5484">
            <v>0</v>
          </cell>
          <cell r="F5484" t="str">
            <v xml:space="preserve">ריהוט ואחזקתו     </v>
          </cell>
          <cell r="G5484">
            <v>0</v>
          </cell>
          <cell r="H5484" t="str">
            <v>גמיש</v>
          </cell>
          <cell r="I5484">
            <v>0</v>
          </cell>
          <cell r="J5484">
            <v>0</v>
          </cell>
          <cell r="K5484">
            <v>0</v>
          </cell>
          <cell r="L5484">
            <v>0</v>
          </cell>
          <cell r="M5484">
            <v>0</v>
          </cell>
          <cell r="N5484">
            <v>0</v>
          </cell>
          <cell r="O5484">
            <v>0</v>
          </cell>
          <cell r="P5484">
            <v>0</v>
          </cell>
        </row>
        <row r="5485">
          <cell r="A5485">
            <v>1817200470</v>
          </cell>
          <cell r="B5485">
            <v>470</v>
          </cell>
          <cell r="C5485">
            <v>817200</v>
          </cell>
          <cell r="D5485">
            <v>1</v>
          </cell>
          <cell r="E5485">
            <v>0</v>
          </cell>
          <cell r="F5485" t="str">
            <v xml:space="preserve">אחזקת מכונות משרד </v>
          </cell>
          <cell r="G5485">
            <v>0</v>
          </cell>
          <cell r="H5485" t="str">
            <v>גמיש</v>
          </cell>
          <cell r="I5485">
            <v>0</v>
          </cell>
          <cell r="J5485">
            <v>0</v>
          </cell>
          <cell r="K5485">
            <v>0</v>
          </cell>
          <cell r="L5485">
            <v>0</v>
          </cell>
          <cell r="M5485">
            <v>0</v>
          </cell>
          <cell r="N5485">
            <v>0</v>
          </cell>
          <cell r="O5485">
            <v>0</v>
          </cell>
          <cell r="P5485">
            <v>0</v>
          </cell>
        </row>
        <row r="5486">
          <cell r="A5486">
            <v>1817200471</v>
          </cell>
          <cell r="B5486">
            <v>471</v>
          </cell>
          <cell r="C5486">
            <v>817200</v>
          </cell>
          <cell r="D5486">
            <v>1</v>
          </cell>
          <cell r="E5486">
            <v>0</v>
          </cell>
          <cell r="F5486" t="str">
            <v xml:space="preserve">מכשירי כתיבה      </v>
          </cell>
          <cell r="G5486">
            <v>0</v>
          </cell>
          <cell r="H5486" t="str">
            <v>גמיש</v>
          </cell>
          <cell r="I5486">
            <v>0</v>
          </cell>
          <cell r="J5486">
            <v>0</v>
          </cell>
          <cell r="K5486">
            <v>0</v>
          </cell>
          <cell r="L5486">
            <v>0</v>
          </cell>
          <cell r="M5486">
            <v>0</v>
          </cell>
          <cell r="N5486">
            <v>0</v>
          </cell>
          <cell r="O5486">
            <v>0</v>
          </cell>
          <cell r="P5486">
            <v>0</v>
          </cell>
        </row>
        <row r="5487">
          <cell r="A5487">
            <v>1817200511</v>
          </cell>
          <cell r="B5487">
            <v>511</v>
          </cell>
          <cell r="C5487">
            <v>817200</v>
          </cell>
          <cell r="D5487">
            <v>1</v>
          </cell>
          <cell r="E5487">
            <v>0</v>
          </cell>
          <cell r="F5487" t="str">
            <v xml:space="preserve">אירוח וכיבוד      </v>
          </cell>
          <cell r="G5487">
            <v>0</v>
          </cell>
          <cell r="H5487" t="str">
            <v>גמיש</v>
          </cell>
          <cell r="I5487">
            <v>0</v>
          </cell>
          <cell r="J5487">
            <v>0</v>
          </cell>
          <cell r="K5487">
            <v>0</v>
          </cell>
          <cell r="L5487">
            <v>0</v>
          </cell>
          <cell r="M5487">
            <v>0</v>
          </cell>
          <cell r="N5487">
            <v>0</v>
          </cell>
          <cell r="O5487">
            <v>0</v>
          </cell>
          <cell r="P5487">
            <v>0</v>
          </cell>
        </row>
        <row r="5488">
          <cell r="A5488">
            <v>1817200512</v>
          </cell>
          <cell r="B5488">
            <v>512</v>
          </cell>
          <cell r="C5488">
            <v>817200</v>
          </cell>
          <cell r="D5488">
            <v>1</v>
          </cell>
          <cell r="E5488">
            <v>0</v>
          </cell>
          <cell r="F5488" t="str">
            <v xml:space="preserve">נסיעות ואש"ל      </v>
          </cell>
          <cell r="G5488">
            <v>0</v>
          </cell>
          <cell r="H5488" t="str">
            <v>גמיש</v>
          </cell>
          <cell r="I5488">
            <v>0</v>
          </cell>
          <cell r="J5488">
            <v>0</v>
          </cell>
          <cell r="K5488">
            <v>0</v>
          </cell>
          <cell r="L5488">
            <v>0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</row>
        <row r="5489">
          <cell r="A5489">
            <v>1817200522</v>
          </cell>
          <cell r="B5489">
            <v>522</v>
          </cell>
          <cell r="C5489">
            <v>817200</v>
          </cell>
          <cell r="D5489">
            <v>1</v>
          </cell>
          <cell r="E5489">
            <v>0</v>
          </cell>
          <cell r="F5489" t="str">
            <v xml:space="preserve">ספרים ועיתונים    </v>
          </cell>
          <cell r="G5489">
            <v>0</v>
          </cell>
          <cell r="H5489" t="str">
            <v>גמיש</v>
          </cell>
          <cell r="I5489">
            <v>0</v>
          </cell>
          <cell r="J5489">
            <v>0</v>
          </cell>
          <cell r="K5489">
            <v>0</v>
          </cell>
          <cell r="L5489">
            <v>0</v>
          </cell>
          <cell r="M5489">
            <v>0</v>
          </cell>
          <cell r="N5489">
            <v>0</v>
          </cell>
          <cell r="O5489">
            <v>0</v>
          </cell>
          <cell r="P5489">
            <v>0</v>
          </cell>
        </row>
        <row r="5490">
          <cell r="A5490">
            <v>1817200540</v>
          </cell>
          <cell r="B5490">
            <v>540</v>
          </cell>
          <cell r="C5490">
            <v>817200</v>
          </cell>
          <cell r="D5490">
            <v>1</v>
          </cell>
          <cell r="E5490">
            <v>0</v>
          </cell>
          <cell r="F5490" t="str">
            <v xml:space="preserve">הוצאות טלפון      </v>
          </cell>
          <cell r="G5490">
            <v>0</v>
          </cell>
          <cell r="H5490" t="str">
            <v>קשיח</v>
          </cell>
          <cell r="I5490">
            <v>0</v>
          </cell>
          <cell r="J5490">
            <v>0</v>
          </cell>
          <cell r="K5490">
            <v>0</v>
          </cell>
          <cell r="L5490">
            <v>0</v>
          </cell>
          <cell r="M5490">
            <v>0</v>
          </cell>
          <cell r="N5490">
            <v>0</v>
          </cell>
          <cell r="O5490">
            <v>0</v>
          </cell>
          <cell r="P5490">
            <v>0</v>
          </cell>
        </row>
        <row r="5491">
          <cell r="A5491">
            <v>1817200544</v>
          </cell>
          <cell r="B5491">
            <v>544</v>
          </cell>
          <cell r="C5491">
            <v>817200</v>
          </cell>
          <cell r="D5491">
            <v>1</v>
          </cell>
          <cell r="E5491">
            <v>0</v>
          </cell>
          <cell r="F5491" t="str">
            <v xml:space="preserve">הוצאות דאר        </v>
          </cell>
          <cell r="G5491">
            <v>0</v>
          </cell>
          <cell r="H5491" t="str">
            <v>קשיח</v>
          </cell>
          <cell r="I5491">
            <v>0</v>
          </cell>
          <cell r="J5491">
            <v>0</v>
          </cell>
          <cell r="K5491">
            <v>0</v>
          </cell>
          <cell r="L5491">
            <v>0</v>
          </cell>
          <cell r="M5491">
            <v>0</v>
          </cell>
          <cell r="N5491">
            <v>0</v>
          </cell>
          <cell r="O5491">
            <v>0</v>
          </cell>
          <cell r="P5491">
            <v>0</v>
          </cell>
        </row>
        <row r="5492">
          <cell r="A5492">
            <v>1817200550</v>
          </cell>
          <cell r="B5492">
            <v>550</v>
          </cell>
          <cell r="C5492">
            <v>817200</v>
          </cell>
          <cell r="D5492">
            <v>1</v>
          </cell>
          <cell r="E5492">
            <v>0</v>
          </cell>
          <cell r="F5492" t="str">
            <v xml:space="preserve">פירסומים          </v>
          </cell>
          <cell r="G5492">
            <v>0</v>
          </cell>
          <cell r="H5492" t="str">
            <v>גמיש</v>
          </cell>
          <cell r="I5492">
            <v>0</v>
          </cell>
          <cell r="J5492">
            <v>0</v>
          </cell>
          <cell r="K5492">
            <v>0</v>
          </cell>
          <cell r="L5492">
            <v>0</v>
          </cell>
          <cell r="M5492">
            <v>0</v>
          </cell>
          <cell r="N5492">
            <v>0</v>
          </cell>
          <cell r="O5492">
            <v>0</v>
          </cell>
          <cell r="P5492">
            <v>0</v>
          </cell>
        </row>
        <row r="5493">
          <cell r="A5493">
            <v>1817200551</v>
          </cell>
          <cell r="B5493">
            <v>551</v>
          </cell>
          <cell r="C5493">
            <v>817200</v>
          </cell>
          <cell r="D5493">
            <v>1</v>
          </cell>
          <cell r="E5493">
            <v>0</v>
          </cell>
          <cell r="F5493" t="str">
            <v xml:space="preserve">הדבקת מודעות      </v>
          </cell>
          <cell r="G5493">
            <v>0</v>
          </cell>
          <cell r="H5493" t="str">
            <v>גמיש</v>
          </cell>
          <cell r="I5493">
            <v>0</v>
          </cell>
          <cell r="J5493">
            <v>0</v>
          </cell>
          <cell r="K5493">
            <v>0</v>
          </cell>
          <cell r="L5493">
            <v>0</v>
          </cell>
          <cell r="M5493">
            <v>0</v>
          </cell>
          <cell r="N5493">
            <v>0</v>
          </cell>
          <cell r="O5493">
            <v>0</v>
          </cell>
          <cell r="P5493">
            <v>0</v>
          </cell>
        </row>
        <row r="5494">
          <cell r="A5494">
            <v>1817200561</v>
          </cell>
          <cell r="B5494">
            <v>561</v>
          </cell>
          <cell r="C5494">
            <v>817200</v>
          </cell>
          <cell r="D5494">
            <v>1</v>
          </cell>
          <cell r="E5494">
            <v>0</v>
          </cell>
          <cell r="F5494" t="str">
            <v xml:space="preserve">שיכפולים          </v>
          </cell>
          <cell r="G5494">
            <v>0</v>
          </cell>
          <cell r="H5494" t="str">
            <v>גמיש</v>
          </cell>
          <cell r="I5494">
            <v>0</v>
          </cell>
          <cell r="J5494">
            <v>0</v>
          </cell>
          <cell r="K5494">
            <v>0</v>
          </cell>
          <cell r="L5494">
            <v>0</v>
          </cell>
          <cell r="M5494">
            <v>0</v>
          </cell>
          <cell r="N5494">
            <v>0</v>
          </cell>
          <cell r="O5494">
            <v>0</v>
          </cell>
          <cell r="P5494">
            <v>0</v>
          </cell>
        </row>
        <row r="5495">
          <cell r="A5495">
            <v>1817200562</v>
          </cell>
          <cell r="B5495">
            <v>562</v>
          </cell>
          <cell r="C5495">
            <v>817200</v>
          </cell>
          <cell r="D5495">
            <v>1</v>
          </cell>
          <cell r="E5495">
            <v>0</v>
          </cell>
          <cell r="F5495" t="str">
            <v xml:space="preserve">הדפסות            </v>
          </cell>
          <cell r="G5495">
            <v>0</v>
          </cell>
          <cell r="H5495" t="str">
            <v>גמיש</v>
          </cell>
          <cell r="I5495">
            <v>0</v>
          </cell>
          <cell r="J5495">
            <v>0</v>
          </cell>
          <cell r="K5495">
            <v>0</v>
          </cell>
          <cell r="L5495">
            <v>0</v>
          </cell>
          <cell r="M5495">
            <v>0</v>
          </cell>
          <cell r="N5495">
            <v>0</v>
          </cell>
          <cell r="O5495">
            <v>0</v>
          </cell>
          <cell r="P5495">
            <v>0</v>
          </cell>
        </row>
        <row r="5496">
          <cell r="A5496">
            <v>1817200571</v>
          </cell>
          <cell r="B5496">
            <v>571</v>
          </cell>
          <cell r="C5496">
            <v>817200</v>
          </cell>
          <cell r="D5496">
            <v>1</v>
          </cell>
          <cell r="E5496">
            <v>0</v>
          </cell>
          <cell r="F5496" t="str">
            <v xml:space="preserve">מיכון וענ"א       </v>
          </cell>
          <cell r="G5496">
            <v>0</v>
          </cell>
          <cell r="H5496" t="str">
            <v>קשיח</v>
          </cell>
          <cell r="I5496">
            <v>0</v>
          </cell>
          <cell r="J5496">
            <v>0</v>
          </cell>
          <cell r="K5496">
            <v>0</v>
          </cell>
          <cell r="L5496">
            <v>0</v>
          </cell>
          <cell r="M5496">
            <v>0</v>
          </cell>
          <cell r="N5496">
            <v>0</v>
          </cell>
          <cell r="O5496">
            <v>0</v>
          </cell>
          <cell r="P5496">
            <v>0</v>
          </cell>
        </row>
        <row r="5497">
          <cell r="A5497">
            <v>1817200583</v>
          </cell>
          <cell r="B5497">
            <v>583</v>
          </cell>
          <cell r="C5497">
            <v>817200</v>
          </cell>
          <cell r="D5497">
            <v>1</v>
          </cell>
          <cell r="E5497">
            <v>0</v>
          </cell>
          <cell r="F5497" t="str">
            <v xml:space="preserve">שכר מרצים         </v>
          </cell>
          <cell r="G5497">
            <v>0</v>
          </cell>
          <cell r="H5497" t="str">
            <v>קשיח</v>
          </cell>
          <cell r="I5497">
            <v>0</v>
          </cell>
          <cell r="J5497">
            <v>0</v>
          </cell>
          <cell r="K5497">
            <v>0</v>
          </cell>
          <cell r="L5497">
            <v>0</v>
          </cell>
          <cell r="M5497">
            <v>0</v>
          </cell>
          <cell r="N5497">
            <v>0</v>
          </cell>
          <cell r="O5497">
            <v>0</v>
          </cell>
          <cell r="P5497">
            <v>0</v>
          </cell>
        </row>
        <row r="5498">
          <cell r="A5498">
            <v>1817200710</v>
          </cell>
          <cell r="B5498">
            <v>710</v>
          </cell>
          <cell r="C5498">
            <v>817200</v>
          </cell>
          <cell r="D5498">
            <v>1</v>
          </cell>
          <cell r="E5498">
            <v>0</v>
          </cell>
          <cell r="F5498" t="str">
            <v xml:space="preserve">הובלות            </v>
          </cell>
          <cell r="G5498">
            <v>0</v>
          </cell>
          <cell r="H5498" t="str">
            <v>גמיש</v>
          </cell>
          <cell r="I5498">
            <v>0</v>
          </cell>
          <cell r="J5498">
            <v>0</v>
          </cell>
          <cell r="K5498">
            <v>0</v>
          </cell>
          <cell r="L5498">
            <v>0</v>
          </cell>
          <cell r="M5498">
            <v>0</v>
          </cell>
          <cell r="N5498">
            <v>0</v>
          </cell>
          <cell r="O5498">
            <v>0</v>
          </cell>
          <cell r="P5498">
            <v>0</v>
          </cell>
        </row>
        <row r="5499">
          <cell r="A5499">
            <v>1817200722</v>
          </cell>
          <cell r="B5499">
            <v>722</v>
          </cell>
          <cell r="C5499">
            <v>817200</v>
          </cell>
          <cell r="D5499">
            <v>1</v>
          </cell>
          <cell r="E5499">
            <v>0</v>
          </cell>
          <cell r="F5499" t="str">
            <v>חמרים-תחזוקה עצמית</v>
          </cell>
          <cell r="G5499">
            <v>0</v>
          </cell>
          <cell r="H5499" t="str">
            <v>גמיש</v>
          </cell>
          <cell r="I5499">
            <v>0</v>
          </cell>
          <cell r="J5499">
            <v>0</v>
          </cell>
          <cell r="K5499">
            <v>0</v>
          </cell>
          <cell r="L5499">
            <v>0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</row>
        <row r="5500">
          <cell r="A5500">
            <v>1817200723</v>
          </cell>
          <cell r="B5500">
            <v>723</v>
          </cell>
          <cell r="C5500">
            <v>817200</v>
          </cell>
          <cell r="D5500">
            <v>1</v>
          </cell>
          <cell r="E5500">
            <v>0</v>
          </cell>
          <cell r="F5500" t="str">
            <v xml:space="preserve">חומרים            </v>
          </cell>
          <cell r="G5500">
            <v>0</v>
          </cell>
          <cell r="H5500" t="str">
            <v>גמיש</v>
          </cell>
          <cell r="I5500">
            <v>0</v>
          </cell>
          <cell r="J5500">
            <v>0</v>
          </cell>
          <cell r="K5500">
            <v>0</v>
          </cell>
          <cell r="L5500">
            <v>0</v>
          </cell>
          <cell r="M5500">
            <v>0</v>
          </cell>
          <cell r="N5500">
            <v>0</v>
          </cell>
          <cell r="O5500">
            <v>0</v>
          </cell>
          <cell r="P5500">
            <v>0</v>
          </cell>
        </row>
        <row r="5501">
          <cell r="A5501">
            <v>1817200742</v>
          </cell>
          <cell r="B5501">
            <v>742</v>
          </cell>
          <cell r="C5501">
            <v>817200</v>
          </cell>
          <cell r="D5501">
            <v>1</v>
          </cell>
          <cell r="E5501">
            <v>0</v>
          </cell>
          <cell r="F5501" t="str">
            <v xml:space="preserve">כלים וציוד        </v>
          </cell>
          <cell r="G5501">
            <v>0</v>
          </cell>
          <cell r="H5501" t="str">
            <v>גמיש</v>
          </cell>
          <cell r="I5501">
            <v>0</v>
          </cell>
          <cell r="J5501">
            <v>0</v>
          </cell>
          <cell r="K5501">
            <v>0</v>
          </cell>
          <cell r="L5501">
            <v>0</v>
          </cell>
          <cell r="M5501">
            <v>0</v>
          </cell>
          <cell r="N5501">
            <v>0</v>
          </cell>
          <cell r="O5501">
            <v>0</v>
          </cell>
          <cell r="P5501">
            <v>0</v>
          </cell>
        </row>
        <row r="5502">
          <cell r="A5502">
            <v>1817200743</v>
          </cell>
          <cell r="B5502">
            <v>743</v>
          </cell>
          <cell r="C5502">
            <v>817200</v>
          </cell>
          <cell r="D5502">
            <v>1</v>
          </cell>
          <cell r="E5502">
            <v>0</v>
          </cell>
          <cell r="F5502" t="str">
            <v xml:space="preserve">תחזוקת ציוד       </v>
          </cell>
          <cell r="G5502">
            <v>0</v>
          </cell>
          <cell r="H5502" t="str">
            <v>גמיש</v>
          </cell>
          <cell r="I5502">
            <v>0</v>
          </cell>
          <cell r="J5502">
            <v>0</v>
          </cell>
          <cell r="K5502">
            <v>0</v>
          </cell>
          <cell r="L5502">
            <v>0</v>
          </cell>
          <cell r="M5502">
            <v>0</v>
          </cell>
          <cell r="N5502">
            <v>0</v>
          </cell>
          <cell r="O5502">
            <v>0</v>
          </cell>
          <cell r="P5502">
            <v>0</v>
          </cell>
        </row>
        <row r="5503">
          <cell r="A5503">
            <v>1817200745</v>
          </cell>
          <cell r="B5503">
            <v>745</v>
          </cell>
          <cell r="C5503">
            <v>817200</v>
          </cell>
          <cell r="D5503">
            <v>1</v>
          </cell>
          <cell r="E5503">
            <v>0</v>
          </cell>
          <cell r="F5503" t="str">
            <v xml:space="preserve">דמי פריצה - תכולה  </v>
          </cell>
          <cell r="G5503">
            <v>0</v>
          </cell>
          <cell r="H5503" t="str">
            <v>קשיח</v>
          </cell>
          <cell r="I5503">
            <v>0</v>
          </cell>
          <cell r="J5503">
            <v>0</v>
          </cell>
          <cell r="K5503">
            <v>0</v>
          </cell>
          <cell r="L5503">
            <v>0</v>
          </cell>
          <cell r="M5503">
            <v>0</v>
          </cell>
          <cell r="N5503">
            <v>0</v>
          </cell>
          <cell r="O5503">
            <v>0</v>
          </cell>
          <cell r="P5503">
            <v>0</v>
          </cell>
        </row>
        <row r="5504">
          <cell r="A5504">
            <v>1817200746</v>
          </cell>
          <cell r="B5504">
            <v>746</v>
          </cell>
          <cell r="C5504">
            <v>817200</v>
          </cell>
          <cell r="D5504">
            <v>1</v>
          </cell>
          <cell r="E5504">
            <v>0</v>
          </cell>
          <cell r="F5504" t="str">
            <v xml:space="preserve">דמי פריצה - מבנה  </v>
          </cell>
          <cell r="G5504">
            <v>0</v>
          </cell>
          <cell r="H5504" t="str">
            <v>קשיח</v>
          </cell>
          <cell r="I5504">
            <v>0</v>
          </cell>
          <cell r="J5504">
            <v>0</v>
          </cell>
          <cell r="K5504">
            <v>0</v>
          </cell>
          <cell r="L5504">
            <v>0</v>
          </cell>
          <cell r="M5504">
            <v>0</v>
          </cell>
          <cell r="N5504">
            <v>0</v>
          </cell>
          <cell r="O5504">
            <v>0</v>
          </cell>
          <cell r="P5504">
            <v>0</v>
          </cell>
        </row>
        <row r="5505">
          <cell r="A5505">
            <v>1817200752</v>
          </cell>
          <cell r="B5505">
            <v>752</v>
          </cell>
          <cell r="C5505">
            <v>817200</v>
          </cell>
          <cell r="D5505">
            <v>1</v>
          </cell>
          <cell r="E5505">
            <v>0</v>
          </cell>
          <cell r="F5505" t="str">
            <v xml:space="preserve">נקיון בקבלנות     </v>
          </cell>
          <cell r="G5505">
            <v>0</v>
          </cell>
          <cell r="H5505" t="str">
            <v>קשיח</v>
          </cell>
          <cell r="I5505">
            <v>0</v>
          </cell>
          <cell r="J5505">
            <v>0</v>
          </cell>
          <cell r="K5505">
            <v>0</v>
          </cell>
          <cell r="L5505">
            <v>0</v>
          </cell>
          <cell r="M5505">
            <v>0</v>
          </cell>
          <cell r="N5505">
            <v>0</v>
          </cell>
          <cell r="O5505">
            <v>0</v>
          </cell>
          <cell r="P5505">
            <v>0</v>
          </cell>
        </row>
        <row r="5506">
          <cell r="A5506">
            <v>1817200753</v>
          </cell>
          <cell r="B5506">
            <v>753</v>
          </cell>
          <cell r="C5506">
            <v>817200</v>
          </cell>
          <cell r="D5506">
            <v>1</v>
          </cell>
          <cell r="E5506">
            <v>0</v>
          </cell>
          <cell r="F5506" t="str">
            <v xml:space="preserve">כ"א - מתי"א       </v>
          </cell>
          <cell r="G5506">
            <v>0</v>
          </cell>
          <cell r="H5506" t="str">
            <v>קשיח</v>
          </cell>
          <cell r="I5506">
            <v>0</v>
          </cell>
          <cell r="J5506">
            <v>0</v>
          </cell>
          <cell r="K5506">
            <v>0</v>
          </cell>
          <cell r="L5506">
            <v>0</v>
          </cell>
          <cell r="M5506">
            <v>0</v>
          </cell>
          <cell r="N5506">
            <v>0</v>
          </cell>
          <cell r="O5506">
            <v>0</v>
          </cell>
          <cell r="P5506">
            <v>0</v>
          </cell>
        </row>
        <row r="5507">
          <cell r="A5507">
            <v>1817200763</v>
          </cell>
          <cell r="B5507">
            <v>763</v>
          </cell>
          <cell r="C5507">
            <v>817200</v>
          </cell>
          <cell r="D5507">
            <v>1</v>
          </cell>
          <cell r="E5507">
            <v>0</v>
          </cell>
          <cell r="F5507" t="str">
            <v xml:space="preserve">עובדים חיצוניים   </v>
          </cell>
          <cell r="G5507">
            <v>0</v>
          </cell>
          <cell r="H5507" t="str">
            <v>קשיח</v>
          </cell>
          <cell r="I5507">
            <v>0</v>
          </cell>
          <cell r="J5507">
            <v>0</v>
          </cell>
          <cell r="K5507">
            <v>0</v>
          </cell>
          <cell r="L5507">
            <v>0</v>
          </cell>
          <cell r="M5507">
            <v>0</v>
          </cell>
          <cell r="N5507">
            <v>0</v>
          </cell>
          <cell r="O5507">
            <v>0</v>
          </cell>
          <cell r="P5507">
            <v>0</v>
          </cell>
        </row>
        <row r="5508">
          <cell r="A5508">
            <v>1817200780</v>
          </cell>
          <cell r="B5508">
            <v>780</v>
          </cell>
          <cell r="C5508">
            <v>817200</v>
          </cell>
          <cell r="D5508">
            <v>1</v>
          </cell>
          <cell r="E5508">
            <v>0</v>
          </cell>
          <cell r="F5508" t="str">
            <v xml:space="preserve">סיורים            </v>
          </cell>
          <cell r="G5508">
            <v>0</v>
          </cell>
          <cell r="H5508" t="str">
            <v>קשיח</v>
          </cell>
          <cell r="I5508">
            <v>0</v>
          </cell>
          <cell r="J5508">
            <v>0</v>
          </cell>
          <cell r="K5508">
            <v>0</v>
          </cell>
          <cell r="L5508">
            <v>0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</row>
        <row r="5509">
          <cell r="A5509">
            <v>1817200782</v>
          </cell>
          <cell r="B5509">
            <v>782</v>
          </cell>
          <cell r="C5509">
            <v>817200</v>
          </cell>
          <cell r="D5509">
            <v>1</v>
          </cell>
          <cell r="E5509">
            <v>0</v>
          </cell>
          <cell r="F5509" t="str">
            <v>מרכז מחשבים (הכנ')</v>
          </cell>
          <cell r="G5509">
            <v>0</v>
          </cell>
          <cell r="H5509" t="str">
            <v>גמיש</v>
          </cell>
          <cell r="I5509">
            <v>0</v>
          </cell>
          <cell r="J5509">
            <v>0</v>
          </cell>
          <cell r="K5509">
            <v>0</v>
          </cell>
          <cell r="L5509">
            <v>0</v>
          </cell>
          <cell r="M5509">
            <v>0</v>
          </cell>
          <cell r="N5509">
            <v>0</v>
          </cell>
          <cell r="O5509">
            <v>0</v>
          </cell>
          <cell r="P5509">
            <v>0</v>
          </cell>
        </row>
        <row r="5510">
          <cell r="A5510">
            <v>1817200784</v>
          </cell>
          <cell r="B5510">
            <v>784</v>
          </cell>
          <cell r="C5510">
            <v>817200</v>
          </cell>
          <cell r="D5510">
            <v>1</v>
          </cell>
          <cell r="E5510">
            <v>0</v>
          </cell>
          <cell r="F5510" t="str">
            <v>הפעלת חנקין</v>
          </cell>
          <cell r="G5510">
            <v>0</v>
          </cell>
          <cell r="H5510" t="str">
            <v>גמיש</v>
          </cell>
          <cell r="I5510">
            <v>0</v>
          </cell>
          <cell r="J5510">
            <v>0</v>
          </cell>
          <cell r="K5510">
            <v>0</v>
          </cell>
          <cell r="L5510">
            <v>0</v>
          </cell>
          <cell r="M5510">
            <v>0</v>
          </cell>
          <cell r="N5510">
            <v>0</v>
          </cell>
          <cell r="O5510">
            <v>0</v>
          </cell>
          <cell r="P5510">
            <v>0</v>
          </cell>
        </row>
        <row r="5511">
          <cell r="A5511">
            <v>1817200794</v>
          </cell>
          <cell r="B5511">
            <v>794</v>
          </cell>
          <cell r="C5511">
            <v>817200</v>
          </cell>
          <cell r="D5511">
            <v>1</v>
          </cell>
          <cell r="E5511">
            <v>0</v>
          </cell>
          <cell r="F5511" t="str">
            <v xml:space="preserve">השתתפות בעזר 094  </v>
          </cell>
          <cell r="G5511">
            <v>0</v>
          </cell>
          <cell r="H5511" t="str">
            <v>קשיח</v>
          </cell>
          <cell r="I5511">
            <v>0</v>
          </cell>
          <cell r="J5511">
            <v>0</v>
          </cell>
          <cell r="K5511">
            <v>0</v>
          </cell>
          <cell r="L5511">
            <v>0</v>
          </cell>
          <cell r="M5511">
            <v>0</v>
          </cell>
          <cell r="N5511">
            <v>0</v>
          </cell>
          <cell r="O5511">
            <v>0</v>
          </cell>
          <cell r="P5511">
            <v>0</v>
          </cell>
        </row>
        <row r="5512">
          <cell r="A5512">
            <v>1817200872</v>
          </cell>
          <cell r="B5512">
            <v>872</v>
          </cell>
          <cell r="C5512">
            <v>817200</v>
          </cell>
          <cell r="D5512">
            <v>1</v>
          </cell>
          <cell r="E5512">
            <v>0</v>
          </cell>
          <cell r="F5512" t="str">
            <v>הפעלת חנקין</v>
          </cell>
          <cell r="G5512">
            <v>0</v>
          </cell>
          <cell r="H5512" t="str">
            <v>גמיש</v>
          </cell>
          <cell r="I5512">
            <v>-1</v>
          </cell>
          <cell r="J5512">
            <v>0</v>
          </cell>
          <cell r="K5512">
            <v>0</v>
          </cell>
          <cell r="L5512">
            <v>0</v>
          </cell>
          <cell r="M5512">
            <v>0</v>
          </cell>
          <cell r="N5512">
            <v>0</v>
          </cell>
          <cell r="O5512">
            <v>640800</v>
          </cell>
          <cell r="P5512">
            <v>373800</v>
          </cell>
        </row>
        <row r="5513">
          <cell r="A5513">
            <v>1817200879</v>
          </cell>
          <cell r="B5513">
            <v>879</v>
          </cell>
          <cell r="C5513">
            <v>817200</v>
          </cell>
          <cell r="D5513">
            <v>1</v>
          </cell>
          <cell r="E5513">
            <v>0</v>
          </cell>
          <cell r="F5513" t="str">
            <v>ביטוח-כנגד הכנסות</v>
          </cell>
          <cell r="G5513">
            <v>0</v>
          </cell>
          <cell r="H5513" t="str">
            <v>קשיח</v>
          </cell>
          <cell r="I5513">
            <v>0</v>
          </cell>
          <cell r="J5513">
            <v>0</v>
          </cell>
          <cell r="K5513">
            <v>0</v>
          </cell>
          <cell r="L5513">
            <v>0</v>
          </cell>
          <cell r="M5513">
            <v>0</v>
          </cell>
          <cell r="N5513">
            <v>0</v>
          </cell>
          <cell r="O5513">
            <v>0</v>
          </cell>
          <cell r="P5513">
            <v>0</v>
          </cell>
        </row>
        <row r="5514">
          <cell r="A5514">
            <v>1817200931</v>
          </cell>
          <cell r="B5514">
            <v>931</v>
          </cell>
          <cell r="C5514">
            <v>817200</v>
          </cell>
          <cell r="D5514">
            <v>1</v>
          </cell>
          <cell r="E5514">
            <v>0</v>
          </cell>
          <cell r="F5514" t="str">
            <v>פעולות כנגד הכנסות</v>
          </cell>
          <cell r="G5514">
            <v>0</v>
          </cell>
          <cell r="H5514" t="str">
            <v>קשיח</v>
          </cell>
          <cell r="I5514">
            <v>0</v>
          </cell>
          <cell r="J5514">
            <v>0</v>
          </cell>
          <cell r="K5514">
            <v>0</v>
          </cell>
          <cell r="L5514">
            <v>0</v>
          </cell>
          <cell r="M5514">
            <v>0</v>
          </cell>
          <cell r="N5514">
            <v>0</v>
          </cell>
          <cell r="O5514">
            <v>0</v>
          </cell>
          <cell r="P5514">
            <v>0</v>
          </cell>
        </row>
        <row r="5515">
          <cell r="A5515">
            <v>1817200932</v>
          </cell>
          <cell r="B5515">
            <v>932</v>
          </cell>
          <cell r="C5515">
            <v>817200</v>
          </cell>
          <cell r="D5515">
            <v>1</v>
          </cell>
          <cell r="E5515">
            <v>0</v>
          </cell>
          <cell r="F5515" t="str">
            <v>העברה חד - פעמית</v>
          </cell>
          <cell r="G5515">
            <v>0</v>
          </cell>
          <cell r="H5515" t="str">
            <v>קשיח</v>
          </cell>
          <cell r="I5515">
            <v>0</v>
          </cell>
          <cell r="J5515">
            <v>0</v>
          </cell>
          <cell r="K5515">
            <v>0</v>
          </cell>
          <cell r="L5515">
            <v>0</v>
          </cell>
          <cell r="M5515">
            <v>0</v>
          </cell>
          <cell r="N5515">
            <v>0</v>
          </cell>
          <cell r="O5515">
            <v>0</v>
          </cell>
          <cell r="P5515">
            <v>0</v>
          </cell>
        </row>
        <row r="5516">
          <cell r="A5516">
            <v>1817200961</v>
          </cell>
          <cell r="B5516">
            <v>961</v>
          </cell>
          <cell r="C5516">
            <v>817200</v>
          </cell>
          <cell r="D5516">
            <v>1</v>
          </cell>
          <cell r="E5516">
            <v>0</v>
          </cell>
          <cell r="F5516" t="str">
            <v>רז' פעולות ורכישות</v>
          </cell>
          <cell r="G5516">
            <v>0</v>
          </cell>
          <cell r="H5516" t="str">
            <v>גמיש</v>
          </cell>
          <cell r="I5516">
            <v>0</v>
          </cell>
          <cell r="J5516">
            <v>0</v>
          </cell>
          <cell r="K5516">
            <v>0</v>
          </cell>
          <cell r="L5516">
            <v>0</v>
          </cell>
          <cell r="M5516">
            <v>0</v>
          </cell>
          <cell r="N5516">
            <v>0</v>
          </cell>
          <cell r="O5516">
            <v>0</v>
          </cell>
          <cell r="P5516">
            <v>0</v>
          </cell>
        </row>
        <row r="5517">
          <cell r="A5517">
            <v>1817200980</v>
          </cell>
          <cell r="B5517">
            <v>980</v>
          </cell>
          <cell r="C5517">
            <v>817200</v>
          </cell>
          <cell r="D5517">
            <v>1</v>
          </cell>
          <cell r="E5517">
            <v>0</v>
          </cell>
          <cell r="F5517" t="str">
            <v xml:space="preserve">תקורה - מרפ"ד     </v>
          </cell>
          <cell r="G5517">
            <v>0</v>
          </cell>
          <cell r="H5517" t="str">
            <v>קשיח</v>
          </cell>
          <cell r="I5517">
            <v>0</v>
          </cell>
          <cell r="J5517">
            <v>0</v>
          </cell>
          <cell r="K5517">
            <v>0</v>
          </cell>
          <cell r="L5517">
            <v>0</v>
          </cell>
          <cell r="M5517">
            <v>0</v>
          </cell>
          <cell r="N5517">
            <v>0</v>
          </cell>
          <cell r="O5517">
            <v>0</v>
          </cell>
          <cell r="P5517">
            <v>0</v>
          </cell>
        </row>
        <row r="5518">
          <cell r="A5518" t="e">
            <v>#VALUE!</v>
          </cell>
          <cell r="B5518" t="str">
            <v>817200  סך הכל</v>
          </cell>
          <cell r="C5518">
            <v>0</v>
          </cell>
          <cell r="D5518">
            <v>0</v>
          </cell>
          <cell r="E5518">
            <v>0</v>
          </cell>
          <cell r="F5518" t="str">
            <v xml:space="preserve">מכללת חנקין       </v>
          </cell>
          <cell r="G5518">
            <v>0</v>
          </cell>
          <cell r="H5518">
            <v>0</v>
          </cell>
          <cell r="I5518">
            <v>-1</v>
          </cell>
          <cell r="J5518">
            <v>0</v>
          </cell>
          <cell r="K5518">
            <v>0</v>
          </cell>
          <cell r="L5518">
            <v>0</v>
          </cell>
          <cell r="M5518">
            <v>0</v>
          </cell>
          <cell r="N5518">
            <v>0</v>
          </cell>
          <cell r="O5518">
            <v>640800</v>
          </cell>
          <cell r="P5518">
            <v>373800</v>
          </cell>
        </row>
        <row r="5519">
          <cell r="A5519">
            <v>18172100</v>
          </cell>
          <cell r="B5519">
            <v>0</v>
          </cell>
          <cell r="C5519">
            <v>817210</v>
          </cell>
          <cell r="D5519">
            <v>1</v>
          </cell>
          <cell r="E5519">
            <v>0</v>
          </cell>
          <cell r="F5519" t="str">
            <v xml:space="preserve">מרכזיה פדגוגית    </v>
          </cell>
          <cell r="G5519">
            <v>0</v>
          </cell>
          <cell r="H5519" t="str">
            <v xml:space="preserve"> </v>
          </cell>
          <cell r="I5519">
            <v>0</v>
          </cell>
          <cell r="J5519">
            <v>0</v>
          </cell>
          <cell r="K5519">
            <v>0</v>
          </cell>
          <cell r="L5519">
            <v>0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</row>
        <row r="5520">
          <cell r="A5520">
            <v>1817210100</v>
          </cell>
          <cell r="B5520">
            <v>100</v>
          </cell>
          <cell r="C5520">
            <v>817210</v>
          </cell>
          <cell r="D5520">
            <v>1</v>
          </cell>
          <cell r="E5520">
            <v>0</v>
          </cell>
          <cell r="F5520" t="str">
            <v>שכר עובדים לפי תקן</v>
          </cell>
          <cell r="G5520">
            <v>0</v>
          </cell>
          <cell r="H5520" t="str">
            <v xml:space="preserve"> </v>
          </cell>
          <cell r="I5520">
            <v>0</v>
          </cell>
          <cell r="J5520">
            <v>0</v>
          </cell>
          <cell r="K5520">
            <v>0</v>
          </cell>
          <cell r="L5520">
            <v>0</v>
          </cell>
          <cell r="M5520">
            <v>0</v>
          </cell>
          <cell r="N5520">
            <v>0</v>
          </cell>
          <cell r="O5520">
            <v>0</v>
          </cell>
          <cell r="P5520">
            <v>0</v>
          </cell>
        </row>
        <row r="5521">
          <cell r="A5521">
            <v>1817210110</v>
          </cell>
          <cell r="B5521">
            <v>110</v>
          </cell>
          <cell r="C5521">
            <v>817210</v>
          </cell>
          <cell r="D5521">
            <v>1</v>
          </cell>
          <cell r="E5521">
            <v>0</v>
          </cell>
          <cell r="F5521" t="str">
            <v>השכר הקובע-תקציבית</v>
          </cell>
          <cell r="G5521">
            <v>0</v>
          </cell>
          <cell r="H5521" t="str">
            <v>שכר</v>
          </cell>
          <cell r="I5521">
            <v>-0.19550173010380623</v>
          </cell>
          <cell r="J5521">
            <v>93000</v>
          </cell>
          <cell r="K5521">
            <v>1.5151515151515138E-2</v>
          </cell>
          <cell r="L5521">
            <v>0</v>
          </cell>
          <cell r="M5521">
            <v>0</v>
          </cell>
          <cell r="N5521">
            <v>93000</v>
          </cell>
          <cell r="O5521">
            <v>115600</v>
          </cell>
          <cell r="P5521">
            <v>102650.65</v>
          </cell>
        </row>
        <row r="5522">
          <cell r="A5522">
            <v>1817210119</v>
          </cell>
          <cell r="B5522">
            <v>119</v>
          </cell>
          <cell r="C5522">
            <v>817210</v>
          </cell>
          <cell r="D5522">
            <v>1</v>
          </cell>
          <cell r="E5522">
            <v>0</v>
          </cell>
          <cell r="F5522" t="str">
            <v xml:space="preserve">השכר הקובע-צוברת  </v>
          </cell>
          <cell r="G5522">
            <v>0</v>
          </cell>
          <cell r="H5522" t="str">
            <v>שכר</v>
          </cell>
          <cell r="I5522">
            <v>5.8435127104655038E-2</v>
          </cell>
          <cell r="J5522">
            <v>320600</v>
          </cell>
          <cell r="K5522">
            <v>1.4965986394557929E-2</v>
          </cell>
          <cell r="L5522">
            <v>0</v>
          </cell>
          <cell r="M5522">
            <v>0</v>
          </cell>
          <cell r="N5522">
            <v>320600</v>
          </cell>
          <cell r="O5522">
            <v>302900</v>
          </cell>
          <cell r="P5522">
            <v>271870.15000000002</v>
          </cell>
        </row>
        <row r="5523">
          <cell r="A5523">
            <v>1817210122</v>
          </cell>
          <cell r="B5523">
            <v>122</v>
          </cell>
          <cell r="C5523">
            <v>817210</v>
          </cell>
          <cell r="D5523">
            <v>1</v>
          </cell>
          <cell r="E5523">
            <v>0</v>
          </cell>
          <cell r="F5523" t="str">
            <v xml:space="preserve">ביגוד             </v>
          </cell>
          <cell r="G5523">
            <v>0</v>
          </cell>
          <cell r="H5523" t="str">
            <v>שכר</v>
          </cell>
          <cell r="I5523">
            <v>0</v>
          </cell>
          <cell r="J5523">
            <v>8000</v>
          </cell>
          <cell r="K5523">
            <v>0</v>
          </cell>
          <cell r="L5523">
            <v>0</v>
          </cell>
          <cell r="M5523">
            <v>0</v>
          </cell>
          <cell r="N5523">
            <v>8000</v>
          </cell>
          <cell r="O5523">
            <v>8000</v>
          </cell>
          <cell r="P5523">
            <v>7658.54</v>
          </cell>
        </row>
        <row r="5524">
          <cell r="A5524">
            <v>1817210126</v>
          </cell>
          <cell r="B5524">
            <v>126</v>
          </cell>
          <cell r="C5524">
            <v>817210</v>
          </cell>
          <cell r="D5524">
            <v>1</v>
          </cell>
          <cell r="E5524">
            <v>0</v>
          </cell>
          <cell r="F5524" t="str">
            <v xml:space="preserve">דמי הבראה         </v>
          </cell>
          <cell r="G5524">
            <v>0</v>
          </cell>
          <cell r="H5524" t="str">
            <v>שכר</v>
          </cell>
          <cell r="I5524">
            <v>0.34210526315789469</v>
          </cell>
          <cell r="J5524">
            <v>25500</v>
          </cell>
          <cell r="K5524">
            <v>0</v>
          </cell>
          <cell r="L5524">
            <v>0</v>
          </cell>
          <cell r="M5524">
            <v>0</v>
          </cell>
          <cell r="N5524">
            <v>25500</v>
          </cell>
          <cell r="O5524">
            <v>19000</v>
          </cell>
          <cell r="P5524">
            <v>20184.57</v>
          </cell>
        </row>
        <row r="5525">
          <cell r="A5525">
            <v>1817210130</v>
          </cell>
          <cell r="B5525">
            <v>130</v>
          </cell>
          <cell r="C5525">
            <v>817210</v>
          </cell>
          <cell r="D5525">
            <v>1</v>
          </cell>
          <cell r="E5525">
            <v>0</v>
          </cell>
          <cell r="F5525" t="str">
            <v xml:space="preserve">שעות נוספות       </v>
          </cell>
          <cell r="G5525">
            <v>0</v>
          </cell>
          <cell r="H5525" t="str">
            <v>שכר</v>
          </cell>
          <cell r="I5525">
            <v>0</v>
          </cell>
          <cell r="J5525">
            <v>2000</v>
          </cell>
          <cell r="K5525">
            <v>0</v>
          </cell>
          <cell r="L5525">
            <v>0</v>
          </cell>
          <cell r="M5525">
            <v>0</v>
          </cell>
          <cell r="N5525">
            <v>2000</v>
          </cell>
          <cell r="O5525">
            <v>2000</v>
          </cell>
          <cell r="P5525">
            <v>506</v>
          </cell>
        </row>
        <row r="5526">
          <cell r="A5526">
            <v>1817210140</v>
          </cell>
          <cell r="B5526">
            <v>140</v>
          </cell>
          <cell r="C5526">
            <v>817210</v>
          </cell>
          <cell r="D5526">
            <v>1</v>
          </cell>
          <cell r="E5526">
            <v>0</v>
          </cell>
          <cell r="F5526" t="str">
            <v>השתתפות באחזקת רכב</v>
          </cell>
          <cell r="G5526">
            <v>0</v>
          </cell>
          <cell r="H5526" t="str">
            <v>גמיש</v>
          </cell>
          <cell r="I5526">
            <v>0.65833333333333344</v>
          </cell>
          <cell r="J5526">
            <v>19900</v>
          </cell>
          <cell r="K5526">
            <v>-1</v>
          </cell>
          <cell r="L5526">
            <v>0</v>
          </cell>
          <cell r="M5526">
            <v>0</v>
          </cell>
          <cell r="N5526">
            <v>19900</v>
          </cell>
          <cell r="O5526">
            <v>12000</v>
          </cell>
          <cell r="P5526">
            <v>15682.53</v>
          </cell>
        </row>
        <row r="5527">
          <cell r="A5527">
            <v>1817210210</v>
          </cell>
          <cell r="B5527">
            <v>210</v>
          </cell>
          <cell r="C5527">
            <v>817210</v>
          </cell>
          <cell r="D5527">
            <v>1</v>
          </cell>
          <cell r="E5527">
            <v>0</v>
          </cell>
          <cell r="F5527" t="str">
            <v xml:space="preserve">השכר הקובע        </v>
          </cell>
          <cell r="G5527">
            <v>0</v>
          </cell>
          <cell r="H5527" t="str">
            <v>שכר</v>
          </cell>
          <cell r="I5527">
            <v>0</v>
          </cell>
          <cell r="J5527">
            <v>0</v>
          </cell>
          <cell r="K5527">
            <v>0</v>
          </cell>
          <cell r="L5527">
            <v>0</v>
          </cell>
          <cell r="M5527">
            <v>0</v>
          </cell>
          <cell r="N5527">
            <v>0</v>
          </cell>
          <cell r="O5527">
            <v>0</v>
          </cell>
          <cell r="P5527">
            <v>0</v>
          </cell>
        </row>
        <row r="5528">
          <cell r="A5528">
            <v>1817210263</v>
          </cell>
          <cell r="B5528">
            <v>263</v>
          </cell>
          <cell r="C5528">
            <v>817210</v>
          </cell>
          <cell r="D5528">
            <v>1</v>
          </cell>
          <cell r="E5528">
            <v>0</v>
          </cell>
          <cell r="F5528" t="str">
            <v xml:space="preserve">עובדי חברת מוסדות </v>
          </cell>
          <cell r="G5528">
            <v>0</v>
          </cell>
          <cell r="H5528" t="str">
            <v>שכר</v>
          </cell>
          <cell r="I5528">
            <v>0</v>
          </cell>
          <cell r="J5528">
            <v>0</v>
          </cell>
          <cell r="K5528">
            <v>0</v>
          </cell>
          <cell r="L5528">
            <v>0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</row>
        <row r="5529">
          <cell r="A5529">
            <v>1817210264</v>
          </cell>
          <cell r="B5529">
            <v>264</v>
          </cell>
          <cell r="C5529">
            <v>817210</v>
          </cell>
          <cell r="D5529">
            <v>1</v>
          </cell>
          <cell r="E5529">
            <v>0</v>
          </cell>
          <cell r="F5529" t="str">
            <v>מפעילת  מחשבים (הכנ')</v>
          </cell>
          <cell r="G5529">
            <v>0</v>
          </cell>
          <cell r="H5529" t="str">
            <v>שכר</v>
          </cell>
          <cell r="I5529">
            <v>0</v>
          </cell>
          <cell r="J5529">
            <v>0</v>
          </cell>
          <cell r="K5529">
            <v>0</v>
          </cell>
          <cell r="L5529">
            <v>0</v>
          </cell>
          <cell r="M5529">
            <v>0</v>
          </cell>
          <cell r="N5529">
            <v>0</v>
          </cell>
          <cell r="O5529">
            <v>0</v>
          </cell>
          <cell r="P5529">
            <v>0</v>
          </cell>
        </row>
        <row r="5530">
          <cell r="A5530">
            <v>1817210400</v>
          </cell>
          <cell r="B5530">
            <v>400</v>
          </cell>
          <cell r="C5530">
            <v>817210</v>
          </cell>
          <cell r="D5530">
            <v>1</v>
          </cell>
          <cell r="E5530">
            <v>0</v>
          </cell>
          <cell r="F5530" t="str">
            <v>אחזקת בנינים וציוד</v>
          </cell>
          <cell r="G5530">
            <v>0</v>
          </cell>
          <cell r="H5530" t="str">
            <v xml:space="preserve"> </v>
          </cell>
          <cell r="I5530">
            <v>0</v>
          </cell>
          <cell r="J5530">
            <v>0</v>
          </cell>
          <cell r="K5530">
            <v>0</v>
          </cell>
          <cell r="L5530">
            <v>0</v>
          </cell>
          <cell r="M5530">
            <v>0</v>
          </cell>
          <cell r="N5530">
            <v>0</v>
          </cell>
          <cell r="O5530">
            <v>0</v>
          </cell>
          <cell r="P5530">
            <v>0</v>
          </cell>
        </row>
        <row r="5531">
          <cell r="A5531">
            <v>1817210410</v>
          </cell>
          <cell r="B5531">
            <v>410</v>
          </cell>
          <cell r="C5531">
            <v>817210</v>
          </cell>
          <cell r="D5531">
            <v>1</v>
          </cell>
          <cell r="E5531">
            <v>0</v>
          </cell>
          <cell r="F5531" t="str">
            <v>שכירות פסג"ה</v>
          </cell>
          <cell r="G5531">
            <v>0</v>
          </cell>
          <cell r="H5531" t="str">
            <v>גמיש</v>
          </cell>
          <cell r="I5531">
            <v>0</v>
          </cell>
          <cell r="J5531">
            <v>0</v>
          </cell>
          <cell r="K5531" t="e">
            <v>#N/A</v>
          </cell>
          <cell r="L5531">
            <v>0</v>
          </cell>
          <cell r="M5531">
            <v>0</v>
          </cell>
          <cell r="N5531">
            <v>0</v>
          </cell>
          <cell r="O5531">
            <v>0</v>
          </cell>
          <cell r="P5531">
            <v>0</v>
          </cell>
        </row>
        <row r="5532">
          <cell r="A5532">
            <v>1817210423</v>
          </cell>
          <cell r="B5532">
            <v>423</v>
          </cell>
          <cell r="C5532">
            <v>817210</v>
          </cell>
          <cell r="D5532">
            <v>1</v>
          </cell>
          <cell r="E5532">
            <v>0</v>
          </cell>
          <cell r="F5532" t="str">
            <v xml:space="preserve">תחזוקת מבנה       </v>
          </cell>
          <cell r="G5532">
            <v>0</v>
          </cell>
          <cell r="H5532" t="str">
            <v>קשיח</v>
          </cell>
          <cell r="I5532">
            <v>0</v>
          </cell>
          <cell r="J5532">
            <v>900</v>
          </cell>
          <cell r="K5532">
            <v>0</v>
          </cell>
          <cell r="L5532">
            <v>100</v>
          </cell>
          <cell r="M5532">
            <v>0</v>
          </cell>
          <cell r="N5532">
            <v>1000</v>
          </cell>
          <cell r="O5532">
            <v>1000</v>
          </cell>
          <cell r="P5532">
            <v>1000</v>
          </cell>
        </row>
        <row r="5533">
          <cell r="A5533">
            <v>1817210431</v>
          </cell>
          <cell r="B5533">
            <v>431</v>
          </cell>
          <cell r="C5533">
            <v>817210</v>
          </cell>
          <cell r="D5533">
            <v>1</v>
          </cell>
          <cell r="E5533">
            <v>0</v>
          </cell>
          <cell r="F5533" t="str">
            <v xml:space="preserve">חשמל              </v>
          </cell>
          <cell r="G5533">
            <v>0</v>
          </cell>
          <cell r="H5533" t="str">
            <v>קשיח</v>
          </cell>
          <cell r="I5533">
            <v>0</v>
          </cell>
          <cell r="J5533">
            <v>0</v>
          </cell>
          <cell r="K5533">
            <v>0</v>
          </cell>
          <cell r="L5533">
            <v>0</v>
          </cell>
          <cell r="M5533">
            <v>0</v>
          </cell>
          <cell r="N5533">
            <v>0</v>
          </cell>
          <cell r="O5533">
            <v>0</v>
          </cell>
          <cell r="P5533">
            <v>0</v>
          </cell>
        </row>
        <row r="5534">
          <cell r="A5534">
            <v>1817210432</v>
          </cell>
          <cell r="B5534">
            <v>432</v>
          </cell>
          <cell r="C5534">
            <v>817210</v>
          </cell>
          <cell r="D5534">
            <v>1</v>
          </cell>
          <cell r="E5534">
            <v>0</v>
          </cell>
          <cell r="F5534" t="str">
            <v xml:space="preserve">מים               </v>
          </cell>
          <cell r="G5534">
            <v>0</v>
          </cell>
          <cell r="H5534" t="str">
            <v>קשיח</v>
          </cell>
          <cell r="I5534">
            <v>0</v>
          </cell>
          <cell r="J5534">
            <v>0</v>
          </cell>
          <cell r="K5534">
            <v>0</v>
          </cell>
          <cell r="L5534">
            <v>0</v>
          </cell>
          <cell r="M5534">
            <v>0</v>
          </cell>
          <cell r="N5534">
            <v>0</v>
          </cell>
          <cell r="O5534">
            <v>0</v>
          </cell>
          <cell r="P5534">
            <v>0</v>
          </cell>
        </row>
        <row r="5535">
          <cell r="A5535">
            <v>1817210433</v>
          </cell>
          <cell r="B5535">
            <v>433</v>
          </cell>
          <cell r="C5535">
            <v>817210</v>
          </cell>
          <cell r="D5535">
            <v>1</v>
          </cell>
          <cell r="E5535">
            <v>0</v>
          </cell>
          <cell r="F5535" t="str">
            <v xml:space="preserve">חומרי נקיון       </v>
          </cell>
          <cell r="G5535">
            <v>0</v>
          </cell>
          <cell r="H5535" t="str">
            <v>גמיש</v>
          </cell>
          <cell r="I5535">
            <v>0</v>
          </cell>
          <cell r="J5535">
            <v>0</v>
          </cell>
          <cell r="K5535">
            <v>0</v>
          </cell>
          <cell r="L5535">
            <v>0</v>
          </cell>
          <cell r="M5535">
            <v>0</v>
          </cell>
          <cell r="N5535">
            <v>0</v>
          </cell>
          <cell r="O5535">
            <v>0</v>
          </cell>
          <cell r="P5535">
            <v>0</v>
          </cell>
        </row>
        <row r="5536">
          <cell r="A5536">
            <v>1817210441</v>
          </cell>
          <cell r="B5536">
            <v>441</v>
          </cell>
          <cell r="C5536">
            <v>817210</v>
          </cell>
          <cell r="D5536">
            <v>1</v>
          </cell>
          <cell r="E5536">
            <v>0</v>
          </cell>
          <cell r="F5536" t="str">
            <v xml:space="preserve">ביטוח             </v>
          </cell>
          <cell r="G5536">
            <v>0</v>
          </cell>
          <cell r="H5536" t="str">
            <v>קשיח</v>
          </cell>
          <cell r="I5536">
            <v>0</v>
          </cell>
          <cell r="J5536">
            <v>0</v>
          </cell>
          <cell r="K5536">
            <v>0</v>
          </cell>
          <cell r="L5536">
            <v>0</v>
          </cell>
          <cell r="M5536">
            <v>0</v>
          </cell>
          <cell r="N5536">
            <v>0</v>
          </cell>
          <cell r="O5536">
            <v>0</v>
          </cell>
          <cell r="P5536">
            <v>0</v>
          </cell>
        </row>
        <row r="5537">
          <cell r="A5537">
            <v>1817210470</v>
          </cell>
          <cell r="B5537">
            <v>470</v>
          </cell>
          <cell r="C5537">
            <v>817210</v>
          </cell>
          <cell r="D5537">
            <v>1</v>
          </cell>
          <cell r="E5537">
            <v>0</v>
          </cell>
          <cell r="F5537" t="str">
            <v xml:space="preserve">אחזקת מכונות משרד </v>
          </cell>
          <cell r="G5537">
            <v>0</v>
          </cell>
          <cell r="H5537" t="str">
            <v>גמיש</v>
          </cell>
          <cell r="I5537">
            <v>0</v>
          </cell>
          <cell r="J5537">
            <v>0</v>
          </cell>
          <cell r="K5537">
            <v>0</v>
          </cell>
          <cell r="L5537">
            <v>0</v>
          </cell>
          <cell r="M5537">
            <v>0</v>
          </cell>
          <cell r="N5537">
            <v>0</v>
          </cell>
          <cell r="O5537">
            <v>0</v>
          </cell>
          <cell r="P5537">
            <v>0</v>
          </cell>
        </row>
        <row r="5538">
          <cell r="A5538">
            <v>1817210471</v>
          </cell>
          <cell r="B5538">
            <v>471</v>
          </cell>
          <cell r="C5538">
            <v>817210</v>
          </cell>
          <cell r="D5538">
            <v>1</v>
          </cell>
          <cell r="E5538">
            <v>0</v>
          </cell>
          <cell r="F5538" t="str">
            <v xml:space="preserve">מכשירי כתיבה      </v>
          </cell>
          <cell r="G5538">
            <v>0</v>
          </cell>
          <cell r="H5538" t="str">
            <v>גמיש</v>
          </cell>
          <cell r="I5538">
            <v>0</v>
          </cell>
          <cell r="J5538">
            <v>0</v>
          </cell>
          <cell r="K5538">
            <v>0</v>
          </cell>
          <cell r="L5538">
            <v>0</v>
          </cell>
          <cell r="M5538">
            <v>0</v>
          </cell>
          <cell r="N5538">
            <v>0</v>
          </cell>
          <cell r="O5538">
            <v>0</v>
          </cell>
          <cell r="P5538">
            <v>0</v>
          </cell>
        </row>
        <row r="5539">
          <cell r="A5539">
            <v>1817210500</v>
          </cell>
          <cell r="B5539">
            <v>500</v>
          </cell>
          <cell r="C5539">
            <v>817210</v>
          </cell>
          <cell r="D5539">
            <v>1</v>
          </cell>
          <cell r="E5539">
            <v>0</v>
          </cell>
          <cell r="F5539" t="str">
            <v xml:space="preserve">הוצאות מינהליות   </v>
          </cell>
          <cell r="G5539">
            <v>0</v>
          </cell>
          <cell r="H5539" t="str">
            <v xml:space="preserve"> </v>
          </cell>
          <cell r="I5539">
            <v>0</v>
          </cell>
          <cell r="J5539">
            <v>0</v>
          </cell>
          <cell r="K5539">
            <v>0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</row>
        <row r="5540">
          <cell r="A5540">
            <v>1817210511</v>
          </cell>
          <cell r="B5540">
            <v>511</v>
          </cell>
          <cell r="C5540">
            <v>817210</v>
          </cell>
          <cell r="D5540">
            <v>1</v>
          </cell>
          <cell r="E5540">
            <v>0</v>
          </cell>
          <cell r="F5540" t="str">
            <v xml:space="preserve">אירוח וכיבוד      </v>
          </cell>
          <cell r="G5540">
            <v>0</v>
          </cell>
          <cell r="H5540" t="str">
            <v>גמיש</v>
          </cell>
          <cell r="I5540">
            <v>0</v>
          </cell>
          <cell r="J5540">
            <v>0</v>
          </cell>
          <cell r="K5540">
            <v>0</v>
          </cell>
          <cell r="L5540">
            <v>0</v>
          </cell>
          <cell r="M5540">
            <v>0</v>
          </cell>
          <cell r="N5540">
            <v>0</v>
          </cell>
          <cell r="O5540">
            <v>0</v>
          </cell>
          <cell r="P5540">
            <v>0</v>
          </cell>
        </row>
        <row r="5541">
          <cell r="A5541">
            <v>1817210512</v>
          </cell>
          <cell r="B5541">
            <v>512</v>
          </cell>
          <cell r="C5541">
            <v>817210</v>
          </cell>
          <cell r="D5541">
            <v>1</v>
          </cell>
          <cell r="E5541">
            <v>0</v>
          </cell>
          <cell r="F5541" t="str">
            <v xml:space="preserve">נסיעות ואש"ל      </v>
          </cell>
          <cell r="G5541">
            <v>0</v>
          </cell>
          <cell r="H5541" t="str">
            <v>גמיש</v>
          </cell>
          <cell r="I5541">
            <v>0</v>
          </cell>
          <cell r="J5541">
            <v>0</v>
          </cell>
          <cell r="K5541">
            <v>0</v>
          </cell>
          <cell r="L5541">
            <v>0</v>
          </cell>
          <cell r="M5541">
            <v>0</v>
          </cell>
          <cell r="N5541">
            <v>0</v>
          </cell>
          <cell r="O5541">
            <v>0</v>
          </cell>
          <cell r="P5541">
            <v>0</v>
          </cell>
        </row>
        <row r="5542">
          <cell r="A5542">
            <v>1817210522</v>
          </cell>
          <cell r="B5542">
            <v>522</v>
          </cell>
          <cell r="C5542">
            <v>817210</v>
          </cell>
          <cell r="D5542">
            <v>1</v>
          </cell>
          <cell r="E5542">
            <v>0</v>
          </cell>
          <cell r="F5542" t="str">
            <v xml:space="preserve">עיתונים ופירסומים </v>
          </cell>
          <cell r="G5542">
            <v>0</v>
          </cell>
          <cell r="H5542" t="str">
            <v>גמיש</v>
          </cell>
          <cell r="I5542">
            <v>0</v>
          </cell>
          <cell r="J5542">
            <v>0</v>
          </cell>
          <cell r="K5542">
            <v>0</v>
          </cell>
          <cell r="L5542">
            <v>0</v>
          </cell>
          <cell r="M5542">
            <v>0</v>
          </cell>
          <cell r="N5542">
            <v>0</v>
          </cell>
          <cell r="O5542">
            <v>0</v>
          </cell>
          <cell r="P5542">
            <v>0</v>
          </cell>
        </row>
        <row r="5543">
          <cell r="A5543">
            <v>1817210540</v>
          </cell>
          <cell r="B5543">
            <v>540</v>
          </cell>
          <cell r="C5543">
            <v>817210</v>
          </cell>
          <cell r="D5543">
            <v>1</v>
          </cell>
          <cell r="E5543">
            <v>0</v>
          </cell>
          <cell r="F5543" t="str">
            <v xml:space="preserve">הוצאות טלפון      </v>
          </cell>
          <cell r="G5543">
            <v>0</v>
          </cell>
          <cell r="H5543" t="str">
            <v>קשיח</v>
          </cell>
          <cell r="I5543">
            <v>0</v>
          </cell>
          <cell r="J5543">
            <v>0</v>
          </cell>
          <cell r="K5543">
            <v>0</v>
          </cell>
          <cell r="L5543">
            <v>0</v>
          </cell>
          <cell r="M5543">
            <v>0</v>
          </cell>
          <cell r="N5543">
            <v>0</v>
          </cell>
          <cell r="O5543">
            <v>0</v>
          </cell>
          <cell r="P5543">
            <v>0</v>
          </cell>
        </row>
        <row r="5544">
          <cell r="A5544">
            <v>1817210544</v>
          </cell>
          <cell r="B5544">
            <v>544</v>
          </cell>
          <cell r="C5544">
            <v>817210</v>
          </cell>
          <cell r="D5544">
            <v>1</v>
          </cell>
          <cell r="E5544">
            <v>0</v>
          </cell>
          <cell r="F5544" t="str">
            <v xml:space="preserve">הוצאות דאר        </v>
          </cell>
          <cell r="G5544">
            <v>0</v>
          </cell>
          <cell r="H5544" t="str">
            <v>קשיח</v>
          </cell>
          <cell r="I5544">
            <v>0</v>
          </cell>
          <cell r="J5544">
            <v>0</v>
          </cell>
          <cell r="K5544">
            <v>0</v>
          </cell>
          <cell r="L5544">
            <v>0</v>
          </cell>
          <cell r="M5544">
            <v>0</v>
          </cell>
          <cell r="N5544">
            <v>0</v>
          </cell>
          <cell r="O5544">
            <v>0</v>
          </cell>
          <cell r="P5544">
            <v>0</v>
          </cell>
        </row>
        <row r="5545">
          <cell r="A5545">
            <v>1817210561</v>
          </cell>
          <cell r="B5545">
            <v>561</v>
          </cell>
          <cell r="C5545">
            <v>817210</v>
          </cell>
          <cell r="D5545">
            <v>1</v>
          </cell>
          <cell r="E5545">
            <v>0</v>
          </cell>
          <cell r="F5545" t="str">
            <v xml:space="preserve">שיכפולים          </v>
          </cell>
          <cell r="G5545">
            <v>0</v>
          </cell>
          <cell r="H5545" t="str">
            <v>גמיש</v>
          </cell>
          <cell r="I5545">
            <v>0</v>
          </cell>
          <cell r="J5545">
            <v>0</v>
          </cell>
          <cell r="K5545">
            <v>0</v>
          </cell>
          <cell r="L5545">
            <v>0</v>
          </cell>
          <cell r="M5545">
            <v>0</v>
          </cell>
          <cell r="N5545">
            <v>0</v>
          </cell>
          <cell r="O5545">
            <v>0</v>
          </cell>
          <cell r="P5545">
            <v>0</v>
          </cell>
        </row>
        <row r="5546">
          <cell r="A5546">
            <v>1817210562</v>
          </cell>
          <cell r="B5546">
            <v>562</v>
          </cell>
          <cell r="C5546">
            <v>817210</v>
          </cell>
          <cell r="D5546">
            <v>1</v>
          </cell>
          <cell r="E5546">
            <v>0</v>
          </cell>
          <cell r="F5546" t="str">
            <v xml:space="preserve">הדפסות            </v>
          </cell>
          <cell r="G5546">
            <v>0</v>
          </cell>
          <cell r="H5546" t="str">
            <v>גמיש</v>
          </cell>
          <cell r="I5546">
            <v>0</v>
          </cell>
          <cell r="J5546">
            <v>0</v>
          </cell>
          <cell r="K5546">
            <v>0</v>
          </cell>
          <cell r="L5546">
            <v>0</v>
          </cell>
          <cell r="M5546">
            <v>0</v>
          </cell>
          <cell r="N5546">
            <v>0</v>
          </cell>
          <cell r="O5546">
            <v>0</v>
          </cell>
          <cell r="P5546">
            <v>0</v>
          </cell>
        </row>
        <row r="5547">
          <cell r="A5547">
            <v>1817210700</v>
          </cell>
          <cell r="B5547">
            <v>700</v>
          </cell>
          <cell r="C5547">
            <v>817210</v>
          </cell>
          <cell r="D5547">
            <v>1</v>
          </cell>
          <cell r="E5547">
            <v>0</v>
          </cell>
          <cell r="F5547" t="str">
            <v xml:space="preserve">הוצאות לפעולות    </v>
          </cell>
          <cell r="G5547">
            <v>0</v>
          </cell>
          <cell r="H5547" t="str">
            <v xml:space="preserve"> </v>
          </cell>
          <cell r="I5547">
            <v>0</v>
          </cell>
          <cell r="J5547">
            <v>0</v>
          </cell>
          <cell r="K5547">
            <v>0</v>
          </cell>
          <cell r="L5547">
            <v>0</v>
          </cell>
          <cell r="M5547">
            <v>0</v>
          </cell>
          <cell r="N5547">
            <v>0</v>
          </cell>
          <cell r="O5547">
            <v>0</v>
          </cell>
          <cell r="P5547">
            <v>0</v>
          </cell>
        </row>
        <row r="5548">
          <cell r="A5548">
            <v>1817210721</v>
          </cell>
          <cell r="B5548">
            <v>721</v>
          </cell>
          <cell r="C5548">
            <v>817210</v>
          </cell>
          <cell r="D5548">
            <v>1</v>
          </cell>
          <cell r="E5548">
            <v>0</v>
          </cell>
          <cell r="F5548" t="str">
            <v>חמרים-תחזוקת מבנים</v>
          </cell>
          <cell r="G5548">
            <v>0</v>
          </cell>
          <cell r="H5548" t="str">
            <v>גמיש</v>
          </cell>
          <cell r="I5548">
            <v>0</v>
          </cell>
          <cell r="J5548">
            <v>810</v>
          </cell>
          <cell r="K5548">
            <v>0</v>
          </cell>
          <cell r="L5548">
            <v>90</v>
          </cell>
          <cell r="M5548">
            <v>0</v>
          </cell>
          <cell r="N5548">
            <v>900</v>
          </cell>
          <cell r="O5548">
            <v>900</v>
          </cell>
          <cell r="P5548">
            <v>0</v>
          </cell>
        </row>
        <row r="5549">
          <cell r="A5549">
            <v>1817210723</v>
          </cell>
          <cell r="B5549">
            <v>723</v>
          </cell>
          <cell r="C5549">
            <v>817210</v>
          </cell>
          <cell r="D5549">
            <v>1</v>
          </cell>
          <cell r="E5549">
            <v>0</v>
          </cell>
          <cell r="F5549" t="str">
            <v xml:space="preserve">חומרים למרפ"ד     </v>
          </cell>
          <cell r="G5549">
            <v>0</v>
          </cell>
          <cell r="H5549" t="str">
            <v>גמיש</v>
          </cell>
          <cell r="I5549">
            <v>0</v>
          </cell>
          <cell r="J5549">
            <v>0</v>
          </cell>
          <cell r="K5549">
            <v>0</v>
          </cell>
          <cell r="L5549">
            <v>0</v>
          </cell>
          <cell r="M5549">
            <v>0</v>
          </cell>
          <cell r="N5549">
            <v>0</v>
          </cell>
          <cell r="O5549">
            <v>0</v>
          </cell>
          <cell r="P5549">
            <v>0</v>
          </cell>
        </row>
        <row r="5550">
          <cell r="A5550">
            <v>1817210724</v>
          </cell>
          <cell r="B5550">
            <v>724</v>
          </cell>
          <cell r="C5550">
            <v>817210</v>
          </cell>
          <cell r="D5550">
            <v>1</v>
          </cell>
          <cell r="E5550">
            <v>0</v>
          </cell>
          <cell r="F5550" t="str">
            <v>רכישות(הכ'מ'חינוך)</v>
          </cell>
          <cell r="G5550">
            <v>0</v>
          </cell>
          <cell r="H5550" t="str">
            <v>גמיש</v>
          </cell>
          <cell r="I5550">
            <v>0</v>
          </cell>
          <cell r="J5550">
            <v>0</v>
          </cell>
          <cell r="K5550">
            <v>0</v>
          </cell>
          <cell r="L5550">
            <v>0</v>
          </cell>
          <cell r="M5550">
            <v>0</v>
          </cell>
          <cell r="N5550">
            <v>0</v>
          </cell>
          <cell r="O5550">
            <v>0</v>
          </cell>
          <cell r="P5550">
            <v>0</v>
          </cell>
        </row>
        <row r="5551">
          <cell r="A5551">
            <v>1817210741</v>
          </cell>
          <cell r="B5551">
            <v>741</v>
          </cell>
          <cell r="C5551">
            <v>817210</v>
          </cell>
          <cell r="D5551">
            <v>1</v>
          </cell>
          <cell r="E5551">
            <v>0</v>
          </cell>
          <cell r="F5551" t="str">
            <v xml:space="preserve">כריכת ספרים       </v>
          </cell>
          <cell r="G5551">
            <v>0</v>
          </cell>
          <cell r="H5551" t="str">
            <v>גמיש</v>
          </cell>
          <cell r="I5551">
            <v>0</v>
          </cell>
          <cell r="J5551">
            <v>0</v>
          </cell>
          <cell r="K5551">
            <v>0</v>
          </cell>
          <cell r="L5551">
            <v>0</v>
          </cell>
          <cell r="M5551">
            <v>0</v>
          </cell>
          <cell r="N5551">
            <v>0</v>
          </cell>
          <cell r="O5551">
            <v>0</v>
          </cell>
          <cell r="P5551">
            <v>0</v>
          </cell>
        </row>
        <row r="5552">
          <cell r="A5552">
            <v>1817210742</v>
          </cell>
          <cell r="B5552">
            <v>742</v>
          </cell>
          <cell r="C5552">
            <v>817210</v>
          </cell>
          <cell r="D5552">
            <v>1</v>
          </cell>
          <cell r="E5552">
            <v>0</v>
          </cell>
          <cell r="F5552" t="str">
            <v xml:space="preserve">כלים וציוד        </v>
          </cell>
          <cell r="G5552">
            <v>0</v>
          </cell>
          <cell r="H5552" t="str">
            <v>גמיש</v>
          </cell>
          <cell r="I5552">
            <v>0</v>
          </cell>
          <cell r="J5552">
            <v>0</v>
          </cell>
          <cell r="K5552">
            <v>0</v>
          </cell>
          <cell r="L5552">
            <v>0</v>
          </cell>
          <cell r="M5552">
            <v>0</v>
          </cell>
          <cell r="N5552">
            <v>0</v>
          </cell>
          <cell r="O5552">
            <v>0</v>
          </cell>
          <cell r="P5552">
            <v>0</v>
          </cell>
        </row>
        <row r="5553">
          <cell r="A5553">
            <v>1817210745</v>
          </cell>
          <cell r="B5553">
            <v>745</v>
          </cell>
          <cell r="C5553">
            <v>817210</v>
          </cell>
          <cell r="D5553">
            <v>1</v>
          </cell>
          <cell r="E5553">
            <v>0</v>
          </cell>
          <cell r="F5553" t="str">
            <v xml:space="preserve">דמי פריצה - תכולה </v>
          </cell>
          <cell r="G5553">
            <v>0</v>
          </cell>
          <cell r="H5553" t="str">
            <v>קשיח</v>
          </cell>
          <cell r="I5553">
            <v>0</v>
          </cell>
          <cell r="J5553">
            <v>0</v>
          </cell>
          <cell r="K5553">
            <v>0</v>
          </cell>
          <cell r="L5553">
            <v>0</v>
          </cell>
          <cell r="M5553">
            <v>0</v>
          </cell>
          <cell r="N5553">
            <v>0</v>
          </cell>
          <cell r="O5553">
            <v>0</v>
          </cell>
          <cell r="P5553">
            <v>0</v>
          </cell>
        </row>
        <row r="5554">
          <cell r="A5554">
            <v>1817210750</v>
          </cell>
          <cell r="B5554">
            <v>750</v>
          </cell>
          <cell r="C5554">
            <v>817210</v>
          </cell>
          <cell r="D5554">
            <v>1</v>
          </cell>
          <cell r="E5554">
            <v>0</v>
          </cell>
          <cell r="F5554" t="str">
            <v>אחזקת מוסדות</v>
          </cell>
          <cell r="G5554">
            <v>0</v>
          </cell>
          <cell r="H5554" t="str">
            <v>קשיח</v>
          </cell>
          <cell r="I5554">
            <v>0</v>
          </cell>
          <cell r="J5554">
            <v>129800</v>
          </cell>
          <cell r="K5554" t="e">
            <v>#N/A</v>
          </cell>
          <cell r="L5554">
            <v>0</v>
          </cell>
          <cell r="M5554">
            <v>0</v>
          </cell>
          <cell r="N5554">
            <v>129800</v>
          </cell>
          <cell r="O5554">
            <v>52600</v>
          </cell>
          <cell r="P5554">
            <v>63990.26</v>
          </cell>
        </row>
        <row r="5555">
          <cell r="A5555">
            <v>1817210751</v>
          </cell>
          <cell r="B5555">
            <v>751</v>
          </cell>
          <cell r="C5555">
            <v>817210</v>
          </cell>
          <cell r="D5555">
            <v>1</v>
          </cell>
          <cell r="E5555">
            <v>0</v>
          </cell>
          <cell r="F5555" t="str">
            <v xml:space="preserve">עבודות קבלניות    </v>
          </cell>
          <cell r="G5555">
            <v>0</v>
          </cell>
          <cell r="H5555" t="str">
            <v>גמיש</v>
          </cell>
          <cell r="I5555">
            <v>0</v>
          </cell>
          <cell r="J5555">
            <v>11340</v>
          </cell>
          <cell r="K5555">
            <v>0</v>
          </cell>
          <cell r="L5555">
            <v>1260</v>
          </cell>
          <cell r="M5555">
            <v>0</v>
          </cell>
          <cell r="N5555">
            <v>12600</v>
          </cell>
          <cell r="O5555">
            <v>12600</v>
          </cell>
          <cell r="P5555">
            <v>0</v>
          </cell>
        </row>
        <row r="5556">
          <cell r="A5556">
            <v>1817210752</v>
          </cell>
          <cell r="B5556">
            <v>752</v>
          </cell>
          <cell r="C5556">
            <v>817210</v>
          </cell>
          <cell r="D5556">
            <v>1</v>
          </cell>
          <cell r="E5556">
            <v>0</v>
          </cell>
          <cell r="F5556" t="str">
            <v xml:space="preserve">נקיון בקבלנות     </v>
          </cell>
          <cell r="G5556">
            <v>0</v>
          </cell>
          <cell r="H5556" t="str">
            <v>קשיח</v>
          </cell>
          <cell r="I5556">
            <v>0</v>
          </cell>
          <cell r="J5556">
            <v>421200</v>
          </cell>
          <cell r="K5556">
            <v>0</v>
          </cell>
          <cell r="L5556">
            <v>0</v>
          </cell>
          <cell r="M5556">
            <v>0</v>
          </cell>
          <cell r="N5556">
            <v>421200</v>
          </cell>
          <cell r="O5556">
            <v>124900</v>
          </cell>
          <cell r="P5556">
            <v>33155.35</v>
          </cell>
        </row>
        <row r="5557">
          <cell r="A5557">
            <v>1817210753</v>
          </cell>
          <cell r="B5557">
            <v>753</v>
          </cell>
          <cell r="C5557">
            <v>817210</v>
          </cell>
          <cell r="D5557">
            <v>1</v>
          </cell>
          <cell r="E5557">
            <v>0</v>
          </cell>
          <cell r="F5557" t="str">
            <v xml:space="preserve">עובדים חיצוניים   </v>
          </cell>
          <cell r="G5557">
            <v>0</v>
          </cell>
          <cell r="H5557" t="str">
            <v>קשיח</v>
          </cell>
          <cell r="I5557">
            <v>0</v>
          </cell>
          <cell r="J5557">
            <v>0</v>
          </cell>
          <cell r="K5557">
            <v>0</v>
          </cell>
          <cell r="L5557">
            <v>0</v>
          </cell>
          <cell r="M5557">
            <v>0</v>
          </cell>
          <cell r="N5557">
            <v>0</v>
          </cell>
          <cell r="O5557">
            <v>0</v>
          </cell>
          <cell r="P5557">
            <v>0</v>
          </cell>
        </row>
        <row r="5558">
          <cell r="A5558">
            <v>1817210763</v>
          </cell>
          <cell r="B5558">
            <v>763</v>
          </cell>
          <cell r="C5558">
            <v>817210</v>
          </cell>
          <cell r="D5558">
            <v>1</v>
          </cell>
          <cell r="E5558">
            <v>0</v>
          </cell>
          <cell r="F5558" t="str">
            <v xml:space="preserve">עובדי חברת מוסדות </v>
          </cell>
          <cell r="G5558">
            <v>0</v>
          </cell>
          <cell r="H5558" t="str">
            <v>קשיח</v>
          </cell>
          <cell r="I5558">
            <v>0</v>
          </cell>
          <cell r="J5558">
            <v>0</v>
          </cell>
          <cell r="K5558">
            <v>0</v>
          </cell>
          <cell r="L5558">
            <v>0</v>
          </cell>
          <cell r="M5558">
            <v>0</v>
          </cell>
          <cell r="N5558">
            <v>0</v>
          </cell>
          <cell r="O5558">
            <v>0</v>
          </cell>
          <cell r="P5558">
            <v>0</v>
          </cell>
        </row>
        <row r="5559">
          <cell r="A5559">
            <v>1817210780</v>
          </cell>
          <cell r="B5559">
            <v>780</v>
          </cell>
          <cell r="C5559">
            <v>817210</v>
          </cell>
          <cell r="D5559">
            <v>1</v>
          </cell>
          <cell r="E5559">
            <v>0</v>
          </cell>
          <cell r="F5559" t="str">
            <v>הפעלת פסג"ה</v>
          </cell>
          <cell r="G5559">
            <v>0</v>
          </cell>
          <cell r="H5559" t="str">
            <v>גמיש</v>
          </cell>
          <cell r="I5559">
            <v>0</v>
          </cell>
          <cell r="J5559">
            <v>69930</v>
          </cell>
          <cell r="K5559">
            <v>0</v>
          </cell>
          <cell r="L5559">
            <v>7770</v>
          </cell>
          <cell r="M5559">
            <v>0</v>
          </cell>
          <cell r="N5559">
            <v>77700</v>
          </cell>
          <cell r="O5559">
            <v>77700</v>
          </cell>
          <cell r="P5559">
            <v>77700</v>
          </cell>
        </row>
        <row r="5560">
          <cell r="A5560">
            <v>1817210782</v>
          </cell>
          <cell r="B5560">
            <v>782</v>
          </cell>
          <cell r="C5560">
            <v>817210</v>
          </cell>
          <cell r="D5560">
            <v>1</v>
          </cell>
          <cell r="E5560">
            <v>0</v>
          </cell>
          <cell r="F5560" t="str">
            <v>מרכז מחשבים (הכנ')</v>
          </cell>
          <cell r="G5560">
            <v>0</v>
          </cell>
          <cell r="H5560" t="str">
            <v>קשיח</v>
          </cell>
          <cell r="I5560">
            <v>0</v>
          </cell>
          <cell r="J5560">
            <v>0</v>
          </cell>
          <cell r="K5560">
            <v>0</v>
          </cell>
          <cell r="L5560">
            <v>0</v>
          </cell>
          <cell r="M5560">
            <v>0</v>
          </cell>
          <cell r="N5560">
            <v>0</v>
          </cell>
          <cell r="O5560">
            <v>0</v>
          </cell>
          <cell r="P5560">
            <v>0</v>
          </cell>
        </row>
        <row r="5561">
          <cell r="A5561">
            <v>1817210783</v>
          </cell>
          <cell r="B5561">
            <v>783</v>
          </cell>
          <cell r="C5561">
            <v>817210</v>
          </cell>
          <cell r="D5561">
            <v>1</v>
          </cell>
          <cell r="E5561">
            <v>0</v>
          </cell>
          <cell r="F5561" t="str">
            <v>פסג"ה-הכנ' משרד</v>
          </cell>
          <cell r="G5561">
            <v>0</v>
          </cell>
          <cell r="H5561" t="str">
            <v>גמיש</v>
          </cell>
          <cell r="I5561">
            <v>0</v>
          </cell>
          <cell r="J5561">
            <v>80000</v>
          </cell>
          <cell r="K5561">
            <v>-0.19999999999999996</v>
          </cell>
          <cell r="L5561">
            <v>0</v>
          </cell>
          <cell r="M5561">
            <v>0</v>
          </cell>
          <cell r="N5561">
            <v>80000</v>
          </cell>
          <cell r="O5561">
            <v>80000</v>
          </cell>
          <cell r="P5561">
            <v>7133.4</v>
          </cell>
        </row>
        <row r="5562">
          <cell r="A5562">
            <v>1817210961</v>
          </cell>
          <cell r="B5562">
            <v>961</v>
          </cell>
          <cell r="C5562">
            <v>817210</v>
          </cell>
          <cell r="D5562">
            <v>1</v>
          </cell>
          <cell r="E5562">
            <v>0</v>
          </cell>
          <cell r="F5562" t="str">
            <v>רז' פעולות ורכישות</v>
          </cell>
          <cell r="G5562">
            <v>0</v>
          </cell>
          <cell r="H5562" t="str">
            <v>גמיש</v>
          </cell>
          <cell r="I5562">
            <v>0</v>
          </cell>
          <cell r="J5562">
            <v>0</v>
          </cell>
          <cell r="K5562">
            <v>0</v>
          </cell>
          <cell r="L5562">
            <v>0</v>
          </cell>
          <cell r="M5562">
            <v>0</v>
          </cell>
          <cell r="N5562">
            <v>0</v>
          </cell>
          <cell r="O5562">
            <v>0</v>
          </cell>
          <cell r="P5562">
            <v>0</v>
          </cell>
        </row>
        <row r="5563">
          <cell r="A5563">
            <v>1817210980</v>
          </cell>
          <cell r="B5563">
            <v>980</v>
          </cell>
          <cell r="C5563">
            <v>817210</v>
          </cell>
          <cell r="D5563">
            <v>1</v>
          </cell>
          <cell r="E5563">
            <v>0</v>
          </cell>
          <cell r="F5563" t="str">
            <v xml:space="preserve">העמסת תקורה       </v>
          </cell>
          <cell r="G5563">
            <v>0</v>
          </cell>
          <cell r="H5563" t="str">
            <v>קשיח</v>
          </cell>
          <cell r="I5563">
            <v>0</v>
          </cell>
          <cell r="J5563">
            <v>0</v>
          </cell>
          <cell r="K5563">
            <v>0</v>
          </cell>
          <cell r="L5563">
            <v>0</v>
          </cell>
          <cell r="M5563">
            <v>0</v>
          </cell>
          <cell r="N5563">
            <v>0</v>
          </cell>
          <cell r="O5563">
            <v>0</v>
          </cell>
          <cell r="P5563">
            <v>0</v>
          </cell>
        </row>
        <row r="5564">
          <cell r="A5564" t="e">
            <v>#VALUE!</v>
          </cell>
          <cell r="B5564" t="str">
            <v>817210  סך הכל</v>
          </cell>
          <cell r="C5564">
            <v>0</v>
          </cell>
          <cell r="D5564">
            <v>0</v>
          </cell>
          <cell r="E5564">
            <v>0</v>
          </cell>
          <cell r="F5564" t="str">
            <v xml:space="preserve">מרכזיה פדגוגית    </v>
          </cell>
          <cell r="G5564">
            <v>0</v>
          </cell>
          <cell r="H5564">
            <v>0</v>
          </cell>
          <cell r="I5564">
            <v>0.47330696984676224</v>
          </cell>
          <cell r="J5564">
            <v>1182980</v>
          </cell>
          <cell r="K5564" t="e">
            <v>#N/A</v>
          </cell>
          <cell r="L5564">
            <v>9220</v>
          </cell>
          <cell r="M5564">
            <v>0</v>
          </cell>
          <cell r="N5564">
            <v>1192200</v>
          </cell>
          <cell r="O5564">
            <v>809200</v>
          </cell>
          <cell r="P5564">
            <v>601531.45000000007</v>
          </cell>
        </row>
        <row r="5565">
          <cell r="A5565">
            <v>18173000</v>
          </cell>
          <cell r="B5565">
            <v>0</v>
          </cell>
          <cell r="C5565">
            <v>817300</v>
          </cell>
          <cell r="D5565">
            <v>1</v>
          </cell>
          <cell r="E5565">
            <v>0</v>
          </cell>
          <cell r="F5565" t="str">
            <v>שרותים פסיכולוגיים</v>
          </cell>
          <cell r="G5565">
            <v>0</v>
          </cell>
          <cell r="H5565" t="str">
            <v xml:space="preserve"> </v>
          </cell>
          <cell r="I5565">
            <v>0</v>
          </cell>
          <cell r="J5565">
            <v>0</v>
          </cell>
          <cell r="K5565">
            <v>0</v>
          </cell>
          <cell r="L5565">
            <v>0</v>
          </cell>
          <cell r="M5565">
            <v>0</v>
          </cell>
          <cell r="N5565">
            <v>0</v>
          </cell>
          <cell r="O5565">
            <v>0</v>
          </cell>
          <cell r="P5565">
            <v>0</v>
          </cell>
        </row>
        <row r="5566">
          <cell r="A5566">
            <v>1817300100</v>
          </cell>
          <cell r="B5566">
            <v>100</v>
          </cell>
          <cell r="C5566">
            <v>817300</v>
          </cell>
          <cell r="D5566">
            <v>1</v>
          </cell>
          <cell r="E5566">
            <v>0</v>
          </cell>
          <cell r="F5566" t="str">
            <v>שכר עובדים לפי תקן</v>
          </cell>
          <cell r="G5566">
            <v>0</v>
          </cell>
          <cell r="H5566" t="str">
            <v xml:space="preserve"> </v>
          </cell>
          <cell r="I5566">
            <v>0</v>
          </cell>
          <cell r="J5566">
            <v>0</v>
          </cell>
          <cell r="K5566">
            <v>0</v>
          </cell>
          <cell r="L5566">
            <v>0</v>
          </cell>
          <cell r="M5566">
            <v>0</v>
          </cell>
          <cell r="N5566">
            <v>0</v>
          </cell>
          <cell r="O5566">
            <v>0</v>
          </cell>
          <cell r="P5566">
            <v>0</v>
          </cell>
        </row>
        <row r="5567">
          <cell r="A5567">
            <v>1817300110</v>
          </cell>
          <cell r="B5567">
            <v>110</v>
          </cell>
          <cell r="C5567">
            <v>817300</v>
          </cell>
          <cell r="D5567">
            <v>1</v>
          </cell>
          <cell r="E5567">
            <v>0</v>
          </cell>
          <cell r="F5567" t="str">
            <v>השכר הקובע-תקציבית</v>
          </cell>
          <cell r="G5567">
            <v>0</v>
          </cell>
          <cell r="H5567" t="str">
            <v>שכר</v>
          </cell>
          <cell r="I5567">
            <v>5.7177249473367997E-3</v>
          </cell>
          <cell r="J5567">
            <v>334200</v>
          </cell>
          <cell r="K5567">
            <v>1.5134317063942415E-2</v>
          </cell>
          <cell r="L5567">
            <v>0</v>
          </cell>
          <cell r="M5567">
            <v>0</v>
          </cell>
          <cell r="N5567">
            <v>334200</v>
          </cell>
          <cell r="O5567">
            <v>332300</v>
          </cell>
          <cell r="P5567">
            <v>477019.32</v>
          </cell>
        </row>
        <row r="5568">
          <cell r="A5568">
            <v>1817300119</v>
          </cell>
          <cell r="B5568">
            <v>119</v>
          </cell>
          <cell r="C5568">
            <v>817300</v>
          </cell>
          <cell r="D5568">
            <v>1</v>
          </cell>
          <cell r="E5568">
            <v>0</v>
          </cell>
          <cell r="F5568" t="str">
            <v xml:space="preserve">השכר הקובע-צוברת  </v>
          </cell>
          <cell r="G5568">
            <v>0</v>
          </cell>
          <cell r="H5568" t="str">
            <v>שכר</v>
          </cell>
          <cell r="I5568">
            <v>9.4976580796252819E-2</v>
          </cell>
          <cell r="J5568">
            <v>9351100</v>
          </cell>
          <cell r="K5568">
            <v>2.1383263075306802E-2</v>
          </cell>
          <cell r="L5568">
            <v>0</v>
          </cell>
          <cell r="M5568">
            <v>0</v>
          </cell>
          <cell r="N5568">
            <v>9351100</v>
          </cell>
          <cell r="O5568">
            <v>8540000</v>
          </cell>
          <cell r="P5568">
            <v>8712452.4600000009</v>
          </cell>
        </row>
        <row r="5569">
          <cell r="A5569">
            <v>1817300122</v>
          </cell>
          <cell r="B5569">
            <v>122</v>
          </cell>
          <cell r="C5569">
            <v>817300</v>
          </cell>
          <cell r="D5569">
            <v>1</v>
          </cell>
          <cell r="E5569">
            <v>0</v>
          </cell>
          <cell r="F5569" t="str">
            <v xml:space="preserve">ביגוד             </v>
          </cell>
          <cell r="G5569">
            <v>0</v>
          </cell>
          <cell r="H5569" t="str">
            <v>שכר</v>
          </cell>
          <cell r="I5569">
            <v>0.11506276150627626</v>
          </cell>
          <cell r="J5569">
            <v>106600</v>
          </cell>
          <cell r="K5569">
            <v>0</v>
          </cell>
          <cell r="L5569">
            <v>0</v>
          </cell>
          <cell r="M5569">
            <v>0</v>
          </cell>
          <cell r="N5569">
            <v>106600</v>
          </cell>
          <cell r="O5569">
            <v>95600</v>
          </cell>
          <cell r="P5569">
            <v>117824.6</v>
          </cell>
        </row>
        <row r="5570">
          <cell r="A5570">
            <v>1817300126</v>
          </cell>
          <cell r="B5570">
            <v>126</v>
          </cell>
          <cell r="C5570">
            <v>817300</v>
          </cell>
          <cell r="D5570">
            <v>1</v>
          </cell>
          <cell r="E5570">
            <v>0</v>
          </cell>
          <cell r="F5570" t="str">
            <v xml:space="preserve">דמי הבראה         </v>
          </cell>
          <cell r="G5570">
            <v>0</v>
          </cell>
          <cell r="H5570" t="str">
            <v>שכר</v>
          </cell>
          <cell r="I5570">
            <v>0.11363636363636354</v>
          </cell>
          <cell r="J5570">
            <v>245000</v>
          </cell>
          <cell r="K5570">
            <v>0</v>
          </cell>
          <cell r="L5570">
            <v>0</v>
          </cell>
          <cell r="M5570">
            <v>0</v>
          </cell>
          <cell r="N5570">
            <v>245000</v>
          </cell>
          <cell r="O5570">
            <v>220000</v>
          </cell>
          <cell r="P5570">
            <v>239976.04</v>
          </cell>
        </row>
        <row r="5571">
          <cell r="A5571">
            <v>1817300130</v>
          </cell>
          <cell r="B5571">
            <v>130</v>
          </cell>
          <cell r="C5571">
            <v>817300</v>
          </cell>
          <cell r="D5571">
            <v>1</v>
          </cell>
          <cell r="E5571">
            <v>0</v>
          </cell>
          <cell r="F5571" t="str">
            <v xml:space="preserve">שעות נוספות       </v>
          </cell>
          <cell r="G5571">
            <v>0</v>
          </cell>
          <cell r="H5571" t="str">
            <v>שכר</v>
          </cell>
          <cell r="I5571">
            <v>0</v>
          </cell>
          <cell r="J5571">
            <v>20000</v>
          </cell>
          <cell r="K5571">
            <v>0</v>
          </cell>
          <cell r="L5571">
            <v>0</v>
          </cell>
          <cell r="M5571">
            <v>0</v>
          </cell>
          <cell r="N5571">
            <v>20000</v>
          </cell>
          <cell r="O5571">
            <v>20000</v>
          </cell>
          <cell r="P5571">
            <v>170600.21</v>
          </cell>
        </row>
        <row r="5572">
          <cell r="A5572">
            <v>1817300140</v>
          </cell>
          <cell r="B5572">
            <v>140</v>
          </cell>
          <cell r="C5572">
            <v>817300</v>
          </cell>
          <cell r="D5572">
            <v>1</v>
          </cell>
          <cell r="E5572">
            <v>0</v>
          </cell>
          <cell r="F5572" t="str">
            <v>השתתפות באחזקת רכב</v>
          </cell>
          <cell r="G5572">
            <v>0</v>
          </cell>
          <cell r="H5572" t="str">
            <v>שכר</v>
          </cell>
          <cell r="I5572">
            <v>0.33092907436029528</v>
          </cell>
          <cell r="J5572">
            <v>775000</v>
          </cell>
          <cell r="K5572">
            <v>0</v>
          </cell>
          <cell r="L5572">
            <v>0</v>
          </cell>
          <cell r="M5572">
            <v>0</v>
          </cell>
          <cell r="N5572">
            <v>775000</v>
          </cell>
          <cell r="O5572">
            <v>582300</v>
          </cell>
          <cell r="P5572">
            <v>739369.35</v>
          </cell>
        </row>
        <row r="5573">
          <cell r="A5573">
            <v>1817300210</v>
          </cell>
          <cell r="B5573">
            <v>210</v>
          </cell>
          <cell r="C5573">
            <v>817300</v>
          </cell>
          <cell r="D5573">
            <v>1</v>
          </cell>
          <cell r="E5573">
            <v>0</v>
          </cell>
          <cell r="F5573" t="str">
            <v>שפ"מ</v>
          </cell>
          <cell r="G5573">
            <v>0</v>
          </cell>
          <cell r="H5573" t="str">
            <v>שכר</v>
          </cell>
          <cell r="I5573">
            <v>0</v>
          </cell>
          <cell r="J5573">
            <v>0</v>
          </cell>
          <cell r="K5573">
            <v>0</v>
          </cell>
          <cell r="L5573">
            <v>0</v>
          </cell>
          <cell r="M5573">
            <v>0</v>
          </cell>
          <cell r="N5573">
            <v>0</v>
          </cell>
          <cell r="O5573">
            <v>0</v>
          </cell>
          <cell r="P5573">
            <v>0</v>
          </cell>
        </row>
        <row r="5574">
          <cell r="A5574">
            <v>1817300211</v>
          </cell>
          <cell r="B5574">
            <v>211</v>
          </cell>
          <cell r="C5574">
            <v>817300</v>
          </cell>
          <cell r="D5574">
            <v>1</v>
          </cell>
          <cell r="E5574">
            <v>0</v>
          </cell>
          <cell r="F5574" t="str">
            <v>איבחונים חט"ע</v>
          </cell>
          <cell r="G5574">
            <v>0</v>
          </cell>
          <cell r="H5574" t="str">
            <v>שכר</v>
          </cell>
          <cell r="I5574">
            <v>0</v>
          </cell>
          <cell r="J5574">
            <v>0</v>
          </cell>
          <cell r="K5574">
            <v>0</v>
          </cell>
          <cell r="L5574">
            <v>0</v>
          </cell>
          <cell r="M5574">
            <v>0</v>
          </cell>
          <cell r="N5574">
            <v>0</v>
          </cell>
          <cell r="O5574">
            <v>0</v>
          </cell>
          <cell r="P5574">
            <v>0</v>
          </cell>
        </row>
        <row r="5575">
          <cell r="A5575">
            <v>1817300212</v>
          </cell>
          <cell r="B5575">
            <v>212</v>
          </cell>
          <cell r="C5575">
            <v>817300</v>
          </cell>
          <cell r="D5575">
            <v>1</v>
          </cell>
          <cell r="E5575">
            <v>0</v>
          </cell>
          <cell r="F5575" t="str">
            <v>יוזמות כנגד הכנסות</v>
          </cell>
          <cell r="G5575">
            <v>0</v>
          </cell>
          <cell r="H5575" t="str">
            <v>שכר</v>
          </cell>
          <cell r="I5575">
            <v>0</v>
          </cell>
          <cell r="J5575">
            <v>30000</v>
          </cell>
          <cell r="K5575">
            <v>0</v>
          </cell>
          <cell r="L5575">
            <v>0</v>
          </cell>
          <cell r="M5575">
            <v>0</v>
          </cell>
          <cell r="N5575">
            <v>30000</v>
          </cell>
          <cell r="O5575">
            <v>30000</v>
          </cell>
          <cell r="P5575">
            <v>5.42</v>
          </cell>
        </row>
        <row r="5576">
          <cell r="A5576">
            <v>1817300263</v>
          </cell>
          <cell r="B5576">
            <v>263</v>
          </cell>
          <cell r="C5576">
            <v>817300</v>
          </cell>
          <cell r="D5576">
            <v>1</v>
          </cell>
          <cell r="E5576">
            <v>0</v>
          </cell>
          <cell r="F5576" t="str">
            <v xml:space="preserve">עובדי חברת מוסדות </v>
          </cell>
          <cell r="G5576">
            <v>0</v>
          </cell>
          <cell r="H5576" t="str">
            <v>שכר</v>
          </cell>
          <cell r="I5576">
            <v>0</v>
          </cell>
          <cell r="J5576">
            <v>0</v>
          </cell>
          <cell r="K5576">
            <v>0</v>
          </cell>
          <cell r="L5576">
            <v>0</v>
          </cell>
          <cell r="M5576">
            <v>0</v>
          </cell>
          <cell r="N5576">
            <v>0</v>
          </cell>
          <cell r="O5576">
            <v>0</v>
          </cell>
          <cell r="P5576">
            <v>0</v>
          </cell>
        </row>
        <row r="5577">
          <cell r="A5577">
            <v>1817300400</v>
          </cell>
          <cell r="B5577">
            <v>400</v>
          </cell>
          <cell r="C5577">
            <v>817300</v>
          </cell>
          <cell r="D5577">
            <v>1</v>
          </cell>
          <cell r="E5577">
            <v>0</v>
          </cell>
          <cell r="F5577" t="str">
            <v>אחזקת בנינים וציוד</v>
          </cell>
          <cell r="G5577">
            <v>0</v>
          </cell>
          <cell r="H5577" t="str">
            <v xml:space="preserve"> </v>
          </cell>
          <cell r="I5577">
            <v>0</v>
          </cell>
          <cell r="J5577">
            <v>0</v>
          </cell>
          <cell r="K5577">
            <v>0</v>
          </cell>
          <cell r="L5577">
            <v>0</v>
          </cell>
          <cell r="M5577">
            <v>0</v>
          </cell>
          <cell r="N5577">
            <v>0</v>
          </cell>
          <cell r="O5577">
            <v>0</v>
          </cell>
          <cell r="P5577">
            <v>0</v>
          </cell>
        </row>
        <row r="5578">
          <cell r="A5578">
            <v>1817300410</v>
          </cell>
          <cell r="B5578">
            <v>410</v>
          </cell>
          <cell r="C5578">
            <v>817300</v>
          </cell>
          <cell r="D5578">
            <v>1</v>
          </cell>
          <cell r="E5578">
            <v>0</v>
          </cell>
          <cell r="F5578" t="str">
            <v xml:space="preserve">השתתפות בועד בית  </v>
          </cell>
          <cell r="G5578">
            <v>0</v>
          </cell>
          <cell r="H5578" t="str">
            <v>קשיח</v>
          </cell>
          <cell r="I5578">
            <v>0</v>
          </cell>
          <cell r="J5578">
            <v>0</v>
          </cell>
          <cell r="K5578">
            <v>0</v>
          </cell>
          <cell r="L5578">
            <v>0</v>
          </cell>
          <cell r="M5578">
            <v>0</v>
          </cell>
          <cell r="N5578">
            <v>0</v>
          </cell>
          <cell r="O5578">
            <v>0</v>
          </cell>
          <cell r="P5578">
            <v>0</v>
          </cell>
        </row>
        <row r="5579">
          <cell r="A5579">
            <v>1817300420</v>
          </cell>
          <cell r="B5579">
            <v>420</v>
          </cell>
          <cell r="C5579">
            <v>817300</v>
          </cell>
          <cell r="D5579">
            <v>1</v>
          </cell>
          <cell r="E5579">
            <v>0</v>
          </cell>
          <cell r="F5579" t="str">
            <v xml:space="preserve">כיבוי אש          </v>
          </cell>
          <cell r="G5579">
            <v>0</v>
          </cell>
          <cell r="H5579" t="str">
            <v>גמיש</v>
          </cell>
          <cell r="I5579">
            <v>0</v>
          </cell>
          <cell r="J5579">
            <v>3000</v>
          </cell>
          <cell r="K5579">
            <v>0</v>
          </cell>
          <cell r="L5579">
            <v>0</v>
          </cell>
          <cell r="M5579">
            <v>0</v>
          </cell>
          <cell r="N5579">
            <v>3000</v>
          </cell>
          <cell r="O5579">
            <v>3000</v>
          </cell>
          <cell r="P5579">
            <v>1239.44</v>
          </cell>
        </row>
        <row r="5580">
          <cell r="A5580">
            <v>1817300423</v>
          </cell>
          <cell r="B5580">
            <v>423</v>
          </cell>
          <cell r="C5580">
            <v>817300</v>
          </cell>
          <cell r="D5580">
            <v>1</v>
          </cell>
          <cell r="E5580">
            <v>0</v>
          </cell>
          <cell r="F5580" t="str">
            <v xml:space="preserve">תחזוקת מבנה       </v>
          </cell>
          <cell r="G5580">
            <v>0</v>
          </cell>
          <cell r="H5580" t="str">
            <v>קשיח</v>
          </cell>
          <cell r="I5580">
            <v>0</v>
          </cell>
          <cell r="J5580">
            <v>4590</v>
          </cell>
          <cell r="K5580">
            <v>0</v>
          </cell>
          <cell r="L5580">
            <v>510</v>
          </cell>
          <cell r="M5580">
            <v>0</v>
          </cell>
          <cell r="N5580">
            <v>5100</v>
          </cell>
          <cell r="O5580">
            <v>5100</v>
          </cell>
          <cell r="P5580">
            <v>5100</v>
          </cell>
        </row>
        <row r="5581">
          <cell r="A5581">
            <v>1817300431</v>
          </cell>
          <cell r="B5581">
            <v>431</v>
          </cell>
          <cell r="C5581">
            <v>817300</v>
          </cell>
          <cell r="D5581">
            <v>1</v>
          </cell>
          <cell r="E5581">
            <v>0</v>
          </cell>
          <cell r="F5581" t="str">
            <v xml:space="preserve">חשמל              </v>
          </cell>
          <cell r="G5581">
            <v>0</v>
          </cell>
          <cell r="H5581" t="str">
            <v>קשיח</v>
          </cell>
          <cell r="I5581">
            <v>0</v>
          </cell>
          <cell r="J5581">
            <v>6600</v>
          </cell>
          <cell r="K5581">
            <v>0</v>
          </cell>
          <cell r="L5581">
            <v>0</v>
          </cell>
          <cell r="M5581">
            <v>0</v>
          </cell>
          <cell r="N5581">
            <v>6600</v>
          </cell>
          <cell r="O5581">
            <v>6600</v>
          </cell>
          <cell r="P5581">
            <v>0</v>
          </cell>
        </row>
        <row r="5582">
          <cell r="A5582">
            <v>1817300432</v>
          </cell>
          <cell r="B5582">
            <v>432</v>
          </cell>
          <cell r="C5582">
            <v>817300</v>
          </cell>
          <cell r="D5582">
            <v>1</v>
          </cell>
          <cell r="E5582">
            <v>0</v>
          </cell>
          <cell r="F5582" t="str">
            <v xml:space="preserve">מים               </v>
          </cell>
          <cell r="G5582">
            <v>0</v>
          </cell>
          <cell r="H5582" t="str">
            <v>קשיח</v>
          </cell>
          <cell r="I5582">
            <v>0</v>
          </cell>
          <cell r="J5582">
            <v>0</v>
          </cell>
          <cell r="K5582">
            <v>-1</v>
          </cell>
          <cell r="L5582">
            <v>0</v>
          </cell>
          <cell r="M5582">
            <v>0</v>
          </cell>
          <cell r="N5582">
            <v>0</v>
          </cell>
          <cell r="O5582">
            <v>0</v>
          </cell>
          <cell r="P5582">
            <v>0</v>
          </cell>
        </row>
        <row r="5583">
          <cell r="A5583">
            <v>1817300433</v>
          </cell>
          <cell r="B5583">
            <v>433</v>
          </cell>
          <cell r="C5583">
            <v>817300</v>
          </cell>
          <cell r="D5583">
            <v>1</v>
          </cell>
          <cell r="E5583">
            <v>0</v>
          </cell>
          <cell r="F5583" t="str">
            <v xml:space="preserve">חומרי נקיון       </v>
          </cell>
          <cell r="G5583">
            <v>0</v>
          </cell>
          <cell r="H5583" t="str">
            <v>גמיש</v>
          </cell>
          <cell r="I5583">
            <v>0</v>
          </cell>
          <cell r="J5583">
            <v>4320</v>
          </cell>
          <cell r="K5583">
            <v>0</v>
          </cell>
          <cell r="L5583">
            <v>480</v>
          </cell>
          <cell r="M5583">
            <v>0</v>
          </cell>
          <cell r="N5583">
            <v>4800</v>
          </cell>
          <cell r="O5583">
            <v>4800</v>
          </cell>
          <cell r="P5583">
            <v>4080.71</v>
          </cell>
        </row>
        <row r="5584">
          <cell r="A5584">
            <v>1817300437</v>
          </cell>
          <cell r="B5584">
            <v>437</v>
          </cell>
          <cell r="C5584">
            <v>817300</v>
          </cell>
          <cell r="D5584">
            <v>1</v>
          </cell>
          <cell r="E5584">
            <v>0</v>
          </cell>
          <cell r="F5584" t="str">
            <v xml:space="preserve">אחזקת אזעקה       </v>
          </cell>
          <cell r="G5584">
            <v>0</v>
          </cell>
          <cell r="H5584" t="str">
            <v>קשיח</v>
          </cell>
          <cell r="I5584">
            <v>0</v>
          </cell>
          <cell r="J5584">
            <v>2520</v>
          </cell>
          <cell r="K5584">
            <v>3.7037037037036979E-2</v>
          </cell>
          <cell r="L5584">
            <v>280</v>
          </cell>
          <cell r="M5584">
            <v>0</v>
          </cell>
          <cell r="N5584">
            <v>2800</v>
          </cell>
          <cell r="O5584">
            <v>2800</v>
          </cell>
          <cell r="P5584">
            <v>2442.96</v>
          </cell>
        </row>
        <row r="5585">
          <cell r="A5585">
            <v>1817300441</v>
          </cell>
          <cell r="B5585">
            <v>441</v>
          </cell>
          <cell r="C5585">
            <v>817300</v>
          </cell>
          <cell r="D5585">
            <v>1</v>
          </cell>
          <cell r="E5585">
            <v>0</v>
          </cell>
          <cell r="F5585" t="str">
            <v xml:space="preserve">ביטוח             </v>
          </cell>
          <cell r="G5585">
            <v>0</v>
          </cell>
          <cell r="H5585" t="str">
            <v>קשיח</v>
          </cell>
          <cell r="I5585">
            <v>0</v>
          </cell>
          <cell r="J5585">
            <v>0</v>
          </cell>
          <cell r="K5585">
            <v>0</v>
          </cell>
          <cell r="L5585">
            <v>0</v>
          </cell>
          <cell r="M5585">
            <v>0</v>
          </cell>
          <cell r="N5585">
            <v>0</v>
          </cell>
          <cell r="O5585">
            <v>0</v>
          </cell>
          <cell r="P5585">
            <v>0</v>
          </cell>
        </row>
        <row r="5586">
          <cell r="A5586">
            <v>1817300450</v>
          </cell>
          <cell r="B5586">
            <v>450</v>
          </cell>
          <cell r="C5586">
            <v>817300</v>
          </cell>
          <cell r="D5586">
            <v>1</v>
          </cell>
          <cell r="E5586">
            <v>0</v>
          </cell>
          <cell r="F5586" t="str">
            <v>אחזקת תמי 4</v>
          </cell>
          <cell r="G5586">
            <v>0</v>
          </cell>
          <cell r="H5586" t="str">
            <v>קשיח</v>
          </cell>
          <cell r="I5586">
            <v>0</v>
          </cell>
          <cell r="J5586">
            <v>1260</v>
          </cell>
          <cell r="K5586">
            <v>0</v>
          </cell>
          <cell r="L5586">
            <v>140</v>
          </cell>
          <cell r="M5586">
            <v>0</v>
          </cell>
          <cell r="N5586">
            <v>1400</v>
          </cell>
          <cell r="O5586">
            <v>1400</v>
          </cell>
          <cell r="P5586">
            <v>364.4</v>
          </cell>
        </row>
        <row r="5587">
          <cell r="A5587">
            <v>1817300470</v>
          </cell>
          <cell r="B5587">
            <v>470</v>
          </cell>
          <cell r="C5587">
            <v>817300</v>
          </cell>
          <cell r="D5587">
            <v>1</v>
          </cell>
          <cell r="E5587">
            <v>0</v>
          </cell>
          <cell r="F5587" t="str">
            <v xml:space="preserve">אחזקת מכונות משרד </v>
          </cell>
          <cell r="G5587">
            <v>0</v>
          </cell>
          <cell r="H5587" t="str">
            <v>גמיש</v>
          </cell>
          <cell r="I5587">
            <v>0</v>
          </cell>
          <cell r="J5587">
            <v>3420</v>
          </cell>
          <cell r="K5587">
            <v>-6.9767441860465129E-2</v>
          </cell>
          <cell r="L5587">
            <v>380</v>
          </cell>
          <cell r="M5587">
            <v>0</v>
          </cell>
          <cell r="N5587">
            <v>3800</v>
          </cell>
          <cell r="O5587">
            <v>3800</v>
          </cell>
          <cell r="P5587">
            <v>-609.27</v>
          </cell>
        </row>
        <row r="5588">
          <cell r="A5588">
            <v>1817300471</v>
          </cell>
          <cell r="B5588">
            <v>471</v>
          </cell>
          <cell r="C5588">
            <v>817300</v>
          </cell>
          <cell r="D5588">
            <v>1</v>
          </cell>
          <cell r="E5588">
            <v>0</v>
          </cell>
          <cell r="F5588" t="str">
            <v xml:space="preserve">מכשירי כתיבה      </v>
          </cell>
          <cell r="G5588">
            <v>0</v>
          </cell>
          <cell r="H5588" t="str">
            <v>גמיש</v>
          </cell>
          <cell r="I5588">
            <v>0</v>
          </cell>
          <cell r="J5588">
            <v>23400</v>
          </cell>
          <cell r="K5588">
            <v>-3.8596491228070184E-2</v>
          </cell>
          <cell r="L5588">
            <v>2600</v>
          </cell>
          <cell r="M5588">
            <v>0</v>
          </cell>
          <cell r="N5588">
            <v>26000</v>
          </cell>
          <cell r="O5588">
            <v>26000</v>
          </cell>
          <cell r="P5588">
            <v>14831.31</v>
          </cell>
        </row>
        <row r="5589">
          <cell r="A5589">
            <v>1817300500</v>
          </cell>
          <cell r="B5589">
            <v>500</v>
          </cell>
          <cell r="C5589">
            <v>817300</v>
          </cell>
          <cell r="D5589">
            <v>1</v>
          </cell>
          <cell r="E5589">
            <v>0</v>
          </cell>
          <cell r="F5589" t="str">
            <v xml:space="preserve">הוצאות מינהליות   </v>
          </cell>
          <cell r="G5589">
            <v>0</v>
          </cell>
          <cell r="H5589" t="str">
            <v xml:space="preserve"> </v>
          </cell>
          <cell r="I5589">
            <v>0</v>
          </cell>
          <cell r="J5589">
            <v>0</v>
          </cell>
          <cell r="K5589">
            <v>0</v>
          </cell>
          <cell r="L5589">
            <v>0</v>
          </cell>
          <cell r="M5589">
            <v>0</v>
          </cell>
          <cell r="N5589">
            <v>0</v>
          </cell>
          <cell r="O5589">
            <v>0</v>
          </cell>
          <cell r="P5589">
            <v>0</v>
          </cell>
        </row>
        <row r="5590">
          <cell r="A5590">
            <v>1817300511</v>
          </cell>
          <cell r="B5590">
            <v>511</v>
          </cell>
          <cell r="C5590">
            <v>817300</v>
          </cell>
          <cell r="D5590">
            <v>1</v>
          </cell>
          <cell r="E5590">
            <v>0</v>
          </cell>
          <cell r="F5590" t="str">
            <v xml:space="preserve">אירוח וכיבוד      </v>
          </cell>
          <cell r="G5590">
            <v>0</v>
          </cell>
          <cell r="H5590" t="str">
            <v>גמיש</v>
          </cell>
          <cell r="I5590">
            <v>0</v>
          </cell>
          <cell r="J5590">
            <v>16290</v>
          </cell>
          <cell r="K5590">
            <v>0</v>
          </cell>
          <cell r="L5590">
            <v>1810</v>
          </cell>
          <cell r="M5590">
            <v>0</v>
          </cell>
          <cell r="N5590">
            <v>18100</v>
          </cell>
          <cell r="O5590">
            <v>18100</v>
          </cell>
          <cell r="P5590">
            <v>10667.52</v>
          </cell>
        </row>
        <row r="5591">
          <cell r="A5591">
            <v>1817300522</v>
          </cell>
          <cell r="B5591">
            <v>522</v>
          </cell>
          <cell r="C5591">
            <v>817300</v>
          </cell>
          <cell r="D5591">
            <v>1</v>
          </cell>
          <cell r="E5591">
            <v>0</v>
          </cell>
          <cell r="F5591" t="str">
            <v xml:space="preserve">ספרים ועיתונים    </v>
          </cell>
          <cell r="G5591">
            <v>0</v>
          </cell>
          <cell r="H5591" t="str">
            <v>גמיש</v>
          </cell>
          <cell r="I5591">
            <v>0</v>
          </cell>
          <cell r="J5591">
            <v>8550</v>
          </cell>
          <cell r="K5591">
            <v>0</v>
          </cell>
          <cell r="L5591">
            <v>950</v>
          </cell>
          <cell r="M5591">
            <v>0</v>
          </cell>
          <cell r="N5591">
            <v>9500</v>
          </cell>
          <cell r="O5591">
            <v>9500</v>
          </cell>
          <cell r="P5591">
            <v>9411.5</v>
          </cell>
        </row>
        <row r="5592">
          <cell r="A5592">
            <v>1817300540</v>
          </cell>
          <cell r="B5592">
            <v>540</v>
          </cell>
          <cell r="C5592">
            <v>817300</v>
          </cell>
          <cell r="D5592">
            <v>1</v>
          </cell>
          <cell r="E5592">
            <v>0</v>
          </cell>
          <cell r="F5592" t="str">
            <v xml:space="preserve">הוצאות טלפון      </v>
          </cell>
          <cell r="G5592">
            <v>0</v>
          </cell>
          <cell r="H5592" t="str">
            <v>קשיח</v>
          </cell>
          <cell r="I5592">
            <v>0</v>
          </cell>
          <cell r="J5592">
            <v>3000</v>
          </cell>
          <cell r="K5592">
            <v>0</v>
          </cell>
          <cell r="L5592">
            <v>0</v>
          </cell>
          <cell r="M5592">
            <v>0</v>
          </cell>
          <cell r="N5592">
            <v>3000</v>
          </cell>
          <cell r="O5592">
            <v>3000</v>
          </cell>
          <cell r="P5592">
            <v>1904.5</v>
          </cell>
        </row>
        <row r="5593">
          <cell r="A5593">
            <v>1817300544</v>
          </cell>
          <cell r="B5593">
            <v>544</v>
          </cell>
          <cell r="C5593">
            <v>817300</v>
          </cell>
          <cell r="D5593">
            <v>1</v>
          </cell>
          <cell r="E5593">
            <v>0</v>
          </cell>
          <cell r="F5593" t="str">
            <v xml:space="preserve">הוצאות דאר        </v>
          </cell>
          <cell r="G5593">
            <v>0</v>
          </cell>
          <cell r="H5593" t="str">
            <v>קשיח</v>
          </cell>
          <cell r="I5593">
            <v>0</v>
          </cell>
          <cell r="J5593">
            <v>0</v>
          </cell>
          <cell r="K5593">
            <v>0</v>
          </cell>
          <cell r="L5593">
            <v>0</v>
          </cell>
          <cell r="M5593">
            <v>0</v>
          </cell>
          <cell r="N5593">
            <v>0</v>
          </cell>
          <cell r="O5593">
            <v>0</v>
          </cell>
          <cell r="P5593">
            <v>0</v>
          </cell>
        </row>
        <row r="5594">
          <cell r="A5594">
            <v>1817300561</v>
          </cell>
          <cell r="B5594">
            <v>561</v>
          </cell>
          <cell r="C5594">
            <v>817300</v>
          </cell>
          <cell r="D5594">
            <v>1</v>
          </cell>
          <cell r="E5594">
            <v>0</v>
          </cell>
          <cell r="F5594" t="str">
            <v xml:space="preserve">שיכפולים          </v>
          </cell>
          <cell r="G5594">
            <v>0</v>
          </cell>
          <cell r="H5594" t="str">
            <v>גמיש</v>
          </cell>
          <cell r="I5594">
            <v>0</v>
          </cell>
          <cell r="J5594">
            <v>0</v>
          </cell>
          <cell r="K5594">
            <v>0</v>
          </cell>
          <cell r="L5594">
            <v>0</v>
          </cell>
          <cell r="M5594">
            <v>0</v>
          </cell>
          <cell r="N5594">
            <v>0</v>
          </cell>
          <cell r="O5594">
            <v>0</v>
          </cell>
          <cell r="P5594">
            <v>0</v>
          </cell>
        </row>
        <row r="5595">
          <cell r="A5595">
            <v>1817300562</v>
          </cell>
          <cell r="B5595">
            <v>562</v>
          </cell>
          <cell r="C5595">
            <v>817300</v>
          </cell>
          <cell r="D5595">
            <v>1</v>
          </cell>
          <cell r="E5595">
            <v>0</v>
          </cell>
          <cell r="F5595" t="str">
            <v xml:space="preserve">הדפסות            </v>
          </cell>
          <cell r="G5595">
            <v>0</v>
          </cell>
          <cell r="H5595" t="str">
            <v>גמיש</v>
          </cell>
          <cell r="I5595">
            <v>0</v>
          </cell>
          <cell r="J5595">
            <v>3420</v>
          </cell>
          <cell r="K5595">
            <v>-0.47368421052631582</v>
          </cell>
          <cell r="L5595">
            <v>380</v>
          </cell>
          <cell r="M5595">
            <v>0</v>
          </cell>
          <cell r="N5595">
            <v>3800</v>
          </cell>
          <cell r="O5595">
            <v>3800</v>
          </cell>
          <cell r="P5595">
            <v>2301</v>
          </cell>
        </row>
        <row r="5596">
          <cell r="A5596">
            <v>1817300571</v>
          </cell>
          <cell r="B5596">
            <v>571</v>
          </cell>
          <cell r="C5596">
            <v>817300</v>
          </cell>
          <cell r="D5596">
            <v>1</v>
          </cell>
          <cell r="E5596">
            <v>0</v>
          </cell>
          <cell r="F5596" t="str">
            <v xml:space="preserve">מיכון וענ"א       </v>
          </cell>
          <cell r="G5596">
            <v>0</v>
          </cell>
          <cell r="H5596" t="str">
            <v>קשיח</v>
          </cell>
          <cell r="I5596">
            <v>0</v>
          </cell>
          <cell r="J5596">
            <v>69200</v>
          </cell>
          <cell r="K5596">
            <v>0.360759493670886</v>
          </cell>
          <cell r="L5596">
            <v>0</v>
          </cell>
          <cell r="M5596">
            <v>0</v>
          </cell>
          <cell r="N5596">
            <v>69200</v>
          </cell>
          <cell r="O5596">
            <v>69200</v>
          </cell>
          <cell r="P5596">
            <v>63200</v>
          </cell>
        </row>
        <row r="5597">
          <cell r="A5597">
            <v>1817300583</v>
          </cell>
          <cell r="B5597">
            <v>583</v>
          </cell>
          <cell r="C5597">
            <v>817300</v>
          </cell>
          <cell r="D5597">
            <v>1</v>
          </cell>
          <cell r="E5597">
            <v>0</v>
          </cell>
          <cell r="F5597" t="str">
            <v xml:space="preserve">השתלמויות והדרכות </v>
          </cell>
          <cell r="G5597">
            <v>0</v>
          </cell>
          <cell r="H5597" t="str">
            <v>קשיח</v>
          </cell>
          <cell r="I5597">
            <v>0</v>
          </cell>
          <cell r="J5597">
            <v>156330</v>
          </cell>
          <cell r="K5597">
            <v>-6.0204695966281641E-4</v>
          </cell>
          <cell r="L5597">
            <v>17370</v>
          </cell>
          <cell r="M5597">
            <v>0</v>
          </cell>
          <cell r="N5597">
            <v>173700</v>
          </cell>
          <cell r="O5597">
            <v>173700</v>
          </cell>
          <cell r="P5597">
            <v>157699.71</v>
          </cell>
        </row>
        <row r="5598">
          <cell r="A5598">
            <v>1817300700</v>
          </cell>
          <cell r="B5598">
            <v>700</v>
          </cell>
          <cell r="C5598">
            <v>817300</v>
          </cell>
          <cell r="D5598">
            <v>1</v>
          </cell>
          <cell r="E5598">
            <v>0</v>
          </cell>
          <cell r="F5598" t="str">
            <v xml:space="preserve">הוצאות לפעולות    </v>
          </cell>
          <cell r="G5598">
            <v>0</v>
          </cell>
          <cell r="H5598" t="str">
            <v xml:space="preserve"> </v>
          </cell>
          <cell r="I5598">
            <v>0</v>
          </cell>
          <cell r="J5598">
            <v>0</v>
          </cell>
          <cell r="K5598">
            <v>0</v>
          </cell>
          <cell r="L5598">
            <v>0</v>
          </cell>
          <cell r="M5598">
            <v>0</v>
          </cell>
          <cell r="N5598">
            <v>0</v>
          </cell>
          <cell r="O5598">
            <v>0</v>
          </cell>
          <cell r="P5598">
            <v>0</v>
          </cell>
        </row>
        <row r="5599">
          <cell r="A5599">
            <v>1817300721</v>
          </cell>
          <cell r="B5599">
            <v>721</v>
          </cell>
          <cell r="C5599">
            <v>817300</v>
          </cell>
          <cell r="D5599">
            <v>1</v>
          </cell>
          <cell r="E5599">
            <v>0</v>
          </cell>
          <cell r="F5599" t="str">
            <v>חמרים-תחזוקת מבנים</v>
          </cell>
          <cell r="G5599">
            <v>0</v>
          </cell>
          <cell r="H5599" t="str">
            <v>גמיש</v>
          </cell>
          <cell r="I5599">
            <v>-9.0909090909090939E-2</v>
          </cell>
          <cell r="J5599">
            <v>900</v>
          </cell>
          <cell r="K5599">
            <v>0</v>
          </cell>
          <cell r="L5599">
            <v>100</v>
          </cell>
          <cell r="M5599">
            <v>0</v>
          </cell>
          <cell r="N5599">
            <v>1000</v>
          </cell>
          <cell r="O5599">
            <v>1100</v>
          </cell>
          <cell r="P5599">
            <v>0</v>
          </cell>
        </row>
        <row r="5600">
          <cell r="A5600">
            <v>1817300742</v>
          </cell>
          <cell r="B5600">
            <v>742</v>
          </cell>
          <cell r="C5600">
            <v>817300</v>
          </cell>
          <cell r="D5600">
            <v>1</v>
          </cell>
          <cell r="E5600">
            <v>0</v>
          </cell>
          <cell r="F5600" t="str">
            <v xml:space="preserve">כלים וציוד        </v>
          </cell>
          <cell r="G5600">
            <v>0</v>
          </cell>
          <cell r="H5600" t="str">
            <v>גמיש</v>
          </cell>
          <cell r="I5600">
            <v>0</v>
          </cell>
          <cell r="J5600">
            <v>3510</v>
          </cell>
          <cell r="K5600">
            <v>-0.21052631578947367</v>
          </cell>
          <cell r="L5600">
            <v>390</v>
          </cell>
          <cell r="M5600">
            <v>0</v>
          </cell>
          <cell r="N5600">
            <v>3900</v>
          </cell>
          <cell r="O5600">
            <v>3900</v>
          </cell>
          <cell r="P5600">
            <v>2696.42</v>
          </cell>
        </row>
        <row r="5601">
          <cell r="A5601">
            <v>1817300751</v>
          </cell>
          <cell r="B5601">
            <v>751</v>
          </cell>
          <cell r="C5601">
            <v>817300</v>
          </cell>
          <cell r="D5601">
            <v>1</v>
          </cell>
          <cell r="E5601">
            <v>0</v>
          </cell>
          <cell r="F5601" t="str">
            <v xml:space="preserve">עבודות קבלניות    </v>
          </cell>
          <cell r="G5601">
            <v>0</v>
          </cell>
          <cell r="H5601" t="str">
            <v>גמיש</v>
          </cell>
          <cell r="I5601">
            <v>0</v>
          </cell>
          <cell r="J5601">
            <v>2160</v>
          </cell>
          <cell r="K5601">
            <v>0</v>
          </cell>
          <cell r="L5601">
            <v>240</v>
          </cell>
          <cell r="M5601">
            <v>0</v>
          </cell>
          <cell r="N5601">
            <v>2400</v>
          </cell>
          <cell r="O5601">
            <v>2400</v>
          </cell>
          <cell r="P5601">
            <v>1124</v>
          </cell>
        </row>
        <row r="5602">
          <cell r="A5602">
            <v>1817300752</v>
          </cell>
          <cell r="B5602">
            <v>752</v>
          </cell>
          <cell r="C5602">
            <v>817300</v>
          </cell>
          <cell r="D5602">
            <v>1</v>
          </cell>
          <cell r="E5602">
            <v>0</v>
          </cell>
          <cell r="F5602" t="str">
            <v xml:space="preserve">נקיון בקבלנות     </v>
          </cell>
          <cell r="G5602">
            <v>0</v>
          </cell>
          <cell r="H5602" t="str">
            <v>קשיח</v>
          </cell>
          <cell r="I5602">
            <v>0</v>
          </cell>
          <cell r="J5602">
            <v>64000</v>
          </cell>
          <cell r="K5602">
            <v>0</v>
          </cell>
          <cell r="L5602">
            <v>0</v>
          </cell>
          <cell r="M5602">
            <v>0</v>
          </cell>
          <cell r="N5602">
            <v>64000</v>
          </cell>
          <cell r="O5602">
            <v>64000</v>
          </cell>
          <cell r="P5602">
            <v>0</v>
          </cell>
        </row>
        <row r="5603">
          <cell r="A5603">
            <v>1817300753</v>
          </cell>
          <cell r="B5603">
            <v>753</v>
          </cell>
          <cell r="C5603">
            <v>817300</v>
          </cell>
          <cell r="D5603">
            <v>1</v>
          </cell>
          <cell r="E5603">
            <v>0</v>
          </cell>
          <cell r="F5603" t="str">
            <v xml:space="preserve">עובדי קבלן        </v>
          </cell>
          <cell r="G5603">
            <v>0</v>
          </cell>
          <cell r="H5603" t="str">
            <v>קשיח</v>
          </cell>
          <cell r="I5603">
            <v>0</v>
          </cell>
          <cell r="J5603">
            <v>0</v>
          </cell>
          <cell r="K5603">
            <v>0</v>
          </cell>
          <cell r="L5603">
            <v>0</v>
          </cell>
          <cell r="M5603">
            <v>0</v>
          </cell>
          <cell r="N5603">
            <v>0</v>
          </cell>
          <cell r="O5603">
            <v>0</v>
          </cell>
          <cell r="P5603">
            <v>0</v>
          </cell>
        </row>
        <row r="5604">
          <cell r="A5604">
            <v>1817300756</v>
          </cell>
          <cell r="B5604">
            <v>756</v>
          </cell>
          <cell r="C5604">
            <v>817300</v>
          </cell>
          <cell r="D5604">
            <v>1</v>
          </cell>
          <cell r="E5604">
            <v>0</v>
          </cell>
          <cell r="F5604" t="str">
            <v>שמירה בקבלנות</v>
          </cell>
          <cell r="G5604">
            <v>0</v>
          </cell>
          <cell r="H5604" t="str">
            <v>קשיח</v>
          </cell>
          <cell r="I5604">
            <v>0.25</v>
          </cell>
          <cell r="J5604">
            <v>175000</v>
          </cell>
          <cell r="K5604">
            <v>3.8461538461538547E-2</v>
          </cell>
          <cell r="L5604">
            <v>0</v>
          </cell>
          <cell r="M5604">
            <v>0</v>
          </cell>
          <cell r="N5604">
            <v>175000</v>
          </cell>
          <cell r="O5604">
            <v>140000</v>
          </cell>
          <cell r="P5604">
            <v>128803.22</v>
          </cell>
        </row>
        <row r="5605">
          <cell r="A5605">
            <v>1817300763</v>
          </cell>
          <cell r="B5605">
            <v>763</v>
          </cell>
          <cell r="C5605">
            <v>817300</v>
          </cell>
          <cell r="D5605">
            <v>1</v>
          </cell>
          <cell r="E5605">
            <v>0</v>
          </cell>
          <cell r="F5605" t="str">
            <v xml:space="preserve">עובדי חברת מוסדות </v>
          </cell>
          <cell r="G5605">
            <v>0</v>
          </cell>
          <cell r="H5605" t="str">
            <v>קשיח</v>
          </cell>
          <cell r="I5605">
            <v>0</v>
          </cell>
          <cell r="J5605">
            <v>0</v>
          </cell>
          <cell r="K5605">
            <v>0</v>
          </cell>
          <cell r="L5605">
            <v>0</v>
          </cell>
          <cell r="M5605">
            <v>0</v>
          </cell>
          <cell r="N5605">
            <v>0</v>
          </cell>
          <cell r="O5605">
            <v>0</v>
          </cell>
          <cell r="P5605">
            <v>0</v>
          </cell>
        </row>
        <row r="5606">
          <cell r="A5606">
            <v>1817300782</v>
          </cell>
          <cell r="B5606">
            <v>782</v>
          </cell>
          <cell r="C5606">
            <v>817300</v>
          </cell>
          <cell r="D5606">
            <v>1</v>
          </cell>
          <cell r="E5606">
            <v>0</v>
          </cell>
          <cell r="F5606" t="str">
            <v xml:space="preserve">יוזמות (מהכנסות)  </v>
          </cell>
          <cell r="G5606">
            <v>0</v>
          </cell>
          <cell r="H5606" t="str">
            <v>קשיח</v>
          </cell>
          <cell r="I5606">
            <v>0</v>
          </cell>
          <cell r="J5606">
            <v>30000</v>
          </cell>
          <cell r="K5606">
            <v>0</v>
          </cell>
          <cell r="L5606">
            <v>0</v>
          </cell>
          <cell r="M5606">
            <v>0</v>
          </cell>
          <cell r="N5606">
            <v>30000</v>
          </cell>
          <cell r="O5606">
            <v>30000</v>
          </cell>
          <cell r="P5606">
            <v>12966.75</v>
          </cell>
        </row>
        <row r="5607">
          <cell r="A5607">
            <v>1817300783</v>
          </cell>
          <cell r="B5607">
            <v>783</v>
          </cell>
          <cell r="C5607">
            <v>817300</v>
          </cell>
          <cell r="D5607">
            <v>1</v>
          </cell>
          <cell r="E5607">
            <v>0</v>
          </cell>
          <cell r="F5607" t="str">
            <v>שרות משלים(הכנסות)</v>
          </cell>
          <cell r="G5607">
            <v>0</v>
          </cell>
          <cell r="H5607" t="str">
            <v>קשיח</v>
          </cell>
          <cell r="I5607">
            <v>0</v>
          </cell>
          <cell r="J5607">
            <v>300000</v>
          </cell>
          <cell r="K5607">
            <v>0</v>
          </cell>
          <cell r="L5607">
            <v>0</v>
          </cell>
          <cell r="M5607">
            <v>0</v>
          </cell>
          <cell r="N5607">
            <v>300000</v>
          </cell>
          <cell r="O5607">
            <v>0</v>
          </cell>
          <cell r="P5607">
            <v>326240</v>
          </cell>
        </row>
        <row r="5608">
          <cell r="A5608">
            <v>1817300784</v>
          </cell>
          <cell r="B5608">
            <v>784</v>
          </cell>
          <cell r="C5608">
            <v>817300</v>
          </cell>
          <cell r="D5608">
            <v>1</v>
          </cell>
          <cell r="E5608">
            <v>0</v>
          </cell>
          <cell r="F5608" t="str">
            <v>הכלה שפ"מ</v>
          </cell>
          <cell r="G5608">
            <v>0</v>
          </cell>
          <cell r="H5608" t="str">
            <v>קשיח</v>
          </cell>
          <cell r="I5608">
            <v>0</v>
          </cell>
          <cell r="J5608">
            <v>494000</v>
          </cell>
          <cell r="K5608">
            <v>0</v>
          </cell>
          <cell r="L5608">
            <v>0</v>
          </cell>
          <cell r="M5608">
            <v>0</v>
          </cell>
          <cell r="N5608">
            <v>494000</v>
          </cell>
          <cell r="O5608">
            <v>0</v>
          </cell>
          <cell r="P5608">
            <v>213150</v>
          </cell>
        </row>
        <row r="5609">
          <cell r="A5609">
            <v>1817300785</v>
          </cell>
          <cell r="B5609">
            <v>785</v>
          </cell>
          <cell r="C5609">
            <v>817300</v>
          </cell>
          <cell r="D5609">
            <v>1</v>
          </cell>
          <cell r="E5609">
            <v>0</v>
          </cell>
          <cell r="F5609" t="str">
            <v>מניעת אובדנות-פסיכיאטר</v>
          </cell>
          <cell r="G5609">
            <v>0</v>
          </cell>
          <cell r="H5609" t="str">
            <v>קשיח</v>
          </cell>
          <cell r="I5609">
            <v>0</v>
          </cell>
          <cell r="J5609">
            <v>280000</v>
          </cell>
          <cell r="K5609" t="e">
            <v>#N/A</v>
          </cell>
          <cell r="L5609">
            <v>0</v>
          </cell>
          <cell r="M5609">
            <v>0</v>
          </cell>
          <cell r="N5609">
            <v>280000</v>
          </cell>
          <cell r="O5609">
            <v>280000</v>
          </cell>
          <cell r="P5609">
            <v>0</v>
          </cell>
        </row>
        <row r="5610">
          <cell r="A5610">
            <v>1817300786</v>
          </cell>
          <cell r="B5610">
            <v>786</v>
          </cell>
          <cell r="C5610">
            <v>817300</v>
          </cell>
          <cell r="D5610">
            <v>1</v>
          </cell>
          <cell r="E5610">
            <v>0</v>
          </cell>
          <cell r="F5610" t="str">
            <v>אבחונים ואפיונים</v>
          </cell>
          <cell r="G5610">
            <v>0</v>
          </cell>
          <cell r="H5610" t="str">
            <v>גמיש</v>
          </cell>
          <cell r="I5610">
            <v>0</v>
          </cell>
          <cell r="J5610">
            <v>60000</v>
          </cell>
          <cell r="K5610" t="e">
            <v>#N/A</v>
          </cell>
          <cell r="L5610">
            <v>0</v>
          </cell>
          <cell r="M5610">
            <v>0</v>
          </cell>
          <cell r="N5610">
            <v>60000</v>
          </cell>
          <cell r="O5610">
            <v>60000</v>
          </cell>
          <cell r="P5610">
            <v>0</v>
          </cell>
        </row>
        <row r="5611">
          <cell r="A5611">
            <v>1817300787</v>
          </cell>
          <cell r="B5611">
            <v>787</v>
          </cell>
          <cell r="C5611">
            <v>817300</v>
          </cell>
          <cell r="D5611">
            <v>1</v>
          </cell>
          <cell r="E5611">
            <v>0</v>
          </cell>
          <cell r="F5611" t="str">
            <v>גני ASD פסיכולוגים</v>
          </cell>
          <cell r="G5611">
            <v>0</v>
          </cell>
          <cell r="H5611" t="str">
            <v>גמיש</v>
          </cell>
          <cell r="I5611" t="e">
            <v>#DIV/0!</v>
          </cell>
          <cell r="J5611">
            <v>0</v>
          </cell>
          <cell r="K5611" t="e">
            <v>#N/A</v>
          </cell>
          <cell r="L5611">
            <v>0</v>
          </cell>
          <cell r="M5611">
            <v>0</v>
          </cell>
          <cell r="N5611">
            <v>0</v>
          </cell>
          <cell r="O5611">
            <v>0</v>
          </cell>
          <cell r="P5611">
            <v>0</v>
          </cell>
        </row>
        <row r="5612">
          <cell r="A5612">
            <v>1817300931</v>
          </cell>
          <cell r="B5612">
            <v>931</v>
          </cell>
          <cell r="C5612">
            <v>817300</v>
          </cell>
          <cell r="D5612">
            <v>1</v>
          </cell>
          <cell r="E5612">
            <v>0</v>
          </cell>
          <cell r="F5612" t="str">
            <v>פעולות ורכישות שונות</v>
          </cell>
          <cell r="G5612">
            <v>0</v>
          </cell>
          <cell r="H5612" t="str">
            <v>גמיש</v>
          </cell>
          <cell r="I5612">
            <v>0</v>
          </cell>
          <cell r="J5612">
            <v>27000</v>
          </cell>
          <cell r="K5612">
            <v>0</v>
          </cell>
          <cell r="L5612">
            <v>3000</v>
          </cell>
          <cell r="M5612">
            <v>0</v>
          </cell>
          <cell r="N5612">
            <v>30000</v>
          </cell>
          <cell r="O5612">
            <v>30000</v>
          </cell>
          <cell r="P5612">
            <v>25375.23</v>
          </cell>
        </row>
        <row r="5613">
          <cell r="A5613">
            <v>1817300961</v>
          </cell>
          <cell r="B5613">
            <v>961</v>
          </cell>
          <cell r="C5613">
            <v>817300</v>
          </cell>
          <cell r="D5613">
            <v>1</v>
          </cell>
          <cell r="E5613">
            <v>0</v>
          </cell>
          <cell r="F5613" t="str">
            <v>שירות פסיכולוגי-משרו</v>
          </cell>
          <cell r="G5613">
            <v>0</v>
          </cell>
          <cell r="H5613" t="str">
            <v>גמיש</v>
          </cell>
          <cell r="I5613">
            <v>5.1724137931034475E-2</v>
          </cell>
          <cell r="J5613">
            <v>610000</v>
          </cell>
          <cell r="K5613">
            <v>0</v>
          </cell>
          <cell r="L5613">
            <v>0</v>
          </cell>
          <cell r="M5613">
            <v>0</v>
          </cell>
          <cell r="N5613">
            <v>610000</v>
          </cell>
          <cell r="O5613">
            <v>580000</v>
          </cell>
          <cell r="P5613">
            <v>579999.16</v>
          </cell>
        </row>
        <row r="5614">
          <cell r="A5614" t="e">
            <v>#VALUE!</v>
          </cell>
          <cell r="B5614" t="str">
            <v>817300  סך הכל</v>
          </cell>
          <cell r="C5614">
            <v>0</v>
          </cell>
          <cell r="D5614">
            <v>0</v>
          </cell>
          <cell r="E5614">
            <v>0</v>
          </cell>
          <cell r="F5614" t="str">
            <v>שרותים פסיכולוגיים</v>
          </cell>
          <cell r="G5614">
            <v>0</v>
          </cell>
          <cell r="H5614">
            <v>0</v>
          </cell>
          <cell r="I5614">
            <v>0.16756594724220619</v>
          </cell>
          <cell r="J5614">
            <v>13214370</v>
          </cell>
          <cell r="K5614" t="e">
            <v>#N/A</v>
          </cell>
          <cell r="L5614">
            <v>28630</v>
          </cell>
          <cell r="M5614">
            <v>0</v>
          </cell>
          <cell r="N5614">
            <v>13243000</v>
          </cell>
          <cell r="O5614">
            <v>11342400</v>
          </cell>
          <cell r="P5614">
            <v>12020235.960000005</v>
          </cell>
        </row>
        <row r="5615">
          <cell r="A5615">
            <v>18176000</v>
          </cell>
          <cell r="B5615">
            <v>0</v>
          </cell>
          <cell r="C5615">
            <v>817600</v>
          </cell>
          <cell r="D5615">
            <v>1</v>
          </cell>
          <cell r="E5615">
            <v>0</v>
          </cell>
          <cell r="F5615" t="str">
            <v xml:space="preserve">רווחה חינוכית     </v>
          </cell>
          <cell r="G5615">
            <v>0</v>
          </cell>
          <cell r="H5615" t="str">
            <v xml:space="preserve"> </v>
          </cell>
          <cell r="I5615">
            <v>0</v>
          </cell>
          <cell r="J5615">
            <v>0</v>
          </cell>
          <cell r="K5615">
            <v>0</v>
          </cell>
          <cell r="L5615">
            <v>0</v>
          </cell>
          <cell r="M5615">
            <v>0</v>
          </cell>
          <cell r="N5615">
            <v>0</v>
          </cell>
          <cell r="O5615">
            <v>0</v>
          </cell>
          <cell r="P5615">
            <v>0</v>
          </cell>
        </row>
        <row r="5616">
          <cell r="A5616">
            <v>1817600110</v>
          </cell>
          <cell r="B5616">
            <v>110</v>
          </cell>
          <cell r="C5616">
            <v>817600</v>
          </cell>
          <cell r="D5616">
            <v>1</v>
          </cell>
          <cell r="E5616">
            <v>0</v>
          </cell>
          <cell r="F5616" t="str">
            <v>השכר הקובע-תקציבית</v>
          </cell>
          <cell r="G5616">
            <v>0</v>
          </cell>
          <cell r="H5616" t="str">
            <v>שכר</v>
          </cell>
          <cell r="I5616">
            <v>0</v>
          </cell>
          <cell r="J5616">
            <v>0</v>
          </cell>
          <cell r="K5616">
            <v>0</v>
          </cell>
          <cell r="L5616">
            <v>0</v>
          </cell>
          <cell r="M5616">
            <v>0</v>
          </cell>
          <cell r="N5616">
            <v>0</v>
          </cell>
          <cell r="O5616">
            <v>0</v>
          </cell>
          <cell r="P5616">
            <v>0</v>
          </cell>
        </row>
        <row r="5617">
          <cell r="A5617">
            <v>1817600119</v>
          </cell>
          <cell r="B5617">
            <v>119</v>
          </cell>
          <cell r="C5617">
            <v>817600</v>
          </cell>
          <cell r="D5617">
            <v>1</v>
          </cell>
          <cell r="E5617">
            <v>0</v>
          </cell>
          <cell r="F5617" t="str">
            <v xml:space="preserve">השכר הקובע-צוברת  </v>
          </cell>
          <cell r="G5617">
            <v>0</v>
          </cell>
          <cell r="H5617" t="str">
            <v>שכר</v>
          </cell>
          <cell r="I5617">
            <v>-0.30509059534081107</v>
          </cell>
          <cell r="J5617">
            <v>402700</v>
          </cell>
          <cell r="K5617">
            <v>1.4961585119288356E-2</v>
          </cell>
          <cell r="L5617">
            <v>0</v>
          </cell>
          <cell r="M5617">
            <v>0</v>
          </cell>
          <cell r="N5617">
            <v>402700</v>
          </cell>
          <cell r="O5617">
            <v>579500</v>
          </cell>
          <cell r="P5617">
            <v>230915.65</v>
          </cell>
        </row>
        <row r="5618">
          <cell r="A5618">
            <v>1817600122</v>
          </cell>
          <cell r="B5618">
            <v>122</v>
          </cell>
          <cell r="C5618">
            <v>817600</v>
          </cell>
          <cell r="D5618">
            <v>1</v>
          </cell>
          <cell r="E5618">
            <v>0</v>
          </cell>
          <cell r="F5618" t="str">
            <v xml:space="preserve">ביגוד             </v>
          </cell>
          <cell r="G5618">
            <v>0</v>
          </cell>
          <cell r="H5618" t="str">
            <v>שכר</v>
          </cell>
          <cell r="I5618">
            <v>0</v>
          </cell>
          <cell r="J5618">
            <v>6100</v>
          </cell>
          <cell r="K5618">
            <v>0</v>
          </cell>
          <cell r="L5618">
            <v>0</v>
          </cell>
          <cell r="M5618">
            <v>0</v>
          </cell>
          <cell r="N5618">
            <v>6100</v>
          </cell>
          <cell r="O5618">
            <v>6100</v>
          </cell>
          <cell r="P5618">
            <v>1603</v>
          </cell>
        </row>
        <row r="5619">
          <cell r="A5619">
            <v>1817600126</v>
          </cell>
          <cell r="B5619">
            <v>126</v>
          </cell>
          <cell r="C5619">
            <v>817600</v>
          </cell>
          <cell r="D5619">
            <v>1</v>
          </cell>
          <cell r="E5619">
            <v>0</v>
          </cell>
          <cell r="F5619" t="str">
            <v xml:space="preserve">דמי הבראה         </v>
          </cell>
          <cell r="G5619">
            <v>0</v>
          </cell>
          <cell r="H5619" t="str">
            <v>שכר</v>
          </cell>
          <cell r="I5619">
            <v>0.39999999999999991</v>
          </cell>
          <cell r="J5619">
            <v>7000</v>
          </cell>
          <cell r="K5619">
            <v>0</v>
          </cell>
          <cell r="L5619">
            <v>0</v>
          </cell>
          <cell r="M5619">
            <v>0</v>
          </cell>
          <cell r="N5619">
            <v>7000</v>
          </cell>
          <cell r="O5619">
            <v>5000</v>
          </cell>
          <cell r="P5619">
            <v>4939</v>
          </cell>
        </row>
        <row r="5620">
          <cell r="A5620">
            <v>1817600130</v>
          </cell>
          <cell r="B5620">
            <v>130</v>
          </cell>
          <cell r="C5620">
            <v>817600</v>
          </cell>
          <cell r="D5620">
            <v>1</v>
          </cell>
          <cell r="E5620">
            <v>0</v>
          </cell>
          <cell r="F5620" t="str">
            <v xml:space="preserve">שעות נוספות       </v>
          </cell>
          <cell r="G5620">
            <v>0</v>
          </cell>
          <cell r="H5620" t="str">
            <v>שכר</v>
          </cell>
          <cell r="I5620">
            <v>0</v>
          </cell>
          <cell r="J5620">
            <v>16000</v>
          </cell>
          <cell r="K5620">
            <v>0</v>
          </cell>
          <cell r="L5620">
            <v>0</v>
          </cell>
          <cell r="M5620">
            <v>0</v>
          </cell>
          <cell r="N5620">
            <v>16000</v>
          </cell>
          <cell r="O5620">
            <v>16000</v>
          </cell>
          <cell r="P5620">
            <v>1712.25</v>
          </cell>
        </row>
        <row r="5621">
          <cell r="A5621">
            <v>1817600140</v>
          </cell>
          <cell r="B5621">
            <v>140</v>
          </cell>
          <cell r="C5621">
            <v>817600</v>
          </cell>
          <cell r="D5621">
            <v>1</v>
          </cell>
          <cell r="E5621">
            <v>0</v>
          </cell>
          <cell r="F5621" t="str">
            <v>השתתפות באחזקת רכב</v>
          </cell>
          <cell r="G5621">
            <v>0</v>
          </cell>
          <cell r="H5621" t="str">
            <v>שכר</v>
          </cell>
          <cell r="I5621">
            <v>-0.34188034188034189</v>
          </cell>
          <cell r="J5621">
            <v>38500</v>
          </cell>
          <cell r="K5621">
            <v>0</v>
          </cell>
          <cell r="L5621">
            <v>0</v>
          </cell>
          <cell r="M5621">
            <v>0</v>
          </cell>
          <cell r="N5621">
            <v>38500</v>
          </cell>
          <cell r="O5621">
            <v>58500</v>
          </cell>
          <cell r="P5621">
            <v>26254.74</v>
          </cell>
        </row>
        <row r="5622">
          <cell r="A5622">
            <v>1817600210</v>
          </cell>
          <cell r="B5622">
            <v>210</v>
          </cell>
          <cell r="C5622">
            <v>817600</v>
          </cell>
          <cell r="D5622">
            <v>1</v>
          </cell>
          <cell r="E5622">
            <v>0</v>
          </cell>
          <cell r="F5622" t="str">
            <v xml:space="preserve">השכר הקובע        </v>
          </cell>
          <cell r="G5622">
            <v>0</v>
          </cell>
          <cell r="H5622" t="str">
            <v>שכר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0</v>
          </cell>
          <cell r="N5622">
            <v>0</v>
          </cell>
          <cell r="O5622">
            <v>0</v>
          </cell>
          <cell r="P5622">
            <v>0</v>
          </cell>
        </row>
        <row r="5623">
          <cell r="A5623">
            <v>1817600216</v>
          </cell>
          <cell r="B5623">
            <v>216</v>
          </cell>
          <cell r="C5623">
            <v>817600</v>
          </cell>
          <cell r="D5623">
            <v>1</v>
          </cell>
          <cell r="E5623">
            <v>0</v>
          </cell>
          <cell r="F5623" t="str">
            <v xml:space="preserve">רווחה חינוכית     </v>
          </cell>
          <cell r="G5623">
            <v>0</v>
          </cell>
          <cell r="H5623" t="str">
            <v>שכר</v>
          </cell>
          <cell r="I5623">
            <v>0</v>
          </cell>
          <cell r="J5623">
            <v>0</v>
          </cell>
          <cell r="K5623">
            <v>0</v>
          </cell>
          <cell r="L5623">
            <v>0</v>
          </cell>
          <cell r="M5623">
            <v>0</v>
          </cell>
          <cell r="N5623">
            <v>0</v>
          </cell>
          <cell r="O5623">
            <v>0</v>
          </cell>
          <cell r="P5623">
            <v>0</v>
          </cell>
        </row>
        <row r="5624">
          <cell r="A5624">
            <v>1817600219</v>
          </cell>
          <cell r="B5624">
            <v>219</v>
          </cell>
          <cell r="C5624">
            <v>817600</v>
          </cell>
          <cell r="D5624">
            <v>1</v>
          </cell>
          <cell r="E5624">
            <v>0</v>
          </cell>
          <cell r="F5624" t="str">
            <v xml:space="preserve">שכר קייטנת קיץ    </v>
          </cell>
          <cell r="G5624">
            <v>0</v>
          </cell>
          <cell r="H5624" t="str">
            <v>שכר</v>
          </cell>
          <cell r="I5624">
            <v>0</v>
          </cell>
          <cell r="J5624">
            <v>0</v>
          </cell>
          <cell r="K5624">
            <v>0</v>
          </cell>
          <cell r="L5624">
            <v>0</v>
          </cell>
          <cell r="M5624">
            <v>0</v>
          </cell>
          <cell r="N5624">
            <v>0</v>
          </cell>
          <cell r="O5624">
            <v>0</v>
          </cell>
          <cell r="P5624">
            <v>0</v>
          </cell>
        </row>
        <row r="5625">
          <cell r="A5625">
            <v>1817600253</v>
          </cell>
          <cell r="B5625">
            <v>253</v>
          </cell>
          <cell r="C5625">
            <v>817600</v>
          </cell>
          <cell r="D5625">
            <v>1</v>
          </cell>
          <cell r="E5625">
            <v>0</v>
          </cell>
          <cell r="F5625" t="str">
            <v>שכר רכזת הורים</v>
          </cell>
          <cell r="G5625">
            <v>0</v>
          </cell>
          <cell r="H5625" t="str">
            <v>שכר</v>
          </cell>
          <cell r="I5625">
            <v>0</v>
          </cell>
          <cell r="J5625">
            <v>0</v>
          </cell>
          <cell r="K5625">
            <v>0</v>
          </cell>
          <cell r="L5625">
            <v>0</v>
          </cell>
          <cell r="M5625">
            <v>0</v>
          </cell>
          <cell r="N5625">
            <v>0</v>
          </cell>
          <cell r="O5625">
            <v>0</v>
          </cell>
          <cell r="P5625">
            <v>0</v>
          </cell>
        </row>
        <row r="5626">
          <cell r="A5626">
            <v>1817600263</v>
          </cell>
          <cell r="B5626">
            <v>263</v>
          </cell>
          <cell r="C5626">
            <v>817600</v>
          </cell>
          <cell r="D5626">
            <v>1</v>
          </cell>
          <cell r="E5626">
            <v>0</v>
          </cell>
          <cell r="F5626" t="str">
            <v>מגשרת בוכרית</v>
          </cell>
          <cell r="G5626">
            <v>0</v>
          </cell>
          <cell r="H5626" t="str">
            <v>שכר</v>
          </cell>
          <cell r="I5626">
            <v>0</v>
          </cell>
          <cell r="J5626">
            <v>0</v>
          </cell>
          <cell r="K5626">
            <v>0</v>
          </cell>
          <cell r="L5626">
            <v>0</v>
          </cell>
          <cell r="M5626">
            <v>0</v>
          </cell>
          <cell r="N5626">
            <v>0</v>
          </cell>
          <cell r="O5626">
            <v>0</v>
          </cell>
          <cell r="P5626">
            <v>0</v>
          </cell>
        </row>
        <row r="5627">
          <cell r="A5627">
            <v>1817600561</v>
          </cell>
          <cell r="B5627">
            <v>561</v>
          </cell>
          <cell r="C5627">
            <v>817600</v>
          </cell>
          <cell r="D5627">
            <v>1</v>
          </cell>
          <cell r="E5627">
            <v>0</v>
          </cell>
          <cell r="F5627" t="str">
            <v xml:space="preserve">שיכפולים          </v>
          </cell>
          <cell r="G5627">
            <v>0</v>
          </cell>
          <cell r="H5627" t="str">
            <v>גמיש</v>
          </cell>
          <cell r="I5627">
            <v>0</v>
          </cell>
          <cell r="J5627">
            <v>0</v>
          </cell>
          <cell r="K5627">
            <v>0</v>
          </cell>
          <cell r="L5627">
            <v>0</v>
          </cell>
          <cell r="M5627">
            <v>0</v>
          </cell>
          <cell r="N5627">
            <v>0</v>
          </cell>
          <cell r="O5627">
            <v>0</v>
          </cell>
          <cell r="P5627">
            <v>0</v>
          </cell>
        </row>
        <row r="5628">
          <cell r="A5628">
            <v>1817600571</v>
          </cell>
          <cell r="B5628">
            <v>571</v>
          </cell>
          <cell r="C5628">
            <v>817600</v>
          </cell>
          <cell r="D5628">
            <v>1</v>
          </cell>
          <cell r="E5628">
            <v>0</v>
          </cell>
          <cell r="F5628" t="str">
            <v xml:space="preserve">מיכון וענ"א       </v>
          </cell>
          <cell r="G5628">
            <v>0</v>
          </cell>
          <cell r="H5628" t="str">
            <v>קשיח</v>
          </cell>
          <cell r="I5628">
            <v>0</v>
          </cell>
          <cell r="J5628">
            <v>18600</v>
          </cell>
          <cell r="K5628">
            <v>1.3076923076923075</v>
          </cell>
          <cell r="L5628">
            <v>0</v>
          </cell>
          <cell r="M5628">
            <v>0</v>
          </cell>
          <cell r="N5628">
            <v>18600</v>
          </cell>
          <cell r="O5628">
            <v>18600</v>
          </cell>
          <cell r="P5628">
            <v>15600</v>
          </cell>
        </row>
        <row r="5629">
          <cell r="A5629">
            <v>1817600583</v>
          </cell>
          <cell r="B5629">
            <v>583</v>
          </cell>
          <cell r="C5629">
            <v>817600</v>
          </cell>
          <cell r="D5629">
            <v>1</v>
          </cell>
          <cell r="E5629">
            <v>0</v>
          </cell>
          <cell r="F5629" t="str">
            <v>שכר טיפוח על יסודי</v>
          </cell>
          <cell r="G5629">
            <v>0</v>
          </cell>
          <cell r="H5629" t="str">
            <v>קשיח</v>
          </cell>
          <cell r="I5629">
            <v>0</v>
          </cell>
          <cell r="J5629">
            <v>0</v>
          </cell>
          <cell r="K5629">
            <v>0</v>
          </cell>
          <cell r="L5629">
            <v>0</v>
          </cell>
          <cell r="M5629">
            <v>0</v>
          </cell>
          <cell r="N5629">
            <v>0</v>
          </cell>
          <cell r="O5629">
            <v>0</v>
          </cell>
          <cell r="P5629">
            <v>0</v>
          </cell>
        </row>
        <row r="5630">
          <cell r="A5630">
            <v>1817600700</v>
          </cell>
          <cell r="B5630">
            <v>700</v>
          </cell>
          <cell r="C5630">
            <v>817600</v>
          </cell>
          <cell r="D5630">
            <v>1</v>
          </cell>
          <cell r="E5630">
            <v>0</v>
          </cell>
          <cell r="F5630" t="str">
            <v xml:space="preserve">הוצאות לפעולות    </v>
          </cell>
          <cell r="G5630">
            <v>0</v>
          </cell>
          <cell r="H5630" t="str">
            <v xml:space="preserve"> </v>
          </cell>
          <cell r="I5630">
            <v>0</v>
          </cell>
          <cell r="J5630">
            <v>0</v>
          </cell>
          <cell r="K5630">
            <v>0</v>
          </cell>
          <cell r="L5630">
            <v>0</v>
          </cell>
          <cell r="M5630">
            <v>0</v>
          </cell>
          <cell r="N5630">
            <v>0</v>
          </cell>
          <cell r="O5630">
            <v>0</v>
          </cell>
          <cell r="P5630">
            <v>0</v>
          </cell>
        </row>
        <row r="5631">
          <cell r="A5631">
            <v>1817600723</v>
          </cell>
          <cell r="B5631">
            <v>723</v>
          </cell>
          <cell r="C5631">
            <v>817600</v>
          </cell>
          <cell r="D5631">
            <v>1</v>
          </cell>
          <cell r="E5631">
            <v>0</v>
          </cell>
          <cell r="F5631" t="str">
            <v>חומרים לאתג"ר וט"ף</v>
          </cell>
          <cell r="G5631">
            <v>0</v>
          </cell>
          <cell r="H5631" t="str">
            <v>קשיח</v>
          </cell>
          <cell r="I5631">
            <v>0</v>
          </cell>
          <cell r="J5631">
            <v>0</v>
          </cell>
          <cell r="K5631">
            <v>0</v>
          </cell>
          <cell r="L5631">
            <v>0</v>
          </cell>
          <cell r="M5631">
            <v>0</v>
          </cell>
          <cell r="N5631">
            <v>0</v>
          </cell>
          <cell r="O5631">
            <v>0</v>
          </cell>
          <cell r="P5631">
            <v>0</v>
          </cell>
        </row>
        <row r="5632">
          <cell r="A5632">
            <v>1817600742</v>
          </cell>
          <cell r="B5632">
            <v>742</v>
          </cell>
          <cell r="C5632">
            <v>817600</v>
          </cell>
          <cell r="D5632">
            <v>1</v>
          </cell>
          <cell r="E5632">
            <v>0</v>
          </cell>
          <cell r="F5632" t="str">
            <v xml:space="preserve">כלים וציוד        </v>
          </cell>
          <cell r="G5632">
            <v>0</v>
          </cell>
          <cell r="H5632" t="str">
            <v>גמיש</v>
          </cell>
          <cell r="I5632">
            <v>0</v>
          </cell>
          <cell r="J5632">
            <v>0</v>
          </cell>
          <cell r="K5632">
            <v>0</v>
          </cell>
          <cell r="L5632">
            <v>0</v>
          </cell>
          <cell r="M5632">
            <v>0</v>
          </cell>
          <cell r="N5632">
            <v>0</v>
          </cell>
          <cell r="O5632">
            <v>0</v>
          </cell>
          <cell r="P5632">
            <v>0</v>
          </cell>
        </row>
        <row r="5633">
          <cell r="A5633">
            <v>1817600753</v>
          </cell>
          <cell r="B5633">
            <v>753</v>
          </cell>
          <cell r="C5633">
            <v>817600</v>
          </cell>
          <cell r="D5633">
            <v>1</v>
          </cell>
          <cell r="E5633">
            <v>0</v>
          </cell>
          <cell r="F5633" t="str">
            <v>שכר רכזת הורים</v>
          </cell>
          <cell r="G5633">
            <v>0</v>
          </cell>
          <cell r="H5633" t="str">
            <v>קשיח</v>
          </cell>
          <cell r="I5633">
            <v>0</v>
          </cell>
          <cell r="J5633">
            <v>0</v>
          </cell>
          <cell r="K5633">
            <v>0</v>
          </cell>
          <cell r="L5633">
            <v>0</v>
          </cell>
          <cell r="M5633">
            <v>0</v>
          </cell>
          <cell r="N5633">
            <v>0</v>
          </cell>
          <cell r="O5633">
            <v>0</v>
          </cell>
          <cell r="P5633">
            <v>0</v>
          </cell>
        </row>
        <row r="5634">
          <cell r="A5634">
            <v>1817600759</v>
          </cell>
          <cell r="B5634">
            <v>759</v>
          </cell>
          <cell r="C5634">
            <v>817600</v>
          </cell>
          <cell r="D5634">
            <v>1</v>
          </cell>
          <cell r="E5634">
            <v>0</v>
          </cell>
          <cell r="F5634" t="str">
            <v>שרותי סייעות</v>
          </cell>
          <cell r="G5634">
            <v>0</v>
          </cell>
          <cell r="H5634" t="str">
            <v>קשיח</v>
          </cell>
          <cell r="I5634">
            <v>0</v>
          </cell>
          <cell r="J5634">
            <v>0</v>
          </cell>
          <cell r="K5634">
            <v>0</v>
          </cell>
          <cell r="L5634">
            <v>0</v>
          </cell>
          <cell r="M5634">
            <v>0</v>
          </cell>
          <cell r="N5634">
            <v>0</v>
          </cell>
          <cell r="O5634">
            <v>0</v>
          </cell>
          <cell r="P5634">
            <v>0</v>
          </cell>
        </row>
        <row r="5635">
          <cell r="A5635">
            <v>1817600763</v>
          </cell>
          <cell r="B5635">
            <v>763</v>
          </cell>
          <cell r="C5635">
            <v>817600</v>
          </cell>
          <cell r="D5635">
            <v>1</v>
          </cell>
          <cell r="E5635">
            <v>0</v>
          </cell>
          <cell r="F5635" t="str">
            <v>מגשרת בוכרית</v>
          </cell>
          <cell r="G5635">
            <v>0</v>
          </cell>
          <cell r="H5635" t="str">
            <v>קשיח</v>
          </cell>
          <cell r="I5635">
            <v>0</v>
          </cell>
          <cell r="J5635">
            <v>0</v>
          </cell>
          <cell r="K5635">
            <v>0</v>
          </cell>
          <cell r="L5635">
            <v>0</v>
          </cell>
          <cell r="M5635">
            <v>0</v>
          </cell>
          <cell r="N5635">
            <v>0</v>
          </cell>
          <cell r="O5635">
            <v>0</v>
          </cell>
          <cell r="P5635">
            <v>0</v>
          </cell>
        </row>
        <row r="5636">
          <cell r="A5636">
            <v>1817600781</v>
          </cell>
          <cell r="B5636">
            <v>781</v>
          </cell>
          <cell r="C5636">
            <v>817600</v>
          </cell>
          <cell r="D5636">
            <v>1</v>
          </cell>
          <cell r="E5636">
            <v>0</v>
          </cell>
          <cell r="F5636" t="str">
            <v>ארועים ופע' תיגבור</v>
          </cell>
          <cell r="G5636">
            <v>0</v>
          </cell>
          <cell r="H5636" t="str">
            <v>גמיש</v>
          </cell>
          <cell r="I5636">
            <v>0</v>
          </cell>
          <cell r="J5636">
            <v>90000</v>
          </cell>
          <cell r="K5636">
            <v>0</v>
          </cell>
          <cell r="L5636">
            <v>10000</v>
          </cell>
          <cell r="M5636">
            <v>0</v>
          </cell>
          <cell r="N5636">
            <v>100000</v>
          </cell>
          <cell r="O5636">
            <v>100000</v>
          </cell>
          <cell r="P5636">
            <v>0</v>
          </cell>
        </row>
        <row r="5637">
          <cell r="A5637">
            <v>1817600782</v>
          </cell>
          <cell r="B5637">
            <v>782</v>
          </cell>
          <cell r="C5637">
            <v>817600</v>
          </cell>
          <cell r="D5637">
            <v>1</v>
          </cell>
          <cell r="E5637">
            <v>0</v>
          </cell>
          <cell r="F5637" t="str">
            <v>פעולות רווחה חינוכית</v>
          </cell>
          <cell r="G5637">
            <v>0</v>
          </cell>
          <cell r="H5637" t="str">
            <v>קשיח</v>
          </cell>
          <cell r="I5637" t="e">
            <v>#DIV/0!</v>
          </cell>
          <cell r="J5637">
            <v>45000</v>
          </cell>
          <cell r="K5637">
            <v>0</v>
          </cell>
          <cell r="L5637">
            <v>5000</v>
          </cell>
          <cell r="M5637">
            <v>0</v>
          </cell>
          <cell r="N5637">
            <v>50000</v>
          </cell>
          <cell r="O5637">
            <v>0</v>
          </cell>
          <cell r="P5637">
            <v>29121</v>
          </cell>
        </row>
        <row r="5638">
          <cell r="A5638">
            <v>1817600783</v>
          </cell>
          <cell r="B5638">
            <v>783</v>
          </cell>
          <cell r="C5638">
            <v>817600</v>
          </cell>
          <cell r="D5638">
            <v>1</v>
          </cell>
          <cell r="E5638">
            <v>0</v>
          </cell>
          <cell r="F5638" t="str">
            <v>אם לאם בקהילה</v>
          </cell>
          <cell r="G5638">
            <v>0</v>
          </cell>
          <cell r="H5638" t="str">
            <v>גמיש</v>
          </cell>
          <cell r="I5638" t="e">
            <v>#DIV/0!</v>
          </cell>
          <cell r="J5638">
            <v>0</v>
          </cell>
          <cell r="K5638">
            <v>0</v>
          </cell>
          <cell r="L5638">
            <v>0</v>
          </cell>
          <cell r="M5638">
            <v>0</v>
          </cell>
          <cell r="N5638">
            <v>0</v>
          </cell>
          <cell r="O5638">
            <v>0</v>
          </cell>
          <cell r="P5638">
            <v>62907.8</v>
          </cell>
        </row>
        <row r="5639">
          <cell r="A5639">
            <v>1817600784</v>
          </cell>
          <cell r="B5639">
            <v>784</v>
          </cell>
          <cell r="C5639">
            <v>817600</v>
          </cell>
          <cell r="D5639">
            <v>1</v>
          </cell>
          <cell r="E5639">
            <v>0</v>
          </cell>
          <cell r="F5639" t="str">
            <v>הזנה בלתי פורמלי</v>
          </cell>
          <cell r="G5639">
            <v>0</v>
          </cell>
          <cell r="H5639" t="str">
            <v>גמיש</v>
          </cell>
          <cell r="I5639">
            <v>0</v>
          </cell>
          <cell r="J5639">
            <v>0</v>
          </cell>
          <cell r="K5639">
            <v>0</v>
          </cell>
          <cell r="L5639">
            <v>0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</row>
        <row r="5640">
          <cell r="A5640">
            <v>1817600961</v>
          </cell>
          <cell r="B5640">
            <v>961</v>
          </cell>
          <cell r="C5640">
            <v>817600</v>
          </cell>
          <cell r="D5640">
            <v>1</v>
          </cell>
          <cell r="E5640">
            <v>0</v>
          </cell>
          <cell r="F5640" t="str">
            <v>רז' פעולות ורכישות</v>
          </cell>
          <cell r="G5640">
            <v>0</v>
          </cell>
          <cell r="H5640" t="str">
            <v>גמיש</v>
          </cell>
          <cell r="I5640">
            <v>0</v>
          </cell>
          <cell r="J5640">
            <v>0</v>
          </cell>
          <cell r="K5640">
            <v>0</v>
          </cell>
          <cell r="L5640">
            <v>0</v>
          </cell>
          <cell r="M5640">
            <v>0</v>
          </cell>
          <cell r="N5640">
            <v>0</v>
          </cell>
          <cell r="O5640">
            <v>0</v>
          </cell>
          <cell r="P5640">
            <v>0</v>
          </cell>
        </row>
        <row r="5641">
          <cell r="A5641" t="e">
            <v>#VALUE!</v>
          </cell>
          <cell r="B5641" t="str">
            <v>817600  סך הכל</v>
          </cell>
          <cell r="C5641">
            <v>0</v>
          </cell>
          <cell r="D5641">
            <v>0</v>
          </cell>
          <cell r="E5641">
            <v>0</v>
          </cell>
          <cell r="F5641" t="str">
            <v xml:space="preserve">רווחה חינוכית     </v>
          </cell>
          <cell r="G5641">
            <v>0</v>
          </cell>
          <cell r="H5641">
            <v>0</v>
          </cell>
          <cell r="I5641">
            <v>-0.18476457828250603</v>
          </cell>
          <cell r="J5641">
            <v>623900</v>
          </cell>
          <cell r="K5641">
            <v>1.3226538928115958</v>
          </cell>
          <cell r="L5641">
            <v>15000</v>
          </cell>
          <cell r="M5641">
            <v>0</v>
          </cell>
          <cell r="N5641">
            <v>638900</v>
          </cell>
          <cell r="O5641">
            <v>783700</v>
          </cell>
          <cell r="P5641">
            <v>373053.44</v>
          </cell>
        </row>
        <row r="5642">
          <cell r="A5642">
            <v>18178000</v>
          </cell>
          <cell r="B5642">
            <v>0</v>
          </cell>
          <cell r="C5642">
            <v>817800</v>
          </cell>
          <cell r="D5642">
            <v>1</v>
          </cell>
          <cell r="E5642">
            <v>0</v>
          </cell>
          <cell r="F5642" t="str">
            <v xml:space="preserve">הסעת ילדים        </v>
          </cell>
          <cell r="G5642">
            <v>0</v>
          </cell>
          <cell r="H5642" t="str">
            <v xml:space="preserve"> 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0</v>
          </cell>
          <cell r="N5642">
            <v>0</v>
          </cell>
          <cell r="O5642">
            <v>0</v>
          </cell>
          <cell r="P5642">
            <v>0</v>
          </cell>
        </row>
        <row r="5643">
          <cell r="A5643">
            <v>1817800210</v>
          </cell>
          <cell r="B5643">
            <v>210</v>
          </cell>
          <cell r="C5643">
            <v>817800</v>
          </cell>
          <cell r="D5643">
            <v>1</v>
          </cell>
          <cell r="E5643">
            <v>0</v>
          </cell>
          <cell r="F5643" t="str">
            <v>השכר הקובע</v>
          </cell>
          <cell r="G5643">
            <v>0</v>
          </cell>
          <cell r="H5643" t="str">
            <v>שכר</v>
          </cell>
          <cell r="I5643">
            <v>0</v>
          </cell>
          <cell r="J5643">
            <v>0</v>
          </cell>
          <cell r="K5643">
            <v>0</v>
          </cell>
          <cell r="L5643">
            <v>0</v>
          </cell>
          <cell r="M5643">
            <v>0</v>
          </cell>
          <cell r="N5643">
            <v>0</v>
          </cell>
          <cell r="O5643">
            <v>0</v>
          </cell>
          <cell r="P5643">
            <v>0</v>
          </cell>
        </row>
        <row r="5644">
          <cell r="A5644">
            <v>1817800500</v>
          </cell>
          <cell r="B5644">
            <v>500</v>
          </cell>
          <cell r="C5644">
            <v>817800</v>
          </cell>
          <cell r="D5644">
            <v>1</v>
          </cell>
          <cell r="E5644">
            <v>0</v>
          </cell>
          <cell r="F5644" t="str">
            <v xml:space="preserve">הוצאות מינהליות   </v>
          </cell>
          <cell r="G5644">
            <v>0</v>
          </cell>
          <cell r="H5644" t="str">
            <v xml:space="preserve"> </v>
          </cell>
          <cell r="I5644">
            <v>0</v>
          </cell>
          <cell r="J5644">
            <v>0</v>
          </cell>
          <cell r="K5644">
            <v>0</v>
          </cell>
          <cell r="L5644">
            <v>0</v>
          </cell>
          <cell r="M5644">
            <v>0</v>
          </cell>
          <cell r="N5644">
            <v>0</v>
          </cell>
          <cell r="O5644">
            <v>0</v>
          </cell>
          <cell r="P5644">
            <v>0</v>
          </cell>
        </row>
        <row r="5645">
          <cell r="A5645">
            <v>1817800596</v>
          </cell>
          <cell r="B5645">
            <v>596</v>
          </cell>
          <cell r="C5645">
            <v>817800</v>
          </cell>
          <cell r="D5645">
            <v>1</v>
          </cell>
          <cell r="E5645">
            <v>0</v>
          </cell>
          <cell r="F5645" t="str">
            <v xml:space="preserve">הסעות             </v>
          </cell>
          <cell r="G5645">
            <v>0</v>
          </cell>
          <cell r="H5645" t="str">
            <v>קשיח</v>
          </cell>
          <cell r="I5645">
            <v>0</v>
          </cell>
          <cell r="J5645">
            <v>0</v>
          </cell>
          <cell r="K5645">
            <v>0</v>
          </cell>
          <cell r="L5645">
            <v>0</v>
          </cell>
          <cell r="M5645">
            <v>0</v>
          </cell>
          <cell r="N5645">
            <v>0</v>
          </cell>
          <cell r="O5645">
            <v>0</v>
          </cell>
          <cell r="P5645">
            <v>0</v>
          </cell>
        </row>
        <row r="5646">
          <cell r="A5646">
            <v>1817800700</v>
          </cell>
          <cell r="B5646">
            <v>700</v>
          </cell>
          <cell r="C5646">
            <v>817800</v>
          </cell>
          <cell r="D5646">
            <v>1</v>
          </cell>
          <cell r="E5646">
            <v>0</v>
          </cell>
          <cell r="F5646" t="str">
            <v xml:space="preserve">הוצאות לפעולות    </v>
          </cell>
          <cell r="G5646">
            <v>0</v>
          </cell>
          <cell r="H5646" t="str">
            <v xml:space="preserve"> </v>
          </cell>
          <cell r="I5646">
            <v>0</v>
          </cell>
          <cell r="J5646">
            <v>0</v>
          </cell>
          <cell r="K5646">
            <v>0</v>
          </cell>
          <cell r="L5646">
            <v>0</v>
          </cell>
          <cell r="M5646">
            <v>0</v>
          </cell>
          <cell r="N5646">
            <v>0</v>
          </cell>
          <cell r="O5646">
            <v>0</v>
          </cell>
          <cell r="P5646">
            <v>0</v>
          </cell>
        </row>
        <row r="5647">
          <cell r="A5647">
            <v>1817800710</v>
          </cell>
          <cell r="B5647">
            <v>710</v>
          </cell>
          <cell r="C5647">
            <v>817800</v>
          </cell>
          <cell r="D5647">
            <v>1</v>
          </cell>
          <cell r="E5647">
            <v>0</v>
          </cell>
          <cell r="F5647" t="str">
            <v xml:space="preserve">הסעת תלמידים      </v>
          </cell>
          <cell r="G5647">
            <v>0</v>
          </cell>
          <cell r="H5647" t="str">
            <v>קשיח</v>
          </cell>
          <cell r="I5647">
            <v>0.25</v>
          </cell>
          <cell r="J5647">
            <v>40000000</v>
          </cell>
          <cell r="K5647">
            <v>-3.7453183520599231E-2</v>
          </cell>
          <cell r="L5647">
            <v>0</v>
          </cell>
          <cell r="M5647">
            <v>0</v>
          </cell>
          <cell r="N5647">
            <v>40000000</v>
          </cell>
          <cell r="O5647">
            <v>32000000</v>
          </cell>
          <cell r="P5647">
            <v>32274169.489999998</v>
          </cell>
        </row>
        <row r="5648">
          <cell r="A5648">
            <v>1817800711</v>
          </cell>
          <cell r="B5648">
            <v>711</v>
          </cell>
          <cell r="C5648">
            <v>817800</v>
          </cell>
          <cell r="D5648">
            <v>1</v>
          </cell>
          <cell r="E5648">
            <v>0</v>
          </cell>
          <cell r="F5648" t="str">
            <v xml:space="preserve">השתתפות בכרטיסיות </v>
          </cell>
          <cell r="G5648">
            <v>0</v>
          </cell>
          <cell r="H5648" t="str">
            <v>קשיח</v>
          </cell>
          <cell r="I5648">
            <v>0.22222222222222232</v>
          </cell>
          <cell r="J5648">
            <v>550000</v>
          </cell>
          <cell r="K5648">
            <v>0</v>
          </cell>
          <cell r="L5648">
            <v>0</v>
          </cell>
          <cell r="M5648">
            <v>0</v>
          </cell>
          <cell r="N5648">
            <v>550000</v>
          </cell>
          <cell r="O5648">
            <v>450000</v>
          </cell>
          <cell r="P5648">
            <v>453315.16</v>
          </cell>
        </row>
        <row r="5649">
          <cell r="A5649">
            <v>1817800712</v>
          </cell>
          <cell r="B5649">
            <v>712</v>
          </cell>
          <cell r="C5649">
            <v>817800</v>
          </cell>
          <cell r="D5649">
            <v>1</v>
          </cell>
          <cell r="E5649">
            <v>0</v>
          </cell>
          <cell r="F5649" t="str">
            <v>הסעות צרכים מיוחדים</v>
          </cell>
          <cell r="G5649">
            <v>0</v>
          </cell>
          <cell r="H5649" t="str">
            <v>קשיח</v>
          </cell>
          <cell r="I5649">
            <v>-1</v>
          </cell>
          <cell r="J5649">
            <v>0</v>
          </cell>
          <cell r="K5649">
            <v>0</v>
          </cell>
          <cell r="L5649">
            <v>0</v>
          </cell>
          <cell r="M5649">
            <v>0</v>
          </cell>
          <cell r="N5649">
            <v>0</v>
          </cell>
          <cell r="O5649">
            <v>22000</v>
          </cell>
          <cell r="P5649">
            <v>0</v>
          </cell>
        </row>
        <row r="5650">
          <cell r="A5650">
            <v>1817800713</v>
          </cell>
          <cell r="B5650">
            <v>713</v>
          </cell>
          <cell r="C5650">
            <v>817800</v>
          </cell>
          <cell r="D5650">
            <v>1</v>
          </cell>
          <cell r="E5650">
            <v>0</v>
          </cell>
          <cell r="F5650" t="str">
            <v>תוכנת בקרת היסעים</v>
          </cell>
          <cell r="G5650">
            <v>0</v>
          </cell>
          <cell r="H5650" t="str">
            <v>גמיש</v>
          </cell>
          <cell r="I5650">
            <v>0.5</v>
          </cell>
          <cell r="J5650">
            <v>1350000</v>
          </cell>
          <cell r="K5650">
            <v>0</v>
          </cell>
          <cell r="L5650">
            <v>150000</v>
          </cell>
          <cell r="M5650">
            <v>0</v>
          </cell>
          <cell r="N5650">
            <v>1500000</v>
          </cell>
          <cell r="O5650">
            <v>1000000</v>
          </cell>
          <cell r="P5650">
            <v>942481.6</v>
          </cell>
        </row>
        <row r="5651">
          <cell r="A5651">
            <v>1817800759</v>
          </cell>
          <cell r="B5651">
            <v>759</v>
          </cell>
          <cell r="C5651">
            <v>817800</v>
          </cell>
          <cell r="D5651">
            <v>1</v>
          </cell>
          <cell r="E5651">
            <v>0</v>
          </cell>
          <cell r="F5651" t="str">
            <v xml:space="preserve">מלווים בהסעים     </v>
          </cell>
          <cell r="G5651">
            <v>0</v>
          </cell>
          <cell r="H5651" t="str">
            <v>שכר</v>
          </cell>
          <cell r="I5651">
            <v>0.20031386615850244</v>
          </cell>
          <cell r="J5651">
            <v>35336400</v>
          </cell>
          <cell r="K5651">
            <v>5.0001163810159177E-2</v>
          </cell>
          <cell r="L5651">
            <v>0</v>
          </cell>
          <cell r="M5651">
            <v>0</v>
          </cell>
          <cell r="N5651">
            <v>35336400</v>
          </cell>
          <cell r="O5651">
            <v>29439300</v>
          </cell>
          <cell r="P5651">
            <v>26929479.59</v>
          </cell>
        </row>
        <row r="5652">
          <cell r="A5652">
            <v>1817800763</v>
          </cell>
          <cell r="B5652">
            <v>763</v>
          </cell>
          <cell r="C5652">
            <v>817800</v>
          </cell>
          <cell r="D5652">
            <v>1</v>
          </cell>
          <cell r="E5652">
            <v>0</v>
          </cell>
          <cell r="F5652" t="str">
            <v xml:space="preserve">מלווים בהסעים     </v>
          </cell>
          <cell r="G5652">
            <v>0</v>
          </cell>
          <cell r="H5652" t="str">
            <v>קשיח</v>
          </cell>
          <cell r="I5652">
            <v>0</v>
          </cell>
          <cell r="J5652">
            <v>0</v>
          </cell>
          <cell r="K5652">
            <v>0</v>
          </cell>
          <cell r="L5652">
            <v>0</v>
          </cell>
          <cell r="M5652">
            <v>0</v>
          </cell>
          <cell r="N5652">
            <v>0</v>
          </cell>
          <cell r="O5652">
            <v>0</v>
          </cell>
          <cell r="P5652">
            <v>0</v>
          </cell>
        </row>
        <row r="5653">
          <cell r="A5653">
            <v>1817800764</v>
          </cell>
          <cell r="B5653">
            <v>764</v>
          </cell>
          <cell r="C5653">
            <v>817800</v>
          </cell>
          <cell r="D5653">
            <v>1</v>
          </cell>
          <cell r="E5653">
            <v>0</v>
          </cell>
          <cell r="F5653" t="str">
            <v xml:space="preserve">מלווים בהסעים     </v>
          </cell>
          <cell r="G5653">
            <v>0</v>
          </cell>
          <cell r="H5653" t="str">
            <v>קשיח</v>
          </cell>
          <cell r="I5653">
            <v>0</v>
          </cell>
          <cell r="J5653">
            <v>0</v>
          </cell>
          <cell r="K5653">
            <v>0</v>
          </cell>
          <cell r="L5653">
            <v>0</v>
          </cell>
          <cell r="M5653">
            <v>0</v>
          </cell>
          <cell r="N5653">
            <v>0</v>
          </cell>
          <cell r="O5653">
            <v>0</v>
          </cell>
          <cell r="P5653">
            <v>0</v>
          </cell>
        </row>
        <row r="5654">
          <cell r="A5654" t="e">
            <v>#VALUE!</v>
          </cell>
          <cell r="B5654" t="str">
            <v>817800  סך הכל</v>
          </cell>
          <cell r="C5654">
            <v>0</v>
          </cell>
          <cell r="D5654">
            <v>0</v>
          </cell>
          <cell r="E5654">
            <v>0</v>
          </cell>
          <cell r="F5654" t="str">
            <v xml:space="preserve">הסעת ילדים        </v>
          </cell>
          <cell r="G5654">
            <v>0</v>
          </cell>
          <cell r="H5654">
            <v>0</v>
          </cell>
          <cell r="I5654">
            <v>0.23008744057108976</v>
          </cell>
          <cell r="J5654">
            <v>77236400</v>
          </cell>
          <cell r="K5654">
            <v>1.2547980289559946E-2</v>
          </cell>
          <cell r="L5654">
            <v>150000</v>
          </cell>
          <cell r="M5654">
            <v>0</v>
          </cell>
          <cell r="N5654">
            <v>77386400</v>
          </cell>
          <cell r="O5654">
            <v>62911300</v>
          </cell>
          <cell r="P5654">
            <v>60599445.840000004</v>
          </cell>
        </row>
        <row r="5655">
          <cell r="A5655">
            <v>18179100</v>
          </cell>
          <cell r="B5655">
            <v>0</v>
          </cell>
          <cell r="C5655">
            <v>817910</v>
          </cell>
          <cell r="D5655">
            <v>1</v>
          </cell>
          <cell r="E5655">
            <v>0</v>
          </cell>
          <cell r="F5655" t="str">
            <v xml:space="preserve">אספקת ספרים וציוד </v>
          </cell>
          <cell r="G5655">
            <v>0</v>
          </cell>
          <cell r="H5655" t="str">
            <v xml:space="preserve"> </v>
          </cell>
          <cell r="I5655">
            <v>0</v>
          </cell>
          <cell r="J5655">
            <v>0</v>
          </cell>
          <cell r="K5655">
            <v>0</v>
          </cell>
          <cell r="L5655">
            <v>0</v>
          </cell>
          <cell r="M5655">
            <v>0</v>
          </cell>
          <cell r="N5655">
            <v>0</v>
          </cell>
          <cell r="O5655">
            <v>0</v>
          </cell>
          <cell r="P5655">
            <v>0</v>
          </cell>
        </row>
        <row r="5656">
          <cell r="A5656">
            <v>1817910119</v>
          </cell>
          <cell r="B5656">
            <v>119</v>
          </cell>
          <cell r="C5656">
            <v>817910</v>
          </cell>
          <cell r="D5656">
            <v>1</v>
          </cell>
          <cell r="E5656">
            <v>0</v>
          </cell>
          <cell r="F5656" t="str">
            <v xml:space="preserve">השכר הקובע-צוברת  </v>
          </cell>
          <cell r="G5656">
            <v>0</v>
          </cell>
          <cell r="H5656" t="str">
            <v>שכר</v>
          </cell>
          <cell r="I5656">
            <v>0</v>
          </cell>
          <cell r="J5656">
            <v>0</v>
          </cell>
          <cell r="K5656">
            <v>0</v>
          </cell>
          <cell r="L5656">
            <v>0</v>
          </cell>
          <cell r="M5656">
            <v>0</v>
          </cell>
          <cell r="N5656">
            <v>0</v>
          </cell>
          <cell r="O5656">
            <v>0</v>
          </cell>
          <cell r="P5656">
            <v>0</v>
          </cell>
        </row>
        <row r="5657">
          <cell r="A5657">
            <v>1817910263</v>
          </cell>
          <cell r="B5657">
            <v>263</v>
          </cell>
          <cell r="C5657">
            <v>817910</v>
          </cell>
          <cell r="D5657">
            <v>1</v>
          </cell>
          <cell r="E5657">
            <v>0</v>
          </cell>
          <cell r="F5657" t="str">
            <v xml:space="preserve">שכר בריאות השן    </v>
          </cell>
          <cell r="G5657">
            <v>0</v>
          </cell>
          <cell r="H5657" t="str">
            <v>שכר</v>
          </cell>
          <cell r="I5657">
            <v>0</v>
          </cell>
          <cell r="J5657">
            <v>0</v>
          </cell>
          <cell r="K5657">
            <v>0</v>
          </cell>
          <cell r="L5657">
            <v>0</v>
          </cell>
          <cell r="M5657">
            <v>0</v>
          </cell>
          <cell r="N5657">
            <v>0</v>
          </cell>
          <cell r="O5657">
            <v>0</v>
          </cell>
          <cell r="P5657">
            <v>0</v>
          </cell>
        </row>
        <row r="5658">
          <cell r="A5658">
            <v>1817910400</v>
          </cell>
          <cell r="B5658">
            <v>400</v>
          </cell>
          <cell r="C5658">
            <v>817910</v>
          </cell>
          <cell r="D5658">
            <v>1</v>
          </cell>
          <cell r="E5658">
            <v>0</v>
          </cell>
          <cell r="F5658" t="str">
            <v>אחזקת בנינים וציוד</v>
          </cell>
          <cell r="G5658">
            <v>0</v>
          </cell>
          <cell r="H5658" t="str">
            <v xml:space="preserve"> </v>
          </cell>
          <cell r="I5658">
            <v>0</v>
          </cell>
          <cell r="J5658">
            <v>0</v>
          </cell>
          <cell r="K5658">
            <v>0</v>
          </cell>
          <cell r="L5658">
            <v>0</v>
          </cell>
          <cell r="M5658">
            <v>0</v>
          </cell>
          <cell r="N5658">
            <v>0</v>
          </cell>
          <cell r="O5658">
            <v>0</v>
          </cell>
          <cell r="P5658">
            <v>0</v>
          </cell>
        </row>
        <row r="5659">
          <cell r="A5659">
            <v>1817910441</v>
          </cell>
          <cell r="B5659">
            <v>441</v>
          </cell>
          <cell r="C5659">
            <v>817910</v>
          </cell>
          <cell r="D5659">
            <v>1</v>
          </cell>
          <cell r="E5659">
            <v>0</v>
          </cell>
          <cell r="F5659" t="str">
            <v>ביטוח תאונות לתלמ'</v>
          </cell>
          <cell r="G5659">
            <v>0</v>
          </cell>
          <cell r="H5659" t="str">
            <v>קשיח</v>
          </cell>
          <cell r="I5659">
            <v>0.3188172043010753</v>
          </cell>
          <cell r="J5659">
            <v>2453000</v>
          </cell>
          <cell r="K5659">
            <v>0</v>
          </cell>
          <cell r="L5659">
            <v>0</v>
          </cell>
          <cell r="M5659">
            <v>0</v>
          </cell>
          <cell r="N5659">
            <v>2453000</v>
          </cell>
          <cell r="O5659">
            <v>1860000</v>
          </cell>
          <cell r="P5659">
            <v>1810000</v>
          </cell>
        </row>
        <row r="5660">
          <cell r="A5660">
            <v>1817910700</v>
          </cell>
          <cell r="B5660">
            <v>700</v>
          </cell>
          <cell r="C5660">
            <v>817910</v>
          </cell>
          <cell r="D5660">
            <v>1</v>
          </cell>
          <cell r="E5660">
            <v>0</v>
          </cell>
          <cell r="F5660" t="str">
            <v xml:space="preserve">הוצאות לפעולות    </v>
          </cell>
          <cell r="G5660">
            <v>0</v>
          </cell>
          <cell r="H5660" t="str">
            <v xml:space="preserve"> </v>
          </cell>
          <cell r="I5660">
            <v>0</v>
          </cell>
          <cell r="J5660">
            <v>0</v>
          </cell>
          <cell r="K5660">
            <v>0</v>
          </cell>
          <cell r="L5660">
            <v>0</v>
          </cell>
          <cell r="M5660">
            <v>0</v>
          </cell>
          <cell r="N5660">
            <v>0</v>
          </cell>
          <cell r="O5660">
            <v>0</v>
          </cell>
          <cell r="P5660">
            <v>0</v>
          </cell>
        </row>
        <row r="5661">
          <cell r="A5661">
            <v>1817910723</v>
          </cell>
          <cell r="B5661">
            <v>723</v>
          </cell>
          <cell r="C5661">
            <v>817910</v>
          </cell>
          <cell r="D5661">
            <v>1</v>
          </cell>
          <cell r="E5661">
            <v>0</v>
          </cell>
          <cell r="F5661" t="str">
            <v xml:space="preserve">אספקת חומרי מלאכה </v>
          </cell>
          <cell r="G5661">
            <v>0</v>
          </cell>
          <cell r="H5661" t="str">
            <v>קשיח</v>
          </cell>
          <cell r="I5661" t="e">
            <v>#DIV/0!</v>
          </cell>
          <cell r="J5661">
            <v>22000</v>
          </cell>
          <cell r="K5661">
            <v>-2.7383158328186163E-2</v>
          </cell>
          <cell r="L5661">
            <v>0</v>
          </cell>
          <cell r="M5661">
            <v>0</v>
          </cell>
          <cell r="N5661">
            <v>22000</v>
          </cell>
          <cell r="O5661">
            <v>0</v>
          </cell>
          <cell r="P5661">
            <v>230527.62</v>
          </cell>
        </row>
        <row r="5662">
          <cell r="A5662">
            <v>1817910725</v>
          </cell>
          <cell r="B5662">
            <v>725</v>
          </cell>
          <cell r="C5662">
            <v>817910</v>
          </cell>
          <cell r="D5662">
            <v>1</v>
          </cell>
          <cell r="E5662">
            <v>0</v>
          </cell>
          <cell r="F5662" t="str">
            <v xml:space="preserve">ח' מלאכה על-יסודי </v>
          </cell>
          <cell r="G5662">
            <v>0</v>
          </cell>
          <cell r="H5662" t="str">
            <v>קשיח</v>
          </cell>
          <cell r="I5662" t="e">
            <v>#DIV/0!</v>
          </cell>
          <cell r="J5662">
            <v>0</v>
          </cell>
          <cell r="K5662">
            <v>0.28459214501510566</v>
          </cell>
          <cell r="L5662">
            <v>0</v>
          </cell>
          <cell r="M5662">
            <v>0</v>
          </cell>
          <cell r="N5662">
            <v>0</v>
          </cell>
          <cell r="O5662">
            <v>0</v>
          </cell>
          <cell r="P5662">
            <v>185723.97</v>
          </cell>
        </row>
        <row r="5663">
          <cell r="A5663">
            <v>1817910741</v>
          </cell>
          <cell r="B5663">
            <v>741</v>
          </cell>
          <cell r="C5663">
            <v>817910</v>
          </cell>
          <cell r="D5663">
            <v>1</v>
          </cell>
          <cell r="E5663">
            <v>0</v>
          </cell>
          <cell r="F5663" t="str">
            <v xml:space="preserve">כריכת ספרים       </v>
          </cell>
          <cell r="G5663">
            <v>0</v>
          </cell>
          <cell r="H5663" t="str">
            <v>קשיח</v>
          </cell>
          <cell r="I5663">
            <v>0</v>
          </cell>
          <cell r="J5663">
            <v>0</v>
          </cell>
          <cell r="K5663">
            <v>-1</v>
          </cell>
          <cell r="L5663">
            <v>0</v>
          </cell>
          <cell r="M5663">
            <v>0</v>
          </cell>
          <cell r="N5663">
            <v>0</v>
          </cell>
          <cell r="O5663">
            <v>0</v>
          </cell>
          <cell r="P5663">
            <v>0</v>
          </cell>
        </row>
        <row r="5664">
          <cell r="A5664">
            <v>1817910742</v>
          </cell>
          <cell r="B5664">
            <v>742</v>
          </cell>
          <cell r="C5664">
            <v>817910</v>
          </cell>
          <cell r="D5664">
            <v>1</v>
          </cell>
          <cell r="E5664">
            <v>0</v>
          </cell>
          <cell r="F5664" t="str">
            <v xml:space="preserve">אספקת ספרים       </v>
          </cell>
          <cell r="G5664">
            <v>0</v>
          </cell>
          <cell r="H5664" t="str">
            <v>קשיח</v>
          </cell>
          <cell r="I5664">
            <v>0</v>
          </cell>
          <cell r="J5664">
            <v>4300000</v>
          </cell>
          <cell r="K5664">
            <v>2.4976258309591604E-2</v>
          </cell>
          <cell r="L5664">
            <v>0</v>
          </cell>
          <cell r="M5664">
            <v>0</v>
          </cell>
          <cell r="N5664">
            <v>4300000</v>
          </cell>
          <cell r="O5664">
            <v>4300000</v>
          </cell>
          <cell r="P5664">
            <v>3697829.1</v>
          </cell>
        </row>
        <row r="5665">
          <cell r="A5665">
            <v>1817910756</v>
          </cell>
          <cell r="B5665">
            <v>756</v>
          </cell>
          <cell r="C5665">
            <v>817910</v>
          </cell>
          <cell r="D5665">
            <v>1</v>
          </cell>
          <cell r="E5665">
            <v>0</v>
          </cell>
          <cell r="F5665" t="str">
            <v>אבטחת מוסדות חינוך</v>
          </cell>
          <cell r="G5665">
            <v>0</v>
          </cell>
          <cell r="H5665" t="str">
            <v>קשיח</v>
          </cell>
          <cell r="I5665">
            <v>0</v>
          </cell>
          <cell r="J5665">
            <v>17500000</v>
          </cell>
          <cell r="K5665">
            <v>5.6338028169014009E-2</v>
          </cell>
          <cell r="L5665">
            <v>0</v>
          </cell>
          <cell r="M5665">
            <v>0</v>
          </cell>
          <cell r="N5665">
            <v>17500000</v>
          </cell>
          <cell r="O5665">
            <v>17500000</v>
          </cell>
          <cell r="P5665">
            <v>14107663.460000001</v>
          </cell>
        </row>
        <row r="5666">
          <cell r="A5666">
            <v>1817910763</v>
          </cell>
          <cell r="B5666">
            <v>763</v>
          </cell>
          <cell r="C5666">
            <v>817910</v>
          </cell>
          <cell r="D5666">
            <v>1</v>
          </cell>
          <cell r="E5666">
            <v>0</v>
          </cell>
          <cell r="F5666" t="str">
            <v xml:space="preserve">שכר בריאות השן    </v>
          </cell>
          <cell r="G5666">
            <v>0</v>
          </cell>
          <cell r="H5666" t="str">
            <v>קשיח</v>
          </cell>
          <cell r="I5666">
            <v>0</v>
          </cell>
          <cell r="J5666">
            <v>0</v>
          </cell>
          <cell r="K5666">
            <v>0</v>
          </cell>
          <cell r="L5666">
            <v>0</v>
          </cell>
          <cell r="M5666">
            <v>0</v>
          </cell>
          <cell r="N5666">
            <v>0</v>
          </cell>
          <cell r="O5666">
            <v>0</v>
          </cell>
          <cell r="P5666">
            <v>0</v>
          </cell>
        </row>
        <row r="5667">
          <cell r="A5667">
            <v>1817910780</v>
          </cell>
          <cell r="B5667">
            <v>780</v>
          </cell>
          <cell r="C5667">
            <v>817910</v>
          </cell>
          <cell r="D5667">
            <v>1</v>
          </cell>
          <cell r="E5667">
            <v>0</v>
          </cell>
          <cell r="F5667" t="str">
            <v xml:space="preserve">תשל' שרותי בריאות </v>
          </cell>
          <cell r="G5667">
            <v>0</v>
          </cell>
          <cell r="H5667" t="str">
            <v>קשיח</v>
          </cell>
          <cell r="I5667">
            <v>-1</v>
          </cell>
          <cell r="J5667">
            <v>0</v>
          </cell>
          <cell r="K5667">
            <v>0</v>
          </cell>
          <cell r="L5667">
            <v>0</v>
          </cell>
          <cell r="M5667">
            <v>0</v>
          </cell>
          <cell r="N5667">
            <v>0</v>
          </cell>
          <cell r="O5667">
            <v>50000</v>
          </cell>
          <cell r="P5667">
            <v>19291.86</v>
          </cell>
        </row>
        <row r="5668">
          <cell r="A5668">
            <v>1817910781</v>
          </cell>
          <cell r="B5668">
            <v>781</v>
          </cell>
          <cell r="C5668">
            <v>817910</v>
          </cell>
          <cell r="D5668">
            <v>1</v>
          </cell>
          <cell r="E5668">
            <v>0</v>
          </cell>
          <cell r="F5668" t="str">
            <v xml:space="preserve">בריאות השן        </v>
          </cell>
          <cell r="G5668">
            <v>0</v>
          </cell>
          <cell r="H5668" t="str">
            <v>קשיח</v>
          </cell>
          <cell r="I5668">
            <v>0</v>
          </cell>
          <cell r="J5668">
            <v>0</v>
          </cell>
          <cell r="K5668">
            <v>0</v>
          </cell>
          <cell r="L5668">
            <v>0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</row>
        <row r="5669">
          <cell r="A5669">
            <v>1817910782</v>
          </cell>
          <cell r="B5669">
            <v>782</v>
          </cell>
          <cell r="C5669">
            <v>817910</v>
          </cell>
          <cell r="D5669">
            <v>1</v>
          </cell>
          <cell r="E5669">
            <v>0</v>
          </cell>
          <cell r="F5669" t="str">
            <v xml:space="preserve">סל לעולים         </v>
          </cell>
          <cell r="G5669">
            <v>0</v>
          </cell>
          <cell r="H5669" t="str">
            <v>קשיח</v>
          </cell>
          <cell r="I5669">
            <v>0</v>
          </cell>
          <cell r="J5669">
            <v>140000</v>
          </cell>
          <cell r="K5669">
            <v>-0.19333333333333336</v>
          </cell>
          <cell r="L5669">
            <v>0</v>
          </cell>
          <cell r="M5669">
            <v>0</v>
          </cell>
          <cell r="N5669">
            <v>140000</v>
          </cell>
          <cell r="O5669">
            <v>140000</v>
          </cell>
          <cell r="P5669">
            <v>146997.07</v>
          </cell>
        </row>
        <row r="5670">
          <cell r="A5670">
            <v>1817910783</v>
          </cell>
          <cell r="B5670">
            <v>783</v>
          </cell>
          <cell r="C5670">
            <v>817910</v>
          </cell>
          <cell r="D5670">
            <v>1</v>
          </cell>
          <cell r="E5670">
            <v>0</v>
          </cell>
          <cell r="F5670" t="str">
            <v xml:space="preserve">הקצבת שיכפול      </v>
          </cell>
          <cell r="G5670">
            <v>0</v>
          </cell>
          <cell r="H5670" t="str">
            <v>קשיח</v>
          </cell>
          <cell r="I5670" t="e">
            <v>#DIV/0!</v>
          </cell>
          <cell r="J5670">
            <v>113000</v>
          </cell>
          <cell r="K5670">
            <v>0.23194748358862149</v>
          </cell>
          <cell r="L5670">
            <v>0</v>
          </cell>
          <cell r="M5670">
            <v>0</v>
          </cell>
          <cell r="N5670">
            <v>113000</v>
          </cell>
          <cell r="O5670">
            <v>0</v>
          </cell>
          <cell r="P5670">
            <v>319961.73</v>
          </cell>
        </row>
        <row r="5671">
          <cell r="A5671">
            <v>1817910784</v>
          </cell>
          <cell r="B5671">
            <v>784</v>
          </cell>
          <cell r="C5671">
            <v>817910</v>
          </cell>
          <cell r="D5671">
            <v>1</v>
          </cell>
          <cell r="E5671">
            <v>0</v>
          </cell>
          <cell r="F5671" t="str">
            <v>בט' ושיפוץ קיץ</v>
          </cell>
          <cell r="G5671">
            <v>0</v>
          </cell>
          <cell r="H5671" t="str">
            <v>קשיח</v>
          </cell>
          <cell r="I5671" t="e">
            <v>#DIV/0!</v>
          </cell>
          <cell r="J5671">
            <v>0</v>
          </cell>
          <cell r="K5671">
            <v>0</v>
          </cell>
          <cell r="L5671">
            <v>0</v>
          </cell>
          <cell r="M5671">
            <v>0</v>
          </cell>
          <cell r="N5671">
            <v>0</v>
          </cell>
          <cell r="O5671">
            <v>0</v>
          </cell>
          <cell r="P5671">
            <v>50333.57</v>
          </cell>
        </row>
        <row r="5672">
          <cell r="A5672">
            <v>1817910785</v>
          </cell>
          <cell r="B5672">
            <v>785</v>
          </cell>
          <cell r="C5672">
            <v>817910</v>
          </cell>
          <cell r="D5672">
            <v>1</v>
          </cell>
          <cell r="E5672">
            <v>0</v>
          </cell>
          <cell r="F5672" t="str">
            <v>תשלום ועד הורים</v>
          </cell>
          <cell r="G5672">
            <v>0</v>
          </cell>
          <cell r="H5672" t="str">
            <v>קשיח</v>
          </cell>
          <cell r="I5672">
            <v>0</v>
          </cell>
          <cell r="J5672">
            <v>35000</v>
          </cell>
          <cell r="K5672">
            <v>0</v>
          </cell>
          <cell r="L5672">
            <v>0</v>
          </cell>
          <cell r="M5672">
            <v>0</v>
          </cell>
          <cell r="N5672">
            <v>35000</v>
          </cell>
          <cell r="O5672">
            <v>35000</v>
          </cell>
          <cell r="P5672">
            <v>-15688.56</v>
          </cell>
        </row>
        <row r="5673">
          <cell r="A5673">
            <v>1817910794</v>
          </cell>
          <cell r="B5673">
            <v>794</v>
          </cell>
          <cell r="C5673">
            <v>817910</v>
          </cell>
          <cell r="D5673">
            <v>1</v>
          </cell>
          <cell r="E5673">
            <v>0</v>
          </cell>
          <cell r="F5673" t="str">
            <v xml:space="preserve">השתתפות בעזר 094  </v>
          </cell>
          <cell r="G5673">
            <v>0</v>
          </cell>
          <cell r="H5673" t="str">
            <v>קשיח</v>
          </cell>
          <cell r="I5673">
            <v>0.12280701754385959</v>
          </cell>
          <cell r="J5673">
            <v>6400</v>
          </cell>
          <cell r="K5673">
            <v>-0.12307692307692308</v>
          </cell>
          <cell r="L5673">
            <v>0</v>
          </cell>
          <cell r="M5673">
            <v>0</v>
          </cell>
          <cell r="N5673">
            <v>6400</v>
          </cell>
          <cell r="O5673">
            <v>5700</v>
          </cell>
          <cell r="P5673">
            <v>6336</v>
          </cell>
        </row>
        <row r="5674">
          <cell r="A5674">
            <v>1817910931</v>
          </cell>
          <cell r="B5674">
            <v>931</v>
          </cell>
          <cell r="C5674">
            <v>817910</v>
          </cell>
          <cell r="D5674">
            <v>1</v>
          </cell>
          <cell r="E5674">
            <v>0</v>
          </cell>
          <cell r="F5674" t="str">
            <v xml:space="preserve">רכישות חד-פעמיות  </v>
          </cell>
          <cell r="G5674">
            <v>0</v>
          </cell>
          <cell r="H5674" t="str">
            <v>גמיש</v>
          </cell>
          <cell r="I5674">
            <v>0</v>
          </cell>
          <cell r="J5674">
            <v>0</v>
          </cell>
          <cell r="K5674">
            <v>0</v>
          </cell>
          <cell r="L5674">
            <v>0</v>
          </cell>
          <cell r="M5674">
            <v>0</v>
          </cell>
          <cell r="N5674">
            <v>0</v>
          </cell>
          <cell r="O5674">
            <v>0</v>
          </cell>
          <cell r="P5674">
            <v>0</v>
          </cell>
        </row>
        <row r="5675">
          <cell r="A5675">
            <v>1817910960</v>
          </cell>
          <cell r="B5675">
            <v>960</v>
          </cell>
          <cell r="C5675">
            <v>817910</v>
          </cell>
          <cell r="D5675">
            <v>1</v>
          </cell>
          <cell r="E5675">
            <v>0</v>
          </cell>
          <cell r="F5675" t="str">
            <v>השאלת ספרים מש' החינוך</v>
          </cell>
          <cell r="G5675">
            <v>0</v>
          </cell>
          <cell r="H5675" t="str">
            <v>קשיח</v>
          </cell>
          <cell r="I5675">
            <v>-1</v>
          </cell>
          <cell r="J5675">
            <v>0</v>
          </cell>
          <cell r="K5675">
            <v>0</v>
          </cell>
          <cell r="L5675">
            <v>0</v>
          </cell>
          <cell r="M5675">
            <v>0</v>
          </cell>
          <cell r="N5675">
            <v>0</v>
          </cell>
          <cell r="O5675">
            <v>60000</v>
          </cell>
          <cell r="P5675">
            <v>0</v>
          </cell>
        </row>
        <row r="5676">
          <cell r="A5676" t="e">
            <v>#VALUE!</v>
          </cell>
          <cell r="B5676" t="str">
            <v>817910  סך הכל</v>
          </cell>
          <cell r="C5676">
            <v>0</v>
          </cell>
          <cell r="D5676">
            <v>0</v>
          </cell>
          <cell r="E5676">
            <v>0</v>
          </cell>
          <cell r="F5676" t="str">
            <v xml:space="preserve">אספקת ספרים וציוד </v>
          </cell>
          <cell r="G5676">
            <v>0</v>
          </cell>
          <cell r="H5676">
            <v>0</v>
          </cell>
          <cell r="I5676">
            <v>2.5832230373225018E-2</v>
          </cell>
          <cell r="J5676">
            <v>24569400</v>
          </cell>
          <cell r="K5676">
            <v>-0.74593949965610984</v>
          </cell>
          <cell r="L5676">
            <v>0</v>
          </cell>
          <cell r="M5676">
            <v>0</v>
          </cell>
          <cell r="N5676">
            <v>24569400</v>
          </cell>
          <cell r="O5676">
            <v>23950700</v>
          </cell>
          <cell r="P5676">
            <v>20558975.820000004</v>
          </cell>
        </row>
        <row r="5677">
          <cell r="A5677">
            <v>18179200</v>
          </cell>
          <cell r="B5677">
            <v>0</v>
          </cell>
          <cell r="C5677">
            <v>817920</v>
          </cell>
          <cell r="D5677">
            <v>1</v>
          </cell>
          <cell r="E5677">
            <v>0</v>
          </cell>
          <cell r="F5677" t="str">
            <v>תחנה לטיפול בדיבור</v>
          </cell>
          <cell r="G5677">
            <v>0</v>
          </cell>
          <cell r="H5677" t="str">
            <v xml:space="preserve"> </v>
          </cell>
          <cell r="I5677">
            <v>0</v>
          </cell>
          <cell r="J5677">
            <v>0</v>
          </cell>
          <cell r="K5677">
            <v>0</v>
          </cell>
          <cell r="L5677">
            <v>0</v>
          </cell>
          <cell r="M5677">
            <v>0</v>
          </cell>
          <cell r="N5677">
            <v>0</v>
          </cell>
          <cell r="O5677">
            <v>0</v>
          </cell>
          <cell r="P5677">
            <v>0</v>
          </cell>
        </row>
        <row r="5678">
          <cell r="A5678">
            <v>1817920110</v>
          </cell>
          <cell r="B5678">
            <v>110</v>
          </cell>
          <cell r="C5678">
            <v>817920</v>
          </cell>
          <cell r="D5678">
            <v>1</v>
          </cell>
          <cell r="E5678">
            <v>0</v>
          </cell>
          <cell r="F5678" t="str">
            <v>השכר הקובע-תקציבית</v>
          </cell>
          <cell r="G5678">
            <v>0</v>
          </cell>
          <cell r="H5678" t="str">
            <v>שכר</v>
          </cell>
          <cell r="I5678" t="e">
            <v>#DIV/0!</v>
          </cell>
          <cell r="J5678">
            <v>0</v>
          </cell>
          <cell r="K5678">
            <v>1.4705882352941124E-2</v>
          </cell>
          <cell r="L5678">
            <v>0</v>
          </cell>
          <cell r="M5678">
            <v>0</v>
          </cell>
          <cell r="N5678">
            <v>0</v>
          </cell>
          <cell r="O5678">
            <v>0</v>
          </cell>
          <cell r="P5678">
            <v>0</v>
          </cell>
        </row>
        <row r="5679">
          <cell r="A5679">
            <v>1817920119</v>
          </cell>
          <cell r="B5679">
            <v>119</v>
          </cell>
          <cell r="C5679">
            <v>817920</v>
          </cell>
          <cell r="D5679">
            <v>1</v>
          </cell>
          <cell r="E5679">
            <v>0</v>
          </cell>
          <cell r="F5679" t="str">
            <v xml:space="preserve">השכר הקובע-צוברת  </v>
          </cell>
          <cell r="G5679">
            <v>0</v>
          </cell>
          <cell r="H5679" t="str">
            <v>שכר</v>
          </cell>
          <cell r="I5679">
            <v>0</v>
          </cell>
          <cell r="J5679">
            <v>3300</v>
          </cell>
          <cell r="K5679">
            <v>0</v>
          </cell>
          <cell r="L5679">
            <v>0</v>
          </cell>
          <cell r="M5679">
            <v>0</v>
          </cell>
          <cell r="N5679">
            <v>3300</v>
          </cell>
          <cell r="O5679">
            <v>0</v>
          </cell>
          <cell r="P5679">
            <v>8531.11</v>
          </cell>
        </row>
        <row r="5680">
          <cell r="A5680">
            <v>1817920122</v>
          </cell>
          <cell r="B5680">
            <v>122</v>
          </cell>
          <cell r="C5680">
            <v>817920</v>
          </cell>
          <cell r="D5680">
            <v>1</v>
          </cell>
          <cell r="E5680">
            <v>0</v>
          </cell>
          <cell r="F5680" t="str">
            <v xml:space="preserve">ביגוד             </v>
          </cell>
          <cell r="G5680">
            <v>0</v>
          </cell>
          <cell r="H5680" t="str">
            <v>שכר</v>
          </cell>
          <cell r="I5680">
            <v>0</v>
          </cell>
          <cell r="J5680">
            <v>3700</v>
          </cell>
          <cell r="K5680">
            <v>0</v>
          </cell>
          <cell r="L5680">
            <v>0</v>
          </cell>
          <cell r="M5680">
            <v>0</v>
          </cell>
          <cell r="N5680">
            <v>3700</v>
          </cell>
          <cell r="O5680">
            <v>3700</v>
          </cell>
          <cell r="P5680">
            <v>691.69</v>
          </cell>
        </row>
        <row r="5681">
          <cell r="A5681">
            <v>1817920126</v>
          </cell>
          <cell r="B5681">
            <v>126</v>
          </cell>
          <cell r="C5681">
            <v>817920</v>
          </cell>
          <cell r="D5681">
            <v>1</v>
          </cell>
          <cell r="E5681">
            <v>0</v>
          </cell>
          <cell r="F5681" t="str">
            <v xml:space="preserve">דמי הבראה         </v>
          </cell>
          <cell r="G5681">
            <v>0</v>
          </cell>
          <cell r="H5681" t="str">
            <v>שכר</v>
          </cell>
          <cell r="I5681">
            <v>1</v>
          </cell>
          <cell r="J5681">
            <v>2000</v>
          </cell>
          <cell r="K5681">
            <v>0</v>
          </cell>
          <cell r="L5681">
            <v>0</v>
          </cell>
          <cell r="M5681">
            <v>0</v>
          </cell>
          <cell r="N5681">
            <v>2000</v>
          </cell>
          <cell r="O5681">
            <v>1000</v>
          </cell>
          <cell r="P5681">
            <v>675.35</v>
          </cell>
        </row>
        <row r="5682">
          <cell r="A5682">
            <v>1817920130</v>
          </cell>
          <cell r="B5682">
            <v>130</v>
          </cell>
          <cell r="C5682">
            <v>817920</v>
          </cell>
          <cell r="D5682">
            <v>1</v>
          </cell>
          <cell r="E5682">
            <v>0</v>
          </cell>
          <cell r="F5682" t="str">
            <v xml:space="preserve">שעות נוספות       </v>
          </cell>
          <cell r="G5682">
            <v>0</v>
          </cell>
          <cell r="H5682" t="str">
            <v>שכר</v>
          </cell>
          <cell r="I5682">
            <v>0</v>
          </cell>
          <cell r="J5682">
            <v>0</v>
          </cell>
          <cell r="K5682">
            <v>0</v>
          </cell>
          <cell r="L5682">
            <v>0</v>
          </cell>
          <cell r="M5682">
            <v>0</v>
          </cell>
          <cell r="N5682">
            <v>0</v>
          </cell>
          <cell r="O5682">
            <v>0</v>
          </cell>
          <cell r="P5682">
            <v>0</v>
          </cell>
        </row>
        <row r="5683">
          <cell r="A5683">
            <v>1817920140</v>
          </cell>
          <cell r="B5683">
            <v>140</v>
          </cell>
          <cell r="C5683">
            <v>817920</v>
          </cell>
          <cell r="D5683">
            <v>1</v>
          </cell>
          <cell r="E5683">
            <v>0</v>
          </cell>
          <cell r="F5683" t="str">
            <v>השתתפות באחזקת רכב</v>
          </cell>
          <cell r="G5683">
            <v>0</v>
          </cell>
          <cell r="H5683" t="str">
            <v>שכר</v>
          </cell>
          <cell r="I5683">
            <v>0</v>
          </cell>
          <cell r="J5683">
            <v>0</v>
          </cell>
          <cell r="K5683">
            <v>0</v>
          </cell>
          <cell r="L5683">
            <v>0</v>
          </cell>
          <cell r="M5683">
            <v>0</v>
          </cell>
          <cell r="N5683">
            <v>0</v>
          </cell>
          <cell r="O5683">
            <v>0</v>
          </cell>
          <cell r="P5683">
            <v>0</v>
          </cell>
        </row>
        <row r="5684">
          <cell r="A5684">
            <v>1817920420</v>
          </cell>
          <cell r="B5684">
            <v>420</v>
          </cell>
          <cell r="C5684">
            <v>817920</v>
          </cell>
          <cell r="D5684">
            <v>1</v>
          </cell>
          <cell r="E5684">
            <v>0</v>
          </cell>
          <cell r="F5684" t="str">
            <v xml:space="preserve">כיבוי אש          </v>
          </cell>
          <cell r="G5684">
            <v>0</v>
          </cell>
          <cell r="H5684" t="str">
            <v>גמיש</v>
          </cell>
          <cell r="I5684">
            <v>0</v>
          </cell>
          <cell r="J5684">
            <v>0</v>
          </cell>
          <cell r="K5684">
            <v>0</v>
          </cell>
          <cell r="L5684">
            <v>0</v>
          </cell>
          <cell r="M5684">
            <v>0</v>
          </cell>
          <cell r="N5684">
            <v>0</v>
          </cell>
          <cell r="O5684">
            <v>0</v>
          </cell>
          <cell r="P5684">
            <v>0</v>
          </cell>
        </row>
        <row r="5685">
          <cell r="A5685">
            <v>1817920431</v>
          </cell>
          <cell r="B5685">
            <v>431</v>
          </cell>
          <cell r="C5685">
            <v>817920</v>
          </cell>
          <cell r="D5685">
            <v>1</v>
          </cell>
          <cell r="E5685">
            <v>0</v>
          </cell>
          <cell r="F5685" t="str">
            <v xml:space="preserve">חשמל              </v>
          </cell>
          <cell r="G5685">
            <v>0</v>
          </cell>
          <cell r="H5685" t="str">
            <v>קשיח</v>
          </cell>
          <cell r="I5685">
            <v>0</v>
          </cell>
          <cell r="J5685">
            <v>0</v>
          </cell>
          <cell r="K5685">
            <v>0</v>
          </cell>
          <cell r="L5685">
            <v>0</v>
          </cell>
          <cell r="M5685">
            <v>0</v>
          </cell>
          <cell r="N5685">
            <v>0</v>
          </cell>
          <cell r="O5685">
            <v>0</v>
          </cell>
          <cell r="P5685">
            <v>0</v>
          </cell>
        </row>
        <row r="5686">
          <cell r="A5686">
            <v>1817920433</v>
          </cell>
          <cell r="B5686">
            <v>433</v>
          </cell>
          <cell r="C5686">
            <v>817920</v>
          </cell>
          <cell r="D5686">
            <v>1</v>
          </cell>
          <cell r="E5686">
            <v>0</v>
          </cell>
          <cell r="F5686" t="str">
            <v xml:space="preserve">חומרי נקיון       </v>
          </cell>
          <cell r="G5686">
            <v>0</v>
          </cell>
          <cell r="H5686" t="str">
            <v>גמיש</v>
          </cell>
          <cell r="I5686">
            <v>0</v>
          </cell>
          <cell r="J5686">
            <v>0</v>
          </cell>
          <cell r="K5686">
            <v>0</v>
          </cell>
          <cell r="L5686">
            <v>0</v>
          </cell>
          <cell r="M5686">
            <v>0</v>
          </cell>
          <cell r="N5686">
            <v>0</v>
          </cell>
          <cell r="O5686">
            <v>0</v>
          </cell>
          <cell r="P5686">
            <v>0</v>
          </cell>
        </row>
        <row r="5687">
          <cell r="A5687">
            <v>1817920434</v>
          </cell>
          <cell r="B5687">
            <v>434</v>
          </cell>
          <cell r="C5687">
            <v>817920</v>
          </cell>
          <cell r="D5687">
            <v>1</v>
          </cell>
          <cell r="E5687">
            <v>0</v>
          </cell>
          <cell r="F5687" t="str">
            <v xml:space="preserve">חיטוי והדברה      </v>
          </cell>
          <cell r="G5687">
            <v>0</v>
          </cell>
          <cell r="H5687" t="str">
            <v>גמיש</v>
          </cell>
          <cell r="I5687">
            <v>0</v>
          </cell>
          <cell r="J5687">
            <v>0</v>
          </cell>
          <cell r="K5687">
            <v>0</v>
          </cell>
          <cell r="L5687">
            <v>0</v>
          </cell>
          <cell r="M5687">
            <v>0</v>
          </cell>
          <cell r="N5687">
            <v>0</v>
          </cell>
          <cell r="O5687">
            <v>0</v>
          </cell>
          <cell r="P5687">
            <v>0</v>
          </cell>
        </row>
        <row r="5688">
          <cell r="A5688">
            <v>1817920450</v>
          </cell>
          <cell r="B5688">
            <v>450</v>
          </cell>
          <cell r="C5688">
            <v>817920</v>
          </cell>
          <cell r="D5688">
            <v>1</v>
          </cell>
          <cell r="E5688">
            <v>0</v>
          </cell>
          <cell r="F5688" t="str">
            <v xml:space="preserve">ריהוט ואחזקתו     </v>
          </cell>
          <cell r="G5688">
            <v>0</v>
          </cell>
          <cell r="H5688" t="str">
            <v>גמיש</v>
          </cell>
          <cell r="I5688">
            <v>0</v>
          </cell>
          <cell r="J5688">
            <v>0</v>
          </cell>
          <cell r="K5688">
            <v>0</v>
          </cell>
          <cell r="L5688">
            <v>0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</row>
        <row r="5689">
          <cell r="A5689">
            <v>1817920470</v>
          </cell>
          <cell r="B5689">
            <v>470</v>
          </cell>
          <cell r="C5689">
            <v>817920</v>
          </cell>
          <cell r="D5689">
            <v>1</v>
          </cell>
          <cell r="E5689">
            <v>0</v>
          </cell>
          <cell r="F5689" t="str">
            <v xml:space="preserve">אחזקת מכונות משרד </v>
          </cell>
          <cell r="G5689">
            <v>0</v>
          </cell>
          <cell r="H5689" t="str">
            <v>גמיש</v>
          </cell>
          <cell r="I5689">
            <v>0</v>
          </cell>
          <cell r="J5689">
            <v>0</v>
          </cell>
          <cell r="K5689">
            <v>0</v>
          </cell>
          <cell r="L5689">
            <v>0</v>
          </cell>
          <cell r="M5689">
            <v>0</v>
          </cell>
          <cell r="N5689">
            <v>0</v>
          </cell>
          <cell r="O5689">
            <v>0</v>
          </cell>
          <cell r="P5689">
            <v>0</v>
          </cell>
        </row>
        <row r="5690">
          <cell r="A5690">
            <v>1817920471</v>
          </cell>
          <cell r="B5690">
            <v>471</v>
          </cell>
          <cell r="C5690">
            <v>817920</v>
          </cell>
          <cell r="D5690">
            <v>1</v>
          </cell>
          <cell r="E5690">
            <v>0</v>
          </cell>
          <cell r="F5690" t="str">
            <v xml:space="preserve">מכשירי כתיבה      </v>
          </cell>
          <cell r="G5690">
            <v>0</v>
          </cell>
          <cell r="H5690" t="str">
            <v>גמיש</v>
          </cell>
          <cell r="I5690">
            <v>0</v>
          </cell>
          <cell r="J5690">
            <v>0</v>
          </cell>
          <cell r="K5690">
            <v>0</v>
          </cell>
          <cell r="L5690">
            <v>0</v>
          </cell>
          <cell r="M5690">
            <v>0</v>
          </cell>
          <cell r="N5690">
            <v>0</v>
          </cell>
          <cell r="O5690">
            <v>0</v>
          </cell>
          <cell r="P5690">
            <v>0</v>
          </cell>
        </row>
        <row r="5691">
          <cell r="A5691">
            <v>1817920511</v>
          </cell>
          <cell r="B5691">
            <v>511</v>
          </cell>
          <cell r="C5691">
            <v>817920</v>
          </cell>
          <cell r="D5691">
            <v>1</v>
          </cell>
          <cell r="E5691">
            <v>0</v>
          </cell>
          <cell r="F5691" t="str">
            <v xml:space="preserve">אירוח וכיבוד      </v>
          </cell>
          <cell r="G5691">
            <v>0</v>
          </cell>
          <cell r="H5691" t="str">
            <v>גמיש</v>
          </cell>
          <cell r="I5691">
            <v>0</v>
          </cell>
          <cell r="J5691">
            <v>0</v>
          </cell>
          <cell r="K5691">
            <v>0</v>
          </cell>
          <cell r="L5691">
            <v>0</v>
          </cell>
          <cell r="M5691">
            <v>0</v>
          </cell>
          <cell r="N5691">
            <v>0</v>
          </cell>
          <cell r="O5691">
            <v>0</v>
          </cell>
          <cell r="P5691">
            <v>0</v>
          </cell>
        </row>
        <row r="5692">
          <cell r="A5692">
            <v>1817920561</v>
          </cell>
          <cell r="B5692">
            <v>561</v>
          </cell>
          <cell r="C5692">
            <v>817920</v>
          </cell>
          <cell r="D5692">
            <v>1</v>
          </cell>
          <cell r="E5692">
            <v>0</v>
          </cell>
          <cell r="F5692" t="str">
            <v xml:space="preserve">שיכפולים          </v>
          </cell>
          <cell r="G5692">
            <v>0</v>
          </cell>
          <cell r="H5692" t="str">
            <v>גמיש</v>
          </cell>
          <cell r="I5692">
            <v>0</v>
          </cell>
          <cell r="J5692">
            <v>0</v>
          </cell>
          <cell r="K5692">
            <v>0</v>
          </cell>
          <cell r="L5692">
            <v>0</v>
          </cell>
          <cell r="M5692">
            <v>0</v>
          </cell>
          <cell r="N5692">
            <v>0</v>
          </cell>
          <cell r="O5692">
            <v>0</v>
          </cell>
          <cell r="P5692">
            <v>0</v>
          </cell>
        </row>
        <row r="5693">
          <cell r="A5693">
            <v>1817920721</v>
          </cell>
          <cell r="B5693">
            <v>721</v>
          </cell>
          <cell r="C5693">
            <v>817920</v>
          </cell>
          <cell r="D5693">
            <v>1</v>
          </cell>
          <cell r="E5693">
            <v>0</v>
          </cell>
          <cell r="F5693" t="str">
            <v>חמרים-תחזוקת מבנים</v>
          </cell>
          <cell r="G5693">
            <v>0</v>
          </cell>
          <cell r="H5693" t="str">
            <v>גמיש</v>
          </cell>
          <cell r="I5693">
            <v>0</v>
          </cell>
          <cell r="J5693">
            <v>0</v>
          </cell>
          <cell r="K5693">
            <v>0</v>
          </cell>
          <cell r="L5693">
            <v>0</v>
          </cell>
          <cell r="M5693">
            <v>0</v>
          </cell>
          <cell r="N5693">
            <v>0</v>
          </cell>
          <cell r="O5693">
            <v>0</v>
          </cell>
          <cell r="P5693">
            <v>0</v>
          </cell>
        </row>
        <row r="5694">
          <cell r="A5694">
            <v>1817920742</v>
          </cell>
          <cell r="B5694">
            <v>742</v>
          </cell>
          <cell r="C5694">
            <v>817920</v>
          </cell>
          <cell r="D5694">
            <v>1</v>
          </cell>
          <cell r="E5694">
            <v>0</v>
          </cell>
          <cell r="F5694" t="str">
            <v xml:space="preserve">כלים וציוד        </v>
          </cell>
          <cell r="G5694">
            <v>0</v>
          </cell>
          <cell r="H5694" t="str">
            <v>גמיש</v>
          </cell>
          <cell r="I5694">
            <v>0</v>
          </cell>
          <cell r="J5694">
            <v>0</v>
          </cell>
          <cell r="K5694">
            <v>0</v>
          </cell>
          <cell r="L5694">
            <v>0</v>
          </cell>
          <cell r="M5694">
            <v>0</v>
          </cell>
          <cell r="N5694">
            <v>0</v>
          </cell>
          <cell r="O5694">
            <v>0</v>
          </cell>
          <cell r="P5694">
            <v>0</v>
          </cell>
        </row>
        <row r="5695">
          <cell r="A5695">
            <v>1817920751</v>
          </cell>
          <cell r="B5695">
            <v>751</v>
          </cell>
          <cell r="C5695">
            <v>817920</v>
          </cell>
          <cell r="D5695">
            <v>1</v>
          </cell>
          <cell r="E5695">
            <v>0</v>
          </cell>
          <cell r="F5695" t="str">
            <v xml:space="preserve">עבודות קבלניות    </v>
          </cell>
          <cell r="G5695">
            <v>0</v>
          </cell>
          <cell r="H5695" t="str">
            <v>גמיש</v>
          </cell>
          <cell r="I5695">
            <v>0</v>
          </cell>
          <cell r="J5695">
            <v>0</v>
          </cell>
          <cell r="K5695">
            <v>0</v>
          </cell>
          <cell r="L5695">
            <v>0</v>
          </cell>
          <cell r="M5695">
            <v>0</v>
          </cell>
          <cell r="N5695">
            <v>0</v>
          </cell>
          <cell r="O5695">
            <v>0</v>
          </cell>
          <cell r="P5695">
            <v>0</v>
          </cell>
        </row>
        <row r="5696">
          <cell r="A5696">
            <v>1817920763</v>
          </cell>
          <cell r="B5696">
            <v>763</v>
          </cell>
          <cell r="C5696">
            <v>817920</v>
          </cell>
          <cell r="D5696">
            <v>1</v>
          </cell>
          <cell r="E5696">
            <v>0</v>
          </cell>
          <cell r="F5696" t="str">
            <v xml:space="preserve">עובדי חברת מוסדות </v>
          </cell>
          <cell r="G5696">
            <v>0</v>
          </cell>
          <cell r="H5696" t="str">
            <v>קשיח</v>
          </cell>
          <cell r="I5696">
            <v>0</v>
          </cell>
          <cell r="J5696">
            <v>0</v>
          </cell>
          <cell r="K5696">
            <v>0</v>
          </cell>
          <cell r="L5696">
            <v>0</v>
          </cell>
          <cell r="M5696">
            <v>0</v>
          </cell>
          <cell r="N5696">
            <v>0</v>
          </cell>
          <cell r="O5696">
            <v>0</v>
          </cell>
          <cell r="P5696">
            <v>0</v>
          </cell>
        </row>
        <row r="5697">
          <cell r="A5697">
            <v>1817920781</v>
          </cell>
          <cell r="B5697">
            <v>781</v>
          </cell>
          <cell r="C5697">
            <v>817920</v>
          </cell>
          <cell r="D5697">
            <v>1</v>
          </cell>
          <cell r="E5697">
            <v>0</v>
          </cell>
          <cell r="F5697" t="str">
            <v>תפעול המרכז</v>
          </cell>
          <cell r="G5697">
            <v>0</v>
          </cell>
          <cell r="H5697" t="str">
            <v>גמיש</v>
          </cell>
          <cell r="I5697">
            <v>0</v>
          </cell>
          <cell r="J5697">
            <v>0</v>
          </cell>
          <cell r="K5697">
            <v>0</v>
          </cell>
          <cell r="L5697">
            <v>0</v>
          </cell>
          <cell r="M5697">
            <v>0</v>
          </cell>
          <cell r="N5697">
            <v>0</v>
          </cell>
          <cell r="O5697">
            <v>0</v>
          </cell>
          <cell r="P5697">
            <v>0</v>
          </cell>
        </row>
        <row r="5698">
          <cell r="A5698">
            <v>1817920931</v>
          </cell>
          <cell r="B5698">
            <v>931</v>
          </cell>
          <cell r="C5698">
            <v>817920</v>
          </cell>
          <cell r="D5698">
            <v>1</v>
          </cell>
          <cell r="E5698">
            <v>0</v>
          </cell>
          <cell r="F5698" t="str">
            <v xml:space="preserve">רכישות חד-פעמיות  </v>
          </cell>
          <cell r="G5698">
            <v>0</v>
          </cell>
          <cell r="H5698" t="str">
            <v>גמיש</v>
          </cell>
          <cell r="I5698">
            <v>0</v>
          </cell>
          <cell r="J5698">
            <v>0</v>
          </cell>
          <cell r="K5698">
            <v>0</v>
          </cell>
          <cell r="L5698">
            <v>0</v>
          </cell>
          <cell r="M5698">
            <v>0</v>
          </cell>
          <cell r="N5698">
            <v>0</v>
          </cell>
          <cell r="O5698">
            <v>0</v>
          </cell>
          <cell r="P5698">
            <v>0</v>
          </cell>
        </row>
        <row r="5699">
          <cell r="A5699">
            <v>1817920961</v>
          </cell>
          <cell r="B5699">
            <v>961</v>
          </cell>
          <cell r="C5699">
            <v>817920</v>
          </cell>
          <cell r="D5699">
            <v>1</v>
          </cell>
          <cell r="E5699">
            <v>0</v>
          </cell>
          <cell r="F5699" t="str">
            <v>רז' פעולות ורכישות</v>
          </cell>
          <cell r="G5699">
            <v>0</v>
          </cell>
          <cell r="H5699" t="str">
            <v>גמיש</v>
          </cell>
          <cell r="I5699">
            <v>0</v>
          </cell>
          <cell r="J5699">
            <v>0</v>
          </cell>
          <cell r="K5699">
            <v>0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</row>
        <row r="5700">
          <cell r="A5700" t="e">
            <v>#VALUE!</v>
          </cell>
          <cell r="B5700" t="str">
            <v>817920  סך הכל</v>
          </cell>
          <cell r="C5700">
            <v>0</v>
          </cell>
          <cell r="D5700">
            <v>0</v>
          </cell>
          <cell r="E5700">
            <v>0</v>
          </cell>
          <cell r="F5700" t="str">
            <v>תחנה לטיפול בדיבור</v>
          </cell>
          <cell r="G5700">
            <v>0</v>
          </cell>
          <cell r="H5700">
            <v>0</v>
          </cell>
          <cell r="I5700">
            <v>0.91489361702127669</v>
          </cell>
          <cell r="J5700">
            <v>9000</v>
          </cell>
          <cell r="K5700">
            <v>1.4705882352941124E-2</v>
          </cell>
          <cell r="L5700">
            <v>0</v>
          </cell>
          <cell r="M5700">
            <v>0</v>
          </cell>
          <cell r="N5700">
            <v>9000</v>
          </cell>
          <cell r="O5700">
            <v>4700</v>
          </cell>
          <cell r="P5700">
            <v>9898.1500000000015</v>
          </cell>
        </row>
        <row r="5701">
          <cell r="A5701">
            <v>18179300</v>
          </cell>
          <cell r="B5701">
            <v>0</v>
          </cell>
          <cell r="C5701">
            <v>817930</v>
          </cell>
          <cell r="D5701">
            <v>1</v>
          </cell>
          <cell r="E5701">
            <v>0</v>
          </cell>
          <cell r="F5701" t="str">
            <v xml:space="preserve">תיאטרון סל-תרבות  </v>
          </cell>
          <cell r="G5701">
            <v>0</v>
          </cell>
          <cell r="H5701" t="str">
            <v xml:space="preserve"> </v>
          </cell>
          <cell r="I5701">
            <v>0</v>
          </cell>
          <cell r="J5701">
            <v>0</v>
          </cell>
          <cell r="K5701">
            <v>0</v>
          </cell>
          <cell r="L5701">
            <v>0</v>
          </cell>
          <cell r="M5701">
            <v>0</v>
          </cell>
          <cell r="N5701">
            <v>0</v>
          </cell>
          <cell r="O5701">
            <v>0</v>
          </cell>
          <cell r="P5701">
            <v>0</v>
          </cell>
        </row>
        <row r="5702">
          <cell r="A5702">
            <v>1817930100</v>
          </cell>
          <cell r="B5702">
            <v>100</v>
          </cell>
          <cell r="C5702">
            <v>817930</v>
          </cell>
          <cell r="D5702">
            <v>1</v>
          </cell>
          <cell r="E5702">
            <v>0</v>
          </cell>
          <cell r="F5702" t="str">
            <v>שכר עובדים לפי תקן</v>
          </cell>
          <cell r="G5702">
            <v>0</v>
          </cell>
          <cell r="H5702" t="str">
            <v xml:space="preserve"> 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0</v>
          </cell>
          <cell r="N5702">
            <v>0</v>
          </cell>
          <cell r="O5702">
            <v>0</v>
          </cell>
          <cell r="P5702">
            <v>0</v>
          </cell>
        </row>
        <row r="5703">
          <cell r="A5703">
            <v>1817930110</v>
          </cell>
          <cell r="B5703">
            <v>110</v>
          </cell>
          <cell r="C5703">
            <v>817930</v>
          </cell>
          <cell r="D5703">
            <v>1</v>
          </cell>
          <cell r="E5703">
            <v>0</v>
          </cell>
          <cell r="F5703" t="str">
            <v>השכר הקובע-תקציבית</v>
          </cell>
          <cell r="G5703">
            <v>0</v>
          </cell>
          <cell r="H5703" t="str">
            <v>שכר</v>
          </cell>
          <cell r="I5703">
            <v>0</v>
          </cell>
          <cell r="J5703">
            <v>0</v>
          </cell>
          <cell r="K5703">
            <v>0</v>
          </cell>
          <cell r="L5703">
            <v>0</v>
          </cell>
          <cell r="M5703">
            <v>0</v>
          </cell>
          <cell r="N5703">
            <v>0</v>
          </cell>
          <cell r="O5703">
            <v>0</v>
          </cell>
          <cell r="P5703">
            <v>0</v>
          </cell>
        </row>
        <row r="5704">
          <cell r="A5704">
            <v>1817930119</v>
          </cell>
          <cell r="B5704">
            <v>119</v>
          </cell>
          <cell r="C5704">
            <v>817930</v>
          </cell>
          <cell r="D5704">
            <v>1</v>
          </cell>
          <cell r="E5704">
            <v>0</v>
          </cell>
          <cell r="F5704" t="str">
            <v xml:space="preserve">השכר הקובע-צוברת  </v>
          </cell>
          <cell r="G5704">
            <v>0</v>
          </cell>
          <cell r="H5704" t="str">
            <v>שכר</v>
          </cell>
          <cell r="I5704">
            <v>4.7712739793408732E-2</v>
          </cell>
          <cell r="J5704">
            <v>426000</v>
          </cell>
          <cell r="K5704">
            <v>1.4948061819103131E-2</v>
          </cell>
          <cell r="L5704">
            <v>0</v>
          </cell>
          <cell r="M5704">
            <v>0</v>
          </cell>
          <cell r="N5704">
            <v>426000</v>
          </cell>
          <cell r="O5704">
            <v>406600</v>
          </cell>
          <cell r="P5704">
            <v>280879.64</v>
          </cell>
        </row>
        <row r="5705">
          <cell r="A5705">
            <v>1817930122</v>
          </cell>
          <cell r="B5705">
            <v>122</v>
          </cell>
          <cell r="C5705">
            <v>817930</v>
          </cell>
          <cell r="D5705">
            <v>1</v>
          </cell>
          <cell r="E5705">
            <v>0</v>
          </cell>
          <cell r="F5705" t="str">
            <v xml:space="preserve">ביגוד             </v>
          </cell>
          <cell r="G5705">
            <v>0</v>
          </cell>
          <cell r="H5705" t="str">
            <v>שכר</v>
          </cell>
          <cell r="I5705">
            <v>0</v>
          </cell>
          <cell r="J5705">
            <v>5600</v>
          </cell>
          <cell r="K5705">
            <v>0</v>
          </cell>
          <cell r="L5705">
            <v>0</v>
          </cell>
          <cell r="M5705">
            <v>0</v>
          </cell>
          <cell r="N5705">
            <v>5600</v>
          </cell>
          <cell r="O5705">
            <v>5600</v>
          </cell>
          <cell r="P5705">
            <v>1685.79</v>
          </cell>
        </row>
        <row r="5706">
          <cell r="A5706">
            <v>1817930126</v>
          </cell>
          <cell r="B5706">
            <v>126</v>
          </cell>
          <cell r="C5706">
            <v>817930</v>
          </cell>
          <cell r="D5706">
            <v>1</v>
          </cell>
          <cell r="E5706">
            <v>0</v>
          </cell>
          <cell r="F5706" t="str">
            <v xml:space="preserve">דמי הבראה         </v>
          </cell>
          <cell r="G5706">
            <v>0</v>
          </cell>
          <cell r="H5706" t="str">
            <v>שכר</v>
          </cell>
          <cell r="I5706">
            <v>0.33333333333333326</v>
          </cell>
          <cell r="J5706">
            <v>8000</v>
          </cell>
          <cell r="K5706">
            <v>0</v>
          </cell>
          <cell r="L5706">
            <v>0</v>
          </cell>
          <cell r="M5706">
            <v>0</v>
          </cell>
          <cell r="N5706">
            <v>8000</v>
          </cell>
          <cell r="O5706">
            <v>6000</v>
          </cell>
          <cell r="P5706">
            <v>5502.4</v>
          </cell>
        </row>
        <row r="5707">
          <cell r="A5707">
            <v>1817930130</v>
          </cell>
          <cell r="B5707">
            <v>130</v>
          </cell>
          <cell r="C5707">
            <v>817930</v>
          </cell>
          <cell r="D5707">
            <v>1</v>
          </cell>
          <cell r="E5707">
            <v>0</v>
          </cell>
          <cell r="F5707" t="str">
            <v xml:space="preserve">שעות נוספות       </v>
          </cell>
          <cell r="G5707">
            <v>0</v>
          </cell>
          <cell r="H5707" t="str">
            <v>שכר</v>
          </cell>
          <cell r="I5707">
            <v>0</v>
          </cell>
          <cell r="J5707">
            <v>4000</v>
          </cell>
          <cell r="K5707">
            <v>0</v>
          </cell>
          <cell r="L5707">
            <v>0</v>
          </cell>
          <cell r="M5707">
            <v>0</v>
          </cell>
          <cell r="N5707">
            <v>4000</v>
          </cell>
          <cell r="O5707">
            <v>4000</v>
          </cell>
          <cell r="P5707">
            <v>1182.75</v>
          </cell>
        </row>
        <row r="5708">
          <cell r="A5708">
            <v>1817930140</v>
          </cell>
          <cell r="B5708">
            <v>140</v>
          </cell>
          <cell r="C5708">
            <v>817930</v>
          </cell>
          <cell r="D5708">
            <v>1</v>
          </cell>
          <cell r="E5708">
            <v>0</v>
          </cell>
          <cell r="F5708" t="str">
            <v>השתתפות באחזקת רכב</v>
          </cell>
          <cell r="G5708">
            <v>0</v>
          </cell>
          <cell r="H5708" t="str">
            <v>שכר</v>
          </cell>
          <cell r="I5708">
            <v>-0.25553662691652468</v>
          </cell>
          <cell r="J5708">
            <v>43700</v>
          </cell>
          <cell r="K5708">
            <v>0</v>
          </cell>
          <cell r="L5708">
            <v>0</v>
          </cell>
          <cell r="M5708">
            <v>0</v>
          </cell>
          <cell r="N5708">
            <v>43700</v>
          </cell>
          <cell r="O5708">
            <v>58700</v>
          </cell>
          <cell r="P5708">
            <v>32053.24</v>
          </cell>
        </row>
        <row r="5709">
          <cell r="A5709">
            <v>1817930263</v>
          </cell>
          <cell r="B5709">
            <v>263</v>
          </cell>
          <cell r="C5709">
            <v>817930</v>
          </cell>
          <cell r="D5709">
            <v>1</v>
          </cell>
          <cell r="E5709">
            <v>0</v>
          </cell>
          <cell r="F5709" t="str">
            <v>שכר חב' כ"א</v>
          </cell>
          <cell r="G5709">
            <v>0</v>
          </cell>
          <cell r="H5709" t="str">
            <v>שכר</v>
          </cell>
          <cell r="I5709">
            <v>0</v>
          </cell>
          <cell r="J5709">
            <v>0</v>
          </cell>
          <cell r="K5709">
            <v>0</v>
          </cell>
          <cell r="L5709">
            <v>0</v>
          </cell>
          <cell r="M5709">
            <v>0</v>
          </cell>
          <cell r="N5709">
            <v>0</v>
          </cell>
          <cell r="O5709">
            <v>0</v>
          </cell>
          <cell r="P5709">
            <v>0</v>
          </cell>
        </row>
        <row r="5710">
          <cell r="A5710">
            <v>1817930410</v>
          </cell>
          <cell r="B5710">
            <v>410</v>
          </cell>
          <cell r="C5710">
            <v>817930</v>
          </cell>
          <cell r="D5710">
            <v>1</v>
          </cell>
          <cell r="E5710">
            <v>0</v>
          </cell>
          <cell r="F5710" t="str">
            <v xml:space="preserve">השכרת אולם        </v>
          </cell>
          <cell r="G5710">
            <v>0</v>
          </cell>
          <cell r="H5710" t="str">
            <v>קשיח</v>
          </cell>
          <cell r="I5710">
            <v>0</v>
          </cell>
          <cell r="J5710">
            <v>0</v>
          </cell>
          <cell r="K5710">
            <v>0</v>
          </cell>
          <cell r="L5710">
            <v>0</v>
          </cell>
          <cell r="M5710">
            <v>0</v>
          </cell>
          <cell r="N5710">
            <v>0</v>
          </cell>
          <cell r="O5710">
            <v>0</v>
          </cell>
          <cell r="P5710">
            <v>0</v>
          </cell>
        </row>
        <row r="5711">
          <cell r="A5711">
            <v>1817930471</v>
          </cell>
          <cell r="B5711">
            <v>471</v>
          </cell>
          <cell r="C5711">
            <v>817930</v>
          </cell>
          <cell r="D5711">
            <v>1</v>
          </cell>
          <cell r="E5711">
            <v>0</v>
          </cell>
          <cell r="F5711" t="str">
            <v xml:space="preserve">מכשירי כתיבה      </v>
          </cell>
          <cell r="G5711">
            <v>0</v>
          </cell>
          <cell r="H5711" t="str">
            <v>גמיש</v>
          </cell>
          <cell r="I5711">
            <v>0</v>
          </cell>
          <cell r="J5711">
            <v>4050</v>
          </cell>
          <cell r="K5711">
            <v>0</v>
          </cell>
          <cell r="L5711">
            <v>450</v>
          </cell>
          <cell r="M5711">
            <v>0</v>
          </cell>
          <cell r="N5711">
            <v>4500</v>
          </cell>
          <cell r="O5711">
            <v>4500</v>
          </cell>
          <cell r="P5711">
            <v>3557.6</v>
          </cell>
        </row>
        <row r="5712">
          <cell r="A5712">
            <v>1817930511</v>
          </cell>
          <cell r="B5712">
            <v>511</v>
          </cell>
          <cell r="C5712">
            <v>817930</v>
          </cell>
          <cell r="D5712">
            <v>1</v>
          </cell>
          <cell r="E5712">
            <v>0</v>
          </cell>
          <cell r="F5712" t="str">
            <v xml:space="preserve">אירוח וכיבוד      </v>
          </cell>
          <cell r="G5712">
            <v>0</v>
          </cell>
          <cell r="H5712" t="str">
            <v>גמיש</v>
          </cell>
          <cell r="I5712">
            <v>0</v>
          </cell>
          <cell r="J5712">
            <v>0</v>
          </cell>
          <cell r="K5712">
            <v>0</v>
          </cell>
          <cell r="L5712">
            <v>0</v>
          </cell>
          <cell r="M5712">
            <v>0</v>
          </cell>
          <cell r="N5712">
            <v>0</v>
          </cell>
          <cell r="O5712">
            <v>0</v>
          </cell>
          <cell r="P5712">
            <v>0</v>
          </cell>
        </row>
        <row r="5713">
          <cell r="A5713">
            <v>1817930561</v>
          </cell>
          <cell r="B5713">
            <v>561</v>
          </cell>
          <cell r="C5713">
            <v>817930</v>
          </cell>
          <cell r="D5713">
            <v>1</v>
          </cell>
          <cell r="E5713">
            <v>0</v>
          </cell>
          <cell r="F5713" t="str">
            <v xml:space="preserve">שיכפולים          </v>
          </cell>
          <cell r="G5713">
            <v>0</v>
          </cell>
          <cell r="H5713" t="str">
            <v>גמיש</v>
          </cell>
          <cell r="I5713">
            <v>0</v>
          </cell>
          <cell r="J5713">
            <v>0</v>
          </cell>
          <cell r="K5713">
            <v>0</v>
          </cell>
          <cell r="L5713">
            <v>0</v>
          </cell>
          <cell r="M5713">
            <v>0</v>
          </cell>
          <cell r="N5713">
            <v>0</v>
          </cell>
          <cell r="O5713">
            <v>0</v>
          </cell>
          <cell r="P5713">
            <v>0</v>
          </cell>
        </row>
        <row r="5714">
          <cell r="A5714">
            <v>1817930562</v>
          </cell>
          <cell r="B5714">
            <v>562</v>
          </cell>
          <cell r="C5714">
            <v>817930</v>
          </cell>
          <cell r="D5714">
            <v>1</v>
          </cell>
          <cell r="E5714">
            <v>0</v>
          </cell>
          <cell r="F5714" t="str">
            <v xml:space="preserve">הדפסות            </v>
          </cell>
          <cell r="G5714">
            <v>0</v>
          </cell>
          <cell r="H5714" t="str">
            <v>גמיש</v>
          </cell>
          <cell r="I5714">
            <v>0</v>
          </cell>
          <cell r="J5714">
            <v>0</v>
          </cell>
          <cell r="K5714">
            <v>0</v>
          </cell>
          <cell r="L5714">
            <v>0</v>
          </cell>
          <cell r="M5714">
            <v>0</v>
          </cell>
          <cell r="N5714">
            <v>0</v>
          </cell>
          <cell r="O5714">
            <v>0</v>
          </cell>
          <cell r="P5714">
            <v>0</v>
          </cell>
        </row>
        <row r="5715">
          <cell r="A5715">
            <v>1817930571</v>
          </cell>
          <cell r="B5715">
            <v>571</v>
          </cell>
          <cell r="C5715">
            <v>817930</v>
          </cell>
          <cell r="D5715">
            <v>1</v>
          </cell>
          <cell r="E5715">
            <v>0</v>
          </cell>
          <cell r="F5715" t="str">
            <v xml:space="preserve">מיכון וענ"א       </v>
          </cell>
          <cell r="G5715">
            <v>0</v>
          </cell>
          <cell r="H5715" t="str">
            <v>קשיח</v>
          </cell>
          <cell r="I5715">
            <v>0</v>
          </cell>
          <cell r="J5715">
            <v>23600</v>
          </cell>
          <cell r="K5715">
            <v>1.3076923076923075</v>
          </cell>
          <cell r="L5715">
            <v>0</v>
          </cell>
          <cell r="M5715">
            <v>0</v>
          </cell>
          <cell r="N5715">
            <v>23600</v>
          </cell>
          <cell r="O5715">
            <v>23600</v>
          </cell>
          <cell r="P5715">
            <v>18600</v>
          </cell>
        </row>
        <row r="5716">
          <cell r="A5716">
            <v>1817930700</v>
          </cell>
          <cell r="B5716">
            <v>700</v>
          </cell>
          <cell r="C5716">
            <v>817930</v>
          </cell>
          <cell r="D5716">
            <v>1</v>
          </cell>
          <cell r="E5716">
            <v>0</v>
          </cell>
          <cell r="F5716" t="str">
            <v xml:space="preserve">הוצאות לפעולות    </v>
          </cell>
          <cell r="G5716">
            <v>0</v>
          </cell>
          <cell r="H5716" t="str">
            <v xml:space="preserve"> </v>
          </cell>
          <cell r="I5716">
            <v>0</v>
          </cell>
          <cell r="J5716">
            <v>0</v>
          </cell>
          <cell r="K5716">
            <v>0</v>
          </cell>
          <cell r="L5716">
            <v>0</v>
          </cell>
          <cell r="M5716">
            <v>0</v>
          </cell>
          <cell r="N5716">
            <v>0</v>
          </cell>
          <cell r="O5716">
            <v>0</v>
          </cell>
          <cell r="P5716">
            <v>0</v>
          </cell>
        </row>
        <row r="5717">
          <cell r="A5717">
            <v>1817930710</v>
          </cell>
          <cell r="B5717">
            <v>710</v>
          </cell>
          <cell r="C5717">
            <v>817930</v>
          </cell>
          <cell r="D5717">
            <v>1</v>
          </cell>
          <cell r="E5717">
            <v>0</v>
          </cell>
          <cell r="F5717" t="str">
            <v xml:space="preserve">הובלות  והסעות    </v>
          </cell>
          <cell r="G5717">
            <v>0</v>
          </cell>
          <cell r="H5717" t="str">
            <v>גמיש</v>
          </cell>
          <cell r="I5717">
            <v>0</v>
          </cell>
          <cell r="J5717">
            <v>0</v>
          </cell>
          <cell r="K5717">
            <v>0</v>
          </cell>
          <cell r="L5717">
            <v>0</v>
          </cell>
          <cell r="M5717">
            <v>0</v>
          </cell>
          <cell r="N5717">
            <v>0</v>
          </cell>
          <cell r="O5717">
            <v>0</v>
          </cell>
          <cell r="P5717">
            <v>0</v>
          </cell>
        </row>
        <row r="5718">
          <cell r="A5718">
            <v>1817930782</v>
          </cell>
          <cell r="B5718">
            <v>782</v>
          </cell>
          <cell r="C5718">
            <v>817930</v>
          </cell>
          <cell r="D5718">
            <v>1</v>
          </cell>
          <cell r="E5718">
            <v>0</v>
          </cell>
          <cell r="F5718" t="str">
            <v>השת' כרט' למוזיאון</v>
          </cell>
          <cell r="G5718">
            <v>0</v>
          </cell>
          <cell r="H5718" t="str">
            <v>גמיש</v>
          </cell>
          <cell r="I5718">
            <v>0</v>
          </cell>
          <cell r="J5718">
            <v>81270</v>
          </cell>
          <cell r="K5718">
            <v>0</v>
          </cell>
          <cell r="L5718">
            <v>9030</v>
          </cell>
          <cell r="M5718">
            <v>0</v>
          </cell>
          <cell r="N5718">
            <v>90300</v>
          </cell>
          <cell r="O5718">
            <v>90300</v>
          </cell>
          <cell r="P5718">
            <v>78992.850000000006</v>
          </cell>
        </row>
        <row r="5719">
          <cell r="A5719">
            <v>1817930783</v>
          </cell>
          <cell r="B5719">
            <v>783</v>
          </cell>
          <cell r="C5719">
            <v>817930</v>
          </cell>
          <cell r="D5719">
            <v>1</v>
          </cell>
          <cell r="E5719">
            <v>0</v>
          </cell>
          <cell r="F5719" t="str">
            <v xml:space="preserve">תיאטרון ילדים  </v>
          </cell>
          <cell r="G5719">
            <v>0</v>
          </cell>
          <cell r="H5719" t="str">
            <v>קשיח</v>
          </cell>
          <cell r="I5719">
            <v>0</v>
          </cell>
          <cell r="J5719">
            <v>2000000</v>
          </cell>
          <cell r="K5719">
            <v>0</v>
          </cell>
          <cell r="L5719">
            <v>0</v>
          </cell>
          <cell r="M5719">
            <v>0</v>
          </cell>
          <cell r="N5719">
            <v>2000000</v>
          </cell>
          <cell r="O5719">
            <v>2000000</v>
          </cell>
          <cell r="P5719">
            <v>1875783.64</v>
          </cell>
        </row>
        <row r="5720">
          <cell r="A5720">
            <v>1817930961</v>
          </cell>
          <cell r="B5720">
            <v>961</v>
          </cell>
          <cell r="C5720">
            <v>817930</v>
          </cell>
          <cell r="D5720">
            <v>1</v>
          </cell>
          <cell r="E5720">
            <v>0</v>
          </cell>
          <cell r="F5720" t="str">
            <v>רז' פעולות ורכישות</v>
          </cell>
          <cell r="G5720">
            <v>0</v>
          </cell>
          <cell r="H5720" t="str">
            <v>גמיש</v>
          </cell>
          <cell r="I5720">
            <v>0</v>
          </cell>
          <cell r="J5720">
            <v>0</v>
          </cell>
          <cell r="K5720">
            <v>0</v>
          </cell>
          <cell r="L5720">
            <v>0</v>
          </cell>
          <cell r="M5720">
            <v>0</v>
          </cell>
          <cell r="N5720">
            <v>0</v>
          </cell>
          <cell r="O5720">
            <v>0</v>
          </cell>
          <cell r="P5720">
            <v>0</v>
          </cell>
        </row>
        <row r="5721">
          <cell r="A5721" t="e">
            <v>#VALUE!</v>
          </cell>
          <cell r="B5721" t="str">
            <v>817930  סך הכל</v>
          </cell>
          <cell r="C5721">
            <v>0</v>
          </cell>
          <cell r="D5721">
            <v>0</v>
          </cell>
          <cell r="E5721">
            <v>0</v>
          </cell>
          <cell r="F5721" t="str">
            <v xml:space="preserve">תיאטרון סל-תרבות  </v>
          </cell>
          <cell r="G5721">
            <v>0</v>
          </cell>
          <cell r="H5721">
            <v>0</v>
          </cell>
          <cell r="I5721">
            <v>2.4622013619051142E-3</v>
          </cell>
          <cell r="J5721">
            <v>2596220</v>
          </cell>
          <cell r="K5721">
            <v>1.3226403695114106</v>
          </cell>
          <cell r="L5721">
            <v>9480</v>
          </cell>
          <cell r="M5721">
            <v>0</v>
          </cell>
          <cell r="N5721">
            <v>2605700</v>
          </cell>
          <cell r="O5721">
            <v>2599300</v>
          </cell>
          <cell r="P5721">
            <v>2298237.91</v>
          </cell>
        </row>
        <row r="5722">
          <cell r="A5722">
            <v>18180000</v>
          </cell>
          <cell r="B5722">
            <v>0</v>
          </cell>
          <cell r="C5722">
            <v>818000</v>
          </cell>
          <cell r="D5722">
            <v>1</v>
          </cell>
          <cell r="E5722">
            <v>0</v>
          </cell>
          <cell r="F5722" t="str">
            <v xml:space="preserve">חינוך מבוגרים     </v>
          </cell>
          <cell r="G5722">
            <v>0</v>
          </cell>
          <cell r="H5722" t="str">
            <v xml:space="preserve"> 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0</v>
          </cell>
          <cell r="N5722">
            <v>0</v>
          </cell>
          <cell r="O5722">
            <v>0</v>
          </cell>
          <cell r="P5722">
            <v>0</v>
          </cell>
        </row>
        <row r="5723">
          <cell r="A5723">
            <v>18182000</v>
          </cell>
          <cell r="B5723">
            <v>0</v>
          </cell>
          <cell r="C5723">
            <v>818200</v>
          </cell>
          <cell r="D5723">
            <v>1</v>
          </cell>
          <cell r="E5723">
            <v>0</v>
          </cell>
          <cell r="F5723" t="str">
            <v xml:space="preserve">מרכז למידה תהיל"ה </v>
          </cell>
          <cell r="G5723">
            <v>0</v>
          </cell>
          <cell r="H5723" t="str">
            <v xml:space="preserve"> </v>
          </cell>
          <cell r="I5723">
            <v>0</v>
          </cell>
          <cell r="J5723">
            <v>0</v>
          </cell>
          <cell r="K5723">
            <v>0</v>
          </cell>
          <cell r="L5723">
            <v>0</v>
          </cell>
          <cell r="M5723">
            <v>0</v>
          </cell>
          <cell r="N5723">
            <v>0</v>
          </cell>
          <cell r="O5723">
            <v>0</v>
          </cell>
          <cell r="P5723">
            <v>0</v>
          </cell>
        </row>
        <row r="5724">
          <cell r="A5724">
            <v>1818200100</v>
          </cell>
          <cell r="B5724">
            <v>100</v>
          </cell>
          <cell r="C5724">
            <v>818200</v>
          </cell>
          <cell r="D5724">
            <v>1</v>
          </cell>
          <cell r="E5724">
            <v>0</v>
          </cell>
          <cell r="F5724" t="str">
            <v>שכר עובדים לפי תקן</v>
          </cell>
          <cell r="G5724">
            <v>0</v>
          </cell>
          <cell r="H5724" t="str">
            <v xml:space="preserve"> </v>
          </cell>
          <cell r="I5724">
            <v>0</v>
          </cell>
          <cell r="J5724">
            <v>0</v>
          </cell>
          <cell r="K5724">
            <v>0</v>
          </cell>
          <cell r="L5724">
            <v>0</v>
          </cell>
          <cell r="M5724">
            <v>0</v>
          </cell>
          <cell r="N5724">
            <v>0</v>
          </cell>
          <cell r="O5724">
            <v>0</v>
          </cell>
          <cell r="P5724">
            <v>0</v>
          </cell>
        </row>
        <row r="5725">
          <cell r="A5725">
            <v>1818200110</v>
          </cell>
          <cell r="B5725">
            <v>110</v>
          </cell>
          <cell r="C5725">
            <v>818200</v>
          </cell>
          <cell r="D5725">
            <v>1</v>
          </cell>
          <cell r="E5725">
            <v>0</v>
          </cell>
          <cell r="F5725" t="str">
            <v>השכר הקובע-תקציבית</v>
          </cell>
          <cell r="G5725">
            <v>0</v>
          </cell>
          <cell r="H5725" t="str">
            <v>שכר</v>
          </cell>
          <cell r="I5725">
            <v>0</v>
          </cell>
          <cell r="J5725">
            <v>0</v>
          </cell>
          <cell r="K5725">
            <v>0</v>
          </cell>
          <cell r="L5725">
            <v>0</v>
          </cell>
          <cell r="M5725">
            <v>0</v>
          </cell>
          <cell r="N5725">
            <v>0</v>
          </cell>
          <cell r="O5725">
            <v>0</v>
          </cell>
          <cell r="P5725">
            <v>0</v>
          </cell>
        </row>
        <row r="5726">
          <cell r="A5726">
            <v>1818200119</v>
          </cell>
          <cell r="B5726">
            <v>119</v>
          </cell>
          <cell r="C5726">
            <v>818200</v>
          </cell>
          <cell r="D5726">
            <v>1</v>
          </cell>
          <cell r="E5726">
            <v>0</v>
          </cell>
          <cell r="F5726" t="str">
            <v xml:space="preserve">השכר הקובע-צוברת  </v>
          </cell>
          <cell r="G5726">
            <v>0</v>
          </cell>
          <cell r="H5726" t="str">
            <v>שכר</v>
          </cell>
          <cell r="I5726">
            <v>0</v>
          </cell>
          <cell r="J5726">
            <v>0</v>
          </cell>
          <cell r="K5726">
            <v>0</v>
          </cell>
          <cell r="L5726">
            <v>0</v>
          </cell>
          <cell r="M5726">
            <v>0</v>
          </cell>
          <cell r="N5726">
            <v>0</v>
          </cell>
          <cell r="O5726">
            <v>0</v>
          </cell>
          <cell r="P5726">
            <v>0</v>
          </cell>
        </row>
        <row r="5727">
          <cell r="A5727">
            <v>1818200122</v>
          </cell>
          <cell r="B5727">
            <v>122</v>
          </cell>
          <cell r="C5727">
            <v>818200</v>
          </cell>
          <cell r="D5727">
            <v>1</v>
          </cell>
          <cell r="E5727">
            <v>0</v>
          </cell>
          <cell r="F5727" t="str">
            <v xml:space="preserve">ביגוד             </v>
          </cell>
          <cell r="G5727">
            <v>0</v>
          </cell>
          <cell r="H5727" t="str">
            <v>שכר</v>
          </cell>
          <cell r="I5727">
            <v>0</v>
          </cell>
          <cell r="J5727">
            <v>0</v>
          </cell>
          <cell r="K5727">
            <v>0</v>
          </cell>
          <cell r="L5727">
            <v>0</v>
          </cell>
          <cell r="M5727">
            <v>0</v>
          </cell>
          <cell r="N5727">
            <v>0</v>
          </cell>
          <cell r="O5727">
            <v>0</v>
          </cell>
          <cell r="P5727">
            <v>0</v>
          </cell>
        </row>
        <row r="5728">
          <cell r="A5728">
            <v>1818200126</v>
          </cell>
          <cell r="B5728">
            <v>126</v>
          </cell>
          <cell r="C5728">
            <v>818200</v>
          </cell>
          <cell r="D5728">
            <v>1</v>
          </cell>
          <cell r="E5728">
            <v>0</v>
          </cell>
          <cell r="F5728" t="str">
            <v xml:space="preserve">דמי הבראה         </v>
          </cell>
          <cell r="G5728">
            <v>0</v>
          </cell>
          <cell r="H5728" t="str">
            <v>שכר</v>
          </cell>
          <cell r="I5728">
            <v>0</v>
          </cell>
          <cell r="J5728">
            <v>0</v>
          </cell>
          <cell r="K5728">
            <v>0</v>
          </cell>
          <cell r="L5728">
            <v>0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</row>
        <row r="5729">
          <cell r="A5729">
            <v>1818200130</v>
          </cell>
          <cell r="B5729">
            <v>130</v>
          </cell>
          <cell r="C5729">
            <v>818200</v>
          </cell>
          <cell r="D5729">
            <v>1</v>
          </cell>
          <cell r="E5729">
            <v>0</v>
          </cell>
          <cell r="F5729" t="str">
            <v xml:space="preserve">שעות נוספות       </v>
          </cell>
          <cell r="G5729">
            <v>0</v>
          </cell>
          <cell r="H5729" t="str">
            <v>שכר</v>
          </cell>
          <cell r="I5729">
            <v>0</v>
          </cell>
          <cell r="J5729">
            <v>0</v>
          </cell>
          <cell r="K5729">
            <v>0</v>
          </cell>
          <cell r="L5729">
            <v>0</v>
          </cell>
          <cell r="M5729">
            <v>0</v>
          </cell>
          <cell r="N5729">
            <v>0</v>
          </cell>
          <cell r="O5729">
            <v>0</v>
          </cell>
          <cell r="P5729">
            <v>0</v>
          </cell>
        </row>
        <row r="5730">
          <cell r="A5730">
            <v>1818200140</v>
          </cell>
          <cell r="B5730">
            <v>140</v>
          </cell>
          <cell r="C5730">
            <v>818200</v>
          </cell>
          <cell r="D5730">
            <v>1</v>
          </cell>
          <cell r="E5730">
            <v>0</v>
          </cell>
          <cell r="F5730" t="str">
            <v>השתתפות באחזקת רכב</v>
          </cell>
          <cell r="G5730">
            <v>0</v>
          </cell>
          <cell r="H5730" t="str">
            <v>שכר</v>
          </cell>
          <cell r="I5730">
            <v>0</v>
          </cell>
          <cell r="J5730">
            <v>0</v>
          </cell>
          <cell r="K5730">
            <v>0</v>
          </cell>
          <cell r="L5730">
            <v>0</v>
          </cell>
          <cell r="M5730">
            <v>0</v>
          </cell>
          <cell r="N5730">
            <v>0</v>
          </cell>
          <cell r="O5730">
            <v>0</v>
          </cell>
          <cell r="P5730">
            <v>0</v>
          </cell>
        </row>
        <row r="5731">
          <cell r="A5731">
            <v>1818200200</v>
          </cell>
          <cell r="B5731">
            <v>200</v>
          </cell>
          <cell r="C5731">
            <v>818200</v>
          </cell>
          <cell r="D5731">
            <v>1</v>
          </cell>
          <cell r="E5731">
            <v>0</v>
          </cell>
          <cell r="F5731" t="str">
            <v>שכר עובדים ללא תקן</v>
          </cell>
          <cell r="G5731">
            <v>0</v>
          </cell>
          <cell r="H5731" t="str">
            <v xml:space="preserve"> </v>
          </cell>
          <cell r="I5731">
            <v>0</v>
          </cell>
          <cell r="J5731">
            <v>0</v>
          </cell>
          <cell r="K5731">
            <v>0</v>
          </cell>
          <cell r="L5731">
            <v>0</v>
          </cell>
          <cell r="M5731">
            <v>0</v>
          </cell>
          <cell r="N5731">
            <v>0</v>
          </cell>
          <cell r="O5731">
            <v>0</v>
          </cell>
          <cell r="P5731">
            <v>0</v>
          </cell>
        </row>
        <row r="5732">
          <cell r="A5732">
            <v>1818200210</v>
          </cell>
          <cell r="B5732">
            <v>210</v>
          </cell>
          <cell r="C5732">
            <v>818200</v>
          </cell>
          <cell r="D5732">
            <v>1</v>
          </cell>
          <cell r="E5732">
            <v>0</v>
          </cell>
          <cell r="F5732" t="str">
            <v xml:space="preserve">השכר הקובע        </v>
          </cell>
          <cell r="G5732">
            <v>0</v>
          </cell>
          <cell r="H5732" t="str">
            <v>שכר</v>
          </cell>
          <cell r="I5732">
            <v>0</v>
          </cell>
          <cell r="J5732">
            <v>0</v>
          </cell>
          <cell r="K5732">
            <v>0</v>
          </cell>
          <cell r="L5732">
            <v>0</v>
          </cell>
          <cell r="M5732">
            <v>0</v>
          </cell>
          <cell r="N5732">
            <v>0</v>
          </cell>
          <cell r="O5732">
            <v>0</v>
          </cell>
          <cell r="P5732">
            <v>0</v>
          </cell>
        </row>
        <row r="5733">
          <cell r="A5733">
            <v>1818200263</v>
          </cell>
          <cell r="B5733">
            <v>263</v>
          </cell>
          <cell r="C5733">
            <v>818200</v>
          </cell>
          <cell r="D5733">
            <v>1</v>
          </cell>
          <cell r="E5733">
            <v>0</v>
          </cell>
          <cell r="F5733" t="str">
            <v xml:space="preserve">עובדים חיצוניים   </v>
          </cell>
          <cell r="G5733">
            <v>0</v>
          </cell>
          <cell r="H5733" t="str">
            <v>שכר</v>
          </cell>
          <cell r="I5733">
            <v>0</v>
          </cell>
          <cell r="J5733">
            <v>0</v>
          </cell>
          <cell r="K5733">
            <v>0</v>
          </cell>
          <cell r="L5733">
            <v>0</v>
          </cell>
          <cell r="M5733">
            <v>0</v>
          </cell>
          <cell r="N5733">
            <v>0</v>
          </cell>
          <cell r="O5733">
            <v>0</v>
          </cell>
          <cell r="P5733">
            <v>0</v>
          </cell>
        </row>
        <row r="5734">
          <cell r="A5734">
            <v>1818200400</v>
          </cell>
          <cell r="B5734">
            <v>400</v>
          </cell>
          <cell r="C5734">
            <v>818200</v>
          </cell>
          <cell r="D5734">
            <v>1</v>
          </cell>
          <cell r="E5734">
            <v>0</v>
          </cell>
          <cell r="F5734" t="str">
            <v>אחזקת בנינים וציוד</v>
          </cell>
          <cell r="G5734">
            <v>0</v>
          </cell>
          <cell r="H5734" t="str">
            <v xml:space="preserve"> </v>
          </cell>
          <cell r="I5734">
            <v>0</v>
          </cell>
          <cell r="J5734">
            <v>0</v>
          </cell>
          <cell r="K5734">
            <v>0</v>
          </cell>
          <cell r="L5734">
            <v>0</v>
          </cell>
          <cell r="M5734">
            <v>0</v>
          </cell>
          <cell r="N5734">
            <v>0</v>
          </cell>
          <cell r="O5734">
            <v>0</v>
          </cell>
          <cell r="P5734">
            <v>0</v>
          </cell>
        </row>
        <row r="5735">
          <cell r="A5735">
            <v>1818200420</v>
          </cell>
          <cell r="B5735">
            <v>420</v>
          </cell>
          <cell r="C5735">
            <v>818200</v>
          </cell>
          <cell r="D5735">
            <v>1</v>
          </cell>
          <cell r="E5735">
            <v>0</v>
          </cell>
          <cell r="F5735" t="str">
            <v xml:space="preserve">כיבוי אש          </v>
          </cell>
          <cell r="G5735">
            <v>0</v>
          </cell>
          <cell r="H5735" t="str">
            <v>גמיש</v>
          </cell>
          <cell r="I5735">
            <v>0</v>
          </cell>
          <cell r="J5735">
            <v>0</v>
          </cell>
          <cell r="K5735">
            <v>0</v>
          </cell>
          <cell r="L5735">
            <v>0</v>
          </cell>
          <cell r="M5735">
            <v>0</v>
          </cell>
          <cell r="N5735">
            <v>0</v>
          </cell>
          <cell r="O5735">
            <v>0</v>
          </cell>
          <cell r="P5735">
            <v>0</v>
          </cell>
        </row>
        <row r="5736">
          <cell r="A5736">
            <v>1818200431</v>
          </cell>
          <cell r="B5736">
            <v>431</v>
          </cell>
          <cell r="C5736">
            <v>818200</v>
          </cell>
          <cell r="D5736">
            <v>1</v>
          </cell>
          <cell r="E5736">
            <v>0</v>
          </cell>
          <cell r="F5736" t="str">
            <v xml:space="preserve">חשמל              </v>
          </cell>
          <cell r="G5736">
            <v>0</v>
          </cell>
          <cell r="H5736" t="str">
            <v>קשיח</v>
          </cell>
          <cell r="I5736">
            <v>0</v>
          </cell>
          <cell r="J5736">
            <v>0</v>
          </cell>
          <cell r="K5736">
            <v>0</v>
          </cell>
          <cell r="L5736">
            <v>0</v>
          </cell>
          <cell r="M5736">
            <v>0</v>
          </cell>
          <cell r="N5736">
            <v>0</v>
          </cell>
          <cell r="O5736">
            <v>0</v>
          </cell>
          <cell r="P5736">
            <v>0</v>
          </cell>
        </row>
        <row r="5737">
          <cell r="A5737">
            <v>1818200433</v>
          </cell>
          <cell r="B5737">
            <v>433</v>
          </cell>
          <cell r="C5737">
            <v>818200</v>
          </cell>
          <cell r="D5737">
            <v>1</v>
          </cell>
          <cell r="E5737">
            <v>0</v>
          </cell>
          <cell r="F5737" t="str">
            <v xml:space="preserve">חומרי נקיון       </v>
          </cell>
          <cell r="G5737">
            <v>0</v>
          </cell>
          <cell r="H5737" t="str">
            <v>גמיש</v>
          </cell>
          <cell r="I5737">
            <v>0</v>
          </cell>
          <cell r="J5737">
            <v>0</v>
          </cell>
          <cell r="K5737">
            <v>0</v>
          </cell>
          <cell r="L5737">
            <v>0</v>
          </cell>
          <cell r="M5737">
            <v>0</v>
          </cell>
          <cell r="N5737">
            <v>0</v>
          </cell>
          <cell r="O5737">
            <v>0</v>
          </cell>
          <cell r="P5737">
            <v>0</v>
          </cell>
        </row>
        <row r="5738">
          <cell r="A5738">
            <v>1818200434</v>
          </cell>
          <cell r="B5738">
            <v>434</v>
          </cell>
          <cell r="C5738">
            <v>818200</v>
          </cell>
          <cell r="D5738">
            <v>1</v>
          </cell>
          <cell r="E5738">
            <v>0</v>
          </cell>
          <cell r="F5738" t="str">
            <v xml:space="preserve">חיטוי והדברה      </v>
          </cell>
          <cell r="G5738">
            <v>0</v>
          </cell>
          <cell r="H5738" t="str">
            <v>גמיש</v>
          </cell>
          <cell r="I5738">
            <v>0</v>
          </cell>
          <cell r="J5738">
            <v>0</v>
          </cell>
          <cell r="K5738">
            <v>0</v>
          </cell>
          <cell r="L5738">
            <v>0</v>
          </cell>
          <cell r="M5738">
            <v>0</v>
          </cell>
          <cell r="N5738">
            <v>0</v>
          </cell>
          <cell r="O5738">
            <v>0</v>
          </cell>
          <cell r="P5738">
            <v>0</v>
          </cell>
        </row>
        <row r="5739">
          <cell r="A5739">
            <v>1818200441</v>
          </cell>
          <cell r="B5739">
            <v>441</v>
          </cell>
          <cell r="C5739">
            <v>818200</v>
          </cell>
          <cell r="D5739">
            <v>1</v>
          </cell>
          <cell r="E5739">
            <v>0</v>
          </cell>
          <cell r="F5739" t="str">
            <v xml:space="preserve">ביטוח             </v>
          </cell>
          <cell r="G5739">
            <v>0</v>
          </cell>
          <cell r="H5739" t="str">
            <v>קשיח</v>
          </cell>
          <cell r="I5739">
            <v>0</v>
          </cell>
          <cell r="J5739">
            <v>0</v>
          </cell>
          <cell r="K5739">
            <v>0</v>
          </cell>
          <cell r="L5739">
            <v>0</v>
          </cell>
          <cell r="M5739">
            <v>0</v>
          </cell>
          <cell r="N5739">
            <v>0</v>
          </cell>
          <cell r="O5739">
            <v>0</v>
          </cell>
          <cell r="P5739">
            <v>0</v>
          </cell>
        </row>
        <row r="5740">
          <cell r="A5740">
            <v>1818200450</v>
          </cell>
          <cell r="B5740">
            <v>450</v>
          </cell>
          <cell r="C5740">
            <v>818200</v>
          </cell>
          <cell r="D5740">
            <v>1</v>
          </cell>
          <cell r="E5740">
            <v>0</v>
          </cell>
          <cell r="F5740" t="str">
            <v xml:space="preserve">ריהוט ואחזקתו     </v>
          </cell>
          <cell r="G5740">
            <v>0</v>
          </cell>
          <cell r="H5740" t="str">
            <v>גמיש</v>
          </cell>
          <cell r="I5740">
            <v>0</v>
          </cell>
          <cell r="J5740">
            <v>0</v>
          </cell>
          <cell r="K5740">
            <v>0</v>
          </cell>
          <cell r="L5740">
            <v>0</v>
          </cell>
          <cell r="M5740">
            <v>0</v>
          </cell>
          <cell r="N5740">
            <v>0</v>
          </cell>
          <cell r="O5740">
            <v>0</v>
          </cell>
          <cell r="P5740">
            <v>0</v>
          </cell>
        </row>
        <row r="5741">
          <cell r="A5741">
            <v>1818200470</v>
          </cell>
          <cell r="B5741">
            <v>470</v>
          </cell>
          <cell r="C5741">
            <v>818200</v>
          </cell>
          <cell r="D5741">
            <v>1</v>
          </cell>
          <cell r="E5741">
            <v>0</v>
          </cell>
          <cell r="F5741" t="str">
            <v xml:space="preserve">אחזקת מכונות משרד </v>
          </cell>
          <cell r="G5741">
            <v>0</v>
          </cell>
          <cell r="H5741" t="str">
            <v>גמיש</v>
          </cell>
          <cell r="I5741">
            <v>0</v>
          </cell>
          <cell r="J5741">
            <v>0</v>
          </cell>
          <cell r="K5741">
            <v>0</v>
          </cell>
          <cell r="L5741">
            <v>0</v>
          </cell>
          <cell r="M5741">
            <v>0</v>
          </cell>
          <cell r="N5741">
            <v>0</v>
          </cell>
          <cell r="O5741">
            <v>0</v>
          </cell>
          <cell r="P5741">
            <v>0</v>
          </cell>
        </row>
        <row r="5742">
          <cell r="A5742">
            <v>1818200471</v>
          </cell>
          <cell r="B5742">
            <v>471</v>
          </cell>
          <cell r="C5742">
            <v>818200</v>
          </cell>
          <cell r="D5742">
            <v>1</v>
          </cell>
          <cell r="E5742">
            <v>0</v>
          </cell>
          <cell r="F5742" t="str">
            <v xml:space="preserve">מכשירי כתיבה      </v>
          </cell>
          <cell r="G5742">
            <v>0</v>
          </cell>
          <cell r="H5742" t="str">
            <v>גמיש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</row>
        <row r="5743">
          <cell r="A5743">
            <v>1818200472</v>
          </cell>
          <cell r="B5743">
            <v>472</v>
          </cell>
          <cell r="C5743">
            <v>818200</v>
          </cell>
          <cell r="D5743">
            <v>1</v>
          </cell>
          <cell r="E5743">
            <v>0</v>
          </cell>
          <cell r="F5743" t="str">
            <v>אחזקת מכונת שיכפול</v>
          </cell>
          <cell r="G5743">
            <v>0</v>
          </cell>
          <cell r="H5743" t="str">
            <v>גמיש</v>
          </cell>
          <cell r="I5743">
            <v>0</v>
          </cell>
          <cell r="J5743">
            <v>0</v>
          </cell>
          <cell r="K5743">
            <v>0</v>
          </cell>
          <cell r="L5743">
            <v>0</v>
          </cell>
          <cell r="M5743">
            <v>0</v>
          </cell>
          <cell r="N5743">
            <v>0</v>
          </cell>
          <cell r="O5743">
            <v>0</v>
          </cell>
          <cell r="P5743">
            <v>0</v>
          </cell>
        </row>
        <row r="5744">
          <cell r="A5744">
            <v>1818200500</v>
          </cell>
          <cell r="B5744">
            <v>500</v>
          </cell>
          <cell r="C5744">
            <v>818200</v>
          </cell>
          <cell r="D5744">
            <v>1</v>
          </cell>
          <cell r="E5744">
            <v>0</v>
          </cell>
          <cell r="F5744" t="str">
            <v xml:space="preserve">הוצאות מינהליות   </v>
          </cell>
          <cell r="G5744">
            <v>0</v>
          </cell>
          <cell r="H5744" t="str">
            <v xml:space="preserve"> </v>
          </cell>
          <cell r="I5744">
            <v>0</v>
          </cell>
          <cell r="J5744">
            <v>0</v>
          </cell>
          <cell r="K5744">
            <v>0</v>
          </cell>
          <cell r="L5744">
            <v>0</v>
          </cell>
          <cell r="M5744">
            <v>0</v>
          </cell>
          <cell r="N5744">
            <v>0</v>
          </cell>
          <cell r="O5744">
            <v>0</v>
          </cell>
          <cell r="P5744">
            <v>0</v>
          </cell>
        </row>
        <row r="5745">
          <cell r="A5745">
            <v>1818200511</v>
          </cell>
          <cell r="B5745">
            <v>511</v>
          </cell>
          <cell r="C5745">
            <v>818200</v>
          </cell>
          <cell r="D5745">
            <v>1</v>
          </cell>
          <cell r="E5745">
            <v>0</v>
          </cell>
          <cell r="F5745" t="str">
            <v xml:space="preserve">אירוח וכיבוד      </v>
          </cell>
          <cell r="G5745">
            <v>0</v>
          </cell>
          <cell r="H5745" t="str">
            <v>גמיש</v>
          </cell>
          <cell r="I5745">
            <v>0</v>
          </cell>
          <cell r="J5745">
            <v>0</v>
          </cell>
          <cell r="K5745">
            <v>0</v>
          </cell>
          <cell r="L5745">
            <v>0</v>
          </cell>
          <cell r="M5745">
            <v>0</v>
          </cell>
          <cell r="N5745">
            <v>0</v>
          </cell>
          <cell r="O5745">
            <v>0</v>
          </cell>
          <cell r="P5745">
            <v>0</v>
          </cell>
        </row>
        <row r="5746">
          <cell r="A5746">
            <v>1818200522</v>
          </cell>
          <cell r="B5746">
            <v>522</v>
          </cell>
          <cell r="C5746">
            <v>818200</v>
          </cell>
          <cell r="D5746">
            <v>1</v>
          </cell>
          <cell r="E5746">
            <v>0</v>
          </cell>
          <cell r="F5746" t="str">
            <v xml:space="preserve">ספרים             </v>
          </cell>
          <cell r="G5746">
            <v>0</v>
          </cell>
          <cell r="H5746" t="str">
            <v>גמיש</v>
          </cell>
          <cell r="I5746">
            <v>0</v>
          </cell>
          <cell r="J5746">
            <v>0</v>
          </cell>
          <cell r="K5746">
            <v>0</v>
          </cell>
          <cell r="L5746">
            <v>0</v>
          </cell>
          <cell r="M5746">
            <v>0</v>
          </cell>
          <cell r="N5746">
            <v>0</v>
          </cell>
          <cell r="O5746">
            <v>0</v>
          </cell>
          <cell r="P5746">
            <v>0</v>
          </cell>
        </row>
        <row r="5747">
          <cell r="A5747">
            <v>1818200540</v>
          </cell>
          <cell r="B5747">
            <v>540</v>
          </cell>
          <cell r="C5747">
            <v>818200</v>
          </cell>
          <cell r="D5747">
            <v>1</v>
          </cell>
          <cell r="E5747">
            <v>0</v>
          </cell>
          <cell r="F5747" t="str">
            <v xml:space="preserve">הוצאות טלפון      </v>
          </cell>
          <cell r="G5747">
            <v>0</v>
          </cell>
          <cell r="H5747" t="str">
            <v>קשיח</v>
          </cell>
          <cell r="I5747">
            <v>0</v>
          </cell>
          <cell r="J5747">
            <v>0</v>
          </cell>
          <cell r="K5747">
            <v>0</v>
          </cell>
          <cell r="L5747">
            <v>0</v>
          </cell>
          <cell r="M5747">
            <v>0</v>
          </cell>
          <cell r="N5747">
            <v>0</v>
          </cell>
          <cell r="O5747">
            <v>0</v>
          </cell>
          <cell r="P5747">
            <v>0</v>
          </cell>
        </row>
        <row r="5748">
          <cell r="A5748">
            <v>1818200544</v>
          </cell>
          <cell r="B5748">
            <v>544</v>
          </cell>
          <cell r="C5748">
            <v>818200</v>
          </cell>
          <cell r="D5748">
            <v>1</v>
          </cell>
          <cell r="E5748">
            <v>0</v>
          </cell>
          <cell r="F5748" t="str">
            <v xml:space="preserve">הוצאות דאר        </v>
          </cell>
          <cell r="G5748">
            <v>0</v>
          </cell>
          <cell r="H5748" t="str">
            <v>קשיח</v>
          </cell>
          <cell r="I5748">
            <v>0</v>
          </cell>
          <cell r="J5748">
            <v>0</v>
          </cell>
          <cell r="K5748">
            <v>0</v>
          </cell>
          <cell r="L5748">
            <v>0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</row>
        <row r="5749">
          <cell r="A5749">
            <v>1818200550</v>
          </cell>
          <cell r="B5749">
            <v>550</v>
          </cell>
          <cell r="C5749">
            <v>818200</v>
          </cell>
          <cell r="D5749">
            <v>1</v>
          </cell>
          <cell r="E5749">
            <v>0</v>
          </cell>
          <cell r="F5749" t="str">
            <v xml:space="preserve">פירסומים          </v>
          </cell>
          <cell r="G5749">
            <v>0</v>
          </cell>
          <cell r="H5749" t="str">
            <v>גמיש</v>
          </cell>
          <cell r="I5749">
            <v>0</v>
          </cell>
          <cell r="J5749">
            <v>0</v>
          </cell>
          <cell r="K5749">
            <v>0</v>
          </cell>
          <cell r="L5749">
            <v>0</v>
          </cell>
          <cell r="M5749">
            <v>0</v>
          </cell>
          <cell r="N5749">
            <v>0</v>
          </cell>
          <cell r="O5749">
            <v>0</v>
          </cell>
          <cell r="P5749">
            <v>0</v>
          </cell>
        </row>
        <row r="5750">
          <cell r="A5750">
            <v>1818200561</v>
          </cell>
          <cell r="B5750">
            <v>561</v>
          </cell>
          <cell r="C5750">
            <v>818200</v>
          </cell>
          <cell r="D5750">
            <v>1</v>
          </cell>
          <cell r="E5750">
            <v>0</v>
          </cell>
          <cell r="F5750" t="str">
            <v xml:space="preserve">שיכפולים          </v>
          </cell>
          <cell r="G5750">
            <v>0</v>
          </cell>
          <cell r="H5750" t="str">
            <v>גמיש</v>
          </cell>
          <cell r="I5750">
            <v>0</v>
          </cell>
          <cell r="J5750">
            <v>0</v>
          </cell>
          <cell r="K5750">
            <v>0</v>
          </cell>
          <cell r="L5750">
            <v>0</v>
          </cell>
          <cell r="M5750">
            <v>0</v>
          </cell>
          <cell r="N5750">
            <v>0</v>
          </cell>
          <cell r="O5750">
            <v>0</v>
          </cell>
          <cell r="P5750">
            <v>0</v>
          </cell>
        </row>
        <row r="5751">
          <cell r="A5751">
            <v>1818200700</v>
          </cell>
          <cell r="B5751">
            <v>700</v>
          </cell>
          <cell r="C5751">
            <v>818200</v>
          </cell>
          <cell r="D5751">
            <v>1</v>
          </cell>
          <cell r="E5751">
            <v>0</v>
          </cell>
          <cell r="F5751" t="str">
            <v xml:space="preserve">הוצאות לפעולות    </v>
          </cell>
          <cell r="G5751">
            <v>0</v>
          </cell>
          <cell r="H5751" t="str">
            <v xml:space="preserve"> </v>
          </cell>
          <cell r="I5751">
            <v>0</v>
          </cell>
          <cell r="J5751">
            <v>0</v>
          </cell>
          <cell r="K5751">
            <v>0</v>
          </cell>
          <cell r="L5751">
            <v>0</v>
          </cell>
          <cell r="M5751">
            <v>0</v>
          </cell>
          <cell r="N5751">
            <v>0</v>
          </cell>
          <cell r="O5751">
            <v>0</v>
          </cell>
          <cell r="P5751">
            <v>0</v>
          </cell>
        </row>
        <row r="5752">
          <cell r="A5752">
            <v>1818200721</v>
          </cell>
          <cell r="B5752">
            <v>721</v>
          </cell>
          <cell r="C5752">
            <v>818200</v>
          </cell>
          <cell r="D5752">
            <v>1</v>
          </cell>
          <cell r="E5752">
            <v>0</v>
          </cell>
          <cell r="F5752" t="str">
            <v>חמרים-תחזוקת מבנים</v>
          </cell>
          <cell r="G5752">
            <v>0</v>
          </cell>
          <cell r="H5752" t="str">
            <v>גמיש</v>
          </cell>
          <cell r="I5752">
            <v>0</v>
          </cell>
          <cell r="J5752">
            <v>0</v>
          </cell>
          <cell r="K5752">
            <v>0</v>
          </cell>
          <cell r="L5752">
            <v>0</v>
          </cell>
          <cell r="M5752">
            <v>0</v>
          </cell>
          <cell r="N5752">
            <v>0</v>
          </cell>
          <cell r="O5752">
            <v>0</v>
          </cell>
          <cell r="P5752">
            <v>0</v>
          </cell>
        </row>
        <row r="5753">
          <cell r="A5753">
            <v>1818200722</v>
          </cell>
          <cell r="B5753">
            <v>722</v>
          </cell>
          <cell r="C5753">
            <v>818200</v>
          </cell>
          <cell r="D5753">
            <v>1</v>
          </cell>
          <cell r="E5753">
            <v>0</v>
          </cell>
          <cell r="F5753" t="str">
            <v>חמרים-תחזוקה עצמית</v>
          </cell>
          <cell r="G5753">
            <v>0</v>
          </cell>
          <cell r="H5753" t="str">
            <v>גמיש</v>
          </cell>
          <cell r="I5753">
            <v>0</v>
          </cell>
          <cell r="J5753">
            <v>0</v>
          </cell>
          <cell r="K5753">
            <v>0</v>
          </cell>
          <cell r="L5753">
            <v>0</v>
          </cell>
          <cell r="M5753">
            <v>0</v>
          </cell>
          <cell r="N5753">
            <v>0</v>
          </cell>
          <cell r="O5753">
            <v>0</v>
          </cell>
          <cell r="P5753">
            <v>0</v>
          </cell>
        </row>
        <row r="5754">
          <cell r="A5754">
            <v>1818200723</v>
          </cell>
          <cell r="B5754">
            <v>723</v>
          </cell>
          <cell r="C5754">
            <v>818200</v>
          </cell>
          <cell r="D5754">
            <v>1</v>
          </cell>
          <cell r="E5754">
            <v>0</v>
          </cell>
          <cell r="F5754" t="str">
            <v xml:space="preserve">חומרים לעב' עצמית </v>
          </cell>
          <cell r="G5754">
            <v>0</v>
          </cell>
          <cell r="H5754" t="str">
            <v>גמיש</v>
          </cell>
          <cell r="I5754">
            <v>0</v>
          </cell>
          <cell r="J5754">
            <v>0</v>
          </cell>
          <cell r="K5754">
            <v>0</v>
          </cell>
          <cell r="L5754">
            <v>0</v>
          </cell>
          <cell r="M5754">
            <v>0</v>
          </cell>
          <cell r="N5754">
            <v>0</v>
          </cell>
          <cell r="O5754">
            <v>0</v>
          </cell>
          <cell r="P5754">
            <v>0</v>
          </cell>
        </row>
        <row r="5755">
          <cell r="A5755">
            <v>1818200742</v>
          </cell>
          <cell r="B5755">
            <v>742</v>
          </cell>
          <cell r="C5755">
            <v>818200</v>
          </cell>
          <cell r="D5755">
            <v>1</v>
          </cell>
          <cell r="E5755">
            <v>0</v>
          </cell>
          <cell r="F5755" t="str">
            <v xml:space="preserve">כלים וציוד        </v>
          </cell>
          <cell r="G5755">
            <v>0</v>
          </cell>
          <cell r="H5755" t="str">
            <v>גמיש</v>
          </cell>
          <cell r="I5755">
            <v>0</v>
          </cell>
          <cell r="J5755">
            <v>0</v>
          </cell>
          <cell r="K5755">
            <v>0</v>
          </cell>
          <cell r="L5755">
            <v>0</v>
          </cell>
          <cell r="M5755">
            <v>0</v>
          </cell>
          <cell r="N5755">
            <v>0</v>
          </cell>
          <cell r="O5755">
            <v>0</v>
          </cell>
          <cell r="P5755">
            <v>0</v>
          </cell>
        </row>
        <row r="5756">
          <cell r="A5756">
            <v>1818200745</v>
          </cell>
          <cell r="B5756">
            <v>745</v>
          </cell>
          <cell r="C5756">
            <v>818200</v>
          </cell>
          <cell r="D5756">
            <v>1</v>
          </cell>
          <cell r="E5756">
            <v>0</v>
          </cell>
          <cell r="F5756" t="str">
            <v>דמי פריצה - תכולה</v>
          </cell>
          <cell r="G5756">
            <v>0</v>
          </cell>
          <cell r="H5756" t="str">
            <v>קשיח</v>
          </cell>
          <cell r="I5756">
            <v>0</v>
          </cell>
          <cell r="J5756">
            <v>0</v>
          </cell>
          <cell r="K5756">
            <v>0</v>
          </cell>
          <cell r="L5756">
            <v>0</v>
          </cell>
          <cell r="M5756">
            <v>0</v>
          </cell>
          <cell r="N5756">
            <v>0</v>
          </cell>
          <cell r="O5756">
            <v>0</v>
          </cell>
          <cell r="P5756">
            <v>0</v>
          </cell>
        </row>
        <row r="5757">
          <cell r="A5757">
            <v>1818200751</v>
          </cell>
          <cell r="B5757">
            <v>751</v>
          </cell>
          <cell r="C5757">
            <v>818200</v>
          </cell>
          <cell r="D5757">
            <v>1</v>
          </cell>
          <cell r="E5757">
            <v>0</v>
          </cell>
          <cell r="F5757" t="str">
            <v xml:space="preserve">עבודות קבלניות    </v>
          </cell>
          <cell r="G5757">
            <v>0</v>
          </cell>
          <cell r="H5757" t="str">
            <v>גמיש</v>
          </cell>
          <cell r="I5757">
            <v>0</v>
          </cell>
          <cell r="J5757">
            <v>0</v>
          </cell>
          <cell r="K5757">
            <v>0</v>
          </cell>
          <cell r="L5757">
            <v>0</v>
          </cell>
          <cell r="M5757">
            <v>0</v>
          </cell>
          <cell r="N5757">
            <v>0</v>
          </cell>
          <cell r="O5757">
            <v>0</v>
          </cell>
          <cell r="P5757">
            <v>0</v>
          </cell>
        </row>
        <row r="5758">
          <cell r="A5758">
            <v>1818200763</v>
          </cell>
          <cell r="B5758">
            <v>763</v>
          </cell>
          <cell r="C5758">
            <v>818200</v>
          </cell>
          <cell r="D5758">
            <v>1</v>
          </cell>
          <cell r="E5758">
            <v>0</v>
          </cell>
          <cell r="F5758" t="str">
            <v xml:space="preserve">עובדים חיצוניים   </v>
          </cell>
          <cell r="G5758">
            <v>0</v>
          </cell>
          <cell r="H5758" t="str">
            <v>קשיח</v>
          </cell>
          <cell r="I5758">
            <v>0</v>
          </cell>
          <cell r="J5758">
            <v>0</v>
          </cell>
          <cell r="K5758">
            <v>0</v>
          </cell>
          <cell r="L5758">
            <v>0</v>
          </cell>
          <cell r="M5758">
            <v>0</v>
          </cell>
          <cell r="N5758">
            <v>0</v>
          </cell>
          <cell r="O5758">
            <v>0</v>
          </cell>
          <cell r="P5758">
            <v>0</v>
          </cell>
        </row>
        <row r="5759">
          <cell r="A5759">
            <v>1818200781</v>
          </cell>
          <cell r="B5759">
            <v>781</v>
          </cell>
          <cell r="C5759">
            <v>818200</v>
          </cell>
          <cell r="D5759">
            <v>1</v>
          </cell>
          <cell r="E5759">
            <v>0</v>
          </cell>
          <cell r="F5759" t="str">
            <v>הפעלת המרכז</v>
          </cell>
          <cell r="G5759">
            <v>0</v>
          </cell>
          <cell r="H5759" t="str">
            <v>גמיש</v>
          </cell>
          <cell r="I5759">
            <v>0</v>
          </cell>
          <cell r="J5759">
            <v>0</v>
          </cell>
          <cell r="K5759">
            <v>-1</v>
          </cell>
          <cell r="L5759">
            <v>0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</row>
        <row r="5760">
          <cell r="A5760">
            <v>1818200794</v>
          </cell>
          <cell r="B5760">
            <v>794</v>
          </cell>
          <cell r="C5760">
            <v>818200</v>
          </cell>
          <cell r="D5760">
            <v>1</v>
          </cell>
          <cell r="E5760">
            <v>0</v>
          </cell>
          <cell r="F5760" t="str">
            <v xml:space="preserve">השתתפות בעזר 094  </v>
          </cell>
          <cell r="G5760">
            <v>0</v>
          </cell>
          <cell r="H5760" t="str">
            <v>קשיח</v>
          </cell>
          <cell r="I5760">
            <v>0</v>
          </cell>
          <cell r="J5760">
            <v>0</v>
          </cell>
          <cell r="K5760">
            <v>0</v>
          </cell>
          <cell r="L5760">
            <v>0</v>
          </cell>
          <cell r="M5760">
            <v>0</v>
          </cell>
          <cell r="N5760">
            <v>0</v>
          </cell>
          <cell r="O5760">
            <v>0</v>
          </cell>
          <cell r="P5760">
            <v>0</v>
          </cell>
        </row>
        <row r="5761">
          <cell r="A5761">
            <v>1818200932</v>
          </cell>
          <cell r="B5761">
            <v>932</v>
          </cell>
          <cell r="C5761">
            <v>818200</v>
          </cell>
          <cell r="D5761">
            <v>1</v>
          </cell>
          <cell r="E5761">
            <v>0</v>
          </cell>
          <cell r="F5761" t="str">
            <v>פעולות ( מהכנסות )</v>
          </cell>
          <cell r="G5761">
            <v>0</v>
          </cell>
          <cell r="H5761" t="str">
            <v>קשיח</v>
          </cell>
          <cell r="I5761">
            <v>0</v>
          </cell>
          <cell r="J5761">
            <v>0</v>
          </cell>
          <cell r="K5761">
            <v>-1</v>
          </cell>
          <cell r="L5761">
            <v>0</v>
          </cell>
          <cell r="M5761">
            <v>0</v>
          </cell>
          <cell r="N5761">
            <v>0</v>
          </cell>
          <cell r="O5761">
            <v>0</v>
          </cell>
          <cell r="P5761">
            <v>0</v>
          </cell>
        </row>
        <row r="5762">
          <cell r="A5762">
            <v>1818200961</v>
          </cell>
          <cell r="B5762">
            <v>961</v>
          </cell>
          <cell r="C5762">
            <v>818200</v>
          </cell>
          <cell r="D5762">
            <v>1</v>
          </cell>
          <cell r="E5762">
            <v>0</v>
          </cell>
          <cell r="F5762" t="str">
            <v>רז' פעולות ורכישות</v>
          </cell>
          <cell r="G5762">
            <v>0</v>
          </cell>
          <cell r="H5762" t="str">
            <v>גמיש</v>
          </cell>
          <cell r="I5762">
            <v>0</v>
          </cell>
          <cell r="J5762">
            <v>0</v>
          </cell>
          <cell r="K5762">
            <v>0</v>
          </cell>
          <cell r="L5762">
            <v>0</v>
          </cell>
          <cell r="M5762">
            <v>0</v>
          </cell>
          <cell r="N5762">
            <v>0</v>
          </cell>
          <cell r="O5762">
            <v>0</v>
          </cell>
          <cell r="P5762">
            <v>0</v>
          </cell>
        </row>
        <row r="5763">
          <cell r="A5763" t="e">
            <v>#VALUE!</v>
          </cell>
          <cell r="B5763" t="str">
            <v>818200  סך הכל</v>
          </cell>
          <cell r="C5763">
            <v>0</v>
          </cell>
          <cell r="D5763">
            <v>0</v>
          </cell>
          <cell r="E5763">
            <v>0</v>
          </cell>
          <cell r="F5763" t="str">
            <v xml:space="preserve">מרכז למידה תהיל"ה 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-2</v>
          </cell>
          <cell r="L5763">
            <v>0</v>
          </cell>
          <cell r="M5763">
            <v>0</v>
          </cell>
          <cell r="N5763">
            <v>0</v>
          </cell>
          <cell r="O5763">
            <v>0</v>
          </cell>
          <cell r="P5763">
            <v>0</v>
          </cell>
        </row>
        <row r="5764">
          <cell r="A5764">
            <v>1819999989</v>
          </cell>
          <cell r="B5764">
            <v>989</v>
          </cell>
          <cell r="C5764">
            <v>819999</v>
          </cell>
          <cell r="D5764">
            <v>1</v>
          </cell>
          <cell r="E5764">
            <v>0</v>
          </cell>
          <cell r="F5764" t="str">
            <v>קיזוז תקורות חינוך</v>
          </cell>
          <cell r="G5764">
            <v>0</v>
          </cell>
          <cell r="H5764" t="str">
            <v>קשיח</v>
          </cell>
          <cell r="I5764">
            <v>4.2237433608824482E-2</v>
          </cell>
          <cell r="J5764">
            <v>-12774600</v>
          </cell>
          <cell r="K5764">
            <v>-1</v>
          </cell>
          <cell r="L5764">
            <v>0</v>
          </cell>
          <cell r="M5764">
            <v>0</v>
          </cell>
          <cell r="N5764">
            <v>-12774600</v>
          </cell>
          <cell r="O5764">
            <v>-12256900</v>
          </cell>
          <cell r="P5764">
            <v>-10901912.210000001</v>
          </cell>
        </row>
        <row r="5765">
          <cell r="A5765" t="e">
            <v>#VALUE!</v>
          </cell>
          <cell r="B5765" t="str">
            <v>819999  סך הכל</v>
          </cell>
          <cell r="C5765">
            <v>0</v>
          </cell>
          <cell r="D5765">
            <v>0</v>
          </cell>
          <cell r="E5765">
            <v>0</v>
          </cell>
          <cell r="F5765" t="str">
            <v>קיזוז תקורות חינוך</v>
          </cell>
          <cell r="G5765">
            <v>0</v>
          </cell>
          <cell r="H5765">
            <v>0</v>
          </cell>
          <cell r="I5765">
            <v>4.2237433608824482E-2</v>
          </cell>
          <cell r="J5765">
            <v>-12774600</v>
          </cell>
          <cell r="K5765">
            <v>-1</v>
          </cell>
          <cell r="L5765">
            <v>0</v>
          </cell>
          <cell r="M5765">
            <v>0</v>
          </cell>
          <cell r="N5765">
            <v>-12774600</v>
          </cell>
          <cell r="O5765">
            <v>-12256900</v>
          </cell>
          <cell r="P5765">
            <v>-10901912.210000001</v>
          </cell>
        </row>
        <row r="5766">
          <cell r="A5766">
            <v>18200000</v>
          </cell>
          <cell r="B5766">
            <v>0</v>
          </cell>
          <cell r="C5766">
            <v>820000</v>
          </cell>
          <cell r="D5766">
            <v>1</v>
          </cell>
          <cell r="E5766">
            <v>0</v>
          </cell>
          <cell r="F5766" t="str">
            <v xml:space="preserve">תרבות             </v>
          </cell>
          <cell r="G5766">
            <v>0</v>
          </cell>
          <cell r="H5766" t="str">
            <v xml:space="preserve"> </v>
          </cell>
          <cell r="I5766">
            <v>0</v>
          </cell>
          <cell r="J5766">
            <v>0</v>
          </cell>
          <cell r="K5766">
            <v>0</v>
          </cell>
          <cell r="L5766">
            <v>0</v>
          </cell>
          <cell r="M5766">
            <v>0</v>
          </cell>
          <cell r="N5766">
            <v>0</v>
          </cell>
          <cell r="O5766">
            <v>0</v>
          </cell>
          <cell r="P5766">
            <v>0</v>
          </cell>
        </row>
        <row r="5767">
          <cell r="A5767">
            <v>18220000</v>
          </cell>
          <cell r="B5767">
            <v>0</v>
          </cell>
          <cell r="C5767">
            <v>822000</v>
          </cell>
          <cell r="D5767">
            <v>1</v>
          </cell>
          <cell r="E5767">
            <v>0</v>
          </cell>
          <cell r="F5767" t="str">
            <v xml:space="preserve">מחלקת תרבות       </v>
          </cell>
          <cell r="G5767">
            <v>0</v>
          </cell>
          <cell r="H5767" t="str">
            <v xml:space="preserve"> </v>
          </cell>
          <cell r="I5767">
            <v>0</v>
          </cell>
          <cell r="J5767">
            <v>0</v>
          </cell>
          <cell r="K5767">
            <v>0</v>
          </cell>
          <cell r="L5767">
            <v>0</v>
          </cell>
          <cell r="M5767">
            <v>0</v>
          </cell>
          <cell r="N5767">
            <v>0</v>
          </cell>
          <cell r="O5767">
            <v>0</v>
          </cell>
          <cell r="P5767">
            <v>0</v>
          </cell>
        </row>
        <row r="5768">
          <cell r="A5768">
            <v>18222000</v>
          </cell>
          <cell r="B5768">
            <v>0</v>
          </cell>
          <cell r="C5768">
            <v>822200</v>
          </cell>
          <cell r="D5768">
            <v>1</v>
          </cell>
          <cell r="E5768">
            <v>0</v>
          </cell>
          <cell r="F5768" t="str">
            <v xml:space="preserve">פעולות תרבותיות   </v>
          </cell>
          <cell r="G5768">
            <v>0</v>
          </cell>
          <cell r="H5768" t="str">
            <v xml:space="preserve"> </v>
          </cell>
          <cell r="I5768">
            <v>0</v>
          </cell>
          <cell r="J5768">
            <v>0</v>
          </cell>
          <cell r="K5768">
            <v>0</v>
          </cell>
          <cell r="L5768">
            <v>0</v>
          </cell>
          <cell r="M5768">
            <v>0</v>
          </cell>
          <cell r="N5768">
            <v>0</v>
          </cell>
          <cell r="O5768">
            <v>0</v>
          </cell>
          <cell r="P5768">
            <v>0</v>
          </cell>
        </row>
        <row r="5769">
          <cell r="A5769">
            <v>1822200100</v>
          </cell>
          <cell r="B5769">
            <v>100</v>
          </cell>
          <cell r="C5769">
            <v>822200</v>
          </cell>
          <cell r="D5769">
            <v>1</v>
          </cell>
          <cell r="E5769">
            <v>0</v>
          </cell>
          <cell r="F5769" t="str">
            <v>שכר עובדים לפי תקן</v>
          </cell>
          <cell r="G5769">
            <v>0</v>
          </cell>
          <cell r="H5769" t="str">
            <v xml:space="preserve"> </v>
          </cell>
          <cell r="I5769">
            <v>0</v>
          </cell>
          <cell r="J5769">
            <v>0</v>
          </cell>
          <cell r="K5769">
            <v>0</v>
          </cell>
          <cell r="L5769">
            <v>0</v>
          </cell>
          <cell r="M5769">
            <v>0</v>
          </cell>
          <cell r="N5769">
            <v>0</v>
          </cell>
          <cell r="O5769">
            <v>0</v>
          </cell>
          <cell r="P5769">
            <v>0</v>
          </cell>
        </row>
        <row r="5770">
          <cell r="A5770">
            <v>1822200110</v>
          </cell>
          <cell r="B5770">
            <v>110</v>
          </cell>
          <cell r="C5770">
            <v>822200</v>
          </cell>
          <cell r="D5770">
            <v>1</v>
          </cell>
          <cell r="E5770">
            <v>0</v>
          </cell>
          <cell r="F5770" t="str">
            <v>השכר הקובע-תקציבית</v>
          </cell>
          <cell r="G5770">
            <v>0</v>
          </cell>
          <cell r="H5770" t="str">
            <v>שכר</v>
          </cell>
          <cell r="I5770">
            <v>-1</v>
          </cell>
          <cell r="J5770">
            <v>0</v>
          </cell>
          <cell r="K5770">
            <v>1.5235457063711877E-2</v>
          </cell>
          <cell r="L5770">
            <v>0</v>
          </cell>
          <cell r="M5770">
            <v>0</v>
          </cell>
          <cell r="N5770">
            <v>0</v>
          </cell>
          <cell r="O5770">
            <v>148800</v>
          </cell>
          <cell r="P5770">
            <v>142878.76999999999</v>
          </cell>
        </row>
        <row r="5771">
          <cell r="A5771">
            <v>1822200119</v>
          </cell>
          <cell r="B5771">
            <v>119</v>
          </cell>
          <cell r="C5771">
            <v>822200</v>
          </cell>
          <cell r="D5771">
            <v>1</v>
          </cell>
          <cell r="E5771">
            <v>0</v>
          </cell>
          <cell r="F5771" t="str">
            <v xml:space="preserve">השכר הקובע-צוברת  </v>
          </cell>
          <cell r="G5771">
            <v>0</v>
          </cell>
          <cell r="H5771" t="str">
            <v>שכר</v>
          </cell>
          <cell r="I5771">
            <v>16.192982456140349</v>
          </cell>
          <cell r="J5771">
            <v>196000</v>
          </cell>
          <cell r="K5771">
            <v>1.8181818181818077E-2</v>
          </cell>
          <cell r="L5771">
            <v>0</v>
          </cell>
          <cell r="M5771">
            <v>0</v>
          </cell>
          <cell r="N5771">
            <v>196000</v>
          </cell>
          <cell r="O5771">
            <v>11400</v>
          </cell>
          <cell r="P5771">
            <v>0</v>
          </cell>
        </row>
        <row r="5772">
          <cell r="A5772">
            <v>1822200122</v>
          </cell>
          <cell r="B5772">
            <v>122</v>
          </cell>
          <cell r="C5772">
            <v>822200</v>
          </cell>
          <cell r="D5772">
            <v>1</v>
          </cell>
          <cell r="E5772">
            <v>0</v>
          </cell>
          <cell r="F5772" t="str">
            <v xml:space="preserve">ביגוד             </v>
          </cell>
          <cell r="G5772">
            <v>0</v>
          </cell>
          <cell r="H5772" t="str">
            <v>שכר</v>
          </cell>
          <cell r="I5772">
            <v>0</v>
          </cell>
          <cell r="J5772">
            <v>700</v>
          </cell>
          <cell r="K5772">
            <v>0</v>
          </cell>
          <cell r="L5772">
            <v>0</v>
          </cell>
          <cell r="M5772">
            <v>0</v>
          </cell>
          <cell r="N5772">
            <v>700</v>
          </cell>
          <cell r="O5772">
            <v>700</v>
          </cell>
          <cell r="P5772">
            <v>3281.83</v>
          </cell>
        </row>
        <row r="5773">
          <cell r="A5773">
            <v>1822200126</v>
          </cell>
          <cell r="B5773">
            <v>126</v>
          </cell>
          <cell r="C5773">
            <v>822200</v>
          </cell>
          <cell r="D5773">
            <v>1</v>
          </cell>
          <cell r="E5773">
            <v>0</v>
          </cell>
          <cell r="F5773" t="str">
            <v xml:space="preserve">דמי הבראה         </v>
          </cell>
          <cell r="G5773">
            <v>0</v>
          </cell>
          <cell r="H5773" t="str">
            <v>שכר</v>
          </cell>
          <cell r="I5773">
            <v>1.5</v>
          </cell>
          <cell r="J5773">
            <v>15000</v>
          </cell>
          <cell r="K5773">
            <v>0</v>
          </cell>
          <cell r="L5773">
            <v>0</v>
          </cell>
          <cell r="M5773">
            <v>0</v>
          </cell>
          <cell r="N5773">
            <v>15000</v>
          </cell>
          <cell r="O5773">
            <v>6000</v>
          </cell>
          <cell r="P5773">
            <v>10843.35</v>
          </cell>
        </row>
        <row r="5774">
          <cell r="A5774">
            <v>1822200130</v>
          </cell>
          <cell r="B5774">
            <v>130</v>
          </cell>
          <cell r="C5774">
            <v>822200</v>
          </cell>
          <cell r="D5774">
            <v>1</v>
          </cell>
          <cell r="E5774">
            <v>0</v>
          </cell>
          <cell r="F5774" t="str">
            <v xml:space="preserve">שעות נוספות       </v>
          </cell>
          <cell r="G5774">
            <v>0</v>
          </cell>
          <cell r="H5774" t="str">
            <v>שכר</v>
          </cell>
          <cell r="I5774">
            <v>0</v>
          </cell>
          <cell r="J5774">
            <v>17000</v>
          </cell>
          <cell r="K5774">
            <v>0</v>
          </cell>
          <cell r="L5774">
            <v>0</v>
          </cell>
          <cell r="M5774">
            <v>0</v>
          </cell>
          <cell r="N5774">
            <v>17000</v>
          </cell>
          <cell r="O5774">
            <v>17000</v>
          </cell>
          <cell r="P5774">
            <v>7963.02</v>
          </cell>
        </row>
        <row r="5775">
          <cell r="A5775">
            <v>1822200140</v>
          </cell>
          <cell r="B5775">
            <v>140</v>
          </cell>
          <cell r="C5775">
            <v>822200</v>
          </cell>
          <cell r="D5775">
            <v>1</v>
          </cell>
          <cell r="E5775">
            <v>0</v>
          </cell>
          <cell r="F5775" t="str">
            <v>השתתפות באחזקת רכב</v>
          </cell>
          <cell r="G5775">
            <v>0</v>
          </cell>
          <cell r="H5775" t="str">
            <v>שכר</v>
          </cell>
          <cell r="I5775">
            <v>5.9347181008902128E-2</v>
          </cell>
          <cell r="J5775">
            <v>35700</v>
          </cell>
          <cell r="K5775">
            <v>0</v>
          </cell>
          <cell r="L5775">
            <v>0</v>
          </cell>
          <cell r="M5775">
            <v>0</v>
          </cell>
          <cell r="N5775">
            <v>35700</v>
          </cell>
          <cell r="O5775">
            <v>33700</v>
          </cell>
          <cell r="P5775">
            <v>24660.57</v>
          </cell>
        </row>
        <row r="5776">
          <cell r="A5776">
            <v>1822200210</v>
          </cell>
          <cell r="B5776">
            <v>210</v>
          </cell>
          <cell r="C5776">
            <v>822200</v>
          </cell>
          <cell r="D5776">
            <v>1</v>
          </cell>
          <cell r="E5776">
            <v>0</v>
          </cell>
          <cell r="F5776" t="str">
            <v xml:space="preserve">השכר הקובע        </v>
          </cell>
          <cell r="G5776">
            <v>0</v>
          </cell>
          <cell r="H5776" t="str">
            <v>שכר</v>
          </cell>
          <cell r="I5776">
            <v>0</v>
          </cell>
          <cell r="J5776">
            <v>0</v>
          </cell>
          <cell r="K5776">
            <v>0</v>
          </cell>
          <cell r="L5776">
            <v>0</v>
          </cell>
          <cell r="M5776">
            <v>0</v>
          </cell>
          <cell r="N5776">
            <v>0</v>
          </cell>
          <cell r="O5776">
            <v>0</v>
          </cell>
          <cell r="P5776">
            <v>0</v>
          </cell>
        </row>
        <row r="5777">
          <cell r="A5777">
            <v>1822200215</v>
          </cell>
          <cell r="B5777">
            <v>215</v>
          </cell>
          <cell r="C5777">
            <v>822200</v>
          </cell>
          <cell r="D5777">
            <v>1</v>
          </cell>
          <cell r="E5777">
            <v>0</v>
          </cell>
          <cell r="F5777" t="str">
            <v>ע' בית דבורה ועמנו</v>
          </cell>
          <cell r="G5777">
            <v>0</v>
          </cell>
          <cell r="H5777" t="str">
            <v>שכר</v>
          </cell>
          <cell r="I5777">
            <v>0</v>
          </cell>
          <cell r="J5777">
            <v>0</v>
          </cell>
          <cell r="K5777">
            <v>0</v>
          </cell>
          <cell r="L5777">
            <v>0</v>
          </cell>
          <cell r="M5777">
            <v>0</v>
          </cell>
          <cell r="N5777">
            <v>0</v>
          </cell>
          <cell r="O5777">
            <v>0</v>
          </cell>
          <cell r="P5777">
            <v>0</v>
          </cell>
        </row>
        <row r="5778">
          <cell r="A5778">
            <v>1822200263</v>
          </cell>
          <cell r="B5778">
            <v>263</v>
          </cell>
          <cell r="C5778">
            <v>822200</v>
          </cell>
          <cell r="D5778">
            <v>1</v>
          </cell>
          <cell r="E5778">
            <v>0</v>
          </cell>
          <cell r="F5778" t="str">
            <v>עובדי חברה כ"א</v>
          </cell>
          <cell r="G5778">
            <v>0</v>
          </cell>
          <cell r="H5778" t="str">
            <v>שכר</v>
          </cell>
          <cell r="I5778">
            <v>0</v>
          </cell>
          <cell r="J5778">
            <v>0</v>
          </cell>
          <cell r="K5778">
            <v>0</v>
          </cell>
          <cell r="L5778">
            <v>0</v>
          </cell>
          <cell r="M5778">
            <v>0</v>
          </cell>
          <cell r="N5778">
            <v>0</v>
          </cell>
          <cell r="O5778">
            <v>0</v>
          </cell>
          <cell r="P5778">
            <v>0</v>
          </cell>
        </row>
        <row r="5779">
          <cell r="A5779">
            <v>1822200400</v>
          </cell>
          <cell r="B5779">
            <v>400</v>
          </cell>
          <cell r="C5779">
            <v>822200</v>
          </cell>
          <cell r="D5779">
            <v>1</v>
          </cell>
          <cell r="E5779">
            <v>0</v>
          </cell>
          <cell r="F5779" t="str">
            <v>אחזקת בנינים וציוד</v>
          </cell>
          <cell r="G5779">
            <v>0</v>
          </cell>
          <cell r="H5779" t="str">
            <v xml:space="preserve"> </v>
          </cell>
          <cell r="I5779">
            <v>0</v>
          </cell>
          <cell r="J5779">
            <v>0</v>
          </cell>
          <cell r="K5779">
            <v>0</v>
          </cell>
          <cell r="L5779">
            <v>0</v>
          </cell>
          <cell r="M5779">
            <v>0</v>
          </cell>
          <cell r="N5779">
            <v>0</v>
          </cell>
          <cell r="O5779">
            <v>0</v>
          </cell>
          <cell r="P5779">
            <v>0</v>
          </cell>
        </row>
        <row r="5780">
          <cell r="A5780">
            <v>1822200420</v>
          </cell>
          <cell r="B5780">
            <v>420</v>
          </cell>
          <cell r="C5780">
            <v>822200</v>
          </cell>
          <cell r="D5780">
            <v>1</v>
          </cell>
          <cell r="E5780">
            <v>0</v>
          </cell>
          <cell r="F5780" t="str">
            <v xml:space="preserve">כיבוי אש          </v>
          </cell>
          <cell r="G5780">
            <v>0</v>
          </cell>
          <cell r="H5780" t="str">
            <v>גמיש</v>
          </cell>
          <cell r="I5780">
            <v>0</v>
          </cell>
          <cell r="J5780">
            <v>0</v>
          </cell>
          <cell r="K5780">
            <v>0</v>
          </cell>
          <cell r="L5780">
            <v>0</v>
          </cell>
          <cell r="M5780">
            <v>0</v>
          </cell>
          <cell r="N5780">
            <v>0</v>
          </cell>
          <cell r="O5780">
            <v>0</v>
          </cell>
          <cell r="P5780">
            <v>0</v>
          </cell>
        </row>
        <row r="5781">
          <cell r="A5781">
            <v>1822200423</v>
          </cell>
          <cell r="B5781">
            <v>423</v>
          </cell>
          <cell r="C5781">
            <v>822200</v>
          </cell>
          <cell r="D5781">
            <v>1</v>
          </cell>
          <cell r="E5781">
            <v>0</v>
          </cell>
          <cell r="F5781" t="str">
            <v xml:space="preserve">תחזוקת מבנה       </v>
          </cell>
          <cell r="G5781">
            <v>0</v>
          </cell>
          <cell r="H5781" t="str">
            <v>קשיח</v>
          </cell>
          <cell r="I5781">
            <v>0</v>
          </cell>
          <cell r="J5781">
            <v>900</v>
          </cell>
          <cell r="K5781">
            <v>0</v>
          </cell>
          <cell r="L5781">
            <v>100</v>
          </cell>
          <cell r="M5781">
            <v>0</v>
          </cell>
          <cell r="N5781">
            <v>1000</v>
          </cell>
          <cell r="O5781">
            <v>1000</v>
          </cell>
          <cell r="P5781">
            <v>1000</v>
          </cell>
        </row>
        <row r="5782">
          <cell r="A5782">
            <v>1822200431</v>
          </cell>
          <cell r="B5782">
            <v>431</v>
          </cell>
          <cell r="C5782">
            <v>822200</v>
          </cell>
          <cell r="D5782">
            <v>1</v>
          </cell>
          <cell r="E5782">
            <v>0</v>
          </cell>
          <cell r="F5782" t="str">
            <v xml:space="preserve">חשמל              </v>
          </cell>
          <cell r="G5782">
            <v>0</v>
          </cell>
          <cell r="H5782" t="str">
            <v>קשיח</v>
          </cell>
          <cell r="I5782">
            <v>0</v>
          </cell>
          <cell r="J5782">
            <v>8580</v>
          </cell>
          <cell r="K5782">
            <v>0</v>
          </cell>
          <cell r="L5782">
            <v>0</v>
          </cell>
          <cell r="M5782">
            <v>0</v>
          </cell>
          <cell r="N5782">
            <v>8580</v>
          </cell>
          <cell r="O5782">
            <v>8580</v>
          </cell>
          <cell r="P5782">
            <v>8303.64</v>
          </cell>
        </row>
        <row r="5783">
          <cell r="A5783">
            <v>1822200432</v>
          </cell>
          <cell r="B5783">
            <v>432</v>
          </cell>
          <cell r="C5783">
            <v>822200</v>
          </cell>
          <cell r="D5783">
            <v>1</v>
          </cell>
          <cell r="E5783">
            <v>0</v>
          </cell>
          <cell r="F5783" t="str">
            <v xml:space="preserve">מים               </v>
          </cell>
          <cell r="G5783">
            <v>0</v>
          </cell>
          <cell r="H5783" t="str">
            <v>קשיח</v>
          </cell>
          <cell r="I5783">
            <v>0</v>
          </cell>
          <cell r="J5783">
            <v>0</v>
          </cell>
          <cell r="K5783">
            <v>0</v>
          </cell>
          <cell r="L5783">
            <v>0</v>
          </cell>
          <cell r="M5783">
            <v>0</v>
          </cell>
          <cell r="N5783">
            <v>0</v>
          </cell>
          <cell r="O5783">
            <v>0</v>
          </cell>
          <cell r="P5783">
            <v>0</v>
          </cell>
        </row>
        <row r="5784">
          <cell r="A5784">
            <v>1822200433</v>
          </cell>
          <cell r="B5784">
            <v>433</v>
          </cell>
          <cell r="C5784">
            <v>822200</v>
          </cell>
          <cell r="D5784">
            <v>1</v>
          </cell>
          <cell r="E5784">
            <v>0</v>
          </cell>
          <cell r="F5784" t="str">
            <v xml:space="preserve">חומרי נקיון       </v>
          </cell>
          <cell r="G5784">
            <v>0</v>
          </cell>
          <cell r="H5784" t="str">
            <v>גמיש</v>
          </cell>
          <cell r="I5784">
            <v>0</v>
          </cell>
          <cell r="J5784">
            <v>0</v>
          </cell>
          <cell r="K5784">
            <v>0</v>
          </cell>
          <cell r="L5784">
            <v>0</v>
          </cell>
          <cell r="M5784">
            <v>0</v>
          </cell>
          <cell r="N5784">
            <v>0</v>
          </cell>
          <cell r="O5784">
            <v>0</v>
          </cell>
          <cell r="P5784">
            <v>0</v>
          </cell>
        </row>
        <row r="5785">
          <cell r="A5785">
            <v>1822200434</v>
          </cell>
          <cell r="B5785">
            <v>434</v>
          </cell>
          <cell r="C5785">
            <v>822200</v>
          </cell>
          <cell r="D5785">
            <v>1</v>
          </cell>
          <cell r="E5785">
            <v>0</v>
          </cell>
          <cell r="F5785" t="str">
            <v xml:space="preserve">חיטוי והדברה      </v>
          </cell>
          <cell r="G5785">
            <v>0</v>
          </cell>
          <cell r="H5785" t="str">
            <v>גמיש</v>
          </cell>
          <cell r="I5785">
            <v>0</v>
          </cell>
          <cell r="J5785">
            <v>0</v>
          </cell>
          <cell r="K5785">
            <v>0</v>
          </cell>
          <cell r="L5785">
            <v>0</v>
          </cell>
          <cell r="M5785">
            <v>0</v>
          </cell>
          <cell r="N5785">
            <v>0</v>
          </cell>
          <cell r="O5785">
            <v>0</v>
          </cell>
          <cell r="P5785">
            <v>0</v>
          </cell>
        </row>
        <row r="5786">
          <cell r="A5786">
            <v>1822200436</v>
          </cell>
          <cell r="B5786">
            <v>436</v>
          </cell>
          <cell r="C5786">
            <v>822200</v>
          </cell>
          <cell r="D5786">
            <v>1</v>
          </cell>
          <cell r="E5786">
            <v>0</v>
          </cell>
          <cell r="F5786" t="str">
            <v xml:space="preserve">אחזקת מזגנים      </v>
          </cell>
          <cell r="G5786">
            <v>0</v>
          </cell>
          <cell r="H5786" t="str">
            <v>גמיש</v>
          </cell>
          <cell r="I5786">
            <v>0</v>
          </cell>
          <cell r="J5786">
            <v>0</v>
          </cell>
          <cell r="K5786">
            <v>0</v>
          </cell>
          <cell r="L5786">
            <v>0</v>
          </cell>
          <cell r="M5786">
            <v>0</v>
          </cell>
          <cell r="N5786">
            <v>0</v>
          </cell>
          <cell r="O5786">
            <v>0</v>
          </cell>
          <cell r="P5786">
            <v>0</v>
          </cell>
        </row>
        <row r="5787">
          <cell r="A5787">
            <v>1822200437</v>
          </cell>
          <cell r="B5787">
            <v>437</v>
          </cell>
          <cell r="C5787">
            <v>822200</v>
          </cell>
          <cell r="D5787">
            <v>1</v>
          </cell>
          <cell r="E5787">
            <v>0</v>
          </cell>
          <cell r="F5787" t="str">
            <v xml:space="preserve">אחזקת אזעקה       </v>
          </cell>
          <cell r="G5787">
            <v>0</v>
          </cell>
          <cell r="H5787" t="str">
            <v>קשיח</v>
          </cell>
          <cell r="I5787">
            <v>0</v>
          </cell>
          <cell r="J5787">
            <v>0</v>
          </cell>
          <cell r="K5787">
            <v>0</v>
          </cell>
          <cell r="L5787">
            <v>0</v>
          </cell>
          <cell r="M5787">
            <v>0</v>
          </cell>
          <cell r="N5787">
            <v>0</v>
          </cell>
          <cell r="O5787">
            <v>0</v>
          </cell>
          <cell r="P5787">
            <v>0</v>
          </cell>
        </row>
        <row r="5788">
          <cell r="A5788">
            <v>1822200441</v>
          </cell>
          <cell r="B5788">
            <v>441</v>
          </cell>
          <cell r="C5788">
            <v>822200</v>
          </cell>
          <cell r="D5788">
            <v>1</v>
          </cell>
          <cell r="E5788">
            <v>0</v>
          </cell>
          <cell r="F5788" t="str">
            <v xml:space="preserve">ביטוח             </v>
          </cell>
          <cell r="G5788">
            <v>0</v>
          </cell>
          <cell r="H5788" t="str">
            <v>קשיח</v>
          </cell>
          <cell r="I5788">
            <v>0</v>
          </cell>
          <cell r="J5788">
            <v>0</v>
          </cell>
          <cell r="K5788">
            <v>0</v>
          </cell>
          <cell r="L5788">
            <v>0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</row>
        <row r="5789">
          <cell r="A5789">
            <v>1822200450</v>
          </cell>
          <cell r="B5789">
            <v>450</v>
          </cell>
          <cell r="C5789">
            <v>822200</v>
          </cell>
          <cell r="D5789">
            <v>1</v>
          </cell>
          <cell r="E5789">
            <v>0</v>
          </cell>
          <cell r="F5789" t="str">
            <v xml:space="preserve">ריהוט והחזקתו     </v>
          </cell>
          <cell r="G5789">
            <v>0</v>
          </cell>
          <cell r="H5789" t="str">
            <v>גמיש</v>
          </cell>
          <cell r="I5789">
            <v>0</v>
          </cell>
          <cell r="J5789">
            <v>0</v>
          </cell>
          <cell r="K5789">
            <v>0</v>
          </cell>
          <cell r="L5789">
            <v>0</v>
          </cell>
          <cell r="M5789">
            <v>0</v>
          </cell>
          <cell r="N5789">
            <v>0</v>
          </cell>
          <cell r="O5789">
            <v>0</v>
          </cell>
          <cell r="P5789">
            <v>0</v>
          </cell>
        </row>
        <row r="5790">
          <cell r="A5790">
            <v>1822200471</v>
          </cell>
          <cell r="B5790">
            <v>471</v>
          </cell>
          <cell r="C5790">
            <v>822200</v>
          </cell>
          <cell r="D5790">
            <v>1</v>
          </cell>
          <cell r="E5790">
            <v>0</v>
          </cell>
          <cell r="F5790" t="str">
            <v xml:space="preserve">מכשירי כתיבה      </v>
          </cell>
          <cell r="G5790">
            <v>0</v>
          </cell>
          <cell r="H5790" t="str">
            <v>גמיש</v>
          </cell>
          <cell r="I5790">
            <v>0</v>
          </cell>
          <cell r="J5790">
            <v>0</v>
          </cell>
          <cell r="K5790">
            <v>0</v>
          </cell>
          <cell r="L5790">
            <v>0</v>
          </cell>
          <cell r="M5790">
            <v>0</v>
          </cell>
          <cell r="N5790">
            <v>0</v>
          </cell>
          <cell r="O5790">
            <v>0</v>
          </cell>
          <cell r="P5790">
            <v>0</v>
          </cell>
        </row>
        <row r="5791">
          <cell r="A5791">
            <v>1822200500</v>
          </cell>
          <cell r="B5791">
            <v>500</v>
          </cell>
          <cell r="C5791">
            <v>822200</v>
          </cell>
          <cell r="D5791">
            <v>1</v>
          </cell>
          <cell r="E5791">
            <v>0</v>
          </cell>
          <cell r="F5791" t="str">
            <v xml:space="preserve">הוצאות מינהליות   </v>
          </cell>
          <cell r="G5791">
            <v>0</v>
          </cell>
          <cell r="H5791" t="str">
            <v xml:space="preserve"> </v>
          </cell>
          <cell r="I5791">
            <v>0</v>
          </cell>
          <cell r="J5791">
            <v>0</v>
          </cell>
          <cell r="K5791">
            <v>0</v>
          </cell>
          <cell r="L5791">
            <v>0</v>
          </cell>
          <cell r="M5791">
            <v>0</v>
          </cell>
          <cell r="N5791">
            <v>0</v>
          </cell>
          <cell r="O5791">
            <v>0</v>
          </cell>
          <cell r="P5791">
            <v>0</v>
          </cell>
        </row>
        <row r="5792">
          <cell r="A5792">
            <v>1822200511</v>
          </cell>
          <cell r="B5792">
            <v>511</v>
          </cell>
          <cell r="C5792">
            <v>822200</v>
          </cell>
          <cell r="D5792">
            <v>1</v>
          </cell>
          <cell r="E5792">
            <v>0</v>
          </cell>
          <cell r="F5792" t="str">
            <v xml:space="preserve">אירוח וכיבוד      </v>
          </cell>
          <cell r="G5792">
            <v>0</v>
          </cell>
          <cell r="H5792" t="str">
            <v>גמיש</v>
          </cell>
          <cell r="I5792">
            <v>0</v>
          </cell>
          <cell r="J5792">
            <v>0</v>
          </cell>
          <cell r="K5792">
            <v>0</v>
          </cell>
          <cell r="L5792">
            <v>0</v>
          </cell>
          <cell r="M5792">
            <v>0</v>
          </cell>
          <cell r="N5792">
            <v>0</v>
          </cell>
          <cell r="O5792">
            <v>0</v>
          </cell>
          <cell r="P5792">
            <v>0</v>
          </cell>
        </row>
        <row r="5793">
          <cell r="A5793">
            <v>1822200512</v>
          </cell>
          <cell r="B5793">
            <v>512</v>
          </cell>
          <cell r="C5793">
            <v>822200</v>
          </cell>
          <cell r="D5793">
            <v>1</v>
          </cell>
          <cell r="E5793">
            <v>0</v>
          </cell>
          <cell r="F5793" t="str">
            <v xml:space="preserve">נסיעות ואש"ל      </v>
          </cell>
          <cell r="G5793">
            <v>0</v>
          </cell>
          <cell r="H5793" t="str">
            <v>גמיש</v>
          </cell>
          <cell r="I5793">
            <v>0</v>
          </cell>
          <cell r="J5793">
            <v>0</v>
          </cell>
          <cell r="K5793">
            <v>0</v>
          </cell>
          <cell r="L5793">
            <v>0</v>
          </cell>
          <cell r="M5793">
            <v>0</v>
          </cell>
          <cell r="N5793">
            <v>0</v>
          </cell>
          <cell r="O5793">
            <v>0</v>
          </cell>
          <cell r="P5793">
            <v>0</v>
          </cell>
        </row>
        <row r="5794">
          <cell r="A5794">
            <v>1822200514</v>
          </cell>
          <cell r="B5794">
            <v>514</v>
          </cell>
          <cell r="C5794">
            <v>822200</v>
          </cell>
          <cell r="D5794">
            <v>1</v>
          </cell>
          <cell r="E5794">
            <v>0</v>
          </cell>
          <cell r="F5794" t="str">
            <v xml:space="preserve">פרס לספרות ואמנות </v>
          </cell>
          <cell r="G5794">
            <v>0</v>
          </cell>
          <cell r="H5794" t="str">
            <v>קשיח</v>
          </cell>
          <cell r="I5794">
            <v>0</v>
          </cell>
          <cell r="J5794">
            <v>0</v>
          </cell>
          <cell r="K5794">
            <v>0</v>
          </cell>
          <cell r="L5794">
            <v>0</v>
          </cell>
          <cell r="M5794">
            <v>0</v>
          </cell>
          <cell r="N5794">
            <v>0</v>
          </cell>
          <cell r="O5794">
            <v>0</v>
          </cell>
          <cell r="P5794">
            <v>0</v>
          </cell>
        </row>
        <row r="5795">
          <cell r="A5795">
            <v>1822200522</v>
          </cell>
          <cell r="B5795">
            <v>522</v>
          </cell>
          <cell r="C5795">
            <v>822200</v>
          </cell>
          <cell r="D5795">
            <v>1</v>
          </cell>
          <cell r="E5795">
            <v>0</v>
          </cell>
          <cell r="F5795" t="str">
            <v xml:space="preserve">ספרים             </v>
          </cell>
          <cell r="G5795">
            <v>0</v>
          </cell>
          <cell r="H5795" t="str">
            <v>גמיש</v>
          </cell>
          <cell r="I5795">
            <v>0</v>
          </cell>
          <cell r="J5795">
            <v>0</v>
          </cell>
          <cell r="K5795">
            <v>0</v>
          </cell>
          <cell r="L5795">
            <v>0</v>
          </cell>
          <cell r="M5795">
            <v>0</v>
          </cell>
          <cell r="N5795">
            <v>0</v>
          </cell>
          <cell r="O5795">
            <v>0</v>
          </cell>
          <cell r="P5795">
            <v>0</v>
          </cell>
        </row>
        <row r="5796">
          <cell r="A5796">
            <v>1822200540</v>
          </cell>
          <cell r="B5796">
            <v>540</v>
          </cell>
          <cell r="C5796">
            <v>822200</v>
          </cell>
          <cell r="D5796">
            <v>1</v>
          </cell>
          <cell r="E5796">
            <v>0</v>
          </cell>
          <cell r="F5796" t="str">
            <v xml:space="preserve">הוצאות טלפון      </v>
          </cell>
          <cell r="G5796">
            <v>0</v>
          </cell>
          <cell r="H5796" t="str">
            <v>קשיח</v>
          </cell>
          <cell r="I5796">
            <v>0</v>
          </cell>
          <cell r="J5796">
            <v>2000</v>
          </cell>
          <cell r="K5796">
            <v>0</v>
          </cell>
          <cell r="L5796">
            <v>0</v>
          </cell>
          <cell r="M5796">
            <v>0</v>
          </cell>
          <cell r="N5796">
            <v>2000</v>
          </cell>
          <cell r="O5796">
            <v>2000</v>
          </cell>
          <cell r="P5796">
            <v>0</v>
          </cell>
        </row>
        <row r="5797">
          <cell r="A5797">
            <v>1822200544</v>
          </cell>
          <cell r="B5797">
            <v>544</v>
          </cell>
          <cell r="C5797">
            <v>822200</v>
          </cell>
          <cell r="D5797">
            <v>1</v>
          </cell>
          <cell r="E5797">
            <v>0</v>
          </cell>
          <cell r="F5797" t="str">
            <v xml:space="preserve">הוצאות דאר        </v>
          </cell>
          <cell r="G5797">
            <v>0</v>
          </cell>
          <cell r="H5797" t="str">
            <v>קשיח</v>
          </cell>
          <cell r="I5797">
            <v>0</v>
          </cell>
          <cell r="J5797">
            <v>0</v>
          </cell>
          <cell r="K5797">
            <v>0</v>
          </cell>
          <cell r="L5797">
            <v>0</v>
          </cell>
          <cell r="M5797">
            <v>0</v>
          </cell>
          <cell r="N5797">
            <v>0</v>
          </cell>
          <cell r="O5797">
            <v>0</v>
          </cell>
          <cell r="P5797">
            <v>0</v>
          </cell>
        </row>
        <row r="5798">
          <cell r="A5798">
            <v>1822200550</v>
          </cell>
          <cell r="B5798">
            <v>550</v>
          </cell>
          <cell r="C5798">
            <v>822200</v>
          </cell>
          <cell r="D5798">
            <v>1</v>
          </cell>
          <cell r="E5798">
            <v>0</v>
          </cell>
          <cell r="F5798" t="str">
            <v xml:space="preserve">פירסומים          </v>
          </cell>
          <cell r="G5798">
            <v>0</v>
          </cell>
          <cell r="H5798" t="str">
            <v>גמיש</v>
          </cell>
          <cell r="I5798">
            <v>0</v>
          </cell>
          <cell r="J5798">
            <v>0</v>
          </cell>
          <cell r="K5798">
            <v>0</v>
          </cell>
          <cell r="L5798">
            <v>0</v>
          </cell>
          <cell r="M5798">
            <v>0</v>
          </cell>
          <cell r="N5798">
            <v>0</v>
          </cell>
          <cell r="O5798">
            <v>0</v>
          </cell>
          <cell r="P5798">
            <v>0</v>
          </cell>
        </row>
        <row r="5799">
          <cell r="A5799">
            <v>1822200551</v>
          </cell>
          <cell r="B5799">
            <v>551</v>
          </cell>
          <cell r="C5799">
            <v>822200</v>
          </cell>
          <cell r="D5799">
            <v>1</v>
          </cell>
          <cell r="E5799">
            <v>0</v>
          </cell>
          <cell r="F5799" t="str">
            <v xml:space="preserve">מודעות והדבקתן    </v>
          </cell>
          <cell r="G5799">
            <v>0</v>
          </cell>
          <cell r="H5799" t="str">
            <v>גמיש</v>
          </cell>
          <cell r="I5799">
            <v>0</v>
          </cell>
          <cell r="J5799">
            <v>0</v>
          </cell>
          <cell r="K5799">
            <v>0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</row>
        <row r="5800">
          <cell r="A5800">
            <v>1822200561</v>
          </cell>
          <cell r="B5800">
            <v>561</v>
          </cell>
          <cell r="C5800">
            <v>822200</v>
          </cell>
          <cell r="D5800">
            <v>1</v>
          </cell>
          <cell r="E5800">
            <v>0</v>
          </cell>
          <cell r="F5800" t="str">
            <v xml:space="preserve">שיכפולים          </v>
          </cell>
          <cell r="G5800">
            <v>0</v>
          </cell>
          <cell r="H5800" t="str">
            <v>גמיש</v>
          </cell>
          <cell r="I5800">
            <v>0</v>
          </cell>
          <cell r="J5800">
            <v>0</v>
          </cell>
          <cell r="K5800">
            <v>0</v>
          </cell>
          <cell r="L5800">
            <v>0</v>
          </cell>
          <cell r="M5800">
            <v>0</v>
          </cell>
          <cell r="N5800">
            <v>0</v>
          </cell>
          <cell r="O5800">
            <v>0</v>
          </cell>
          <cell r="P5800">
            <v>0</v>
          </cell>
        </row>
        <row r="5801">
          <cell r="A5801">
            <v>1822200562</v>
          </cell>
          <cell r="B5801">
            <v>562</v>
          </cell>
          <cell r="C5801">
            <v>822200</v>
          </cell>
          <cell r="D5801">
            <v>1</v>
          </cell>
          <cell r="E5801">
            <v>0</v>
          </cell>
          <cell r="F5801" t="str">
            <v xml:space="preserve">הדפסות            </v>
          </cell>
          <cell r="G5801">
            <v>0</v>
          </cell>
          <cell r="H5801" t="str">
            <v>גמיש</v>
          </cell>
          <cell r="I5801">
            <v>0</v>
          </cell>
          <cell r="J5801">
            <v>0</v>
          </cell>
          <cell r="K5801">
            <v>0</v>
          </cell>
          <cell r="L5801">
            <v>0</v>
          </cell>
          <cell r="M5801">
            <v>0</v>
          </cell>
          <cell r="N5801">
            <v>0</v>
          </cell>
          <cell r="O5801">
            <v>0</v>
          </cell>
          <cell r="P5801">
            <v>0</v>
          </cell>
        </row>
        <row r="5802">
          <cell r="A5802">
            <v>1822200571</v>
          </cell>
          <cell r="B5802">
            <v>571</v>
          </cell>
          <cell r="C5802">
            <v>822200</v>
          </cell>
          <cell r="D5802">
            <v>1</v>
          </cell>
          <cell r="E5802">
            <v>0</v>
          </cell>
          <cell r="F5802" t="str">
            <v xml:space="preserve">מיכון וענ"א       </v>
          </cell>
          <cell r="G5802">
            <v>0</v>
          </cell>
          <cell r="H5802" t="str">
            <v>קשיח</v>
          </cell>
          <cell r="I5802">
            <v>0</v>
          </cell>
          <cell r="J5802">
            <v>46000</v>
          </cell>
          <cell r="K5802">
            <v>7.5949367088607556E-2</v>
          </cell>
          <cell r="L5802">
            <v>0</v>
          </cell>
          <cell r="M5802">
            <v>0</v>
          </cell>
          <cell r="N5802">
            <v>46000</v>
          </cell>
          <cell r="O5802">
            <v>46000</v>
          </cell>
          <cell r="P5802">
            <v>34000</v>
          </cell>
        </row>
        <row r="5803">
          <cell r="A5803">
            <v>1822200583</v>
          </cell>
          <cell r="B5803">
            <v>583</v>
          </cell>
          <cell r="C5803">
            <v>822200</v>
          </cell>
          <cell r="D5803">
            <v>1</v>
          </cell>
          <cell r="E5803">
            <v>0</v>
          </cell>
          <cell r="F5803" t="str">
            <v xml:space="preserve">מנהל אתר חוסמסה   </v>
          </cell>
          <cell r="G5803">
            <v>0</v>
          </cell>
          <cell r="H5803" t="str">
            <v>קשיח</v>
          </cell>
          <cell r="I5803">
            <v>0</v>
          </cell>
          <cell r="J5803">
            <v>0</v>
          </cell>
          <cell r="K5803">
            <v>0</v>
          </cell>
          <cell r="L5803">
            <v>0</v>
          </cell>
          <cell r="M5803">
            <v>0</v>
          </cell>
          <cell r="N5803">
            <v>0</v>
          </cell>
          <cell r="O5803">
            <v>0</v>
          </cell>
          <cell r="P5803">
            <v>0</v>
          </cell>
        </row>
        <row r="5804">
          <cell r="A5804">
            <v>1822200700</v>
          </cell>
          <cell r="B5804">
            <v>700</v>
          </cell>
          <cell r="C5804">
            <v>822200</v>
          </cell>
          <cell r="D5804">
            <v>1</v>
          </cell>
          <cell r="E5804">
            <v>0</v>
          </cell>
          <cell r="F5804" t="str">
            <v xml:space="preserve">הוצאות לפעולות    </v>
          </cell>
          <cell r="G5804">
            <v>0</v>
          </cell>
          <cell r="H5804" t="str">
            <v xml:space="preserve"> </v>
          </cell>
          <cell r="I5804">
            <v>0</v>
          </cell>
          <cell r="J5804">
            <v>0</v>
          </cell>
          <cell r="K5804">
            <v>0</v>
          </cell>
          <cell r="L5804">
            <v>0</v>
          </cell>
          <cell r="M5804">
            <v>0</v>
          </cell>
          <cell r="N5804">
            <v>0</v>
          </cell>
          <cell r="O5804">
            <v>0</v>
          </cell>
          <cell r="P5804">
            <v>0</v>
          </cell>
        </row>
        <row r="5805">
          <cell r="A5805">
            <v>1822200710</v>
          </cell>
          <cell r="B5805">
            <v>710</v>
          </cell>
          <cell r="C5805">
            <v>822200</v>
          </cell>
          <cell r="D5805">
            <v>1</v>
          </cell>
          <cell r="E5805">
            <v>0</v>
          </cell>
          <cell r="F5805" t="str">
            <v xml:space="preserve">הובלות והסעות     </v>
          </cell>
          <cell r="G5805">
            <v>0</v>
          </cell>
          <cell r="H5805" t="str">
            <v>גמיש</v>
          </cell>
          <cell r="I5805">
            <v>0</v>
          </cell>
          <cell r="J5805">
            <v>0</v>
          </cell>
          <cell r="K5805">
            <v>0</v>
          </cell>
          <cell r="L5805">
            <v>0</v>
          </cell>
          <cell r="M5805">
            <v>0</v>
          </cell>
          <cell r="N5805">
            <v>0</v>
          </cell>
          <cell r="O5805">
            <v>0</v>
          </cell>
          <cell r="P5805">
            <v>0</v>
          </cell>
        </row>
        <row r="5806">
          <cell r="A5806">
            <v>1822200721</v>
          </cell>
          <cell r="B5806">
            <v>721</v>
          </cell>
          <cell r="C5806">
            <v>822200</v>
          </cell>
          <cell r="D5806">
            <v>1</v>
          </cell>
          <cell r="E5806">
            <v>0</v>
          </cell>
          <cell r="F5806" t="str">
            <v>חמרים-תחזוקת מבנים</v>
          </cell>
          <cell r="G5806">
            <v>0</v>
          </cell>
          <cell r="H5806" t="str">
            <v>גמיש</v>
          </cell>
          <cell r="I5806">
            <v>-7.407407407407407E-2</v>
          </cell>
          <cell r="J5806">
            <v>4500</v>
          </cell>
          <cell r="K5806">
            <v>0</v>
          </cell>
          <cell r="L5806">
            <v>500</v>
          </cell>
          <cell r="M5806">
            <v>0</v>
          </cell>
          <cell r="N5806">
            <v>5000</v>
          </cell>
          <cell r="O5806">
            <v>5400</v>
          </cell>
          <cell r="P5806">
            <v>0</v>
          </cell>
        </row>
        <row r="5807">
          <cell r="A5807">
            <v>1822200722</v>
          </cell>
          <cell r="B5807">
            <v>722</v>
          </cell>
          <cell r="C5807">
            <v>822200</v>
          </cell>
          <cell r="D5807">
            <v>1</v>
          </cell>
          <cell r="E5807">
            <v>0</v>
          </cell>
          <cell r="F5807" t="str">
            <v>חמרים-תחזוקה עצמית</v>
          </cell>
          <cell r="G5807">
            <v>0</v>
          </cell>
          <cell r="H5807" t="str">
            <v>גמיש</v>
          </cell>
          <cell r="I5807">
            <v>0</v>
          </cell>
          <cell r="J5807">
            <v>0</v>
          </cell>
          <cell r="K5807">
            <v>0</v>
          </cell>
          <cell r="L5807">
            <v>0</v>
          </cell>
          <cell r="M5807">
            <v>0</v>
          </cell>
          <cell r="N5807">
            <v>0</v>
          </cell>
          <cell r="O5807">
            <v>0</v>
          </cell>
          <cell r="P5807">
            <v>0</v>
          </cell>
        </row>
        <row r="5808">
          <cell r="A5808">
            <v>1822200723</v>
          </cell>
          <cell r="B5808">
            <v>723</v>
          </cell>
          <cell r="C5808">
            <v>822200</v>
          </cell>
          <cell r="D5808">
            <v>1</v>
          </cell>
          <cell r="E5808">
            <v>0</v>
          </cell>
          <cell r="F5808" t="str">
            <v xml:space="preserve">חמרים למועדונים   </v>
          </cell>
          <cell r="G5808">
            <v>0</v>
          </cell>
          <cell r="H5808" t="str">
            <v>גמיש</v>
          </cell>
          <cell r="I5808">
            <v>0</v>
          </cell>
          <cell r="J5808">
            <v>0</v>
          </cell>
          <cell r="K5808">
            <v>0</v>
          </cell>
          <cell r="L5808">
            <v>0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</row>
        <row r="5809">
          <cell r="A5809">
            <v>1822200742</v>
          </cell>
          <cell r="B5809">
            <v>742</v>
          </cell>
          <cell r="C5809">
            <v>822200</v>
          </cell>
          <cell r="D5809">
            <v>1</v>
          </cell>
          <cell r="E5809">
            <v>0</v>
          </cell>
          <cell r="F5809" t="str">
            <v xml:space="preserve">כלים וציוד        </v>
          </cell>
          <cell r="G5809">
            <v>0</v>
          </cell>
          <cell r="H5809" t="str">
            <v>גמיש</v>
          </cell>
          <cell r="I5809">
            <v>0</v>
          </cell>
          <cell r="J5809">
            <v>0</v>
          </cell>
          <cell r="K5809">
            <v>0</v>
          </cell>
          <cell r="L5809">
            <v>0</v>
          </cell>
          <cell r="M5809">
            <v>0</v>
          </cell>
          <cell r="N5809">
            <v>0</v>
          </cell>
          <cell r="O5809">
            <v>0</v>
          </cell>
          <cell r="P5809">
            <v>0</v>
          </cell>
        </row>
        <row r="5810">
          <cell r="A5810">
            <v>1822200743</v>
          </cell>
          <cell r="B5810">
            <v>743</v>
          </cell>
          <cell r="C5810">
            <v>822200</v>
          </cell>
          <cell r="D5810">
            <v>1</v>
          </cell>
          <cell r="E5810">
            <v>0</v>
          </cell>
          <cell r="F5810" t="str">
            <v xml:space="preserve">תחזוקת ציוד       </v>
          </cell>
          <cell r="G5810">
            <v>0</v>
          </cell>
          <cell r="H5810" t="str">
            <v>גמיש</v>
          </cell>
          <cell r="I5810">
            <v>0</v>
          </cell>
          <cell r="J5810">
            <v>0</v>
          </cell>
          <cell r="K5810">
            <v>0</v>
          </cell>
          <cell r="L5810">
            <v>0</v>
          </cell>
          <cell r="M5810">
            <v>0</v>
          </cell>
          <cell r="N5810">
            <v>0</v>
          </cell>
          <cell r="O5810">
            <v>0</v>
          </cell>
          <cell r="P5810">
            <v>0</v>
          </cell>
        </row>
        <row r="5811">
          <cell r="A5811">
            <v>1822200745</v>
          </cell>
          <cell r="B5811">
            <v>745</v>
          </cell>
          <cell r="C5811">
            <v>822200</v>
          </cell>
          <cell r="D5811">
            <v>1</v>
          </cell>
          <cell r="E5811">
            <v>0</v>
          </cell>
          <cell r="F5811" t="str">
            <v xml:space="preserve">דמי פריצה - תכולה </v>
          </cell>
          <cell r="G5811">
            <v>0</v>
          </cell>
          <cell r="H5811" t="str">
            <v>קשיח</v>
          </cell>
          <cell r="I5811">
            <v>0</v>
          </cell>
          <cell r="J5811">
            <v>0</v>
          </cell>
          <cell r="K5811">
            <v>0</v>
          </cell>
          <cell r="L5811">
            <v>0</v>
          </cell>
          <cell r="M5811">
            <v>0</v>
          </cell>
          <cell r="N5811">
            <v>0</v>
          </cell>
          <cell r="O5811">
            <v>0</v>
          </cell>
          <cell r="P5811">
            <v>0</v>
          </cell>
        </row>
        <row r="5812">
          <cell r="A5812">
            <v>1822200746</v>
          </cell>
          <cell r="B5812">
            <v>746</v>
          </cell>
          <cell r="C5812">
            <v>822200</v>
          </cell>
          <cell r="D5812">
            <v>1</v>
          </cell>
          <cell r="E5812">
            <v>0</v>
          </cell>
          <cell r="F5812" t="str">
            <v xml:space="preserve">דמי פריצה - מבנה  </v>
          </cell>
          <cell r="G5812">
            <v>0</v>
          </cell>
          <cell r="H5812" t="str">
            <v>קשיח</v>
          </cell>
          <cell r="I5812">
            <v>0</v>
          </cell>
          <cell r="J5812">
            <v>0</v>
          </cell>
          <cell r="K5812">
            <v>0</v>
          </cell>
          <cell r="L5812">
            <v>0</v>
          </cell>
          <cell r="M5812">
            <v>0</v>
          </cell>
          <cell r="N5812">
            <v>0</v>
          </cell>
          <cell r="O5812">
            <v>0</v>
          </cell>
          <cell r="P5812">
            <v>0</v>
          </cell>
        </row>
        <row r="5813">
          <cell r="A5813">
            <v>1822200751</v>
          </cell>
          <cell r="B5813">
            <v>751</v>
          </cell>
          <cell r="C5813">
            <v>822200</v>
          </cell>
          <cell r="D5813">
            <v>1</v>
          </cell>
          <cell r="E5813">
            <v>0</v>
          </cell>
          <cell r="F5813" t="str">
            <v xml:space="preserve">עבודות קבלניות    </v>
          </cell>
          <cell r="G5813">
            <v>0</v>
          </cell>
          <cell r="H5813" t="str">
            <v>גמיש</v>
          </cell>
          <cell r="I5813">
            <v>0</v>
          </cell>
          <cell r="J5813">
            <v>7290</v>
          </cell>
          <cell r="K5813">
            <v>0</v>
          </cell>
          <cell r="L5813">
            <v>810</v>
          </cell>
          <cell r="M5813">
            <v>0</v>
          </cell>
          <cell r="N5813">
            <v>8100</v>
          </cell>
          <cell r="O5813">
            <v>8100</v>
          </cell>
          <cell r="P5813">
            <v>0</v>
          </cell>
        </row>
        <row r="5814">
          <cell r="A5814">
            <v>1822200753</v>
          </cell>
          <cell r="B5814">
            <v>753</v>
          </cell>
          <cell r="C5814">
            <v>822200</v>
          </cell>
          <cell r="D5814">
            <v>1</v>
          </cell>
          <cell r="E5814">
            <v>0</v>
          </cell>
          <cell r="F5814" t="str">
            <v xml:space="preserve">עובדים חיצוניים   </v>
          </cell>
          <cell r="G5814">
            <v>0</v>
          </cell>
          <cell r="H5814" t="str">
            <v>קשיח</v>
          </cell>
          <cell r="I5814">
            <v>0</v>
          </cell>
          <cell r="J5814">
            <v>0</v>
          </cell>
          <cell r="K5814">
            <v>0</v>
          </cell>
          <cell r="L5814">
            <v>0</v>
          </cell>
          <cell r="M5814">
            <v>0</v>
          </cell>
          <cell r="N5814">
            <v>0</v>
          </cell>
          <cell r="O5814">
            <v>0</v>
          </cell>
          <cell r="P5814">
            <v>0</v>
          </cell>
        </row>
        <row r="5815">
          <cell r="A5815">
            <v>1822200763</v>
          </cell>
          <cell r="B5815">
            <v>763</v>
          </cell>
          <cell r="C5815">
            <v>822200</v>
          </cell>
          <cell r="D5815">
            <v>1</v>
          </cell>
          <cell r="E5815">
            <v>0</v>
          </cell>
          <cell r="F5815" t="str">
            <v xml:space="preserve">עובדי חברת מוסדות </v>
          </cell>
          <cell r="G5815">
            <v>0</v>
          </cell>
          <cell r="H5815" t="str">
            <v>קשיח</v>
          </cell>
          <cell r="I5815">
            <v>0</v>
          </cell>
          <cell r="J5815">
            <v>0</v>
          </cell>
          <cell r="K5815">
            <v>0</v>
          </cell>
          <cell r="L5815">
            <v>0</v>
          </cell>
          <cell r="M5815">
            <v>0</v>
          </cell>
          <cell r="N5815">
            <v>0</v>
          </cell>
          <cell r="O5815">
            <v>0</v>
          </cell>
          <cell r="P5815">
            <v>0</v>
          </cell>
        </row>
        <row r="5816">
          <cell r="A5816">
            <v>1822200780</v>
          </cell>
          <cell r="B5816">
            <v>780</v>
          </cell>
          <cell r="C5816">
            <v>822200</v>
          </cell>
          <cell r="D5816">
            <v>1</v>
          </cell>
          <cell r="E5816">
            <v>0</v>
          </cell>
          <cell r="F5816" t="str">
            <v xml:space="preserve">תרבות תורנית      </v>
          </cell>
          <cell r="G5816">
            <v>0</v>
          </cell>
          <cell r="H5816" t="str">
            <v>גמיש</v>
          </cell>
          <cell r="I5816">
            <v>0</v>
          </cell>
          <cell r="J5816">
            <v>1371800</v>
          </cell>
          <cell r="K5816">
            <v>0</v>
          </cell>
          <cell r="L5816">
            <v>0</v>
          </cell>
          <cell r="M5816">
            <v>0</v>
          </cell>
          <cell r="N5816">
            <v>1371800</v>
          </cell>
          <cell r="O5816">
            <v>1371800</v>
          </cell>
          <cell r="P5816">
            <v>1492265.77</v>
          </cell>
        </row>
        <row r="5817">
          <cell r="A5817">
            <v>1822200781</v>
          </cell>
          <cell r="B5817">
            <v>781</v>
          </cell>
          <cell r="C5817">
            <v>822200</v>
          </cell>
          <cell r="D5817">
            <v>1</v>
          </cell>
          <cell r="E5817">
            <v>0</v>
          </cell>
          <cell r="F5817" t="str">
            <v xml:space="preserve">ארועים            </v>
          </cell>
          <cell r="G5817">
            <v>0</v>
          </cell>
          <cell r="H5817" t="str">
            <v>גמיש</v>
          </cell>
          <cell r="I5817">
            <v>0</v>
          </cell>
          <cell r="J5817">
            <v>0</v>
          </cell>
          <cell r="K5817">
            <v>0</v>
          </cell>
          <cell r="L5817">
            <v>0</v>
          </cell>
          <cell r="M5817">
            <v>0</v>
          </cell>
          <cell r="N5817">
            <v>0</v>
          </cell>
          <cell r="O5817">
            <v>0</v>
          </cell>
          <cell r="P5817">
            <v>0</v>
          </cell>
        </row>
        <row r="5818">
          <cell r="A5818">
            <v>1822200782</v>
          </cell>
          <cell r="B5818">
            <v>782</v>
          </cell>
          <cell r="C5818">
            <v>822200</v>
          </cell>
          <cell r="D5818">
            <v>1</v>
          </cell>
          <cell r="E5818">
            <v>0</v>
          </cell>
          <cell r="F5818" t="str">
            <v xml:space="preserve">יריד אומנים       </v>
          </cell>
          <cell r="G5818">
            <v>0</v>
          </cell>
          <cell r="H5818" t="str">
            <v>גמיש</v>
          </cell>
          <cell r="I5818">
            <v>0</v>
          </cell>
          <cell r="J5818">
            <v>0</v>
          </cell>
          <cell r="K5818">
            <v>0</v>
          </cell>
          <cell r="L5818">
            <v>0</v>
          </cell>
          <cell r="M5818">
            <v>0</v>
          </cell>
          <cell r="N5818">
            <v>0</v>
          </cell>
          <cell r="O5818">
            <v>0</v>
          </cell>
          <cell r="P5818">
            <v>0</v>
          </cell>
        </row>
        <row r="5819">
          <cell r="A5819">
            <v>1822200783</v>
          </cell>
          <cell r="B5819">
            <v>783</v>
          </cell>
          <cell r="C5819">
            <v>822200</v>
          </cell>
          <cell r="D5819">
            <v>1</v>
          </cell>
          <cell r="E5819">
            <v>0</v>
          </cell>
          <cell r="F5819" t="str">
            <v xml:space="preserve">חוג לתנ"ך         </v>
          </cell>
          <cell r="G5819">
            <v>0</v>
          </cell>
          <cell r="H5819" t="str">
            <v>גמיש</v>
          </cell>
          <cell r="I5819">
            <v>-1</v>
          </cell>
          <cell r="J5819">
            <v>0</v>
          </cell>
          <cell r="K5819">
            <v>0</v>
          </cell>
          <cell r="L5819">
            <v>0</v>
          </cell>
          <cell r="M5819">
            <v>0</v>
          </cell>
          <cell r="N5819">
            <v>0</v>
          </cell>
          <cell r="O5819">
            <v>23800</v>
          </cell>
          <cell r="P5819">
            <v>0</v>
          </cell>
        </row>
        <row r="5820">
          <cell r="A5820">
            <v>1822200784</v>
          </cell>
          <cell r="B5820">
            <v>784</v>
          </cell>
          <cell r="C5820">
            <v>822200</v>
          </cell>
          <cell r="D5820">
            <v>1</v>
          </cell>
          <cell r="E5820">
            <v>0</v>
          </cell>
          <cell r="F5820" t="str">
            <v>פיתוח כלכלי למגזר החרדי</v>
          </cell>
          <cell r="G5820">
            <v>0</v>
          </cell>
          <cell r="H5820" t="str">
            <v>גמיש</v>
          </cell>
          <cell r="I5820">
            <v>0</v>
          </cell>
          <cell r="J5820">
            <v>0</v>
          </cell>
          <cell r="K5820">
            <v>0</v>
          </cell>
          <cell r="L5820">
            <v>0</v>
          </cell>
          <cell r="M5820" t="str">
            <v>שינוי שם</v>
          </cell>
          <cell r="N5820">
            <v>0</v>
          </cell>
          <cell r="O5820">
            <v>0</v>
          </cell>
          <cell r="P5820">
            <v>0</v>
          </cell>
        </row>
        <row r="5821">
          <cell r="A5821">
            <v>1822200785</v>
          </cell>
          <cell r="B5821">
            <v>785</v>
          </cell>
          <cell r="C5821">
            <v>822200</v>
          </cell>
          <cell r="D5821">
            <v>1</v>
          </cell>
          <cell r="E5821">
            <v>0</v>
          </cell>
          <cell r="F5821" t="str">
            <v>מכון בר-מצוה הכנסה</v>
          </cell>
          <cell r="G5821">
            <v>0</v>
          </cell>
          <cell r="H5821" t="str">
            <v>גמיש</v>
          </cell>
          <cell r="I5821">
            <v>0</v>
          </cell>
          <cell r="J5821">
            <v>0</v>
          </cell>
          <cell r="K5821">
            <v>0</v>
          </cell>
          <cell r="L5821">
            <v>0</v>
          </cell>
          <cell r="M5821">
            <v>0</v>
          </cell>
          <cell r="N5821">
            <v>0</v>
          </cell>
          <cell r="O5821">
            <v>0</v>
          </cell>
          <cell r="P5821">
            <v>0</v>
          </cell>
        </row>
        <row r="5822">
          <cell r="A5822">
            <v>1822200786</v>
          </cell>
          <cell r="B5822">
            <v>786</v>
          </cell>
          <cell r="C5822">
            <v>822200</v>
          </cell>
          <cell r="D5822">
            <v>1</v>
          </cell>
          <cell r="E5822">
            <v>0</v>
          </cell>
          <cell r="F5822" t="str">
            <v>ספר חולון</v>
          </cell>
          <cell r="G5822">
            <v>0</v>
          </cell>
          <cell r="H5822" t="str">
            <v>גמיש</v>
          </cell>
          <cell r="I5822">
            <v>0</v>
          </cell>
          <cell r="J5822">
            <v>0</v>
          </cell>
          <cell r="K5822">
            <v>0</v>
          </cell>
          <cell r="L5822">
            <v>0</v>
          </cell>
          <cell r="M5822">
            <v>0</v>
          </cell>
          <cell r="N5822">
            <v>0</v>
          </cell>
          <cell r="O5822">
            <v>0</v>
          </cell>
          <cell r="P5822">
            <v>0</v>
          </cell>
        </row>
        <row r="5823">
          <cell r="A5823">
            <v>1822200787</v>
          </cell>
          <cell r="B5823">
            <v>787</v>
          </cell>
          <cell r="C5823">
            <v>822200</v>
          </cell>
          <cell r="D5823">
            <v>1</v>
          </cell>
          <cell r="E5823">
            <v>0</v>
          </cell>
          <cell r="F5823" t="str">
            <v xml:space="preserve">פעולות תרבותיות   </v>
          </cell>
          <cell r="G5823">
            <v>0</v>
          </cell>
          <cell r="H5823" t="str">
            <v>גמיש</v>
          </cell>
          <cell r="I5823">
            <v>0</v>
          </cell>
          <cell r="J5823">
            <v>0</v>
          </cell>
          <cell r="K5823">
            <v>0</v>
          </cell>
          <cell r="L5823">
            <v>0</v>
          </cell>
          <cell r="M5823">
            <v>0</v>
          </cell>
          <cell r="N5823">
            <v>0</v>
          </cell>
          <cell r="O5823">
            <v>0</v>
          </cell>
          <cell r="P5823">
            <v>0</v>
          </cell>
        </row>
        <row r="5824">
          <cell r="A5824">
            <v>1822200794</v>
          </cell>
          <cell r="B5824">
            <v>794</v>
          </cell>
          <cell r="C5824">
            <v>822200</v>
          </cell>
          <cell r="D5824">
            <v>1</v>
          </cell>
          <cell r="E5824">
            <v>0</v>
          </cell>
          <cell r="F5824" t="str">
            <v xml:space="preserve">השתתפות בעזר 094  </v>
          </cell>
          <cell r="G5824">
            <v>0</v>
          </cell>
          <cell r="H5824" t="str">
            <v>קשיח</v>
          </cell>
          <cell r="I5824">
            <v>0.12000000000000011</v>
          </cell>
          <cell r="J5824">
            <v>14000</v>
          </cell>
          <cell r="K5824">
            <v>0.19999999999999996</v>
          </cell>
          <cell r="L5824">
            <v>0</v>
          </cell>
          <cell r="M5824">
            <v>0</v>
          </cell>
          <cell r="N5824">
            <v>14000</v>
          </cell>
          <cell r="O5824">
            <v>12500</v>
          </cell>
          <cell r="P5824">
            <v>13897</v>
          </cell>
        </row>
        <row r="5825">
          <cell r="A5825">
            <v>1822200800</v>
          </cell>
          <cell r="B5825">
            <v>800</v>
          </cell>
          <cell r="C5825">
            <v>822200</v>
          </cell>
          <cell r="D5825">
            <v>1</v>
          </cell>
          <cell r="E5825">
            <v>0</v>
          </cell>
          <cell r="F5825" t="str">
            <v>השת' תמיכות תרומות</v>
          </cell>
          <cell r="G5825">
            <v>0</v>
          </cell>
          <cell r="H5825" t="str">
            <v xml:space="preserve"> </v>
          </cell>
          <cell r="I5825">
            <v>0</v>
          </cell>
          <cell r="J5825">
            <v>0</v>
          </cell>
          <cell r="K5825">
            <v>0</v>
          </cell>
          <cell r="L5825">
            <v>0</v>
          </cell>
          <cell r="M5825">
            <v>0</v>
          </cell>
          <cell r="N5825">
            <v>0</v>
          </cell>
          <cell r="O5825">
            <v>0</v>
          </cell>
          <cell r="P5825">
            <v>0</v>
          </cell>
        </row>
        <row r="5826">
          <cell r="A5826">
            <v>1822200875</v>
          </cell>
          <cell r="B5826">
            <v>875</v>
          </cell>
          <cell r="C5826">
            <v>822200</v>
          </cell>
          <cell r="D5826">
            <v>1</v>
          </cell>
          <cell r="E5826">
            <v>0</v>
          </cell>
          <cell r="F5826" t="str">
            <v>הוצ' החב' לפיתוח</v>
          </cell>
          <cell r="G5826">
            <v>0</v>
          </cell>
          <cell r="H5826" t="str">
            <v>גמיש</v>
          </cell>
          <cell r="I5826">
            <v>0</v>
          </cell>
          <cell r="J5826">
            <v>0</v>
          </cell>
          <cell r="K5826">
            <v>0</v>
          </cell>
          <cell r="L5826">
            <v>0</v>
          </cell>
          <cell r="M5826">
            <v>0</v>
          </cell>
          <cell r="N5826">
            <v>0</v>
          </cell>
          <cell r="O5826">
            <v>0</v>
          </cell>
          <cell r="P5826">
            <v>0</v>
          </cell>
        </row>
        <row r="5827">
          <cell r="A5827">
            <v>1822200961</v>
          </cell>
          <cell r="B5827">
            <v>961</v>
          </cell>
          <cell r="C5827">
            <v>822200</v>
          </cell>
          <cell r="D5827">
            <v>1</v>
          </cell>
          <cell r="E5827">
            <v>0</v>
          </cell>
          <cell r="F5827" t="str">
            <v>רז' פעולות ורכישות</v>
          </cell>
          <cell r="G5827">
            <v>0</v>
          </cell>
          <cell r="H5827" t="str">
            <v>גמיש</v>
          </cell>
          <cell r="I5827">
            <v>0</v>
          </cell>
          <cell r="J5827">
            <v>0</v>
          </cell>
          <cell r="K5827">
            <v>0</v>
          </cell>
          <cell r="L5827">
            <v>0</v>
          </cell>
          <cell r="M5827">
            <v>0</v>
          </cell>
          <cell r="N5827">
            <v>0</v>
          </cell>
          <cell r="O5827">
            <v>0</v>
          </cell>
          <cell r="P5827">
            <v>0</v>
          </cell>
        </row>
        <row r="5828">
          <cell r="A5828" t="e">
            <v>#VALUE!</v>
          </cell>
          <cell r="B5828" t="str">
            <v>822200  סך הכל</v>
          </cell>
          <cell r="C5828">
            <v>0</v>
          </cell>
          <cell r="D5828">
            <v>0</v>
          </cell>
          <cell r="E5828">
            <v>0</v>
          </cell>
          <cell r="F5828" t="str">
            <v xml:space="preserve">פעולות תרבותיות   </v>
          </cell>
          <cell r="G5828">
            <v>0</v>
          </cell>
          <cell r="H5828">
            <v>0</v>
          </cell>
          <cell r="I5828">
            <v>1.4203373448531842E-2</v>
          </cell>
          <cell r="J5828">
            <v>1719470</v>
          </cell>
          <cell r="K5828">
            <v>0.30936664233413746</v>
          </cell>
          <cell r="L5828">
            <v>1410</v>
          </cell>
          <cell r="M5828">
            <v>0</v>
          </cell>
          <cell r="N5828">
            <v>1720880</v>
          </cell>
          <cell r="O5828">
            <v>1696780</v>
          </cell>
          <cell r="P5828">
            <v>1739093.95</v>
          </cell>
        </row>
        <row r="5829">
          <cell r="A5829">
            <v>18227000</v>
          </cell>
          <cell r="B5829">
            <v>0</v>
          </cell>
          <cell r="C5829">
            <v>822700</v>
          </cell>
          <cell r="D5829">
            <v>1</v>
          </cell>
          <cell r="E5829">
            <v>0</v>
          </cell>
          <cell r="F5829" t="str">
            <v xml:space="preserve">חוגי העשרה        </v>
          </cell>
          <cell r="G5829">
            <v>0</v>
          </cell>
          <cell r="H5829" t="str">
            <v xml:space="preserve"> </v>
          </cell>
          <cell r="I5829">
            <v>0</v>
          </cell>
          <cell r="J5829">
            <v>0</v>
          </cell>
          <cell r="K5829">
            <v>0</v>
          </cell>
          <cell r="L5829">
            <v>0</v>
          </cell>
          <cell r="M5829">
            <v>0</v>
          </cell>
          <cell r="N5829">
            <v>0</v>
          </cell>
          <cell r="O5829">
            <v>0</v>
          </cell>
          <cell r="P5829">
            <v>0</v>
          </cell>
        </row>
        <row r="5830">
          <cell r="A5830">
            <v>1822700110</v>
          </cell>
          <cell r="B5830">
            <v>110</v>
          </cell>
          <cell r="C5830">
            <v>822700</v>
          </cell>
          <cell r="D5830">
            <v>1</v>
          </cell>
          <cell r="E5830">
            <v>0</v>
          </cell>
          <cell r="F5830" t="str">
            <v>השכר הקובע-תקציבית</v>
          </cell>
          <cell r="G5830">
            <v>0</v>
          </cell>
          <cell r="H5830" t="str">
            <v>שכר</v>
          </cell>
          <cell r="I5830">
            <v>0</v>
          </cell>
          <cell r="J5830">
            <v>0</v>
          </cell>
          <cell r="K5830">
            <v>0</v>
          </cell>
          <cell r="L5830">
            <v>0</v>
          </cell>
          <cell r="M5830">
            <v>0</v>
          </cell>
          <cell r="N5830">
            <v>0</v>
          </cell>
          <cell r="O5830">
            <v>0</v>
          </cell>
          <cell r="P5830">
            <v>0</v>
          </cell>
        </row>
        <row r="5831">
          <cell r="A5831">
            <v>1822700119</v>
          </cell>
          <cell r="B5831">
            <v>119</v>
          </cell>
          <cell r="C5831">
            <v>822700</v>
          </cell>
          <cell r="D5831">
            <v>1</v>
          </cell>
          <cell r="E5831">
            <v>0</v>
          </cell>
          <cell r="F5831" t="str">
            <v xml:space="preserve">השכר הקובע-צוברת  </v>
          </cell>
          <cell r="G5831">
            <v>0</v>
          </cell>
          <cell r="H5831" t="str">
            <v>שכר</v>
          </cell>
          <cell r="I5831">
            <v>-0.22612681436210846</v>
          </cell>
          <cell r="J5831">
            <v>303900</v>
          </cell>
          <cell r="K5831">
            <v>0.11126373626373631</v>
          </cell>
          <cell r="L5831">
            <v>0</v>
          </cell>
          <cell r="M5831">
            <v>0</v>
          </cell>
          <cell r="N5831">
            <v>303900</v>
          </cell>
          <cell r="O5831">
            <v>392700</v>
          </cell>
          <cell r="P5831">
            <v>134497.35</v>
          </cell>
        </row>
        <row r="5832">
          <cell r="A5832">
            <v>1822700122</v>
          </cell>
          <cell r="B5832">
            <v>122</v>
          </cell>
          <cell r="C5832">
            <v>822700</v>
          </cell>
          <cell r="D5832">
            <v>1</v>
          </cell>
          <cell r="E5832">
            <v>0</v>
          </cell>
          <cell r="F5832" t="str">
            <v xml:space="preserve">ביגוד             </v>
          </cell>
          <cell r="G5832">
            <v>0</v>
          </cell>
          <cell r="H5832" t="str">
            <v>שכר</v>
          </cell>
          <cell r="I5832">
            <v>0</v>
          </cell>
          <cell r="J5832">
            <v>1200</v>
          </cell>
          <cell r="K5832">
            <v>0</v>
          </cell>
          <cell r="L5832">
            <v>0</v>
          </cell>
          <cell r="M5832">
            <v>0</v>
          </cell>
          <cell r="N5832">
            <v>1200</v>
          </cell>
          <cell r="O5832">
            <v>1200</v>
          </cell>
          <cell r="P5832">
            <v>1301.3</v>
          </cell>
        </row>
        <row r="5833">
          <cell r="A5833">
            <v>1822700126</v>
          </cell>
          <cell r="B5833">
            <v>126</v>
          </cell>
          <cell r="C5833">
            <v>822700</v>
          </cell>
          <cell r="D5833">
            <v>1</v>
          </cell>
          <cell r="E5833">
            <v>0</v>
          </cell>
          <cell r="F5833" t="str">
            <v xml:space="preserve">דמי הבראה         </v>
          </cell>
          <cell r="G5833">
            <v>0</v>
          </cell>
          <cell r="H5833" t="str">
            <v>שכר</v>
          </cell>
          <cell r="I5833">
            <v>0.5</v>
          </cell>
          <cell r="J5833">
            <v>6000</v>
          </cell>
          <cell r="K5833">
            <v>0</v>
          </cell>
          <cell r="L5833">
            <v>0</v>
          </cell>
          <cell r="M5833">
            <v>0</v>
          </cell>
          <cell r="N5833">
            <v>6000</v>
          </cell>
          <cell r="O5833">
            <v>4000</v>
          </cell>
          <cell r="P5833">
            <v>3644.94</v>
          </cell>
        </row>
        <row r="5834">
          <cell r="A5834">
            <v>1822700130</v>
          </cell>
          <cell r="B5834">
            <v>130</v>
          </cell>
          <cell r="C5834">
            <v>822700</v>
          </cell>
          <cell r="D5834">
            <v>1</v>
          </cell>
          <cell r="E5834">
            <v>0</v>
          </cell>
          <cell r="F5834" t="str">
            <v xml:space="preserve">שעות נוספות       </v>
          </cell>
          <cell r="G5834">
            <v>0</v>
          </cell>
          <cell r="H5834" t="str">
            <v>שכר</v>
          </cell>
          <cell r="I5834">
            <v>0</v>
          </cell>
          <cell r="J5834">
            <v>13000</v>
          </cell>
          <cell r="K5834">
            <v>0</v>
          </cell>
          <cell r="L5834">
            <v>0</v>
          </cell>
          <cell r="M5834">
            <v>0</v>
          </cell>
          <cell r="N5834">
            <v>13000</v>
          </cell>
          <cell r="O5834">
            <v>13000</v>
          </cell>
          <cell r="P5834">
            <v>0</v>
          </cell>
        </row>
        <row r="5835">
          <cell r="A5835">
            <v>1822700140</v>
          </cell>
          <cell r="B5835">
            <v>140</v>
          </cell>
          <cell r="C5835">
            <v>822700</v>
          </cell>
          <cell r="D5835">
            <v>1</v>
          </cell>
          <cell r="E5835">
            <v>0</v>
          </cell>
          <cell r="F5835" t="str">
            <v>השתתפות באחזקת רכב</v>
          </cell>
          <cell r="G5835">
            <v>0</v>
          </cell>
          <cell r="H5835" t="str">
            <v>שכר</v>
          </cell>
          <cell r="I5835">
            <v>-0.26525198938992045</v>
          </cell>
          <cell r="J5835">
            <v>27700</v>
          </cell>
          <cell r="K5835">
            <v>0</v>
          </cell>
          <cell r="L5835">
            <v>0</v>
          </cell>
          <cell r="M5835">
            <v>0</v>
          </cell>
          <cell r="N5835">
            <v>27700</v>
          </cell>
          <cell r="O5835">
            <v>37700</v>
          </cell>
          <cell r="P5835">
            <v>17763.099999999999</v>
          </cell>
        </row>
        <row r="5836">
          <cell r="A5836">
            <v>1822700210</v>
          </cell>
          <cell r="B5836">
            <v>210</v>
          </cell>
          <cell r="C5836">
            <v>822700</v>
          </cell>
          <cell r="D5836">
            <v>1</v>
          </cell>
          <cell r="E5836">
            <v>0</v>
          </cell>
          <cell r="F5836" t="str">
            <v xml:space="preserve">השכר הקובע        </v>
          </cell>
          <cell r="G5836">
            <v>0</v>
          </cell>
          <cell r="H5836" t="str">
            <v>שכר</v>
          </cell>
          <cell r="I5836">
            <v>0</v>
          </cell>
          <cell r="J5836">
            <v>0</v>
          </cell>
          <cell r="K5836">
            <v>0</v>
          </cell>
          <cell r="L5836">
            <v>0</v>
          </cell>
          <cell r="M5836">
            <v>0</v>
          </cell>
          <cell r="N5836">
            <v>0</v>
          </cell>
          <cell r="O5836">
            <v>0</v>
          </cell>
          <cell r="P5836">
            <v>0</v>
          </cell>
        </row>
        <row r="5837">
          <cell r="A5837">
            <v>1822700263</v>
          </cell>
          <cell r="B5837">
            <v>263</v>
          </cell>
          <cell r="C5837">
            <v>822700</v>
          </cell>
          <cell r="D5837">
            <v>1</v>
          </cell>
          <cell r="E5837">
            <v>0</v>
          </cell>
          <cell r="F5837" t="str">
            <v xml:space="preserve">עובדי חברת מוסדות </v>
          </cell>
          <cell r="G5837">
            <v>0</v>
          </cell>
          <cell r="H5837" t="str">
            <v>שכר</v>
          </cell>
          <cell r="I5837">
            <v>0</v>
          </cell>
          <cell r="J5837">
            <v>0</v>
          </cell>
          <cell r="K5837">
            <v>0</v>
          </cell>
          <cell r="L5837">
            <v>0</v>
          </cell>
          <cell r="M5837">
            <v>0</v>
          </cell>
          <cell r="N5837">
            <v>0</v>
          </cell>
          <cell r="O5837">
            <v>0</v>
          </cell>
          <cell r="P5837">
            <v>0</v>
          </cell>
        </row>
        <row r="5838">
          <cell r="A5838">
            <v>1822700433</v>
          </cell>
          <cell r="B5838">
            <v>433</v>
          </cell>
          <cell r="C5838">
            <v>822700</v>
          </cell>
          <cell r="D5838">
            <v>1</v>
          </cell>
          <cell r="E5838">
            <v>0</v>
          </cell>
          <cell r="F5838" t="str">
            <v xml:space="preserve">חומרי נקיון       </v>
          </cell>
          <cell r="G5838">
            <v>0</v>
          </cell>
          <cell r="H5838" t="str">
            <v>גמיש</v>
          </cell>
          <cell r="I5838">
            <v>0</v>
          </cell>
          <cell r="J5838">
            <v>0</v>
          </cell>
          <cell r="K5838">
            <v>0</v>
          </cell>
          <cell r="L5838">
            <v>0</v>
          </cell>
          <cell r="M5838">
            <v>0</v>
          </cell>
          <cell r="N5838">
            <v>0</v>
          </cell>
          <cell r="O5838">
            <v>0</v>
          </cell>
          <cell r="P5838">
            <v>0</v>
          </cell>
        </row>
        <row r="5839">
          <cell r="A5839">
            <v>1822700441</v>
          </cell>
          <cell r="B5839">
            <v>441</v>
          </cell>
          <cell r="C5839">
            <v>822700</v>
          </cell>
          <cell r="D5839">
            <v>1</v>
          </cell>
          <cell r="E5839">
            <v>0</v>
          </cell>
          <cell r="F5839" t="str">
            <v xml:space="preserve">ביטוח             </v>
          </cell>
          <cell r="G5839">
            <v>0</v>
          </cell>
          <cell r="H5839" t="str">
            <v>קשיח</v>
          </cell>
          <cell r="I5839">
            <v>0</v>
          </cell>
          <cell r="J5839">
            <v>0</v>
          </cell>
          <cell r="K5839">
            <v>0</v>
          </cell>
          <cell r="L5839">
            <v>0</v>
          </cell>
          <cell r="M5839">
            <v>0</v>
          </cell>
          <cell r="N5839">
            <v>0</v>
          </cell>
          <cell r="O5839">
            <v>0</v>
          </cell>
          <cell r="P5839">
            <v>0</v>
          </cell>
        </row>
        <row r="5840">
          <cell r="A5840">
            <v>1822700470</v>
          </cell>
          <cell r="B5840">
            <v>470</v>
          </cell>
          <cell r="C5840">
            <v>822700</v>
          </cell>
          <cell r="D5840">
            <v>1</v>
          </cell>
          <cell r="E5840">
            <v>0</v>
          </cell>
          <cell r="F5840" t="str">
            <v xml:space="preserve">אחזקת מכונות משרד </v>
          </cell>
          <cell r="G5840">
            <v>0</v>
          </cell>
          <cell r="H5840" t="str">
            <v>גמיש</v>
          </cell>
          <cell r="I5840">
            <v>0</v>
          </cell>
          <cell r="J5840">
            <v>0</v>
          </cell>
          <cell r="K5840">
            <v>0</v>
          </cell>
          <cell r="L5840">
            <v>0</v>
          </cell>
          <cell r="M5840">
            <v>0</v>
          </cell>
          <cell r="N5840">
            <v>0</v>
          </cell>
          <cell r="O5840">
            <v>0</v>
          </cell>
          <cell r="P5840">
            <v>0</v>
          </cell>
        </row>
        <row r="5841">
          <cell r="A5841">
            <v>1822700471</v>
          </cell>
          <cell r="B5841">
            <v>471</v>
          </cell>
          <cell r="C5841">
            <v>822700</v>
          </cell>
          <cell r="D5841">
            <v>1</v>
          </cell>
          <cell r="E5841">
            <v>0</v>
          </cell>
          <cell r="F5841" t="str">
            <v xml:space="preserve">מכשירי כתיבה      </v>
          </cell>
          <cell r="G5841">
            <v>0</v>
          </cell>
          <cell r="H5841" t="str">
            <v>גמיש</v>
          </cell>
          <cell r="I5841">
            <v>0</v>
          </cell>
          <cell r="J5841">
            <v>0</v>
          </cell>
          <cell r="K5841">
            <v>0</v>
          </cell>
          <cell r="L5841">
            <v>0</v>
          </cell>
          <cell r="M5841">
            <v>0</v>
          </cell>
          <cell r="N5841">
            <v>0</v>
          </cell>
          <cell r="O5841">
            <v>0</v>
          </cell>
          <cell r="P5841">
            <v>0</v>
          </cell>
        </row>
        <row r="5842">
          <cell r="A5842">
            <v>1822700511</v>
          </cell>
          <cell r="B5842">
            <v>511</v>
          </cell>
          <cell r="C5842">
            <v>822700</v>
          </cell>
          <cell r="D5842">
            <v>1</v>
          </cell>
          <cell r="E5842">
            <v>0</v>
          </cell>
          <cell r="F5842" t="str">
            <v xml:space="preserve">אירוח וכיבוד      </v>
          </cell>
          <cell r="G5842">
            <v>0</v>
          </cell>
          <cell r="H5842" t="str">
            <v>גמיש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</row>
        <row r="5843">
          <cell r="A5843">
            <v>1822700522</v>
          </cell>
          <cell r="B5843">
            <v>522</v>
          </cell>
          <cell r="C5843">
            <v>822700</v>
          </cell>
          <cell r="D5843">
            <v>1</v>
          </cell>
          <cell r="E5843">
            <v>0</v>
          </cell>
          <cell r="F5843" t="str">
            <v xml:space="preserve">ספרים             </v>
          </cell>
          <cell r="G5843">
            <v>0</v>
          </cell>
          <cell r="H5843" t="str">
            <v>גמיש</v>
          </cell>
          <cell r="I5843">
            <v>0</v>
          </cell>
          <cell r="J5843">
            <v>0</v>
          </cell>
          <cell r="K5843">
            <v>0</v>
          </cell>
          <cell r="L5843">
            <v>0</v>
          </cell>
          <cell r="M5843">
            <v>0</v>
          </cell>
          <cell r="N5843">
            <v>0</v>
          </cell>
          <cell r="O5843">
            <v>0</v>
          </cell>
          <cell r="P5843">
            <v>0</v>
          </cell>
        </row>
        <row r="5844">
          <cell r="A5844">
            <v>1822700540</v>
          </cell>
          <cell r="B5844">
            <v>540</v>
          </cell>
          <cell r="C5844">
            <v>822700</v>
          </cell>
          <cell r="D5844">
            <v>1</v>
          </cell>
          <cell r="E5844">
            <v>0</v>
          </cell>
          <cell r="F5844" t="str">
            <v xml:space="preserve">הוצאות טלפון      </v>
          </cell>
          <cell r="G5844">
            <v>0</v>
          </cell>
          <cell r="H5844" t="str">
            <v>קשיח</v>
          </cell>
          <cell r="I5844">
            <v>0</v>
          </cell>
          <cell r="J5844">
            <v>0</v>
          </cell>
          <cell r="K5844">
            <v>0</v>
          </cell>
          <cell r="L5844">
            <v>0</v>
          </cell>
          <cell r="M5844">
            <v>0</v>
          </cell>
          <cell r="N5844">
            <v>0</v>
          </cell>
          <cell r="O5844">
            <v>0</v>
          </cell>
          <cell r="P5844">
            <v>0</v>
          </cell>
        </row>
        <row r="5845">
          <cell r="A5845">
            <v>1822700544</v>
          </cell>
          <cell r="B5845">
            <v>544</v>
          </cell>
          <cell r="C5845">
            <v>822700</v>
          </cell>
          <cell r="D5845">
            <v>1</v>
          </cell>
          <cell r="E5845">
            <v>0</v>
          </cell>
          <cell r="F5845" t="str">
            <v xml:space="preserve">הוצאות דאר        </v>
          </cell>
          <cell r="G5845">
            <v>0</v>
          </cell>
          <cell r="H5845" t="str">
            <v>קשיח</v>
          </cell>
          <cell r="I5845">
            <v>0</v>
          </cell>
          <cell r="J5845">
            <v>0</v>
          </cell>
          <cell r="K5845">
            <v>0</v>
          </cell>
          <cell r="L5845">
            <v>0</v>
          </cell>
          <cell r="M5845">
            <v>0</v>
          </cell>
          <cell r="N5845">
            <v>0</v>
          </cell>
          <cell r="O5845">
            <v>0</v>
          </cell>
          <cell r="P5845">
            <v>0</v>
          </cell>
        </row>
        <row r="5846">
          <cell r="A5846">
            <v>1822700550</v>
          </cell>
          <cell r="B5846">
            <v>550</v>
          </cell>
          <cell r="C5846">
            <v>822700</v>
          </cell>
          <cell r="D5846">
            <v>1</v>
          </cell>
          <cell r="E5846">
            <v>0</v>
          </cell>
          <cell r="F5846" t="str">
            <v xml:space="preserve">פירסומים          </v>
          </cell>
          <cell r="G5846">
            <v>0</v>
          </cell>
          <cell r="H5846" t="str">
            <v>גמיש</v>
          </cell>
          <cell r="I5846">
            <v>0</v>
          </cell>
          <cell r="J5846">
            <v>0</v>
          </cell>
          <cell r="K5846">
            <v>0</v>
          </cell>
          <cell r="L5846">
            <v>0</v>
          </cell>
          <cell r="M5846">
            <v>0</v>
          </cell>
          <cell r="N5846">
            <v>0</v>
          </cell>
          <cell r="O5846">
            <v>0</v>
          </cell>
          <cell r="P5846">
            <v>0</v>
          </cell>
        </row>
        <row r="5847">
          <cell r="A5847">
            <v>1822700561</v>
          </cell>
          <cell r="B5847">
            <v>561</v>
          </cell>
          <cell r="C5847">
            <v>822700</v>
          </cell>
          <cell r="D5847">
            <v>1</v>
          </cell>
          <cell r="E5847">
            <v>0</v>
          </cell>
          <cell r="F5847" t="str">
            <v xml:space="preserve">שיכפולים          </v>
          </cell>
          <cell r="G5847">
            <v>0</v>
          </cell>
          <cell r="H5847" t="str">
            <v>גמיש</v>
          </cell>
          <cell r="I5847">
            <v>0</v>
          </cell>
          <cell r="J5847">
            <v>0</v>
          </cell>
          <cell r="K5847">
            <v>0</v>
          </cell>
          <cell r="L5847">
            <v>0</v>
          </cell>
          <cell r="M5847">
            <v>0</v>
          </cell>
          <cell r="N5847">
            <v>0</v>
          </cell>
          <cell r="O5847">
            <v>0</v>
          </cell>
          <cell r="P5847">
            <v>0</v>
          </cell>
        </row>
        <row r="5848">
          <cell r="A5848">
            <v>1822700562</v>
          </cell>
          <cell r="B5848">
            <v>562</v>
          </cell>
          <cell r="C5848">
            <v>822700</v>
          </cell>
          <cell r="D5848">
            <v>1</v>
          </cell>
          <cell r="E5848">
            <v>0</v>
          </cell>
          <cell r="F5848" t="str">
            <v xml:space="preserve">הדפסות            </v>
          </cell>
          <cell r="G5848">
            <v>0</v>
          </cell>
          <cell r="H5848" t="str">
            <v>גמיש</v>
          </cell>
          <cell r="I5848">
            <v>0</v>
          </cell>
          <cell r="J5848">
            <v>0</v>
          </cell>
          <cell r="K5848">
            <v>0</v>
          </cell>
          <cell r="L5848">
            <v>0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</row>
        <row r="5849">
          <cell r="A5849">
            <v>1822700571</v>
          </cell>
          <cell r="B5849">
            <v>571</v>
          </cell>
          <cell r="C5849">
            <v>822700</v>
          </cell>
          <cell r="D5849">
            <v>1</v>
          </cell>
          <cell r="E5849">
            <v>0</v>
          </cell>
          <cell r="F5849" t="str">
            <v xml:space="preserve">מיכון וענ"א       </v>
          </cell>
          <cell r="G5849">
            <v>0</v>
          </cell>
          <cell r="H5849" t="str">
            <v>קשיח</v>
          </cell>
          <cell r="I5849">
            <v>1.5686274509803866E-2</v>
          </cell>
          <cell r="J5849">
            <v>51800</v>
          </cell>
          <cell r="K5849">
            <v>1.3076923076923075</v>
          </cell>
          <cell r="L5849">
            <v>0</v>
          </cell>
          <cell r="M5849">
            <v>0</v>
          </cell>
          <cell r="N5849">
            <v>51800</v>
          </cell>
          <cell r="O5849">
            <v>51000</v>
          </cell>
          <cell r="P5849">
            <v>36000</v>
          </cell>
        </row>
        <row r="5850">
          <cell r="A5850">
            <v>1822700580</v>
          </cell>
          <cell r="B5850">
            <v>580</v>
          </cell>
          <cell r="C5850">
            <v>822700</v>
          </cell>
          <cell r="D5850">
            <v>1</v>
          </cell>
          <cell r="E5850">
            <v>0</v>
          </cell>
          <cell r="F5850" t="str">
            <v xml:space="preserve">יעוץ פסיכולוגי    </v>
          </cell>
          <cell r="G5850">
            <v>0</v>
          </cell>
          <cell r="H5850" t="str">
            <v>קשיח</v>
          </cell>
          <cell r="I5850">
            <v>0</v>
          </cell>
          <cell r="J5850">
            <v>0</v>
          </cell>
          <cell r="K5850">
            <v>0</v>
          </cell>
          <cell r="L5850">
            <v>0</v>
          </cell>
          <cell r="M5850">
            <v>0</v>
          </cell>
          <cell r="N5850">
            <v>0</v>
          </cell>
          <cell r="O5850">
            <v>0</v>
          </cell>
          <cell r="P5850">
            <v>0</v>
          </cell>
        </row>
        <row r="5851">
          <cell r="A5851">
            <v>1822700583</v>
          </cell>
          <cell r="B5851">
            <v>583</v>
          </cell>
          <cell r="C5851">
            <v>822700</v>
          </cell>
          <cell r="D5851">
            <v>1</v>
          </cell>
          <cell r="E5851">
            <v>0</v>
          </cell>
          <cell r="F5851" t="str">
            <v xml:space="preserve">מדריכים בחשבונית  </v>
          </cell>
          <cell r="G5851">
            <v>0</v>
          </cell>
          <cell r="H5851" t="str">
            <v>קשיח</v>
          </cell>
          <cell r="I5851">
            <v>0</v>
          </cell>
          <cell r="J5851">
            <v>0</v>
          </cell>
          <cell r="K5851">
            <v>0</v>
          </cell>
          <cell r="L5851">
            <v>0</v>
          </cell>
          <cell r="M5851">
            <v>0</v>
          </cell>
          <cell r="N5851">
            <v>0</v>
          </cell>
          <cell r="O5851">
            <v>0</v>
          </cell>
          <cell r="P5851">
            <v>0</v>
          </cell>
        </row>
        <row r="5852">
          <cell r="A5852">
            <v>1822700710</v>
          </cell>
          <cell r="B5852">
            <v>710</v>
          </cell>
          <cell r="C5852">
            <v>822700</v>
          </cell>
          <cell r="D5852">
            <v>1</v>
          </cell>
          <cell r="E5852">
            <v>0</v>
          </cell>
          <cell r="F5852" t="str">
            <v xml:space="preserve">הובלות            </v>
          </cell>
          <cell r="G5852">
            <v>0</v>
          </cell>
          <cell r="H5852" t="str">
            <v>גמיש</v>
          </cell>
          <cell r="I5852">
            <v>0</v>
          </cell>
          <cell r="J5852">
            <v>0</v>
          </cell>
          <cell r="K5852">
            <v>0</v>
          </cell>
          <cell r="L5852">
            <v>0</v>
          </cell>
          <cell r="M5852">
            <v>0</v>
          </cell>
          <cell r="N5852">
            <v>0</v>
          </cell>
          <cell r="O5852">
            <v>0</v>
          </cell>
          <cell r="P5852">
            <v>0</v>
          </cell>
        </row>
        <row r="5853">
          <cell r="A5853">
            <v>1822700722</v>
          </cell>
          <cell r="B5853">
            <v>722</v>
          </cell>
          <cell r="C5853">
            <v>822700</v>
          </cell>
          <cell r="D5853">
            <v>1</v>
          </cell>
          <cell r="E5853">
            <v>0</v>
          </cell>
          <cell r="F5853" t="str">
            <v>חמרים-תחזוקה עצמית</v>
          </cell>
          <cell r="G5853">
            <v>0</v>
          </cell>
          <cell r="H5853" t="str">
            <v>גמיש</v>
          </cell>
          <cell r="I5853">
            <v>0</v>
          </cell>
          <cell r="J5853">
            <v>0</v>
          </cell>
          <cell r="K5853">
            <v>0</v>
          </cell>
          <cell r="L5853">
            <v>0</v>
          </cell>
          <cell r="M5853">
            <v>0</v>
          </cell>
          <cell r="N5853">
            <v>0</v>
          </cell>
          <cell r="O5853">
            <v>0</v>
          </cell>
          <cell r="P5853">
            <v>0</v>
          </cell>
        </row>
        <row r="5854">
          <cell r="A5854">
            <v>1822700723</v>
          </cell>
          <cell r="B5854">
            <v>723</v>
          </cell>
          <cell r="C5854">
            <v>822700</v>
          </cell>
          <cell r="D5854">
            <v>1</v>
          </cell>
          <cell r="E5854">
            <v>0</v>
          </cell>
          <cell r="F5854" t="str">
            <v xml:space="preserve">חומרים לחוגים     </v>
          </cell>
          <cell r="G5854">
            <v>0</v>
          </cell>
          <cell r="H5854" t="str">
            <v>גמיש</v>
          </cell>
          <cell r="I5854">
            <v>0</v>
          </cell>
          <cell r="J5854">
            <v>0</v>
          </cell>
          <cell r="K5854">
            <v>0</v>
          </cell>
          <cell r="L5854">
            <v>0</v>
          </cell>
          <cell r="M5854">
            <v>0</v>
          </cell>
          <cell r="N5854">
            <v>0</v>
          </cell>
          <cell r="O5854">
            <v>0</v>
          </cell>
          <cell r="P5854">
            <v>0</v>
          </cell>
        </row>
        <row r="5855">
          <cell r="A5855">
            <v>1822700743</v>
          </cell>
          <cell r="B5855">
            <v>743</v>
          </cell>
          <cell r="C5855">
            <v>822700</v>
          </cell>
          <cell r="D5855">
            <v>1</v>
          </cell>
          <cell r="E5855">
            <v>0</v>
          </cell>
          <cell r="F5855" t="str">
            <v xml:space="preserve">תחזוקת ציוד       </v>
          </cell>
          <cell r="G5855">
            <v>0</v>
          </cell>
          <cell r="H5855" t="str">
            <v>גמיש</v>
          </cell>
          <cell r="I5855">
            <v>0</v>
          </cell>
          <cell r="J5855">
            <v>0</v>
          </cell>
          <cell r="K5855">
            <v>0</v>
          </cell>
          <cell r="L5855">
            <v>0</v>
          </cell>
          <cell r="M5855">
            <v>0</v>
          </cell>
          <cell r="N5855">
            <v>0</v>
          </cell>
          <cell r="O5855">
            <v>0</v>
          </cell>
          <cell r="P5855">
            <v>0</v>
          </cell>
        </row>
        <row r="5856">
          <cell r="A5856">
            <v>1822700745</v>
          </cell>
          <cell r="B5856">
            <v>745</v>
          </cell>
          <cell r="C5856">
            <v>822700</v>
          </cell>
          <cell r="D5856">
            <v>1</v>
          </cell>
          <cell r="E5856">
            <v>0</v>
          </cell>
          <cell r="F5856" t="str">
            <v>דמי פריצה - תכולה</v>
          </cell>
          <cell r="G5856">
            <v>0</v>
          </cell>
          <cell r="H5856" t="str">
            <v>גמיש</v>
          </cell>
          <cell r="I5856">
            <v>0</v>
          </cell>
          <cell r="J5856">
            <v>0</v>
          </cell>
          <cell r="K5856">
            <v>0</v>
          </cell>
          <cell r="L5856">
            <v>0</v>
          </cell>
          <cell r="M5856">
            <v>0</v>
          </cell>
          <cell r="N5856">
            <v>0</v>
          </cell>
          <cell r="O5856">
            <v>0</v>
          </cell>
          <cell r="P5856">
            <v>0</v>
          </cell>
        </row>
        <row r="5857">
          <cell r="A5857">
            <v>1822700750</v>
          </cell>
          <cell r="B5857">
            <v>750</v>
          </cell>
          <cell r="C5857">
            <v>822700</v>
          </cell>
          <cell r="D5857">
            <v>1</v>
          </cell>
          <cell r="E5857">
            <v>0</v>
          </cell>
          <cell r="F5857" t="str">
            <v xml:space="preserve">עבודות קבלניות    </v>
          </cell>
          <cell r="G5857">
            <v>0</v>
          </cell>
          <cell r="H5857" t="str">
            <v>קשיח</v>
          </cell>
          <cell r="I5857">
            <v>0</v>
          </cell>
          <cell r="J5857">
            <v>0</v>
          </cell>
          <cell r="K5857">
            <v>0</v>
          </cell>
          <cell r="L5857">
            <v>0</v>
          </cell>
          <cell r="M5857">
            <v>0</v>
          </cell>
          <cell r="N5857">
            <v>0</v>
          </cell>
          <cell r="O5857">
            <v>0</v>
          </cell>
          <cell r="P5857">
            <v>0</v>
          </cell>
        </row>
        <row r="5858">
          <cell r="A5858">
            <v>1822700752</v>
          </cell>
          <cell r="B5858">
            <v>752</v>
          </cell>
          <cell r="C5858">
            <v>822700</v>
          </cell>
          <cell r="D5858">
            <v>1</v>
          </cell>
          <cell r="E5858">
            <v>0</v>
          </cell>
          <cell r="F5858" t="str">
            <v xml:space="preserve">נקיון בקבלנות     </v>
          </cell>
          <cell r="G5858">
            <v>0</v>
          </cell>
          <cell r="H5858" t="str">
            <v>קשיח</v>
          </cell>
          <cell r="I5858">
            <v>0</v>
          </cell>
          <cell r="J5858">
            <v>0</v>
          </cell>
          <cell r="K5858">
            <v>0</v>
          </cell>
          <cell r="L5858">
            <v>0</v>
          </cell>
          <cell r="M5858">
            <v>0</v>
          </cell>
          <cell r="N5858">
            <v>0</v>
          </cell>
          <cell r="O5858">
            <v>0</v>
          </cell>
          <cell r="P5858">
            <v>0</v>
          </cell>
        </row>
        <row r="5859">
          <cell r="A5859">
            <v>1822700753</v>
          </cell>
          <cell r="B5859">
            <v>753</v>
          </cell>
          <cell r="C5859">
            <v>822700</v>
          </cell>
          <cell r="D5859">
            <v>1</v>
          </cell>
          <cell r="E5859">
            <v>0</v>
          </cell>
          <cell r="F5859" t="str">
            <v>ריכוז מבחנים וסדרן</v>
          </cell>
          <cell r="G5859">
            <v>0</v>
          </cell>
          <cell r="H5859" t="str">
            <v>קשיח</v>
          </cell>
          <cell r="I5859">
            <v>0</v>
          </cell>
          <cell r="J5859">
            <v>0</v>
          </cell>
          <cell r="K5859">
            <v>0</v>
          </cell>
          <cell r="L5859">
            <v>0</v>
          </cell>
          <cell r="M5859">
            <v>0</v>
          </cell>
          <cell r="N5859">
            <v>0</v>
          </cell>
          <cell r="O5859">
            <v>0</v>
          </cell>
          <cell r="P5859">
            <v>0</v>
          </cell>
        </row>
        <row r="5860">
          <cell r="A5860">
            <v>1822700763</v>
          </cell>
          <cell r="B5860">
            <v>763</v>
          </cell>
          <cell r="C5860">
            <v>822700</v>
          </cell>
          <cell r="D5860">
            <v>1</v>
          </cell>
          <cell r="E5860">
            <v>0</v>
          </cell>
          <cell r="F5860" t="str">
            <v xml:space="preserve">עובדי חברת מוסדות </v>
          </cell>
          <cell r="G5860">
            <v>0</v>
          </cell>
          <cell r="H5860" t="str">
            <v>קשיח</v>
          </cell>
          <cell r="I5860">
            <v>0</v>
          </cell>
          <cell r="J5860">
            <v>0</v>
          </cell>
          <cell r="K5860">
            <v>0</v>
          </cell>
          <cell r="L5860">
            <v>0</v>
          </cell>
          <cell r="M5860">
            <v>0</v>
          </cell>
          <cell r="N5860">
            <v>0</v>
          </cell>
          <cell r="O5860">
            <v>0</v>
          </cell>
          <cell r="P5860">
            <v>0</v>
          </cell>
        </row>
        <row r="5861">
          <cell r="A5861">
            <v>1822700765</v>
          </cell>
          <cell r="B5861">
            <v>765</v>
          </cell>
          <cell r="C5861">
            <v>822700</v>
          </cell>
          <cell r="D5861">
            <v>1</v>
          </cell>
          <cell r="E5861">
            <v>0</v>
          </cell>
          <cell r="F5861" t="str">
            <v xml:space="preserve">שעות מחשב+שכירות  </v>
          </cell>
          <cell r="G5861">
            <v>0</v>
          </cell>
          <cell r="H5861" t="str">
            <v>קשיח</v>
          </cell>
          <cell r="I5861">
            <v>0</v>
          </cell>
          <cell r="J5861">
            <v>0</v>
          </cell>
          <cell r="K5861">
            <v>0</v>
          </cell>
          <cell r="L5861">
            <v>0</v>
          </cell>
          <cell r="M5861">
            <v>0</v>
          </cell>
          <cell r="N5861">
            <v>0</v>
          </cell>
          <cell r="O5861">
            <v>0</v>
          </cell>
          <cell r="P5861">
            <v>0</v>
          </cell>
        </row>
        <row r="5862">
          <cell r="A5862">
            <v>1822700780</v>
          </cell>
          <cell r="B5862">
            <v>780</v>
          </cell>
          <cell r="C5862">
            <v>822700</v>
          </cell>
          <cell r="D5862">
            <v>1</v>
          </cell>
          <cell r="E5862">
            <v>0</v>
          </cell>
          <cell r="F5862" t="str">
            <v>פעולות ( מהכנסות )</v>
          </cell>
          <cell r="G5862">
            <v>0</v>
          </cell>
          <cell r="H5862" t="str">
            <v>גמיש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0</v>
          </cell>
          <cell r="N5862">
            <v>0</v>
          </cell>
          <cell r="O5862">
            <v>0</v>
          </cell>
          <cell r="P5862">
            <v>0</v>
          </cell>
        </row>
        <row r="5863">
          <cell r="A5863">
            <v>1822700781</v>
          </cell>
          <cell r="B5863">
            <v>781</v>
          </cell>
          <cell r="C5863">
            <v>822700</v>
          </cell>
          <cell r="D5863">
            <v>1</v>
          </cell>
          <cell r="E5863">
            <v>0</v>
          </cell>
          <cell r="F5863" t="str">
            <v>פעולות שונות</v>
          </cell>
          <cell r="G5863">
            <v>0</v>
          </cell>
          <cell r="H5863" t="str">
            <v>קשיח</v>
          </cell>
          <cell r="I5863">
            <v>0</v>
          </cell>
          <cell r="J5863">
            <v>0</v>
          </cell>
          <cell r="K5863">
            <v>0</v>
          </cell>
          <cell r="L5863">
            <v>0</v>
          </cell>
          <cell r="M5863">
            <v>0</v>
          </cell>
          <cell r="N5863">
            <v>0</v>
          </cell>
          <cell r="O5863">
            <v>0</v>
          </cell>
          <cell r="P5863">
            <v>0</v>
          </cell>
        </row>
        <row r="5864">
          <cell r="A5864">
            <v>1822700782</v>
          </cell>
          <cell r="B5864">
            <v>782</v>
          </cell>
          <cell r="C5864">
            <v>822700</v>
          </cell>
          <cell r="D5864">
            <v>1</v>
          </cell>
          <cell r="E5864">
            <v>0</v>
          </cell>
          <cell r="F5864" t="str">
            <v xml:space="preserve">ארועים            </v>
          </cell>
          <cell r="G5864">
            <v>0</v>
          </cell>
          <cell r="H5864" t="str">
            <v>גמיש</v>
          </cell>
          <cell r="I5864">
            <v>0</v>
          </cell>
          <cell r="J5864">
            <v>0</v>
          </cell>
          <cell r="K5864">
            <v>0</v>
          </cell>
          <cell r="L5864">
            <v>0</v>
          </cell>
          <cell r="M5864">
            <v>0</v>
          </cell>
          <cell r="N5864">
            <v>0</v>
          </cell>
          <cell r="O5864">
            <v>0</v>
          </cell>
          <cell r="P5864">
            <v>0</v>
          </cell>
        </row>
        <row r="5865">
          <cell r="A5865">
            <v>1822700794</v>
          </cell>
          <cell r="B5865">
            <v>794</v>
          </cell>
          <cell r="C5865">
            <v>822700</v>
          </cell>
          <cell r="D5865">
            <v>1</v>
          </cell>
          <cell r="E5865">
            <v>0</v>
          </cell>
          <cell r="F5865" t="str">
            <v xml:space="preserve">השתתפות בעזר 094  </v>
          </cell>
          <cell r="G5865">
            <v>0</v>
          </cell>
          <cell r="H5865" t="str">
            <v>קשיח</v>
          </cell>
          <cell r="I5865">
            <v>0.33333333333333326</v>
          </cell>
          <cell r="J5865">
            <v>2000</v>
          </cell>
          <cell r="K5865">
            <v>0</v>
          </cell>
          <cell r="L5865">
            <v>0</v>
          </cell>
          <cell r="M5865">
            <v>0</v>
          </cell>
          <cell r="N5865">
            <v>2000</v>
          </cell>
          <cell r="O5865">
            <v>1500</v>
          </cell>
          <cell r="P5865">
            <v>1667</v>
          </cell>
        </row>
        <row r="5866">
          <cell r="A5866">
            <v>1822700900</v>
          </cell>
          <cell r="B5866">
            <v>900</v>
          </cell>
          <cell r="C5866">
            <v>822700</v>
          </cell>
          <cell r="D5866">
            <v>1</v>
          </cell>
          <cell r="E5866">
            <v>0</v>
          </cell>
          <cell r="F5866" t="str">
            <v xml:space="preserve">הוצאות חד פעמיות  </v>
          </cell>
          <cell r="G5866">
            <v>0</v>
          </cell>
          <cell r="H5866" t="str">
            <v xml:space="preserve"> </v>
          </cell>
          <cell r="I5866">
            <v>0</v>
          </cell>
          <cell r="J5866">
            <v>0</v>
          </cell>
          <cell r="K5866">
            <v>0</v>
          </cell>
          <cell r="L5866">
            <v>0</v>
          </cell>
          <cell r="M5866">
            <v>0</v>
          </cell>
          <cell r="N5866">
            <v>0</v>
          </cell>
          <cell r="O5866">
            <v>0</v>
          </cell>
          <cell r="P5866">
            <v>0</v>
          </cell>
        </row>
        <row r="5867">
          <cell r="A5867">
            <v>1822700931</v>
          </cell>
          <cell r="B5867">
            <v>931</v>
          </cell>
          <cell r="C5867">
            <v>822700</v>
          </cell>
          <cell r="D5867">
            <v>1</v>
          </cell>
          <cell r="E5867">
            <v>0</v>
          </cell>
          <cell r="F5867" t="str">
            <v xml:space="preserve">ציוד חד פעמי      </v>
          </cell>
          <cell r="G5867">
            <v>0</v>
          </cell>
          <cell r="H5867" t="str">
            <v>גמיש</v>
          </cell>
          <cell r="I5867">
            <v>0</v>
          </cell>
          <cell r="J5867">
            <v>0</v>
          </cell>
          <cell r="K5867">
            <v>0</v>
          </cell>
          <cell r="L5867">
            <v>0</v>
          </cell>
          <cell r="M5867">
            <v>0</v>
          </cell>
          <cell r="N5867">
            <v>0</v>
          </cell>
          <cell r="O5867">
            <v>0</v>
          </cell>
          <cell r="P5867">
            <v>0</v>
          </cell>
        </row>
        <row r="5868">
          <cell r="A5868">
            <v>1822700961</v>
          </cell>
          <cell r="B5868">
            <v>961</v>
          </cell>
          <cell r="C5868">
            <v>822700</v>
          </cell>
          <cell r="D5868">
            <v>1</v>
          </cell>
          <cell r="E5868">
            <v>0</v>
          </cell>
          <cell r="F5868" t="str">
            <v>רז' פעולות ורכישות</v>
          </cell>
          <cell r="G5868">
            <v>0</v>
          </cell>
          <cell r="H5868" t="str">
            <v>גמיש</v>
          </cell>
          <cell r="I5868">
            <v>0</v>
          </cell>
          <cell r="J5868">
            <v>0</v>
          </cell>
          <cell r="K5868">
            <v>0</v>
          </cell>
          <cell r="L5868">
            <v>0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</row>
        <row r="5869">
          <cell r="A5869" t="e">
            <v>#VALUE!</v>
          </cell>
          <cell r="B5869" t="str">
            <v>822700  סך הכל</v>
          </cell>
          <cell r="C5869">
            <v>0</v>
          </cell>
          <cell r="D5869">
            <v>0</v>
          </cell>
          <cell r="E5869">
            <v>0</v>
          </cell>
          <cell r="F5869" t="str">
            <v xml:space="preserve">חוגי העשרה        </v>
          </cell>
          <cell r="G5869">
            <v>0</v>
          </cell>
          <cell r="H5869">
            <v>0</v>
          </cell>
          <cell r="I5869">
            <v>-0.19058072241069646</v>
          </cell>
          <cell r="J5869">
            <v>405600</v>
          </cell>
          <cell r="K5869">
            <v>1.4189560439560438</v>
          </cell>
          <cell r="L5869">
            <v>0</v>
          </cell>
          <cell r="M5869">
            <v>0</v>
          </cell>
          <cell r="N5869">
            <v>405600</v>
          </cell>
          <cell r="O5869">
            <v>501100</v>
          </cell>
          <cell r="P5869">
            <v>194873.69</v>
          </cell>
        </row>
        <row r="5870">
          <cell r="A5870">
            <v>18230000</v>
          </cell>
          <cell r="B5870">
            <v>0</v>
          </cell>
          <cell r="C5870">
            <v>823000</v>
          </cell>
          <cell r="D5870">
            <v>1</v>
          </cell>
          <cell r="E5870">
            <v>0</v>
          </cell>
          <cell r="F5870" t="str">
            <v xml:space="preserve">ספריות            </v>
          </cell>
          <cell r="G5870">
            <v>0</v>
          </cell>
          <cell r="H5870" t="str">
            <v xml:space="preserve"> </v>
          </cell>
          <cell r="I5870">
            <v>0</v>
          </cell>
          <cell r="J5870">
            <v>0</v>
          </cell>
          <cell r="K5870">
            <v>0</v>
          </cell>
          <cell r="L5870">
            <v>0</v>
          </cell>
          <cell r="M5870">
            <v>0</v>
          </cell>
          <cell r="N5870">
            <v>0</v>
          </cell>
          <cell r="O5870">
            <v>0</v>
          </cell>
          <cell r="P5870">
            <v>0</v>
          </cell>
        </row>
        <row r="5871">
          <cell r="A5871">
            <v>1823000100</v>
          </cell>
          <cell r="B5871">
            <v>100</v>
          </cell>
          <cell r="C5871">
            <v>823000</v>
          </cell>
          <cell r="D5871">
            <v>1</v>
          </cell>
          <cell r="E5871">
            <v>0</v>
          </cell>
          <cell r="F5871" t="str">
            <v>שכר עובדים לפי תקן</v>
          </cell>
          <cell r="G5871">
            <v>0</v>
          </cell>
          <cell r="H5871" t="str">
            <v xml:space="preserve"> </v>
          </cell>
          <cell r="I5871">
            <v>0</v>
          </cell>
          <cell r="J5871">
            <v>0</v>
          </cell>
          <cell r="K5871">
            <v>0</v>
          </cell>
          <cell r="L5871">
            <v>0</v>
          </cell>
          <cell r="M5871">
            <v>0</v>
          </cell>
          <cell r="N5871">
            <v>0</v>
          </cell>
          <cell r="O5871">
            <v>0</v>
          </cell>
          <cell r="P5871">
            <v>0</v>
          </cell>
        </row>
        <row r="5872">
          <cell r="A5872">
            <v>1823000110</v>
          </cell>
          <cell r="B5872">
            <v>110</v>
          </cell>
          <cell r="C5872">
            <v>823000</v>
          </cell>
          <cell r="D5872">
            <v>1</v>
          </cell>
          <cell r="E5872">
            <v>0</v>
          </cell>
          <cell r="F5872" t="str">
            <v>השכר הקובע-תקציבית</v>
          </cell>
          <cell r="G5872">
            <v>0</v>
          </cell>
          <cell r="H5872" t="str">
            <v>שכר</v>
          </cell>
          <cell r="I5872">
            <v>-0.34412019647500725</v>
          </cell>
          <cell r="J5872">
            <v>681000</v>
          </cell>
          <cell r="K5872">
            <v>1.4981645004464639E-2</v>
          </cell>
          <cell r="L5872">
            <v>0</v>
          </cell>
          <cell r="M5872">
            <v>0</v>
          </cell>
          <cell r="N5872">
            <v>681000</v>
          </cell>
          <cell r="O5872">
            <v>1038300</v>
          </cell>
          <cell r="P5872">
            <v>889152.07</v>
          </cell>
        </row>
        <row r="5873">
          <cell r="A5873">
            <v>1823000119</v>
          </cell>
          <cell r="B5873">
            <v>119</v>
          </cell>
          <cell r="C5873">
            <v>823000</v>
          </cell>
          <cell r="D5873">
            <v>1</v>
          </cell>
          <cell r="E5873">
            <v>0</v>
          </cell>
          <cell r="F5873" t="str">
            <v xml:space="preserve">השכר הקובע-צוברת  </v>
          </cell>
          <cell r="G5873">
            <v>0</v>
          </cell>
          <cell r="H5873" t="str">
            <v>שכר</v>
          </cell>
          <cell r="I5873">
            <v>0</v>
          </cell>
          <cell r="J5873">
            <v>0</v>
          </cell>
          <cell r="K5873">
            <v>0</v>
          </cell>
          <cell r="L5873">
            <v>0</v>
          </cell>
          <cell r="M5873">
            <v>0</v>
          </cell>
          <cell r="N5873">
            <v>0</v>
          </cell>
          <cell r="O5873">
            <v>0</v>
          </cell>
          <cell r="P5873">
            <v>0</v>
          </cell>
        </row>
        <row r="5874">
          <cell r="A5874">
            <v>1823000122</v>
          </cell>
          <cell r="B5874">
            <v>122</v>
          </cell>
          <cell r="C5874">
            <v>823000</v>
          </cell>
          <cell r="D5874">
            <v>1</v>
          </cell>
          <cell r="E5874">
            <v>0</v>
          </cell>
          <cell r="F5874" t="str">
            <v xml:space="preserve">ביגוד             </v>
          </cell>
          <cell r="G5874">
            <v>0</v>
          </cell>
          <cell r="H5874" t="str">
            <v>שכר</v>
          </cell>
          <cell r="I5874">
            <v>0</v>
          </cell>
          <cell r="J5874">
            <v>5000</v>
          </cell>
          <cell r="K5874">
            <v>0</v>
          </cell>
          <cell r="L5874">
            <v>0</v>
          </cell>
          <cell r="M5874">
            <v>0</v>
          </cell>
          <cell r="N5874">
            <v>5000</v>
          </cell>
          <cell r="O5874">
            <v>5000</v>
          </cell>
          <cell r="P5874">
            <v>3632.98</v>
          </cell>
        </row>
        <row r="5875">
          <cell r="A5875">
            <v>1823000126</v>
          </cell>
          <cell r="B5875">
            <v>126</v>
          </cell>
          <cell r="C5875">
            <v>823000</v>
          </cell>
          <cell r="D5875">
            <v>1</v>
          </cell>
          <cell r="E5875">
            <v>0</v>
          </cell>
          <cell r="F5875" t="str">
            <v xml:space="preserve">דמי הבראה         </v>
          </cell>
          <cell r="G5875">
            <v>0</v>
          </cell>
          <cell r="H5875" t="str">
            <v>שכר</v>
          </cell>
          <cell r="I5875">
            <v>0.21428571428571419</v>
          </cell>
          <cell r="J5875">
            <v>42500</v>
          </cell>
          <cell r="K5875">
            <v>0</v>
          </cell>
          <cell r="L5875">
            <v>0</v>
          </cell>
          <cell r="M5875">
            <v>0</v>
          </cell>
          <cell r="N5875">
            <v>42500</v>
          </cell>
          <cell r="O5875">
            <v>35000</v>
          </cell>
          <cell r="P5875">
            <v>37118.379999999997</v>
          </cell>
        </row>
        <row r="5876">
          <cell r="A5876">
            <v>1823000130</v>
          </cell>
          <cell r="B5876">
            <v>130</v>
          </cell>
          <cell r="C5876">
            <v>823000</v>
          </cell>
          <cell r="D5876">
            <v>1</v>
          </cell>
          <cell r="E5876">
            <v>0</v>
          </cell>
          <cell r="F5876" t="str">
            <v xml:space="preserve">שעות נוספות       </v>
          </cell>
          <cell r="G5876">
            <v>0</v>
          </cell>
          <cell r="H5876" t="str">
            <v>שכר</v>
          </cell>
          <cell r="I5876">
            <v>0</v>
          </cell>
          <cell r="J5876">
            <v>100000</v>
          </cell>
          <cell r="K5876">
            <v>0</v>
          </cell>
          <cell r="L5876">
            <v>0</v>
          </cell>
          <cell r="M5876">
            <v>0</v>
          </cell>
          <cell r="N5876">
            <v>100000</v>
          </cell>
          <cell r="O5876">
            <v>100000</v>
          </cell>
          <cell r="P5876">
            <v>97370.3</v>
          </cell>
        </row>
        <row r="5877">
          <cell r="A5877">
            <v>1823000140</v>
          </cell>
          <cell r="B5877">
            <v>140</v>
          </cell>
          <cell r="C5877">
            <v>823000</v>
          </cell>
          <cell r="D5877">
            <v>1</v>
          </cell>
          <cell r="E5877">
            <v>0</v>
          </cell>
          <cell r="F5877" t="str">
            <v>השתתפות באחזקת רכב</v>
          </cell>
          <cell r="G5877">
            <v>0</v>
          </cell>
          <cell r="H5877" t="str">
            <v>שכר</v>
          </cell>
          <cell r="I5877">
            <v>0.11111111111111116</v>
          </cell>
          <cell r="J5877">
            <v>21000</v>
          </cell>
          <cell r="K5877">
            <v>0</v>
          </cell>
          <cell r="L5877">
            <v>0</v>
          </cell>
          <cell r="M5877">
            <v>0</v>
          </cell>
          <cell r="N5877">
            <v>21000</v>
          </cell>
          <cell r="O5877">
            <v>18900</v>
          </cell>
          <cell r="P5877">
            <v>17967.07</v>
          </cell>
        </row>
        <row r="5878">
          <cell r="A5878">
            <v>1823000200</v>
          </cell>
          <cell r="B5878">
            <v>200</v>
          </cell>
          <cell r="C5878">
            <v>823000</v>
          </cell>
          <cell r="D5878">
            <v>1</v>
          </cell>
          <cell r="E5878">
            <v>0</v>
          </cell>
          <cell r="F5878" t="str">
            <v>שכר עובדים ללא תקן</v>
          </cell>
          <cell r="G5878">
            <v>0</v>
          </cell>
          <cell r="H5878" t="str">
            <v xml:space="preserve"> </v>
          </cell>
          <cell r="I5878">
            <v>0</v>
          </cell>
          <cell r="J5878">
            <v>0</v>
          </cell>
          <cell r="K5878">
            <v>0</v>
          </cell>
          <cell r="L5878">
            <v>0</v>
          </cell>
          <cell r="M5878">
            <v>0</v>
          </cell>
          <cell r="N5878">
            <v>0</v>
          </cell>
          <cell r="O5878">
            <v>0</v>
          </cell>
          <cell r="P5878">
            <v>0</v>
          </cell>
        </row>
        <row r="5879">
          <cell r="A5879">
            <v>1823000210</v>
          </cell>
          <cell r="B5879">
            <v>210</v>
          </cell>
          <cell r="C5879">
            <v>823000</v>
          </cell>
          <cell r="D5879">
            <v>1</v>
          </cell>
          <cell r="E5879">
            <v>0</v>
          </cell>
          <cell r="F5879" t="str">
            <v xml:space="preserve">השכר הקובע        </v>
          </cell>
          <cell r="G5879">
            <v>0</v>
          </cell>
          <cell r="H5879" t="str">
            <v>שכר</v>
          </cell>
          <cell r="I5879">
            <v>0</v>
          </cell>
          <cell r="J5879">
            <v>0</v>
          </cell>
          <cell r="K5879">
            <v>0</v>
          </cell>
          <cell r="L5879">
            <v>0</v>
          </cell>
          <cell r="M5879">
            <v>0</v>
          </cell>
          <cell r="N5879">
            <v>0</v>
          </cell>
          <cell r="O5879">
            <v>0</v>
          </cell>
          <cell r="P5879">
            <v>0</v>
          </cell>
        </row>
        <row r="5880">
          <cell r="A5880">
            <v>1823000263</v>
          </cell>
          <cell r="B5880">
            <v>263</v>
          </cell>
          <cell r="C5880">
            <v>823000</v>
          </cell>
          <cell r="D5880">
            <v>1</v>
          </cell>
          <cell r="E5880">
            <v>0</v>
          </cell>
          <cell r="F5880" t="str">
            <v xml:space="preserve">ספרניות מוסדות    </v>
          </cell>
          <cell r="G5880">
            <v>0</v>
          </cell>
          <cell r="H5880" t="str">
            <v>שכר</v>
          </cell>
          <cell r="I5880">
            <v>0</v>
          </cell>
          <cell r="J5880">
            <v>0</v>
          </cell>
          <cell r="K5880">
            <v>0</v>
          </cell>
          <cell r="L5880">
            <v>0</v>
          </cell>
          <cell r="M5880">
            <v>0</v>
          </cell>
          <cell r="N5880">
            <v>0</v>
          </cell>
          <cell r="O5880">
            <v>0</v>
          </cell>
          <cell r="P5880">
            <v>0</v>
          </cell>
        </row>
        <row r="5881">
          <cell r="A5881">
            <v>1823000400</v>
          </cell>
          <cell r="B5881">
            <v>400</v>
          </cell>
          <cell r="C5881">
            <v>823000</v>
          </cell>
          <cell r="D5881">
            <v>1</v>
          </cell>
          <cell r="E5881">
            <v>0</v>
          </cell>
          <cell r="F5881" t="str">
            <v>אחזקת בנינים וציוד</v>
          </cell>
          <cell r="G5881">
            <v>0</v>
          </cell>
          <cell r="H5881" t="str">
            <v xml:space="preserve"> </v>
          </cell>
          <cell r="I5881">
            <v>0</v>
          </cell>
          <cell r="J5881">
            <v>0</v>
          </cell>
          <cell r="K5881">
            <v>0</v>
          </cell>
          <cell r="L5881">
            <v>0</v>
          </cell>
          <cell r="M5881">
            <v>0</v>
          </cell>
          <cell r="N5881">
            <v>0</v>
          </cell>
          <cell r="O5881">
            <v>0</v>
          </cell>
          <cell r="P5881">
            <v>0</v>
          </cell>
        </row>
        <row r="5882">
          <cell r="A5882">
            <v>1823000410</v>
          </cell>
          <cell r="B5882">
            <v>410</v>
          </cell>
          <cell r="C5882">
            <v>823000</v>
          </cell>
          <cell r="D5882">
            <v>1</v>
          </cell>
          <cell r="E5882">
            <v>0</v>
          </cell>
          <cell r="F5882" t="str">
            <v>מדיטק - שכר דירה</v>
          </cell>
          <cell r="G5882">
            <v>0</v>
          </cell>
          <cell r="H5882" t="str">
            <v>קשיח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0</v>
          </cell>
          <cell r="N5882">
            <v>0</v>
          </cell>
          <cell r="O5882">
            <v>0</v>
          </cell>
          <cell r="P5882">
            <v>0</v>
          </cell>
        </row>
        <row r="5883">
          <cell r="A5883">
            <v>1823000413</v>
          </cell>
          <cell r="B5883">
            <v>413</v>
          </cell>
          <cell r="C5883">
            <v>823000</v>
          </cell>
          <cell r="D5883">
            <v>1</v>
          </cell>
          <cell r="E5883">
            <v>0</v>
          </cell>
          <cell r="F5883" t="str">
            <v>דמ''ש</v>
          </cell>
          <cell r="G5883">
            <v>0</v>
          </cell>
          <cell r="H5883" t="str">
            <v>קשיח</v>
          </cell>
          <cell r="I5883">
            <v>0</v>
          </cell>
          <cell r="J5883">
            <v>0</v>
          </cell>
          <cell r="K5883">
            <v>0</v>
          </cell>
          <cell r="L5883">
            <v>0</v>
          </cell>
          <cell r="M5883">
            <v>0</v>
          </cell>
          <cell r="N5883">
            <v>0</v>
          </cell>
          <cell r="O5883">
            <v>0</v>
          </cell>
          <cell r="P5883">
            <v>0</v>
          </cell>
        </row>
        <row r="5884">
          <cell r="A5884">
            <v>1823000420</v>
          </cell>
          <cell r="B5884">
            <v>420</v>
          </cell>
          <cell r="C5884">
            <v>823000</v>
          </cell>
          <cell r="D5884">
            <v>1</v>
          </cell>
          <cell r="E5884">
            <v>0</v>
          </cell>
          <cell r="F5884" t="str">
            <v xml:space="preserve">כיבוי אש          </v>
          </cell>
          <cell r="G5884">
            <v>0</v>
          </cell>
          <cell r="H5884" t="str">
            <v>גמיש</v>
          </cell>
          <cell r="I5884">
            <v>0</v>
          </cell>
          <cell r="J5884">
            <v>0</v>
          </cell>
          <cell r="K5884">
            <v>0</v>
          </cell>
          <cell r="L5884">
            <v>0</v>
          </cell>
          <cell r="M5884">
            <v>0</v>
          </cell>
          <cell r="N5884">
            <v>0</v>
          </cell>
          <cell r="O5884">
            <v>0</v>
          </cell>
          <cell r="P5884">
            <v>0</v>
          </cell>
        </row>
        <row r="5885">
          <cell r="A5885">
            <v>1823000423</v>
          </cell>
          <cell r="B5885">
            <v>423</v>
          </cell>
          <cell r="C5885">
            <v>823000</v>
          </cell>
          <cell r="D5885">
            <v>1</v>
          </cell>
          <cell r="E5885">
            <v>0</v>
          </cell>
          <cell r="F5885" t="str">
            <v xml:space="preserve">תחזוקת מבנה       </v>
          </cell>
          <cell r="G5885">
            <v>0</v>
          </cell>
          <cell r="H5885" t="str">
            <v>קשיח</v>
          </cell>
          <cell r="I5885">
            <v>0</v>
          </cell>
          <cell r="J5885">
            <v>0</v>
          </cell>
          <cell r="K5885">
            <v>0</v>
          </cell>
          <cell r="L5885">
            <v>0</v>
          </cell>
          <cell r="M5885">
            <v>0</v>
          </cell>
          <cell r="N5885">
            <v>0</v>
          </cell>
          <cell r="O5885">
            <v>0</v>
          </cell>
          <cell r="P5885">
            <v>0</v>
          </cell>
        </row>
        <row r="5886">
          <cell r="A5886">
            <v>1823000431</v>
          </cell>
          <cell r="B5886">
            <v>431</v>
          </cell>
          <cell r="C5886">
            <v>823000</v>
          </cell>
          <cell r="D5886">
            <v>1</v>
          </cell>
          <cell r="E5886">
            <v>0</v>
          </cell>
          <cell r="F5886" t="str">
            <v xml:space="preserve">חשמל              </v>
          </cell>
          <cell r="G5886">
            <v>0</v>
          </cell>
          <cell r="H5886" t="str">
            <v>קשיח</v>
          </cell>
          <cell r="I5886">
            <v>0</v>
          </cell>
          <cell r="J5886">
            <v>0</v>
          </cell>
          <cell r="K5886">
            <v>0</v>
          </cell>
          <cell r="L5886">
            <v>0</v>
          </cell>
          <cell r="M5886">
            <v>0</v>
          </cell>
          <cell r="N5886">
            <v>0</v>
          </cell>
          <cell r="O5886">
            <v>0</v>
          </cell>
          <cell r="P5886">
            <v>0</v>
          </cell>
        </row>
        <row r="5887">
          <cell r="A5887">
            <v>1823000432</v>
          </cell>
          <cell r="B5887">
            <v>432</v>
          </cell>
          <cell r="C5887">
            <v>823000</v>
          </cell>
          <cell r="D5887">
            <v>1</v>
          </cell>
          <cell r="E5887">
            <v>0</v>
          </cell>
          <cell r="F5887" t="str">
            <v xml:space="preserve">מים               </v>
          </cell>
          <cell r="G5887">
            <v>0</v>
          </cell>
          <cell r="H5887" t="str">
            <v>קשיח</v>
          </cell>
          <cell r="I5887">
            <v>0</v>
          </cell>
          <cell r="J5887">
            <v>0</v>
          </cell>
          <cell r="K5887">
            <v>0</v>
          </cell>
          <cell r="L5887">
            <v>0</v>
          </cell>
          <cell r="M5887">
            <v>0</v>
          </cell>
          <cell r="N5887">
            <v>0</v>
          </cell>
          <cell r="O5887">
            <v>0</v>
          </cell>
          <cell r="P5887">
            <v>0</v>
          </cell>
        </row>
        <row r="5888">
          <cell r="A5888">
            <v>1823000433</v>
          </cell>
          <cell r="B5888">
            <v>433</v>
          </cell>
          <cell r="C5888">
            <v>823000</v>
          </cell>
          <cell r="D5888">
            <v>1</v>
          </cell>
          <cell r="E5888">
            <v>0</v>
          </cell>
          <cell r="F5888" t="str">
            <v xml:space="preserve">חומרי נקיון       </v>
          </cell>
          <cell r="G5888">
            <v>0</v>
          </cell>
          <cell r="H5888" t="str">
            <v>גמיש</v>
          </cell>
          <cell r="I5888">
            <v>0</v>
          </cell>
          <cell r="J5888">
            <v>0</v>
          </cell>
          <cell r="K5888">
            <v>0</v>
          </cell>
          <cell r="L5888">
            <v>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</row>
        <row r="5889">
          <cell r="A5889">
            <v>1823000434</v>
          </cell>
          <cell r="B5889">
            <v>434</v>
          </cell>
          <cell r="C5889">
            <v>823000</v>
          </cell>
          <cell r="D5889">
            <v>1</v>
          </cell>
          <cell r="E5889">
            <v>0</v>
          </cell>
          <cell r="F5889" t="str">
            <v xml:space="preserve">חיטוי והדברה      </v>
          </cell>
          <cell r="G5889">
            <v>0</v>
          </cell>
          <cell r="H5889" t="str">
            <v>גמיש</v>
          </cell>
          <cell r="I5889">
            <v>0</v>
          </cell>
          <cell r="J5889">
            <v>0</v>
          </cell>
          <cell r="K5889">
            <v>0</v>
          </cell>
          <cell r="L5889">
            <v>0</v>
          </cell>
          <cell r="M5889">
            <v>0</v>
          </cell>
          <cell r="N5889">
            <v>0</v>
          </cell>
          <cell r="O5889">
            <v>0</v>
          </cell>
          <cell r="P5889">
            <v>0</v>
          </cell>
        </row>
        <row r="5890">
          <cell r="A5890">
            <v>1823000436</v>
          </cell>
          <cell r="B5890">
            <v>436</v>
          </cell>
          <cell r="C5890">
            <v>823000</v>
          </cell>
          <cell r="D5890">
            <v>1</v>
          </cell>
          <cell r="E5890">
            <v>0</v>
          </cell>
          <cell r="F5890" t="str">
            <v xml:space="preserve">אחזקת מזגנים      </v>
          </cell>
          <cell r="G5890">
            <v>0</v>
          </cell>
          <cell r="H5890" t="str">
            <v>קשיח</v>
          </cell>
          <cell r="I5890">
            <v>0</v>
          </cell>
          <cell r="J5890">
            <v>0</v>
          </cell>
          <cell r="K5890">
            <v>0</v>
          </cell>
          <cell r="L5890">
            <v>0</v>
          </cell>
          <cell r="M5890">
            <v>0</v>
          </cell>
          <cell r="N5890">
            <v>0</v>
          </cell>
          <cell r="O5890">
            <v>0</v>
          </cell>
          <cell r="P5890">
            <v>0</v>
          </cell>
        </row>
        <row r="5891">
          <cell r="A5891">
            <v>1823000437</v>
          </cell>
          <cell r="B5891">
            <v>437</v>
          </cell>
          <cell r="C5891">
            <v>823000</v>
          </cell>
          <cell r="D5891">
            <v>1</v>
          </cell>
          <cell r="E5891">
            <v>0</v>
          </cell>
          <cell r="F5891" t="str">
            <v xml:space="preserve">אחזקת אזעקה       </v>
          </cell>
          <cell r="G5891">
            <v>0</v>
          </cell>
          <cell r="H5891" t="str">
            <v>קשיח</v>
          </cell>
          <cell r="I5891">
            <v>0</v>
          </cell>
          <cell r="J5891">
            <v>0</v>
          </cell>
          <cell r="K5891">
            <v>0</v>
          </cell>
          <cell r="L5891">
            <v>0</v>
          </cell>
          <cell r="M5891">
            <v>0</v>
          </cell>
          <cell r="N5891">
            <v>0</v>
          </cell>
          <cell r="O5891">
            <v>0</v>
          </cell>
          <cell r="P5891">
            <v>0</v>
          </cell>
        </row>
        <row r="5892">
          <cell r="A5892">
            <v>1823000441</v>
          </cell>
          <cell r="B5892">
            <v>441</v>
          </cell>
          <cell r="C5892">
            <v>823000</v>
          </cell>
          <cell r="D5892">
            <v>1</v>
          </cell>
          <cell r="E5892">
            <v>0</v>
          </cell>
          <cell r="F5892" t="str">
            <v xml:space="preserve">ביטוח             </v>
          </cell>
          <cell r="G5892">
            <v>0</v>
          </cell>
          <cell r="H5892" t="str">
            <v>קשיח</v>
          </cell>
          <cell r="I5892">
            <v>1.4563106796116503</v>
          </cell>
          <cell r="J5892">
            <v>50600</v>
          </cell>
          <cell r="K5892">
            <v>0</v>
          </cell>
          <cell r="L5892">
            <v>0</v>
          </cell>
          <cell r="M5892">
            <v>0</v>
          </cell>
          <cell r="N5892">
            <v>50600</v>
          </cell>
          <cell r="O5892">
            <v>20600</v>
          </cell>
          <cell r="P5892">
            <v>20600</v>
          </cell>
        </row>
        <row r="5893">
          <cell r="A5893">
            <v>1823000450</v>
          </cell>
          <cell r="B5893">
            <v>450</v>
          </cell>
          <cell r="C5893">
            <v>823000</v>
          </cell>
          <cell r="D5893">
            <v>1</v>
          </cell>
          <cell r="E5893">
            <v>0</v>
          </cell>
          <cell r="F5893" t="str">
            <v xml:space="preserve">ריהוט ואחזקתו     </v>
          </cell>
          <cell r="G5893">
            <v>0</v>
          </cell>
          <cell r="H5893" t="str">
            <v>גמיש</v>
          </cell>
          <cell r="I5893">
            <v>0</v>
          </cell>
          <cell r="J5893">
            <v>0</v>
          </cell>
          <cell r="K5893">
            <v>0</v>
          </cell>
          <cell r="L5893">
            <v>0</v>
          </cell>
          <cell r="M5893">
            <v>0</v>
          </cell>
          <cell r="N5893">
            <v>0</v>
          </cell>
          <cell r="O5893">
            <v>0</v>
          </cell>
          <cell r="P5893">
            <v>0</v>
          </cell>
        </row>
        <row r="5894">
          <cell r="A5894">
            <v>1823000471</v>
          </cell>
          <cell r="B5894">
            <v>471</v>
          </cell>
          <cell r="C5894">
            <v>823000</v>
          </cell>
          <cell r="D5894">
            <v>1</v>
          </cell>
          <cell r="E5894">
            <v>0</v>
          </cell>
          <cell r="F5894" t="str">
            <v xml:space="preserve">מכשירי כתיבה      </v>
          </cell>
          <cell r="G5894">
            <v>0</v>
          </cell>
          <cell r="H5894" t="str">
            <v>גמיש</v>
          </cell>
          <cell r="I5894">
            <v>0</v>
          </cell>
          <cell r="J5894">
            <v>0</v>
          </cell>
          <cell r="K5894">
            <v>0</v>
          </cell>
          <cell r="L5894">
            <v>0</v>
          </cell>
          <cell r="M5894">
            <v>0</v>
          </cell>
          <cell r="N5894">
            <v>0</v>
          </cell>
          <cell r="O5894">
            <v>0</v>
          </cell>
          <cell r="P5894">
            <v>0</v>
          </cell>
        </row>
        <row r="5895">
          <cell r="A5895">
            <v>1823000472</v>
          </cell>
          <cell r="B5895">
            <v>472</v>
          </cell>
          <cell r="C5895">
            <v>823000</v>
          </cell>
          <cell r="D5895">
            <v>1</v>
          </cell>
          <cell r="E5895">
            <v>0</v>
          </cell>
          <cell r="F5895" t="str">
            <v xml:space="preserve">גילוי אש בן יהודה </v>
          </cell>
          <cell r="G5895">
            <v>0</v>
          </cell>
          <cell r="H5895" t="str">
            <v>קשיח</v>
          </cell>
          <cell r="I5895">
            <v>0</v>
          </cell>
          <cell r="J5895">
            <v>0</v>
          </cell>
          <cell r="K5895">
            <v>0</v>
          </cell>
          <cell r="L5895">
            <v>0</v>
          </cell>
          <cell r="M5895">
            <v>0</v>
          </cell>
          <cell r="N5895">
            <v>0</v>
          </cell>
          <cell r="O5895">
            <v>0</v>
          </cell>
          <cell r="P5895">
            <v>0</v>
          </cell>
        </row>
        <row r="5896">
          <cell r="A5896">
            <v>1823000474</v>
          </cell>
          <cell r="B5896">
            <v>474</v>
          </cell>
          <cell r="C5896">
            <v>823000</v>
          </cell>
          <cell r="D5896">
            <v>1</v>
          </cell>
          <cell r="E5896">
            <v>0</v>
          </cell>
          <cell r="F5896" t="str">
            <v>ש' מעליות בן-יהודה</v>
          </cell>
          <cell r="G5896">
            <v>0</v>
          </cell>
          <cell r="H5896" t="str">
            <v>קשיח</v>
          </cell>
          <cell r="I5896">
            <v>0</v>
          </cell>
          <cell r="J5896">
            <v>0</v>
          </cell>
          <cell r="K5896">
            <v>0</v>
          </cell>
          <cell r="L5896">
            <v>0</v>
          </cell>
          <cell r="M5896">
            <v>0</v>
          </cell>
          <cell r="N5896">
            <v>0</v>
          </cell>
          <cell r="O5896">
            <v>0</v>
          </cell>
          <cell r="P5896">
            <v>0</v>
          </cell>
        </row>
        <row r="5897">
          <cell r="A5897">
            <v>1823000500</v>
          </cell>
          <cell r="B5897">
            <v>500</v>
          </cell>
          <cell r="C5897">
            <v>823000</v>
          </cell>
          <cell r="D5897">
            <v>1</v>
          </cell>
          <cell r="E5897">
            <v>0</v>
          </cell>
          <cell r="F5897" t="str">
            <v xml:space="preserve">הוצאות מינהליות   </v>
          </cell>
          <cell r="G5897">
            <v>0</v>
          </cell>
          <cell r="H5897" t="str">
            <v xml:space="preserve"> </v>
          </cell>
          <cell r="I5897">
            <v>0</v>
          </cell>
          <cell r="J5897">
            <v>0</v>
          </cell>
          <cell r="K5897">
            <v>0</v>
          </cell>
          <cell r="L5897">
            <v>0</v>
          </cell>
          <cell r="M5897">
            <v>0</v>
          </cell>
          <cell r="N5897">
            <v>0</v>
          </cell>
          <cell r="O5897">
            <v>0</v>
          </cell>
          <cell r="P5897">
            <v>0</v>
          </cell>
        </row>
        <row r="5898">
          <cell r="A5898">
            <v>1823000511</v>
          </cell>
          <cell r="B5898">
            <v>511</v>
          </cell>
          <cell r="C5898">
            <v>823000</v>
          </cell>
          <cell r="D5898">
            <v>1</v>
          </cell>
          <cell r="E5898">
            <v>0</v>
          </cell>
          <cell r="F5898" t="str">
            <v xml:space="preserve">אירוח וכיבוד      </v>
          </cell>
          <cell r="G5898">
            <v>0</v>
          </cell>
          <cell r="H5898" t="str">
            <v>גמיש</v>
          </cell>
          <cell r="I5898">
            <v>0</v>
          </cell>
          <cell r="J5898">
            <v>0</v>
          </cell>
          <cell r="K5898">
            <v>0</v>
          </cell>
          <cell r="L5898">
            <v>0</v>
          </cell>
          <cell r="M5898">
            <v>0</v>
          </cell>
          <cell r="N5898">
            <v>0</v>
          </cell>
          <cell r="O5898">
            <v>0</v>
          </cell>
          <cell r="P5898">
            <v>0</v>
          </cell>
        </row>
        <row r="5899">
          <cell r="A5899">
            <v>1823000512</v>
          </cell>
          <cell r="B5899">
            <v>512</v>
          </cell>
          <cell r="C5899">
            <v>823000</v>
          </cell>
          <cell r="D5899">
            <v>1</v>
          </cell>
          <cell r="E5899">
            <v>0</v>
          </cell>
          <cell r="F5899" t="str">
            <v xml:space="preserve">נסיעות ואש"ל      </v>
          </cell>
          <cell r="G5899">
            <v>0</v>
          </cell>
          <cell r="H5899" t="str">
            <v>גמיש</v>
          </cell>
          <cell r="I5899">
            <v>0</v>
          </cell>
          <cell r="J5899">
            <v>0</v>
          </cell>
          <cell r="K5899">
            <v>0</v>
          </cell>
          <cell r="L5899">
            <v>0</v>
          </cell>
          <cell r="M5899">
            <v>0</v>
          </cell>
          <cell r="N5899">
            <v>0</v>
          </cell>
          <cell r="O5899">
            <v>0</v>
          </cell>
          <cell r="P5899">
            <v>0</v>
          </cell>
        </row>
        <row r="5900">
          <cell r="A5900">
            <v>1823000521</v>
          </cell>
          <cell r="B5900">
            <v>521</v>
          </cell>
          <cell r="C5900">
            <v>823000</v>
          </cell>
          <cell r="D5900">
            <v>1</v>
          </cell>
          <cell r="E5900">
            <v>0</v>
          </cell>
          <cell r="F5900" t="str">
            <v>השתלמויות מידאטק</v>
          </cell>
          <cell r="G5900">
            <v>0</v>
          </cell>
          <cell r="H5900" t="str">
            <v>גמיש</v>
          </cell>
          <cell r="I5900">
            <v>0</v>
          </cell>
          <cell r="J5900">
            <v>0</v>
          </cell>
          <cell r="K5900">
            <v>0</v>
          </cell>
          <cell r="L5900">
            <v>0</v>
          </cell>
          <cell r="M5900">
            <v>0</v>
          </cell>
          <cell r="N5900">
            <v>0</v>
          </cell>
          <cell r="O5900">
            <v>0</v>
          </cell>
          <cell r="P5900">
            <v>0</v>
          </cell>
        </row>
        <row r="5901">
          <cell r="A5901">
            <v>1823000522</v>
          </cell>
          <cell r="B5901">
            <v>522</v>
          </cell>
          <cell r="C5901">
            <v>823000</v>
          </cell>
          <cell r="D5901">
            <v>1</v>
          </cell>
          <cell r="E5901">
            <v>0</v>
          </cell>
          <cell r="F5901" t="str">
            <v xml:space="preserve">ספרים ועיתונים    </v>
          </cell>
          <cell r="G5901">
            <v>0</v>
          </cell>
          <cell r="H5901" t="str">
            <v>גמיש</v>
          </cell>
          <cell r="I5901">
            <v>0</v>
          </cell>
          <cell r="J5901">
            <v>0</v>
          </cell>
          <cell r="K5901">
            <v>0</v>
          </cell>
          <cell r="L5901">
            <v>0</v>
          </cell>
          <cell r="M5901">
            <v>0</v>
          </cell>
          <cell r="N5901">
            <v>0</v>
          </cell>
          <cell r="O5901">
            <v>0</v>
          </cell>
          <cell r="P5901">
            <v>0</v>
          </cell>
        </row>
        <row r="5902">
          <cell r="A5902">
            <v>1823000540</v>
          </cell>
          <cell r="B5902">
            <v>540</v>
          </cell>
          <cell r="C5902">
            <v>823000</v>
          </cell>
          <cell r="D5902">
            <v>1</v>
          </cell>
          <cell r="E5902">
            <v>0</v>
          </cell>
          <cell r="F5902" t="str">
            <v xml:space="preserve">הוצאות טלפון      </v>
          </cell>
          <cell r="G5902">
            <v>0</v>
          </cell>
          <cell r="H5902" t="str">
            <v>קשיח</v>
          </cell>
          <cell r="I5902">
            <v>0</v>
          </cell>
          <cell r="J5902">
            <v>0</v>
          </cell>
          <cell r="K5902">
            <v>0</v>
          </cell>
          <cell r="L5902">
            <v>0</v>
          </cell>
          <cell r="M5902">
            <v>0</v>
          </cell>
          <cell r="N5902">
            <v>0</v>
          </cell>
          <cell r="O5902">
            <v>0</v>
          </cell>
          <cell r="P5902">
            <v>0</v>
          </cell>
        </row>
        <row r="5903">
          <cell r="A5903">
            <v>1823000544</v>
          </cell>
          <cell r="B5903">
            <v>544</v>
          </cell>
          <cell r="C5903">
            <v>823000</v>
          </cell>
          <cell r="D5903">
            <v>1</v>
          </cell>
          <cell r="E5903">
            <v>0</v>
          </cell>
          <cell r="F5903" t="str">
            <v xml:space="preserve">הוצאות דאר        </v>
          </cell>
          <cell r="G5903">
            <v>0</v>
          </cell>
          <cell r="H5903" t="str">
            <v>קשיח</v>
          </cell>
          <cell r="I5903">
            <v>0</v>
          </cell>
          <cell r="J5903">
            <v>0</v>
          </cell>
          <cell r="K5903">
            <v>0</v>
          </cell>
          <cell r="L5903">
            <v>0</v>
          </cell>
          <cell r="M5903">
            <v>0</v>
          </cell>
          <cell r="N5903">
            <v>0</v>
          </cell>
          <cell r="O5903">
            <v>0</v>
          </cell>
          <cell r="P5903">
            <v>0</v>
          </cell>
        </row>
        <row r="5904">
          <cell r="A5904">
            <v>1823000561</v>
          </cell>
          <cell r="B5904">
            <v>561</v>
          </cell>
          <cell r="C5904">
            <v>823000</v>
          </cell>
          <cell r="D5904">
            <v>1</v>
          </cell>
          <cell r="E5904">
            <v>0</v>
          </cell>
          <cell r="F5904" t="str">
            <v xml:space="preserve">שיכפולים          </v>
          </cell>
          <cell r="G5904">
            <v>0</v>
          </cell>
          <cell r="H5904" t="str">
            <v>גמיש</v>
          </cell>
          <cell r="I5904">
            <v>0</v>
          </cell>
          <cell r="J5904">
            <v>0</v>
          </cell>
          <cell r="K5904">
            <v>0</v>
          </cell>
          <cell r="L5904">
            <v>0</v>
          </cell>
          <cell r="M5904">
            <v>0</v>
          </cell>
          <cell r="N5904">
            <v>0</v>
          </cell>
          <cell r="O5904">
            <v>0</v>
          </cell>
          <cell r="P5904">
            <v>0</v>
          </cell>
        </row>
        <row r="5905">
          <cell r="A5905">
            <v>1823000562</v>
          </cell>
          <cell r="B5905">
            <v>562</v>
          </cell>
          <cell r="C5905">
            <v>823000</v>
          </cell>
          <cell r="D5905">
            <v>1</v>
          </cell>
          <cell r="E5905">
            <v>0</v>
          </cell>
          <cell r="F5905" t="str">
            <v xml:space="preserve">הדפסות            </v>
          </cell>
          <cell r="G5905">
            <v>0</v>
          </cell>
          <cell r="H5905" t="str">
            <v>גמיש</v>
          </cell>
          <cell r="I5905">
            <v>0</v>
          </cell>
          <cell r="J5905">
            <v>0</v>
          </cell>
          <cell r="K5905">
            <v>0</v>
          </cell>
          <cell r="L5905">
            <v>0</v>
          </cell>
          <cell r="M5905">
            <v>0</v>
          </cell>
          <cell r="N5905">
            <v>0</v>
          </cell>
          <cell r="O5905">
            <v>0</v>
          </cell>
          <cell r="P5905">
            <v>0</v>
          </cell>
        </row>
        <row r="5906">
          <cell r="A5906">
            <v>1823000571</v>
          </cell>
          <cell r="B5906">
            <v>571</v>
          </cell>
          <cell r="C5906">
            <v>823000</v>
          </cell>
          <cell r="D5906">
            <v>1</v>
          </cell>
          <cell r="E5906">
            <v>0</v>
          </cell>
          <cell r="F5906" t="str">
            <v xml:space="preserve">מיכון וענ"א       </v>
          </cell>
          <cell r="G5906">
            <v>0</v>
          </cell>
          <cell r="H5906" t="str">
            <v>קשיח</v>
          </cell>
          <cell r="I5906">
            <v>0</v>
          </cell>
          <cell r="J5906">
            <v>0</v>
          </cell>
          <cell r="K5906">
            <v>0</v>
          </cell>
          <cell r="L5906">
            <v>0</v>
          </cell>
          <cell r="M5906">
            <v>0</v>
          </cell>
          <cell r="N5906">
            <v>0</v>
          </cell>
          <cell r="O5906">
            <v>0</v>
          </cell>
          <cell r="P5906">
            <v>0</v>
          </cell>
        </row>
        <row r="5907">
          <cell r="A5907">
            <v>1823000700</v>
          </cell>
          <cell r="B5907">
            <v>700</v>
          </cell>
          <cell r="C5907">
            <v>823000</v>
          </cell>
          <cell r="D5907">
            <v>1</v>
          </cell>
          <cell r="E5907">
            <v>0</v>
          </cell>
          <cell r="F5907" t="str">
            <v xml:space="preserve">הוצאות לפעולות    </v>
          </cell>
          <cell r="G5907">
            <v>0</v>
          </cell>
          <cell r="H5907" t="str">
            <v xml:space="preserve"> </v>
          </cell>
          <cell r="I5907">
            <v>0</v>
          </cell>
          <cell r="J5907">
            <v>0</v>
          </cell>
          <cell r="K5907">
            <v>0</v>
          </cell>
          <cell r="L5907">
            <v>0</v>
          </cell>
          <cell r="M5907">
            <v>0</v>
          </cell>
          <cell r="N5907">
            <v>0</v>
          </cell>
          <cell r="O5907">
            <v>0</v>
          </cell>
          <cell r="P5907">
            <v>0</v>
          </cell>
        </row>
        <row r="5908">
          <cell r="A5908">
            <v>1823000710</v>
          </cell>
          <cell r="B5908">
            <v>710</v>
          </cell>
          <cell r="C5908">
            <v>823000</v>
          </cell>
          <cell r="D5908">
            <v>1</v>
          </cell>
          <cell r="E5908">
            <v>0</v>
          </cell>
          <cell r="F5908" t="str">
            <v xml:space="preserve">הובלות והסעות     </v>
          </cell>
          <cell r="G5908">
            <v>0</v>
          </cell>
          <cell r="H5908" t="str">
            <v>גמיש</v>
          </cell>
          <cell r="I5908">
            <v>0</v>
          </cell>
          <cell r="J5908">
            <v>0</v>
          </cell>
          <cell r="K5908">
            <v>0</v>
          </cell>
          <cell r="L5908">
            <v>0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</row>
        <row r="5909">
          <cell r="A5909">
            <v>1823000721</v>
          </cell>
          <cell r="B5909">
            <v>721</v>
          </cell>
          <cell r="C5909">
            <v>823000</v>
          </cell>
          <cell r="D5909">
            <v>1</v>
          </cell>
          <cell r="E5909">
            <v>0</v>
          </cell>
          <cell r="F5909" t="str">
            <v>חמרים-תחזוקת מבנים</v>
          </cell>
          <cell r="G5909">
            <v>0</v>
          </cell>
          <cell r="H5909" t="str">
            <v>גמיש</v>
          </cell>
          <cell r="I5909">
            <v>0</v>
          </cell>
          <cell r="J5909">
            <v>0</v>
          </cell>
          <cell r="K5909">
            <v>0</v>
          </cell>
          <cell r="L5909">
            <v>0</v>
          </cell>
          <cell r="M5909">
            <v>0</v>
          </cell>
          <cell r="N5909">
            <v>0</v>
          </cell>
          <cell r="O5909">
            <v>0</v>
          </cell>
          <cell r="P5909">
            <v>0</v>
          </cell>
        </row>
        <row r="5910">
          <cell r="A5910">
            <v>1823000722</v>
          </cell>
          <cell r="B5910">
            <v>722</v>
          </cell>
          <cell r="C5910">
            <v>823000</v>
          </cell>
          <cell r="D5910">
            <v>1</v>
          </cell>
          <cell r="E5910">
            <v>0</v>
          </cell>
          <cell r="F5910" t="str">
            <v>חמרים-תחזוקה עצמית</v>
          </cell>
          <cell r="G5910">
            <v>0</v>
          </cell>
          <cell r="H5910" t="str">
            <v>גמיש</v>
          </cell>
          <cell r="I5910">
            <v>0</v>
          </cell>
          <cell r="J5910">
            <v>0</v>
          </cell>
          <cell r="K5910">
            <v>0</v>
          </cell>
          <cell r="L5910">
            <v>0</v>
          </cell>
          <cell r="M5910">
            <v>0</v>
          </cell>
          <cell r="N5910">
            <v>0</v>
          </cell>
          <cell r="O5910">
            <v>0</v>
          </cell>
          <cell r="P5910">
            <v>0</v>
          </cell>
        </row>
        <row r="5911">
          <cell r="A5911">
            <v>1823000723</v>
          </cell>
          <cell r="B5911">
            <v>723</v>
          </cell>
          <cell r="C5911">
            <v>823000</v>
          </cell>
          <cell r="D5911">
            <v>1</v>
          </cell>
          <cell r="E5911">
            <v>0</v>
          </cell>
          <cell r="F5911" t="str">
            <v>חומרים לעבוד ספרים</v>
          </cell>
          <cell r="G5911">
            <v>0</v>
          </cell>
          <cell r="H5911" t="str">
            <v>גמיש</v>
          </cell>
          <cell r="I5911">
            <v>0</v>
          </cell>
          <cell r="J5911">
            <v>0</v>
          </cell>
          <cell r="K5911">
            <v>0</v>
          </cell>
          <cell r="L5911">
            <v>0</v>
          </cell>
          <cell r="M5911">
            <v>0</v>
          </cell>
          <cell r="N5911">
            <v>0</v>
          </cell>
          <cell r="O5911">
            <v>0</v>
          </cell>
          <cell r="P5911">
            <v>0</v>
          </cell>
        </row>
        <row r="5912">
          <cell r="A5912">
            <v>1823000724</v>
          </cell>
          <cell r="B5912">
            <v>724</v>
          </cell>
          <cell r="C5912">
            <v>823000</v>
          </cell>
          <cell r="D5912">
            <v>1</v>
          </cell>
          <cell r="E5912">
            <v>0</v>
          </cell>
          <cell r="F5912" t="str">
            <v>רכישות מרכז ההדרכה</v>
          </cell>
          <cell r="G5912">
            <v>0</v>
          </cell>
          <cell r="H5912" t="str">
            <v>קשיח</v>
          </cell>
          <cell r="I5912">
            <v>0</v>
          </cell>
          <cell r="J5912">
            <v>0</v>
          </cell>
          <cell r="K5912">
            <v>0</v>
          </cell>
          <cell r="L5912">
            <v>0</v>
          </cell>
          <cell r="M5912">
            <v>0</v>
          </cell>
          <cell r="N5912">
            <v>0</v>
          </cell>
          <cell r="O5912">
            <v>0</v>
          </cell>
          <cell r="P5912">
            <v>0</v>
          </cell>
        </row>
        <row r="5913">
          <cell r="A5913">
            <v>1823000741</v>
          </cell>
          <cell r="B5913">
            <v>741</v>
          </cell>
          <cell r="C5913">
            <v>823000</v>
          </cell>
          <cell r="D5913">
            <v>1</v>
          </cell>
          <cell r="E5913">
            <v>0</v>
          </cell>
          <cell r="F5913" t="str">
            <v xml:space="preserve">כריכת ספרים       </v>
          </cell>
          <cell r="G5913">
            <v>0</v>
          </cell>
          <cell r="H5913" t="str">
            <v>גמיש</v>
          </cell>
          <cell r="I5913">
            <v>0</v>
          </cell>
          <cell r="J5913">
            <v>0</v>
          </cell>
          <cell r="K5913">
            <v>0</v>
          </cell>
          <cell r="L5913">
            <v>0</v>
          </cell>
          <cell r="M5913">
            <v>0</v>
          </cell>
          <cell r="N5913">
            <v>0</v>
          </cell>
          <cell r="O5913">
            <v>0</v>
          </cell>
          <cell r="P5913">
            <v>0</v>
          </cell>
        </row>
        <row r="5914">
          <cell r="A5914">
            <v>1823000742</v>
          </cell>
          <cell r="B5914">
            <v>742</v>
          </cell>
          <cell r="C5914">
            <v>823000</v>
          </cell>
          <cell r="D5914">
            <v>1</v>
          </cell>
          <cell r="E5914">
            <v>0</v>
          </cell>
          <cell r="F5914" t="str">
            <v xml:space="preserve">כלים וציוד        </v>
          </cell>
          <cell r="G5914">
            <v>0</v>
          </cell>
          <cell r="H5914" t="str">
            <v>גמיש</v>
          </cell>
          <cell r="I5914">
            <v>0</v>
          </cell>
          <cell r="J5914">
            <v>0</v>
          </cell>
          <cell r="K5914">
            <v>0</v>
          </cell>
          <cell r="L5914">
            <v>0</v>
          </cell>
          <cell r="M5914">
            <v>0</v>
          </cell>
          <cell r="N5914">
            <v>0</v>
          </cell>
          <cell r="O5914">
            <v>0</v>
          </cell>
          <cell r="P5914">
            <v>0</v>
          </cell>
        </row>
        <row r="5915">
          <cell r="A5915">
            <v>1823000743</v>
          </cell>
          <cell r="B5915">
            <v>743</v>
          </cell>
          <cell r="C5915">
            <v>823000</v>
          </cell>
          <cell r="D5915">
            <v>1</v>
          </cell>
          <cell r="E5915">
            <v>0</v>
          </cell>
          <cell r="F5915" t="str">
            <v>תח' ספריה מוסיקלית</v>
          </cell>
          <cell r="G5915">
            <v>0</v>
          </cell>
          <cell r="H5915" t="str">
            <v>גמיש</v>
          </cell>
          <cell r="I5915">
            <v>0</v>
          </cell>
          <cell r="J5915">
            <v>0</v>
          </cell>
          <cell r="K5915">
            <v>0</v>
          </cell>
          <cell r="L5915">
            <v>0</v>
          </cell>
          <cell r="M5915">
            <v>0</v>
          </cell>
          <cell r="N5915">
            <v>0</v>
          </cell>
          <cell r="O5915">
            <v>0</v>
          </cell>
          <cell r="P5915">
            <v>0</v>
          </cell>
        </row>
        <row r="5916">
          <cell r="A5916">
            <v>1823000745</v>
          </cell>
          <cell r="B5916">
            <v>745</v>
          </cell>
          <cell r="C5916">
            <v>823000</v>
          </cell>
          <cell r="D5916">
            <v>1</v>
          </cell>
          <cell r="E5916">
            <v>0</v>
          </cell>
          <cell r="F5916" t="str">
            <v xml:space="preserve">דמי פריצה - תכולה </v>
          </cell>
          <cell r="G5916">
            <v>0</v>
          </cell>
          <cell r="H5916" t="str">
            <v>קשיח</v>
          </cell>
          <cell r="I5916">
            <v>0</v>
          </cell>
          <cell r="J5916">
            <v>0</v>
          </cell>
          <cell r="K5916">
            <v>0</v>
          </cell>
          <cell r="L5916">
            <v>0</v>
          </cell>
          <cell r="M5916">
            <v>0</v>
          </cell>
          <cell r="N5916">
            <v>0</v>
          </cell>
          <cell r="O5916">
            <v>0</v>
          </cell>
          <cell r="P5916">
            <v>0</v>
          </cell>
        </row>
        <row r="5917">
          <cell r="A5917">
            <v>1823000750</v>
          </cell>
          <cell r="B5917">
            <v>750</v>
          </cell>
          <cell r="C5917">
            <v>823000</v>
          </cell>
          <cell r="D5917">
            <v>1</v>
          </cell>
          <cell r="E5917">
            <v>0</v>
          </cell>
          <cell r="F5917" t="str">
            <v>אחזקת מוסדות</v>
          </cell>
          <cell r="G5917">
            <v>0</v>
          </cell>
          <cell r="H5917" t="str">
            <v>קשיח</v>
          </cell>
          <cell r="I5917">
            <v>0</v>
          </cell>
          <cell r="J5917">
            <v>0</v>
          </cell>
          <cell r="K5917">
            <v>0</v>
          </cell>
          <cell r="L5917">
            <v>0</v>
          </cell>
          <cell r="M5917">
            <v>0</v>
          </cell>
          <cell r="N5917">
            <v>0</v>
          </cell>
          <cell r="O5917">
            <v>0</v>
          </cell>
          <cell r="P5917">
            <v>0</v>
          </cell>
        </row>
        <row r="5918">
          <cell r="A5918">
            <v>1823000751</v>
          </cell>
          <cell r="B5918">
            <v>751</v>
          </cell>
          <cell r="C5918">
            <v>823000</v>
          </cell>
          <cell r="D5918">
            <v>1</v>
          </cell>
          <cell r="E5918">
            <v>0</v>
          </cell>
          <cell r="F5918" t="str">
            <v xml:space="preserve">עבודות קבלניות    </v>
          </cell>
          <cell r="G5918">
            <v>0</v>
          </cell>
          <cell r="H5918" t="str">
            <v>גמיש</v>
          </cell>
          <cell r="I5918">
            <v>0</v>
          </cell>
          <cell r="J5918">
            <v>0</v>
          </cell>
          <cell r="K5918">
            <v>0</v>
          </cell>
          <cell r="L5918">
            <v>0</v>
          </cell>
          <cell r="M5918">
            <v>0</v>
          </cell>
          <cell r="N5918">
            <v>0</v>
          </cell>
          <cell r="O5918">
            <v>0</v>
          </cell>
          <cell r="P5918">
            <v>0</v>
          </cell>
        </row>
        <row r="5919">
          <cell r="A5919">
            <v>1823000752</v>
          </cell>
          <cell r="B5919">
            <v>752</v>
          </cell>
          <cell r="C5919">
            <v>823000</v>
          </cell>
          <cell r="D5919">
            <v>1</v>
          </cell>
          <cell r="E5919">
            <v>0</v>
          </cell>
          <cell r="F5919" t="str">
            <v xml:space="preserve">נקיון בקבלנות     </v>
          </cell>
          <cell r="G5919">
            <v>0</v>
          </cell>
          <cell r="H5919" t="str">
            <v>קשיח</v>
          </cell>
          <cell r="I5919">
            <v>0</v>
          </cell>
          <cell r="J5919">
            <v>0</v>
          </cell>
          <cell r="K5919">
            <v>0</v>
          </cell>
          <cell r="L5919">
            <v>0</v>
          </cell>
          <cell r="M5919">
            <v>0</v>
          </cell>
          <cell r="N5919">
            <v>0</v>
          </cell>
          <cell r="O5919">
            <v>0</v>
          </cell>
          <cell r="P5919">
            <v>0</v>
          </cell>
        </row>
        <row r="5920">
          <cell r="A5920">
            <v>1823000753</v>
          </cell>
          <cell r="B5920">
            <v>753</v>
          </cell>
          <cell r="C5920">
            <v>823000</v>
          </cell>
          <cell r="D5920">
            <v>1</v>
          </cell>
          <cell r="E5920">
            <v>0</v>
          </cell>
          <cell r="F5920" t="str">
            <v xml:space="preserve">עובדים חיצוניים   </v>
          </cell>
          <cell r="G5920">
            <v>0</v>
          </cell>
          <cell r="H5920" t="str">
            <v>קשיח</v>
          </cell>
          <cell r="I5920">
            <v>0</v>
          </cell>
          <cell r="J5920">
            <v>0</v>
          </cell>
          <cell r="K5920">
            <v>0</v>
          </cell>
          <cell r="L5920">
            <v>0</v>
          </cell>
          <cell r="M5920">
            <v>0</v>
          </cell>
          <cell r="N5920">
            <v>0</v>
          </cell>
          <cell r="O5920">
            <v>0</v>
          </cell>
          <cell r="P5920">
            <v>0</v>
          </cell>
        </row>
        <row r="5921">
          <cell r="A5921">
            <v>1823000755</v>
          </cell>
          <cell r="B5921">
            <v>755</v>
          </cell>
          <cell r="C5921">
            <v>823000</v>
          </cell>
          <cell r="D5921">
            <v>1</v>
          </cell>
          <cell r="E5921">
            <v>0</v>
          </cell>
          <cell r="F5921" t="str">
            <v xml:space="preserve">עובדים חיצוניים   </v>
          </cell>
          <cell r="G5921">
            <v>0</v>
          </cell>
          <cell r="H5921" t="str">
            <v>קשיח</v>
          </cell>
          <cell r="I5921">
            <v>0</v>
          </cell>
          <cell r="J5921">
            <v>0</v>
          </cell>
          <cell r="K5921">
            <v>0</v>
          </cell>
          <cell r="L5921">
            <v>0</v>
          </cell>
          <cell r="M5921">
            <v>0</v>
          </cell>
          <cell r="N5921">
            <v>0</v>
          </cell>
          <cell r="O5921">
            <v>0</v>
          </cell>
          <cell r="P5921">
            <v>0</v>
          </cell>
        </row>
        <row r="5922">
          <cell r="A5922">
            <v>1823000756</v>
          </cell>
          <cell r="B5922">
            <v>756</v>
          </cell>
          <cell r="C5922">
            <v>823000</v>
          </cell>
          <cell r="D5922">
            <v>1</v>
          </cell>
          <cell r="E5922">
            <v>0</v>
          </cell>
          <cell r="F5922" t="str">
            <v>שמירה</v>
          </cell>
          <cell r="G5922">
            <v>0</v>
          </cell>
          <cell r="H5922" t="str">
            <v>קשיח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0</v>
          </cell>
          <cell r="N5922">
            <v>0</v>
          </cell>
          <cell r="O5922">
            <v>0</v>
          </cell>
          <cell r="P5922">
            <v>0</v>
          </cell>
        </row>
        <row r="5923">
          <cell r="A5923">
            <v>1823000763</v>
          </cell>
          <cell r="B5923">
            <v>763</v>
          </cell>
          <cell r="C5923">
            <v>823000</v>
          </cell>
          <cell r="D5923">
            <v>1</v>
          </cell>
          <cell r="E5923">
            <v>0</v>
          </cell>
          <cell r="F5923" t="str">
            <v xml:space="preserve">ספרניות מוסדות    </v>
          </cell>
          <cell r="G5923">
            <v>0</v>
          </cell>
          <cell r="H5923" t="str">
            <v>קשיח</v>
          </cell>
          <cell r="I5923">
            <v>0</v>
          </cell>
          <cell r="J5923">
            <v>0</v>
          </cell>
          <cell r="K5923">
            <v>0</v>
          </cell>
          <cell r="L5923">
            <v>0</v>
          </cell>
          <cell r="M5923">
            <v>0</v>
          </cell>
          <cell r="N5923">
            <v>0</v>
          </cell>
          <cell r="O5923">
            <v>0</v>
          </cell>
          <cell r="P5923">
            <v>0</v>
          </cell>
        </row>
        <row r="5924">
          <cell r="A5924">
            <v>1823000780</v>
          </cell>
          <cell r="B5924">
            <v>780</v>
          </cell>
          <cell r="C5924">
            <v>823000</v>
          </cell>
          <cell r="D5924">
            <v>1</v>
          </cell>
          <cell r="E5924">
            <v>0</v>
          </cell>
          <cell r="F5924" t="str">
            <v>העונה הישראלית לעיצוב</v>
          </cell>
          <cell r="G5924">
            <v>0</v>
          </cell>
          <cell r="H5924" t="str">
            <v>קשיח</v>
          </cell>
          <cell r="I5924">
            <v>0</v>
          </cell>
          <cell r="J5924">
            <v>85500</v>
          </cell>
          <cell r="K5924">
            <v>0</v>
          </cell>
          <cell r="L5924">
            <v>9500</v>
          </cell>
          <cell r="M5924">
            <v>0</v>
          </cell>
          <cell r="N5924">
            <v>95000</v>
          </cell>
          <cell r="O5924">
            <v>95000</v>
          </cell>
          <cell r="P5924">
            <v>67478.899999999994</v>
          </cell>
        </row>
        <row r="5925">
          <cell r="A5925">
            <v>1823000781</v>
          </cell>
          <cell r="B5925">
            <v>781</v>
          </cell>
          <cell r="C5925">
            <v>823000</v>
          </cell>
          <cell r="D5925">
            <v>1</v>
          </cell>
          <cell r="E5925">
            <v>0</v>
          </cell>
          <cell r="F5925" t="str">
            <v>הפעלת רשת הספריות</v>
          </cell>
          <cell r="G5925">
            <v>0</v>
          </cell>
          <cell r="H5925" t="str">
            <v>גמיש</v>
          </cell>
          <cell r="I5925">
            <v>0</v>
          </cell>
          <cell r="J5925">
            <v>0</v>
          </cell>
          <cell r="K5925">
            <v>0</v>
          </cell>
          <cell r="L5925">
            <v>0</v>
          </cell>
          <cell r="M5925">
            <v>0</v>
          </cell>
          <cell r="N5925">
            <v>0</v>
          </cell>
          <cell r="O5925">
            <v>0</v>
          </cell>
          <cell r="P5925">
            <v>0</v>
          </cell>
        </row>
        <row r="5926">
          <cell r="A5926">
            <v>1823000782</v>
          </cell>
          <cell r="B5926">
            <v>782</v>
          </cell>
          <cell r="C5926">
            <v>823000</v>
          </cell>
          <cell r="D5926">
            <v>1</v>
          </cell>
          <cell r="E5926">
            <v>0</v>
          </cell>
          <cell r="F5926" t="str">
            <v>הפעלת המדיטק</v>
          </cell>
          <cell r="G5926">
            <v>0</v>
          </cell>
          <cell r="H5926" t="str">
            <v>קשיח</v>
          </cell>
          <cell r="I5926">
            <v>0</v>
          </cell>
          <cell r="J5926">
            <v>0</v>
          </cell>
          <cell r="K5926">
            <v>0</v>
          </cell>
          <cell r="L5926">
            <v>0</v>
          </cell>
          <cell r="M5926">
            <v>0</v>
          </cell>
          <cell r="N5926">
            <v>0</v>
          </cell>
          <cell r="O5926">
            <v>0</v>
          </cell>
          <cell r="P5926">
            <v>0</v>
          </cell>
        </row>
        <row r="5927">
          <cell r="A5927">
            <v>1823000783</v>
          </cell>
          <cell r="B5927">
            <v>783</v>
          </cell>
          <cell r="C5927">
            <v>823000</v>
          </cell>
          <cell r="D5927">
            <v>1</v>
          </cell>
          <cell r="E5927">
            <v>0</v>
          </cell>
          <cell r="F5927" t="str">
            <v>שבוע דרום קוריאה</v>
          </cell>
          <cell r="G5927">
            <v>0</v>
          </cell>
          <cell r="H5927" t="str">
            <v>גמיש</v>
          </cell>
          <cell r="I5927">
            <v>0</v>
          </cell>
          <cell r="J5927">
            <v>0</v>
          </cell>
          <cell r="K5927">
            <v>0</v>
          </cell>
          <cell r="L5927">
            <v>0</v>
          </cell>
          <cell r="M5927">
            <v>0</v>
          </cell>
          <cell r="N5927">
            <v>0</v>
          </cell>
          <cell r="O5927">
            <v>0</v>
          </cell>
          <cell r="P5927">
            <v>0</v>
          </cell>
        </row>
        <row r="5928">
          <cell r="A5928">
            <v>1823000789</v>
          </cell>
          <cell r="B5928">
            <v>789</v>
          </cell>
          <cell r="C5928">
            <v>823000</v>
          </cell>
          <cell r="D5928">
            <v>1</v>
          </cell>
          <cell r="E5928">
            <v>0</v>
          </cell>
          <cell r="F5928" t="str">
            <v xml:space="preserve">שבוע הספר         </v>
          </cell>
          <cell r="G5928">
            <v>0</v>
          </cell>
          <cell r="H5928" t="str">
            <v>קשיח</v>
          </cell>
          <cell r="I5928">
            <v>0</v>
          </cell>
          <cell r="J5928">
            <v>0</v>
          </cell>
          <cell r="K5928">
            <v>0</v>
          </cell>
          <cell r="L5928">
            <v>0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</row>
        <row r="5929">
          <cell r="A5929">
            <v>1823000794</v>
          </cell>
          <cell r="B5929">
            <v>794</v>
          </cell>
          <cell r="C5929">
            <v>823000</v>
          </cell>
          <cell r="D5929">
            <v>1</v>
          </cell>
          <cell r="E5929">
            <v>0</v>
          </cell>
          <cell r="F5929" t="str">
            <v xml:space="preserve">השתתפות בעזר 094  </v>
          </cell>
          <cell r="G5929">
            <v>0</v>
          </cell>
          <cell r="H5929" t="str">
            <v>קשיח</v>
          </cell>
          <cell r="I5929">
            <v>0</v>
          </cell>
          <cell r="J5929">
            <v>0</v>
          </cell>
          <cell r="K5929">
            <v>0</v>
          </cell>
          <cell r="L5929">
            <v>0</v>
          </cell>
          <cell r="M5929">
            <v>0</v>
          </cell>
          <cell r="N5929">
            <v>0</v>
          </cell>
          <cell r="O5929">
            <v>0</v>
          </cell>
          <cell r="P5929">
            <v>0</v>
          </cell>
        </row>
        <row r="5930">
          <cell r="A5930">
            <v>1823000870</v>
          </cell>
          <cell r="B5930">
            <v>870</v>
          </cell>
          <cell r="C5930">
            <v>823000</v>
          </cell>
          <cell r="D5930">
            <v>1</v>
          </cell>
          <cell r="E5930">
            <v>0</v>
          </cell>
          <cell r="F5930" t="str">
            <v>העונה הישראלית לעיצוב</v>
          </cell>
          <cell r="G5930">
            <v>0</v>
          </cell>
          <cell r="H5930" t="str">
            <v>גמיש</v>
          </cell>
          <cell r="I5930">
            <v>0</v>
          </cell>
          <cell r="J5930">
            <v>0</v>
          </cell>
          <cell r="K5930">
            <v>0</v>
          </cell>
          <cell r="L5930">
            <v>0</v>
          </cell>
          <cell r="M5930">
            <v>0</v>
          </cell>
          <cell r="N5930">
            <v>0</v>
          </cell>
          <cell r="O5930">
            <v>0</v>
          </cell>
          <cell r="P5930">
            <v>0</v>
          </cell>
        </row>
        <row r="5931">
          <cell r="A5931">
            <v>1823000871</v>
          </cell>
          <cell r="B5931">
            <v>871</v>
          </cell>
          <cell r="C5931">
            <v>823000</v>
          </cell>
          <cell r="D5931">
            <v>1</v>
          </cell>
          <cell r="E5931">
            <v>0</v>
          </cell>
          <cell r="F5931" t="str">
            <v>פסטיבל ישראל-מדיטק</v>
          </cell>
          <cell r="G5931">
            <v>0</v>
          </cell>
          <cell r="H5931" t="str">
            <v>גמיש</v>
          </cell>
          <cell r="I5931">
            <v>0</v>
          </cell>
          <cell r="J5931">
            <v>0</v>
          </cell>
          <cell r="K5931">
            <v>0</v>
          </cell>
          <cell r="L5931">
            <v>0</v>
          </cell>
          <cell r="M5931">
            <v>0</v>
          </cell>
          <cell r="N5931">
            <v>0</v>
          </cell>
          <cell r="O5931">
            <v>0</v>
          </cell>
          <cell r="P5931">
            <v>0</v>
          </cell>
        </row>
        <row r="5932">
          <cell r="A5932">
            <v>1823000872</v>
          </cell>
          <cell r="B5932">
            <v>872</v>
          </cell>
          <cell r="C5932">
            <v>823000</v>
          </cell>
          <cell r="D5932">
            <v>1</v>
          </cell>
          <cell r="E5932">
            <v>0</v>
          </cell>
          <cell r="F5932" t="str">
            <v>שבוע העיצוב</v>
          </cell>
          <cell r="G5932">
            <v>0</v>
          </cell>
          <cell r="H5932" t="str">
            <v>גמיש</v>
          </cell>
          <cell r="I5932">
            <v>0</v>
          </cell>
          <cell r="J5932">
            <v>0</v>
          </cell>
          <cell r="K5932">
            <v>0</v>
          </cell>
          <cell r="L5932">
            <v>0</v>
          </cell>
          <cell r="M5932">
            <v>0</v>
          </cell>
          <cell r="N5932">
            <v>0</v>
          </cell>
          <cell r="O5932">
            <v>0</v>
          </cell>
          <cell r="P5932">
            <v>0</v>
          </cell>
        </row>
        <row r="5933">
          <cell r="A5933">
            <v>1823000873</v>
          </cell>
          <cell r="B5933">
            <v>873</v>
          </cell>
          <cell r="C5933">
            <v>823000</v>
          </cell>
          <cell r="D5933">
            <v>1</v>
          </cell>
          <cell r="E5933">
            <v>0</v>
          </cell>
          <cell r="F5933" t="str">
            <v>כנס אופנה</v>
          </cell>
          <cell r="G5933">
            <v>0</v>
          </cell>
          <cell r="H5933" t="str">
            <v>גמיש</v>
          </cell>
          <cell r="I5933">
            <v>0</v>
          </cell>
          <cell r="J5933">
            <v>0</v>
          </cell>
          <cell r="K5933">
            <v>0</v>
          </cell>
          <cell r="L5933">
            <v>0</v>
          </cell>
          <cell r="M5933">
            <v>0</v>
          </cell>
          <cell r="N5933">
            <v>0</v>
          </cell>
          <cell r="O5933">
            <v>0</v>
          </cell>
          <cell r="P5933">
            <v>0</v>
          </cell>
        </row>
        <row r="5934">
          <cell r="A5934">
            <v>1823000874</v>
          </cell>
          <cell r="B5934">
            <v>874</v>
          </cell>
          <cell r="C5934">
            <v>823000</v>
          </cell>
          <cell r="D5934">
            <v>1</v>
          </cell>
          <cell r="E5934">
            <v>0</v>
          </cell>
          <cell r="F5934" t="str">
            <v>שכ"ד - מדיטק</v>
          </cell>
          <cell r="G5934">
            <v>0</v>
          </cell>
          <cell r="H5934" t="str">
            <v>קשיח</v>
          </cell>
          <cell r="I5934">
            <v>0</v>
          </cell>
          <cell r="J5934">
            <v>0</v>
          </cell>
          <cell r="K5934">
            <v>-1</v>
          </cell>
          <cell r="L5934">
            <v>0</v>
          </cell>
          <cell r="M5934">
            <v>0</v>
          </cell>
          <cell r="N5934">
            <v>0</v>
          </cell>
          <cell r="O5934">
            <v>0</v>
          </cell>
          <cell r="P5934">
            <v>0</v>
          </cell>
        </row>
        <row r="5935">
          <cell r="A5935">
            <v>1823000875</v>
          </cell>
          <cell r="B5935">
            <v>875</v>
          </cell>
          <cell r="C5935">
            <v>823000</v>
          </cell>
          <cell r="D5935">
            <v>1</v>
          </cell>
          <cell r="E5935">
            <v>0</v>
          </cell>
          <cell r="F5935" t="str">
            <v>הפעלת רשת הספריות</v>
          </cell>
          <cell r="G5935">
            <v>0</v>
          </cell>
          <cell r="H5935" t="str">
            <v>גמיש</v>
          </cell>
          <cell r="I5935">
            <v>7.0514032576105556E-2</v>
          </cell>
          <cell r="J5935">
            <v>5944725</v>
          </cell>
          <cell r="K5935">
            <v>0</v>
          </cell>
          <cell r="L5935">
            <v>0</v>
          </cell>
          <cell r="M5935">
            <v>1981575</v>
          </cell>
          <cell r="N5935">
            <v>7926300</v>
          </cell>
          <cell r="O5935">
            <v>7404200</v>
          </cell>
          <cell r="P5935">
            <v>7348699.4400000004</v>
          </cell>
        </row>
        <row r="5936">
          <cell r="A5936">
            <v>1823000876</v>
          </cell>
          <cell r="B5936">
            <v>876</v>
          </cell>
          <cell r="C5936">
            <v>823000</v>
          </cell>
          <cell r="D5936">
            <v>1</v>
          </cell>
          <cell r="E5936">
            <v>0</v>
          </cell>
          <cell r="F5936" t="str">
            <v>הפעלת המדיטק</v>
          </cell>
          <cell r="G5936">
            <v>0</v>
          </cell>
          <cell r="H5936" t="str">
            <v>גמיש</v>
          </cell>
          <cell r="I5936">
            <v>0</v>
          </cell>
          <cell r="J5936">
            <v>5740050</v>
          </cell>
          <cell r="K5936">
            <v>0</v>
          </cell>
          <cell r="L5936">
            <v>0</v>
          </cell>
          <cell r="M5936">
            <v>1913350</v>
          </cell>
          <cell r="N5936">
            <v>7653400</v>
          </cell>
          <cell r="O5936">
            <v>7653400</v>
          </cell>
          <cell r="P5936">
            <v>7503400</v>
          </cell>
        </row>
        <row r="5937">
          <cell r="A5937">
            <v>1823000877</v>
          </cell>
          <cell r="B5937">
            <v>877</v>
          </cell>
          <cell r="C5937">
            <v>823000</v>
          </cell>
          <cell r="D5937">
            <v>1</v>
          </cell>
          <cell r="E5937">
            <v>0</v>
          </cell>
          <cell r="F5937" t="str">
            <v>השתתפות בסינימטק</v>
          </cell>
          <cell r="G5937">
            <v>0</v>
          </cell>
          <cell r="H5937" t="str">
            <v>גמיש</v>
          </cell>
          <cell r="I5937">
            <v>0</v>
          </cell>
          <cell r="J5937">
            <v>501570</v>
          </cell>
          <cell r="K5937">
            <v>0</v>
          </cell>
          <cell r="L5937">
            <v>55730</v>
          </cell>
          <cell r="M5937">
            <v>0</v>
          </cell>
          <cell r="N5937">
            <v>557300</v>
          </cell>
          <cell r="O5937">
            <v>557300</v>
          </cell>
          <cell r="P5937">
            <v>407300</v>
          </cell>
        </row>
        <row r="5938">
          <cell r="A5938">
            <v>1823000878</v>
          </cell>
          <cell r="B5938">
            <v>878</v>
          </cell>
          <cell r="C5938">
            <v>823000</v>
          </cell>
          <cell r="D5938">
            <v>1</v>
          </cell>
          <cell r="E5938">
            <v>0</v>
          </cell>
          <cell r="F5938" t="str">
            <v>כנס עיצוב-מ' פיתוח אזורי</v>
          </cell>
          <cell r="G5938">
            <v>0</v>
          </cell>
          <cell r="H5938" t="str">
            <v>גמיש</v>
          </cell>
          <cell r="I5938">
            <v>0</v>
          </cell>
          <cell r="J5938">
            <v>0</v>
          </cell>
          <cell r="K5938">
            <v>0</v>
          </cell>
          <cell r="L5938">
            <v>0</v>
          </cell>
          <cell r="M5938">
            <v>0</v>
          </cell>
          <cell r="N5938">
            <v>0</v>
          </cell>
          <cell r="O5938">
            <v>0</v>
          </cell>
          <cell r="P5938">
            <v>0</v>
          </cell>
        </row>
        <row r="5939">
          <cell r="A5939">
            <v>1823000879</v>
          </cell>
          <cell r="B5939">
            <v>879</v>
          </cell>
          <cell r="C5939">
            <v>823000</v>
          </cell>
          <cell r="D5939">
            <v>1</v>
          </cell>
          <cell r="E5939">
            <v>0</v>
          </cell>
          <cell r="F5939" t="str">
            <v>ביטוח כנגד הכנסות</v>
          </cell>
          <cell r="G5939">
            <v>0</v>
          </cell>
          <cell r="H5939" t="str">
            <v>קשיח</v>
          </cell>
          <cell r="I5939">
            <v>0</v>
          </cell>
          <cell r="J5939">
            <v>20600</v>
          </cell>
          <cell r="K5939">
            <v>0</v>
          </cell>
          <cell r="L5939">
            <v>0</v>
          </cell>
          <cell r="M5939">
            <v>0</v>
          </cell>
          <cell r="N5939">
            <v>20600</v>
          </cell>
          <cell r="O5939">
            <v>20600</v>
          </cell>
          <cell r="P5939">
            <v>20600</v>
          </cell>
        </row>
        <row r="5940">
          <cell r="A5940">
            <v>1823000880</v>
          </cell>
          <cell r="B5940">
            <v>880</v>
          </cell>
          <cell r="C5940">
            <v>823000</v>
          </cell>
          <cell r="D5940">
            <v>1</v>
          </cell>
          <cell r="E5940">
            <v>0</v>
          </cell>
          <cell r="F5940" t="str">
            <v>הפקת מחול</v>
          </cell>
          <cell r="G5940">
            <v>0</v>
          </cell>
          <cell r="H5940" t="str">
            <v>קשיח</v>
          </cell>
          <cell r="I5940">
            <v>0</v>
          </cell>
          <cell r="J5940">
            <v>0</v>
          </cell>
          <cell r="K5940">
            <v>0</v>
          </cell>
          <cell r="L5940">
            <v>0</v>
          </cell>
          <cell r="M5940">
            <v>0</v>
          </cell>
          <cell r="N5940">
            <v>0</v>
          </cell>
          <cell r="O5940">
            <v>0</v>
          </cell>
          <cell r="P5940">
            <v>0</v>
          </cell>
        </row>
        <row r="5941">
          <cell r="A5941">
            <v>1823000881</v>
          </cell>
          <cell r="B5941">
            <v>881</v>
          </cell>
          <cell r="C5941">
            <v>823000</v>
          </cell>
          <cell r="D5941">
            <v>1</v>
          </cell>
          <cell r="E5941">
            <v>0</v>
          </cell>
          <cell r="F5941" t="str">
            <v>נשים בעסקים</v>
          </cell>
          <cell r="G5941">
            <v>0</v>
          </cell>
          <cell r="H5941" t="str">
            <v>גמיש</v>
          </cell>
          <cell r="I5941">
            <v>0</v>
          </cell>
          <cell r="J5941">
            <v>0</v>
          </cell>
          <cell r="K5941">
            <v>0</v>
          </cell>
          <cell r="L5941">
            <v>0</v>
          </cell>
          <cell r="M5941">
            <v>0</v>
          </cell>
          <cell r="N5941">
            <v>0</v>
          </cell>
          <cell r="O5941">
            <v>0</v>
          </cell>
          <cell r="P5941">
            <v>0</v>
          </cell>
        </row>
        <row r="5942">
          <cell r="A5942">
            <v>1823000888</v>
          </cell>
          <cell r="B5942">
            <v>888</v>
          </cell>
          <cell r="C5942">
            <v>823000</v>
          </cell>
          <cell r="D5942">
            <v>1</v>
          </cell>
          <cell r="E5942">
            <v>0</v>
          </cell>
          <cell r="F5942" t="str">
            <v>טקס פרסי קולנוע ו-TV לילדים</v>
          </cell>
          <cell r="G5942">
            <v>0</v>
          </cell>
          <cell r="H5942" t="str">
            <v>גמיש</v>
          </cell>
          <cell r="I5942">
            <v>0</v>
          </cell>
          <cell r="J5942">
            <v>150000</v>
          </cell>
          <cell r="K5942">
            <v>0</v>
          </cell>
          <cell r="L5942">
            <v>0</v>
          </cell>
          <cell r="M5942">
            <v>0</v>
          </cell>
          <cell r="N5942">
            <v>150000</v>
          </cell>
          <cell r="O5942">
            <v>150000</v>
          </cell>
          <cell r="P5942">
            <v>150000</v>
          </cell>
        </row>
        <row r="5943">
          <cell r="A5943">
            <v>1823000900</v>
          </cell>
          <cell r="B5943">
            <v>900</v>
          </cell>
          <cell r="C5943">
            <v>823000</v>
          </cell>
          <cell r="D5943">
            <v>1</v>
          </cell>
          <cell r="E5943">
            <v>0</v>
          </cell>
          <cell r="F5943" t="str">
            <v xml:space="preserve">הוצאות חד פעמיות  </v>
          </cell>
          <cell r="G5943">
            <v>0</v>
          </cell>
          <cell r="H5943" t="str">
            <v xml:space="preserve"> </v>
          </cell>
          <cell r="I5943">
            <v>0</v>
          </cell>
          <cell r="J5943">
            <v>0</v>
          </cell>
          <cell r="K5943">
            <v>0</v>
          </cell>
          <cell r="L5943">
            <v>0</v>
          </cell>
          <cell r="M5943">
            <v>0</v>
          </cell>
          <cell r="N5943">
            <v>0</v>
          </cell>
          <cell r="O5943">
            <v>0</v>
          </cell>
          <cell r="P5943">
            <v>0</v>
          </cell>
        </row>
        <row r="5944">
          <cell r="A5944">
            <v>1823000931</v>
          </cell>
          <cell r="B5944">
            <v>931</v>
          </cell>
          <cell r="C5944">
            <v>823000</v>
          </cell>
          <cell r="D5944">
            <v>1</v>
          </cell>
          <cell r="E5944">
            <v>0</v>
          </cell>
          <cell r="F5944" t="str">
            <v>מדיטק-השלמת שכר ספרניות</v>
          </cell>
          <cell r="G5944">
            <v>0</v>
          </cell>
          <cell r="H5944" t="str">
            <v>גמיש</v>
          </cell>
          <cell r="I5944">
            <v>0</v>
          </cell>
          <cell r="J5944">
            <v>0</v>
          </cell>
          <cell r="K5944">
            <v>0</v>
          </cell>
          <cell r="L5944">
            <v>0</v>
          </cell>
          <cell r="M5944">
            <v>0</v>
          </cell>
          <cell r="N5944">
            <v>0</v>
          </cell>
          <cell r="O5944">
            <v>0</v>
          </cell>
          <cell r="P5944">
            <v>0</v>
          </cell>
        </row>
        <row r="5945">
          <cell r="A5945">
            <v>1823000934</v>
          </cell>
          <cell r="B5945">
            <v>934</v>
          </cell>
          <cell r="C5945">
            <v>823000</v>
          </cell>
          <cell r="D5945">
            <v>1</v>
          </cell>
          <cell r="E5945">
            <v>0</v>
          </cell>
          <cell r="F5945" t="str">
            <v>העברה חד פעמית</v>
          </cell>
          <cell r="G5945">
            <v>0</v>
          </cell>
          <cell r="H5945" t="str">
            <v>גמיש</v>
          </cell>
          <cell r="I5945">
            <v>0</v>
          </cell>
          <cell r="J5945">
            <v>0</v>
          </cell>
          <cell r="K5945">
            <v>0</v>
          </cell>
          <cell r="L5945">
            <v>0</v>
          </cell>
          <cell r="M5945">
            <v>0</v>
          </cell>
          <cell r="N5945">
            <v>0</v>
          </cell>
          <cell r="O5945">
            <v>0</v>
          </cell>
          <cell r="P5945">
            <v>0</v>
          </cell>
        </row>
        <row r="5946">
          <cell r="A5946">
            <v>1823000950</v>
          </cell>
          <cell r="B5946">
            <v>950</v>
          </cell>
          <cell r="C5946">
            <v>823000</v>
          </cell>
          <cell r="D5946">
            <v>1</v>
          </cell>
          <cell r="E5946">
            <v>0</v>
          </cell>
          <cell r="F5946" t="str">
            <v>הלוואה למדיטק</v>
          </cell>
          <cell r="G5946">
            <v>0</v>
          </cell>
          <cell r="H5946" t="str">
            <v>קשיח</v>
          </cell>
          <cell r="I5946">
            <v>0</v>
          </cell>
          <cell r="J5946">
            <v>0</v>
          </cell>
          <cell r="K5946">
            <v>-1</v>
          </cell>
          <cell r="L5946">
            <v>0</v>
          </cell>
          <cell r="M5946">
            <v>0</v>
          </cell>
          <cell r="N5946">
            <v>0</v>
          </cell>
          <cell r="O5946">
            <v>0</v>
          </cell>
          <cell r="P5946">
            <v>0</v>
          </cell>
        </row>
        <row r="5947">
          <cell r="A5947">
            <v>1823000960</v>
          </cell>
          <cell r="B5947">
            <v>960</v>
          </cell>
          <cell r="C5947">
            <v>823000</v>
          </cell>
          <cell r="D5947">
            <v>1</v>
          </cell>
          <cell r="E5947">
            <v>0</v>
          </cell>
          <cell r="F5947" t="str">
            <v>הוצאות ח"פ-מדיטק</v>
          </cell>
          <cell r="G5947">
            <v>0</v>
          </cell>
          <cell r="H5947" t="str">
            <v>גמיש</v>
          </cell>
          <cell r="I5947">
            <v>0</v>
          </cell>
          <cell r="J5947">
            <v>0</v>
          </cell>
          <cell r="K5947">
            <v>0</v>
          </cell>
          <cell r="L5947">
            <v>0</v>
          </cell>
          <cell r="M5947">
            <v>0</v>
          </cell>
          <cell r="N5947">
            <v>0</v>
          </cell>
          <cell r="O5947">
            <v>0</v>
          </cell>
          <cell r="P5947">
            <v>0</v>
          </cell>
        </row>
        <row r="5948">
          <cell r="A5948">
            <v>1823000961</v>
          </cell>
          <cell r="B5948">
            <v>961</v>
          </cell>
          <cell r="C5948">
            <v>823000</v>
          </cell>
          <cell r="D5948">
            <v>1</v>
          </cell>
          <cell r="E5948">
            <v>0</v>
          </cell>
          <cell r="F5948" t="str">
            <v>רז' פעולות ורכישות</v>
          </cell>
          <cell r="G5948">
            <v>0</v>
          </cell>
          <cell r="H5948" t="str">
            <v>גמיש</v>
          </cell>
          <cell r="I5948">
            <v>0</v>
          </cell>
          <cell r="J5948">
            <v>0</v>
          </cell>
          <cell r="K5948">
            <v>0</v>
          </cell>
          <cell r="L5948">
            <v>0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</row>
        <row r="5949">
          <cell r="A5949">
            <v>1823000981</v>
          </cell>
          <cell r="B5949">
            <v>981</v>
          </cell>
          <cell r="C5949">
            <v>823000</v>
          </cell>
          <cell r="D5949">
            <v>1</v>
          </cell>
          <cell r="E5949">
            <v>0</v>
          </cell>
          <cell r="F5949" t="str">
            <v>הוצאות שנים קודמות</v>
          </cell>
          <cell r="G5949">
            <v>0</v>
          </cell>
          <cell r="H5949" t="str">
            <v>קשיח</v>
          </cell>
          <cell r="I5949">
            <v>0</v>
          </cell>
          <cell r="J5949">
            <v>0</v>
          </cell>
          <cell r="K5949" t="e">
            <v>#N/A</v>
          </cell>
          <cell r="L5949">
            <v>0</v>
          </cell>
          <cell r="M5949" t="str">
            <v>חדש</v>
          </cell>
          <cell r="N5949">
            <v>0</v>
          </cell>
          <cell r="O5949">
            <v>0</v>
          </cell>
          <cell r="P5949">
            <v>0</v>
          </cell>
        </row>
        <row r="5950">
          <cell r="A5950" t="e">
            <v>#VALUE!</v>
          </cell>
          <cell r="B5950" t="str">
            <v>823000  סך הכל</v>
          </cell>
          <cell r="C5950">
            <v>0</v>
          </cell>
          <cell r="D5950">
            <v>0</v>
          </cell>
          <cell r="E5950">
            <v>0</v>
          </cell>
          <cell r="F5950" t="str">
            <v xml:space="preserve">ספריות            </v>
          </cell>
          <cell r="G5950">
            <v>0</v>
          </cell>
          <cell r="H5950">
            <v>0</v>
          </cell>
          <cell r="I5950">
            <v>1.1954404823871334E-2</v>
          </cell>
          <cell r="J5950">
            <v>13342545</v>
          </cell>
          <cell r="K5950" t="e">
            <v>#N/A</v>
          </cell>
          <cell r="L5950">
            <v>65230</v>
          </cell>
          <cell r="M5950">
            <v>3894925</v>
          </cell>
          <cell r="N5950">
            <v>17302700</v>
          </cell>
          <cell r="O5950">
            <v>17098300</v>
          </cell>
          <cell r="P5950">
            <v>16563319.140000001</v>
          </cell>
        </row>
        <row r="5951">
          <cell r="A5951">
            <v>18250000</v>
          </cell>
          <cell r="B5951">
            <v>0</v>
          </cell>
          <cell r="C5951">
            <v>825000</v>
          </cell>
          <cell r="D5951">
            <v>1</v>
          </cell>
          <cell r="E5951">
            <v>0</v>
          </cell>
          <cell r="F5951" t="str">
            <v xml:space="preserve">מוסיקה ומחול      </v>
          </cell>
          <cell r="G5951">
            <v>0</v>
          </cell>
          <cell r="H5951" t="str">
            <v xml:space="preserve"> </v>
          </cell>
          <cell r="I5951">
            <v>0</v>
          </cell>
          <cell r="J5951">
            <v>0</v>
          </cell>
          <cell r="K5951">
            <v>0</v>
          </cell>
          <cell r="L5951">
            <v>0</v>
          </cell>
          <cell r="M5951">
            <v>0</v>
          </cell>
          <cell r="N5951">
            <v>0</v>
          </cell>
          <cell r="O5951">
            <v>0</v>
          </cell>
          <cell r="P5951">
            <v>0</v>
          </cell>
        </row>
        <row r="5952">
          <cell r="A5952">
            <v>18255000</v>
          </cell>
          <cell r="B5952">
            <v>0</v>
          </cell>
          <cell r="C5952">
            <v>825500</v>
          </cell>
          <cell r="D5952">
            <v>1</v>
          </cell>
          <cell r="E5952">
            <v>0</v>
          </cell>
          <cell r="F5952" t="str">
            <v xml:space="preserve">להקות  עירוניות   </v>
          </cell>
          <cell r="G5952">
            <v>0</v>
          </cell>
          <cell r="H5952" t="str">
            <v xml:space="preserve"> </v>
          </cell>
          <cell r="I5952">
            <v>0</v>
          </cell>
          <cell r="J5952">
            <v>0</v>
          </cell>
          <cell r="K5952">
            <v>0</v>
          </cell>
          <cell r="L5952">
            <v>0</v>
          </cell>
          <cell r="M5952">
            <v>0</v>
          </cell>
          <cell r="N5952">
            <v>0</v>
          </cell>
          <cell r="O5952">
            <v>0</v>
          </cell>
          <cell r="P5952">
            <v>0</v>
          </cell>
        </row>
        <row r="5953">
          <cell r="A5953">
            <v>1825500110</v>
          </cell>
          <cell r="B5953">
            <v>110</v>
          </cell>
          <cell r="C5953">
            <v>825500</v>
          </cell>
          <cell r="D5953">
            <v>1</v>
          </cell>
          <cell r="E5953">
            <v>0</v>
          </cell>
          <cell r="F5953" t="str">
            <v>השכר הקובע-תקציבית</v>
          </cell>
          <cell r="G5953">
            <v>0</v>
          </cell>
          <cell r="H5953" t="str">
            <v>שכר</v>
          </cell>
          <cell r="I5953">
            <v>0</v>
          </cell>
          <cell r="J5953">
            <v>0</v>
          </cell>
          <cell r="K5953">
            <v>0</v>
          </cell>
          <cell r="L5953">
            <v>0</v>
          </cell>
          <cell r="M5953">
            <v>0</v>
          </cell>
          <cell r="N5953">
            <v>0</v>
          </cell>
          <cell r="O5953">
            <v>0</v>
          </cell>
          <cell r="P5953">
            <v>0</v>
          </cell>
        </row>
        <row r="5954">
          <cell r="A5954">
            <v>1825500119</v>
          </cell>
          <cell r="B5954">
            <v>119</v>
          </cell>
          <cell r="C5954">
            <v>825500</v>
          </cell>
          <cell r="D5954">
            <v>1</v>
          </cell>
          <cell r="E5954">
            <v>0</v>
          </cell>
          <cell r="F5954" t="str">
            <v xml:space="preserve">השכר הקובע-צוברת  </v>
          </cell>
          <cell r="G5954">
            <v>0</v>
          </cell>
          <cell r="H5954" t="str">
            <v>שכר</v>
          </cell>
          <cell r="I5954">
            <v>0</v>
          </cell>
          <cell r="J5954">
            <v>0</v>
          </cell>
          <cell r="K5954">
            <v>0</v>
          </cell>
          <cell r="L5954">
            <v>0</v>
          </cell>
          <cell r="M5954">
            <v>0</v>
          </cell>
          <cell r="N5954">
            <v>0</v>
          </cell>
          <cell r="O5954">
            <v>0</v>
          </cell>
          <cell r="P5954">
            <v>0</v>
          </cell>
        </row>
        <row r="5955">
          <cell r="A5955">
            <v>1825500122</v>
          </cell>
          <cell r="B5955">
            <v>122</v>
          </cell>
          <cell r="C5955">
            <v>825500</v>
          </cell>
          <cell r="D5955">
            <v>1</v>
          </cell>
          <cell r="E5955">
            <v>0</v>
          </cell>
          <cell r="F5955" t="str">
            <v xml:space="preserve">ביגוד             </v>
          </cell>
          <cell r="G5955">
            <v>0</v>
          </cell>
          <cell r="H5955" t="str">
            <v>שכר</v>
          </cell>
          <cell r="I5955">
            <v>0</v>
          </cell>
          <cell r="J5955">
            <v>0</v>
          </cell>
          <cell r="K5955">
            <v>0</v>
          </cell>
          <cell r="L5955">
            <v>0</v>
          </cell>
          <cell r="M5955">
            <v>0</v>
          </cell>
          <cell r="N5955">
            <v>0</v>
          </cell>
          <cell r="O5955">
            <v>0</v>
          </cell>
          <cell r="P5955">
            <v>0</v>
          </cell>
        </row>
        <row r="5956">
          <cell r="A5956">
            <v>1825500126</v>
          </cell>
          <cell r="B5956">
            <v>126</v>
          </cell>
          <cell r="C5956">
            <v>825500</v>
          </cell>
          <cell r="D5956">
            <v>1</v>
          </cell>
          <cell r="E5956">
            <v>0</v>
          </cell>
          <cell r="F5956" t="str">
            <v xml:space="preserve">דמי הבראה         </v>
          </cell>
          <cell r="G5956">
            <v>0</v>
          </cell>
          <cell r="H5956" t="str">
            <v>שכר</v>
          </cell>
          <cell r="I5956">
            <v>0</v>
          </cell>
          <cell r="J5956">
            <v>0</v>
          </cell>
          <cell r="K5956">
            <v>0</v>
          </cell>
          <cell r="L5956">
            <v>0</v>
          </cell>
          <cell r="M5956">
            <v>0</v>
          </cell>
          <cell r="N5956">
            <v>0</v>
          </cell>
          <cell r="O5956">
            <v>0</v>
          </cell>
          <cell r="P5956">
            <v>0</v>
          </cell>
        </row>
        <row r="5957">
          <cell r="A5957">
            <v>1825500130</v>
          </cell>
          <cell r="B5957">
            <v>130</v>
          </cell>
          <cell r="C5957">
            <v>825500</v>
          </cell>
          <cell r="D5957">
            <v>1</v>
          </cell>
          <cell r="E5957">
            <v>0</v>
          </cell>
          <cell r="F5957" t="str">
            <v xml:space="preserve">שעות נוספות       </v>
          </cell>
          <cell r="G5957">
            <v>0</v>
          </cell>
          <cell r="H5957" t="str">
            <v>שכר</v>
          </cell>
          <cell r="I5957">
            <v>0</v>
          </cell>
          <cell r="J5957">
            <v>0</v>
          </cell>
          <cell r="K5957">
            <v>0</v>
          </cell>
          <cell r="L5957">
            <v>0</v>
          </cell>
          <cell r="M5957">
            <v>0</v>
          </cell>
          <cell r="N5957">
            <v>0</v>
          </cell>
          <cell r="O5957">
            <v>0</v>
          </cell>
          <cell r="P5957">
            <v>0</v>
          </cell>
        </row>
        <row r="5958">
          <cell r="A5958">
            <v>1825500140</v>
          </cell>
          <cell r="B5958">
            <v>140</v>
          </cell>
          <cell r="C5958">
            <v>825500</v>
          </cell>
          <cell r="D5958">
            <v>1</v>
          </cell>
          <cell r="E5958">
            <v>0</v>
          </cell>
          <cell r="F5958" t="str">
            <v>השתתפות באחזקת רכב</v>
          </cell>
          <cell r="G5958">
            <v>0</v>
          </cell>
          <cell r="H5958" t="str">
            <v>שכר</v>
          </cell>
          <cell r="I5958">
            <v>0</v>
          </cell>
          <cell r="J5958">
            <v>0</v>
          </cell>
          <cell r="K5958">
            <v>0</v>
          </cell>
          <cell r="L5958">
            <v>0</v>
          </cell>
          <cell r="M5958">
            <v>0</v>
          </cell>
          <cell r="N5958">
            <v>0</v>
          </cell>
          <cell r="O5958">
            <v>0</v>
          </cell>
          <cell r="P5958">
            <v>0</v>
          </cell>
        </row>
        <row r="5959">
          <cell r="A5959">
            <v>1825500210</v>
          </cell>
          <cell r="B5959">
            <v>210</v>
          </cell>
          <cell r="C5959">
            <v>825500</v>
          </cell>
          <cell r="D5959">
            <v>1</v>
          </cell>
          <cell r="E5959">
            <v>0</v>
          </cell>
          <cell r="F5959" t="str">
            <v xml:space="preserve">השכר הקובע        </v>
          </cell>
          <cell r="G5959">
            <v>0</v>
          </cell>
          <cell r="H5959" t="str">
            <v>שכר</v>
          </cell>
          <cell r="I5959">
            <v>0</v>
          </cell>
          <cell r="J5959">
            <v>0</v>
          </cell>
          <cell r="K5959">
            <v>0</v>
          </cell>
          <cell r="L5959">
            <v>0</v>
          </cell>
          <cell r="M5959">
            <v>0</v>
          </cell>
          <cell r="N5959">
            <v>0</v>
          </cell>
          <cell r="O5959">
            <v>0</v>
          </cell>
          <cell r="P5959">
            <v>0</v>
          </cell>
        </row>
        <row r="5960">
          <cell r="A5960">
            <v>1825500250</v>
          </cell>
          <cell r="B5960">
            <v>250</v>
          </cell>
          <cell r="C5960">
            <v>825500</v>
          </cell>
          <cell r="D5960">
            <v>1</v>
          </cell>
          <cell r="E5960">
            <v>0</v>
          </cell>
          <cell r="F5960" t="str">
            <v>שכר מושאלים</v>
          </cell>
          <cell r="G5960">
            <v>0</v>
          </cell>
          <cell r="H5960" t="str">
            <v>שכר</v>
          </cell>
          <cell r="I5960">
            <v>0</v>
          </cell>
          <cell r="J5960">
            <v>0</v>
          </cell>
          <cell r="K5960">
            <v>0</v>
          </cell>
          <cell r="L5960">
            <v>0</v>
          </cell>
          <cell r="M5960">
            <v>0</v>
          </cell>
          <cell r="N5960">
            <v>0</v>
          </cell>
          <cell r="O5960">
            <v>0</v>
          </cell>
          <cell r="P5960">
            <v>0</v>
          </cell>
        </row>
        <row r="5961">
          <cell r="A5961">
            <v>1825500410</v>
          </cell>
          <cell r="B5961">
            <v>410</v>
          </cell>
          <cell r="C5961">
            <v>825500</v>
          </cell>
          <cell r="D5961">
            <v>1</v>
          </cell>
          <cell r="E5961">
            <v>0</v>
          </cell>
          <cell r="F5961" t="str">
            <v xml:space="preserve">השכרות            </v>
          </cell>
          <cell r="G5961">
            <v>0</v>
          </cell>
          <cell r="H5961" t="str">
            <v>קשיח</v>
          </cell>
          <cell r="I5961">
            <v>0</v>
          </cell>
          <cell r="J5961">
            <v>0</v>
          </cell>
          <cell r="K5961">
            <v>0</v>
          </cell>
          <cell r="L5961">
            <v>0</v>
          </cell>
          <cell r="M5961">
            <v>0</v>
          </cell>
          <cell r="N5961">
            <v>0</v>
          </cell>
          <cell r="O5961">
            <v>0</v>
          </cell>
          <cell r="P5961">
            <v>0</v>
          </cell>
        </row>
        <row r="5962">
          <cell r="A5962">
            <v>1825500441</v>
          </cell>
          <cell r="B5962">
            <v>441</v>
          </cell>
          <cell r="C5962">
            <v>825500</v>
          </cell>
          <cell r="D5962">
            <v>1</v>
          </cell>
          <cell r="E5962">
            <v>0</v>
          </cell>
          <cell r="F5962" t="str">
            <v xml:space="preserve">ביטוח             </v>
          </cell>
          <cell r="G5962">
            <v>0</v>
          </cell>
          <cell r="H5962" t="str">
            <v>קשיח</v>
          </cell>
          <cell r="I5962">
            <v>0</v>
          </cell>
          <cell r="J5962">
            <v>0</v>
          </cell>
          <cell r="K5962">
            <v>0</v>
          </cell>
          <cell r="L5962">
            <v>0</v>
          </cell>
          <cell r="M5962">
            <v>0</v>
          </cell>
          <cell r="N5962">
            <v>0</v>
          </cell>
          <cell r="O5962">
            <v>0</v>
          </cell>
          <cell r="P5962">
            <v>0</v>
          </cell>
        </row>
        <row r="5963">
          <cell r="A5963">
            <v>1825500511</v>
          </cell>
          <cell r="B5963">
            <v>511</v>
          </cell>
          <cell r="C5963">
            <v>825500</v>
          </cell>
          <cell r="D5963">
            <v>1</v>
          </cell>
          <cell r="E5963">
            <v>0</v>
          </cell>
          <cell r="F5963" t="str">
            <v xml:space="preserve">אירוח וכיבוד      </v>
          </cell>
          <cell r="G5963">
            <v>0</v>
          </cell>
          <cell r="H5963" t="str">
            <v>גמיש</v>
          </cell>
          <cell r="I5963">
            <v>0</v>
          </cell>
          <cell r="J5963">
            <v>0</v>
          </cell>
          <cell r="K5963">
            <v>0</v>
          </cell>
          <cell r="L5963">
            <v>0</v>
          </cell>
          <cell r="M5963">
            <v>0</v>
          </cell>
          <cell r="N5963">
            <v>0</v>
          </cell>
          <cell r="O5963">
            <v>0</v>
          </cell>
          <cell r="P5963">
            <v>0</v>
          </cell>
        </row>
        <row r="5964">
          <cell r="A5964">
            <v>1825500550</v>
          </cell>
          <cell r="B5964">
            <v>550</v>
          </cell>
          <cell r="C5964">
            <v>825500</v>
          </cell>
          <cell r="D5964">
            <v>1</v>
          </cell>
          <cell r="E5964">
            <v>0</v>
          </cell>
          <cell r="F5964" t="str">
            <v xml:space="preserve">פירסומים          </v>
          </cell>
          <cell r="G5964">
            <v>0</v>
          </cell>
          <cell r="H5964" t="str">
            <v>גמיש</v>
          </cell>
          <cell r="I5964">
            <v>0</v>
          </cell>
          <cell r="J5964">
            <v>0</v>
          </cell>
          <cell r="K5964">
            <v>0</v>
          </cell>
          <cell r="L5964">
            <v>0</v>
          </cell>
          <cell r="M5964">
            <v>0</v>
          </cell>
          <cell r="N5964">
            <v>0</v>
          </cell>
          <cell r="O5964">
            <v>0</v>
          </cell>
          <cell r="P5964">
            <v>0</v>
          </cell>
        </row>
        <row r="5965">
          <cell r="A5965">
            <v>1825500583</v>
          </cell>
          <cell r="B5965">
            <v>583</v>
          </cell>
          <cell r="C5965">
            <v>825500</v>
          </cell>
          <cell r="D5965">
            <v>1</v>
          </cell>
          <cell r="E5965">
            <v>0</v>
          </cell>
          <cell r="F5965" t="str">
            <v>כוריאוג' אקורדיונ'</v>
          </cell>
          <cell r="G5965">
            <v>0</v>
          </cell>
          <cell r="H5965" t="str">
            <v>קשיח</v>
          </cell>
          <cell r="I5965">
            <v>0</v>
          </cell>
          <cell r="J5965">
            <v>0</v>
          </cell>
          <cell r="K5965">
            <v>0</v>
          </cell>
          <cell r="L5965">
            <v>0</v>
          </cell>
          <cell r="M5965">
            <v>0</v>
          </cell>
          <cell r="N5965">
            <v>0</v>
          </cell>
          <cell r="O5965">
            <v>0</v>
          </cell>
          <cell r="P5965">
            <v>0</v>
          </cell>
        </row>
        <row r="5966">
          <cell r="A5966">
            <v>1825500710</v>
          </cell>
          <cell r="B5966">
            <v>710</v>
          </cell>
          <cell r="C5966">
            <v>825500</v>
          </cell>
          <cell r="D5966">
            <v>1</v>
          </cell>
          <cell r="E5966">
            <v>0</v>
          </cell>
          <cell r="F5966" t="str">
            <v xml:space="preserve">הובלות  והסעות    </v>
          </cell>
          <cell r="G5966">
            <v>0</v>
          </cell>
          <cell r="H5966" t="str">
            <v>גמיש</v>
          </cell>
          <cell r="I5966">
            <v>0</v>
          </cell>
          <cell r="J5966">
            <v>0</v>
          </cell>
          <cell r="K5966">
            <v>0</v>
          </cell>
          <cell r="L5966">
            <v>0</v>
          </cell>
          <cell r="M5966">
            <v>0</v>
          </cell>
          <cell r="N5966">
            <v>0</v>
          </cell>
          <cell r="O5966">
            <v>0</v>
          </cell>
          <cell r="P5966">
            <v>0</v>
          </cell>
        </row>
        <row r="5967">
          <cell r="A5967">
            <v>1825500742</v>
          </cell>
          <cell r="B5967">
            <v>742</v>
          </cell>
          <cell r="C5967">
            <v>825500</v>
          </cell>
          <cell r="D5967">
            <v>1</v>
          </cell>
          <cell r="E5967">
            <v>0</v>
          </cell>
          <cell r="F5967" t="str">
            <v xml:space="preserve">כלים וציוד        </v>
          </cell>
          <cell r="G5967">
            <v>0</v>
          </cell>
          <cell r="H5967" t="str">
            <v>גמיש</v>
          </cell>
          <cell r="I5967">
            <v>0</v>
          </cell>
          <cell r="J5967">
            <v>0</v>
          </cell>
          <cell r="K5967">
            <v>0</v>
          </cell>
          <cell r="L5967">
            <v>0</v>
          </cell>
          <cell r="M5967">
            <v>0</v>
          </cell>
          <cell r="N5967">
            <v>0</v>
          </cell>
          <cell r="O5967">
            <v>0</v>
          </cell>
          <cell r="P5967">
            <v>0</v>
          </cell>
        </row>
        <row r="5968">
          <cell r="A5968">
            <v>1825500744</v>
          </cell>
          <cell r="B5968">
            <v>744</v>
          </cell>
          <cell r="C5968">
            <v>825500</v>
          </cell>
          <cell r="D5968">
            <v>1</v>
          </cell>
          <cell r="E5968">
            <v>0</v>
          </cell>
          <cell r="F5968" t="str">
            <v xml:space="preserve">תלבושות           </v>
          </cell>
          <cell r="G5968">
            <v>0</v>
          </cell>
          <cell r="H5968" t="str">
            <v>גמיש</v>
          </cell>
          <cell r="I5968">
            <v>0</v>
          </cell>
          <cell r="J5968">
            <v>0</v>
          </cell>
          <cell r="K5968">
            <v>0</v>
          </cell>
          <cell r="L5968">
            <v>0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</row>
        <row r="5969">
          <cell r="A5969">
            <v>1825500781</v>
          </cell>
          <cell r="B5969">
            <v>781</v>
          </cell>
          <cell r="C5969">
            <v>825500</v>
          </cell>
          <cell r="D5969">
            <v>1</v>
          </cell>
          <cell r="E5969">
            <v>0</v>
          </cell>
          <cell r="F5969" t="str">
            <v>פעולות להקת ורטיגו</v>
          </cell>
          <cell r="G5969">
            <v>0</v>
          </cell>
          <cell r="H5969" t="str">
            <v>גמיש</v>
          </cell>
          <cell r="I5969">
            <v>0</v>
          </cell>
          <cell r="J5969">
            <v>0</v>
          </cell>
          <cell r="K5969">
            <v>0</v>
          </cell>
          <cell r="L5969">
            <v>0</v>
          </cell>
          <cell r="M5969">
            <v>0</v>
          </cell>
          <cell r="N5969">
            <v>0</v>
          </cell>
          <cell r="O5969">
            <v>0</v>
          </cell>
          <cell r="P5969">
            <v>0</v>
          </cell>
        </row>
        <row r="5970">
          <cell r="A5970">
            <v>1825500782</v>
          </cell>
          <cell r="B5970">
            <v>782</v>
          </cell>
          <cell r="C5970">
            <v>825500</v>
          </cell>
          <cell r="D5970">
            <v>1</v>
          </cell>
          <cell r="E5970">
            <v>0</v>
          </cell>
          <cell r="F5970" t="str">
            <v xml:space="preserve">פע' דרך רשת קהילה </v>
          </cell>
          <cell r="G5970">
            <v>0</v>
          </cell>
          <cell r="H5970" t="str">
            <v>גמיש</v>
          </cell>
          <cell r="I5970">
            <v>0</v>
          </cell>
          <cell r="J5970">
            <v>189090</v>
          </cell>
          <cell r="K5970">
            <v>0</v>
          </cell>
          <cell r="L5970">
            <v>21010</v>
          </cell>
          <cell r="M5970">
            <v>0</v>
          </cell>
          <cell r="N5970">
            <v>210100</v>
          </cell>
          <cell r="O5970">
            <v>210100</v>
          </cell>
          <cell r="P5970">
            <v>210100</v>
          </cell>
        </row>
        <row r="5971">
          <cell r="A5971">
            <v>1825500783</v>
          </cell>
          <cell r="B5971">
            <v>783</v>
          </cell>
          <cell r="C5971">
            <v>825500</v>
          </cell>
          <cell r="D5971">
            <v>1</v>
          </cell>
          <cell r="E5971">
            <v>0</v>
          </cell>
          <cell r="F5971" t="str">
            <v>שכר מנהלת להקות</v>
          </cell>
          <cell r="G5971">
            <v>0</v>
          </cell>
          <cell r="H5971" t="str">
            <v>גמיש</v>
          </cell>
          <cell r="I5971">
            <v>0</v>
          </cell>
          <cell r="J5971">
            <v>81270</v>
          </cell>
          <cell r="K5971">
            <v>0</v>
          </cell>
          <cell r="L5971">
            <v>9030</v>
          </cell>
          <cell r="M5971">
            <v>0</v>
          </cell>
          <cell r="N5971">
            <v>90300</v>
          </cell>
          <cell r="O5971">
            <v>90300</v>
          </cell>
          <cell r="P5971">
            <v>90300</v>
          </cell>
        </row>
        <row r="5972">
          <cell r="A5972">
            <v>1825500784</v>
          </cell>
          <cell r="B5972">
            <v>784</v>
          </cell>
          <cell r="C5972">
            <v>825500</v>
          </cell>
          <cell r="D5972">
            <v>1</v>
          </cell>
          <cell r="E5972">
            <v>0</v>
          </cell>
          <cell r="F5972" t="str">
            <v>בי"ס למחול</v>
          </cell>
          <cell r="G5972">
            <v>0</v>
          </cell>
          <cell r="H5972" t="str">
            <v>גמיש</v>
          </cell>
          <cell r="I5972">
            <v>0</v>
          </cell>
          <cell r="J5972">
            <v>0</v>
          </cell>
          <cell r="K5972">
            <v>0</v>
          </cell>
          <cell r="L5972">
            <v>0</v>
          </cell>
          <cell r="M5972">
            <v>0</v>
          </cell>
          <cell r="N5972">
            <v>0</v>
          </cell>
          <cell r="O5972">
            <v>0</v>
          </cell>
          <cell r="P5972">
            <v>0</v>
          </cell>
        </row>
        <row r="5973">
          <cell r="A5973">
            <v>1825500785</v>
          </cell>
          <cell r="B5973">
            <v>785</v>
          </cell>
          <cell r="C5973">
            <v>825500</v>
          </cell>
          <cell r="D5973">
            <v>1</v>
          </cell>
          <cell r="E5973">
            <v>0</v>
          </cell>
          <cell r="F5973" t="str">
            <v>להקת "טררם"</v>
          </cell>
          <cell r="G5973">
            <v>0</v>
          </cell>
          <cell r="H5973" t="str">
            <v>גמיש</v>
          </cell>
          <cell r="I5973">
            <v>0</v>
          </cell>
          <cell r="J5973">
            <v>0</v>
          </cell>
          <cell r="K5973">
            <v>0</v>
          </cell>
          <cell r="L5973">
            <v>0</v>
          </cell>
          <cell r="M5973">
            <v>0</v>
          </cell>
          <cell r="N5973">
            <v>0</v>
          </cell>
          <cell r="O5973">
            <v>0</v>
          </cell>
          <cell r="P5973">
            <v>0</v>
          </cell>
        </row>
        <row r="5974">
          <cell r="A5974">
            <v>1825500786</v>
          </cell>
          <cell r="B5974">
            <v>786</v>
          </cell>
          <cell r="C5974">
            <v>825500</v>
          </cell>
          <cell r="D5974">
            <v>1</v>
          </cell>
          <cell r="E5974">
            <v>0</v>
          </cell>
          <cell r="F5974" t="str">
            <v xml:space="preserve">פעולות להקות      </v>
          </cell>
          <cell r="G5974">
            <v>0</v>
          </cell>
          <cell r="H5974" t="str">
            <v>גמיש</v>
          </cell>
          <cell r="I5974">
            <v>0</v>
          </cell>
          <cell r="J5974">
            <v>77940</v>
          </cell>
          <cell r="K5974">
            <v>0</v>
          </cell>
          <cell r="L5974">
            <v>8660</v>
          </cell>
          <cell r="M5974">
            <v>0</v>
          </cell>
          <cell r="N5974">
            <v>86600</v>
          </cell>
          <cell r="O5974">
            <v>86600</v>
          </cell>
          <cell r="P5974">
            <v>86600</v>
          </cell>
        </row>
        <row r="5975">
          <cell r="A5975">
            <v>1825500787</v>
          </cell>
          <cell r="B5975">
            <v>787</v>
          </cell>
          <cell r="C5975">
            <v>825500</v>
          </cell>
          <cell r="D5975">
            <v>1</v>
          </cell>
          <cell r="E5975">
            <v>0</v>
          </cell>
          <cell r="F5975" t="str">
            <v>להקת פרסקו</v>
          </cell>
          <cell r="G5975">
            <v>0</v>
          </cell>
          <cell r="H5975" t="str">
            <v>גמיש</v>
          </cell>
          <cell r="I5975">
            <v>0</v>
          </cell>
          <cell r="J5975">
            <v>0</v>
          </cell>
          <cell r="K5975">
            <v>0</v>
          </cell>
          <cell r="L5975">
            <v>0</v>
          </cell>
          <cell r="M5975">
            <v>0</v>
          </cell>
          <cell r="N5975">
            <v>0</v>
          </cell>
          <cell r="O5975">
            <v>0</v>
          </cell>
          <cell r="P5975">
            <v>0</v>
          </cell>
        </row>
        <row r="5976">
          <cell r="A5976">
            <v>1825500788</v>
          </cell>
          <cell r="B5976">
            <v>788</v>
          </cell>
          <cell r="C5976">
            <v>825500</v>
          </cell>
          <cell r="D5976">
            <v>1</v>
          </cell>
          <cell r="E5976">
            <v>0</v>
          </cell>
          <cell r="F5976" t="str">
            <v>פעולות ותחזוקה</v>
          </cell>
          <cell r="G5976">
            <v>0</v>
          </cell>
          <cell r="H5976" t="str">
            <v>גמיש</v>
          </cell>
          <cell r="I5976">
            <v>0</v>
          </cell>
          <cell r="J5976">
            <v>0</v>
          </cell>
          <cell r="K5976">
            <v>0</v>
          </cell>
          <cell r="L5976">
            <v>0</v>
          </cell>
          <cell r="M5976">
            <v>0</v>
          </cell>
          <cell r="N5976">
            <v>0</v>
          </cell>
          <cell r="O5976">
            <v>0</v>
          </cell>
          <cell r="P5976">
            <v>0</v>
          </cell>
        </row>
        <row r="5977">
          <cell r="A5977">
            <v>1825500961</v>
          </cell>
          <cell r="B5977">
            <v>961</v>
          </cell>
          <cell r="C5977">
            <v>825500</v>
          </cell>
          <cell r="D5977">
            <v>1</v>
          </cell>
          <cell r="E5977">
            <v>0</v>
          </cell>
          <cell r="F5977" t="str">
            <v>רז' פעולות ורכישות</v>
          </cell>
          <cell r="G5977">
            <v>0</v>
          </cell>
          <cell r="H5977" t="str">
            <v>גמיש</v>
          </cell>
          <cell r="I5977">
            <v>0</v>
          </cell>
          <cell r="J5977">
            <v>0</v>
          </cell>
          <cell r="K5977">
            <v>0</v>
          </cell>
          <cell r="L5977">
            <v>0</v>
          </cell>
          <cell r="M5977">
            <v>0</v>
          </cell>
          <cell r="N5977">
            <v>0</v>
          </cell>
          <cell r="O5977">
            <v>0</v>
          </cell>
          <cell r="P5977">
            <v>0</v>
          </cell>
        </row>
        <row r="5978">
          <cell r="A5978" t="e">
            <v>#VALUE!</v>
          </cell>
          <cell r="B5978" t="str">
            <v>825500  סך הכל</v>
          </cell>
          <cell r="C5978">
            <v>0</v>
          </cell>
          <cell r="D5978">
            <v>0</v>
          </cell>
          <cell r="E5978">
            <v>0</v>
          </cell>
          <cell r="F5978" t="str">
            <v xml:space="preserve">להקות  עירוניות   </v>
          </cell>
          <cell r="G5978">
            <v>0</v>
          </cell>
          <cell r="H5978">
            <v>0</v>
          </cell>
          <cell r="I5978">
            <v>0</v>
          </cell>
          <cell r="J5978">
            <v>348300</v>
          </cell>
          <cell r="K5978">
            <v>0</v>
          </cell>
          <cell r="L5978">
            <v>38700</v>
          </cell>
          <cell r="M5978">
            <v>0</v>
          </cell>
          <cell r="N5978">
            <v>387000</v>
          </cell>
          <cell r="O5978">
            <v>387000</v>
          </cell>
          <cell r="P5978">
            <v>387000</v>
          </cell>
        </row>
        <row r="5979">
          <cell r="A5979">
            <v>18260000</v>
          </cell>
          <cell r="B5979">
            <v>0</v>
          </cell>
          <cell r="C5979">
            <v>826000</v>
          </cell>
          <cell r="D5979">
            <v>1</v>
          </cell>
          <cell r="E5979">
            <v>0</v>
          </cell>
          <cell r="F5979" t="str">
            <v xml:space="preserve">מוקדי תרבות       </v>
          </cell>
          <cell r="G5979">
            <v>0</v>
          </cell>
          <cell r="H5979" t="str">
            <v xml:space="preserve"> </v>
          </cell>
          <cell r="I5979">
            <v>0</v>
          </cell>
          <cell r="J5979">
            <v>0</v>
          </cell>
          <cell r="K5979">
            <v>0</v>
          </cell>
          <cell r="L5979">
            <v>0</v>
          </cell>
          <cell r="M5979">
            <v>0</v>
          </cell>
          <cell r="N5979">
            <v>0</v>
          </cell>
          <cell r="O5979">
            <v>0</v>
          </cell>
          <cell r="P5979">
            <v>0</v>
          </cell>
        </row>
        <row r="5980">
          <cell r="A5980">
            <v>18261000</v>
          </cell>
          <cell r="B5980">
            <v>0</v>
          </cell>
          <cell r="C5980">
            <v>826100</v>
          </cell>
          <cell r="D5980">
            <v>1</v>
          </cell>
          <cell r="E5980">
            <v>0</v>
          </cell>
          <cell r="F5980" t="str">
            <v xml:space="preserve">תיאטרון חולון     </v>
          </cell>
          <cell r="G5980">
            <v>0</v>
          </cell>
          <cell r="H5980" t="str">
            <v xml:space="preserve"> </v>
          </cell>
          <cell r="I5980">
            <v>0</v>
          </cell>
          <cell r="J5980">
            <v>0</v>
          </cell>
          <cell r="K5980">
            <v>0</v>
          </cell>
          <cell r="L5980">
            <v>0</v>
          </cell>
          <cell r="M5980">
            <v>0</v>
          </cell>
          <cell r="N5980">
            <v>0</v>
          </cell>
          <cell r="O5980">
            <v>0</v>
          </cell>
          <cell r="P5980">
            <v>0</v>
          </cell>
        </row>
        <row r="5981">
          <cell r="A5981">
            <v>1826100119</v>
          </cell>
          <cell r="B5981">
            <v>119</v>
          </cell>
          <cell r="C5981">
            <v>826100</v>
          </cell>
          <cell r="D5981">
            <v>1</v>
          </cell>
          <cell r="E5981">
            <v>0</v>
          </cell>
          <cell r="F5981" t="str">
            <v xml:space="preserve">השכר הקובע-צוברת  </v>
          </cell>
          <cell r="G5981">
            <v>0</v>
          </cell>
          <cell r="H5981" t="str">
            <v>שכר</v>
          </cell>
          <cell r="I5981">
            <v>0</v>
          </cell>
          <cell r="J5981">
            <v>0</v>
          </cell>
          <cell r="K5981">
            <v>0</v>
          </cell>
          <cell r="L5981">
            <v>0</v>
          </cell>
          <cell r="M5981">
            <v>0</v>
          </cell>
          <cell r="N5981">
            <v>0</v>
          </cell>
          <cell r="O5981">
            <v>0</v>
          </cell>
          <cell r="P5981">
            <v>0</v>
          </cell>
        </row>
        <row r="5982">
          <cell r="A5982">
            <v>1826100211</v>
          </cell>
          <cell r="B5982">
            <v>211</v>
          </cell>
          <cell r="C5982">
            <v>826100</v>
          </cell>
          <cell r="D5982">
            <v>1</v>
          </cell>
          <cell r="E5982">
            <v>0</v>
          </cell>
          <cell r="F5982" t="str">
            <v>העסקת עובדי עירייה</v>
          </cell>
          <cell r="G5982">
            <v>0</v>
          </cell>
          <cell r="H5982" t="str">
            <v>שכר</v>
          </cell>
          <cell r="I5982">
            <v>0</v>
          </cell>
          <cell r="J5982">
            <v>0</v>
          </cell>
          <cell r="K5982">
            <v>0</v>
          </cell>
          <cell r="L5982">
            <v>0</v>
          </cell>
          <cell r="M5982">
            <v>0</v>
          </cell>
          <cell r="N5982">
            <v>0</v>
          </cell>
          <cell r="O5982">
            <v>0</v>
          </cell>
          <cell r="P5982">
            <v>0</v>
          </cell>
        </row>
        <row r="5983">
          <cell r="A5983">
            <v>1826100250</v>
          </cell>
          <cell r="B5983">
            <v>250</v>
          </cell>
          <cell r="C5983">
            <v>826100</v>
          </cell>
          <cell r="D5983">
            <v>1</v>
          </cell>
          <cell r="E5983">
            <v>0</v>
          </cell>
          <cell r="F5983" t="str">
            <v>שכר מושאלים</v>
          </cell>
          <cell r="G5983">
            <v>0</v>
          </cell>
          <cell r="H5983" t="str">
            <v>שכר</v>
          </cell>
          <cell r="I5983">
            <v>0</v>
          </cell>
          <cell r="J5983">
            <v>0</v>
          </cell>
          <cell r="K5983">
            <v>0</v>
          </cell>
          <cell r="L5983">
            <v>0</v>
          </cell>
          <cell r="M5983">
            <v>0</v>
          </cell>
          <cell r="N5983">
            <v>0</v>
          </cell>
          <cell r="O5983">
            <v>0</v>
          </cell>
          <cell r="P5983">
            <v>0</v>
          </cell>
        </row>
        <row r="5984">
          <cell r="A5984">
            <v>1826100410</v>
          </cell>
          <cell r="B5984">
            <v>410</v>
          </cell>
          <cell r="C5984">
            <v>826100</v>
          </cell>
          <cell r="D5984">
            <v>1</v>
          </cell>
          <cell r="E5984">
            <v>0</v>
          </cell>
          <cell r="F5984" t="str">
            <v>דמי שכירות</v>
          </cell>
          <cell r="G5984">
            <v>0</v>
          </cell>
          <cell r="H5984" t="str">
            <v>קשיח</v>
          </cell>
          <cell r="I5984">
            <v>0</v>
          </cell>
          <cell r="J5984">
            <v>0</v>
          </cell>
          <cell r="K5984">
            <v>0</v>
          </cell>
          <cell r="L5984">
            <v>0</v>
          </cell>
          <cell r="M5984">
            <v>0</v>
          </cell>
          <cell r="N5984">
            <v>0</v>
          </cell>
          <cell r="O5984">
            <v>0</v>
          </cell>
          <cell r="P5984">
            <v>0</v>
          </cell>
        </row>
        <row r="5985">
          <cell r="A5985">
            <v>1826100413</v>
          </cell>
          <cell r="B5985">
            <v>413</v>
          </cell>
          <cell r="C5985">
            <v>826100</v>
          </cell>
          <cell r="D5985">
            <v>1</v>
          </cell>
          <cell r="E5985">
            <v>0</v>
          </cell>
          <cell r="F5985" t="str">
            <v>דמ''ש</v>
          </cell>
          <cell r="G5985">
            <v>0</v>
          </cell>
          <cell r="H5985" t="str">
            <v>קשיח</v>
          </cell>
          <cell r="I5985">
            <v>0</v>
          </cell>
          <cell r="J5985">
            <v>0</v>
          </cell>
          <cell r="K5985">
            <v>0</v>
          </cell>
          <cell r="L5985">
            <v>0</v>
          </cell>
          <cell r="M5985">
            <v>0</v>
          </cell>
          <cell r="N5985">
            <v>0</v>
          </cell>
          <cell r="O5985">
            <v>0</v>
          </cell>
          <cell r="P5985">
            <v>0</v>
          </cell>
        </row>
        <row r="5986">
          <cell r="A5986">
            <v>1826100431</v>
          </cell>
          <cell r="B5986">
            <v>431</v>
          </cell>
          <cell r="C5986">
            <v>826100</v>
          </cell>
          <cell r="D5986">
            <v>1</v>
          </cell>
          <cell r="E5986">
            <v>0</v>
          </cell>
          <cell r="F5986" t="str">
            <v xml:space="preserve">חשמל              </v>
          </cell>
          <cell r="G5986">
            <v>0</v>
          </cell>
          <cell r="H5986" t="str">
            <v>קשיח</v>
          </cell>
          <cell r="I5986">
            <v>0</v>
          </cell>
          <cell r="J5986">
            <v>2200</v>
          </cell>
          <cell r="K5986">
            <v>-0.84615384615384615</v>
          </cell>
          <cell r="L5986">
            <v>0</v>
          </cell>
          <cell r="M5986">
            <v>0</v>
          </cell>
          <cell r="N5986">
            <v>2200</v>
          </cell>
          <cell r="O5986">
            <v>2200</v>
          </cell>
          <cell r="P5986">
            <v>276.47000000000003</v>
          </cell>
        </row>
        <row r="5987">
          <cell r="A5987">
            <v>1826100432</v>
          </cell>
          <cell r="B5987">
            <v>432</v>
          </cell>
          <cell r="C5987">
            <v>826100</v>
          </cell>
          <cell r="D5987">
            <v>1</v>
          </cell>
          <cell r="E5987">
            <v>0</v>
          </cell>
          <cell r="F5987" t="str">
            <v xml:space="preserve">מים               </v>
          </cell>
          <cell r="G5987">
            <v>0</v>
          </cell>
          <cell r="H5987" t="str">
            <v>קשיח</v>
          </cell>
          <cell r="I5987">
            <v>0</v>
          </cell>
          <cell r="J5987">
            <v>0</v>
          </cell>
          <cell r="K5987">
            <v>0</v>
          </cell>
          <cell r="L5987">
            <v>0</v>
          </cell>
          <cell r="M5987">
            <v>0</v>
          </cell>
          <cell r="N5987">
            <v>0</v>
          </cell>
          <cell r="O5987">
            <v>0</v>
          </cell>
          <cell r="P5987">
            <v>0</v>
          </cell>
        </row>
        <row r="5988">
          <cell r="A5988">
            <v>1826100441</v>
          </cell>
          <cell r="B5988">
            <v>441</v>
          </cell>
          <cell r="C5988">
            <v>826100</v>
          </cell>
          <cell r="D5988">
            <v>1</v>
          </cell>
          <cell r="E5988">
            <v>0</v>
          </cell>
          <cell r="F5988" t="str">
            <v xml:space="preserve">ביטוח             </v>
          </cell>
          <cell r="G5988">
            <v>0</v>
          </cell>
          <cell r="H5988" t="str">
            <v>קשיח</v>
          </cell>
          <cell r="I5988">
            <v>1.4557823129251699</v>
          </cell>
          <cell r="J5988">
            <v>72200</v>
          </cell>
          <cell r="K5988">
            <v>0</v>
          </cell>
          <cell r="L5988">
            <v>0</v>
          </cell>
          <cell r="M5988">
            <v>0</v>
          </cell>
          <cell r="N5988">
            <v>72200</v>
          </cell>
          <cell r="O5988">
            <v>29400</v>
          </cell>
          <cell r="P5988">
            <v>29400</v>
          </cell>
        </row>
        <row r="5989">
          <cell r="A5989">
            <v>1826100870</v>
          </cell>
          <cell r="B5989">
            <v>870</v>
          </cell>
          <cell r="C5989">
            <v>826100</v>
          </cell>
          <cell r="D5989">
            <v>1</v>
          </cell>
          <cell r="E5989">
            <v>0</v>
          </cell>
          <cell r="F5989" t="str">
            <v xml:space="preserve">השתתפויות         </v>
          </cell>
          <cell r="G5989">
            <v>0</v>
          </cell>
          <cell r="H5989" t="str">
            <v>גמיש</v>
          </cell>
          <cell r="I5989">
            <v>7.6638753732745757E-2</v>
          </cell>
          <cell r="J5989">
            <v>3866775</v>
          </cell>
          <cell r="K5989">
            <v>0</v>
          </cell>
          <cell r="L5989">
            <v>0</v>
          </cell>
          <cell r="M5989">
            <v>1288925</v>
          </cell>
          <cell r="N5989">
            <v>5155700</v>
          </cell>
          <cell r="O5989">
            <v>4788700</v>
          </cell>
          <cell r="P5989">
            <v>4588670.7</v>
          </cell>
        </row>
        <row r="5990">
          <cell r="A5990">
            <v>1826100871</v>
          </cell>
          <cell r="B5990">
            <v>871</v>
          </cell>
          <cell r="C5990">
            <v>826100</v>
          </cell>
          <cell r="D5990">
            <v>1</v>
          </cell>
          <cell r="E5990">
            <v>0</v>
          </cell>
          <cell r="F5990" t="str">
            <v>הש'-פעולות מיוחדות</v>
          </cell>
          <cell r="G5990">
            <v>0</v>
          </cell>
          <cell r="H5990" t="str">
            <v>גמיש</v>
          </cell>
          <cell r="I5990">
            <v>0</v>
          </cell>
          <cell r="J5990">
            <v>1220490</v>
          </cell>
          <cell r="K5990">
            <v>0</v>
          </cell>
          <cell r="L5990">
            <v>135610</v>
          </cell>
          <cell r="M5990">
            <v>0</v>
          </cell>
          <cell r="N5990">
            <v>1356100</v>
          </cell>
          <cell r="O5990">
            <v>1356100</v>
          </cell>
          <cell r="P5990">
            <v>1356100</v>
          </cell>
        </row>
        <row r="5991">
          <cell r="A5991">
            <v>1826100872</v>
          </cell>
          <cell r="B5991">
            <v>872</v>
          </cell>
          <cell r="C5991">
            <v>826100</v>
          </cell>
          <cell r="D5991">
            <v>1</v>
          </cell>
          <cell r="E5991">
            <v>0</v>
          </cell>
          <cell r="F5991" t="str">
            <v>ספר - ברטונוב</v>
          </cell>
          <cell r="G5991">
            <v>0</v>
          </cell>
          <cell r="H5991" t="str">
            <v>גמיש</v>
          </cell>
          <cell r="I5991">
            <v>0</v>
          </cell>
          <cell r="J5991">
            <v>0</v>
          </cell>
          <cell r="K5991">
            <v>0</v>
          </cell>
          <cell r="L5991">
            <v>0</v>
          </cell>
          <cell r="M5991">
            <v>0</v>
          </cell>
          <cell r="N5991">
            <v>0</v>
          </cell>
          <cell r="O5991">
            <v>0</v>
          </cell>
          <cell r="P5991">
            <v>0</v>
          </cell>
        </row>
        <row r="5992">
          <cell r="A5992">
            <v>1826100873</v>
          </cell>
          <cell r="B5992">
            <v>873</v>
          </cell>
          <cell r="C5992">
            <v>826100</v>
          </cell>
          <cell r="D5992">
            <v>1</v>
          </cell>
          <cell r="E5992">
            <v>0</v>
          </cell>
          <cell r="F5992" t="str">
            <v>השת'-שכר מנהל אדמ'</v>
          </cell>
          <cell r="G5992">
            <v>0</v>
          </cell>
          <cell r="H5992" t="str">
            <v>קשיח</v>
          </cell>
          <cell r="I5992">
            <v>0</v>
          </cell>
          <cell r="J5992">
            <v>0</v>
          </cell>
          <cell r="K5992">
            <v>0</v>
          </cell>
          <cell r="L5992">
            <v>0</v>
          </cell>
          <cell r="M5992">
            <v>0</v>
          </cell>
          <cell r="N5992">
            <v>0</v>
          </cell>
          <cell r="O5992">
            <v>0</v>
          </cell>
          <cell r="P5992">
            <v>0</v>
          </cell>
        </row>
        <row r="5993">
          <cell r="A5993">
            <v>1826100874</v>
          </cell>
          <cell r="B5993">
            <v>874</v>
          </cell>
          <cell r="C5993">
            <v>826100</v>
          </cell>
          <cell r="D5993">
            <v>1</v>
          </cell>
          <cell r="E5993">
            <v>0</v>
          </cell>
          <cell r="F5993" t="str">
            <v>דמי שכירות</v>
          </cell>
          <cell r="G5993">
            <v>0</v>
          </cell>
          <cell r="H5993" t="str">
            <v>קשיח</v>
          </cell>
          <cell r="I5993">
            <v>0</v>
          </cell>
          <cell r="J5993">
            <v>0</v>
          </cell>
          <cell r="K5993">
            <v>0</v>
          </cell>
          <cell r="L5993">
            <v>0</v>
          </cell>
          <cell r="M5993">
            <v>0</v>
          </cell>
          <cell r="N5993">
            <v>0</v>
          </cell>
          <cell r="O5993">
            <v>0</v>
          </cell>
          <cell r="P5993">
            <v>0</v>
          </cell>
        </row>
        <row r="5994">
          <cell r="A5994">
            <v>1826100875</v>
          </cell>
          <cell r="B5994">
            <v>875</v>
          </cell>
          <cell r="C5994">
            <v>826100</v>
          </cell>
          <cell r="D5994">
            <v>1</v>
          </cell>
          <cell r="E5994">
            <v>0</v>
          </cell>
          <cell r="F5994" t="str">
            <v>פסטיבל צלילי ילדות</v>
          </cell>
          <cell r="G5994">
            <v>0</v>
          </cell>
          <cell r="H5994" t="str">
            <v>גמיש</v>
          </cell>
          <cell r="I5994">
            <v>0</v>
          </cell>
          <cell r="J5994">
            <v>630000</v>
          </cell>
          <cell r="K5994">
            <v>0</v>
          </cell>
          <cell r="L5994">
            <v>70000</v>
          </cell>
          <cell r="M5994">
            <v>0</v>
          </cell>
          <cell r="N5994">
            <v>700000</v>
          </cell>
          <cell r="O5994">
            <v>700000</v>
          </cell>
          <cell r="P5994">
            <v>674500</v>
          </cell>
        </row>
        <row r="5995">
          <cell r="A5995">
            <v>1826100876</v>
          </cell>
          <cell r="B5995">
            <v>876</v>
          </cell>
          <cell r="C5995">
            <v>826100</v>
          </cell>
          <cell r="D5995">
            <v>1</v>
          </cell>
          <cell r="E5995">
            <v>0</v>
          </cell>
          <cell r="F5995" t="str">
            <v>מרכז לתינוקות</v>
          </cell>
          <cell r="G5995">
            <v>0</v>
          </cell>
          <cell r="H5995" t="str">
            <v>קשיח</v>
          </cell>
          <cell r="I5995">
            <v>0</v>
          </cell>
          <cell r="J5995">
            <v>649800</v>
          </cell>
          <cell r="K5995">
            <v>0</v>
          </cell>
          <cell r="L5995">
            <v>72200</v>
          </cell>
          <cell r="M5995">
            <v>0</v>
          </cell>
          <cell r="N5995">
            <v>722000</v>
          </cell>
          <cell r="O5995">
            <v>722000</v>
          </cell>
          <cell r="P5995">
            <v>722000</v>
          </cell>
        </row>
        <row r="5996">
          <cell r="A5996">
            <v>1826100877</v>
          </cell>
          <cell r="B5996">
            <v>877</v>
          </cell>
          <cell r="C5996">
            <v>826100</v>
          </cell>
          <cell r="D5996">
            <v>1</v>
          </cell>
          <cell r="E5996">
            <v>0</v>
          </cell>
          <cell r="F5996" t="str">
            <v>מסלול לתיאטרון קהילתי</v>
          </cell>
          <cell r="G5996">
            <v>0</v>
          </cell>
          <cell r="H5996" t="str">
            <v>גמיש</v>
          </cell>
          <cell r="I5996">
            <v>0</v>
          </cell>
          <cell r="J5996">
            <v>0</v>
          </cell>
          <cell r="K5996">
            <v>0</v>
          </cell>
          <cell r="L5996">
            <v>0</v>
          </cell>
          <cell r="M5996">
            <v>0</v>
          </cell>
          <cell r="N5996">
            <v>0</v>
          </cell>
          <cell r="O5996">
            <v>0</v>
          </cell>
          <cell r="P5996">
            <v>0</v>
          </cell>
        </row>
        <row r="5997">
          <cell r="A5997">
            <v>1826100879</v>
          </cell>
          <cell r="B5997">
            <v>879</v>
          </cell>
          <cell r="C5997">
            <v>826100</v>
          </cell>
          <cell r="D5997">
            <v>1</v>
          </cell>
          <cell r="E5997">
            <v>0</v>
          </cell>
          <cell r="F5997" t="str">
            <v>ביטוח-כנגד הכנסות</v>
          </cell>
          <cell r="G5997">
            <v>0</v>
          </cell>
          <cell r="H5997" t="str">
            <v>קשיח</v>
          </cell>
          <cell r="I5997">
            <v>0</v>
          </cell>
          <cell r="J5997">
            <v>29400</v>
          </cell>
          <cell r="K5997">
            <v>0</v>
          </cell>
          <cell r="L5997">
            <v>0</v>
          </cell>
          <cell r="M5997">
            <v>0</v>
          </cell>
          <cell r="N5997">
            <v>29400</v>
          </cell>
          <cell r="O5997">
            <v>29400</v>
          </cell>
          <cell r="P5997">
            <v>29400</v>
          </cell>
        </row>
        <row r="5998">
          <cell r="A5998">
            <v>1826100931</v>
          </cell>
          <cell r="B5998">
            <v>931</v>
          </cell>
          <cell r="C5998">
            <v>826100</v>
          </cell>
          <cell r="D5998">
            <v>1</v>
          </cell>
          <cell r="E5998">
            <v>0</v>
          </cell>
          <cell r="F5998" t="str">
            <v xml:space="preserve">הוצאות חד פעמיות  </v>
          </cell>
          <cell r="G5998">
            <v>0</v>
          </cell>
          <cell r="H5998" t="str">
            <v>גמיש</v>
          </cell>
          <cell r="I5998">
            <v>0</v>
          </cell>
          <cell r="J5998">
            <v>0</v>
          </cell>
          <cell r="K5998">
            <v>0</v>
          </cell>
          <cell r="L5998">
            <v>0</v>
          </cell>
          <cell r="M5998">
            <v>0</v>
          </cell>
          <cell r="N5998">
            <v>0</v>
          </cell>
          <cell r="O5998">
            <v>0</v>
          </cell>
          <cell r="P5998">
            <v>0</v>
          </cell>
        </row>
        <row r="5999">
          <cell r="A5999">
            <v>1826100932</v>
          </cell>
          <cell r="B5999">
            <v>932</v>
          </cell>
          <cell r="C5999">
            <v>826100</v>
          </cell>
          <cell r="D5999">
            <v>1</v>
          </cell>
          <cell r="E5999">
            <v>0</v>
          </cell>
          <cell r="F5999" t="str">
            <v>ח"פ - גמ"ח מנהל</v>
          </cell>
          <cell r="G5999">
            <v>0</v>
          </cell>
          <cell r="H5999" t="str">
            <v>גמיש</v>
          </cell>
          <cell r="I5999">
            <v>0</v>
          </cell>
          <cell r="J5999">
            <v>0</v>
          </cell>
          <cell r="K5999">
            <v>0</v>
          </cell>
          <cell r="L5999">
            <v>0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</row>
        <row r="6000">
          <cell r="A6000">
            <v>1826100933</v>
          </cell>
          <cell r="B6000">
            <v>933</v>
          </cell>
          <cell r="C6000">
            <v>826100</v>
          </cell>
          <cell r="D6000">
            <v>1</v>
          </cell>
          <cell r="E6000">
            <v>0</v>
          </cell>
          <cell r="F6000" t="str">
            <v>ח"פ - הסכם מס הכנסה</v>
          </cell>
          <cell r="G6000">
            <v>0</v>
          </cell>
          <cell r="H6000" t="str">
            <v>גמיש</v>
          </cell>
          <cell r="I6000">
            <v>0</v>
          </cell>
          <cell r="J6000">
            <v>0</v>
          </cell>
          <cell r="K6000">
            <v>0</v>
          </cell>
          <cell r="L6000">
            <v>0</v>
          </cell>
          <cell r="M6000">
            <v>0</v>
          </cell>
          <cell r="N6000">
            <v>0</v>
          </cell>
          <cell r="O6000">
            <v>0</v>
          </cell>
          <cell r="P6000">
            <v>0</v>
          </cell>
        </row>
        <row r="6001">
          <cell r="A6001">
            <v>1826100935</v>
          </cell>
          <cell r="B6001">
            <v>935</v>
          </cell>
          <cell r="C6001">
            <v>826100</v>
          </cell>
          <cell r="D6001">
            <v>1</v>
          </cell>
          <cell r="E6001">
            <v>0</v>
          </cell>
          <cell r="F6001" t="str">
            <v>ארועי שנת ה - 60</v>
          </cell>
          <cell r="G6001">
            <v>0</v>
          </cell>
          <cell r="H6001" t="str">
            <v>גמיש</v>
          </cell>
          <cell r="I6001">
            <v>0</v>
          </cell>
          <cell r="J6001">
            <v>0</v>
          </cell>
          <cell r="K6001">
            <v>0</v>
          </cell>
          <cell r="L6001">
            <v>0</v>
          </cell>
          <cell r="M6001">
            <v>0</v>
          </cell>
          <cell r="N6001">
            <v>0</v>
          </cell>
          <cell r="O6001">
            <v>0</v>
          </cell>
          <cell r="P6001">
            <v>0</v>
          </cell>
        </row>
        <row r="6002">
          <cell r="A6002">
            <v>1826100950</v>
          </cell>
          <cell r="B6002">
            <v>950</v>
          </cell>
          <cell r="C6002">
            <v>826100</v>
          </cell>
          <cell r="D6002">
            <v>1</v>
          </cell>
          <cell r="E6002">
            <v>0</v>
          </cell>
          <cell r="F6002" t="str">
            <v>הלוואה לתיאטרון חולון</v>
          </cell>
          <cell r="G6002">
            <v>0</v>
          </cell>
          <cell r="H6002" t="str">
            <v>קשיח</v>
          </cell>
          <cell r="I6002">
            <v>0</v>
          </cell>
          <cell r="J6002">
            <v>0</v>
          </cell>
          <cell r="K6002">
            <v>-1</v>
          </cell>
          <cell r="L6002">
            <v>0</v>
          </cell>
          <cell r="M6002">
            <v>0</v>
          </cell>
          <cell r="N6002">
            <v>0</v>
          </cell>
          <cell r="O6002">
            <v>0</v>
          </cell>
          <cell r="P6002">
            <v>0</v>
          </cell>
        </row>
        <row r="6003">
          <cell r="A6003">
            <v>1826100961</v>
          </cell>
          <cell r="B6003">
            <v>961</v>
          </cell>
          <cell r="C6003">
            <v>826100</v>
          </cell>
          <cell r="D6003">
            <v>1</v>
          </cell>
          <cell r="E6003">
            <v>0</v>
          </cell>
          <cell r="F6003" t="str">
            <v>רז' פעולות ורכישות</v>
          </cell>
          <cell r="G6003">
            <v>0</v>
          </cell>
          <cell r="H6003" t="str">
            <v>גמיש</v>
          </cell>
          <cell r="I6003">
            <v>0</v>
          </cell>
          <cell r="J6003">
            <v>0</v>
          </cell>
          <cell r="K6003">
            <v>0</v>
          </cell>
          <cell r="L6003">
            <v>0</v>
          </cell>
          <cell r="M6003">
            <v>0</v>
          </cell>
          <cell r="N6003">
            <v>0</v>
          </cell>
          <cell r="O6003">
            <v>0</v>
          </cell>
          <cell r="P6003">
            <v>0</v>
          </cell>
        </row>
        <row r="6004">
          <cell r="A6004">
            <v>1826100981</v>
          </cell>
          <cell r="B6004">
            <v>981</v>
          </cell>
          <cell r="C6004">
            <v>826100</v>
          </cell>
          <cell r="D6004">
            <v>1</v>
          </cell>
          <cell r="E6004">
            <v>0</v>
          </cell>
          <cell r="F6004" t="str">
            <v>הוצאות שנים קודמות</v>
          </cell>
          <cell r="G6004">
            <v>0</v>
          </cell>
          <cell r="H6004" t="str">
            <v>קשיח</v>
          </cell>
          <cell r="I6004">
            <v>0</v>
          </cell>
          <cell r="J6004">
            <v>0</v>
          </cell>
          <cell r="K6004" t="e">
            <v>#N/A</v>
          </cell>
          <cell r="L6004">
            <v>0</v>
          </cell>
          <cell r="M6004" t="str">
            <v>חדש</v>
          </cell>
          <cell r="N6004">
            <v>0</v>
          </cell>
          <cell r="O6004">
            <v>0</v>
          </cell>
          <cell r="P6004">
            <v>0</v>
          </cell>
        </row>
        <row r="6005">
          <cell r="A6005" t="e">
            <v>#VALUE!</v>
          </cell>
          <cell r="B6005" t="str">
            <v>826100  סך הכל</v>
          </cell>
          <cell r="C6005">
            <v>0</v>
          </cell>
          <cell r="D6005">
            <v>0</v>
          </cell>
          <cell r="E6005">
            <v>0</v>
          </cell>
          <cell r="F6005" t="str">
            <v xml:space="preserve">תיאטרון חולון     </v>
          </cell>
          <cell r="G6005">
            <v>0</v>
          </cell>
          <cell r="H6005">
            <v>0</v>
          </cell>
          <cell r="I6005">
            <v>5.3724533941634567E-2</v>
          </cell>
          <cell r="J6005">
            <v>6470865</v>
          </cell>
          <cell r="K6005" t="e">
            <v>#N/A</v>
          </cell>
          <cell r="L6005">
            <v>277810</v>
          </cell>
          <cell r="M6005">
            <v>1288925</v>
          </cell>
          <cell r="N6005">
            <v>8037600</v>
          </cell>
          <cell r="O6005">
            <v>7627800</v>
          </cell>
          <cell r="P6005">
            <v>7400347.1699999999</v>
          </cell>
        </row>
        <row r="6006">
          <cell r="A6006">
            <v>18261100</v>
          </cell>
          <cell r="B6006">
            <v>0</v>
          </cell>
          <cell r="C6006">
            <v>826110</v>
          </cell>
          <cell r="D6006">
            <v>1</v>
          </cell>
          <cell r="E6006">
            <v>0</v>
          </cell>
          <cell r="F6006" t="str">
            <v>הסטודיו למשחק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  <cell r="L6006">
            <v>0</v>
          </cell>
          <cell r="M6006">
            <v>0</v>
          </cell>
          <cell r="N6006">
            <v>0</v>
          </cell>
          <cell r="O6006">
            <v>0</v>
          </cell>
          <cell r="P6006">
            <v>0</v>
          </cell>
        </row>
        <row r="6007">
          <cell r="A6007">
            <v>1826110872</v>
          </cell>
          <cell r="B6007">
            <v>872</v>
          </cell>
          <cell r="C6007">
            <v>826110</v>
          </cell>
          <cell r="D6007">
            <v>1</v>
          </cell>
          <cell r="E6007">
            <v>0</v>
          </cell>
          <cell r="F6007" t="str">
            <v>השת' בסטודיו למשחק</v>
          </cell>
          <cell r="G6007">
            <v>0</v>
          </cell>
          <cell r="H6007" t="str">
            <v>גמיש</v>
          </cell>
          <cell r="I6007">
            <v>0</v>
          </cell>
          <cell r="J6007">
            <v>0</v>
          </cell>
          <cell r="K6007">
            <v>0</v>
          </cell>
          <cell r="L6007">
            <v>0</v>
          </cell>
          <cell r="M6007">
            <v>0</v>
          </cell>
          <cell r="N6007">
            <v>0</v>
          </cell>
          <cell r="O6007">
            <v>0</v>
          </cell>
          <cell r="P6007">
            <v>0</v>
          </cell>
        </row>
        <row r="6008">
          <cell r="A6008">
            <v>1826110931</v>
          </cell>
          <cell r="B6008">
            <v>931</v>
          </cell>
          <cell r="C6008">
            <v>826110</v>
          </cell>
          <cell r="D6008">
            <v>1</v>
          </cell>
          <cell r="E6008">
            <v>0</v>
          </cell>
          <cell r="F6008" t="str">
            <v>השתתפות ח"פ בהפקה</v>
          </cell>
          <cell r="G6008">
            <v>0</v>
          </cell>
          <cell r="H6008" t="str">
            <v>גמיש</v>
          </cell>
          <cell r="I6008">
            <v>0</v>
          </cell>
          <cell r="J6008">
            <v>0</v>
          </cell>
          <cell r="K6008">
            <v>0</v>
          </cell>
          <cell r="L6008">
            <v>0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</row>
        <row r="6009">
          <cell r="A6009" t="e">
            <v>#VALUE!</v>
          </cell>
          <cell r="B6009" t="str">
            <v>826110  סך הכל</v>
          </cell>
          <cell r="C6009">
            <v>0</v>
          </cell>
          <cell r="D6009">
            <v>0</v>
          </cell>
          <cell r="E6009">
            <v>0</v>
          </cell>
          <cell r="F6009" t="str">
            <v>הסטודיו למשחק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  <cell r="K6009">
            <v>0</v>
          </cell>
          <cell r="L6009">
            <v>0</v>
          </cell>
          <cell r="M6009">
            <v>0</v>
          </cell>
          <cell r="N6009">
            <v>0</v>
          </cell>
          <cell r="O6009">
            <v>0</v>
          </cell>
          <cell r="P6009">
            <v>0</v>
          </cell>
        </row>
        <row r="6010">
          <cell r="A6010">
            <v>18261200</v>
          </cell>
          <cell r="B6010">
            <v>0</v>
          </cell>
          <cell r="C6010">
            <v>826120</v>
          </cell>
          <cell r="D6010">
            <v>1</v>
          </cell>
          <cell r="E6010">
            <v>0</v>
          </cell>
          <cell r="F6010" t="str">
            <v>מוזיאון הקריקטורות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  <cell r="L6010">
            <v>0</v>
          </cell>
          <cell r="M6010">
            <v>0</v>
          </cell>
          <cell r="N6010">
            <v>0</v>
          </cell>
          <cell r="O6010">
            <v>0</v>
          </cell>
          <cell r="P6010">
            <v>0</v>
          </cell>
        </row>
        <row r="6011">
          <cell r="A6011">
            <v>1826120250</v>
          </cell>
          <cell r="B6011">
            <v>250</v>
          </cell>
          <cell r="C6011">
            <v>826120</v>
          </cell>
          <cell r="D6011">
            <v>1</v>
          </cell>
          <cell r="E6011">
            <v>0</v>
          </cell>
          <cell r="F6011" t="str">
            <v>שכר מושאלים</v>
          </cell>
          <cell r="G6011">
            <v>0</v>
          </cell>
          <cell r="H6011" t="str">
            <v>שכר</v>
          </cell>
          <cell r="I6011">
            <v>0</v>
          </cell>
          <cell r="J6011">
            <v>0</v>
          </cell>
          <cell r="K6011">
            <v>0</v>
          </cell>
          <cell r="L6011">
            <v>0</v>
          </cell>
          <cell r="M6011">
            <v>0</v>
          </cell>
          <cell r="N6011">
            <v>0</v>
          </cell>
          <cell r="O6011">
            <v>0</v>
          </cell>
          <cell r="P6011">
            <v>0</v>
          </cell>
        </row>
        <row r="6012">
          <cell r="A6012">
            <v>1826120413</v>
          </cell>
          <cell r="B6012">
            <v>413</v>
          </cell>
          <cell r="C6012">
            <v>826120</v>
          </cell>
          <cell r="D6012">
            <v>1</v>
          </cell>
          <cell r="E6012">
            <v>0</v>
          </cell>
          <cell r="F6012" t="str">
            <v>דמ''ש</v>
          </cell>
          <cell r="G6012">
            <v>0</v>
          </cell>
          <cell r="H6012" t="str">
            <v>קשיח</v>
          </cell>
          <cell r="I6012">
            <v>0</v>
          </cell>
          <cell r="J6012">
            <v>0</v>
          </cell>
          <cell r="K6012">
            <v>0</v>
          </cell>
          <cell r="L6012">
            <v>0</v>
          </cell>
          <cell r="M6012">
            <v>0</v>
          </cell>
          <cell r="N6012">
            <v>0</v>
          </cell>
          <cell r="O6012">
            <v>0</v>
          </cell>
          <cell r="P6012">
            <v>0</v>
          </cell>
        </row>
        <row r="6013">
          <cell r="A6013">
            <v>1826120872</v>
          </cell>
          <cell r="B6013">
            <v>872</v>
          </cell>
          <cell r="C6013">
            <v>826120</v>
          </cell>
          <cell r="D6013">
            <v>1</v>
          </cell>
          <cell r="E6013">
            <v>0</v>
          </cell>
          <cell r="F6013" t="str">
            <v>השתתפות בהפעלה</v>
          </cell>
          <cell r="G6013">
            <v>0</v>
          </cell>
          <cell r="H6013" t="str">
            <v>גמיש</v>
          </cell>
          <cell r="I6013">
            <v>0</v>
          </cell>
          <cell r="J6013">
            <v>675000</v>
          </cell>
          <cell r="K6013">
            <v>0</v>
          </cell>
          <cell r="L6013">
            <v>75000</v>
          </cell>
          <cell r="M6013">
            <v>0</v>
          </cell>
          <cell r="N6013">
            <v>750000</v>
          </cell>
          <cell r="O6013">
            <v>750000</v>
          </cell>
          <cell r="P6013">
            <v>733100</v>
          </cell>
        </row>
        <row r="6014">
          <cell r="A6014">
            <v>1826120873</v>
          </cell>
          <cell r="B6014">
            <v>873</v>
          </cell>
          <cell r="C6014">
            <v>826120</v>
          </cell>
          <cell r="D6014">
            <v>1</v>
          </cell>
          <cell r="E6014">
            <v>0</v>
          </cell>
          <cell r="F6014" t="str">
            <v>חוב משנה קודמת</v>
          </cell>
          <cell r="G6014">
            <v>0</v>
          </cell>
          <cell r="H6014" t="str">
            <v>גמיש</v>
          </cell>
          <cell r="I6014">
            <v>0</v>
          </cell>
          <cell r="J6014">
            <v>0</v>
          </cell>
          <cell r="K6014">
            <v>0</v>
          </cell>
          <cell r="L6014">
            <v>0</v>
          </cell>
          <cell r="M6014">
            <v>0</v>
          </cell>
          <cell r="N6014">
            <v>0</v>
          </cell>
          <cell r="O6014">
            <v>0</v>
          </cell>
          <cell r="P6014">
            <v>0</v>
          </cell>
        </row>
        <row r="6015">
          <cell r="A6015" t="e">
            <v>#VALUE!</v>
          </cell>
          <cell r="B6015" t="str">
            <v>826120  סך הכל</v>
          </cell>
          <cell r="C6015">
            <v>0</v>
          </cell>
          <cell r="D6015">
            <v>0</v>
          </cell>
          <cell r="E6015">
            <v>0</v>
          </cell>
          <cell r="F6015" t="str">
            <v>מוזיאון הקריקטורות</v>
          </cell>
          <cell r="G6015">
            <v>0</v>
          </cell>
          <cell r="H6015">
            <v>0</v>
          </cell>
          <cell r="I6015">
            <v>0</v>
          </cell>
          <cell r="J6015">
            <v>675000</v>
          </cell>
          <cell r="K6015">
            <v>0</v>
          </cell>
          <cell r="L6015">
            <v>75000</v>
          </cell>
          <cell r="M6015">
            <v>0</v>
          </cell>
          <cell r="N6015">
            <v>750000</v>
          </cell>
          <cell r="O6015">
            <v>750000</v>
          </cell>
          <cell r="P6015">
            <v>733100</v>
          </cell>
        </row>
        <row r="6016">
          <cell r="A6016">
            <v>18262000</v>
          </cell>
          <cell r="B6016">
            <v>0</v>
          </cell>
          <cell r="C6016">
            <v>826200</v>
          </cell>
          <cell r="D6016">
            <v>1</v>
          </cell>
          <cell r="E6016">
            <v>0</v>
          </cell>
          <cell r="F6016" t="str">
            <v xml:space="preserve">אומנויות ותערוכות  </v>
          </cell>
          <cell r="G6016">
            <v>0</v>
          </cell>
          <cell r="H6016" t="str">
            <v xml:space="preserve"> </v>
          </cell>
          <cell r="I6016">
            <v>0</v>
          </cell>
          <cell r="J6016">
            <v>0</v>
          </cell>
          <cell r="K6016">
            <v>0</v>
          </cell>
          <cell r="L6016">
            <v>0</v>
          </cell>
          <cell r="M6016">
            <v>0</v>
          </cell>
          <cell r="N6016">
            <v>0</v>
          </cell>
          <cell r="O6016">
            <v>0</v>
          </cell>
          <cell r="P6016">
            <v>0</v>
          </cell>
        </row>
        <row r="6017">
          <cell r="A6017">
            <v>1826200110</v>
          </cell>
          <cell r="B6017">
            <v>110</v>
          </cell>
          <cell r="C6017">
            <v>826200</v>
          </cell>
          <cell r="D6017">
            <v>1</v>
          </cell>
          <cell r="E6017">
            <v>0</v>
          </cell>
          <cell r="F6017" t="str">
            <v>השכר הקובע-תקציבית</v>
          </cell>
          <cell r="G6017">
            <v>0</v>
          </cell>
          <cell r="H6017" t="str">
            <v>שכר</v>
          </cell>
          <cell r="I6017">
            <v>0</v>
          </cell>
          <cell r="J6017">
            <v>0</v>
          </cell>
          <cell r="K6017">
            <v>0</v>
          </cell>
          <cell r="L6017">
            <v>0</v>
          </cell>
          <cell r="M6017">
            <v>0</v>
          </cell>
          <cell r="N6017">
            <v>0</v>
          </cell>
          <cell r="O6017">
            <v>0</v>
          </cell>
          <cell r="P6017">
            <v>0</v>
          </cell>
        </row>
        <row r="6018">
          <cell r="A6018">
            <v>1826200119</v>
          </cell>
          <cell r="B6018">
            <v>119</v>
          </cell>
          <cell r="C6018">
            <v>826200</v>
          </cell>
          <cell r="D6018">
            <v>1</v>
          </cell>
          <cell r="E6018">
            <v>0</v>
          </cell>
          <cell r="F6018" t="str">
            <v>השכר הקובע צוברת</v>
          </cell>
          <cell r="G6018">
            <v>0</v>
          </cell>
          <cell r="H6018" t="str">
            <v>שכר</v>
          </cell>
          <cell r="I6018">
            <v>0.13929492691315559</v>
          </cell>
          <cell r="J6018">
            <v>132500</v>
          </cell>
          <cell r="K6018">
            <v>1.5057573073516295E-2</v>
          </cell>
          <cell r="L6018">
            <v>0</v>
          </cell>
          <cell r="M6018">
            <v>0</v>
          </cell>
          <cell r="N6018">
            <v>132500</v>
          </cell>
          <cell r="O6018">
            <v>116300</v>
          </cell>
          <cell r="P6018">
            <v>119597.91</v>
          </cell>
        </row>
        <row r="6019">
          <cell r="A6019">
            <v>1826200122</v>
          </cell>
          <cell r="B6019">
            <v>122</v>
          </cell>
          <cell r="C6019">
            <v>826200</v>
          </cell>
          <cell r="D6019">
            <v>1</v>
          </cell>
          <cell r="E6019">
            <v>0</v>
          </cell>
          <cell r="F6019" t="str">
            <v xml:space="preserve">ביגוד             </v>
          </cell>
          <cell r="G6019">
            <v>0</v>
          </cell>
          <cell r="H6019" t="str">
            <v>שכר</v>
          </cell>
          <cell r="I6019">
            <v>0</v>
          </cell>
          <cell r="J6019">
            <v>2200</v>
          </cell>
          <cell r="K6019">
            <v>0</v>
          </cell>
          <cell r="L6019">
            <v>0</v>
          </cell>
          <cell r="M6019">
            <v>0</v>
          </cell>
          <cell r="N6019">
            <v>2200</v>
          </cell>
          <cell r="O6019">
            <v>2200</v>
          </cell>
          <cell r="P6019">
            <v>230.9</v>
          </cell>
        </row>
        <row r="6020">
          <cell r="A6020">
            <v>1826200126</v>
          </cell>
          <cell r="B6020">
            <v>126</v>
          </cell>
          <cell r="C6020">
            <v>826200</v>
          </cell>
          <cell r="D6020">
            <v>1</v>
          </cell>
          <cell r="E6020">
            <v>0</v>
          </cell>
          <cell r="F6020" t="str">
            <v xml:space="preserve">דמי הבראה         </v>
          </cell>
          <cell r="G6020">
            <v>0</v>
          </cell>
          <cell r="H6020" t="str">
            <v>שכר</v>
          </cell>
          <cell r="I6020">
            <v>1</v>
          </cell>
          <cell r="J6020">
            <v>2000</v>
          </cell>
          <cell r="K6020">
            <v>0</v>
          </cell>
          <cell r="L6020">
            <v>0</v>
          </cell>
          <cell r="M6020">
            <v>0</v>
          </cell>
          <cell r="N6020">
            <v>2000</v>
          </cell>
          <cell r="O6020">
            <v>1000</v>
          </cell>
          <cell r="P6020">
            <v>417.11</v>
          </cell>
        </row>
        <row r="6021">
          <cell r="A6021">
            <v>1826200130</v>
          </cell>
          <cell r="B6021">
            <v>130</v>
          </cell>
          <cell r="C6021">
            <v>826200</v>
          </cell>
          <cell r="D6021">
            <v>1</v>
          </cell>
          <cell r="E6021">
            <v>0</v>
          </cell>
          <cell r="F6021" t="str">
            <v xml:space="preserve">שעות נוספות       </v>
          </cell>
          <cell r="G6021">
            <v>0</v>
          </cell>
          <cell r="H6021" t="str">
            <v>שכר</v>
          </cell>
          <cell r="I6021">
            <v>0</v>
          </cell>
          <cell r="J6021">
            <v>0</v>
          </cell>
          <cell r="K6021">
            <v>0</v>
          </cell>
          <cell r="L6021">
            <v>0</v>
          </cell>
          <cell r="M6021">
            <v>0</v>
          </cell>
          <cell r="N6021">
            <v>0</v>
          </cell>
          <cell r="O6021">
            <v>0</v>
          </cell>
          <cell r="P6021">
            <v>0</v>
          </cell>
        </row>
        <row r="6022">
          <cell r="A6022">
            <v>1826200140</v>
          </cell>
          <cell r="B6022">
            <v>140</v>
          </cell>
          <cell r="C6022">
            <v>826200</v>
          </cell>
          <cell r="D6022">
            <v>1</v>
          </cell>
          <cell r="E6022">
            <v>0</v>
          </cell>
          <cell r="F6022" t="str">
            <v>השתתפות באחזקת רכב</v>
          </cell>
          <cell r="G6022">
            <v>0</v>
          </cell>
          <cell r="H6022" t="str">
            <v>שכר</v>
          </cell>
          <cell r="I6022">
            <v>0.46296296296296302</v>
          </cell>
          <cell r="J6022">
            <v>15800</v>
          </cell>
          <cell r="K6022">
            <v>0</v>
          </cell>
          <cell r="L6022">
            <v>0</v>
          </cell>
          <cell r="M6022">
            <v>0</v>
          </cell>
          <cell r="N6022">
            <v>15800</v>
          </cell>
          <cell r="O6022">
            <v>10800</v>
          </cell>
          <cell r="P6022">
            <v>6435.09</v>
          </cell>
        </row>
        <row r="6023">
          <cell r="A6023">
            <v>1826200210</v>
          </cell>
          <cell r="B6023">
            <v>210</v>
          </cell>
          <cell r="C6023">
            <v>826200</v>
          </cell>
          <cell r="D6023">
            <v>1</v>
          </cell>
          <cell r="E6023">
            <v>0</v>
          </cell>
          <cell r="F6023" t="str">
            <v>שכר ללא תקן</v>
          </cell>
          <cell r="G6023">
            <v>0</v>
          </cell>
          <cell r="H6023" t="str">
            <v>שכר</v>
          </cell>
          <cell r="I6023">
            <v>0</v>
          </cell>
          <cell r="J6023">
            <v>0</v>
          </cell>
          <cell r="K6023">
            <v>0</v>
          </cell>
          <cell r="L6023">
            <v>0</v>
          </cell>
          <cell r="M6023">
            <v>0</v>
          </cell>
          <cell r="N6023">
            <v>0</v>
          </cell>
          <cell r="O6023">
            <v>0</v>
          </cell>
          <cell r="P6023">
            <v>0</v>
          </cell>
        </row>
        <row r="6024">
          <cell r="A6024">
            <v>1826200420</v>
          </cell>
          <cell r="B6024">
            <v>420</v>
          </cell>
          <cell r="C6024">
            <v>826200</v>
          </cell>
          <cell r="D6024">
            <v>1</v>
          </cell>
          <cell r="E6024">
            <v>0</v>
          </cell>
          <cell r="F6024" t="str">
            <v xml:space="preserve">כיבוי אש          </v>
          </cell>
          <cell r="G6024">
            <v>0</v>
          </cell>
          <cell r="H6024" t="str">
            <v>גמיש</v>
          </cell>
          <cell r="I6024">
            <v>0</v>
          </cell>
          <cell r="J6024">
            <v>0</v>
          </cell>
          <cell r="K6024">
            <v>0</v>
          </cell>
          <cell r="L6024">
            <v>0</v>
          </cell>
          <cell r="M6024">
            <v>0</v>
          </cell>
          <cell r="N6024">
            <v>0</v>
          </cell>
          <cell r="O6024">
            <v>0</v>
          </cell>
          <cell r="P6024">
            <v>0</v>
          </cell>
        </row>
        <row r="6025">
          <cell r="A6025">
            <v>1826200423</v>
          </cell>
          <cell r="B6025">
            <v>423</v>
          </cell>
          <cell r="C6025">
            <v>826200</v>
          </cell>
          <cell r="D6025">
            <v>1</v>
          </cell>
          <cell r="E6025">
            <v>0</v>
          </cell>
          <cell r="F6025" t="str">
            <v xml:space="preserve">תחזוקת מבנה       </v>
          </cell>
          <cell r="G6025">
            <v>0</v>
          </cell>
          <cell r="H6025" t="str">
            <v>קשיח</v>
          </cell>
          <cell r="I6025">
            <v>0.10526315789473695</v>
          </cell>
          <cell r="J6025">
            <v>105000</v>
          </cell>
          <cell r="K6025" t="e">
            <v>#N/A</v>
          </cell>
          <cell r="L6025">
            <v>0</v>
          </cell>
          <cell r="M6025">
            <v>0</v>
          </cell>
          <cell r="N6025">
            <v>105000</v>
          </cell>
          <cell r="O6025">
            <v>95000</v>
          </cell>
          <cell r="P6025">
            <v>95000</v>
          </cell>
        </row>
        <row r="6026">
          <cell r="A6026">
            <v>1826200432</v>
          </cell>
          <cell r="B6026">
            <v>432</v>
          </cell>
          <cell r="C6026">
            <v>826200</v>
          </cell>
          <cell r="D6026">
            <v>1</v>
          </cell>
          <cell r="E6026">
            <v>0</v>
          </cell>
          <cell r="F6026" t="str">
            <v xml:space="preserve">מים               </v>
          </cell>
          <cell r="G6026">
            <v>0</v>
          </cell>
          <cell r="H6026" t="str">
            <v>קשיח</v>
          </cell>
          <cell r="I6026">
            <v>0</v>
          </cell>
          <cell r="J6026">
            <v>0</v>
          </cell>
          <cell r="K6026">
            <v>0</v>
          </cell>
          <cell r="L6026">
            <v>0</v>
          </cell>
          <cell r="M6026">
            <v>0</v>
          </cell>
          <cell r="N6026">
            <v>0</v>
          </cell>
          <cell r="O6026">
            <v>0</v>
          </cell>
          <cell r="P6026">
            <v>0</v>
          </cell>
        </row>
        <row r="6027">
          <cell r="A6027">
            <v>1826200433</v>
          </cell>
          <cell r="B6027">
            <v>433</v>
          </cell>
          <cell r="C6027">
            <v>826200</v>
          </cell>
          <cell r="D6027">
            <v>1</v>
          </cell>
          <cell r="E6027">
            <v>0</v>
          </cell>
          <cell r="F6027" t="str">
            <v xml:space="preserve">חומרי נקיון       </v>
          </cell>
          <cell r="G6027">
            <v>0</v>
          </cell>
          <cell r="H6027" t="str">
            <v>גמיש</v>
          </cell>
          <cell r="I6027">
            <v>0</v>
          </cell>
          <cell r="J6027">
            <v>0</v>
          </cell>
          <cell r="K6027">
            <v>0</v>
          </cell>
          <cell r="L6027">
            <v>0</v>
          </cell>
          <cell r="M6027">
            <v>0</v>
          </cell>
          <cell r="N6027">
            <v>0</v>
          </cell>
          <cell r="O6027">
            <v>0</v>
          </cell>
          <cell r="P6027">
            <v>0</v>
          </cell>
        </row>
        <row r="6028">
          <cell r="A6028">
            <v>1826200437</v>
          </cell>
          <cell r="B6028">
            <v>437</v>
          </cell>
          <cell r="C6028">
            <v>826200</v>
          </cell>
          <cell r="D6028">
            <v>1</v>
          </cell>
          <cell r="E6028">
            <v>0</v>
          </cell>
          <cell r="F6028" t="str">
            <v xml:space="preserve">אחזקת אזעקה       </v>
          </cell>
          <cell r="G6028">
            <v>0</v>
          </cell>
          <cell r="H6028" t="str">
            <v>קשיח</v>
          </cell>
          <cell r="I6028">
            <v>0</v>
          </cell>
          <cell r="J6028">
            <v>3780</v>
          </cell>
          <cell r="K6028">
            <v>3.7037037037036979E-2</v>
          </cell>
          <cell r="L6028">
            <v>420</v>
          </cell>
          <cell r="M6028">
            <v>0</v>
          </cell>
          <cell r="N6028">
            <v>4200</v>
          </cell>
          <cell r="O6028">
            <v>4200</v>
          </cell>
          <cell r="P6028">
            <v>3664.44</v>
          </cell>
        </row>
        <row r="6029">
          <cell r="A6029">
            <v>1826200441</v>
          </cell>
          <cell r="B6029">
            <v>441</v>
          </cell>
          <cell r="C6029">
            <v>826200</v>
          </cell>
          <cell r="D6029">
            <v>1</v>
          </cell>
          <cell r="E6029">
            <v>0</v>
          </cell>
          <cell r="F6029" t="str">
            <v>ביטוח</v>
          </cell>
          <cell r="G6029">
            <v>0</v>
          </cell>
          <cell r="H6029" t="str">
            <v>קשיח</v>
          </cell>
          <cell r="I6029">
            <v>1.4680851063829787</v>
          </cell>
          <cell r="J6029">
            <v>11600</v>
          </cell>
          <cell r="K6029">
            <v>0</v>
          </cell>
          <cell r="L6029">
            <v>0</v>
          </cell>
          <cell r="M6029">
            <v>0</v>
          </cell>
          <cell r="N6029">
            <v>11600</v>
          </cell>
          <cell r="O6029">
            <v>4700</v>
          </cell>
          <cell r="P6029">
            <v>4700</v>
          </cell>
        </row>
        <row r="6030">
          <cell r="A6030">
            <v>1826200450</v>
          </cell>
          <cell r="B6030">
            <v>450</v>
          </cell>
          <cell r="C6030">
            <v>826200</v>
          </cell>
          <cell r="D6030">
            <v>1</v>
          </cell>
          <cell r="E6030">
            <v>0</v>
          </cell>
          <cell r="F6030" t="str">
            <v>אחזקת תמי 4</v>
          </cell>
          <cell r="G6030">
            <v>0</v>
          </cell>
          <cell r="H6030" t="str">
            <v>קשיח</v>
          </cell>
          <cell r="I6030">
            <v>0</v>
          </cell>
          <cell r="J6030">
            <v>990</v>
          </cell>
          <cell r="K6030">
            <v>1</v>
          </cell>
          <cell r="L6030">
            <v>110</v>
          </cell>
          <cell r="M6030">
            <v>0</v>
          </cell>
          <cell r="N6030">
            <v>1100</v>
          </cell>
          <cell r="O6030">
            <v>1100</v>
          </cell>
          <cell r="P6030">
            <v>364.4</v>
          </cell>
        </row>
        <row r="6031">
          <cell r="A6031">
            <v>1826200470</v>
          </cell>
          <cell r="B6031">
            <v>470</v>
          </cell>
          <cell r="C6031">
            <v>826200</v>
          </cell>
          <cell r="D6031">
            <v>1</v>
          </cell>
          <cell r="E6031">
            <v>0</v>
          </cell>
          <cell r="F6031" t="str">
            <v xml:space="preserve">אחזקת מכונות משרד </v>
          </cell>
          <cell r="G6031">
            <v>0</v>
          </cell>
          <cell r="H6031" t="str">
            <v>גמיש</v>
          </cell>
          <cell r="I6031">
            <v>0</v>
          </cell>
          <cell r="J6031">
            <v>0</v>
          </cell>
          <cell r="K6031">
            <v>0</v>
          </cell>
          <cell r="L6031">
            <v>0</v>
          </cell>
          <cell r="M6031">
            <v>0</v>
          </cell>
          <cell r="N6031">
            <v>0</v>
          </cell>
          <cell r="O6031">
            <v>0</v>
          </cell>
          <cell r="P6031">
            <v>0</v>
          </cell>
        </row>
        <row r="6032">
          <cell r="A6032">
            <v>1826200471</v>
          </cell>
          <cell r="B6032">
            <v>471</v>
          </cell>
          <cell r="C6032">
            <v>826200</v>
          </cell>
          <cell r="D6032">
            <v>1</v>
          </cell>
          <cell r="E6032">
            <v>0</v>
          </cell>
          <cell r="F6032" t="str">
            <v xml:space="preserve">מכשירי כתיבה      </v>
          </cell>
          <cell r="G6032">
            <v>0</v>
          </cell>
          <cell r="H6032" t="str">
            <v>גמיש</v>
          </cell>
          <cell r="I6032">
            <v>0</v>
          </cell>
          <cell r="J6032">
            <v>0</v>
          </cell>
          <cell r="K6032">
            <v>0</v>
          </cell>
          <cell r="L6032">
            <v>0</v>
          </cell>
          <cell r="M6032">
            <v>0</v>
          </cell>
          <cell r="N6032">
            <v>0</v>
          </cell>
          <cell r="O6032">
            <v>0</v>
          </cell>
          <cell r="P6032">
            <v>0</v>
          </cell>
        </row>
        <row r="6033">
          <cell r="A6033">
            <v>1826200511</v>
          </cell>
          <cell r="B6033">
            <v>511</v>
          </cell>
          <cell r="C6033">
            <v>826200</v>
          </cell>
          <cell r="D6033">
            <v>1</v>
          </cell>
          <cell r="E6033">
            <v>0</v>
          </cell>
          <cell r="F6033" t="str">
            <v xml:space="preserve">אירוח וכיבוד      </v>
          </cell>
          <cell r="G6033">
            <v>0</v>
          </cell>
          <cell r="H6033" t="str">
            <v>גמיש</v>
          </cell>
          <cell r="I6033">
            <v>0</v>
          </cell>
          <cell r="J6033">
            <v>0</v>
          </cell>
          <cell r="K6033">
            <v>0</v>
          </cell>
          <cell r="L6033">
            <v>0</v>
          </cell>
          <cell r="M6033">
            <v>0</v>
          </cell>
          <cell r="N6033">
            <v>0</v>
          </cell>
          <cell r="O6033">
            <v>0</v>
          </cell>
          <cell r="P6033">
            <v>0</v>
          </cell>
        </row>
        <row r="6034">
          <cell r="A6034">
            <v>1826200512</v>
          </cell>
          <cell r="B6034">
            <v>512</v>
          </cell>
          <cell r="C6034">
            <v>826200</v>
          </cell>
          <cell r="D6034">
            <v>1</v>
          </cell>
          <cell r="E6034">
            <v>0</v>
          </cell>
          <cell r="F6034" t="str">
            <v xml:space="preserve">אירוח וכיבוד      </v>
          </cell>
          <cell r="G6034">
            <v>0</v>
          </cell>
          <cell r="H6034" t="str">
            <v>גמיש</v>
          </cell>
          <cell r="I6034">
            <v>0</v>
          </cell>
          <cell r="J6034">
            <v>0</v>
          </cell>
          <cell r="K6034">
            <v>0</v>
          </cell>
          <cell r="L6034">
            <v>0</v>
          </cell>
          <cell r="M6034">
            <v>0</v>
          </cell>
          <cell r="N6034">
            <v>0</v>
          </cell>
          <cell r="O6034">
            <v>0</v>
          </cell>
          <cell r="P6034">
            <v>0</v>
          </cell>
        </row>
        <row r="6035">
          <cell r="A6035">
            <v>1826200522</v>
          </cell>
          <cell r="B6035">
            <v>522</v>
          </cell>
          <cell r="C6035">
            <v>826200</v>
          </cell>
          <cell r="D6035">
            <v>1</v>
          </cell>
          <cell r="E6035">
            <v>0</v>
          </cell>
          <cell r="F6035" t="str">
            <v xml:space="preserve">ספרים ועיתונים    </v>
          </cell>
          <cell r="G6035">
            <v>0</v>
          </cell>
          <cell r="H6035" t="str">
            <v>גמיש</v>
          </cell>
          <cell r="I6035">
            <v>0</v>
          </cell>
          <cell r="J6035">
            <v>0</v>
          </cell>
          <cell r="K6035">
            <v>0</v>
          </cell>
          <cell r="L6035">
            <v>0</v>
          </cell>
          <cell r="M6035">
            <v>0</v>
          </cell>
          <cell r="N6035">
            <v>0</v>
          </cell>
          <cell r="O6035">
            <v>0</v>
          </cell>
          <cell r="P6035">
            <v>0</v>
          </cell>
        </row>
        <row r="6036">
          <cell r="A6036">
            <v>1826200540</v>
          </cell>
          <cell r="B6036">
            <v>540</v>
          </cell>
          <cell r="C6036">
            <v>826200</v>
          </cell>
          <cell r="D6036">
            <v>1</v>
          </cell>
          <cell r="E6036">
            <v>0</v>
          </cell>
          <cell r="F6036" t="str">
            <v xml:space="preserve">הוצאות טלפון      </v>
          </cell>
          <cell r="G6036">
            <v>0</v>
          </cell>
          <cell r="H6036" t="str">
            <v>קשיח</v>
          </cell>
          <cell r="I6036">
            <v>0</v>
          </cell>
          <cell r="J6036">
            <v>0</v>
          </cell>
          <cell r="K6036">
            <v>0</v>
          </cell>
          <cell r="L6036">
            <v>0</v>
          </cell>
          <cell r="M6036">
            <v>0</v>
          </cell>
          <cell r="N6036">
            <v>0</v>
          </cell>
          <cell r="O6036">
            <v>0</v>
          </cell>
          <cell r="P6036">
            <v>0</v>
          </cell>
        </row>
        <row r="6037">
          <cell r="A6037">
            <v>1826200544</v>
          </cell>
          <cell r="B6037">
            <v>544</v>
          </cell>
          <cell r="C6037">
            <v>826200</v>
          </cell>
          <cell r="D6037">
            <v>1</v>
          </cell>
          <cell r="E6037">
            <v>0</v>
          </cell>
          <cell r="F6037" t="str">
            <v xml:space="preserve">הוצאות דאר        </v>
          </cell>
          <cell r="G6037">
            <v>0</v>
          </cell>
          <cell r="H6037" t="str">
            <v>קשיח</v>
          </cell>
          <cell r="I6037">
            <v>0</v>
          </cell>
          <cell r="J6037">
            <v>0</v>
          </cell>
          <cell r="K6037">
            <v>0</v>
          </cell>
          <cell r="L6037">
            <v>0</v>
          </cell>
          <cell r="M6037">
            <v>0</v>
          </cell>
          <cell r="N6037">
            <v>0</v>
          </cell>
          <cell r="O6037">
            <v>0</v>
          </cell>
          <cell r="P6037">
            <v>0</v>
          </cell>
        </row>
        <row r="6038">
          <cell r="A6038">
            <v>1826200550</v>
          </cell>
          <cell r="B6038">
            <v>550</v>
          </cell>
          <cell r="C6038">
            <v>826200</v>
          </cell>
          <cell r="D6038">
            <v>1</v>
          </cell>
          <cell r="E6038">
            <v>0</v>
          </cell>
          <cell r="F6038" t="str">
            <v xml:space="preserve">פירסומים          </v>
          </cell>
          <cell r="G6038">
            <v>0</v>
          </cell>
          <cell r="H6038" t="str">
            <v>גמיש</v>
          </cell>
          <cell r="I6038">
            <v>0</v>
          </cell>
          <cell r="J6038">
            <v>162450</v>
          </cell>
          <cell r="K6038">
            <v>0</v>
          </cell>
          <cell r="L6038">
            <v>18050</v>
          </cell>
          <cell r="M6038">
            <v>0</v>
          </cell>
          <cell r="N6038">
            <v>180500</v>
          </cell>
          <cell r="O6038">
            <v>180500</v>
          </cell>
          <cell r="P6038">
            <v>171129</v>
          </cell>
        </row>
        <row r="6039">
          <cell r="A6039">
            <v>1826200562</v>
          </cell>
          <cell r="B6039">
            <v>562</v>
          </cell>
          <cell r="C6039">
            <v>826200</v>
          </cell>
          <cell r="D6039">
            <v>1</v>
          </cell>
          <cell r="E6039">
            <v>0</v>
          </cell>
          <cell r="F6039" t="str">
            <v xml:space="preserve">הדפסות            </v>
          </cell>
          <cell r="G6039">
            <v>0</v>
          </cell>
          <cell r="H6039" t="str">
            <v>גמיש</v>
          </cell>
          <cell r="I6039">
            <v>0</v>
          </cell>
          <cell r="J6039">
            <v>0</v>
          </cell>
          <cell r="K6039">
            <v>0</v>
          </cell>
          <cell r="L6039">
            <v>0</v>
          </cell>
          <cell r="M6039">
            <v>0</v>
          </cell>
          <cell r="N6039">
            <v>0</v>
          </cell>
          <cell r="O6039">
            <v>0</v>
          </cell>
          <cell r="P6039">
            <v>0</v>
          </cell>
        </row>
        <row r="6040">
          <cell r="A6040">
            <v>1826200710</v>
          </cell>
          <cell r="B6040">
            <v>710</v>
          </cell>
          <cell r="C6040">
            <v>826200</v>
          </cell>
          <cell r="D6040">
            <v>1</v>
          </cell>
          <cell r="E6040">
            <v>0</v>
          </cell>
          <cell r="F6040" t="str">
            <v xml:space="preserve">הובלות והסעות     </v>
          </cell>
          <cell r="G6040">
            <v>0</v>
          </cell>
          <cell r="H6040" t="str">
            <v>גמיש</v>
          </cell>
          <cell r="I6040">
            <v>0</v>
          </cell>
          <cell r="J6040">
            <v>32490</v>
          </cell>
          <cell r="K6040">
            <v>0.33333333333333326</v>
          </cell>
          <cell r="L6040">
            <v>3610</v>
          </cell>
          <cell r="M6040">
            <v>0</v>
          </cell>
          <cell r="N6040">
            <v>36100</v>
          </cell>
          <cell r="O6040">
            <v>36100</v>
          </cell>
          <cell r="P6040">
            <v>27428</v>
          </cell>
        </row>
        <row r="6041">
          <cell r="A6041">
            <v>1826200751</v>
          </cell>
          <cell r="B6041">
            <v>751</v>
          </cell>
          <cell r="C6041">
            <v>826200</v>
          </cell>
          <cell r="D6041">
            <v>1</v>
          </cell>
          <cell r="E6041">
            <v>0</v>
          </cell>
          <cell r="F6041" t="str">
            <v>אחזקה גלריית החווה</v>
          </cell>
          <cell r="G6041">
            <v>0</v>
          </cell>
          <cell r="H6041" t="str">
            <v>גמיש</v>
          </cell>
          <cell r="I6041">
            <v>0</v>
          </cell>
          <cell r="J6041">
            <v>8100</v>
          </cell>
          <cell r="K6041">
            <v>0</v>
          </cell>
          <cell r="L6041">
            <v>900</v>
          </cell>
          <cell r="M6041">
            <v>0</v>
          </cell>
          <cell r="N6041">
            <v>9000</v>
          </cell>
          <cell r="O6041">
            <v>9000</v>
          </cell>
          <cell r="P6041">
            <v>483</v>
          </cell>
        </row>
        <row r="6042">
          <cell r="A6042">
            <v>1826200752</v>
          </cell>
          <cell r="B6042">
            <v>752</v>
          </cell>
          <cell r="C6042">
            <v>826200</v>
          </cell>
          <cell r="D6042">
            <v>1</v>
          </cell>
          <cell r="E6042">
            <v>0</v>
          </cell>
          <cell r="F6042" t="str">
            <v xml:space="preserve">נקיון בקבלנות     </v>
          </cell>
          <cell r="G6042">
            <v>0</v>
          </cell>
          <cell r="H6042" t="str">
            <v>קשיח</v>
          </cell>
          <cell r="I6042">
            <v>1.3588235294117648</v>
          </cell>
          <cell r="J6042">
            <v>40100</v>
          </cell>
          <cell r="K6042">
            <v>-0.25</v>
          </cell>
          <cell r="L6042">
            <v>0</v>
          </cell>
          <cell r="M6042">
            <v>0</v>
          </cell>
          <cell r="N6042">
            <v>40100</v>
          </cell>
          <cell r="O6042">
            <v>17000</v>
          </cell>
          <cell r="P6042">
            <v>5301.57</v>
          </cell>
        </row>
        <row r="6043">
          <cell r="A6043">
            <v>1826200756</v>
          </cell>
          <cell r="B6043">
            <v>756</v>
          </cell>
          <cell r="C6043">
            <v>826200</v>
          </cell>
          <cell r="D6043">
            <v>1</v>
          </cell>
          <cell r="E6043">
            <v>0</v>
          </cell>
          <cell r="F6043" t="str">
            <v>שמירה בקבלנות</v>
          </cell>
          <cell r="G6043">
            <v>0</v>
          </cell>
          <cell r="H6043" t="str">
            <v>קשיח</v>
          </cell>
          <cell r="I6043">
            <v>0</v>
          </cell>
          <cell r="J6043">
            <v>130000</v>
          </cell>
          <cell r="K6043">
            <v>3.2258064516129004E-2</v>
          </cell>
          <cell r="L6043">
            <v>0</v>
          </cell>
          <cell r="M6043">
            <v>0</v>
          </cell>
          <cell r="N6043">
            <v>130000</v>
          </cell>
          <cell r="O6043">
            <v>130000</v>
          </cell>
          <cell r="P6043">
            <v>175630.02</v>
          </cell>
        </row>
        <row r="6044">
          <cell r="A6044">
            <v>1826200763</v>
          </cell>
          <cell r="B6044">
            <v>763</v>
          </cell>
          <cell r="C6044">
            <v>826200</v>
          </cell>
          <cell r="D6044">
            <v>1</v>
          </cell>
          <cell r="E6044">
            <v>0</v>
          </cell>
          <cell r="F6044" t="str">
            <v xml:space="preserve">עובדי חברת מוסדות </v>
          </cell>
          <cell r="G6044">
            <v>0</v>
          </cell>
          <cell r="H6044" t="str">
            <v>קשיח</v>
          </cell>
          <cell r="I6044">
            <v>0</v>
          </cell>
          <cell r="J6044">
            <v>0</v>
          </cell>
          <cell r="K6044">
            <v>0</v>
          </cell>
          <cell r="L6044">
            <v>0</v>
          </cell>
          <cell r="M6044">
            <v>0</v>
          </cell>
          <cell r="N6044">
            <v>0</v>
          </cell>
          <cell r="O6044">
            <v>0</v>
          </cell>
          <cell r="P6044">
            <v>0</v>
          </cell>
        </row>
        <row r="6045">
          <cell r="A6045">
            <v>1826200780</v>
          </cell>
          <cell r="B6045">
            <v>780</v>
          </cell>
          <cell r="C6045">
            <v>826200</v>
          </cell>
          <cell r="D6045">
            <v>1</v>
          </cell>
          <cell r="E6045">
            <v>0</v>
          </cell>
          <cell r="F6045" t="str">
            <v>אירוע פתיחת עונה</v>
          </cell>
          <cell r="G6045">
            <v>0</v>
          </cell>
          <cell r="H6045" t="str">
            <v>גמיש</v>
          </cell>
          <cell r="I6045">
            <v>0</v>
          </cell>
          <cell r="J6045">
            <v>121860</v>
          </cell>
          <cell r="K6045">
            <v>0</v>
          </cell>
          <cell r="L6045">
            <v>13540</v>
          </cell>
          <cell r="M6045">
            <v>0</v>
          </cell>
          <cell r="N6045">
            <v>135400</v>
          </cell>
          <cell r="O6045">
            <v>135400</v>
          </cell>
          <cell r="P6045">
            <v>126262.57</v>
          </cell>
        </row>
        <row r="6046">
          <cell r="A6046">
            <v>1826200781</v>
          </cell>
          <cell r="B6046">
            <v>781</v>
          </cell>
          <cell r="C6046">
            <v>826200</v>
          </cell>
          <cell r="D6046">
            <v>1</v>
          </cell>
          <cell r="E6046">
            <v>0</v>
          </cell>
          <cell r="F6046" t="str">
            <v xml:space="preserve">טכס יקיר חולון    </v>
          </cell>
          <cell r="G6046">
            <v>0</v>
          </cell>
          <cell r="H6046" t="str">
            <v>גמיש</v>
          </cell>
          <cell r="I6046">
            <v>0.33136094674556205</v>
          </cell>
          <cell r="J6046">
            <v>83240</v>
          </cell>
          <cell r="K6046">
            <v>0</v>
          </cell>
          <cell r="L6046">
            <v>6760</v>
          </cell>
          <cell r="M6046">
            <v>0</v>
          </cell>
          <cell r="N6046">
            <v>90000</v>
          </cell>
          <cell r="O6046">
            <v>67600</v>
          </cell>
          <cell r="P6046">
            <v>0</v>
          </cell>
        </row>
        <row r="6047">
          <cell r="A6047">
            <v>1826200782</v>
          </cell>
          <cell r="B6047">
            <v>782</v>
          </cell>
          <cell r="C6047">
            <v>826200</v>
          </cell>
          <cell r="D6047">
            <v>1</v>
          </cell>
          <cell r="E6047">
            <v>0</v>
          </cell>
          <cell r="F6047" t="str">
            <v>הפקת סרטים תיעודיים</v>
          </cell>
          <cell r="G6047">
            <v>0</v>
          </cell>
          <cell r="H6047" t="str">
            <v>גמיש</v>
          </cell>
          <cell r="I6047">
            <v>0</v>
          </cell>
          <cell r="J6047">
            <v>0</v>
          </cell>
          <cell r="K6047">
            <v>0</v>
          </cell>
          <cell r="L6047">
            <v>0</v>
          </cell>
          <cell r="M6047">
            <v>0</v>
          </cell>
          <cell r="N6047">
            <v>0</v>
          </cell>
          <cell r="O6047">
            <v>0</v>
          </cell>
          <cell r="P6047">
            <v>0</v>
          </cell>
        </row>
        <row r="6048">
          <cell r="A6048">
            <v>1826200783</v>
          </cell>
          <cell r="B6048">
            <v>783</v>
          </cell>
          <cell r="C6048">
            <v>826200</v>
          </cell>
          <cell r="D6048">
            <v>1</v>
          </cell>
          <cell r="E6048">
            <v>0</v>
          </cell>
          <cell r="F6048" t="str">
            <v xml:space="preserve">תערוכה </v>
          </cell>
          <cell r="G6048">
            <v>0</v>
          </cell>
          <cell r="H6048" t="str">
            <v>גמיש</v>
          </cell>
          <cell r="I6048">
            <v>0</v>
          </cell>
          <cell r="J6048">
            <v>0</v>
          </cell>
          <cell r="K6048">
            <v>0</v>
          </cell>
          <cell r="L6048">
            <v>0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</row>
        <row r="6049">
          <cell r="A6049">
            <v>1826200784</v>
          </cell>
          <cell r="B6049">
            <v>784</v>
          </cell>
          <cell r="C6049">
            <v>826200</v>
          </cell>
          <cell r="D6049">
            <v>1</v>
          </cell>
          <cell r="E6049">
            <v>0</v>
          </cell>
          <cell r="F6049" t="str">
            <v>ספר קומיקס</v>
          </cell>
          <cell r="G6049">
            <v>0</v>
          </cell>
          <cell r="H6049" t="str">
            <v>גמיש</v>
          </cell>
          <cell r="I6049">
            <v>0</v>
          </cell>
          <cell r="J6049">
            <v>37350</v>
          </cell>
          <cell r="K6049">
            <v>0.8438818565400843</v>
          </cell>
          <cell r="L6049">
            <v>4150</v>
          </cell>
          <cell r="M6049">
            <v>0</v>
          </cell>
          <cell r="N6049">
            <v>41500</v>
          </cell>
          <cell r="O6049">
            <v>41500</v>
          </cell>
          <cell r="P6049">
            <v>41500</v>
          </cell>
        </row>
        <row r="6050">
          <cell r="A6050">
            <v>1826200785</v>
          </cell>
          <cell r="B6050">
            <v>785</v>
          </cell>
          <cell r="C6050">
            <v>826200</v>
          </cell>
          <cell r="D6050">
            <v>1</v>
          </cell>
          <cell r="E6050">
            <v>0</v>
          </cell>
          <cell r="F6050" t="str">
            <v>פסטיבל הקולנוע</v>
          </cell>
          <cell r="G6050">
            <v>0</v>
          </cell>
          <cell r="H6050" t="str">
            <v>גמיש</v>
          </cell>
          <cell r="I6050">
            <v>0</v>
          </cell>
          <cell r="J6050">
            <v>0</v>
          </cell>
          <cell r="K6050">
            <v>0</v>
          </cell>
          <cell r="L6050">
            <v>0</v>
          </cell>
          <cell r="M6050">
            <v>0</v>
          </cell>
          <cell r="N6050">
            <v>0</v>
          </cell>
          <cell r="O6050">
            <v>0</v>
          </cell>
          <cell r="P6050">
            <v>0</v>
          </cell>
        </row>
        <row r="6051">
          <cell r="A6051">
            <v>1826200786</v>
          </cell>
          <cell r="B6051">
            <v>786</v>
          </cell>
          <cell r="C6051">
            <v>826200</v>
          </cell>
          <cell r="D6051">
            <v>1</v>
          </cell>
          <cell r="E6051">
            <v>0</v>
          </cell>
          <cell r="F6051" t="str">
            <v>פעולות גלריית המשכן</v>
          </cell>
          <cell r="G6051">
            <v>0</v>
          </cell>
          <cell r="H6051" t="str">
            <v>גמיש</v>
          </cell>
          <cell r="I6051">
            <v>0</v>
          </cell>
          <cell r="J6051">
            <v>43830</v>
          </cell>
          <cell r="K6051">
            <v>0</v>
          </cell>
          <cell r="L6051">
            <v>4870</v>
          </cell>
          <cell r="M6051">
            <v>0</v>
          </cell>
          <cell r="N6051">
            <v>48700</v>
          </cell>
          <cell r="O6051">
            <v>48700</v>
          </cell>
          <cell r="P6051">
            <v>48032.69</v>
          </cell>
        </row>
        <row r="6052">
          <cell r="A6052">
            <v>1826200787</v>
          </cell>
          <cell r="B6052">
            <v>787</v>
          </cell>
          <cell r="C6052">
            <v>826200</v>
          </cell>
          <cell r="D6052">
            <v>1</v>
          </cell>
          <cell r="E6052">
            <v>0</v>
          </cell>
          <cell r="F6052" t="str">
            <v>תערוכה מרכזית</v>
          </cell>
          <cell r="G6052">
            <v>0</v>
          </cell>
          <cell r="H6052" t="str">
            <v>גמיש</v>
          </cell>
          <cell r="I6052">
            <v>0</v>
          </cell>
          <cell r="J6052">
            <v>8100</v>
          </cell>
          <cell r="K6052">
            <v>0</v>
          </cell>
          <cell r="L6052">
            <v>900</v>
          </cell>
          <cell r="M6052">
            <v>0</v>
          </cell>
          <cell r="N6052">
            <v>9000</v>
          </cell>
          <cell r="O6052">
            <v>9000</v>
          </cell>
          <cell r="P6052">
            <v>0</v>
          </cell>
        </row>
        <row r="6053">
          <cell r="A6053">
            <v>1826200791</v>
          </cell>
          <cell r="B6053">
            <v>791</v>
          </cell>
          <cell r="C6053">
            <v>826200</v>
          </cell>
          <cell r="D6053">
            <v>1</v>
          </cell>
          <cell r="E6053">
            <v>0</v>
          </cell>
          <cell r="F6053" t="str">
            <v>תערוכת חוצות גן המוזיאון</v>
          </cell>
          <cell r="G6053">
            <v>0</v>
          </cell>
          <cell r="H6053" t="str">
            <v>גמיש</v>
          </cell>
          <cell r="I6053">
            <v>0</v>
          </cell>
          <cell r="J6053">
            <v>49590</v>
          </cell>
          <cell r="K6053">
            <v>0</v>
          </cell>
          <cell r="L6053">
            <v>5510</v>
          </cell>
          <cell r="M6053">
            <v>0</v>
          </cell>
          <cell r="N6053">
            <v>55100</v>
          </cell>
          <cell r="O6053">
            <v>55100</v>
          </cell>
          <cell r="P6053">
            <v>42486.5</v>
          </cell>
        </row>
        <row r="6054">
          <cell r="A6054">
            <v>1826200792</v>
          </cell>
          <cell r="B6054">
            <v>792</v>
          </cell>
          <cell r="C6054">
            <v>826200</v>
          </cell>
          <cell r="D6054">
            <v>1</v>
          </cell>
          <cell r="E6054">
            <v>0</v>
          </cell>
          <cell r="F6054" t="str">
            <v>פעולות גלריית חנקין</v>
          </cell>
          <cell r="G6054">
            <v>0</v>
          </cell>
          <cell r="H6054" t="str">
            <v>גמיש</v>
          </cell>
          <cell r="I6054">
            <v>0</v>
          </cell>
          <cell r="J6054">
            <v>12150</v>
          </cell>
          <cell r="K6054">
            <v>0</v>
          </cell>
          <cell r="L6054">
            <v>1350</v>
          </cell>
          <cell r="M6054">
            <v>0</v>
          </cell>
          <cell r="N6054">
            <v>13500</v>
          </cell>
          <cell r="O6054">
            <v>13500</v>
          </cell>
          <cell r="P6054">
            <v>5653.16</v>
          </cell>
        </row>
        <row r="6055">
          <cell r="A6055">
            <v>1826200793</v>
          </cell>
          <cell r="B6055">
            <v>793</v>
          </cell>
          <cell r="C6055">
            <v>826200</v>
          </cell>
          <cell r="D6055">
            <v>1</v>
          </cell>
          <cell r="E6055">
            <v>0</v>
          </cell>
          <cell r="F6055" t="str">
            <v>פעולות גלריית התיאטרון</v>
          </cell>
          <cell r="G6055">
            <v>0</v>
          </cell>
          <cell r="H6055" t="str">
            <v>גמיש</v>
          </cell>
          <cell r="I6055">
            <v>0</v>
          </cell>
          <cell r="J6055">
            <v>4050</v>
          </cell>
          <cell r="K6055">
            <v>0</v>
          </cell>
          <cell r="L6055">
            <v>450</v>
          </cell>
          <cell r="M6055">
            <v>0</v>
          </cell>
          <cell r="N6055">
            <v>4500</v>
          </cell>
          <cell r="O6055">
            <v>4500</v>
          </cell>
          <cell r="P6055">
            <v>0</v>
          </cell>
        </row>
        <row r="6056">
          <cell r="A6056">
            <v>1826200796</v>
          </cell>
          <cell r="B6056">
            <v>796</v>
          </cell>
          <cell r="C6056">
            <v>826200</v>
          </cell>
          <cell r="D6056">
            <v>1</v>
          </cell>
          <cell r="E6056">
            <v>0</v>
          </cell>
          <cell r="F6056" t="str">
            <v>פעולות גלריית החווה</v>
          </cell>
          <cell r="G6056">
            <v>0</v>
          </cell>
          <cell r="H6056" t="str">
            <v>גמיש</v>
          </cell>
          <cell r="I6056">
            <v>0</v>
          </cell>
          <cell r="J6056">
            <v>48780</v>
          </cell>
          <cell r="K6056">
            <v>0</v>
          </cell>
          <cell r="L6056">
            <v>5420</v>
          </cell>
          <cell r="M6056">
            <v>0</v>
          </cell>
          <cell r="N6056">
            <v>54200</v>
          </cell>
          <cell r="O6056">
            <v>54200</v>
          </cell>
          <cell r="P6056">
            <v>52340.79</v>
          </cell>
        </row>
        <row r="6057">
          <cell r="A6057">
            <v>1826200961</v>
          </cell>
          <cell r="B6057">
            <v>961</v>
          </cell>
          <cell r="C6057">
            <v>826200</v>
          </cell>
          <cell r="D6057">
            <v>1</v>
          </cell>
          <cell r="E6057">
            <v>0</v>
          </cell>
          <cell r="F6057" t="str">
            <v>רז' פעולות ורכישות</v>
          </cell>
          <cell r="G6057">
            <v>0</v>
          </cell>
          <cell r="H6057" t="str">
            <v>גמיש</v>
          </cell>
          <cell r="I6057">
            <v>0</v>
          </cell>
          <cell r="J6057">
            <v>0</v>
          </cell>
          <cell r="K6057">
            <v>0</v>
          </cell>
          <cell r="L6057">
            <v>0</v>
          </cell>
          <cell r="M6057">
            <v>0</v>
          </cell>
          <cell r="N6057">
            <v>0</v>
          </cell>
          <cell r="O6057">
            <v>0</v>
          </cell>
          <cell r="P6057">
            <v>0</v>
          </cell>
        </row>
        <row r="6058">
          <cell r="A6058" t="e">
            <v>#VALUE!</v>
          </cell>
          <cell r="B6058" t="str">
            <v>826200  סך הכל</v>
          </cell>
          <cell r="C6058">
            <v>0</v>
          </cell>
          <cell r="D6058">
            <v>0</v>
          </cell>
          <cell r="E6058">
            <v>0</v>
          </cell>
          <cell r="F6058" t="str">
            <v xml:space="preserve">אומנויות ותערוכות  </v>
          </cell>
          <cell r="G6058">
            <v>0</v>
          </cell>
          <cell r="H6058">
            <v>0</v>
          </cell>
          <cell r="I6058">
            <v>8.1550028918449868E-2</v>
          </cell>
          <cell r="J6058">
            <v>1055960</v>
          </cell>
          <cell r="K6058" t="e">
            <v>#N/A</v>
          </cell>
          <cell r="L6058">
            <v>66040</v>
          </cell>
          <cell r="M6058">
            <v>0</v>
          </cell>
          <cell r="N6058">
            <v>1122000</v>
          </cell>
          <cell r="O6058">
            <v>1037400</v>
          </cell>
          <cell r="P6058">
            <v>926657.15</v>
          </cell>
        </row>
        <row r="6059">
          <cell r="A6059">
            <v>18263000</v>
          </cell>
          <cell r="B6059">
            <v>0</v>
          </cell>
          <cell r="C6059">
            <v>826300</v>
          </cell>
          <cell r="D6059">
            <v>1</v>
          </cell>
          <cell r="E6059">
            <v>0</v>
          </cell>
          <cell r="F6059" t="str">
            <v>מוזיאון הילדים</v>
          </cell>
          <cell r="G6059">
            <v>0</v>
          </cell>
          <cell r="H6059" t="str">
            <v xml:space="preserve"> </v>
          </cell>
          <cell r="I6059">
            <v>0</v>
          </cell>
          <cell r="J6059">
            <v>0</v>
          </cell>
          <cell r="K6059">
            <v>0</v>
          </cell>
          <cell r="L6059">
            <v>0</v>
          </cell>
          <cell r="M6059">
            <v>0</v>
          </cell>
          <cell r="N6059">
            <v>0</v>
          </cell>
          <cell r="O6059">
            <v>0</v>
          </cell>
          <cell r="P6059">
            <v>0</v>
          </cell>
        </row>
        <row r="6060">
          <cell r="A6060">
            <v>1826300410</v>
          </cell>
          <cell r="B6060">
            <v>410</v>
          </cell>
          <cell r="C6060">
            <v>826300</v>
          </cell>
          <cell r="D6060">
            <v>1</v>
          </cell>
          <cell r="E6060">
            <v>0</v>
          </cell>
          <cell r="F6060" t="str">
            <v>שכר דירה</v>
          </cell>
          <cell r="G6060">
            <v>0</v>
          </cell>
          <cell r="H6060" t="str">
            <v>קשיח</v>
          </cell>
          <cell r="I6060">
            <v>0</v>
          </cell>
          <cell r="J6060">
            <v>0</v>
          </cell>
          <cell r="K6060">
            <v>0</v>
          </cell>
          <cell r="L6060">
            <v>0</v>
          </cell>
          <cell r="M6060">
            <v>0</v>
          </cell>
          <cell r="N6060">
            <v>0</v>
          </cell>
          <cell r="O6060">
            <v>0</v>
          </cell>
          <cell r="P6060">
            <v>0</v>
          </cell>
        </row>
        <row r="6061">
          <cell r="A6061">
            <v>1826300413</v>
          </cell>
          <cell r="B6061">
            <v>413</v>
          </cell>
          <cell r="C6061">
            <v>826300</v>
          </cell>
          <cell r="D6061">
            <v>1</v>
          </cell>
          <cell r="E6061">
            <v>0</v>
          </cell>
          <cell r="F6061" t="str">
            <v>דמ''ש</v>
          </cell>
          <cell r="G6061">
            <v>0</v>
          </cell>
          <cell r="H6061" t="str">
            <v>קשיח</v>
          </cell>
          <cell r="I6061">
            <v>0</v>
          </cell>
          <cell r="J6061">
            <v>0</v>
          </cell>
          <cell r="K6061">
            <v>0</v>
          </cell>
          <cell r="L6061">
            <v>0</v>
          </cell>
          <cell r="M6061">
            <v>0</v>
          </cell>
          <cell r="N6061">
            <v>0</v>
          </cell>
          <cell r="O6061">
            <v>0</v>
          </cell>
          <cell r="P6061">
            <v>0</v>
          </cell>
        </row>
        <row r="6062">
          <cell r="A6062">
            <v>1826300432</v>
          </cell>
          <cell r="B6062">
            <v>432</v>
          </cell>
          <cell r="C6062">
            <v>826300</v>
          </cell>
          <cell r="D6062">
            <v>1</v>
          </cell>
          <cell r="E6062">
            <v>0</v>
          </cell>
          <cell r="F6062" t="str">
            <v xml:space="preserve">מים               </v>
          </cell>
          <cell r="G6062">
            <v>0</v>
          </cell>
          <cell r="H6062" t="str">
            <v>קשיח</v>
          </cell>
          <cell r="I6062">
            <v>0</v>
          </cell>
          <cell r="J6062">
            <v>0</v>
          </cell>
          <cell r="K6062">
            <v>0</v>
          </cell>
          <cell r="L6062">
            <v>0</v>
          </cell>
          <cell r="M6062">
            <v>0</v>
          </cell>
          <cell r="N6062">
            <v>0</v>
          </cell>
          <cell r="O6062">
            <v>0</v>
          </cell>
          <cell r="P6062">
            <v>0</v>
          </cell>
        </row>
        <row r="6063">
          <cell r="A6063">
            <v>1826300437</v>
          </cell>
          <cell r="B6063">
            <v>437</v>
          </cell>
          <cell r="C6063">
            <v>826300</v>
          </cell>
          <cell r="D6063">
            <v>1</v>
          </cell>
          <cell r="E6063">
            <v>0</v>
          </cell>
          <cell r="F6063" t="str">
            <v xml:space="preserve">אחזקת אזעקה       </v>
          </cell>
          <cell r="G6063">
            <v>0</v>
          </cell>
          <cell r="H6063" t="str">
            <v>קשיח</v>
          </cell>
          <cell r="I6063">
            <v>0</v>
          </cell>
          <cell r="J6063">
            <v>0</v>
          </cell>
          <cell r="K6063">
            <v>0</v>
          </cell>
          <cell r="L6063">
            <v>0</v>
          </cell>
          <cell r="M6063">
            <v>0</v>
          </cell>
          <cell r="N6063">
            <v>0</v>
          </cell>
          <cell r="O6063">
            <v>0</v>
          </cell>
          <cell r="P6063">
            <v>0</v>
          </cell>
        </row>
        <row r="6064">
          <cell r="A6064">
            <v>1826300441</v>
          </cell>
          <cell r="B6064">
            <v>441</v>
          </cell>
          <cell r="C6064">
            <v>826300</v>
          </cell>
          <cell r="D6064">
            <v>1</v>
          </cell>
          <cell r="E6064">
            <v>0</v>
          </cell>
          <cell r="F6064" t="str">
            <v xml:space="preserve">ביטוח             </v>
          </cell>
          <cell r="G6064">
            <v>0</v>
          </cell>
          <cell r="H6064" t="str">
            <v>קשיח</v>
          </cell>
          <cell r="I6064">
            <v>1.4567901234567899</v>
          </cell>
          <cell r="J6064">
            <v>99500</v>
          </cell>
          <cell r="K6064">
            <v>0</v>
          </cell>
          <cell r="L6064">
            <v>0</v>
          </cell>
          <cell r="M6064">
            <v>0</v>
          </cell>
          <cell r="N6064">
            <v>99500</v>
          </cell>
          <cell r="O6064">
            <v>40500</v>
          </cell>
          <cell r="P6064">
            <v>40500</v>
          </cell>
        </row>
        <row r="6065">
          <cell r="A6065">
            <v>1826300870</v>
          </cell>
          <cell r="B6065">
            <v>870</v>
          </cell>
          <cell r="C6065">
            <v>826300</v>
          </cell>
          <cell r="D6065">
            <v>1</v>
          </cell>
          <cell r="E6065">
            <v>0</v>
          </cell>
          <cell r="F6065" t="str">
            <v xml:space="preserve">הקצבה לפעולות     </v>
          </cell>
          <cell r="G6065">
            <v>0</v>
          </cell>
          <cell r="H6065" t="str">
            <v>גמיש</v>
          </cell>
          <cell r="I6065">
            <v>4.5080553776420063E-2</v>
          </cell>
          <cell r="J6065">
            <v>3181800</v>
          </cell>
          <cell r="K6065">
            <v>0</v>
          </cell>
          <cell r="L6065">
            <v>0</v>
          </cell>
          <cell r="M6065">
            <v>1060600</v>
          </cell>
          <cell r="N6065">
            <v>4242400</v>
          </cell>
          <cell r="O6065">
            <v>4059400</v>
          </cell>
          <cell r="P6065">
            <v>3809000</v>
          </cell>
        </row>
        <row r="6066">
          <cell r="A6066">
            <v>1826300871</v>
          </cell>
          <cell r="B6066">
            <v>871</v>
          </cell>
          <cell r="C6066">
            <v>826300</v>
          </cell>
          <cell r="D6066">
            <v>1</v>
          </cell>
          <cell r="E6066">
            <v>0</v>
          </cell>
          <cell r="F6066" t="str">
            <v>השת' בפסטיבלים</v>
          </cell>
          <cell r="G6066">
            <v>0</v>
          </cell>
          <cell r="H6066" t="str">
            <v>גמיש</v>
          </cell>
          <cell r="I6066">
            <v>0</v>
          </cell>
          <cell r="J6066">
            <v>0</v>
          </cell>
          <cell r="K6066">
            <v>0</v>
          </cell>
          <cell r="L6066">
            <v>0</v>
          </cell>
          <cell r="M6066">
            <v>0</v>
          </cell>
          <cell r="N6066">
            <v>0</v>
          </cell>
          <cell r="O6066">
            <v>0</v>
          </cell>
          <cell r="P6066">
            <v>0</v>
          </cell>
        </row>
        <row r="6067">
          <cell r="A6067">
            <v>1826300872</v>
          </cell>
          <cell r="B6067">
            <v>872</v>
          </cell>
          <cell r="C6067">
            <v>826300</v>
          </cell>
          <cell r="D6067">
            <v>1</v>
          </cell>
          <cell r="E6067">
            <v>0</v>
          </cell>
          <cell r="F6067" t="str">
            <v>בגובה העיניים</v>
          </cell>
          <cell r="G6067">
            <v>0</v>
          </cell>
          <cell r="H6067" t="str">
            <v>גמיש</v>
          </cell>
          <cell r="I6067">
            <v>0</v>
          </cell>
          <cell r="J6067">
            <v>756990</v>
          </cell>
          <cell r="K6067">
            <v>0</v>
          </cell>
          <cell r="L6067">
            <v>84110</v>
          </cell>
          <cell r="M6067">
            <v>0</v>
          </cell>
          <cell r="N6067">
            <v>841100</v>
          </cell>
          <cell r="O6067">
            <v>841100</v>
          </cell>
          <cell r="P6067">
            <v>841000</v>
          </cell>
        </row>
        <row r="6068">
          <cell r="A6068">
            <v>1826300873</v>
          </cell>
          <cell r="B6068">
            <v>873</v>
          </cell>
          <cell r="C6068">
            <v>826300</v>
          </cell>
          <cell r="D6068">
            <v>1</v>
          </cell>
          <cell r="E6068">
            <v>0</v>
          </cell>
          <cell r="F6068" t="str">
            <v>ארועים - חדש</v>
          </cell>
          <cell r="G6068">
            <v>0</v>
          </cell>
          <cell r="H6068" t="str">
            <v>גמיש</v>
          </cell>
          <cell r="I6068">
            <v>0</v>
          </cell>
          <cell r="J6068">
            <v>0</v>
          </cell>
          <cell r="K6068">
            <v>0</v>
          </cell>
          <cell r="L6068">
            <v>0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</row>
        <row r="6069">
          <cell r="A6069">
            <v>1826300874</v>
          </cell>
          <cell r="B6069">
            <v>874</v>
          </cell>
          <cell r="C6069">
            <v>826300</v>
          </cell>
          <cell r="D6069">
            <v>1</v>
          </cell>
          <cell r="E6069">
            <v>0</v>
          </cell>
          <cell r="F6069" t="str">
            <v>שכר דירה</v>
          </cell>
          <cell r="G6069">
            <v>0</v>
          </cell>
          <cell r="H6069" t="str">
            <v>קשיח</v>
          </cell>
          <cell r="I6069">
            <v>0</v>
          </cell>
          <cell r="J6069">
            <v>40000</v>
          </cell>
          <cell r="K6069">
            <v>0</v>
          </cell>
          <cell r="L6069">
            <v>0</v>
          </cell>
          <cell r="M6069">
            <v>0</v>
          </cell>
          <cell r="N6069">
            <v>40000</v>
          </cell>
          <cell r="O6069">
            <v>40000</v>
          </cell>
          <cell r="P6069">
            <v>40000</v>
          </cell>
        </row>
        <row r="6070">
          <cell r="A6070">
            <v>1826300875</v>
          </cell>
          <cell r="B6070">
            <v>875</v>
          </cell>
          <cell r="C6070">
            <v>826300</v>
          </cell>
          <cell r="D6070">
            <v>1</v>
          </cell>
          <cell r="E6070">
            <v>0</v>
          </cell>
          <cell r="F6070" t="str">
            <v>השת'-גייס תרומות 2007</v>
          </cell>
          <cell r="G6070">
            <v>0</v>
          </cell>
          <cell r="H6070" t="str">
            <v>גמיש</v>
          </cell>
          <cell r="I6070">
            <v>0</v>
          </cell>
          <cell r="J6070">
            <v>0</v>
          </cell>
          <cell r="K6070">
            <v>0</v>
          </cell>
          <cell r="L6070">
            <v>0</v>
          </cell>
          <cell r="M6070">
            <v>0</v>
          </cell>
          <cell r="N6070">
            <v>0</v>
          </cell>
          <cell r="O6070">
            <v>0</v>
          </cell>
          <cell r="P6070">
            <v>0</v>
          </cell>
        </row>
        <row r="6071">
          <cell r="A6071">
            <v>1826300876</v>
          </cell>
          <cell r="B6071">
            <v>876</v>
          </cell>
          <cell r="C6071">
            <v>826300</v>
          </cell>
          <cell r="D6071">
            <v>1</v>
          </cell>
          <cell r="E6071">
            <v>0</v>
          </cell>
          <cell r="F6071" t="str">
            <v>השתתפות הזמנה לשקט</v>
          </cell>
          <cell r="G6071">
            <v>0</v>
          </cell>
          <cell r="H6071" t="str">
            <v>גמיש</v>
          </cell>
          <cell r="I6071">
            <v>0</v>
          </cell>
          <cell r="J6071">
            <v>450000</v>
          </cell>
          <cell r="K6071">
            <v>0</v>
          </cell>
          <cell r="L6071">
            <v>50000</v>
          </cell>
          <cell r="M6071">
            <v>0</v>
          </cell>
          <cell r="N6071">
            <v>500000</v>
          </cell>
          <cell r="O6071">
            <v>500000</v>
          </cell>
          <cell r="P6071">
            <v>500000</v>
          </cell>
        </row>
        <row r="6072">
          <cell r="A6072">
            <v>1826300877</v>
          </cell>
          <cell r="B6072">
            <v>877</v>
          </cell>
          <cell r="C6072">
            <v>826300</v>
          </cell>
          <cell r="D6072">
            <v>1</v>
          </cell>
          <cell r="E6072">
            <v>0</v>
          </cell>
          <cell r="F6072" t="str">
            <v>השת' עד מאה ועשרים</v>
          </cell>
          <cell r="G6072">
            <v>0</v>
          </cell>
          <cell r="H6072" t="str">
            <v>גמיש</v>
          </cell>
          <cell r="I6072">
            <v>0</v>
          </cell>
          <cell r="J6072">
            <v>290790</v>
          </cell>
          <cell r="K6072">
            <v>0</v>
          </cell>
          <cell r="L6072">
            <v>32310</v>
          </cell>
          <cell r="M6072">
            <v>0</v>
          </cell>
          <cell r="N6072">
            <v>323100</v>
          </cell>
          <cell r="O6072">
            <v>323100</v>
          </cell>
          <cell r="P6072">
            <v>323000</v>
          </cell>
        </row>
        <row r="6073">
          <cell r="A6073">
            <v>1826300878</v>
          </cell>
          <cell r="B6073">
            <v>878</v>
          </cell>
          <cell r="C6073">
            <v>826300</v>
          </cell>
          <cell r="D6073">
            <v>1</v>
          </cell>
          <cell r="E6073">
            <v>0</v>
          </cell>
          <cell r="F6073" t="str">
            <v>ארועי שנת ה - 20</v>
          </cell>
          <cell r="G6073">
            <v>0</v>
          </cell>
          <cell r="H6073" t="str">
            <v>קשיח</v>
          </cell>
          <cell r="I6073">
            <v>0</v>
          </cell>
          <cell r="J6073">
            <v>0</v>
          </cell>
          <cell r="K6073">
            <v>0</v>
          </cell>
          <cell r="L6073">
            <v>0</v>
          </cell>
          <cell r="M6073">
            <v>0</v>
          </cell>
          <cell r="N6073">
            <v>0</v>
          </cell>
          <cell r="O6073">
            <v>0</v>
          </cell>
          <cell r="P6073">
            <v>0</v>
          </cell>
        </row>
        <row r="6074">
          <cell r="A6074">
            <v>1826300879</v>
          </cell>
          <cell r="B6074">
            <v>879</v>
          </cell>
          <cell r="C6074">
            <v>826300</v>
          </cell>
          <cell r="D6074">
            <v>1</v>
          </cell>
          <cell r="E6074">
            <v>0</v>
          </cell>
          <cell r="F6074" t="str">
            <v>ביטוח-כנגד הכנסות</v>
          </cell>
          <cell r="G6074">
            <v>0</v>
          </cell>
          <cell r="H6074" t="str">
            <v>קשיח</v>
          </cell>
          <cell r="I6074">
            <v>0</v>
          </cell>
          <cell r="J6074">
            <v>40500</v>
          </cell>
          <cell r="K6074">
            <v>0</v>
          </cell>
          <cell r="L6074">
            <v>0</v>
          </cell>
          <cell r="M6074">
            <v>0</v>
          </cell>
          <cell r="N6074">
            <v>40500</v>
          </cell>
          <cell r="O6074">
            <v>40500</v>
          </cell>
          <cell r="P6074">
            <v>40500</v>
          </cell>
        </row>
        <row r="6075">
          <cell r="A6075">
            <v>1826300931</v>
          </cell>
          <cell r="B6075">
            <v>931</v>
          </cell>
          <cell r="C6075">
            <v>826300</v>
          </cell>
          <cell r="D6075">
            <v>1</v>
          </cell>
          <cell r="E6075">
            <v>0</v>
          </cell>
          <cell r="F6075" t="str">
            <v>אחזקת ינשולים</v>
          </cell>
          <cell r="G6075">
            <v>0</v>
          </cell>
          <cell r="H6075" t="str">
            <v>גמיש</v>
          </cell>
          <cell r="I6075">
            <v>0</v>
          </cell>
          <cell r="J6075">
            <v>0</v>
          </cell>
          <cell r="K6075">
            <v>0</v>
          </cell>
          <cell r="L6075">
            <v>0</v>
          </cell>
          <cell r="M6075">
            <v>0</v>
          </cell>
          <cell r="N6075">
            <v>0</v>
          </cell>
          <cell r="O6075">
            <v>0</v>
          </cell>
          <cell r="P6075">
            <v>0</v>
          </cell>
        </row>
        <row r="6076">
          <cell r="A6076">
            <v>1826300950</v>
          </cell>
          <cell r="B6076">
            <v>950</v>
          </cell>
          <cell r="C6076">
            <v>826300</v>
          </cell>
          <cell r="D6076">
            <v>1</v>
          </cell>
          <cell r="E6076">
            <v>0</v>
          </cell>
          <cell r="F6076" t="str">
            <v>הלוואה למוזיאון הילדים</v>
          </cell>
          <cell r="G6076">
            <v>0</v>
          </cell>
          <cell r="H6076" t="str">
            <v>קשיח</v>
          </cell>
          <cell r="I6076">
            <v>0</v>
          </cell>
          <cell r="J6076">
            <v>0</v>
          </cell>
          <cell r="K6076">
            <v>-1</v>
          </cell>
          <cell r="L6076">
            <v>0</v>
          </cell>
          <cell r="M6076">
            <v>0</v>
          </cell>
          <cell r="N6076">
            <v>0</v>
          </cell>
          <cell r="O6076">
            <v>0</v>
          </cell>
          <cell r="P6076">
            <v>0</v>
          </cell>
        </row>
        <row r="6077">
          <cell r="A6077">
            <v>1826300961</v>
          </cell>
          <cell r="B6077">
            <v>961</v>
          </cell>
          <cell r="C6077">
            <v>826300</v>
          </cell>
          <cell r="D6077">
            <v>1</v>
          </cell>
          <cell r="E6077">
            <v>0</v>
          </cell>
          <cell r="F6077" t="str">
            <v>רז' פעולות ורכישות</v>
          </cell>
          <cell r="G6077">
            <v>0</v>
          </cell>
          <cell r="H6077" t="str">
            <v>גמיש</v>
          </cell>
          <cell r="I6077">
            <v>0</v>
          </cell>
          <cell r="J6077">
            <v>0</v>
          </cell>
          <cell r="K6077">
            <v>0</v>
          </cell>
          <cell r="L6077">
            <v>0</v>
          </cell>
          <cell r="M6077">
            <v>0</v>
          </cell>
          <cell r="N6077">
            <v>0</v>
          </cell>
          <cell r="O6077">
            <v>0</v>
          </cell>
          <cell r="P6077">
            <v>0</v>
          </cell>
        </row>
        <row r="6078">
          <cell r="A6078">
            <v>1826300962</v>
          </cell>
          <cell r="B6078">
            <v>962</v>
          </cell>
          <cell r="C6078">
            <v>826300</v>
          </cell>
          <cell r="D6078">
            <v>1</v>
          </cell>
          <cell r="E6078">
            <v>0</v>
          </cell>
          <cell r="F6078" t="str">
            <v>רזרבה לפיתוח</v>
          </cell>
          <cell r="G6078">
            <v>0</v>
          </cell>
          <cell r="H6078" t="str">
            <v>גמיש</v>
          </cell>
          <cell r="I6078">
            <v>0</v>
          </cell>
          <cell r="J6078">
            <v>0</v>
          </cell>
          <cell r="K6078">
            <v>0</v>
          </cell>
          <cell r="L6078">
            <v>0</v>
          </cell>
          <cell r="M6078">
            <v>0</v>
          </cell>
          <cell r="N6078">
            <v>0</v>
          </cell>
          <cell r="O6078">
            <v>0</v>
          </cell>
          <cell r="P6078">
            <v>0</v>
          </cell>
        </row>
        <row r="6079">
          <cell r="A6079">
            <v>1826300981</v>
          </cell>
          <cell r="B6079">
            <v>981</v>
          </cell>
          <cell r="C6079">
            <v>826300</v>
          </cell>
          <cell r="D6079">
            <v>1</v>
          </cell>
          <cell r="E6079">
            <v>0</v>
          </cell>
          <cell r="F6079" t="str">
            <v>הוצאות שנים קודמות</v>
          </cell>
          <cell r="G6079">
            <v>0</v>
          </cell>
          <cell r="H6079" t="str">
            <v>קשיח</v>
          </cell>
          <cell r="I6079">
            <v>0</v>
          </cell>
          <cell r="J6079">
            <v>0</v>
          </cell>
          <cell r="K6079" t="e">
            <v>#N/A</v>
          </cell>
          <cell r="L6079">
            <v>0</v>
          </cell>
          <cell r="M6079" t="str">
            <v>חדש</v>
          </cell>
          <cell r="N6079">
            <v>0</v>
          </cell>
          <cell r="O6079">
            <v>0</v>
          </cell>
          <cell r="P6079">
            <v>0</v>
          </cell>
        </row>
        <row r="6080">
          <cell r="A6080" t="e">
            <v>#VALUE!</v>
          </cell>
          <cell r="B6080" t="str">
            <v>826300  סך הכל</v>
          </cell>
          <cell r="C6080">
            <v>0</v>
          </cell>
          <cell r="D6080">
            <v>0</v>
          </cell>
          <cell r="E6080">
            <v>0</v>
          </cell>
          <cell r="F6080" t="str">
            <v>מוזיאון הילדים</v>
          </cell>
          <cell r="G6080">
            <v>0</v>
          </cell>
          <cell r="H6080">
            <v>0</v>
          </cell>
          <cell r="I6080">
            <v>4.1405742052492922E-2</v>
          </cell>
          <cell r="J6080">
            <v>4859580</v>
          </cell>
          <cell r="K6080" t="e">
            <v>#N/A</v>
          </cell>
          <cell r="L6080">
            <v>166420</v>
          </cell>
          <cell r="M6080">
            <v>1060600</v>
          </cell>
          <cell r="N6080">
            <v>6086600</v>
          </cell>
          <cell r="O6080">
            <v>5844600</v>
          </cell>
          <cell r="P6080">
            <v>5594000</v>
          </cell>
        </row>
        <row r="6081">
          <cell r="A6081">
            <v>18264000</v>
          </cell>
          <cell r="B6081">
            <v>0</v>
          </cell>
          <cell r="C6081">
            <v>826400</v>
          </cell>
          <cell r="D6081">
            <v>1</v>
          </cell>
          <cell r="E6081">
            <v>0</v>
          </cell>
          <cell r="F6081" t="str">
            <v>מתנ"ס ע"ש שטיינברג</v>
          </cell>
          <cell r="G6081">
            <v>0</v>
          </cell>
          <cell r="H6081" t="str">
            <v xml:space="preserve"> </v>
          </cell>
          <cell r="I6081">
            <v>0</v>
          </cell>
          <cell r="J6081">
            <v>0</v>
          </cell>
          <cell r="K6081">
            <v>0</v>
          </cell>
          <cell r="L6081">
            <v>0</v>
          </cell>
          <cell r="M6081">
            <v>0</v>
          </cell>
          <cell r="N6081">
            <v>0</v>
          </cell>
          <cell r="O6081">
            <v>0</v>
          </cell>
          <cell r="P6081">
            <v>0</v>
          </cell>
        </row>
        <row r="6082">
          <cell r="A6082">
            <v>1826400211</v>
          </cell>
          <cell r="B6082">
            <v>211</v>
          </cell>
          <cell r="C6082">
            <v>826400</v>
          </cell>
          <cell r="D6082">
            <v>1</v>
          </cell>
          <cell r="E6082">
            <v>0</v>
          </cell>
          <cell r="F6082" t="str">
            <v>העסקת עובדי עירייה</v>
          </cell>
          <cell r="G6082">
            <v>0</v>
          </cell>
          <cell r="H6082" t="str">
            <v>שכר</v>
          </cell>
          <cell r="I6082">
            <v>0</v>
          </cell>
          <cell r="J6082">
            <v>0</v>
          </cell>
          <cell r="K6082">
            <v>0</v>
          </cell>
          <cell r="L6082">
            <v>0</v>
          </cell>
          <cell r="M6082">
            <v>0</v>
          </cell>
          <cell r="N6082">
            <v>0</v>
          </cell>
          <cell r="O6082">
            <v>0</v>
          </cell>
          <cell r="P6082">
            <v>0</v>
          </cell>
        </row>
        <row r="6083">
          <cell r="A6083">
            <v>1826400413</v>
          </cell>
          <cell r="B6083">
            <v>413</v>
          </cell>
          <cell r="C6083">
            <v>826400</v>
          </cell>
          <cell r="D6083">
            <v>1</v>
          </cell>
          <cell r="E6083">
            <v>0</v>
          </cell>
          <cell r="F6083" t="str">
            <v>דמ''ש</v>
          </cell>
          <cell r="G6083">
            <v>0</v>
          </cell>
          <cell r="H6083" t="str">
            <v>קשיח</v>
          </cell>
          <cell r="I6083">
            <v>0</v>
          </cell>
          <cell r="J6083">
            <v>0</v>
          </cell>
          <cell r="K6083">
            <v>0</v>
          </cell>
          <cell r="L6083">
            <v>0</v>
          </cell>
          <cell r="M6083">
            <v>0</v>
          </cell>
          <cell r="N6083">
            <v>0</v>
          </cell>
          <cell r="O6083">
            <v>0</v>
          </cell>
          <cell r="P6083">
            <v>0</v>
          </cell>
        </row>
        <row r="6084">
          <cell r="A6084">
            <v>1826400431</v>
          </cell>
          <cell r="B6084">
            <v>431</v>
          </cell>
          <cell r="C6084">
            <v>826400</v>
          </cell>
          <cell r="D6084">
            <v>1</v>
          </cell>
          <cell r="E6084">
            <v>0</v>
          </cell>
          <cell r="F6084" t="str">
            <v xml:space="preserve">חשמל              </v>
          </cell>
          <cell r="G6084">
            <v>0</v>
          </cell>
          <cell r="H6084" t="str">
            <v>קשיח</v>
          </cell>
          <cell r="I6084">
            <v>0</v>
          </cell>
          <cell r="J6084">
            <v>0</v>
          </cell>
          <cell r="K6084">
            <v>0</v>
          </cell>
          <cell r="L6084">
            <v>0</v>
          </cell>
          <cell r="M6084">
            <v>0</v>
          </cell>
          <cell r="N6084">
            <v>0</v>
          </cell>
          <cell r="O6084">
            <v>0</v>
          </cell>
          <cell r="P6084">
            <v>0</v>
          </cell>
        </row>
        <row r="6085">
          <cell r="A6085">
            <v>1826400432</v>
          </cell>
          <cell r="B6085">
            <v>432</v>
          </cell>
          <cell r="C6085">
            <v>826400</v>
          </cell>
          <cell r="D6085">
            <v>1</v>
          </cell>
          <cell r="E6085">
            <v>0</v>
          </cell>
          <cell r="F6085" t="str">
            <v xml:space="preserve">מים               </v>
          </cell>
          <cell r="G6085">
            <v>0</v>
          </cell>
          <cell r="H6085" t="str">
            <v>קשיח</v>
          </cell>
          <cell r="I6085">
            <v>0</v>
          </cell>
          <cell r="J6085">
            <v>0</v>
          </cell>
          <cell r="K6085">
            <v>0</v>
          </cell>
          <cell r="L6085">
            <v>0</v>
          </cell>
          <cell r="M6085">
            <v>0</v>
          </cell>
          <cell r="N6085">
            <v>0</v>
          </cell>
          <cell r="O6085">
            <v>0</v>
          </cell>
          <cell r="P6085">
            <v>0</v>
          </cell>
        </row>
        <row r="6086">
          <cell r="A6086">
            <v>1826400441</v>
          </cell>
          <cell r="B6086">
            <v>441</v>
          </cell>
          <cell r="C6086">
            <v>826400</v>
          </cell>
          <cell r="D6086">
            <v>1</v>
          </cell>
          <cell r="E6086">
            <v>0</v>
          </cell>
          <cell r="F6086" t="str">
            <v xml:space="preserve">ביטוח             </v>
          </cell>
          <cell r="G6086">
            <v>0</v>
          </cell>
          <cell r="H6086" t="str">
            <v>קשיח</v>
          </cell>
          <cell r="I6086">
            <v>1.4592592592592593</v>
          </cell>
          <cell r="J6086">
            <v>33200</v>
          </cell>
          <cell r="K6086">
            <v>0</v>
          </cell>
          <cell r="L6086">
            <v>0</v>
          </cell>
          <cell r="M6086">
            <v>0</v>
          </cell>
          <cell r="N6086">
            <v>33200</v>
          </cell>
          <cell r="O6086">
            <v>13500</v>
          </cell>
          <cell r="P6086">
            <v>13500</v>
          </cell>
        </row>
        <row r="6087">
          <cell r="A6087">
            <v>1826400870</v>
          </cell>
          <cell r="B6087">
            <v>870</v>
          </cell>
          <cell r="C6087">
            <v>826400</v>
          </cell>
          <cell r="D6087">
            <v>1</v>
          </cell>
          <cell r="E6087">
            <v>0</v>
          </cell>
          <cell r="F6087" t="str">
            <v xml:space="preserve">השתתפויות         </v>
          </cell>
          <cell r="G6087">
            <v>0</v>
          </cell>
          <cell r="H6087" t="str">
            <v>גמיש</v>
          </cell>
          <cell r="I6087">
            <v>0</v>
          </cell>
          <cell r="J6087">
            <v>733050</v>
          </cell>
          <cell r="K6087">
            <v>0</v>
          </cell>
          <cell r="L6087">
            <v>81450</v>
          </cell>
          <cell r="M6087">
            <v>0</v>
          </cell>
          <cell r="N6087">
            <v>814500</v>
          </cell>
          <cell r="O6087">
            <v>814500</v>
          </cell>
          <cell r="P6087">
            <v>814500</v>
          </cell>
        </row>
        <row r="6088">
          <cell r="A6088">
            <v>1826400871</v>
          </cell>
          <cell r="B6088">
            <v>871</v>
          </cell>
          <cell r="C6088">
            <v>826400</v>
          </cell>
          <cell r="D6088">
            <v>1</v>
          </cell>
          <cell r="E6088">
            <v>0</v>
          </cell>
          <cell r="F6088" t="str">
            <v>מופעים לצעירים 21+</v>
          </cell>
          <cell r="G6088">
            <v>0</v>
          </cell>
          <cell r="H6088" t="str">
            <v>גמיש</v>
          </cell>
          <cell r="I6088">
            <v>0</v>
          </cell>
          <cell r="J6088">
            <v>0</v>
          </cell>
          <cell r="K6088">
            <v>0</v>
          </cell>
          <cell r="L6088">
            <v>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</row>
        <row r="6089">
          <cell r="A6089">
            <v>1826400872</v>
          </cell>
          <cell r="B6089">
            <v>872</v>
          </cell>
          <cell r="C6089">
            <v>826400</v>
          </cell>
          <cell r="D6089">
            <v>1</v>
          </cell>
          <cell r="E6089">
            <v>0</v>
          </cell>
          <cell r="F6089" t="str">
            <v>פרוייקטים מוסיקה</v>
          </cell>
          <cell r="G6089">
            <v>0</v>
          </cell>
          <cell r="H6089" t="str">
            <v>גמיש</v>
          </cell>
          <cell r="I6089">
            <v>0</v>
          </cell>
          <cell r="J6089">
            <v>0</v>
          </cell>
          <cell r="K6089">
            <v>0</v>
          </cell>
          <cell r="L6089">
            <v>0</v>
          </cell>
          <cell r="M6089">
            <v>0</v>
          </cell>
          <cell r="N6089">
            <v>0</v>
          </cell>
          <cell r="O6089">
            <v>0</v>
          </cell>
          <cell r="P6089">
            <v>0</v>
          </cell>
        </row>
        <row r="6090">
          <cell r="A6090">
            <v>1826400873</v>
          </cell>
          <cell r="B6090">
            <v>873</v>
          </cell>
          <cell r="C6090">
            <v>826400</v>
          </cell>
          <cell r="D6090">
            <v>1</v>
          </cell>
          <cell r="E6090">
            <v>0</v>
          </cell>
          <cell r="F6090" t="str">
            <v>תערוכות בובות</v>
          </cell>
          <cell r="G6090">
            <v>0</v>
          </cell>
          <cell r="H6090" t="str">
            <v>גמיש</v>
          </cell>
          <cell r="I6090">
            <v>0</v>
          </cell>
          <cell r="J6090">
            <v>0</v>
          </cell>
          <cell r="K6090">
            <v>0</v>
          </cell>
          <cell r="L6090">
            <v>0</v>
          </cell>
          <cell r="M6090">
            <v>0</v>
          </cell>
          <cell r="N6090">
            <v>0</v>
          </cell>
          <cell r="O6090">
            <v>0</v>
          </cell>
          <cell r="P6090">
            <v>0</v>
          </cell>
        </row>
        <row r="6091">
          <cell r="A6091">
            <v>1826400874</v>
          </cell>
          <cell r="B6091">
            <v>874</v>
          </cell>
          <cell r="C6091">
            <v>826400</v>
          </cell>
          <cell r="D6091">
            <v>1</v>
          </cell>
          <cell r="E6091">
            <v>0</v>
          </cell>
          <cell r="F6091" t="str">
            <v>פסטיבל קוסמים</v>
          </cell>
          <cell r="G6091">
            <v>0</v>
          </cell>
          <cell r="H6091" t="str">
            <v>גמיש</v>
          </cell>
          <cell r="I6091">
            <v>0</v>
          </cell>
          <cell r="J6091">
            <v>0</v>
          </cell>
          <cell r="K6091">
            <v>0</v>
          </cell>
          <cell r="L6091">
            <v>0</v>
          </cell>
          <cell r="M6091">
            <v>0</v>
          </cell>
          <cell r="N6091">
            <v>0</v>
          </cell>
          <cell r="O6091">
            <v>0</v>
          </cell>
          <cell r="P6091">
            <v>0</v>
          </cell>
        </row>
        <row r="6092">
          <cell r="A6092">
            <v>1826400875</v>
          </cell>
          <cell r="B6092">
            <v>875</v>
          </cell>
          <cell r="C6092">
            <v>826400</v>
          </cell>
          <cell r="D6092">
            <v>1</v>
          </cell>
          <cell r="E6092">
            <v>0</v>
          </cell>
          <cell r="F6092" t="str">
            <v>מנהל מוסיקלי</v>
          </cell>
          <cell r="G6092">
            <v>0</v>
          </cell>
          <cell r="H6092" t="str">
            <v>גמיש</v>
          </cell>
          <cell r="I6092">
            <v>0</v>
          </cell>
          <cell r="J6092">
            <v>243720</v>
          </cell>
          <cell r="K6092">
            <v>0</v>
          </cell>
          <cell r="L6092">
            <v>27080</v>
          </cell>
          <cell r="M6092">
            <v>0</v>
          </cell>
          <cell r="N6092">
            <v>270800</v>
          </cell>
          <cell r="O6092">
            <v>270800</v>
          </cell>
          <cell r="P6092">
            <v>270800</v>
          </cell>
        </row>
        <row r="6093">
          <cell r="A6093">
            <v>1826400876</v>
          </cell>
          <cell r="B6093">
            <v>876</v>
          </cell>
          <cell r="C6093">
            <v>826400</v>
          </cell>
          <cell r="D6093">
            <v>1</v>
          </cell>
          <cell r="E6093">
            <v>0</v>
          </cell>
          <cell r="F6093" t="str">
            <v>מסך הכסף</v>
          </cell>
          <cell r="G6093">
            <v>0</v>
          </cell>
          <cell r="H6093" t="str">
            <v>גמיש</v>
          </cell>
          <cell r="I6093">
            <v>0</v>
          </cell>
          <cell r="J6093">
            <v>0</v>
          </cell>
          <cell r="K6093">
            <v>0</v>
          </cell>
          <cell r="L6093">
            <v>0</v>
          </cell>
          <cell r="M6093">
            <v>0</v>
          </cell>
          <cell r="N6093">
            <v>0</v>
          </cell>
          <cell r="O6093">
            <v>0</v>
          </cell>
          <cell r="P6093">
            <v>0</v>
          </cell>
        </row>
        <row r="6094">
          <cell r="A6094">
            <v>1826400877</v>
          </cell>
          <cell r="B6094">
            <v>877</v>
          </cell>
          <cell r="C6094">
            <v>826400</v>
          </cell>
          <cell r="D6094">
            <v>1</v>
          </cell>
          <cell r="E6094">
            <v>0</v>
          </cell>
          <cell r="F6094" t="str">
            <v xml:space="preserve">חשמל              </v>
          </cell>
          <cell r="G6094">
            <v>0</v>
          </cell>
          <cell r="H6094" t="str">
            <v>קשיח</v>
          </cell>
          <cell r="I6094">
            <v>-0.26315789473684215</v>
          </cell>
          <cell r="J6094">
            <v>126000</v>
          </cell>
          <cell r="K6094">
            <v>0</v>
          </cell>
          <cell r="L6094">
            <v>14000</v>
          </cell>
          <cell r="M6094">
            <v>0</v>
          </cell>
          <cell r="N6094">
            <v>140000</v>
          </cell>
          <cell r="O6094">
            <v>190000</v>
          </cell>
          <cell r="P6094">
            <v>124227.31</v>
          </cell>
        </row>
        <row r="6095">
          <cell r="A6095">
            <v>1826400879</v>
          </cell>
          <cell r="B6095">
            <v>879</v>
          </cell>
          <cell r="C6095">
            <v>826400</v>
          </cell>
          <cell r="D6095">
            <v>1</v>
          </cell>
          <cell r="E6095">
            <v>0</v>
          </cell>
          <cell r="F6095" t="str">
            <v>ביטוח-כנגד הכנסות</v>
          </cell>
          <cell r="G6095">
            <v>0</v>
          </cell>
          <cell r="H6095" t="str">
            <v>קשיח</v>
          </cell>
          <cell r="I6095">
            <v>0</v>
          </cell>
          <cell r="J6095">
            <v>13500</v>
          </cell>
          <cell r="K6095">
            <v>0</v>
          </cell>
          <cell r="L6095">
            <v>0</v>
          </cell>
          <cell r="M6095">
            <v>0</v>
          </cell>
          <cell r="N6095">
            <v>13500</v>
          </cell>
          <cell r="O6095">
            <v>13500</v>
          </cell>
          <cell r="P6095">
            <v>13500</v>
          </cell>
        </row>
        <row r="6096">
          <cell r="A6096">
            <v>1826400961</v>
          </cell>
          <cell r="B6096">
            <v>961</v>
          </cell>
          <cell r="C6096">
            <v>826400</v>
          </cell>
          <cell r="D6096">
            <v>1</v>
          </cell>
          <cell r="E6096">
            <v>0</v>
          </cell>
          <cell r="F6096" t="str">
            <v>רז' פעולות ורכישות</v>
          </cell>
          <cell r="G6096">
            <v>0</v>
          </cell>
          <cell r="H6096" t="str">
            <v>גמיש</v>
          </cell>
          <cell r="I6096">
            <v>0</v>
          </cell>
          <cell r="J6096">
            <v>0</v>
          </cell>
          <cell r="K6096">
            <v>0</v>
          </cell>
          <cell r="L6096">
            <v>0</v>
          </cell>
          <cell r="M6096">
            <v>0</v>
          </cell>
          <cell r="N6096">
            <v>0</v>
          </cell>
          <cell r="O6096">
            <v>0</v>
          </cell>
          <cell r="P6096">
            <v>0</v>
          </cell>
        </row>
        <row r="6097">
          <cell r="A6097" t="e">
            <v>#VALUE!</v>
          </cell>
          <cell r="B6097" t="str">
            <v>826400  סך הכל</v>
          </cell>
          <cell r="C6097">
            <v>0</v>
          </cell>
          <cell r="D6097">
            <v>0</v>
          </cell>
          <cell r="E6097">
            <v>0</v>
          </cell>
          <cell r="F6097" t="str">
            <v>מתנ"ס ע"ש שטיינברג</v>
          </cell>
          <cell r="G6097">
            <v>0</v>
          </cell>
          <cell r="H6097">
            <v>0</v>
          </cell>
          <cell r="I6097">
            <v>-2.3266528449665924E-2</v>
          </cell>
          <cell r="J6097">
            <v>1149470</v>
          </cell>
          <cell r="K6097">
            <v>0</v>
          </cell>
          <cell r="L6097">
            <v>122530</v>
          </cell>
          <cell r="M6097">
            <v>0</v>
          </cell>
          <cell r="N6097">
            <v>1272000</v>
          </cell>
          <cell r="O6097">
            <v>1302300</v>
          </cell>
          <cell r="P6097">
            <v>1236527.31</v>
          </cell>
        </row>
        <row r="6098">
          <cell r="A6098">
            <v>18265000</v>
          </cell>
          <cell r="B6098">
            <v>0</v>
          </cell>
          <cell r="C6098">
            <v>826500</v>
          </cell>
          <cell r="D6098">
            <v>1</v>
          </cell>
          <cell r="E6098">
            <v>0</v>
          </cell>
          <cell r="F6098" t="str">
            <v xml:space="preserve">המחלקה לאירועים   </v>
          </cell>
          <cell r="G6098">
            <v>0</v>
          </cell>
          <cell r="H6098" t="str">
            <v xml:space="preserve"> </v>
          </cell>
          <cell r="I6098">
            <v>0</v>
          </cell>
          <cell r="J6098">
            <v>0</v>
          </cell>
          <cell r="K6098">
            <v>0</v>
          </cell>
          <cell r="L6098">
            <v>0</v>
          </cell>
          <cell r="M6098">
            <v>0</v>
          </cell>
          <cell r="N6098">
            <v>0</v>
          </cell>
          <cell r="O6098">
            <v>0</v>
          </cell>
          <cell r="P6098">
            <v>0</v>
          </cell>
        </row>
        <row r="6099">
          <cell r="A6099">
            <v>1826500110</v>
          </cell>
          <cell r="B6099">
            <v>110</v>
          </cell>
          <cell r="C6099">
            <v>826500</v>
          </cell>
          <cell r="D6099">
            <v>1</v>
          </cell>
          <cell r="E6099">
            <v>0</v>
          </cell>
          <cell r="F6099" t="str">
            <v>השכר הקובע-תקציבית</v>
          </cell>
          <cell r="G6099">
            <v>0</v>
          </cell>
          <cell r="H6099" t="str">
            <v>שכר</v>
          </cell>
          <cell r="I6099">
            <v>-1</v>
          </cell>
          <cell r="J6099">
            <v>0</v>
          </cell>
          <cell r="K6099">
            <v>1.4423076923076872E-2</v>
          </cell>
          <cell r="L6099">
            <v>0</v>
          </cell>
          <cell r="M6099">
            <v>0</v>
          </cell>
          <cell r="N6099">
            <v>0</v>
          </cell>
          <cell r="O6099">
            <v>85700</v>
          </cell>
          <cell r="P6099">
            <v>0</v>
          </cell>
        </row>
        <row r="6100">
          <cell r="A6100">
            <v>1826500119</v>
          </cell>
          <cell r="B6100">
            <v>119</v>
          </cell>
          <cell r="C6100">
            <v>826500</v>
          </cell>
          <cell r="D6100">
            <v>1</v>
          </cell>
          <cell r="E6100">
            <v>0</v>
          </cell>
          <cell r="F6100" t="str">
            <v xml:space="preserve">השכר הקובע-צוברת  </v>
          </cell>
          <cell r="G6100">
            <v>0</v>
          </cell>
          <cell r="H6100" t="str">
            <v>שכר</v>
          </cell>
          <cell r="I6100">
            <v>0.22789562605594149</v>
          </cell>
          <cell r="J6100">
            <v>654100</v>
          </cell>
          <cell r="K6100">
            <v>1.5078082929456116E-2</v>
          </cell>
          <cell r="L6100">
            <v>0</v>
          </cell>
          <cell r="M6100">
            <v>0</v>
          </cell>
          <cell r="N6100">
            <v>654100</v>
          </cell>
          <cell r="O6100">
            <v>532700</v>
          </cell>
          <cell r="P6100">
            <v>560943.80000000005</v>
          </cell>
        </row>
        <row r="6101">
          <cell r="A6101">
            <v>1826500122</v>
          </cell>
          <cell r="B6101">
            <v>122</v>
          </cell>
          <cell r="C6101">
            <v>826500</v>
          </cell>
          <cell r="D6101">
            <v>1</v>
          </cell>
          <cell r="E6101">
            <v>0</v>
          </cell>
          <cell r="F6101" t="str">
            <v xml:space="preserve">ביגוד             </v>
          </cell>
          <cell r="G6101">
            <v>0</v>
          </cell>
          <cell r="H6101" t="str">
            <v>שכר</v>
          </cell>
          <cell r="I6101">
            <v>0.94285714285714284</v>
          </cell>
          <cell r="J6101">
            <v>6800</v>
          </cell>
          <cell r="K6101">
            <v>0</v>
          </cell>
          <cell r="L6101">
            <v>0</v>
          </cell>
          <cell r="M6101">
            <v>0</v>
          </cell>
          <cell r="N6101">
            <v>6800</v>
          </cell>
          <cell r="O6101">
            <v>3500</v>
          </cell>
          <cell r="P6101">
            <v>4086.24</v>
          </cell>
        </row>
        <row r="6102">
          <cell r="A6102">
            <v>1826500126</v>
          </cell>
          <cell r="B6102">
            <v>126</v>
          </cell>
          <cell r="C6102">
            <v>826500</v>
          </cell>
          <cell r="D6102">
            <v>1</v>
          </cell>
          <cell r="E6102">
            <v>0</v>
          </cell>
          <cell r="F6102" t="str">
            <v xml:space="preserve">דמי הבראה         </v>
          </cell>
          <cell r="G6102">
            <v>0</v>
          </cell>
          <cell r="H6102" t="str">
            <v>שכר</v>
          </cell>
          <cell r="I6102">
            <v>0.90909090909090917</v>
          </cell>
          <cell r="J6102">
            <v>21000</v>
          </cell>
          <cell r="K6102">
            <v>0</v>
          </cell>
          <cell r="L6102">
            <v>0</v>
          </cell>
          <cell r="M6102">
            <v>0</v>
          </cell>
          <cell r="N6102">
            <v>21000</v>
          </cell>
          <cell r="O6102">
            <v>11000</v>
          </cell>
          <cell r="P6102">
            <v>10525.26</v>
          </cell>
        </row>
        <row r="6103">
          <cell r="A6103">
            <v>1826500130</v>
          </cell>
          <cell r="B6103">
            <v>130</v>
          </cell>
          <cell r="C6103">
            <v>826500</v>
          </cell>
          <cell r="D6103">
            <v>1</v>
          </cell>
          <cell r="E6103">
            <v>0</v>
          </cell>
          <cell r="F6103" t="str">
            <v xml:space="preserve">שעות נוספות       </v>
          </cell>
          <cell r="G6103">
            <v>0</v>
          </cell>
          <cell r="H6103" t="str">
            <v>שכר</v>
          </cell>
          <cell r="I6103">
            <v>0</v>
          </cell>
          <cell r="J6103">
            <v>29400</v>
          </cell>
          <cell r="K6103">
            <v>0</v>
          </cell>
          <cell r="L6103">
            <v>0</v>
          </cell>
          <cell r="M6103">
            <v>0</v>
          </cell>
          <cell r="N6103">
            <v>29400</v>
          </cell>
          <cell r="O6103">
            <v>29400</v>
          </cell>
          <cell r="P6103">
            <v>19288.7</v>
          </cell>
        </row>
        <row r="6104">
          <cell r="A6104">
            <v>1826500140</v>
          </cell>
          <cell r="B6104">
            <v>140</v>
          </cell>
          <cell r="C6104">
            <v>826500</v>
          </cell>
          <cell r="D6104">
            <v>1</v>
          </cell>
          <cell r="E6104">
            <v>0</v>
          </cell>
          <cell r="F6104" t="str">
            <v>השתתפות באחזקת רכב</v>
          </cell>
          <cell r="G6104">
            <v>0</v>
          </cell>
          <cell r="H6104" t="str">
            <v>שכר</v>
          </cell>
          <cell r="I6104">
            <v>0.12345679012345689</v>
          </cell>
          <cell r="J6104">
            <v>45500</v>
          </cell>
          <cell r="K6104">
            <v>0</v>
          </cell>
          <cell r="L6104">
            <v>0</v>
          </cell>
          <cell r="M6104">
            <v>0</v>
          </cell>
          <cell r="N6104">
            <v>45500</v>
          </cell>
          <cell r="O6104">
            <v>40500</v>
          </cell>
          <cell r="P6104">
            <v>39619.760000000002</v>
          </cell>
        </row>
        <row r="6105">
          <cell r="A6105">
            <v>1826500210</v>
          </cell>
          <cell r="B6105">
            <v>210</v>
          </cell>
          <cell r="C6105">
            <v>826500</v>
          </cell>
          <cell r="D6105">
            <v>1</v>
          </cell>
          <cell r="E6105">
            <v>0</v>
          </cell>
          <cell r="F6105" t="str">
            <v xml:space="preserve">השכר הקובע        </v>
          </cell>
          <cell r="G6105">
            <v>0</v>
          </cell>
          <cell r="H6105" t="str">
            <v>שכר</v>
          </cell>
          <cell r="I6105">
            <v>0</v>
          </cell>
          <cell r="J6105">
            <v>24000</v>
          </cell>
          <cell r="K6105">
            <v>-1</v>
          </cell>
          <cell r="L6105">
            <v>0</v>
          </cell>
          <cell r="M6105">
            <v>0</v>
          </cell>
          <cell r="N6105">
            <v>24000</v>
          </cell>
          <cell r="O6105">
            <v>24000</v>
          </cell>
          <cell r="P6105">
            <v>12221.32</v>
          </cell>
        </row>
        <row r="6106">
          <cell r="A6106">
            <v>1826500263</v>
          </cell>
          <cell r="B6106">
            <v>263</v>
          </cell>
          <cell r="C6106">
            <v>826500</v>
          </cell>
          <cell r="D6106">
            <v>1</v>
          </cell>
          <cell r="E6106">
            <v>0</v>
          </cell>
          <cell r="F6106" t="str">
            <v>עובדי  כ"א</v>
          </cell>
          <cell r="G6106">
            <v>0</v>
          </cell>
          <cell r="H6106" t="str">
            <v>שכר</v>
          </cell>
          <cell r="I6106">
            <v>0</v>
          </cell>
          <cell r="J6106">
            <v>0</v>
          </cell>
          <cell r="K6106">
            <v>0</v>
          </cell>
          <cell r="L6106">
            <v>0</v>
          </cell>
          <cell r="M6106">
            <v>0</v>
          </cell>
          <cell r="N6106">
            <v>0</v>
          </cell>
          <cell r="O6106">
            <v>0</v>
          </cell>
          <cell r="P6106">
            <v>0</v>
          </cell>
        </row>
        <row r="6107">
          <cell r="A6107">
            <v>1826500350</v>
          </cell>
          <cell r="B6107">
            <v>350</v>
          </cell>
          <cell r="C6107">
            <v>826500</v>
          </cell>
          <cell r="D6107">
            <v>1</v>
          </cell>
          <cell r="E6107">
            <v>0</v>
          </cell>
          <cell r="F6107" t="str">
            <v>ליסינג- 512-36-101</v>
          </cell>
          <cell r="G6107">
            <v>0</v>
          </cell>
          <cell r="H6107" t="str">
            <v>שכר</v>
          </cell>
          <cell r="I6107">
            <v>0</v>
          </cell>
          <cell r="J6107">
            <v>44000</v>
          </cell>
          <cell r="K6107">
            <v>2.3809523809523725E-2</v>
          </cell>
          <cell r="L6107">
            <v>0</v>
          </cell>
          <cell r="M6107">
            <v>0</v>
          </cell>
          <cell r="N6107">
            <v>44000</v>
          </cell>
          <cell r="O6107">
            <v>44000</v>
          </cell>
          <cell r="P6107">
            <v>46314.43</v>
          </cell>
        </row>
        <row r="6108">
          <cell r="A6108">
            <v>1826500351</v>
          </cell>
          <cell r="B6108">
            <v>351</v>
          </cell>
          <cell r="C6108">
            <v>826500</v>
          </cell>
          <cell r="D6108">
            <v>1</v>
          </cell>
          <cell r="E6108">
            <v>0</v>
          </cell>
          <cell r="F6108" t="str">
            <v>הוצאות- 512-36-101</v>
          </cell>
          <cell r="G6108">
            <v>0</v>
          </cell>
          <cell r="H6108" t="str">
            <v>שכר</v>
          </cell>
          <cell r="I6108">
            <v>0</v>
          </cell>
          <cell r="J6108">
            <v>30450</v>
          </cell>
          <cell r="K6108">
            <v>0</v>
          </cell>
          <cell r="L6108">
            <v>0</v>
          </cell>
          <cell r="M6108">
            <v>0</v>
          </cell>
          <cell r="N6108">
            <v>30450</v>
          </cell>
          <cell r="O6108">
            <v>30450</v>
          </cell>
          <cell r="P6108">
            <v>29289</v>
          </cell>
        </row>
        <row r="6109">
          <cell r="A6109">
            <v>1826500423</v>
          </cell>
          <cell r="B6109">
            <v>423</v>
          </cell>
          <cell r="C6109">
            <v>826500</v>
          </cell>
          <cell r="D6109">
            <v>1</v>
          </cell>
          <cell r="E6109">
            <v>0</v>
          </cell>
          <cell r="F6109" t="str">
            <v xml:space="preserve">תחזוקת מבנה       </v>
          </cell>
          <cell r="G6109">
            <v>0</v>
          </cell>
          <cell r="H6109" t="str">
            <v>קשיח</v>
          </cell>
          <cell r="I6109">
            <v>0</v>
          </cell>
          <cell r="J6109">
            <v>0</v>
          </cell>
          <cell r="K6109">
            <v>0</v>
          </cell>
          <cell r="L6109">
            <v>0</v>
          </cell>
          <cell r="M6109">
            <v>0</v>
          </cell>
          <cell r="N6109">
            <v>0</v>
          </cell>
          <cell r="O6109">
            <v>0</v>
          </cell>
          <cell r="P6109">
            <v>0</v>
          </cell>
        </row>
        <row r="6110">
          <cell r="A6110">
            <v>1826500471</v>
          </cell>
          <cell r="B6110">
            <v>471</v>
          </cell>
          <cell r="C6110">
            <v>826500</v>
          </cell>
          <cell r="D6110">
            <v>1</v>
          </cell>
          <cell r="E6110">
            <v>0</v>
          </cell>
          <cell r="F6110" t="str">
            <v xml:space="preserve">מכשירי כתיבה      </v>
          </cell>
          <cell r="G6110">
            <v>0</v>
          </cell>
          <cell r="H6110" t="str">
            <v>גמיש</v>
          </cell>
          <cell r="I6110">
            <v>0</v>
          </cell>
          <cell r="J6110">
            <v>2430</v>
          </cell>
          <cell r="K6110">
            <v>0</v>
          </cell>
          <cell r="L6110">
            <v>270</v>
          </cell>
          <cell r="M6110">
            <v>0</v>
          </cell>
          <cell r="N6110">
            <v>2700</v>
          </cell>
          <cell r="O6110">
            <v>2700</v>
          </cell>
          <cell r="P6110">
            <v>4800.72</v>
          </cell>
        </row>
        <row r="6111">
          <cell r="A6111">
            <v>1826500511</v>
          </cell>
          <cell r="B6111">
            <v>511</v>
          </cell>
          <cell r="C6111">
            <v>826500</v>
          </cell>
          <cell r="D6111">
            <v>1</v>
          </cell>
          <cell r="E6111">
            <v>0</v>
          </cell>
          <cell r="F6111" t="str">
            <v xml:space="preserve">אירוח וכיבוד      </v>
          </cell>
          <cell r="G6111">
            <v>0</v>
          </cell>
          <cell r="H6111" t="str">
            <v>גמיש</v>
          </cell>
          <cell r="I6111">
            <v>0</v>
          </cell>
          <cell r="J6111">
            <v>1980</v>
          </cell>
          <cell r="K6111">
            <v>0</v>
          </cell>
          <cell r="L6111">
            <v>220</v>
          </cell>
          <cell r="M6111">
            <v>0</v>
          </cell>
          <cell r="N6111">
            <v>2200</v>
          </cell>
          <cell r="O6111">
            <v>2200</v>
          </cell>
          <cell r="P6111">
            <v>0</v>
          </cell>
        </row>
        <row r="6112">
          <cell r="A6112">
            <v>1826500550</v>
          </cell>
          <cell r="B6112">
            <v>550</v>
          </cell>
          <cell r="C6112">
            <v>826500</v>
          </cell>
          <cell r="D6112">
            <v>1</v>
          </cell>
          <cell r="E6112">
            <v>0</v>
          </cell>
          <cell r="F6112" t="str">
            <v xml:space="preserve">פירסומים          </v>
          </cell>
          <cell r="G6112">
            <v>0</v>
          </cell>
          <cell r="H6112" t="str">
            <v>גמיש</v>
          </cell>
          <cell r="I6112">
            <v>0</v>
          </cell>
          <cell r="J6112">
            <v>0</v>
          </cell>
          <cell r="K6112">
            <v>0</v>
          </cell>
          <cell r="L6112">
            <v>0</v>
          </cell>
          <cell r="M6112">
            <v>0</v>
          </cell>
          <cell r="N6112">
            <v>0</v>
          </cell>
          <cell r="O6112">
            <v>0</v>
          </cell>
          <cell r="P6112">
            <v>0</v>
          </cell>
        </row>
        <row r="6113">
          <cell r="A6113">
            <v>1826500561</v>
          </cell>
          <cell r="B6113">
            <v>561</v>
          </cell>
          <cell r="C6113">
            <v>826500</v>
          </cell>
          <cell r="D6113">
            <v>1</v>
          </cell>
          <cell r="E6113">
            <v>0</v>
          </cell>
          <cell r="F6113" t="str">
            <v xml:space="preserve">שיכפולים          </v>
          </cell>
          <cell r="G6113">
            <v>0</v>
          </cell>
          <cell r="H6113" t="str">
            <v>גמיש</v>
          </cell>
          <cell r="I6113">
            <v>0</v>
          </cell>
          <cell r="J6113">
            <v>0</v>
          </cell>
          <cell r="K6113">
            <v>0</v>
          </cell>
          <cell r="L6113">
            <v>0</v>
          </cell>
          <cell r="M6113">
            <v>0</v>
          </cell>
          <cell r="N6113">
            <v>0</v>
          </cell>
          <cell r="O6113">
            <v>0</v>
          </cell>
          <cell r="P6113">
            <v>0</v>
          </cell>
        </row>
        <row r="6114">
          <cell r="A6114">
            <v>1826500571</v>
          </cell>
          <cell r="B6114">
            <v>571</v>
          </cell>
          <cell r="C6114">
            <v>826500</v>
          </cell>
          <cell r="D6114">
            <v>1</v>
          </cell>
          <cell r="E6114">
            <v>0</v>
          </cell>
          <cell r="F6114" t="str">
            <v xml:space="preserve">מיכון וענ"א       </v>
          </cell>
          <cell r="G6114">
            <v>0</v>
          </cell>
          <cell r="H6114" t="str">
            <v>קשיח</v>
          </cell>
          <cell r="I6114">
            <v>0</v>
          </cell>
          <cell r="J6114">
            <v>43600</v>
          </cell>
          <cell r="K6114">
            <v>0</v>
          </cell>
          <cell r="L6114">
            <v>0</v>
          </cell>
          <cell r="M6114">
            <v>0</v>
          </cell>
          <cell r="N6114">
            <v>43600</v>
          </cell>
          <cell r="O6114">
            <v>43600</v>
          </cell>
          <cell r="P6114">
            <v>31600</v>
          </cell>
        </row>
        <row r="6115">
          <cell r="A6115">
            <v>1826500710</v>
          </cell>
          <cell r="B6115">
            <v>710</v>
          </cell>
          <cell r="C6115">
            <v>826500</v>
          </cell>
          <cell r="D6115">
            <v>1</v>
          </cell>
          <cell r="E6115">
            <v>0</v>
          </cell>
          <cell r="F6115" t="str">
            <v xml:space="preserve">הובלות והסעות     </v>
          </cell>
          <cell r="G6115">
            <v>0</v>
          </cell>
          <cell r="H6115" t="str">
            <v>גמיש</v>
          </cell>
          <cell r="I6115">
            <v>0</v>
          </cell>
          <cell r="J6115">
            <v>0</v>
          </cell>
          <cell r="K6115">
            <v>0</v>
          </cell>
          <cell r="L6115">
            <v>0</v>
          </cell>
          <cell r="M6115">
            <v>0</v>
          </cell>
          <cell r="N6115">
            <v>0</v>
          </cell>
          <cell r="O6115">
            <v>0</v>
          </cell>
          <cell r="P6115">
            <v>0</v>
          </cell>
        </row>
        <row r="6116">
          <cell r="A6116">
            <v>1826500723</v>
          </cell>
          <cell r="B6116">
            <v>723</v>
          </cell>
          <cell r="C6116">
            <v>826500</v>
          </cell>
          <cell r="D6116">
            <v>1</v>
          </cell>
          <cell r="E6116">
            <v>0</v>
          </cell>
          <cell r="F6116" t="str">
            <v>חמרים אביזרי קישוט</v>
          </cell>
          <cell r="G6116">
            <v>0</v>
          </cell>
          <cell r="H6116" t="str">
            <v>גמיש</v>
          </cell>
          <cell r="I6116">
            <v>0</v>
          </cell>
          <cell r="J6116">
            <v>0</v>
          </cell>
          <cell r="K6116">
            <v>0</v>
          </cell>
          <cell r="L6116">
            <v>0</v>
          </cell>
          <cell r="M6116">
            <v>0</v>
          </cell>
          <cell r="N6116">
            <v>0</v>
          </cell>
          <cell r="O6116">
            <v>0</v>
          </cell>
          <cell r="P6116">
            <v>0</v>
          </cell>
        </row>
        <row r="6117">
          <cell r="A6117">
            <v>1826500780</v>
          </cell>
          <cell r="B6117">
            <v>780</v>
          </cell>
          <cell r="C6117">
            <v>826500</v>
          </cell>
          <cell r="D6117">
            <v>1</v>
          </cell>
          <cell r="E6117">
            <v>0</v>
          </cell>
          <cell r="F6117" t="str">
            <v>אירועים מתנ"סים-הכ</v>
          </cell>
          <cell r="G6117">
            <v>0</v>
          </cell>
          <cell r="H6117" t="str">
            <v>גמיש</v>
          </cell>
          <cell r="I6117">
            <v>0</v>
          </cell>
          <cell r="J6117">
            <v>0</v>
          </cell>
          <cell r="K6117">
            <v>0</v>
          </cell>
          <cell r="L6117">
            <v>0</v>
          </cell>
          <cell r="M6117">
            <v>0</v>
          </cell>
          <cell r="N6117">
            <v>0</v>
          </cell>
          <cell r="O6117">
            <v>0</v>
          </cell>
          <cell r="P6117">
            <v>0</v>
          </cell>
        </row>
        <row r="6118">
          <cell r="A6118">
            <v>1826500781</v>
          </cell>
          <cell r="B6118">
            <v>781</v>
          </cell>
          <cell r="C6118">
            <v>826500</v>
          </cell>
          <cell r="D6118">
            <v>1</v>
          </cell>
          <cell r="E6118">
            <v>0</v>
          </cell>
          <cell r="F6118" t="str">
            <v xml:space="preserve">אומנים            </v>
          </cell>
          <cell r="G6118">
            <v>0</v>
          </cell>
          <cell r="H6118" t="str">
            <v>גמיש</v>
          </cell>
          <cell r="I6118">
            <v>0</v>
          </cell>
          <cell r="J6118">
            <v>0</v>
          </cell>
          <cell r="K6118">
            <v>0</v>
          </cell>
          <cell r="L6118">
            <v>0</v>
          </cell>
          <cell r="M6118">
            <v>0</v>
          </cell>
          <cell r="N6118">
            <v>0</v>
          </cell>
          <cell r="O6118">
            <v>0</v>
          </cell>
          <cell r="P6118">
            <v>0</v>
          </cell>
        </row>
        <row r="6119">
          <cell r="A6119">
            <v>1826500782</v>
          </cell>
          <cell r="B6119">
            <v>782</v>
          </cell>
          <cell r="C6119">
            <v>826500</v>
          </cell>
          <cell r="D6119">
            <v>1</v>
          </cell>
          <cell r="E6119">
            <v>0</v>
          </cell>
          <cell r="F6119" t="str">
            <v xml:space="preserve">הפקת ארועים       </v>
          </cell>
          <cell r="G6119">
            <v>0</v>
          </cell>
          <cell r="H6119" t="str">
            <v>גמיש</v>
          </cell>
          <cell r="I6119">
            <v>0</v>
          </cell>
          <cell r="J6119">
            <v>5191200</v>
          </cell>
          <cell r="K6119">
            <v>0</v>
          </cell>
          <cell r="L6119">
            <v>576800</v>
          </cell>
          <cell r="M6119">
            <v>0</v>
          </cell>
          <cell r="N6119">
            <v>5768000</v>
          </cell>
          <cell r="O6119">
            <v>5768000</v>
          </cell>
          <cell r="P6119">
            <v>6293175.5199999996</v>
          </cell>
        </row>
        <row r="6120">
          <cell r="A6120">
            <v>1826500783</v>
          </cell>
          <cell r="B6120">
            <v>783</v>
          </cell>
          <cell r="C6120">
            <v>826500</v>
          </cell>
          <cell r="D6120">
            <v>1</v>
          </cell>
          <cell r="E6120">
            <v>0</v>
          </cell>
          <cell r="F6120" t="str">
            <v>תוכנית סל"ע (כנגד הכנסות)</v>
          </cell>
          <cell r="G6120">
            <v>0</v>
          </cell>
          <cell r="H6120" t="str">
            <v>גמיש</v>
          </cell>
          <cell r="I6120">
            <v>0</v>
          </cell>
          <cell r="J6120">
            <v>0</v>
          </cell>
          <cell r="K6120">
            <v>0</v>
          </cell>
          <cell r="L6120">
            <v>0</v>
          </cell>
          <cell r="M6120">
            <v>0</v>
          </cell>
          <cell r="N6120">
            <v>0</v>
          </cell>
          <cell r="O6120">
            <v>0</v>
          </cell>
          <cell r="P6120">
            <v>424274</v>
          </cell>
        </row>
        <row r="6121">
          <cell r="A6121">
            <v>1826500784</v>
          </cell>
          <cell r="B6121">
            <v>784</v>
          </cell>
          <cell r="C6121">
            <v>826500</v>
          </cell>
          <cell r="D6121">
            <v>1</v>
          </cell>
          <cell r="E6121">
            <v>0</v>
          </cell>
          <cell r="F6121" t="str">
            <v>פרס קוגל  ואיילון</v>
          </cell>
          <cell r="G6121">
            <v>0</v>
          </cell>
          <cell r="H6121" t="str">
            <v>גמיש</v>
          </cell>
          <cell r="I6121">
            <v>0</v>
          </cell>
          <cell r="J6121">
            <v>64980</v>
          </cell>
          <cell r="K6121">
            <v>0</v>
          </cell>
          <cell r="L6121">
            <v>7220</v>
          </cell>
          <cell r="M6121">
            <v>0</v>
          </cell>
          <cell r="N6121">
            <v>72200</v>
          </cell>
          <cell r="O6121">
            <v>72200</v>
          </cell>
          <cell r="P6121">
            <v>0</v>
          </cell>
        </row>
        <row r="6122">
          <cell r="A6122">
            <v>1826500785</v>
          </cell>
          <cell r="B6122">
            <v>785</v>
          </cell>
          <cell r="C6122">
            <v>826500</v>
          </cell>
          <cell r="D6122">
            <v>1</v>
          </cell>
          <cell r="E6122">
            <v>0</v>
          </cell>
          <cell r="F6122" t="str">
            <v>פיסול לעדלאידע</v>
          </cell>
          <cell r="G6122">
            <v>0</v>
          </cell>
          <cell r="H6122" t="str">
            <v>גמיש</v>
          </cell>
          <cell r="I6122">
            <v>0</v>
          </cell>
          <cell r="J6122">
            <v>0</v>
          </cell>
          <cell r="K6122">
            <v>0</v>
          </cell>
          <cell r="L6122">
            <v>0</v>
          </cell>
          <cell r="M6122">
            <v>0</v>
          </cell>
          <cell r="N6122">
            <v>0</v>
          </cell>
          <cell r="O6122">
            <v>0</v>
          </cell>
          <cell r="P6122">
            <v>0</v>
          </cell>
        </row>
        <row r="6123">
          <cell r="A6123">
            <v>1826500788</v>
          </cell>
          <cell r="B6123">
            <v>788</v>
          </cell>
          <cell r="C6123">
            <v>826500</v>
          </cell>
          <cell r="D6123">
            <v>1</v>
          </cell>
          <cell r="E6123">
            <v>0</v>
          </cell>
          <cell r="F6123" t="str">
            <v>פסטיבל שירה בינלאומי</v>
          </cell>
          <cell r="G6123">
            <v>0</v>
          </cell>
          <cell r="H6123" t="str">
            <v>גמיש</v>
          </cell>
          <cell r="I6123">
            <v>0</v>
          </cell>
          <cell r="J6123">
            <v>0</v>
          </cell>
          <cell r="K6123">
            <v>0</v>
          </cell>
          <cell r="L6123">
            <v>0</v>
          </cell>
          <cell r="M6123">
            <v>0</v>
          </cell>
          <cell r="N6123">
            <v>0</v>
          </cell>
          <cell r="O6123">
            <v>0</v>
          </cell>
          <cell r="P6123">
            <v>0</v>
          </cell>
        </row>
        <row r="6124">
          <cell r="A6124">
            <v>1826500794</v>
          </cell>
          <cell r="B6124">
            <v>794</v>
          </cell>
          <cell r="C6124">
            <v>826500</v>
          </cell>
          <cell r="D6124">
            <v>1</v>
          </cell>
          <cell r="E6124">
            <v>0</v>
          </cell>
          <cell r="F6124" t="str">
            <v xml:space="preserve">השתתפות בעזר 094  </v>
          </cell>
          <cell r="G6124">
            <v>0</v>
          </cell>
          <cell r="H6124" t="str">
            <v>קשיח</v>
          </cell>
          <cell r="I6124">
            <v>0.15909090909090917</v>
          </cell>
          <cell r="J6124">
            <v>10200</v>
          </cell>
          <cell r="K6124">
            <v>0.13636363636363646</v>
          </cell>
          <cell r="L6124">
            <v>0</v>
          </cell>
          <cell r="M6124">
            <v>0</v>
          </cell>
          <cell r="N6124">
            <v>10200</v>
          </cell>
          <cell r="O6124">
            <v>8800</v>
          </cell>
          <cell r="P6124">
            <v>9783</v>
          </cell>
        </row>
        <row r="6125">
          <cell r="A6125">
            <v>1826500931</v>
          </cell>
          <cell r="B6125">
            <v>931</v>
          </cell>
          <cell r="C6125">
            <v>826500</v>
          </cell>
          <cell r="D6125">
            <v>1</v>
          </cell>
          <cell r="E6125">
            <v>0</v>
          </cell>
          <cell r="F6125" t="str">
            <v>ארועי שנת ה - 60</v>
          </cell>
          <cell r="G6125">
            <v>0</v>
          </cell>
          <cell r="H6125" t="str">
            <v>גמיש</v>
          </cell>
          <cell r="I6125">
            <v>0</v>
          </cell>
          <cell r="J6125">
            <v>0</v>
          </cell>
          <cell r="K6125">
            <v>0</v>
          </cell>
          <cell r="L6125">
            <v>0</v>
          </cell>
          <cell r="M6125">
            <v>0</v>
          </cell>
          <cell r="N6125">
            <v>0</v>
          </cell>
          <cell r="O6125">
            <v>0</v>
          </cell>
          <cell r="P6125">
            <v>0</v>
          </cell>
        </row>
        <row r="6126">
          <cell r="A6126">
            <v>1826500961</v>
          </cell>
          <cell r="B6126">
            <v>961</v>
          </cell>
          <cell r="C6126">
            <v>826500</v>
          </cell>
          <cell r="D6126">
            <v>1</v>
          </cell>
          <cell r="E6126">
            <v>0</v>
          </cell>
          <cell r="F6126" t="str">
            <v>רז' פעולות ורכישות</v>
          </cell>
          <cell r="G6126">
            <v>0</v>
          </cell>
          <cell r="H6126" t="str">
            <v>גמיש</v>
          </cell>
          <cell r="I6126">
            <v>0</v>
          </cell>
          <cell r="J6126">
            <v>0</v>
          </cell>
          <cell r="K6126">
            <v>0</v>
          </cell>
          <cell r="L6126">
            <v>0</v>
          </cell>
          <cell r="M6126">
            <v>0</v>
          </cell>
          <cell r="N6126">
            <v>0</v>
          </cell>
          <cell r="O6126">
            <v>0</v>
          </cell>
          <cell r="P6126">
            <v>0</v>
          </cell>
        </row>
        <row r="6127">
          <cell r="A6127">
            <v>1826500980</v>
          </cell>
          <cell r="B6127">
            <v>980</v>
          </cell>
          <cell r="C6127">
            <v>826500</v>
          </cell>
          <cell r="D6127">
            <v>1</v>
          </cell>
          <cell r="E6127">
            <v>0</v>
          </cell>
          <cell r="F6127" t="str">
            <v xml:space="preserve">השכרות            </v>
          </cell>
          <cell r="G6127">
            <v>0</v>
          </cell>
          <cell r="H6127" t="str">
            <v>גמיש</v>
          </cell>
          <cell r="I6127">
            <v>0</v>
          </cell>
          <cell r="J6127">
            <v>0</v>
          </cell>
          <cell r="K6127">
            <v>0</v>
          </cell>
          <cell r="L6127">
            <v>0</v>
          </cell>
          <cell r="M6127">
            <v>0</v>
          </cell>
          <cell r="N6127">
            <v>0</v>
          </cell>
          <cell r="O6127">
            <v>0</v>
          </cell>
          <cell r="P6127">
            <v>0</v>
          </cell>
        </row>
        <row r="6128">
          <cell r="A6128" t="e">
            <v>#VALUE!</v>
          </cell>
          <cell r="B6128" t="str">
            <v>826500  סך הכל</v>
          </cell>
          <cell r="C6128">
            <v>0</v>
          </cell>
          <cell r="D6128">
            <v>0</v>
          </cell>
          <cell r="E6128">
            <v>0</v>
          </cell>
          <cell r="F6128" t="str">
            <v xml:space="preserve">המחלקה לאירועים   </v>
          </cell>
          <cell r="G6128">
            <v>0</v>
          </cell>
          <cell r="H6128">
            <v>0</v>
          </cell>
          <cell r="I6128">
            <v>8.2701996641163511E-3</v>
          </cell>
          <cell r="J6128">
            <v>6169640</v>
          </cell>
          <cell r="K6128">
            <v>-0.81032567997430682</v>
          </cell>
          <cell r="L6128">
            <v>584510</v>
          </cell>
          <cell r="M6128">
            <v>0</v>
          </cell>
          <cell r="N6128">
            <v>6754150</v>
          </cell>
          <cell r="O6128">
            <v>6698750</v>
          </cell>
          <cell r="P6128">
            <v>7485921.75</v>
          </cell>
        </row>
        <row r="6129">
          <cell r="A6129">
            <v>18267000</v>
          </cell>
          <cell r="B6129">
            <v>0</v>
          </cell>
          <cell r="C6129">
            <v>826700</v>
          </cell>
          <cell r="D6129">
            <v>1</v>
          </cell>
          <cell r="E6129">
            <v>0</v>
          </cell>
          <cell r="F6129" t="str">
            <v>מרכז  סירקין</v>
          </cell>
          <cell r="G6129">
            <v>0</v>
          </cell>
          <cell r="H6129" t="str">
            <v xml:space="preserve"> </v>
          </cell>
          <cell r="I6129">
            <v>0</v>
          </cell>
          <cell r="J6129">
            <v>0</v>
          </cell>
          <cell r="K6129">
            <v>0</v>
          </cell>
          <cell r="L6129">
            <v>0</v>
          </cell>
          <cell r="M6129">
            <v>0</v>
          </cell>
          <cell r="N6129">
            <v>0</v>
          </cell>
          <cell r="O6129">
            <v>0</v>
          </cell>
          <cell r="P6129">
            <v>0</v>
          </cell>
        </row>
        <row r="6130">
          <cell r="A6130">
            <v>1826700780</v>
          </cell>
          <cell r="B6130">
            <v>780</v>
          </cell>
          <cell r="C6130">
            <v>826700</v>
          </cell>
          <cell r="D6130">
            <v>1</v>
          </cell>
          <cell r="E6130">
            <v>0</v>
          </cell>
          <cell r="F6130" t="str">
            <v>הוצאות (כנגד הכנסות)</v>
          </cell>
          <cell r="G6130">
            <v>0</v>
          </cell>
          <cell r="H6130" t="str">
            <v>גמיש</v>
          </cell>
          <cell r="I6130">
            <v>0</v>
          </cell>
          <cell r="J6130">
            <v>350000</v>
          </cell>
          <cell r="K6130">
            <v>0</v>
          </cell>
          <cell r="L6130">
            <v>0</v>
          </cell>
          <cell r="M6130">
            <v>0</v>
          </cell>
          <cell r="N6130">
            <v>350000</v>
          </cell>
          <cell r="O6130">
            <v>350000</v>
          </cell>
          <cell r="P6130">
            <v>384788</v>
          </cell>
        </row>
        <row r="6131">
          <cell r="A6131">
            <v>1826700870</v>
          </cell>
          <cell r="B6131">
            <v>870</v>
          </cell>
          <cell r="C6131">
            <v>826700</v>
          </cell>
          <cell r="D6131">
            <v>1</v>
          </cell>
          <cell r="E6131">
            <v>0</v>
          </cell>
          <cell r="F6131" t="str">
            <v>הפעלת סירקין</v>
          </cell>
          <cell r="G6131">
            <v>0</v>
          </cell>
          <cell r="H6131" t="str">
            <v>גמיש</v>
          </cell>
          <cell r="I6131">
            <v>0</v>
          </cell>
          <cell r="J6131">
            <v>1042470</v>
          </cell>
          <cell r="K6131">
            <v>-0.15738769868693847</v>
          </cell>
          <cell r="L6131">
            <v>115830</v>
          </cell>
          <cell r="M6131">
            <v>0</v>
          </cell>
          <cell r="N6131">
            <v>1158300</v>
          </cell>
          <cell r="O6131">
            <v>1158300</v>
          </cell>
          <cell r="P6131">
            <v>1158300</v>
          </cell>
        </row>
        <row r="6132">
          <cell r="A6132">
            <v>1826700871</v>
          </cell>
          <cell r="B6132">
            <v>871</v>
          </cell>
          <cell r="C6132">
            <v>826700</v>
          </cell>
          <cell r="D6132">
            <v>1</v>
          </cell>
          <cell r="E6132">
            <v>0</v>
          </cell>
          <cell r="F6132" t="str">
            <v xml:space="preserve">פסטיבל בובות      </v>
          </cell>
          <cell r="G6132">
            <v>0</v>
          </cell>
          <cell r="H6132" t="str">
            <v>גמיש</v>
          </cell>
          <cell r="I6132">
            <v>0</v>
          </cell>
          <cell r="J6132">
            <v>448830</v>
          </cell>
          <cell r="K6132">
            <v>0</v>
          </cell>
          <cell r="L6132">
            <v>49870</v>
          </cell>
          <cell r="M6132">
            <v>0</v>
          </cell>
          <cell r="N6132">
            <v>498700</v>
          </cell>
          <cell r="O6132">
            <v>498700</v>
          </cell>
          <cell r="P6132">
            <v>498700</v>
          </cell>
        </row>
        <row r="6133">
          <cell r="A6133">
            <v>1826700872</v>
          </cell>
          <cell r="B6133">
            <v>872</v>
          </cell>
          <cell r="C6133">
            <v>826700</v>
          </cell>
          <cell r="D6133">
            <v>1</v>
          </cell>
          <cell r="E6133">
            <v>0</v>
          </cell>
          <cell r="F6133" t="str">
            <v>בי"ס לבובות</v>
          </cell>
          <cell r="G6133">
            <v>0</v>
          </cell>
          <cell r="H6133" t="str">
            <v>גמיש</v>
          </cell>
          <cell r="I6133">
            <v>0</v>
          </cell>
          <cell r="J6133">
            <v>332820</v>
          </cell>
          <cell r="K6133">
            <v>1.4101547987616101</v>
          </cell>
          <cell r="L6133">
            <v>36980</v>
          </cell>
          <cell r="M6133">
            <v>0</v>
          </cell>
          <cell r="N6133">
            <v>369800</v>
          </cell>
          <cell r="O6133">
            <v>369800</v>
          </cell>
          <cell r="P6133">
            <v>369800</v>
          </cell>
        </row>
        <row r="6134">
          <cell r="A6134">
            <v>1826700873</v>
          </cell>
          <cell r="B6134">
            <v>873</v>
          </cell>
          <cell r="C6134">
            <v>826700</v>
          </cell>
          <cell r="D6134">
            <v>1</v>
          </cell>
          <cell r="E6134">
            <v>0</v>
          </cell>
          <cell r="F6134" t="str">
            <v>מוזיאון בובות</v>
          </cell>
          <cell r="G6134">
            <v>0</v>
          </cell>
          <cell r="H6134" t="str">
            <v>גמיש</v>
          </cell>
          <cell r="I6134">
            <v>0</v>
          </cell>
          <cell r="J6134">
            <v>0</v>
          </cell>
          <cell r="K6134">
            <v>0</v>
          </cell>
          <cell r="L6134">
            <v>0</v>
          </cell>
          <cell r="M6134">
            <v>0</v>
          </cell>
          <cell r="N6134">
            <v>0</v>
          </cell>
          <cell r="O6134">
            <v>0</v>
          </cell>
          <cell r="P6134">
            <v>0</v>
          </cell>
        </row>
        <row r="6135">
          <cell r="A6135">
            <v>1826700874</v>
          </cell>
          <cell r="B6135">
            <v>874</v>
          </cell>
          <cell r="C6135">
            <v>826700</v>
          </cell>
          <cell r="D6135">
            <v>1</v>
          </cell>
          <cell r="E6135">
            <v>0</v>
          </cell>
          <cell r="F6135" t="str">
            <v>פסטיבל קוסמים</v>
          </cell>
          <cell r="G6135">
            <v>0</v>
          </cell>
          <cell r="H6135" t="str">
            <v>גמיש</v>
          </cell>
          <cell r="I6135">
            <v>0</v>
          </cell>
          <cell r="J6135">
            <v>62190</v>
          </cell>
          <cell r="K6135">
            <v>0</v>
          </cell>
          <cell r="L6135">
            <v>6910</v>
          </cell>
          <cell r="M6135">
            <v>0</v>
          </cell>
          <cell r="N6135">
            <v>69100</v>
          </cell>
          <cell r="O6135">
            <v>69100</v>
          </cell>
          <cell r="P6135">
            <v>69100</v>
          </cell>
        </row>
        <row r="6136">
          <cell r="A6136">
            <v>1826700875</v>
          </cell>
          <cell r="B6136">
            <v>875</v>
          </cell>
          <cell r="C6136">
            <v>826700</v>
          </cell>
          <cell r="D6136">
            <v>1</v>
          </cell>
          <cell r="E6136">
            <v>0</v>
          </cell>
          <cell r="F6136" t="str">
            <v>קורס אומנות הקרנבל</v>
          </cell>
          <cell r="G6136">
            <v>0</v>
          </cell>
          <cell r="H6136" t="str">
            <v>גמיש</v>
          </cell>
          <cell r="I6136">
            <v>0</v>
          </cell>
          <cell r="J6136">
            <v>46260</v>
          </cell>
          <cell r="K6136">
            <v>0</v>
          </cell>
          <cell r="L6136">
            <v>5140</v>
          </cell>
          <cell r="M6136">
            <v>0</v>
          </cell>
          <cell r="N6136">
            <v>51400</v>
          </cell>
          <cell r="O6136">
            <v>51400</v>
          </cell>
          <cell r="P6136">
            <v>51400</v>
          </cell>
        </row>
        <row r="6137">
          <cell r="A6137" t="e">
            <v>#VALUE!</v>
          </cell>
          <cell r="B6137" t="str">
            <v>826700  סך הכל</v>
          </cell>
          <cell r="C6137">
            <v>0</v>
          </cell>
          <cell r="D6137">
            <v>0</v>
          </cell>
          <cell r="E6137">
            <v>0</v>
          </cell>
          <cell r="F6137" t="str">
            <v>מרכז סירקין</v>
          </cell>
          <cell r="G6137">
            <v>0</v>
          </cell>
          <cell r="H6137">
            <v>0</v>
          </cell>
          <cell r="I6137">
            <v>0</v>
          </cell>
          <cell r="J6137">
            <v>2282570</v>
          </cell>
          <cell r="K6137">
            <v>1.2527671000746716</v>
          </cell>
          <cell r="L6137">
            <v>214730</v>
          </cell>
          <cell r="M6137">
            <v>0</v>
          </cell>
          <cell r="N6137">
            <v>2497300</v>
          </cell>
          <cell r="O6137">
            <v>2497300</v>
          </cell>
          <cell r="P6137">
            <v>2532088</v>
          </cell>
        </row>
        <row r="6138">
          <cell r="A6138">
            <v>18268000</v>
          </cell>
          <cell r="B6138">
            <v>0</v>
          </cell>
          <cell r="C6138">
            <v>826800</v>
          </cell>
          <cell r="D6138">
            <v>1</v>
          </cell>
          <cell r="E6138">
            <v>0</v>
          </cell>
          <cell r="F6138" t="str">
            <v>מוזיאון העיצוב</v>
          </cell>
          <cell r="G6138">
            <v>0</v>
          </cell>
          <cell r="H6138" t="str">
            <v xml:space="preserve"> </v>
          </cell>
          <cell r="I6138">
            <v>0</v>
          </cell>
          <cell r="J6138">
            <v>0</v>
          </cell>
          <cell r="K6138">
            <v>0</v>
          </cell>
          <cell r="L6138">
            <v>0</v>
          </cell>
          <cell r="M6138">
            <v>0</v>
          </cell>
          <cell r="N6138">
            <v>0</v>
          </cell>
          <cell r="O6138">
            <v>0</v>
          </cell>
          <cell r="P6138">
            <v>0</v>
          </cell>
        </row>
        <row r="6139">
          <cell r="A6139">
            <v>1826800413</v>
          </cell>
          <cell r="B6139">
            <v>413</v>
          </cell>
          <cell r="C6139">
            <v>826800</v>
          </cell>
          <cell r="D6139">
            <v>1</v>
          </cell>
          <cell r="E6139">
            <v>0</v>
          </cell>
          <cell r="F6139" t="str">
            <v>דמ''ש</v>
          </cell>
          <cell r="G6139">
            <v>0</v>
          </cell>
          <cell r="H6139" t="str">
            <v>קשיח</v>
          </cell>
          <cell r="I6139">
            <v>0</v>
          </cell>
          <cell r="J6139">
            <v>0</v>
          </cell>
          <cell r="K6139">
            <v>0</v>
          </cell>
          <cell r="L6139">
            <v>0</v>
          </cell>
          <cell r="M6139">
            <v>0</v>
          </cell>
          <cell r="N6139">
            <v>0</v>
          </cell>
          <cell r="O6139">
            <v>0</v>
          </cell>
          <cell r="P6139">
            <v>0</v>
          </cell>
        </row>
        <row r="6140">
          <cell r="A6140">
            <v>1826800441</v>
          </cell>
          <cell r="B6140">
            <v>441</v>
          </cell>
          <cell r="C6140">
            <v>826800</v>
          </cell>
          <cell r="D6140">
            <v>1</v>
          </cell>
          <cell r="E6140">
            <v>0</v>
          </cell>
          <cell r="F6140" t="str">
            <v>ביטוח</v>
          </cell>
          <cell r="G6140">
            <v>0</v>
          </cell>
          <cell r="H6140" t="str">
            <v>קשיח</v>
          </cell>
          <cell r="I6140">
            <v>1.4555555555555557</v>
          </cell>
          <cell r="J6140">
            <v>110500</v>
          </cell>
          <cell r="K6140">
            <v>0</v>
          </cell>
          <cell r="L6140">
            <v>0</v>
          </cell>
          <cell r="M6140">
            <v>0</v>
          </cell>
          <cell r="N6140">
            <v>110500</v>
          </cell>
          <cell r="O6140">
            <v>45000</v>
          </cell>
          <cell r="P6140">
            <v>45000</v>
          </cell>
        </row>
        <row r="6141">
          <cell r="A6141">
            <v>1826800870</v>
          </cell>
          <cell r="B6141">
            <v>870</v>
          </cell>
          <cell r="C6141">
            <v>826800</v>
          </cell>
          <cell r="D6141">
            <v>1</v>
          </cell>
          <cell r="E6141">
            <v>0</v>
          </cell>
          <cell r="F6141" t="str">
            <v>הפעלת מוז' העיצוב</v>
          </cell>
          <cell r="G6141">
            <v>0</v>
          </cell>
          <cell r="H6141" t="str">
            <v>גמיש</v>
          </cell>
          <cell r="I6141">
            <v>0</v>
          </cell>
          <cell r="J6141">
            <v>3858225</v>
          </cell>
          <cell r="K6141">
            <v>0</v>
          </cell>
          <cell r="L6141">
            <v>0</v>
          </cell>
          <cell r="M6141">
            <v>1286075</v>
          </cell>
          <cell r="N6141">
            <v>5144300</v>
          </cell>
          <cell r="O6141">
            <v>5144300</v>
          </cell>
          <cell r="P6141">
            <v>5144300</v>
          </cell>
        </row>
        <row r="6142">
          <cell r="A6142">
            <v>1826800879</v>
          </cell>
          <cell r="B6142">
            <v>879</v>
          </cell>
          <cell r="C6142">
            <v>826800</v>
          </cell>
          <cell r="D6142">
            <v>1</v>
          </cell>
          <cell r="E6142">
            <v>0</v>
          </cell>
          <cell r="F6142" t="str">
            <v>ביטוח כנגד הכנסות</v>
          </cell>
          <cell r="G6142">
            <v>0</v>
          </cell>
          <cell r="H6142" t="str">
            <v>קשיח</v>
          </cell>
          <cell r="I6142">
            <v>0</v>
          </cell>
          <cell r="J6142">
            <v>45000</v>
          </cell>
          <cell r="K6142">
            <v>0</v>
          </cell>
          <cell r="L6142">
            <v>0</v>
          </cell>
          <cell r="M6142">
            <v>0</v>
          </cell>
          <cell r="N6142">
            <v>45000</v>
          </cell>
          <cell r="O6142">
            <v>45000</v>
          </cell>
          <cell r="P6142">
            <v>45000</v>
          </cell>
        </row>
        <row r="6143">
          <cell r="A6143">
            <v>1826800930</v>
          </cell>
          <cell r="B6143">
            <v>930</v>
          </cell>
          <cell r="C6143">
            <v>826800</v>
          </cell>
          <cell r="D6143">
            <v>1</v>
          </cell>
          <cell r="E6143">
            <v>0</v>
          </cell>
          <cell r="F6143" t="str">
            <v>העברה  חד  פעמית</v>
          </cell>
          <cell r="G6143">
            <v>0</v>
          </cell>
          <cell r="H6143" t="str">
            <v>קשיח</v>
          </cell>
          <cell r="I6143">
            <v>0</v>
          </cell>
          <cell r="J6143">
            <v>0</v>
          </cell>
          <cell r="K6143">
            <v>0</v>
          </cell>
          <cell r="L6143">
            <v>0</v>
          </cell>
          <cell r="M6143">
            <v>0</v>
          </cell>
          <cell r="N6143">
            <v>0</v>
          </cell>
          <cell r="O6143">
            <v>0</v>
          </cell>
          <cell r="P6143">
            <v>0</v>
          </cell>
        </row>
        <row r="6144">
          <cell r="A6144" t="e">
            <v>#VALUE!</v>
          </cell>
          <cell r="B6144" t="str">
            <v>826800  סך הכל</v>
          </cell>
          <cell r="C6144">
            <v>0</v>
          </cell>
          <cell r="D6144">
            <v>0</v>
          </cell>
          <cell r="E6144">
            <v>0</v>
          </cell>
          <cell r="F6144" t="str">
            <v>מוזיאון העיצוב</v>
          </cell>
          <cell r="G6144">
            <v>0</v>
          </cell>
          <cell r="H6144">
            <v>0</v>
          </cell>
          <cell r="I6144">
            <v>1.251361213533797E-2</v>
          </cell>
          <cell r="J6144">
            <v>4013725</v>
          </cell>
          <cell r="K6144">
            <v>0</v>
          </cell>
          <cell r="L6144">
            <v>0</v>
          </cell>
          <cell r="M6144">
            <v>1286075</v>
          </cell>
          <cell r="N6144">
            <v>5299800</v>
          </cell>
          <cell r="O6144">
            <v>5234300</v>
          </cell>
          <cell r="P6144">
            <v>5234300</v>
          </cell>
        </row>
        <row r="6145">
          <cell r="A6145">
            <v>18280000</v>
          </cell>
          <cell r="B6145">
            <v>0</v>
          </cell>
          <cell r="C6145">
            <v>828000</v>
          </cell>
          <cell r="D6145">
            <v>1</v>
          </cell>
          <cell r="E6145">
            <v>0</v>
          </cell>
          <cell r="F6145" t="str">
            <v>נוער ומרכז' קהילתי</v>
          </cell>
          <cell r="G6145">
            <v>0</v>
          </cell>
          <cell r="H6145" t="str">
            <v xml:space="preserve"> </v>
          </cell>
          <cell r="I6145">
            <v>0</v>
          </cell>
          <cell r="J6145">
            <v>0</v>
          </cell>
          <cell r="K6145">
            <v>0</v>
          </cell>
          <cell r="L6145">
            <v>0</v>
          </cell>
          <cell r="M6145">
            <v>0</v>
          </cell>
          <cell r="N6145">
            <v>0</v>
          </cell>
          <cell r="O6145">
            <v>0</v>
          </cell>
          <cell r="P6145">
            <v>0</v>
          </cell>
        </row>
        <row r="6146">
          <cell r="A6146">
            <v>18281000</v>
          </cell>
          <cell r="B6146">
            <v>0</v>
          </cell>
          <cell r="C6146">
            <v>828100</v>
          </cell>
          <cell r="D6146">
            <v>1</v>
          </cell>
          <cell r="E6146">
            <v>0</v>
          </cell>
          <cell r="F6146" t="str">
            <v>מחלקת נוער</v>
          </cell>
          <cell r="G6146">
            <v>0</v>
          </cell>
          <cell r="H6146" t="str">
            <v xml:space="preserve"> </v>
          </cell>
          <cell r="I6146">
            <v>0</v>
          </cell>
          <cell r="J6146">
            <v>0</v>
          </cell>
          <cell r="K6146">
            <v>0</v>
          </cell>
          <cell r="L6146">
            <v>0</v>
          </cell>
          <cell r="M6146">
            <v>0</v>
          </cell>
          <cell r="N6146">
            <v>0</v>
          </cell>
          <cell r="O6146">
            <v>0</v>
          </cell>
          <cell r="P6146">
            <v>0</v>
          </cell>
        </row>
        <row r="6147">
          <cell r="A6147">
            <v>1828100100</v>
          </cell>
          <cell r="B6147">
            <v>100</v>
          </cell>
          <cell r="C6147">
            <v>828100</v>
          </cell>
          <cell r="D6147">
            <v>1</v>
          </cell>
          <cell r="E6147">
            <v>0</v>
          </cell>
          <cell r="F6147" t="str">
            <v>שכר עובדים לפי תקן</v>
          </cell>
          <cell r="G6147">
            <v>0</v>
          </cell>
          <cell r="H6147" t="str">
            <v xml:space="preserve"> </v>
          </cell>
          <cell r="I6147">
            <v>0</v>
          </cell>
          <cell r="J6147">
            <v>0</v>
          </cell>
          <cell r="K6147">
            <v>0</v>
          </cell>
          <cell r="L6147">
            <v>0</v>
          </cell>
          <cell r="M6147">
            <v>0</v>
          </cell>
          <cell r="N6147">
            <v>0</v>
          </cell>
          <cell r="O6147">
            <v>0</v>
          </cell>
          <cell r="P6147">
            <v>0</v>
          </cell>
        </row>
        <row r="6148">
          <cell r="A6148">
            <v>1828100110</v>
          </cell>
          <cell r="B6148">
            <v>110</v>
          </cell>
          <cell r="C6148">
            <v>828100</v>
          </cell>
          <cell r="D6148">
            <v>1</v>
          </cell>
          <cell r="E6148">
            <v>0</v>
          </cell>
          <cell r="F6148" t="str">
            <v>השכר הקובע-תקציבית</v>
          </cell>
          <cell r="G6148">
            <v>0</v>
          </cell>
          <cell r="H6148" t="str">
            <v>שכר</v>
          </cell>
          <cell r="I6148">
            <v>0</v>
          </cell>
          <cell r="J6148">
            <v>0</v>
          </cell>
          <cell r="K6148">
            <v>0</v>
          </cell>
          <cell r="L6148">
            <v>0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</row>
        <row r="6149">
          <cell r="A6149">
            <v>1828100118</v>
          </cell>
          <cell r="B6149">
            <v>118</v>
          </cell>
          <cell r="C6149">
            <v>828100</v>
          </cell>
          <cell r="D6149">
            <v>1</v>
          </cell>
          <cell r="E6149">
            <v>0</v>
          </cell>
          <cell r="F6149" t="str">
            <v>מורות הכנה לצה"ל</v>
          </cell>
          <cell r="G6149">
            <v>0</v>
          </cell>
          <cell r="H6149" t="str">
            <v>שכר</v>
          </cell>
          <cell r="I6149">
            <v>0</v>
          </cell>
          <cell r="J6149">
            <v>0</v>
          </cell>
          <cell r="K6149">
            <v>0</v>
          </cell>
          <cell r="L6149">
            <v>0</v>
          </cell>
          <cell r="M6149">
            <v>0</v>
          </cell>
          <cell r="N6149">
            <v>0</v>
          </cell>
          <cell r="O6149">
            <v>0</v>
          </cell>
          <cell r="P6149">
            <v>0</v>
          </cell>
        </row>
        <row r="6150">
          <cell r="A6150">
            <v>1828100119</v>
          </cell>
          <cell r="B6150">
            <v>119</v>
          </cell>
          <cell r="C6150">
            <v>828100</v>
          </cell>
          <cell r="D6150">
            <v>1</v>
          </cell>
          <cell r="E6150">
            <v>0</v>
          </cell>
          <cell r="F6150" t="str">
            <v xml:space="preserve">השכר הקובע-צוברת  </v>
          </cell>
          <cell r="G6150">
            <v>0</v>
          </cell>
          <cell r="H6150" t="str">
            <v>שכר</v>
          </cell>
          <cell r="I6150">
            <v>0.12315330588520212</v>
          </cell>
          <cell r="J6150">
            <v>1855000</v>
          </cell>
          <cell r="K6150">
            <v>6.2002349562720216E-2</v>
          </cell>
          <cell r="L6150">
            <v>0</v>
          </cell>
          <cell r="M6150">
            <v>0</v>
          </cell>
          <cell r="N6150">
            <v>1855000</v>
          </cell>
          <cell r="O6150">
            <v>1651600</v>
          </cell>
          <cell r="P6150">
            <v>1553668.36</v>
          </cell>
        </row>
        <row r="6151">
          <cell r="A6151">
            <v>1828100122</v>
          </cell>
          <cell r="B6151">
            <v>122</v>
          </cell>
          <cell r="C6151">
            <v>828100</v>
          </cell>
          <cell r="D6151">
            <v>1</v>
          </cell>
          <cell r="E6151">
            <v>0</v>
          </cell>
          <cell r="F6151" t="str">
            <v xml:space="preserve">ביגוד             </v>
          </cell>
          <cell r="G6151">
            <v>0</v>
          </cell>
          <cell r="H6151" t="str">
            <v>שכר</v>
          </cell>
          <cell r="I6151">
            <v>0</v>
          </cell>
          <cell r="J6151">
            <v>16100</v>
          </cell>
          <cell r="K6151">
            <v>0</v>
          </cell>
          <cell r="L6151">
            <v>0</v>
          </cell>
          <cell r="M6151">
            <v>0</v>
          </cell>
          <cell r="N6151">
            <v>16100</v>
          </cell>
          <cell r="O6151">
            <v>16100</v>
          </cell>
          <cell r="P6151">
            <v>22028.400000000001</v>
          </cell>
        </row>
        <row r="6152">
          <cell r="A6152">
            <v>1828100126</v>
          </cell>
          <cell r="B6152">
            <v>126</v>
          </cell>
          <cell r="C6152">
            <v>828100</v>
          </cell>
          <cell r="D6152">
            <v>1</v>
          </cell>
          <cell r="E6152">
            <v>0</v>
          </cell>
          <cell r="F6152" t="str">
            <v xml:space="preserve">דמי הבראה         </v>
          </cell>
          <cell r="G6152">
            <v>0</v>
          </cell>
          <cell r="H6152" t="str">
            <v>שכר</v>
          </cell>
          <cell r="I6152">
            <v>0.18867924528301883</v>
          </cell>
          <cell r="J6152">
            <v>63000</v>
          </cell>
          <cell r="K6152">
            <v>0</v>
          </cell>
          <cell r="L6152">
            <v>0</v>
          </cell>
          <cell r="M6152">
            <v>0</v>
          </cell>
          <cell r="N6152">
            <v>63000</v>
          </cell>
          <cell r="O6152">
            <v>53000</v>
          </cell>
          <cell r="P6152">
            <v>52735.87</v>
          </cell>
        </row>
        <row r="6153">
          <cell r="A6153">
            <v>1828100130</v>
          </cell>
          <cell r="B6153">
            <v>130</v>
          </cell>
          <cell r="C6153">
            <v>828100</v>
          </cell>
          <cell r="D6153">
            <v>1</v>
          </cell>
          <cell r="E6153">
            <v>0</v>
          </cell>
          <cell r="F6153" t="str">
            <v xml:space="preserve">שעות נוספות       </v>
          </cell>
          <cell r="G6153">
            <v>0</v>
          </cell>
          <cell r="H6153" t="str">
            <v>שכר</v>
          </cell>
          <cell r="I6153">
            <v>0</v>
          </cell>
          <cell r="J6153">
            <v>50200</v>
          </cell>
          <cell r="K6153">
            <v>0</v>
          </cell>
          <cell r="L6153">
            <v>0</v>
          </cell>
          <cell r="M6153">
            <v>0</v>
          </cell>
          <cell r="N6153">
            <v>50200</v>
          </cell>
          <cell r="O6153">
            <v>50200</v>
          </cell>
          <cell r="P6153">
            <v>15206.83</v>
          </cell>
        </row>
        <row r="6154">
          <cell r="A6154">
            <v>1828100140</v>
          </cell>
          <cell r="B6154">
            <v>140</v>
          </cell>
          <cell r="C6154">
            <v>828100</v>
          </cell>
          <cell r="D6154">
            <v>1</v>
          </cell>
          <cell r="E6154">
            <v>0</v>
          </cell>
          <cell r="F6154" t="str">
            <v>השתתפות באחזקת רכב</v>
          </cell>
          <cell r="G6154">
            <v>0</v>
          </cell>
          <cell r="H6154" t="str">
            <v>שכר</v>
          </cell>
          <cell r="I6154">
            <v>-5.5944055944055937E-2</v>
          </cell>
          <cell r="J6154">
            <v>189000</v>
          </cell>
          <cell r="K6154">
            <v>0</v>
          </cell>
          <cell r="L6154">
            <v>0</v>
          </cell>
          <cell r="M6154">
            <v>0</v>
          </cell>
          <cell r="N6154">
            <v>189000</v>
          </cell>
          <cell r="O6154">
            <v>200200</v>
          </cell>
          <cell r="P6154">
            <v>186264.31</v>
          </cell>
        </row>
        <row r="6155">
          <cell r="A6155">
            <v>1828100200</v>
          </cell>
          <cell r="B6155">
            <v>200</v>
          </cell>
          <cell r="C6155">
            <v>828100</v>
          </cell>
          <cell r="D6155">
            <v>1</v>
          </cell>
          <cell r="E6155">
            <v>0</v>
          </cell>
          <cell r="F6155" t="str">
            <v>שכר עובדים ללא תקן</v>
          </cell>
          <cell r="G6155">
            <v>0</v>
          </cell>
          <cell r="H6155" t="str">
            <v xml:space="preserve"> </v>
          </cell>
          <cell r="I6155">
            <v>0</v>
          </cell>
          <cell r="J6155">
            <v>0</v>
          </cell>
          <cell r="K6155">
            <v>0</v>
          </cell>
          <cell r="L6155">
            <v>0</v>
          </cell>
          <cell r="M6155">
            <v>0</v>
          </cell>
          <cell r="N6155">
            <v>0</v>
          </cell>
          <cell r="O6155">
            <v>0</v>
          </cell>
          <cell r="P6155">
            <v>0</v>
          </cell>
        </row>
        <row r="6156">
          <cell r="A6156">
            <v>1828100210</v>
          </cell>
          <cell r="B6156">
            <v>210</v>
          </cell>
          <cell r="C6156">
            <v>828100</v>
          </cell>
          <cell r="D6156">
            <v>1</v>
          </cell>
          <cell r="E6156">
            <v>0</v>
          </cell>
          <cell r="F6156" t="str">
            <v xml:space="preserve">השכר הקובע        </v>
          </cell>
          <cell r="G6156">
            <v>0</v>
          </cell>
          <cell r="H6156" t="str">
            <v>שכר</v>
          </cell>
          <cell r="I6156">
            <v>0</v>
          </cell>
          <cell r="J6156">
            <v>0</v>
          </cell>
          <cell r="K6156">
            <v>0</v>
          </cell>
          <cell r="L6156">
            <v>0</v>
          </cell>
          <cell r="M6156">
            <v>0</v>
          </cell>
          <cell r="N6156">
            <v>0</v>
          </cell>
          <cell r="O6156">
            <v>0</v>
          </cell>
          <cell r="P6156">
            <v>10861.93</v>
          </cell>
        </row>
        <row r="6157">
          <cell r="A6157">
            <v>1828100220</v>
          </cell>
          <cell r="B6157">
            <v>220</v>
          </cell>
          <cell r="C6157">
            <v>828100</v>
          </cell>
          <cell r="D6157">
            <v>1</v>
          </cell>
          <cell r="E6157">
            <v>0</v>
          </cell>
          <cell r="F6157" t="str">
            <v>מורות חיילות</v>
          </cell>
          <cell r="G6157">
            <v>0</v>
          </cell>
          <cell r="H6157" t="str">
            <v>שכר</v>
          </cell>
          <cell r="I6157">
            <v>0</v>
          </cell>
          <cell r="J6157">
            <v>30000</v>
          </cell>
          <cell r="K6157">
            <v>0</v>
          </cell>
          <cell r="L6157">
            <v>0</v>
          </cell>
          <cell r="M6157">
            <v>0</v>
          </cell>
          <cell r="N6157">
            <v>30000</v>
          </cell>
          <cell r="O6157">
            <v>30000</v>
          </cell>
          <cell r="P6157">
            <v>10112.209999999999</v>
          </cell>
        </row>
        <row r="6158">
          <cell r="A6158">
            <v>1828100250</v>
          </cell>
          <cell r="B6158">
            <v>250</v>
          </cell>
          <cell r="C6158">
            <v>828100</v>
          </cell>
          <cell r="D6158">
            <v>1</v>
          </cell>
          <cell r="E6158">
            <v>0</v>
          </cell>
          <cell r="F6158" t="str">
            <v>שכר מושאלים</v>
          </cell>
          <cell r="G6158">
            <v>0</v>
          </cell>
          <cell r="H6158" t="str">
            <v>שכר</v>
          </cell>
          <cell r="I6158">
            <v>0</v>
          </cell>
          <cell r="J6158">
            <v>0</v>
          </cell>
          <cell r="K6158">
            <v>0</v>
          </cell>
          <cell r="L6158">
            <v>0</v>
          </cell>
          <cell r="M6158">
            <v>0</v>
          </cell>
          <cell r="N6158">
            <v>0</v>
          </cell>
          <cell r="O6158">
            <v>0</v>
          </cell>
          <cell r="P6158">
            <v>0</v>
          </cell>
        </row>
        <row r="6159">
          <cell r="A6159">
            <v>1828100253</v>
          </cell>
          <cell r="B6159">
            <v>253</v>
          </cell>
          <cell r="C6159">
            <v>828100</v>
          </cell>
          <cell r="D6159">
            <v>1</v>
          </cell>
          <cell r="E6159">
            <v>0</v>
          </cell>
          <cell r="F6159" t="str">
            <v>אוזן קשבת</v>
          </cell>
          <cell r="G6159">
            <v>0</v>
          </cell>
          <cell r="H6159" t="str">
            <v>שכר</v>
          </cell>
          <cell r="I6159">
            <v>0</v>
          </cell>
          <cell r="J6159">
            <v>0</v>
          </cell>
          <cell r="K6159">
            <v>0</v>
          </cell>
          <cell r="L6159">
            <v>0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</row>
        <row r="6160">
          <cell r="A6160">
            <v>1828100263</v>
          </cell>
          <cell r="B6160">
            <v>263</v>
          </cell>
          <cell r="C6160">
            <v>828100</v>
          </cell>
          <cell r="D6160">
            <v>1</v>
          </cell>
          <cell r="E6160">
            <v>0</v>
          </cell>
          <cell r="F6160" t="str">
            <v xml:space="preserve">עובדי חברת מוסדות </v>
          </cell>
          <cell r="G6160">
            <v>0</v>
          </cell>
          <cell r="H6160" t="str">
            <v>שכר</v>
          </cell>
          <cell r="I6160">
            <v>0</v>
          </cell>
          <cell r="J6160">
            <v>0</v>
          </cell>
          <cell r="K6160">
            <v>0</v>
          </cell>
          <cell r="L6160">
            <v>0</v>
          </cell>
          <cell r="M6160">
            <v>0</v>
          </cell>
          <cell r="N6160">
            <v>0</v>
          </cell>
          <cell r="O6160">
            <v>0</v>
          </cell>
          <cell r="P6160">
            <v>0</v>
          </cell>
        </row>
        <row r="6161">
          <cell r="A6161">
            <v>1828100350</v>
          </cell>
          <cell r="B6161">
            <v>350</v>
          </cell>
          <cell r="C6161">
            <v>828100</v>
          </cell>
          <cell r="D6161">
            <v>1</v>
          </cell>
          <cell r="E6161">
            <v>0</v>
          </cell>
          <cell r="F6161" t="str">
            <v>ליסינג- 132-24-402</v>
          </cell>
          <cell r="G6161">
            <v>0</v>
          </cell>
          <cell r="H6161" t="str">
            <v>גמיש</v>
          </cell>
          <cell r="I6161" t="e">
            <v>#DIV/0!</v>
          </cell>
          <cell r="J6161">
            <v>0</v>
          </cell>
          <cell r="K6161">
            <v>2.3809523809523725E-2</v>
          </cell>
          <cell r="L6161">
            <v>0</v>
          </cell>
          <cell r="M6161">
            <v>0</v>
          </cell>
          <cell r="N6161">
            <v>0</v>
          </cell>
          <cell r="O6161">
            <v>0</v>
          </cell>
          <cell r="P6161">
            <v>12990.96</v>
          </cell>
        </row>
        <row r="6162">
          <cell r="A6162">
            <v>1828100351</v>
          </cell>
          <cell r="B6162">
            <v>351</v>
          </cell>
          <cell r="C6162">
            <v>828100</v>
          </cell>
          <cell r="D6162">
            <v>1</v>
          </cell>
          <cell r="E6162">
            <v>0</v>
          </cell>
          <cell r="F6162" t="str">
            <v>הוצאות- 132-24-402</v>
          </cell>
          <cell r="G6162">
            <v>0</v>
          </cell>
          <cell r="H6162" t="str">
            <v>גמיש</v>
          </cell>
          <cell r="I6162" t="e">
            <v>#DIV/0!</v>
          </cell>
          <cell r="J6162">
            <v>0</v>
          </cell>
          <cell r="K6162">
            <v>0</v>
          </cell>
          <cell r="L6162">
            <v>0</v>
          </cell>
          <cell r="M6162">
            <v>0</v>
          </cell>
          <cell r="N6162">
            <v>0</v>
          </cell>
          <cell r="O6162">
            <v>0</v>
          </cell>
          <cell r="P6162">
            <v>1043.44</v>
          </cell>
        </row>
        <row r="6163">
          <cell r="A6163">
            <v>1828100400</v>
          </cell>
          <cell r="B6163">
            <v>400</v>
          </cell>
          <cell r="C6163">
            <v>828100</v>
          </cell>
          <cell r="D6163">
            <v>1</v>
          </cell>
          <cell r="E6163">
            <v>0</v>
          </cell>
          <cell r="F6163" t="str">
            <v>אחזקת בנינים וציוד</v>
          </cell>
          <cell r="G6163">
            <v>0</v>
          </cell>
          <cell r="H6163" t="str">
            <v xml:space="preserve"> </v>
          </cell>
          <cell r="I6163">
            <v>0</v>
          </cell>
          <cell r="J6163">
            <v>0</v>
          </cell>
          <cell r="K6163">
            <v>0</v>
          </cell>
          <cell r="L6163">
            <v>0</v>
          </cell>
          <cell r="M6163">
            <v>0</v>
          </cell>
          <cell r="N6163">
            <v>0</v>
          </cell>
          <cell r="O6163">
            <v>0</v>
          </cell>
          <cell r="P6163">
            <v>0</v>
          </cell>
        </row>
        <row r="6164">
          <cell r="A6164">
            <v>1828100410</v>
          </cell>
          <cell r="B6164">
            <v>410</v>
          </cell>
          <cell r="C6164">
            <v>828100</v>
          </cell>
          <cell r="D6164">
            <v>1</v>
          </cell>
          <cell r="E6164">
            <v>0</v>
          </cell>
          <cell r="F6164" t="str">
            <v>השתתפות בשכר דירה</v>
          </cell>
          <cell r="G6164">
            <v>0</v>
          </cell>
          <cell r="H6164" t="str">
            <v>קשיח</v>
          </cell>
          <cell r="I6164">
            <v>0</v>
          </cell>
          <cell r="J6164">
            <v>288000</v>
          </cell>
          <cell r="K6164">
            <v>0</v>
          </cell>
          <cell r="L6164">
            <v>0</v>
          </cell>
          <cell r="M6164">
            <v>0</v>
          </cell>
          <cell r="N6164">
            <v>288000</v>
          </cell>
          <cell r="O6164">
            <v>288000</v>
          </cell>
          <cell r="P6164">
            <v>192810</v>
          </cell>
        </row>
        <row r="6165">
          <cell r="A6165">
            <v>1828100420</v>
          </cell>
          <cell r="B6165">
            <v>420</v>
          </cell>
          <cell r="C6165">
            <v>828100</v>
          </cell>
          <cell r="D6165">
            <v>1</v>
          </cell>
          <cell r="E6165">
            <v>0</v>
          </cell>
          <cell r="F6165" t="str">
            <v xml:space="preserve">כיבוי אש          </v>
          </cell>
          <cell r="G6165">
            <v>0</v>
          </cell>
          <cell r="H6165" t="str">
            <v>גמיש</v>
          </cell>
          <cell r="I6165">
            <v>0</v>
          </cell>
          <cell r="J6165">
            <v>9000</v>
          </cell>
          <cell r="K6165">
            <v>0</v>
          </cell>
          <cell r="L6165">
            <v>0</v>
          </cell>
          <cell r="M6165">
            <v>0</v>
          </cell>
          <cell r="N6165">
            <v>9000</v>
          </cell>
          <cell r="O6165">
            <v>9000</v>
          </cell>
          <cell r="P6165">
            <v>5970.97</v>
          </cell>
        </row>
        <row r="6166">
          <cell r="A6166">
            <v>1828100423</v>
          </cell>
          <cell r="B6166">
            <v>423</v>
          </cell>
          <cell r="C6166">
            <v>828100</v>
          </cell>
          <cell r="D6166">
            <v>1</v>
          </cell>
          <cell r="E6166">
            <v>0</v>
          </cell>
          <cell r="F6166" t="str">
            <v xml:space="preserve">תחזוקת מבנה       </v>
          </cell>
          <cell r="G6166">
            <v>0</v>
          </cell>
          <cell r="H6166" t="str">
            <v>קשיח</v>
          </cell>
          <cell r="I6166">
            <v>0</v>
          </cell>
          <cell r="J6166">
            <v>0</v>
          </cell>
          <cell r="K6166">
            <v>0</v>
          </cell>
          <cell r="L6166">
            <v>0</v>
          </cell>
          <cell r="M6166">
            <v>0</v>
          </cell>
          <cell r="N6166">
            <v>0</v>
          </cell>
          <cell r="O6166">
            <v>0</v>
          </cell>
          <cell r="P6166">
            <v>0</v>
          </cell>
        </row>
        <row r="6167">
          <cell r="A6167">
            <v>1828100431</v>
          </cell>
          <cell r="B6167">
            <v>431</v>
          </cell>
          <cell r="C6167">
            <v>828100</v>
          </cell>
          <cell r="D6167">
            <v>1</v>
          </cell>
          <cell r="E6167">
            <v>0</v>
          </cell>
          <cell r="F6167" t="str">
            <v xml:space="preserve">חשמל              </v>
          </cell>
          <cell r="G6167">
            <v>0</v>
          </cell>
          <cell r="H6167" t="str">
            <v>קשיח</v>
          </cell>
          <cell r="I6167">
            <v>1.8181818181818077E-2</v>
          </cell>
          <cell r="J6167">
            <v>56000</v>
          </cell>
          <cell r="K6167">
            <v>0</v>
          </cell>
          <cell r="L6167">
            <v>0</v>
          </cell>
          <cell r="M6167">
            <v>0</v>
          </cell>
          <cell r="N6167">
            <v>56000</v>
          </cell>
          <cell r="O6167">
            <v>55000</v>
          </cell>
          <cell r="P6167">
            <v>55472.07</v>
          </cell>
        </row>
        <row r="6168">
          <cell r="A6168">
            <v>1828100432</v>
          </cell>
          <cell r="B6168">
            <v>432</v>
          </cell>
          <cell r="C6168">
            <v>828100</v>
          </cell>
          <cell r="D6168">
            <v>1</v>
          </cell>
          <cell r="E6168">
            <v>0</v>
          </cell>
          <cell r="F6168" t="str">
            <v xml:space="preserve">מים               </v>
          </cell>
          <cell r="G6168">
            <v>0</v>
          </cell>
          <cell r="H6168" t="str">
            <v>קשיח</v>
          </cell>
          <cell r="I6168">
            <v>0</v>
          </cell>
          <cell r="J6168">
            <v>3000</v>
          </cell>
          <cell r="K6168">
            <v>0</v>
          </cell>
          <cell r="L6168">
            <v>0</v>
          </cell>
          <cell r="M6168">
            <v>0</v>
          </cell>
          <cell r="N6168">
            <v>3000</v>
          </cell>
          <cell r="O6168">
            <v>0</v>
          </cell>
          <cell r="P6168">
            <v>2338.71</v>
          </cell>
        </row>
        <row r="6169">
          <cell r="A6169">
            <v>1828100433</v>
          </cell>
          <cell r="B6169">
            <v>433</v>
          </cell>
          <cell r="C6169">
            <v>828100</v>
          </cell>
          <cell r="D6169">
            <v>1</v>
          </cell>
          <cell r="E6169">
            <v>0</v>
          </cell>
          <cell r="F6169" t="str">
            <v xml:space="preserve">חומרי נקיון       </v>
          </cell>
          <cell r="G6169">
            <v>0</v>
          </cell>
          <cell r="H6169" t="str">
            <v>גמיש</v>
          </cell>
          <cell r="I6169">
            <v>0</v>
          </cell>
          <cell r="J6169">
            <v>0</v>
          </cell>
          <cell r="K6169">
            <v>0</v>
          </cell>
          <cell r="L6169">
            <v>0</v>
          </cell>
          <cell r="M6169">
            <v>0</v>
          </cell>
          <cell r="N6169">
            <v>0</v>
          </cell>
          <cell r="O6169">
            <v>0</v>
          </cell>
          <cell r="P6169">
            <v>0</v>
          </cell>
        </row>
        <row r="6170">
          <cell r="A6170">
            <v>1828100434</v>
          </cell>
          <cell r="B6170">
            <v>434</v>
          </cell>
          <cell r="C6170">
            <v>828100</v>
          </cell>
          <cell r="D6170">
            <v>1</v>
          </cell>
          <cell r="E6170">
            <v>0</v>
          </cell>
          <cell r="F6170" t="str">
            <v xml:space="preserve">חיטוי והדברה      </v>
          </cell>
          <cell r="G6170">
            <v>0</v>
          </cell>
          <cell r="H6170" t="str">
            <v>גמיש</v>
          </cell>
          <cell r="I6170">
            <v>0</v>
          </cell>
          <cell r="J6170">
            <v>0</v>
          </cell>
          <cell r="K6170">
            <v>0</v>
          </cell>
          <cell r="L6170">
            <v>0</v>
          </cell>
          <cell r="M6170">
            <v>0</v>
          </cell>
          <cell r="N6170">
            <v>0</v>
          </cell>
          <cell r="O6170">
            <v>0</v>
          </cell>
          <cell r="P6170">
            <v>0</v>
          </cell>
        </row>
        <row r="6171">
          <cell r="A6171">
            <v>1828100437</v>
          </cell>
          <cell r="B6171">
            <v>437</v>
          </cell>
          <cell r="C6171">
            <v>828100</v>
          </cell>
          <cell r="D6171">
            <v>1</v>
          </cell>
          <cell r="E6171">
            <v>0</v>
          </cell>
          <cell r="F6171" t="str">
            <v xml:space="preserve">אחזקת אזעקה       </v>
          </cell>
          <cell r="G6171">
            <v>0</v>
          </cell>
          <cell r="H6171" t="str">
            <v>קשיח</v>
          </cell>
          <cell r="I6171">
            <v>-3.0612244897959218E-2</v>
          </cell>
          <cell r="J6171">
            <v>8550</v>
          </cell>
          <cell r="K6171">
            <v>0.20987654320987659</v>
          </cell>
          <cell r="L6171">
            <v>950</v>
          </cell>
          <cell r="M6171">
            <v>0</v>
          </cell>
          <cell r="N6171">
            <v>9500</v>
          </cell>
          <cell r="O6171">
            <v>9800</v>
          </cell>
          <cell r="P6171">
            <v>8550.36</v>
          </cell>
        </row>
        <row r="6172">
          <cell r="A6172">
            <v>1828100441</v>
          </cell>
          <cell r="B6172">
            <v>441</v>
          </cell>
          <cell r="C6172">
            <v>828100</v>
          </cell>
          <cell r="D6172">
            <v>1</v>
          </cell>
          <cell r="E6172">
            <v>0</v>
          </cell>
          <cell r="F6172" t="str">
            <v xml:space="preserve">ביטוח             </v>
          </cell>
          <cell r="G6172">
            <v>0</v>
          </cell>
          <cell r="H6172" t="str">
            <v>קשיח</v>
          </cell>
          <cell r="I6172">
            <v>0</v>
          </cell>
          <cell r="J6172">
            <v>0</v>
          </cell>
          <cell r="K6172">
            <v>0</v>
          </cell>
          <cell r="L6172">
            <v>0</v>
          </cell>
          <cell r="M6172">
            <v>0</v>
          </cell>
          <cell r="N6172">
            <v>0</v>
          </cell>
          <cell r="O6172">
            <v>0</v>
          </cell>
          <cell r="P6172">
            <v>0</v>
          </cell>
        </row>
        <row r="6173">
          <cell r="A6173">
            <v>1828100450</v>
          </cell>
          <cell r="B6173">
            <v>450</v>
          </cell>
          <cell r="C6173">
            <v>828100</v>
          </cell>
          <cell r="D6173">
            <v>1</v>
          </cell>
          <cell r="E6173">
            <v>0</v>
          </cell>
          <cell r="F6173" t="str">
            <v>אחזקת תמי 4</v>
          </cell>
          <cell r="G6173">
            <v>0</v>
          </cell>
          <cell r="H6173" t="str">
            <v>קשיח</v>
          </cell>
          <cell r="I6173">
            <v>0</v>
          </cell>
          <cell r="J6173">
            <v>990</v>
          </cell>
          <cell r="K6173">
            <v>1</v>
          </cell>
          <cell r="L6173">
            <v>110</v>
          </cell>
          <cell r="M6173">
            <v>0</v>
          </cell>
          <cell r="N6173">
            <v>1100</v>
          </cell>
          <cell r="O6173">
            <v>1100</v>
          </cell>
          <cell r="P6173">
            <v>0</v>
          </cell>
        </row>
        <row r="6174">
          <cell r="A6174">
            <v>1828100471</v>
          </cell>
          <cell r="B6174">
            <v>471</v>
          </cell>
          <cell r="C6174">
            <v>828100</v>
          </cell>
          <cell r="D6174">
            <v>1</v>
          </cell>
          <cell r="E6174">
            <v>0</v>
          </cell>
          <cell r="F6174" t="str">
            <v xml:space="preserve">מכשירי כתיבה      </v>
          </cell>
          <cell r="G6174">
            <v>0</v>
          </cell>
          <cell r="H6174" t="str">
            <v>גמיש</v>
          </cell>
          <cell r="I6174">
            <v>0</v>
          </cell>
          <cell r="J6174">
            <v>990</v>
          </cell>
          <cell r="K6174">
            <v>0</v>
          </cell>
          <cell r="L6174">
            <v>110</v>
          </cell>
          <cell r="M6174">
            <v>0</v>
          </cell>
          <cell r="N6174">
            <v>1100</v>
          </cell>
          <cell r="O6174">
            <v>1100</v>
          </cell>
          <cell r="P6174">
            <v>1097.46</v>
          </cell>
        </row>
        <row r="6175">
          <cell r="A6175">
            <v>1828100500</v>
          </cell>
          <cell r="B6175">
            <v>500</v>
          </cell>
          <cell r="C6175">
            <v>828100</v>
          </cell>
          <cell r="D6175">
            <v>1</v>
          </cell>
          <cell r="E6175">
            <v>0</v>
          </cell>
          <cell r="F6175" t="str">
            <v xml:space="preserve">הוצאות מינהליות   </v>
          </cell>
          <cell r="G6175">
            <v>0</v>
          </cell>
          <cell r="H6175" t="str">
            <v xml:space="preserve"> </v>
          </cell>
          <cell r="I6175">
            <v>0</v>
          </cell>
          <cell r="J6175">
            <v>0</v>
          </cell>
          <cell r="K6175">
            <v>0</v>
          </cell>
          <cell r="L6175">
            <v>0</v>
          </cell>
          <cell r="M6175">
            <v>0</v>
          </cell>
          <cell r="N6175">
            <v>0</v>
          </cell>
          <cell r="O6175">
            <v>0</v>
          </cell>
          <cell r="P6175">
            <v>0</v>
          </cell>
        </row>
        <row r="6176">
          <cell r="A6176">
            <v>1828100511</v>
          </cell>
          <cell r="B6176">
            <v>511</v>
          </cell>
          <cell r="C6176">
            <v>828100</v>
          </cell>
          <cell r="D6176">
            <v>1</v>
          </cell>
          <cell r="E6176">
            <v>0</v>
          </cell>
          <cell r="F6176" t="str">
            <v xml:space="preserve">אירוח וכיבוד      </v>
          </cell>
          <cell r="G6176">
            <v>0</v>
          </cell>
          <cell r="H6176" t="str">
            <v>גמיש</v>
          </cell>
          <cell r="I6176">
            <v>0</v>
          </cell>
          <cell r="J6176">
            <v>0</v>
          </cell>
          <cell r="K6176">
            <v>0</v>
          </cell>
          <cell r="L6176">
            <v>0</v>
          </cell>
          <cell r="M6176">
            <v>0</v>
          </cell>
          <cell r="N6176">
            <v>0</v>
          </cell>
          <cell r="O6176">
            <v>0</v>
          </cell>
          <cell r="P6176">
            <v>0</v>
          </cell>
        </row>
        <row r="6177">
          <cell r="A6177">
            <v>1828100512</v>
          </cell>
          <cell r="B6177">
            <v>512</v>
          </cell>
          <cell r="C6177">
            <v>828100</v>
          </cell>
          <cell r="D6177">
            <v>1</v>
          </cell>
          <cell r="E6177">
            <v>0</v>
          </cell>
          <cell r="F6177" t="str">
            <v xml:space="preserve">נסיעות ואש"ל      </v>
          </cell>
          <cell r="G6177">
            <v>0</v>
          </cell>
          <cell r="H6177" t="str">
            <v>גמיש</v>
          </cell>
          <cell r="I6177">
            <v>0</v>
          </cell>
          <cell r="J6177">
            <v>0</v>
          </cell>
          <cell r="K6177">
            <v>0</v>
          </cell>
          <cell r="L6177">
            <v>0</v>
          </cell>
          <cell r="M6177">
            <v>0</v>
          </cell>
          <cell r="N6177">
            <v>0</v>
          </cell>
          <cell r="O6177">
            <v>0</v>
          </cell>
          <cell r="P6177">
            <v>0</v>
          </cell>
        </row>
        <row r="6178">
          <cell r="A6178">
            <v>1828100522</v>
          </cell>
          <cell r="B6178">
            <v>522</v>
          </cell>
          <cell r="C6178">
            <v>828100</v>
          </cell>
          <cell r="D6178">
            <v>1</v>
          </cell>
          <cell r="E6178">
            <v>0</v>
          </cell>
          <cell r="F6178" t="str">
            <v xml:space="preserve">ספרים ועיתונים    </v>
          </cell>
          <cell r="G6178">
            <v>0</v>
          </cell>
          <cell r="H6178" t="str">
            <v>גמיש</v>
          </cell>
          <cell r="I6178">
            <v>0</v>
          </cell>
          <cell r="J6178">
            <v>900</v>
          </cell>
          <cell r="K6178">
            <v>0</v>
          </cell>
          <cell r="L6178">
            <v>100</v>
          </cell>
          <cell r="M6178">
            <v>0</v>
          </cell>
          <cell r="N6178">
            <v>1000</v>
          </cell>
          <cell r="O6178">
            <v>1000</v>
          </cell>
          <cell r="P6178">
            <v>0</v>
          </cell>
        </row>
        <row r="6179">
          <cell r="A6179">
            <v>1828100530</v>
          </cell>
          <cell r="B6179">
            <v>530</v>
          </cell>
          <cell r="C6179">
            <v>828100</v>
          </cell>
          <cell r="D6179">
            <v>1</v>
          </cell>
          <cell r="E6179">
            <v>0</v>
          </cell>
          <cell r="F6179" t="str">
            <v xml:space="preserve">אופניים לעובדים   </v>
          </cell>
          <cell r="G6179">
            <v>0</v>
          </cell>
          <cell r="H6179" t="str">
            <v>קשיח</v>
          </cell>
          <cell r="I6179">
            <v>0</v>
          </cell>
          <cell r="J6179">
            <v>0</v>
          </cell>
          <cell r="K6179">
            <v>0</v>
          </cell>
          <cell r="L6179">
            <v>0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</row>
        <row r="6180">
          <cell r="A6180">
            <v>1828100540</v>
          </cell>
          <cell r="B6180">
            <v>540</v>
          </cell>
          <cell r="C6180">
            <v>828100</v>
          </cell>
          <cell r="D6180">
            <v>1</v>
          </cell>
          <cell r="E6180">
            <v>0</v>
          </cell>
          <cell r="F6180" t="str">
            <v xml:space="preserve">הוצאות טלפון      </v>
          </cell>
          <cell r="G6180">
            <v>0</v>
          </cell>
          <cell r="H6180" t="str">
            <v>קשיח</v>
          </cell>
          <cell r="I6180">
            <v>0</v>
          </cell>
          <cell r="J6180">
            <v>30000</v>
          </cell>
          <cell r="K6180">
            <v>0</v>
          </cell>
          <cell r="L6180">
            <v>0</v>
          </cell>
          <cell r="M6180">
            <v>0</v>
          </cell>
          <cell r="N6180">
            <v>30000</v>
          </cell>
          <cell r="O6180">
            <v>30000</v>
          </cell>
          <cell r="P6180">
            <v>7657.77</v>
          </cell>
        </row>
        <row r="6181">
          <cell r="A6181">
            <v>1828100544</v>
          </cell>
          <cell r="B6181">
            <v>544</v>
          </cell>
          <cell r="C6181">
            <v>828100</v>
          </cell>
          <cell r="D6181">
            <v>1</v>
          </cell>
          <cell r="E6181">
            <v>0</v>
          </cell>
          <cell r="F6181" t="str">
            <v xml:space="preserve">הוצאות דאר        </v>
          </cell>
          <cell r="G6181">
            <v>0</v>
          </cell>
          <cell r="H6181" t="str">
            <v>קשיח</v>
          </cell>
          <cell r="I6181">
            <v>0</v>
          </cell>
          <cell r="J6181">
            <v>0</v>
          </cell>
          <cell r="K6181">
            <v>0</v>
          </cell>
          <cell r="L6181">
            <v>0</v>
          </cell>
          <cell r="M6181">
            <v>0</v>
          </cell>
          <cell r="N6181">
            <v>0</v>
          </cell>
          <cell r="O6181">
            <v>0</v>
          </cell>
          <cell r="P6181">
            <v>0</v>
          </cell>
        </row>
        <row r="6182">
          <cell r="A6182">
            <v>1828100550</v>
          </cell>
          <cell r="B6182">
            <v>550</v>
          </cell>
          <cell r="C6182">
            <v>828100</v>
          </cell>
          <cell r="D6182">
            <v>1</v>
          </cell>
          <cell r="E6182">
            <v>0</v>
          </cell>
          <cell r="F6182" t="str">
            <v xml:space="preserve">פירסומים          </v>
          </cell>
          <cell r="G6182">
            <v>0</v>
          </cell>
          <cell r="H6182" t="str">
            <v>גמיש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0</v>
          </cell>
          <cell r="N6182">
            <v>0</v>
          </cell>
          <cell r="O6182">
            <v>0</v>
          </cell>
          <cell r="P6182">
            <v>0</v>
          </cell>
        </row>
        <row r="6183">
          <cell r="A6183">
            <v>1828100561</v>
          </cell>
          <cell r="B6183">
            <v>561</v>
          </cell>
          <cell r="C6183">
            <v>828100</v>
          </cell>
          <cell r="D6183">
            <v>1</v>
          </cell>
          <cell r="E6183">
            <v>0</v>
          </cell>
          <cell r="F6183" t="str">
            <v xml:space="preserve">שיכפולים          </v>
          </cell>
          <cell r="G6183">
            <v>0</v>
          </cell>
          <cell r="H6183" t="str">
            <v>גמיש</v>
          </cell>
          <cell r="I6183">
            <v>0</v>
          </cell>
          <cell r="J6183">
            <v>0</v>
          </cell>
          <cell r="K6183">
            <v>0</v>
          </cell>
          <cell r="L6183">
            <v>0</v>
          </cell>
          <cell r="M6183">
            <v>0</v>
          </cell>
          <cell r="N6183">
            <v>0</v>
          </cell>
          <cell r="O6183">
            <v>0</v>
          </cell>
          <cell r="P6183">
            <v>0</v>
          </cell>
        </row>
        <row r="6184">
          <cell r="A6184">
            <v>1828100562</v>
          </cell>
          <cell r="B6184">
            <v>562</v>
          </cell>
          <cell r="C6184">
            <v>828100</v>
          </cell>
          <cell r="D6184">
            <v>1</v>
          </cell>
          <cell r="E6184">
            <v>0</v>
          </cell>
          <cell r="F6184" t="str">
            <v xml:space="preserve">הדפסות            </v>
          </cell>
          <cell r="G6184">
            <v>0</v>
          </cell>
          <cell r="H6184" t="str">
            <v>גמיש</v>
          </cell>
          <cell r="I6184">
            <v>0</v>
          </cell>
          <cell r="J6184">
            <v>0</v>
          </cell>
          <cell r="K6184">
            <v>0</v>
          </cell>
          <cell r="L6184">
            <v>0</v>
          </cell>
          <cell r="M6184">
            <v>0</v>
          </cell>
          <cell r="N6184">
            <v>0</v>
          </cell>
          <cell r="O6184">
            <v>0</v>
          </cell>
          <cell r="P6184">
            <v>0</v>
          </cell>
        </row>
        <row r="6185">
          <cell r="A6185">
            <v>1828100571</v>
          </cell>
          <cell r="B6185">
            <v>571</v>
          </cell>
          <cell r="C6185">
            <v>828100</v>
          </cell>
          <cell r="D6185">
            <v>1</v>
          </cell>
          <cell r="E6185">
            <v>0</v>
          </cell>
          <cell r="F6185" t="str">
            <v xml:space="preserve">מיכון וענ"א       </v>
          </cell>
          <cell r="G6185">
            <v>0</v>
          </cell>
          <cell r="H6185" t="str">
            <v>קשיח</v>
          </cell>
          <cell r="I6185">
            <v>0</v>
          </cell>
          <cell r="J6185">
            <v>52200</v>
          </cell>
          <cell r="K6185">
            <v>0</v>
          </cell>
          <cell r="L6185">
            <v>0</v>
          </cell>
          <cell r="M6185">
            <v>0</v>
          </cell>
          <cell r="N6185">
            <v>52200</v>
          </cell>
          <cell r="O6185">
            <v>52200</v>
          </cell>
          <cell r="P6185">
            <v>47200</v>
          </cell>
        </row>
        <row r="6186">
          <cell r="A6186">
            <v>1828100700</v>
          </cell>
          <cell r="B6186">
            <v>700</v>
          </cell>
          <cell r="C6186">
            <v>828100</v>
          </cell>
          <cell r="D6186">
            <v>1</v>
          </cell>
          <cell r="E6186">
            <v>0</v>
          </cell>
          <cell r="F6186" t="str">
            <v xml:space="preserve">הוצאות לפעולות    </v>
          </cell>
          <cell r="G6186">
            <v>0</v>
          </cell>
          <cell r="H6186" t="str">
            <v xml:space="preserve"> </v>
          </cell>
          <cell r="I6186">
            <v>0</v>
          </cell>
          <cell r="J6186">
            <v>0</v>
          </cell>
          <cell r="K6186">
            <v>0</v>
          </cell>
          <cell r="L6186">
            <v>0</v>
          </cell>
          <cell r="M6186">
            <v>0</v>
          </cell>
          <cell r="N6186">
            <v>0</v>
          </cell>
          <cell r="O6186">
            <v>0</v>
          </cell>
          <cell r="P6186">
            <v>0</v>
          </cell>
        </row>
        <row r="6187">
          <cell r="A6187">
            <v>1828100710</v>
          </cell>
          <cell r="B6187">
            <v>710</v>
          </cell>
          <cell r="C6187">
            <v>828100</v>
          </cell>
          <cell r="D6187">
            <v>1</v>
          </cell>
          <cell r="E6187">
            <v>0</v>
          </cell>
          <cell r="F6187" t="str">
            <v>הסעות טיולים חצ"ב</v>
          </cell>
          <cell r="G6187">
            <v>0</v>
          </cell>
          <cell r="H6187" t="str">
            <v>גמיש</v>
          </cell>
          <cell r="I6187">
            <v>0</v>
          </cell>
          <cell r="J6187">
            <v>0</v>
          </cell>
          <cell r="K6187">
            <v>0</v>
          </cell>
          <cell r="L6187">
            <v>0</v>
          </cell>
          <cell r="M6187">
            <v>0</v>
          </cell>
          <cell r="N6187">
            <v>0</v>
          </cell>
          <cell r="O6187">
            <v>0</v>
          </cell>
          <cell r="P6187">
            <v>0</v>
          </cell>
        </row>
        <row r="6188">
          <cell r="A6188">
            <v>1828100711</v>
          </cell>
          <cell r="B6188">
            <v>711</v>
          </cell>
          <cell r="C6188">
            <v>828100</v>
          </cell>
          <cell r="D6188">
            <v>1</v>
          </cell>
          <cell r="E6188">
            <v>0</v>
          </cell>
          <cell r="F6188" t="str">
            <v xml:space="preserve">הסעות מתנדבים     </v>
          </cell>
          <cell r="G6188">
            <v>0</v>
          </cell>
          <cell r="H6188" t="str">
            <v>גמיש</v>
          </cell>
          <cell r="I6188">
            <v>0</v>
          </cell>
          <cell r="J6188">
            <v>0</v>
          </cell>
          <cell r="K6188">
            <v>0</v>
          </cell>
          <cell r="L6188">
            <v>0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</row>
        <row r="6189">
          <cell r="A6189">
            <v>1828100712</v>
          </cell>
          <cell r="B6189">
            <v>712</v>
          </cell>
          <cell r="C6189">
            <v>828100</v>
          </cell>
          <cell r="D6189">
            <v>1</v>
          </cell>
          <cell r="E6189">
            <v>0</v>
          </cell>
          <cell r="F6189" t="str">
            <v>הסעות צרכים מיוחדים</v>
          </cell>
          <cell r="G6189">
            <v>0</v>
          </cell>
          <cell r="H6189" t="str">
            <v>קשיח</v>
          </cell>
          <cell r="I6189">
            <v>0</v>
          </cell>
          <cell r="J6189">
            <v>90000</v>
          </cell>
          <cell r="K6189">
            <v>0</v>
          </cell>
          <cell r="L6189">
            <v>0</v>
          </cell>
          <cell r="M6189" t="str">
            <v>חדש</v>
          </cell>
          <cell r="N6189">
            <v>90000</v>
          </cell>
          <cell r="O6189">
            <v>0</v>
          </cell>
          <cell r="P6189">
            <v>0</v>
          </cell>
        </row>
        <row r="6190">
          <cell r="A6190">
            <v>1828100721</v>
          </cell>
          <cell r="B6190">
            <v>721</v>
          </cell>
          <cell r="C6190">
            <v>828100</v>
          </cell>
          <cell r="D6190">
            <v>1</v>
          </cell>
          <cell r="E6190">
            <v>0</v>
          </cell>
          <cell r="F6190" t="str">
            <v>חמרים-תחזוקת מבנים</v>
          </cell>
          <cell r="G6190">
            <v>0</v>
          </cell>
          <cell r="H6190" t="str">
            <v>גמיש</v>
          </cell>
          <cell r="I6190">
            <v>0</v>
          </cell>
          <cell r="J6190">
            <v>0</v>
          </cell>
          <cell r="K6190">
            <v>0</v>
          </cell>
          <cell r="L6190">
            <v>0</v>
          </cell>
          <cell r="M6190">
            <v>0</v>
          </cell>
          <cell r="N6190">
            <v>0</v>
          </cell>
          <cell r="O6190">
            <v>0</v>
          </cell>
          <cell r="P6190">
            <v>0</v>
          </cell>
        </row>
        <row r="6191">
          <cell r="A6191">
            <v>1828100722</v>
          </cell>
          <cell r="B6191">
            <v>722</v>
          </cell>
          <cell r="C6191">
            <v>828100</v>
          </cell>
          <cell r="D6191">
            <v>1</v>
          </cell>
          <cell r="E6191">
            <v>0</v>
          </cell>
          <cell r="F6191" t="str">
            <v>חמרים-תחזוקה עצמית</v>
          </cell>
          <cell r="G6191">
            <v>0</v>
          </cell>
          <cell r="H6191" t="str">
            <v>גמיש</v>
          </cell>
          <cell r="I6191">
            <v>0</v>
          </cell>
          <cell r="J6191">
            <v>0</v>
          </cell>
          <cell r="K6191">
            <v>0</v>
          </cell>
          <cell r="L6191">
            <v>0</v>
          </cell>
          <cell r="M6191">
            <v>0</v>
          </cell>
          <cell r="N6191">
            <v>0</v>
          </cell>
          <cell r="O6191">
            <v>0</v>
          </cell>
          <cell r="P6191">
            <v>0</v>
          </cell>
        </row>
        <row r="6192">
          <cell r="A6192">
            <v>1828100723</v>
          </cell>
          <cell r="B6192">
            <v>723</v>
          </cell>
          <cell r="C6192">
            <v>828100</v>
          </cell>
          <cell r="D6192">
            <v>1</v>
          </cell>
          <cell r="E6192">
            <v>0</v>
          </cell>
          <cell r="F6192" t="str">
            <v xml:space="preserve">חומרים לחוגים     </v>
          </cell>
          <cell r="G6192">
            <v>0</v>
          </cell>
          <cell r="H6192" t="str">
            <v>גמיש</v>
          </cell>
          <cell r="I6192">
            <v>0</v>
          </cell>
          <cell r="J6192">
            <v>0</v>
          </cell>
          <cell r="K6192">
            <v>0</v>
          </cell>
          <cell r="L6192">
            <v>0</v>
          </cell>
          <cell r="M6192">
            <v>0</v>
          </cell>
          <cell r="N6192">
            <v>0</v>
          </cell>
          <cell r="O6192">
            <v>0</v>
          </cell>
          <cell r="P6192">
            <v>0</v>
          </cell>
        </row>
        <row r="6193">
          <cell r="A6193">
            <v>1828100742</v>
          </cell>
          <cell r="B6193">
            <v>742</v>
          </cell>
          <cell r="C6193">
            <v>828100</v>
          </cell>
          <cell r="D6193">
            <v>1</v>
          </cell>
          <cell r="E6193">
            <v>0</v>
          </cell>
          <cell r="F6193" t="str">
            <v xml:space="preserve">כלים וציוד        </v>
          </cell>
          <cell r="G6193">
            <v>0</v>
          </cell>
          <cell r="H6193" t="str">
            <v>גמיש</v>
          </cell>
          <cell r="I6193">
            <v>0</v>
          </cell>
          <cell r="J6193">
            <v>9450</v>
          </cell>
          <cell r="K6193">
            <v>0</v>
          </cell>
          <cell r="L6193">
            <v>1050</v>
          </cell>
          <cell r="M6193">
            <v>0</v>
          </cell>
          <cell r="N6193">
            <v>10500</v>
          </cell>
          <cell r="O6193">
            <v>10500</v>
          </cell>
          <cell r="P6193">
            <v>8947.27</v>
          </cell>
        </row>
        <row r="6194">
          <cell r="A6194">
            <v>1828100743</v>
          </cell>
          <cell r="B6194">
            <v>743</v>
          </cell>
          <cell r="C6194">
            <v>828100</v>
          </cell>
          <cell r="D6194">
            <v>1</v>
          </cell>
          <cell r="E6194">
            <v>0</v>
          </cell>
          <cell r="F6194" t="str">
            <v>תחז' ציוד אלקטרוני</v>
          </cell>
          <cell r="G6194">
            <v>0</v>
          </cell>
          <cell r="H6194" t="str">
            <v>גמיש</v>
          </cell>
          <cell r="I6194">
            <v>0</v>
          </cell>
          <cell r="J6194">
            <v>0</v>
          </cell>
          <cell r="K6194">
            <v>0</v>
          </cell>
          <cell r="L6194">
            <v>0</v>
          </cell>
          <cell r="M6194">
            <v>0</v>
          </cell>
          <cell r="N6194">
            <v>0</v>
          </cell>
          <cell r="O6194">
            <v>0</v>
          </cell>
          <cell r="P6194">
            <v>0</v>
          </cell>
        </row>
        <row r="6195">
          <cell r="A6195">
            <v>1828100744</v>
          </cell>
          <cell r="B6195">
            <v>744</v>
          </cell>
          <cell r="C6195">
            <v>828100</v>
          </cell>
          <cell r="D6195">
            <v>1</v>
          </cell>
          <cell r="E6195">
            <v>0</v>
          </cell>
          <cell r="F6195" t="str">
            <v xml:space="preserve">תחזוקת מחשבים     </v>
          </cell>
          <cell r="G6195">
            <v>0</v>
          </cell>
          <cell r="H6195" t="str">
            <v>גמיש</v>
          </cell>
          <cell r="I6195">
            <v>0</v>
          </cell>
          <cell r="J6195">
            <v>0</v>
          </cell>
          <cell r="K6195">
            <v>0</v>
          </cell>
          <cell r="L6195">
            <v>0</v>
          </cell>
          <cell r="M6195">
            <v>0</v>
          </cell>
          <cell r="N6195">
            <v>0</v>
          </cell>
          <cell r="O6195">
            <v>0</v>
          </cell>
          <cell r="P6195">
            <v>0</v>
          </cell>
        </row>
        <row r="6196">
          <cell r="A6196">
            <v>1828100745</v>
          </cell>
          <cell r="B6196">
            <v>745</v>
          </cell>
          <cell r="C6196">
            <v>828100</v>
          </cell>
          <cell r="D6196">
            <v>1</v>
          </cell>
          <cell r="E6196">
            <v>0</v>
          </cell>
          <cell r="F6196" t="str">
            <v xml:space="preserve">דמי פריצה - תכולה </v>
          </cell>
          <cell r="G6196">
            <v>0</v>
          </cell>
          <cell r="H6196" t="str">
            <v>קשיח</v>
          </cell>
          <cell r="I6196">
            <v>0</v>
          </cell>
          <cell r="J6196">
            <v>0</v>
          </cell>
          <cell r="K6196">
            <v>0</v>
          </cell>
          <cell r="L6196">
            <v>0</v>
          </cell>
          <cell r="M6196">
            <v>0</v>
          </cell>
          <cell r="N6196">
            <v>0</v>
          </cell>
          <cell r="O6196">
            <v>0</v>
          </cell>
          <cell r="P6196">
            <v>0</v>
          </cell>
        </row>
        <row r="6197">
          <cell r="A6197">
            <v>1828100746</v>
          </cell>
          <cell r="B6197">
            <v>746</v>
          </cell>
          <cell r="C6197">
            <v>828100</v>
          </cell>
          <cell r="D6197">
            <v>1</v>
          </cell>
          <cell r="E6197">
            <v>0</v>
          </cell>
          <cell r="F6197" t="str">
            <v xml:space="preserve">דמי פריצה - מבנה  </v>
          </cell>
          <cell r="G6197">
            <v>0</v>
          </cell>
          <cell r="H6197" t="str">
            <v>קשיח</v>
          </cell>
          <cell r="I6197">
            <v>0</v>
          </cell>
          <cell r="J6197">
            <v>0</v>
          </cell>
          <cell r="K6197">
            <v>0</v>
          </cell>
          <cell r="L6197">
            <v>0</v>
          </cell>
          <cell r="M6197">
            <v>0</v>
          </cell>
          <cell r="N6197">
            <v>0</v>
          </cell>
          <cell r="O6197">
            <v>0</v>
          </cell>
          <cell r="P6197">
            <v>0</v>
          </cell>
        </row>
        <row r="6198">
          <cell r="A6198">
            <v>1828100750</v>
          </cell>
          <cell r="B6198">
            <v>750</v>
          </cell>
          <cell r="C6198">
            <v>828100</v>
          </cell>
          <cell r="D6198">
            <v>1</v>
          </cell>
          <cell r="E6198">
            <v>0</v>
          </cell>
          <cell r="F6198" t="str">
            <v>אחזקת מוסדות</v>
          </cell>
          <cell r="G6198">
            <v>0</v>
          </cell>
          <cell r="H6198" t="str">
            <v>קשיח</v>
          </cell>
          <cell r="I6198">
            <v>2.9064869418702566E-2</v>
          </cell>
          <cell r="J6198">
            <v>219870</v>
          </cell>
          <cell r="K6198">
            <v>7.7942322681212595E-4</v>
          </cell>
          <cell r="L6198">
            <v>24430</v>
          </cell>
          <cell r="M6198">
            <v>0</v>
          </cell>
          <cell r="N6198">
            <v>244300</v>
          </cell>
          <cell r="O6198">
            <v>237400</v>
          </cell>
          <cell r="P6198">
            <v>223608.2</v>
          </cell>
        </row>
        <row r="6199">
          <cell r="A6199">
            <v>1828100751</v>
          </cell>
          <cell r="B6199">
            <v>751</v>
          </cell>
          <cell r="C6199">
            <v>828100</v>
          </cell>
          <cell r="D6199">
            <v>1</v>
          </cell>
          <cell r="E6199">
            <v>0</v>
          </cell>
          <cell r="F6199" t="str">
            <v xml:space="preserve">עבודות קבלניות    </v>
          </cell>
          <cell r="G6199">
            <v>0</v>
          </cell>
          <cell r="H6199" t="str">
            <v>גמיש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</row>
        <row r="6200">
          <cell r="A6200">
            <v>1828100752</v>
          </cell>
          <cell r="B6200">
            <v>752</v>
          </cell>
          <cell r="C6200">
            <v>828100</v>
          </cell>
          <cell r="D6200">
            <v>1</v>
          </cell>
          <cell r="E6200">
            <v>0</v>
          </cell>
          <cell r="F6200" t="str">
            <v xml:space="preserve">נקיון מרכז הדרכה  </v>
          </cell>
          <cell r="G6200">
            <v>0</v>
          </cell>
          <cell r="H6200" t="str">
            <v>קשיח</v>
          </cell>
          <cell r="I6200">
            <v>1.4285714285714235E-2</v>
          </cell>
          <cell r="J6200">
            <v>7100</v>
          </cell>
          <cell r="K6200">
            <v>0.13801452784503643</v>
          </cell>
          <cell r="L6200">
            <v>0</v>
          </cell>
          <cell r="M6200">
            <v>0</v>
          </cell>
          <cell r="N6200">
            <v>7100</v>
          </cell>
          <cell r="O6200">
            <v>7000</v>
          </cell>
          <cell r="P6200">
            <v>5661.83</v>
          </cell>
        </row>
        <row r="6201">
          <cell r="A6201">
            <v>1828100763</v>
          </cell>
          <cell r="B6201">
            <v>763</v>
          </cell>
          <cell r="C6201">
            <v>828100</v>
          </cell>
          <cell r="D6201">
            <v>1</v>
          </cell>
          <cell r="E6201">
            <v>0</v>
          </cell>
          <cell r="F6201" t="str">
            <v xml:space="preserve">עובדי חברת מוסדות </v>
          </cell>
          <cell r="G6201">
            <v>0</v>
          </cell>
          <cell r="H6201" t="str">
            <v>קשיח</v>
          </cell>
          <cell r="I6201">
            <v>0</v>
          </cell>
          <cell r="J6201">
            <v>0</v>
          </cell>
          <cell r="K6201">
            <v>0</v>
          </cell>
          <cell r="L6201">
            <v>0</v>
          </cell>
          <cell r="M6201">
            <v>0</v>
          </cell>
          <cell r="N6201">
            <v>0</v>
          </cell>
          <cell r="O6201">
            <v>0</v>
          </cell>
          <cell r="P6201">
            <v>0</v>
          </cell>
        </row>
        <row r="6202">
          <cell r="A6202">
            <v>1828100780</v>
          </cell>
          <cell r="B6202">
            <v>780</v>
          </cell>
          <cell r="C6202">
            <v>828100</v>
          </cell>
          <cell r="D6202">
            <v>1</v>
          </cell>
          <cell r="E6202">
            <v>0</v>
          </cell>
          <cell r="F6202" t="str">
            <v>מרכז נוער עולה</v>
          </cell>
          <cell r="G6202">
            <v>0</v>
          </cell>
          <cell r="H6202" t="str">
            <v>גמיש</v>
          </cell>
          <cell r="I6202">
            <v>-9.6774193548387122E-2</v>
          </cell>
          <cell r="J6202">
            <v>186750</v>
          </cell>
          <cell r="K6202">
            <v>1.0322047894302244E-2</v>
          </cell>
          <cell r="L6202">
            <v>23250</v>
          </cell>
          <cell r="M6202">
            <v>0</v>
          </cell>
          <cell r="N6202">
            <v>210000</v>
          </cell>
          <cell r="O6202">
            <v>232500</v>
          </cell>
          <cell r="P6202">
            <v>159522.29</v>
          </cell>
        </row>
        <row r="6203">
          <cell r="A6203">
            <v>1828100781</v>
          </cell>
          <cell r="B6203">
            <v>781</v>
          </cell>
          <cell r="C6203">
            <v>828100</v>
          </cell>
          <cell r="D6203">
            <v>1</v>
          </cell>
          <cell r="E6203">
            <v>0</v>
          </cell>
          <cell r="F6203" t="str">
            <v>פרוייקטים + קיץ</v>
          </cell>
          <cell r="G6203">
            <v>0</v>
          </cell>
          <cell r="H6203" t="str">
            <v>גמיש</v>
          </cell>
          <cell r="I6203">
            <v>0.78996499416569432</v>
          </cell>
          <cell r="J6203">
            <v>552240</v>
          </cell>
          <cell r="K6203">
            <v>0</v>
          </cell>
          <cell r="L6203">
            <v>61360</v>
          </cell>
          <cell r="M6203">
            <v>0</v>
          </cell>
          <cell r="N6203">
            <v>613600</v>
          </cell>
          <cell r="O6203">
            <v>342800</v>
          </cell>
          <cell r="P6203">
            <v>169873.28</v>
          </cell>
        </row>
        <row r="6204">
          <cell r="A6204">
            <v>1828100782</v>
          </cell>
          <cell r="B6204">
            <v>782</v>
          </cell>
          <cell r="C6204">
            <v>828100</v>
          </cell>
          <cell r="D6204">
            <v>1</v>
          </cell>
          <cell r="E6204">
            <v>0</v>
          </cell>
          <cell r="F6204" t="str">
            <v>התנדבות בקהילה</v>
          </cell>
          <cell r="G6204">
            <v>0</v>
          </cell>
          <cell r="H6204" t="str">
            <v>גמיש</v>
          </cell>
          <cell r="I6204">
            <v>0</v>
          </cell>
          <cell r="J6204">
            <v>0</v>
          </cell>
          <cell r="K6204">
            <v>0</v>
          </cell>
          <cell r="L6204">
            <v>0</v>
          </cell>
          <cell r="M6204">
            <v>0</v>
          </cell>
          <cell r="N6204">
            <v>0</v>
          </cell>
          <cell r="O6204">
            <v>0</v>
          </cell>
          <cell r="P6204">
            <v>0</v>
          </cell>
        </row>
        <row r="6205">
          <cell r="A6205">
            <v>1828100783</v>
          </cell>
          <cell r="B6205">
            <v>783</v>
          </cell>
          <cell r="C6205">
            <v>828100</v>
          </cell>
          <cell r="D6205">
            <v>1</v>
          </cell>
          <cell r="E6205">
            <v>0</v>
          </cell>
          <cell r="F6205" t="str">
            <v>תנועות נוער-ארועים עירוניים</v>
          </cell>
          <cell r="G6205">
            <v>0</v>
          </cell>
          <cell r="H6205" t="str">
            <v>גמיש</v>
          </cell>
          <cell r="I6205">
            <v>0.61290322580645151</v>
          </cell>
          <cell r="J6205">
            <v>135000</v>
          </cell>
          <cell r="K6205">
            <v>0</v>
          </cell>
          <cell r="L6205">
            <v>15000</v>
          </cell>
          <cell r="M6205">
            <v>0</v>
          </cell>
          <cell r="N6205">
            <v>150000</v>
          </cell>
          <cell r="O6205">
            <v>93000</v>
          </cell>
          <cell r="P6205">
            <v>61594.32</v>
          </cell>
        </row>
        <row r="6206">
          <cell r="A6206">
            <v>1828100784</v>
          </cell>
          <cell r="B6206">
            <v>784</v>
          </cell>
          <cell r="C6206">
            <v>828100</v>
          </cell>
          <cell r="D6206">
            <v>1</v>
          </cell>
          <cell r="E6206">
            <v>0</v>
          </cell>
          <cell r="F6206" t="str">
            <v>מנהיגות וקשרי חוץ</v>
          </cell>
          <cell r="G6206">
            <v>0</v>
          </cell>
          <cell r="H6206" t="str">
            <v>גמיש</v>
          </cell>
          <cell r="I6206">
            <v>0</v>
          </cell>
          <cell r="J6206">
            <v>25110</v>
          </cell>
          <cell r="K6206">
            <v>0</v>
          </cell>
          <cell r="L6206">
            <v>2790</v>
          </cell>
          <cell r="M6206">
            <v>0</v>
          </cell>
          <cell r="N6206">
            <v>27900</v>
          </cell>
          <cell r="O6206">
            <v>27900</v>
          </cell>
          <cell r="P6206">
            <v>4699.0600000000004</v>
          </cell>
        </row>
        <row r="6207">
          <cell r="A6207">
            <v>1828100785</v>
          </cell>
          <cell r="B6207">
            <v>785</v>
          </cell>
          <cell r="C6207">
            <v>828100</v>
          </cell>
          <cell r="D6207">
            <v>1</v>
          </cell>
          <cell r="E6207">
            <v>0</v>
          </cell>
          <cell r="F6207" t="str">
            <v>תחום מניעה</v>
          </cell>
          <cell r="G6207">
            <v>0</v>
          </cell>
          <cell r="H6207" t="str">
            <v>גמיש</v>
          </cell>
          <cell r="I6207">
            <v>0</v>
          </cell>
          <cell r="J6207">
            <v>70920</v>
          </cell>
          <cell r="K6207">
            <v>0</v>
          </cell>
          <cell r="L6207">
            <v>7880</v>
          </cell>
          <cell r="M6207">
            <v>0</v>
          </cell>
          <cell r="N6207">
            <v>78800</v>
          </cell>
          <cell r="O6207">
            <v>78800</v>
          </cell>
          <cell r="P6207">
            <v>72799.89</v>
          </cell>
        </row>
        <row r="6208">
          <cell r="A6208">
            <v>1828100786</v>
          </cell>
          <cell r="B6208">
            <v>786</v>
          </cell>
          <cell r="C6208">
            <v>828100</v>
          </cell>
          <cell r="D6208">
            <v>1</v>
          </cell>
          <cell r="E6208">
            <v>0</v>
          </cell>
          <cell r="F6208" t="str">
            <v>ארועים</v>
          </cell>
          <cell r="G6208">
            <v>0</v>
          </cell>
          <cell r="H6208" t="str">
            <v>גמיש</v>
          </cell>
          <cell r="I6208">
            <v>0</v>
          </cell>
          <cell r="J6208">
            <v>203040</v>
          </cell>
          <cell r="K6208">
            <v>0</v>
          </cell>
          <cell r="L6208">
            <v>22560</v>
          </cell>
          <cell r="M6208">
            <v>0</v>
          </cell>
          <cell r="N6208">
            <v>225600</v>
          </cell>
          <cell r="O6208">
            <v>225600</v>
          </cell>
          <cell r="P6208">
            <v>210599.9</v>
          </cell>
        </row>
        <row r="6209">
          <cell r="A6209">
            <v>1828100787</v>
          </cell>
          <cell r="B6209">
            <v>787</v>
          </cell>
          <cell r="C6209">
            <v>828100</v>
          </cell>
          <cell r="D6209">
            <v>1</v>
          </cell>
          <cell r="E6209">
            <v>0</v>
          </cell>
          <cell r="F6209" t="str">
            <v>קווי לילה לנוער</v>
          </cell>
          <cell r="G6209">
            <v>0</v>
          </cell>
          <cell r="H6209" t="str">
            <v>גמיש</v>
          </cell>
          <cell r="I6209">
            <v>0</v>
          </cell>
          <cell r="J6209">
            <v>44640</v>
          </cell>
          <cell r="K6209">
            <v>0</v>
          </cell>
          <cell r="L6209">
            <v>4960</v>
          </cell>
          <cell r="M6209">
            <v>0</v>
          </cell>
          <cell r="N6209">
            <v>49600</v>
          </cell>
          <cell r="O6209">
            <v>49600</v>
          </cell>
          <cell r="P6209">
            <v>27436</v>
          </cell>
        </row>
        <row r="6210">
          <cell r="A6210">
            <v>1828100788</v>
          </cell>
          <cell r="B6210">
            <v>788</v>
          </cell>
          <cell r="C6210">
            <v>828100</v>
          </cell>
          <cell r="D6210">
            <v>1</v>
          </cell>
          <cell r="E6210">
            <v>0</v>
          </cell>
          <cell r="F6210" t="str">
            <v>כולנו ביתא ישראל</v>
          </cell>
          <cell r="G6210">
            <v>0</v>
          </cell>
          <cell r="H6210" t="str">
            <v>גמיש</v>
          </cell>
          <cell r="I6210">
            <v>0</v>
          </cell>
          <cell r="J6210">
            <v>20250</v>
          </cell>
          <cell r="K6210">
            <v>0</v>
          </cell>
          <cell r="L6210">
            <v>2250</v>
          </cell>
          <cell r="M6210">
            <v>0</v>
          </cell>
          <cell r="N6210">
            <v>22500</v>
          </cell>
          <cell r="O6210">
            <v>22500</v>
          </cell>
          <cell r="P6210">
            <v>0</v>
          </cell>
        </row>
        <row r="6211">
          <cell r="A6211">
            <v>1828100789</v>
          </cell>
          <cell r="B6211">
            <v>789</v>
          </cell>
          <cell r="C6211">
            <v>828100</v>
          </cell>
          <cell r="D6211">
            <v>1</v>
          </cell>
          <cell r="E6211">
            <v>0</v>
          </cell>
          <cell r="F6211" t="str">
            <v>מרכז הדרכה</v>
          </cell>
          <cell r="G6211">
            <v>0</v>
          </cell>
          <cell r="H6211" t="str">
            <v>גמיש</v>
          </cell>
          <cell r="I6211">
            <v>0.84444444444444455</v>
          </cell>
          <cell r="J6211">
            <v>37350</v>
          </cell>
          <cell r="K6211">
            <v>0</v>
          </cell>
          <cell r="L6211">
            <v>4150</v>
          </cell>
          <cell r="M6211">
            <v>0</v>
          </cell>
          <cell r="N6211">
            <v>41500</v>
          </cell>
          <cell r="O6211">
            <v>22500</v>
          </cell>
          <cell r="P6211">
            <v>6927.09</v>
          </cell>
        </row>
        <row r="6212">
          <cell r="A6212">
            <v>1828100790</v>
          </cell>
          <cell r="B6212">
            <v>790</v>
          </cell>
          <cell r="C6212">
            <v>828100</v>
          </cell>
          <cell r="D6212">
            <v>1</v>
          </cell>
          <cell r="E6212">
            <v>0</v>
          </cell>
          <cell r="F6212" t="str">
            <v xml:space="preserve">פעולות מהכנסות משה"ח    </v>
          </cell>
          <cell r="G6212">
            <v>0</v>
          </cell>
          <cell r="H6212" t="str">
            <v>גמיש</v>
          </cell>
          <cell r="I6212">
            <v>0</v>
          </cell>
          <cell r="J6212">
            <v>369000</v>
          </cell>
          <cell r="K6212">
            <v>3.9436619718309807E-2</v>
          </cell>
          <cell r="L6212">
            <v>0</v>
          </cell>
          <cell r="M6212">
            <v>0</v>
          </cell>
          <cell r="N6212">
            <v>369000</v>
          </cell>
          <cell r="O6212">
            <v>369000</v>
          </cell>
          <cell r="P6212">
            <v>132000</v>
          </cell>
        </row>
        <row r="6213">
          <cell r="A6213">
            <v>1828100791</v>
          </cell>
          <cell r="B6213">
            <v>791</v>
          </cell>
          <cell r="C6213">
            <v>828100</v>
          </cell>
          <cell r="D6213">
            <v>1</v>
          </cell>
          <cell r="E6213">
            <v>0</v>
          </cell>
          <cell r="F6213" t="str">
            <v>כנפיים של קרמבו</v>
          </cell>
          <cell r="G6213">
            <v>0</v>
          </cell>
          <cell r="H6213" t="str">
            <v>גמיש</v>
          </cell>
          <cell r="I6213">
            <v>0.5</v>
          </cell>
          <cell r="J6213">
            <v>270000</v>
          </cell>
          <cell r="K6213">
            <v>0</v>
          </cell>
          <cell r="L6213">
            <v>0</v>
          </cell>
          <cell r="M6213">
            <v>0</v>
          </cell>
          <cell r="N6213">
            <v>270000</v>
          </cell>
          <cell r="O6213">
            <v>180000</v>
          </cell>
          <cell r="P6213">
            <v>180000</v>
          </cell>
        </row>
        <row r="6214">
          <cell r="A6214">
            <v>1828100792</v>
          </cell>
          <cell r="B6214">
            <v>792</v>
          </cell>
          <cell r="C6214">
            <v>828100</v>
          </cell>
          <cell r="D6214">
            <v>1</v>
          </cell>
          <cell r="E6214">
            <v>0</v>
          </cell>
          <cell r="F6214" t="str">
            <v>יום המעשים הטובים</v>
          </cell>
          <cell r="G6214">
            <v>0</v>
          </cell>
          <cell r="H6214" t="str">
            <v>גמיש</v>
          </cell>
          <cell r="I6214">
            <v>-1</v>
          </cell>
          <cell r="J6214">
            <v>0</v>
          </cell>
          <cell r="K6214">
            <v>0</v>
          </cell>
          <cell r="L6214">
            <v>0</v>
          </cell>
          <cell r="M6214">
            <v>0</v>
          </cell>
          <cell r="N6214">
            <v>0</v>
          </cell>
          <cell r="O6214">
            <v>54200</v>
          </cell>
          <cell r="P6214">
            <v>51233.96</v>
          </cell>
        </row>
        <row r="6215">
          <cell r="A6215">
            <v>1828100793</v>
          </cell>
          <cell r="B6215">
            <v>793</v>
          </cell>
          <cell r="C6215">
            <v>828100</v>
          </cell>
          <cell r="D6215">
            <v>1</v>
          </cell>
          <cell r="E6215">
            <v>0</v>
          </cell>
          <cell r="F6215" t="str">
            <v>תנועות נוער מחנות קיץ</v>
          </cell>
          <cell r="G6215">
            <v>0</v>
          </cell>
          <cell r="H6215" t="str">
            <v>גמיש</v>
          </cell>
          <cell r="I6215" t="e">
            <v>#DIV/0!</v>
          </cell>
          <cell r="J6215">
            <v>540000</v>
          </cell>
          <cell r="K6215" t="e">
            <v>#N/A</v>
          </cell>
          <cell r="L6215">
            <v>60000</v>
          </cell>
          <cell r="M6215">
            <v>0</v>
          </cell>
          <cell r="N6215">
            <v>600000</v>
          </cell>
          <cell r="O6215">
            <v>0</v>
          </cell>
          <cell r="P6215">
            <v>0</v>
          </cell>
        </row>
        <row r="6216">
          <cell r="A6216">
            <v>1828100794</v>
          </cell>
          <cell r="B6216">
            <v>794</v>
          </cell>
          <cell r="C6216">
            <v>828100</v>
          </cell>
          <cell r="D6216">
            <v>1</v>
          </cell>
          <cell r="E6216">
            <v>0</v>
          </cell>
          <cell r="F6216" t="str">
            <v xml:space="preserve">השתתפות בעזר 094  </v>
          </cell>
          <cell r="G6216">
            <v>0</v>
          </cell>
          <cell r="H6216" t="str">
            <v>קשיח</v>
          </cell>
          <cell r="I6216">
            <v>0.28000000000000003</v>
          </cell>
          <cell r="J6216">
            <v>12800</v>
          </cell>
          <cell r="K6216">
            <v>0.19999999999999996</v>
          </cell>
          <cell r="L6216">
            <v>0</v>
          </cell>
          <cell r="M6216">
            <v>0</v>
          </cell>
          <cell r="N6216">
            <v>12800</v>
          </cell>
          <cell r="O6216">
            <v>10000</v>
          </cell>
          <cell r="P6216">
            <v>11117</v>
          </cell>
        </row>
        <row r="6217">
          <cell r="A6217">
            <v>1828100800</v>
          </cell>
          <cell r="B6217">
            <v>800</v>
          </cell>
          <cell r="C6217">
            <v>828100</v>
          </cell>
          <cell r="D6217">
            <v>1</v>
          </cell>
          <cell r="E6217">
            <v>0</v>
          </cell>
          <cell r="F6217" t="str">
            <v>השת' תמיכות תרומות</v>
          </cell>
          <cell r="G6217">
            <v>0</v>
          </cell>
          <cell r="H6217" t="str">
            <v xml:space="preserve"> </v>
          </cell>
          <cell r="I6217">
            <v>0</v>
          </cell>
          <cell r="J6217">
            <v>0</v>
          </cell>
          <cell r="K6217">
            <v>0</v>
          </cell>
          <cell r="L6217">
            <v>0</v>
          </cell>
          <cell r="M6217">
            <v>0</v>
          </cell>
          <cell r="N6217">
            <v>0</v>
          </cell>
          <cell r="O6217">
            <v>0</v>
          </cell>
          <cell r="P6217">
            <v>0</v>
          </cell>
        </row>
        <row r="6218">
          <cell r="A6218">
            <v>1828100810</v>
          </cell>
          <cell r="B6218">
            <v>810</v>
          </cell>
          <cell r="C6218">
            <v>828100</v>
          </cell>
          <cell r="D6218">
            <v>1</v>
          </cell>
          <cell r="E6218">
            <v>0</v>
          </cell>
          <cell r="F6218" t="str">
            <v xml:space="preserve">השתתפות בתנועות הנוער      </v>
          </cell>
          <cell r="G6218">
            <v>0</v>
          </cell>
          <cell r="H6218" t="str">
            <v>גמיש</v>
          </cell>
          <cell r="I6218">
            <v>0.5</v>
          </cell>
          <cell r="J6218">
            <v>510000</v>
          </cell>
          <cell r="K6218">
            <v>0.33000000000000007</v>
          </cell>
          <cell r="L6218">
            <v>0</v>
          </cell>
          <cell r="M6218">
            <v>0</v>
          </cell>
          <cell r="N6218">
            <v>510000</v>
          </cell>
          <cell r="O6218">
            <v>340000</v>
          </cell>
          <cell r="P6218">
            <v>309701</v>
          </cell>
        </row>
        <row r="6219">
          <cell r="A6219">
            <v>1828100811</v>
          </cell>
          <cell r="B6219">
            <v>811</v>
          </cell>
          <cell r="C6219">
            <v>828100</v>
          </cell>
          <cell r="D6219">
            <v>1</v>
          </cell>
          <cell r="E6219">
            <v>0</v>
          </cell>
          <cell r="F6219" t="str">
            <v>השתתפות בשכר רכזים</v>
          </cell>
          <cell r="G6219">
            <v>0</v>
          </cell>
          <cell r="H6219" t="str">
            <v>גמיש</v>
          </cell>
          <cell r="I6219">
            <v>0.58926357550210762</v>
          </cell>
          <cell r="J6219">
            <v>640950</v>
          </cell>
          <cell r="K6219">
            <v>0.33000000000000007</v>
          </cell>
          <cell r="L6219">
            <v>0</v>
          </cell>
          <cell r="M6219">
            <v>0</v>
          </cell>
          <cell r="N6219">
            <v>640950</v>
          </cell>
          <cell r="O6219">
            <v>403300</v>
          </cell>
          <cell r="P6219">
            <v>403300</v>
          </cell>
        </row>
        <row r="6220">
          <cell r="A6220">
            <v>1828100812</v>
          </cell>
          <cell r="B6220">
            <v>812</v>
          </cell>
          <cell r="C6220">
            <v>828100</v>
          </cell>
          <cell r="D6220">
            <v>1</v>
          </cell>
          <cell r="E6220">
            <v>0</v>
          </cell>
          <cell r="F6220" t="str">
            <v>מרכז נוער נאות רחל</v>
          </cell>
          <cell r="G6220">
            <v>0</v>
          </cell>
          <cell r="H6220" t="str">
            <v>גמיש</v>
          </cell>
          <cell r="I6220">
            <v>-1</v>
          </cell>
          <cell r="J6220">
            <v>0</v>
          </cell>
          <cell r="K6220">
            <v>0</v>
          </cell>
          <cell r="L6220">
            <v>0</v>
          </cell>
          <cell r="M6220">
            <v>0</v>
          </cell>
          <cell r="N6220">
            <v>0</v>
          </cell>
          <cell r="O6220">
            <v>361000</v>
          </cell>
          <cell r="P6220">
            <v>361000</v>
          </cell>
        </row>
        <row r="6221">
          <cell r="A6221">
            <v>1828100813</v>
          </cell>
          <cell r="B6221">
            <v>813</v>
          </cell>
          <cell r="C6221">
            <v>828100</v>
          </cell>
          <cell r="D6221">
            <v>1</v>
          </cell>
          <cell r="E6221">
            <v>0</v>
          </cell>
          <cell r="F6221" t="str">
            <v>מרכז נוער תל גיבורים</v>
          </cell>
          <cell r="G6221">
            <v>0</v>
          </cell>
          <cell r="H6221" t="str">
            <v>גמיש</v>
          </cell>
          <cell r="I6221">
            <v>-1</v>
          </cell>
          <cell r="J6221">
            <v>0</v>
          </cell>
          <cell r="K6221">
            <v>0</v>
          </cell>
          <cell r="L6221">
            <v>0</v>
          </cell>
          <cell r="M6221">
            <v>0</v>
          </cell>
          <cell r="N6221">
            <v>0</v>
          </cell>
          <cell r="O6221">
            <v>361000</v>
          </cell>
          <cell r="P6221">
            <v>361000</v>
          </cell>
        </row>
        <row r="6222">
          <cell r="A6222">
            <v>1828100814</v>
          </cell>
          <cell r="B6222">
            <v>814</v>
          </cell>
          <cell r="C6222">
            <v>828100</v>
          </cell>
          <cell r="D6222">
            <v>1</v>
          </cell>
          <cell r="E6222">
            <v>0</v>
          </cell>
          <cell r="F6222" t="str">
            <v>מרכז הדרכה ומנהיגות</v>
          </cell>
          <cell r="G6222">
            <v>0</v>
          </cell>
          <cell r="H6222" t="str">
            <v>גמיש</v>
          </cell>
          <cell r="I6222">
            <v>-0.26595744680851063</v>
          </cell>
          <cell r="J6222">
            <v>149040</v>
          </cell>
          <cell r="K6222">
            <v>0</v>
          </cell>
          <cell r="L6222">
            <v>16560</v>
          </cell>
          <cell r="M6222">
            <v>0</v>
          </cell>
          <cell r="N6222">
            <v>165600</v>
          </cell>
          <cell r="O6222">
            <v>225600</v>
          </cell>
          <cell r="P6222">
            <v>130180.77</v>
          </cell>
        </row>
        <row r="6223">
          <cell r="A6223">
            <v>1828100815</v>
          </cell>
          <cell r="B6223">
            <v>815</v>
          </cell>
          <cell r="C6223">
            <v>828100</v>
          </cell>
          <cell r="D6223">
            <v>1</v>
          </cell>
          <cell r="E6223">
            <v>0</v>
          </cell>
          <cell r="F6223" t="str">
            <v>מועדון הגמלאים</v>
          </cell>
          <cell r="G6223">
            <v>0</v>
          </cell>
          <cell r="H6223" t="str">
            <v>קשיח</v>
          </cell>
          <cell r="I6223">
            <v>0</v>
          </cell>
          <cell r="J6223">
            <v>0</v>
          </cell>
          <cell r="K6223">
            <v>0</v>
          </cell>
          <cell r="L6223">
            <v>0</v>
          </cell>
          <cell r="M6223">
            <v>0</v>
          </cell>
          <cell r="N6223">
            <v>0</v>
          </cell>
          <cell r="O6223">
            <v>0</v>
          </cell>
          <cell r="P6223">
            <v>0</v>
          </cell>
        </row>
        <row r="6224">
          <cell r="A6224">
            <v>1828100816</v>
          </cell>
          <cell r="B6224">
            <v>816</v>
          </cell>
          <cell r="C6224">
            <v>828100</v>
          </cell>
          <cell r="D6224">
            <v>1</v>
          </cell>
          <cell r="E6224">
            <v>0</v>
          </cell>
          <cell r="F6224" t="str">
            <v xml:space="preserve">אחזקה למתנ"ס ת"ג  </v>
          </cell>
          <cell r="G6224">
            <v>0</v>
          </cell>
          <cell r="H6224" t="str">
            <v>גמיש</v>
          </cell>
          <cell r="I6224">
            <v>0</v>
          </cell>
          <cell r="J6224">
            <v>0</v>
          </cell>
          <cell r="K6224">
            <v>0</v>
          </cell>
          <cell r="L6224">
            <v>0</v>
          </cell>
          <cell r="M6224">
            <v>0</v>
          </cell>
          <cell r="N6224">
            <v>0</v>
          </cell>
          <cell r="O6224">
            <v>0</v>
          </cell>
          <cell r="P6224">
            <v>0</v>
          </cell>
        </row>
        <row r="6225">
          <cell r="A6225">
            <v>1828100817</v>
          </cell>
          <cell r="B6225">
            <v>817</v>
          </cell>
          <cell r="C6225">
            <v>828100</v>
          </cell>
          <cell r="D6225">
            <v>1</v>
          </cell>
          <cell r="E6225">
            <v>0</v>
          </cell>
          <cell r="F6225" t="str">
            <v>תמיכות באירגוני נוער</v>
          </cell>
          <cell r="G6225">
            <v>0</v>
          </cell>
          <cell r="H6225" t="str">
            <v>גמיש</v>
          </cell>
          <cell r="I6225">
            <v>0.5</v>
          </cell>
          <cell r="J6225">
            <v>180000</v>
          </cell>
          <cell r="K6225">
            <v>0.33000000000000007</v>
          </cell>
          <cell r="L6225">
            <v>0</v>
          </cell>
          <cell r="M6225">
            <v>0</v>
          </cell>
          <cell r="N6225">
            <v>180000</v>
          </cell>
          <cell r="O6225">
            <v>120000</v>
          </cell>
          <cell r="P6225">
            <v>120001</v>
          </cell>
        </row>
        <row r="6226">
          <cell r="A6226">
            <v>1828100818</v>
          </cell>
          <cell r="B6226">
            <v>818</v>
          </cell>
          <cell r="C6226">
            <v>828100</v>
          </cell>
          <cell r="D6226">
            <v>1</v>
          </cell>
          <cell r="E6226">
            <v>0</v>
          </cell>
          <cell r="F6226" t="str">
            <v>תמיכה במכינות קד"צ</v>
          </cell>
          <cell r="G6226">
            <v>0</v>
          </cell>
          <cell r="H6226" t="str">
            <v>קשיח</v>
          </cell>
          <cell r="I6226">
            <v>0.5</v>
          </cell>
          <cell r="J6226">
            <v>136800</v>
          </cell>
          <cell r="K6226">
            <v>0</v>
          </cell>
          <cell r="L6226">
            <v>0</v>
          </cell>
          <cell r="M6226">
            <v>0</v>
          </cell>
          <cell r="N6226">
            <v>136800</v>
          </cell>
          <cell r="O6226">
            <v>91200</v>
          </cell>
          <cell r="P6226">
            <v>91200</v>
          </cell>
        </row>
        <row r="6227">
          <cell r="A6227">
            <v>1828100819</v>
          </cell>
          <cell r="B6227">
            <v>819</v>
          </cell>
          <cell r="C6227">
            <v>828100</v>
          </cell>
          <cell r="D6227">
            <v>1</v>
          </cell>
          <cell r="E6227">
            <v>0</v>
          </cell>
          <cell r="F6227" t="str">
            <v>פרוייקט מישמיש</v>
          </cell>
          <cell r="G6227">
            <v>0</v>
          </cell>
          <cell r="H6227" t="str">
            <v>גמיש</v>
          </cell>
          <cell r="I6227" t="e">
            <v>#DIV/0!</v>
          </cell>
          <cell r="J6227">
            <v>0</v>
          </cell>
          <cell r="K6227">
            <v>0</v>
          </cell>
          <cell r="L6227">
            <v>0</v>
          </cell>
          <cell r="M6227">
            <v>0</v>
          </cell>
          <cell r="N6227">
            <v>0</v>
          </cell>
          <cell r="O6227">
            <v>0</v>
          </cell>
          <cell r="P6227">
            <v>0</v>
          </cell>
        </row>
        <row r="6228">
          <cell r="A6228">
            <v>1828100820</v>
          </cell>
          <cell r="B6228">
            <v>820</v>
          </cell>
          <cell r="C6228">
            <v>828100</v>
          </cell>
          <cell r="D6228">
            <v>1</v>
          </cell>
          <cell r="E6228">
            <v>0</v>
          </cell>
          <cell r="F6228" t="str">
            <v>פרוייקט צלילי זיכרון</v>
          </cell>
          <cell r="G6228">
            <v>0</v>
          </cell>
          <cell r="H6228" t="str">
            <v>גמיש</v>
          </cell>
          <cell r="I6228">
            <v>0</v>
          </cell>
          <cell r="J6228">
            <v>60000</v>
          </cell>
          <cell r="K6228" t="e">
            <v>#N/A</v>
          </cell>
          <cell r="L6228">
            <v>0</v>
          </cell>
          <cell r="M6228">
            <v>0</v>
          </cell>
          <cell r="N6228">
            <v>60000</v>
          </cell>
          <cell r="O6228">
            <v>35000</v>
          </cell>
          <cell r="P6228">
            <v>16352</v>
          </cell>
        </row>
        <row r="6229">
          <cell r="A6229">
            <v>1828100900</v>
          </cell>
          <cell r="B6229">
            <v>900</v>
          </cell>
          <cell r="C6229">
            <v>828100</v>
          </cell>
          <cell r="D6229">
            <v>1</v>
          </cell>
          <cell r="E6229">
            <v>0</v>
          </cell>
          <cell r="F6229" t="str">
            <v xml:space="preserve">הוצאות חד פעמיות  </v>
          </cell>
          <cell r="G6229">
            <v>0</v>
          </cell>
          <cell r="H6229" t="str">
            <v xml:space="preserve"> </v>
          </cell>
          <cell r="I6229">
            <v>0</v>
          </cell>
          <cell r="J6229">
            <v>0</v>
          </cell>
          <cell r="K6229">
            <v>0</v>
          </cell>
          <cell r="L6229">
            <v>0</v>
          </cell>
          <cell r="M6229">
            <v>0</v>
          </cell>
          <cell r="N6229">
            <v>0</v>
          </cell>
          <cell r="O6229">
            <v>0</v>
          </cell>
          <cell r="P6229">
            <v>0</v>
          </cell>
        </row>
        <row r="6230">
          <cell r="A6230">
            <v>1828100931</v>
          </cell>
          <cell r="B6230">
            <v>931</v>
          </cell>
          <cell r="C6230">
            <v>828100</v>
          </cell>
          <cell r="D6230">
            <v>1</v>
          </cell>
          <cell r="E6230">
            <v>0</v>
          </cell>
          <cell r="F6230" t="str">
            <v xml:space="preserve">רכישות חד-פעמיות  </v>
          </cell>
          <cell r="G6230">
            <v>0</v>
          </cell>
          <cell r="H6230" t="str">
            <v>גמיש</v>
          </cell>
          <cell r="I6230">
            <v>0</v>
          </cell>
          <cell r="J6230">
            <v>0</v>
          </cell>
          <cell r="K6230">
            <v>0</v>
          </cell>
          <cell r="L6230">
            <v>0</v>
          </cell>
          <cell r="M6230">
            <v>0</v>
          </cell>
          <cell r="N6230">
            <v>0</v>
          </cell>
          <cell r="O6230">
            <v>0</v>
          </cell>
          <cell r="P6230">
            <v>0</v>
          </cell>
        </row>
        <row r="6231">
          <cell r="A6231">
            <v>1828100961</v>
          </cell>
          <cell r="B6231">
            <v>961</v>
          </cell>
          <cell r="C6231">
            <v>828100</v>
          </cell>
          <cell r="D6231">
            <v>1</v>
          </cell>
          <cell r="E6231">
            <v>0</v>
          </cell>
          <cell r="F6231" t="str">
            <v>רז' פעולות ורכישות</v>
          </cell>
          <cell r="G6231">
            <v>0</v>
          </cell>
          <cell r="H6231" t="str">
            <v>גמיש</v>
          </cell>
          <cell r="I6231">
            <v>0</v>
          </cell>
          <cell r="J6231">
            <v>0</v>
          </cell>
          <cell r="K6231">
            <v>0</v>
          </cell>
          <cell r="L6231">
            <v>0</v>
          </cell>
          <cell r="M6231">
            <v>0</v>
          </cell>
          <cell r="N6231">
            <v>0</v>
          </cell>
          <cell r="O6231">
            <v>0</v>
          </cell>
          <cell r="P6231">
            <v>0</v>
          </cell>
        </row>
        <row r="6232">
          <cell r="A6232">
            <v>1828100980</v>
          </cell>
          <cell r="B6232">
            <v>980</v>
          </cell>
          <cell r="C6232">
            <v>828100</v>
          </cell>
          <cell r="D6232">
            <v>1</v>
          </cell>
          <cell r="E6232">
            <v>0</v>
          </cell>
          <cell r="F6232" t="str">
            <v xml:space="preserve">פעולות מרכז שואה  </v>
          </cell>
          <cell r="G6232">
            <v>0</v>
          </cell>
          <cell r="H6232" t="str">
            <v>גמיש</v>
          </cell>
          <cell r="I6232">
            <v>0</v>
          </cell>
          <cell r="J6232">
            <v>0</v>
          </cell>
          <cell r="K6232">
            <v>0</v>
          </cell>
          <cell r="L6232">
            <v>0</v>
          </cell>
          <cell r="M6232">
            <v>0</v>
          </cell>
          <cell r="N6232">
            <v>0</v>
          </cell>
          <cell r="O6232">
            <v>0</v>
          </cell>
          <cell r="P6232">
            <v>0</v>
          </cell>
        </row>
        <row r="6233">
          <cell r="A6233">
            <v>1828100981</v>
          </cell>
          <cell r="B6233">
            <v>981</v>
          </cell>
          <cell r="C6233">
            <v>828100</v>
          </cell>
          <cell r="D6233">
            <v>1</v>
          </cell>
          <cell r="E6233">
            <v>0</v>
          </cell>
          <cell r="F6233" t="str">
            <v>שבוע רוסיה</v>
          </cell>
          <cell r="G6233">
            <v>0</v>
          </cell>
          <cell r="H6233" t="str">
            <v>גמיש</v>
          </cell>
          <cell r="I6233">
            <v>0</v>
          </cell>
          <cell r="J6233">
            <v>0</v>
          </cell>
          <cell r="K6233">
            <v>0</v>
          </cell>
          <cell r="L6233">
            <v>0</v>
          </cell>
          <cell r="M6233">
            <v>0</v>
          </cell>
          <cell r="N6233">
            <v>0</v>
          </cell>
          <cell r="O6233">
            <v>0</v>
          </cell>
          <cell r="P6233">
            <v>0</v>
          </cell>
        </row>
        <row r="6234">
          <cell r="A6234">
            <v>1828100982</v>
          </cell>
          <cell r="B6234">
            <v>982</v>
          </cell>
          <cell r="C6234">
            <v>828100</v>
          </cell>
          <cell r="D6234">
            <v>1</v>
          </cell>
          <cell r="E6234">
            <v>0</v>
          </cell>
          <cell r="F6234" t="str">
            <v>ארועי צעירים</v>
          </cell>
          <cell r="G6234">
            <v>0</v>
          </cell>
          <cell r="H6234" t="str">
            <v>גמיש</v>
          </cell>
          <cell r="I6234">
            <v>0</v>
          </cell>
          <cell r="J6234">
            <v>0</v>
          </cell>
          <cell r="K6234">
            <v>0</v>
          </cell>
          <cell r="L6234">
            <v>0</v>
          </cell>
          <cell r="M6234">
            <v>0</v>
          </cell>
          <cell r="N6234">
            <v>0</v>
          </cell>
          <cell r="O6234">
            <v>0</v>
          </cell>
          <cell r="P6234">
            <v>0</v>
          </cell>
        </row>
        <row r="6235">
          <cell r="A6235">
            <v>1828100983</v>
          </cell>
          <cell r="B6235">
            <v>983</v>
          </cell>
          <cell r="C6235">
            <v>828100</v>
          </cell>
          <cell r="D6235">
            <v>1</v>
          </cell>
          <cell r="E6235">
            <v>0</v>
          </cell>
          <cell r="F6235" t="str">
            <v>השלמה - ניידת</v>
          </cell>
          <cell r="G6235">
            <v>0</v>
          </cell>
          <cell r="H6235" t="str">
            <v>גמיש</v>
          </cell>
          <cell r="I6235">
            <v>0</v>
          </cell>
          <cell r="J6235">
            <v>0</v>
          </cell>
          <cell r="K6235">
            <v>0</v>
          </cell>
          <cell r="L6235">
            <v>0</v>
          </cell>
          <cell r="M6235">
            <v>0</v>
          </cell>
          <cell r="N6235">
            <v>0</v>
          </cell>
          <cell r="O6235">
            <v>0</v>
          </cell>
          <cell r="P6235">
            <v>0</v>
          </cell>
        </row>
        <row r="6236">
          <cell r="A6236">
            <v>1828100984</v>
          </cell>
          <cell r="B6236">
            <v>984</v>
          </cell>
          <cell r="C6236">
            <v>828100</v>
          </cell>
          <cell r="D6236">
            <v>1</v>
          </cell>
          <cell r="E6236">
            <v>0</v>
          </cell>
          <cell r="F6236" t="str">
            <v>תחום צעירים</v>
          </cell>
          <cell r="G6236">
            <v>0</v>
          </cell>
          <cell r="H6236" t="str">
            <v>גמיש</v>
          </cell>
          <cell r="I6236">
            <v>0</v>
          </cell>
          <cell r="J6236">
            <v>0</v>
          </cell>
          <cell r="K6236">
            <v>0</v>
          </cell>
          <cell r="L6236">
            <v>0</v>
          </cell>
          <cell r="M6236">
            <v>0</v>
          </cell>
          <cell r="N6236">
            <v>0</v>
          </cell>
          <cell r="O6236">
            <v>0</v>
          </cell>
          <cell r="P6236">
            <v>0</v>
          </cell>
        </row>
        <row r="6237">
          <cell r="A6237">
            <v>1828100985</v>
          </cell>
          <cell r="B6237">
            <v>985</v>
          </cell>
          <cell r="C6237">
            <v>828100</v>
          </cell>
          <cell r="D6237">
            <v>1</v>
          </cell>
          <cell r="E6237">
            <v>0</v>
          </cell>
          <cell r="F6237" t="str">
            <v>היפ הופ</v>
          </cell>
          <cell r="G6237">
            <v>0</v>
          </cell>
          <cell r="H6237" t="str">
            <v>גמיש</v>
          </cell>
          <cell r="I6237">
            <v>0</v>
          </cell>
          <cell r="J6237">
            <v>0</v>
          </cell>
          <cell r="K6237">
            <v>0</v>
          </cell>
          <cell r="L6237">
            <v>0</v>
          </cell>
          <cell r="M6237">
            <v>0</v>
          </cell>
          <cell r="N6237">
            <v>0</v>
          </cell>
          <cell r="O6237">
            <v>0</v>
          </cell>
          <cell r="P6237">
            <v>0</v>
          </cell>
        </row>
        <row r="6238">
          <cell r="A6238">
            <v>1828100986</v>
          </cell>
          <cell r="B6238">
            <v>986</v>
          </cell>
          <cell r="C6238">
            <v>828100</v>
          </cell>
          <cell r="D6238">
            <v>1</v>
          </cell>
          <cell r="E6238">
            <v>0</v>
          </cell>
          <cell r="F6238" t="str">
            <v xml:space="preserve">חוסמסה,סל"תים+נוער ירוק            </v>
          </cell>
          <cell r="G6238">
            <v>0</v>
          </cell>
          <cell r="H6238" t="str">
            <v>גמיש</v>
          </cell>
          <cell r="I6238">
            <v>0</v>
          </cell>
          <cell r="J6238">
            <v>0</v>
          </cell>
          <cell r="K6238">
            <v>0</v>
          </cell>
          <cell r="L6238">
            <v>0</v>
          </cell>
          <cell r="M6238">
            <v>0</v>
          </cell>
          <cell r="N6238">
            <v>0</v>
          </cell>
          <cell r="O6238">
            <v>0</v>
          </cell>
          <cell r="P6238">
            <v>0</v>
          </cell>
        </row>
        <row r="6239">
          <cell r="A6239">
            <v>1828100987</v>
          </cell>
          <cell r="B6239">
            <v>987</v>
          </cell>
          <cell r="C6239">
            <v>828100</v>
          </cell>
          <cell r="D6239">
            <v>1</v>
          </cell>
          <cell r="E6239">
            <v>0</v>
          </cell>
          <cell r="F6239" t="str">
            <v xml:space="preserve">מרכז ייעוץ לנוער  </v>
          </cell>
          <cell r="G6239">
            <v>0</v>
          </cell>
          <cell r="H6239" t="str">
            <v>גמיש</v>
          </cell>
          <cell r="I6239">
            <v>0.15394369769211269</v>
          </cell>
          <cell r="J6239">
            <v>415570</v>
          </cell>
          <cell r="K6239">
            <v>2.7214377406932E-2</v>
          </cell>
          <cell r="L6239">
            <v>39430</v>
          </cell>
          <cell r="M6239">
            <v>0</v>
          </cell>
          <cell r="N6239">
            <v>455000</v>
          </cell>
          <cell r="O6239">
            <v>394300</v>
          </cell>
          <cell r="P6239">
            <v>272927.77</v>
          </cell>
        </row>
        <row r="6240">
          <cell r="A6240">
            <v>1828100988</v>
          </cell>
          <cell r="B6240">
            <v>988</v>
          </cell>
          <cell r="C6240">
            <v>828100</v>
          </cell>
          <cell r="D6240">
            <v>1</v>
          </cell>
          <cell r="E6240">
            <v>0</v>
          </cell>
          <cell r="F6240" t="str">
            <v>הכנה לצה"ל</v>
          </cell>
          <cell r="G6240">
            <v>0</v>
          </cell>
          <cell r="H6240" t="str">
            <v>גמיש</v>
          </cell>
          <cell r="I6240">
            <v>0</v>
          </cell>
          <cell r="J6240">
            <v>359640</v>
          </cell>
          <cell r="K6240">
            <v>0</v>
          </cell>
          <cell r="L6240">
            <v>39960</v>
          </cell>
          <cell r="M6240">
            <v>0</v>
          </cell>
          <cell r="N6240">
            <v>399600</v>
          </cell>
          <cell r="O6240">
            <v>399600</v>
          </cell>
          <cell r="P6240">
            <v>397677.12</v>
          </cell>
        </row>
        <row r="6241">
          <cell r="A6241">
            <v>1828100989</v>
          </cell>
          <cell r="B6241">
            <v>989</v>
          </cell>
          <cell r="C6241">
            <v>828100</v>
          </cell>
          <cell r="D6241">
            <v>1</v>
          </cell>
          <cell r="E6241">
            <v>0</v>
          </cell>
          <cell r="F6241" t="str">
            <v>שבוע הנוער</v>
          </cell>
          <cell r="G6241">
            <v>0</v>
          </cell>
          <cell r="H6241" t="str">
            <v>גמיש</v>
          </cell>
          <cell r="I6241">
            <v>0</v>
          </cell>
          <cell r="J6241">
            <v>0</v>
          </cell>
          <cell r="K6241">
            <v>0</v>
          </cell>
          <cell r="L6241">
            <v>0</v>
          </cell>
          <cell r="M6241">
            <v>0</v>
          </cell>
          <cell r="N6241">
            <v>0</v>
          </cell>
          <cell r="O6241">
            <v>0</v>
          </cell>
          <cell r="P6241">
            <v>0</v>
          </cell>
        </row>
        <row r="6242">
          <cell r="A6242" t="e">
            <v>#VALUE!</v>
          </cell>
          <cell r="B6242" t="str">
            <v>828100  סך הכל</v>
          </cell>
          <cell r="C6242">
            <v>0</v>
          </cell>
          <cell r="D6242">
            <v>0</v>
          </cell>
          <cell r="E6242">
            <v>0</v>
          </cell>
          <cell r="F6242" t="str">
            <v xml:space="preserve">מחלקת נוער        </v>
          </cell>
          <cell r="G6242">
            <v>0</v>
          </cell>
          <cell r="H6242">
            <v>0</v>
          </cell>
          <cell r="I6242">
            <v>0.15159045725646125</v>
          </cell>
          <cell r="J6242">
            <v>7898450</v>
          </cell>
          <cell r="K6242" t="e">
            <v>#N/A</v>
          </cell>
          <cell r="L6242">
            <v>326900</v>
          </cell>
          <cell r="M6242">
            <v>0</v>
          </cell>
          <cell r="N6242">
            <v>8225350</v>
          </cell>
          <cell r="O6242">
            <v>7142600</v>
          </cell>
          <cell r="P6242">
            <v>5975369.3999999994</v>
          </cell>
        </row>
        <row r="6243">
          <cell r="A6243">
            <v>18281200</v>
          </cell>
          <cell r="B6243">
            <v>0</v>
          </cell>
          <cell r="C6243">
            <v>828120</v>
          </cell>
          <cell r="D6243">
            <v>1</v>
          </cell>
          <cell r="E6243">
            <v>0</v>
          </cell>
          <cell r="F6243" t="str">
            <v xml:space="preserve">קידום נוער        </v>
          </cell>
          <cell r="G6243">
            <v>0</v>
          </cell>
          <cell r="H6243" t="str">
            <v xml:space="preserve"> </v>
          </cell>
          <cell r="I6243">
            <v>0</v>
          </cell>
          <cell r="J6243">
            <v>0</v>
          </cell>
          <cell r="K6243">
            <v>0</v>
          </cell>
          <cell r="L6243">
            <v>0</v>
          </cell>
          <cell r="M6243">
            <v>0</v>
          </cell>
          <cell r="N6243">
            <v>0</v>
          </cell>
          <cell r="O6243">
            <v>0</v>
          </cell>
          <cell r="P6243">
            <v>0</v>
          </cell>
        </row>
        <row r="6244">
          <cell r="A6244">
            <v>1828120110</v>
          </cell>
          <cell r="B6244">
            <v>110</v>
          </cell>
          <cell r="C6244">
            <v>828120</v>
          </cell>
          <cell r="D6244">
            <v>1</v>
          </cell>
          <cell r="E6244">
            <v>0</v>
          </cell>
          <cell r="F6244" t="str">
            <v>השכר הקובע-תקציבית</v>
          </cell>
          <cell r="G6244">
            <v>0</v>
          </cell>
          <cell r="H6244" t="str">
            <v>שכר</v>
          </cell>
          <cell r="I6244">
            <v>-0.34933243197566333</v>
          </cell>
          <cell r="J6244">
            <v>385000</v>
          </cell>
          <cell r="K6244">
            <v>-0.41358906345643742</v>
          </cell>
          <cell r="L6244">
            <v>0</v>
          </cell>
          <cell r="M6244">
            <v>0</v>
          </cell>
          <cell r="N6244">
            <v>385000</v>
          </cell>
          <cell r="O6244">
            <v>591700</v>
          </cell>
          <cell r="P6244">
            <v>525507.1</v>
          </cell>
        </row>
        <row r="6245">
          <cell r="A6245">
            <v>1828120119</v>
          </cell>
          <cell r="B6245">
            <v>119</v>
          </cell>
          <cell r="C6245">
            <v>828120</v>
          </cell>
          <cell r="D6245">
            <v>1</v>
          </cell>
          <cell r="E6245">
            <v>0</v>
          </cell>
          <cell r="F6245" t="str">
            <v xml:space="preserve">השכר הקובע-צוברת  </v>
          </cell>
          <cell r="G6245">
            <v>0</v>
          </cell>
          <cell r="H6245" t="str">
            <v>שכר</v>
          </cell>
          <cell r="I6245">
            <v>4.6020981858227561E-2</v>
          </cell>
          <cell r="J6245">
            <v>1804700</v>
          </cell>
          <cell r="K6245">
            <v>0.14523027335275529</v>
          </cell>
          <cell r="L6245">
            <v>0</v>
          </cell>
          <cell r="M6245">
            <v>0</v>
          </cell>
          <cell r="N6245">
            <v>1804700</v>
          </cell>
          <cell r="O6245">
            <v>1725300</v>
          </cell>
          <cell r="P6245">
            <v>1597438.39</v>
          </cell>
        </row>
        <row r="6246">
          <cell r="A6246">
            <v>1828120122</v>
          </cell>
          <cell r="B6246">
            <v>122</v>
          </cell>
          <cell r="C6246">
            <v>828120</v>
          </cell>
          <cell r="D6246">
            <v>1</v>
          </cell>
          <cell r="E6246">
            <v>0</v>
          </cell>
          <cell r="F6246" t="str">
            <v xml:space="preserve">ביגוד             </v>
          </cell>
          <cell r="G6246">
            <v>0</v>
          </cell>
          <cell r="H6246" t="str">
            <v>שכר</v>
          </cell>
          <cell r="I6246">
            <v>0</v>
          </cell>
          <cell r="J6246">
            <v>24500</v>
          </cell>
          <cell r="K6246">
            <v>0</v>
          </cell>
          <cell r="L6246">
            <v>0</v>
          </cell>
          <cell r="M6246">
            <v>0</v>
          </cell>
          <cell r="N6246">
            <v>24500</v>
          </cell>
          <cell r="O6246">
            <v>24500</v>
          </cell>
          <cell r="P6246">
            <v>21261.51</v>
          </cell>
        </row>
        <row r="6247">
          <cell r="A6247">
            <v>1828120126</v>
          </cell>
          <cell r="B6247">
            <v>126</v>
          </cell>
          <cell r="C6247">
            <v>828120</v>
          </cell>
          <cell r="D6247">
            <v>1</v>
          </cell>
          <cell r="E6247">
            <v>0</v>
          </cell>
          <cell r="F6247" t="str">
            <v xml:space="preserve">דמי הבראה         </v>
          </cell>
          <cell r="G6247">
            <v>0</v>
          </cell>
          <cell r="H6247" t="str">
            <v>שכר</v>
          </cell>
          <cell r="I6247">
            <v>0.17592592592592582</v>
          </cell>
          <cell r="J6247">
            <v>63500</v>
          </cell>
          <cell r="K6247">
            <v>0</v>
          </cell>
          <cell r="L6247">
            <v>0</v>
          </cell>
          <cell r="M6247">
            <v>0</v>
          </cell>
          <cell r="N6247">
            <v>63500</v>
          </cell>
          <cell r="O6247">
            <v>54000</v>
          </cell>
          <cell r="P6247">
            <v>53053.34</v>
          </cell>
        </row>
        <row r="6248">
          <cell r="A6248">
            <v>1828120130</v>
          </cell>
          <cell r="B6248">
            <v>130</v>
          </cell>
          <cell r="C6248">
            <v>828120</v>
          </cell>
          <cell r="D6248">
            <v>1</v>
          </cell>
          <cell r="E6248">
            <v>0</v>
          </cell>
          <cell r="F6248" t="str">
            <v xml:space="preserve">שעות נוספות       </v>
          </cell>
          <cell r="G6248">
            <v>0</v>
          </cell>
          <cell r="H6248" t="str">
            <v>שכר</v>
          </cell>
          <cell r="I6248">
            <v>0</v>
          </cell>
          <cell r="J6248">
            <v>5500</v>
          </cell>
          <cell r="K6248">
            <v>0</v>
          </cell>
          <cell r="L6248">
            <v>0</v>
          </cell>
          <cell r="M6248">
            <v>0</v>
          </cell>
          <cell r="N6248">
            <v>5500</v>
          </cell>
          <cell r="O6248">
            <v>5500</v>
          </cell>
          <cell r="P6248">
            <v>8499.44</v>
          </cell>
        </row>
        <row r="6249">
          <cell r="A6249">
            <v>1828120140</v>
          </cell>
          <cell r="B6249">
            <v>140</v>
          </cell>
          <cell r="C6249">
            <v>828120</v>
          </cell>
          <cell r="D6249">
            <v>1</v>
          </cell>
          <cell r="E6249">
            <v>0</v>
          </cell>
          <cell r="F6249" t="str">
            <v>השתתפות באחזקת רכב</v>
          </cell>
          <cell r="G6249">
            <v>0</v>
          </cell>
          <cell r="H6249" t="str">
            <v>שכר</v>
          </cell>
          <cell r="I6249">
            <v>0.24130551096843234</v>
          </cell>
          <cell r="J6249">
            <v>232000</v>
          </cell>
          <cell r="K6249">
            <v>0</v>
          </cell>
          <cell r="L6249">
            <v>0</v>
          </cell>
          <cell r="M6249">
            <v>0</v>
          </cell>
          <cell r="N6249">
            <v>232000</v>
          </cell>
          <cell r="O6249">
            <v>186900</v>
          </cell>
          <cell r="P6249">
            <v>225189.38</v>
          </cell>
        </row>
        <row r="6250">
          <cell r="A6250">
            <v>1828120263</v>
          </cell>
          <cell r="B6250">
            <v>263</v>
          </cell>
          <cell r="C6250">
            <v>828120</v>
          </cell>
          <cell r="D6250">
            <v>1</v>
          </cell>
          <cell r="E6250">
            <v>0</v>
          </cell>
          <cell r="F6250" t="str">
            <v xml:space="preserve">עובדי קידום נוער  </v>
          </cell>
          <cell r="G6250">
            <v>0</v>
          </cell>
          <cell r="H6250" t="str">
            <v>שכר</v>
          </cell>
          <cell r="I6250">
            <v>0</v>
          </cell>
          <cell r="J6250">
            <v>0</v>
          </cell>
          <cell r="K6250">
            <v>0</v>
          </cell>
          <cell r="L6250">
            <v>0</v>
          </cell>
          <cell r="M6250">
            <v>0</v>
          </cell>
          <cell r="N6250">
            <v>0</v>
          </cell>
          <cell r="O6250">
            <v>0</v>
          </cell>
          <cell r="P6250">
            <v>0</v>
          </cell>
        </row>
        <row r="6251">
          <cell r="A6251">
            <v>1828120420</v>
          </cell>
          <cell r="B6251">
            <v>420</v>
          </cell>
          <cell r="C6251">
            <v>828120</v>
          </cell>
          <cell r="D6251">
            <v>1</v>
          </cell>
          <cell r="E6251">
            <v>0</v>
          </cell>
          <cell r="F6251" t="str">
            <v xml:space="preserve">כיבוי אש          </v>
          </cell>
          <cell r="G6251">
            <v>0</v>
          </cell>
          <cell r="H6251" t="str">
            <v>גמיש</v>
          </cell>
          <cell r="I6251">
            <v>0</v>
          </cell>
          <cell r="J6251">
            <v>0</v>
          </cell>
          <cell r="K6251">
            <v>0</v>
          </cell>
          <cell r="L6251">
            <v>0</v>
          </cell>
          <cell r="M6251">
            <v>0</v>
          </cell>
          <cell r="N6251">
            <v>0</v>
          </cell>
          <cell r="O6251">
            <v>0</v>
          </cell>
          <cell r="P6251">
            <v>0</v>
          </cell>
        </row>
        <row r="6252">
          <cell r="A6252">
            <v>1828120432</v>
          </cell>
          <cell r="B6252">
            <v>432</v>
          </cell>
          <cell r="C6252">
            <v>828120</v>
          </cell>
          <cell r="D6252">
            <v>1</v>
          </cell>
          <cell r="E6252">
            <v>0</v>
          </cell>
          <cell r="F6252" t="str">
            <v xml:space="preserve">מים               </v>
          </cell>
          <cell r="G6252">
            <v>0</v>
          </cell>
          <cell r="H6252" t="str">
            <v>קשיח</v>
          </cell>
          <cell r="I6252">
            <v>0</v>
          </cell>
          <cell r="J6252">
            <v>0</v>
          </cell>
          <cell r="K6252">
            <v>0</v>
          </cell>
          <cell r="L6252">
            <v>0</v>
          </cell>
          <cell r="M6252">
            <v>0</v>
          </cell>
          <cell r="N6252">
            <v>0</v>
          </cell>
          <cell r="O6252">
            <v>0</v>
          </cell>
          <cell r="P6252">
            <v>0</v>
          </cell>
        </row>
        <row r="6253">
          <cell r="A6253">
            <v>1828120450</v>
          </cell>
          <cell r="B6253">
            <v>450</v>
          </cell>
          <cell r="C6253">
            <v>828120</v>
          </cell>
          <cell r="D6253">
            <v>1</v>
          </cell>
          <cell r="E6253">
            <v>0</v>
          </cell>
          <cell r="F6253" t="str">
            <v>אחזקת תמי 4</v>
          </cell>
          <cell r="G6253">
            <v>0</v>
          </cell>
          <cell r="H6253" t="str">
            <v>קשיח</v>
          </cell>
          <cell r="I6253">
            <v>0</v>
          </cell>
          <cell r="J6253">
            <v>990</v>
          </cell>
          <cell r="K6253">
            <v>1</v>
          </cell>
          <cell r="L6253">
            <v>110</v>
          </cell>
          <cell r="M6253">
            <v>0</v>
          </cell>
          <cell r="N6253">
            <v>1100</v>
          </cell>
          <cell r="O6253">
            <v>1100</v>
          </cell>
          <cell r="P6253">
            <v>0</v>
          </cell>
        </row>
        <row r="6254">
          <cell r="A6254">
            <v>1828120540</v>
          </cell>
          <cell r="B6254">
            <v>540</v>
          </cell>
          <cell r="C6254">
            <v>828120</v>
          </cell>
          <cell r="D6254">
            <v>1</v>
          </cell>
          <cell r="E6254">
            <v>0</v>
          </cell>
          <cell r="F6254" t="str">
            <v xml:space="preserve">הוצאות טלפון      </v>
          </cell>
          <cell r="G6254">
            <v>0</v>
          </cell>
          <cell r="H6254" t="str">
            <v>קשיח</v>
          </cell>
          <cell r="I6254">
            <v>0</v>
          </cell>
          <cell r="J6254">
            <v>0</v>
          </cell>
          <cell r="K6254">
            <v>0</v>
          </cell>
          <cell r="L6254">
            <v>0</v>
          </cell>
          <cell r="M6254">
            <v>0</v>
          </cell>
          <cell r="N6254">
            <v>0</v>
          </cell>
          <cell r="O6254">
            <v>0</v>
          </cell>
          <cell r="P6254">
            <v>0</v>
          </cell>
        </row>
        <row r="6255">
          <cell r="A6255">
            <v>1828120571</v>
          </cell>
          <cell r="B6255">
            <v>571</v>
          </cell>
          <cell r="C6255">
            <v>828120</v>
          </cell>
          <cell r="D6255">
            <v>1</v>
          </cell>
          <cell r="E6255">
            <v>0</v>
          </cell>
          <cell r="F6255" t="str">
            <v xml:space="preserve">מיכון וענ"א       </v>
          </cell>
          <cell r="G6255">
            <v>0</v>
          </cell>
          <cell r="H6255" t="str">
            <v>גמיש</v>
          </cell>
          <cell r="I6255">
            <v>0</v>
          </cell>
          <cell r="J6255">
            <v>95100</v>
          </cell>
          <cell r="K6255">
            <v>0</v>
          </cell>
          <cell r="L6255">
            <v>0</v>
          </cell>
          <cell r="M6255">
            <v>0</v>
          </cell>
          <cell r="N6255">
            <v>95100</v>
          </cell>
          <cell r="O6255">
            <v>95100</v>
          </cell>
          <cell r="P6255">
            <v>75100</v>
          </cell>
        </row>
        <row r="6256">
          <cell r="A6256">
            <v>1828120745</v>
          </cell>
          <cell r="B6256">
            <v>745</v>
          </cell>
          <cell r="C6256">
            <v>828120</v>
          </cell>
          <cell r="D6256">
            <v>1</v>
          </cell>
          <cell r="E6256">
            <v>0</v>
          </cell>
          <cell r="F6256" t="str">
            <v>דמי פריצה-תכולה</v>
          </cell>
          <cell r="G6256">
            <v>0</v>
          </cell>
          <cell r="H6256" t="str">
            <v>קשיח</v>
          </cell>
          <cell r="I6256">
            <v>0</v>
          </cell>
          <cell r="J6256">
            <v>0</v>
          </cell>
          <cell r="K6256">
            <v>0</v>
          </cell>
          <cell r="L6256">
            <v>0</v>
          </cell>
          <cell r="M6256">
            <v>0</v>
          </cell>
          <cell r="N6256">
            <v>0</v>
          </cell>
          <cell r="O6256">
            <v>0</v>
          </cell>
          <cell r="P6256">
            <v>0</v>
          </cell>
        </row>
        <row r="6257">
          <cell r="A6257">
            <v>1828120750</v>
          </cell>
          <cell r="B6257">
            <v>750</v>
          </cell>
          <cell r="C6257">
            <v>828120</v>
          </cell>
          <cell r="D6257">
            <v>1</v>
          </cell>
          <cell r="E6257">
            <v>0</v>
          </cell>
          <cell r="F6257" t="str">
            <v>אחזקת מוסדות</v>
          </cell>
          <cell r="G6257">
            <v>0</v>
          </cell>
          <cell r="H6257" t="str">
            <v>קשיח</v>
          </cell>
          <cell r="I6257">
            <v>0.10062893081761004</v>
          </cell>
          <cell r="J6257">
            <v>15750</v>
          </cell>
          <cell r="K6257">
            <v>0</v>
          </cell>
          <cell r="L6257">
            <v>1750</v>
          </cell>
          <cell r="M6257">
            <v>0</v>
          </cell>
          <cell r="N6257">
            <v>17500</v>
          </cell>
          <cell r="O6257">
            <v>15900</v>
          </cell>
          <cell r="P6257">
            <v>15074.62</v>
          </cell>
        </row>
        <row r="6258">
          <cell r="A6258">
            <v>1828120752</v>
          </cell>
          <cell r="B6258">
            <v>752</v>
          </cell>
          <cell r="C6258">
            <v>828120</v>
          </cell>
          <cell r="D6258">
            <v>1</v>
          </cell>
          <cell r="E6258">
            <v>0</v>
          </cell>
          <cell r="F6258" t="str">
            <v xml:space="preserve">נקיון בקבלנות     </v>
          </cell>
          <cell r="G6258">
            <v>0</v>
          </cell>
          <cell r="H6258" t="str">
            <v>קשיח</v>
          </cell>
          <cell r="I6258">
            <v>3.6429872495447047E-3</v>
          </cell>
          <cell r="J6258">
            <v>55100</v>
          </cell>
          <cell r="K6258">
            <v>0.16666666666666674</v>
          </cell>
          <cell r="L6258">
            <v>0</v>
          </cell>
          <cell r="M6258">
            <v>0</v>
          </cell>
          <cell r="N6258">
            <v>55100</v>
          </cell>
          <cell r="O6258">
            <v>54900</v>
          </cell>
          <cell r="P6258">
            <v>50007.96</v>
          </cell>
        </row>
        <row r="6259">
          <cell r="A6259">
            <v>1828120763</v>
          </cell>
          <cell r="B6259">
            <v>763</v>
          </cell>
          <cell r="C6259">
            <v>828120</v>
          </cell>
          <cell r="D6259">
            <v>1</v>
          </cell>
          <cell r="E6259">
            <v>0</v>
          </cell>
          <cell r="F6259" t="str">
            <v xml:space="preserve">עובדי קידום נוער  </v>
          </cell>
          <cell r="G6259">
            <v>0</v>
          </cell>
          <cell r="H6259" t="str">
            <v>קשיח</v>
          </cell>
          <cell r="I6259">
            <v>0</v>
          </cell>
          <cell r="J6259">
            <v>0</v>
          </cell>
          <cell r="K6259">
            <v>0</v>
          </cell>
          <cell r="L6259">
            <v>0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</row>
        <row r="6260">
          <cell r="A6260">
            <v>1828120780</v>
          </cell>
          <cell r="B6260">
            <v>780</v>
          </cell>
          <cell r="C6260">
            <v>828120</v>
          </cell>
          <cell r="D6260">
            <v>1</v>
          </cell>
          <cell r="E6260">
            <v>0</v>
          </cell>
          <cell r="F6260" t="str">
            <v xml:space="preserve">פעולות קידום נוער </v>
          </cell>
          <cell r="G6260">
            <v>0</v>
          </cell>
          <cell r="H6260" t="str">
            <v>גמיש</v>
          </cell>
          <cell r="I6260">
            <v>0</v>
          </cell>
          <cell r="J6260">
            <v>46440</v>
          </cell>
          <cell r="K6260">
            <v>0</v>
          </cell>
          <cell r="L6260">
            <v>5160</v>
          </cell>
          <cell r="M6260">
            <v>0</v>
          </cell>
          <cell r="N6260">
            <v>51600</v>
          </cell>
          <cell r="O6260">
            <v>51600</v>
          </cell>
          <cell r="P6260">
            <v>32376.53</v>
          </cell>
        </row>
        <row r="6261">
          <cell r="A6261">
            <v>1828120781</v>
          </cell>
          <cell r="B6261">
            <v>781</v>
          </cell>
          <cell r="C6261">
            <v>828120</v>
          </cell>
          <cell r="D6261">
            <v>1</v>
          </cell>
          <cell r="E6261">
            <v>0</v>
          </cell>
          <cell r="F6261" t="str">
            <v>צ'קפוינט - תרומה</v>
          </cell>
          <cell r="G6261">
            <v>0</v>
          </cell>
          <cell r="H6261" t="str">
            <v>גמיש</v>
          </cell>
          <cell r="I6261">
            <v>0</v>
          </cell>
          <cell r="J6261">
            <v>0</v>
          </cell>
          <cell r="K6261">
            <v>0</v>
          </cell>
          <cell r="L6261">
            <v>0</v>
          </cell>
          <cell r="M6261">
            <v>0</v>
          </cell>
          <cell r="N6261">
            <v>0</v>
          </cell>
          <cell r="O6261">
            <v>0</v>
          </cell>
          <cell r="P6261">
            <v>0</v>
          </cell>
        </row>
        <row r="6262">
          <cell r="A6262">
            <v>1828120961</v>
          </cell>
          <cell r="B6262">
            <v>961</v>
          </cell>
          <cell r="C6262">
            <v>828120</v>
          </cell>
          <cell r="D6262">
            <v>1</v>
          </cell>
          <cell r="E6262">
            <v>0</v>
          </cell>
          <cell r="F6262" t="str">
            <v>רז' פעולות ורכישות</v>
          </cell>
          <cell r="G6262">
            <v>0</v>
          </cell>
          <cell r="H6262" t="str">
            <v>גמיש</v>
          </cell>
          <cell r="I6262">
            <v>0</v>
          </cell>
          <cell r="J6262">
            <v>0</v>
          </cell>
          <cell r="K6262">
            <v>0</v>
          </cell>
          <cell r="L6262">
            <v>0</v>
          </cell>
          <cell r="M6262">
            <v>0</v>
          </cell>
          <cell r="N6262">
            <v>0</v>
          </cell>
          <cell r="O6262">
            <v>0</v>
          </cell>
          <cell r="P6262">
            <v>0</v>
          </cell>
        </row>
        <row r="6263">
          <cell r="A6263" t="e">
            <v>#VALUE!</v>
          </cell>
          <cell r="B6263" t="str">
            <v>828120  סך הכל</v>
          </cell>
          <cell r="C6263">
            <v>0</v>
          </cell>
          <cell r="D6263">
            <v>0</v>
          </cell>
          <cell r="E6263">
            <v>0</v>
          </cell>
          <cell r="F6263" t="str">
            <v xml:space="preserve">קידום נוער        </v>
          </cell>
          <cell r="G6263">
            <v>0</v>
          </cell>
          <cell r="H6263">
            <v>0</v>
          </cell>
          <cell r="I6263">
            <v>-2.5262782825583474E-2</v>
          </cell>
          <cell r="J6263">
            <v>2728580</v>
          </cell>
          <cell r="K6263">
            <v>0.89830787656298461</v>
          </cell>
          <cell r="L6263">
            <v>7020</v>
          </cell>
          <cell r="M6263">
            <v>0</v>
          </cell>
          <cell r="N6263">
            <v>2735600</v>
          </cell>
          <cell r="O6263">
            <v>2806500</v>
          </cell>
          <cell r="P6263">
            <v>2603508.2699999991</v>
          </cell>
        </row>
        <row r="6264">
          <cell r="A6264">
            <v>18281300</v>
          </cell>
          <cell r="B6264">
            <v>0</v>
          </cell>
          <cell r="C6264">
            <v>828130</v>
          </cell>
          <cell r="D6264">
            <v>1</v>
          </cell>
          <cell r="E6264">
            <v>0</v>
          </cell>
          <cell r="F6264" t="str">
            <v>אגף  קהילה</v>
          </cell>
          <cell r="G6264">
            <v>0</v>
          </cell>
          <cell r="H6264" t="str">
            <v xml:space="preserve"> </v>
          </cell>
          <cell r="I6264">
            <v>0</v>
          </cell>
          <cell r="J6264">
            <v>0</v>
          </cell>
          <cell r="K6264">
            <v>0</v>
          </cell>
          <cell r="L6264">
            <v>0</v>
          </cell>
          <cell r="M6264">
            <v>0</v>
          </cell>
          <cell r="N6264">
            <v>0</v>
          </cell>
          <cell r="O6264">
            <v>0</v>
          </cell>
          <cell r="P6264">
            <v>0</v>
          </cell>
        </row>
        <row r="6265">
          <cell r="A6265">
            <v>1828130119</v>
          </cell>
          <cell r="B6265">
            <v>119</v>
          </cell>
          <cell r="C6265">
            <v>828130</v>
          </cell>
          <cell r="D6265">
            <v>1</v>
          </cell>
          <cell r="E6265">
            <v>0</v>
          </cell>
          <cell r="F6265" t="str">
            <v xml:space="preserve">השכר הקובע-צוברת  </v>
          </cell>
          <cell r="G6265">
            <v>0</v>
          </cell>
          <cell r="H6265" t="str">
            <v>שכר</v>
          </cell>
          <cell r="I6265">
            <v>0.66466542953825991</v>
          </cell>
          <cell r="J6265">
            <v>3050000</v>
          </cell>
          <cell r="K6265">
            <v>0.13606786920352532</v>
          </cell>
          <cell r="L6265">
            <v>0</v>
          </cell>
          <cell r="M6265">
            <v>0</v>
          </cell>
          <cell r="N6265">
            <v>3050000</v>
          </cell>
          <cell r="O6265">
            <v>1832200</v>
          </cell>
          <cell r="P6265">
            <v>2151992.11</v>
          </cell>
        </row>
        <row r="6266">
          <cell r="A6266">
            <v>1828130122</v>
          </cell>
          <cell r="B6266">
            <v>122</v>
          </cell>
          <cell r="C6266">
            <v>828130</v>
          </cell>
          <cell r="D6266">
            <v>1</v>
          </cell>
          <cell r="E6266">
            <v>0</v>
          </cell>
          <cell r="F6266" t="str">
            <v xml:space="preserve">ביגוד             </v>
          </cell>
          <cell r="G6266">
            <v>0</v>
          </cell>
          <cell r="H6266" t="str">
            <v>שכר</v>
          </cell>
          <cell r="I6266">
            <v>1.0138888888888888</v>
          </cell>
          <cell r="J6266">
            <v>29000</v>
          </cell>
          <cell r="K6266">
            <v>0</v>
          </cell>
          <cell r="L6266">
            <v>0</v>
          </cell>
          <cell r="M6266">
            <v>0</v>
          </cell>
          <cell r="N6266">
            <v>29000</v>
          </cell>
          <cell r="O6266">
            <v>14400</v>
          </cell>
          <cell r="P6266">
            <v>14888.97</v>
          </cell>
        </row>
        <row r="6267">
          <cell r="A6267">
            <v>1828130126</v>
          </cell>
          <cell r="B6267">
            <v>126</v>
          </cell>
          <cell r="C6267">
            <v>828130</v>
          </cell>
          <cell r="D6267">
            <v>1</v>
          </cell>
          <cell r="E6267">
            <v>0</v>
          </cell>
          <cell r="F6267" t="str">
            <v xml:space="preserve">דמי הבראה         </v>
          </cell>
          <cell r="G6267">
            <v>0</v>
          </cell>
          <cell r="H6267" t="str">
            <v>שכר</v>
          </cell>
          <cell r="I6267">
            <v>0.4285714285714286</v>
          </cell>
          <cell r="J6267">
            <v>50000</v>
          </cell>
          <cell r="K6267">
            <v>0</v>
          </cell>
          <cell r="L6267">
            <v>0</v>
          </cell>
          <cell r="M6267">
            <v>0</v>
          </cell>
          <cell r="N6267">
            <v>50000</v>
          </cell>
          <cell r="O6267">
            <v>35000</v>
          </cell>
          <cell r="P6267">
            <v>39804.79</v>
          </cell>
        </row>
        <row r="6268">
          <cell r="A6268">
            <v>1828130130</v>
          </cell>
          <cell r="B6268">
            <v>130</v>
          </cell>
          <cell r="C6268">
            <v>828130</v>
          </cell>
          <cell r="D6268">
            <v>1</v>
          </cell>
          <cell r="E6268">
            <v>0</v>
          </cell>
          <cell r="F6268" t="str">
            <v xml:space="preserve">שעות נוספות       </v>
          </cell>
          <cell r="G6268">
            <v>0</v>
          </cell>
          <cell r="H6268" t="str">
            <v>שכר</v>
          </cell>
          <cell r="I6268">
            <v>0</v>
          </cell>
          <cell r="J6268">
            <v>0</v>
          </cell>
          <cell r="K6268">
            <v>0</v>
          </cell>
          <cell r="L6268">
            <v>0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</row>
        <row r="6269">
          <cell r="A6269">
            <v>1828130140</v>
          </cell>
          <cell r="B6269">
            <v>140</v>
          </cell>
          <cell r="C6269">
            <v>828130</v>
          </cell>
          <cell r="D6269">
            <v>1</v>
          </cell>
          <cell r="E6269">
            <v>0</v>
          </cell>
          <cell r="F6269" t="str">
            <v>השתתפות באחזקת רכב</v>
          </cell>
          <cell r="G6269">
            <v>0</v>
          </cell>
          <cell r="H6269" t="str">
            <v>שכר</v>
          </cell>
          <cell r="I6269">
            <v>2.0017152658662094</v>
          </cell>
          <cell r="J6269">
            <v>350000</v>
          </cell>
          <cell r="K6269">
            <v>0</v>
          </cell>
          <cell r="L6269">
            <v>0</v>
          </cell>
          <cell r="M6269">
            <v>0</v>
          </cell>
          <cell r="N6269">
            <v>350000</v>
          </cell>
          <cell r="O6269">
            <v>116600</v>
          </cell>
          <cell r="P6269">
            <v>240159.62</v>
          </cell>
        </row>
        <row r="6270">
          <cell r="A6270">
            <v>1828130210</v>
          </cell>
          <cell r="B6270">
            <v>210</v>
          </cell>
          <cell r="C6270">
            <v>828130</v>
          </cell>
          <cell r="D6270">
            <v>1</v>
          </cell>
          <cell r="E6270">
            <v>0</v>
          </cell>
          <cell r="F6270" t="str">
            <v>ארועי שנת ה - 20</v>
          </cell>
          <cell r="G6270">
            <v>0</v>
          </cell>
          <cell r="H6270" t="str">
            <v>שכר</v>
          </cell>
          <cell r="I6270">
            <v>0</v>
          </cell>
          <cell r="J6270">
            <v>0</v>
          </cell>
          <cell r="K6270">
            <v>0</v>
          </cell>
          <cell r="L6270">
            <v>0</v>
          </cell>
          <cell r="M6270">
            <v>0</v>
          </cell>
          <cell r="N6270">
            <v>0</v>
          </cell>
          <cell r="O6270">
            <v>0</v>
          </cell>
          <cell r="P6270">
            <v>9598.2099999999991</v>
          </cell>
        </row>
        <row r="6271">
          <cell r="A6271">
            <v>1828130253</v>
          </cell>
          <cell r="B6271">
            <v>253</v>
          </cell>
          <cell r="C6271">
            <v>828130</v>
          </cell>
          <cell r="D6271">
            <v>1</v>
          </cell>
          <cell r="E6271">
            <v>0</v>
          </cell>
          <cell r="F6271" t="str">
            <v xml:space="preserve">עובדים חיצוניים   </v>
          </cell>
          <cell r="G6271">
            <v>0</v>
          </cell>
          <cell r="H6271" t="str">
            <v>שכר</v>
          </cell>
          <cell r="I6271">
            <v>0</v>
          </cell>
          <cell r="J6271">
            <v>57100</v>
          </cell>
          <cell r="K6271">
            <v>0</v>
          </cell>
          <cell r="L6271">
            <v>0</v>
          </cell>
          <cell r="M6271">
            <v>0</v>
          </cell>
          <cell r="N6271">
            <v>57100</v>
          </cell>
          <cell r="O6271">
            <v>57100</v>
          </cell>
          <cell r="P6271">
            <v>288803.39</v>
          </cell>
        </row>
        <row r="6272">
          <cell r="A6272">
            <v>1828130350</v>
          </cell>
          <cell r="B6272">
            <v>350</v>
          </cell>
          <cell r="C6272">
            <v>828130</v>
          </cell>
          <cell r="D6272">
            <v>1</v>
          </cell>
          <cell r="E6272">
            <v>0</v>
          </cell>
          <cell r="F6272" t="str">
            <v>ליסינג- 471-67-602</v>
          </cell>
          <cell r="G6272">
            <v>0</v>
          </cell>
          <cell r="H6272" t="str">
            <v>שכר</v>
          </cell>
          <cell r="I6272">
            <v>4.1666666666666741E-2</v>
          </cell>
          <cell r="J6272">
            <v>50000</v>
          </cell>
          <cell r="K6272">
            <v>0</v>
          </cell>
          <cell r="L6272">
            <v>0</v>
          </cell>
          <cell r="M6272">
            <v>0</v>
          </cell>
          <cell r="N6272">
            <v>50000</v>
          </cell>
          <cell r="O6272">
            <v>48000</v>
          </cell>
          <cell r="P6272">
            <v>11986.02</v>
          </cell>
        </row>
        <row r="6273">
          <cell r="A6273">
            <v>1828130351</v>
          </cell>
          <cell r="B6273">
            <v>351</v>
          </cell>
          <cell r="C6273">
            <v>828130</v>
          </cell>
          <cell r="D6273">
            <v>1</v>
          </cell>
          <cell r="E6273">
            <v>0</v>
          </cell>
          <cell r="F6273" t="str">
            <v>הוצאות- 471-67-602</v>
          </cell>
          <cell r="G6273">
            <v>0</v>
          </cell>
          <cell r="H6273" t="str">
            <v>שכר</v>
          </cell>
          <cell r="I6273">
            <v>0</v>
          </cell>
          <cell r="J6273">
            <v>22050</v>
          </cell>
          <cell r="K6273">
            <v>0</v>
          </cell>
          <cell r="L6273">
            <v>0</v>
          </cell>
          <cell r="M6273">
            <v>0</v>
          </cell>
          <cell r="N6273">
            <v>22050</v>
          </cell>
          <cell r="O6273">
            <v>22050</v>
          </cell>
          <cell r="P6273">
            <v>51882.54</v>
          </cell>
        </row>
        <row r="6274">
          <cell r="A6274">
            <v>1828130410</v>
          </cell>
          <cell r="B6274">
            <v>410</v>
          </cell>
          <cell r="C6274">
            <v>828130</v>
          </cell>
          <cell r="D6274">
            <v>1</v>
          </cell>
          <cell r="E6274">
            <v>0</v>
          </cell>
          <cell r="F6274" t="str">
            <v>שכ"ד הורות ומשפחה</v>
          </cell>
          <cell r="G6274">
            <v>0</v>
          </cell>
          <cell r="H6274" t="str">
            <v>קשיח</v>
          </cell>
          <cell r="I6274">
            <v>0</v>
          </cell>
          <cell r="J6274">
            <v>110000</v>
          </cell>
          <cell r="K6274" t="e">
            <v>#N/A</v>
          </cell>
          <cell r="L6274">
            <v>0</v>
          </cell>
          <cell r="M6274">
            <v>0</v>
          </cell>
          <cell r="N6274">
            <v>110000</v>
          </cell>
          <cell r="O6274">
            <v>100000</v>
          </cell>
          <cell r="P6274">
            <v>8777.7999999999993</v>
          </cell>
        </row>
        <row r="6275">
          <cell r="A6275">
            <v>1828130431</v>
          </cell>
          <cell r="B6275">
            <v>431</v>
          </cell>
          <cell r="C6275">
            <v>828130</v>
          </cell>
          <cell r="D6275">
            <v>1</v>
          </cell>
          <cell r="E6275">
            <v>0</v>
          </cell>
          <cell r="F6275" t="str">
            <v xml:space="preserve">חשמל              </v>
          </cell>
          <cell r="G6275">
            <v>0</v>
          </cell>
          <cell r="H6275" t="str">
            <v>קשיח</v>
          </cell>
          <cell r="I6275">
            <v>0</v>
          </cell>
          <cell r="J6275">
            <v>19800</v>
          </cell>
          <cell r="K6275">
            <v>0</v>
          </cell>
          <cell r="L6275">
            <v>0</v>
          </cell>
          <cell r="M6275">
            <v>0</v>
          </cell>
          <cell r="N6275">
            <v>19800</v>
          </cell>
          <cell r="O6275">
            <v>19800</v>
          </cell>
          <cell r="P6275">
            <v>18151.349999999999</v>
          </cell>
        </row>
        <row r="6276">
          <cell r="A6276">
            <v>1828130432</v>
          </cell>
          <cell r="B6276">
            <v>432</v>
          </cell>
          <cell r="C6276">
            <v>828130</v>
          </cell>
          <cell r="D6276">
            <v>1</v>
          </cell>
          <cell r="E6276">
            <v>0</v>
          </cell>
          <cell r="F6276" t="str">
            <v xml:space="preserve">מים               </v>
          </cell>
          <cell r="G6276">
            <v>0</v>
          </cell>
          <cell r="H6276" t="str">
            <v>קשיח</v>
          </cell>
          <cell r="I6276">
            <v>0</v>
          </cell>
          <cell r="J6276">
            <v>6200</v>
          </cell>
          <cell r="K6276">
            <v>0</v>
          </cell>
          <cell r="L6276">
            <v>0</v>
          </cell>
          <cell r="M6276">
            <v>0</v>
          </cell>
          <cell r="N6276">
            <v>6200</v>
          </cell>
          <cell r="O6276">
            <v>6200</v>
          </cell>
          <cell r="P6276">
            <v>1878.65</v>
          </cell>
        </row>
        <row r="6277">
          <cell r="A6277">
            <v>1828130433</v>
          </cell>
          <cell r="B6277">
            <v>433</v>
          </cell>
          <cell r="C6277">
            <v>828130</v>
          </cell>
          <cell r="D6277">
            <v>1</v>
          </cell>
          <cell r="E6277">
            <v>0</v>
          </cell>
          <cell r="F6277" t="str">
            <v xml:space="preserve">חומרי נקיון       </v>
          </cell>
          <cell r="G6277">
            <v>0</v>
          </cell>
          <cell r="H6277" t="str">
            <v>גמיש</v>
          </cell>
          <cell r="I6277">
            <v>0.72413793103448265</v>
          </cell>
          <cell r="J6277">
            <v>4500</v>
          </cell>
          <cell r="K6277">
            <v>0.57894736842105265</v>
          </cell>
          <cell r="L6277">
            <v>500</v>
          </cell>
          <cell r="M6277">
            <v>0</v>
          </cell>
          <cell r="N6277">
            <v>5000</v>
          </cell>
          <cell r="O6277">
            <v>2900</v>
          </cell>
          <cell r="P6277">
            <v>2875.28</v>
          </cell>
        </row>
        <row r="6278">
          <cell r="A6278">
            <v>1828130450</v>
          </cell>
          <cell r="B6278">
            <v>450</v>
          </cell>
          <cell r="C6278">
            <v>828130</v>
          </cell>
          <cell r="D6278">
            <v>1</v>
          </cell>
          <cell r="E6278">
            <v>0</v>
          </cell>
          <cell r="F6278" t="str">
            <v>אחזקת תמי 4</v>
          </cell>
          <cell r="G6278">
            <v>0</v>
          </cell>
          <cell r="H6278" t="str">
            <v>קשיח</v>
          </cell>
          <cell r="I6278">
            <v>0</v>
          </cell>
          <cell r="J6278">
            <v>990</v>
          </cell>
          <cell r="K6278">
            <v>1</v>
          </cell>
          <cell r="L6278">
            <v>110</v>
          </cell>
          <cell r="M6278">
            <v>0</v>
          </cell>
          <cell r="N6278">
            <v>1100</v>
          </cell>
          <cell r="O6278">
            <v>1100</v>
          </cell>
          <cell r="P6278">
            <v>364.4</v>
          </cell>
        </row>
        <row r="6279">
          <cell r="A6279">
            <v>1828130470</v>
          </cell>
          <cell r="B6279">
            <v>470</v>
          </cell>
          <cell r="C6279">
            <v>828130</v>
          </cell>
          <cell r="D6279">
            <v>1</v>
          </cell>
          <cell r="E6279">
            <v>0</v>
          </cell>
          <cell r="F6279" t="str">
            <v>מכונות משרד</v>
          </cell>
          <cell r="G6279">
            <v>0</v>
          </cell>
          <cell r="H6279" t="str">
            <v>גמיש</v>
          </cell>
          <cell r="I6279">
            <v>5</v>
          </cell>
          <cell r="J6279">
            <v>5400</v>
          </cell>
          <cell r="K6279">
            <v>0</v>
          </cell>
          <cell r="L6279">
            <v>600</v>
          </cell>
          <cell r="M6279">
            <v>0</v>
          </cell>
          <cell r="N6279">
            <v>6000</v>
          </cell>
          <cell r="O6279">
            <v>1000</v>
          </cell>
          <cell r="P6279">
            <v>595.95000000000005</v>
          </cell>
        </row>
        <row r="6280">
          <cell r="A6280">
            <v>1828130471</v>
          </cell>
          <cell r="B6280">
            <v>471</v>
          </cell>
          <cell r="C6280">
            <v>828130</v>
          </cell>
          <cell r="D6280">
            <v>1</v>
          </cell>
          <cell r="E6280">
            <v>0</v>
          </cell>
          <cell r="F6280" t="str">
            <v xml:space="preserve">מכשירי כתיבה      </v>
          </cell>
          <cell r="G6280">
            <v>0</v>
          </cell>
          <cell r="H6280" t="str">
            <v>גמיש</v>
          </cell>
          <cell r="I6280">
            <v>0.39999999999999991</v>
          </cell>
          <cell r="J6280">
            <v>6300</v>
          </cell>
          <cell r="K6280">
            <v>0</v>
          </cell>
          <cell r="L6280">
            <v>700</v>
          </cell>
          <cell r="M6280">
            <v>0</v>
          </cell>
          <cell r="N6280">
            <v>7000</v>
          </cell>
          <cell r="O6280">
            <v>5000</v>
          </cell>
          <cell r="P6280">
            <v>13362.78</v>
          </cell>
        </row>
        <row r="6281">
          <cell r="A6281">
            <v>1828130511</v>
          </cell>
          <cell r="B6281">
            <v>511</v>
          </cell>
          <cell r="C6281">
            <v>828130</v>
          </cell>
          <cell r="D6281">
            <v>1</v>
          </cell>
          <cell r="E6281">
            <v>0</v>
          </cell>
          <cell r="F6281" t="str">
            <v xml:space="preserve">אירוח וכיבוד      </v>
          </cell>
          <cell r="G6281">
            <v>0</v>
          </cell>
          <cell r="H6281" t="str">
            <v>גמיש</v>
          </cell>
          <cell r="I6281">
            <v>0</v>
          </cell>
          <cell r="J6281">
            <v>4860</v>
          </cell>
          <cell r="K6281">
            <v>0</v>
          </cell>
          <cell r="L6281">
            <v>540</v>
          </cell>
          <cell r="M6281">
            <v>0</v>
          </cell>
          <cell r="N6281">
            <v>5400</v>
          </cell>
          <cell r="O6281">
            <v>5400</v>
          </cell>
          <cell r="P6281">
            <v>5602.03</v>
          </cell>
        </row>
        <row r="6282">
          <cell r="A6282">
            <v>1828130540</v>
          </cell>
          <cell r="B6282">
            <v>540</v>
          </cell>
          <cell r="C6282">
            <v>828130</v>
          </cell>
          <cell r="D6282">
            <v>1</v>
          </cell>
          <cell r="E6282">
            <v>0</v>
          </cell>
          <cell r="F6282" t="str">
            <v xml:space="preserve">הוצאות טלפון      </v>
          </cell>
          <cell r="G6282">
            <v>0</v>
          </cell>
          <cell r="H6282" t="str">
            <v>קשיח</v>
          </cell>
          <cell r="I6282">
            <v>0</v>
          </cell>
          <cell r="J6282">
            <v>12000</v>
          </cell>
          <cell r="K6282">
            <v>0</v>
          </cell>
          <cell r="L6282">
            <v>0</v>
          </cell>
          <cell r="M6282">
            <v>0</v>
          </cell>
          <cell r="N6282">
            <v>12000</v>
          </cell>
          <cell r="O6282">
            <v>12000</v>
          </cell>
          <cell r="P6282">
            <v>0</v>
          </cell>
        </row>
        <row r="6283">
          <cell r="A6283">
            <v>1828130544</v>
          </cell>
          <cell r="B6283">
            <v>544</v>
          </cell>
          <cell r="C6283">
            <v>828130</v>
          </cell>
          <cell r="D6283">
            <v>1</v>
          </cell>
          <cell r="E6283">
            <v>0</v>
          </cell>
          <cell r="F6283" t="str">
            <v xml:space="preserve">הוצאות דאר        </v>
          </cell>
          <cell r="G6283">
            <v>0</v>
          </cell>
          <cell r="H6283" t="str">
            <v>קשיח</v>
          </cell>
          <cell r="I6283">
            <v>0</v>
          </cell>
          <cell r="J6283">
            <v>900</v>
          </cell>
          <cell r="K6283">
            <v>0</v>
          </cell>
          <cell r="L6283">
            <v>100</v>
          </cell>
          <cell r="M6283">
            <v>0</v>
          </cell>
          <cell r="N6283">
            <v>1000</v>
          </cell>
          <cell r="O6283">
            <v>1000</v>
          </cell>
          <cell r="P6283">
            <v>0</v>
          </cell>
        </row>
        <row r="6284">
          <cell r="A6284">
            <v>1828130562</v>
          </cell>
          <cell r="B6284">
            <v>562</v>
          </cell>
          <cell r="C6284">
            <v>828130</v>
          </cell>
          <cell r="D6284">
            <v>1</v>
          </cell>
          <cell r="E6284">
            <v>0</v>
          </cell>
          <cell r="F6284" t="str">
            <v xml:space="preserve">הדפסות            </v>
          </cell>
          <cell r="G6284">
            <v>0</v>
          </cell>
          <cell r="H6284" t="str">
            <v>גמיש</v>
          </cell>
          <cell r="I6284">
            <v>0</v>
          </cell>
          <cell r="J6284">
            <v>2070</v>
          </cell>
          <cell r="K6284">
            <v>0</v>
          </cell>
          <cell r="L6284">
            <v>230</v>
          </cell>
          <cell r="M6284">
            <v>0</v>
          </cell>
          <cell r="N6284">
            <v>2300</v>
          </cell>
          <cell r="O6284">
            <v>2300</v>
          </cell>
          <cell r="P6284">
            <v>503</v>
          </cell>
        </row>
        <row r="6285">
          <cell r="A6285">
            <v>1828130580</v>
          </cell>
          <cell r="B6285">
            <v>580</v>
          </cell>
          <cell r="C6285">
            <v>828130</v>
          </cell>
          <cell r="D6285">
            <v>1</v>
          </cell>
          <cell r="E6285">
            <v>0</v>
          </cell>
          <cell r="F6285" t="str">
            <v>יועצים</v>
          </cell>
          <cell r="G6285">
            <v>0</v>
          </cell>
          <cell r="H6285" t="str">
            <v>קשיח</v>
          </cell>
          <cell r="I6285">
            <v>0</v>
          </cell>
          <cell r="J6285">
            <v>34200</v>
          </cell>
          <cell r="K6285">
            <v>0</v>
          </cell>
          <cell r="L6285">
            <v>3800</v>
          </cell>
          <cell r="M6285">
            <v>0</v>
          </cell>
          <cell r="N6285">
            <v>38000</v>
          </cell>
          <cell r="O6285">
            <v>38000</v>
          </cell>
          <cell r="P6285">
            <v>0</v>
          </cell>
        </row>
        <row r="6286">
          <cell r="A6286">
            <v>1828130751</v>
          </cell>
          <cell r="B6286">
            <v>751</v>
          </cell>
          <cell r="C6286">
            <v>828130</v>
          </cell>
          <cell r="D6286">
            <v>1</v>
          </cell>
          <cell r="E6286">
            <v>0</v>
          </cell>
          <cell r="F6286" t="str">
            <v xml:space="preserve">עבודות קבלניות    </v>
          </cell>
          <cell r="G6286">
            <v>0</v>
          </cell>
          <cell r="H6286" t="str">
            <v>קשיח</v>
          </cell>
          <cell r="I6286">
            <v>0</v>
          </cell>
          <cell r="J6286">
            <v>23940</v>
          </cell>
          <cell r="K6286">
            <v>0</v>
          </cell>
          <cell r="L6286">
            <v>2660</v>
          </cell>
          <cell r="M6286">
            <v>0</v>
          </cell>
          <cell r="N6286">
            <v>26600</v>
          </cell>
          <cell r="O6286">
            <v>26600</v>
          </cell>
          <cell r="P6286">
            <v>18414.099999999999</v>
          </cell>
        </row>
        <row r="6287">
          <cell r="A6287">
            <v>1828130752</v>
          </cell>
          <cell r="B6287">
            <v>752</v>
          </cell>
          <cell r="C6287">
            <v>828130</v>
          </cell>
          <cell r="D6287">
            <v>1</v>
          </cell>
          <cell r="E6287">
            <v>0</v>
          </cell>
          <cell r="F6287" t="str">
            <v xml:space="preserve">נקיון בקבלנות     </v>
          </cell>
          <cell r="G6287">
            <v>0</v>
          </cell>
          <cell r="H6287" t="str">
            <v>קשיח</v>
          </cell>
          <cell r="I6287">
            <v>0</v>
          </cell>
          <cell r="J6287">
            <v>100000</v>
          </cell>
          <cell r="K6287">
            <v>0</v>
          </cell>
          <cell r="L6287">
            <v>0</v>
          </cell>
          <cell r="M6287">
            <v>0</v>
          </cell>
          <cell r="N6287">
            <v>100000</v>
          </cell>
          <cell r="O6287">
            <v>100000</v>
          </cell>
          <cell r="P6287">
            <v>117217.01</v>
          </cell>
        </row>
        <row r="6288">
          <cell r="A6288">
            <v>1828130753</v>
          </cell>
          <cell r="B6288">
            <v>753</v>
          </cell>
          <cell r="C6288">
            <v>828130</v>
          </cell>
          <cell r="D6288">
            <v>1</v>
          </cell>
          <cell r="E6288">
            <v>0</v>
          </cell>
          <cell r="F6288" t="str">
            <v>עובד אחזקה</v>
          </cell>
          <cell r="G6288">
            <v>0</v>
          </cell>
          <cell r="H6288" t="str">
            <v>קשיח</v>
          </cell>
          <cell r="I6288">
            <v>0</v>
          </cell>
          <cell r="J6288">
            <v>0</v>
          </cell>
          <cell r="K6288">
            <v>0</v>
          </cell>
          <cell r="L6288">
            <v>0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</row>
        <row r="6289">
          <cell r="A6289">
            <v>1828130756</v>
          </cell>
          <cell r="B6289">
            <v>756</v>
          </cell>
          <cell r="C6289">
            <v>828130</v>
          </cell>
          <cell r="D6289">
            <v>1</v>
          </cell>
          <cell r="E6289">
            <v>0</v>
          </cell>
          <cell r="F6289" t="str">
            <v>שמירה בקבלנות</v>
          </cell>
          <cell r="G6289">
            <v>0</v>
          </cell>
          <cell r="H6289" t="str">
            <v>קשיח</v>
          </cell>
          <cell r="I6289">
            <v>0</v>
          </cell>
          <cell r="J6289">
            <v>0</v>
          </cell>
          <cell r="K6289">
            <v>0</v>
          </cell>
          <cell r="L6289">
            <v>0</v>
          </cell>
          <cell r="M6289">
            <v>0</v>
          </cell>
          <cell r="N6289">
            <v>0</v>
          </cell>
          <cell r="O6289">
            <v>0</v>
          </cell>
          <cell r="P6289">
            <v>0</v>
          </cell>
        </row>
        <row r="6290">
          <cell r="A6290">
            <v>1828130780</v>
          </cell>
          <cell r="B6290">
            <v>780</v>
          </cell>
          <cell r="C6290">
            <v>828130</v>
          </cell>
          <cell r="D6290">
            <v>1</v>
          </cell>
          <cell r="E6290">
            <v>0</v>
          </cell>
          <cell r="F6290" t="str">
            <v>פעילות צעירים</v>
          </cell>
          <cell r="G6290">
            <v>0</v>
          </cell>
          <cell r="H6290" t="str">
            <v>גמיש</v>
          </cell>
          <cell r="I6290">
            <v>0</v>
          </cell>
          <cell r="J6290">
            <v>333000</v>
          </cell>
          <cell r="K6290">
            <v>0</v>
          </cell>
          <cell r="L6290">
            <v>37000</v>
          </cell>
          <cell r="M6290">
            <v>0</v>
          </cell>
          <cell r="N6290">
            <v>370000</v>
          </cell>
          <cell r="O6290">
            <v>370000</v>
          </cell>
          <cell r="P6290">
            <v>445076.09</v>
          </cell>
        </row>
        <row r="6291">
          <cell r="A6291">
            <v>1828130781</v>
          </cell>
          <cell r="B6291">
            <v>781</v>
          </cell>
          <cell r="C6291">
            <v>828130</v>
          </cell>
          <cell r="D6291">
            <v>1</v>
          </cell>
          <cell r="E6291">
            <v>0</v>
          </cell>
          <cell r="F6291" t="str">
            <v>ארועים</v>
          </cell>
          <cell r="G6291">
            <v>0</v>
          </cell>
          <cell r="H6291" t="str">
            <v>גמיש</v>
          </cell>
          <cell r="I6291">
            <v>0</v>
          </cell>
          <cell r="J6291">
            <v>171000</v>
          </cell>
          <cell r="K6291">
            <v>0</v>
          </cell>
          <cell r="L6291">
            <v>19000</v>
          </cell>
          <cell r="M6291">
            <v>0</v>
          </cell>
          <cell r="N6291">
            <v>190000</v>
          </cell>
          <cell r="O6291">
            <v>190000</v>
          </cell>
          <cell r="P6291">
            <v>189999.41</v>
          </cell>
        </row>
        <row r="6292">
          <cell r="A6292">
            <v>1828130782</v>
          </cell>
          <cell r="B6292">
            <v>782</v>
          </cell>
          <cell r="C6292">
            <v>828130</v>
          </cell>
          <cell r="D6292">
            <v>1</v>
          </cell>
          <cell r="E6292">
            <v>0</v>
          </cell>
          <cell r="F6292" t="str">
            <v>חוגי הורים</v>
          </cell>
          <cell r="G6292">
            <v>0</v>
          </cell>
          <cell r="H6292" t="str">
            <v>גמיש</v>
          </cell>
          <cell r="I6292">
            <v>0</v>
          </cell>
          <cell r="J6292">
            <v>23800</v>
          </cell>
          <cell r="K6292" t="e">
            <v>#N/A</v>
          </cell>
          <cell r="L6292">
            <v>0</v>
          </cell>
          <cell r="M6292">
            <v>0</v>
          </cell>
          <cell r="N6292">
            <v>23800</v>
          </cell>
          <cell r="O6292">
            <v>23800</v>
          </cell>
          <cell r="P6292">
            <v>0</v>
          </cell>
        </row>
        <row r="6293">
          <cell r="A6293">
            <v>1828130783</v>
          </cell>
          <cell r="B6293">
            <v>783</v>
          </cell>
          <cell r="C6293">
            <v>828130</v>
          </cell>
          <cell r="D6293">
            <v>1</v>
          </cell>
          <cell r="E6293">
            <v>0</v>
          </cell>
          <cell r="F6293" t="str">
            <v>אם לאם בקהילה</v>
          </cell>
          <cell r="G6293">
            <v>0</v>
          </cell>
          <cell r="H6293" t="str">
            <v>גמיש</v>
          </cell>
          <cell r="I6293">
            <v>0</v>
          </cell>
          <cell r="J6293">
            <v>63200</v>
          </cell>
          <cell r="K6293" t="e">
            <v>#N/A</v>
          </cell>
          <cell r="L6293">
            <v>0</v>
          </cell>
          <cell r="M6293">
            <v>0</v>
          </cell>
          <cell r="N6293">
            <v>63200</v>
          </cell>
          <cell r="O6293">
            <v>63200</v>
          </cell>
          <cell r="P6293">
            <v>0</v>
          </cell>
        </row>
        <row r="6294">
          <cell r="A6294">
            <v>1828130784</v>
          </cell>
          <cell r="B6294">
            <v>784</v>
          </cell>
          <cell r="C6294">
            <v>828130</v>
          </cell>
          <cell r="D6294">
            <v>1</v>
          </cell>
          <cell r="E6294">
            <v>0</v>
          </cell>
          <cell r="F6294" t="str">
            <v>פעילות הורות</v>
          </cell>
          <cell r="G6294">
            <v>0</v>
          </cell>
          <cell r="H6294" t="str">
            <v>גמיש</v>
          </cell>
          <cell r="I6294">
            <v>0</v>
          </cell>
          <cell r="J6294">
            <v>97500</v>
          </cell>
          <cell r="K6294" t="e">
            <v>#N/A</v>
          </cell>
          <cell r="L6294">
            <v>0</v>
          </cell>
          <cell r="M6294">
            <v>0</v>
          </cell>
          <cell r="N6294">
            <v>97500</v>
          </cell>
          <cell r="O6294">
            <v>97500</v>
          </cell>
          <cell r="P6294">
            <v>0</v>
          </cell>
        </row>
        <row r="6295">
          <cell r="A6295">
            <v>1828130785</v>
          </cell>
          <cell r="B6295">
            <v>785</v>
          </cell>
          <cell r="C6295">
            <v>828130</v>
          </cell>
          <cell r="D6295">
            <v>1</v>
          </cell>
          <cell r="E6295">
            <v>0</v>
          </cell>
          <cell r="F6295" t="str">
            <v>תחום התנדבות</v>
          </cell>
          <cell r="G6295">
            <v>0</v>
          </cell>
          <cell r="H6295" t="str">
            <v>קשיח</v>
          </cell>
          <cell r="I6295">
            <v>0.12449392712550611</v>
          </cell>
          <cell r="J6295">
            <v>101220</v>
          </cell>
          <cell r="K6295">
            <v>0</v>
          </cell>
          <cell r="L6295">
            <v>9880</v>
          </cell>
          <cell r="M6295">
            <v>0</v>
          </cell>
          <cell r="N6295">
            <v>111100</v>
          </cell>
          <cell r="O6295">
            <v>98800</v>
          </cell>
          <cell r="P6295">
            <v>86745.77</v>
          </cell>
        </row>
        <row r="6296">
          <cell r="A6296">
            <v>1828130786</v>
          </cell>
          <cell r="B6296">
            <v>786</v>
          </cell>
          <cell r="C6296">
            <v>828130</v>
          </cell>
          <cell r="D6296">
            <v>1</v>
          </cell>
          <cell r="E6296">
            <v>0</v>
          </cell>
          <cell r="F6296" t="str">
            <v>ארוע שנתי למתנדבים</v>
          </cell>
          <cell r="G6296">
            <v>0</v>
          </cell>
          <cell r="H6296" t="str">
            <v>קשיח</v>
          </cell>
          <cell r="I6296">
            <v>0</v>
          </cell>
          <cell r="J6296">
            <v>21870</v>
          </cell>
          <cell r="K6296">
            <v>0</v>
          </cell>
          <cell r="L6296">
            <v>2430</v>
          </cell>
          <cell r="M6296">
            <v>0</v>
          </cell>
          <cell r="N6296">
            <v>24300</v>
          </cell>
          <cell r="O6296">
            <v>24300</v>
          </cell>
          <cell r="P6296">
            <v>54589.48</v>
          </cell>
        </row>
        <row r="6297">
          <cell r="A6297">
            <v>1828130787</v>
          </cell>
          <cell r="B6297">
            <v>787</v>
          </cell>
          <cell r="C6297">
            <v>828130</v>
          </cell>
          <cell r="D6297">
            <v>1</v>
          </cell>
          <cell r="E6297">
            <v>0</v>
          </cell>
          <cell r="F6297" t="str">
            <v>פעילות בקהילה</v>
          </cell>
          <cell r="G6297">
            <v>0</v>
          </cell>
          <cell r="H6297" t="str">
            <v>גמיש</v>
          </cell>
          <cell r="I6297">
            <v>0</v>
          </cell>
          <cell r="J6297">
            <v>50000</v>
          </cell>
          <cell r="K6297" t="e">
            <v>#N/A</v>
          </cell>
          <cell r="L6297">
            <v>0</v>
          </cell>
          <cell r="M6297">
            <v>0</v>
          </cell>
          <cell r="N6297">
            <v>50000</v>
          </cell>
          <cell r="O6297">
            <v>50000</v>
          </cell>
          <cell r="P6297">
            <v>23203.08</v>
          </cell>
        </row>
        <row r="6298">
          <cell r="A6298">
            <v>1828130788</v>
          </cell>
          <cell r="B6298">
            <v>788</v>
          </cell>
          <cell r="C6298">
            <v>828130</v>
          </cell>
          <cell r="D6298">
            <v>1</v>
          </cell>
          <cell r="E6298">
            <v>0</v>
          </cell>
          <cell r="F6298" t="str">
            <v>מעורבות חברתית פעילות</v>
          </cell>
          <cell r="G6298">
            <v>0</v>
          </cell>
          <cell r="H6298" t="str">
            <v>גמיש</v>
          </cell>
          <cell r="I6298" t="e">
            <v>#DIV/0!</v>
          </cell>
          <cell r="J6298">
            <v>0</v>
          </cell>
          <cell r="K6298" t="e">
            <v>#N/A</v>
          </cell>
          <cell r="L6298">
            <v>0</v>
          </cell>
          <cell r="M6298" t="str">
            <v>חדש</v>
          </cell>
          <cell r="N6298">
            <v>0</v>
          </cell>
          <cell r="O6298">
            <v>0</v>
          </cell>
          <cell r="P6298">
            <v>0</v>
          </cell>
        </row>
        <row r="6299">
          <cell r="A6299">
            <v>1828130792</v>
          </cell>
          <cell r="B6299">
            <v>792</v>
          </cell>
          <cell r="C6299">
            <v>828130</v>
          </cell>
          <cell r="D6299">
            <v>1</v>
          </cell>
          <cell r="E6299">
            <v>0</v>
          </cell>
          <cell r="F6299" t="str">
            <v>יום המעשים הטובים</v>
          </cell>
          <cell r="G6299">
            <v>0</v>
          </cell>
          <cell r="H6299" t="str">
            <v>גמיש</v>
          </cell>
          <cell r="I6299" t="e">
            <v>#DIV/0!</v>
          </cell>
          <cell r="J6299">
            <v>48780</v>
          </cell>
          <cell r="K6299">
            <v>0</v>
          </cell>
          <cell r="L6299">
            <v>5420</v>
          </cell>
          <cell r="M6299" t="str">
            <v>חדש</v>
          </cell>
          <cell r="N6299">
            <v>54200</v>
          </cell>
          <cell r="O6299">
            <v>0</v>
          </cell>
          <cell r="P6299">
            <v>0</v>
          </cell>
        </row>
        <row r="6300">
          <cell r="A6300">
            <v>1828130931</v>
          </cell>
          <cell r="B6300">
            <v>931</v>
          </cell>
          <cell r="C6300">
            <v>828130</v>
          </cell>
          <cell r="D6300">
            <v>1</v>
          </cell>
          <cell r="E6300">
            <v>0</v>
          </cell>
          <cell r="F6300" t="str">
            <v xml:space="preserve">רכישות חד-פעמיות  </v>
          </cell>
          <cell r="G6300">
            <v>0</v>
          </cell>
          <cell r="H6300" t="str">
            <v>גמיש</v>
          </cell>
          <cell r="I6300">
            <v>0.33333333333333326</v>
          </cell>
          <cell r="J6300">
            <v>5400</v>
          </cell>
          <cell r="K6300">
            <v>0</v>
          </cell>
          <cell r="L6300">
            <v>600</v>
          </cell>
          <cell r="M6300">
            <v>0</v>
          </cell>
          <cell r="N6300">
            <v>6000</v>
          </cell>
          <cell r="O6300">
            <v>4500</v>
          </cell>
          <cell r="P6300">
            <v>265577.36</v>
          </cell>
        </row>
        <row r="6301">
          <cell r="A6301">
            <v>1828130932</v>
          </cell>
          <cell r="B6301">
            <v>932</v>
          </cell>
          <cell r="C6301">
            <v>828130</v>
          </cell>
          <cell r="D6301">
            <v>1</v>
          </cell>
          <cell r="E6301">
            <v>0</v>
          </cell>
          <cell r="F6301" t="str">
            <v>פעילות הצטיידות להט"ב</v>
          </cell>
          <cell r="G6301">
            <v>0</v>
          </cell>
          <cell r="H6301" t="str">
            <v>גמיש</v>
          </cell>
          <cell r="I6301" t="e">
            <v>#DIV/0!</v>
          </cell>
          <cell r="J6301">
            <v>0</v>
          </cell>
          <cell r="K6301" t="e">
            <v>#N/A</v>
          </cell>
          <cell r="L6301">
            <v>0</v>
          </cell>
          <cell r="M6301">
            <v>0</v>
          </cell>
          <cell r="N6301">
            <v>0</v>
          </cell>
          <cell r="O6301">
            <v>0</v>
          </cell>
          <cell r="P6301">
            <v>0</v>
          </cell>
        </row>
        <row r="6302">
          <cell r="A6302" t="e">
            <v>#VALUE!</v>
          </cell>
          <cell r="B6302" t="str">
            <v>828130  סך הכל</v>
          </cell>
          <cell r="C6302">
            <v>0</v>
          </cell>
          <cell r="D6302">
            <v>0</v>
          </cell>
          <cell r="E6302">
            <v>0</v>
          </cell>
          <cell r="F6302" t="str">
            <v>אגף  קהילה</v>
          </cell>
          <cell r="G6302">
            <v>0</v>
          </cell>
          <cell r="H6302">
            <v>0</v>
          </cell>
          <cell r="I6302">
            <v>0.46601855287569571</v>
          </cell>
          <cell r="J6302">
            <v>4855080</v>
          </cell>
          <cell r="K6302" t="e">
            <v>#N/A</v>
          </cell>
          <cell r="L6302">
            <v>83570</v>
          </cell>
          <cell r="M6302">
            <v>0</v>
          </cell>
          <cell r="N6302">
            <v>4938650</v>
          </cell>
          <cell r="O6302">
            <v>3368750</v>
          </cell>
          <cell r="P6302">
            <v>4062049.1899999995</v>
          </cell>
        </row>
        <row r="6303">
          <cell r="A6303">
            <v>18282000</v>
          </cell>
          <cell r="B6303">
            <v>0</v>
          </cell>
          <cell r="C6303">
            <v>828200</v>
          </cell>
          <cell r="D6303">
            <v>1</v>
          </cell>
          <cell r="E6303">
            <v>0</v>
          </cell>
          <cell r="F6303" t="str">
            <v xml:space="preserve">רשת קהילה ופנאי </v>
          </cell>
          <cell r="G6303">
            <v>0</v>
          </cell>
          <cell r="H6303" t="str">
            <v xml:space="preserve"> </v>
          </cell>
          <cell r="I6303">
            <v>0</v>
          </cell>
          <cell r="J6303">
            <v>0</v>
          </cell>
          <cell r="K6303">
            <v>0</v>
          </cell>
          <cell r="L6303">
            <v>0</v>
          </cell>
          <cell r="M6303">
            <v>0</v>
          </cell>
          <cell r="N6303">
            <v>0</v>
          </cell>
          <cell r="O6303">
            <v>0</v>
          </cell>
          <cell r="P6303">
            <v>0</v>
          </cell>
        </row>
        <row r="6304">
          <cell r="A6304">
            <v>1828200200</v>
          </cell>
          <cell r="B6304">
            <v>200</v>
          </cell>
          <cell r="C6304">
            <v>828200</v>
          </cell>
          <cell r="D6304">
            <v>1</v>
          </cell>
          <cell r="E6304">
            <v>0</v>
          </cell>
          <cell r="F6304" t="str">
            <v>שכר עובדים ללא תקן</v>
          </cell>
          <cell r="G6304">
            <v>0</v>
          </cell>
          <cell r="H6304" t="str">
            <v xml:space="preserve"> </v>
          </cell>
          <cell r="I6304">
            <v>0</v>
          </cell>
          <cell r="J6304">
            <v>0</v>
          </cell>
          <cell r="K6304">
            <v>0</v>
          </cell>
          <cell r="L6304">
            <v>0</v>
          </cell>
          <cell r="M6304">
            <v>0</v>
          </cell>
          <cell r="N6304">
            <v>0</v>
          </cell>
          <cell r="O6304">
            <v>0</v>
          </cell>
          <cell r="P6304">
            <v>0</v>
          </cell>
        </row>
        <row r="6305">
          <cell r="A6305">
            <v>1828200210</v>
          </cell>
          <cell r="B6305">
            <v>210</v>
          </cell>
          <cell r="C6305">
            <v>828200</v>
          </cell>
          <cell r="D6305">
            <v>1</v>
          </cell>
          <cell r="E6305">
            <v>0</v>
          </cell>
          <cell r="F6305" t="str">
            <v xml:space="preserve">השכר הקובע        </v>
          </cell>
          <cell r="G6305">
            <v>0</v>
          </cell>
          <cell r="H6305" t="str">
            <v>שכר</v>
          </cell>
          <cell r="I6305">
            <v>0</v>
          </cell>
          <cell r="J6305">
            <v>0</v>
          </cell>
          <cell r="K6305">
            <v>0</v>
          </cell>
          <cell r="L6305">
            <v>0</v>
          </cell>
          <cell r="M6305">
            <v>0</v>
          </cell>
          <cell r="N6305">
            <v>0</v>
          </cell>
          <cell r="O6305">
            <v>0</v>
          </cell>
          <cell r="P6305">
            <v>0</v>
          </cell>
        </row>
        <row r="6306">
          <cell r="A6306">
            <v>1828200250</v>
          </cell>
          <cell r="B6306">
            <v>250</v>
          </cell>
          <cell r="C6306">
            <v>828200</v>
          </cell>
          <cell r="D6306">
            <v>1</v>
          </cell>
          <cell r="E6306">
            <v>0</v>
          </cell>
          <cell r="F6306" t="str">
            <v xml:space="preserve">שכר מושאלים לרשת  </v>
          </cell>
          <cell r="G6306">
            <v>0</v>
          </cell>
          <cell r="H6306" t="str">
            <v>שכר</v>
          </cell>
          <cell r="I6306">
            <v>0</v>
          </cell>
          <cell r="J6306">
            <v>0</v>
          </cell>
          <cell r="K6306">
            <v>0</v>
          </cell>
          <cell r="L6306">
            <v>0</v>
          </cell>
          <cell r="M6306">
            <v>0</v>
          </cell>
          <cell r="N6306">
            <v>0</v>
          </cell>
          <cell r="O6306">
            <v>0</v>
          </cell>
          <cell r="P6306">
            <v>0</v>
          </cell>
        </row>
        <row r="6307">
          <cell r="A6307">
            <v>1828200400</v>
          </cell>
          <cell r="B6307">
            <v>400</v>
          </cell>
          <cell r="C6307">
            <v>828200</v>
          </cell>
          <cell r="D6307">
            <v>1</v>
          </cell>
          <cell r="E6307">
            <v>0</v>
          </cell>
          <cell r="F6307" t="str">
            <v>אחזקת בנינים וציוד</v>
          </cell>
          <cell r="G6307">
            <v>0</v>
          </cell>
          <cell r="H6307" t="str">
            <v xml:space="preserve"> </v>
          </cell>
          <cell r="I6307">
            <v>0</v>
          </cell>
          <cell r="J6307">
            <v>0</v>
          </cell>
          <cell r="K6307">
            <v>0</v>
          </cell>
          <cell r="L6307">
            <v>0</v>
          </cell>
          <cell r="M6307">
            <v>0</v>
          </cell>
          <cell r="N6307">
            <v>0</v>
          </cell>
          <cell r="O6307">
            <v>0</v>
          </cell>
          <cell r="P6307">
            <v>0</v>
          </cell>
        </row>
        <row r="6308">
          <cell r="A6308">
            <v>1828200410</v>
          </cell>
          <cell r="B6308">
            <v>410</v>
          </cell>
          <cell r="C6308">
            <v>828200</v>
          </cell>
          <cell r="D6308">
            <v>1</v>
          </cell>
          <cell r="E6308">
            <v>0</v>
          </cell>
          <cell r="F6308" t="str">
            <v>דמי שכירות</v>
          </cell>
          <cell r="G6308">
            <v>0</v>
          </cell>
          <cell r="H6308" t="str">
            <v>קשיח</v>
          </cell>
          <cell r="I6308">
            <v>0</v>
          </cell>
          <cell r="J6308">
            <v>723000</v>
          </cell>
          <cell r="K6308">
            <v>0</v>
          </cell>
          <cell r="L6308">
            <v>0</v>
          </cell>
          <cell r="M6308">
            <v>0</v>
          </cell>
          <cell r="N6308">
            <v>723000</v>
          </cell>
          <cell r="O6308">
            <v>723000</v>
          </cell>
          <cell r="P6308">
            <v>669327</v>
          </cell>
        </row>
        <row r="6309">
          <cell r="A6309">
            <v>1828200413</v>
          </cell>
          <cell r="B6309">
            <v>413</v>
          </cell>
          <cell r="C6309">
            <v>828200</v>
          </cell>
          <cell r="D6309">
            <v>1</v>
          </cell>
          <cell r="E6309">
            <v>0</v>
          </cell>
          <cell r="F6309" t="str">
            <v>דמ"ש</v>
          </cell>
          <cell r="G6309">
            <v>0</v>
          </cell>
          <cell r="H6309" t="str">
            <v>קשיח</v>
          </cell>
          <cell r="I6309">
            <v>0</v>
          </cell>
          <cell r="J6309">
            <v>0</v>
          </cell>
          <cell r="K6309">
            <v>0</v>
          </cell>
          <cell r="L6309">
            <v>0</v>
          </cell>
          <cell r="M6309">
            <v>0</v>
          </cell>
          <cell r="N6309">
            <v>0</v>
          </cell>
          <cell r="O6309">
            <v>0</v>
          </cell>
          <cell r="P6309">
            <v>0</v>
          </cell>
        </row>
        <row r="6310">
          <cell r="A6310">
            <v>1828200432</v>
          </cell>
          <cell r="B6310">
            <v>432</v>
          </cell>
          <cell r="C6310">
            <v>828200</v>
          </cell>
          <cell r="D6310">
            <v>1</v>
          </cell>
          <cell r="E6310">
            <v>0</v>
          </cell>
          <cell r="F6310" t="str">
            <v xml:space="preserve">מים               </v>
          </cell>
          <cell r="G6310">
            <v>0</v>
          </cell>
          <cell r="H6310" t="str">
            <v>קשיח</v>
          </cell>
          <cell r="I6310">
            <v>0</v>
          </cell>
          <cell r="J6310">
            <v>0</v>
          </cell>
          <cell r="K6310">
            <v>0</v>
          </cell>
          <cell r="L6310">
            <v>0</v>
          </cell>
          <cell r="M6310">
            <v>0</v>
          </cell>
          <cell r="N6310">
            <v>0</v>
          </cell>
          <cell r="O6310">
            <v>0</v>
          </cell>
          <cell r="P6310">
            <v>0</v>
          </cell>
        </row>
        <row r="6311">
          <cell r="A6311">
            <v>1828200441</v>
          </cell>
          <cell r="B6311">
            <v>441</v>
          </cell>
          <cell r="C6311">
            <v>828200</v>
          </cell>
          <cell r="D6311">
            <v>1</v>
          </cell>
          <cell r="E6311">
            <v>0</v>
          </cell>
          <cell r="F6311" t="str">
            <v xml:space="preserve">ביטוח             </v>
          </cell>
          <cell r="G6311">
            <v>0</v>
          </cell>
          <cell r="H6311" t="str">
            <v>קשיח</v>
          </cell>
          <cell r="I6311">
            <v>1.4560906515580738</v>
          </cell>
          <cell r="J6311">
            <v>86700</v>
          </cell>
          <cell r="K6311">
            <v>0</v>
          </cell>
          <cell r="L6311">
            <v>0</v>
          </cell>
          <cell r="M6311">
            <v>0</v>
          </cell>
          <cell r="N6311">
            <v>86700</v>
          </cell>
          <cell r="O6311">
            <v>35300</v>
          </cell>
          <cell r="P6311">
            <v>35300</v>
          </cell>
        </row>
        <row r="6312">
          <cell r="A6312">
            <v>1828200780</v>
          </cell>
          <cell r="B6312">
            <v>780</v>
          </cell>
          <cell r="C6312">
            <v>828200</v>
          </cell>
          <cell r="D6312">
            <v>1</v>
          </cell>
          <cell r="E6312">
            <v>0</v>
          </cell>
          <cell r="F6312" t="str">
            <v>פרוייקט למידה ת"ג</v>
          </cell>
          <cell r="G6312">
            <v>0</v>
          </cell>
          <cell r="H6312" t="str">
            <v>גמיש</v>
          </cell>
          <cell r="I6312">
            <v>0</v>
          </cell>
          <cell r="J6312">
            <v>48780</v>
          </cell>
          <cell r="K6312">
            <v>0</v>
          </cell>
          <cell r="L6312">
            <v>5420</v>
          </cell>
          <cell r="M6312">
            <v>0</v>
          </cell>
          <cell r="N6312">
            <v>54200</v>
          </cell>
          <cell r="O6312">
            <v>54200</v>
          </cell>
          <cell r="P6312">
            <v>54200</v>
          </cell>
        </row>
        <row r="6313">
          <cell r="A6313">
            <v>1828200781</v>
          </cell>
          <cell r="B6313">
            <v>781</v>
          </cell>
          <cell r="C6313">
            <v>828200</v>
          </cell>
          <cell r="D6313">
            <v>1</v>
          </cell>
          <cell r="E6313">
            <v>0</v>
          </cell>
          <cell r="F6313" t="str">
            <v>מגמת עיצוב לבית רותר</v>
          </cell>
          <cell r="G6313">
            <v>0</v>
          </cell>
          <cell r="H6313" t="str">
            <v>גמיש</v>
          </cell>
          <cell r="I6313">
            <v>0</v>
          </cell>
          <cell r="J6313">
            <v>130000</v>
          </cell>
          <cell r="K6313">
            <v>0</v>
          </cell>
          <cell r="L6313">
            <v>0</v>
          </cell>
          <cell r="M6313" t="str">
            <v>שינוי שם</v>
          </cell>
          <cell r="N6313">
            <v>130000</v>
          </cell>
          <cell r="O6313">
            <v>0</v>
          </cell>
          <cell r="P6313">
            <v>0</v>
          </cell>
        </row>
        <row r="6314">
          <cell r="A6314">
            <v>1828200782</v>
          </cell>
          <cell r="B6314">
            <v>782</v>
          </cell>
          <cell r="C6314">
            <v>828200</v>
          </cell>
          <cell r="D6314">
            <v>1</v>
          </cell>
          <cell r="E6314">
            <v>0</v>
          </cell>
          <cell r="F6314" t="str">
            <v>רכזת ספורט</v>
          </cell>
          <cell r="G6314">
            <v>0</v>
          </cell>
          <cell r="H6314" t="str">
            <v>גמיש</v>
          </cell>
          <cell r="I6314">
            <v>0</v>
          </cell>
          <cell r="J6314">
            <v>56880</v>
          </cell>
          <cell r="K6314">
            <v>0</v>
          </cell>
          <cell r="L6314">
            <v>6320</v>
          </cell>
          <cell r="M6314">
            <v>0</v>
          </cell>
          <cell r="N6314">
            <v>63200</v>
          </cell>
          <cell r="O6314">
            <v>63200</v>
          </cell>
          <cell r="P6314">
            <v>63200</v>
          </cell>
        </row>
        <row r="6315">
          <cell r="A6315">
            <v>1828200783</v>
          </cell>
          <cell r="B6315">
            <v>783</v>
          </cell>
          <cell r="C6315">
            <v>828200</v>
          </cell>
          <cell r="D6315">
            <v>1</v>
          </cell>
          <cell r="E6315">
            <v>0</v>
          </cell>
          <cell r="F6315" t="str">
            <v>תחום נוער</v>
          </cell>
          <cell r="G6315">
            <v>0</v>
          </cell>
          <cell r="H6315" t="str">
            <v>קשיח</v>
          </cell>
          <cell r="I6315">
            <v>0.75499320296977945</v>
          </cell>
          <cell r="J6315">
            <v>1582670</v>
          </cell>
          <cell r="K6315">
            <v>0</v>
          </cell>
          <cell r="L6315">
            <v>95630</v>
          </cell>
          <cell r="M6315">
            <v>0</v>
          </cell>
          <cell r="N6315">
            <v>1678300</v>
          </cell>
          <cell r="O6315">
            <v>956300</v>
          </cell>
          <cell r="P6315">
            <v>653300</v>
          </cell>
        </row>
        <row r="6316">
          <cell r="A6316">
            <v>1828200784</v>
          </cell>
          <cell r="B6316">
            <v>784</v>
          </cell>
          <cell r="C6316">
            <v>828200</v>
          </cell>
          <cell r="D6316">
            <v>1</v>
          </cell>
          <cell r="E6316">
            <v>0</v>
          </cell>
          <cell r="F6316" t="str">
            <v>פרויקטים + קיץ</v>
          </cell>
          <cell r="G6316">
            <v>0</v>
          </cell>
          <cell r="H6316" t="str">
            <v>קשיח</v>
          </cell>
          <cell r="I6316">
            <v>-1</v>
          </cell>
          <cell r="J6316">
            <v>0</v>
          </cell>
          <cell r="K6316">
            <v>0</v>
          </cell>
          <cell r="L6316">
            <v>0</v>
          </cell>
          <cell r="M6316">
            <v>0</v>
          </cell>
          <cell r="N6316">
            <v>0</v>
          </cell>
          <cell r="O6316">
            <v>270800</v>
          </cell>
          <cell r="P6316">
            <v>270800</v>
          </cell>
        </row>
        <row r="6317">
          <cell r="A6317">
            <v>1828200785</v>
          </cell>
          <cell r="B6317">
            <v>785</v>
          </cell>
          <cell r="C6317">
            <v>828200</v>
          </cell>
          <cell r="D6317">
            <v>1</v>
          </cell>
          <cell r="E6317">
            <v>0</v>
          </cell>
          <cell r="F6317" t="str">
            <v xml:space="preserve">תנועות נוער       </v>
          </cell>
          <cell r="G6317">
            <v>0</v>
          </cell>
          <cell r="H6317" t="str">
            <v>קשיח</v>
          </cell>
          <cell r="I6317">
            <v>-1</v>
          </cell>
          <cell r="J6317">
            <v>0</v>
          </cell>
          <cell r="K6317">
            <v>0</v>
          </cell>
          <cell r="L6317">
            <v>0</v>
          </cell>
          <cell r="M6317">
            <v>0</v>
          </cell>
          <cell r="N6317">
            <v>0</v>
          </cell>
          <cell r="O6317">
            <v>57000</v>
          </cell>
          <cell r="P6317">
            <v>57000</v>
          </cell>
        </row>
        <row r="6318">
          <cell r="A6318">
            <v>1828200786</v>
          </cell>
          <cell r="B6318">
            <v>786</v>
          </cell>
          <cell r="C6318">
            <v>828200</v>
          </cell>
          <cell r="D6318">
            <v>1</v>
          </cell>
          <cell r="E6318">
            <v>0</v>
          </cell>
          <cell r="F6318" t="str">
            <v>היפ הופ</v>
          </cell>
          <cell r="G6318">
            <v>0</v>
          </cell>
          <cell r="H6318" t="str">
            <v>קשיח</v>
          </cell>
          <cell r="I6318">
            <v>0</v>
          </cell>
          <cell r="J6318">
            <v>102600</v>
          </cell>
          <cell r="K6318">
            <v>0</v>
          </cell>
          <cell r="L6318">
            <v>11400</v>
          </cell>
          <cell r="M6318">
            <v>0</v>
          </cell>
          <cell r="N6318">
            <v>114000</v>
          </cell>
          <cell r="O6318">
            <v>114000</v>
          </cell>
          <cell r="P6318">
            <v>114000</v>
          </cell>
        </row>
        <row r="6319">
          <cell r="A6319">
            <v>1828200787</v>
          </cell>
          <cell r="B6319">
            <v>787</v>
          </cell>
          <cell r="C6319">
            <v>828200</v>
          </cell>
          <cell r="D6319">
            <v>1</v>
          </cell>
          <cell r="E6319">
            <v>0</v>
          </cell>
          <cell r="F6319" t="str">
            <v>מנהיגות וקשרי חוץ</v>
          </cell>
          <cell r="G6319">
            <v>0</v>
          </cell>
          <cell r="H6319" t="str">
            <v>קשיח</v>
          </cell>
          <cell r="I6319">
            <v>0</v>
          </cell>
          <cell r="J6319">
            <v>162450</v>
          </cell>
          <cell r="K6319">
            <v>0</v>
          </cell>
          <cell r="L6319">
            <v>18050</v>
          </cell>
          <cell r="M6319">
            <v>0</v>
          </cell>
          <cell r="N6319">
            <v>180500</v>
          </cell>
          <cell r="O6319">
            <v>180500</v>
          </cell>
          <cell r="P6319">
            <v>180500</v>
          </cell>
        </row>
        <row r="6320">
          <cell r="A6320">
            <v>1828200788</v>
          </cell>
          <cell r="B6320">
            <v>788</v>
          </cell>
          <cell r="C6320">
            <v>828200</v>
          </cell>
          <cell r="D6320">
            <v>1</v>
          </cell>
          <cell r="E6320">
            <v>0</v>
          </cell>
          <cell r="F6320" t="str">
            <v>אומנויות לחימה קליין</v>
          </cell>
          <cell r="G6320">
            <v>0</v>
          </cell>
          <cell r="H6320" t="str">
            <v>קשיח</v>
          </cell>
          <cell r="I6320">
            <v>0</v>
          </cell>
          <cell r="J6320">
            <v>140000</v>
          </cell>
          <cell r="K6320">
            <v>0</v>
          </cell>
          <cell r="L6320">
            <v>0</v>
          </cell>
          <cell r="M6320">
            <v>0</v>
          </cell>
          <cell r="N6320">
            <v>140000</v>
          </cell>
          <cell r="O6320">
            <v>0</v>
          </cell>
          <cell r="P6320">
            <v>0</v>
          </cell>
        </row>
        <row r="6321">
          <cell r="A6321">
            <v>1828200789</v>
          </cell>
          <cell r="B6321">
            <v>789</v>
          </cell>
          <cell r="C6321">
            <v>828200</v>
          </cell>
          <cell r="D6321">
            <v>1</v>
          </cell>
          <cell r="E6321">
            <v>0</v>
          </cell>
          <cell r="F6321" t="str">
            <v>תחום מניעה</v>
          </cell>
          <cell r="G6321">
            <v>0</v>
          </cell>
          <cell r="H6321" t="str">
            <v>קשיח</v>
          </cell>
          <cell r="I6321">
            <v>0</v>
          </cell>
          <cell r="J6321">
            <v>35910</v>
          </cell>
          <cell r="K6321">
            <v>0</v>
          </cell>
          <cell r="L6321">
            <v>3990</v>
          </cell>
          <cell r="M6321">
            <v>0</v>
          </cell>
          <cell r="N6321">
            <v>39900</v>
          </cell>
          <cell r="O6321">
            <v>39900</v>
          </cell>
          <cell r="P6321">
            <v>39900</v>
          </cell>
        </row>
        <row r="6322">
          <cell r="A6322">
            <v>1828200800</v>
          </cell>
          <cell r="B6322">
            <v>800</v>
          </cell>
          <cell r="C6322">
            <v>828200</v>
          </cell>
          <cell r="D6322">
            <v>1</v>
          </cell>
          <cell r="E6322">
            <v>0</v>
          </cell>
          <cell r="F6322" t="str">
            <v>השת' תמיכות תרומות</v>
          </cell>
          <cell r="G6322">
            <v>0</v>
          </cell>
          <cell r="H6322" t="str">
            <v xml:space="preserve"> </v>
          </cell>
          <cell r="I6322">
            <v>0</v>
          </cell>
          <cell r="J6322">
            <v>0</v>
          </cell>
          <cell r="K6322">
            <v>0</v>
          </cell>
          <cell r="L6322">
            <v>0</v>
          </cell>
          <cell r="M6322">
            <v>0</v>
          </cell>
          <cell r="N6322">
            <v>0</v>
          </cell>
          <cell r="O6322">
            <v>0</v>
          </cell>
          <cell r="P6322">
            <v>0</v>
          </cell>
        </row>
        <row r="6323">
          <cell r="A6323">
            <v>1828200810</v>
          </cell>
          <cell r="B6323">
            <v>810</v>
          </cell>
          <cell r="C6323">
            <v>828200</v>
          </cell>
          <cell r="D6323">
            <v>1</v>
          </cell>
          <cell r="E6323">
            <v>0</v>
          </cell>
          <cell r="F6323" t="str">
            <v xml:space="preserve">השתתפות ברשת קו"פ </v>
          </cell>
          <cell r="G6323">
            <v>0</v>
          </cell>
          <cell r="H6323" t="str">
            <v>קשיח</v>
          </cell>
          <cell r="I6323">
            <v>0</v>
          </cell>
          <cell r="J6323">
            <v>3045150</v>
          </cell>
          <cell r="K6323">
            <v>-0.41724410270165557</v>
          </cell>
          <cell r="L6323">
            <v>0</v>
          </cell>
          <cell r="M6323">
            <v>1015050</v>
          </cell>
          <cell r="N6323">
            <v>4060200</v>
          </cell>
          <cell r="O6323">
            <v>4060200</v>
          </cell>
          <cell r="P6323">
            <v>3490524.92</v>
          </cell>
        </row>
        <row r="6324">
          <cell r="A6324">
            <v>1828200811</v>
          </cell>
          <cell r="B6324">
            <v>811</v>
          </cell>
          <cell r="C6324">
            <v>828200</v>
          </cell>
          <cell r="D6324">
            <v>1</v>
          </cell>
          <cell r="E6324">
            <v>0</v>
          </cell>
          <cell r="F6324" t="str">
            <v>תרבות תורנית-מקהלות</v>
          </cell>
          <cell r="G6324">
            <v>0</v>
          </cell>
          <cell r="H6324" t="str">
            <v>גמיש</v>
          </cell>
          <cell r="I6324">
            <v>0</v>
          </cell>
          <cell r="J6324">
            <v>451300</v>
          </cell>
          <cell r="K6324">
            <v>0</v>
          </cell>
          <cell r="L6324">
            <v>0</v>
          </cell>
          <cell r="M6324">
            <v>0</v>
          </cell>
          <cell r="N6324">
            <v>451300</v>
          </cell>
          <cell r="O6324">
            <v>451300</v>
          </cell>
          <cell r="P6324">
            <v>477091.64</v>
          </cell>
        </row>
        <row r="6325">
          <cell r="A6325">
            <v>1828200812</v>
          </cell>
          <cell r="B6325">
            <v>812</v>
          </cell>
          <cell r="C6325">
            <v>828200</v>
          </cell>
          <cell r="D6325">
            <v>1</v>
          </cell>
          <cell r="E6325">
            <v>0</v>
          </cell>
          <cell r="F6325" t="str">
            <v>למידה לזרוס</v>
          </cell>
          <cell r="G6325">
            <v>0</v>
          </cell>
          <cell r="H6325" t="str">
            <v>גמיש</v>
          </cell>
          <cell r="I6325">
            <v>0</v>
          </cell>
          <cell r="J6325">
            <v>71460</v>
          </cell>
          <cell r="K6325">
            <v>0</v>
          </cell>
          <cell r="L6325">
            <v>7940</v>
          </cell>
          <cell r="M6325">
            <v>0</v>
          </cell>
          <cell r="N6325">
            <v>79400</v>
          </cell>
          <cell r="O6325">
            <v>79400</v>
          </cell>
          <cell r="P6325">
            <v>79400</v>
          </cell>
        </row>
        <row r="6326">
          <cell r="A6326">
            <v>1828200813</v>
          </cell>
          <cell r="B6326">
            <v>813</v>
          </cell>
          <cell r="C6326">
            <v>828200</v>
          </cell>
          <cell r="D6326">
            <v>1</v>
          </cell>
          <cell r="E6326">
            <v>0</v>
          </cell>
          <cell r="F6326" t="str">
            <v xml:space="preserve">השתתפות בקייטנות  </v>
          </cell>
          <cell r="G6326">
            <v>0</v>
          </cell>
          <cell r="H6326" t="str">
            <v>גמיש</v>
          </cell>
          <cell r="I6326">
            <v>0</v>
          </cell>
          <cell r="J6326">
            <v>59220</v>
          </cell>
          <cell r="K6326">
            <v>0</v>
          </cell>
          <cell r="L6326">
            <v>6580</v>
          </cell>
          <cell r="M6326">
            <v>0</v>
          </cell>
          <cell r="N6326">
            <v>65800</v>
          </cell>
          <cell r="O6326">
            <v>65800</v>
          </cell>
          <cell r="P6326">
            <v>65800</v>
          </cell>
        </row>
        <row r="6327">
          <cell r="A6327">
            <v>1828200814</v>
          </cell>
          <cell r="B6327">
            <v>814</v>
          </cell>
          <cell r="C6327">
            <v>828200</v>
          </cell>
          <cell r="D6327">
            <v>1</v>
          </cell>
          <cell r="E6327">
            <v>0</v>
          </cell>
          <cell r="F6327" t="str">
            <v>קורס אומנות הקרנבל</v>
          </cell>
          <cell r="G6327">
            <v>0</v>
          </cell>
          <cell r="H6327" t="str">
            <v>גמיש</v>
          </cell>
          <cell r="I6327">
            <v>0</v>
          </cell>
          <cell r="J6327">
            <v>116100</v>
          </cell>
          <cell r="K6327">
            <v>0</v>
          </cell>
          <cell r="L6327">
            <v>12900</v>
          </cell>
          <cell r="M6327">
            <v>0</v>
          </cell>
          <cell r="N6327">
            <v>129000</v>
          </cell>
          <cell r="O6327">
            <v>129000</v>
          </cell>
          <cell r="P6327">
            <v>129000</v>
          </cell>
        </row>
        <row r="6328">
          <cell r="A6328">
            <v>1828200815</v>
          </cell>
          <cell r="B6328">
            <v>815</v>
          </cell>
          <cell r="C6328">
            <v>828200</v>
          </cell>
          <cell r="D6328">
            <v>1</v>
          </cell>
          <cell r="E6328">
            <v>0</v>
          </cell>
          <cell r="F6328" t="str">
            <v>שברולט,שטרודל,אריות</v>
          </cell>
          <cell r="G6328">
            <v>0</v>
          </cell>
          <cell r="H6328" t="str">
            <v>גמיש</v>
          </cell>
          <cell r="I6328">
            <v>0</v>
          </cell>
          <cell r="J6328">
            <v>1354410</v>
          </cell>
          <cell r="K6328">
            <v>0</v>
          </cell>
          <cell r="L6328">
            <v>150490</v>
          </cell>
          <cell r="M6328">
            <v>0</v>
          </cell>
          <cell r="N6328">
            <v>1504900</v>
          </cell>
          <cell r="O6328">
            <v>1504900</v>
          </cell>
          <cell r="P6328">
            <v>1504900</v>
          </cell>
        </row>
        <row r="6329">
          <cell r="A6329">
            <v>1828200816</v>
          </cell>
          <cell r="B6329">
            <v>816</v>
          </cell>
          <cell r="C6329">
            <v>828200</v>
          </cell>
          <cell r="D6329">
            <v>1</v>
          </cell>
          <cell r="E6329">
            <v>0</v>
          </cell>
          <cell r="F6329" t="str">
            <v>רכזת מורשת</v>
          </cell>
          <cell r="G6329">
            <v>0</v>
          </cell>
          <cell r="H6329" t="str">
            <v>גמיש</v>
          </cell>
          <cell r="I6329">
            <v>0</v>
          </cell>
          <cell r="J6329">
            <v>92070</v>
          </cell>
          <cell r="K6329">
            <v>0</v>
          </cell>
          <cell r="L6329">
            <v>10230</v>
          </cell>
          <cell r="M6329">
            <v>0</v>
          </cell>
          <cell r="N6329">
            <v>102300</v>
          </cell>
          <cell r="O6329">
            <v>102300</v>
          </cell>
          <cell r="P6329">
            <v>102300</v>
          </cell>
        </row>
        <row r="6330">
          <cell r="A6330">
            <v>1828200817</v>
          </cell>
          <cell r="B6330">
            <v>817</v>
          </cell>
          <cell r="C6330">
            <v>828200</v>
          </cell>
          <cell r="D6330">
            <v>1</v>
          </cell>
          <cell r="E6330">
            <v>0</v>
          </cell>
          <cell r="F6330" t="str">
            <v xml:space="preserve">מועדון נכים-לזרוס </v>
          </cell>
          <cell r="G6330">
            <v>0</v>
          </cell>
          <cell r="H6330" t="str">
            <v>גמיש</v>
          </cell>
          <cell r="I6330">
            <v>0</v>
          </cell>
          <cell r="J6330">
            <v>16290</v>
          </cell>
          <cell r="K6330">
            <v>0</v>
          </cell>
          <cell r="L6330">
            <v>1810</v>
          </cell>
          <cell r="M6330">
            <v>0</v>
          </cell>
          <cell r="N6330">
            <v>18100</v>
          </cell>
          <cell r="O6330">
            <v>18100</v>
          </cell>
          <cell r="P6330">
            <v>18100</v>
          </cell>
        </row>
        <row r="6331">
          <cell r="A6331">
            <v>1828200818</v>
          </cell>
          <cell r="B6331">
            <v>818</v>
          </cell>
          <cell r="C6331">
            <v>828200</v>
          </cell>
          <cell r="D6331">
            <v>1</v>
          </cell>
          <cell r="E6331">
            <v>0</v>
          </cell>
          <cell r="F6331" t="str">
            <v>חוסמסה-רכז+ארכיבאי</v>
          </cell>
          <cell r="G6331">
            <v>0</v>
          </cell>
          <cell r="H6331" t="str">
            <v>גמיש</v>
          </cell>
          <cell r="I6331">
            <v>0</v>
          </cell>
          <cell r="J6331">
            <v>170190</v>
          </cell>
          <cell r="K6331">
            <v>0</v>
          </cell>
          <cell r="L6331">
            <v>18910</v>
          </cell>
          <cell r="M6331">
            <v>0</v>
          </cell>
          <cell r="N6331">
            <v>189100</v>
          </cell>
          <cell r="O6331">
            <v>189100</v>
          </cell>
          <cell r="P6331">
            <v>189100</v>
          </cell>
        </row>
        <row r="6332">
          <cell r="A6332">
            <v>1828200819</v>
          </cell>
          <cell r="B6332">
            <v>819</v>
          </cell>
          <cell r="C6332">
            <v>828200</v>
          </cell>
          <cell r="D6332">
            <v>1</v>
          </cell>
          <cell r="E6332">
            <v>0</v>
          </cell>
          <cell r="F6332" t="str">
            <v>ספר חולון</v>
          </cell>
          <cell r="G6332">
            <v>0</v>
          </cell>
          <cell r="H6332" t="str">
            <v>גמיש</v>
          </cell>
          <cell r="I6332">
            <v>0</v>
          </cell>
          <cell r="J6332">
            <v>0</v>
          </cell>
          <cell r="K6332">
            <v>0</v>
          </cell>
          <cell r="L6332">
            <v>0</v>
          </cell>
          <cell r="M6332">
            <v>0</v>
          </cell>
          <cell r="N6332">
            <v>0</v>
          </cell>
          <cell r="O6332">
            <v>0</v>
          </cell>
          <cell r="P6332">
            <v>0</v>
          </cell>
        </row>
        <row r="6333">
          <cell r="A6333">
            <v>1828200820</v>
          </cell>
          <cell r="B6333">
            <v>820</v>
          </cell>
          <cell r="C6333">
            <v>828200</v>
          </cell>
          <cell r="D6333">
            <v>1</v>
          </cell>
          <cell r="E6333">
            <v>0</v>
          </cell>
          <cell r="F6333" t="str">
            <v>המוזיאון העירוני</v>
          </cell>
          <cell r="G6333">
            <v>0</v>
          </cell>
          <cell r="H6333" t="str">
            <v>גמיש</v>
          </cell>
          <cell r="I6333">
            <v>0</v>
          </cell>
          <cell r="J6333">
            <v>221670</v>
          </cell>
          <cell r="K6333">
            <v>0</v>
          </cell>
          <cell r="L6333">
            <v>24630</v>
          </cell>
          <cell r="M6333">
            <v>0</v>
          </cell>
          <cell r="N6333">
            <v>246300</v>
          </cell>
          <cell r="O6333">
            <v>246300</v>
          </cell>
          <cell r="P6333">
            <v>246300</v>
          </cell>
        </row>
        <row r="6334">
          <cell r="A6334">
            <v>1828200821</v>
          </cell>
          <cell r="B6334">
            <v>821</v>
          </cell>
          <cell r="C6334">
            <v>828200</v>
          </cell>
          <cell r="D6334">
            <v>1</v>
          </cell>
          <cell r="E6334">
            <v>0</v>
          </cell>
          <cell r="F6334" t="str">
            <v>מועדון עולי בוכרה</v>
          </cell>
          <cell r="G6334">
            <v>0</v>
          </cell>
          <cell r="H6334" t="str">
            <v>גמיש</v>
          </cell>
          <cell r="I6334">
            <v>0</v>
          </cell>
          <cell r="J6334">
            <v>24390</v>
          </cell>
          <cell r="K6334">
            <v>0</v>
          </cell>
          <cell r="L6334">
            <v>2710</v>
          </cell>
          <cell r="M6334">
            <v>0</v>
          </cell>
          <cell r="N6334">
            <v>27100</v>
          </cell>
          <cell r="O6334">
            <v>27100</v>
          </cell>
          <cell r="P6334">
            <v>27100</v>
          </cell>
        </row>
        <row r="6335">
          <cell r="A6335">
            <v>1828200822</v>
          </cell>
          <cell r="B6335">
            <v>822</v>
          </cell>
          <cell r="C6335">
            <v>828200</v>
          </cell>
          <cell r="D6335">
            <v>1</v>
          </cell>
          <cell r="E6335">
            <v>0</v>
          </cell>
          <cell r="F6335" t="str">
            <v>מרכז  פסגות</v>
          </cell>
          <cell r="G6335">
            <v>0</v>
          </cell>
          <cell r="H6335" t="str">
            <v>גמיש</v>
          </cell>
          <cell r="I6335">
            <v>2.8781163434903045</v>
          </cell>
          <cell r="J6335">
            <v>681950</v>
          </cell>
          <cell r="K6335">
            <v>0</v>
          </cell>
          <cell r="L6335">
            <v>18050</v>
          </cell>
          <cell r="M6335">
            <v>0</v>
          </cell>
          <cell r="N6335">
            <v>700000</v>
          </cell>
          <cell r="O6335">
            <v>180500</v>
          </cell>
          <cell r="P6335">
            <v>180500</v>
          </cell>
        </row>
        <row r="6336">
          <cell r="A6336">
            <v>1828200823</v>
          </cell>
          <cell r="B6336">
            <v>823</v>
          </cell>
          <cell r="C6336">
            <v>828200</v>
          </cell>
          <cell r="D6336">
            <v>1</v>
          </cell>
          <cell r="E6336">
            <v>0</v>
          </cell>
          <cell r="F6336" t="str">
            <v>מרכז מורשת</v>
          </cell>
          <cell r="G6336">
            <v>0</v>
          </cell>
          <cell r="H6336" t="str">
            <v>גמיש</v>
          </cell>
          <cell r="I6336">
            <v>0</v>
          </cell>
          <cell r="J6336">
            <v>97470</v>
          </cell>
          <cell r="K6336">
            <v>0</v>
          </cell>
          <cell r="L6336">
            <v>10830</v>
          </cell>
          <cell r="M6336">
            <v>0</v>
          </cell>
          <cell r="N6336">
            <v>108300</v>
          </cell>
          <cell r="O6336">
            <v>108300</v>
          </cell>
          <cell r="P6336">
            <v>108300</v>
          </cell>
        </row>
        <row r="6337">
          <cell r="A6337">
            <v>1828200824</v>
          </cell>
          <cell r="B6337">
            <v>824</v>
          </cell>
          <cell r="C6337">
            <v>828200</v>
          </cell>
          <cell r="D6337">
            <v>1</v>
          </cell>
          <cell r="E6337">
            <v>0</v>
          </cell>
          <cell r="F6337" t="str">
            <v>גוונים ניצנים</v>
          </cell>
          <cell r="G6337">
            <v>0</v>
          </cell>
          <cell r="H6337" t="str">
            <v>גמיש</v>
          </cell>
          <cell r="I6337">
            <v>0</v>
          </cell>
          <cell r="J6337">
            <v>243720</v>
          </cell>
          <cell r="K6337">
            <v>0</v>
          </cell>
          <cell r="L6337">
            <v>27080</v>
          </cell>
          <cell r="M6337">
            <v>0</v>
          </cell>
          <cell r="N6337">
            <v>270800</v>
          </cell>
          <cell r="O6337">
            <v>270800</v>
          </cell>
          <cell r="P6337">
            <v>270800</v>
          </cell>
        </row>
        <row r="6338">
          <cell r="A6338">
            <v>1828200825</v>
          </cell>
          <cell r="B6338">
            <v>825</v>
          </cell>
          <cell r="C6338">
            <v>828200</v>
          </cell>
          <cell r="D6338">
            <v>1</v>
          </cell>
          <cell r="E6338">
            <v>0</v>
          </cell>
          <cell r="F6338" t="str">
            <v>מתנ"ס חדש - ת"ג</v>
          </cell>
          <cell r="G6338">
            <v>0</v>
          </cell>
          <cell r="H6338" t="str">
            <v>גמיש</v>
          </cell>
          <cell r="I6338">
            <v>0</v>
          </cell>
          <cell r="J6338">
            <v>360000</v>
          </cell>
          <cell r="K6338">
            <v>0</v>
          </cell>
          <cell r="L6338">
            <v>40000</v>
          </cell>
          <cell r="M6338">
            <v>0</v>
          </cell>
          <cell r="N6338">
            <v>400000</v>
          </cell>
          <cell r="O6338">
            <v>400000</v>
          </cell>
          <cell r="P6338">
            <v>703000</v>
          </cell>
        </row>
        <row r="6339">
          <cell r="A6339">
            <v>1828200826</v>
          </cell>
          <cell r="B6339">
            <v>826</v>
          </cell>
          <cell r="C6339">
            <v>828200</v>
          </cell>
          <cell r="D6339">
            <v>1</v>
          </cell>
          <cell r="E6339">
            <v>0</v>
          </cell>
          <cell r="F6339" t="str">
            <v>הסעות טיולים חצ"ב</v>
          </cell>
          <cell r="G6339">
            <v>0</v>
          </cell>
          <cell r="H6339" t="str">
            <v>קשיח</v>
          </cell>
          <cell r="I6339">
            <v>0</v>
          </cell>
          <cell r="J6339">
            <v>46530</v>
          </cell>
          <cell r="K6339">
            <v>0</v>
          </cell>
          <cell r="L6339">
            <v>5170</v>
          </cell>
          <cell r="M6339">
            <v>0</v>
          </cell>
          <cell r="N6339">
            <v>51700</v>
          </cell>
          <cell r="O6339">
            <v>51700</v>
          </cell>
          <cell r="P6339">
            <v>51700</v>
          </cell>
        </row>
        <row r="6340">
          <cell r="A6340">
            <v>1828200827</v>
          </cell>
          <cell r="B6340">
            <v>827</v>
          </cell>
          <cell r="C6340">
            <v>828200</v>
          </cell>
          <cell r="D6340">
            <v>1</v>
          </cell>
          <cell r="E6340">
            <v>0</v>
          </cell>
          <cell r="F6340" t="str">
            <v>רכזים ומדריכים</v>
          </cell>
          <cell r="G6340">
            <v>0</v>
          </cell>
          <cell r="H6340" t="str">
            <v>גמיש</v>
          </cell>
          <cell r="I6340">
            <v>0</v>
          </cell>
          <cell r="J6340">
            <v>376020</v>
          </cell>
          <cell r="K6340">
            <v>0</v>
          </cell>
          <cell r="L6340">
            <v>41780</v>
          </cell>
          <cell r="M6340">
            <v>0</v>
          </cell>
          <cell r="N6340">
            <v>417800</v>
          </cell>
          <cell r="O6340">
            <v>417800</v>
          </cell>
          <cell r="P6340">
            <v>417800</v>
          </cell>
        </row>
        <row r="6341">
          <cell r="A6341">
            <v>1828200832</v>
          </cell>
          <cell r="B6341">
            <v>832</v>
          </cell>
          <cell r="C6341">
            <v>828200</v>
          </cell>
          <cell r="D6341">
            <v>1</v>
          </cell>
          <cell r="E6341">
            <v>0</v>
          </cell>
          <cell r="F6341" t="str">
            <v xml:space="preserve">מים               </v>
          </cell>
          <cell r="G6341">
            <v>0</v>
          </cell>
          <cell r="H6341" t="str">
            <v>גמיש</v>
          </cell>
          <cell r="I6341">
            <v>0</v>
          </cell>
          <cell r="J6341">
            <v>162450</v>
          </cell>
          <cell r="K6341">
            <v>0</v>
          </cell>
          <cell r="L6341">
            <v>18050</v>
          </cell>
          <cell r="M6341">
            <v>0</v>
          </cell>
          <cell r="N6341">
            <v>180500</v>
          </cell>
          <cell r="O6341">
            <v>180500</v>
          </cell>
          <cell r="P6341">
            <v>180500</v>
          </cell>
        </row>
        <row r="6342">
          <cell r="A6342">
            <v>1828200874</v>
          </cell>
          <cell r="B6342">
            <v>874</v>
          </cell>
          <cell r="C6342">
            <v>828200</v>
          </cell>
          <cell r="D6342">
            <v>1</v>
          </cell>
          <cell r="E6342">
            <v>0</v>
          </cell>
          <cell r="F6342" t="str">
            <v>דמי ניהול</v>
          </cell>
          <cell r="G6342">
            <v>0</v>
          </cell>
          <cell r="H6342" t="str">
            <v>קשיח</v>
          </cell>
          <cell r="I6342">
            <v>0</v>
          </cell>
          <cell r="J6342">
            <v>212940</v>
          </cell>
          <cell r="K6342">
            <v>0</v>
          </cell>
          <cell r="L6342">
            <v>23660</v>
          </cell>
          <cell r="M6342">
            <v>0</v>
          </cell>
          <cell r="N6342">
            <v>236600</v>
          </cell>
          <cell r="O6342">
            <v>236600</v>
          </cell>
          <cell r="P6342">
            <v>236600</v>
          </cell>
        </row>
        <row r="6343">
          <cell r="A6343">
            <v>1828200879</v>
          </cell>
          <cell r="B6343">
            <v>879</v>
          </cell>
          <cell r="C6343">
            <v>828200</v>
          </cell>
          <cell r="D6343">
            <v>1</v>
          </cell>
          <cell r="E6343">
            <v>0</v>
          </cell>
          <cell r="F6343" t="str">
            <v>ביטוח-כנגד הכנסות</v>
          </cell>
          <cell r="G6343">
            <v>0</v>
          </cell>
          <cell r="H6343" t="str">
            <v>קשיח</v>
          </cell>
          <cell r="I6343">
            <v>0</v>
          </cell>
          <cell r="J6343">
            <v>35300</v>
          </cell>
          <cell r="K6343">
            <v>0</v>
          </cell>
          <cell r="L6343">
            <v>0</v>
          </cell>
          <cell r="M6343">
            <v>0</v>
          </cell>
          <cell r="N6343">
            <v>35300</v>
          </cell>
          <cell r="O6343">
            <v>35300</v>
          </cell>
          <cell r="P6343">
            <v>35300</v>
          </cell>
        </row>
        <row r="6344">
          <cell r="A6344">
            <v>1828200930</v>
          </cell>
          <cell r="B6344">
            <v>930</v>
          </cell>
          <cell r="C6344">
            <v>828200</v>
          </cell>
          <cell r="D6344">
            <v>1</v>
          </cell>
          <cell r="E6344">
            <v>0</v>
          </cell>
          <cell r="F6344" t="str">
            <v>השת' אולם ספורט דביר</v>
          </cell>
          <cell r="G6344">
            <v>0</v>
          </cell>
          <cell r="H6344" t="str">
            <v>גמיש</v>
          </cell>
          <cell r="I6344">
            <v>0</v>
          </cell>
          <cell r="J6344">
            <v>119340</v>
          </cell>
          <cell r="K6344">
            <v>0</v>
          </cell>
          <cell r="L6344">
            <v>13260</v>
          </cell>
          <cell r="M6344">
            <v>0</v>
          </cell>
          <cell r="N6344">
            <v>132600</v>
          </cell>
          <cell r="O6344">
            <v>132600</v>
          </cell>
          <cell r="P6344">
            <v>132600</v>
          </cell>
        </row>
        <row r="6345">
          <cell r="A6345">
            <v>1828200980</v>
          </cell>
          <cell r="B6345">
            <v>980</v>
          </cell>
          <cell r="C6345">
            <v>828200</v>
          </cell>
          <cell r="D6345">
            <v>1</v>
          </cell>
          <cell r="E6345">
            <v>0</v>
          </cell>
          <cell r="F6345" t="str">
            <v>הוצאות שנים קודמות</v>
          </cell>
          <cell r="G6345">
            <v>0</v>
          </cell>
          <cell r="H6345" t="str">
            <v>קשיח</v>
          </cell>
          <cell r="I6345">
            <v>0</v>
          </cell>
          <cell r="J6345">
            <v>0</v>
          </cell>
          <cell r="K6345" t="e">
            <v>#N/A</v>
          </cell>
          <cell r="L6345">
            <v>0</v>
          </cell>
          <cell r="M6345" t="str">
            <v>חדש</v>
          </cell>
          <cell r="N6345">
            <v>0</v>
          </cell>
          <cell r="O6345">
            <v>0</v>
          </cell>
          <cell r="P6345">
            <v>0</v>
          </cell>
        </row>
        <row r="6346">
          <cell r="A6346">
            <v>1828200981</v>
          </cell>
          <cell r="B6346">
            <v>981</v>
          </cell>
          <cell r="C6346">
            <v>828200</v>
          </cell>
          <cell r="D6346">
            <v>1</v>
          </cell>
          <cell r="E6346">
            <v>0</v>
          </cell>
          <cell r="F6346" t="str">
            <v>התנדבות בקהילה</v>
          </cell>
          <cell r="G6346">
            <v>0</v>
          </cell>
          <cell r="H6346" t="str">
            <v>קשיח</v>
          </cell>
          <cell r="I6346">
            <v>0</v>
          </cell>
          <cell r="J6346">
            <v>168930</v>
          </cell>
          <cell r="K6346">
            <v>0</v>
          </cell>
          <cell r="L6346">
            <v>18770</v>
          </cell>
          <cell r="M6346">
            <v>0</v>
          </cell>
          <cell r="N6346">
            <v>187700</v>
          </cell>
          <cell r="O6346">
            <v>187700</v>
          </cell>
          <cell r="P6346">
            <v>187700</v>
          </cell>
        </row>
        <row r="6347">
          <cell r="A6347">
            <v>1828200982</v>
          </cell>
          <cell r="B6347">
            <v>982</v>
          </cell>
          <cell r="C6347">
            <v>828200</v>
          </cell>
          <cell r="D6347">
            <v>1</v>
          </cell>
          <cell r="E6347">
            <v>0</v>
          </cell>
          <cell r="F6347" t="str">
            <v>נוע"ם ח'</v>
          </cell>
          <cell r="G6347">
            <v>0</v>
          </cell>
          <cell r="H6347" t="str">
            <v>קשיח</v>
          </cell>
          <cell r="I6347">
            <v>0</v>
          </cell>
          <cell r="J6347">
            <v>205200</v>
          </cell>
          <cell r="K6347">
            <v>0</v>
          </cell>
          <cell r="L6347">
            <v>22800</v>
          </cell>
          <cell r="M6347">
            <v>0</v>
          </cell>
          <cell r="N6347">
            <v>228000</v>
          </cell>
          <cell r="O6347">
            <v>228000</v>
          </cell>
          <cell r="P6347">
            <v>228000</v>
          </cell>
        </row>
        <row r="6348">
          <cell r="A6348">
            <v>1828200983</v>
          </cell>
          <cell r="B6348">
            <v>983</v>
          </cell>
          <cell r="C6348">
            <v>828200</v>
          </cell>
          <cell r="D6348">
            <v>1</v>
          </cell>
          <cell r="E6348">
            <v>0</v>
          </cell>
          <cell r="F6348" t="str">
            <v>מרכז הדרכה - הכשרות</v>
          </cell>
          <cell r="G6348">
            <v>0</v>
          </cell>
          <cell r="H6348" t="str">
            <v>קשיח</v>
          </cell>
          <cell r="I6348">
            <v>-1</v>
          </cell>
          <cell r="J6348">
            <v>0</v>
          </cell>
          <cell r="K6348">
            <v>0</v>
          </cell>
          <cell r="L6348">
            <v>0</v>
          </cell>
          <cell r="M6348">
            <v>0</v>
          </cell>
          <cell r="N6348">
            <v>0</v>
          </cell>
          <cell r="O6348">
            <v>19000</v>
          </cell>
          <cell r="P6348">
            <v>19000</v>
          </cell>
        </row>
        <row r="6349">
          <cell r="A6349">
            <v>1828200984</v>
          </cell>
          <cell r="B6349">
            <v>984</v>
          </cell>
          <cell r="C6349">
            <v>828200</v>
          </cell>
          <cell r="D6349">
            <v>1</v>
          </cell>
          <cell r="E6349">
            <v>1</v>
          </cell>
          <cell r="F6349" t="str">
            <v>סיבסוד קייטנות בפריפריה</v>
          </cell>
          <cell r="G6349">
            <v>0</v>
          </cell>
          <cell r="H6349" t="str">
            <v>קשיח</v>
          </cell>
          <cell r="I6349">
            <v>-1</v>
          </cell>
          <cell r="J6349">
            <v>0</v>
          </cell>
          <cell r="K6349">
            <v>0</v>
          </cell>
          <cell r="L6349">
            <v>0</v>
          </cell>
          <cell r="M6349">
            <v>0</v>
          </cell>
          <cell r="N6349">
            <v>0</v>
          </cell>
          <cell r="O6349">
            <v>250000</v>
          </cell>
          <cell r="P6349">
            <v>0</v>
          </cell>
        </row>
        <row r="6350">
          <cell r="A6350">
            <v>1828200991</v>
          </cell>
          <cell r="B6350">
            <v>991</v>
          </cell>
          <cell r="C6350">
            <v>828200</v>
          </cell>
          <cell r="D6350">
            <v>1</v>
          </cell>
          <cell r="E6350">
            <v>1</v>
          </cell>
          <cell r="F6350" t="str">
            <v>מפעל הפיס-נוער בסיכון</v>
          </cell>
          <cell r="G6350">
            <v>0</v>
          </cell>
          <cell r="H6350" t="str">
            <v>קשיח</v>
          </cell>
          <cell r="I6350">
            <v>0</v>
          </cell>
          <cell r="J6350">
            <v>0</v>
          </cell>
          <cell r="K6350" t="e">
            <v>#N/A</v>
          </cell>
          <cell r="L6350">
            <v>0</v>
          </cell>
          <cell r="M6350">
            <v>0</v>
          </cell>
          <cell r="N6350">
            <v>0</v>
          </cell>
          <cell r="O6350">
            <v>0</v>
          </cell>
          <cell r="P6350">
            <v>0</v>
          </cell>
        </row>
        <row r="6351">
          <cell r="A6351" t="e">
            <v>#VALUE!</v>
          </cell>
          <cell r="B6351" t="str">
            <v>828200  סך הכל</v>
          </cell>
          <cell r="C6351">
            <v>0</v>
          </cell>
          <cell r="D6351">
            <v>0</v>
          </cell>
          <cell r="E6351">
            <v>0</v>
          </cell>
          <cell r="F6351" t="str">
            <v xml:space="preserve">רשת קהילה ופנאי </v>
          </cell>
          <cell r="G6351">
            <v>0</v>
          </cell>
          <cell r="H6351">
            <v>0</v>
          </cell>
          <cell r="I6351">
            <v>8.0064641776820045E-2</v>
          </cell>
          <cell r="J6351">
            <v>11401090</v>
          </cell>
          <cell r="K6351" t="e">
            <v>#N/A</v>
          </cell>
          <cell r="L6351">
            <v>616460</v>
          </cell>
          <cell r="M6351">
            <v>1015050</v>
          </cell>
          <cell r="N6351">
            <v>13032600</v>
          </cell>
          <cell r="O6351">
            <v>12066500</v>
          </cell>
          <cell r="P6351">
            <v>11218943.559999999</v>
          </cell>
        </row>
        <row r="6352">
          <cell r="A6352">
            <v>18282100</v>
          </cell>
          <cell r="B6352">
            <v>0</v>
          </cell>
          <cell r="C6352">
            <v>828210</v>
          </cell>
          <cell r="D6352">
            <v>0</v>
          </cell>
          <cell r="E6352">
            <v>0</v>
          </cell>
          <cell r="F6352" t="str">
            <v xml:space="preserve">בי"ס קהילתיים     </v>
          </cell>
          <cell r="G6352">
            <v>0</v>
          </cell>
          <cell r="H6352" t="str">
            <v xml:space="preserve"> </v>
          </cell>
          <cell r="I6352">
            <v>0</v>
          </cell>
          <cell r="J6352">
            <v>0</v>
          </cell>
          <cell r="K6352">
            <v>0</v>
          </cell>
          <cell r="L6352">
            <v>0</v>
          </cell>
          <cell r="M6352">
            <v>0</v>
          </cell>
          <cell r="N6352">
            <v>0</v>
          </cell>
          <cell r="O6352">
            <v>0</v>
          </cell>
          <cell r="P6352">
            <v>0</v>
          </cell>
        </row>
        <row r="6353">
          <cell r="A6353">
            <v>1828210752</v>
          </cell>
          <cell r="B6353">
            <v>752</v>
          </cell>
          <cell r="C6353">
            <v>828210</v>
          </cell>
          <cell r="D6353">
            <v>1</v>
          </cell>
          <cell r="E6353">
            <v>0</v>
          </cell>
          <cell r="F6353" t="str">
            <v xml:space="preserve">נקיון בקבלנות     </v>
          </cell>
          <cell r="G6353">
            <v>0</v>
          </cell>
          <cell r="H6353" t="str">
            <v>קשיח</v>
          </cell>
          <cell r="I6353">
            <v>0</v>
          </cell>
          <cell r="J6353">
            <v>0</v>
          </cell>
          <cell r="K6353">
            <v>0</v>
          </cell>
          <cell r="L6353">
            <v>0</v>
          </cell>
          <cell r="M6353">
            <v>0</v>
          </cell>
          <cell r="N6353">
            <v>0</v>
          </cell>
          <cell r="O6353">
            <v>47000</v>
          </cell>
          <cell r="P6353">
            <v>0</v>
          </cell>
        </row>
        <row r="6354">
          <cell r="A6354">
            <v>1828210780</v>
          </cell>
          <cell r="B6354">
            <v>780</v>
          </cell>
          <cell r="C6354">
            <v>828210</v>
          </cell>
          <cell r="D6354">
            <v>1</v>
          </cell>
          <cell r="E6354">
            <v>0</v>
          </cell>
          <cell r="F6354" t="str">
            <v>הקצבה לבן - גוריון</v>
          </cell>
          <cell r="G6354">
            <v>0</v>
          </cell>
          <cell r="H6354" t="str">
            <v>גמיש</v>
          </cell>
          <cell r="I6354">
            <v>0</v>
          </cell>
          <cell r="J6354">
            <v>0</v>
          </cell>
          <cell r="K6354">
            <v>0</v>
          </cell>
          <cell r="L6354">
            <v>0</v>
          </cell>
          <cell r="M6354">
            <v>0</v>
          </cell>
          <cell r="N6354">
            <v>0</v>
          </cell>
          <cell r="O6354">
            <v>0</v>
          </cell>
          <cell r="P6354">
            <v>0</v>
          </cell>
        </row>
        <row r="6355">
          <cell r="A6355">
            <v>1828210781</v>
          </cell>
          <cell r="B6355">
            <v>781</v>
          </cell>
          <cell r="C6355">
            <v>828210</v>
          </cell>
          <cell r="D6355">
            <v>1</v>
          </cell>
          <cell r="E6355">
            <v>0</v>
          </cell>
          <cell r="F6355" t="str">
            <v xml:space="preserve">הקצבה לרביבים     </v>
          </cell>
          <cell r="G6355">
            <v>0</v>
          </cell>
          <cell r="H6355" t="str">
            <v>גמיש</v>
          </cell>
          <cell r="I6355">
            <v>0</v>
          </cell>
          <cell r="J6355">
            <v>0</v>
          </cell>
          <cell r="K6355">
            <v>0</v>
          </cell>
          <cell r="L6355">
            <v>0</v>
          </cell>
          <cell r="M6355">
            <v>0</v>
          </cell>
          <cell r="N6355">
            <v>0</v>
          </cell>
          <cell r="O6355">
            <v>0</v>
          </cell>
          <cell r="P6355">
            <v>0</v>
          </cell>
        </row>
        <row r="6356">
          <cell r="A6356">
            <v>1828210961</v>
          </cell>
          <cell r="B6356">
            <v>961</v>
          </cell>
          <cell r="C6356">
            <v>828210</v>
          </cell>
          <cell r="D6356">
            <v>1</v>
          </cell>
          <cell r="E6356">
            <v>0</v>
          </cell>
          <cell r="F6356" t="str">
            <v>רז' פעולות ורכישות</v>
          </cell>
          <cell r="G6356">
            <v>0</v>
          </cell>
          <cell r="H6356" t="str">
            <v>גמיש</v>
          </cell>
          <cell r="I6356">
            <v>0</v>
          </cell>
          <cell r="J6356">
            <v>0</v>
          </cell>
          <cell r="K6356">
            <v>0</v>
          </cell>
          <cell r="L6356">
            <v>0</v>
          </cell>
          <cell r="M6356">
            <v>0</v>
          </cell>
          <cell r="N6356">
            <v>0</v>
          </cell>
          <cell r="O6356">
            <v>0</v>
          </cell>
          <cell r="P6356">
            <v>0</v>
          </cell>
        </row>
        <row r="6357">
          <cell r="A6357" t="e">
            <v>#VALUE!</v>
          </cell>
          <cell r="B6357" t="str">
            <v>828210  סך הכל</v>
          </cell>
          <cell r="C6357">
            <v>0</v>
          </cell>
          <cell r="D6357">
            <v>0</v>
          </cell>
          <cell r="E6357">
            <v>0</v>
          </cell>
          <cell r="F6357" t="str">
            <v xml:space="preserve">בי"ס קהילתיים     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  <cell r="L6357">
            <v>0</v>
          </cell>
          <cell r="M6357">
            <v>0</v>
          </cell>
          <cell r="N6357">
            <v>0</v>
          </cell>
          <cell r="O6357">
            <v>47000</v>
          </cell>
          <cell r="P6357">
            <v>0</v>
          </cell>
        </row>
        <row r="6358">
          <cell r="A6358">
            <v>18282400</v>
          </cell>
          <cell r="B6358">
            <v>0</v>
          </cell>
          <cell r="C6358">
            <v>828240</v>
          </cell>
          <cell r="D6358">
            <v>1</v>
          </cell>
          <cell r="E6358">
            <v>0</v>
          </cell>
          <cell r="F6358" t="str">
            <v xml:space="preserve">המרכז הבין תחומי  </v>
          </cell>
          <cell r="G6358">
            <v>0</v>
          </cell>
          <cell r="H6358" t="str">
            <v xml:space="preserve"> </v>
          </cell>
          <cell r="I6358">
            <v>0</v>
          </cell>
          <cell r="J6358">
            <v>0</v>
          </cell>
          <cell r="K6358">
            <v>0</v>
          </cell>
          <cell r="L6358">
            <v>0</v>
          </cell>
          <cell r="M6358">
            <v>0</v>
          </cell>
          <cell r="N6358">
            <v>0</v>
          </cell>
          <cell r="O6358">
            <v>0</v>
          </cell>
          <cell r="P6358">
            <v>0</v>
          </cell>
        </row>
        <row r="6359">
          <cell r="A6359">
            <v>1828240110</v>
          </cell>
          <cell r="B6359">
            <v>110</v>
          </cell>
          <cell r="C6359">
            <v>828240</v>
          </cell>
          <cell r="D6359">
            <v>1</v>
          </cell>
          <cell r="E6359">
            <v>0</v>
          </cell>
          <cell r="F6359" t="str">
            <v>השכר הקובע-תקציבית</v>
          </cell>
          <cell r="G6359">
            <v>0</v>
          </cell>
          <cell r="H6359" t="str">
            <v>שכר</v>
          </cell>
          <cell r="I6359">
            <v>0</v>
          </cell>
          <cell r="J6359">
            <v>0</v>
          </cell>
          <cell r="K6359">
            <v>0</v>
          </cell>
          <cell r="L6359">
            <v>0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</row>
        <row r="6360">
          <cell r="A6360">
            <v>1828240119</v>
          </cell>
          <cell r="B6360">
            <v>119</v>
          </cell>
          <cell r="C6360">
            <v>828240</v>
          </cell>
          <cell r="D6360">
            <v>1</v>
          </cell>
          <cell r="E6360">
            <v>0</v>
          </cell>
          <cell r="F6360" t="str">
            <v xml:space="preserve">השכר הקובע-צוברת  </v>
          </cell>
          <cell r="G6360">
            <v>0</v>
          </cell>
          <cell r="H6360" t="str">
            <v>שכר</v>
          </cell>
          <cell r="I6360">
            <v>0</v>
          </cell>
          <cell r="J6360">
            <v>0</v>
          </cell>
          <cell r="K6360">
            <v>0</v>
          </cell>
          <cell r="L6360">
            <v>0</v>
          </cell>
          <cell r="M6360">
            <v>0</v>
          </cell>
          <cell r="N6360">
            <v>0</v>
          </cell>
          <cell r="O6360">
            <v>0</v>
          </cell>
          <cell r="P6360">
            <v>0</v>
          </cell>
        </row>
        <row r="6361">
          <cell r="A6361">
            <v>1828240122</v>
          </cell>
          <cell r="B6361">
            <v>122</v>
          </cell>
          <cell r="C6361">
            <v>828240</v>
          </cell>
          <cell r="D6361">
            <v>1</v>
          </cell>
          <cell r="E6361">
            <v>0</v>
          </cell>
          <cell r="F6361" t="str">
            <v xml:space="preserve">ביגוד             </v>
          </cell>
          <cell r="G6361">
            <v>0</v>
          </cell>
          <cell r="H6361" t="str">
            <v>שכר</v>
          </cell>
          <cell r="I6361">
            <v>0</v>
          </cell>
          <cell r="J6361">
            <v>0</v>
          </cell>
          <cell r="K6361">
            <v>0</v>
          </cell>
          <cell r="L6361">
            <v>0</v>
          </cell>
          <cell r="M6361">
            <v>0</v>
          </cell>
          <cell r="N6361">
            <v>0</v>
          </cell>
          <cell r="O6361">
            <v>0</v>
          </cell>
          <cell r="P6361">
            <v>0</v>
          </cell>
        </row>
        <row r="6362">
          <cell r="A6362">
            <v>1828240126</v>
          </cell>
          <cell r="B6362">
            <v>126</v>
          </cell>
          <cell r="C6362">
            <v>828240</v>
          </cell>
          <cell r="D6362">
            <v>1</v>
          </cell>
          <cell r="E6362">
            <v>0</v>
          </cell>
          <cell r="F6362" t="str">
            <v xml:space="preserve">דמי הבראה         </v>
          </cell>
          <cell r="G6362">
            <v>0</v>
          </cell>
          <cell r="H6362" t="str">
            <v>שכר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0</v>
          </cell>
          <cell r="N6362">
            <v>0</v>
          </cell>
          <cell r="O6362">
            <v>0</v>
          </cell>
          <cell r="P6362">
            <v>0</v>
          </cell>
        </row>
        <row r="6363">
          <cell r="A6363">
            <v>1828240130</v>
          </cell>
          <cell r="B6363">
            <v>130</v>
          </cell>
          <cell r="C6363">
            <v>828240</v>
          </cell>
          <cell r="D6363">
            <v>1</v>
          </cell>
          <cell r="E6363">
            <v>0</v>
          </cell>
          <cell r="F6363" t="str">
            <v xml:space="preserve">שעות נוספות       </v>
          </cell>
          <cell r="G6363">
            <v>0</v>
          </cell>
          <cell r="H6363" t="str">
            <v>שכר</v>
          </cell>
          <cell r="I6363">
            <v>0</v>
          </cell>
          <cell r="J6363">
            <v>0</v>
          </cell>
          <cell r="K6363">
            <v>0</v>
          </cell>
          <cell r="L6363">
            <v>0</v>
          </cell>
          <cell r="M6363">
            <v>0</v>
          </cell>
          <cell r="N6363">
            <v>0</v>
          </cell>
          <cell r="O6363">
            <v>0</v>
          </cell>
          <cell r="P6363">
            <v>0</v>
          </cell>
        </row>
        <row r="6364">
          <cell r="A6364">
            <v>1828240140</v>
          </cell>
          <cell r="B6364">
            <v>140</v>
          </cell>
          <cell r="C6364">
            <v>828240</v>
          </cell>
          <cell r="D6364">
            <v>1</v>
          </cell>
          <cell r="E6364">
            <v>0</v>
          </cell>
          <cell r="F6364" t="str">
            <v>השתתפות באחזקת רכב</v>
          </cell>
          <cell r="G6364">
            <v>0</v>
          </cell>
          <cell r="H6364" t="str">
            <v>שכר</v>
          </cell>
          <cell r="I6364">
            <v>0</v>
          </cell>
          <cell r="J6364">
            <v>0</v>
          </cell>
          <cell r="K6364">
            <v>0</v>
          </cell>
          <cell r="L6364">
            <v>0</v>
          </cell>
          <cell r="M6364">
            <v>0</v>
          </cell>
          <cell r="N6364">
            <v>0</v>
          </cell>
          <cell r="O6364">
            <v>0</v>
          </cell>
          <cell r="P6364">
            <v>0</v>
          </cell>
        </row>
        <row r="6365">
          <cell r="A6365">
            <v>1828240210</v>
          </cell>
          <cell r="B6365">
            <v>210</v>
          </cell>
          <cell r="C6365">
            <v>828240</v>
          </cell>
          <cell r="D6365">
            <v>1</v>
          </cell>
          <cell r="E6365">
            <v>0</v>
          </cell>
          <cell r="F6365" t="str">
            <v xml:space="preserve">השכר הקובע        </v>
          </cell>
          <cell r="G6365">
            <v>0</v>
          </cell>
          <cell r="H6365" t="str">
            <v>שכר</v>
          </cell>
          <cell r="I6365">
            <v>0</v>
          </cell>
          <cell r="J6365">
            <v>0</v>
          </cell>
          <cell r="K6365">
            <v>0</v>
          </cell>
          <cell r="L6365">
            <v>0</v>
          </cell>
          <cell r="M6365">
            <v>0</v>
          </cell>
          <cell r="N6365">
            <v>0</v>
          </cell>
          <cell r="O6365">
            <v>0</v>
          </cell>
          <cell r="P6365">
            <v>0</v>
          </cell>
        </row>
        <row r="6366">
          <cell r="A6366">
            <v>1828240219</v>
          </cell>
          <cell r="B6366">
            <v>219</v>
          </cell>
          <cell r="C6366">
            <v>828240</v>
          </cell>
          <cell r="D6366">
            <v>1</v>
          </cell>
          <cell r="E6366">
            <v>0</v>
          </cell>
          <cell r="F6366" t="str">
            <v xml:space="preserve">שכר קייטנת קיץ    </v>
          </cell>
          <cell r="G6366">
            <v>0</v>
          </cell>
          <cell r="H6366" t="str">
            <v>שכר</v>
          </cell>
          <cell r="I6366">
            <v>0</v>
          </cell>
          <cell r="J6366">
            <v>0</v>
          </cell>
          <cell r="K6366">
            <v>0</v>
          </cell>
          <cell r="L6366">
            <v>0</v>
          </cell>
          <cell r="M6366">
            <v>0</v>
          </cell>
          <cell r="N6366">
            <v>0</v>
          </cell>
          <cell r="O6366">
            <v>0</v>
          </cell>
          <cell r="P6366">
            <v>0</v>
          </cell>
        </row>
        <row r="6367">
          <cell r="A6367">
            <v>1828240250</v>
          </cell>
          <cell r="B6367">
            <v>250</v>
          </cell>
          <cell r="C6367">
            <v>828240</v>
          </cell>
          <cell r="D6367">
            <v>1</v>
          </cell>
          <cell r="E6367">
            <v>0</v>
          </cell>
          <cell r="F6367" t="str">
            <v>שכר מושאלים</v>
          </cell>
          <cell r="G6367">
            <v>0</v>
          </cell>
          <cell r="H6367" t="str">
            <v>שכר</v>
          </cell>
          <cell r="I6367">
            <v>0</v>
          </cell>
          <cell r="J6367">
            <v>0</v>
          </cell>
          <cell r="K6367">
            <v>0</v>
          </cell>
          <cell r="L6367">
            <v>0</v>
          </cell>
          <cell r="M6367">
            <v>0</v>
          </cell>
          <cell r="N6367">
            <v>0</v>
          </cell>
          <cell r="O6367">
            <v>0</v>
          </cell>
          <cell r="P6367">
            <v>0</v>
          </cell>
        </row>
        <row r="6368">
          <cell r="A6368">
            <v>1828240263</v>
          </cell>
          <cell r="B6368">
            <v>263</v>
          </cell>
          <cell r="C6368">
            <v>828240</v>
          </cell>
          <cell r="D6368">
            <v>1</v>
          </cell>
          <cell r="E6368">
            <v>0</v>
          </cell>
          <cell r="F6368" t="str">
            <v xml:space="preserve">עובדי חברת מוסדות </v>
          </cell>
          <cell r="G6368">
            <v>0</v>
          </cell>
          <cell r="H6368" t="str">
            <v>שכר</v>
          </cell>
          <cell r="I6368">
            <v>0</v>
          </cell>
          <cell r="J6368">
            <v>0</v>
          </cell>
          <cell r="K6368">
            <v>0</v>
          </cell>
          <cell r="L6368">
            <v>0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</row>
        <row r="6369">
          <cell r="A6369">
            <v>1828240410</v>
          </cell>
          <cell r="B6369">
            <v>410</v>
          </cell>
          <cell r="C6369">
            <v>828240</v>
          </cell>
          <cell r="D6369">
            <v>1</v>
          </cell>
          <cell r="E6369">
            <v>0</v>
          </cell>
          <cell r="F6369" t="str">
            <v xml:space="preserve">השתתפות בועד בית  </v>
          </cell>
          <cell r="G6369">
            <v>0</v>
          </cell>
          <cell r="H6369" t="str">
            <v>קשיח</v>
          </cell>
          <cell r="I6369">
            <v>0</v>
          </cell>
          <cell r="J6369">
            <v>0</v>
          </cell>
          <cell r="K6369">
            <v>0</v>
          </cell>
          <cell r="L6369">
            <v>0</v>
          </cell>
          <cell r="M6369">
            <v>0</v>
          </cell>
          <cell r="N6369">
            <v>0</v>
          </cell>
          <cell r="O6369">
            <v>0</v>
          </cell>
          <cell r="P6369">
            <v>0</v>
          </cell>
        </row>
        <row r="6370">
          <cell r="A6370">
            <v>1828240413</v>
          </cell>
          <cell r="B6370">
            <v>413</v>
          </cell>
          <cell r="C6370">
            <v>828240</v>
          </cell>
          <cell r="D6370">
            <v>1</v>
          </cell>
          <cell r="E6370">
            <v>0</v>
          </cell>
          <cell r="F6370" t="str">
            <v>דמ"ש</v>
          </cell>
          <cell r="G6370">
            <v>0</v>
          </cell>
          <cell r="H6370" t="str">
            <v>קשיח</v>
          </cell>
          <cell r="I6370">
            <v>0</v>
          </cell>
          <cell r="J6370">
            <v>0</v>
          </cell>
          <cell r="K6370">
            <v>0</v>
          </cell>
          <cell r="L6370">
            <v>0</v>
          </cell>
          <cell r="M6370">
            <v>0</v>
          </cell>
          <cell r="N6370">
            <v>0</v>
          </cell>
          <cell r="O6370">
            <v>0</v>
          </cell>
          <cell r="P6370">
            <v>0</v>
          </cell>
        </row>
        <row r="6371">
          <cell r="A6371">
            <v>1828240420</v>
          </cell>
          <cell r="B6371">
            <v>420</v>
          </cell>
          <cell r="C6371">
            <v>828240</v>
          </cell>
          <cell r="D6371">
            <v>1</v>
          </cell>
          <cell r="E6371">
            <v>0</v>
          </cell>
          <cell r="F6371" t="str">
            <v xml:space="preserve">כיבוי אש          </v>
          </cell>
          <cell r="G6371">
            <v>0</v>
          </cell>
          <cell r="H6371" t="str">
            <v>גמיש</v>
          </cell>
          <cell r="I6371">
            <v>0</v>
          </cell>
          <cell r="J6371">
            <v>0</v>
          </cell>
          <cell r="K6371">
            <v>0</v>
          </cell>
          <cell r="L6371">
            <v>0</v>
          </cell>
          <cell r="M6371">
            <v>0</v>
          </cell>
          <cell r="N6371">
            <v>0</v>
          </cell>
          <cell r="O6371">
            <v>0</v>
          </cell>
          <cell r="P6371">
            <v>0</v>
          </cell>
        </row>
        <row r="6372">
          <cell r="A6372">
            <v>1828240423</v>
          </cell>
          <cell r="B6372">
            <v>423</v>
          </cell>
          <cell r="C6372">
            <v>828240</v>
          </cell>
          <cell r="D6372">
            <v>1</v>
          </cell>
          <cell r="E6372">
            <v>0</v>
          </cell>
          <cell r="F6372" t="str">
            <v xml:space="preserve">תחזוקת מבנה       </v>
          </cell>
          <cell r="G6372">
            <v>0</v>
          </cell>
          <cell r="H6372" t="str">
            <v>קשיח</v>
          </cell>
          <cell r="I6372">
            <v>0</v>
          </cell>
          <cell r="J6372">
            <v>0</v>
          </cell>
          <cell r="K6372">
            <v>0</v>
          </cell>
          <cell r="L6372">
            <v>0</v>
          </cell>
          <cell r="M6372">
            <v>0</v>
          </cell>
          <cell r="N6372">
            <v>0</v>
          </cell>
          <cell r="O6372">
            <v>0</v>
          </cell>
          <cell r="P6372">
            <v>0</v>
          </cell>
        </row>
        <row r="6373">
          <cell r="A6373">
            <v>1828240431</v>
          </cell>
          <cell r="B6373">
            <v>431</v>
          </cell>
          <cell r="C6373">
            <v>828240</v>
          </cell>
          <cell r="D6373">
            <v>1</v>
          </cell>
          <cell r="E6373">
            <v>0</v>
          </cell>
          <cell r="F6373" t="str">
            <v xml:space="preserve">חשמל              </v>
          </cell>
          <cell r="G6373">
            <v>0</v>
          </cell>
          <cell r="H6373" t="str">
            <v>קשיח</v>
          </cell>
          <cell r="I6373">
            <v>0</v>
          </cell>
          <cell r="J6373">
            <v>0</v>
          </cell>
          <cell r="K6373">
            <v>0</v>
          </cell>
          <cell r="L6373">
            <v>0</v>
          </cell>
          <cell r="M6373">
            <v>0</v>
          </cell>
          <cell r="N6373">
            <v>0</v>
          </cell>
          <cell r="O6373">
            <v>0</v>
          </cell>
          <cell r="P6373">
            <v>0</v>
          </cell>
        </row>
        <row r="6374">
          <cell r="A6374">
            <v>1828240432</v>
          </cell>
          <cell r="B6374">
            <v>432</v>
          </cell>
          <cell r="C6374">
            <v>828240</v>
          </cell>
          <cell r="D6374">
            <v>1</v>
          </cell>
          <cell r="E6374">
            <v>0</v>
          </cell>
          <cell r="F6374" t="str">
            <v xml:space="preserve">מים               </v>
          </cell>
          <cell r="G6374">
            <v>0</v>
          </cell>
          <cell r="H6374" t="str">
            <v>קשיח</v>
          </cell>
          <cell r="I6374">
            <v>0</v>
          </cell>
          <cell r="J6374">
            <v>0</v>
          </cell>
          <cell r="K6374">
            <v>0</v>
          </cell>
          <cell r="L6374">
            <v>0</v>
          </cell>
          <cell r="M6374">
            <v>0</v>
          </cell>
          <cell r="N6374">
            <v>0</v>
          </cell>
          <cell r="O6374">
            <v>0</v>
          </cell>
          <cell r="P6374">
            <v>0</v>
          </cell>
        </row>
        <row r="6375">
          <cell r="A6375">
            <v>1828240433</v>
          </cell>
          <cell r="B6375">
            <v>433</v>
          </cell>
          <cell r="C6375">
            <v>828240</v>
          </cell>
          <cell r="D6375">
            <v>1</v>
          </cell>
          <cell r="E6375">
            <v>0</v>
          </cell>
          <cell r="F6375" t="str">
            <v xml:space="preserve">חומרי נקיון       </v>
          </cell>
          <cell r="G6375">
            <v>0</v>
          </cell>
          <cell r="H6375" t="str">
            <v>גמיש</v>
          </cell>
          <cell r="I6375">
            <v>0</v>
          </cell>
          <cell r="J6375">
            <v>0</v>
          </cell>
          <cell r="K6375">
            <v>0</v>
          </cell>
          <cell r="L6375">
            <v>0</v>
          </cell>
          <cell r="M6375">
            <v>0</v>
          </cell>
          <cell r="N6375">
            <v>0</v>
          </cell>
          <cell r="O6375">
            <v>0</v>
          </cell>
          <cell r="P6375">
            <v>0</v>
          </cell>
        </row>
        <row r="6376">
          <cell r="A6376">
            <v>1828240434</v>
          </cell>
          <cell r="B6376">
            <v>434</v>
          </cell>
          <cell r="C6376">
            <v>828240</v>
          </cell>
          <cell r="D6376">
            <v>1</v>
          </cell>
          <cell r="E6376">
            <v>0</v>
          </cell>
          <cell r="F6376" t="str">
            <v xml:space="preserve">חיטוי והדברה      </v>
          </cell>
          <cell r="G6376">
            <v>0</v>
          </cell>
          <cell r="H6376" t="str">
            <v>גמיש</v>
          </cell>
          <cell r="I6376">
            <v>0</v>
          </cell>
          <cell r="J6376">
            <v>0</v>
          </cell>
          <cell r="K6376">
            <v>0</v>
          </cell>
          <cell r="L6376">
            <v>0</v>
          </cell>
          <cell r="M6376">
            <v>0</v>
          </cell>
          <cell r="N6376">
            <v>0</v>
          </cell>
          <cell r="O6376">
            <v>0</v>
          </cell>
          <cell r="P6376">
            <v>0</v>
          </cell>
        </row>
        <row r="6377">
          <cell r="A6377">
            <v>1828240437</v>
          </cell>
          <cell r="B6377">
            <v>437</v>
          </cell>
          <cell r="C6377">
            <v>828240</v>
          </cell>
          <cell r="D6377">
            <v>1</v>
          </cell>
          <cell r="E6377">
            <v>0</v>
          </cell>
          <cell r="F6377" t="str">
            <v xml:space="preserve">אחזקת אזעקה       </v>
          </cell>
          <cell r="G6377">
            <v>0</v>
          </cell>
          <cell r="H6377" t="str">
            <v>קשיח</v>
          </cell>
          <cell r="I6377">
            <v>0</v>
          </cell>
          <cell r="J6377">
            <v>0</v>
          </cell>
          <cell r="K6377">
            <v>0</v>
          </cell>
          <cell r="L6377">
            <v>0</v>
          </cell>
          <cell r="M6377">
            <v>0</v>
          </cell>
          <cell r="N6377">
            <v>0</v>
          </cell>
          <cell r="O6377">
            <v>0</v>
          </cell>
          <cell r="P6377">
            <v>0</v>
          </cell>
        </row>
        <row r="6378">
          <cell r="A6378">
            <v>1828240441</v>
          </cell>
          <cell r="B6378">
            <v>441</v>
          </cell>
          <cell r="C6378">
            <v>828240</v>
          </cell>
          <cell r="D6378">
            <v>1</v>
          </cell>
          <cell r="E6378">
            <v>0</v>
          </cell>
          <cell r="F6378" t="str">
            <v xml:space="preserve">ביטוח             </v>
          </cell>
          <cell r="G6378">
            <v>0</v>
          </cell>
          <cell r="H6378" t="str">
            <v>קשיח</v>
          </cell>
          <cell r="I6378" t="e">
            <v>#DIV/0!</v>
          </cell>
          <cell r="J6378">
            <v>0</v>
          </cell>
          <cell r="K6378">
            <v>0</v>
          </cell>
          <cell r="L6378">
            <v>0</v>
          </cell>
          <cell r="M6378">
            <v>0</v>
          </cell>
          <cell r="N6378">
            <v>0</v>
          </cell>
          <cell r="O6378">
            <v>0</v>
          </cell>
          <cell r="P6378">
            <v>4400</v>
          </cell>
        </row>
        <row r="6379">
          <cell r="A6379">
            <v>1828240450</v>
          </cell>
          <cell r="B6379">
            <v>450</v>
          </cell>
          <cell r="C6379">
            <v>828240</v>
          </cell>
          <cell r="D6379">
            <v>1</v>
          </cell>
          <cell r="E6379">
            <v>0</v>
          </cell>
          <cell r="F6379" t="str">
            <v xml:space="preserve">ריהוט ואחזקתו     </v>
          </cell>
          <cell r="G6379">
            <v>0</v>
          </cell>
          <cell r="H6379" t="str">
            <v>גמיש</v>
          </cell>
          <cell r="I6379">
            <v>0</v>
          </cell>
          <cell r="J6379">
            <v>0</v>
          </cell>
          <cell r="K6379">
            <v>0</v>
          </cell>
          <cell r="L6379">
            <v>0</v>
          </cell>
          <cell r="M6379">
            <v>0</v>
          </cell>
          <cell r="N6379">
            <v>0</v>
          </cell>
          <cell r="O6379">
            <v>0</v>
          </cell>
          <cell r="P6379">
            <v>0</v>
          </cell>
        </row>
        <row r="6380">
          <cell r="A6380">
            <v>1828240471</v>
          </cell>
          <cell r="B6380">
            <v>471</v>
          </cell>
          <cell r="C6380">
            <v>828240</v>
          </cell>
          <cell r="D6380">
            <v>1</v>
          </cell>
          <cell r="E6380">
            <v>0</v>
          </cell>
          <cell r="F6380" t="str">
            <v xml:space="preserve">מכשירי כתיבה      </v>
          </cell>
          <cell r="G6380">
            <v>0</v>
          </cell>
          <cell r="H6380" t="str">
            <v>גמיש</v>
          </cell>
          <cell r="I6380">
            <v>0</v>
          </cell>
          <cell r="J6380">
            <v>0</v>
          </cell>
          <cell r="K6380">
            <v>0</v>
          </cell>
          <cell r="L6380">
            <v>0</v>
          </cell>
          <cell r="M6380">
            <v>0</v>
          </cell>
          <cell r="N6380">
            <v>0</v>
          </cell>
          <cell r="O6380">
            <v>0</v>
          </cell>
          <cell r="P6380">
            <v>0</v>
          </cell>
        </row>
        <row r="6381">
          <cell r="A6381">
            <v>1828240511</v>
          </cell>
          <cell r="B6381">
            <v>511</v>
          </cell>
          <cell r="C6381">
            <v>828240</v>
          </cell>
          <cell r="D6381">
            <v>1</v>
          </cell>
          <cell r="E6381">
            <v>0</v>
          </cell>
          <cell r="F6381" t="str">
            <v xml:space="preserve">אירוח וכיבוד      </v>
          </cell>
          <cell r="G6381">
            <v>0</v>
          </cell>
          <cell r="H6381" t="str">
            <v>גמיש</v>
          </cell>
          <cell r="I6381">
            <v>0</v>
          </cell>
          <cell r="J6381">
            <v>0</v>
          </cell>
          <cell r="K6381">
            <v>0</v>
          </cell>
          <cell r="L6381">
            <v>0</v>
          </cell>
          <cell r="M6381">
            <v>0</v>
          </cell>
          <cell r="N6381">
            <v>0</v>
          </cell>
          <cell r="O6381">
            <v>0</v>
          </cell>
          <cell r="P6381">
            <v>0</v>
          </cell>
        </row>
        <row r="6382">
          <cell r="A6382">
            <v>1828240512</v>
          </cell>
          <cell r="B6382">
            <v>512</v>
          </cell>
          <cell r="C6382">
            <v>828240</v>
          </cell>
          <cell r="D6382">
            <v>1</v>
          </cell>
          <cell r="E6382">
            <v>0</v>
          </cell>
          <cell r="F6382" t="str">
            <v xml:space="preserve">נסיעות ואש"ל      </v>
          </cell>
          <cell r="G6382">
            <v>0</v>
          </cell>
          <cell r="H6382" t="str">
            <v>גמיש</v>
          </cell>
          <cell r="I6382">
            <v>0</v>
          </cell>
          <cell r="J6382">
            <v>0</v>
          </cell>
          <cell r="K6382">
            <v>0</v>
          </cell>
          <cell r="L6382">
            <v>0</v>
          </cell>
          <cell r="M6382">
            <v>0</v>
          </cell>
          <cell r="N6382">
            <v>0</v>
          </cell>
          <cell r="O6382">
            <v>0</v>
          </cell>
          <cell r="P6382">
            <v>0</v>
          </cell>
        </row>
        <row r="6383">
          <cell r="A6383">
            <v>1828240522</v>
          </cell>
          <cell r="B6383">
            <v>522</v>
          </cell>
          <cell r="C6383">
            <v>828240</v>
          </cell>
          <cell r="D6383">
            <v>1</v>
          </cell>
          <cell r="E6383">
            <v>0</v>
          </cell>
          <cell r="F6383" t="str">
            <v xml:space="preserve">ספרים             </v>
          </cell>
          <cell r="G6383">
            <v>0</v>
          </cell>
          <cell r="H6383" t="str">
            <v>גמיש</v>
          </cell>
          <cell r="I6383">
            <v>0</v>
          </cell>
          <cell r="J6383">
            <v>0</v>
          </cell>
          <cell r="K6383">
            <v>0</v>
          </cell>
          <cell r="L6383">
            <v>0</v>
          </cell>
          <cell r="M6383">
            <v>0</v>
          </cell>
          <cell r="N6383">
            <v>0</v>
          </cell>
          <cell r="O6383">
            <v>0</v>
          </cell>
          <cell r="P6383">
            <v>0</v>
          </cell>
        </row>
        <row r="6384">
          <cell r="A6384">
            <v>1828240540</v>
          </cell>
          <cell r="B6384">
            <v>540</v>
          </cell>
          <cell r="C6384">
            <v>828240</v>
          </cell>
          <cell r="D6384">
            <v>1</v>
          </cell>
          <cell r="E6384">
            <v>0</v>
          </cell>
          <cell r="F6384" t="str">
            <v xml:space="preserve">הוצאות טלפון      </v>
          </cell>
          <cell r="G6384">
            <v>0</v>
          </cell>
          <cell r="H6384" t="str">
            <v>קשיח</v>
          </cell>
          <cell r="I6384">
            <v>0</v>
          </cell>
          <cell r="J6384">
            <v>0</v>
          </cell>
          <cell r="K6384">
            <v>0</v>
          </cell>
          <cell r="L6384">
            <v>0</v>
          </cell>
          <cell r="M6384">
            <v>0</v>
          </cell>
          <cell r="N6384">
            <v>0</v>
          </cell>
          <cell r="O6384">
            <v>0</v>
          </cell>
          <cell r="P6384">
            <v>0</v>
          </cell>
        </row>
        <row r="6385">
          <cell r="A6385">
            <v>1828240544</v>
          </cell>
          <cell r="B6385">
            <v>544</v>
          </cell>
          <cell r="C6385">
            <v>828240</v>
          </cell>
          <cell r="D6385">
            <v>1</v>
          </cell>
          <cell r="E6385">
            <v>0</v>
          </cell>
          <cell r="F6385" t="str">
            <v xml:space="preserve">הוצאות דאר        </v>
          </cell>
          <cell r="G6385">
            <v>0</v>
          </cell>
          <cell r="H6385" t="str">
            <v>קשיח</v>
          </cell>
          <cell r="I6385">
            <v>0</v>
          </cell>
          <cell r="J6385">
            <v>0</v>
          </cell>
          <cell r="K6385">
            <v>0</v>
          </cell>
          <cell r="L6385">
            <v>0</v>
          </cell>
          <cell r="M6385">
            <v>0</v>
          </cell>
          <cell r="N6385">
            <v>0</v>
          </cell>
          <cell r="O6385">
            <v>0</v>
          </cell>
          <cell r="P6385">
            <v>0</v>
          </cell>
        </row>
        <row r="6386">
          <cell r="A6386">
            <v>1828240550</v>
          </cell>
          <cell r="B6386">
            <v>550</v>
          </cell>
          <cell r="C6386">
            <v>828240</v>
          </cell>
          <cell r="D6386">
            <v>1</v>
          </cell>
          <cell r="E6386">
            <v>0</v>
          </cell>
          <cell r="F6386" t="str">
            <v xml:space="preserve">פירסומים          </v>
          </cell>
          <cell r="G6386">
            <v>0</v>
          </cell>
          <cell r="H6386" t="str">
            <v>גמיש</v>
          </cell>
          <cell r="I6386">
            <v>0</v>
          </cell>
          <cell r="J6386">
            <v>0</v>
          </cell>
          <cell r="K6386">
            <v>0</v>
          </cell>
          <cell r="L6386">
            <v>0</v>
          </cell>
          <cell r="M6386">
            <v>0</v>
          </cell>
          <cell r="N6386">
            <v>0</v>
          </cell>
          <cell r="O6386">
            <v>0</v>
          </cell>
          <cell r="P6386">
            <v>0</v>
          </cell>
        </row>
        <row r="6387">
          <cell r="A6387">
            <v>1828240561</v>
          </cell>
          <cell r="B6387">
            <v>561</v>
          </cell>
          <cell r="C6387">
            <v>828240</v>
          </cell>
          <cell r="D6387">
            <v>1</v>
          </cell>
          <cell r="E6387">
            <v>0</v>
          </cell>
          <cell r="F6387" t="str">
            <v xml:space="preserve">שיכפולים          </v>
          </cell>
          <cell r="G6387">
            <v>0</v>
          </cell>
          <cell r="H6387" t="str">
            <v>גמיש</v>
          </cell>
          <cell r="I6387">
            <v>0</v>
          </cell>
          <cell r="J6387">
            <v>0</v>
          </cell>
          <cell r="K6387">
            <v>0</v>
          </cell>
          <cell r="L6387">
            <v>0</v>
          </cell>
          <cell r="M6387">
            <v>0</v>
          </cell>
          <cell r="N6387">
            <v>0</v>
          </cell>
          <cell r="O6387">
            <v>0</v>
          </cell>
          <cell r="P6387">
            <v>0</v>
          </cell>
        </row>
        <row r="6388">
          <cell r="A6388">
            <v>1828240562</v>
          </cell>
          <cell r="B6388">
            <v>562</v>
          </cell>
          <cell r="C6388">
            <v>828240</v>
          </cell>
          <cell r="D6388">
            <v>1</v>
          </cell>
          <cell r="E6388">
            <v>0</v>
          </cell>
          <cell r="F6388" t="str">
            <v xml:space="preserve">הדפסות            </v>
          </cell>
          <cell r="G6388">
            <v>0</v>
          </cell>
          <cell r="H6388" t="str">
            <v>גמיש</v>
          </cell>
          <cell r="I6388">
            <v>0</v>
          </cell>
          <cell r="J6388">
            <v>0</v>
          </cell>
          <cell r="K6388">
            <v>0</v>
          </cell>
          <cell r="L6388">
            <v>0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</row>
        <row r="6389">
          <cell r="A6389">
            <v>1828240710</v>
          </cell>
          <cell r="B6389">
            <v>710</v>
          </cell>
          <cell r="C6389">
            <v>828240</v>
          </cell>
          <cell r="D6389">
            <v>1</v>
          </cell>
          <cell r="E6389">
            <v>0</v>
          </cell>
          <cell r="F6389" t="str">
            <v xml:space="preserve">הובלות  והסעות    </v>
          </cell>
          <cell r="G6389">
            <v>0</v>
          </cell>
          <cell r="H6389" t="str">
            <v>גמיש</v>
          </cell>
          <cell r="I6389">
            <v>0</v>
          </cell>
          <cell r="J6389">
            <v>0</v>
          </cell>
          <cell r="K6389">
            <v>0</v>
          </cell>
          <cell r="L6389">
            <v>0</v>
          </cell>
          <cell r="M6389">
            <v>0</v>
          </cell>
          <cell r="N6389">
            <v>0</v>
          </cell>
          <cell r="O6389">
            <v>0</v>
          </cell>
          <cell r="P6389">
            <v>0</v>
          </cell>
        </row>
        <row r="6390">
          <cell r="A6390">
            <v>1828240721</v>
          </cell>
          <cell r="B6390">
            <v>721</v>
          </cell>
          <cell r="C6390">
            <v>828240</v>
          </cell>
          <cell r="D6390">
            <v>1</v>
          </cell>
          <cell r="E6390">
            <v>0</v>
          </cell>
          <cell r="F6390" t="str">
            <v>חמרים-תחזוקת מבנים</v>
          </cell>
          <cell r="G6390">
            <v>0</v>
          </cell>
          <cell r="H6390" t="str">
            <v>גמיש</v>
          </cell>
          <cell r="I6390">
            <v>0</v>
          </cell>
          <cell r="J6390">
            <v>0</v>
          </cell>
          <cell r="K6390">
            <v>0</v>
          </cell>
          <cell r="L6390">
            <v>0</v>
          </cell>
          <cell r="M6390">
            <v>0</v>
          </cell>
          <cell r="N6390">
            <v>0</v>
          </cell>
          <cell r="O6390">
            <v>0</v>
          </cell>
          <cell r="P6390">
            <v>0</v>
          </cell>
        </row>
        <row r="6391">
          <cell r="A6391">
            <v>1828240722</v>
          </cell>
          <cell r="B6391">
            <v>722</v>
          </cell>
          <cell r="C6391">
            <v>828240</v>
          </cell>
          <cell r="D6391">
            <v>1</v>
          </cell>
          <cell r="E6391">
            <v>0</v>
          </cell>
          <cell r="F6391" t="str">
            <v>חמרים-תחזוקה עצמית</v>
          </cell>
          <cell r="G6391">
            <v>0</v>
          </cell>
          <cell r="H6391" t="str">
            <v>גמיש</v>
          </cell>
          <cell r="I6391">
            <v>0</v>
          </cell>
          <cell r="J6391">
            <v>0</v>
          </cell>
          <cell r="K6391">
            <v>0</v>
          </cell>
          <cell r="L6391">
            <v>0</v>
          </cell>
          <cell r="M6391">
            <v>0</v>
          </cell>
          <cell r="N6391">
            <v>0</v>
          </cell>
          <cell r="O6391">
            <v>0</v>
          </cell>
          <cell r="P6391">
            <v>0</v>
          </cell>
        </row>
        <row r="6392">
          <cell r="A6392">
            <v>1828240723</v>
          </cell>
          <cell r="B6392">
            <v>723</v>
          </cell>
          <cell r="C6392">
            <v>828240</v>
          </cell>
          <cell r="D6392">
            <v>1</v>
          </cell>
          <cell r="E6392">
            <v>0</v>
          </cell>
          <cell r="F6392" t="str">
            <v xml:space="preserve">חומרים לחוגים     </v>
          </cell>
          <cell r="G6392">
            <v>0</v>
          </cell>
          <cell r="H6392" t="str">
            <v>גמיש</v>
          </cell>
          <cell r="I6392">
            <v>0</v>
          </cell>
          <cell r="J6392">
            <v>0</v>
          </cell>
          <cell r="K6392">
            <v>0</v>
          </cell>
          <cell r="L6392">
            <v>0</v>
          </cell>
          <cell r="M6392">
            <v>0</v>
          </cell>
          <cell r="N6392">
            <v>0</v>
          </cell>
          <cell r="O6392">
            <v>0</v>
          </cell>
          <cell r="P6392">
            <v>0</v>
          </cell>
        </row>
        <row r="6393">
          <cell r="A6393">
            <v>1828240724</v>
          </cell>
          <cell r="B6393">
            <v>724</v>
          </cell>
          <cell r="C6393">
            <v>828240</v>
          </cell>
          <cell r="D6393">
            <v>1</v>
          </cell>
          <cell r="E6393">
            <v>0</v>
          </cell>
          <cell r="F6393" t="str">
            <v xml:space="preserve">תיקים             </v>
          </cell>
          <cell r="G6393">
            <v>0</v>
          </cell>
          <cell r="H6393" t="str">
            <v>גמיש</v>
          </cell>
          <cell r="I6393">
            <v>0</v>
          </cell>
          <cell r="J6393">
            <v>0</v>
          </cell>
          <cell r="K6393">
            <v>0</v>
          </cell>
          <cell r="L6393">
            <v>0</v>
          </cell>
          <cell r="M6393">
            <v>0</v>
          </cell>
          <cell r="N6393">
            <v>0</v>
          </cell>
          <cell r="O6393">
            <v>0</v>
          </cell>
          <cell r="P6393">
            <v>0</v>
          </cell>
        </row>
        <row r="6394">
          <cell r="A6394">
            <v>1828240742</v>
          </cell>
          <cell r="B6394">
            <v>742</v>
          </cell>
          <cell r="C6394">
            <v>828240</v>
          </cell>
          <cell r="D6394">
            <v>1</v>
          </cell>
          <cell r="E6394">
            <v>0</v>
          </cell>
          <cell r="F6394" t="str">
            <v xml:space="preserve">כלים וציוד        </v>
          </cell>
          <cell r="G6394">
            <v>0</v>
          </cell>
          <cell r="H6394" t="str">
            <v>גמיש</v>
          </cell>
          <cell r="I6394">
            <v>0</v>
          </cell>
          <cell r="J6394">
            <v>0</v>
          </cell>
          <cell r="K6394">
            <v>0</v>
          </cell>
          <cell r="L6394">
            <v>0</v>
          </cell>
          <cell r="M6394">
            <v>0</v>
          </cell>
          <cell r="N6394">
            <v>0</v>
          </cell>
          <cell r="O6394">
            <v>0</v>
          </cell>
          <cell r="P6394">
            <v>0</v>
          </cell>
        </row>
        <row r="6395">
          <cell r="A6395">
            <v>1828240743</v>
          </cell>
          <cell r="B6395">
            <v>743</v>
          </cell>
          <cell r="C6395">
            <v>828240</v>
          </cell>
          <cell r="D6395">
            <v>1</v>
          </cell>
          <cell r="E6395">
            <v>0</v>
          </cell>
          <cell r="F6395" t="str">
            <v xml:space="preserve">תחזוקת ציוד       </v>
          </cell>
          <cell r="G6395">
            <v>0</v>
          </cell>
          <cell r="H6395" t="str">
            <v>גמיש</v>
          </cell>
          <cell r="I6395">
            <v>0</v>
          </cell>
          <cell r="J6395">
            <v>0</v>
          </cell>
          <cell r="K6395">
            <v>0</v>
          </cell>
          <cell r="L6395">
            <v>0</v>
          </cell>
          <cell r="M6395">
            <v>0</v>
          </cell>
          <cell r="N6395">
            <v>0</v>
          </cell>
          <cell r="O6395">
            <v>0</v>
          </cell>
          <cell r="P6395">
            <v>0</v>
          </cell>
        </row>
        <row r="6396">
          <cell r="A6396">
            <v>1828240745</v>
          </cell>
          <cell r="B6396">
            <v>745</v>
          </cell>
          <cell r="C6396">
            <v>828240</v>
          </cell>
          <cell r="D6396">
            <v>1</v>
          </cell>
          <cell r="E6396">
            <v>0</v>
          </cell>
          <cell r="F6396" t="str">
            <v xml:space="preserve">דמי פריצה - תכולה </v>
          </cell>
          <cell r="G6396">
            <v>0</v>
          </cell>
          <cell r="H6396" t="str">
            <v>קשיח</v>
          </cell>
          <cell r="I6396">
            <v>0</v>
          </cell>
          <cell r="J6396">
            <v>0</v>
          </cell>
          <cell r="K6396">
            <v>0</v>
          </cell>
          <cell r="L6396">
            <v>0</v>
          </cell>
          <cell r="M6396">
            <v>0</v>
          </cell>
          <cell r="N6396">
            <v>0</v>
          </cell>
          <cell r="O6396">
            <v>0</v>
          </cell>
          <cell r="P6396">
            <v>0</v>
          </cell>
        </row>
        <row r="6397">
          <cell r="A6397">
            <v>1828240746</v>
          </cell>
          <cell r="B6397">
            <v>746</v>
          </cell>
          <cell r="C6397">
            <v>828240</v>
          </cell>
          <cell r="D6397">
            <v>1</v>
          </cell>
          <cell r="E6397">
            <v>0</v>
          </cell>
          <cell r="F6397" t="str">
            <v xml:space="preserve">דמי פריצה - מבנה  </v>
          </cell>
          <cell r="G6397">
            <v>0</v>
          </cell>
          <cell r="H6397" t="str">
            <v>קשיח</v>
          </cell>
          <cell r="I6397">
            <v>0</v>
          </cell>
          <cell r="J6397">
            <v>0</v>
          </cell>
          <cell r="K6397">
            <v>0</v>
          </cell>
          <cell r="L6397">
            <v>0</v>
          </cell>
          <cell r="M6397">
            <v>0</v>
          </cell>
          <cell r="N6397">
            <v>0</v>
          </cell>
          <cell r="O6397">
            <v>0</v>
          </cell>
          <cell r="P6397">
            <v>0</v>
          </cell>
        </row>
        <row r="6398">
          <cell r="A6398">
            <v>1828240751</v>
          </cell>
          <cell r="B6398">
            <v>751</v>
          </cell>
          <cell r="C6398">
            <v>828240</v>
          </cell>
          <cell r="D6398">
            <v>1</v>
          </cell>
          <cell r="E6398">
            <v>0</v>
          </cell>
          <cell r="F6398" t="str">
            <v xml:space="preserve">עבודות קבלניות    </v>
          </cell>
          <cell r="G6398">
            <v>0</v>
          </cell>
          <cell r="H6398" t="str">
            <v>גמיש</v>
          </cell>
          <cell r="I6398">
            <v>0</v>
          </cell>
          <cell r="J6398">
            <v>0</v>
          </cell>
          <cell r="K6398">
            <v>0</v>
          </cell>
          <cell r="L6398">
            <v>0</v>
          </cell>
          <cell r="M6398">
            <v>0</v>
          </cell>
          <cell r="N6398">
            <v>0</v>
          </cell>
          <cell r="O6398">
            <v>0</v>
          </cell>
          <cell r="P6398">
            <v>0</v>
          </cell>
        </row>
        <row r="6399">
          <cell r="A6399">
            <v>1828240752</v>
          </cell>
          <cell r="B6399">
            <v>752</v>
          </cell>
          <cell r="C6399">
            <v>828240</v>
          </cell>
          <cell r="D6399">
            <v>1</v>
          </cell>
          <cell r="E6399">
            <v>0</v>
          </cell>
          <cell r="F6399" t="str">
            <v xml:space="preserve">נקיון בקבלנות     </v>
          </cell>
          <cell r="G6399">
            <v>0</v>
          </cell>
          <cell r="H6399" t="str">
            <v>קשיח</v>
          </cell>
          <cell r="I6399">
            <v>0</v>
          </cell>
          <cell r="J6399">
            <v>0</v>
          </cell>
          <cell r="K6399">
            <v>0</v>
          </cell>
          <cell r="L6399">
            <v>0</v>
          </cell>
          <cell r="M6399">
            <v>0</v>
          </cell>
          <cell r="N6399">
            <v>0</v>
          </cell>
          <cell r="O6399">
            <v>0</v>
          </cell>
          <cell r="P6399">
            <v>0</v>
          </cell>
        </row>
        <row r="6400">
          <cell r="A6400">
            <v>1828240753</v>
          </cell>
          <cell r="B6400">
            <v>753</v>
          </cell>
          <cell r="C6400">
            <v>828240</v>
          </cell>
          <cell r="D6400">
            <v>1</v>
          </cell>
          <cell r="E6400">
            <v>0</v>
          </cell>
          <cell r="F6400" t="str">
            <v xml:space="preserve">ע"ח חוות אומנויות </v>
          </cell>
          <cell r="G6400">
            <v>0</v>
          </cell>
          <cell r="H6400" t="str">
            <v>קשיח</v>
          </cell>
          <cell r="I6400">
            <v>0</v>
          </cell>
          <cell r="J6400">
            <v>0</v>
          </cell>
          <cell r="K6400">
            <v>0</v>
          </cell>
          <cell r="L6400">
            <v>0</v>
          </cell>
          <cell r="M6400">
            <v>0</v>
          </cell>
          <cell r="N6400">
            <v>0</v>
          </cell>
          <cell r="O6400">
            <v>0</v>
          </cell>
          <cell r="P6400">
            <v>0</v>
          </cell>
        </row>
        <row r="6401">
          <cell r="A6401">
            <v>1828240757</v>
          </cell>
          <cell r="B6401">
            <v>757</v>
          </cell>
          <cell r="C6401">
            <v>828240</v>
          </cell>
          <cell r="D6401">
            <v>1</v>
          </cell>
          <cell r="E6401">
            <v>0</v>
          </cell>
          <cell r="F6401" t="str">
            <v xml:space="preserve">חוגים בקבלנות     </v>
          </cell>
          <cell r="G6401">
            <v>0</v>
          </cell>
          <cell r="H6401" t="str">
            <v>גמיש</v>
          </cell>
          <cell r="I6401">
            <v>0</v>
          </cell>
          <cell r="J6401">
            <v>0</v>
          </cell>
          <cell r="K6401">
            <v>0</v>
          </cell>
          <cell r="L6401">
            <v>0</v>
          </cell>
          <cell r="M6401">
            <v>0</v>
          </cell>
          <cell r="N6401">
            <v>0</v>
          </cell>
          <cell r="O6401">
            <v>0</v>
          </cell>
          <cell r="P6401">
            <v>0</v>
          </cell>
        </row>
        <row r="6402">
          <cell r="A6402">
            <v>1828240763</v>
          </cell>
          <cell r="B6402">
            <v>763</v>
          </cell>
          <cell r="C6402">
            <v>828240</v>
          </cell>
          <cell r="D6402">
            <v>1</v>
          </cell>
          <cell r="E6402">
            <v>0</v>
          </cell>
          <cell r="F6402" t="str">
            <v xml:space="preserve">עובדי חברת מוסדות </v>
          </cell>
          <cell r="G6402">
            <v>0</v>
          </cell>
          <cell r="H6402" t="str">
            <v>קשיח</v>
          </cell>
          <cell r="I6402">
            <v>0</v>
          </cell>
          <cell r="J6402">
            <v>0</v>
          </cell>
          <cell r="K6402">
            <v>0</v>
          </cell>
          <cell r="L6402">
            <v>0</v>
          </cell>
          <cell r="M6402">
            <v>0</v>
          </cell>
          <cell r="N6402">
            <v>0</v>
          </cell>
          <cell r="O6402">
            <v>0</v>
          </cell>
          <cell r="P6402">
            <v>0</v>
          </cell>
        </row>
        <row r="6403">
          <cell r="A6403">
            <v>1828240780</v>
          </cell>
          <cell r="B6403">
            <v>780</v>
          </cell>
          <cell r="C6403">
            <v>828240</v>
          </cell>
          <cell r="D6403">
            <v>1</v>
          </cell>
          <cell r="E6403">
            <v>0</v>
          </cell>
          <cell r="F6403" t="str">
            <v>ירחון אינטרנט</v>
          </cell>
          <cell r="G6403">
            <v>0</v>
          </cell>
          <cell r="H6403" t="str">
            <v>גמיש</v>
          </cell>
          <cell r="I6403">
            <v>0</v>
          </cell>
          <cell r="J6403">
            <v>0</v>
          </cell>
          <cell r="K6403">
            <v>0</v>
          </cell>
          <cell r="L6403">
            <v>0</v>
          </cell>
          <cell r="M6403">
            <v>0</v>
          </cell>
          <cell r="N6403">
            <v>0</v>
          </cell>
          <cell r="O6403">
            <v>0</v>
          </cell>
          <cell r="P6403">
            <v>0</v>
          </cell>
        </row>
        <row r="6404">
          <cell r="A6404">
            <v>1828240781</v>
          </cell>
          <cell r="B6404">
            <v>781</v>
          </cell>
          <cell r="C6404">
            <v>828240</v>
          </cell>
          <cell r="D6404">
            <v>1</v>
          </cell>
          <cell r="E6404">
            <v>0</v>
          </cell>
          <cell r="F6404" t="str">
            <v xml:space="preserve">ארועים            </v>
          </cell>
          <cell r="G6404">
            <v>0</v>
          </cell>
          <cell r="H6404" t="str">
            <v>גמיש</v>
          </cell>
          <cell r="I6404">
            <v>0</v>
          </cell>
          <cell r="J6404">
            <v>0</v>
          </cell>
          <cell r="K6404">
            <v>0</v>
          </cell>
          <cell r="L6404">
            <v>0</v>
          </cell>
          <cell r="M6404">
            <v>0</v>
          </cell>
          <cell r="N6404">
            <v>0</v>
          </cell>
          <cell r="O6404">
            <v>0</v>
          </cell>
          <cell r="P6404">
            <v>0</v>
          </cell>
        </row>
        <row r="6405">
          <cell r="A6405">
            <v>1828240782</v>
          </cell>
          <cell r="B6405">
            <v>782</v>
          </cell>
          <cell r="C6405">
            <v>828240</v>
          </cell>
          <cell r="D6405">
            <v>1</v>
          </cell>
          <cell r="E6405">
            <v>0</v>
          </cell>
          <cell r="F6405" t="str">
            <v xml:space="preserve">חווידע            </v>
          </cell>
          <cell r="G6405">
            <v>0</v>
          </cell>
          <cell r="H6405" t="str">
            <v>גמיש</v>
          </cell>
          <cell r="I6405">
            <v>0</v>
          </cell>
          <cell r="J6405">
            <v>0</v>
          </cell>
          <cell r="K6405">
            <v>0</v>
          </cell>
          <cell r="L6405">
            <v>0</v>
          </cell>
          <cell r="M6405">
            <v>0</v>
          </cell>
          <cell r="N6405">
            <v>0</v>
          </cell>
          <cell r="O6405">
            <v>0</v>
          </cell>
          <cell r="P6405">
            <v>0</v>
          </cell>
        </row>
        <row r="6406">
          <cell r="A6406">
            <v>1828240783</v>
          </cell>
          <cell r="B6406">
            <v>783</v>
          </cell>
          <cell r="C6406">
            <v>828240</v>
          </cell>
          <cell r="D6406">
            <v>1</v>
          </cell>
          <cell r="E6406">
            <v>0</v>
          </cell>
          <cell r="F6406" t="str">
            <v xml:space="preserve">פע' חוות אומנויות </v>
          </cell>
          <cell r="G6406">
            <v>0</v>
          </cell>
          <cell r="H6406" t="str">
            <v>גמיש</v>
          </cell>
          <cell r="I6406">
            <v>0</v>
          </cell>
          <cell r="J6406">
            <v>0</v>
          </cell>
          <cell r="K6406">
            <v>0</v>
          </cell>
          <cell r="L6406">
            <v>0</v>
          </cell>
          <cell r="M6406">
            <v>0</v>
          </cell>
          <cell r="N6406">
            <v>0</v>
          </cell>
          <cell r="O6406">
            <v>0</v>
          </cell>
          <cell r="P6406">
            <v>0</v>
          </cell>
        </row>
        <row r="6407">
          <cell r="A6407">
            <v>1828240784</v>
          </cell>
          <cell r="B6407">
            <v>784</v>
          </cell>
          <cell r="C6407">
            <v>828240</v>
          </cell>
          <cell r="D6407">
            <v>1</v>
          </cell>
          <cell r="E6407">
            <v>0</v>
          </cell>
          <cell r="F6407" t="str">
            <v xml:space="preserve">מרכז וידאו ארט    </v>
          </cell>
          <cell r="G6407">
            <v>0</v>
          </cell>
          <cell r="H6407" t="str">
            <v>קשיח</v>
          </cell>
          <cell r="I6407">
            <v>0</v>
          </cell>
          <cell r="J6407">
            <v>0</v>
          </cell>
          <cell r="K6407">
            <v>0</v>
          </cell>
          <cell r="L6407">
            <v>0</v>
          </cell>
          <cell r="M6407">
            <v>0</v>
          </cell>
          <cell r="N6407">
            <v>0</v>
          </cell>
          <cell r="O6407">
            <v>0</v>
          </cell>
          <cell r="P6407">
            <v>0</v>
          </cell>
        </row>
        <row r="6408">
          <cell r="A6408">
            <v>1828240785</v>
          </cell>
          <cell r="B6408">
            <v>785</v>
          </cell>
          <cell r="C6408">
            <v>828240</v>
          </cell>
          <cell r="D6408">
            <v>1</v>
          </cell>
          <cell r="E6408">
            <v>0</v>
          </cell>
          <cell r="F6408" t="str">
            <v xml:space="preserve">הסעות ( מהכנסות ) </v>
          </cell>
          <cell r="G6408">
            <v>0</v>
          </cell>
          <cell r="H6408" t="str">
            <v>גמיש</v>
          </cell>
          <cell r="I6408">
            <v>0</v>
          </cell>
          <cell r="J6408">
            <v>0</v>
          </cell>
          <cell r="K6408">
            <v>0</v>
          </cell>
          <cell r="L6408">
            <v>0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</row>
        <row r="6409">
          <cell r="A6409">
            <v>1828240789</v>
          </cell>
          <cell r="B6409">
            <v>789</v>
          </cell>
          <cell r="C6409">
            <v>828240</v>
          </cell>
          <cell r="D6409">
            <v>1</v>
          </cell>
          <cell r="E6409">
            <v>0</v>
          </cell>
          <cell r="F6409" t="str">
            <v xml:space="preserve">קייטנת קיץ-פעולות </v>
          </cell>
          <cell r="G6409">
            <v>0</v>
          </cell>
          <cell r="H6409" t="str">
            <v>קשיח</v>
          </cell>
          <cell r="I6409">
            <v>0</v>
          </cell>
          <cell r="J6409">
            <v>0</v>
          </cell>
          <cell r="K6409">
            <v>0</v>
          </cell>
          <cell r="L6409">
            <v>0</v>
          </cell>
          <cell r="M6409">
            <v>0</v>
          </cell>
          <cell r="N6409">
            <v>0</v>
          </cell>
          <cell r="O6409">
            <v>0</v>
          </cell>
          <cell r="P6409">
            <v>0</v>
          </cell>
        </row>
        <row r="6410">
          <cell r="A6410">
            <v>1828240794</v>
          </cell>
          <cell r="B6410">
            <v>794</v>
          </cell>
          <cell r="C6410">
            <v>828240</v>
          </cell>
          <cell r="D6410">
            <v>1</v>
          </cell>
          <cell r="E6410">
            <v>0</v>
          </cell>
          <cell r="F6410" t="str">
            <v xml:space="preserve">השתתפות בעזר 094  </v>
          </cell>
          <cell r="G6410">
            <v>0</v>
          </cell>
          <cell r="H6410" t="str">
            <v>קשיח</v>
          </cell>
          <cell r="I6410">
            <v>0</v>
          </cell>
          <cell r="J6410">
            <v>0</v>
          </cell>
          <cell r="K6410">
            <v>0</v>
          </cell>
          <cell r="L6410">
            <v>0</v>
          </cell>
          <cell r="M6410">
            <v>0</v>
          </cell>
          <cell r="N6410">
            <v>0</v>
          </cell>
          <cell r="O6410">
            <v>0</v>
          </cell>
          <cell r="P6410">
            <v>0</v>
          </cell>
        </row>
        <row r="6411">
          <cell r="A6411">
            <v>1828240870</v>
          </cell>
          <cell r="B6411">
            <v>870</v>
          </cell>
          <cell r="C6411">
            <v>828240</v>
          </cell>
          <cell r="D6411">
            <v>1</v>
          </cell>
          <cell r="E6411">
            <v>0</v>
          </cell>
          <cell r="F6411" t="str">
            <v>וידאו ארט</v>
          </cell>
          <cell r="G6411">
            <v>0</v>
          </cell>
          <cell r="H6411" t="str">
            <v>גמיש</v>
          </cell>
          <cell r="I6411">
            <v>0</v>
          </cell>
          <cell r="J6411">
            <v>0</v>
          </cell>
          <cell r="K6411">
            <v>0</v>
          </cell>
          <cell r="L6411">
            <v>0</v>
          </cell>
          <cell r="M6411">
            <v>0</v>
          </cell>
          <cell r="N6411">
            <v>0</v>
          </cell>
          <cell r="O6411">
            <v>0</v>
          </cell>
          <cell r="P6411">
            <v>0</v>
          </cell>
        </row>
        <row r="6412">
          <cell r="A6412">
            <v>1828240871</v>
          </cell>
          <cell r="B6412">
            <v>871</v>
          </cell>
          <cell r="C6412">
            <v>828240</v>
          </cell>
          <cell r="D6412">
            <v>1</v>
          </cell>
          <cell r="E6412">
            <v>0</v>
          </cell>
          <cell r="F6412" t="str">
            <v xml:space="preserve">מרכז לוידאו ארט    </v>
          </cell>
          <cell r="G6412">
            <v>0</v>
          </cell>
          <cell r="H6412" t="str">
            <v>גמיש</v>
          </cell>
          <cell r="I6412">
            <v>0</v>
          </cell>
          <cell r="J6412">
            <v>0</v>
          </cell>
          <cell r="K6412">
            <v>0</v>
          </cell>
          <cell r="L6412">
            <v>0</v>
          </cell>
          <cell r="M6412">
            <v>0</v>
          </cell>
          <cell r="N6412">
            <v>0</v>
          </cell>
          <cell r="O6412">
            <v>0</v>
          </cell>
          <cell r="P6412">
            <v>0</v>
          </cell>
        </row>
        <row r="6413">
          <cell r="A6413">
            <v>1828240872</v>
          </cell>
          <cell r="B6413">
            <v>872</v>
          </cell>
          <cell r="C6413">
            <v>828240</v>
          </cell>
          <cell r="D6413">
            <v>1</v>
          </cell>
          <cell r="E6413">
            <v>0</v>
          </cell>
          <cell r="F6413" t="str">
            <v>המרכז לאומנות דיגיטלית</v>
          </cell>
          <cell r="G6413">
            <v>0</v>
          </cell>
          <cell r="H6413" t="str">
            <v>גמיש</v>
          </cell>
          <cell r="I6413">
            <v>0</v>
          </cell>
          <cell r="J6413">
            <v>1121580</v>
          </cell>
          <cell r="K6413">
            <v>0</v>
          </cell>
          <cell r="L6413">
            <v>124620</v>
          </cell>
          <cell r="M6413">
            <v>0</v>
          </cell>
          <cell r="N6413">
            <v>1246200</v>
          </cell>
          <cell r="O6413">
            <v>1246200</v>
          </cell>
          <cell r="P6413">
            <v>1246200</v>
          </cell>
        </row>
        <row r="6414">
          <cell r="A6414">
            <v>1828240873</v>
          </cell>
          <cell r="B6414">
            <v>873</v>
          </cell>
          <cell r="C6414">
            <v>828240</v>
          </cell>
          <cell r="D6414">
            <v>1</v>
          </cell>
          <cell r="E6414">
            <v>0</v>
          </cell>
          <cell r="F6414" t="str">
            <v>ג'סי כהן</v>
          </cell>
          <cell r="G6414">
            <v>0</v>
          </cell>
          <cell r="H6414" t="str">
            <v>גמיש</v>
          </cell>
          <cell r="I6414">
            <v>0</v>
          </cell>
          <cell r="J6414">
            <v>0</v>
          </cell>
          <cell r="K6414">
            <v>0</v>
          </cell>
          <cell r="L6414">
            <v>0</v>
          </cell>
          <cell r="M6414">
            <v>0</v>
          </cell>
          <cell r="N6414">
            <v>0</v>
          </cell>
          <cell r="O6414">
            <v>0</v>
          </cell>
          <cell r="P6414">
            <v>0</v>
          </cell>
        </row>
        <row r="6415">
          <cell r="A6415">
            <v>1828240874</v>
          </cell>
          <cell r="B6415">
            <v>874</v>
          </cell>
          <cell r="C6415">
            <v>828240</v>
          </cell>
          <cell r="D6415">
            <v>1</v>
          </cell>
          <cell r="E6415">
            <v>0</v>
          </cell>
          <cell r="F6415" t="str">
            <v>אמנים יוצרים בקהילה</v>
          </cell>
          <cell r="G6415">
            <v>0</v>
          </cell>
          <cell r="H6415" t="str">
            <v>גמיש</v>
          </cell>
          <cell r="I6415">
            <v>0</v>
          </cell>
          <cell r="J6415">
            <v>0</v>
          </cell>
          <cell r="K6415">
            <v>0</v>
          </cell>
          <cell r="L6415">
            <v>0</v>
          </cell>
          <cell r="M6415">
            <v>0</v>
          </cell>
          <cell r="N6415">
            <v>0</v>
          </cell>
          <cell r="O6415">
            <v>0</v>
          </cell>
          <cell r="P6415">
            <v>0</v>
          </cell>
        </row>
        <row r="6416">
          <cell r="A6416">
            <v>1828240879</v>
          </cell>
          <cell r="B6416">
            <v>879</v>
          </cell>
          <cell r="C6416">
            <v>828240</v>
          </cell>
          <cell r="D6416">
            <v>1</v>
          </cell>
          <cell r="E6416">
            <v>0</v>
          </cell>
          <cell r="F6416" t="str">
            <v>ביטוח-כנגד הכנסות</v>
          </cell>
          <cell r="G6416">
            <v>0</v>
          </cell>
          <cell r="H6416" t="str">
            <v>קשיח</v>
          </cell>
          <cell r="I6416">
            <v>0</v>
          </cell>
          <cell r="J6416">
            <v>4400</v>
          </cell>
          <cell r="K6416">
            <v>0</v>
          </cell>
          <cell r="L6416">
            <v>0</v>
          </cell>
          <cell r="M6416">
            <v>0</v>
          </cell>
          <cell r="N6416">
            <v>4400</v>
          </cell>
          <cell r="O6416">
            <v>4400</v>
          </cell>
          <cell r="P6416">
            <v>4400</v>
          </cell>
        </row>
        <row r="6417">
          <cell r="A6417">
            <v>1828240931</v>
          </cell>
          <cell r="B6417">
            <v>931</v>
          </cell>
          <cell r="C6417">
            <v>828240</v>
          </cell>
          <cell r="D6417">
            <v>1</v>
          </cell>
          <cell r="E6417">
            <v>0</v>
          </cell>
          <cell r="F6417" t="str">
            <v xml:space="preserve">רכישות חד-פעמיות  </v>
          </cell>
          <cell r="G6417">
            <v>0</v>
          </cell>
          <cell r="H6417" t="str">
            <v>גמיש</v>
          </cell>
          <cell r="I6417">
            <v>0</v>
          </cell>
          <cell r="J6417">
            <v>0</v>
          </cell>
          <cell r="K6417">
            <v>0</v>
          </cell>
          <cell r="L6417">
            <v>0</v>
          </cell>
          <cell r="M6417">
            <v>0</v>
          </cell>
          <cell r="N6417">
            <v>0</v>
          </cell>
          <cell r="O6417">
            <v>0</v>
          </cell>
          <cell r="P6417">
            <v>0</v>
          </cell>
        </row>
        <row r="6418">
          <cell r="A6418">
            <v>1828240961</v>
          </cell>
          <cell r="B6418">
            <v>961</v>
          </cell>
          <cell r="C6418">
            <v>828240</v>
          </cell>
          <cell r="D6418">
            <v>1</v>
          </cell>
          <cell r="E6418">
            <v>0</v>
          </cell>
          <cell r="F6418" t="str">
            <v>רז' פעולות ורכישות</v>
          </cell>
          <cell r="G6418">
            <v>0</v>
          </cell>
          <cell r="H6418" t="str">
            <v>גמיש</v>
          </cell>
          <cell r="I6418">
            <v>0</v>
          </cell>
          <cell r="J6418">
            <v>0</v>
          </cell>
          <cell r="K6418">
            <v>0</v>
          </cell>
          <cell r="L6418">
            <v>0</v>
          </cell>
          <cell r="M6418">
            <v>0</v>
          </cell>
          <cell r="N6418">
            <v>0</v>
          </cell>
          <cell r="O6418">
            <v>0</v>
          </cell>
          <cell r="P6418">
            <v>0</v>
          </cell>
        </row>
        <row r="6419">
          <cell r="A6419" t="e">
            <v>#VALUE!</v>
          </cell>
          <cell r="B6419" t="str">
            <v>828240  סך הכל</v>
          </cell>
          <cell r="C6419">
            <v>0</v>
          </cell>
          <cell r="D6419">
            <v>0</v>
          </cell>
          <cell r="E6419">
            <v>0</v>
          </cell>
          <cell r="F6419" t="str">
            <v xml:space="preserve">המרכז הבין תחומי  </v>
          </cell>
          <cell r="G6419">
            <v>0</v>
          </cell>
          <cell r="H6419">
            <v>0</v>
          </cell>
          <cell r="I6419">
            <v>0</v>
          </cell>
          <cell r="J6419">
            <v>1125980</v>
          </cell>
          <cell r="K6419">
            <v>0</v>
          </cell>
          <cell r="L6419">
            <v>124620</v>
          </cell>
          <cell r="M6419">
            <v>0</v>
          </cell>
          <cell r="N6419">
            <v>1250600</v>
          </cell>
          <cell r="O6419">
            <v>1250600</v>
          </cell>
          <cell r="P6419">
            <v>1255000</v>
          </cell>
        </row>
        <row r="6420">
          <cell r="A6420">
            <v>18290000</v>
          </cell>
          <cell r="B6420">
            <v>0</v>
          </cell>
          <cell r="C6420">
            <v>829000</v>
          </cell>
          <cell r="D6420">
            <v>1</v>
          </cell>
          <cell r="E6420">
            <v>0</v>
          </cell>
          <cell r="F6420" t="str">
            <v xml:space="preserve">ספורט             </v>
          </cell>
          <cell r="G6420">
            <v>0</v>
          </cell>
          <cell r="H6420" t="str">
            <v xml:space="preserve"> </v>
          </cell>
          <cell r="I6420">
            <v>0</v>
          </cell>
          <cell r="J6420">
            <v>0</v>
          </cell>
          <cell r="K6420">
            <v>0</v>
          </cell>
          <cell r="L6420">
            <v>0</v>
          </cell>
          <cell r="M6420">
            <v>0</v>
          </cell>
          <cell r="N6420">
            <v>0</v>
          </cell>
          <cell r="O6420">
            <v>0</v>
          </cell>
          <cell r="P6420">
            <v>0</v>
          </cell>
        </row>
        <row r="6421">
          <cell r="A6421">
            <v>18291000</v>
          </cell>
          <cell r="B6421">
            <v>0</v>
          </cell>
          <cell r="C6421">
            <v>829100</v>
          </cell>
          <cell r="D6421">
            <v>1</v>
          </cell>
          <cell r="E6421">
            <v>0</v>
          </cell>
          <cell r="F6421" t="str">
            <v xml:space="preserve">מינהל הספורט      </v>
          </cell>
          <cell r="G6421">
            <v>0</v>
          </cell>
          <cell r="H6421" t="str">
            <v xml:space="preserve"> </v>
          </cell>
          <cell r="I6421">
            <v>0</v>
          </cell>
          <cell r="J6421">
            <v>0</v>
          </cell>
          <cell r="K6421">
            <v>0</v>
          </cell>
          <cell r="L6421">
            <v>0</v>
          </cell>
          <cell r="M6421">
            <v>0</v>
          </cell>
          <cell r="N6421">
            <v>0</v>
          </cell>
          <cell r="O6421">
            <v>0</v>
          </cell>
          <cell r="P6421">
            <v>0</v>
          </cell>
        </row>
        <row r="6422">
          <cell r="A6422">
            <v>1829100100</v>
          </cell>
          <cell r="B6422">
            <v>100</v>
          </cell>
          <cell r="C6422">
            <v>829100</v>
          </cell>
          <cell r="D6422">
            <v>1</v>
          </cell>
          <cell r="E6422">
            <v>0</v>
          </cell>
          <cell r="F6422" t="str">
            <v>שכר עובדים לפי תקן</v>
          </cell>
          <cell r="G6422">
            <v>0</v>
          </cell>
          <cell r="H6422" t="str">
            <v xml:space="preserve"> </v>
          </cell>
          <cell r="I6422">
            <v>0</v>
          </cell>
          <cell r="J6422">
            <v>0</v>
          </cell>
          <cell r="K6422">
            <v>0</v>
          </cell>
          <cell r="L6422">
            <v>0</v>
          </cell>
          <cell r="M6422">
            <v>0</v>
          </cell>
          <cell r="N6422">
            <v>0</v>
          </cell>
          <cell r="O6422">
            <v>0</v>
          </cell>
          <cell r="P6422">
            <v>0</v>
          </cell>
        </row>
        <row r="6423">
          <cell r="A6423">
            <v>1829100110</v>
          </cell>
          <cell r="B6423">
            <v>110</v>
          </cell>
          <cell r="C6423">
            <v>829100</v>
          </cell>
          <cell r="D6423">
            <v>1</v>
          </cell>
          <cell r="E6423">
            <v>0</v>
          </cell>
          <cell r="F6423" t="str">
            <v>השכר הקובע-תקציבית</v>
          </cell>
          <cell r="G6423">
            <v>0</v>
          </cell>
          <cell r="H6423" t="str">
            <v>שכר</v>
          </cell>
          <cell r="I6423">
            <v>0</v>
          </cell>
          <cell r="J6423">
            <v>0</v>
          </cell>
          <cell r="K6423">
            <v>0</v>
          </cell>
          <cell r="L6423">
            <v>0</v>
          </cell>
          <cell r="M6423">
            <v>0</v>
          </cell>
          <cell r="N6423">
            <v>0</v>
          </cell>
          <cell r="O6423">
            <v>0</v>
          </cell>
          <cell r="P6423">
            <v>0</v>
          </cell>
        </row>
        <row r="6424">
          <cell r="A6424">
            <v>1829100119</v>
          </cell>
          <cell r="B6424">
            <v>119</v>
          </cell>
          <cell r="C6424">
            <v>829100</v>
          </cell>
          <cell r="D6424">
            <v>1</v>
          </cell>
          <cell r="E6424">
            <v>0</v>
          </cell>
          <cell r="F6424" t="str">
            <v xml:space="preserve">השכר הקובע-צוברת  </v>
          </cell>
          <cell r="G6424">
            <v>0</v>
          </cell>
          <cell r="H6424" t="str">
            <v>שכר</v>
          </cell>
          <cell r="I6424">
            <v>0</v>
          </cell>
          <cell r="J6424">
            <v>0</v>
          </cell>
          <cell r="K6424">
            <v>0</v>
          </cell>
          <cell r="L6424">
            <v>0</v>
          </cell>
          <cell r="M6424">
            <v>0</v>
          </cell>
          <cell r="N6424">
            <v>0</v>
          </cell>
          <cell r="O6424">
            <v>0</v>
          </cell>
          <cell r="P6424">
            <v>0</v>
          </cell>
        </row>
        <row r="6425">
          <cell r="A6425">
            <v>1829100122</v>
          </cell>
          <cell r="B6425">
            <v>122</v>
          </cell>
          <cell r="C6425">
            <v>829100</v>
          </cell>
          <cell r="D6425">
            <v>1</v>
          </cell>
          <cell r="E6425">
            <v>0</v>
          </cell>
          <cell r="F6425" t="str">
            <v xml:space="preserve">ביגוד             </v>
          </cell>
          <cell r="G6425">
            <v>0</v>
          </cell>
          <cell r="H6425" t="str">
            <v>שכר</v>
          </cell>
          <cell r="I6425">
            <v>0</v>
          </cell>
          <cell r="J6425">
            <v>0</v>
          </cell>
          <cell r="K6425">
            <v>0</v>
          </cell>
          <cell r="L6425">
            <v>0</v>
          </cell>
          <cell r="M6425">
            <v>0</v>
          </cell>
          <cell r="N6425">
            <v>0</v>
          </cell>
          <cell r="O6425">
            <v>0</v>
          </cell>
          <cell r="P6425">
            <v>0</v>
          </cell>
        </row>
        <row r="6426">
          <cell r="A6426">
            <v>1829100126</v>
          </cell>
          <cell r="B6426">
            <v>126</v>
          </cell>
          <cell r="C6426">
            <v>829100</v>
          </cell>
          <cell r="D6426">
            <v>1</v>
          </cell>
          <cell r="E6426">
            <v>0</v>
          </cell>
          <cell r="F6426" t="str">
            <v xml:space="preserve">דמי הבראה         </v>
          </cell>
          <cell r="G6426">
            <v>0</v>
          </cell>
          <cell r="H6426" t="str">
            <v>שכר</v>
          </cell>
          <cell r="I6426">
            <v>0</v>
          </cell>
          <cell r="J6426">
            <v>0</v>
          </cell>
          <cell r="K6426">
            <v>0</v>
          </cell>
          <cell r="L6426">
            <v>0</v>
          </cell>
          <cell r="M6426">
            <v>0</v>
          </cell>
          <cell r="N6426">
            <v>0</v>
          </cell>
          <cell r="O6426">
            <v>0</v>
          </cell>
          <cell r="P6426">
            <v>0</v>
          </cell>
        </row>
        <row r="6427">
          <cell r="A6427">
            <v>1829100130</v>
          </cell>
          <cell r="B6427">
            <v>130</v>
          </cell>
          <cell r="C6427">
            <v>829100</v>
          </cell>
          <cell r="D6427">
            <v>1</v>
          </cell>
          <cell r="E6427">
            <v>0</v>
          </cell>
          <cell r="F6427" t="str">
            <v xml:space="preserve">שעות נוספות       </v>
          </cell>
          <cell r="G6427">
            <v>0</v>
          </cell>
          <cell r="H6427" t="str">
            <v>שכר</v>
          </cell>
          <cell r="I6427">
            <v>0</v>
          </cell>
          <cell r="J6427">
            <v>0</v>
          </cell>
          <cell r="K6427">
            <v>0</v>
          </cell>
          <cell r="L6427">
            <v>0</v>
          </cell>
          <cell r="M6427">
            <v>0</v>
          </cell>
          <cell r="N6427">
            <v>0</v>
          </cell>
          <cell r="O6427">
            <v>0</v>
          </cell>
          <cell r="P6427">
            <v>0</v>
          </cell>
        </row>
        <row r="6428">
          <cell r="A6428">
            <v>1829100140</v>
          </cell>
          <cell r="B6428">
            <v>140</v>
          </cell>
          <cell r="C6428">
            <v>829100</v>
          </cell>
          <cell r="D6428">
            <v>1</v>
          </cell>
          <cell r="E6428">
            <v>0</v>
          </cell>
          <cell r="F6428" t="str">
            <v>השתתפות באחזקת רכב</v>
          </cell>
          <cell r="G6428">
            <v>0</v>
          </cell>
          <cell r="H6428" t="str">
            <v>שכר</v>
          </cell>
          <cell r="I6428">
            <v>0</v>
          </cell>
          <cell r="J6428">
            <v>0</v>
          </cell>
          <cell r="K6428">
            <v>0</v>
          </cell>
          <cell r="L6428">
            <v>0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</row>
        <row r="6429">
          <cell r="A6429">
            <v>1829100200</v>
          </cell>
          <cell r="B6429">
            <v>200</v>
          </cell>
          <cell r="C6429">
            <v>829100</v>
          </cell>
          <cell r="D6429">
            <v>1</v>
          </cell>
          <cell r="E6429">
            <v>0</v>
          </cell>
          <cell r="F6429" t="str">
            <v>שכר עובדים ללא תקן</v>
          </cell>
          <cell r="G6429">
            <v>0</v>
          </cell>
          <cell r="H6429" t="str">
            <v xml:space="preserve"> </v>
          </cell>
          <cell r="I6429">
            <v>0</v>
          </cell>
          <cell r="J6429">
            <v>0</v>
          </cell>
          <cell r="K6429">
            <v>0</v>
          </cell>
          <cell r="L6429">
            <v>0</v>
          </cell>
          <cell r="M6429">
            <v>0</v>
          </cell>
          <cell r="N6429">
            <v>0</v>
          </cell>
          <cell r="O6429">
            <v>0</v>
          </cell>
          <cell r="P6429">
            <v>0</v>
          </cell>
        </row>
        <row r="6430">
          <cell r="A6430">
            <v>1829100210</v>
          </cell>
          <cell r="B6430">
            <v>210</v>
          </cell>
          <cell r="C6430">
            <v>829100</v>
          </cell>
          <cell r="D6430">
            <v>1</v>
          </cell>
          <cell r="E6430">
            <v>0</v>
          </cell>
          <cell r="F6430" t="str">
            <v xml:space="preserve">השכר הקובע        </v>
          </cell>
          <cell r="G6430">
            <v>0</v>
          </cell>
          <cell r="H6430" t="str">
            <v>שכר</v>
          </cell>
          <cell r="I6430">
            <v>0</v>
          </cell>
          <cell r="J6430">
            <v>0</v>
          </cell>
          <cell r="K6430">
            <v>0</v>
          </cell>
          <cell r="L6430">
            <v>0</v>
          </cell>
          <cell r="M6430">
            <v>0</v>
          </cell>
          <cell r="N6430">
            <v>0</v>
          </cell>
          <cell r="O6430">
            <v>0</v>
          </cell>
          <cell r="P6430">
            <v>0</v>
          </cell>
        </row>
        <row r="6431">
          <cell r="A6431">
            <v>1829100216</v>
          </cell>
          <cell r="B6431">
            <v>216</v>
          </cell>
          <cell r="C6431">
            <v>829100</v>
          </cell>
          <cell r="D6431">
            <v>1</v>
          </cell>
          <cell r="E6431">
            <v>0</v>
          </cell>
          <cell r="F6431" t="str">
            <v>שכר חוגי ספורט ע"י</v>
          </cell>
          <cell r="G6431">
            <v>0</v>
          </cell>
          <cell r="H6431" t="str">
            <v>שכר</v>
          </cell>
          <cell r="I6431">
            <v>0</v>
          </cell>
          <cell r="J6431">
            <v>0</v>
          </cell>
          <cell r="K6431">
            <v>0</v>
          </cell>
          <cell r="L6431">
            <v>0</v>
          </cell>
          <cell r="M6431">
            <v>0</v>
          </cell>
          <cell r="N6431">
            <v>0</v>
          </cell>
          <cell r="O6431">
            <v>0</v>
          </cell>
          <cell r="P6431">
            <v>0</v>
          </cell>
        </row>
        <row r="6432">
          <cell r="A6432">
            <v>1829100217</v>
          </cell>
          <cell r="B6432">
            <v>217</v>
          </cell>
          <cell r="C6432">
            <v>829100</v>
          </cell>
          <cell r="D6432">
            <v>1</v>
          </cell>
          <cell r="E6432">
            <v>0</v>
          </cell>
          <cell r="F6432" t="str">
            <v xml:space="preserve">מועדון בית ספרי   </v>
          </cell>
          <cell r="G6432">
            <v>0</v>
          </cell>
          <cell r="H6432" t="str">
            <v>שכר</v>
          </cell>
          <cell r="I6432">
            <v>0</v>
          </cell>
          <cell r="J6432">
            <v>0</v>
          </cell>
          <cell r="K6432">
            <v>0</v>
          </cell>
          <cell r="L6432">
            <v>0</v>
          </cell>
          <cell r="M6432">
            <v>0</v>
          </cell>
          <cell r="N6432">
            <v>0</v>
          </cell>
          <cell r="O6432">
            <v>0</v>
          </cell>
          <cell r="P6432">
            <v>0</v>
          </cell>
        </row>
        <row r="6433">
          <cell r="A6433">
            <v>1829100218</v>
          </cell>
          <cell r="B6433">
            <v>218</v>
          </cell>
          <cell r="C6433">
            <v>829100</v>
          </cell>
          <cell r="D6433">
            <v>1</v>
          </cell>
          <cell r="E6433">
            <v>0</v>
          </cell>
          <cell r="F6433" t="str">
            <v xml:space="preserve">ספורט - בתי נוער  </v>
          </cell>
          <cell r="G6433">
            <v>0</v>
          </cell>
          <cell r="H6433" t="str">
            <v>שכר</v>
          </cell>
          <cell r="I6433">
            <v>0</v>
          </cell>
          <cell r="J6433">
            <v>0</v>
          </cell>
          <cell r="K6433">
            <v>0</v>
          </cell>
          <cell r="L6433">
            <v>0</v>
          </cell>
          <cell r="M6433">
            <v>0</v>
          </cell>
          <cell r="N6433">
            <v>0</v>
          </cell>
          <cell r="O6433">
            <v>0</v>
          </cell>
          <cell r="P6433">
            <v>0</v>
          </cell>
        </row>
        <row r="6434">
          <cell r="A6434">
            <v>1829100250</v>
          </cell>
          <cell r="B6434">
            <v>250</v>
          </cell>
          <cell r="C6434">
            <v>829100</v>
          </cell>
          <cell r="D6434">
            <v>1</v>
          </cell>
          <cell r="E6434">
            <v>0</v>
          </cell>
          <cell r="F6434" t="str">
            <v>שכר מושאלים</v>
          </cell>
          <cell r="G6434">
            <v>0</v>
          </cell>
          <cell r="H6434" t="str">
            <v>שכר</v>
          </cell>
          <cell r="I6434">
            <v>0</v>
          </cell>
          <cell r="J6434">
            <v>0</v>
          </cell>
          <cell r="K6434">
            <v>0</v>
          </cell>
          <cell r="L6434">
            <v>0</v>
          </cell>
          <cell r="M6434">
            <v>0</v>
          </cell>
          <cell r="N6434">
            <v>0</v>
          </cell>
          <cell r="O6434">
            <v>0</v>
          </cell>
          <cell r="P6434">
            <v>0</v>
          </cell>
        </row>
        <row r="6435">
          <cell r="A6435">
            <v>1829100400</v>
          </cell>
          <cell r="B6435">
            <v>400</v>
          </cell>
          <cell r="C6435">
            <v>829100</v>
          </cell>
          <cell r="D6435">
            <v>1</v>
          </cell>
          <cell r="E6435">
            <v>0</v>
          </cell>
          <cell r="F6435" t="str">
            <v>אחזקת בנינים וציוד</v>
          </cell>
          <cell r="G6435">
            <v>0</v>
          </cell>
          <cell r="H6435" t="str">
            <v xml:space="preserve"> </v>
          </cell>
          <cell r="I6435">
            <v>0</v>
          </cell>
          <cell r="J6435">
            <v>0</v>
          </cell>
          <cell r="K6435">
            <v>0</v>
          </cell>
          <cell r="L6435">
            <v>0</v>
          </cell>
          <cell r="M6435">
            <v>0</v>
          </cell>
          <cell r="N6435">
            <v>0</v>
          </cell>
          <cell r="O6435">
            <v>0</v>
          </cell>
          <cell r="P6435">
            <v>0</v>
          </cell>
        </row>
        <row r="6436">
          <cell r="A6436">
            <v>1829100413</v>
          </cell>
          <cell r="B6436">
            <v>413</v>
          </cell>
          <cell r="C6436">
            <v>829100</v>
          </cell>
          <cell r="D6436">
            <v>1</v>
          </cell>
          <cell r="E6436">
            <v>0</v>
          </cell>
          <cell r="F6436" t="str">
            <v>דמ"ש</v>
          </cell>
          <cell r="G6436">
            <v>0</v>
          </cell>
          <cell r="H6436" t="str">
            <v>קשיח</v>
          </cell>
          <cell r="I6436">
            <v>0</v>
          </cell>
          <cell r="J6436">
            <v>0</v>
          </cell>
          <cell r="K6436">
            <v>0</v>
          </cell>
          <cell r="L6436">
            <v>0</v>
          </cell>
          <cell r="M6436">
            <v>0</v>
          </cell>
          <cell r="N6436">
            <v>0</v>
          </cell>
          <cell r="O6436">
            <v>0</v>
          </cell>
          <cell r="P6436">
            <v>0</v>
          </cell>
        </row>
        <row r="6437">
          <cell r="A6437">
            <v>1829100441</v>
          </cell>
          <cell r="B6437">
            <v>441</v>
          </cell>
          <cell r="C6437">
            <v>829100</v>
          </cell>
          <cell r="D6437">
            <v>1</v>
          </cell>
          <cell r="E6437">
            <v>0</v>
          </cell>
          <cell r="F6437" t="str">
            <v xml:space="preserve">ביטוח מחלקת הספורט       </v>
          </cell>
          <cell r="G6437">
            <v>0</v>
          </cell>
          <cell r="H6437" t="str">
            <v>קשיח</v>
          </cell>
          <cell r="I6437">
            <v>0</v>
          </cell>
          <cell r="J6437">
            <v>43900</v>
          </cell>
          <cell r="K6437">
            <v>0</v>
          </cell>
          <cell r="L6437">
            <v>0</v>
          </cell>
          <cell r="M6437">
            <v>0</v>
          </cell>
          <cell r="N6437">
            <v>43900</v>
          </cell>
          <cell r="O6437">
            <v>43900</v>
          </cell>
          <cell r="P6437">
            <v>43900</v>
          </cell>
        </row>
        <row r="6438">
          <cell r="A6438">
            <v>1829100471</v>
          </cell>
          <cell r="B6438">
            <v>471</v>
          </cell>
          <cell r="C6438">
            <v>829100</v>
          </cell>
          <cell r="D6438">
            <v>1</v>
          </cell>
          <cell r="E6438">
            <v>0</v>
          </cell>
          <cell r="F6438" t="str">
            <v xml:space="preserve">מכשירי כתיבה      </v>
          </cell>
          <cell r="G6438">
            <v>0</v>
          </cell>
          <cell r="H6438" t="str">
            <v>גמיש</v>
          </cell>
          <cell r="I6438">
            <v>0</v>
          </cell>
          <cell r="J6438">
            <v>0</v>
          </cell>
          <cell r="K6438">
            <v>0</v>
          </cell>
          <cell r="L6438">
            <v>0</v>
          </cell>
          <cell r="M6438">
            <v>0</v>
          </cell>
          <cell r="N6438">
            <v>0</v>
          </cell>
          <cell r="O6438">
            <v>0</v>
          </cell>
          <cell r="P6438">
            <v>0</v>
          </cell>
        </row>
        <row r="6439">
          <cell r="A6439">
            <v>1829100500</v>
          </cell>
          <cell r="B6439">
            <v>500</v>
          </cell>
          <cell r="C6439">
            <v>829100</v>
          </cell>
          <cell r="D6439">
            <v>1</v>
          </cell>
          <cell r="E6439">
            <v>0</v>
          </cell>
          <cell r="F6439" t="str">
            <v xml:space="preserve">הוצאות מינהליות   </v>
          </cell>
          <cell r="G6439">
            <v>0</v>
          </cell>
          <cell r="H6439" t="str">
            <v xml:space="preserve"> </v>
          </cell>
          <cell r="I6439">
            <v>0</v>
          </cell>
          <cell r="J6439">
            <v>0</v>
          </cell>
          <cell r="K6439">
            <v>0</v>
          </cell>
          <cell r="L6439">
            <v>0</v>
          </cell>
          <cell r="M6439">
            <v>0</v>
          </cell>
          <cell r="N6439">
            <v>0</v>
          </cell>
          <cell r="O6439">
            <v>0</v>
          </cell>
          <cell r="P6439">
            <v>0</v>
          </cell>
        </row>
        <row r="6440">
          <cell r="A6440">
            <v>1829100540</v>
          </cell>
          <cell r="B6440">
            <v>540</v>
          </cell>
          <cell r="C6440">
            <v>829100</v>
          </cell>
          <cell r="D6440">
            <v>1</v>
          </cell>
          <cell r="E6440">
            <v>0</v>
          </cell>
          <cell r="F6440" t="str">
            <v xml:space="preserve">הוצאות טלפון      </v>
          </cell>
          <cell r="G6440">
            <v>0</v>
          </cell>
          <cell r="H6440" t="str">
            <v>קשיח</v>
          </cell>
          <cell r="I6440">
            <v>0</v>
          </cell>
          <cell r="J6440">
            <v>0</v>
          </cell>
          <cell r="K6440">
            <v>0</v>
          </cell>
          <cell r="L6440">
            <v>0</v>
          </cell>
          <cell r="M6440">
            <v>0</v>
          </cell>
          <cell r="N6440">
            <v>0</v>
          </cell>
          <cell r="O6440">
            <v>0</v>
          </cell>
          <cell r="P6440">
            <v>0</v>
          </cell>
        </row>
        <row r="6441">
          <cell r="A6441">
            <v>1829100544</v>
          </cell>
          <cell r="B6441">
            <v>544</v>
          </cell>
          <cell r="C6441">
            <v>829100</v>
          </cell>
          <cell r="D6441">
            <v>1</v>
          </cell>
          <cell r="E6441">
            <v>0</v>
          </cell>
          <cell r="F6441" t="str">
            <v xml:space="preserve">הוצאות דאר        </v>
          </cell>
          <cell r="G6441">
            <v>0</v>
          </cell>
          <cell r="H6441" t="str">
            <v>קשיח</v>
          </cell>
          <cell r="I6441">
            <v>0</v>
          </cell>
          <cell r="J6441">
            <v>0</v>
          </cell>
          <cell r="K6441">
            <v>0</v>
          </cell>
          <cell r="L6441">
            <v>0</v>
          </cell>
          <cell r="M6441">
            <v>0</v>
          </cell>
          <cell r="N6441">
            <v>0</v>
          </cell>
          <cell r="O6441">
            <v>0</v>
          </cell>
          <cell r="P6441">
            <v>0</v>
          </cell>
        </row>
        <row r="6442">
          <cell r="A6442">
            <v>1829100550</v>
          </cell>
          <cell r="B6442">
            <v>550</v>
          </cell>
          <cell r="C6442">
            <v>829100</v>
          </cell>
          <cell r="D6442">
            <v>1</v>
          </cell>
          <cell r="E6442">
            <v>0</v>
          </cell>
          <cell r="F6442" t="str">
            <v xml:space="preserve">פירסומים          </v>
          </cell>
          <cell r="G6442">
            <v>0</v>
          </cell>
          <cell r="H6442" t="str">
            <v>גמיש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0</v>
          </cell>
          <cell r="N6442">
            <v>0</v>
          </cell>
          <cell r="O6442">
            <v>0</v>
          </cell>
          <cell r="P6442">
            <v>0</v>
          </cell>
        </row>
        <row r="6443">
          <cell r="A6443">
            <v>1829100551</v>
          </cell>
          <cell r="B6443">
            <v>551</v>
          </cell>
          <cell r="C6443">
            <v>829100</v>
          </cell>
          <cell r="D6443">
            <v>1</v>
          </cell>
          <cell r="E6443">
            <v>0</v>
          </cell>
          <cell r="F6443" t="str">
            <v xml:space="preserve">מודעות והדבקתן    </v>
          </cell>
          <cell r="G6443">
            <v>0</v>
          </cell>
          <cell r="H6443" t="str">
            <v>גמיש</v>
          </cell>
          <cell r="I6443">
            <v>0</v>
          </cell>
          <cell r="J6443">
            <v>0</v>
          </cell>
          <cell r="K6443">
            <v>0</v>
          </cell>
          <cell r="L6443">
            <v>0</v>
          </cell>
          <cell r="M6443">
            <v>0</v>
          </cell>
          <cell r="N6443">
            <v>0</v>
          </cell>
          <cell r="O6443">
            <v>0</v>
          </cell>
          <cell r="P6443">
            <v>0</v>
          </cell>
        </row>
        <row r="6444">
          <cell r="A6444">
            <v>1829100561</v>
          </cell>
          <cell r="B6444">
            <v>561</v>
          </cell>
          <cell r="C6444">
            <v>829100</v>
          </cell>
          <cell r="D6444">
            <v>1</v>
          </cell>
          <cell r="E6444">
            <v>0</v>
          </cell>
          <cell r="F6444" t="str">
            <v xml:space="preserve">שיכפולים          </v>
          </cell>
          <cell r="G6444">
            <v>0</v>
          </cell>
          <cell r="H6444" t="str">
            <v>גמיש</v>
          </cell>
          <cell r="I6444">
            <v>0</v>
          </cell>
          <cell r="J6444">
            <v>0</v>
          </cell>
          <cell r="K6444">
            <v>0</v>
          </cell>
          <cell r="L6444">
            <v>0</v>
          </cell>
          <cell r="M6444">
            <v>0</v>
          </cell>
          <cell r="N6444">
            <v>0</v>
          </cell>
          <cell r="O6444">
            <v>0</v>
          </cell>
          <cell r="P6444">
            <v>0</v>
          </cell>
        </row>
        <row r="6445">
          <cell r="A6445">
            <v>1829100562</v>
          </cell>
          <cell r="B6445">
            <v>562</v>
          </cell>
          <cell r="C6445">
            <v>829100</v>
          </cell>
          <cell r="D6445">
            <v>1</v>
          </cell>
          <cell r="E6445">
            <v>0</v>
          </cell>
          <cell r="F6445" t="str">
            <v xml:space="preserve">הדפסות            </v>
          </cell>
          <cell r="G6445">
            <v>0</v>
          </cell>
          <cell r="H6445" t="str">
            <v>גמיש</v>
          </cell>
          <cell r="I6445">
            <v>0</v>
          </cell>
          <cell r="J6445">
            <v>0</v>
          </cell>
          <cell r="K6445">
            <v>0</v>
          </cell>
          <cell r="L6445">
            <v>0</v>
          </cell>
          <cell r="M6445">
            <v>0</v>
          </cell>
          <cell r="N6445">
            <v>0</v>
          </cell>
          <cell r="O6445">
            <v>0</v>
          </cell>
          <cell r="P6445">
            <v>0</v>
          </cell>
        </row>
        <row r="6446">
          <cell r="A6446">
            <v>1829100571</v>
          </cell>
          <cell r="B6446">
            <v>571</v>
          </cell>
          <cell r="C6446">
            <v>829100</v>
          </cell>
          <cell r="D6446">
            <v>1</v>
          </cell>
          <cell r="E6446">
            <v>0</v>
          </cell>
          <cell r="F6446" t="str">
            <v xml:space="preserve">מיכון וענ"א       </v>
          </cell>
          <cell r="G6446">
            <v>0</v>
          </cell>
          <cell r="H6446" t="str">
            <v>קשיח</v>
          </cell>
          <cell r="I6446">
            <v>0</v>
          </cell>
          <cell r="J6446">
            <v>0</v>
          </cell>
          <cell r="K6446">
            <v>0</v>
          </cell>
          <cell r="L6446">
            <v>0</v>
          </cell>
          <cell r="M6446">
            <v>0</v>
          </cell>
          <cell r="N6446">
            <v>0</v>
          </cell>
          <cell r="O6446">
            <v>0</v>
          </cell>
          <cell r="P6446">
            <v>0</v>
          </cell>
        </row>
        <row r="6447">
          <cell r="A6447">
            <v>1829100700</v>
          </cell>
          <cell r="B6447">
            <v>700</v>
          </cell>
          <cell r="C6447">
            <v>829100</v>
          </cell>
          <cell r="D6447">
            <v>1</v>
          </cell>
          <cell r="E6447">
            <v>0</v>
          </cell>
          <cell r="F6447" t="str">
            <v xml:space="preserve">הוצאות לפעולות    </v>
          </cell>
          <cell r="G6447">
            <v>0</v>
          </cell>
          <cell r="H6447" t="str">
            <v xml:space="preserve"> </v>
          </cell>
          <cell r="I6447">
            <v>0</v>
          </cell>
          <cell r="J6447">
            <v>0</v>
          </cell>
          <cell r="K6447">
            <v>0</v>
          </cell>
          <cell r="L6447">
            <v>0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</row>
        <row r="6448">
          <cell r="A6448">
            <v>1829100710</v>
          </cell>
          <cell r="B6448">
            <v>710</v>
          </cell>
          <cell r="C6448">
            <v>829100</v>
          </cell>
          <cell r="D6448">
            <v>1</v>
          </cell>
          <cell r="E6448">
            <v>0</v>
          </cell>
          <cell r="F6448" t="str">
            <v xml:space="preserve">הובלות  והסעות    </v>
          </cell>
          <cell r="G6448">
            <v>0</v>
          </cell>
          <cell r="H6448" t="str">
            <v>גמיש</v>
          </cell>
          <cell r="I6448">
            <v>0</v>
          </cell>
          <cell r="J6448">
            <v>0</v>
          </cell>
          <cell r="K6448">
            <v>0</v>
          </cell>
          <cell r="L6448">
            <v>0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</row>
        <row r="6449">
          <cell r="A6449">
            <v>1829100727</v>
          </cell>
          <cell r="B6449">
            <v>727</v>
          </cell>
          <cell r="C6449">
            <v>829100</v>
          </cell>
          <cell r="D6449">
            <v>1</v>
          </cell>
          <cell r="E6449">
            <v>0</v>
          </cell>
          <cell r="F6449" t="str">
            <v xml:space="preserve">חול לבורות קפיצה  </v>
          </cell>
          <cell r="G6449">
            <v>0</v>
          </cell>
          <cell r="H6449" t="str">
            <v>גמיש</v>
          </cell>
          <cell r="I6449">
            <v>0</v>
          </cell>
          <cell r="J6449">
            <v>0</v>
          </cell>
          <cell r="K6449">
            <v>0</v>
          </cell>
          <cell r="L6449">
            <v>0</v>
          </cell>
          <cell r="M6449">
            <v>0</v>
          </cell>
          <cell r="N6449">
            <v>0</v>
          </cell>
          <cell r="O6449">
            <v>0</v>
          </cell>
          <cell r="P6449">
            <v>0</v>
          </cell>
        </row>
        <row r="6450">
          <cell r="A6450">
            <v>1829100742</v>
          </cell>
          <cell r="B6450">
            <v>742</v>
          </cell>
          <cell r="C6450">
            <v>829100</v>
          </cell>
          <cell r="D6450">
            <v>1</v>
          </cell>
          <cell r="E6450">
            <v>0</v>
          </cell>
          <cell r="F6450" t="str">
            <v xml:space="preserve">כלים וציוד        </v>
          </cell>
          <cell r="G6450">
            <v>0</v>
          </cell>
          <cell r="H6450" t="str">
            <v>גמיש</v>
          </cell>
          <cell r="I6450">
            <v>0</v>
          </cell>
          <cell r="J6450">
            <v>0</v>
          </cell>
          <cell r="K6450">
            <v>0</v>
          </cell>
          <cell r="L6450">
            <v>0</v>
          </cell>
          <cell r="M6450">
            <v>0</v>
          </cell>
          <cell r="N6450">
            <v>0</v>
          </cell>
          <cell r="O6450">
            <v>0</v>
          </cell>
          <cell r="P6450">
            <v>0</v>
          </cell>
        </row>
        <row r="6451">
          <cell r="A6451">
            <v>1829100743</v>
          </cell>
          <cell r="B6451">
            <v>743</v>
          </cell>
          <cell r="C6451">
            <v>829100</v>
          </cell>
          <cell r="D6451">
            <v>1</v>
          </cell>
          <cell r="E6451">
            <v>0</v>
          </cell>
          <cell r="F6451" t="str">
            <v>ח'-תח' מתקני ספורט</v>
          </cell>
          <cell r="G6451">
            <v>0</v>
          </cell>
          <cell r="H6451" t="str">
            <v>גמיש</v>
          </cell>
          <cell r="I6451">
            <v>0</v>
          </cell>
          <cell r="J6451">
            <v>0</v>
          </cell>
          <cell r="K6451">
            <v>0</v>
          </cell>
          <cell r="L6451">
            <v>0</v>
          </cell>
          <cell r="M6451">
            <v>0</v>
          </cell>
          <cell r="N6451">
            <v>0</v>
          </cell>
          <cell r="O6451">
            <v>0</v>
          </cell>
          <cell r="P6451">
            <v>0</v>
          </cell>
        </row>
        <row r="6452">
          <cell r="A6452">
            <v>1829100744</v>
          </cell>
          <cell r="B6452">
            <v>744</v>
          </cell>
          <cell r="C6452">
            <v>829100</v>
          </cell>
          <cell r="D6452">
            <v>1</v>
          </cell>
          <cell r="E6452">
            <v>0</v>
          </cell>
          <cell r="F6452" t="str">
            <v xml:space="preserve">תעודות ומדליות    </v>
          </cell>
          <cell r="G6452">
            <v>0</v>
          </cell>
          <cell r="H6452" t="str">
            <v>גמיש</v>
          </cell>
          <cell r="I6452">
            <v>0</v>
          </cell>
          <cell r="J6452">
            <v>0</v>
          </cell>
          <cell r="K6452">
            <v>0</v>
          </cell>
          <cell r="L6452">
            <v>0</v>
          </cell>
          <cell r="M6452">
            <v>0</v>
          </cell>
          <cell r="N6452">
            <v>0</v>
          </cell>
          <cell r="O6452">
            <v>0</v>
          </cell>
          <cell r="P6452">
            <v>0</v>
          </cell>
        </row>
        <row r="6453">
          <cell r="A6453">
            <v>1829100763</v>
          </cell>
          <cell r="B6453">
            <v>763</v>
          </cell>
          <cell r="C6453">
            <v>829100</v>
          </cell>
          <cell r="D6453">
            <v>1</v>
          </cell>
          <cell r="E6453">
            <v>0</v>
          </cell>
          <cell r="F6453" t="str">
            <v xml:space="preserve">עובדי חברת מוסדות </v>
          </cell>
          <cell r="G6453">
            <v>0</v>
          </cell>
          <cell r="H6453" t="str">
            <v>קשיח</v>
          </cell>
          <cell r="I6453">
            <v>0</v>
          </cell>
          <cell r="J6453">
            <v>0</v>
          </cell>
          <cell r="K6453">
            <v>0</v>
          </cell>
          <cell r="L6453">
            <v>0</v>
          </cell>
          <cell r="M6453">
            <v>0</v>
          </cell>
          <cell r="N6453">
            <v>0</v>
          </cell>
          <cell r="O6453">
            <v>0</v>
          </cell>
          <cell r="P6453">
            <v>0</v>
          </cell>
        </row>
        <row r="6454">
          <cell r="A6454">
            <v>1829100781</v>
          </cell>
          <cell r="B6454">
            <v>781</v>
          </cell>
          <cell r="C6454">
            <v>829100</v>
          </cell>
          <cell r="D6454">
            <v>1</v>
          </cell>
          <cell r="E6454">
            <v>0</v>
          </cell>
          <cell r="F6454" t="str">
            <v>מפעלי ספורט</v>
          </cell>
          <cell r="G6454">
            <v>0</v>
          </cell>
          <cell r="H6454" t="str">
            <v>גמיש</v>
          </cell>
          <cell r="I6454">
            <v>0</v>
          </cell>
          <cell r="J6454">
            <v>0</v>
          </cell>
          <cell r="K6454">
            <v>0</v>
          </cell>
          <cell r="L6454">
            <v>0</v>
          </cell>
          <cell r="M6454">
            <v>0</v>
          </cell>
          <cell r="N6454">
            <v>0</v>
          </cell>
          <cell r="O6454">
            <v>0</v>
          </cell>
          <cell r="P6454">
            <v>0</v>
          </cell>
        </row>
        <row r="6455">
          <cell r="A6455">
            <v>1829100794</v>
          </cell>
          <cell r="B6455">
            <v>794</v>
          </cell>
          <cell r="C6455">
            <v>829100</v>
          </cell>
          <cell r="D6455">
            <v>1</v>
          </cell>
          <cell r="E6455">
            <v>0</v>
          </cell>
          <cell r="F6455" t="str">
            <v xml:space="preserve">השתתפות בעזר 094  </v>
          </cell>
          <cell r="G6455">
            <v>0</v>
          </cell>
          <cell r="H6455" t="str">
            <v>קשיח</v>
          </cell>
          <cell r="I6455">
            <v>0</v>
          </cell>
          <cell r="J6455">
            <v>0</v>
          </cell>
          <cell r="K6455">
            <v>0</v>
          </cell>
          <cell r="L6455">
            <v>0</v>
          </cell>
          <cell r="M6455">
            <v>0</v>
          </cell>
          <cell r="N6455">
            <v>0</v>
          </cell>
          <cell r="O6455">
            <v>0</v>
          </cell>
          <cell r="P6455">
            <v>0</v>
          </cell>
        </row>
        <row r="6456">
          <cell r="A6456">
            <v>1829100810</v>
          </cell>
          <cell r="B6456">
            <v>810</v>
          </cell>
          <cell r="C6456">
            <v>829100</v>
          </cell>
          <cell r="D6456">
            <v>1</v>
          </cell>
          <cell r="E6456">
            <v>0</v>
          </cell>
          <cell r="F6456" t="str">
            <v>מועדון ספורט בי"ס</v>
          </cell>
          <cell r="G6456">
            <v>0</v>
          </cell>
          <cell r="H6456" t="str">
            <v>קשיח</v>
          </cell>
          <cell r="I6456">
            <v>-1.5280135823429575E-2</v>
          </cell>
          <cell r="J6456">
            <v>261000</v>
          </cell>
          <cell r="K6456">
            <v>-0.11428571428571432</v>
          </cell>
          <cell r="L6456">
            <v>29000</v>
          </cell>
          <cell r="M6456">
            <v>0</v>
          </cell>
          <cell r="N6456">
            <v>290000</v>
          </cell>
          <cell r="O6456">
            <v>294500</v>
          </cell>
          <cell r="P6456">
            <v>167819</v>
          </cell>
        </row>
        <row r="6457">
          <cell r="A6457">
            <v>1829100811</v>
          </cell>
          <cell r="B6457">
            <v>811</v>
          </cell>
          <cell r="C6457">
            <v>829100</v>
          </cell>
          <cell r="D6457">
            <v>1</v>
          </cell>
          <cell r="E6457">
            <v>0</v>
          </cell>
          <cell r="F6457" t="str">
            <v>אליפות אומנותית</v>
          </cell>
          <cell r="G6457">
            <v>0</v>
          </cell>
          <cell r="H6457" t="str">
            <v>גמיש</v>
          </cell>
          <cell r="I6457">
            <v>0</v>
          </cell>
          <cell r="J6457">
            <v>0</v>
          </cell>
          <cell r="K6457">
            <v>0</v>
          </cell>
          <cell r="L6457">
            <v>0</v>
          </cell>
          <cell r="M6457">
            <v>0</v>
          </cell>
          <cell r="N6457">
            <v>0</v>
          </cell>
          <cell r="O6457">
            <v>0</v>
          </cell>
          <cell r="P6457">
            <v>0</v>
          </cell>
        </row>
        <row r="6458">
          <cell r="A6458">
            <v>1829100812</v>
          </cell>
          <cell r="B6458">
            <v>812</v>
          </cell>
          <cell r="C6458">
            <v>829100</v>
          </cell>
          <cell r="D6458">
            <v>1</v>
          </cell>
          <cell r="E6458">
            <v>0</v>
          </cell>
          <cell r="F6458" t="str">
            <v>אליפות בינ"ל</v>
          </cell>
          <cell r="G6458">
            <v>0</v>
          </cell>
          <cell r="H6458" t="str">
            <v>גמיש</v>
          </cell>
          <cell r="I6458">
            <v>0</v>
          </cell>
          <cell r="J6458">
            <v>243720</v>
          </cell>
          <cell r="K6458">
            <v>0</v>
          </cell>
          <cell r="L6458">
            <v>27080</v>
          </cell>
          <cell r="M6458">
            <v>0</v>
          </cell>
          <cell r="N6458">
            <v>270800</v>
          </cell>
          <cell r="O6458">
            <v>270800</v>
          </cell>
          <cell r="P6458">
            <v>0</v>
          </cell>
        </row>
        <row r="6459">
          <cell r="A6459">
            <v>1829100813</v>
          </cell>
          <cell r="B6459">
            <v>813</v>
          </cell>
          <cell r="C6459">
            <v>829100</v>
          </cell>
          <cell r="D6459">
            <v>1</v>
          </cell>
          <cell r="E6459">
            <v>0</v>
          </cell>
          <cell r="F6459" t="str">
            <v>תיפעול המחלקה</v>
          </cell>
          <cell r="G6459">
            <v>0</v>
          </cell>
          <cell r="H6459" t="str">
            <v>גמיש</v>
          </cell>
          <cell r="I6459">
            <v>0</v>
          </cell>
          <cell r="J6459">
            <v>596160</v>
          </cell>
          <cell r="K6459">
            <v>0</v>
          </cell>
          <cell r="L6459">
            <v>66240</v>
          </cell>
          <cell r="M6459">
            <v>0</v>
          </cell>
          <cell r="N6459">
            <v>662400</v>
          </cell>
          <cell r="O6459">
            <v>662400</v>
          </cell>
          <cell r="P6459">
            <v>662400</v>
          </cell>
        </row>
        <row r="6460">
          <cell r="A6460">
            <v>1829100814</v>
          </cell>
          <cell r="B6460">
            <v>814</v>
          </cell>
          <cell r="C6460">
            <v>829100</v>
          </cell>
          <cell r="D6460">
            <v>1</v>
          </cell>
          <cell r="E6460">
            <v>0</v>
          </cell>
          <cell r="F6460" t="str">
            <v>השת' אולם ספורט שמיר</v>
          </cell>
          <cell r="G6460">
            <v>0</v>
          </cell>
          <cell r="H6460" t="str">
            <v>גמיש</v>
          </cell>
          <cell r="I6460">
            <v>0</v>
          </cell>
          <cell r="J6460">
            <v>86400</v>
          </cell>
          <cell r="K6460">
            <v>0</v>
          </cell>
          <cell r="L6460">
            <v>9600</v>
          </cell>
          <cell r="M6460">
            <v>0</v>
          </cell>
          <cell r="N6460">
            <v>96000</v>
          </cell>
          <cell r="O6460">
            <v>96000</v>
          </cell>
          <cell r="P6460">
            <v>96000</v>
          </cell>
        </row>
        <row r="6461">
          <cell r="A6461">
            <v>1829100815</v>
          </cell>
          <cell r="B6461">
            <v>815</v>
          </cell>
          <cell r="C6461">
            <v>829100</v>
          </cell>
          <cell r="D6461">
            <v>1</v>
          </cell>
          <cell r="E6461">
            <v>0</v>
          </cell>
          <cell r="F6461" t="str">
            <v>פרחי ספורט</v>
          </cell>
          <cell r="G6461">
            <v>0</v>
          </cell>
          <cell r="H6461" t="str">
            <v>גמיש</v>
          </cell>
          <cell r="I6461">
            <v>0</v>
          </cell>
          <cell r="J6461">
            <v>0</v>
          </cell>
          <cell r="K6461">
            <v>0</v>
          </cell>
          <cell r="L6461">
            <v>0</v>
          </cell>
          <cell r="M6461">
            <v>0</v>
          </cell>
          <cell r="N6461">
            <v>0</v>
          </cell>
          <cell r="O6461">
            <v>0</v>
          </cell>
          <cell r="P6461">
            <v>0</v>
          </cell>
        </row>
        <row r="6462">
          <cell r="A6462">
            <v>1829100816</v>
          </cell>
          <cell r="B6462">
            <v>816</v>
          </cell>
          <cell r="C6462">
            <v>829100</v>
          </cell>
          <cell r="D6462">
            <v>1</v>
          </cell>
          <cell r="E6462">
            <v>0</v>
          </cell>
          <cell r="F6462" t="str">
            <v>אליפות אירופה באקרובטיקה</v>
          </cell>
          <cell r="G6462">
            <v>0</v>
          </cell>
          <cell r="H6462" t="str">
            <v>גמיש</v>
          </cell>
          <cell r="I6462">
            <v>0</v>
          </cell>
          <cell r="J6462">
            <v>0</v>
          </cell>
          <cell r="K6462">
            <v>0</v>
          </cell>
          <cell r="L6462">
            <v>0</v>
          </cell>
          <cell r="M6462">
            <v>0</v>
          </cell>
          <cell r="N6462">
            <v>0</v>
          </cell>
          <cell r="O6462">
            <v>0</v>
          </cell>
          <cell r="P6462">
            <v>0</v>
          </cell>
        </row>
        <row r="6463">
          <cell r="A6463">
            <v>1829100817</v>
          </cell>
          <cell r="B6463">
            <v>817</v>
          </cell>
          <cell r="C6463">
            <v>829100</v>
          </cell>
          <cell r="D6463">
            <v>1</v>
          </cell>
          <cell r="E6463">
            <v>0</v>
          </cell>
          <cell r="F6463" t="str">
            <v>השת' אולם ספורט שרון</v>
          </cell>
          <cell r="G6463">
            <v>0</v>
          </cell>
          <cell r="H6463" t="str">
            <v>גמיש</v>
          </cell>
          <cell r="I6463">
            <v>0</v>
          </cell>
          <cell r="J6463">
            <v>143280</v>
          </cell>
          <cell r="K6463">
            <v>0</v>
          </cell>
          <cell r="L6463">
            <v>15920</v>
          </cell>
          <cell r="M6463">
            <v>0</v>
          </cell>
          <cell r="N6463">
            <v>159200</v>
          </cell>
          <cell r="O6463">
            <v>159200</v>
          </cell>
          <cell r="P6463">
            <v>159200</v>
          </cell>
        </row>
        <row r="6464">
          <cell r="A6464">
            <v>1829100818</v>
          </cell>
          <cell r="B6464">
            <v>818</v>
          </cell>
          <cell r="C6464">
            <v>829100</v>
          </cell>
          <cell r="D6464">
            <v>1</v>
          </cell>
          <cell r="E6464">
            <v>0</v>
          </cell>
          <cell r="F6464" t="str">
            <v>הפעלת סקייטפארק</v>
          </cell>
          <cell r="G6464">
            <v>0</v>
          </cell>
          <cell r="H6464" t="str">
            <v>גמיש</v>
          </cell>
          <cell r="I6464">
            <v>0</v>
          </cell>
          <cell r="J6464">
            <v>285930</v>
          </cell>
          <cell r="K6464">
            <v>0</v>
          </cell>
          <cell r="L6464">
            <v>31770</v>
          </cell>
          <cell r="M6464">
            <v>0</v>
          </cell>
          <cell r="N6464">
            <v>317700</v>
          </cell>
          <cell r="O6464">
            <v>317700</v>
          </cell>
          <cell r="P6464">
            <v>317700</v>
          </cell>
        </row>
        <row r="6465">
          <cell r="A6465">
            <v>1829100819</v>
          </cell>
          <cell r="B6465">
            <v>819</v>
          </cell>
          <cell r="C6465">
            <v>829100</v>
          </cell>
          <cell r="D6465">
            <v>1</v>
          </cell>
          <cell r="E6465">
            <v>0</v>
          </cell>
          <cell r="F6465" t="str">
            <v>השתתפות בנופשונית</v>
          </cell>
          <cell r="G6465">
            <v>0</v>
          </cell>
          <cell r="H6465" t="str">
            <v>קשיח</v>
          </cell>
          <cell r="I6465">
            <v>0</v>
          </cell>
          <cell r="J6465">
            <v>855000</v>
          </cell>
          <cell r="K6465">
            <v>0</v>
          </cell>
          <cell r="L6465">
            <v>95000</v>
          </cell>
          <cell r="M6465">
            <v>0</v>
          </cell>
          <cell r="N6465">
            <v>950000</v>
          </cell>
          <cell r="O6465">
            <v>950000</v>
          </cell>
          <cell r="P6465">
            <v>950000</v>
          </cell>
        </row>
        <row r="6466">
          <cell r="A6466">
            <v>1829100820</v>
          </cell>
          <cell r="B6466">
            <v>820</v>
          </cell>
          <cell r="C6466">
            <v>829100</v>
          </cell>
          <cell r="D6466">
            <v>1</v>
          </cell>
          <cell r="E6466">
            <v>0</v>
          </cell>
          <cell r="F6466" t="str">
            <v>מרכזי מצוינות</v>
          </cell>
          <cell r="G6466">
            <v>0</v>
          </cell>
          <cell r="H6466" t="str">
            <v>קשיח</v>
          </cell>
          <cell r="I6466">
            <v>0</v>
          </cell>
          <cell r="J6466">
            <v>188100</v>
          </cell>
          <cell r="K6466">
            <v>-0.18518518518518523</v>
          </cell>
          <cell r="L6466">
            <v>20900</v>
          </cell>
          <cell r="M6466">
            <v>0</v>
          </cell>
          <cell r="N6466">
            <v>209000</v>
          </cell>
          <cell r="O6466">
            <v>209000</v>
          </cell>
          <cell r="P6466">
            <v>192426</v>
          </cell>
        </row>
        <row r="6467">
          <cell r="A6467">
            <v>1829100821</v>
          </cell>
          <cell r="B6467">
            <v>821</v>
          </cell>
          <cell r="C6467">
            <v>829100</v>
          </cell>
          <cell r="D6467">
            <v>1</v>
          </cell>
          <cell r="E6467">
            <v>0</v>
          </cell>
          <cell r="F6467" t="str">
            <v>השתתפות היכל הספורט</v>
          </cell>
          <cell r="G6467">
            <v>0</v>
          </cell>
          <cell r="H6467" t="str">
            <v>גמיש</v>
          </cell>
          <cell r="I6467">
            <v>2.6824127301507956</v>
          </cell>
          <cell r="J6467">
            <v>4299970</v>
          </cell>
          <cell r="K6467">
            <v>0</v>
          </cell>
          <cell r="L6467">
            <v>120030</v>
          </cell>
          <cell r="M6467">
            <v>0</v>
          </cell>
          <cell r="N6467">
            <v>4420000</v>
          </cell>
          <cell r="O6467">
            <v>1200300</v>
          </cell>
          <cell r="P6467">
            <v>1200300</v>
          </cell>
        </row>
        <row r="6468">
          <cell r="A6468">
            <v>1829100822</v>
          </cell>
          <cell r="B6468">
            <v>822</v>
          </cell>
          <cell r="C6468">
            <v>829100</v>
          </cell>
          <cell r="D6468">
            <v>1</v>
          </cell>
          <cell r="E6468">
            <v>0</v>
          </cell>
          <cell r="F6468" t="str">
            <v>ליגת הכוכבים</v>
          </cell>
          <cell r="G6468">
            <v>0</v>
          </cell>
          <cell r="H6468" t="str">
            <v>גמיש</v>
          </cell>
          <cell r="I6468">
            <v>0</v>
          </cell>
          <cell r="J6468">
            <v>134010</v>
          </cell>
          <cell r="K6468">
            <v>0</v>
          </cell>
          <cell r="L6468">
            <v>14890</v>
          </cell>
          <cell r="M6468">
            <v>0</v>
          </cell>
          <cell r="N6468">
            <v>148900</v>
          </cell>
          <cell r="O6468">
            <v>148900</v>
          </cell>
          <cell r="P6468">
            <v>148900</v>
          </cell>
        </row>
        <row r="6469">
          <cell r="A6469">
            <v>1829100824</v>
          </cell>
          <cell r="B6469">
            <v>824</v>
          </cell>
          <cell r="C6469">
            <v>829100</v>
          </cell>
          <cell r="D6469">
            <v>1</v>
          </cell>
          <cell r="E6469">
            <v>0</v>
          </cell>
          <cell r="F6469" t="str">
            <v xml:space="preserve">השתתפות אולם מכבי </v>
          </cell>
          <cell r="G6469">
            <v>0</v>
          </cell>
          <cell r="H6469" t="str">
            <v>גמיש</v>
          </cell>
          <cell r="I6469">
            <v>0</v>
          </cell>
          <cell r="J6469">
            <v>0</v>
          </cell>
          <cell r="K6469">
            <v>0</v>
          </cell>
          <cell r="L6469">
            <v>0</v>
          </cell>
          <cell r="M6469">
            <v>0</v>
          </cell>
          <cell r="N6469">
            <v>0</v>
          </cell>
          <cell r="O6469">
            <v>0</v>
          </cell>
          <cell r="P6469">
            <v>0</v>
          </cell>
        </row>
        <row r="6470">
          <cell r="A6470">
            <v>1829100870</v>
          </cell>
          <cell r="B6470">
            <v>870</v>
          </cell>
          <cell r="C6470">
            <v>829100</v>
          </cell>
          <cell r="D6470">
            <v>1</v>
          </cell>
          <cell r="E6470">
            <v>0</v>
          </cell>
          <cell r="F6470" t="str">
            <v>חוגי ספורט בי"ס</v>
          </cell>
          <cell r="G6470">
            <v>0</v>
          </cell>
          <cell r="H6470" t="str">
            <v>גמיש</v>
          </cell>
          <cell r="I6470">
            <v>-1</v>
          </cell>
          <cell r="J6470">
            <v>0</v>
          </cell>
          <cell r="K6470">
            <v>0</v>
          </cell>
          <cell r="L6470">
            <v>0</v>
          </cell>
          <cell r="M6470">
            <v>0</v>
          </cell>
          <cell r="N6470">
            <v>0</v>
          </cell>
          <cell r="O6470">
            <v>40000</v>
          </cell>
          <cell r="P6470">
            <v>0</v>
          </cell>
        </row>
        <row r="6471">
          <cell r="A6471">
            <v>1829100871</v>
          </cell>
          <cell r="B6471">
            <v>871</v>
          </cell>
          <cell r="C6471">
            <v>829100</v>
          </cell>
          <cell r="D6471">
            <v>1</v>
          </cell>
          <cell r="E6471">
            <v>0</v>
          </cell>
          <cell r="F6471" t="str">
            <v>תחזוקת מגרש אורט</v>
          </cell>
          <cell r="G6471">
            <v>0</v>
          </cell>
          <cell r="H6471" t="str">
            <v>גמיש</v>
          </cell>
          <cell r="I6471">
            <v>0</v>
          </cell>
          <cell r="J6471">
            <v>100000</v>
          </cell>
          <cell r="K6471">
            <v>0</v>
          </cell>
          <cell r="L6471">
            <v>0</v>
          </cell>
          <cell r="M6471">
            <v>0</v>
          </cell>
          <cell r="N6471">
            <v>100000</v>
          </cell>
          <cell r="O6471">
            <v>100000</v>
          </cell>
          <cell r="P6471">
            <v>60000</v>
          </cell>
        </row>
        <row r="6472">
          <cell r="A6472">
            <v>1829100872</v>
          </cell>
          <cell r="B6472">
            <v>872</v>
          </cell>
          <cell r="C6472">
            <v>829100</v>
          </cell>
          <cell r="D6472">
            <v>1</v>
          </cell>
          <cell r="E6472">
            <v>0</v>
          </cell>
          <cell r="F6472" t="str">
            <v>מרכז טניס עירוני</v>
          </cell>
          <cell r="G6472">
            <v>0</v>
          </cell>
          <cell r="H6472" t="str">
            <v>גמיש</v>
          </cell>
          <cell r="I6472">
            <v>0</v>
          </cell>
          <cell r="J6472">
            <v>150000</v>
          </cell>
          <cell r="K6472">
            <v>0</v>
          </cell>
          <cell r="L6472">
            <v>0</v>
          </cell>
          <cell r="M6472">
            <v>0</v>
          </cell>
          <cell r="N6472">
            <v>150000</v>
          </cell>
          <cell r="O6472">
            <v>150000</v>
          </cell>
          <cell r="P6472">
            <v>0</v>
          </cell>
        </row>
        <row r="6473">
          <cell r="A6473">
            <v>1829100873</v>
          </cell>
          <cell r="B6473">
            <v>873</v>
          </cell>
          <cell r="C6473">
            <v>829100</v>
          </cell>
          <cell r="D6473">
            <v>1</v>
          </cell>
          <cell r="E6473">
            <v>0</v>
          </cell>
          <cell r="F6473" t="str">
            <v>פרוייקטים</v>
          </cell>
          <cell r="G6473">
            <v>0</v>
          </cell>
          <cell r="H6473" t="str">
            <v>גמיש</v>
          </cell>
          <cell r="I6473">
            <v>0</v>
          </cell>
          <cell r="J6473">
            <v>322920</v>
          </cell>
          <cell r="K6473">
            <v>0</v>
          </cell>
          <cell r="L6473">
            <v>35880</v>
          </cell>
          <cell r="M6473">
            <v>0</v>
          </cell>
          <cell r="N6473">
            <v>358800</v>
          </cell>
          <cell r="O6473">
            <v>358800</v>
          </cell>
          <cell r="P6473">
            <v>358800</v>
          </cell>
        </row>
        <row r="6474">
          <cell r="A6474">
            <v>1829100874</v>
          </cell>
          <cell r="B6474">
            <v>874</v>
          </cell>
          <cell r="C6474">
            <v>829100</v>
          </cell>
          <cell r="D6474">
            <v>1</v>
          </cell>
          <cell r="E6474">
            <v>0</v>
          </cell>
          <cell r="F6474" t="str">
            <v>תיגבור חט"ב ק"ש (מאגוד')</v>
          </cell>
          <cell r="G6474">
            <v>0</v>
          </cell>
          <cell r="H6474" t="str">
            <v>גמיש</v>
          </cell>
          <cell r="I6474">
            <v>0</v>
          </cell>
          <cell r="J6474">
            <v>43700</v>
          </cell>
          <cell r="K6474">
            <v>0</v>
          </cell>
          <cell r="L6474">
            <v>0</v>
          </cell>
          <cell r="M6474">
            <v>0</v>
          </cell>
          <cell r="N6474">
            <v>43700</v>
          </cell>
          <cell r="O6474">
            <v>43700</v>
          </cell>
          <cell r="P6474">
            <v>43700</v>
          </cell>
        </row>
        <row r="6475">
          <cell r="A6475">
            <v>1829100875</v>
          </cell>
          <cell r="B6475">
            <v>875</v>
          </cell>
          <cell r="C6475">
            <v>829100</v>
          </cell>
          <cell r="D6475">
            <v>1</v>
          </cell>
          <cell r="E6475">
            <v>0</v>
          </cell>
          <cell r="F6475" t="str">
            <v>נבחרת כדורשת למכביה</v>
          </cell>
          <cell r="G6475">
            <v>0</v>
          </cell>
          <cell r="H6475" t="str">
            <v>גמיש</v>
          </cell>
          <cell r="I6475">
            <v>0</v>
          </cell>
          <cell r="J6475">
            <v>0</v>
          </cell>
          <cell r="K6475">
            <v>0</v>
          </cell>
          <cell r="L6475">
            <v>0</v>
          </cell>
          <cell r="M6475">
            <v>0</v>
          </cell>
          <cell r="N6475">
            <v>0</v>
          </cell>
          <cell r="O6475">
            <v>0</v>
          </cell>
          <cell r="P6475">
            <v>0</v>
          </cell>
        </row>
        <row r="6476">
          <cell r="A6476">
            <v>1829100876</v>
          </cell>
          <cell r="B6476">
            <v>876</v>
          </cell>
          <cell r="C6476">
            <v>829100</v>
          </cell>
          <cell r="D6476">
            <v>1</v>
          </cell>
          <cell r="E6476">
            <v>0</v>
          </cell>
          <cell r="F6476" t="str">
            <v>מרוץ חולון</v>
          </cell>
          <cell r="G6476">
            <v>0</v>
          </cell>
          <cell r="H6476" t="str">
            <v>גמיש</v>
          </cell>
          <cell r="I6476">
            <v>0</v>
          </cell>
          <cell r="J6476">
            <v>0</v>
          </cell>
          <cell r="K6476" t="e">
            <v>#N/A</v>
          </cell>
          <cell r="L6476">
            <v>0</v>
          </cell>
          <cell r="M6476">
            <v>900000</v>
          </cell>
          <cell r="N6476">
            <v>900000</v>
          </cell>
          <cell r="O6476">
            <v>800000</v>
          </cell>
          <cell r="P6476">
            <v>800000</v>
          </cell>
        </row>
        <row r="6477">
          <cell r="A6477">
            <v>1829100877</v>
          </cell>
          <cell r="B6477">
            <v>877</v>
          </cell>
          <cell r="C6477">
            <v>829100</v>
          </cell>
          <cell r="D6477">
            <v>1</v>
          </cell>
          <cell r="E6477">
            <v>0</v>
          </cell>
          <cell r="F6477" t="str">
            <v>מרוצי ילדים עממיים</v>
          </cell>
          <cell r="G6477">
            <v>0</v>
          </cell>
          <cell r="H6477" t="str">
            <v>גמיש</v>
          </cell>
          <cell r="I6477">
            <v>0</v>
          </cell>
          <cell r="J6477">
            <v>0</v>
          </cell>
          <cell r="K6477" t="e">
            <v>#N/A</v>
          </cell>
          <cell r="L6477">
            <v>0</v>
          </cell>
          <cell r="M6477">
            <v>0</v>
          </cell>
          <cell r="N6477">
            <v>0</v>
          </cell>
          <cell r="O6477">
            <v>0</v>
          </cell>
          <cell r="P6477">
            <v>0</v>
          </cell>
        </row>
        <row r="6478">
          <cell r="A6478">
            <v>1829100878</v>
          </cell>
          <cell r="B6478">
            <v>878</v>
          </cell>
          <cell r="C6478">
            <v>829100</v>
          </cell>
          <cell r="D6478">
            <v>1</v>
          </cell>
          <cell r="E6478">
            <v>0</v>
          </cell>
          <cell r="F6478" t="str">
            <v>חוגי שחייה</v>
          </cell>
          <cell r="G6478">
            <v>0</v>
          </cell>
          <cell r="H6478" t="str">
            <v>גמיש</v>
          </cell>
          <cell r="I6478">
            <v>0</v>
          </cell>
          <cell r="J6478">
            <v>200000</v>
          </cell>
          <cell r="K6478" t="e">
            <v>#N/A</v>
          </cell>
          <cell r="L6478">
            <v>0</v>
          </cell>
          <cell r="M6478">
            <v>0</v>
          </cell>
          <cell r="N6478">
            <v>200000</v>
          </cell>
          <cell r="O6478">
            <v>0</v>
          </cell>
          <cell r="P6478">
            <v>0</v>
          </cell>
        </row>
        <row r="6479">
          <cell r="A6479">
            <v>1829100879</v>
          </cell>
          <cell r="B6479">
            <v>879</v>
          </cell>
          <cell r="C6479">
            <v>829100</v>
          </cell>
          <cell r="D6479">
            <v>1</v>
          </cell>
          <cell r="E6479">
            <v>0</v>
          </cell>
          <cell r="F6479" t="str">
            <v>ביטוח - כנגד הכנסות</v>
          </cell>
          <cell r="G6479">
            <v>0</v>
          </cell>
          <cell r="H6479" t="str">
            <v>קשיח</v>
          </cell>
          <cell r="I6479">
            <v>0</v>
          </cell>
          <cell r="J6479">
            <v>43900</v>
          </cell>
          <cell r="K6479">
            <v>0</v>
          </cell>
          <cell r="L6479">
            <v>0</v>
          </cell>
          <cell r="M6479">
            <v>0</v>
          </cell>
          <cell r="N6479">
            <v>43900</v>
          </cell>
          <cell r="O6479">
            <v>43900</v>
          </cell>
          <cell r="P6479">
            <v>43900</v>
          </cell>
        </row>
        <row r="6480">
          <cell r="A6480">
            <v>1829100900</v>
          </cell>
          <cell r="B6480">
            <v>900</v>
          </cell>
          <cell r="C6480">
            <v>829100</v>
          </cell>
          <cell r="D6480">
            <v>1</v>
          </cell>
          <cell r="E6480">
            <v>0</v>
          </cell>
          <cell r="F6480" t="str">
            <v xml:space="preserve">הוצאות חד פעמיות  </v>
          </cell>
          <cell r="G6480">
            <v>0</v>
          </cell>
          <cell r="H6480" t="str">
            <v xml:space="preserve"> </v>
          </cell>
          <cell r="I6480">
            <v>0</v>
          </cell>
          <cell r="J6480">
            <v>0</v>
          </cell>
          <cell r="K6480">
            <v>0</v>
          </cell>
          <cell r="L6480">
            <v>0</v>
          </cell>
          <cell r="M6480">
            <v>0</v>
          </cell>
          <cell r="N6480">
            <v>0</v>
          </cell>
          <cell r="O6480">
            <v>0</v>
          </cell>
          <cell r="P6480">
            <v>0</v>
          </cell>
        </row>
        <row r="6481">
          <cell r="A6481">
            <v>1829100930</v>
          </cell>
          <cell r="B6481">
            <v>930</v>
          </cell>
          <cell r="C6481">
            <v>829100</v>
          </cell>
          <cell r="D6481">
            <v>1</v>
          </cell>
          <cell r="E6481">
            <v>0</v>
          </cell>
          <cell r="F6481" t="str">
            <v>חוגי ספורט בי"ס</v>
          </cell>
          <cell r="G6481">
            <v>0</v>
          </cell>
          <cell r="H6481" t="str">
            <v>גמיש</v>
          </cell>
          <cell r="I6481">
            <v>0</v>
          </cell>
          <cell r="J6481">
            <v>0</v>
          </cell>
          <cell r="K6481">
            <v>0</v>
          </cell>
          <cell r="L6481">
            <v>0</v>
          </cell>
          <cell r="M6481">
            <v>0</v>
          </cell>
          <cell r="N6481">
            <v>0</v>
          </cell>
          <cell r="O6481">
            <v>0</v>
          </cell>
          <cell r="P6481">
            <v>0</v>
          </cell>
        </row>
        <row r="6482">
          <cell r="A6482">
            <v>1829100920</v>
          </cell>
          <cell r="B6482">
            <v>920</v>
          </cell>
          <cell r="C6482">
            <v>829100</v>
          </cell>
          <cell r="D6482">
            <v>1</v>
          </cell>
          <cell r="E6482">
            <v>0</v>
          </cell>
          <cell r="F6482" t="str">
            <v>פעולות כנגד הכנסות</v>
          </cell>
          <cell r="G6482">
            <v>0</v>
          </cell>
          <cell r="H6482" t="str">
            <v>גמיש</v>
          </cell>
          <cell r="I6482">
            <v>-1</v>
          </cell>
          <cell r="J6482">
            <v>0</v>
          </cell>
          <cell r="K6482">
            <v>-0.28404761904761899</v>
          </cell>
          <cell r="L6482">
            <v>0</v>
          </cell>
          <cell r="M6482">
            <v>0</v>
          </cell>
          <cell r="N6482">
            <v>0</v>
          </cell>
          <cell r="O6482">
            <v>300700</v>
          </cell>
          <cell r="P6482">
            <v>413642</v>
          </cell>
        </row>
        <row r="6483">
          <cell r="A6483">
            <v>1829100921</v>
          </cell>
          <cell r="B6483">
            <v>921</v>
          </cell>
          <cell r="C6483">
            <v>829100</v>
          </cell>
          <cell r="D6483">
            <v>1</v>
          </cell>
          <cell r="E6483">
            <v>0</v>
          </cell>
          <cell r="F6483" t="str">
            <v>מתחם הפועל</v>
          </cell>
          <cell r="G6483">
            <v>0</v>
          </cell>
          <cell r="H6483" t="str">
            <v>גמיש</v>
          </cell>
          <cell r="I6483" t="e">
            <v>#DIV/0!</v>
          </cell>
          <cell r="J6483">
            <v>630000</v>
          </cell>
          <cell r="K6483" t="e">
            <v>#N/A</v>
          </cell>
          <cell r="L6483">
            <v>0</v>
          </cell>
          <cell r="M6483" t="str">
            <v>חדש</v>
          </cell>
          <cell r="N6483">
            <v>630000</v>
          </cell>
          <cell r="O6483">
            <v>0</v>
          </cell>
          <cell r="P6483">
            <v>0</v>
          </cell>
        </row>
        <row r="6484">
          <cell r="A6484">
            <v>1829100931</v>
          </cell>
          <cell r="B6484">
            <v>931</v>
          </cell>
          <cell r="C6484">
            <v>829100</v>
          </cell>
          <cell r="D6484">
            <v>1</v>
          </cell>
          <cell r="E6484">
            <v>0</v>
          </cell>
          <cell r="F6484" t="str">
            <v>אגודות השג (הכנס')</v>
          </cell>
          <cell r="G6484">
            <v>0</v>
          </cell>
          <cell r="H6484" t="str">
            <v>גמיש</v>
          </cell>
          <cell r="I6484">
            <v>0</v>
          </cell>
          <cell r="J6484">
            <v>0</v>
          </cell>
          <cell r="K6484">
            <v>0</v>
          </cell>
          <cell r="L6484">
            <v>0</v>
          </cell>
          <cell r="M6484">
            <v>0</v>
          </cell>
          <cell r="N6484">
            <v>0</v>
          </cell>
          <cell r="O6484">
            <v>0</v>
          </cell>
          <cell r="P6484">
            <v>0</v>
          </cell>
        </row>
        <row r="6485">
          <cell r="A6485">
            <v>1829100932</v>
          </cell>
          <cell r="B6485">
            <v>932</v>
          </cell>
          <cell r="C6485">
            <v>829100</v>
          </cell>
          <cell r="D6485">
            <v>1</v>
          </cell>
          <cell r="E6485">
            <v>0</v>
          </cell>
          <cell r="F6485" t="str">
            <v>מרכז מצוינות</v>
          </cell>
          <cell r="G6485">
            <v>0</v>
          </cell>
          <cell r="H6485" t="str">
            <v>קשיח</v>
          </cell>
          <cell r="I6485">
            <v>0</v>
          </cell>
          <cell r="J6485">
            <v>0</v>
          </cell>
          <cell r="K6485">
            <v>0</v>
          </cell>
          <cell r="L6485">
            <v>0</v>
          </cell>
          <cell r="M6485">
            <v>0</v>
          </cell>
          <cell r="N6485">
            <v>0</v>
          </cell>
          <cell r="O6485">
            <v>0</v>
          </cell>
          <cell r="P6485">
            <v>0</v>
          </cell>
        </row>
        <row r="6486">
          <cell r="A6486">
            <v>1829100933</v>
          </cell>
          <cell r="B6486">
            <v>933</v>
          </cell>
          <cell r="C6486">
            <v>829100</v>
          </cell>
          <cell r="D6486">
            <v>1</v>
          </cell>
          <cell r="E6486">
            <v>0</v>
          </cell>
          <cell r="F6486" t="str">
            <v>פרוייקטים</v>
          </cell>
          <cell r="G6486">
            <v>0</v>
          </cell>
          <cell r="H6486" t="str">
            <v>גמיש</v>
          </cell>
          <cell r="I6486">
            <v>0</v>
          </cell>
          <cell r="J6486">
            <v>0</v>
          </cell>
          <cell r="K6486">
            <v>0</v>
          </cell>
          <cell r="L6486">
            <v>0</v>
          </cell>
          <cell r="M6486">
            <v>0</v>
          </cell>
          <cell r="N6486">
            <v>0</v>
          </cell>
          <cell r="O6486">
            <v>0</v>
          </cell>
          <cell r="P6486">
            <v>0</v>
          </cell>
        </row>
        <row r="6487">
          <cell r="A6487">
            <v>1829100934</v>
          </cell>
          <cell r="B6487">
            <v>934</v>
          </cell>
          <cell r="C6487">
            <v>829100</v>
          </cell>
          <cell r="D6487">
            <v>1</v>
          </cell>
          <cell r="E6487">
            <v>0</v>
          </cell>
          <cell r="F6487" t="str">
            <v>תיגבור חט"ב ק"ש (מאגוד')</v>
          </cell>
          <cell r="G6487">
            <v>0</v>
          </cell>
          <cell r="H6487" t="str">
            <v>גמיש</v>
          </cell>
          <cell r="I6487">
            <v>0</v>
          </cell>
          <cell r="J6487">
            <v>0</v>
          </cell>
          <cell r="K6487">
            <v>0</v>
          </cell>
          <cell r="L6487">
            <v>0</v>
          </cell>
          <cell r="M6487">
            <v>0</v>
          </cell>
          <cell r="N6487">
            <v>0</v>
          </cell>
          <cell r="O6487">
            <v>0</v>
          </cell>
          <cell r="P6487">
            <v>0</v>
          </cell>
        </row>
        <row r="6488">
          <cell r="A6488">
            <v>1829100950</v>
          </cell>
          <cell r="B6488">
            <v>950</v>
          </cell>
          <cell r="C6488">
            <v>829100</v>
          </cell>
          <cell r="D6488">
            <v>1</v>
          </cell>
          <cell r="E6488">
            <v>0</v>
          </cell>
          <cell r="F6488" t="str">
            <v>הלוואה לחברה לבילוי ובידור</v>
          </cell>
          <cell r="G6488">
            <v>0</v>
          </cell>
          <cell r="H6488" t="str">
            <v>קשיח</v>
          </cell>
          <cell r="I6488">
            <v>0</v>
          </cell>
          <cell r="J6488">
            <v>0</v>
          </cell>
          <cell r="K6488">
            <v>-1</v>
          </cell>
          <cell r="L6488">
            <v>0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</row>
        <row r="6489">
          <cell r="A6489">
            <v>1829100961</v>
          </cell>
          <cell r="B6489">
            <v>961</v>
          </cell>
          <cell r="C6489">
            <v>829100</v>
          </cell>
          <cell r="D6489">
            <v>1</v>
          </cell>
          <cell r="E6489">
            <v>0</v>
          </cell>
          <cell r="F6489" t="str">
            <v>רז' פעולות ורכישות</v>
          </cell>
          <cell r="G6489">
            <v>0</v>
          </cell>
          <cell r="H6489" t="str">
            <v>גמיש</v>
          </cell>
          <cell r="I6489">
            <v>0</v>
          </cell>
          <cell r="J6489">
            <v>0</v>
          </cell>
          <cell r="K6489">
            <v>0</v>
          </cell>
          <cell r="L6489">
            <v>0</v>
          </cell>
          <cell r="M6489">
            <v>0</v>
          </cell>
          <cell r="N6489">
            <v>0</v>
          </cell>
          <cell r="O6489">
            <v>0</v>
          </cell>
          <cell r="P6489">
            <v>0</v>
          </cell>
        </row>
        <row r="6490">
          <cell r="A6490">
            <v>1829100980</v>
          </cell>
          <cell r="B6490">
            <v>980</v>
          </cell>
          <cell r="C6490">
            <v>829100</v>
          </cell>
          <cell r="D6490">
            <v>1</v>
          </cell>
          <cell r="E6490">
            <v>0</v>
          </cell>
          <cell r="F6490" t="str">
            <v xml:space="preserve">תכנית אב לספורט   </v>
          </cell>
          <cell r="G6490">
            <v>0</v>
          </cell>
          <cell r="H6490" t="str">
            <v>גמיש</v>
          </cell>
          <cell r="I6490">
            <v>0</v>
          </cell>
          <cell r="J6490">
            <v>0</v>
          </cell>
          <cell r="K6490">
            <v>0</v>
          </cell>
          <cell r="L6490">
            <v>0</v>
          </cell>
          <cell r="M6490">
            <v>0</v>
          </cell>
          <cell r="N6490">
            <v>0</v>
          </cell>
          <cell r="O6490">
            <v>0</v>
          </cell>
          <cell r="P6490">
            <v>0</v>
          </cell>
        </row>
        <row r="6491">
          <cell r="A6491">
            <v>1829100982</v>
          </cell>
          <cell r="B6491">
            <v>982</v>
          </cell>
          <cell r="C6491">
            <v>829100</v>
          </cell>
          <cell r="D6491">
            <v>1</v>
          </cell>
          <cell r="E6491">
            <v>0</v>
          </cell>
          <cell r="F6491" t="str">
            <v>מועדון לספורט עממי</v>
          </cell>
          <cell r="G6491">
            <v>0</v>
          </cell>
          <cell r="H6491" t="str">
            <v>גמיש</v>
          </cell>
          <cell r="I6491">
            <v>0</v>
          </cell>
          <cell r="J6491">
            <v>0</v>
          </cell>
          <cell r="K6491">
            <v>0</v>
          </cell>
          <cell r="L6491">
            <v>0</v>
          </cell>
          <cell r="M6491">
            <v>0</v>
          </cell>
          <cell r="N6491">
            <v>0</v>
          </cell>
          <cell r="O6491">
            <v>0</v>
          </cell>
          <cell r="P6491">
            <v>0</v>
          </cell>
        </row>
        <row r="6492">
          <cell r="A6492" t="e">
            <v>#VALUE!</v>
          </cell>
          <cell r="B6492" t="str">
            <v>829100  סך הכל</v>
          </cell>
          <cell r="C6492">
            <v>0</v>
          </cell>
          <cell r="D6492">
            <v>0</v>
          </cell>
          <cell r="E6492">
            <v>0</v>
          </cell>
          <cell r="F6492" t="str">
            <v xml:space="preserve">מינהל הספורט      </v>
          </cell>
          <cell r="G6492">
            <v>0</v>
          </cell>
          <cell r="H6492">
            <v>0</v>
          </cell>
          <cell r="I6492">
            <v>0.61464021454651196</v>
          </cell>
          <cell r="J6492">
            <v>8627990</v>
          </cell>
          <cell r="K6492" t="e">
            <v>#N/A</v>
          </cell>
          <cell r="L6492">
            <v>466310</v>
          </cell>
          <cell r="M6492">
            <v>900000</v>
          </cell>
          <cell r="N6492">
            <v>9994300</v>
          </cell>
          <cell r="O6492">
            <v>6189800</v>
          </cell>
          <cell r="P6492">
            <v>5658687</v>
          </cell>
        </row>
        <row r="6493">
          <cell r="A6493">
            <v>18292000</v>
          </cell>
          <cell r="B6493">
            <v>0</v>
          </cell>
          <cell r="C6493">
            <v>829200</v>
          </cell>
          <cell r="D6493">
            <v>1</v>
          </cell>
          <cell r="E6493">
            <v>0</v>
          </cell>
          <cell r="F6493" t="str">
            <v xml:space="preserve">מתקני ספורט       </v>
          </cell>
          <cell r="G6493">
            <v>0</v>
          </cell>
          <cell r="H6493" t="str">
            <v xml:space="preserve"> </v>
          </cell>
          <cell r="I6493">
            <v>0</v>
          </cell>
          <cell r="J6493">
            <v>0</v>
          </cell>
          <cell r="K6493">
            <v>0</v>
          </cell>
          <cell r="L6493">
            <v>0</v>
          </cell>
          <cell r="M6493">
            <v>0</v>
          </cell>
          <cell r="N6493">
            <v>0</v>
          </cell>
          <cell r="O6493">
            <v>0</v>
          </cell>
          <cell r="P6493">
            <v>0</v>
          </cell>
        </row>
        <row r="6494">
          <cell r="A6494">
            <v>1829200100</v>
          </cell>
          <cell r="B6494">
            <v>100</v>
          </cell>
          <cell r="C6494">
            <v>829200</v>
          </cell>
          <cell r="D6494">
            <v>1</v>
          </cell>
          <cell r="E6494">
            <v>0</v>
          </cell>
          <cell r="F6494" t="str">
            <v>שכר עובדים לפי תקן</v>
          </cell>
          <cell r="G6494">
            <v>0</v>
          </cell>
          <cell r="H6494" t="str">
            <v xml:space="preserve"> </v>
          </cell>
          <cell r="I6494">
            <v>0</v>
          </cell>
          <cell r="J6494">
            <v>0</v>
          </cell>
          <cell r="K6494">
            <v>0</v>
          </cell>
          <cell r="L6494">
            <v>0</v>
          </cell>
          <cell r="M6494">
            <v>0</v>
          </cell>
          <cell r="N6494">
            <v>0</v>
          </cell>
          <cell r="O6494">
            <v>0</v>
          </cell>
          <cell r="P6494">
            <v>0</v>
          </cell>
        </row>
        <row r="6495">
          <cell r="A6495">
            <v>1829200110</v>
          </cell>
          <cell r="B6495">
            <v>110</v>
          </cell>
          <cell r="C6495">
            <v>829200</v>
          </cell>
          <cell r="D6495">
            <v>1</v>
          </cell>
          <cell r="E6495">
            <v>0</v>
          </cell>
          <cell r="F6495" t="str">
            <v>השכר הקובע-תקציבית</v>
          </cell>
          <cell r="G6495">
            <v>0</v>
          </cell>
          <cell r="H6495" t="str">
            <v>שכר</v>
          </cell>
          <cell r="I6495">
            <v>0</v>
          </cell>
          <cell r="J6495">
            <v>0</v>
          </cell>
          <cell r="K6495">
            <v>0</v>
          </cell>
          <cell r="L6495">
            <v>0</v>
          </cell>
          <cell r="M6495">
            <v>0</v>
          </cell>
          <cell r="N6495">
            <v>0</v>
          </cell>
          <cell r="O6495">
            <v>0</v>
          </cell>
          <cell r="P6495">
            <v>0</v>
          </cell>
        </row>
        <row r="6496">
          <cell r="A6496">
            <v>1829200119</v>
          </cell>
          <cell r="B6496">
            <v>119</v>
          </cell>
          <cell r="C6496">
            <v>829200</v>
          </cell>
          <cell r="D6496">
            <v>1</v>
          </cell>
          <cell r="E6496">
            <v>0</v>
          </cell>
          <cell r="F6496" t="str">
            <v xml:space="preserve">השכר הקובע-צוברת  </v>
          </cell>
          <cell r="G6496">
            <v>0</v>
          </cell>
          <cell r="H6496" t="str">
            <v>שכר</v>
          </cell>
          <cell r="I6496">
            <v>0</v>
          </cell>
          <cell r="J6496">
            <v>0</v>
          </cell>
          <cell r="K6496">
            <v>0</v>
          </cell>
          <cell r="L6496">
            <v>0</v>
          </cell>
          <cell r="M6496">
            <v>0</v>
          </cell>
          <cell r="N6496">
            <v>0</v>
          </cell>
          <cell r="O6496">
            <v>0</v>
          </cell>
          <cell r="P6496">
            <v>0</v>
          </cell>
        </row>
        <row r="6497">
          <cell r="A6497">
            <v>1829200122</v>
          </cell>
          <cell r="B6497">
            <v>122</v>
          </cell>
          <cell r="C6497">
            <v>829200</v>
          </cell>
          <cell r="D6497">
            <v>1</v>
          </cell>
          <cell r="E6497">
            <v>0</v>
          </cell>
          <cell r="F6497" t="str">
            <v xml:space="preserve">ביגוד             </v>
          </cell>
          <cell r="G6497">
            <v>0</v>
          </cell>
          <cell r="H6497" t="str">
            <v>שכר</v>
          </cell>
          <cell r="I6497">
            <v>0</v>
          </cell>
          <cell r="J6497">
            <v>0</v>
          </cell>
          <cell r="K6497">
            <v>0</v>
          </cell>
          <cell r="L6497">
            <v>0</v>
          </cell>
          <cell r="M6497">
            <v>0</v>
          </cell>
          <cell r="N6497">
            <v>0</v>
          </cell>
          <cell r="O6497">
            <v>0</v>
          </cell>
          <cell r="P6497">
            <v>0</v>
          </cell>
        </row>
        <row r="6498">
          <cell r="A6498">
            <v>1829200126</v>
          </cell>
          <cell r="B6498">
            <v>126</v>
          </cell>
          <cell r="C6498">
            <v>829200</v>
          </cell>
          <cell r="D6498">
            <v>1</v>
          </cell>
          <cell r="E6498">
            <v>0</v>
          </cell>
          <cell r="F6498" t="str">
            <v xml:space="preserve">דמי הבראה         </v>
          </cell>
          <cell r="G6498">
            <v>0</v>
          </cell>
          <cell r="H6498" t="str">
            <v>שכר</v>
          </cell>
          <cell r="I6498">
            <v>0</v>
          </cell>
          <cell r="J6498">
            <v>0</v>
          </cell>
          <cell r="K6498">
            <v>0</v>
          </cell>
          <cell r="L6498">
            <v>0</v>
          </cell>
          <cell r="M6498">
            <v>0</v>
          </cell>
          <cell r="N6498">
            <v>0</v>
          </cell>
          <cell r="O6498">
            <v>0</v>
          </cell>
          <cell r="P6498">
            <v>0</v>
          </cell>
        </row>
        <row r="6499">
          <cell r="A6499">
            <v>1829200130</v>
          </cell>
          <cell r="B6499">
            <v>130</v>
          </cell>
          <cell r="C6499">
            <v>829200</v>
          </cell>
          <cell r="D6499">
            <v>1</v>
          </cell>
          <cell r="E6499">
            <v>0</v>
          </cell>
          <cell r="F6499" t="str">
            <v xml:space="preserve">שעות נוספות       </v>
          </cell>
          <cell r="G6499">
            <v>0</v>
          </cell>
          <cell r="H6499" t="str">
            <v>שכר</v>
          </cell>
          <cell r="I6499">
            <v>0</v>
          </cell>
          <cell r="J6499">
            <v>0</v>
          </cell>
          <cell r="K6499">
            <v>0</v>
          </cell>
          <cell r="L6499">
            <v>0</v>
          </cell>
          <cell r="M6499">
            <v>0</v>
          </cell>
          <cell r="N6499">
            <v>0</v>
          </cell>
          <cell r="O6499">
            <v>0</v>
          </cell>
          <cell r="P6499">
            <v>0</v>
          </cell>
        </row>
        <row r="6500">
          <cell r="A6500">
            <v>1829200140</v>
          </cell>
          <cell r="B6500">
            <v>140</v>
          </cell>
          <cell r="C6500">
            <v>829200</v>
          </cell>
          <cell r="D6500">
            <v>1</v>
          </cell>
          <cell r="E6500">
            <v>0</v>
          </cell>
          <cell r="F6500" t="str">
            <v>השתתפות באחזקת רכב</v>
          </cell>
          <cell r="G6500">
            <v>0</v>
          </cell>
          <cell r="H6500" t="str">
            <v>שכר</v>
          </cell>
          <cell r="I6500">
            <v>0</v>
          </cell>
          <cell r="J6500">
            <v>0</v>
          </cell>
          <cell r="K6500">
            <v>0</v>
          </cell>
          <cell r="L6500">
            <v>0</v>
          </cell>
          <cell r="M6500">
            <v>0</v>
          </cell>
          <cell r="N6500">
            <v>0</v>
          </cell>
          <cell r="O6500">
            <v>0</v>
          </cell>
          <cell r="P6500">
            <v>0</v>
          </cell>
        </row>
        <row r="6501">
          <cell r="A6501">
            <v>1829200200</v>
          </cell>
          <cell r="B6501">
            <v>200</v>
          </cell>
          <cell r="C6501">
            <v>829200</v>
          </cell>
          <cell r="D6501">
            <v>1</v>
          </cell>
          <cell r="E6501">
            <v>0</v>
          </cell>
          <cell r="F6501" t="str">
            <v>שכר עובדים ללא תקן</v>
          </cell>
          <cell r="G6501">
            <v>0</v>
          </cell>
          <cell r="H6501" t="str">
            <v xml:space="preserve"> </v>
          </cell>
          <cell r="I6501">
            <v>0</v>
          </cell>
          <cell r="J6501">
            <v>0</v>
          </cell>
          <cell r="K6501">
            <v>0</v>
          </cell>
          <cell r="L6501">
            <v>0</v>
          </cell>
          <cell r="M6501">
            <v>0</v>
          </cell>
          <cell r="N6501">
            <v>0</v>
          </cell>
          <cell r="O6501">
            <v>0</v>
          </cell>
          <cell r="P6501">
            <v>0</v>
          </cell>
        </row>
        <row r="6502">
          <cell r="A6502">
            <v>1829200210</v>
          </cell>
          <cell r="B6502">
            <v>210</v>
          </cell>
          <cell r="C6502">
            <v>829200</v>
          </cell>
          <cell r="D6502">
            <v>1</v>
          </cell>
          <cell r="E6502">
            <v>0</v>
          </cell>
          <cell r="F6502" t="str">
            <v xml:space="preserve">השכר הקובע        </v>
          </cell>
          <cell r="G6502">
            <v>0</v>
          </cell>
          <cell r="H6502" t="str">
            <v>שכר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0</v>
          </cell>
          <cell r="N6502">
            <v>0</v>
          </cell>
          <cell r="O6502">
            <v>0</v>
          </cell>
          <cell r="P6502">
            <v>0</v>
          </cell>
        </row>
        <row r="6503">
          <cell r="A6503">
            <v>1829200217</v>
          </cell>
          <cell r="B6503">
            <v>217</v>
          </cell>
          <cell r="C6503">
            <v>829200</v>
          </cell>
          <cell r="D6503">
            <v>1</v>
          </cell>
          <cell r="E6503">
            <v>0</v>
          </cell>
          <cell r="F6503" t="str">
            <v xml:space="preserve">מרכז אתלטיקה      </v>
          </cell>
          <cell r="G6503">
            <v>0</v>
          </cell>
          <cell r="H6503" t="str">
            <v>שכר</v>
          </cell>
          <cell r="I6503">
            <v>0</v>
          </cell>
          <cell r="J6503">
            <v>0</v>
          </cell>
          <cell r="K6503">
            <v>0</v>
          </cell>
          <cell r="L6503">
            <v>0</v>
          </cell>
          <cell r="M6503">
            <v>0</v>
          </cell>
          <cell r="N6503">
            <v>0</v>
          </cell>
          <cell r="O6503">
            <v>0</v>
          </cell>
          <cell r="P6503">
            <v>0</v>
          </cell>
        </row>
        <row r="6504">
          <cell r="A6504">
            <v>1829200250</v>
          </cell>
          <cell r="B6504">
            <v>250</v>
          </cell>
          <cell r="C6504">
            <v>829200</v>
          </cell>
          <cell r="D6504">
            <v>1</v>
          </cell>
          <cell r="E6504">
            <v>0</v>
          </cell>
          <cell r="F6504" t="str">
            <v>שכר מושאלים</v>
          </cell>
          <cell r="G6504">
            <v>0</v>
          </cell>
          <cell r="H6504" t="str">
            <v>שכר</v>
          </cell>
          <cell r="I6504">
            <v>0</v>
          </cell>
          <cell r="J6504">
            <v>0</v>
          </cell>
          <cell r="K6504">
            <v>0</v>
          </cell>
          <cell r="L6504">
            <v>0</v>
          </cell>
          <cell r="M6504">
            <v>0</v>
          </cell>
          <cell r="N6504">
            <v>0</v>
          </cell>
          <cell r="O6504">
            <v>0</v>
          </cell>
          <cell r="P6504">
            <v>0</v>
          </cell>
        </row>
        <row r="6505">
          <cell r="A6505">
            <v>1829200400</v>
          </cell>
          <cell r="B6505">
            <v>400</v>
          </cell>
          <cell r="C6505">
            <v>829200</v>
          </cell>
          <cell r="D6505">
            <v>1</v>
          </cell>
          <cell r="E6505">
            <v>0</v>
          </cell>
          <cell r="F6505" t="str">
            <v>אחזקת בנינים וציוד</v>
          </cell>
          <cell r="G6505">
            <v>0</v>
          </cell>
          <cell r="H6505" t="str">
            <v xml:space="preserve"> </v>
          </cell>
          <cell r="I6505">
            <v>0</v>
          </cell>
          <cell r="J6505">
            <v>0</v>
          </cell>
          <cell r="K6505">
            <v>0</v>
          </cell>
          <cell r="L6505">
            <v>0</v>
          </cell>
          <cell r="M6505">
            <v>0</v>
          </cell>
          <cell r="N6505">
            <v>0</v>
          </cell>
          <cell r="O6505">
            <v>0</v>
          </cell>
          <cell r="P6505">
            <v>0</v>
          </cell>
        </row>
        <row r="6506">
          <cell r="A6506">
            <v>1829200420</v>
          </cell>
          <cell r="B6506">
            <v>420</v>
          </cell>
          <cell r="C6506">
            <v>829200</v>
          </cell>
          <cell r="D6506">
            <v>1</v>
          </cell>
          <cell r="E6506">
            <v>0</v>
          </cell>
          <cell r="F6506" t="str">
            <v xml:space="preserve">כיבוי אש          </v>
          </cell>
          <cell r="G6506">
            <v>0</v>
          </cell>
          <cell r="H6506" t="str">
            <v>גמיש</v>
          </cell>
          <cell r="I6506">
            <v>0</v>
          </cell>
          <cell r="J6506">
            <v>0</v>
          </cell>
          <cell r="K6506">
            <v>0</v>
          </cell>
          <cell r="L6506">
            <v>0</v>
          </cell>
          <cell r="M6506">
            <v>0</v>
          </cell>
          <cell r="N6506">
            <v>0</v>
          </cell>
          <cell r="O6506">
            <v>0</v>
          </cell>
          <cell r="P6506">
            <v>0</v>
          </cell>
        </row>
        <row r="6507">
          <cell r="A6507">
            <v>1829200423</v>
          </cell>
          <cell r="B6507">
            <v>423</v>
          </cell>
          <cell r="C6507">
            <v>829200</v>
          </cell>
          <cell r="D6507">
            <v>1</v>
          </cell>
          <cell r="E6507">
            <v>0</v>
          </cell>
          <cell r="F6507" t="str">
            <v xml:space="preserve">תחזוקת מבנה       </v>
          </cell>
          <cell r="G6507">
            <v>0</v>
          </cell>
          <cell r="H6507" t="str">
            <v>קשיח</v>
          </cell>
          <cell r="I6507">
            <v>0</v>
          </cell>
          <cell r="J6507">
            <v>0</v>
          </cell>
          <cell r="K6507">
            <v>0</v>
          </cell>
          <cell r="L6507">
            <v>0</v>
          </cell>
          <cell r="M6507">
            <v>0</v>
          </cell>
          <cell r="N6507">
            <v>0</v>
          </cell>
          <cell r="O6507">
            <v>0</v>
          </cell>
          <cell r="P6507">
            <v>0</v>
          </cell>
        </row>
        <row r="6508">
          <cell r="A6508">
            <v>1829200430</v>
          </cell>
          <cell r="B6508">
            <v>430</v>
          </cell>
          <cell r="C6508">
            <v>829200</v>
          </cell>
          <cell r="D6508">
            <v>1</v>
          </cell>
          <cell r="E6508">
            <v>0</v>
          </cell>
          <cell r="F6508" t="str">
            <v xml:space="preserve">גז                </v>
          </cell>
          <cell r="G6508">
            <v>0</v>
          </cell>
          <cell r="H6508" t="str">
            <v>גמיש</v>
          </cell>
          <cell r="I6508">
            <v>0</v>
          </cell>
          <cell r="J6508">
            <v>0</v>
          </cell>
          <cell r="K6508">
            <v>0</v>
          </cell>
          <cell r="L6508">
            <v>0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</row>
        <row r="6509">
          <cell r="A6509">
            <v>1829200431</v>
          </cell>
          <cell r="B6509">
            <v>431</v>
          </cell>
          <cell r="C6509">
            <v>829200</v>
          </cell>
          <cell r="D6509">
            <v>1</v>
          </cell>
          <cell r="E6509">
            <v>0</v>
          </cell>
          <cell r="F6509" t="str">
            <v xml:space="preserve">חשמל              </v>
          </cell>
          <cell r="G6509">
            <v>0</v>
          </cell>
          <cell r="H6509" t="str">
            <v>קשיח</v>
          </cell>
          <cell r="I6509">
            <v>0</v>
          </cell>
          <cell r="J6509">
            <v>0</v>
          </cell>
          <cell r="K6509">
            <v>0</v>
          </cell>
          <cell r="L6509">
            <v>0</v>
          </cell>
          <cell r="M6509">
            <v>0</v>
          </cell>
          <cell r="N6509">
            <v>0</v>
          </cell>
          <cell r="O6509">
            <v>0</v>
          </cell>
          <cell r="P6509">
            <v>0</v>
          </cell>
        </row>
        <row r="6510">
          <cell r="A6510">
            <v>1829200432</v>
          </cell>
          <cell r="B6510">
            <v>432</v>
          </cell>
          <cell r="C6510">
            <v>829200</v>
          </cell>
          <cell r="D6510">
            <v>1</v>
          </cell>
          <cell r="E6510">
            <v>0</v>
          </cell>
          <cell r="F6510" t="str">
            <v xml:space="preserve">מים               </v>
          </cell>
          <cell r="G6510">
            <v>0</v>
          </cell>
          <cell r="H6510" t="str">
            <v>קשיח</v>
          </cell>
          <cell r="I6510">
            <v>0</v>
          </cell>
          <cell r="J6510">
            <v>0</v>
          </cell>
          <cell r="K6510">
            <v>0</v>
          </cell>
          <cell r="L6510">
            <v>0</v>
          </cell>
          <cell r="M6510">
            <v>0</v>
          </cell>
          <cell r="N6510">
            <v>0</v>
          </cell>
          <cell r="O6510">
            <v>0</v>
          </cell>
          <cell r="P6510">
            <v>0</v>
          </cell>
        </row>
        <row r="6511">
          <cell r="A6511">
            <v>1829200433</v>
          </cell>
          <cell r="B6511">
            <v>433</v>
          </cell>
          <cell r="C6511">
            <v>829200</v>
          </cell>
          <cell r="D6511">
            <v>1</v>
          </cell>
          <cell r="E6511">
            <v>0</v>
          </cell>
          <cell r="F6511" t="str">
            <v xml:space="preserve">חומרי נקיון       </v>
          </cell>
          <cell r="G6511">
            <v>0</v>
          </cell>
          <cell r="H6511" t="str">
            <v>גמיש</v>
          </cell>
          <cell r="I6511">
            <v>0</v>
          </cell>
          <cell r="J6511">
            <v>0</v>
          </cell>
          <cell r="K6511">
            <v>0</v>
          </cell>
          <cell r="L6511">
            <v>0</v>
          </cell>
          <cell r="M6511">
            <v>0</v>
          </cell>
          <cell r="N6511">
            <v>0</v>
          </cell>
          <cell r="O6511">
            <v>0</v>
          </cell>
          <cell r="P6511">
            <v>0</v>
          </cell>
        </row>
        <row r="6512">
          <cell r="A6512">
            <v>1829200437</v>
          </cell>
          <cell r="B6512">
            <v>437</v>
          </cell>
          <cell r="C6512">
            <v>829200</v>
          </cell>
          <cell r="D6512">
            <v>1</v>
          </cell>
          <cell r="E6512">
            <v>0</v>
          </cell>
          <cell r="F6512" t="str">
            <v xml:space="preserve">אחזקת אזעקה       </v>
          </cell>
          <cell r="G6512">
            <v>0</v>
          </cell>
          <cell r="H6512" t="str">
            <v>קשיח</v>
          </cell>
          <cell r="I6512">
            <v>0</v>
          </cell>
          <cell r="J6512">
            <v>0</v>
          </cell>
          <cell r="K6512">
            <v>0</v>
          </cell>
          <cell r="L6512">
            <v>0</v>
          </cell>
          <cell r="M6512">
            <v>0</v>
          </cell>
          <cell r="N6512">
            <v>0</v>
          </cell>
          <cell r="O6512">
            <v>0</v>
          </cell>
          <cell r="P6512">
            <v>0</v>
          </cell>
        </row>
        <row r="6513">
          <cell r="A6513">
            <v>1829200441</v>
          </cell>
          <cell r="B6513">
            <v>441</v>
          </cell>
          <cell r="C6513">
            <v>829200</v>
          </cell>
          <cell r="D6513">
            <v>1</v>
          </cell>
          <cell r="E6513">
            <v>0</v>
          </cell>
          <cell r="F6513" t="str">
            <v xml:space="preserve">ביטוח             </v>
          </cell>
          <cell r="G6513">
            <v>0</v>
          </cell>
          <cell r="H6513" t="str">
            <v>קשיח</v>
          </cell>
          <cell r="I6513">
            <v>0</v>
          </cell>
          <cell r="J6513">
            <v>0</v>
          </cell>
          <cell r="K6513">
            <v>0</v>
          </cell>
          <cell r="L6513">
            <v>0</v>
          </cell>
          <cell r="M6513">
            <v>0</v>
          </cell>
          <cell r="N6513">
            <v>0</v>
          </cell>
          <cell r="O6513">
            <v>0</v>
          </cell>
          <cell r="P6513">
            <v>0</v>
          </cell>
        </row>
        <row r="6514">
          <cell r="A6514">
            <v>1829200471</v>
          </cell>
          <cell r="B6514">
            <v>471</v>
          </cell>
          <cell r="C6514">
            <v>829200</v>
          </cell>
          <cell r="D6514">
            <v>1</v>
          </cell>
          <cell r="E6514">
            <v>0</v>
          </cell>
          <cell r="F6514" t="str">
            <v xml:space="preserve">מכשירי כתיבה      </v>
          </cell>
          <cell r="G6514">
            <v>0</v>
          </cell>
          <cell r="H6514" t="str">
            <v>גמיש</v>
          </cell>
          <cell r="I6514">
            <v>0</v>
          </cell>
          <cell r="J6514">
            <v>0</v>
          </cell>
          <cell r="K6514">
            <v>0</v>
          </cell>
          <cell r="L6514">
            <v>0</v>
          </cell>
          <cell r="M6514">
            <v>0</v>
          </cell>
          <cell r="N6514">
            <v>0</v>
          </cell>
          <cell r="O6514">
            <v>0</v>
          </cell>
          <cell r="P6514">
            <v>0</v>
          </cell>
        </row>
        <row r="6515">
          <cell r="A6515">
            <v>1829200500</v>
          </cell>
          <cell r="B6515">
            <v>500</v>
          </cell>
          <cell r="C6515">
            <v>829200</v>
          </cell>
          <cell r="D6515">
            <v>1</v>
          </cell>
          <cell r="E6515">
            <v>0</v>
          </cell>
          <cell r="F6515" t="str">
            <v xml:space="preserve">הוצאות מינהליות   </v>
          </cell>
          <cell r="G6515">
            <v>0</v>
          </cell>
          <cell r="H6515" t="str">
            <v xml:space="preserve"> </v>
          </cell>
          <cell r="I6515">
            <v>0</v>
          </cell>
          <cell r="J6515">
            <v>0</v>
          </cell>
          <cell r="K6515">
            <v>0</v>
          </cell>
          <cell r="L6515">
            <v>0</v>
          </cell>
          <cell r="M6515">
            <v>0</v>
          </cell>
          <cell r="N6515">
            <v>0</v>
          </cell>
          <cell r="O6515">
            <v>0</v>
          </cell>
          <cell r="P6515">
            <v>0</v>
          </cell>
        </row>
        <row r="6516">
          <cell r="A6516">
            <v>1829200511</v>
          </cell>
          <cell r="B6516">
            <v>511</v>
          </cell>
          <cell r="C6516">
            <v>829200</v>
          </cell>
          <cell r="D6516">
            <v>1</v>
          </cell>
          <cell r="E6516">
            <v>0</v>
          </cell>
          <cell r="F6516" t="str">
            <v xml:space="preserve">אירוח וכיבוד      </v>
          </cell>
          <cell r="G6516">
            <v>0</v>
          </cell>
          <cell r="H6516" t="str">
            <v>גמיש</v>
          </cell>
          <cell r="I6516">
            <v>0</v>
          </cell>
          <cell r="J6516">
            <v>0</v>
          </cell>
          <cell r="K6516">
            <v>0</v>
          </cell>
          <cell r="L6516">
            <v>0</v>
          </cell>
          <cell r="M6516">
            <v>0</v>
          </cell>
          <cell r="N6516">
            <v>0</v>
          </cell>
          <cell r="O6516">
            <v>0</v>
          </cell>
          <cell r="P6516">
            <v>0</v>
          </cell>
        </row>
        <row r="6517">
          <cell r="A6517">
            <v>1829200512</v>
          </cell>
          <cell r="B6517">
            <v>512</v>
          </cell>
          <cell r="C6517">
            <v>829200</v>
          </cell>
          <cell r="D6517">
            <v>1</v>
          </cell>
          <cell r="E6517">
            <v>0</v>
          </cell>
          <cell r="F6517" t="str">
            <v xml:space="preserve">נסיעות ואש"ל      </v>
          </cell>
          <cell r="G6517">
            <v>0</v>
          </cell>
          <cell r="H6517" t="str">
            <v>גמיש</v>
          </cell>
          <cell r="I6517">
            <v>0</v>
          </cell>
          <cell r="J6517">
            <v>0</v>
          </cell>
          <cell r="K6517">
            <v>0</v>
          </cell>
          <cell r="L6517">
            <v>0</v>
          </cell>
          <cell r="M6517">
            <v>0</v>
          </cell>
          <cell r="N6517">
            <v>0</v>
          </cell>
          <cell r="O6517">
            <v>0</v>
          </cell>
          <cell r="P6517">
            <v>0</v>
          </cell>
        </row>
        <row r="6518">
          <cell r="A6518">
            <v>1829200540</v>
          </cell>
          <cell r="B6518">
            <v>540</v>
          </cell>
          <cell r="C6518">
            <v>829200</v>
          </cell>
          <cell r="D6518">
            <v>1</v>
          </cell>
          <cell r="E6518">
            <v>0</v>
          </cell>
          <cell r="F6518" t="str">
            <v xml:space="preserve">הוצאות טלפון      </v>
          </cell>
          <cell r="G6518">
            <v>0</v>
          </cell>
          <cell r="H6518" t="str">
            <v>קשיח</v>
          </cell>
          <cell r="I6518">
            <v>0</v>
          </cell>
          <cell r="J6518">
            <v>0</v>
          </cell>
          <cell r="K6518">
            <v>0</v>
          </cell>
          <cell r="L6518">
            <v>0</v>
          </cell>
          <cell r="M6518">
            <v>0</v>
          </cell>
          <cell r="N6518">
            <v>0</v>
          </cell>
          <cell r="O6518">
            <v>0</v>
          </cell>
          <cell r="P6518">
            <v>0</v>
          </cell>
        </row>
        <row r="6519">
          <cell r="A6519">
            <v>1829200544</v>
          </cell>
          <cell r="B6519">
            <v>544</v>
          </cell>
          <cell r="C6519">
            <v>829200</v>
          </cell>
          <cell r="D6519">
            <v>1</v>
          </cell>
          <cell r="E6519">
            <v>0</v>
          </cell>
          <cell r="F6519" t="str">
            <v xml:space="preserve">הוצאות דאר        </v>
          </cell>
          <cell r="G6519">
            <v>0</v>
          </cell>
          <cell r="H6519" t="str">
            <v>קשיח</v>
          </cell>
          <cell r="I6519">
            <v>0</v>
          </cell>
          <cell r="J6519">
            <v>0</v>
          </cell>
          <cell r="K6519">
            <v>0</v>
          </cell>
          <cell r="L6519">
            <v>0</v>
          </cell>
          <cell r="M6519">
            <v>0</v>
          </cell>
          <cell r="N6519">
            <v>0</v>
          </cell>
          <cell r="O6519">
            <v>0</v>
          </cell>
          <cell r="P6519">
            <v>0</v>
          </cell>
        </row>
        <row r="6520">
          <cell r="A6520">
            <v>1829200550</v>
          </cell>
          <cell r="B6520">
            <v>550</v>
          </cell>
          <cell r="C6520">
            <v>829200</v>
          </cell>
          <cell r="D6520">
            <v>1</v>
          </cell>
          <cell r="E6520">
            <v>0</v>
          </cell>
          <cell r="F6520" t="str">
            <v xml:space="preserve">פירסומים          </v>
          </cell>
          <cell r="G6520">
            <v>0</v>
          </cell>
          <cell r="H6520" t="str">
            <v>גמיש</v>
          </cell>
          <cell r="I6520">
            <v>0</v>
          </cell>
          <cell r="J6520">
            <v>0</v>
          </cell>
          <cell r="K6520">
            <v>0</v>
          </cell>
          <cell r="L6520">
            <v>0</v>
          </cell>
          <cell r="M6520">
            <v>0</v>
          </cell>
          <cell r="N6520">
            <v>0</v>
          </cell>
          <cell r="O6520">
            <v>0</v>
          </cell>
          <cell r="P6520">
            <v>0</v>
          </cell>
        </row>
        <row r="6521">
          <cell r="A6521">
            <v>1829200551</v>
          </cell>
          <cell r="B6521">
            <v>551</v>
          </cell>
          <cell r="C6521">
            <v>829200</v>
          </cell>
          <cell r="D6521">
            <v>1</v>
          </cell>
          <cell r="E6521">
            <v>0</v>
          </cell>
          <cell r="F6521" t="str">
            <v xml:space="preserve">מודעות והדבקתן    </v>
          </cell>
          <cell r="G6521">
            <v>0</v>
          </cell>
          <cell r="H6521" t="str">
            <v>גמיש</v>
          </cell>
          <cell r="I6521">
            <v>0</v>
          </cell>
          <cell r="J6521">
            <v>0</v>
          </cell>
          <cell r="K6521">
            <v>0</v>
          </cell>
          <cell r="L6521">
            <v>0</v>
          </cell>
          <cell r="M6521">
            <v>0</v>
          </cell>
          <cell r="N6521">
            <v>0</v>
          </cell>
          <cell r="O6521">
            <v>0</v>
          </cell>
          <cell r="P6521">
            <v>0</v>
          </cell>
        </row>
        <row r="6522">
          <cell r="A6522">
            <v>1829200561</v>
          </cell>
          <cell r="B6522">
            <v>561</v>
          </cell>
          <cell r="C6522">
            <v>829200</v>
          </cell>
          <cell r="D6522">
            <v>1</v>
          </cell>
          <cell r="E6522">
            <v>0</v>
          </cell>
          <cell r="F6522" t="str">
            <v xml:space="preserve">שיכפולים          </v>
          </cell>
          <cell r="G6522">
            <v>0</v>
          </cell>
          <cell r="H6522" t="str">
            <v>גמיש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0</v>
          </cell>
          <cell r="N6522">
            <v>0</v>
          </cell>
          <cell r="O6522">
            <v>0</v>
          </cell>
          <cell r="P6522">
            <v>0</v>
          </cell>
        </row>
        <row r="6523">
          <cell r="A6523">
            <v>1829200596</v>
          </cell>
          <cell r="B6523">
            <v>596</v>
          </cell>
          <cell r="C6523">
            <v>829200</v>
          </cell>
          <cell r="D6523">
            <v>1</v>
          </cell>
          <cell r="E6523">
            <v>0</v>
          </cell>
          <cell r="F6523" t="str">
            <v xml:space="preserve">השתתפות בעזר 096  </v>
          </cell>
          <cell r="G6523">
            <v>0</v>
          </cell>
          <cell r="H6523" t="str">
            <v>קשיח</v>
          </cell>
          <cell r="I6523">
            <v>0</v>
          </cell>
          <cell r="J6523">
            <v>0</v>
          </cell>
          <cell r="K6523">
            <v>0</v>
          </cell>
          <cell r="L6523">
            <v>0</v>
          </cell>
          <cell r="M6523">
            <v>0</v>
          </cell>
          <cell r="N6523">
            <v>0</v>
          </cell>
          <cell r="O6523">
            <v>0</v>
          </cell>
          <cell r="P6523">
            <v>0</v>
          </cell>
        </row>
        <row r="6524">
          <cell r="A6524">
            <v>1829200700</v>
          </cell>
          <cell r="B6524">
            <v>700</v>
          </cell>
          <cell r="C6524">
            <v>829200</v>
          </cell>
          <cell r="D6524">
            <v>1</v>
          </cell>
          <cell r="E6524">
            <v>0</v>
          </cell>
          <cell r="F6524" t="str">
            <v xml:space="preserve">הוצאות לפעולות    </v>
          </cell>
          <cell r="G6524">
            <v>0</v>
          </cell>
          <cell r="H6524" t="str">
            <v xml:space="preserve"> </v>
          </cell>
          <cell r="I6524">
            <v>0</v>
          </cell>
          <cell r="J6524">
            <v>0</v>
          </cell>
          <cell r="K6524">
            <v>0</v>
          </cell>
          <cell r="L6524">
            <v>0</v>
          </cell>
          <cell r="M6524">
            <v>0</v>
          </cell>
          <cell r="N6524">
            <v>0</v>
          </cell>
          <cell r="O6524">
            <v>0</v>
          </cell>
          <cell r="P6524">
            <v>0</v>
          </cell>
        </row>
        <row r="6525">
          <cell r="A6525">
            <v>1829200710</v>
          </cell>
          <cell r="B6525">
            <v>710</v>
          </cell>
          <cell r="C6525">
            <v>829200</v>
          </cell>
          <cell r="D6525">
            <v>1</v>
          </cell>
          <cell r="E6525">
            <v>0</v>
          </cell>
          <cell r="F6525" t="str">
            <v xml:space="preserve">שעות טרקטור       </v>
          </cell>
          <cell r="G6525">
            <v>0</v>
          </cell>
          <cell r="H6525" t="str">
            <v>גמיש</v>
          </cell>
          <cell r="I6525">
            <v>0</v>
          </cell>
          <cell r="J6525">
            <v>0</v>
          </cell>
          <cell r="K6525">
            <v>0</v>
          </cell>
          <cell r="L6525">
            <v>0</v>
          </cell>
          <cell r="M6525">
            <v>0</v>
          </cell>
          <cell r="N6525">
            <v>0</v>
          </cell>
          <cell r="O6525">
            <v>0</v>
          </cell>
          <cell r="P6525">
            <v>0</v>
          </cell>
        </row>
        <row r="6526">
          <cell r="A6526">
            <v>1829200721</v>
          </cell>
          <cell r="B6526">
            <v>721</v>
          </cell>
          <cell r="C6526">
            <v>829200</v>
          </cell>
          <cell r="D6526">
            <v>1</v>
          </cell>
          <cell r="E6526">
            <v>0</v>
          </cell>
          <cell r="F6526" t="str">
            <v>חמרים-תחזוקת מבנים</v>
          </cell>
          <cell r="G6526">
            <v>0</v>
          </cell>
          <cell r="H6526" t="str">
            <v>גמיש</v>
          </cell>
          <cell r="I6526">
            <v>0</v>
          </cell>
          <cell r="J6526">
            <v>0</v>
          </cell>
          <cell r="K6526">
            <v>0</v>
          </cell>
          <cell r="L6526">
            <v>0</v>
          </cell>
          <cell r="M6526">
            <v>0</v>
          </cell>
          <cell r="N6526">
            <v>0</v>
          </cell>
          <cell r="O6526">
            <v>0</v>
          </cell>
          <cell r="P6526">
            <v>0</v>
          </cell>
        </row>
        <row r="6527">
          <cell r="A6527">
            <v>1829200722</v>
          </cell>
          <cell r="B6527">
            <v>722</v>
          </cell>
          <cell r="C6527">
            <v>829200</v>
          </cell>
          <cell r="D6527">
            <v>1</v>
          </cell>
          <cell r="E6527">
            <v>0</v>
          </cell>
          <cell r="F6527" t="str">
            <v>חמרים-תחזוקה עצמית</v>
          </cell>
          <cell r="G6527">
            <v>0</v>
          </cell>
          <cell r="H6527" t="str">
            <v>גמיש</v>
          </cell>
          <cell r="I6527">
            <v>0</v>
          </cell>
          <cell r="J6527">
            <v>0</v>
          </cell>
          <cell r="K6527">
            <v>0</v>
          </cell>
          <cell r="L6527">
            <v>0</v>
          </cell>
          <cell r="M6527">
            <v>0</v>
          </cell>
          <cell r="N6527">
            <v>0</v>
          </cell>
          <cell r="O6527">
            <v>0</v>
          </cell>
          <cell r="P6527">
            <v>0</v>
          </cell>
        </row>
        <row r="6528">
          <cell r="A6528">
            <v>1829200723</v>
          </cell>
          <cell r="B6528">
            <v>723</v>
          </cell>
          <cell r="C6528">
            <v>829200</v>
          </cell>
          <cell r="D6528">
            <v>1</v>
          </cell>
          <cell r="E6528">
            <v>0</v>
          </cell>
          <cell r="F6528" t="str">
            <v>זבלים+דשנים+השקייה</v>
          </cell>
          <cell r="G6528">
            <v>0</v>
          </cell>
          <cell r="H6528" t="str">
            <v>גמיש</v>
          </cell>
          <cell r="I6528">
            <v>0</v>
          </cell>
          <cell r="J6528">
            <v>0</v>
          </cell>
          <cell r="K6528">
            <v>0</v>
          </cell>
          <cell r="L6528">
            <v>0</v>
          </cell>
          <cell r="M6528">
            <v>0</v>
          </cell>
          <cell r="N6528">
            <v>0</v>
          </cell>
          <cell r="O6528">
            <v>0</v>
          </cell>
          <cell r="P6528">
            <v>0</v>
          </cell>
        </row>
        <row r="6529">
          <cell r="A6529">
            <v>1829200724</v>
          </cell>
          <cell r="B6529">
            <v>724</v>
          </cell>
          <cell r="C6529">
            <v>829200</v>
          </cell>
          <cell r="D6529">
            <v>1</v>
          </cell>
          <cell r="E6529">
            <v>0</v>
          </cell>
          <cell r="F6529" t="str">
            <v xml:space="preserve">חלקי חילוף ואחזקה </v>
          </cell>
          <cell r="G6529">
            <v>0</v>
          </cell>
          <cell r="H6529" t="str">
            <v>גמיש</v>
          </cell>
          <cell r="I6529">
            <v>0</v>
          </cell>
          <cell r="J6529">
            <v>0</v>
          </cell>
          <cell r="K6529">
            <v>0</v>
          </cell>
          <cell r="L6529">
            <v>0</v>
          </cell>
          <cell r="M6529">
            <v>0</v>
          </cell>
          <cell r="N6529">
            <v>0</v>
          </cell>
          <cell r="O6529">
            <v>0</v>
          </cell>
          <cell r="P6529">
            <v>0</v>
          </cell>
        </row>
        <row r="6530">
          <cell r="A6530">
            <v>1829200742</v>
          </cell>
          <cell r="B6530">
            <v>742</v>
          </cell>
          <cell r="C6530">
            <v>829200</v>
          </cell>
          <cell r="D6530">
            <v>1</v>
          </cell>
          <cell r="E6530">
            <v>0</v>
          </cell>
          <cell r="F6530" t="str">
            <v xml:space="preserve">כלים וציוד        </v>
          </cell>
          <cell r="G6530">
            <v>0</v>
          </cell>
          <cell r="H6530" t="str">
            <v>גמיש</v>
          </cell>
          <cell r="I6530">
            <v>0</v>
          </cell>
          <cell r="J6530">
            <v>0</v>
          </cell>
          <cell r="K6530">
            <v>0</v>
          </cell>
          <cell r="L6530">
            <v>0</v>
          </cell>
          <cell r="M6530">
            <v>0</v>
          </cell>
          <cell r="N6530">
            <v>0</v>
          </cell>
          <cell r="O6530">
            <v>0</v>
          </cell>
          <cell r="P6530">
            <v>0</v>
          </cell>
        </row>
        <row r="6531">
          <cell r="A6531">
            <v>1829200745</v>
          </cell>
          <cell r="B6531">
            <v>745</v>
          </cell>
          <cell r="C6531">
            <v>829200</v>
          </cell>
          <cell r="D6531">
            <v>1</v>
          </cell>
          <cell r="E6531">
            <v>0</v>
          </cell>
          <cell r="F6531" t="str">
            <v xml:space="preserve">דמי פריצה - תכולה </v>
          </cell>
          <cell r="G6531">
            <v>0</v>
          </cell>
          <cell r="H6531" t="str">
            <v>קשיח</v>
          </cell>
          <cell r="I6531">
            <v>0</v>
          </cell>
          <cell r="J6531">
            <v>0</v>
          </cell>
          <cell r="K6531">
            <v>0</v>
          </cell>
          <cell r="L6531">
            <v>0</v>
          </cell>
          <cell r="M6531">
            <v>0</v>
          </cell>
          <cell r="N6531">
            <v>0</v>
          </cell>
          <cell r="O6531">
            <v>0</v>
          </cell>
          <cell r="P6531">
            <v>0</v>
          </cell>
        </row>
        <row r="6532">
          <cell r="A6532">
            <v>1829200751</v>
          </cell>
          <cell r="B6532">
            <v>751</v>
          </cell>
          <cell r="C6532">
            <v>829200</v>
          </cell>
          <cell r="D6532">
            <v>1</v>
          </cell>
          <cell r="E6532">
            <v>0</v>
          </cell>
          <cell r="F6532" t="str">
            <v xml:space="preserve">עבודות קבלניות    </v>
          </cell>
          <cell r="G6532">
            <v>0</v>
          </cell>
          <cell r="H6532" t="str">
            <v>גמיש</v>
          </cell>
          <cell r="I6532">
            <v>0</v>
          </cell>
          <cell r="J6532">
            <v>0</v>
          </cell>
          <cell r="K6532">
            <v>0</v>
          </cell>
          <cell r="L6532">
            <v>0</v>
          </cell>
          <cell r="M6532">
            <v>0</v>
          </cell>
          <cell r="N6532">
            <v>0</v>
          </cell>
          <cell r="O6532">
            <v>0</v>
          </cell>
          <cell r="P6532">
            <v>0</v>
          </cell>
        </row>
        <row r="6533">
          <cell r="A6533">
            <v>1829200752</v>
          </cell>
          <cell r="B6533">
            <v>752</v>
          </cell>
          <cell r="C6533">
            <v>829200</v>
          </cell>
          <cell r="D6533">
            <v>1</v>
          </cell>
          <cell r="E6533">
            <v>0</v>
          </cell>
          <cell r="F6533" t="str">
            <v xml:space="preserve">נקיון בקבלנות     </v>
          </cell>
          <cell r="G6533">
            <v>0</v>
          </cell>
          <cell r="H6533" t="str">
            <v>קשיח</v>
          </cell>
          <cell r="I6533">
            <v>0</v>
          </cell>
          <cell r="J6533">
            <v>0</v>
          </cell>
          <cell r="K6533">
            <v>0</v>
          </cell>
          <cell r="L6533">
            <v>0</v>
          </cell>
          <cell r="M6533">
            <v>0</v>
          </cell>
          <cell r="N6533">
            <v>0</v>
          </cell>
          <cell r="O6533">
            <v>0</v>
          </cell>
          <cell r="P6533">
            <v>0</v>
          </cell>
        </row>
        <row r="6534">
          <cell r="A6534">
            <v>1829200753</v>
          </cell>
          <cell r="B6534">
            <v>753</v>
          </cell>
          <cell r="C6534">
            <v>829200</v>
          </cell>
          <cell r="D6534">
            <v>1</v>
          </cell>
          <cell r="E6534">
            <v>0</v>
          </cell>
          <cell r="F6534" t="str">
            <v xml:space="preserve">עובדים חיצוניים   </v>
          </cell>
          <cell r="G6534">
            <v>0</v>
          </cell>
          <cell r="H6534" t="str">
            <v>קשיח</v>
          </cell>
          <cell r="I6534">
            <v>0</v>
          </cell>
          <cell r="J6534">
            <v>0</v>
          </cell>
          <cell r="K6534">
            <v>0</v>
          </cell>
          <cell r="L6534">
            <v>0</v>
          </cell>
          <cell r="M6534">
            <v>0</v>
          </cell>
          <cell r="N6534">
            <v>0</v>
          </cell>
          <cell r="O6534">
            <v>0</v>
          </cell>
          <cell r="P6534">
            <v>0</v>
          </cell>
        </row>
        <row r="6535">
          <cell r="A6535">
            <v>1829200754</v>
          </cell>
          <cell r="B6535">
            <v>754</v>
          </cell>
          <cell r="C6535">
            <v>829200</v>
          </cell>
          <cell r="D6535">
            <v>1</v>
          </cell>
          <cell r="E6535">
            <v>0</v>
          </cell>
          <cell r="F6535" t="str">
            <v xml:space="preserve">שיפוץ איצטדיונים  </v>
          </cell>
          <cell r="G6535">
            <v>0</v>
          </cell>
          <cell r="H6535" t="str">
            <v>גמיש</v>
          </cell>
          <cell r="I6535">
            <v>0</v>
          </cell>
          <cell r="J6535">
            <v>0</v>
          </cell>
          <cell r="K6535">
            <v>0</v>
          </cell>
          <cell r="L6535">
            <v>0</v>
          </cell>
          <cell r="M6535">
            <v>0</v>
          </cell>
          <cell r="N6535">
            <v>0</v>
          </cell>
          <cell r="O6535">
            <v>0</v>
          </cell>
          <cell r="P6535">
            <v>0</v>
          </cell>
        </row>
        <row r="6536">
          <cell r="A6536">
            <v>1829200756</v>
          </cell>
          <cell r="B6536">
            <v>756</v>
          </cell>
          <cell r="C6536">
            <v>829200</v>
          </cell>
          <cell r="D6536">
            <v>1</v>
          </cell>
          <cell r="E6536">
            <v>0</v>
          </cell>
          <cell r="F6536" t="str">
            <v>שמירה בקרית הספורט</v>
          </cell>
          <cell r="G6536">
            <v>0</v>
          </cell>
          <cell r="H6536" t="str">
            <v>קשיח</v>
          </cell>
          <cell r="I6536">
            <v>0</v>
          </cell>
          <cell r="J6536">
            <v>0</v>
          </cell>
          <cell r="K6536">
            <v>0</v>
          </cell>
          <cell r="L6536">
            <v>0</v>
          </cell>
          <cell r="M6536">
            <v>0</v>
          </cell>
          <cell r="N6536">
            <v>0</v>
          </cell>
          <cell r="O6536">
            <v>0</v>
          </cell>
          <cell r="P6536">
            <v>0</v>
          </cell>
        </row>
        <row r="6537">
          <cell r="A6537">
            <v>1829200757</v>
          </cell>
          <cell r="B6537">
            <v>757</v>
          </cell>
          <cell r="C6537">
            <v>829200</v>
          </cell>
          <cell r="D6537">
            <v>1</v>
          </cell>
          <cell r="E6537">
            <v>0</v>
          </cell>
          <cell r="F6537" t="str">
            <v>אחז' מגרשים בקבלנו</v>
          </cell>
          <cell r="G6537">
            <v>0</v>
          </cell>
          <cell r="H6537" t="str">
            <v>קשיח</v>
          </cell>
          <cell r="I6537">
            <v>0</v>
          </cell>
          <cell r="J6537">
            <v>0</v>
          </cell>
          <cell r="K6537">
            <v>0</v>
          </cell>
          <cell r="L6537">
            <v>0</v>
          </cell>
          <cell r="M6537">
            <v>0</v>
          </cell>
          <cell r="N6537">
            <v>0</v>
          </cell>
          <cell r="O6537">
            <v>0</v>
          </cell>
          <cell r="P6537">
            <v>0</v>
          </cell>
        </row>
        <row r="6538">
          <cell r="A6538">
            <v>1829200763</v>
          </cell>
          <cell r="B6538">
            <v>763</v>
          </cell>
          <cell r="C6538">
            <v>829200</v>
          </cell>
          <cell r="D6538">
            <v>1</v>
          </cell>
          <cell r="E6538">
            <v>0</v>
          </cell>
          <cell r="F6538" t="str">
            <v xml:space="preserve">עב' חברת מוסדות   </v>
          </cell>
          <cell r="G6538">
            <v>0</v>
          </cell>
          <cell r="H6538" t="str">
            <v>קשיח</v>
          </cell>
          <cell r="I6538">
            <v>0</v>
          </cell>
          <cell r="J6538">
            <v>0</v>
          </cell>
          <cell r="K6538">
            <v>0</v>
          </cell>
          <cell r="L6538">
            <v>0</v>
          </cell>
          <cell r="M6538">
            <v>0</v>
          </cell>
          <cell r="N6538">
            <v>0</v>
          </cell>
          <cell r="O6538">
            <v>0</v>
          </cell>
          <cell r="P6538">
            <v>0</v>
          </cell>
        </row>
        <row r="6539">
          <cell r="A6539">
            <v>1829200794</v>
          </cell>
          <cell r="B6539">
            <v>794</v>
          </cell>
          <cell r="C6539">
            <v>829200</v>
          </cell>
          <cell r="D6539">
            <v>1</v>
          </cell>
          <cell r="E6539">
            <v>0</v>
          </cell>
          <cell r="F6539" t="str">
            <v xml:space="preserve">השתתפות בעזר 094  </v>
          </cell>
          <cell r="G6539">
            <v>0</v>
          </cell>
          <cell r="H6539" t="str">
            <v>קשיח</v>
          </cell>
          <cell r="I6539">
            <v>0</v>
          </cell>
          <cell r="J6539">
            <v>0</v>
          </cell>
          <cell r="K6539">
            <v>0</v>
          </cell>
          <cell r="L6539">
            <v>0</v>
          </cell>
          <cell r="M6539">
            <v>0</v>
          </cell>
          <cell r="N6539">
            <v>0</v>
          </cell>
          <cell r="O6539">
            <v>0</v>
          </cell>
          <cell r="P6539">
            <v>0</v>
          </cell>
        </row>
        <row r="6540">
          <cell r="A6540">
            <v>1829200810</v>
          </cell>
          <cell r="B6540">
            <v>810</v>
          </cell>
          <cell r="C6540">
            <v>829200</v>
          </cell>
          <cell r="D6540">
            <v>1</v>
          </cell>
          <cell r="E6540">
            <v>0</v>
          </cell>
          <cell r="F6540" t="str">
            <v>השתתפות בתק' הפעלה</v>
          </cell>
          <cell r="G6540">
            <v>0</v>
          </cell>
          <cell r="H6540" t="str">
            <v>גמיש</v>
          </cell>
          <cell r="I6540">
            <v>0</v>
          </cell>
          <cell r="J6540">
            <v>1012860</v>
          </cell>
          <cell r="K6540">
            <v>0</v>
          </cell>
          <cell r="L6540">
            <v>112540</v>
          </cell>
          <cell r="M6540">
            <v>0</v>
          </cell>
          <cell r="N6540">
            <v>1125400</v>
          </cell>
          <cell r="O6540">
            <v>1125400</v>
          </cell>
          <cell r="P6540">
            <v>995400</v>
          </cell>
        </row>
        <row r="6541">
          <cell r="A6541">
            <v>1829200879</v>
          </cell>
          <cell r="B6541">
            <v>879</v>
          </cell>
          <cell r="C6541">
            <v>829200</v>
          </cell>
          <cell r="D6541">
            <v>1</v>
          </cell>
          <cell r="E6541">
            <v>0</v>
          </cell>
          <cell r="F6541" t="str">
            <v>ביטוח-כנגד הכנסות</v>
          </cell>
          <cell r="G6541">
            <v>0</v>
          </cell>
          <cell r="H6541" t="str">
            <v>קשיח</v>
          </cell>
          <cell r="I6541">
            <v>0</v>
          </cell>
          <cell r="J6541">
            <v>0</v>
          </cell>
          <cell r="K6541">
            <v>0</v>
          </cell>
          <cell r="L6541">
            <v>0</v>
          </cell>
          <cell r="M6541">
            <v>0</v>
          </cell>
          <cell r="N6541">
            <v>0</v>
          </cell>
          <cell r="O6541">
            <v>0</v>
          </cell>
          <cell r="P6541">
            <v>0</v>
          </cell>
        </row>
        <row r="6542">
          <cell r="A6542">
            <v>1829200900</v>
          </cell>
          <cell r="B6542">
            <v>900</v>
          </cell>
          <cell r="C6542">
            <v>829200</v>
          </cell>
          <cell r="D6542">
            <v>1</v>
          </cell>
          <cell r="E6542">
            <v>0</v>
          </cell>
          <cell r="F6542" t="str">
            <v xml:space="preserve">הוצאות חד פעמיות  </v>
          </cell>
          <cell r="G6542">
            <v>0</v>
          </cell>
          <cell r="H6542" t="str">
            <v xml:space="preserve"> </v>
          </cell>
          <cell r="I6542">
            <v>0</v>
          </cell>
          <cell r="J6542">
            <v>0</v>
          </cell>
          <cell r="K6542">
            <v>0</v>
          </cell>
          <cell r="L6542">
            <v>0</v>
          </cell>
          <cell r="M6542">
            <v>0</v>
          </cell>
          <cell r="N6542">
            <v>0</v>
          </cell>
          <cell r="O6542">
            <v>0</v>
          </cell>
          <cell r="P6542">
            <v>0</v>
          </cell>
        </row>
        <row r="6543">
          <cell r="A6543">
            <v>1829200931</v>
          </cell>
          <cell r="B6543">
            <v>931</v>
          </cell>
          <cell r="C6543">
            <v>829200</v>
          </cell>
          <cell r="D6543">
            <v>1</v>
          </cell>
          <cell r="E6543">
            <v>0</v>
          </cell>
          <cell r="F6543" t="str">
            <v>ציוד חד-פעמי(הכנ')</v>
          </cell>
          <cell r="G6543">
            <v>0</v>
          </cell>
          <cell r="H6543" t="str">
            <v>קשיח</v>
          </cell>
          <cell r="I6543">
            <v>0</v>
          </cell>
          <cell r="J6543">
            <v>0</v>
          </cell>
          <cell r="K6543">
            <v>0</v>
          </cell>
          <cell r="L6543">
            <v>0</v>
          </cell>
          <cell r="M6543">
            <v>0</v>
          </cell>
          <cell r="N6543">
            <v>0</v>
          </cell>
          <cell r="O6543">
            <v>0</v>
          </cell>
          <cell r="P6543">
            <v>0</v>
          </cell>
        </row>
        <row r="6544">
          <cell r="A6544">
            <v>1829200932</v>
          </cell>
          <cell r="B6544">
            <v>932</v>
          </cell>
          <cell r="C6544">
            <v>829200</v>
          </cell>
          <cell r="D6544">
            <v>1</v>
          </cell>
          <cell r="E6544">
            <v>0</v>
          </cell>
          <cell r="F6544" t="str">
            <v>מרכז אתלטיקה (הכ')</v>
          </cell>
          <cell r="G6544">
            <v>0</v>
          </cell>
          <cell r="H6544" t="str">
            <v>קשיח</v>
          </cell>
          <cell r="I6544">
            <v>0</v>
          </cell>
          <cell r="J6544">
            <v>0</v>
          </cell>
          <cell r="K6544">
            <v>0</v>
          </cell>
          <cell r="L6544">
            <v>0</v>
          </cell>
          <cell r="M6544">
            <v>0</v>
          </cell>
          <cell r="N6544">
            <v>0</v>
          </cell>
          <cell r="O6544">
            <v>0</v>
          </cell>
          <cell r="P6544">
            <v>0</v>
          </cell>
        </row>
        <row r="6545">
          <cell r="A6545">
            <v>1829200961</v>
          </cell>
          <cell r="B6545">
            <v>961</v>
          </cell>
          <cell r="C6545">
            <v>829200</v>
          </cell>
          <cell r="D6545">
            <v>1</v>
          </cell>
          <cell r="E6545">
            <v>0</v>
          </cell>
          <cell r="F6545" t="str">
            <v>רז' פעולות ורכישות</v>
          </cell>
          <cell r="G6545">
            <v>0</v>
          </cell>
          <cell r="H6545" t="str">
            <v>גמיש</v>
          </cell>
          <cell r="I6545">
            <v>0</v>
          </cell>
          <cell r="J6545">
            <v>0</v>
          </cell>
          <cell r="K6545">
            <v>0</v>
          </cell>
          <cell r="L6545">
            <v>0</v>
          </cell>
          <cell r="M6545">
            <v>0</v>
          </cell>
          <cell r="N6545">
            <v>0</v>
          </cell>
          <cell r="O6545">
            <v>0</v>
          </cell>
          <cell r="P6545">
            <v>0</v>
          </cell>
        </row>
        <row r="6546">
          <cell r="A6546" t="e">
            <v>#VALUE!</v>
          </cell>
          <cell r="B6546" t="str">
            <v>829200  סך הכל</v>
          </cell>
          <cell r="C6546">
            <v>0</v>
          </cell>
          <cell r="D6546">
            <v>0</v>
          </cell>
          <cell r="E6546">
            <v>0</v>
          </cell>
          <cell r="F6546" t="str">
            <v xml:space="preserve">מתקני ספורט       </v>
          </cell>
          <cell r="G6546">
            <v>0</v>
          </cell>
          <cell r="H6546">
            <v>0</v>
          </cell>
          <cell r="I6546">
            <v>0</v>
          </cell>
          <cell r="J6546">
            <v>1012860</v>
          </cell>
          <cell r="K6546">
            <v>0</v>
          </cell>
          <cell r="L6546">
            <v>112540</v>
          </cell>
          <cell r="M6546">
            <v>0</v>
          </cell>
          <cell r="N6546">
            <v>1125400</v>
          </cell>
          <cell r="O6546">
            <v>1125400</v>
          </cell>
          <cell r="P6546">
            <v>995400</v>
          </cell>
        </row>
        <row r="6547">
          <cell r="A6547">
            <v>18294000</v>
          </cell>
          <cell r="B6547">
            <v>0</v>
          </cell>
          <cell r="C6547">
            <v>829400</v>
          </cell>
          <cell r="D6547">
            <v>1</v>
          </cell>
          <cell r="E6547">
            <v>0</v>
          </cell>
          <cell r="F6547" t="str">
            <v xml:space="preserve">הבריכה הלימודית   </v>
          </cell>
          <cell r="G6547">
            <v>0</v>
          </cell>
          <cell r="H6547" t="str">
            <v xml:space="preserve"> </v>
          </cell>
          <cell r="I6547">
            <v>0</v>
          </cell>
          <cell r="J6547">
            <v>0</v>
          </cell>
          <cell r="K6547">
            <v>0</v>
          </cell>
          <cell r="L6547">
            <v>0</v>
          </cell>
          <cell r="M6547">
            <v>0</v>
          </cell>
          <cell r="N6547">
            <v>0</v>
          </cell>
          <cell r="O6547">
            <v>0</v>
          </cell>
          <cell r="P6547">
            <v>0</v>
          </cell>
        </row>
        <row r="6548">
          <cell r="A6548">
            <v>1829400410</v>
          </cell>
          <cell r="B6548">
            <v>410</v>
          </cell>
          <cell r="C6548">
            <v>829400</v>
          </cell>
          <cell r="D6548">
            <v>1</v>
          </cell>
          <cell r="E6548">
            <v>0</v>
          </cell>
          <cell r="F6548" t="str">
            <v xml:space="preserve">דמי זכיון         </v>
          </cell>
          <cell r="G6548">
            <v>0</v>
          </cell>
          <cell r="H6548" t="str">
            <v>קשיח</v>
          </cell>
          <cell r="I6548">
            <v>0</v>
          </cell>
          <cell r="J6548">
            <v>0</v>
          </cell>
          <cell r="K6548">
            <v>0</v>
          </cell>
          <cell r="L6548">
            <v>0</v>
          </cell>
          <cell r="M6548">
            <v>0</v>
          </cell>
          <cell r="N6548">
            <v>0</v>
          </cell>
          <cell r="O6548">
            <v>0</v>
          </cell>
          <cell r="P6548">
            <v>0</v>
          </cell>
        </row>
        <row r="6549">
          <cell r="A6549">
            <v>1829400800</v>
          </cell>
          <cell r="B6549">
            <v>800</v>
          </cell>
          <cell r="C6549">
            <v>829400</v>
          </cell>
          <cell r="D6549">
            <v>1</v>
          </cell>
          <cell r="E6549">
            <v>0</v>
          </cell>
          <cell r="F6549" t="str">
            <v>השת' תמיכות תרומות</v>
          </cell>
          <cell r="G6549">
            <v>0</v>
          </cell>
          <cell r="H6549" t="str">
            <v xml:space="preserve"> </v>
          </cell>
          <cell r="I6549">
            <v>0</v>
          </cell>
          <cell r="J6549">
            <v>0</v>
          </cell>
          <cell r="K6549">
            <v>0</v>
          </cell>
          <cell r="L6549">
            <v>0</v>
          </cell>
          <cell r="M6549">
            <v>0</v>
          </cell>
          <cell r="N6549">
            <v>0</v>
          </cell>
          <cell r="O6549">
            <v>0</v>
          </cell>
          <cell r="P6549">
            <v>0</v>
          </cell>
        </row>
        <row r="6550">
          <cell r="A6550">
            <v>1829400810</v>
          </cell>
          <cell r="B6550">
            <v>810</v>
          </cell>
          <cell r="C6550">
            <v>829400</v>
          </cell>
          <cell r="D6550">
            <v>1</v>
          </cell>
          <cell r="E6550">
            <v>0</v>
          </cell>
          <cell r="F6550" t="str">
            <v>השתתפות בחוגי שחיה</v>
          </cell>
          <cell r="G6550">
            <v>0</v>
          </cell>
          <cell r="H6550" t="str">
            <v>קשיח</v>
          </cell>
          <cell r="I6550">
            <v>0</v>
          </cell>
          <cell r="J6550">
            <v>0</v>
          </cell>
          <cell r="K6550">
            <v>0</v>
          </cell>
          <cell r="L6550">
            <v>0</v>
          </cell>
          <cell r="M6550">
            <v>0</v>
          </cell>
          <cell r="N6550">
            <v>0</v>
          </cell>
          <cell r="O6550">
            <v>0</v>
          </cell>
          <cell r="P6550">
            <v>0</v>
          </cell>
        </row>
        <row r="6551">
          <cell r="A6551" t="e">
            <v>#VALUE!</v>
          </cell>
          <cell r="B6551" t="str">
            <v>829400  סך הכל</v>
          </cell>
          <cell r="C6551">
            <v>0</v>
          </cell>
          <cell r="D6551">
            <v>0</v>
          </cell>
          <cell r="E6551">
            <v>0</v>
          </cell>
          <cell r="F6551" t="str">
            <v xml:space="preserve">הבריכה הלימודית   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  <cell r="L6551">
            <v>0</v>
          </cell>
          <cell r="M6551">
            <v>0</v>
          </cell>
          <cell r="N6551">
            <v>0</v>
          </cell>
          <cell r="O6551">
            <v>0</v>
          </cell>
          <cell r="P6551">
            <v>0</v>
          </cell>
        </row>
        <row r="6552">
          <cell r="A6552">
            <v>18295000</v>
          </cell>
          <cell r="B6552">
            <v>0</v>
          </cell>
          <cell r="C6552">
            <v>829500</v>
          </cell>
          <cell r="D6552">
            <v>1</v>
          </cell>
          <cell r="E6552">
            <v>0</v>
          </cell>
          <cell r="F6552" t="str">
            <v xml:space="preserve">מרכז פיס - ברקת   </v>
          </cell>
          <cell r="G6552">
            <v>0</v>
          </cell>
          <cell r="H6552" t="str">
            <v xml:space="preserve"> </v>
          </cell>
          <cell r="I6552">
            <v>0</v>
          </cell>
          <cell r="J6552">
            <v>0</v>
          </cell>
          <cell r="K6552">
            <v>0</v>
          </cell>
          <cell r="L6552">
            <v>0</v>
          </cell>
          <cell r="M6552">
            <v>0</v>
          </cell>
          <cell r="N6552">
            <v>0</v>
          </cell>
          <cell r="O6552">
            <v>0</v>
          </cell>
          <cell r="P6552">
            <v>0</v>
          </cell>
        </row>
        <row r="6553">
          <cell r="A6553">
            <v>1829500100</v>
          </cell>
          <cell r="B6553">
            <v>100</v>
          </cell>
          <cell r="C6553">
            <v>829500</v>
          </cell>
          <cell r="D6553">
            <v>1</v>
          </cell>
          <cell r="E6553">
            <v>0</v>
          </cell>
          <cell r="F6553" t="str">
            <v>שכר עובדים לפי תקן</v>
          </cell>
          <cell r="G6553">
            <v>0</v>
          </cell>
          <cell r="H6553" t="str">
            <v xml:space="preserve"> </v>
          </cell>
          <cell r="I6553">
            <v>0</v>
          </cell>
          <cell r="J6553">
            <v>0</v>
          </cell>
          <cell r="K6553">
            <v>0</v>
          </cell>
          <cell r="L6553">
            <v>0</v>
          </cell>
          <cell r="M6553">
            <v>0</v>
          </cell>
          <cell r="N6553">
            <v>0</v>
          </cell>
          <cell r="O6553">
            <v>0</v>
          </cell>
          <cell r="P6553">
            <v>0</v>
          </cell>
        </row>
        <row r="6554">
          <cell r="A6554">
            <v>1829500110</v>
          </cell>
          <cell r="B6554">
            <v>110</v>
          </cell>
          <cell r="C6554">
            <v>829500</v>
          </cell>
          <cell r="D6554">
            <v>1</v>
          </cell>
          <cell r="E6554">
            <v>0</v>
          </cell>
          <cell r="F6554" t="str">
            <v>השכר הקובע-תקציבית</v>
          </cell>
          <cell r="G6554">
            <v>0</v>
          </cell>
          <cell r="H6554" t="str">
            <v>שכר</v>
          </cell>
          <cell r="I6554">
            <v>0</v>
          </cell>
          <cell r="J6554">
            <v>0</v>
          </cell>
          <cell r="K6554">
            <v>0</v>
          </cell>
          <cell r="L6554">
            <v>0</v>
          </cell>
          <cell r="M6554">
            <v>0</v>
          </cell>
          <cell r="N6554">
            <v>0</v>
          </cell>
          <cell r="O6554">
            <v>0</v>
          </cell>
          <cell r="P6554">
            <v>0</v>
          </cell>
        </row>
        <row r="6555">
          <cell r="A6555">
            <v>1829500119</v>
          </cell>
          <cell r="B6555">
            <v>119</v>
          </cell>
          <cell r="C6555">
            <v>829500</v>
          </cell>
          <cell r="D6555">
            <v>1</v>
          </cell>
          <cell r="E6555">
            <v>0</v>
          </cell>
          <cell r="F6555" t="str">
            <v xml:space="preserve">השכר הקובע-צוברת  </v>
          </cell>
          <cell r="G6555">
            <v>0</v>
          </cell>
          <cell r="H6555" t="str">
            <v>שכר</v>
          </cell>
          <cell r="I6555">
            <v>0</v>
          </cell>
          <cell r="J6555">
            <v>0</v>
          </cell>
          <cell r="K6555">
            <v>0</v>
          </cell>
          <cell r="L6555">
            <v>0</v>
          </cell>
          <cell r="M6555">
            <v>0</v>
          </cell>
          <cell r="N6555">
            <v>0</v>
          </cell>
          <cell r="O6555">
            <v>0</v>
          </cell>
          <cell r="P6555">
            <v>0</v>
          </cell>
        </row>
        <row r="6556">
          <cell r="A6556">
            <v>1829500122</v>
          </cell>
          <cell r="B6556">
            <v>122</v>
          </cell>
          <cell r="C6556">
            <v>829500</v>
          </cell>
          <cell r="D6556">
            <v>1</v>
          </cell>
          <cell r="E6556">
            <v>0</v>
          </cell>
          <cell r="F6556" t="str">
            <v xml:space="preserve">ביגוד             </v>
          </cell>
          <cell r="G6556">
            <v>0</v>
          </cell>
          <cell r="H6556" t="str">
            <v>שכר</v>
          </cell>
          <cell r="I6556">
            <v>0</v>
          </cell>
          <cell r="J6556">
            <v>0</v>
          </cell>
          <cell r="K6556">
            <v>0</v>
          </cell>
          <cell r="L6556">
            <v>0</v>
          </cell>
          <cell r="M6556">
            <v>0</v>
          </cell>
          <cell r="N6556">
            <v>0</v>
          </cell>
          <cell r="O6556">
            <v>0</v>
          </cell>
          <cell r="P6556">
            <v>0</v>
          </cell>
        </row>
        <row r="6557">
          <cell r="A6557">
            <v>1829500126</v>
          </cell>
          <cell r="B6557">
            <v>126</v>
          </cell>
          <cell r="C6557">
            <v>829500</v>
          </cell>
          <cell r="D6557">
            <v>1</v>
          </cell>
          <cell r="E6557">
            <v>0</v>
          </cell>
          <cell r="F6557" t="str">
            <v xml:space="preserve">דמי הבראה         </v>
          </cell>
          <cell r="G6557">
            <v>0</v>
          </cell>
          <cell r="H6557" t="str">
            <v>שכר</v>
          </cell>
          <cell r="I6557">
            <v>0</v>
          </cell>
          <cell r="J6557">
            <v>0</v>
          </cell>
          <cell r="K6557">
            <v>0</v>
          </cell>
          <cell r="L6557">
            <v>0</v>
          </cell>
          <cell r="M6557">
            <v>0</v>
          </cell>
          <cell r="N6557">
            <v>0</v>
          </cell>
          <cell r="O6557">
            <v>0</v>
          </cell>
          <cell r="P6557">
            <v>0</v>
          </cell>
        </row>
        <row r="6558">
          <cell r="A6558">
            <v>1829500130</v>
          </cell>
          <cell r="B6558">
            <v>130</v>
          </cell>
          <cell r="C6558">
            <v>829500</v>
          </cell>
          <cell r="D6558">
            <v>1</v>
          </cell>
          <cell r="E6558">
            <v>0</v>
          </cell>
          <cell r="F6558" t="str">
            <v xml:space="preserve">שעות נוספות       </v>
          </cell>
          <cell r="G6558">
            <v>0</v>
          </cell>
          <cell r="H6558" t="str">
            <v>שכר</v>
          </cell>
          <cell r="I6558">
            <v>0</v>
          </cell>
          <cell r="J6558">
            <v>0</v>
          </cell>
          <cell r="K6558">
            <v>0</v>
          </cell>
          <cell r="L6558">
            <v>0</v>
          </cell>
          <cell r="M6558">
            <v>0</v>
          </cell>
          <cell r="N6558">
            <v>0</v>
          </cell>
          <cell r="O6558">
            <v>0</v>
          </cell>
          <cell r="P6558">
            <v>0</v>
          </cell>
        </row>
        <row r="6559">
          <cell r="A6559">
            <v>1829500140</v>
          </cell>
          <cell r="B6559">
            <v>140</v>
          </cell>
          <cell r="C6559">
            <v>829500</v>
          </cell>
          <cell r="D6559">
            <v>1</v>
          </cell>
          <cell r="E6559">
            <v>0</v>
          </cell>
          <cell r="F6559" t="str">
            <v>השתתפות באחזקת רכב</v>
          </cell>
          <cell r="G6559">
            <v>0</v>
          </cell>
          <cell r="H6559" t="str">
            <v>שכר</v>
          </cell>
          <cell r="I6559">
            <v>0</v>
          </cell>
          <cell r="J6559">
            <v>0</v>
          </cell>
          <cell r="K6559">
            <v>0</v>
          </cell>
          <cell r="L6559">
            <v>0</v>
          </cell>
          <cell r="M6559">
            <v>0</v>
          </cell>
          <cell r="N6559">
            <v>0</v>
          </cell>
          <cell r="O6559">
            <v>0</v>
          </cell>
          <cell r="P6559">
            <v>0</v>
          </cell>
        </row>
        <row r="6560">
          <cell r="A6560">
            <v>1829500200</v>
          </cell>
          <cell r="B6560">
            <v>200</v>
          </cell>
          <cell r="C6560">
            <v>829500</v>
          </cell>
          <cell r="D6560">
            <v>1</v>
          </cell>
          <cell r="E6560">
            <v>0</v>
          </cell>
          <cell r="F6560" t="str">
            <v>שכר עובדים ללא תקן</v>
          </cell>
          <cell r="G6560">
            <v>0</v>
          </cell>
          <cell r="H6560" t="str">
            <v xml:space="preserve"> </v>
          </cell>
          <cell r="I6560">
            <v>0</v>
          </cell>
          <cell r="J6560">
            <v>0</v>
          </cell>
          <cell r="K6560">
            <v>0</v>
          </cell>
          <cell r="L6560">
            <v>0</v>
          </cell>
          <cell r="M6560">
            <v>0</v>
          </cell>
          <cell r="N6560">
            <v>0</v>
          </cell>
          <cell r="O6560">
            <v>0</v>
          </cell>
          <cell r="P6560">
            <v>0</v>
          </cell>
        </row>
        <row r="6561">
          <cell r="A6561">
            <v>1829500210</v>
          </cell>
          <cell r="B6561">
            <v>210</v>
          </cell>
          <cell r="C6561">
            <v>829500</v>
          </cell>
          <cell r="D6561">
            <v>1</v>
          </cell>
          <cell r="E6561">
            <v>0</v>
          </cell>
          <cell r="F6561" t="str">
            <v xml:space="preserve">השכר הקובע        </v>
          </cell>
          <cell r="G6561">
            <v>0</v>
          </cell>
          <cell r="H6561" t="str">
            <v>שכר</v>
          </cell>
          <cell r="I6561">
            <v>0</v>
          </cell>
          <cell r="J6561">
            <v>0</v>
          </cell>
          <cell r="K6561">
            <v>0</v>
          </cell>
          <cell r="L6561">
            <v>0</v>
          </cell>
          <cell r="M6561">
            <v>0</v>
          </cell>
          <cell r="N6561">
            <v>0</v>
          </cell>
          <cell r="O6561">
            <v>0</v>
          </cell>
          <cell r="P6561">
            <v>0</v>
          </cell>
        </row>
        <row r="6562">
          <cell r="A6562">
            <v>1829500216</v>
          </cell>
          <cell r="B6562">
            <v>216</v>
          </cell>
          <cell r="C6562">
            <v>829500</v>
          </cell>
          <cell r="D6562">
            <v>1</v>
          </cell>
          <cell r="E6562">
            <v>0</v>
          </cell>
          <cell r="F6562" t="str">
            <v xml:space="preserve">שכר מועדוני ספורט </v>
          </cell>
          <cell r="G6562">
            <v>0</v>
          </cell>
          <cell r="H6562" t="str">
            <v>שכר</v>
          </cell>
          <cell r="I6562">
            <v>0</v>
          </cell>
          <cell r="J6562">
            <v>0</v>
          </cell>
          <cell r="K6562">
            <v>0</v>
          </cell>
          <cell r="L6562">
            <v>0</v>
          </cell>
          <cell r="M6562">
            <v>0</v>
          </cell>
          <cell r="N6562">
            <v>0</v>
          </cell>
          <cell r="O6562">
            <v>0</v>
          </cell>
          <cell r="P6562">
            <v>0</v>
          </cell>
        </row>
        <row r="6563">
          <cell r="A6563">
            <v>1829500219</v>
          </cell>
          <cell r="B6563">
            <v>219</v>
          </cell>
          <cell r="C6563">
            <v>829500</v>
          </cell>
          <cell r="D6563">
            <v>1</v>
          </cell>
          <cell r="E6563">
            <v>0</v>
          </cell>
          <cell r="F6563" t="str">
            <v xml:space="preserve">שכר קייטנת קיץ    </v>
          </cell>
          <cell r="G6563">
            <v>0</v>
          </cell>
          <cell r="H6563" t="str">
            <v>שכר</v>
          </cell>
          <cell r="I6563">
            <v>0</v>
          </cell>
          <cell r="J6563">
            <v>0</v>
          </cell>
          <cell r="K6563">
            <v>0</v>
          </cell>
          <cell r="L6563">
            <v>0</v>
          </cell>
          <cell r="M6563">
            <v>0</v>
          </cell>
          <cell r="N6563">
            <v>0</v>
          </cell>
          <cell r="O6563">
            <v>0</v>
          </cell>
          <cell r="P6563">
            <v>0</v>
          </cell>
        </row>
        <row r="6564">
          <cell r="A6564">
            <v>1829500400</v>
          </cell>
          <cell r="B6564">
            <v>400</v>
          </cell>
          <cell r="C6564">
            <v>829500</v>
          </cell>
          <cell r="D6564">
            <v>1</v>
          </cell>
          <cell r="E6564">
            <v>0</v>
          </cell>
          <cell r="F6564" t="str">
            <v>אחזקת בנינים וציוד</v>
          </cell>
          <cell r="G6564">
            <v>0</v>
          </cell>
          <cell r="H6564" t="str">
            <v xml:space="preserve"> </v>
          </cell>
          <cell r="I6564">
            <v>0</v>
          </cell>
          <cell r="J6564">
            <v>0</v>
          </cell>
          <cell r="K6564">
            <v>0</v>
          </cell>
          <cell r="L6564">
            <v>0</v>
          </cell>
          <cell r="M6564">
            <v>0</v>
          </cell>
          <cell r="N6564">
            <v>0</v>
          </cell>
          <cell r="O6564">
            <v>0</v>
          </cell>
          <cell r="P6564">
            <v>0</v>
          </cell>
        </row>
        <row r="6565">
          <cell r="A6565">
            <v>1829500420</v>
          </cell>
          <cell r="B6565">
            <v>420</v>
          </cell>
          <cell r="C6565">
            <v>829500</v>
          </cell>
          <cell r="D6565">
            <v>1</v>
          </cell>
          <cell r="E6565">
            <v>0</v>
          </cell>
          <cell r="F6565" t="str">
            <v xml:space="preserve">כיבוי אש          </v>
          </cell>
          <cell r="G6565">
            <v>0</v>
          </cell>
          <cell r="H6565" t="str">
            <v>גמיש</v>
          </cell>
          <cell r="I6565">
            <v>0</v>
          </cell>
          <cell r="J6565">
            <v>0</v>
          </cell>
          <cell r="K6565">
            <v>0</v>
          </cell>
          <cell r="L6565">
            <v>0</v>
          </cell>
          <cell r="M6565">
            <v>0</v>
          </cell>
          <cell r="N6565">
            <v>0</v>
          </cell>
          <cell r="O6565">
            <v>0</v>
          </cell>
          <cell r="P6565">
            <v>0</v>
          </cell>
        </row>
        <row r="6566">
          <cell r="A6566">
            <v>1829500423</v>
          </cell>
          <cell r="B6566">
            <v>423</v>
          </cell>
          <cell r="C6566">
            <v>829500</v>
          </cell>
          <cell r="D6566">
            <v>1</v>
          </cell>
          <cell r="E6566">
            <v>0</v>
          </cell>
          <cell r="F6566" t="str">
            <v xml:space="preserve">תחזוקת מבנה       </v>
          </cell>
          <cell r="G6566">
            <v>0</v>
          </cell>
          <cell r="H6566" t="str">
            <v>קשיח</v>
          </cell>
          <cell r="I6566">
            <v>0</v>
          </cell>
          <cell r="J6566">
            <v>0</v>
          </cell>
          <cell r="K6566">
            <v>0</v>
          </cell>
          <cell r="L6566">
            <v>0</v>
          </cell>
          <cell r="M6566">
            <v>0</v>
          </cell>
          <cell r="N6566">
            <v>0</v>
          </cell>
          <cell r="O6566">
            <v>0</v>
          </cell>
          <cell r="P6566">
            <v>0</v>
          </cell>
        </row>
        <row r="6567">
          <cell r="A6567">
            <v>1829500431</v>
          </cell>
          <cell r="B6567">
            <v>431</v>
          </cell>
          <cell r="C6567">
            <v>829500</v>
          </cell>
          <cell r="D6567">
            <v>1</v>
          </cell>
          <cell r="E6567">
            <v>0</v>
          </cell>
          <cell r="F6567" t="str">
            <v xml:space="preserve">חשמל              </v>
          </cell>
          <cell r="G6567">
            <v>0</v>
          </cell>
          <cell r="H6567" t="str">
            <v>קשיח</v>
          </cell>
          <cell r="I6567">
            <v>0</v>
          </cell>
          <cell r="J6567">
            <v>0</v>
          </cell>
          <cell r="K6567">
            <v>0</v>
          </cell>
          <cell r="L6567">
            <v>0</v>
          </cell>
          <cell r="M6567">
            <v>0</v>
          </cell>
          <cell r="N6567">
            <v>0</v>
          </cell>
          <cell r="O6567">
            <v>0</v>
          </cell>
          <cell r="P6567">
            <v>0</v>
          </cell>
        </row>
        <row r="6568">
          <cell r="A6568">
            <v>1829500432</v>
          </cell>
          <cell r="B6568">
            <v>432</v>
          </cell>
          <cell r="C6568">
            <v>829500</v>
          </cell>
          <cell r="D6568">
            <v>1</v>
          </cell>
          <cell r="E6568">
            <v>0</v>
          </cell>
          <cell r="F6568" t="str">
            <v xml:space="preserve">מים               </v>
          </cell>
          <cell r="G6568">
            <v>0</v>
          </cell>
          <cell r="H6568" t="str">
            <v>קשיח</v>
          </cell>
          <cell r="I6568">
            <v>0</v>
          </cell>
          <cell r="J6568">
            <v>0</v>
          </cell>
          <cell r="K6568">
            <v>0</v>
          </cell>
          <cell r="L6568">
            <v>0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</row>
        <row r="6569">
          <cell r="A6569">
            <v>1829500433</v>
          </cell>
          <cell r="B6569">
            <v>433</v>
          </cell>
          <cell r="C6569">
            <v>829500</v>
          </cell>
          <cell r="D6569">
            <v>1</v>
          </cell>
          <cell r="E6569">
            <v>0</v>
          </cell>
          <cell r="F6569" t="str">
            <v xml:space="preserve">חומרי נקיון       </v>
          </cell>
          <cell r="G6569">
            <v>0</v>
          </cell>
          <cell r="H6569" t="str">
            <v>גמיש</v>
          </cell>
          <cell r="I6569">
            <v>0</v>
          </cell>
          <cell r="J6569">
            <v>0</v>
          </cell>
          <cell r="K6569">
            <v>0</v>
          </cell>
          <cell r="L6569">
            <v>0</v>
          </cell>
          <cell r="M6569">
            <v>0</v>
          </cell>
          <cell r="N6569">
            <v>0</v>
          </cell>
          <cell r="O6569">
            <v>0</v>
          </cell>
          <cell r="P6569">
            <v>0</v>
          </cell>
        </row>
        <row r="6570">
          <cell r="A6570">
            <v>1829500436</v>
          </cell>
          <cell r="B6570">
            <v>436</v>
          </cell>
          <cell r="C6570">
            <v>829500</v>
          </cell>
          <cell r="D6570">
            <v>1</v>
          </cell>
          <cell r="E6570">
            <v>0</v>
          </cell>
          <cell r="F6570" t="str">
            <v xml:space="preserve">אחזקת מזגנים      </v>
          </cell>
          <cell r="G6570">
            <v>0</v>
          </cell>
          <cell r="H6570" t="str">
            <v>גמיש</v>
          </cell>
          <cell r="I6570">
            <v>0</v>
          </cell>
          <cell r="J6570">
            <v>0</v>
          </cell>
          <cell r="K6570">
            <v>0</v>
          </cell>
          <cell r="L6570">
            <v>0</v>
          </cell>
          <cell r="M6570">
            <v>0</v>
          </cell>
          <cell r="N6570">
            <v>0</v>
          </cell>
          <cell r="O6570">
            <v>0</v>
          </cell>
          <cell r="P6570">
            <v>0</v>
          </cell>
        </row>
        <row r="6571">
          <cell r="A6571">
            <v>1829500437</v>
          </cell>
          <cell r="B6571">
            <v>437</v>
          </cell>
          <cell r="C6571">
            <v>829500</v>
          </cell>
          <cell r="D6571">
            <v>1</v>
          </cell>
          <cell r="E6571">
            <v>0</v>
          </cell>
          <cell r="F6571" t="str">
            <v xml:space="preserve">אחזקת אזעקה       </v>
          </cell>
          <cell r="G6571">
            <v>0</v>
          </cell>
          <cell r="H6571" t="str">
            <v>קשיח</v>
          </cell>
          <cell r="I6571">
            <v>0</v>
          </cell>
          <cell r="J6571">
            <v>0</v>
          </cell>
          <cell r="K6571">
            <v>0</v>
          </cell>
          <cell r="L6571">
            <v>0</v>
          </cell>
          <cell r="M6571">
            <v>0</v>
          </cell>
          <cell r="N6571">
            <v>0</v>
          </cell>
          <cell r="O6571">
            <v>0</v>
          </cell>
          <cell r="P6571">
            <v>0</v>
          </cell>
        </row>
        <row r="6572">
          <cell r="A6572">
            <v>1829500441</v>
          </cell>
          <cell r="B6572">
            <v>441</v>
          </cell>
          <cell r="C6572">
            <v>829500</v>
          </cell>
          <cell r="D6572">
            <v>1</v>
          </cell>
          <cell r="E6572">
            <v>0</v>
          </cell>
          <cell r="F6572" t="str">
            <v xml:space="preserve">ביטוח             </v>
          </cell>
          <cell r="G6572">
            <v>0</v>
          </cell>
          <cell r="H6572" t="str">
            <v>קשיח</v>
          </cell>
          <cell r="I6572">
            <v>0</v>
          </cell>
          <cell r="J6572">
            <v>0</v>
          </cell>
          <cell r="K6572">
            <v>0</v>
          </cell>
          <cell r="L6572">
            <v>0</v>
          </cell>
          <cell r="M6572">
            <v>0</v>
          </cell>
          <cell r="N6572">
            <v>0</v>
          </cell>
          <cell r="O6572">
            <v>0</v>
          </cell>
          <cell r="P6572">
            <v>0</v>
          </cell>
        </row>
        <row r="6573">
          <cell r="A6573">
            <v>1829500450</v>
          </cell>
          <cell r="B6573">
            <v>450</v>
          </cell>
          <cell r="C6573">
            <v>829500</v>
          </cell>
          <cell r="D6573">
            <v>1</v>
          </cell>
          <cell r="E6573">
            <v>0</v>
          </cell>
          <cell r="F6573" t="str">
            <v xml:space="preserve">ריהוט ואחזקתו     </v>
          </cell>
          <cell r="G6573">
            <v>0</v>
          </cell>
          <cell r="H6573" t="str">
            <v>גמיש</v>
          </cell>
          <cell r="I6573">
            <v>0</v>
          </cell>
          <cell r="J6573">
            <v>0</v>
          </cell>
          <cell r="K6573">
            <v>0</v>
          </cell>
          <cell r="L6573">
            <v>0</v>
          </cell>
          <cell r="M6573">
            <v>0</v>
          </cell>
          <cell r="N6573">
            <v>0</v>
          </cell>
          <cell r="O6573">
            <v>0</v>
          </cell>
          <cell r="P6573">
            <v>0</v>
          </cell>
        </row>
        <row r="6574">
          <cell r="A6574">
            <v>1829500471</v>
          </cell>
          <cell r="B6574">
            <v>471</v>
          </cell>
          <cell r="C6574">
            <v>829500</v>
          </cell>
          <cell r="D6574">
            <v>1</v>
          </cell>
          <cell r="E6574">
            <v>0</v>
          </cell>
          <cell r="F6574" t="str">
            <v xml:space="preserve">מכשירי כתיבה      </v>
          </cell>
          <cell r="G6574">
            <v>0</v>
          </cell>
          <cell r="H6574" t="str">
            <v>גמיש</v>
          </cell>
          <cell r="I6574">
            <v>0</v>
          </cell>
          <cell r="J6574">
            <v>0</v>
          </cell>
          <cell r="K6574">
            <v>0</v>
          </cell>
          <cell r="L6574">
            <v>0</v>
          </cell>
          <cell r="M6574">
            <v>0</v>
          </cell>
          <cell r="N6574">
            <v>0</v>
          </cell>
          <cell r="O6574">
            <v>0</v>
          </cell>
          <cell r="P6574">
            <v>0</v>
          </cell>
        </row>
        <row r="6575">
          <cell r="A6575">
            <v>1829500500</v>
          </cell>
          <cell r="B6575">
            <v>500</v>
          </cell>
          <cell r="C6575">
            <v>829500</v>
          </cell>
          <cell r="D6575">
            <v>1</v>
          </cell>
          <cell r="E6575">
            <v>0</v>
          </cell>
          <cell r="F6575" t="str">
            <v xml:space="preserve">הוצאות מינהליות   </v>
          </cell>
          <cell r="G6575">
            <v>0</v>
          </cell>
          <cell r="H6575" t="str">
            <v xml:space="preserve"> </v>
          </cell>
          <cell r="I6575">
            <v>0</v>
          </cell>
          <cell r="J6575">
            <v>0</v>
          </cell>
          <cell r="K6575">
            <v>0</v>
          </cell>
          <cell r="L6575">
            <v>0</v>
          </cell>
          <cell r="M6575">
            <v>0</v>
          </cell>
          <cell r="N6575">
            <v>0</v>
          </cell>
          <cell r="O6575">
            <v>0</v>
          </cell>
          <cell r="P6575">
            <v>0</v>
          </cell>
        </row>
        <row r="6576">
          <cell r="A6576">
            <v>1829500511</v>
          </cell>
          <cell r="B6576">
            <v>511</v>
          </cell>
          <cell r="C6576">
            <v>829500</v>
          </cell>
          <cell r="D6576">
            <v>1</v>
          </cell>
          <cell r="E6576">
            <v>0</v>
          </cell>
          <cell r="F6576" t="str">
            <v xml:space="preserve">אירוח וכיבוד      </v>
          </cell>
          <cell r="G6576">
            <v>0</v>
          </cell>
          <cell r="H6576" t="str">
            <v>גמיש</v>
          </cell>
          <cell r="I6576">
            <v>0</v>
          </cell>
          <cell r="J6576">
            <v>0</v>
          </cell>
          <cell r="K6576">
            <v>0</v>
          </cell>
          <cell r="L6576">
            <v>0</v>
          </cell>
          <cell r="M6576">
            <v>0</v>
          </cell>
          <cell r="N6576">
            <v>0</v>
          </cell>
          <cell r="O6576">
            <v>0</v>
          </cell>
          <cell r="P6576">
            <v>0</v>
          </cell>
        </row>
        <row r="6577">
          <cell r="A6577">
            <v>1829500540</v>
          </cell>
          <cell r="B6577">
            <v>540</v>
          </cell>
          <cell r="C6577">
            <v>829500</v>
          </cell>
          <cell r="D6577">
            <v>1</v>
          </cell>
          <cell r="E6577">
            <v>0</v>
          </cell>
          <cell r="F6577" t="str">
            <v xml:space="preserve">הוצאות טלפון      </v>
          </cell>
          <cell r="G6577">
            <v>0</v>
          </cell>
          <cell r="H6577" t="str">
            <v>קשיח</v>
          </cell>
          <cell r="I6577">
            <v>0</v>
          </cell>
          <cell r="J6577">
            <v>0</v>
          </cell>
          <cell r="K6577">
            <v>0</v>
          </cell>
          <cell r="L6577">
            <v>0</v>
          </cell>
          <cell r="M6577">
            <v>0</v>
          </cell>
          <cell r="N6577">
            <v>0</v>
          </cell>
          <cell r="O6577">
            <v>0</v>
          </cell>
          <cell r="P6577">
            <v>0</v>
          </cell>
        </row>
        <row r="6578">
          <cell r="A6578">
            <v>1829500544</v>
          </cell>
          <cell r="B6578">
            <v>544</v>
          </cell>
          <cell r="C6578">
            <v>829500</v>
          </cell>
          <cell r="D6578">
            <v>1</v>
          </cell>
          <cell r="E6578">
            <v>0</v>
          </cell>
          <cell r="F6578" t="str">
            <v xml:space="preserve">הוצאות דאר        </v>
          </cell>
          <cell r="G6578">
            <v>0</v>
          </cell>
          <cell r="H6578" t="str">
            <v>קשיח</v>
          </cell>
          <cell r="I6578">
            <v>0</v>
          </cell>
          <cell r="J6578">
            <v>0</v>
          </cell>
          <cell r="K6578">
            <v>0</v>
          </cell>
          <cell r="L6578">
            <v>0</v>
          </cell>
          <cell r="M6578">
            <v>0</v>
          </cell>
          <cell r="N6578">
            <v>0</v>
          </cell>
          <cell r="O6578">
            <v>0</v>
          </cell>
          <cell r="P6578">
            <v>0</v>
          </cell>
        </row>
        <row r="6579">
          <cell r="A6579">
            <v>1829500550</v>
          </cell>
          <cell r="B6579">
            <v>550</v>
          </cell>
          <cell r="C6579">
            <v>829500</v>
          </cell>
          <cell r="D6579">
            <v>1</v>
          </cell>
          <cell r="E6579">
            <v>0</v>
          </cell>
          <cell r="F6579" t="str">
            <v xml:space="preserve">פירסומים          </v>
          </cell>
          <cell r="G6579">
            <v>0</v>
          </cell>
          <cell r="H6579" t="str">
            <v>גמיש</v>
          </cell>
          <cell r="I6579">
            <v>0</v>
          </cell>
          <cell r="J6579">
            <v>0</v>
          </cell>
          <cell r="K6579">
            <v>0</v>
          </cell>
          <cell r="L6579">
            <v>0</v>
          </cell>
          <cell r="M6579">
            <v>0</v>
          </cell>
          <cell r="N6579">
            <v>0</v>
          </cell>
          <cell r="O6579">
            <v>0</v>
          </cell>
          <cell r="P6579">
            <v>0</v>
          </cell>
        </row>
        <row r="6580">
          <cell r="A6580">
            <v>1829500551</v>
          </cell>
          <cell r="B6580">
            <v>551</v>
          </cell>
          <cell r="C6580">
            <v>829500</v>
          </cell>
          <cell r="D6580">
            <v>1</v>
          </cell>
          <cell r="E6580">
            <v>0</v>
          </cell>
          <cell r="F6580" t="str">
            <v xml:space="preserve">מודעות והדבקתן    </v>
          </cell>
          <cell r="G6580">
            <v>0</v>
          </cell>
          <cell r="H6580" t="str">
            <v>גמיש</v>
          </cell>
          <cell r="I6580">
            <v>0</v>
          </cell>
          <cell r="J6580">
            <v>0</v>
          </cell>
          <cell r="K6580">
            <v>0</v>
          </cell>
          <cell r="L6580">
            <v>0</v>
          </cell>
          <cell r="M6580">
            <v>0</v>
          </cell>
          <cell r="N6580">
            <v>0</v>
          </cell>
          <cell r="O6580">
            <v>0</v>
          </cell>
          <cell r="P6580">
            <v>0</v>
          </cell>
        </row>
        <row r="6581">
          <cell r="A6581">
            <v>1829500561</v>
          </cell>
          <cell r="B6581">
            <v>561</v>
          </cell>
          <cell r="C6581">
            <v>829500</v>
          </cell>
          <cell r="D6581">
            <v>1</v>
          </cell>
          <cell r="E6581">
            <v>0</v>
          </cell>
          <cell r="F6581" t="str">
            <v xml:space="preserve">שיכפולים          </v>
          </cell>
          <cell r="G6581">
            <v>0</v>
          </cell>
          <cell r="H6581" t="str">
            <v>גמיש</v>
          </cell>
          <cell r="I6581">
            <v>0</v>
          </cell>
          <cell r="J6581">
            <v>0</v>
          </cell>
          <cell r="K6581">
            <v>0</v>
          </cell>
          <cell r="L6581">
            <v>0</v>
          </cell>
          <cell r="M6581">
            <v>0</v>
          </cell>
          <cell r="N6581">
            <v>0</v>
          </cell>
          <cell r="O6581">
            <v>0</v>
          </cell>
          <cell r="P6581">
            <v>0</v>
          </cell>
        </row>
        <row r="6582">
          <cell r="A6582">
            <v>1829500562</v>
          </cell>
          <cell r="B6582">
            <v>562</v>
          </cell>
          <cell r="C6582">
            <v>829500</v>
          </cell>
          <cell r="D6582">
            <v>1</v>
          </cell>
          <cell r="E6582">
            <v>0</v>
          </cell>
          <cell r="F6582" t="str">
            <v xml:space="preserve">הדפסות            </v>
          </cell>
          <cell r="G6582">
            <v>0</v>
          </cell>
          <cell r="H6582" t="str">
            <v>גמיש</v>
          </cell>
          <cell r="I6582">
            <v>0</v>
          </cell>
          <cell r="J6582">
            <v>0</v>
          </cell>
          <cell r="K6582">
            <v>0</v>
          </cell>
          <cell r="L6582">
            <v>0</v>
          </cell>
          <cell r="M6582">
            <v>0</v>
          </cell>
          <cell r="N6582">
            <v>0</v>
          </cell>
          <cell r="O6582">
            <v>0</v>
          </cell>
          <cell r="P6582">
            <v>0</v>
          </cell>
        </row>
        <row r="6583">
          <cell r="A6583">
            <v>1829500700</v>
          </cell>
          <cell r="B6583">
            <v>700</v>
          </cell>
          <cell r="C6583">
            <v>829500</v>
          </cell>
          <cell r="D6583">
            <v>1</v>
          </cell>
          <cell r="E6583">
            <v>0</v>
          </cell>
          <cell r="F6583" t="str">
            <v xml:space="preserve">הוצאות לפעולות    </v>
          </cell>
          <cell r="G6583">
            <v>0</v>
          </cell>
          <cell r="H6583" t="str">
            <v xml:space="preserve"> </v>
          </cell>
          <cell r="I6583">
            <v>0</v>
          </cell>
          <cell r="J6583">
            <v>0</v>
          </cell>
          <cell r="K6583">
            <v>0</v>
          </cell>
          <cell r="L6583">
            <v>0</v>
          </cell>
          <cell r="M6583">
            <v>0</v>
          </cell>
          <cell r="N6583">
            <v>0</v>
          </cell>
          <cell r="O6583">
            <v>0</v>
          </cell>
          <cell r="P6583">
            <v>0</v>
          </cell>
        </row>
        <row r="6584">
          <cell r="A6584">
            <v>1829500710</v>
          </cell>
          <cell r="B6584">
            <v>710</v>
          </cell>
          <cell r="C6584">
            <v>829500</v>
          </cell>
          <cell r="D6584">
            <v>1</v>
          </cell>
          <cell r="E6584">
            <v>0</v>
          </cell>
          <cell r="F6584" t="str">
            <v xml:space="preserve">הובלות והסעות     </v>
          </cell>
          <cell r="G6584">
            <v>0</v>
          </cell>
          <cell r="H6584" t="str">
            <v>גמיש</v>
          </cell>
          <cell r="I6584">
            <v>0</v>
          </cell>
          <cell r="J6584">
            <v>0</v>
          </cell>
          <cell r="K6584">
            <v>0</v>
          </cell>
          <cell r="L6584">
            <v>0</v>
          </cell>
          <cell r="M6584">
            <v>0</v>
          </cell>
          <cell r="N6584">
            <v>0</v>
          </cell>
          <cell r="O6584">
            <v>0</v>
          </cell>
          <cell r="P6584">
            <v>0</v>
          </cell>
        </row>
        <row r="6585">
          <cell r="A6585">
            <v>1829500721</v>
          </cell>
          <cell r="B6585">
            <v>721</v>
          </cell>
          <cell r="C6585">
            <v>829500</v>
          </cell>
          <cell r="D6585">
            <v>1</v>
          </cell>
          <cell r="E6585">
            <v>0</v>
          </cell>
          <cell r="F6585" t="str">
            <v>חמרים-תחזוקת מבנים</v>
          </cell>
          <cell r="G6585">
            <v>0</v>
          </cell>
          <cell r="H6585" t="str">
            <v>גמיש</v>
          </cell>
          <cell r="I6585">
            <v>0</v>
          </cell>
          <cell r="J6585">
            <v>0</v>
          </cell>
          <cell r="K6585">
            <v>0</v>
          </cell>
          <cell r="L6585">
            <v>0</v>
          </cell>
          <cell r="M6585">
            <v>0</v>
          </cell>
          <cell r="N6585">
            <v>0</v>
          </cell>
          <cell r="O6585">
            <v>0</v>
          </cell>
          <cell r="P6585">
            <v>0</v>
          </cell>
        </row>
        <row r="6586">
          <cell r="A6586">
            <v>1829500722</v>
          </cell>
          <cell r="B6586">
            <v>722</v>
          </cell>
          <cell r="C6586">
            <v>829500</v>
          </cell>
          <cell r="D6586">
            <v>1</v>
          </cell>
          <cell r="E6586">
            <v>0</v>
          </cell>
          <cell r="F6586" t="str">
            <v>חמרים-תחזוקה עצמית</v>
          </cell>
          <cell r="G6586">
            <v>0</v>
          </cell>
          <cell r="H6586" t="str">
            <v>גמיש</v>
          </cell>
          <cell r="I6586">
            <v>0</v>
          </cell>
          <cell r="J6586">
            <v>0</v>
          </cell>
          <cell r="K6586">
            <v>0</v>
          </cell>
          <cell r="L6586">
            <v>0</v>
          </cell>
          <cell r="M6586">
            <v>0</v>
          </cell>
          <cell r="N6586">
            <v>0</v>
          </cell>
          <cell r="O6586">
            <v>0</v>
          </cell>
          <cell r="P6586">
            <v>0</v>
          </cell>
        </row>
        <row r="6587">
          <cell r="A6587">
            <v>1829500723</v>
          </cell>
          <cell r="B6587">
            <v>723</v>
          </cell>
          <cell r="C6587">
            <v>829500</v>
          </cell>
          <cell r="D6587">
            <v>1</v>
          </cell>
          <cell r="E6587">
            <v>0</v>
          </cell>
          <cell r="F6587" t="str">
            <v xml:space="preserve">חומרים לחוגים     </v>
          </cell>
          <cell r="G6587">
            <v>0</v>
          </cell>
          <cell r="H6587" t="str">
            <v>גמיש</v>
          </cell>
          <cell r="I6587">
            <v>0</v>
          </cell>
          <cell r="J6587">
            <v>0</v>
          </cell>
          <cell r="K6587">
            <v>0</v>
          </cell>
          <cell r="L6587">
            <v>0</v>
          </cell>
          <cell r="M6587">
            <v>0</v>
          </cell>
          <cell r="N6587">
            <v>0</v>
          </cell>
          <cell r="O6587">
            <v>0</v>
          </cell>
          <cell r="P6587">
            <v>0</v>
          </cell>
        </row>
        <row r="6588">
          <cell r="A6588">
            <v>1829500724</v>
          </cell>
          <cell r="B6588">
            <v>724</v>
          </cell>
          <cell r="C6588">
            <v>829500</v>
          </cell>
          <cell r="D6588">
            <v>1</v>
          </cell>
          <cell r="E6588">
            <v>0</v>
          </cell>
          <cell r="F6588" t="str">
            <v xml:space="preserve">מועדונית          </v>
          </cell>
          <cell r="G6588">
            <v>0</v>
          </cell>
          <cell r="H6588" t="str">
            <v>גמיש</v>
          </cell>
          <cell r="I6588">
            <v>0</v>
          </cell>
          <cell r="J6588">
            <v>0</v>
          </cell>
          <cell r="K6588">
            <v>0</v>
          </cell>
          <cell r="L6588">
            <v>0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</row>
        <row r="6589">
          <cell r="A6589">
            <v>1829500725</v>
          </cell>
          <cell r="B6589">
            <v>725</v>
          </cell>
          <cell r="C6589">
            <v>829500</v>
          </cell>
          <cell r="D6589">
            <v>1</v>
          </cell>
          <cell r="E6589">
            <v>0</v>
          </cell>
          <cell r="F6589" t="str">
            <v xml:space="preserve">מזון למועדונית    </v>
          </cell>
          <cell r="G6589">
            <v>0</v>
          </cell>
          <cell r="H6589" t="str">
            <v>גמיש</v>
          </cell>
          <cell r="I6589">
            <v>0</v>
          </cell>
          <cell r="J6589">
            <v>0</v>
          </cell>
          <cell r="K6589">
            <v>0</v>
          </cell>
          <cell r="L6589">
            <v>0</v>
          </cell>
          <cell r="M6589">
            <v>0</v>
          </cell>
          <cell r="N6589">
            <v>0</v>
          </cell>
          <cell r="O6589">
            <v>0</v>
          </cell>
          <cell r="P6589">
            <v>0</v>
          </cell>
        </row>
        <row r="6590">
          <cell r="A6590">
            <v>1829500742</v>
          </cell>
          <cell r="B6590">
            <v>742</v>
          </cell>
          <cell r="C6590">
            <v>829500</v>
          </cell>
          <cell r="D6590">
            <v>1</v>
          </cell>
          <cell r="E6590">
            <v>0</v>
          </cell>
          <cell r="F6590" t="str">
            <v xml:space="preserve">כלים וציוד        </v>
          </cell>
          <cell r="G6590">
            <v>0</v>
          </cell>
          <cell r="H6590" t="str">
            <v>גמיש</v>
          </cell>
          <cell r="I6590">
            <v>0</v>
          </cell>
          <cell r="J6590">
            <v>0</v>
          </cell>
          <cell r="K6590">
            <v>0</v>
          </cell>
          <cell r="L6590">
            <v>0</v>
          </cell>
          <cell r="M6590">
            <v>0</v>
          </cell>
          <cell r="N6590">
            <v>0</v>
          </cell>
          <cell r="O6590">
            <v>0</v>
          </cell>
          <cell r="P6590">
            <v>0</v>
          </cell>
        </row>
        <row r="6591">
          <cell r="A6591">
            <v>1829500743</v>
          </cell>
          <cell r="B6591">
            <v>743</v>
          </cell>
          <cell r="C6591">
            <v>829500</v>
          </cell>
          <cell r="D6591">
            <v>1</v>
          </cell>
          <cell r="E6591">
            <v>0</v>
          </cell>
          <cell r="F6591" t="str">
            <v xml:space="preserve">תחזוקת ציוד       </v>
          </cell>
          <cell r="G6591">
            <v>0</v>
          </cell>
          <cell r="H6591" t="str">
            <v>גמיש</v>
          </cell>
          <cell r="I6591">
            <v>0</v>
          </cell>
          <cell r="J6591">
            <v>0</v>
          </cell>
          <cell r="K6591">
            <v>0</v>
          </cell>
          <cell r="L6591">
            <v>0</v>
          </cell>
          <cell r="M6591">
            <v>0</v>
          </cell>
          <cell r="N6591">
            <v>0</v>
          </cell>
          <cell r="O6591">
            <v>0</v>
          </cell>
          <cell r="P6591">
            <v>0</v>
          </cell>
        </row>
        <row r="6592">
          <cell r="A6592">
            <v>1829500744</v>
          </cell>
          <cell r="B6592">
            <v>744</v>
          </cell>
          <cell r="C6592">
            <v>829500</v>
          </cell>
          <cell r="D6592">
            <v>1</v>
          </cell>
          <cell r="E6592">
            <v>0</v>
          </cell>
          <cell r="F6592" t="str">
            <v xml:space="preserve">תלבושות וגביע     </v>
          </cell>
          <cell r="G6592">
            <v>0</v>
          </cell>
          <cell r="H6592" t="str">
            <v>גמיש</v>
          </cell>
          <cell r="I6592">
            <v>0</v>
          </cell>
          <cell r="J6592">
            <v>0</v>
          </cell>
          <cell r="K6592">
            <v>0</v>
          </cell>
          <cell r="L6592">
            <v>0</v>
          </cell>
          <cell r="M6592">
            <v>0</v>
          </cell>
          <cell r="N6592">
            <v>0</v>
          </cell>
          <cell r="O6592">
            <v>0</v>
          </cell>
          <cell r="P6592">
            <v>0</v>
          </cell>
        </row>
        <row r="6593">
          <cell r="A6593">
            <v>1829500745</v>
          </cell>
          <cell r="B6593">
            <v>745</v>
          </cell>
          <cell r="C6593">
            <v>829500</v>
          </cell>
          <cell r="D6593">
            <v>1</v>
          </cell>
          <cell r="E6593">
            <v>0</v>
          </cell>
          <cell r="F6593" t="str">
            <v xml:space="preserve">דמי פריצה - תכולה </v>
          </cell>
          <cell r="G6593">
            <v>0</v>
          </cell>
          <cell r="H6593" t="str">
            <v>קשיח</v>
          </cell>
          <cell r="I6593">
            <v>0</v>
          </cell>
          <cell r="J6593">
            <v>0</v>
          </cell>
          <cell r="K6593">
            <v>0</v>
          </cell>
          <cell r="L6593">
            <v>0</v>
          </cell>
          <cell r="M6593">
            <v>0</v>
          </cell>
          <cell r="N6593">
            <v>0</v>
          </cell>
          <cell r="O6593">
            <v>0</v>
          </cell>
          <cell r="P6593">
            <v>0</v>
          </cell>
        </row>
        <row r="6594">
          <cell r="A6594">
            <v>1829500751</v>
          </cell>
          <cell r="B6594">
            <v>751</v>
          </cell>
          <cell r="C6594">
            <v>829500</v>
          </cell>
          <cell r="D6594">
            <v>1</v>
          </cell>
          <cell r="E6594">
            <v>0</v>
          </cell>
          <cell r="F6594" t="str">
            <v xml:space="preserve">עבודות קבלניות    </v>
          </cell>
          <cell r="G6594">
            <v>0</v>
          </cell>
          <cell r="H6594" t="str">
            <v>גמיש</v>
          </cell>
          <cell r="I6594">
            <v>0</v>
          </cell>
          <cell r="J6594">
            <v>0</v>
          </cell>
          <cell r="K6594">
            <v>0</v>
          </cell>
          <cell r="L6594">
            <v>0</v>
          </cell>
          <cell r="M6594">
            <v>0</v>
          </cell>
          <cell r="N6594">
            <v>0</v>
          </cell>
          <cell r="O6594">
            <v>0</v>
          </cell>
          <cell r="P6594">
            <v>0</v>
          </cell>
        </row>
        <row r="6595">
          <cell r="A6595">
            <v>1829500752</v>
          </cell>
          <cell r="B6595">
            <v>752</v>
          </cell>
          <cell r="C6595">
            <v>829500</v>
          </cell>
          <cell r="D6595">
            <v>1</v>
          </cell>
          <cell r="E6595">
            <v>0</v>
          </cell>
          <cell r="F6595" t="str">
            <v xml:space="preserve">נקיון בקבלנות     </v>
          </cell>
          <cell r="G6595">
            <v>0</v>
          </cell>
          <cell r="H6595" t="str">
            <v>קשיח</v>
          </cell>
          <cell r="I6595">
            <v>0</v>
          </cell>
          <cell r="J6595">
            <v>0</v>
          </cell>
          <cell r="K6595">
            <v>0</v>
          </cell>
          <cell r="L6595">
            <v>0</v>
          </cell>
          <cell r="M6595">
            <v>0</v>
          </cell>
          <cell r="N6595">
            <v>0</v>
          </cell>
          <cell r="O6595">
            <v>0</v>
          </cell>
          <cell r="P6595">
            <v>0</v>
          </cell>
        </row>
        <row r="6596">
          <cell r="A6596">
            <v>1829500757</v>
          </cell>
          <cell r="B6596">
            <v>757</v>
          </cell>
          <cell r="C6596">
            <v>829500</v>
          </cell>
          <cell r="D6596">
            <v>1</v>
          </cell>
          <cell r="E6596">
            <v>0</v>
          </cell>
          <cell r="F6596" t="str">
            <v xml:space="preserve">חוגים בקבלנות     </v>
          </cell>
          <cell r="G6596">
            <v>0</v>
          </cell>
          <cell r="H6596" t="str">
            <v>קשיח</v>
          </cell>
          <cell r="I6596">
            <v>0</v>
          </cell>
          <cell r="J6596">
            <v>0</v>
          </cell>
          <cell r="K6596">
            <v>0</v>
          </cell>
          <cell r="L6596">
            <v>0</v>
          </cell>
          <cell r="M6596">
            <v>0</v>
          </cell>
          <cell r="N6596">
            <v>0</v>
          </cell>
          <cell r="O6596">
            <v>0</v>
          </cell>
          <cell r="P6596">
            <v>0</v>
          </cell>
        </row>
        <row r="6597">
          <cell r="A6597">
            <v>1829500758</v>
          </cell>
          <cell r="B6597">
            <v>758</v>
          </cell>
          <cell r="C6597">
            <v>829500</v>
          </cell>
          <cell r="D6597">
            <v>1</v>
          </cell>
          <cell r="E6597">
            <v>0</v>
          </cell>
          <cell r="F6597" t="str">
            <v xml:space="preserve">הפעלת המרכז       </v>
          </cell>
          <cell r="G6597">
            <v>0</v>
          </cell>
          <cell r="H6597" t="str">
            <v>גמיש</v>
          </cell>
          <cell r="I6597">
            <v>0</v>
          </cell>
          <cell r="J6597">
            <v>0</v>
          </cell>
          <cell r="K6597">
            <v>0</v>
          </cell>
          <cell r="L6597">
            <v>0</v>
          </cell>
          <cell r="M6597">
            <v>0</v>
          </cell>
          <cell r="N6597">
            <v>0</v>
          </cell>
          <cell r="O6597">
            <v>0</v>
          </cell>
          <cell r="P6597">
            <v>0</v>
          </cell>
        </row>
        <row r="6598">
          <cell r="A6598">
            <v>1829500763</v>
          </cell>
          <cell r="B6598">
            <v>763</v>
          </cell>
          <cell r="C6598">
            <v>829500</v>
          </cell>
          <cell r="D6598">
            <v>1</v>
          </cell>
          <cell r="E6598">
            <v>0</v>
          </cell>
          <cell r="F6598" t="str">
            <v xml:space="preserve">עובדי חברת מוסדות </v>
          </cell>
          <cell r="G6598">
            <v>0</v>
          </cell>
          <cell r="H6598" t="str">
            <v>קשיח</v>
          </cell>
          <cell r="I6598">
            <v>0</v>
          </cell>
          <cell r="J6598">
            <v>0</v>
          </cell>
          <cell r="K6598">
            <v>0</v>
          </cell>
          <cell r="L6598">
            <v>0</v>
          </cell>
          <cell r="M6598">
            <v>0</v>
          </cell>
          <cell r="N6598">
            <v>0</v>
          </cell>
          <cell r="O6598">
            <v>0</v>
          </cell>
          <cell r="P6598">
            <v>0</v>
          </cell>
        </row>
        <row r="6599">
          <cell r="A6599">
            <v>1829500780</v>
          </cell>
          <cell r="B6599">
            <v>780</v>
          </cell>
          <cell r="C6599">
            <v>829500</v>
          </cell>
          <cell r="D6599">
            <v>1</v>
          </cell>
          <cell r="E6599">
            <v>0</v>
          </cell>
          <cell r="F6599" t="str">
            <v xml:space="preserve">שכר מרקידים       </v>
          </cell>
          <cell r="G6599">
            <v>0</v>
          </cell>
          <cell r="H6599" t="str">
            <v>קשיח</v>
          </cell>
          <cell r="I6599">
            <v>0</v>
          </cell>
          <cell r="J6599">
            <v>0</v>
          </cell>
          <cell r="K6599">
            <v>0</v>
          </cell>
          <cell r="L6599">
            <v>0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</row>
        <row r="6600">
          <cell r="A6600">
            <v>1829500781</v>
          </cell>
          <cell r="B6600">
            <v>781</v>
          </cell>
          <cell r="C6600">
            <v>829500</v>
          </cell>
          <cell r="D6600">
            <v>1</v>
          </cell>
          <cell r="E6600">
            <v>0</v>
          </cell>
          <cell r="F6600" t="str">
            <v xml:space="preserve">ארועים (מהכנסות)  </v>
          </cell>
          <cell r="G6600">
            <v>0</v>
          </cell>
          <cell r="H6600" t="str">
            <v>קשיח</v>
          </cell>
          <cell r="I6600">
            <v>0</v>
          </cell>
          <cell r="J6600">
            <v>0</v>
          </cell>
          <cell r="K6600">
            <v>0</v>
          </cell>
          <cell r="L6600">
            <v>0</v>
          </cell>
          <cell r="M6600">
            <v>0</v>
          </cell>
          <cell r="N6600">
            <v>0</v>
          </cell>
          <cell r="O6600">
            <v>0</v>
          </cell>
          <cell r="P6600">
            <v>0</v>
          </cell>
        </row>
        <row r="6601">
          <cell r="A6601">
            <v>1829500783</v>
          </cell>
          <cell r="B6601">
            <v>783</v>
          </cell>
          <cell r="C6601">
            <v>829500</v>
          </cell>
          <cell r="D6601">
            <v>1</v>
          </cell>
          <cell r="E6601">
            <v>0</v>
          </cell>
          <cell r="F6601" t="str">
            <v xml:space="preserve">פעולות כנ"פ       </v>
          </cell>
          <cell r="G6601">
            <v>0</v>
          </cell>
          <cell r="H6601" t="str">
            <v>קשיח</v>
          </cell>
          <cell r="I6601">
            <v>0</v>
          </cell>
          <cell r="J6601">
            <v>0</v>
          </cell>
          <cell r="K6601">
            <v>0</v>
          </cell>
          <cell r="L6601">
            <v>0</v>
          </cell>
          <cell r="M6601">
            <v>0</v>
          </cell>
          <cell r="N6601">
            <v>0</v>
          </cell>
          <cell r="O6601">
            <v>0</v>
          </cell>
          <cell r="P6601">
            <v>0</v>
          </cell>
        </row>
        <row r="6602">
          <cell r="A6602">
            <v>1829500784</v>
          </cell>
          <cell r="B6602">
            <v>784</v>
          </cell>
          <cell r="C6602">
            <v>829500</v>
          </cell>
          <cell r="D6602">
            <v>1</v>
          </cell>
          <cell r="E6602">
            <v>0</v>
          </cell>
          <cell r="F6602" t="str">
            <v>פע' חצ"ב (מהכנסות)</v>
          </cell>
          <cell r="G6602">
            <v>0</v>
          </cell>
          <cell r="H6602" t="str">
            <v>קשיח</v>
          </cell>
          <cell r="I6602">
            <v>0</v>
          </cell>
          <cell r="J6602">
            <v>0</v>
          </cell>
          <cell r="K6602">
            <v>0</v>
          </cell>
          <cell r="L6602">
            <v>0</v>
          </cell>
          <cell r="M6602">
            <v>0</v>
          </cell>
          <cell r="N6602">
            <v>0</v>
          </cell>
          <cell r="O6602">
            <v>0</v>
          </cell>
          <cell r="P6602">
            <v>0</v>
          </cell>
        </row>
        <row r="6603">
          <cell r="A6603">
            <v>1829500786</v>
          </cell>
          <cell r="B6603">
            <v>786</v>
          </cell>
          <cell r="C6603">
            <v>829500</v>
          </cell>
          <cell r="D6603">
            <v>1</v>
          </cell>
          <cell r="E6603">
            <v>0</v>
          </cell>
          <cell r="F6603" t="str">
            <v xml:space="preserve">פע' מועדוני ספורט </v>
          </cell>
          <cell r="G6603">
            <v>0</v>
          </cell>
          <cell r="H6603" t="str">
            <v>גמיש</v>
          </cell>
          <cell r="I6603">
            <v>0</v>
          </cell>
          <cell r="J6603">
            <v>0</v>
          </cell>
          <cell r="K6603">
            <v>0</v>
          </cell>
          <cell r="L6603">
            <v>0</v>
          </cell>
          <cell r="M6603">
            <v>0</v>
          </cell>
          <cell r="N6603">
            <v>0</v>
          </cell>
          <cell r="O6603">
            <v>0</v>
          </cell>
          <cell r="P6603">
            <v>0</v>
          </cell>
        </row>
        <row r="6604">
          <cell r="A6604">
            <v>1829500787</v>
          </cell>
          <cell r="B6604">
            <v>787</v>
          </cell>
          <cell r="C6604">
            <v>829500</v>
          </cell>
          <cell r="D6604">
            <v>1</v>
          </cell>
          <cell r="E6604">
            <v>0</v>
          </cell>
          <cell r="F6604" t="str">
            <v xml:space="preserve">פעולות פסח        </v>
          </cell>
          <cell r="G6604">
            <v>0</v>
          </cell>
          <cell r="H6604" t="str">
            <v>גמיש</v>
          </cell>
          <cell r="I6604">
            <v>0</v>
          </cell>
          <cell r="J6604">
            <v>0</v>
          </cell>
          <cell r="K6604">
            <v>0</v>
          </cell>
          <cell r="L6604">
            <v>0</v>
          </cell>
          <cell r="M6604">
            <v>0</v>
          </cell>
          <cell r="N6604">
            <v>0</v>
          </cell>
          <cell r="O6604">
            <v>0</v>
          </cell>
          <cell r="P6604">
            <v>0</v>
          </cell>
        </row>
        <row r="6605">
          <cell r="A6605">
            <v>1829500789</v>
          </cell>
          <cell r="B6605">
            <v>789</v>
          </cell>
          <cell r="C6605">
            <v>829500</v>
          </cell>
          <cell r="D6605">
            <v>1</v>
          </cell>
          <cell r="E6605">
            <v>0</v>
          </cell>
          <cell r="F6605" t="str">
            <v xml:space="preserve">קייטנת קיץ-פעולות </v>
          </cell>
          <cell r="G6605">
            <v>0</v>
          </cell>
          <cell r="H6605" t="str">
            <v>קשיח</v>
          </cell>
          <cell r="I6605">
            <v>0</v>
          </cell>
          <cell r="J6605">
            <v>0</v>
          </cell>
          <cell r="K6605">
            <v>0</v>
          </cell>
          <cell r="L6605">
            <v>0</v>
          </cell>
          <cell r="M6605">
            <v>0</v>
          </cell>
          <cell r="N6605">
            <v>0</v>
          </cell>
          <cell r="O6605">
            <v>0</v>
          </cell>
          <cell r="P6605">
            <v>0</v>
          </cell>
        </row>
        <row r="6606">
          <cell r="A6606">
            <v>1829500794</v>
          </cell>
          <cell r="B6606">
            <v>794</v>
          </cell>
          <cell r="C6606">
            <v>829500</v>
          </cell>
          <cell r="D6606">
            <v>1</v>
          </cell>
          <cell r="E6606">
            <v>0</v>
          </cell>
          <cell r="F6606" t="str">
            <v xml:space="preserve">השתתפות בעזר 094  </v>
          </cell>
          <cell r="G6606">
            <v>0</v>
          </cell>
          <cell r="H6606" t="str">
            <v>קשיח</v>
          </cell>
          <cell r="I6606">
            <v>0</v>
          </cell>
          <cell r="J6606">
            <v>0</v>
          </cell>
          <cell r="K6606">
            <v>0</v>
          </cell>
          <cell r="L6606">
            <v>0</v>
          </cell>
          <cell r="M6606">
            <v>0</v>
          </cell>
          <cell r="N6606">
            <v>0</v>
          </cell>
          <cell r="O6606">
            <v>0</v>
          </cell>
          <cell r="P6606">
            <v>0</v>
          </cell>
        </row>
        <row r="6607">
          <cell r="A6607">
            <v>1829500810</v>
          </cell>
          <cell r="B6607">
            <v>810</v>
          </cell>
          <cell r="C6607">
            <v>829500</v>
          </cell>
          <cell r="D6607">
            <v>1</v>
          </cell>
          <cell r="E6607">
            <v>0</v>
          </cell>
          <cell r="F6607" t="str">
            <v>השתת' בתקציב הפעלה</v>
          </cell>
          <cell r="G6607">
            <v>0</v>
          </cell>
          <cell r="H6607" t="str">
            <v>גמיש</v>
          </cell>
          <cell r="I6607">
            <v>0</v>
          </cell>
          <cell r="J6607">
            <v>104760</v>
          </cell>
          <cell r="K6607">
            <v>0</v>
          </cell>
          <cell r="L6607">
            <v>11640</v>
          </cell>
          <cell r="M6607">
            <v>0</v>
          </cell>
          <cell r="N6607">
            <v>116400</v>
          </cell>
          <cell r="O6607">
            <v>116400</v>
          </cell>
          <cell r="P6607">
            <v>116400</v>
          </cell>
        </row>
        <row r="6608">
          <cell r="A6608">
            <v>1829500879</v>
          </cell>
          <cell r="B6608">
            <v>879</v>
          </cell>
          <cell r="C6608">
            <v>829500</v>
          </cell>
          <cell r="D6608">
            <v>1</v>
          </cell>
          <cell r="E6608">
            <v>0</v>
          </cell>
          <cell r="F6608" t="str">
            <v>ביטוח-כנגד הכנסות</v>
          </cell>
          <cell r="G6608">
            <v>0</v>
          </cell>
          <cell r="H6608" t="str">
            <v>קשיח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</row>
        <row r="6609">
          <cell r="A6609">
            <v>1829500900</v>
          </cell>
          <cell r="B6609">
            <v>900</v>
          </cell>
          <cell r="C6609">
            <v>829500</v>
          </cell>
          <cell r="D6609">
            <v>1</v>
          </cell>
          <cell r="E6609">
            <v>0</v>
          </cell>
          <cell r="F6609" t="str">
            <v xml:space="preserve">הוצאות חד פעמיות  </v>
          </cell>
          <cell r="G6609">
            <v>0</v>
          </cell>
          <cell r="H6609" t="str">
            <v xml:space="preserve"> </v>
          </cell>
          <cell r="I6609">
            <v>0</v>
          </cell>
          <cell r="J6609">
            <v>0</v>
          </cell>
          <cell r="K6609">
            <v>0</v>
          </cell>
          <cell r="L6609">
            <v>0</v>
          </cell>
          <cell r="M6609">
            <v>0</v>
          </cell>
          <cell r="N6609">
            <v>0</v>
          </cell>
          <cell r="O6609">
            <v>0</v>
          </cell>
          <cell r="P6609">
            <v>0</v>
          </cell>
        </row>
        <row r="6610">
          <cell r="A6610">
            <v>1829500931</v>
          </cell>
          <cell r="B6610">
            <v>931</v>
          </cell>
          <cell r="C6610">
            <v>829500</v>
          </cell>
          <cell r="D6610">
            <v>1</v>
          </cell>
          <cell r="E6610">
            <v>0</v>
          </cell>
          <cell r="F6610" t="str">
            <v xml:space="preserve">רכישות חד-פעמיות  </v>
          </cell>
          <cell r="G6610">
            <v>0</v>
          </cell>
          <cell r="H6610" t="str">
            <v>גמיש</v>
          </cell>
          <cell r="I6610">
            <v>0</v>
          </cell>
          <cell r="J6610">
            <v>0</v>
          </cell>
          <cell r="K6610">
            <v>0</v>
          </cell>
          <cell r="L6610">
            <v>0</v>
          </cell>
          <cell r="M6610">
            <v>0</v>
          </cell>
          <cell r="N6610">
            <v>0</v>
          </cell>
          <cell r="O6610">
            <v>0</v>
          </cell>
          <cell r="P6610">
            <v>0</v>
          </cell>
        </row>
        <row r="6611">
          <cell r="A6611">
            <v>1829500961</v>
          </cell>
          <cell r="B6611">
            <v>961</v>
          </cell>
          <cell r="C6611">
            <v>829500</v>
          </cell>
          <cell r="D6611">
            <v>1</v>
          </cell>
          <cell r="E6611">
            <v>0</v>
          </cell>
          <cell r="F6611" t="str">
            <v>רז' פעולות ורכישות</v>
          </cell>
          <cell r="G6611">
            <v>0</v>
          </cell>
          <cell r="H6611" t="str">
            <v>גמיש</v>
          </cell>
          <cell r="I6611">
            <v>0</v>
          </cell>
          <cell r="J6611">
            <v>0</v>
          </cell>
          <cell r="K6611">
            <v>0</v>
          </cell>
          <cell r="L6611">
            <v>0</v>
          </cell>
          <cell r="M6611">
            <v>0</v>
          </cell>
          <cell r="N6611">
            <v>0</v>
          </cell>
          <cell r="O6611">
            <v>0</v>
          </cell>
          <cell r="P6611">
            <v>0</v>
          </cell>
        </row>
        <row r="6612">
          <cell r="A6612" t="e">
            <v>#VALUE!</v>
          </cell>
          <cell r="B6612" t="str">
            <v>829500  סך הכל</v>
          </cell>
          <cell r="C6612">
            <v>0</v>
          </cell>
          <cell r="D6612">
            <v>0</v>
          </cell>
          <cell r="E6612">
            <v>0</v>
          </cell>
          <cell r="F6612" t="str">
            <v xml:space="preserve">מרכז פיס - ברקת   </v>
          </cell>
          <cell r="G6612">
            <v>0</v>
          </cell>
          <cell r="H6612">
            <v>0</v>
          </cell>
          <cell r="I6612">
            <v>0</v>
          </cell>
          <cell r="J6612">
            <v>104760</v>
          </cell>
          <cell r="K6612">
            <v>0</v>
          </cell>
          <cell r="L6612">
            <v>11640</v>
          </cell>
          <cell r="M6612">
            <v>0</v>
          </cell>
          <cell r="N6612">
            <v>116400</v>
          </cell>
          <cell r="O6612">
            <v>116400</v>
          </cell>
          <cell r="P6612">
            <v>116400</v>
          </cell>
        </row>
        <row r="6613">
          <cell r="A6613">
            <v>18296000</v>
          </cell>
          <cell r="B6613">
            <v>0</v>
          </cell>
          <cell r="C6613">
            <v>829600</v>
          </cell>
          <cell r="D6613">
            <v>1</v>
          </cell>
          <cell r="E6613">
            <v>0</v>
          </cell>
          <cell r="F6613" t="str">
            <v xml:space="preserve">מרכז פיס קרית שרת </v>
          </cell>
          <cell r="G6613">
            <v>0</v>
          </cell>
          <cell r="H6613" t="str">
            <v xml:space="preserve"> </v>
          </cell>
          <cell r="I6613">
            <v>0</v>
          </cell>
          <cell r="J6613">
            <v>0</v>
          </cell>
          <cell r="K6613">
            <v>0</v>
          </cell>
          <cell r="L6613">
            <v>0</v>
          </cell>
          <cell r="M6613">
            <v>0</v>
          </cell>
          <cell r="N6613">
            <v>0</v>
          </cell>
          <cell r="O6613">
            <v>0</v>
          </cell>
          <cell r="P6613">
            <v>0</v>
          </cell>
        </row>
        <row r="6614">
          <cell r="A6614">
            <v>1829600100</v>
          </cell>
          <cell r="B6614">
            <v>100</v>
          </cell>
          <cell r="C6614">
            <v>829600</v>
          </cell>
          <cell r="D6614">
            <v>1</v>
          </cell>
          <cell r="E6614">
            <v>0</v>
          </cell>
          <cell r="F6614" t="str">
            <v>שכר עובדים לפי תקן</v>
          </cell>
          <cell r="G6614">
            <v>0</v>
          </cell>
          <cell r="H6614" t="str">
            <v xml:space="preserve"> </v>
          </cell>
          <cell r="I6614">
            <v>0</v>
          </cell>
          <cell r="J6614">
            <v>0</v>
          </cell>
          <cell r="K6614">
            <v>0</v>
          </cell>
          <cell r="L6614">
            <v>0</v>
          </cell>
          <cell r="M6614">
            <v>0</v>
          </cell>
          <cell r="N6614">
            <v>0</v>
          </cell>
          <cell r="O6614">
            <v>0</v>
          </cell>
          <cell r="P6614">
            <v>0</v>
          </cell>
        </row>
        <row r="6615">
          <cell r="A6615">
            <v>1829600110</v>
          </cell>
          <cell r="B6615">
            <v>110</v>
          </cell>
          <cell r="C6615">
            <v>829600</v>
          </cell>
          <cell r="D6615">
            <v>1</v>
          </cell>
          <cell r="E6615">
            <v>0</v>
          </cell>
          <cell r="F6615" t="str">
            <v>השכר הקובע-תקציבית</v>
          </cell>
          <cell r="G6615">
            <v>0</v>
          </cell>
          <cell r="H6615" t="str">
            <v>שכר</v>
          </cell>
          <cell r="I6615">
            <v>0</v>
          </cell>
          <cell r="J6615">
            <v>0</v>
          </cell>
          <cell r="K6615">
            <v>0</v>
          </cell>
          <cell r="L6615">
            <v>0</v>
          </cell>
          <cell r="M6615">
            <v>0</v>
          </cell>
          <cell r="N6615">
            <v>0</v>
          </cell>
          <cell r="O6615">
            <v>0</v>
          </cell>
          <cell r="P6615">
            <v>0</v>
          </cell>
        </row>
        <row r="6616">
          <cell r="A6616">
            <v>1829600119</v>
          </cell>
          <cell r="B6616">
            <v>119</v>
          </cell>
          <cell r="C6616">
            <v>829600</v>
          </cell>
          <cell r="D6616">
            <v>1</v>
          </cell>
          <cell r="E6616">
            <v>0</v>
          </cell>
          <cell r="F6616" t="str">
            <v xml:space="preserve">השכר הקובע-צוברת  </v>
          </cell>
          <cell r="G6616">
            <v>0</v>
          </cell>
          <cell r="H6616" t="str">
            <v>שכר</v>
          </cell>
          <cell r="I6616">
            <v>0</v>
          </cell>
          <cell r="J6616">
            <v>0</v>
          </cell>
          <cell r="K6616">
            <v>0</v>
          </cell>
          <cell r="L6616">
            <v>0</v>
          </cell>
          <cell r="M6616">
            <v>0</v>
          </cell>
          <cell r="N6616">
            <v>0</v>
          </cell>
          <cell r="O6616">
            <v>0</v>
          </cell>
          <cell r="P6616">
            <v>0</v>
          </cell>
        </row>
        <row r="6617">
          <cell r="A6617">
            <v>1829600122</v>
          </cell>
          <cell r="B6617">
            <v>122</v>
          </cell>
          <cell r="C6617">
            <v>829600</v>
          </cell>
          <cell r="D6617">
            <v>1</v>
          </cell>
          <cell r="E6617">
            <v>0</v>
          </cell>
          <cell r="F6617" t="str">
            <v xml:space="preserve">ביגוד             </v>
          </cell>
          <cell r="G6617">
            <v>0</v>
          </cell>
          <cell r="H6617" t="str">
            <v>שכר</v>
          </cell>
          <cell r="I6617">
            <v>0</v>
          </cell>
          <cell r="J6617">
            <v>0</v>
          </cell>
          <cell r="K6617">
            <v>0</v>
          </cell>
          <cell r="L6617">
            <v>0</v>
          </cell>
          <cell r="M6617">
            <v>0</v>
          </cell>
          <cell r="N6617">
            <v>0</v>
          </cell>
          <cell r="O6617">
            <v>0</v>
          </cell>
          <cell r="P6617">
            <v>0</v>
          </cell>
        </row>
        <row r="6618">
          <cell r="A6618">
            <v>1829600126</v>
          </cell>
          <cell r="B6618">
            <v>126</v>
          </cell>
          <cell r="C6618">
            <v>829600</v>
          </cell>
          <cell r="D6618">
            <v>1</v>
          </cell>
          <cell r="E6618">
            <v>0</v>
          </cell>
          <cell r="F6618" t="str">
            <v xml:space="preserve">דמי הבראה         </v>
          </cell>
          <cell r="G6618">
            <v>0</v>
          </cell>
          <cell r="H6618" t="str">
            <v>שכר</v>
          </cell>
          <cell r="I6618">
            <v>0</v>
          </cell>
          <cell r="J6618">
            <v>0</v>
          </cell>
          <cell r="K6618">
            <v>0</v>
          </cell>
          <cell r="L6618">
            <v>0</v>
          </cell>
          <cell r="M6618">
            <v>0</v>
          </cell>
          <cell r="N6618">
            <v>0</v>
          </cell>
          <cell r="O6618">
            <v>0</v>
          </cell>
          <cell r="P6618">
            <v>0</v>
          </cell>
        </row>
        <row r="6619">
          <cell r="A6619">
            <v>1829600130</v>
          </cell>
          <cell r="B6619">
            <v>130</v>
          </cell>
          <cell r="C6619">
            <v>829600</v>
          </cell>
          <cell r="D6619">
            <v>1</v>
          </cell>
          <cell r="E6619">
            <v>0</v>
          </cell>
          <cell r="F6619" t="str">
            <v xml:space="preserve">שעות נוספות       </v>
          </cell>
          <cell r="G6619">
            <v>0</v>
          </cell>
          <cell r="H6619" t="str">
            <v>שכר</v>
          </cell>
          <cell r="I6619">
            <v>0</v>
          </cell>
          <cell r="J6619">
            <v>0</v>
          </cell>
          <cell r="K6619">
            <v>0</v>
          </cell>
          <cell r="L6619">
            <v>0</v>
          </cell>
          <cell r="M6619">
            <v>0</v>
          </cell>
          <cell r="N6619">
            <v>0</v>
          </cell>
          <cell r="O6619">
            <v>0</v>
          </cell>
          <cell r="P6619">
            <v>0</v>
          </cell>
        </row>
        <row r="6620">
          <cell r="A6620">
            <v>1829600140</v>
          </cell>
          <cell r="B6620">
            <v>140</v>
          </cell>
          <cell r="C6620">
            <v>829600</v>
          </cell>
          <cell r="D6620">
            <v>1</v>
          </cell>
          <cell r="E6620">
            <v>0</v>
          </cell>
          <cell r="F6620" t="str">
            <v>השתתפות באחזקת רכב</v>
          </cell>
          <cell r="G6620">
            <v>0</v>
          </cell>
          <cell r="H6620" t="str">
            <v>שכר</v>
          </cell>
          <cell r="I6620">
            <v>0</v>
          </cell>
          <cell r="J6620">
            <v>0</v>
          </cell>
          <cell r="K6620">
            <v>0</v>
          </cell>
          <cell r="L6620">
            <v>0</v>
          </cell>
          <cell r="M6620">
            <v>0</v>
          </cell>
          <cell r="N6620">
            <v>0</v>
          </cell>
          <cell r="O6620">
            <v>0</v>
          </cell>
          <cell r="P6620">
            <v>0</v>
          </cell>
        </row>
        <row r="6621">
          <cell r="A6621">
            <v>1829600210</v>
          </cell>
          <cell r="B6621">
            <v>210</v>
          </cell>
          <cell r="C6621">
            <v>829600</v>
          </cell>
          <cell r="D6621">
            <v>1</v>
          </cell>
          <cell r="E6621">
            <v>0</v>
          </cell>
          <cell r="F6621" t="str">
            <v xml:space="preserve">השכר הקובע        </v>
          </cell>
          <cell r="G6621">
            <v>0</v>
          </cell>
          <cell r="H6621" t="str">
            <v>שכר</v>
          </cell>
          <cell r="I6621">
            <v>0</v>
          </cell>
          <cell r="J6621">
            <v>0</v>
          </cell>
          <cell r="K6621">
            <v>0</v>
          </cell>
          <cell r="L6621">
            <v>0</v>
          </cell>
          <cell r="M6621">
            <v>0</v>
          </cell>
          <cell r="N6621">
            <v>0</v>
          </cell>
          <cell r="O6621">
            <v>0</v>
          </cell>
          <cell r="P6621">
            <v>0</v>
          </cell>
        </row>
        <row r="6622">
          <cell r="A6622">
            <v>1829600216</v>
          </cell>
          <cell r="B6622">
            <v>216</v>
          </cell>
          <cell r="C6622">
            <v>829600</v>
          </cell>
          <cell r="D6622">
            <v>1</v>
          </cell>
          <cell r="E6622">
            <v>0</v>
          </cell>
          <cell r="F6622" t="str">
            <v xml:space="preserve">שכר מועדוני ספורט </v>
          </cell>
          <cell r="G6622">
            <v>0</v>
          </cell>
          <cell r="H6622" t="str">
            <v>שכר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0</v>
          </cell>
          <cell r="N6622">
            <v>0</v>
          </cell>
          <cell r="O6622">
            <v>0</v>
          </cell>
          <cell r="P6622">
            <v>0</v>
          </cell>
        </row>
        <row r="6623">
          <cell r="A6623">
            <v>1829600219</v>
          </cell>
          <cell r="B6623">
            <v>219</v>
          </cell>
          <cell r="C6623">
            <v>829600</v>
          </cell>
          <cell r="D6623">
            <v>1</v>
          </cell>
          <cell r="E6623">
            <v>0</v>
          </cell>
          <cell r="F6623" t="str">
            <v xml:space="preserve">שכר קייטנת קיץ    </v>
          </cell>
          <cell r="G6623">
            <v>0</v>
          </cell>
          <cell r="H6623" t="str">
            <v>שכר</v>
          </cell>
          <cell r="I6623">
            <v>0</v>
          </cell>
          <cell r="J6623">
            <v>0</v>
          </cell>
          <cell r="K6623">
            <v>0</v>
          </cell>
          <cell r="L6623">
            <v>0</v>
          </cell>
          <cell r="M6623">
            <v>0</v>
          </cell>
          <cell r="N6623">
            <v>0</v>
          </cell>
          <cell r="O6623">
            <v>0</v>
          </cell>
          <cell r="P6623">
            <v>0</v>
          </cell>
        </row>
        <row r="6624">
          <cell r="A6624">
            <v>1829600250</v>
          </cell>
          <cell r="B6624">
            <v>250</v>
          </cell>
          <cell r="C6624">
            <v>829600</v>
          </cell>
          <cell r="D6624">
            <v>1</v>
          </cell>
          <cell r="E6624">
            <v>0</v>
          </cell>
          <cell r="F6624" t="str">
            <v>שכר מושאלים</v>
          </cell>
          <cell r="G6624">
            <v>0</v>
          </cell>
          <cell r="H6624" t="str">
            <v>שכר</v>
          </cell>
          <cell r="I6624">
            <v>0</v>
          </cell>
          <cell r="J6624">
            <v>0</v>
          </cell>
          <cell r="K6624">
            <v>0</v>
          </cell>
          <cell r="L6624">
            <v>0</v>
          </cell>
          <cell r="M6624">
            <v>0</v>
          </cell>
          <cell r="N6624">
            <v>0</v>
          </cell>
          <cell r="O6624">
            <v>0</v>
          </cell>
          <cell r="P6624">
            <v>0</v>
          </cell>
        </row>
        <row r="6625">
          <cell r="A6625">
            <v>1829600420</v>
          </cell>
          <cell r="B6625">
            <v>420</v>
          </cell>
          <cell r="C6625">
            <v>829600</v>
          </cell>
          <cell r="D6625">
            <v>1</v>
          </cell>
          <cell r="E6625">
            <v>0</v>
          </cell>
          <cell r="F6625" t="str">
            <v xml:space="preserve">כיבוי אש          </v>
          </cell>
          <cell r="G6625">
            <v>0</v>
          </cell>
          <cell r="H6625" t="str">
            <v>גמיש</v>
          </cell>
          <cell r="I6625">
            <v>0</v>
          </cell>
          <cell r="J6625">
            <v>0</v>
          </cell>
          <cell r="K6625">
            <v>0</v>
          </cell>
          <cell r="L6625">
            <v>0</v>
          </cell>
          <cell r="M6625">
            <v>0</v>
          </cell>
          <cell r="N6625">
            <v>0</v>
          </cell>
          <cell r="O6625">
            <v>0</v>
          </cell>
          <cell r="P6625">
            <v>0</v>
          </cell>
        </row>
        <row r="6626">
          <cell r="A6626">
            <v>1829600423</v>
          </cell>
          <cell r="B6626">
            <v>423</v>
          </cell>
          <cell r="C6626">
            <v>829600</v>
          </cell>
          <cell r="D6626">
            <v>1</v>
          </cell>
          <cell r="E6626">
            <v>0</v>
          </cell>
          <cell r="F6626" t="str">
            <v xml:space="preserve">תחזוקת מבנה       </v>
          </cell>
          <cell r="G6626">
            <v>0</v>
          </cell>
          <cell r="H6626" t="str">
            <v>קשיח</v>
          </cell>
          <cell r="I6626">
            <v>0</v>
          </cell>
          <cell r="J6626">
            <v>0</v>
          </cell>
          <cell r="K6626">
            <v>0</v>
          </cell>
          <cell r="L6626">
            <v>0</v>
          </cell>
          <cell r="M6626">
            <v>0</v>
          </cell>
          <cell r="N6626">
            <v>0</v>
          </cell>
          <cell r="O6626">
            <v>0</v>
          </cell>
          <cell r="P6626">
            <v>0</v>
          </cell>
        </row>
        <row r="6627">
          <cell r="A6627">
            <v>1829600431</v>
          </cell>
          <cell r="B6627">
            <v>431</v>
          </cell>
          <cell r="C6627">
            <v>829600</v>
          </cell>
          <cell r="D6627">
            <v>1</v>
          </cell>
          <cell r="E6627">
            <v>0</v>
          </cell>
          <cell r="F6627" t="str">
            <v xml:space="preserve">חשמל              </v>
          </cell>
          <cell r="G6627">
            <v>0</v>
          </cell>
          <cell r="H6627" t="str">
            <v>קשיח</v>
          </cell>
          <cell r="I6627">
            <v>0</v>
          </cell>
          <cell r="J6627">
            <v>0</v>
          </cell>
          <cell r="K6627">
            <v>0</v>
          </cell>
          <cell r="L6627">
            <v>0</v>
          </cell>
          <cell r="M6627">
            <v>0</v>
          </cell>
          <cell r="N6627">
            <v>0</v>
          </cell>
          <cell r="O6627">
            <v>0</v>
          </cell>
          <cell r="P6627">
            <v>0</v>
          </cell>
        </row>
        <row r="6628">
          <cell r="A6628">
            <v>1829600432</v>
          </cell>
          <cell r="B6628">
            <v>432</v>
          </cell>
          <cell r="C6628">
            <v>829600</v>
          </cell>
          <cell r="D6628">
            <v>1</v>
          </cell>
          <cell r="E6628">
            <v>0</v>
          </cell>
          <cell r="F6628" t="str">
            <v xml:space="preserve">מים               </v>
          </cell>
          <cell r="G6628">
            <v>0</v>
          </cell>
          <cell r="H6628" t="str">
            <v>קשיח</v>
          </cell>
          <cell r="I6628">
            <v>0</v>
          </cell>
          <cell r="J6628">
            <v>0</v>
          </cell>
          <cell r="K6628">
            <v>0</v>
          </cell>
          <cell r="L6628">
            <v>0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</row>
        <row r="6629">
          <cell r="A6629">
            <v>1829600433</v>
          </cell>
          <cell r="B6629">
            <v>433</v>
          </cell>
          <cell r="C6629">
            <v>829600</v>
          </cell>
          <cell r="D6629">
            <v>1</v>
          </cell>
          <cell r="E6629">
            <v>0</v>
          </cell>
          <cell r="F6629" t="str">
            <v xml:space="preserve">חומרי נקיון       </v>
          </cell>
          <cell r="G6629">
            <v>0</v>
          </cell>
          <cell r="H6629" t="str">
            <v>גמיש</v>
          </cell>
          <cell r="I6629">
            <v>0</v>
          </cell>
          <cell r="J6629">
            <v>0</v>
          </cell>
          <cell r="K6629">
            <v>0</v>
          </cell>
          <cell r="L6629">
            <v>0</v>
          </cell>
          <cell r="M6629">
            <v>0</v>
          </cell>
          <cell r="N6629">
            <v>0</v>
          </cell>
          <cell r="O6629">
            <v>0</v>
          </cell>
          <cell r="P6629">
            <v>0</v>
          </cell>
        </row>
        <row r="6630">
          <cell r="A6630">
            <v>1829600434</v>
          </cell>
          <cell r="B6630">
            <v>434</v>
          </cell>
          <cell r="C6630">
            <v>829600</v>
          </cell>
          <cell r="D6630">
            <v>1</v>
          </cell>
          <cell r="E6630">
            <v>0</v>
          </cell>
          <cell r="F6630" t="str">
            <v xml:space="preserve">חיטוי והדברה      </v>
          </cell>
          <cell r="G6630">
            <v>0</v>
          </cell>
          <cell r="H6630" t="str">
            <v>גמיש</v>
          </cell>
          <cell r="I6630">
            <v>0</v>
          </cell>
          <cell r="J6630">
            <v>0</v>
          </cell>
          <cell r="K6630">
            <v>0</v>
          </cell>
          <cell r="L6630">
            <v>0</v>
          </cell>
          <cell r="M6630">
            <v>0</v>
          </cell>
          <cell r="N6630">
            <v>0</v>
          </cell>
          <cell r="O6630">
            <v>0</v>
          </cell>
          <cell r="P6630">
            <v>0</v>
          </cell>
        </row>
        <row r="6631">
          <cell r="A6631">
            <v>1829600437</v>
          </cell>
          <cell r="B6631">
            <v>437</v>
          </cell>
          <cell r="C6631">
            <v>829600</v>
          </cell>
          <cell r="D6631">
            <v>1</v>
          </cell>
          <cell r="E6631">
            <v>0</v>
          </cell>
          <cell r="F6631" t="str">
            <v xml:space="preserve">אחזקת אזעקה       </v>
          </cell>
          <cell r="G6631">
            <v>0</v>
          </cell>
          <cell r="H6631" t="str">
            <v>קשיח</v>
          </cell>
          <cell r="I6631">
            <v>0</v>
          </cell>
          <cell r="J6631">
            <v>0</v>
          </cell>
          <cell r="K6631">
            <v>0</v>
          </cell>
          <cell r="L6631">
            <v>0</v>
          </cell>
          <cell r="M6631">
            <v>0</v>
          </cell>
          <cell r="N6631">
            <v>0</v>
          </cell>
          <cell r="O6631">
            <v>0</v>
          </cell>
          <cell r="P6631">
            <v>0</v>
          </cell>
        </row>
        <row r="6632">
          <cell r="A6632">
            <v>1829600441</v>
          </cell>
          <cell r="B6632">
            <v>441</v>
          </cell>
          <cell r="C6632">
            <v>829600</v>
          </cell>
          <cell r="D6632">
            <v>1</v>
          </cell>
          <cell r="E6632">
            <v>0</v>
          </cell>
          <cell r="F6632" t="str">
            <v xml:space="preserve">ביטוח             </v>
          </cell>
          <cell r="G6632">
            <v>0</v>
          </cell>
          <cell r="H6632" t="str">
            <v>קשיח</v>
          </cell>
          <cell r="I6632">
            <v>0</v>
          </cell>
          <cell r="J6632">
            <v>0</v>
          </cell>
          <cell r="K6632">
            <v>0</v>
          </cell>
          <cell r="L6632">
            <v>0</v>
          </cell>
          <cell r="M6632">
            <v>0</v>
          </cell>
          <cell r="N6632">
            <v>0</v>
          </cell>
          <cell r="O6632">
            <v>0</v>
          </cell>
          <cell r="P6632">
            <v>0</v>
          </cell>
        </row>
        <row r="6633">
          <cell r="A6633">
            <v>1829600450</v>
          </cell>
          <cell r="B6633">
            <v>450</v>
          </cell>
          <cell r="C6633">
            <v>829600</v>
          </cell>
          <cell r="D6633">
            <v>1</v>
          </cell>
          <cell r="E6633">
            <v>0</v>
          </cell>
          <cell r="F6633" t="str">
            <v xml:space="preserve">ריהוט ואחזקתו     </v>
          </cell>
          <cell r="G6633">
            <v>0</v>
          </cell>
          <cell r="H6633" t="str">
            <v>גמיש</v>
          </cell>
          <cell r="I6633">
            <v>0</v>
          </cell>
          <cell r="J6633">
            <v>0</v>
          </cell>
          <cell r="K6633">
            <v>0</v>
          </cell>
          <cell r="L6633">
            <v>0</v>
          </cell>
          <cell r="M6633">
            <v>0</v>
          </cell>
          <cell r="N6633">
            <v>0</v>
          </cell>
          <cell r="O6633">
            <v>0</v>
          </cell>
          <cell r="P6633">
            <v>0</v>
          </cell>
        </row>
        <row r="6634">
          <cell r="A6634">
            <v>1829600471</v>
          </cell>
          <cell r="B6634">
            <v>471</v>
          </cell>
          <cell r="C6634">
            <v>829600</v>
          </cell>
          <cell r="D6634">
            <v>1</v>
          </cell>
          <cell r="E6634">
            <v>0</v>
          </cell>
          <cell r="F6634" t="str">
            <v xml:space="preserve">מכשירי כתיבה      </v>
          </cell>
          <cell r="G6634">
            <v>0</v>
          </cell>
          <cell r="H6634" t="str">
            <v>גמיש</v>
          </cell>
          <cell r="I6634">
            <v>0</v>
          </cell>
          <cell r="J6634">
            <v>0</v>
          </cell>
          <cell r="K6634">
            <v>0</v>
          </cell>
          <cell r="L6634">
            <v>0</v>
          </cell>
          <cell r="M6634">
            <v>0</v>
          </cell>
          <cell r="N6634">
            <v>0</v>
          </cell>
          <cell r="O6634">
            <v>0</v>
          </cell>
          <cell r="P6634">
            <v>0</v>
          </cell>
        </row>
        <row r="6635">
          <cell r="A6635">
            <v>1829600511</v>
          </cell>
          <cell r="B6635">
            <v>511</v>
          </cell>
          <cell r="C6635">
            <v>829600</v>
          </cell>
          <cell r="D6635">
            <v>1</v>
          </cell>
          <cell r="E6635">
            <v>0</v>
          </cell>
          <cell r="F6635" t="str">
            <v xml:space="preserve">אירוח וכיבוד      </v>
          </cell>
          <cell r="G6635">
            <v>0</v>
          </cell>
          <cell r="H6635" t="str">
            <v>גמיש</v>
          </cell>
          <cell r="I6635">
            <v>0</v>
          </cell>
          <cell r="J6635">
            <v>0</v>
          </cell>
          <cell r="K6635">
            <v>0</v>
          </cell>
          <cell r="L6635">
            <v>0</v>
          </cell>
          <cell r="M6635">
            <v>0</v>
          </cell>
          <cell r="N6635">
            <v>0</v>
          </cell>
          <cell r="O6635">
            <v>0</v>
          </cell>
          <cell r="P6635">
            <v>0</v>
          </cell>
        </row>
        <row r="6636">
          <cell r="A6636">
            <v>1829600512</v>
          </cell>
          <cell r="B6636">
            <v>512</v>
          </cell>
          <cell r="C6636">
            <v>829600</v>
          </cell>
          <cell r="D6636">
            <v>1</v>
          </cell>
          <cell r="E6636">
            <v>0</v>
          </cell>
          <cell r="F6636" t="str">
            <v xml:space="preserve">נסיעות ואש"ל      </v>
          </cell>
          <cell r="G6636">
            <v>0</v>
          </cell>
          <cell r="H6636" t="str">
            <v>גמיש</v>
          </cell>
          <cell r="I6636">
            <v>0</v>
          </cell>
          <cell r="J6636">
            <v>0</v>
          </cell>
          <cell r="K6636">
            <v>0</v>
          </cell>
          <cell r="L6636">
            <v>0</v>
          </cell>
          <cell r="M6636">
            <v>0</v>
          </cell>
          <cell r="N6636">
            <v>0</v>
          </cell>
          <cell r="O6636">
            <v>0</v>
          </cell>
          <cell r="P6636">
            <v>0</v>
          </cell>
        </row>
        <row r="6637">
          <cell r="A6637">
            <v>1829600540</v>
          </cell>
          <cell r="B6637">
            <v>540</v>
          </cell>
          <cell r="C6637">
            <v>829600</v>
          </cell>
          <cell r="D6637">
            <v>1</v>
          </cell>
          <cell r="E6637">
            <v>0</v>
          </cell>
          <cell r="F6637" t="str">
            <v xml:space="preserve">הוצאות טלפון      </v>
          </cell>
          <cell r="G6637">
            <v>0</v>
          </cell>
          <cell r="H6637" t="str">
            <v>קשיח</v>
          </cell>
          <cell r="I6637">
            <v>0</v>
          </cell>
          <cell r="J6637">
            <v>0</v>
          </cell>
          <cell r="K6637">
            <v>0</v>
          </cell>
          <cell r="L6637">
            <v>0</v>
          </cell>
          <cell r="M6637">
            <v>0</v>
          </cell>
          <cell r="N6637">
            <v>0</v>
          </cell>
          <cell r="O6637">
            <v>0</v>
          </cell>
          <cell r="P6637">
            <v>0</v>
          </cell>
        </row>
        <row r="6638">
          <cell r="A6638">
            <v>1829600544</v>
          </cell>
          <cell r="B6638">
            <v>544</v>
          </cell>
          <cell r="C6638">
            <v>829600</v>
          </cell>
          <cell r="D6638">
            <v>1</v>
          </cell>
          <cell r="E6638">
            <v>0</v>
          </cell>
          <cell r="F6638" t="str">
            <v xml:space="preserve">הוצאות דאר        </v>
          </cell>
          <cell r="G6638">
            <v>0</v>
          </cell>
          <cell r="H6638" t="str">
            <v>קשיח</v>
          </cell>
          <cell r="I6638">
            <v>0</v>
          </cell>
          <cell r="J6638">
            <v>0</v>
          </cell>
          <cell r="K6638">
            <v>0</v>
          </cell>
          <cell r="L6638">
            <v>0</v>
          </cell>
          <cell r="M6638">
            <v>0</v>
          </cell>
          <cell r="N6638">
            <v>0</v>
          </cell>
          <cell r="O6638">
            <v>0</v>
          </cell>
          <cell r="P6638">
            <v>0</v>
          </cell>
        </row>
        <row r="6639">
          <cell r="A6639">
            <v>1829600550</v>
          </cell>
          <cell r="B6639">
            <v>550</v>
          </cell>
          <cell r="C6639">
            <v>829600</v>
          </cell>
          <cell r="D6639">
            <v>1</v>
          </cell>
          <cell r="E6639">
            <v>0</v>
          </cell>
          <cell r="F6639" t="str">
            <v xml:space="preserve">פירסומים          </v>
          </cell>
          <cell r="G6639">
            <v>0</v>
          </cell>
          <cell r="H6639" t="str">
            <v>גמיש</v>
          </cell>
          <cell r="I6639">
            <v>0</v>
          </cell>
          <cell r="J6639">
            <v>0</v>
          </cell>
          <cell r="K6639">
            <v>0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</row>
        <row r="6640">
          <cell r="A6640">
            <v>1829600551</v>
          </cell>
          <cell r="B6640">
            <v>551</v>
          </cell>
          <cell r="C6640">
            <v>829600</v>
          </cell>
          <cell r="D6640">
            <v>1</v>
          </cell>
          <cell r="E6640">
            <v>0</v>
          </cell>
          <cell r="F6640" t="str">
            <v xml:space="preserve">מודעות והדבקתן    </v>
          </cell>
          <cell r="G6640">
            <v>0</v>
          </cell>
          <cell r="H6640" t="str">
            <v>גמיש</v>
          </cell>
          <cell r="I6640">
            <v>0</v>
          </cell>
          <cell r="J6640">
            <v>0</v>
          </cell>
          <cell r="K6640">
            <v>0</v>
          </cell>
          <cell r="L6640">
            <v>0</v>
          </cell>
          <cell r="M6640">
            <v>0</v>
          </cell>
          <cell r="N6640">
            <v>0</v>
          </cell>
          <cell r="O6640">
            <v>0</v>
          </cell>
          <cell r="P6640">
            <v>0</v>
          </cell>
        </row>
        <row r="6641">
          <cell r="A6641">
            <v>1829600561</v>
          </cell>
          <cell r="B6641">
            <v>561</v>
          </cell>
          <cell r="C6641">
            <v>829600</v>
          </cell>
          <cell r="D6641">
            <v>1</v>
          </cell>
          <cell r="E6641">
            <v>0</v>
          </cell>
          <cell r="F6641" t="str">
            <v xml:space="preserve">שיכפולים          </v>
          </cell>
          <cell r="G6641">
            <v>0</v>
          </cell>
          <cell r="H6641" t="str">
            <v>גמיש</v>
          </cell>
          <cell r="I6641">
            <v>0</v>
          </cell>
          <cell r="J6641">
            <v>0</v>
          </cell>
          <cell r="K6641">
            <v>0</v>
          </cell>
          <cell r="L6641">
            <v>0</v>
          </cell>
          <cell r="M6641">
            <v>0</v>
          </cell>
          <cell r="N6641">
            <v>0</v>
          </cell>
          <cell r="O6641">
            <v>0</v>
          </cell>
          <cell r="P6641">
            <v>0</v>
          </cell>
        </row>
        <row r="6642">
          <cell r="A6642">
            <v>1829600562</v>
          </cell>
          <cell r="B6642">
            <v>562</v>
          </cell>
          <cell r="C6642">
            <v>829600</v>
          </cell>
          <cell r="D6642">
            <v>1</v>
          </cell>
          <cell r="E6642">
            <v>0</v>
          </cell>
          <cell r="F6642" t="str">
            <v xml:space="preserve">הדפסות            </v>
          </cell>
          <cell r="G6642">
            <v>0</v>
          </cell>
          <cell r="H6642" t="str">
            <v>גמיש</v>
          </cell>
          <cell r="I6642">
            <v>0</v>
          </cell>
          <cell r="J6642">
            <v>0</v>
          </cell>
          <cell r="K6642">
            <v>0</v>
          </cell>
          <cell r="L6642">
            <v>0</v>
          </cell>
          <cell r="M6642">
            <v>0</v>
          </cell>
          <cell r="N6642">
            <v>0</v>
          </cell>
          <cell r="O6642">
            <v>0</v>
          </cell>
          <cell r="P6642">
            <v>0</v>
          </cell>
        </row>
        <row r="6643">
          <cell r="A6643">
            <v>1829600710</v>
          </cell>
          <cell r="B6643">
            <v>710</v>
          </cell>
          <cell r="C6643">
            <v>829600</v>
          </cell>
          <cell r="D6643">
            <v>1</v>
          </cell>
          <cell r="E6643">
            <v>0</v>
          </cell>
          <cell r="F6643" t="str">
            <v xml:space="preserve">הובלות והסעות     </v>
          </cell>
          <cell r="G6643">
            <v>0</v>
          </cell>
          <cell r="H6643" t="str">
            <v>גמיש</v>
          </cell>
          <cell r="I6643">
            <v>0</v>
          </cell>
          <cell r="J6643">
            <v>0</v>
          </cell>
          <cell r="K6643">
            <v>0</v>
          </cell>
          <cell r="L6643">
            <v>0</v>
          </cell>
          <cell r="M6643">
            <v>0</v>
          </cell>
          <cell r="N6643">
            <v>0</v>
          </cell>
          <cell r="O6643">
            <v>0</v>
          </cell>
          <cell r="P6643">
            <v>0</v>
          </cell>
        </row>
        <row r="6644">
          <cell r="A6644">
            <v>1829600721</v>
          </cell>
          <cell r="B6644">
            <v>721</v>
          </cell>
          <cell r="C6644">
            <v>829600</v>
          </cell>
          <cell r="D6644">
            <v>1</v>
          </cell>
          <cell r="E6644">
            <v>0</v>
          </cell>
          <cell r="F6644" t="str">
            <v>חמרים-תחזוקת מבנים</v>
          </cell>
          <cell r="G6644">
            <v>0</v>
          </cell>
          <cell r="H6644" t="str">
            <v>גמיש</v>
          </cell>
          <cell r="I6644">
            <v>0</v>
          </cell>
          <cell r="J6644">
            <v>0</v>
          </cell>
          <cell r="K6644">
            <v>0</v>
          </cell>
          <cell r="L6644">
            <v>0</v>
          </cell>
          <cell r="M6644">
            <v>0</v>
          </cell>
          <cell r="N6644">
            <v>0</v>
          </cell>
          <cell r="O6644">
            <v>0</v>
          </cell>
          <cell r="P6644">
            <v>0</v>
          </cell>
        </row>
        <row r="6645">
          <cell r="A6645">
            <v>1829600722</v>
          </cell>
          <cell r="B6645">
            <v>722</v>
          </cell>
          <cell r="C6645">
            <v>829600</v>
          </cell>
          <cell r="D6645">
            <v>1</v>
          </cell>
          <cell r="E6645">
            <v>0</v>
          </cell>
          <cell r="F6645" t="str">
            <v>חמרים-תחזוקה עצמית</v>
          </cell>
          <cell r="G6645">
            <v>0</v>
          </cell>
          <cell r="H6645" t="str">
            <v>גמיש</v>
          </cell>
          <cell r="I6645">
            <v>0</v>
          </cell>
          <cell r="J6645">
            <v>0</v>
          </cell>
          <cell r="K6645">
            <v>0</v>
          </cell>
          <cell r="L6645">
            <v>0</v>
          </cell>
          <cell r="M6645">
            <v>0</v>
          </cell>
          <cell r="N6645">
            <v>0</v>
          </cell>
          <cell r="O6645">
            <v>0</v>
          </cell>
          <cell r="P6645">
            <v>0</v>
          </cell>
        </row>
        <row r="6646">
          <cell r="A6646">
            <v>1829600742</v>
          </cell>
          <cell r="B6646">
            <v>742</v>
          </cell>
          <cell r="C6646">
            <v>829600</v>
          </cell>
          <cell r="D6646">
            <v>1</v>
          </cell>
          <cell r="E6646">
            <v>0</v>
          </cell>
          <cell r="F6646" t="str">
            <v xml:space="preserve">כלים וציוד        </v>
          </cell>
          <cell r="G6646">
            <v>0</v>
          </cell>
          <cell r="H6646" t="str">
            <v>גמיש</v>
          </cell>
          <cell r="I6646">
            <v>0</v>
          </cell>
          <cell r="J6646">
            <v>0</v>
          </cell>
          <cell r="K6646">
            <v>0</v>
          </cell>
          <cell r="L6646">
            <v>0</v>
          </cell>
          <cell r="M6646">
            <v>0</v>
          </cell>
          <cell r="N6646">
            <v>0</v>
          </cell>
          <cell r="O6646">
            <v>0</v>
          </cell>
          <cell r="P6646">
            <v>0</v>
          </cell>
        </row>
        <row r="6647">
          <cell r="A6647">
            <v>1829600743</v>
          </cell>
          <cell r="B6647">
            <v>743</v>
          </cell>
          <cell r="C6647">
            <v>829600</v>
          </cell>
          <cell r="D6647">
            <v>1</v>
          </cell>
          <cell r="E6647">
            <v>0</v>
          </cell>
          <cell r="F6647" t="str">
            <v xml:space="preserve">תחזוקת ציוד       </v>
          </cell>
          <cell r="G6647">
            <v>0</v>
          </cell>
          <cell r="H6647" t="str">
            <v>גמיש</v>
          </cell>
          <cell r="I6647">
            <v>0</v>
          </cell>
          <cell r="J6647">
            <v>0</v>
          </cell>
          <cell r="K6647">
            <v>0</v>
          </cell>
          <cell r="L6647">
            <v>0</v>
          </cell>
          <cell r="M6647">
            <v>0</v>
          </cell>
          <cell r="N6647">
            <v>0</v>
          </cell>
          <cell r="O6647">
            <v>0</v>
          </cell>
          <cell r="P6647">
            <v>0</v>
          </cell>
        </row>
        <row r="6648">
          <cell r="A6648">
            <v>1829600744</v>
          </cell>
          <cell r="B6648">
            <v>744</v>
          </cell>
          <cell r="C6648">
            <v>829600</v>
          </cell>
          <cell r="D6648">
            <v>1</v>
          </cell>
          <cell r="E6648">
            <v>0</v>
          </cell>
          <cell r="F6648" t="str">
            <v xml:space="preserve">ציוד ספורט        </v>
          </cell>
          <cell r="G6648">
            <v>0</v>
          </cell>
          <cell r="H6648" t="str">
            <v>גמיש</v>
          </cell>
          <cell r="I6648">
            <v>0</v>
          </cell>
          <cell r="J6648">
            <v>0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</row>
        <row r="6649">
          <cell r="A6649">
            <v>1829600745</v>
          </cell>
          <cell r="B6649">
            <v>745</v>
          </cell>
          <cell r="C6649">
            <v>829600</v>
          </cell>
          <cell r="D6649">
            <v>1</v>
          </cell>
          <cell r="E6649">
            <v>0</v>
          </cell>
          <cell r="F6649" t="str">
            <v xml:space="preserve">דמי פריצה - תכולה </v>
          </cell>
          <cell r="G6649">
            <v>0</v>
          </cell>
          <cell r="H6649" t="str">
            <v>קשיח</v>
          </cell>
          <cell r="I6649">
            <v>0</v>
          </cell>
          <cell r="J6649">
            <v>0</v>
          </cell>
          <cell r="K6649">
            <v>0</v>
          </cell>
          <cell r="L6649">
            <v>0</v>
          </cell>
          <cell r="M6649">
            <v>0</v>
          </cell>
          <cell r="N6649">
            <v>0</v>
          </cell>
          <cell r="O6649">
            <v>0</v>
          </cell>
          <cell r="P6649">
            <v>0</v>
          </cell>
        </row>
        <row r="6650">
          <cell r="A6650">
            <v>1829600746</v>
          </cell>
          <cell r="B6650">
            <v>746</v>
          </cell>
          <cell r="C6650">
            <v>829600</v>
          </cell>
          <cell r="D6650">
            <v>1</v>
          </cell>
          <cell r="E6650">
            <v>0</v>
          </cell>
          <cell r="F6650" t="str">
            <v xml:space="preserve">דמי פריצה - מבנה  </v>
          </cell>
          <cell r="G6650">
            <v>0</v>
          </cell>
          <cell r="H6650" t="str">
            <v>קשיח</v>
          </cell>
          <cell r="I6650">
            <v>0</v>
          </cell>
          <cell r="J6650">
            <v>0</v>
          </cell>
          <cell r="K6650">
            <v>0</v>
          </cell>
          <cell r="L6650">
            <v>0</v>
          </cell>
          <cell r="M6650">
            <v>0</v>
          </cell>
          <cell r="N6650">
            <v>0</v>
          </cell>
          <cell r="O6650">
            <v>0</v>
          </cell>
          <cell r="P6650">
            <v>0</v>
          </cell>
        </row>
        <row r="6651">
          <cell r="A6651">
            <v>1829600751</v>
          </cell>
          <cell r="B6651">
            <v>751</v>
          </cell>
          <cell r="C6651">
            <v>829600</v>
          </cell>
          <cell r="D6651">
            <v>1</v>
          </cell>
          <cell r="E6651">
            <v>0</v>
          </cell>
          <cell r="F6651" t="str">
            <v xml:space="preserve">עבודות קבלניות    </v>
          </cell>
          <cell r="G6651">
            <v>0</v>
          </cell>
          <cell r="H6651" t="str">
            <v>גמיש</v>
          </cell>
          <cell r="I6651">
            <v>0</v>
          </cell>
          <cell r="J6651">
            <v>0</v>
          </cell>
          <cell r="K6651">
            <v>0</v>
          </cell>
          <cell r="L6651">
            <v>0</v>
          </cell>
          <cell r="M6651">
            <v>0</v>
          </cell>
          <cell r="N6651">
            <v>0</v>
          </cell>
          <cell r="O6651">
            <v>0</v>
          </cell>
          <cell r="P6651">
            <v>0</v>
          </cell>
        </row>
        <row r="6652">
          <cell r="A6652">
            <v>1829600752</v>
          </cell>
          <cell r="B6652">
            <v>752</v>
          </cell>
          <cell r="C6652">
            <v>829600</v>
          </cell>
          <cell r="D6652">
            <v>1</v>
          </cell>
          <cell r="E6652">
            <v>0</v>
          </cell>
          <cell r="F6652" t="str">
            <v xml:space="preserve">נקיון בקבלנות     </v>
          </cell>
          <cell r="G6652">
            <v>0</v>
          </cell>
          <cell r="H6652" t="str">
            <v>קשיח</v>
          </cell>
          <cell r="I6652">
            <v>0</v>
          </cell>
          <cell r="J6652">
            <v>0</v>
          </cell>
          <cell r="K6652">
            <v>0</v>
          </cell>
          <cell r="L6652">
            <v>0</v>
          </cell>
          <cell r="M6652">
            <v>0</v>
          </cell>
          <cell r="N6652">
            <v>0</v>
          </cell>
          <cell r="O6652">
            <v>0</v>
          </cell>
          <cell r="P6652">
            <v>0</v>
          </cell>
        </row>
        <row r="6653">
          <cell r="A6653">
            <v>1829600753</v>
          </cell>
          <cell r="B6653">
            <v>753</v>
          </cell>
          <cell r="C6653">
            <v>829600</v>
          </cell>
          <cell r="D6653">
            <v>1</v>
          </cell>
          <cell r="E6653">
            <v>0</v>
          </cell>
          <cell r="F6653" t="str">
            <v xml:space="preserve">עובד חברה         </v>
          </cell>
          <cell r="G6653">
            <v>0</v>
          </cell>
          <cell r="H6653" t="str">
            <v>קשיח</v>
          </cell>
          <cell r="I6653">
            <v>0</v>
          </cell>
          <cell r="J6653">
            <v>0</v>
          </cell>
          <cell r="K6653">
            <v>0</v>
          </cell>
          <cell r="L6653">
            <v>0</v>
          </cell>
          <cell r="M6653">
            <v>0</v>
          </cell>
          <cell r="N6653">
            <v>0</v>
          </cell>
          <cell r="O6653">
            <v>0</v>
          </cell>
          <cell r="P6653">
            <v>0</v>
          </cell>
        </row>
        <row r="6654">
          <cell r="A6654">
            <v>1829600757</v>
          </cell>
          <cell r="B6654">
            <v>757</v>
          </cell>
          <cell r="C6654">
            <v>829600</v>
          </cell>
          <cell r="D6654">
            <v>1</v>
          </cell>
          <cell r="E6654">
            <v>0</v>
          </cell>
          <cell r="F6654" t="str">
            <v xml:space="preserve">חוגים בקבלנות     </v>
          </cell>
          <cell r="G6654">
            <v>0</v>
          </cell>
          <cell r="H6654" t="str">
            <v>קשיח</v>
          </cell>
          <cell r="I6654">
            <v>0</v>
          </cell>
          <cell r="J6654">
            <v>0</v>
          </cell>
          <cell r="K6654">
            <v>0</v>
          </cell>
          <cell r="L6654">
            <v>0</v>
          </cell>
          <cell r="M6654">
            <v>0</v>
          </cell>
          <cell r="N6654">
            <v>0</v>
          </cell>
          <cell r="O6654">
            <v>0</v>
          </cell>
          <cell r="P6654">
            <v>0</v>
          </cell>
        </row>
        <row r="6655">
          <cell r="A6655">
            <v>1829600758</v>
          </cell>
          <cell r="B6655">
            <v>758</v>
          </cell>
          <cell r="C6655">
            <v>829600</v>
          </cell>
          <cell r="D6655">
            <v>1</v>
          </cell>
          <cell r="E6655">
            <v>0</v>
          </cell>
          <cell r="F6655" t="str">
            <v xml:space="preserve">הפעלת המרכז       </v>
          </cell>
          <cell r="G6655">
            <v>0</v>
          </cell>
          <cell r="H6655" t="str">
            <v>גמיש</v>
          </cell>
          <cell r="I6655">
            <v>0</v>
          </cell>
          <cell r="J6655">
            <v>0</v>
          </cell>
          <cell r="K6655">
            <v>0</v>
          </cell>
          <cell r="L6655">
            <v>0</v>
          </cell>
          <cell r="M6655">
            <v>0</v>
          </cell>
          <cell r="N6655">
            <v>0</v>
          </cell>
          <cell r="O6655">
            <v>0</v>
          </cell>
          <cell r="P6655">
            <v>0</v>
          </cell>
        </row>
        <row r="6656">
          <cell r="A6656">
            <v>1829600759</v>
          </cell>
          <cell r="B6656">
            <v>759</v>
          </cell>
          <cell r="C6656">
            <v>829600</v>
          </cell>
          <cell r="D6656">
            <v>1</v>
          </cell>
          <cell r="E6656">
            <v>0</v>
          </cell>
          <cell r="F6656" t="str">
            <v xml:space="preserve">פעולות יחודיות    </v>
          </cell>
          <cell r="G6656">
            <v>0</v>
          </cell>
          <cell r="H6656" t="str">
            <v>קשיח</v>
          </cell>
          <cell r="I6656">
            <v>0</v>
          </cell>
          <cell r="J6656">
            <v>0</v>
          </cell>
          <cell r="K6656">
            <v>0</v>
          </cell>
          <cell r="L6656">
            <v>0</v>
          </cell>
          <cell r="M6656">
            <v>0</v>
          </cell>
          <cell r="N6656">
            <v>0</v>
          </cell>
          <cell r="O6656">
            <v>0</v>
          </cell>
          <cell r="P6656">
            <v>0</v>
          </cell>
        </row>
        <row r="6657">
          <cell r="A6657">
            <v>1829600763</v>
          </cell>
          <cell r="B6657">
            <v>763</v>
          </cell>
          <cell r="C6657">
            <v>829600</v>
          </cell>
          <cell r="D6657">
            <v>1</v>
          </cell>
          <cell r="E6657">
            <v>0</v>
          </cell>
          <cell r="F6657" t="str">
            <v xml:space="preserve">עובדי חברת מוסדות </v>
          </cell>
          <cell r="G6657">
            <v>0</v>
          </cell>
          <cell r="H6657" t="str">
            <v>קשיח</v>
          </cell>
          <cell r="I6657">
            <v>0</v>
          </cell>
          <cell r="J6657">
            <v>0</v>
          </cell>
          <cell r="K6657">
            <v>0</v>
          </cell>
          <cell r="L6657">
            <v>0</v>
          </cell>
          <cell r="M6657">
            <v>0</v>
          </cell>
          <cell r="N6657">
            <v>0</v>
          </cell>
          <cell r="O6657">
            <v>0</v>
          </cell>
          <cell r="P6657">
            <v>0</v>
          </cell>
        </row>
        <row r="6658">
          <cell r="A6658">
            <v>1829600780</v>
          </cell>
          <cell r="B6658">
            <v>780</v>
          </cell>
          <cell r="C6658">
            <v>829600</v>
          </cell>
          <cell r="D6658">
            <v>1</v>
          </cell>
          <cell r="E6658">
            <v>0</v>
          </cell>
          <cell r="F6658" t="str">
            <v xml:space="preserve">הרקדות (מהכנסות)  </v>
          </cell>
          <cell r="G6658">
            <v>0</v>
          </cell>
          <cell r="H6658" t="str">
            <v>קשיח</v>
          </cell>
          <cell r="I6658">
            <v>0</v>
          </cell>
          <cell r="J6658">
            <v>0</v>
          </cell>
          <cell r="K6658">
            <v>0</v>
          </cell>
          <cell r="L6658">
            <v>0</v>
          </cell>
          <cell r="M6658">
            <v>0</v>
          </cell>
          <cell r="N6658">
            <v>0</v>
          </cell>
          <cell r="O6658">
            <v>0</v>
          </cell>
          <cell r="P6658">
            <v>0</v>
          </cell>
        </row>
        <row r="6659">
          <cell r="A6659">
            <v>1829600782</v>
          </cell>
          <cell r="B6659">
            <v>782</v>
          </cell>
          <cell r="C6659">
            <v>829600</v>
          </cell>
          <cell r="D6659">
            <v>1</v>
          </cell>
          <cell r="E6659">
            <v>0</v>
          </cell>
          <cell r="F6659" t="str">
            <v xml:space="preserve">הוצאות (מהכנסות)  </v>
          </cell>
          <cell r="G6659">
            <v>0</v>
          </cell>
          <cell r="H6659" t="str">
            <v>קשיח</v>
          </cell>
          <cell r="I6659">
            <v>0</v>
          </cell>
          <cell r="J6659">
            <v>0</v>
          </cell>
          <cell r="K6659">
            <v>0</v>
          </cell>
          <cell r="L6659">
            <v>0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</row>
        <row r="6660">
          <cell r="A6660">
            <v>1829600783</v>
          </cell>
          <cell r="B6660">
            <v>783</v>
          </cell>
          <cell r="C6660">
            <v>829600</v>
          </cell>
          <cell r="D6660">
            <v>1</v>
          </cell>
          <cell r="E6660">
            <v>0</v>
          </cell>
          <cell r="F6660" t="str">
            <v xml:space="preserve">פעולות מחנה קייץ  </v>
          </cell>
          <cell r="G6660">
            <v>0</v>
          </cell>
          <cell r="H6660" t="str">
            <v>גמיש</v>
          </cell>
          <cell r="I6660">
            <v>0</v>
          </cell>
          <cell r="J6660">
            <v>0</v>
          </cell>
          <cell r="K6660">
            <v>0</v>
          </cell>
          <cell r="L6660">
            <v>0</v>
          </cell>
          <cell r="M6660">
            <v>0</v>
          </cell>
          <cell r="N6660">
            <v>0</v>
          </cell>
          <cell r="O6660">
            <v>0</v>
          </cell>
          <cell r="P6660">
            <v>0</v>
          </cell>
        </row>
        <row r="6661">
          <cell r="A6661">
            <v>1829600786</v>
          </cell>
          <cell r="B6661">
            <v>786</v>
          </cell>
          <cell r="C6661">
            <v>829600</v>
          </cell>
          <cell r="D6661">
            <v>1</v>
          </cell>
          <cell r="E6661">
            <v>0</v>
          </cell>
          <cell r="F6661" t="str">
            <v xml:space="preserve">פע' מועדוני ספורט </v>
          </cell>
          <cell r="G6661">
            <v>0</v>
          </cell>
          <cell r="H6661" t="str">
            <v>גמיש</v>
          </cell>
          <cell r="I6661">
            <v>0</v>
          </cell>
          <cell r="J6661">
            <v>0</v>
          </cell>
          <cell r="K6661">
            <v>0</v>
          </cell>
          <cell r="L6661">
            <v>0</v>
          </cell>
          <cell r="M6661">
            <v>0</v>
          </cell>
          <cell r="N6661">
            <v>0</v>
          </cell>
          <cell r="O6661">
            <v>0</v>
          </cell>
          <cell r="P6661">
            <v>0</v>
          </cell>
        </row>
        <row r="6662">
          <cell r="A6662">
            <v>1829600789</v>
          </cell>
          <cell r="B6662">
            <v>789</v>
          </cell>
          <cell r="C6662">
            <v>829600</v>
          </cell>
          <cell r="D6662">
            <v>1</v>
          </cell>
          <cell r="E6662">
            <v>0</v>
          </cell>
          <cell r="F6662" t="str">
            <v xml:space="preserve">קייטנת קיץ-פעולות </v>
          </cell>
          <cell r="G6662">
            <v>0</v>
          </cell>
          <cell r="H6662" t="str">
            <v>קשיח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0</v>
          </cell>
          <cell r="N6662">
            <v>0</v>
          </cell>
          <cell r="O6662">
            <v>0</v>
          </cell>
          <cell r="P6662">
            <v>0</v>
          </cell>
        </row>
        <row r="6663">
          <cell r="A6663">
            <v>1829600794</v>
          </cell>
          <cell r="B6663">
            <v>794</v>
          </cell>
          <cell r="C6663">
            <v>829600</v>
          </cell>
          <cell r="D6663">
            <v>1</v>
          </cell>
          <cell r="E6663">
            <v>0</v>
          </cell>
          <cell r="F6663" t="str">
            <v xml:space="preserve">השתתפות בעזר 094  </v>
          </cell>
          <cell r="G6663">
            <v>0</v>
          </cell>
          <cell r="H6663" t="str">
            <v>קשיח</v>
          </cell>
          <cell r="I6663">
            <v>0</v>
          </cell>
          <cell r="J6663">
            <v>0</v>
          </cell>
          <cell r="K6663">
            <v>0</v>
          </cell>
          <cell r="L6663">
            <v>0</v>
          </cell>
          <cell r="M6663">
            <v>0</v>
          </cell>
          <cell r="N6663">
            <v>0</v>
          </cell>
          <cell r="O6663">
            <v>0</v>
          </cell>
          <cell r="P6663">
            <v>0</v>
          </cell>
        </row>
        <row r="6664">
          <cell r="A6664">
            <v>1829600810</v>
          </cell>
          <cell r="B6664">
            <v>810</v>
          </cell>
          <cell r="C6664">
            <v>829600</v>
          </cell>
          <cell r="D6664">
            <v>1</v>
          </cell>
          <cell r="E6664">
            <v>0</v>
          </cell>
          <cell r="F6664" t="str">
            <v>השתתפות בתק' הפעלה</v>
          </cell>
          <cell r="G6664">
            <v>0</v>
          </cell>
          <cell r="H6664" t="str">
            <v>גמיש</v>
          </cell>
          <cell r="I6664">
            <v>0</v>
          </cell>
          <cell r="J6664">
            <v>144810</v>
          </cell>
          <cell r="K6664">
            <v>0</v>
          </cell>
          <cell r="L6664">
            <v>16090</v>
          </cell>
          <cell r="M6664">
            <v>0</v>
          </cell>
          <cell r="N6664">
            <v>160900</v>
          </cell>
          <cell r="O6664">
            <v>160900</v>
          </cell>
          <cell r="P6664">
            <v>160900</v>
          </cell>
        </row>
        <row r="6665">
          <cell r="A6665">
            <v>1829600821</v>
          </cell>
          <cell r="B6665">
            <v>821</v>
          </cell>
          <cell r="C6665">
            <v>829600</v>
          </cell>
          <cell r="D6665">
            <v>1</v>
          </cell>
          <cell r="E6665">
            <v>0</v>
          </cell>
          <cell r="F6665" t="str">
            <v>הפעלת אולם בגין</v>
          </cell>
          <cell r="G6665">
            <v>0</v>
          </cell>
          <cell r="H6665" t="str">
            <v>גמיש</v>
          </cell>
          <cell r="I6665">
            <v>0</v>
          </cell>
          <cell r="J6665">
            <v>85950</v>
          </cell>
          <cell r="K6665">
            <v>0</v>
          </cell>
          <cell r="L6665">
            <v>9550</v>
          </cell>
          <cell r="M6665">
            <v>0</v>
          </cell>
          <cell r="N6665">
            <v>95500</v>
          </cell>
          <cell r="O6665">
            <v>95500</v>
          </cell>
          <cell r="P6665">
            <v>95500</v>
          </cell>
        </row>
        <row r="6666">
          <cell r="A6666">
            <v>1829600879</v>
          </cell>
          <cell r="B6666">
            <v>879</v>
          </cell>
          <cell r="C6666">
            <v>829600</v>
          </cell>
          <cell r="D6666">
            <v>1</v>
          </cell>
          <cell r="E6666">
            <v>0</v>
          </cell>
          <cell r="F6666" t="str">
            <v>ביטוח-כנגד הכנסות</v>
          </cell>
          <cell r="G6666">
            <v>0</v>
          </cell>
          <cell r="H6666" t="str">
            <v>קשיח</v>
          </cell>
          <cell r="I6666">
            <v>0</v>
          </cell>
          <cell r="J6666">
            <v>0</v>
          </cell>
          <cell r="K6666">
            <v>0</v>
          </cell>
          <cell r="L6666">
            <v>0</v>
          </cell>
          <cell r="M6666">
            <v>0</v>
          </cell>
          <cell r="N6666">
            <v>0</v>
          </cell>
          <cell r="O6666">
            <v>0</v>
          </cell>
          <cell r="P6666">
            <v>0</v>
          </cell>
        </row>
        <row r="6667">
          <cell r="A6667">
            <v>1829600930</v>
          </cell>
          <cell r="B6667">
            <v>930</v>
          </cell>
          <cell r="C6667">
            <v>829600</v>
          </cell>
          <cell r="D6667">
            <v>1</v>
          </cell>
          <cell r="E6667">
            <v>0</v>
          </cell>
          <cell r="F6667" t="str">
            <v xml:space="preserve">ציוד לכבוי אש     </v>
          </cell>
          <cell r="G6667">
            <v>0</v>
          </cell>
          <cell r="H6667" t="str">
            <v>קשיח</v>
          </cell>
          <cell r="I6667">
            <v>0</v>
          </cell>
          <cell r="J6667">
            <v>0</v>
          </cell>
          <cell r="K6667">
            <v>0</v>
          </cell>
          <cell r="L6667">
            <v>0</v>
          </cell>
          <cell r="M6667">
            <v>0</v>
          </cell>
          <cell r="N6667">
            <v>0</v>
          </cell>
          <cell r="O6667">
            <v>0</v>
          </cell>
          <cell r="P6667">
            <v>0</v>
          </cell>
        </row>
        <row r="6668">
          <cell r="A6668">
            <v>1829600931</v>
          </cell>
          <cell r="B6668">
            <v>931</v>
          </cell>
          <cell r="C6668">
            <v>829600</v>
          </cell>
          <cell r="D6668">
            <v>1</v>
          </cell>
          <cell r="E6668">
            <v>0</v>
          </cell>
          <cell r="F6668" t="str">
            <v xml:space="preserve">רכישות חד פעמיות  </v>
          </cell>
          <cell r="G6668">
            <v>0</v>
          </cell>
          <cell r="H6668" t="str">
            <v>גמיש</v>
          </cell>
          <cell r="I6668">
            <v>0</v>
          </cell>
          <cell r="J6668">
            <v>0</v>
          </cell>
          <cell r="K6668">
            <v>0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</row>
        <row r="6669">
          <cell r="A6669">
            <v>1829600961</v>
          </cell>
          <cell r="B6669">
            <v>961</v>
          </cell>
          <cell r="C6669">
            <v>829600</v>
          </cell>
          <cell r="D6669">
            <v>1</v>
          </cell>
          <cell r="E6669">
            <v>0</v>
          </cell>
          <cell r="F6669" t="str">
            <v>רז' פעולות ורכישות</v>
          </cell>
          <cell r="G6669">
            <v>0</v>
          </cell>
          <cell r="H6669" t="str">
            <v>גמיש</v>
          </cell>
          <cell r="I6669">
            <v>0</v>
          </cell>
          <cell r="J6669">
            <v>0</v>
          </cell>
          <cell r="K6669">
            <v>0</v>
          </cell>
          <cell r="L6669">
            <v>0</v>
          </cell>
          <cell r="M6669">
            <v>0</v>
          </cell>
          <cell r="N6669">
            <v>0</v>
          </cell>
          <cell r="O6669">
            <v>0</v>
          </cell>
          <cell r="P6669">
            <v>0</v>
          </cell>
        </row>
        <row r="6670">
          <cell r="A6670" t="e">
            <v>#VALUE!</v>
          </cell>
          <cell r="B6670" t="str">
            <v>829600  סך הכל</v>
          </cell>
          <cell r="C6670">
            <v>0</v>
          </cell>
          <cell r="D6670">
            <v>0</v>
          </cell>
          <cell r="E6670">
            <v>0</v>
          </cell>
          <cell r="F6670" t="str">
            <v xml:space="preserve">מרכז פיס קרית שרת </v>
          </cell>
          <cell r="G6670">
            <v>0</v>
          </cell>
          <cell r="H6670">
            <v>0</v>
          </cell>
          <cell r="I6670">
            <v>0</v>
          </cell>
          <cell r="J6670">
            <v>230760</v>
          </cell>
          <cell r="K6670">
            <v>0</v>
          </cell>
          <cell r="L6670">
            <v>25640</v>
          </cell>
          <cell r="M6670">
            <v>0</v>
          </cell>
          <cell r="N6670">
            <v>256400</v>
          </cell>
          <cell r="O6670">
            <v>256400</v>
          </cell>
          <cell r="P6670">
            <v>256400</v>
          </cell>
        </row>
        <row r="6671">
          <cell r="A6671">
            <v>18297000</v>
          </cell>
          <cell r="B6671">
            <v>0</v>
          </cell>
          <cell r="C6671">
            <v>829700</v>
          </cell>
          <cell r="D6671">
            <v>1</v>
          </cell>
          <cell r="E6671">
            <v>0</v>
          </cell>
          <cell r="F6671" t="str">
            <v xml:space="preserve">מרכז ספורט טיפולי </v>
          </cell>
          <cell r="G6671">
            <v>0</v>
          </cell>
          <cell r="H6671" t="str">
            <v xml:space="preserve"> </v>
          </cell>
          <cell r="I6671">
            <v>0</v>
          </cell>
          <cell r="J6671">
            <v>0</v>
          </cell>
          <cell r="K6671">
            <v>0</v>
          </cell>
          <cell r="L6671">
            <v>0</v>
          </cell>
          <cell r="M6671">
            <v>0</v>
          </cell>
          <cell r="N6671">
            <v>0</v>
          </cell>
          <cell r="O6671">
            <v>0</v>
          </cell>
          <cell r="P6671">
            <v>0</v>
          </cell>
        </row>
        <row r="6672">
          <cell r="A6672">
            <v>1829700110</v>
          </cell>
          <cell r="B6672">
            <v>110</v>
          </cell>
          <cell r="C6672">
            <v>829700</v>
          </cell>
          <cell r="D6672">
            <v>1</v>
          </cell>
          <cell r="E6672">
            <v>0</v>
          </cell>
          <cell r="F6672" t="str">
            <v>השכר הקובע-תקציבית</v>
          </cell>
          <cell r="G6672">
            <v>0</v>
          </cell>
          <cell r="H6672" t="str">
            <v>שכר</v>
          </cell>
          <cell r="I6672">
            <v>0</v>
          </cell>
          <cell r="J6672">
            <v>0</v>
          </cell>
          <cell r="K6672">
            <v>0</v>
          </cell>
          <cell r="L6672">
            <v>0</v>
          </cell>
          <cell r="M6672">
            <v>0</v>
          </cell>
          <cell r="N6672">
            <v>0</v>
          </cell>
          <cell r="O6672">
            <v>0</v>
          </cell>
          <cell r="P6672">
            <v>0</v>
          </cell>
        </row>
        <row r="6673">
          <cell r="A6673">
            <v>1829700119</v>
          </cell>
          <cell r="B6673">
            <v>119</v>
          </cell>
          <cell r="C6673">
            <v>829700</v>
          </cell>
          <cell r="D6673">
            <v>1</v>
          </cell>
          <cell r="E6673">
            <v>0</v>
          </cell>
          <cell r="F6673" t="str">
            <v xml:space="preserve">השכר הקובע-צוברת  </v>
          </cell>
          <cell r="G6673">
            <v>0</v>
          </cell>
          <cell r="H6673" t="str">
            <v>שכר</v>
          </cell>
          <cell r="I6673">
            <v>0</v>
          </cell>
          <cell r="J6673">
            <v>0</v>
          </cell>
          <cell r="K6673">
            <v>0</v>
          </cell>
          <cell r="L6673">
            <v>0</v>
          </cell>
          <cell r="M6673">
            <v>0</v>
          </cell>
          <cell r="N6673">
            <v>0</v>
          </cell>
          <cell r="O6673">
            <v>0</v>
          </cell>
          <cell r="P6673">
            <v>0</v>
          </cell>
        </row>
        <row r="6674">
          <cell r="A6674">
            <v>1829700122</v>
          </cell>
          <cell r="B6674">
            <v>122</v>
          </cell>
          <cell r="C6674">
            <v>829700</v>
          </cell>
          <cell r="D6674">
            <v>1</v>
          </cell>
          <cell r="E6674">
            <v>0</v>
          </cell>
          <cell r="F6674" t="str">
            <v xml:space="preserve">ביגוד             </v>
          </cell>
          <cell r="G6674">
            <v>0</v>
          </cell>
          <cell r="H6674" t="str">
            <v>שכר</v>
          </cell>
          <cell r="I6674">
            <v>0</v>
          </cell>
          <cell r="J6674">
            <v>0</v>
          </cell>
          <cell r="K6674">
            <v>0</v>
          </cell>
          <cell r="L6674">
            <v>0</v>
          </cell>
          <cell r="M6674">
            <v>0</v>
          </cell>
          <cell r="N6674">
            <v>0</v>
          </cell>
          <cell r="O6674">
            <v>0</v>
          </cell>
          <cell r="P6674">
            <v>0</v>
          </cell>
        </row>
        <row r="6675">
          <cell r="A6675">
            <v>1829700126</v>
          </cell>
          <cell r="B6675">
            <v>126</v>
          </cell>
          <cell r="C6675">
            <v>829700</v>
          </cell>
          <cell r="D6675">
            <v>1</v>
          </cell>
          <cell r="E6675">
            <v>0</v>
          </cell>
          <cell r="F6675" t="str">
            <v xml:space="preserve">דמי הבראה         </v>
          </cell>
          <cell r="G6675">
            <v>0</v>
          </cell>
          <cell r="H6675" t="str">
            <v>שכר</v>
          </cell>
          <cell r="I6675">
            <v>0</v>
          </cell>
          <cell r="J6675">
            <v>0</v>
          </cell>
          <cell r="K6675">
            <v>0</v>
          </cell>
          <cell r="L6675">
            <v>0</v>
          </cell>
          <cell r="M6675">
            <v>0</v>
          </cell>
          <cell r="N6675">
            <v>0</v>
          </cell>
          <cell r="O6675">
            <v>0</v>
          </cell>
          <cell r="P6675">
            <v>0</v>
          </cell>
        </row>
        <row r="6676">
          <cell r="A6676">
            <v>1829700130</v>
          </cell>
          <cell r="B6676">
            <v>130</v>
          </cell>
          <cell r="C6676">
            <v>829700</v>
          </cell>
          <cell r="D6676">
            <v>1</v>
          </cell>
          <cell r="E6676">
            <v>0</v>
          </cell>
          <cell r="F6676" t="str">
            <v xml:space="preserve">שעות נוספות       </v>
          </cell>
          <cell r="G6676">
            <v>0</v>
          </cell>
          <cell r="H6676" t="str">
            <v>שכר</v>
          </cell>
          <cell r="I6676">
            <v>0</v>
          </cell>
          <cell r="J6676">
            <v>0</v>
          </cell>
          <cell r="K6676">
            <v>0</v>
          </cell>
          <cell r="L6676">
            <v>0</v>
          </cell>
          <cell r="M6676">
            <v>0</v>
          </cell>
          <cell r="N6676">
            <v>0</v>
          </cell>
          <cell r="O6676">
            <v>0</v>
          </cell>
          <cell r="P6676">
            <v>0</v>
          </cell>
        </row>
        <row r="6677">
          <cell r="A6677">
            <v>1829700140</v>
          </cell>
          <cell r="B6677">
            <v>140</v>
          </cell>
          <cell r="C6677">
            <v>829700</v>
          </cell>
          <cell r="D6677">
            <v>1</v>
          </cell>
          <cell r="E6677">
            <v>0</v>
          </cell>
          <cell r="F6677" t="str">
            <v>השתתפות באחזקת רכב</v>
          </cell>
          <cell r="G6677">
            <v>0</v>
          </cell>
          <cell r="H6677" t="str">
            <v>שכר</v>
          </cell>
          <cell r="I6677">
            <v>0</v>
          </cell>
          <cell r="J6677">
            <v>0</v>
          </cell>
          <cell r="K6677">
            <v>0</v>
          </cell>
          <cell r="L6677">
            <v>0</v>
          </cell>
          <cell r="M6677">
            <v>0</v>
          </cell>
          <cell r="N6677">
            <v>0</v>
          </cell>
          <cell r="O6677">
            <v>0</v>
          </cell>
          <cell r="P6677">
            <v>0</v>
          </cell>
        </row>
        <row r="6678">
          <cell r="A6678">
            <v>1829700200</v>
          </cell>
          <cell r="B6678">
            <v>200</v>
          </cell>
          <cell r="C6678">
            <v>829700</v>
          </cell>
          <cell r="D6678">
            <v>1</v>
          </cell>
          <cell r="E6678">
            <v>0</v>
          </cell>
          <cell r="F6678" t="str">
            <v>שכר עובדים ללא תקן</v>
          </cell>
          <cell r="G6678">
            <v>0</v>
          </cell>
          <cell r="H6678" t="str">
            <v xml:space="preserve"> </v>
          </cell>
          <cell r="I6678">
            <v>0</v>
          </cell>
          <cell r="J6678">
            <v>0</v>
          </cell>
          <cell r="K6678">
            <v>0</v>
          </cell>
          <cell r="L6678">
            <v>0</v>
          </cell>
          <cell r="M6678">
            <v>0</v>
          </cell>
          <cell r="N6678">
            <v>0</v>
          </cell>
          <cell r="O6678">
            <v>0</v>
          </cell>
          <cell r="P6678">
            <v>0</v>
          </cell>
        </row>
        <row r="6679">
          <cell r="A6679">
            <v>1829700210</v>
          </cell>
          <cell r="B6679">
            <v>210</v>
          </cell>
          <cell r="C6679">
            <v>829700</v>
          </cell>
          <cell r="D6679">
            <v>1</v>
          </cell>
          <cell r="E6679">
            <v>0</v>
          </cell>
          <cell r="F6679" t="str">
            <v xml:space="preserve">השכר הקובע        </v>
          </cell>
          <cell r="G6679">
            <v>0</v>
          </cell>
          <cell r="H6679" t="str">
            <v>שכר</v>
          </cell>
          <cell r="I6679">
            <v>0</v>
          </cell>
          <cell r="J6679">
            <v>0</v>
          </cell>
          <cell r="K6679">
            <v>0</v>
          </cell>
          <cell r="L6679">
            <v>0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</row>
        <row r="6680">
          <cell r="A6680">
            <v>1829700250</v>
          </cell>
          <cell r="B6680">
            <v>250</v>
          </cell>
          <cell r="C6680">
            <v>829700</v>
          </cell>
          <cell r="D6680">
            <v>1</v>
          </cell>
          <cell r="E6680">
            <v>0</v>
          </cell>
          <cell r="F6680" t="str">
            <v>שכר מושאלים</v>
          </cell>
          <cell r="G6680">
            <v>0</v>
          </cell>
          <cell r="H6680" t="str">
            <v>שכר</v>
          </cell>
          <cell r="I6680">
            <v>0</v>
          </cell>
          <cell r="J6680">
            <v>0</v>
          </cell>
          <cell r="K6680">
            <v>0</v>
          </cell>
          <cell r="L6680">
            <v>0</v>
          </cell>
          <cell r="M6680">
            <v>0</v>
          </cell>
          <cell r="N6680">
            <v>0</v>
          </cell>
          <cell r="O6680">
            <v>0</v>
          </cell>
          <cell r="P6680">
            <v>0</v>
          </cell>
        </row>
        <row r="6681">
          <cell r="A6681">
            <v>1829700400</v>
          </cell>
          <cell r="B6681">
            <v>400</v>
          </cell>
          <cell r="C6681">
            <v>829700</v>
          </cell>
          <cell r="D6681">
            <v>1</v>
          </cell>
          <cell r="E6681">
            <v>0</v>
          </cell>
          <cell r="F6681" t="str">
            <v>אחזקת בנינים וציוד</v>
          </cell>
          <cell r="G6681">
            <v>0</v>
          </cell>
          <cell r="H6681" t="str">
            <v xml:space="preserve"> </v>
          </cell>
          <cell r="I6681">
            <v>0</v>
          </cell>
          <cell r="J6681">
            <v>0</v>
          </cell>
          <cell r="K6681">
            <v>0</v>
          </cell>
          <cell r="L6681">
            <v>0</v>
          </cell>
          <cell r="M6681">
            <v>0</v>
          </cell>
          <cell r="N6681">
            <v>0</v>
          </cell>
          <cell r="O6681">
            <v>0</v>
          </cell>
          <cell r="P6681">
            <v>0</v>
          </cell>
        </row>
        <row r="6682">
          <cell r="A6682">
            <v>1829700420</v>
          </cell>
          <cell r="B6682">
            <v>420</v>
          </cell>
          <cell r="C6682">
            <v>829700</v>
          </cell>
          <cell r="D6682">
            <v>1</v>
          </cell>
          <cell r="E6682">
            <v>0</v>
          </cell>
          <cell r="F6682" t="str">
            <v xml:space="preserve">כיבוי אש          </v>
          </cell>
          <cell r="G6682">
            <v>0</v>
          </cell>
          <cell r="H6682" t="str">
            <v>גמיש</v>
          </cell>
          <cell r="I6682">
            <v>0</v>
          </cell>
          <cell r="J6682">
            <v>0</v>
          </cell>
          <cell r="K6682">
            <v>0</v>
          </cell>
          <cell r="L6682">
            <v>0</v>
          </cell>
          <cell r="M6682">
            <v>0</v>
          </cell>
          <cell r="N6682">
            <v>0</v>
          </cell>
          <cell r="O6682">
            <v>0</v>
          </cell>
          <cell r="P6682">
            <v>0</v>
          </cell>
        </row>
        <row r="6683">
          <cell r="A6683">
            <v>1829700423</v>
          </cell>
          <cell r="B6683">
            <v>423</v>
          </cell>
          <cell r="C6683">
            <v>829700</v>
          </cell>
          <cell r="D6683">
            <v>1</v>
          </cell>
          <cell r="E6683">
            <v>0</v>
          </cell>
          <cell r="F6683" t="str">
            <v xml:space="preserve">תחזוקת מבנה       </v>
          </cell>
          <cell r="G6683">
            <v>0</v>
          </cell>
          <cell r="H6683" t="str">
            <v>קשיח</v>
          </cell>
          <cell r="I6683">
            <v>0</v>
          </cell>
          <cell r="J6683">
            <v>0</v>
          </cell>
          <cell r="K6683">
            <v>0</v>
          </cell>
          <cell r="L6683">
            <v>0</v>
          </cell>
          <cell r="M6683">
            <v>0</v>
          </cell>
          <cell r="N6683">
            <v>0</v>
          </cell>
          <cell r="O6683">
            <v>0</v>
          </cell>
          <cell r="P6683">
            <v>0</v>
          </cell>
        </row>
        <row r="6684">
          <cell r="A6684">
            <v>1829700431</v>
          </cell>
          <cell r="B6684">
            <v>431</v>
          </cell>
          <cell r="C6684">
            <v>829700</v>
          </cell>
          <cell r="D6684">
            <v>1</v>
          </cell>
          <cell r="E6684">
            <v>0</v>
          </cell>
          <cell r="F6684" t="str">
            <v xml:space="preserve">חשמל              </v>
          </cell>
          <cell r="G6684">
            <v>0</v>
          </cell>
          <cell r="H6684" t="str">
            <v>קשיח</v>
          </cell>
          <cell r="I6684">
            <v>0</v>
          </cell>
          <cell r="J6684">
            <v>0</v>
          </cell>
          <cell r="K6684">
            <v>0</v>
          </cell>
          <cell r="L6684">
            <v>0</v>
          </cell>
          <cell r="M6684">
            <v>0</v>
          </cell>
          <cell r="N6684">
            <v>0</v>
          </cell>
          <cell r="O6684">
            <v>0</v>
          </cell>
          <cell r="P6684">
            <v>0</v>
          </cell>
        </row>
        <row r="6685">
          <cell r="A6685">
            <v>1829700432</v>
          </cell>
          <cell r="B6685">
            <v>432</v>
          </cell>
          <cell r="C6685">
            <v>829700</v>
          </cell>
          <cell r="D6685">
            <v>1</v>
          </cell>
          <cell r="E6685">
            <v>0</v>
          </cell>
          <cell r="F6685" t="str">
            <v xml:space="preserve">מים               </v>
          </cell>
          <cell r="G6685">
            <v>0</v>
          </cell>
          <cell r="H6685" t="str">
            <v>קשיח</v>
          </cell>
          <cell r="I6685">
            <v>0</v>
          </cell>
          <cell r="J6685">
            <v>0</v>
          </cell>
          <cell r="K6685">
            <v>0</v>
          </cell>
          <cell r="L6685">
            <v>0</v>
          </cell>
          <cell r="M6685">
            <v>0</v>
          </cell>
          <cell r="N6685">
            <v>0</v>
          </cell>
          <cell r="O6685">
            <v>0</v>
          </cell>
          <cell r="P6685">
            <v>0</v>
          </cell>
        </row>
        <row r="6686">
          <cell r="A6686">
            <v>1829700433</v>
          </cell>
          <cell r="B6686">
            <v>433</v>
          </cell>
          <cell r="C6686">
            <v>829700</v>
          </cell>
          <cell r="D6686">
            <v>1</v>
          </cell>
          <cell r="E6686">
            <v>0</v>
          </cell>
          <cell r="F6686" t="str">
            <v xml:space="preserve">חומרי נקיון       </v>
          </cell>
          <cell r="G6686">
            <v>0</v>
          </cell>
          <cell r="H6686" t="str">
            <v>גמיש</v>
          </cell>
          <cell r="I6686">
            <v>0</v>
          </cell>
          <cell r="J6686">
            <v>0</v>
          </cell>
          <cell r="K6686">
            <v>0</v>
          </cell>
          <cell r="L6686">
            <v>0</v>
          </cell>
          <cell r="M6686">
            <v>0</v>
          </cell>
          <cell r="N6686">
            <v>0</v>
          </cell>
          <cell r="O6686">
            <v>0</v>
          </cell>
          <cell r="P6686">
            <v>0</v>
          </cell>
        </row>
        <row r="6687">
          <cell r="A6687">
            <v>1829700436</v>
          </cell>
          <cell r="B6687">
            <v>436</v>
          </cell>
          <cell r="C6687">
            <v>829700</v>
          </cell>
          <cell r="D6687">
            <v>1</v>
          </cell>
          <cell r="E6687">
            <v>0</v>
          </cell>
          <cell r="F6687" t="str">
            <v xml:space="preserve">אחזקת מזגנים      </v>
          </cell>
          <cell r="G6687">
            <v>0</v>
          </cell>
          <cell r="H6687" t="str">
            <v>קשיח</v>
          </cell>
          <cell r="I6687">
            <v>0</v>
          </cell>
          <cell r="J6687">
            <v>0</v>
          </cell>
          <cell r="K6687">
            <v>0</v>
          </cell>
          <cell r="L6687">
            <v>0</v>
          </cell>
          <cell r="M6687">
            <v>0</v>
          </cell>
          <cell r="N6687">
            <v>0</v>
          </cell>
          <cell r="O6687">
            <v>0</v>
          </cell>
          <cell r="P6687">
            <v>0</v>
          </cell>
        </row>
        <row r="6688">
          <cell r="A6688">
            <v>1829700437</v>
          </cell>
          <cell r="B6688">
            <v>437</v>
          </cell>
          <cell r="C6688">
            <v>829700</v>
          </cell>
          <cell r="D6688">
            <v>1</v>
          </cell>
          <cell r="E6688">
            <v>0</v>
          </cell>
          <cell r="F6688" t="str">
            <v xml:space="preserve">אחזקת אזעקה       </v>
          </cell>
          <cell r="G6688">
            <v>0</v>
          </cell>
          <cell r="H6688" t="str">
            <v>קשיח</v>
          </cell>
          <cell r="I6688">
            <v>0</v>
          </cell>
          <cell r="J6688">
            <v>0</v>
          </cell>
          <cell r="K6688">
            <v>0</v>
          </cell>
          <cell r="L6688">
            <v>0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</row>
        <row r="6689">
          <cell r="A6689">
            <v>1829700441</v>
          </cell>
          <cell r="B6689">
            <v>441</v>
          </cell>
          <cell r="C6689">
            <v>829700</v>
          </cell>
          <cell r="D6689">
            <v>1</v>
          </cell>
          <cell r="E6689">
            <v>0</v>
          </cell>
          <cell r="F6689" t="str">
            <v xml:space="preserve">ביטוח             </v>
          </cell>
          <cell r="G6689">
            <v>0</v>
          </cell>
          <cell r="H6689" t="str">
            <v>קשיח</v>
          </cell>
          <cell r="I6689">
            <v>0</v>
          </cell>
          <cell r="J6689">
            <v>0</v>
          </cell>
          <cell r="K6689">
            <v>0</v>
          </cell>
          <cell r="L6689">
            <v>0</v>
          </cell>
          <cell r="M6689">
            <v>0</v>
          </cell>
          <cell r="N6689">
            <v>0</v>
          </cell>
          <cell r="O6689">
            <v>0</v>
          </cell>
          <cell r="P6689">
            <v>0</v>
          </cell>
        </row>
        <row r="6690">
          <cell r="A6690">
            <v>1829700450</v>
          </cell>
          <cell r="B6690">
            <v>450</v>
          </cell>
          <cell r="C6690">
            <v>829700</v>
          </cell>
          <cell r="D6690">
            <v>1</v>
          </cell>
          <cell r="E6690">
            <v>0</v>
          </cell>
          <cell r="F6690" t="str">
            <v xml:space="preserve">ריהוט ואחזקתו     </v>
          </cell>
          <cell r="G6690">
            <v>0</v>
          </cell>
          <cell r="H6690" t="str">
            <v>גמיש</v>
          </cell>
          <cell r="I6690">
            <v>0</v>
          </cell>
          <cell r="J6690">
            <v>0</v>
          </cell>
          <cell r="K6690">
            <v>0</v>
          </cell>
          <cell r="L6690">
            <v>0</v>
          </cell>
          <cell r="M6690">
            <v>0</v>
          </cell>
          <cell r="N6690">
            <v>0</v>
          </cell>
          <cell r="O6690">
            <v>0</v>
          </cell>
          <cell r="P6690">
            <v>0</v>
          </cell>
        </row>
        <row r="6691">
          <cell r="A6691">
            <v>1829700471</v>
          </cell>
          <cell r="B6691">
            <v>471</v>
          </cell>
          <cell r="C6691">
            <v>829700</v>
          </cell>
          <cell r="D6691">
            <v>1</v>
          </cell>
          <cell r="E6691">
            <v>0</v>
          </cell>
          <cell r="F6691" t="str">
            <v xml:space="preserve">מכשירי כתיבה      </v>
          </cell>
          <cell r="G6691">
            <v>0</v>
          </cell>
          <cell r="H6691" t="str">
            <v>גמיש</v>
          </cell>
          <cell r="I6691">
            <v>0</v>
          </cell>
          <cell r="J6691">
            <v>0</v>
          </cell>
          <cell r="K6691">
            <v>0</v>
          </cell>
          <cell r="L6691">
            <v>0</v>
          </cell>
          <cell r="M6691">
            <v>0</v>
          </cell>
          <cell r="N6691">
            <v>0</v>
          </cell>
          <cell r="O6691">
            <v>0</v>
          </cell>
          <cell r="P6691">
            <v>0</v>
          </cell>
        </row>
        <row r="6692">
          <cell r="A6692">
            <v>1829700511</v>
          </cell>
          <cell r="B6692">
            <v>511</v>
          </cell>
          <cell r="C6692">
            <v>829700</v>
          </cell>
          <cell r="D6692">
            <v>1</v>
          </cell>
          <cell r="E6692">
            <v>0</v>
          </cell>
          <cell r="F6692" t="str">
            <v xml:space="preserve">אירוח וכיבוד      </v>
          </cell>
          <cell r="G6692">
            <v>0</v>
          </cell>
          <cell r="H6692" t="str">
            <v>גמיש</v>
          </cell>
          <cell r="I6692">
            <v>0</v>
          </cell>
          <cell r="J6692">
            <v>0</v>
          </cell>
          <cell r="K6692">
            <v>0</v>
          </cell>
          <cell r="L6692">
            <v>0</v>
          </cell>
          <cell r="M6692">
            <v>0</v>
          </cell>
          <cell r="N6692">
            <v>0</v>
          </cell>
          <cell r="O6692">
            <v>0</v>
          </cell>
          <cell r="P6692">
            <v>0</v>
          </cell>
        </row>
        <row r="6693">
          <cell r="A6693">
            <v>1829700521</v>
          </cell>
          <cell r="B6693">
            <v>521</v>
          </cell>
          <cell r="C6693">
            <v>829700</v>
          </cell>
          <cell r="D6693">
            <v>1</v>
          </cell>
          <cell r="E6693">
            <v>0</v>
          </cell>
          <cell r="F6693" t="str">
            <v xml:space="preserve">השתלמויות         </v>
          </cell>
          <cell r="G6693">
            <v>0</v>
          </cell>
          <cell r="H6693" t="str">
            <v>גמיש</v>
          </cell>
          <cell r="I6693">
            <v>0</v>
          </cell>
          <cell r="J6693">
            <v>0</v>
          </cell>
          <cell r="K6693">
            <v>0</v>
          </cell>
          <cell r="L6693">
            <v>0</v>
          </cell>
          <cell r="M6693">
            <v>0</v>
          </cell>
          <cell r="N6693">
            <v>0</v>
          </cell>
          <cell r="O6693">
            <v>0</v>
          </cell>
          <cell r="P6693">
            <v>0</v>
          </cell>
        </row>
        <row r="6694">
          <cell r="A6694">
            <v>1829700522</v>
          </cell>
          <cell r="B6694">
            <v>522</v>
          </cell>
          <cell r="C6694">
            <v>829700</v>
          </cell>
          <cell r="D6694">
            <v>1</v>
          </cell>
          <cell r="E6694">
            <v>0</v>
          </cell>
          <cell r="F6694" t="str">
            <v xml:space="preserve">ספרים             </v>
          </cell>
          <cell r="G6694">
            <v>0</v>
          </cell>
          <cell r="H6694" t="str">
            <v>גמיש</v>
          </cell>
          <cell r="I6694">
            <v>0</v>
          </cell>
          <cell r="J6694">
            <v>0</v>
          </cell>
          <cell r="K6694">
            <v>0</v>
          </cell>
          <cell r="L6694">
            <v>0</v>
          </cell>
          <cell r="M6694">
            <v>0</v>
          </cell>
          <cell r="N6694">
            <v>0</v>
          </cell>
          <cell r="O6694">
            <v>0</v>
          </cell>
          <cell r="P6694">
            <v>0</v>
          </cell>
        </row>
        <row r="6695">
          <cell r="A6695">
            <v>1829700540</v>
          </cell>
          <cell r="B6695">
            <v>540</v>
          </cell>
          <cell r="C6695">
            <v>829700</v>
          </cell>
          <cell r="D6695">
            <v>1</v>
          </cell>
          <cell r="E6695">
            <v>0</v>
          </cell>
          <cell r="F6695" t="str">
            <v xml:space="preserve">הוצאות טלפון      </v>
          </cell>
          <cell r="G6695">
            <v>0</v>
          </cell>
          <cell r="H6695" t="str">
            <v>קשיח</v>
          </cell>
          <cell r="I6695">
            <v>0</v>
          </cell>
          <cell r="J6695">
            <v>0</v>
          </cell>
          <cell r="K6695">
            <v>0</v>
          </cell>
          <cell r="L6695">
            <v>0</v>
          </cell>
          <cell r="M6695">
            <v>0</v>
          </cell>
          <cell r="N6695">
            <v>0</v>
          </cell>
          <cell r="O6695">
            <v>0</v>
          </cell>
          <cell r="P6695">
            <v>0</v>
          </cell>
        </row>
        <row r="6696">
          <cell r="A6696">
            <v>1829700544</v>
          </cell>
          <cell r="B6696">
            <v>544</v>
          </cell>
          <cell r="C6696">
            <v>829700</v>
          </cell>
          <cell r="D6696">
            <v>1</v>
          </cell>
          <cell r="E6696">
            <v>0</v>
          </cell>
          <cell r="F6696" t="str">
            <v xml:space="preserve">הוצאות דאר        </v>
          </cell>
          <cell r="G6696">
            <v>0</v>
          </cell>
          <cell r="H6696" t="str">
            <v>קשיח</v>
          </cell>
          <cell r="I6696">
            <v>0</v>
          </cell>
          <cell r="J6696">
            <v>0</v>
          </cell>
          <cell r="K6696">
            <v>0</v>
          </cell>
          <cell r="L6696">
            <v>0</v>
          </cell>
          <cell r="M6696">
            <v>0</v>
          </cell>
          <cell r="N6696">
            <v>0</v>
          </cell>
          <cell r="O6696">
            <v>0</v>
          </cell>
          <cell r="P6696">
            <v>0</v>
          </cell>
        </row>
        <row r="6697">
          <cell r="A6697">
            <v>1829700561</v>
          </cell>
          <cell r="B6697">
            <v>561</v>
          </cell>
          <cell r="C6697">
            <v>829700</v>
          </cell>
          <cell r="D6697">
            <v>1</v>
          </cell>
          <cell r="E6697">
            <v>0</v>
          </cell>
          <cell r="F6697" t="str">
            <v xml:space="preserve">שיכפולים          </v>
          </cell>
          <cell r="G6697">
            <v>0</v>
          </cell>
          <cell r="H6697" t="str">
            <v>גמיש</v>
          </cell>
          <cell r="I6697">
            <v>0</v>
          </cell>
          <cell r="J6697">
            <v>0</v>
          </cell>
          <cell r="K6697">
            <v>0</v>
          </cell>
          <cell r="L6697">
            <v>0</v>
          </cell>
          <cell r="M6697">
            <v>0</v>
          </cell>
          <cell r="N6697">
            <v>0</v>
          </cell>
          <cell r="O6697">
            <v>0</v>
          </cell>
          <cell r="P6697">
            <v>0</v>
          </cell>
        </row>
        <row r="6698">
          <cell r="A6698">
            <v>1829700562</v>
          </cell>
          <cell r="B6698">
            <v>562</v>
          </cell>
          <cell r="C6698">
            <v>829700</v>
          </cell>
          <cell r="D6698">
            <v>1</v>
          </cell>
          <cell r="E6698">
            <v>0</v>
          </cell>
          <cell r="F6698" t="str">
            <v xml:space="preserve">הדפסות            </v>
          </cell>
          <cell r="G6698">
            <v>0</v>
          </cell>
          <cell r="H6698" t="str">
            <v>גמיש</v>
          </cell>
          <cell r="I6698">
            <v>0</v>
          </cell>
          <cell r="J6698">
            <v>0</v>
          </cell>
          <cell r="K6698">
            <v>0</v>
          </cell>
          <cell r="L6698">
            <v>0</v>
          </cell>
          <cell r="M6698">
            <v>0</v>
          </cell>
          <cell r="N6698">
            <v>0</v>
          </cell>
          <cell r="O6698">
            <v>0</v>
          </cell>
          <cell r="P6698">
            <v>0</v>
          </cell>
        </row>
        <row r="6699">
          <cell r="A6699">
            <v>1829700583</v>
          </cell>
          <cell r="B6699">
            <v>583</v>
          </cell>
          <cell r="C6699">
            <v>829700</v>
          </cell>
          <cell r="D6699">
            <v>1</v>
          </cell>
          <cell r="E6699">
            <v>0</v>
          </cell>
          <cell r="F6699" t="str">
            <v xml:space="preserve">רופא              </v>
          </cell>
          <cell r="G6699">
            <v>0</v>
          </cell>
          <cell r="H6699" t="str">
            <v>קשיח</v>
          </cell>
          <cell r="I6699">
            <v>0</v>
          </cell>
          <cell r="J6699">
            <v>0</v>
          </cell>
          <cell r="K6699">
            <v>0</v>
          </cell>
          <cell r="L6699">
            <v>0</v>
          </cell>
          <cell r="M6699">
            <v>0</v>
          </cell>
          <cell r="N6699">
            <v>0</v>
          </cell>
          <cell r="O6699">
            <v>0</v>
          </cell>
          <cell r="P6699">
            <v>0</v>
          </cell>
        </row>
        <row r="6700">
          <cell r="A6700">
            <v>1829700700</v>
          </cell>
          <cell r="B6700">
            <v>700</v>
          </cell>
          <cell r="C6700">
            <v>829700</v>
          </cell>
          <cell r="D6700">
            <v>1</v>
          </cell>
          <cell r="E6700">
            <v>0</v>
          </cell>
          <cell r="F6700" t="str">
            <v xml:space="preserve">הוצאות לפעולות    </v>
          </cell>
          <cell r="G6700">
            <v>0</v>
          </cell>
          <cell r="H6700" t="str">
            <v xml:space="preserve"> </v>
          </cell>
          <cell r="I6700">
            <v>0</v>
          </cell>
          <cell r="J6700">
            <v>0</v>
          </cell>
          <cell r="K6700">
            <v>0</v>
          </cell>
          <cell r="L6700">
            <v>0</v>
          </cell>
          <cell r="M6700">
            <v>0</v>
          </cell>
          <cell r="N6700">
            <v>0</v>
          </cell>
          <cell r="O6700">
            <v>0</v>
          </cell>
          <cell r="P6700">
            <v>0</v>
          </cell>
        </row>
        <row r="6701">
          <cell r="A6701">
            <v>1829700710</v>
          </cell>
          <cell r="B6701">
            <v>710</v>
          </cell>
          <cell r="C6701">
            <v>829700</v>
          </cell>
          <cell r="D6701">
            <v>1</v>
          </cell>
          <cell r="E6701">
            <v>0</v>
          </cell>
          <cell r="F6701" t="str">
            <v xml:space="preserve">הובלות והסעות     </v>
          </cell>
          <cell r="G6701">
            <v>0</v>
          </cell>
          <cell r="H6701" t="str">
            <v>גמיש</v>
          </cell>
          <cell r="I6701">
            <v>0</v>
          </cell>
          <cell r="J6701">
            <v>0</v>
          </cell>
          <cell r="K6701">
            <v>0</v>
          </cell>
          <cell r="L6701">
            <v>0</v>
          </cell>
          <cell r="M6701">
            <v>0</v>
          </cell>
          <cell r="N6701">
            <v>0</v>
          </cell>
          <cell r="O6701">
            <v>0</v>
          </cell>
          <cell r="P6701">
            <v>0</v>
          </cell>
        </row>
        <row r="6702">
          <cell r="A6702">
            <v>1829700721</v>
          </cell>
          <cell r="B6702">
            <v>721</v>
          </cell>
          <cell r="C6702">
            <v>829700</v>
          </cell>
          <cell r="D6702">
            <v>1</v>
          </cell>
          <cell r="E6702">
            <v>0</v>
          </cell>
          <cell r="F6702" t="str">
            <v>חמרים-תחזוקת מבנים</v>
          </cell>
          <cell r="G6702">
            <v>0</v>
          </cell>
          <cell r="H6702" t="str">
            <v>גמיש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0</v>
          </cell>
          <cell r="N6702">
            <v>0</v>
          </cell>
          <cell r="O6702">
            <v>0</v>
          </cell>
          <cell r="P6702">
            <v>0</v>
          </cell>
        </row>
        <row r="6703">
          <cell r="A6703">
            <v>1829700722</v>
          </cell>
          <cell r="B6703">
            <v>722</v>
          </cell>
          <cell r="C6703">
            <v>829700</v>
          </cell>
          <cell r="D6703">
            <v>1</v>
          </cell>
          <cell r="E6703">
            <v>0</v>
          </cell>
          <cell r="F6703" t="str">
            <v>חמרים-תחזוקה עצמית</v>
          </cell>
          <cell r="G6703">
            <v>0</v>
          </cell>
          <cell r="H6703" t="str">
            <v>גמיש</v>
          </cell>
          <cell r="I6703">
            <v>0</v>
          </cell>
          <cell r="J6703">
            <v>0</v>
          </cell>
          <cell r="K6703">
            <v>0</v>
          </cell>
          <cell r="L6703">
            <v>0</v>
          </cell>
          <cell r="M6703">
            <v>0</v>
          </cell>
          <cell r="N6703">
            <v>0</v>
          </cell>
          <cell r="O6703">
            <v>0</v>
          </cell>
          <cell r="P6703">
            <v>0</v>
          </cell>
        </row>
        <row r="6704">
          <cell r="A6704">
            <v>1829700742</v>
          </cell>
          <cell r="B6704">
            <v>742</v>
          </cell>
          <cell r="C6704">
            <v>829700</v>
          </cell>
          <cell r="D6704">
            <v>1</v>
          </cell>
          <cell r="E6704">
            <v>0</v>
          </cell>
          <cell r="F6704" t="str">
            <v xml:space="preserve">כלים וציוד        </v>
          </cell>
          <cell r="G6704">
            <v>0</v>
          </cell>
          <cell r="H6704" t="str">
            <v>גמיש</v>
          </cell>
          <cell r="I6704">
            <v>0</v>
          </cell>
          <cell r="J6704">
            <v>0</v>
          </cell>
          <cell r="K6704">
            <v>0</v>
          </cell>
          <cell r="L6704">
            <v>0</v>
          </cell>
          <cell r="M6704">
            <v>0</v>
          </cell>
          <cell r="N6704">
            <v>0</v>
          </cell>
          <cell r="O6704">
            <v>0</v>
          </cell>
          <cell r="P6704">
            <v>0</v>
          </cell>
        </row>
        <row r="6705">
          <cell r="A6705">
            <v>1829700745</v>
          </cell>
          <cell r="B6705">
            <v>745</v>
          </cell>
          <cell r="C6705">
            <v>829700</v>
          </cell>
          <cell r="D6705">
            <v>1</v>
          </cell>
          <cell r="E6705">
            <v>0</v>
          </cell>
          <cell r="F6705" t="str">
            <v xml:space="preserve">דמי פריצה - תכולה </v>
          </cell>
          <cell r="G6705">
            <v>0</v>
          </cell>
          <cell r="H6705" t="str">
            <v>קשיח</v>
          </cell>
          <cell r="I6705">
            <v>0</v>
          </cell>
          <cell r="J6705">
            <v>0</v>
          </cell>
          <cell r="K6705">
            <v>0</v>
          </cell>
          <cell r="L6705">
            <v>0</v>
          </cell>
          <cell r="M6705">
            <v>0</v>
          </cell>
          <cell r="N6705">
            <v>0</v>
          </cell>
          <cell r="O6705">
            <v>0</v>
          </cell>
          <cell r="P6705">
            <v>0</v>
          </cell>
        </row>
        <row r="6706">
          <cell r="A6706">
            <v>1829700751</v>
          </cell>
          <cell r="B6706">
            <v>751</v>
          </cell>
          <cell r="C6706">
            <v>829700</v>
          </cell>
          <cell r="D6706">
            <v>1</v>
          </cell>
          <cell r="E6706">
            <v>0</v>
          </cell>
          <cell r="F6706" t="str">
            <v xml:space="preserve">עבודות קבלניות    </v>
          </cell>
          <cell r="G6706">
            <v>0</v>
          </cell>
          <cell r="H6706" t="str">
            <v>גמיש</v>
          </cell>
          <cell r="I6706">
            <v>0</v>
          </cell>
          <cell r="J6706">
            <v>0</v>
          </cell>
          <cell r="K6706">
            <v>0</v>
          </cell>
          <cell r="L6706">
            <v>0</v>
          </cell>
          <cell r="M6706">
            <v>0</v>
          </cell>
          <cell r="N6706">
            <v>0</v>
          </cell>
          <cell r="O6706">
            <v>0</v>
          </cell>
          <cell r="P6706">
            <v>0</v>
          </cell>
        </row>
        <row r="6707">
          <cell r="A6707">
            <v>1829700752</v>
          </cell>
          <cell r="B6707">
            <v>752</v>
          </cell>
          <cell r="C6707">
            <v>829700</v>
          </cell>
          <cell r="D6707">
            <v>1</v>
          </cell>
          <cell r="E6707">
            <v>0</v>
          </cell>
          <cell r="F6707" t="str">
            <v xml:space="preserve">נקיון בקבלנות     </v>
          </cell>
          <cell r="G6707">
            <v>0</v>
          </cell>
          <cell r="H6707" t="str">
            <v>קשיח</v>
          </cell>
          <cell r="I6707">
            <v>0</v>
          </cell>
          <cell r="J6707">
            <v>0</v>
          </cell>
          <cell r="K6707">
            <v>0</v>
          </cell>
          <cell r="L6707">
            <v>0</v>
          </cell>
          <cell r="M6707">
            <v>0</v>
          </cell>
          <cell r="N6707">
            <v>0</v>
          </cell>
          <cell r="O6707">
            <v>0</v>
          </cell>
          <cell r="P6707">
            <v>0</v>
          </cell>
        </row>
        <row r="6708">
          <cell r="A6708">
            <v>1829700757</v>
          </cell>
          <cell r="B6708">
            <v>757</v>
          </cell>
          <cell r="C6708">
            <v>829700</v>
          </cell>
          <cell r="D6708">
            <v>1</v>
          </cell>
          <cell r="E6708">
            <v>0</v>
          </cell>
          <cell r="F6708" t="str">
            <v xml:space="preserve">חוגים בקבלנות     </v>
          </cell>
          <cell r="G6708">
            <v>0</v>
          </cell>
          <cell r="H6708" t="str">
            <v>קשיח</v>
          </cell>
          <cell r="I6708">
            <v>0</v>
          </cell>
          <cell r="J6708">
            <v>0</v>
          </cell>
          <cell r="K6708">
            <v>0</v>
          </cell>
          <cell r="L6708">
            <v>0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</row>
        <row r="6709">
          <cell r="A6709">
            <v>1829700758</v>
          </cell>
          <cell r="B6709">
            <v>758</v>
          </cell>
          <cell r="C6709">
            <v>829700</v>
          </cell>
          <cell r="D6709">
            <v>1</v>
          </cell>
          <cell r="E6709">
            <v>0</v>
          </cell>
          <cell r="F6709" t="str">
            <v xml:space="preserve">הפעלת המרכז       </v>
          </cell>
          <cell r="G6709">
            <v>0</v>
          </cell>
          <cell r="H6709" t="str">
            <v>גמיש</v>
          </cell>
          <cell r="I6709">
            <v>0</v>
          </cell>
          <cell r="J6709">
            <v>0</v>
          </cell>
          <cell r="K6709">
            <v>0</v>
          </cell>
          <cell r="L6709">
            <v>0</v>
          </cell>
          <cell r="M6709">
            <v>0</v>
          </cell>
          <cell r="N6709">
            <v>0</v>
          </cell>
          <cell r="O6709">
            <v>0</v>
          </cell>
          <cell r="P6709">
            <v>0</v>
          </cell>
        </row>
        <row r="6710">
          <cell r="A6710">
            <v>1829700763</v>
          </cell>
          <cell r="B6710">
            <v>763</v>
          </cell>
          <cell r="C6710">
            <v>829700</v>
          </cell>
          <cell r="D6710">
            <v>1</v>
          </cell>
          <cell r="E6710">
            <v>0</v>
          </cell>
          <cell r="F6710" t="str">
            <v xml:space="preserve">עובדי חברת מוסדות </v>
          </cell>
          <cell r="G6710">
            <v>0</v>
          </cell>
          <cell r="H6710" t="str">
            <v>קשיח</v>
          </cell>
          <cell r="I6710">
            <v>0</v>
          </cell>
          <cell r="J6710">
            <v>0</v>
          </cell>
          <cell r="K6710">
            <v>0</v>
          </cell>
          <cell r="L6710">
            <v>0</v>
          </cell>
          <cell r="M6710">
            <v>0</v>
          </cell>
          <cell r="N6710">
            <v>0</v>
          </cell>
          <cell r="O6710">
            <v>0</v>
          </cell>
          <cell r="P6710">
            <v>0</v>
          </cell>
        </row>
        <row r="6711">
          <cell r="A6711">
            <v>1829700780</v>
          </cell>
          <cell r="B6711">
            <v>780</v>
          </cell>
          <cell r="C6711">
            <v>829700</v>
          </cell>
          <cell r="D6711">
            <v>1</v>
          </cell>
          <cell r="E6711">
            <v>0</v>
          </cell>
          <cell r="F6711" t="str">
            <v xml:space="preserve">ארועים            </v>
          </cell>
          <cell r="G6711">
            <v>0</v>
          </cell>
          <cell r="H6711" t="str">
            <v>גמיש</v>
          </cell>
          <cell r="I6711">
            <v>0</v>
          </cell>
          <cell r="J6711">
            <v>0</v>
          </cell>
          <cell r="K6711">
            <v>0</v>
          </cell>
          <cell r="L6711">
            <v>0</v>
          </cell>
          <cell r="M6711">
            <v>0</v>
          </cell>
          <cell r="N6711">
            <v>0</v>
          </cell>
          <cell r="O6711">
            <v>0</v>
          </cell>
          <cell r="P6711">
            <v>0</v>
          </cell>
        </row>
        <row r="6712">
          <cell r="A6712">
            <v>1829700794</v>
          </cell>
          <cell r="B6712">
            <v>794</v>
          </cell>
          <cell r="C6712">
            <v>829700</v>
          </cell>
          <cell r="D6712">
            <v>1</v>
          </cell>
          <cell r="E6712">
            <v>0</v>
          </cell>
          <cell r="F6712" t="str">
            <v xml:space="preserve">השתתפות בעזר 094  </v>
          </cell>
          <cell r="G6712">
            <v>0</v>
          </cell>
          <cell r="H6712" t="str">
            <v>קשיח</v>
          </cell>
          <cell r="I6712">
            <v>0</v>
          </cell>
          <cell r="J6712">
            <v>3200</v>
          </cell>
          <cell r="K6712">
            <v>0</v>
          </cell>
          <cell r="L6712">
            <v>0</v>
          </cell>
          <cell r="M6712">
            <v>0</v>
          </cell>
          <cell r="N6712">
            <v>3200</v>
          </cell>
          <cell r="O6712">
            <v>3200</v>
          </cell>
          <cell r="P6712">
            <v>3558</v>
          </cell>
        </row>
        <row r="6713">
          <cell r="A6713">
            <v>1829700810</v>
          </cell>
          <cell r="B6713">
            <v>810</v>
          </cell>
          <cell r="C6713">
            <v>829700</v>
          </cell>
          <cell r="D6713">
            <v>1</v>
          </cell>
          <cell r="E6713">
            <v>0</v>
          </cell>
          <cell r="F6713" t="str">
            <v xml:space="preserve">הפעלת המרכז       </v>
          </cell>
          <cell r="G6713">
            <v>0</v>
          </cell>
          <cell r="H6713" t="str">
            <v>גמיש</v>
          </cell>
          <cell r="I6713">
            <v>0</v>
          </cell>
          <cell r="J6713">
            <v>663120</v>
          </cell>
          <cell r="K6713">
            <v>0</v>
          </cell>
          <cell r="L6713">
            <v>73680</v>
          </cell>
          <cell r="M6713">
            <v>0</v>
          </cell>
          <cell r="N6713">
            <v>736800</v>
          </cell>
          <cell r="O6713">
            <v>736800</v>
          </cell>
          <cell r="P6713">
            <v>736800</v>
          </cell>
        </row>
        <row r="6714">
          <cell r="A6714">
            <v>1829700811</v>
          </cell>
          <cell r="B6714">
            <v>811</v>
          </cell>
          <cell r="C6714">
            <v>829700</v>
          </cell>
          <cell r="D6714">
            <v>1</v>
          </cell>
          <cell r="E6714">
            <v>0</v>
          </cell>
          <cell r="F6714" t="str">
            <v>איבחון - ספורט טיפולי</v>
          </cell>
          <cell r="G6714">
            <v>0</v>
          </cell>
          <cell r="H6714" t="str">
            <v>גמיש</v>
          </cell>
          <cell r="I6714">
            <v>0</v>
          </cell>
          <cell r="J6714">
            <v>259920</v>
          </cell>
          <cell r="K6714">
            <v>0</v>
          </cell>
          <cell r="L6714">
            <v>28880</v>
          </cell>
          <cell r="M6714">
            <v>0</v>
          </cell>
          <cell r="N6714">
            <v>288800</v>
          </cell>
          <cell r="O6714">
            <v>288800</v>
          </cell>
          <cell r="P6714">
            <v>288800</v>
          </cell>
        </row>
        <row r="6715">
          <cell r="A6715">
            <v>1829700879</v>
          </cell>
          <cell r="B6715">
            <v>879</v>
          </cell>
          <cell r="C6715">
            <v>829700</v>
          </cell>
          <cell r="D6715">
            <v>1</v>
          </cell>
          <cell r="E6715">
            <v>0</v>
          </cell>
          <cell r="F6715" t="str">
            <v>ביטוח-כנגד הכנסות</v>
          </cell>
          <cell r="G6715">
            <v>0</v>
          </cell>
          <cell r="H6715" t="str">
            <v>קשיח</v>
          </cell>
          <cell r="I6715">
            <v>0</v>
          </cell>
          <cell r="J6715">
            <v>0</v>
          </cell>
          <cell r="K6715">
            <v>0</v>
          </cell>
          <cell r="L6715">
            <v>0</v>
          </cell>
          <cell r="M6715">
            <v>0</v>
          </cell>
          <cell r="N6715">
            <v>0</v>
          </cell>
          <cell r="O6715">
            <v>0</v>
          </cell>
          <cell r="P6715">
            <v>0</v>
          </cell>
        </row>
        <row r="6716">
          <cell r="A6716">
            <v>1829700931</v>
          </cell>
          <cell r="B6716">
            <v>931</v>
          </cell>
          <cell r="C6716">
            <v>829700</v>
          </cell>
          <cell r="D6716">
            <v>1</v>
          </cell>
          <cell r="E6716">
            <v>0</v>
          </cell>
          <cell r="F6716" t="str">
            <v>מרכז איבחון</v>
          </cell>
          <cell r="G6716">
            <v>0</v>
          </cell>
          <cell r="H6716" t="str">
            <v>גמיש</v>
          </cell>
          <cell r="I6716">
            <v>0</v>
          </cell>
          <cell r="J6716">
            <v>0</v>
          </cell>
          <cell r="K6716">
            <v>0</v>
          </cell>
          <cell r="L6716">
            <v>0</v>
          </cell>
          <cell r="M6716">
            <v>0</v>
          </cell>
          <cell r="N6716">
            <v>0</v>
          </cell>
          <cell r="O6716">
            <v>0</v>
          </cell>
          <cell r="P6716">
            <v>0</v>
          </cell>
        </row>
        <row r="6717">
          <cell r="A6717">
            <v>1829700961</v>
          </cell>
          <cell r="B6717">
            <v>961</v>
          </cell>
          <cell r="C6717">
            <v>829700</v>
          </cell>
          <cell r="D6717">
            <v>1</v>
          </cell>
          <cell r="E6717">
            <v>0</v>
          </cell>
          <cell r="F6717" t="str">
            <v>רז' פעולות ורכישות</v>
          </cell>
          <cell r="G6717">
            <v>0</v>
          </cell>
          <cell r="H6717" t="str">
            <v>גמיש</v>
          </cell>
          <cell r="I6717">
            <v>0</v>
          </cell>
          <cell r="J6717">
            <v>0</v>
          </cell>
          <cell r="K6717">
            <v>0</v>
          </cell>
          <cell r="L6717">
            <v>0</v>
          </cell>
          <cell r="M6717">
            <v>0</v>
          </cell>
          <cell r="N6717">
            <v>0</v>
          </cell>
          <cell r="O6717">
            <v>0</v>
          </cell>
          <cell r="P6717">
            <v>0</v>
          </cell>
        </row>
        <row r="6718">
          <cell r="A6718" t="e">
            <v>#VALUE!</v>
          </cell>
          <cell r="B6718" t="str">
            <v>829700  סך הכל</v>
          </cell>
          <cell r="C6718">
            <v>0</v>
          </cell>
          <cell r="D6718">
            <v>0</v>
          </cell>
          <cell r="E6718">
            <v>0</v>
          </cell>
          <cell r="F6718" t="str">
            <v xml:space="preserve">מרכז ספורט טיפולי </v>
          </cell>
          <cell r="G6718">
            <v>0</v>
          </cell>
          <cell r="H6718">
            <v>0</v>
          </cell>
          <cell r="I6718">
            <v>0</v>
          </cell>
          <cell r="J6718">
            <v>926240</v>
          </cell>
          <cell r="K6718">
            <v>0</v>
          </cell>
          <cell r="L6718">
            <v>102560</v>
          </cell>
          <cell r="M6718">
            <v>0</v>
          </cell>
          <cell r="N6718">
            <v>1028800</v>
          </cell>
          <cell r="O6718">
            <v>1028800</v>
          </cell>
          <cell r="P6718">
            <v>1029158</v>
          </cell>
        </row>
        <row r="6719">
          <cell r="A6719">
            <v>18298000</v>
          </cell>
          <cell r="B6719">
            <v>0</v>
          </cell>
          <cell r="C6719">
            <v>829800</v>
          </cell>
          <cell r="D6719">
            <v>1</v>
          </cell>
          <cell r="E6719">
            <v>0</v>
          </cell>
          <cell r="F6719" t="str">
            <v xml:space="preserve">מרכז ספורט קציר   </v>
          </cell>
          <cell r="G6719">
            <v>0</v>
          </cell>
          <cell r="H6719" t="str">
            <v xml:space="preserve"> </v>
          </cell>
          <cell r="I6719">
            <v>0</v>
          </cell>
          <cell r="J6719">
            <v>0</v>
          </cell>
          <cell r="K6719">
            <v>0</v>
          </cell>
          <cell r="L6719">
            <v>0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</row>
        <row r="6720">
          <cell r="A6720">
            <v>1829800110</v>
          </cell>
          <cell r="B6720">
            <v>110</v>
          </cell>
          <cell r="C6720">
            <v>829800</v>
          </cell>
          <cell r="D6720">
            <v>1</v>
          </cell>
          <cell r="E6720">
            <v>0</v>
          </cell>
          <cell r="F6720" t="str">
            <v>השכר הקובע-תקציבית</v>
          </cell>
          <cell r="G6720">
            <v>0</v>
          </cell>
          <cell r="H6720" t="str">
            <v>שכר</v>
          </cell>
          <cell r="I6720">
            <v>0</v>
          </cell>
          <cell r="J6720">
            <v>0</v>
          </cell>
          <cell r="K6720">
            <v>0</v>
          </cell>
          <cell r="L6720">
            <v>0</v>
          </cell>
          <cell r="M6720">
            <v>0</v>
          </cell>
          <cell r="N6720">
            <v>0</v>
          </cell>
          <cell r="O6720">
            <v>0</v>
          </cell>
          <cell r="P6720">
            <v>0</v>
          </cell>
        </row>
        <row r="6721">
          <cell r="A6721">
            <v>1829800119</v>
          </cell>
          <cell r="B6721">
            <v>119</v>
          </cell>
          <cell r="C6721">
            <v>829800</v>
          </cell>
          <cell r="D6721">
            <v>1</v>
          </cell>
          <cell r="E6721">
            <v>0</v>
          </cell>
          <cell r="F6721" t="str">
            <v xml:space="preserve">השכר הקובע-צוברת  </v>
          </cell>
          <cell r="G6721">
            <v>0</v>
          </cell>
          <cell r="H6721" t="str">
            <v>שכר</v>
          </cell>
          <cell r="I6721">
            <v>0</v>
          </cell>
          <cell r="J6721">
            <v>0</v>
          </cell>
          <cell r="K6721">
            <v>0</v>
          </cell>
          <cell r="L6721">
            <v>0</v>
          </cell>
          <cell r="M6721">
            <v>0</v>
          </cell>
          <cell r="N6721">
            <v>0</v>
          </cell>
          <cell r="O6721">
            <v>0</v>
          </cell>
          <cell r="P6721">
            <v>0</v>
          </cell>
        </row>
        <row r="6722">
          <cell r="A6722">
            <v>1829800122</v>
          </cell>
          <cell r="B6722">
            <v>122</v>
          </cell>
          <cell r="C6722">
            <v>829800</v>
          </cell>
          <cell r="D6722">
            <v>1</v>
          </cell>
          <cell r="E6722">
            <v>0</v>
          </cell>
          <cell r="F6722" t="str">
            <v xml:space="preserve">ביגוד             </v>
          </cell>
          <cell r="G6722">
            <v>0</v>
          </cell>
          <cell r="H6722" t="str">
            <v>שכר</v>
          </cell>
          <cell r="I6722">
            <v>0</v>
          </cell>
          <cell r="J6722">
            <v>0</v>
          </cell>
          <cell r="K6722">
            <v>0</v>
          </cell>
          <cell r="L6722">
            <v>0</v>
          </cell>
          <cell r="M6722">
            <v>0</v>
          </cell>
          <cell r="N6722">
            <v>0</v>
          </cell>
          <cell r="O6722">
            <v>0</v>
          </cell>
          <cell r="P6722">
            <v>0</v>
          </cell>
        </row>
        <row r="6723">
          <cell r="A6723">
            <v>1829800126</v>
          </cell>
          <cell r="B6723">
            <v>126</v>
          </cell>
          <cell r="C6723">
            <v>829800</v>
          </cell>
          <cell r="D6723">
            <v>1</v>
          </cell>
          <cell r="E6723">
            <v>0</v>
          </cell>
          <cell r="F6723" t="str">
            <v xml:space="preserve">דמי הבראה         </v>
          </cell>
          <cell r="G6723">
            <v>0</v>
          </cell>
          <cell r="H6723" t="str">
            <v>שכר</v>
          </cell>
          <cell r="I6723">
            <v>0</v>
          </cell>
          <cell r="J6723">
            <v>0</v>
          </cell>
          <cell r="K6723">
            <v>0</v>
          </cell>
          <cell r="L6723">
            <v>0</v>
          </cell>
          <cell r="M6723">
            <v>0</v>
          </cell>
          <cell r="N6723">
            <v>0</v>
          </cell>
          <cell r="O6723">
            <v>0</v>
          </cell>
          <cell r="P6723">
            <v>0</v>
          </cell>
        </row>
        <row r="6724">
          <cell r="A6724">
            <v>1829800130</v>
          </cell>
          <cell r="B6724">
            <v>130</v>
          </cell>
          <cell r="C6724">
            <v>829800</v>
          </cell>
          <cell r="D6724">
            <v>1</v>
          </cell>
          <cell r="E6724">
            <v>0</v>
          </cell>
          <cell r="F6724" t="str">
            <v xml:space="preserve">שעות נוספות       </v>
          </cell>
          <cell r="G6724">
            <v>0</v>
          </cell>
          <cell r="H6724" t="str">
            <v>שכר</v>
          </cell>
          <cell r="I6724">
            <v>0</v>
          </cell>
          <cell r="J6724">
            <v>0</v>
          </cell>
          <cell r="K6724">
            <v>0</v>
          </cell>
          <cell r="L6724">
            <v>0</v>
          </cell>
          <cell r="M6724">
            <v>0</v>
          </cell>
          <cell r="N6724">
            <v>0</v>
          </cell>
          <cell r="O6724">
            <v>0</v>
          </cell>
          <cell r="P6724">
            <v>0</v>
          </cell>
        </row>
        <row r="6725">
          <cell r="A6725">
            <v>1829800140</v>
          </cell>
          <cell r="B6725">
            <v>140</v>
          </cell>
          <cell r="C6725">
            <v>829800</v>
          </cell>
          <cell r="D6725">
            <v>1</v>
          </cell>
          <cell r="E6725">
            <v>0</v>
          </cell>
          <cell r="F6725" t="str">
            <v>השתתפות באחזקת רכב</v>
          </cell>
          <cell r="G6725">
            <v>0</v>
          </cell>
          <cell r="H6725" t="str">
            <v>שכר</v>
          </cell>
          <cell r="I6725">
            <v>0</v>
          </cell>
          <cell r="J6725">
            <v>0</v>
          </cell>
          <cell r="K6725">
            <v>0</v>
          </cell>
          <cell r="L6725">
            <v>0</v>
          </cell>
          <cell r="M6725">
            <v>0</v>
          </cell>
          <cell r="N6725">
            <v>0</v>
          </cell>
          <cell r="O6725">
            <v>0</v>
          </cell>
          <cell r="P6725">
            <v>0</v>
          </cell>
        </row>
        <row r="6726">
          <cell r="A6726">
            <v>1829800210</v>
          </cell>
          <cell r="B6726">
            <v>210</v>
          </cell>
          <cell r="C6726">
            <v>829800</v>
          </cell>
          <cell r="D6726">
            <v>1</v>
          </cell>
          <cell r="E6726">
            <v>0</v>
          </cell>
          <cell r="F6726" t="str">
            <v xml:space="preserve">השכר הקובע        </v>
          </cell>
          <cell r="G6726">
            <v>0</v>
          </cell>
          <cell r="H6726" t="str">
            <v>שכר</v>
          </cell>
          <cell r="I6726">
            <v>0</v>
          </cell>
          <cell r="J6726">
            <v>0</v>
          </cell>
          <cell r="K6726">
            <v>0</v>
          </cell>
          <cell r="L6726">
            <v>0</v>
          </cell>
          <cell r="M6726">
            <v>0</v>
          </cell>
          <cell r="N6726">
            <v>0</v>
          </cell>
          <cell r="O6726">
            <v>0</v>
          </cell>
          <cell r="P6726">
            <v>0</v>
          </cell>
        </row>
        <row r="6727">
          <cell r="A6727">
            <v>1829800216</v>
          </cell>
          <cell r="B6727">
            <v>216</v>
          </cell>
          <cell r="C6727">
            <v>829800</v>
          </cell>
          <cell r="D6727">
            <v>1</v>
          </cell>
          <cell r="E6727">
            <v>0</v>
          </cell>
          <cell r="F6727" t="str">
            <v xml:space="preserve">שכר מועדוני ספורט </v>
          </cell>
          <cell r="G6727">
            <v>0</v>
          </cell>
          <cell r="H6727" t="str">
            <v>שכר</v>
          </cell>
          <cell r="I6727">
            <v>0</v>
          </cell>
          <cell r="J6727">
            <v>0</v>
          </cell>
          <cell r="K6727">
            <v>0</v>
          </cell>
          <cell r="L6727">
            <v>0</v>
          </cell>
          <cell r="M6727">
            <v>0</v>
          </cell>
          <cell r="N6727">
            <v>0</v>
          </cell>
          <cell r="O6727">
            <v>0</v>
          </cell>
          <cell r="P6727">
            <v>0</v>
          </cell>
        </row>
        <row r="6728">
          <cell r="A6728">
            <v>1829800420</v>
          </cell>
          <cell r="B6728">
            <v>420</v>
          </cell>
          <cell r="C6728">
            <v>829800</v>
          </cell>
          <cell r="D6728">
            <v>1</v>
          </cell>
          <cell r="E6728">
            <v>0</v>
          </cell>
          <cell r="F6728" t="str">
            <v xml:space="preserve">כיבוי אש          </v>
          </cell>
          <cell r="G6728">
            <v>0</v>
          </cell>
          <cell r="H6728" t="str">
            <v>גמיש</v>
          </cell>
          <cell r="I6728">
            <v>0</v>
          </cell>
          <cell r="J6728">
            <v>0</v>
          </cell>
          <cell r="K6728">
            <v>0</v>
          </cell>
          <cell r="L6728">
            <v>0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</row>
        <row r="6729">
          <cell r="A6729">
            <v>1829800431</v>
          </cell>
          <cell r="B6729">
            <v>431</v>
          </cell>
          <cell r="C6729">
            <v>829800</v>
          </cell>
          <cell r="D6729">
            <v>1</v>
          </cell>
          <cell r="E6729">
            <v>0</v>
          </cell>
          <cell r="F6729" t="str">
            <v xml:space="preserve">חשמל              </v>
          </cell>
          <cell r="G6729">
            <v>0</v>
          </cell>
          <cell r="H6729" t="str">
            <v>קשיח</v>
          </cell>
          <cell r="I6729">
            <v>0</v>
          </cell>
          <cell r="J6729">
            <v>0</v>
          </cell>
          <cell r="K6729">
            <v>0</v>
          </cell>
          <cell r="L6729">
            <v>0</v>
          </cell>
          <cell r="M6729">
            <v>0</v>
          </cell>
          <cell r="N6729">
            <v>0</v>
          </cell>
          <cell r="O6729">
            <v>0</v>
          </cell>
          <cell r="P6729">
            <v>0</v>
          </cell>
        </row>
        <row r="6730">
          <cell r="A6730">
            <v>1829800432</v>
          </cell>
          <cell r="B6730">
            <v>432</v>
          </cell>
          <cell r="C6730">
            <v>829800</v>
          </cell>
          <cell r="D6730">
            <v>1</v>
          </cell>
          <cell r="E6730">
            <v>0</v>
          </cell>
          <cell r="F6730" t="str">
            <v xml:space="preserve">מים               </v>
          </cell>
          <cell r="G6730">
            <v>0</v>
          </cell>
          <cell r="H6730" t="str">
            <v>קשיח</v>
          </cell>
          <cell r="I6730">
            <v>0</v>
          </cell>
          <cell r="J6730">
            <v>0</v>
          </cell>
          <cell r="K6730">
            <v>0</v>
          </cell>
          <cell r="L6730">
            <v>0</v>
          </cell>
          <cell r="M6730">
            <v>0</v>
          </cell>
          <cell r="N6730">
            <v>0</v>
          </cell>
          <cell r="O6730">
            <v>0</v>
          </cell>
          <cell r="P6730">
            <v>0</v>
          </cell>
        </row>
        <row r="6731">
          <cell r="A6731">
            <v>1829800433</v>
          </cell>
          <cell r="B6731">
            <v>433</v>
          </cell>
          <cell r="C6731">
            <v>829800</v>
          </cell>
          <cell r="D6731">
            <v>1</v>
          </cell>
          <cell r="E6731">
            <v>0</v>
          </cell>
          <cell r="F6731" t="str">
            <v xml:space="preserve">חומרי נקיון       </v>
          </cell>
          <cell r="G6731">
            <v>0</v>
          </cell>
          <cell r="H6731" t="str">
            <v>גמיש</v>
          </cell>
          <cell r="I6731">
            <v>0</v>
          </cell>
          <cell r="J6731">
            <v>0</v>
          </cell>
          <cell r="K6731">
            <v>0</v>
          </cell>
          <cell r="L6731">
            <v>0</v>
          </cell>
          <cell r="M6731">
            <v>0</v>
          </cell>
          <cell r="N6731">
            <v>0</v>
          </cell>
          <cell r="O6731">
            <v>0</v>
          </cell>
          <cell r="P6731">
            <v>0</v>
          </cell>
        </row>
        <row r="6732">
          <cell r="A6732">
            <v>1829800436</v>
          </cell>
          <cell r="B6732">
            <v>436</v>
          </cell>
          <cell r="C6732">
            <v>829800</v>
          </cell>
          <cell r="D6732">
            <v>1</v>
          </cell>
          <cell r="E6732">
            <v>0</v>
          </cell>
          <cell r="F6732" t="str">
            <v xml:space="preserve">אחזקת מזגנים      </v>
          </cell>
          <cell r="G6732">
            <v>0</v>
          </cell>
          <cell r="H6732" t="str">
            <v>גמיש</v>
          </cell>
          <cell r="I6732">
            <v>0</v>
          </cell>
          <cell r="J6732">
            <v>0</v>
          </cell>
          <cell r="K6732">
            <v>0</v>
          </cell>
          <cell r="L6732">
            <v>0</v>
          </cell>
          <cell r="M6732">
            <v>0</v>
          </cell>
          <cell r="N6732">
            <v>0</v>
          </cell>
          <cell r="O6732">
            <v>0</v>
          </cell>
          <cell r="P6732">
            <v>0</v>
          </cell>
        </row>
        <row r="6733">
          <cell r="A6733">
            <v>1829800437</v>
          </cell>
          <cell r="B6733">
            <v>437</v>
          </cell>
          <cell r="C6733">
            <v>829800</v>
          </cell>
          <cell r="D6733">
            <v>1</v>
          </cell>
          <cell r="E6733">
            <v>0</v>
          </cell>
          <cell r="F6733" t="str">
            <v xml:space="preserve">אחזקת אזעקה       </v>
          </cell>
          <cell r="G6733">
            <v>0</v>
          </cell>
          <cell r="H6733" t="str">
            <v>קשיח</v>
          </cell>
          <cell r="I6733">
            <v>0</v>
          </cell>
          <cell r="J6733">
            <v>0</v>
          </cell>
          <cell r="K6733">
            <v>0</v>
          </cell>
          <cell r="L6733">
            <v>0</v>
          </cell>
          <cell r="M6733">
            <v>0</v>
          </cell>
          <cell r="N6733">
            <v>0</v>
          </cell>
          <cell r="O6733">
            <v>0</v>
          </cell>
          <cell r="P6733">
            <v>0</v>
          </cell>
        </row>
        <row r="6734">
          <cell r="A6734">
            <v>1829800441</v>
          </cell>
          <cell r="B6734">
            <v>441</v>
          </cell>
          <cell r="C6734">
            <v>829800</v>
          </cell>
          <cell r="D6734">
            <v>1</v>
          </cell>
          <cell r="E6734">
            <v>0</v>
          </cell>
          <cell r="F6734" t="str">
            <v xml:space="preserve">ביטוח             </v>
          </cell>
          <cell r="G6734">
            <v>0</v>
          </cell>
          <cell r="H6734" t="str">
            <v>קשיח</v>
          </cell>
          <cell r="I6734">
            <v>0</v>
          </cell>
          <cell r="J6734">
            <v>0</v>
          </cell>
          <cell r="K6734">
            <v>0</v>
          </cell>
          <cell r="L6734">
            <v>0</v>
          </cell>
          <cell r="M6734">
            <v>0</v>
          </cell>
          <cell r="N6734">
            <v>0</v>
          </cell>
          <cell r="O6734">
            <v>0</v>
          </cell>
          <cell r="P6734">
            <v>0</v>
          </cell>
        </row>
        <row r="6735">
          <cell r="A6735">
            <v>1829800450</v>
          </cell>
          <cell r="B6735">
            <v>450</v>
          </cell>
          <cell r="C6735">
            <v>829800</v>
          </cell>
          <cell r="D6735">
            <v>1</v>
          </cell>
          <cell r="E6735">
            <v>0</v>
          </cell>
          <cell r="F6735" t="str">
            <v xml:space="preserve">ריהוט ואחזקתו     </v>
          </cell>
          <cell r="G6735">
            <v>0</v>
          </cell>
          <cell r="H6735" t="str">
            <v>גמיש</v>
          </cell>
          <cell r="I6735">
            <v>0</v>
          </cell>
          <cell r="J6735">
            <v>0</v>
          </cell>
          <cell r="K6735">
            <v>0</v>
          </cell>
          <cell r="L6735">
            <v>0</v>
          </cell>
          <cell r="M6735">
            <v>0</v>
          </cell>
          <cell r="N6735">
            <v>0</v>
          </cell>
          <cell r="O6735">
            <v>0</v>
          </cell>
          <cell r="P6735">
            <v>0</v>
          </cell>
        </row>
        <row r="6736">
          <cell r="A6736">
            <v>1829800471</v>
          </cell>
          <cell r="B6736">
            <v>471</v>
          </cell>
          <cell r="C6736">
            <v>829800</v>
          </cell>
          <cell r="D6736">
            <v>1</v>
          </cell>
          <cell r="E6736">
            <v>0</v>
          </cell>
          <cell r="F6736" t="str">
            <v xml:space="preserve">מכשירי כתיבה      </v>
          </cell>
          <cell r="G6736">
            <v>0</v>
          </cell>
          <cell r="H6736" t="str">
            <v>גמיש</v>
          </cell>
          <cell r="I6736">
            <v>0</v>
          </cell>
          <cell r="J6736">
            <v>0</v>
          </cell>
          <cell r="K6736">
            <v>0</v>
          </cell>
          <cell r="L6736">
            <v>0</v>
          </cell>
          <cell r="M6736">
            <v>0</v>
          </cell>
          <cell r="N6736">
            <v>0</v>
          </cell>
          <cell r="O6736">
            <v>0</v>
          </cell>
          <cell r="P6736">
            <v>0</v>
          </cell>
        </row>
        <row r="6737">
          <cell r="A6737">
            <v>1829800511</v>
          </cell>
          <cell r="B6737">
            <v>511</v>
          </cell>
          <cell r="C6737">
            <v>829800</v>
          </cell>
          <cell r="D6737">
            <v>1</v>
          </cell>
          <cell r="E6737">
            <v>0</v>
          </cell>
          <cell r="F6737" t="str">
            <v xml:space="preserve">אירוח וכיבוד      </v>
          </cell>
          <cell r="G6737">
            <v>0</v>
          </cell>
          <cell r="H6737" t="str">
            <v>גמיש</v>
          </cell>
          <cell r="I6737">
            <v>0</v>
          </cell>
          <cell r="J6737">
            <v>0</v>
          </cell>
          <cell r="K6737">
            <v>0</v>
          </cell>
          <cell r="L6737">
            <v>0</v>
          </cell>
          <cell r="M6737">
            <v>0</v>
          </cell>
          <cell r="N6737">
            <v>0</v>
          </cell>
          <cell r="O6737">
            <v>0</v>
          </cell>
          <cell r="P6737">
            <v>0</v>
          </cell>
        </row>
        <row r="6738">
          <cell r="A6738">
            <v>1829800540</v>
          </cell>
          <cell r="B6738">
            <v>540</v>
          </cell>
          <cell r="C6738">
            <v>829800</v>
          </cell>
          <cell r="D6738">
            <v>1</v>
          </cell>
          <cell r="E6738">
            <v>0</v>
          </cell>
          <cell r="F6738" t="str">
            <v xml:space="preserve">הוצאות טלפון      </v>
          </cell>
          <cell r="G6738">
            <v>0</v>
          </cell>
          <cell r="H6738" t="str">
            <v>קשיח</v>
          </cell>
          <cell r="I6738">
            <v>0</v>
          </cell>
          <cell r="J6738">
            <v>0</v>
          </cell>
          <cell r="K6738">
            <v>0</v>
          </cell>
          <cell r="L6738">
            <v>0</v>
          </cell>
          <cell r="M6738">
            <v>0</v>
          </cell>
          <cell r="N6738">
            <v>0</v>
          </cell>
          <cell r="O6738">
            <v>0</v>
          </cell>
          <cell r="P6738">
            <v>0</v>
          </cell>
        </row>
        <row r="6739">
          <cell r="A6739">
            <v>1829800544</v>
          </cell>
          <cell r="B6739">
            <v>544</v>
          </cell>
          <cell r="C6739">
            <v>829800</v>
          </cell>
          <cell r="D6739">
            <v>1</v>
          </cell>
          <cell r="E6739">
            <v>0</v>
          </cell>
          <cell r="F6739" t="str">
            <v xml:space="preserve">הוצאות דאר        </v>
          </cell>
          <cell r="G6739">
            <v>0</v>
          </cell>
          <cell r="H6739" t="str">
            <v>קשיח</v>
          </cell>
          <cell r="I6739">
            <v>0</v>
          </cell>
          <cell r="J6739">
            <v>0</v>
          </cell>
          <cell r="K6739">
            <v>0</v>
          </cell>
          <cell r="L6739">
            <v>0</v>
          </cell>
          <cell r="M6739">
            <v>0</v>
          </cell>
          <cell r="N6739">
            <v>0</v>
          </cell>
          <cell r="O6739">
            <v>0</v>
          </cell>
          <cell r="P6739">
            <v>0</v>
          </cell>
        </row>
        <row r="6740">
          <cell r="A6740">
            <v>1829800562</v>
          </cell>
          <cell r="B6740">
            <v>562</v>
          </cell>
          <cell r="C6740">
            <v>829800</v>
          </cell>
          <cell r="D6740">
            <v>1</v>
          </cell>
          <cell r="E6740">
            <v>0</v>
          </cell>
          <cell r="F6740" t="str">
            <v xml:space="preserve">הדפסות            </v>
          </cell>
          <cell r="G6740">
            <v>0</v>
          </cell>
          <cell r="H6740" t="str">
            <v>גמיש</v>
          </cell>
          <cell r="I6740">
            <v>0</v>
          </cell>
          <cell r="J6740">
            <v>0</v>
          </cell>
          <cell r="K6740">
            <v>0</v>
          </cell>
          <cell r="L6740">
            <v>0</v>
          </cell>
          <cell r="M6740">
            <v>0</v>
          </cell>
          <cell r="N6740">
            <v>0</v>
          </cell>
          <cell r="O6740">
            <v>0</v>
          </cell>
          <cell r="P6740">
            <v>0</v>
          </cell>
        </row>
        <row r="6741">
          <cell r="A6741">
            <v>1829800710</v>
          </cell>
          <cell r="B6741">
            <v>710</v>
          </cell>
          <cell r="C6741">
            <v>829800</v>
          </cell>
          <cell r="D6741">
            <v>1</v>
          </cell>
          <cell r="E6741">
            <v>0</v>
          </cell>
          <cell r="F6741" t="str">
            <v xml:space="preserve">הובלות והסעות     </v>
          </cell>
          <cell r="G6741">
            <v>0</v>
          </cell>
          <cell r="H6741" t="str">
            <v>גמיש</v>
          </cell>
          <cell r="I6741">
            <v>0</v>
          </cell>
          <cell r="J6741">
            <v>0</v>
          </cell>
          <cell r="K6741">
            <v>0</v>
          </cell>
          <cell r="L6741">
            <v>0</v>
          </cell>
          <cell r="M6741">
            <v>0</v>
          </cell>
          <cell r="N6741">
            <v>0</v>
          </cell>
          <cell r="O6741">
            <v>0</v>
          </cell>
          <cell r="P6741">
            <v>0</v>
          </cell>
        </row>
        <row r="6742">
          <cell r="A6742">
            <v>1829800721</v>
          </cell>
          <cell r="B6742">
            <v>721</v>
          </cell>
          <cell r="C6742">
            <v>829800</v>
          </cell>
          <cell r="D6742">
            <v>1</v>
          </cell>
          <cell r="E6742">
            <v>0</v>
          </cell>
          <cell r="F6742" t="str">
            <v>חמרים-תחזוקת מבנים</v>
          </cell>
          <cell r="G6742">
            <v>0</v>
          </cell>
          <cell r="H6742" t="str">
            <v>גמיש</v>
          </cell>
          <cell r="I6742">
            <v>0</v>
          </cell>
          <cell r="J6742">
            <v>0</v>
          </cell>
          <cell r="K6742">
            <v>0</v>
          </cell>
          <cell r="L6742">
            <v>0</v>
          </cell>
          <cell r="M6742">
            <v>0</v>
          </cell>
          <cell r="N6742">
            <v>0</v>
          </cell>
          <cell r="O6742">
            <v>0</v>
          </cell>
          <cell r="P6742">
            <v>0</v>
          </cell>
        </row>
        <row r="6743">
          <cell r="A6743">
            <v>1829800722</v>
          </cell>
          <cell r="B6743">
            <v>722</v>
          </cell>
          <cell r="C6743">
            <v>829800</v>
          </cell>
          <cell r="D6743">
            <v>1</v>
          </cell>
          <cell r="E6743">
            <v>0</v>
          </cell>
          <cell r="F6743" t="str">
            <v>חמרים-תחזוקה עצמית</v>
          </cell>
          <cell r="G6743">
            <v>0</v>
          </cell>
          <cell r="H6743" t="str">
            <v>גמיש</v>
          </cell>
          <cell r="I6743">
            <v>0</v>
          </cell>
          <cell r="J6743">
            <v>0</v>
          </cell>
          <cell r="K6743">
            <v>0</v>
          </cell>
          <cell r="L6743">
            <v>0</v>
          </cell>
          <cell r="M6743">
            <v>0</v>
          </cell>
          <cell r="N6743">
            <v>0</v>
          </cell>
          <cell r="O6743">
            <v>0</v>
          </cell>
          <cell r="P6743">
            <v>0</v>
          </cell>
        </row>
        <row r="6744">
          <cell r="A6744">
            <v>1829800723</v>
          </cell>
          <cell r="B6744">
            <v>723</v>
          </cell>
          <cell r="C6744">
            <v>829800</v>
          </cell>
          <cell r="D6744">
            <v>1</v>
          </cell>
          <cell r="E6744">
            <v>0</v>
          </cell>
          <cell r="F6744" t="str">
            <v xml:space="preserve">חומרים לחוגים     </v>
          </cell>
          <cell r="G6744">
            <v>0</v>
          </cell>
          <cell r="H6744" t="str">
            <v>גמיש</v>
          </cell>
          <cell r="I6744">
            <v>0</v>
          </cell>
          <cell r="J6744">
            <v>0</v>
          </cell>
          <cell r="K6744">
            <v>0</v>
          </cell>
          <cell r="L6744">
            <v>0</v>
          </cell>
          <cell r="M6744">
            <v>0</v>
          </cell>
          <cell r="N6744">
            <v>0</v>
          </cell>
          <cell r="O6744">
            <v>0</v>
          </cell>
          <cell r="P6744">
            <v>0</v>
          </cell>
        </row>
        <row r="6745">
          <cell r="A6745">
            <v>1829800742</v>
          </cell>
          <cell r="B6745">
            <v>742</v>
          </cell>
          <cell r="C6745">
            <v>829800</v>
          </cell>
          <cell r="D6745">
            <v>1</v>
          </cell>
          <cell r="E6745">
            <v>0</v>
          </cell>
          <cell r="F6745" t="str">
            <v xml:space="preserve">כלים וציוד        </v>
          </cell>
          <cell r="G6745">
            <v>0</v>
          </cell>
          <cell r="H6745" t="str">
            <v>גמיש</v>
          </cell>
          <cell r="I6745">
            <v>0</v>
          </cell>
          <cell r="J6745">
            <v>0</v>
          </cell>
          <cell r="K6745">
            <v>0</v>
          </cell>
          <cell r="L6745">
            <v>0</v>
          </cell>
          <cell r="M6745">
            <v>0</v>
          </cell>
          <cell r="N6745">
            <v>0</v>
          </cell>
          <cell r="O6745">
            <v>0</v>
          </cell>
          <cell r="P6745">
            <v>0</v>
          </cell>
        </row>
        <row r="6746">
          <cell r="A6746">
            <v>1829800745</v>
          </cell>
          <cell r="B6746">
            <v>745</v>
          </cell>
          <cell r="C6746">
            <v>829800</v>
          </cell>
          <cell r="D6746">
            <v>1</v>
          </cell>
          <cell r="E6746">
            <v>0</v>
          </cell>
          <cell r="F6746" t="str">
            <v xml:space="preserve">דמי פריצה - תכולה </v>
          </cell>
          <cell r="G6746">
            <v>0</v>
          </cell>
          <cell r="H6746" t="str">
            <v>קשיח</v>
          </cell>
          <cell r="I6746">
            <v>0</v>
          </cell>
          <cell r="J6746">
            <v>0</v>
          </cell>
          <cell r="K6746">
            <v>0</v>
          </cell>
          <cell r="L6746">
            <v>0</v>
          </cell>
          <cell r="M6746">
            <v>0</v>
          </cell>
          <cell r="N6746">
            <v>0</v>
          </cell>
          <cell r="O6746">
            <v>0</v>
          </cell>
          <cell r="P6746">
            <v>0</v>
          </cell>
        </row>
        <row r="6747">
          <cell r="A6747">
            <v>1829800751</v>
          </cell>
          <cell r="B6747">
            <v>751</v>
          </cell>
          <cell r="C6747">
            <v>829800</v>
          </cell>
          <cell r="D6747">
            <v>1</v>
          </cell>
          <cell r="E6747">
            <v>0</v>
          </cell>
          <cell r="F6747" t="str">
            <v xml:space="preserve">עבודות קבלניות    </v>
          </cell>
          <cell r="G6747">
            <v>0</v>
          </cell>
          <cell r="H6747" t="str">
            <v>גמיש</v>
          </cell>
          <cell r="I6747">
            <v>0</v>
          </cell>
          <cell r="J6747">
            <v>0</v>
          </cell>
          <cell r="K6747">
            <v>0</v>
          </cell>
          <cell r="L6747">
            <v>0</v>
          </cell>
          <cell r="M6747">
            <v>0</v>
          </cell>
          <cell r="N6747">
            <v>0</v>
          </cell>
          <cell r="O6747">
            <v>0</v>
          </cell>
          <cell r="P6747">
            <v>0</v>
          </cell>
        </row>
        <row r="6748">
          <cell r="A6748">
            <v>1829800752</v>
          </cell>
          <cell r="B6748">
            <v>752</v>
          </cell>
          <cell r="C6748">
            <v>829800</v>
          </cell>
          <cell r="D6748">
            <v>1</v>
          </cell>
          <cell r="E6748">
            <v>0</v>
          </cell>
          <cell r="F6748" t="str">
            <v xml:space="preserve">נקיון בקבלנות     </v>
          </cell>
          <cell r="G6748">
            <v>0</v>
          </cell>
          <cell r="H6748" t="str">
            <v>קשיח</v>
          </cell>
          <cell r="I6748">
            <v>0</v>
          </cell>
          <cell r="J6748">
            <v>0</v>
          </cell>
          <cell r="K6748">
            <v>0</v>
          </cell>
          <cell r="L6748">
            <v>0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</row>
        <row r="6749">
          <cell r="A6749">
            <v>1829800753</v>
          </cell>
          <cell r="B6749">
            <v>753</v>
          </cell>
          <cell r="C6749">
            <v>829800</v>
          </cell>
          <cell r="D6749">
            <v>1</v>
          </cell>
          <cell r="E6749">
            <v>0</v>
          </cell>
          <cell r="F6749" t="str">
            <v xml:space="preserve">עובדי חב' כ"א     </v>
          </cell>
          <cell r="G6749">
            <v>0</v>
          </cell>
          <cell r="H6749" t="str">
            <v>קשיח</v>
          </cell>
          <cell r="I6749">
            <v>0</v>
          </cell>
          <cell r="J6749">
            <v>0</v>
          </cell>
          <cell r="K6749">
            <v>0</v>
          </cell>
          <cell r="L6749">
            <v>0</v>
          </cell>
          <cell r="M6749">
            <v>0</v>
          </cell>
          <cell r="N6749">
            <v>0</v>
          </cell>
          <cell r="O6749">
            <v>0</v>
          </cell>
          <cell r="P6749">
            <v>0</v>
          </cell>
        </row>
        <row r="6750">
          <cell r="A6750">
            <v>1829800757</v>
          </cell>
          <cell r="B6750">
            <v>757</v>
          </cell>
          <cell r="C6750">
            <v>829800</v>
          </cell>
          <cell r="D6750">
            <v>1</v>
          </cell>
          <cell r="E6750">
            <v>0</v>
          </cell>
          <cell r="F6750" t="str">
            <v xml:space="preserve">חוגים בקבלנות     </v>
          </cell>
          <cell r="G6750">
            <v>0</v>
          </cell>
          <cell r="H6750" t="str">
            <v>קשיח</v>
          </cell>
          <cell r="I6750">
            <v>0</v>
          </cell>
          <cell r="J6750">
            <v>0</v>
          </cell>
          <cell r="K6750">
            <v>0</v>
          </cell>
          <cell r="L6750">
            <v>0</v>
          </cell>
          <cell r="M6750">
            <v>0</v>
          </cell>
          <cell r="N6750">
            <v>0</v>
          </cell>
          <cell r="O6750">
            <v>0</v>
          </cell>
          <cell r="P6750">
            <v>0</v>
          </cell>
        </row>
        <row r="6751">
          <cell r="A6751">
            <v>1829800758</v>
          </cell>
          <cell r="B6751">
            <v>758</v>
          </cell>
          <cell r="C6751">
            <v>829800</v>
          </cell>
          <cell r="D6751">
            <v>1</v>
          </cell>
          <cell r="E6751">
            <v>0</v>
          </cell>
          <cell r="F6751" t="str">
            <v xml:space="preserve">הפעלת המרכז       </v>
          </cell>
          <cell r="G6751">
            <v>0</v>
          </cell>
          <cell r="H6751" t="str">
            <v>גמיש</v>
          </cell>
          <cell r="I6751">
            <v>0</v>
          </cell>
          <cell r="J6751">
            <v>0</v>
          </cell>
          <cell r="K6751">
            <v>0</v>
          </cell>
          <cell r="L6751">
            <v>0</v>
          </cell>
          <cell r="M6751">
            <v>0</v>
          </cell>
          <cell r="N6751">
            <v>0</v>
          </cell>
          <cell r="O6751">
            <v>0</v>
          </cell>
          <cell r="P6751">
            <v>0</v>
          </cell>
        </row>
        <row r="6752">
          <cell r="A6752">
            <v>1829800763</v>
          </cell>
          <cell r="B6752">
            <v>763</v>
          </cell>
          <cell r="C6752">
            <v>829800</v>
          </cell>
          <cell r="D6752">
            <v>1</v>
          </cell>
          <cell r="E6752">
            <v>0</v>
          </cell>
          <cell r="F6752" t="str">
            <v xml:space="preserve">עובדי חברת מוסדות </v>
          </cell>
          <cell r="G6752">
            <v>0</v>
          </cell>
          <cell r="H6752" t="str">
            <v>קשיח</v>
          </cell>
          <cell r="I6752">
            <v>0</v>
          </cell>
          <cell r="J6752">
            <v>0</v>
          </cell>
          <cell r="K6752">
            <v>0</v>
          </cell>
          <cell r="L6752">
            <v>0</v>
          </cell>
          <cell r="M6752">
            <v>0</v>
          </cell>
          <cell r="N6752">
            <v>0</v>
          </cell>
          <cell r="O6752">
            <v>0</v>
          </cell>
          <cell r="P6752">
            <v>0</v>
          </cell>
        </row>
        <row r="6753">
          <cell r="A6753">
            <v>1829800780</v>
          </cell>
          <cell r="B6753">
            <v>780</v>
          </cell>
          <cell r="C6753">
            <v>829800</v>
          </cell>
          <cell r="D6753">
            <v>1</v>
          </cell>
          <cell r="E6753">
            <v>0</v>
          </cell>
          <cell r="F6753" t="str">
            <v xml:space="preserve">שכר מרקידים       </v>
          </cell>
          <cell r="G6753">
            <v>0</v>
          </cell>
          <cell r="H6753" t="str">
            <v>גמיש</v>
          </cell>
          <cell r="I6753">
            <v>0</v>
          </cell>
          <cell r="J6753">
            <v>0</v>
          </cell>
          <cell r="K6753">
            <v>0</v>
          </cell>
          <cell r="L6753">
            <v>0</v>
          </cell>
          <cell r="M6753">
            <v>0</v>
          </cell>
          <cell r="N6753">
            <v>0</v>
          </cell>
          <cell r="O6753">
            <v>0</v>
          </cell>
          <cell r="P6753">
            <v>0</v>
          </cell>
        </row>
        <row r="6754">
          <cell r="A6754">
            <v>1829800781</v>
          </cell>
          <cell r="B6754">
            <v>781</v>
          </cell>
          <cell r="C6754">
            <v>829800</v>
          </cell>
          <cell r="D6754">
            <v>1</v>
          </cell>
          <cell r="E6754">
            <v>0</v>
          </cell>
          <cell r="F6754" t="str">
            <v xml:space="preserve">ארועים            </v>
          </cell>
          <cell r="G6754">
            <v>0</v>
          </cell>
          <cell r="H6754" t="str">
            <v>גמיש</v>
          </cell>
          <cell r="I6754">
            <v>0</v>
          </cell>
          <cell r="J6754">
            <v>0</v>
          </cell>
          <cell r="K6754">
            <v>0</v>
          </cell>
          <cell r="L6754">
            <v>0</v>
          </cell>
          <cell r="M6754">
            <v>0</v>
          </cell>
          <cell r="N6754">
            <v>0</v>
          </cell>
          <cell r="O6754">
            <v>0</v>
          </cell>
          <cell r="P6754">
            <v>0</v>
          </cell>
        </row>
        <row r="6755">
          <cell r="A6755">
            <v>1829800786</v>
          </cell>
          <cell r="B6755">
            <v>786</v>
          </cell>
          <cell r="C6755">
            <v>829800</v>
          </cell>
          <cell r="D6755">
            <v>1</v>
          </cell>
          <cell r="E6755">
            <v>0</v>
          </cell>
          <cell r="F6755" t="str">
            <v xml:space="preserve">פע' מועדוני ספורט </v>
          </cell>
          <cell r="G6755">
            <v>0</v>
          </cell>
          <cell r="H6755" t="str">
            <v>גמיש</v>
          </cell>
          <cell r="I6755">
            <v>0</v>
          </cell>
          <cell r="J6755">
            <v>0</v>
          </cell>
          <cell r="K6755">
            <v>0</v>
          </cell>
          <cell r="L6755">
            <v>0</v>
          </cell>
          <cell r="M6755">
            <v>0</v>
          </cell>
          <cell r="N6755">
            <v>0</v>
          </cell>
          <cell r="O6755">
            <v>0</v>
          </cell>
          <cell r="P6755">
            <v>0</v>
          </cell>
        </row>
        <row r="6756">
          <cell r="A6756">
            <v>1829800789</v>
          </cell>
          <cell r="B6756">
            <v>789</v>
          </cell>
          <cell r="C6756">
            <v>829800</v>
          </cell>
          <cell r="D6756">
            <v>1</v>
          </cell>
          <cell r="E6756">
            <v>0</v>
          </cell>
          <cell r="F6756" t="str">
            <v xml:space="preserve">קייטנת קיץ        </v>
          </cell>
          <cell r="G6756">
            <v>0</v>
          </cell>
          <cell r="H6756" t="str">
            <v>קשיח</v>
          </cell>
          <cell r="I6756">
            <v>0</v>
          </cell>
          <cell r="J6756">
            <v>0</v>
          </cell>
          <cell r="K6756">
            <v>0</v>
          </cell>
          <cell r="L6756">
            <v>0</v>
          </cell>
          <cell r="M6756">
            <v>0</v>
          </cell>
          <cell r="N6756">
            <v>0</v>
          </cell>
          <cell r="O6756">
            <v>0</v>
          </cell>
          <cell r="P6756">
            <v>0</v>
          </cell>
        </row>
        <row r="6757">
          <cell r="A6757">
            <v>1829800810</v>
          </cell>
          <cell r="B6757">
            <v>810</v>
          </cell>
          <cell r="C6757">
            <v>829800</v>
          </cell>
          <cell r="D6757">
            <v>1</v>
          </cell>
          <cell r="E6757">
            <v>0</v>
          </cell>
          <cell r="F6757" t="str">
            <v>השתתפות בתק' הפעלה</v>
          </cell>
          <cell r="G6757">
            <v>0</v>
          </cell>
          <cell r="H6757" t="str">
            <v>גמיש</v>
          </cell>
          <cell r="I6757">
            <v>0</v>
          </cell>
          <cell r="J6757">
            <v>144990</v>
          </cell>
          <cell r="K6757">
            <v>0</v>
          </cell>
          <cell r="L6757">
            <v>16110</v>
          </cell>
          <cell r="M6757">
            <v>0</v>
          </cell>
          <cell r="N6757">
            <v>161100</v>
          </cell>
          <cell r="O6757">
            <v>161100</v>
          </cell>
          <cell r="P6757">
            <v>161100</v>
          </cell>
        </row>
        <row r="6758">
          <cell r="A6758">
            <v>1829800879</v>
          </cell>
          <cell r="B6758">
            <v>879</v>
          </cell>
          <cell r="C6758">
            <v>829800</v>
          </cell>
          <cell r="D6758">
            <v>1</v>
          </cell>
          <cell r="E6758">
            <v>0</v>
          </cell>
          <cell r="F6758" t="str">
            <v>ביטוח-כנגד הכנסות</v>
          </cell>
          <cell r="G6758">
            <v>0</v>
          </cell>
          <cell r="H6758" t="str">
            <v>קשיח</v>
          </cell>
          <cell r="I6758">
            <v>0</v>
          </cell>
          <cell r="J6758">
            <v>0</v>
          </cell>
          <cell r="K6758">
            <v>0</v>
          </cell>
          <cell r="L6758">
            <v>0</v>
          </cell>
          <cell r="M6758">
            <v>0</v>
          </cell>
          <cell r="N6758">
            <v>0</v>
          </cell>
          <cell r="O6758">
            <v>0</v>
          </cell>
          <cell r="P6758">
            <v>0</v>
          </cell>
        </row>
        <row r="6759">
          <cell r="A6759">
            <v>1829800961</v>
          </cell>
          <cell r="B6759">
            <v>961</v>
          </cell>
          <cell r="C6759">
            <v>829800</v>
          </cell>
          <cell r="D6759">
            <v>1</v>
          </cell>
          <cell r="E6759">
            <v>0</v>
          </cell>
          <cell r="F6759" t="str">
            <v>רז' פעולות ורכישות</v>
          </cell>
          <cell r="G6759">
            <v>0</v>
          </cell>
          <cell r="H6759" t="str">
            <v>גמיש</v>
          </cell>
          <cell r="I6759">
            <v>0</v>
          </cell>
          <cell r="J6759">
            <v>0</v>
          </cell>
          <cell r="K6759">
            <v>0</v>
          </cell>
          <cell r="L6759">
            <v>0</v>
          </cell>
          <cell r="M6759">
            <v>0</v>
          </cell>
          <cell r="N6759">
            <v>0</v>
          </cell>
          <cell r="O6759">
            <v>0</v>
          </cell>
          <cell r="P6759">
            <v>0</v>
          </cell>
        </row>
        <row r="6760">
          <cell r="A6760" t="e">
            <v>#VALUE!</v>
          </cell>
          <cell r="B6760" t="str">
            <v>829800  סך הכל</v>
          </cell>
          <cell r="C6760">
            <v>0</v>
          </cell>
          <cell r="D6760">
            <v>0</v>
          </cell>
          <cell r="E6760">
            <v>0</v>
          </cell>
          <cell r="F6760" t="str">
            <v xml:space="preserve">מרכז ספורט קציר   </v>
          </cell>
          <cell r="G6760">
            <v>0</v>
          </cell>
          <cell r="H6760">
            <v>0</v>
          </cell>
          <cell r="I6760">
            <v>0</v>
          </cell>
          <cell r="J6760">
            <v>144990</v>
          </cell>
          <cell r="K6760">
            <v>0</v>
          </cell>
          <cell r="L6760">
            <v>16110</v>
          </cell>
          <cell r="M6760">
            <v>0</v>
          </cell>
          <cell r="N6760">
            <v>161100</v>
          </cell>
          <cell r="O6760">
            <v>161100</v>
          </cell>
          <cell r="P6760">
            <v>161100</v>
          </cell>
        </row>
        <row r="6761">
          <cell r="A6761">
            <v>18299000</v>
          </cell>
          <cell r="B6761">
            <v>0</v>
          </cell>
          <cell r="C6761">
            <v>829900</v>
          </cell>
          <cell r="D6761">
            <v>1</v>
          </cell>
          <cell r="E6761">
            <v>0</v>
          </cell>
          <cell r="F6761" t="str">
            <v>תמיכות לאגודות ספורט</v>
          </cell>
          <cell r="G6761">
            <v>0</v>
          </cell>
          <cell r="H6761" t="str">
            <v xml:space="preserve"> </v>
          </cell>
          <cell r="I6761">
            <v>0</v>
          </cell>
          <cell r="J6761">
            <v>0</v>
          </cell>
          <cell r="K6761">
            <v>0</v>
          </cell>
          <cell r="L6761">
            <v>0</v>
          </cell>
          <cell r="M6761">
            <v>0</v>
          </cell>
          <cell r="N6761">
            <v>0</v>
          </cell>
          <cell r="O6761">
            <v>0</v>
          </cell>
          <cell r="P6761">
            <v>0</v>
          </cell>
        </row>
        <row r="6762">
          <cell r="A6762">
            <v>1829900431</v>
          </cell>
          <cell r="B6762">
            <v>431</v>
          </cell>
          <cell r="C6762">
            <v>829900</v>
          </cell>
          <cell r="D6762">
            <v>1</v>
          </cell>
          <cell r="E6762">
            <v>0</v>
          </cell>
          <cell r="F6762" t="str">
            <v>חשמל-לזרוס</v>
          </cell>
          <cell r="G6762">
            <v>0</v>
          </cell>
          <cell r="H6762" t="str">
            <v>קשיח</v>
          </cell>
          <cell r="I6762">
            <v>0</v>
          </cell>
          <cell r="J6762">
            <v>0</v>
          </cell>
          <cell r="K6762">
            <v>0</v>
          </cell>
          <cell r="L6762">
            <v>0</v>
          </cell>
          <cell r="M6762">
            <v>0</v>
          </cell>
          <cell r="N6762">
            <v>0</v>
          </cell>
          <cell r="O6762">
            <v>0</v>
          </cell>
          <cell r="P6762">
            <v>0</v>
          </cell>
        </row>
        <row r="6763">
          <cell r="A6763">
            <v>1829900580</v>
          </cell>
          <cell r="B6763">
            <v>580</v>
          </cell>
          <cell r="C6763">
            <v>829900</v>
          </cell>
          <cell r="D6763">
            <v>1</v>
          </cell>
          <cell r="E6763">
            <v>0</v>
          </cell>
          <cell r="F6763" t="str">
            <v xml:space="preserve">בקרה תקציבית      </v>
          </cell>
          <cell r="G6763">
            <v>0</v>
          </cell>
          <cell r="H6763" t="str">
            <v>גמיש</v>
          </cell>
          <cell r="I6763">
            <v>0</v>
          </cell>
          <cell r="J6763">
            <v>91600</v>
          </cell>
          <cell r="K6763">
            <v>0</v>
          </cell>
          <cell r="L6763">
            <v>0</v>
          </cell>
          <cell r="M6763">
            <v>0</v>
          </cell>
          <cell r="N6763">
            <v>91600</v>
          </cell>
          <cell r="O6763">
            <v>91600</v>
          </cell>
          <cell r="P6763">
            <v>78975</v>
          </cell>
        </row>
        <row r="6764">
          <cell r="A6764">
            <v>1829900690</v>
          </cell>
          <cell r="B6764">
            <v>690</v>
          </cell>
          <cell r="C6764">
            <v>829900</v>
          </cell>
          <cell r="D6764">
            <v>1</v>
          </cell>
          <cell r="E6764">
            <v>0</v>
          </cell>
          <cell r="F6764" t="str">
            <v>פרעון הלוואות</v>
          </cell>
          <cell r="G6764">
            <v>0</v>
          </cell>
          <cell r="H6764" t="str">
            <v>קשיח</v>
          </cell>
          <cell r="I6764">
            <v>0</v>
          </cell>
          <cell r="J6764">
            <v>0</v>
          </cell>
          <cell r="K6764">
            <v>0</v>
          </cell>
          <cell r="L6764">
            <v>0</v>
          </cell>
          <cell r="M6764">
            <v>0</v>
          </cell>
          <cell r="N6764">
            <v>0</v>
          </cell>
          <cell r="O6764">
            <v>0</v>
          </cell>
          <cell r="P6764">
            <v>0</v>
          </cell>
        </row>
        <row r="6765">
          <cell r="A6765">
            <v>1829900800</v>
          </cell>
          <cell r="B6765">
            <v>800</v>
          </cell>
          <cell r="C6765">
            <v>829900</v>
          </cell>
          <cell r="D6765">
            <v>1</v>
          </cell>
          <cell r="E6765">
            <v>0</v>
          </cell>
          <cell r="F6765" t="str">
            <v>השת' תמיכות תרומות</v>
          </cell>
          <cell r="G6765">
            <v>0</v>
          </cell>
          <cell r="H6765" t="str">
            <v xml:space="preserve"> </v>
          </cell>
          <cell r="I6765">
            <v>0</v>
          </cell>
          <cell r="J6765">
            <v>0</v>
          </cell>
          <cell r="K6765">
            <v>0</v>
          </cell>
          <cell r="L6765">
            <v>0</v>
          </cell>
          <cell r="M6765">
            <v>0</v>
          </cell>
          <cell r="N6765">
            <v>0</v>
          </cell>
          <cell r="O6765">
            <v>0</v>
          </cell>
          <cell r="P6765">
            <v>0</v>
          </cell>
        </row>
        <row r="6766">
          <cell r="A6766">
            <v>1829900810</v>
          </cell>
          <cell r="B6766">
            <v>810</v>
          </cell>
          <cell r="C6766">
            <v>829900</v>
          </cell>
          <cell r="D6766">
            <v>1</v>
          </cell>
          <cell r="E6766">
            <v>0</v>
          </cell>
          <cell r="F6766" t="str">
            <v>פרוייקטים</v>
          </cell>
          <cell r="G6766">
            <v>0</v>
          </cell>
          <cell r="H6766" t="str">
            <v>גמיש</v>
          </cell>
          <cell r="I6766">
            <v>0</v>
          </cell>
          <cell r="J6766">
            <v>0</v>
          </cell>
          <cell r="K6766">
            <v>0</v>
          </cell>
          <cell r="L6766">
            <v>0</v>
          </cell>
          <cell r="M6766">
            <v>0</v>
          </cell>
          <cell r="N6766">
            <v>0</v>
          </cell>
          <cell r="O6766">
            <v>0</v>
          </cell>
          <cell r="P6766">
            <v>0</v>
          </cell>
        </row>
        <row r="6767">
          <cell r="A6767">
            <v>1829900811</v>
          </cell>
          <cell r="B6767">
            <v>811</v>
          </cell>
          <cell r="C6767">
            <v>829900</v>
          </cell>
          <cell r="D6767">
            <v>1</v>
          </cell>
          <cell r="E6767">
            <v>0</v>
          </cell>
          <cell r="F6767" t="str">
            <v>מרכזי מצוינות</v>
          </cell>
          <cell r="G6767">
            <v>0</v>
          </cell>
          <cell r="H6767" t="str">
            <v>גמיש</v>
          </cell>
          <cell r="I6767">
            <v>0</v>
          </cell>
          <cell r="J6767">
            <v>0</v>
          </cell>
          <cell r="K6767">
            <v>0</v>
          </cell>
          <cell r="L6767">
            <v>0</v>
          </cell>
          <cell r="M6767">
            <v>0</v>
          </cell>
          <cell r="N6767">
            <v>0</v>
          </cell>
          <cell r="O6767">
            <v>0</v>
          </cell>
          <cell r="P6767">
            <v>0</v>
          </cell>
        </row>
        <row r="6768">
          <cell r="A6768">
            <v>1829900820</v>
          </cell>
          <cell r="B6768">
            <v>820</v>
          </cell>
          <cell r="C6768">
            <v>829900</v>
          </cell>
          <cell r="D6768">
            <v>1</v>
          </cell>
          <cell r="E6768">
            <v>0</v>
          </cell>
          <cell r="F6768" t="str">
            <v>קמפוס קציר כ"י נוער</v>
          </cell>
          <cell r="G6768">
            <v>0</v>
          </cell>
          <cell r="H6768" t="str">
            <v>גמיש</v>
          </cell>
          <cell r="I6768">
            <v>0</v>
          </cell>
          <cell r="J6768">
            <v>0</v>
          </cell>
          <cell r="K6768">
            <v>0</v>
          </cell>
          <cell r="L6768">
            <v>0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</row>
        <row r="6769">
          <cell r="A6769">
            <v>1829900821</v>
          </cell>
          <cell r="B6769">
            <v>821</v>
          </cell>
          <cell r="C6769">
            <v>829900</v>
          </cell>
          <cell r="D6769">
            <v>1</v>
          </cell>
          <cell r="E6769">
            <v>0</v>
          </cell>
          <cell r="F6769" t="str">
            <v>עמותת ספורט בגין חולון</v>
          </cell>
          <cell r="G6769">
            <v>0</v>
          </cell>
          <cell r="H6769" t="str">
            <v>גמיש</v>
          </cell>
          <cell r="I6769">
            <v>0</v>
          </cell>
          <cell r="J6769">
            <v>0</v>
          </cell>
          <cell r="K6769">
            <v>0</v>
          </cell>
          <cell r="L6769">
            <v>0</v>
          </cell>
          <cell r="M6769">
            <v>0</v>
          </cell>
          <cell r="N6769">
            <v>0</v>
          </cell>
          <cell r="O6769">
            <v>0</v>
          </cell>
          <cell r="P6769">
            <v>129631</v>
          </cell>
        </row>
        <row r="6770">
          <cell r="A6770">
            <v>1829900822</v>
          </cell>
          <cell r="B6770">
            <v>822</v>
          </cell>
          <cell r="C6770">
            <v>829900</v>
          </cell>
          <cell r="D6770">
            <v>1</v>
          </cell>
          <cell r="E6770">
            <v>0</v>
          </cell>
          <cell r="F6770" t="str">
            <v xml:space="preserve">פעולות  ספורט     </v>
          </cell>
          <cell r="G6770">
            <v>0</v>
          </cell>
          <cell r="H6770" t="str">
            <v>גמיש</v>
          </cell>
          <cell r="I6770">
            <v>0.14999999999999991</v>
          </cell>
          <cell r="J6770">
            <v>6210000</v>
          </cell>
          <cell r="K6770">
            <v>0</v>
          </cell>
          <cell r="L6770">
            <v>0</v>
          </cell>
          <cell r="M6770">
            <v>0</v>
          </cell>
          <cell r="N6770">
            <v>6210000</v>
          </cell>
          <cell r="O6770">
            <v>5400000</v>
          </cell>
          <cell r="P6770">
            <v>0</v>
          </cell>
        </row>
        <row r="6771">
          <cell r="A6771">
            <v>1829900823</v>
          </cell>
          <cell r="B6771">
            <v>823</v>
          </cell>
          <cell r="C6771">
            <v>829900</v>
          </cell>
          <cell r="D6771">
            <v>1</v>
          </cell>
          <cell r="E6771">
            <v>0</v>
          </cell>
          <cell r="F6771" t="str">
            <v xml:space="preserve">מענקים מיוחדים    </v>
          </cell>
          <cell r="G6771">
            <v>0</v>
          </cell>
          <cell r="H6771" t="str">
            <v>גמיש</v>
          </cell>
          <cell r="I6771">
            <v>0.14999999999999991</v>
          </cell>
          <cell r="J6771">
            <v>1840000</v>
          </cell>
          <cell r="K6771">
            <v>0</v>
          </cell>
          <cell r="L6771">
            <v>0</v>
          </cell>
          <cell r="M6771">
            <v>0</v>
          </cell>
          <cell r="N6771">
            <v>1840000</v>
          </cell>
          <cell r="O6771">
            <v>1600000</v>
          </cell>
          <cell r="P6771">
            <v>2410077</v>
          </cell>
        </row>
        <row r="6772">
          <cell r="A6772">
            <v>1829900824</v>
          </cell>
          <cell r="B6772">
            <v>824</v>
          </cell>
          <cell r="C6772">
            <v>829900</v>
          </cell>
          <cell r="D6772">
            <v>1</v>
          </cell>
          <cell r="E6772">
            <v>0</v>
          </cell>
          <cell r="F6772" t="str">
            <v xml:space="preserve">דמי שימוש         </v>
          </cell>
          <cell r="G6772">
            <v>0</v>
          </cell>
          <cell r="H6772" t="str">
            <v>גמיש</v>
          </cell>
          <cell r="I6772">
            <v>0</v>
          </cell>
          <cell r="J6772">
            <v>0</v>
          </cell>
          <cell r="K6772">
            <v>0</v>
          </cell>
          <cell r="L6772">
            <v>0</v>
          </cell>
          <cell r="M6772">
            <v>0</v>
          </cell>
          <cell r="N6772">
            <v>0</v>
          </cell>
          <cell r="O6772">
            <v>0</v>
          </cell>
          <cell r="P6772">
            <v>0</v>
          </cell>
        </row>
        <row r="6773">
          <cell r="A6773">
            <v>1829900825</v>
          </cell>
          <cell r="B6773">
            <v>825</v>
          </cell>
          <cell r="C6773">
            <v>829900</v>
          </cell>
          <cell r="D6773">
            <v>1</v>
          </cell>
          <cell r="E6773">
            <v>0</v>
          </cell>
          <cell r="F6773" t="str">
            <v xml:space="preserve">יתרות משנה קודמת  </v>
          </cell>
          <cell r="G6773">
            <v>0</v>
          </cell>
          <cell r="H6773" t="str">
            <v>גמיש</v>
          </cell>
          <cell r="I6773">
            <v>0</v>
          </cell>
          <cell r="J6773">
            <v>0</v>
          </cell>
          <cell r="K6773">
            <v>0</v>
          </cell>
          <cell r="L6773">
            <v>0</v>
          </cell>
          <cell r="M6773">
            <v>0</v>
          </cell>
          <cell r="N6773">
            <v>0</v>
          </cell>
          <cell r="O6773">
            <v>0</v>
          </cell>
          <cell r="P6773">
            <v>0</v>
          </cell>
        </row>
        <row r="6774">
          <cell r="A6774">
            <v>1829900826</v>
          </cell>
          <cell r="B6774">
            <v>826</v>
          </cell>
          <cell r="C6774">
            <v>829900</v>
          </cell>
          <cell r="D6774">
            <v>1</v>
          </cell>
          <cell r="E6774">
            <v>0</v>
          </cell>
          <cell r="F6774" t="str">
            <v>כוכב עולה נוער</v>
          </cell>
          <cell r="G6774">
            <v>0</v>
          </cell>
          <cell r="H6774" t="str">
            <v>גמיש</v>
          </cell>
          <cell r="I6774">
            <v>0</v>
          </cell>
          <cell r="J6774">
            <v>0</v>
          </cell>
          <cell r="K6774">
            <v>0</v>
          </cell>
          <cell r="L6774">
            <v>0</v>
          </cell>
          <cell r="M6774">
            <v>0</v>
          </cell>
          <cell r="N6774">
            <v>0</v>
          </cell>
          <cell r="O6774">
            <v>0</v>
          </cell>
          <cell r="P6774">
            <v>439444</v>
          </cell>
        </row>
        <row r="6775">
          <cell r="A6775">
            <v>1829900827</v>
          </cell>
          <cell r="B6775" t="str">
            <v xml:space="preserve">   </v>
          </cell>
          <cell r="C6775">
            <v>829900</v>
          </cell>
          <cell r="D6775">
            <v>1</v>
          </cell>
          <cell r="E6775">
            <v>0</v>
          </cell>
          <cell r="F6775" t="str">
            <v>צפרירים  נוער</v>
          </cell>
          <cell r="G6775">
            <v>0</v>
          </cell>
          <cell r="H6775" t="str">
            <v>גמיש</v>
          </cell>
          <cell r="I6775">
            <v>0</v>
          </cell>
          <cell r="J6775">
            <v>0</v>
          </cell>
          <cell r="K6775">
            <v>0</v>
          </cell>
          <cell r="L6775">
            <v>0</v>
          </cell>
          <cell r="M6775">
            <v>0</v>
          </cell>
          <cell r="N6775">
            <v>0</v>
          </cell>
          <cell r="O6775">
            <v>0</v>
          </cell>
          <cell r="P6775">
            <v>0</v>
          </cell>
        </row>
        <row r="6776">
          <cell r="A6776">
            <v>1829900828</v>
          </cell>
          <cell r="B6776">
            <v>828</v>
          </cell>
          <cell r="C6776">
            <v>829900</v>
          </cell>
          <cell r="D6776">
            <v>1</v>
          </cell>
          <cell r="E6776">
            <v>0</v>
          </cell>
          <cell r="F6776" t="str">
            <v>ראונד איגרוף</v>
          </cell>
          <cell r="G6776">
            <v>0</v>
          </cell>
          <cell r="H6776" t="str">
            <v>גמיש</v>
          </cell>
          <cell r="I6776">
            <v>0</v>
          </cell>
          <cell r="J6776">
            <v>0</v>
          </cell>
          <cell r="K6776">
            <v>0</v>
          </cell>
          <cell r="L6776">
            <v>0</v>
          </cell>
          <cell r="M6776">
            <v>0</v>
          </cell>
          <cell r="N6776">
            <v>0</v>
          </cell>
          <cell r="O6776">
            <v>0</v>
          </cell>
          <cell r="P6776">
            <v>0</v>
          </cell>
        </row>
        <row r="6777">
          <cell r="A6777">
            <v>1829900880</v>
          </cell>
          <cell r="B6777">
            <v>880</v>
          </cell>
          <cell r="C6777">
            <v>829900</v>
          </cell>
          <cell r="D6777">
            <v>1</v>
          </cell>
          <cell r="E6777">
            <v>0</v>
          </cell>
          <cell r="F6777" t="str">
            <v xml:space="preserve">צפרירים           </v>
          </cell>
          <cell r="G6777">
            <v>0</v>
          </cell>
          <cell r="H6777" t="str">
            <v>גמיש</v>
          </cell>
          <cell r="I6777">
            <v>0</v>
          </cell>
          <cell r="J6777">
            <v>0</v>
          </cell>
          <cell r="K6777">
            <v>0</v>
          </cell>
          <cell r="L6777">
            <v>0</v>
          </cell>
          <cell r="M6777">
            <v>0</v>
          </cell>
          <cell r="N6777">
            <v>0</v>
          </cell>
          <cell r="O6777">
            <v>0</v>
          </cell>
          <cell r="P6777">
            <v>0</v>
          </cell>
        </row>
        <row r="6778">
          <cell r="A6778">
            <v>1829900881</v>
          </cell>
          <cell r="B6778">
            <v>881</v>
          </cell>
          <cell r="C6778">
            <v>829900</v>
          </cell>
          <cell r="D6778">
            <v>1</v>
          </cell>
          <cell r="E6778">
            <v>0</v>
          </cell>
          <cell r="F6778" t="str">
            <v>פיסגה - אומנויות לחימה</v>
          </cell>
          <cell r="G6778">
            <v>0</v>
          </cell>
          <cell r="H6778" t="str">
            <v>גמיש</v>
          </cell>
          <cell r="I6778">
            <v>0</v>
          </cell>
          <cell r="J6778">
            <v>0</v>
          </cell>
          <cell r="K6778">
            <v>0</v>
          </cell>
          <cell r="L6778">
            <v>0</v>
          </cell>
          <cell r="M6778">
            <v>0</v>
          </cell>
          <cell r="N6778">
            <v>0</v>
          </cell>
          <cell r="O6778">
            <v>0</v>
          </cell>
          <cell r="P6778">
            <v>122429</v>
          </cell>
        </row>
        <row r="6779">
          <cell r="A6779">
            <v>1829900882</v>
          </cell>
          <cell r="B6779">
            <v>882</v>
          </cell>
          <cell r="C6779">
            <v>829900</v>
          </cell>
          <cell r="D6779">
            <v>1</v>
          </cell>
          <cell r="E6779">
            <v>0</v>
          </cell>
          <cell r="F6779" t="str">
            <v>כדוריד חולון בוגרים</v>
          </cell>
          <cell r="G6779">
            <v>0</v>
          </cell>
          <cell r="H6779" t="str">
            <v>גמיש</v>
          </cell>
          <cell r="I6779">
            <v>0</v>
          </cell>
          <cell r="J6779">
            <v>0</v>
          </cell>
          <cell r="K6779">
            <v>0</v>
          </cell>
          <cell r="L6779">
            <v>0</v>
          </cell>
          <cell r="M6779">
            <v>0</v>
          </cell>
          <cell r="N6779">
            <v>0</v>
          </cell>
          <cell r="O6779">
            <v>0</v>
          </cell>
          <cell r="P6779">
            <v>504117</v>
          </cell>
        </row>
        <row r="6780">
          <cell r="A6780">
            <v>1829900883</v>
          </cell>
          <cell r="B6780">
            <v>883</v>
          </cell>
          <cell r="C6780">
            <v>829900</v>
          </cell>
          <cell r="D6780">
            <v>1</v>
          </cell>
          <cell r="E6780">
            <v>0</v>
          </cell>
          <cell r="F6780" t="str">
            <v xml:space="preserve">אליצור כדורסל     </v>
          </cell>
          <cell r="G6780">
            <v>0</v>
          </cell>
          <cell r="H6780" t="str">
            <v>גמיש</v>
          </cell>
          <cell r="I6780">
            <v>0</v>
          </cell>
          <cell r="J6780">
            <v>0</v>
          </cell>
          <cell r="K6780">
            <v>0</v>
          </cell>
          <cell r="L6780">
            <v>0</v>
          </cell>
          <cell r="M6780">
            <v>0</v>
          </cell>
          <cell r="N6780">
            <v>0</v>
          </cell>
          <cell r="O6780">
            <v>0</v>
          </cell>
          <cell r="P6780">
            <v>648151</v>
          </cell>
        </row>
        <row r="6781">
          <cell r="A6781">
            <v>1829900884</v>
          </cell>
          <cell r="B6781">
            <v>884</v>
          </cell>
          <cell r="C6781">
            <v>829900</v>
          </cell>
          <cell r="D6781">
            <v>1</v>
          </cell>
          <cell r="E6781">
            <v>0</v>
          </cell>
          <cell r="F6781" t="str">
            <v>סלעים איתנים-כדורסל בוגרים</v>
          </cell>
          <cell r="G6781">
            <v>0</v>
          </cell>
          <cell r="H6781" t="str">
            <v>גמיש</v>
          </cell>
          <cell r="I6781">
            <v>0</v>
          </cell>
          <cell r="J6781">
            <v>0</v>
          </cell>
          <cell r="K6781">
            <v>0</v>
          </cell>
          <cell r="L6781">
            <v>0</v>
          </cell>
          <cell r="M6781">
            <v>0</v>
          </cell>
          <cell r="N6781">
            <v>0</v>
          </cell>
          <cell r="O6781">
            <v>0</v>
          </cell>
          <cell r="P6781">
            <v>1580252</v>
          </cell>
        </row>
        <row r="6782">
          <cell r="A6782">
            <v>1829900885</v>
          </cell>
          <cell r="B6782">
            <v>885</v>
          </cell>
          <cell r="C6782">
            <v>829900</v>
          </cell>
          <cell r="D6782">
            <v>1</v>
          </cell>
          <cell r="E6782">
            <v>0</v>
          </cell>
          <cell r="F6782" t="str">
            <v>מועדון הנוער בכדורגל</v>
          </cell>
          <cell r="G6782">
            <v>0</v>
          </cell>
          <cell r="H6782" t="str">
            <v>גמיש</v>
          </cell>
          <cell r="I6782">
            <v>0</v>
          </cell>
          <cell r="J6782">
            <v>0</v>
          </cell>
          <cell r="K6782">
            <v>0</v>
          </cell>
          <cell r="L6782">
            <v>0</v>
          </cell>
          <cell r="M6782">
            <v>0</v>
          </cell>
          <cell r="N6782">
            <v>0</v>
          </cell>
          <cell r="O6782">
            <v>0</v>
          </cell>
          <cell r="P6782">
            <v>210648</v>
          </cell>
        </row>
        <row r="6783">
          <cell r="A6783">
            <v>1829900886</v>
          </cell>
          <cell r="B6783">
            <v>886</v>
          </cell>
          <cell r="C6783">
            <v>829900</v>
          </cell>
          <cell r="D6783">
            <v>1</v>
          </cell>
          <cell r="E6783">
            <v>0</v>
          </cell>
          <cell r="F6783" t="str">
            <v>מכבי הת' אומנותית</v>
          </cell>
          <cell r="G6783">
            <v>0</v>
          </cell>
          <cell r="H6783" t="str">
            <v>גמיש</v>
          </cell>
          <cell r="I6783">
            <v>0</v>
          </cell>
          <cell r="J6783">
            <v>0</v>
          </cell>
          <cell r="K6783">
            <v>0</v>
          </cell>
          <cell r="L6783">
            <v>0</v>
          </cell>
          <cell r="M6783">
            <v>0</v>
          </cell>
          <cell r="N6783">
            <v>0</v>
          </cell>
          <cell r="O6783">
            <v>0</v>
          </cell>
          <cell r="P6783">
            <v>227286</v>
          </cell>
        </row>
        <row r="6784">
          <cell r="A6784">
            <v>1829900887</v>
          </cell>
          <cell r="B6784">
            <v>887</v>
          </cell>
          <cell r="C6784">
            <v>829900</v>
          </cell>
          <cell r="D6784">
            <v>1</v>
          </cell>
          <cell r="E6784">
            <v>0</v>
          </cell>
          <cell r="F6784" t="str">
            <v>כוכב עולה-כדורסל בוגרים</v>
          </cell>
          <cell r="G6784">
            <v>0</v>
          </cell>
          <cell r="H6784" t="str">
            <v>גמיש</v>
          </cell>
          <cell r="I6784">
            <v>0</v>
          </cell>
          <cell r="J6784">
            <v>0</v>
          </cell>
          <cell r="K6784">
            <v>0</v>
          </cell>
          <cell r="L6784">
            <v>0</v>
          </cell>
          <cell r="M6784">
            <v>0</v>
          </cell>
          <cell r="N6784">
            <v>0</v>
          </cell>
          <cell r="O6784">
            <v>0</v>
          </cell>
          <cell r="P6784">
            <v>0</v>
          </cell>
        </row>
        <row r="6785">
          <cell r="A6785">
            <v>1829900888</v>
          </cell>
          <cell r="B6785">
            <v>888</v>
          </cell>
          <cell r="C6785">
            <v>829900</v>
          </cell>
          <cell r="D6785">
            <v>1</v>
          </cell>
          <cell r="E6785">
            <v>0</v>
          </cell>
          <cell r="F6785" t="str">
            <v xml:space="preserve">מכבי חולון-כדורגל </v>
          </cell>
          <cell r="G6785">
            <v>0</v>
          </cell>
          <cell r="H6785" t="str">
            <v>גמיש</v>
          </cell>
          <cell r="I6785">
            <v>0</v>
          </cell>
          <cell r="J6785">
            <v>0</v>
          </cell>
          <cell r="K6785">
            <v>0</v>
          </cell>
          <cell r="L6785">
            <v>0</v>
          </cell>
          <cell r="M6785">
            <v>0</v>
          </cell>
          <cell r="N6785">
            <v>0</v>
          </cell>
          <cell r="O6785">
            <v>0</v>
          </cell>
          <cell r="P6785">
            <v>0</v>
          </cell>
        </row>
        <row r="6786">
          <cell r="A6786">
            <v>1829900889</v>
          </cell>
          <cell r="B6786">
            <v>889</v>
          </cell>
          <cell r="C6786">
            <v>829900</v>
          </cell>
          <cell r="D6786">
            <v>1</v>
          </cell>
          <cell r="E6786">
            <v>0</v>
          </cell>
          <cell r="F6786" t="str">
            <v>כדוריד חולון נוער</v>
          </cell>
          <cell r="G6786">
            <v>0</v>
          </cell>
          <cell r="H6786" t="str">
            <v>גמיש</v>
          </cell>
          <cell r="I6786">
            <v>0</v>
          </cell>
          <cell r="J6786">
            <v>0</v>
          </cell>
          <cell r="K6786">
            <v>0</v>
          </cell>
          <cell r="L6786">
            <v>0</v>
          </cell>
          <cell r="M6786">
            <v>0</v>
          </cell>
          <cell r="N6786">
            <v>0</v>
          </cell>
          <cell r="O6786">
            <v>0</v>
          </cell>
          <cell r="P6786">
            <v>301389</v>
          </cell>
        </row>
        <row r="6787">
          <cell r="A6787">
            <v>1829900890</v>
          </cell>
          <cell r="B6787">
            <v>890</v>
          </cell>
          <cell r="C6787">
            <v>829900</v>
          </cell>
          <cell r="D6787">
            <v>1</v>
          </cell>
          <cell r="E6787">
            <v>0</v>
          </cell>
          <cell r="F6787" t="str">
            <v>אליצור-נער כוכבי על</v>
          </cell>
          <cell r="G6787">
            <v>0</v>
          </cell>
          <cell r="H6787" t="str">
            <v>גמיש</v>
          </cell>
          <cell r="I6787">
            <v>0</v>
          </cell>
          <cell r="J6787">
            <v>0</v>
          </cell>
          <cell r="K6787">
            <v>0</v>
          </cell>
          <cell r="L6787">
            <v>0</v>
          </cell>
          <cell r="M6787">
            <v>0</v>
          </cell>
          <cell r="N6787">
            <v>0</v>
          </cell>
          <cell r="O6787">
            <v>0</v>
          </cell>
          <cell r="P6787">
            <v>249537</v>
          </cell>
        </row>
        <row r="6788">
          <cell r="A6788">
            <v>1829900891</v>
          </cell>
          <cell r="B6788">
            <v>891</v>
          </cell>
          <cell r="C6788">
            <v>829900</v>
          </cell>
          <cell r="D6788">
            <v>1</v>
          </cell>
          <cell r="E6788">
            <v>0</v>
          </cell>
          <cell r="F6788" t="str">
            <v xml:space="preserve">הפועל חולון-ענפים </v>
          </cell>
          <cell r="G6788">
            <v>0</v>
          </cell>
          <cell r="H6788" t="str">
            <v>גמיש</v>
          </cell>
          <cell r="I6788">
            <v>0</v>
          </cell>
          <cell r="J6788">
            <v>0</v>
          </cell>
          <cell r="K6788">
            <v>0</v>
          </cell>
          <cell r="L6788">
            <v>0</v>
          </cell>
          <cell r="M6788">
            <v>0</v>
          </cell>
          <cell r="N6788">
            <v>0</v>
          </cell>
          <cell r="O6788">
            <v>0</v>
          </cell>
          <cell r="P6788">
            <v>158438</v>
          </cell>
        </row>
        <row r="6789">
          <cell r="A6789">
            <v>1829900892</v>
          </cell>
          <cell r="B6789">
            <v>892</v>
          </cell>
          <cell r="C6789">
            <v>829900</v>
          </cell>
          <cell r="D6789">
            <v>1</v>
          </cell>
          <cell r="E6789">
            <v>0</v>
          </cell>
          <cell r="F6789" t="str">
            <v>א.ס.מור-עמותה לנוער בכדורגל</v>
          </cell>
          <cell r="G6789">
            <v>0</v>
          </cell>
          <cell r="H6789" t="str">
            <v>גמיש</v>
          </cell>
          <cell r="I6789">
            <v>0</v>
          </cell>
          <cell r="J6789">
            <v>0</v>
          </cell>
          <cell r="K6789">
            <v>0</v>
          </cell>
          <cell r="L6789">
            <v>0</v>
          </cell>
          <cell r="M6789">
            <v>0</v>
          </cell>
          <cell r="N6789">
            <v>0</v>
          </cell>
          <cell r="O6789">
            <v>0</v>
          </cell>
          <cell r="P6789">
            <v>0</v>
          </cell>
        </row>
        <row r="6790">
          <cell r="A6790">
            <v>1829900893</v>
          </cell>
          <cell r="B6790">
            <v>893</v>
          </cell>
          <cell r="C6790">
            <v>829900</v>
          </cell>
          <cell r="D6790">
            <v>1</v>
          </cell>
          <cell r="E6790">
            <v>0</v>
          </cell>
          <cell r="F6790" t="str">
            <v>אייס חולון ע"ר</v>
          </cell>
          <cell r="G6790">
            <v>0</v>
          </cell>
          <cell r="H6790" t="str">
            <v>גמיש</v>
          </cell>
          <cell r="I6790">
            <v>0</v>
          </cell>
          <cell r="J6790">
            <v>0</v>
          </cell>
          <cell r="K6790">
            <v>0</v>
          </cell>
          <cell r="L6790">
            <v>0</v>
          </cell>
          <cell r="M6790">
            <v>0</v>
          </cell>
          <cell r="N6790">
            <v>0</v>
          </cell>
          <cell r="O6790">
            <v>0</v>
          </cell>
          <cell r="P6790">
            <v>28807</v>
          </cell>
        </row>
        <row r="6791">
          <cell r="A6791">
            <v>1829900894</v>
          </cell>
          <cell r="B6791">
            <v>894</v>
          </cell>
          <cell r="C6791">
            <v>829900</v>
          </cell>
          <cell r="D6791">
            <v>1</v>
          </cell>
          <cell r="E6791">
            <v>0</v>
          </cell>
          <cell r="F6791" t="str">
            <v>באול 300 חולון</v>
          </cell>
          <cell r="G6791">
            <v>0</v>
          </cell>
          <cell r="H6791" t="str">
            <v>גמיש</v>
          </cell>
          <cell r="I6791">
            <v>0</v>
          </cell>
          <cell r="J6791">
            <v>0</v>
          </cell>
          <cell r="K6791">
            <v>0</v>
          </cell>
          <cell r="L6791">
            <v>0</v>
          </cell>
          <cell r="M6791">
            <v>0</v>
          </cell>
          <cell r="N6791">
            <v>0</v>
          </cell>
          <cell r="O6791">
            <v>0</v>
          </cell>
          <cell r="P6791">
            <v>7202</v>
          </cell>
        </row>
        <row r="6792">
          <cell r="A6792">
            <v>1829900895</v>
          </cell>
          <cell r="B6792">
            <v>895</v>
          </cell>
          <cell r="C6792">
            <v>829900</v>
          </cell>
          <cell r="D6792">
            <v>1</v>
          </cell>
          <cell r="E6792">
            <v>0</v>
          </cell>
          <cell r="F6792" t="str">
            <v>עמותת הוקי חולון</v>
          </cell>
          <cell r="G6792">
            <v>0</v>
          </cell>
          <cell r="H6792" t="str">
            <v>גמיש</v>
          </cell>
          <cell r="I6792">
            <v>0</v>
          </cell>
          <cell r="J6792">
            <v>0</v>
          </cell>
          <cell r="K6792">
            <v>0</v>
          </cell>
          <cell r="L6792">
            <v>0</v>
          </cell>
          <cell r="M6792">
            <v>0</v>
          </cell>
          <cell r="N6792">
            <v>0</v>
          </cell>
          <cell r="O6792">
            <v>0</v>
          </cell>
          <cell r="P6792">
            <v>0</v>
          </cell>
        </row>
        <row r="6793">
          <cell r="A6793">
            <v>1829900896</v>
          </cell>
          <cell r="B6793">
            <v>896</v>
          </cell>
          <cell r="C6793">
            <v>829900</v>
          </cell>
          <cell r="D6793">
            <v>1</v>
          </cell>
          <cell r="E6793">
            <v>0</v>
          </cell>
          <cell r="F6793" t="str">
            <v>ירמיהו-עמותה לקידום כדורגל</v>
          </cell>
          <cell r="G6793">
            <v>0</v>
          </cell>
          <cell r="H6793" t="str">
            <v>גמיש</v>
          </cell>
          <cell r="I6793">
            <v>0</v>
          </cell>
          <cell r="J6793">
            <v>0</v>
          </cell>
          <cell r="K6793">
            <v>0</v>
          </cell>
          <cell r="L6793">
            <v>0</v>
          </cell>
          <cell r="M6793">
            <v>0</v>
          </cell>
          <cell r="N6793">
            <v>0</v>
          </cell>
          <cell r="O6793">
            <v>0</v>
          </cell>
          <cell r="P6793">
            <v>441260</v>
          </cell>
        </row>
        <row r="6794">
          <cell r="A6794">
            <v>1829900897</v>
          </cell>
          <cell r="B6794">
            <v>897</v>
          </cell>
          <cell r="C6794">
            <v>829900</v>
          </cell>
          <cell r="D6794">
            <v>1</v>
          </cell>
          <cell r="E6794">
            <v>0</v>
          </cell>
          <cell r="F6794" t="str">
            <v xml:space="preserve">עמותת גלגיליות   </v>
          </cell>
          <cell r="G6794">
            <v>0</v>
          </cell>
          <cell r="H6794" t="str">
            <v>גמיש</v>
          </cell>
          <cell r="I6794">
            <v>0</v>
          </cell>
          <cell r="J6794">
            <v>0</v>
          </cell>
          <cell r="K6794">
            <v>0</v>
          </cell>
          <cell r="L6794">
            <v>0</v>
          </cell>
          <cell r="M6794">
            <v>0</v>
          </cell>
          <cell r="N6794">
            <v>0</v>
          </cell>
          <cell r="O6794">
            <v>0</v>
          </cell>
          <cell r="P6794">
            <v>122429</v>
          </cell>
        </row>
        <row r="6795">
          <cell r="A6795">
            <v>1829900898</v>
          </cell>
          <cell r="B6795">
            <v>898</v>
          </cell>
          <cell r="C6795">
            <v>829900</v>
          </cell>
          <cell r="D6795">
            <v>1</v>
          </cell>
          <cell r="E6795">
            <v>0</v>
          </cell>
          <cell r="F6795" t="str">
            <v xml:space="preserve">עוצמה (ארזים) כדורגל      </v>
          </cell>
          <cell r="G6795">
            <v>0</v>
          </cell>
          <cell r="H6795" t="str">
            <v>גמיש</v>
          </cell>
          <cell r="I6795">
            <v>0</v>
          </cell>
          <cell r="J6795">
            <v>0</v>
          </cell>
          <cell r="K6795">
            <v>0</v>
          </cell>
          <cell r="L6795">
            <v>0</v>
          </cell>
          <cell r="M6795">
            <v>0</v>
          </cell>
          <cell r="N6795">
            <v>0</v>
          </cell>
          <cell r="O6795">
            <v>0</v>
          </cell>
          <cell r="P6795">
            <v>58981</v>
          </cell>
        </row>
        <row r="6796">
          <cell r="A6796">
            <v>1829900899</v>
          </cell>
          <cell r="B6796">
            <v>899</v>
          </cell>
          <cell r="C6796">
            <v>829900</v>
          </cell>
          <cell r="D6796">
            <v>1</v>
          </cell>
          <cell r="E6796">
            <v>0</v>
          </cell>
          <cell r="F6796" t="str">
            <v>א.ס.מור-מועדון נווה</v>
          </cell>
          <cell r="G6796">
            <v>0</v>
          </cell>
          <cell r="H6796" t="str">
            <v>גמיש</v>
          </cell>
          <cell r="I6796">
            <v>0</v>
          </cell>
          <cell r="J6796">
            <v>0</v>
          </cell>
          <cell r="K6796">
            <v>0</v>
          </cell>
          <cell r="L6796">
            <v>0</v>
          </cell>
          <cell r="M6796">
            <v>0</v>
          </cell>
          <cell r="N6796">
            <v>0</v>
          </cell>
          <cell r="O6796">
            <v>0</v>
          </cell>
          <cell r="P6796">
            <v>0</v>
          </cell>
        </row>
        <row r="6797">
          <cell r="A6797">
            <v>1829900931</v>
          </cell>
          <cell r="B6797">
            <v>931</v>
          </cell>
          <cell r="C6797">
            <v>829900</v>
          </cell>
          <cell r="D6797">
            <v>1</v>
          </cell>
          <cell r="E6797">
            <v>0</v>
          </cell>
          <cell r="F6797" t="str">
            <v xml:space="preserve">צפרירים-מענק+שכ"ד </v>
          </cell>
          <cell r="G6797">
            <v>0</v>
          </cell>
          <cell r="H6797" t="str">
            <v>גמיש</v>
          </cell>
          <cell r="I6797">
            <v>0</v>
          </cell>
          <cell r="J6797">
            <v>0</v>
          </cell>
          <cell r="K6797">
            <v>0</v>
          </cell>
          <cell r="L6797">
            <v>0</v>
          </cell>
          <cell r="M6797">
            <v>0</v>
          </cell>
          <cell r="N6797">
            <v>0</v>
          </cell>
          <cell r="O6797">
            <v>0</v>
          </cell>
          <cell r="P6797">
            <v>0</v>
          </cell>
        </row>
        <row r="6798">
          <cell r="A6798">
            <v>1829900961</v>
          </cell>
          <cell r="B6798">
            <v>961</v>
          </cell>
          <cell r="C6798">
            <v>829900</v>
          </cell>
          <cell r="D6798">
            <v>1</v>
          </cell>
          <cell r="E6798">
            <v>0</v>
          </cell>
          <cell r="F6798" t="str">
            <v>רז' פעולות ורכישות</v>
          </cell>
          <cell r="G6798">
            <v>0</v>
          </cell>
          <cell r="H6798" t="str">
            <v>גמיש</v>
          </cell>
          <cell r="I6798">
            <v>0</v>
          </cell>
          <cell r="J6798">
            <v>0</v>
          </cell>
          <cell r="K6798">
            <v>0</v>
          </cell>
          <cell r="L6798">
            <v>0</v>
          </cell>
          <cell r="M6798">
            <v>0</v>
          </cell>
          <cell r="N6798">
            <v>0</v>
          </cell>
          <cell r="O6798">
            <v>0</v>
          </cell>
          <cell r="P6798">
            <v>0</v>
          </cell>
        </row>
        <row r="6799">
          <cell r="A6799" t="e">
            <v>#VALUE!</v>
          </cell>
          <cell r="B6799" t="str">
            <v>829900  סך הכל</v>
          </cell>
          <cell r="C6799">
            <v>0</v>
          </cell>
          <cell r="D6799">
            <v>0</v>
          </cell>
          <cell r="E6799">
            <v>0</v>
          </cell>
          <cell r="F6799" t="str">
            <v>תמיכות לאגודות ספורט</v>
          </cell>
          <cell r="G6799">
            <v>0</v>
          </cell>
          <cell r="H6799">
            <v>0</v>
          </cell>
          <cell r="I6799">
            <v>0.14806249647470238</v>
          </cell>
          <cell r="J6799">
            <v>8141600</v>
          </cell>
          <cell r="K6799">
            <v>0</v>
          </cell>
          <cell r="L6799">
            <v>0</v>
          </cell>
          <cell r="M6799">
            <v>0</v>
          </cell>
          <cell r="N6799">
            <v>8141600</v>
          </cell>
          <cell r="O6799">
            <v>7091600</v>
          </cell>
          <cell r="P6799">
            <v>7719053</v>
          </cell>
        </row>
        <row r="6800">
          <cell r="A6800">
            <v>18300000</v>
          </cell>
          <cell r="B6800">
            <v>0</v>
          </cell>
          <cell r="C6800">
            <v>830000</v>
          </cell>
          <cell r="D6800">
            <v>1</v>
          </cell>
          <cell r="E6800">
            <v>0</v>
          </cell>
          <cell r="F6800" t="str">
            <v xml:space="preserve">בריאות            </v>
          </cell>
          <cell r="G6800">
            <v>0</v>
          </cell>
          <cell r="H6800" t="str">
            <v xml:space="preserve"> </v>
          </cell>
          <cell r="I6800">
            <v>0</v>
          </cell>
          <cell r="J6800">
            <v>0</v>
          </cell>
          <cell r="K6800">
            <v>0</v>
          </cell>
          <cell r="L6800">
            <v>0</v>
          </cell>
          <cell r="M6800">
            <v>0</v>
          </cell>
          <cell r="N6800">
            <v>0</v>
          </cell>
          <cell r="O6800">
            <v>0</v>
          </cell>
          <cell r="P6800">
            <v>0</v>
          </cell>
        </row>
        <row r="6801">
          <cell r="A6801">
            <v>18324000</v>
          </cell>
          <cell r="B6801">
            <v>0</v>
          </cell>
          <cell r="C6801">
            <v>832400</v>
          </cell>
          <cell r="D6801">
            <v>1</v>
          </cell>
          <cell r="E6801">
            <v>0</v>
          </cell>
          <cell r="F6801" t="str">
            <v xml:space="preserve">תחנות לאם ולילד   </v>
          </cell>
          <cell r="G6801">
            <v>0</v>
          </cell>
          <cell r="H6801" t="str">
            <v xml:space="preserve"> </v>
          </cell>
          <cell r="I6801">
            <v>0</v>
          </cell>
          <cell r="J6801">
            <v>0</v>
          </cell>
          <cell r="K6801">
            <v>0</v>
          </cell>
          <cell r="L6801">
            <v>0</v>
          </cell>
          <cell r="M6801">
            <v>0</v>
          </cell>
          <cell r="N6801">
            <v>0</v>
          </cell>
          <cell r="O6801">
            <v>0</v>
          </cell>
          <cell r="P6801">
            <v>0</v>
          </cell>
        </row>
        <row r="6802">
          <cell r="A6802">
            <v>1832400100</v>
          </cell>
          <cell r="B6802">
            <v>100</v>
          </cell>
          <cell r="C6802">
            <v>832400</v>
          </cell>
          <cell r="D6802">
            <v>1</v>
          </cell>
          <cell r="E6802">
            <v>0</v>
          </cell>
          <cell r="F6802" t="str">
            <v>שכר עובדים לפי תקן</v>
          </cell>
          <cell r="G6802">
            <v>0</v>
          </cell>
          <cell r="H6802" t="str">
            <v xml:space="preserve"> 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0</v>
          </cell>
          <cell r="N6802">
            <v>0</v>
          </cell>
          <cell r="O6802">
            <v>0</v>
          </cell>
          <cell r="P6802">
            <v>0</v>
          </cell>
        </row>
        <row r="6803">
          <cell r="A6803">
            <v>1832400110</v>
          </cell>
          <cell r="B6803">
            <v>110</v>
          </cell>
          <cell r="C6803">
            <v>832400</v>
          </cell>
          <cell r="D6803">
            <v>1</v>
          </cell>
          <cell r="E6803">
            <v>0</v>
          </cell>
          <cell r="F6803" t="str">
            <v>השכר הקובע-תקציבית</v>
          </cell>
          <cell r="G6803">
            <v>0</v>
          </cell>
          <cell r="H6803" t="str">
            <v>שכר</v>
          </cell>
          <cell r="I6803">
            <v>0</v>
          </cell>
          <cell r="J6803">
            <v>0</v>
          </cell>
          <cell r="K6803">
            <v>0</v>
          </cell>
          <cell r="L6803">
            <v>0</v>
          </cell>
          <cell r="M6803">
            <v>0</v>
          </cell>
          <cell r="N6803">
            <v>0</v>
          </cell>
          <cell r="O6803">
            <v>0</v>
          </cell>
          <cell r="P6803">
            <v>0</v>
          </cell>
        </row>
        <row r="6804">
          <cell r="A6804">
            <v>1832400122</v>
          </cell>
          <cell r="B6804">
            <v>122</v>
          </cell>
          <cell r="C6804">
            <v>832400</v>
          </cell>
          <cell r="D6804">
            <v>1</v>
          </cell>
          <cell r="E6804">
            <v>0</v>
          </cell>
          <cell r="F6804" t="str">
            <v xml:space="preserve">ביגוד             </v>
          </cell>
          <cell r="G6804">
            <v>0</v>
          </cell>
          <cell r="H6804" t="str">
            <v>שכר</v>
          </cell>
          <cell r="I6804">
            <v>0</v>
          </cell>
          <cell r="J6804">
            <v>0</v>
          </cell>
          <cell r="K6804">
            <v>0</v>
          </cell>
          <cell r="L6804">
            <v>0</v>
          </cell>
          <cell r="M6804">
            <v>0</v>
          </cell>
          <cell r="N6804">
            <v>0</v>
          </cell>
          <cell r="O6804">
            <v>0</v>
          </cell>
          <cell r="P6804">
            <v>0</v>
          </cell>
        </row>
        <row r="6805">
          <cell r="A6805">
            <v>1832400126</v>
          </cell>
          <cell r="B6805">
            <v>126</v>
          </cell>
          <cell r="C6805">
            <v>832400</v>
          </cell>
          <cell r="D6805">
            <v>1</v>
          </cell>
          <cell r="E6805">
            <v>0</v>
          </cell>
          <cell r="F6805" t="str">
            <v xml:space="preserve">דמי הבראה         </v>
          </cell>
          <cell r="G6805">
            <v>0</v>
          </cell>
          <cell r="H6805" t="str">
            <v>שכר</v>
          </cell>
          <cell r="I6805">
            <v>0</v>
          </cell>
          <cell r="J6805">
            <v>0</v>
          </cell>
          <cell r="K6805">
            <v>0</v>
          </cell>
          <cell r="L6805">
            <v>0</v>
          </cell>
          <cell r="M6805">
            <v>0</v>
          </cell>
          <cell r="N6805">
            <v>0</v>
          </cell>
          <cell r="O6805">
            <v>0</v>
          </cell>
          <cell r="P6805">
            <v>0</v>
          </cell>
        </row>
        <row r="6806">
          <cell r="A6806">
            <v>1832400400</v>
          </cell>
          <cell r="B6806">
            <v>400</v>
          </cell>
          <cell r="C6806">
            <v>832400</v>
          </cell>
          <cell r="D6806">
            <v>1</v>
          </cell>
          <cell r="E6806">
            <v>0</v>
          </cell>
          <cell r="F6806" t="str">
            <v>אחזקת בנינים וציוד</v>
          </cell>
          <cell r="G6806">
            <v>0</v>
          </cell>
          <cell r="H6806" t="str">
            <v xml:space="preserve"> </v>
          </cell>
          <cell r="I6806">
            <v>0</v>
          </cell>
          <cell r="J6806">
            <v>0</v>
          </cell>
          <cell r="K6806">
            <v>0</v>
          </cell>
          <cell r="L6806">
            <v>0</v>
          </cell>
          <cell r="M6806">
            <v>0</v>
          </cell>
          <cell r="N6806">
            <v>0</v>
          </cell>
          <cell r="O6806">
            <v>0</v>
          </cell>
          <cell r="P6806">
            <v>0</v>
          </cell>
        </row>
        <row r="6807">
          <cell r="A6807">
            <v>1832400412</v>
          </cell>
          <cell r="B6807">
            <v>412</v>
          </cell>
          <cell r="C6807">
            <v>832400</v>
          </cell>
          <cell r="D6807">
            <v>1</v>
          </cell>
          <cell r="E6807">
            <v>0</v>
          </cell>
          <cell r="F6807" t="str">
            <v xml:space="preserve">ארנונה            </v>
          </cell>
          <cell r="G6807">
            <v>0</v>
          </cell>
          <cell r="H6807" t="str">
            <v>קשיח</v>
          </cell>
          <cell r="I6807">
            <v>0</v>
          </cell>
          <cell r="J6807">
            <v>0</v>
          </cell>
          <cell r="K6807">
            <v>0</v>
          </cell>
          <cell r="L6807">
            <v>0</v>
          </cell>
          <cell r="M6807">
            <v>0</v>
          </cell>
          <cell r="N6807">
            <v>0</v>
          </cell>
          <cell r="O6807">
            <v>0</v>
          </cell>
          <cell r="P6807">
            <v>0</v>
          </cell>
        </row>
        <row r="6808">
          <cell r="A6808">
            <v>1832400420</v>
          </cell>
          <cell r="B6808">
            <v>420</v>
          </cell>
          <cell r="C6808">
            <v>832400</v>
          </cell>
          <cell r="D6808">
            <v>1</v>
          </cell>
          <cell r="E6808">
            <v>0</v>
          </cell>
          <cell r="F6808" t="str">
            <v xml:space="preserve">כיבוי אש          </v>
          </cell>
          <cell r="G6808">
            <v>0</v>
          </cell>
          <cell r="H6808" t="str">
            <v>גמיש</v>
          </cell>
          <cell r="I6808">
            <v>0</v>
          </cell>
          <cell r="J6808">
            <v>0</v>
          </cell>
          <cell r="K6808">
            <v>0</v>
          </cell>
          <cell r="L6808">
            <v>0</v>
          </cell>
          <cell r="M6808">
            <v>0</v>
          </cell>
          <cell r="N6808">
            <v>0</v>
          </cell>
          <cell r="O6808">
            <v>0</v>
          </cell>
          <cell r="P6808">
            <v>0</v>
          </cell>
        </row>
        <row r="6809">
          <cell r="A6809">
            <v>1832400423</v>
          </cell>
          <cell r="B6809">
            <v>423</v>
          </cell>
          <cell r="C6809">
            <v>832400</v>
          </cell>
          <cell r="D6809">
            <v>1</v>
          </cell>
          <cell r="E6809">
            <v>0</v>
          </cell>
          <cell r="F6809" t="str">
            <v xml:space="preserve">תחזוקת מבנה       </v>
          </cell>
          <cell r="G6809">
            <v>0</v>
          </cell>
          <cell r="H6809" t="str">
            <v>קשיח</v>
          </cell>
          <cell r="I6809">
            <v>0.19320214669051872</v>
          </cell>
          <cell r="J6809">
            <v>66700</v>
          </cell>
          <cell r="K6809">
            <v>0.12285714285714278</v>
          </cell>
          <cell r="L6809">
            <v>0</v>
          </cell>
          <cell r="M6809">
            <v>0</v>
          </cell>
          <cell r="N6809">
            <v>66700</v>
          </cell>
          <cell r="O6809">
            <v>55900</v>
          </cell>
          <cell r="P6809">
            <v>66400</v>
          </cell>
        </row>
        <row r="6810">
          <cell r="A6810">
            <v>1832400431</v>
          </cell>
          <cell r="B6810">
            <v>431</v>
          </cell>
          <cell r="C6810">
            <v>832400</v>
          </cell>
          <cell r="D6810">
            <v>1</v>
          </cell>
          <cell r="E6810">
            <v>0</v>
          </cell>
          <cell r="F6810" t="str">
            <v xml:space="preserve">חשמל              </v>
          </cell>
          <cell r="G6810">
            <v>0</v>
          </cell>
          <cell r="H6810" t="str">
            <v>קשיח</v>
          </cell>
          <cell r="I6810">
            <v>0</v>
          </cell>
          <cell r="J6810">
            <v>115500</v>
          </cell>
          <cell r="K6810">
            <v>5.0000000000000044E-2</v>
          </cell>
          <cell r="L6810">
            <v>0</v>
          </cell>
          <cell r="M6810">
            <v>0</v>
          </cell>
          <cell r="N6810">
            <v>115500</v>
          </cell>
          <cell r="O6810">
            <v>115500</v>
          </cell>
          <cell r="P6810">
            <v>103718.18</v>
          </cell>
        </row>
        <row r="6811">
          <cell r="A6811">
            <v>1832400432</v>
          </cell>
          <cell r="B6811">
            <v>432</v>
          </cell>
          <cell r="C6811">
            <v>832400</v>
          </cell>
          <cell r="D6811">
            <v>1</v>
          </cell>
          <cell r="E6811">
            <v>0</v>
          </cell>
          <cell r="F6811" t="str">
            <v xml:space="preserve">מים               </v>
          </cell>
          <cell r="G6811">
            <v>0</v>
          </cell>
          <cell r="H6811" t="str">
            <v>קשיח</v>
          </cell>
          <cell r="I6811">
            <v>0</v>
          </cell>
          <cell r="J6811">
            <v>0</v>
          </cell>
          <cell r="K6811">
            <v>0</v>
          </cell>
          <cell r="L6811">
            <v>0</v>
          </cell>
          <cell r="M6811">
            <v>0</v>
          </cell>
          <cell r="N6811">
            <v>0</v>
          </cell>
          <cell r="O6811">
            <v>0</v>
          </cell>
          <cell r="P6811">
            <v>0</v>
          </cell>
        </row>
        <row r="6812">
          <cell r="A6812">
            <v>1832400433</v>
          </cell>
          <cell r="B6812">
            <v>433</v>
          </cell>
          <cell r="C6812">
            <v>832400</v>
          </cell>
          <cell r="D6812">
            <v>1</v>
          </cell>
          <cell r="E6812">
            <v>0</v>
          </cell>
          <cell r="F6812" t="str">
            <v xml:space="preserve">חומרי נקיון       </v>
          </cell>
          <cell r="G6812">
            <v>0</v>
          </cell>
          <cell r="H6812" t="str">
            <v>גמיש</v>
          </cell>
          <cell r="I6812">
            <v>0</v>
          </cell>
          <cell r="J6812">
            <v>0</v>
          </cell>
          <cell r="K6812">
            <v>0</v>
          </cell>
          <cell r="L6812">
            <v>0</v>
          </cell>
          <cell r="M6812">
            <v>0</v>
          </cell>
          <cell r="N6812">
            <v>0</v>
          </cell>
          <cell r="O6812">
            <v>0</v>
          </cell>
          <cell r="P6812">
            <v>0</v>
          </cell>
        </row>
        <row r="6813">
          <cell r="A6813">
            <v>1832400436</v>
          </cell>
          <cell r="B6813">
            <v>436</v>
          </cell>
          <cell r="C6813">
            <v>832400</v>
          </cell>
          <cell r="D6813">
            <v>1</v>
          </cell>
          <cell r="E6813">
            <v>0</v>
          </cell>
          <cell r="F6813" t="str">
            <v xml:space="preserve">אחזקת מזגנים      </v>
          </cell>
          <cell r="G6813">
            <v>0</v>
          </cell>
          <cell r="H6813" t="str">
            <v>גמיש</v>
          </cell>
          <cell r="I6813">
            <v>0</v>
          </cell>
          <cell r="J6813">
            <v>0</v>
          </cell>
          <cell r="K6813">
            <v>0</v>
          </cell>
          <cell r="L6813">
            <v>0</v>
          </cell>
          <cell r="M6813">
            <v>0</v>
          </cell>
          <cell r="N6813">
            <v>0</v>
          </cell>
          <cell r="O6813">
            <v>0</v>
          </cell>
          <cell r="P6813">
            <v>0</v>
          </cell>
        </row>
        <row r="6814">
          <cell r="A6814">
            <v>1832400437</v>
          </cell>
          <cell r="B6814">
            <v>437</v>
          </cell>
          <cell r="C6814">
            <v>832400</v>
          </cell>
          <cell r="D6814">
            <v>1</v>
          </cell>
          <cell r="E6814">
            <v>0</v>
          </cell>
          <cell r="F6814" t="str">
            <v xml:space="preserve">אחזקת אזעקה       </v>
          </cell>
          <cell r="G6814">
            <v>0</v>
          </cell>
          <cell r="H6814" t="str">
            <v>קשיח</v>
          </cell>
          <cell r="I6814">
            <v>0</v>
          </cell>
          <cell r="J6814">
            <v>2520</v>
          </cell>
          <cell r="K6814">
            <v>3.7037037037036979E-2</v>
          </cell>
          <cell r="L6814">
            <v>280</v>
          </cell>
          <cell r="M6814">
            <v>0</v>
          </cell>
          <cell r="N6814">
            <v>2800</v>
          </cell>
          <cell r="O6814">
            <v>2800</v>
          </cell>
          <cell r="P6814">
            <v>2442.96</v>
          </cell>
        </row>
        <row r="6815">
          <cell r="A6815">
            <v>1832400441</v>
          </cell>
          <cell r="B6815">
            <v>441</v>
          </cell>
          <cell r="C6815">
            <v>832400</v>
          </cell>
          <cell r="D6815">
            <v>1</v>
          </cell>
          <cell r="E6815">
            <v>0</v>
          </cell>
          <cell r="F6815" t="str">
            <v xml:space="preserve">ביטוח             </v>
          </cell>
          <cell r="G6815">
            <v>0</v>
          </cell>
          <cell r="H6815" t="str">
            <v>קשיח</v>
          </cell>
          <cell r="I6815">
            <v>0</v>
          </cell>
          <cell r="J6815">
            <v>0</v>
          </cell>
          <cell r="K6815">
            <v>0</v>
          </cell>
          <cell r="L6815">
            <v>0</v>
          </cell>
          <cell r="M6815">
            <v>0</v>
          </cell>
          <cell r="N6815">
            <v>0</v>
          </cell>
          <cell r="O6815">
            <v>0</v>
          </cell>
          <cell r="P6815">
            <v>0</v>
          </cell>
        </row>
        <row r="6816">
          <cell r="A6816">
            <v>1832400470</v>
          </cell>
          <cell r="B6816">
            <v>470</v>
          </cell>
          <cell r="C6816">
            <v>832400</v>
          </cell>
          <cell r="D6816">
            <v>1</v>
          </cell>
          <cell r="E6816">
            <v>0</v>
          </cell>
          <cell r="F6816" t="str">
            <v xml:space="preserve">אחזקת מכונות משרד </v>
          </cell>
          <cell r="G6816">
            <v>0</v>
          </cell>
          <cell r="H6816" t="str">
            <v>גמיש</v>
          </cell>
          <cell r="I6816">
            <v>0</v>
          </cell>
          <cell r="J6816">
            <v>0</v>
          </cell>
          <cell r="K6816">
            <v>0</v>
          </cell>
          <cell r="L6816">
            <v>0</v>
          </cell>
          <cell r="M6816">
            <v>0</v>
          </cell>
          <cell r="N6816">
            <v>0</v>
          </cell>
          <cell r="O6816">
            <v>0</v>
          </cell>
          <cell r="P6816">
            <v>0</v>
          </cell>
        </row>
        <row r="6817">
          <cell r="A6817">
            <v>1832400540</v>
          </cell>
          <cell r="B6817">
            <v>540</v>
          </cell>
          <cell r="C6817">
            <v>832400</v>
          </cell>
          <cell r="D6817">
            <v>1</v>
          </cell>
          <cell r="E6817">
            <v>0</v>
          </cell>
          <cell r="F6817" t="str">
            <v xml:space="preserve">הוצאות טלפון      </v>
          </cell>
          <cell r="G6817">
            <v>0</v>
          </cell>
          <cell r="H6817" t="str">
            <v>קשיח</v>
          </cell>
          <cell r="I6817">
            <v>0</v>
          </cell>
          <cell r="J6817">
            <v>3000</v>
          </cell>
          <cell r="K6817">
            <v>0</v>
          </cell>
          <cell r="L6817">
            <v>0</v>
          </cell>
          <cell r="M6817">
            <v>0</v>
          </cell>
          <cell r="N6817">
            <v>3000</v>
          </cell>
          <cell r="O6817">
            <v>3000</v>
          </cell>
          <cell r="P6817">
            <v>0</v>
          </cell>
        </row>
        <row r="6818">
          <cell r="A6818">
            <v>1832400550</v>
          </cell>
          <cell r="B6818">
            <v>550</v>
          </cell>
          <cell r="C6818">
            <v>832400</v>
          </cell>
          <cell r="D6818">
            <v>1</v>
          </cell>
          <cell r="E6818">
            <v>0</v>
          </cell>
          <cell r="F6818" t="str">
            <v xml:space="preserve">פירסומים          </v>
          </cell>
          <cell r="G6818">
            <v>0</v>
          </cell>
          <cell r="H6818" t="str">
            <v>גמיש</v>
          </cell>
          <cell r="I6818">
            <v>0</v>
          </cell>
          <cell r="J6818">
            <v>0</v>
          </cell>
          <cell r="K6818">
            <v>0</v>
          </cell>
          <cell r="L6818">
            <v>0</v>
          </cell>
          <cell r="M6818">
            <v>0</v>
          </cell>
          <cell r="N6818">
            <v>0</v>
          </cell>
          <cell r="O6818">
            <v>0</v>
          </cell>
          <cell r="P6818">
            <v>0</v>
          </cell>
        </row>
        <row r="6819">
          <cell r="A6819">
            <v>1832400561</v>
          </cell>
          <cell r="B6819">
            <v>561</v>
          </cell>
          <cell r="C6819">
            <v>832400</v>
          </cell>
          <cell r="D6819">
            <v>1</v>
          </cell>
          <cell r="E6819">
            <v>0</v>
          </cell>
          <cell r="F6819" t="str">
            <v xml:space="preserve">שיכפולים          </v>
          </cell>
          <cell r="G6819">
            <v>0</v>
          </cell>
          <cell r="H6819" t="str">
            <v>גמיש</v>
          </cell>
          <cell r="I6819">
            <v>0</v>
          </cell>
          <cell r="J6819">
            <v>0</v>
          </cell>
          <cell r="K6819">
            <v>0</v>
          </cell>
          <cell r="L6819">
            <v>0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</row>
        <row r="6820">
          <cell r="A6820">
            <v>1832400562</v>
          </cell>
          <cell r="B6820">
            <v>562</v>
          </cell>
          <cell r="C6820">
            <v>832400</v>
          </cell>
          <cell r="D6820">
            <v>1</v>
          </cell>
          <cell r="E6820">
            <v>0</v>
          </cell>
          <cell r="F6820" t="str">
            <v xml:space="preserve">הדפסות            </v>
          </cell>
          <cell r="G6820">
            <v>0</v>
          </cell>
          <cell r="H6820" t="str">
            <v>גמיש</v>
          </cell>
          <cell r="I6820">
            <v>0</v>
          </cell>
          <cell r="J6820">
            <v>0</v>
          </cell>
          <cell r="K6820">
            <v>0</v>
          </cell>
          <cell r="L6820">
            <v>0</v>
          </cell>
          <cell r="M6820">
            <v>0</v>
          </cell>
          <cell r="N6820">
            <v>0</v>
          </cell>
          <cell r="O6820">
            <v>0</v>
          </cell>
          <cell r="P6820">
            <v>0</v>
          </cell>
        </row>
        <row r="6821">
          <cell r="A6821">
            <v>1832400700</v>
          </cell>
          <cell r="B6821">
            <v>700</v>
          </cell>
          <cell r="C6821">
            <v>832400</v>
          </cell>
          <cell r="D6821">
            <v>1</v>
          </cell>
          <cell r="E6821">
            <v>0</v>
          </cell>
          <cell r="F6821" t="str">
            <v xml:space="preserve">הוצאות לפעולות    </v>
          </cell>
          <cell r="G6821">
            <v>0</v>
          </cell>
          <cell r="H6821" t="str">
            <v xml:space="preserve"> </v>
          </cell>
          <cell r="I6821">
            <v>0</v>
          </cell>
          <cell r="J6821">
            <v>0</v>
          </cell>
          <cell r="K6821">
            <v>0</v>
          </cell>
          <cell r="L6821">
            <v>0</v>
          </cell>
          <cell r="M6821">
            <v>0</v>
          </cell>
          <cell r="N6821">
            <v>0</v>
          </cell>
          <cell r="O6821">
            <v>0</v>
          </cell>
          <cell r="P6821">
            <v>0</v>
          </cell>
        </row>
        <row r="6822">
          <cell r="A6822">
            <v>1832400710</v>
          </cell>
          <cell r="B6822">
            <v>710</v>
          </cell>
          <cell r="C6822">
            <v>832400</v>
          </cell>
          <cell r="D6822">
            <v>1</v>
          </cell>
          <cell r="E6822">
            <v>0</v>
          </cell>
          <cell r="F6822" t="str">
            <v xml:space="preserve">הובלות            </v>
          </cell>
          <cell r="G6822">
            <v>0</v>
          </cell>
          <cell r="H6822" t="str">
            <v>גמיש</v>
          </cell>
          <cell r="I6822">
            <v>0</v>
          </cell>
          <cell r="J6822">
            <v>0</v>
          </cell>
          <cell r="K6822">
            <v>0</v>
          </cell>
          <cell r="L6822">
            <v>0</v>
          </cell>
          <cell r="M6822">
            <v>0</v>
          </cell>
          <cell r="N6822">
            <v>0</v>
          </cell>
          <cell r="O6822">
            <v>0</v>
          </cell>
          <cell r="P6822">
            <v>0</v>
          </cell>
        </row>
        <row r="6823">
          <cell r="A6823">
            <v>1832400721</v>
          </cell>
          <cell r="B6823">
            <v>721</v>
          </cell>
          <cell r="C6823">
            <v>832400</v>
          </cell>
          <cell r="D6823">
            <v>1</v>
          </cell>
          <cell r="E6823">
            <v>0</v>
          </cell>
          <cell r="F6823" t="str">
            <v>חמרים-תחזוקת מבנים</v>
          </cell>
          <cell r="G6823">
            <v>0</v>
          </cell>
          <cell r="H6823" t="str">
            <v>גמיש</v>
          </cell>
          <cell r="I6823">
            <v>0</v>
          </cell>
          <cell r="J6823">
            <v>3600</v>
          </cell>
          <cell r="K6823">
            <v>0</v>
          </cell>
          <cell r="L6823">
            <v>400</v>
          </cell>
          <cell r="M6823">
            <v>0</v>
          </cell>
          <cell r="N6823">
            <v>4000</v>
          </cell>
          <cell r="O6823">
            <v>4000</v>
          </cell>
          <cell r="P6823">
            <v>0</v>
          </cell>
        </row>
        <row r="6824">
          <cell r="A6824">
            <v>1832400742</v>
          </cell>
          <cell r="B6824">
            <v>742</v>
          </cell>
          <cell r="C6824">
            <v>832400</v>
          </cell>
          <cell r="D6824">
            <v>1</v>
          </cell>
          <cell r="E6824">
            <v>0</v>
          </cell>
          <cell r="F6824" t="str">
            <v xml:space="preserve">כלים וציוד        </v>
          </cell>
          <cell r="G6824">
            <v>0</v>
          </cell>
          <cell r="H6824" t="str">
            <v>גמיש</v>
          </cell>
          <cell r="I6824">
            <v>0</v>
          </cell>
          <cell r="J6824">
            <v>0</v>
          </cell>
          <cell r="K6824">
            <v>0</v>
          </cell>
          <cell r="L6824">
            <v>0</v>
          </cell>
          <cell r="M6824">
            <v>0</v>
          </cell>
          <cell r="N6824">
            <v>0</v>
          </cell>
          <cell r="O6824">
            <v>0</v>
          </cell>
          <cell r="P6824">
            <v>0</v>
          </cell>
        </row>
        <row r="6825">
          <cell r="A6825">
            <v>1832400745</v>
          </cell>
          <cell r="B6825">
            <v>745</v>
          </cell>
          <cell r="C6825">
            <v>832400</v>
          </cell>
          <cell r="D6825">
            <v>1</v>
          </cell>
          <cell r="E6825">
            <v>0</v>
          </cell>
          <cell r="F6825" t="str">
            <v xml:space="preserve">דמי פריצה - תכולה </v>
          </cell>
          <cell r="G6825">
            <v>0</v>
          </cell>
          <cell r="H6825" t="str">
            <v>קשיח</v>
          </cell>
          <cell r="I6825">
            <v>0</v>
          </cell>
          <cell r="J6825">
            <v>0</v>
          </cell>
          <cell r="K6825">
            <v>0</v>
          </cell>
          <cell r="L6825">
            <v>0</v>
          </cell>
          <cell r="M6825">
            <v>0</v>
          </cell>
          <cell r="N6825">
            <v>0</v>
          </cell>
          <cell r="O6825">
            <v>0</v>
          </cell>
          <cell r="P6825">
            <v>0</v>
          </cell>
        </row>
        <row r="6826">
          <cell r="A6826">
            <v>1832400746</v>
          </cell>
          <cell r="B6826">
            <v>746</v>
          </cell>
          <cell r="C6826">
            <v>832400</v>
          </cell>
          <cell r="D6826">
            <v>1</v>
          </cell>
          <cell r="E6826">
            <v>0</v>
          </cell>
          <cell r="F6826" t="str">
            <v xml:space="preserve">דמי פריצה - מבנה  </v>
          </cell>
          <cell r="G6826">
            <v>0</v>
          </cell>
          <cell r="H6826" t="str">
            <v>קשיח</v>
          </cell>
          <cell r="I6826">
            <v>0</v>
          </cell>
          <cell r="J6826">
            <v>0</v>
          </cell>
          <cell r="K6826">
            <v>0</v>
          </cell>
          <cell r="L6826">
            <v>0</v>
          </cell>
          <cell r="M6826">
            <v>0</v>
          </cell>
          <cell r="N6826">
            <v>0</v>
          </cell>
          <cell r="O6826">
            <v>0</v>
          </cell>
          <cell r="P6826">
            <v>0</v>
          </cell>
        </row>
        <row r="6827">
          <cell r="A6827">
            <v>1832400751</v>
          </cell>
          <cell r="B6827">
            <v>751</v>
          </cell>
          <cell r="C6827">
            <v>832400</v>
          </cell>
          <cell r="D6827">
            <v>1</v>
          </cell>
          <cell r="E6827">
            <v>0</v>
          </cell>
          <cell r="F6827" t="str">
            <v xml:space="preserve">עבודות קבלניות    </v>
          </cell>
          <cell r="G6827">
            <v>0</v>
          </cell>
          <cell r="H6827" t="str">
            <v>גמיש</v>
          </cell>
          <cell r="I6827">
            <v>0</v>
          </cell>
          <cell r="J6827">
            <v>46000</v>
          </cell>
          <cell r="K6827">
            <v>0</v>
          </cell>
          <cell r="L6827">
            <v>0</v>
          </cell>
          <cell r="M6827">
            <v>0</v>
          </cell>
          <cell r="N6827">
            <v>46000</v>
          </cell>
          <cell r="O6827">
            <v>46000</v>
          </cell>
          <cell r="P6827">
            <v>8613</v>
          </cell>
        </row>
        <row r="6828">
          <cell r="A6828">
            <v>1832400752</v>
          </cell>
          <cell r="B6828">
            <v>752</v>
          </cell>
          <cell r="C6828">
            <v>832400</v>
          </cell>
          <cell r="D6828">
            <v>1</v>
          </cell>
          <cell r="E6828">
            <v>0</v>
          </cell>
          <cell r="F6828" t="str">
            <v xml:space="preserve">נקיון בקבלנות     </v>
          </cell>
          <cell r="G6828">
            <v>0</v>
          </cell>
          <cell r="H6828" t="str">
            <v>קשיח</v>
          </cell>
          <cell r="I6828">
            <v>0</v>
          </cell>
          <cell r="J6828">
            <v>160000</v>
          </cell>
          <cell r="K6828">
            <v>0</v>
          </cell>
          <cell r="L6828">
            <v>0</v>
          </cell>
          <cell r="M6828">
            <v>0</v>
          </cell>
          <cell r="N6828">
            <v>160000</v>
          </cell>
          <cell r="O6828">
            <v>160000</v>
          </cell>
          <cell r="P6828">
            <v>143018.75</v>
          </cell>
        </row>
        <row r="6829">
          <cell r="A6829">
            <v>1832400758</v>
          </cell>
          <cell r="B6829">
            <v>758</v>
          </cell>
          <cell r="C6829">
            <v>832400</v>
          </cell>
          <cell r="D6829">
            <v>1</v>
          </cell>
          <cell r="E6829">
            <v>0</v>
          </cell>
          <cell r="F6829" t="str">
            <v xml:space="preserve">גינון טיפות חלב   </v>
          </cell>
          <cell r="G6829">
            <v>0</v>
          </cell>
          <cell r="H6829" t="str">
            <v>גמיש</v>
          </cell>
          <cell r="I6829">
            <v>0</v>
          </cell>
          <cell r="J6829">
            <v>0</v>
          </cell>
          <cell r="K6829">
            <v>0</v>
          </cell>
          <cell r="L6829">
            <v>0</v>
          </cell>
          <cell r="M6829">
            <v>0</v>
          </cell>
          <cell r="N6829">
            <v>0</v>
          </cell>
          <cell r="O6829">
            <v>0</v>
          </cell>
          <cell r="P6829">
            <v>0</v>
          </cell>
        </row>
        <row r="6830">
          <cell r="A6830">
            <v>1832400789</v>
          </cell>
          <cell r="B6830">
            <v>789</v>
          </cell>
          <cell r="C6830">
            <v>832400</v>
          </cell>
          <cell r="D6830">
            <v>1</v>
          </cell>
          <cell r="E6830">
            <v>0</v>
          </cell>
          <cell r="F6830" t="str">
            <v xml:space="preserve">כביסה             </v>
          </cell>
          <cell r="G6830">
            <v>0</v>
          </cell>
          <cell r="H6830" t="str">
            <v>גמיש</v>
          </cell>
          <cell r="I6830">
            <v>0</v>
          </cell>
          <cell r="J6830">
            <v>0</v>
          </cell>
          <cell r="K6830">
            <v>0</v>
          </cell>
          <cell r="L6830">
            <v>0</v>
          </cell>
          <cell r="M6830">
            <v>0</v>
          </cell>
          <cell r="N6830">
            <v>0</v>
          </cell>
          <cell r="O6830">
            <v>0</v>
          </cell>
          <cell r="P6830">
            <v>0</v>
          </cell>
        </row>
        <row r="6831">
          <cell r="A6831">
            <v>1832400794</v>
          </cell>
          <cell r="B6831">
            <v>794</v>
          </cell>
          <cell r="C6831">
            <v>832400</v>
          </cell>
          <cell r="D6831">
            <v>1</v>
          </cell>
          <cell r="E6831">
            <v>0</v>
          </cell>
          <cell r="F6831" t="str">
            <v xml:space="preserve">השתתפות בעזר 094  </v>
          </cell>
          <cell r="G6831">
            <v>0</v>
          </cell>
          <cell r="H6831" t="str">
            <v>קשיח</v>
          </cell>
          <cell r="I6831">
            <v>0</v>
          </cell>
          <cell r="J6831">
            <v>0</v>
          </cell>
          <cell r="K6831">
            <v>0</v>
          </cell>
          <cell r="L6831">
            <v>0</v>
          </cell>
          <cell r="M6831">
            <v>0</v>
          </cell>
          <cell r="N6831">
            <v>0</v>
          </cell>
          <cell r="O6831">
            <v>0</v>
          </cell>
          <cell r="P6831">
            <v>0</v>
          </cell>
        </row>
        <row r="6832">
          <cell r="A6832">
            <v>1832400800</v>
          </cell>
          <cell r="B6832">
            <v>800</v>
          </cell>
          <cell r="C6832">
            <v>832400</v>
          </cell>
          <cell r="D6832">
            <v>1</v>
          </cell>
          <cell r="E6832">
            <v>0</v>
          </cell>
          <cell r="F6832" t="str">
            <v>השת' תמיכות תרומות</v>
          </cell>
          <cell r="G6832">
            <v>0</v>
          </cell>
          <cell r="H6832" t="str">
            <v xml:space="preserve"> </v>
          </cell>
          <cell r="I6832">
            <v>0</v>
          </cell>
          <cell r="J6832">
            <v>0</v>
          </cell>
          <cell r="K6832">
            <v>0</v>
          </cell>
          <cell r="L6832">
            <v>0</v>
          </cell>
          <cell r="M6832">
            <v>0</v>
          </cell>
          <cell r="N6832">
            <v>0</v>
          </cell>
          <cell r="O6832">
            <v>0</v>
          </cell>
          <cell r="P6832">
            <v>0</v>
          </cell>
        </row>
        <row r="6833">
          <cell r="A6833">
            <v>1832400810</v>
          </cell>
          <cell r="B6833">
            <v>810</v>
          </cell>
          <cell r="C6833">
            <v>832400</v>
          </cell>
          <cell r="D6833">
            <v>1</v>
          </cell>
          <cell r="E6833">
            <v>0</v>
          </cell>
          <cell r="F6833" t="str">
            <v xml:space="preserve">תשלום למשרד הבר   </v>
          </cell>
          <cell r="G6833">
            <v>0</v>
          </cell>
          <cell r="H6833" t="str">
            <v>קשיח</v>
          </cell>
          <cell r="I6833">
            <v>0</v>
          </cell>
          <cell r="J6833">
            <v>0</v>
          </cell>
          <cell r="K6833">
            <v>0</v>
          </cell>
          <cell r="L6833">
            <v>0</v>
          </cell>
          <cell r="M6833">
            <v>0</v>
          </cell>
          <cell r="N6833">
            <v>0</v>
          </cell>
          <cell r="O6833">
            <v>0</v>
          </cell>
          <cell r="P6833">
            <v>0</v>
          </cell>
        </row>
        <row r="6834">
          <cell r="A6834">
            <v>1832400932</v>
          </cell>
          <cell r="B6834">
            <v>932</v>
          </cell>
          <cell r="C6834">
            <v>832400</v>
          </cell>
          <cell r="D6834">
            <v>1</v>
          </cell>
          <cell r="E6834">
            <v>0</v>
          </cell>
          <cell r="F6834" t="str">
            <v xml:space="preserve">רכישות חד פעמיות  </v>
          </cell>
          <cell r="G6834">
            <v>0</v>
          </cell>
          <cell r="H6834" t="str">
            <v>גמיש</v>
          </cell>
          <cell r="I6834">
            <v>0</v>
          </cell>
          <cell r="J6834">
            <v>0</v>
          </cell>
          <cell r="K6834">
            <v>0</v>
          </cell>
          <cell r="L6834">
            <v>0</v>
          </cell>
          <cell r="M6834">
            <v>0</v>
          </cell>
          <cell r="N6834">
            <v>0</v>
          </cell>
          <cell r="O6834">
            <v>0</v>
          </cell>
          <cell r="P6834">
            <v>0</v>
          </cell>
        </row>
        <row r="6835">
          <cell r="A6835">
            <v>1832400961</v>
          </cell>
          <cell r="B6835">
            <v>961</v>
          </cell>
          <cell r="C6835">
            <v>832400</v>
          </cell>
          <cell r="D6835">
            <v>1</v>
          </cell>
          <cell r="E6835">
            <v>0</v>
          </cell>
          <cell r="F6835" t="str">
            <v>רז' פעולות ורכישות</v>
          </cell>
          <cell r="G6835">
            <v>0</v>
          </cell>
          <cell r="H6835" t="str">
            <v>גמיש</v>
          </cell>
          <cell r="I6835">
            <v>0</v>
          </cell>
          <cell r="J6835">
            <v>0</v>
          </cell>
          <cell r="K6835">
            <v>0</v>
          </cell>
          <cell r="L6835">
            <v>0</v>
          </cell>
          <cell r="M6835">
            <v>0</v>
          </cell>
          <cell r="N6835">
            <v>0</v>
          </cell>
          <cell r="O6835">
            <v>0</v>
          </cell>
          <cell r="P6835">
            <v>0</v>
          </cell>
        </row>
        <row r="6836">
          <cell r="A6836" t="e">
            <v>#VALUE!</v>
          </cell>
          <cell r="B6836" t="str">
            <v>832400  סך הכל</v>
          </cell>
          <cell r="C6836">
            <v>0</v>
          </cell>
          <cell r="D6836">
            <v>0</v>
          </cell>
          <cell r="E6836">
            <v>0</v>
          </cell>
          <cell r="F6836" t="str">
            <v xml:space="preserve">תחנות לאם ולילד   </v>
          </cell>
          <cell r="G6836">
            <v>0</v>
          </cell>
          <cell r="H6836">
            <v>0</v>
          </cell>
          <cell r="I6836">
            <v>2.789256198347112E-2</v>
          </cell>
          <cell r="J6836">
            <v>397320</v>
          </cell>
          <cell r="K6836">
            <v>0.2098941798941798</v>
          </cell>
          <cell r="L6836">
            <v>680</v>
          </cell>
          <cell r="M6836">
            <v>0</v>
          </cell>
          <cell r="N6836">
            <v>398000</v>
          </cell>
          <cell r="O6836">
            <v>387200</v>
          </cell>
          <cell r="P6836">
            <v>324192.89</v>
          </cell>
        </row>
        <row r="6837">
          <cell r="A6837">
            <v>18350000</v>
          </cell>
          <cell r="B6837">
            <v>0</v>
          </cell>
          <cell r="C6837">
            <v>835000</v>
          </cell>
          <cell r="D6837">
            <v>1</v>
          </cell>
          <cell r="E6837">
            <v>0</v>
          </cell>
          <cell r="F6837" t="str">
            <v>מוסד' בריאות אחרים</v>
          </cell>
          <cell r="G6837">
            <v>0</v>
          </cell>
          <cell r="H6837" t="str">
            <v xml:space="preserve"> </v>
          </cell>
          <cell r="I6837">
            <v>0</v>
          </cell>
          <cell r="J6837">
            <v>0</v>
          </cell>
          <cell r="K6837">
            <v>0</v>
          </cell>
          <cell r="L6837">
            <v>0</v>
          </cell>
          <cell r="M6837">
            <v>0</v>
          </cell>
          <cell r="N6837">
            <v>0</v>
          </cell>
          <cell r="O6837">
            <v>0</v>
          </cell>
          <cell r="P6837">
            <v>0</v>
          </cell>
        </row>
        <row r="6838">
          <cell r="A6838">
            <v>18351000</v>
          </cell>
          <cell r="B6838">
            <v>0</v>
          </cell>
          <cell r="C6838">
            <v>835100</v>
          </cell>
          <cell r="D6838">
            <v>1</v>
          </cell>
          <cell r="E6838">
            <v>0</v>
          </cell>
          <cell r="F6838" t="str">
            <v>איבחון ושיקום הילד</v>
          </cell>
          <cell r="G6838">
            <v>0</v>
          </cell>
          <cell r="H6838" t="str">
            <v xml:space="preserve"> </v>
          </cell>
          <cell r="I6838">
            <v>0</v>
          </cell>
          <cell r="J6838">
            <v>0</v>
          </cell>
          <cell r="K6838">
            <v>0</v>
          </cell>
          <cell r="L6838">
            <v>0</v>
          </cell>
          <cell r="M6838">
            <v>0</v>
          </cell>
          <cell r="N6838">
            <v>0</v>
          </cell>
          <cell r="O6838">
            <v>0</v>
          </cell>
          <cell r="P6838">
            <v>0</v>
          </cell>
        </row>
        <row r="6839">
          <cell r="A6839">
            <v>1835100100</v>
          </cell>
          <cell r="B6839">
            <v>100</v>
          </cell>
          <cell r="C6839">
            <v>835100</v>
          </cell>
          <cell r="D6839">
            <v>1</v>
          </cell>
          <cell r="E6839">
            <v>0</v>
          </cell>
          <cell r="F6839" t="str">
            <v>שכר עובדים לפי תקן</v>
          </cell>
          <cell r="G6839">
            <v>0</v>
          </cell>
          <cell r="H6839" t="str">
            <v xml:space="preserve"> </v>
          </cell>
          <cell r="I6839">
            <v>0</v>
          </cell>
          <cell r="J6839">
            <v>0</v>
          </cell>
          <cell r="K6839">
            <v>0</v>
          </cell>
          <cell r="L6839">
            <v>0</v>
          </cell>
          <cell r="M6839">
            <v>0</v>
          </cell>
          <cell r="N6839">
            <v>0</v>
          </cell>
          <cell r="O6839">
            <v>0</v>
          </cell>
          <cell r="P6839">
            <v>0</v>
          </cell>
        </row>
        <row r="6840">
          <cell r="A6840">
            <v>1835100110</v>
          </cell>
          <cell r="B6840">
            <v>110</v>
          </cell>
          <cell r="C6840">
            <v>835100</v>
          </cell>
          <cell r="D6840">
            <v>1</v>
          </cell>
          <cell r="E6840">
            <v>0</v>
          </cell>
          <cell r="F6840" t="str">
            <v>השכר הקובע-תקציבית</v>
          </cell>
          <cell r="G6840">
            <v>0</v>
          </cell>
          <cell r="H6840" t="str">
            <v>שכר</v>
          </cell>
          <cell r="I6840">
            <v>0</v>
          </cell>
          <cell r="J6840">
            <v>0</v>
          </cell>
          <cell r="K6840">
            <v>0</v>
          </cell>
          <cell r="L6840">
            <v>0</v>
          </cell>
          <cell r="M6840">
            <v>0</v>
          </cell>
          <cell r="N6840">
            <v>0</v>
          </cell>
          <cell r="O6840">
            <v>0</v>
          </cell>
          <cell r="P6840">
            <v>0</v>
          </cell>
        </row>
        <row r="6841">
          <cell r="A6841">
            <v>1835100122</v>
          </cell>
          <cell r="B6841">
            <v>122</v>
          </cell>
          <cell r="C6841">
            <v>835100</v>
          </cell>
          <cell r="D6841">
            <v>1</v>
          </cell>
          <cell r="E6841">
            <v>0</v>
          </cell>
          <cell r="F6841" t="str">
            <v xml:space="preserve">ביגוד             </v>
          </cell>
          <cell r="G6841">
            <v>0</v>
          </cell>
          <cell r="H6841" t="str">
            <v>שכר</v>
          </cell>
          <cell r="I6841">
            <v>0</v>
          </cell>
          <cell r="J6841">
            <v>0</v>
          </cell>
          <cell r="K6841">
            <v>0</v>
          </cell>
          <cell r="L6841">
            <v>0</v>
          </cell>
          <cell r="M6841">
            <v>0</v>
          </cell>
          <cell r="N6841">
            <v>0</v>
          </cell>
          <cell r="O6841">
            <v>0</v>
          </cell>
          <cell r="P6841">
            <v>0</v>
          </cell>
        </row>
        <row r="6842">
          <cell r="A6842">
            <v>1835100126</v>
          </cell>
          <cell r="B6842">
            <v>126</v>
          </cell>
          <cell r="C6842">
            <v>835100</v>
          </cell>
          <cell r="D6842">
            <v>1</v>
          </cell>
          <cell r="E6842">
            <v>0</v>
          </cell>
          <cell r="F6842" t="str">
            <v xml:space="preserve">דמי הבראה         </v>
          </cell>
          <cell r="G6842">
            <v>0</v>
          </cell>
          <cell r="H6842" t="str">
            <v>שכר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0</v>
          </cell>
          <cell r="N6842">
            <v>0</v>
          </cell>
          <cell r="O6842">
            <v>0</v>
          </cell>
          <cell r="P6842">
            <v>0</v>
          </cell>
        </row>
        <row r="6843">
          <cell r="A6843">
            <v>1835100140</v>
          </cell>
          <cell r="B6843">
            <v>140</v>
          </cell>
          <cell r="C6843">
            <v>835100</v>
          </cell>
          <cell r="D6843">
            <v>1</v>
          </cell>
          <cell r="E6843">
            <v>0</v>
          </cell>
          <cell r="F6843" t="str">
            <v>השתתפות באחזקת רכב</v>
          </cell>
          <cell r="G6843">
            <v>0</v>
          </cell>
          <cell r="H6843" t="str">
            <v>שכר</v>
          </cell>
          <cell r="I6843">
            <v>0</v>
          </cell>
          <cell r="J6843">
            <v>0</v>
          </cell>
          <cell r="K6843">
            <v>0</v>
          </cell>
          <cell r="L6843">
            <v>0</v>
          </cell>
          <cell r="M6843">
            <v>0</v>
          </cell>
          <cell r="N6843">
            <v>0</v>
          </cell>
          <cell r="O6843">
            <v>0</v>
          </cell>
          <cell r="P6843">
            <v>0</v>
          </cell>
        </row>
        <row r="6844">
          <cell r="A6844">
            <v>1835100400</v>
          </cell>
          <cell r="B6844">
            <v>400</v>
          </cell>
          <cell r="C6844">
            <v>835100</v>
          </cell>
          <cell r="D6844">
            <v>1</v>
          </cell>
          <cell r="E6844">
            <v>0</v>
          </cell>
          <cell r="F6844" t="str">
            <v>אחזקת בנינים וציוד</v>
          </cell>
          <cell r="G6844">
            <v>0</v>
          </cell>
          <cell r="H6844" t="str">
            <v xml:space="preserve"> </v>
          </cell>
          <cell r="I6844">
            <v>0</v>
          </cell>
          <cell r="J6844">
            <v>0</v>
          </cell>
          <cell r="K6844">
            <v>0</v>
          </cell>
          <cell r="L6844">
            <v>0</v>
          </cell>
          <cell r="M6844">
            <v>0</v>
          </cell>
          <cell r="N6844">
            <v>0</v>
          </cell>
          <cell r="O6844">
            <v>0</v>
          </cell>
          <cell r="P6844">
            <v>0</v>
          </cell>
        </row>
        <row r="6845">
          <cell r="A6845">
            <v>1835100412</v>
          </cell>
          <cell r="B6845">
            <v>412</v>
          </cell>
          <cell r="C6845">
            <v>835100</v>
          </cell>
          <cell r="D6845">
            <v>1</v>
          </cell>
          <cell r="E6845">
            <v>0</v>
          </cell>
          <cell r="F6845" t="str">
            <v xml:space="preserve">ארנונה            </v>
          </cell>
          <cell r="G6845">
            <v>0</v>
          </cell>
          <cell r="H6845" t="str">
            <v>קשיח</v>
          </cell>
          <cell r="I6845">
            <v>0</v>
          </cell>
          <cell r="J6845">
            <v>0</v>
          </cell>
          <cell r="K6845">
            <v>0</v>
          </cell>
          <cell r="L6845">
            <v>0</v>
          </cell>
          <cell r="M6845">
            <v>0</v>
          </cell>
          <cell r="N6845">
            <v>0</v>
          </cell>
          <cell r="O6845">
            <v>0</v>
          </cell>
          <cell r="P6845">
            <v>0</v>
          </cell>
        </row>
        <row r="6846">
          <cell r="A6846">
            <v>1835100423</v>
          </cell>
          <cell r="B6846">
            <v>423</v>
          </cell>
          <cell r="C6846">
            <v>835100</v>
          </cell>
          <cell r="D6846">
            <v>1</v>
          </cell>
          <cell r="E6846">
            <v>0</v>
          </cell>
          <cell r="F6846" t="str">
            <v xml:space="preserve">תחזוקת מבנה       </v>
          </cell>
          <cell r="G6846">
            <v>0</v>
          </cell>
          <cell r="H6846" t="str">
            <v>קשיח</v>
          </cell>
          <cell r="I6846">
            <v>0</v>
          </cell>
          <cell r="J6846">
            <v>0</v>
          </cell>
          <cell r="K6846">
            <v>0</v>
          </cell>
          <cell r="L6846">
            <v>0</v>
          </cell>
          <cell r="M6846">
            <v>0</v>
          </cell>
          <cell r="N6846">
            <v>0</v>
          </cell>
          <cell r="O6846">
            <v>0</v>
          </cell>
          <cell r="P6846">
            <v>0</v>
          </cell>
        </row>
        <row r="6847">
          <cell r="A6847">
            <v>1835100431</v>
          </cell>
          <cell r="B6847">
            <v>431</v>
          </cell>
          <cell r="C6847">
            <v>835100</v>
          </cell>
          <cell r="D6847">
            <v>1</v>
          </cell>
          <cell r="E6847">
            <v>0</v>
          </cell>
          <cell r="F6847" t="str">
            <v xml:space="preserve">חשמל              </v>
          </cell>
          <cell r="G6847">
            <v>0</v>
          </cell>
          <cell r="H6847" t="str">
            <v>קשיח</v>
          </cell>
          <cell r="I6847">
            <v>0</v>
          </cell>
          <cell r="J6847">
            <v>0</v>
          </cell>
          <cell r="K6847">
            <v>0</v>
          </cell>
          <cell r="L6847">
            <v>0</v>
          </cell>
          <cell r="M6847">
            <v>0</v>
          </cell>
          <cell r="N6847">
            <v>0</v>
          </cell>
          <cell r="O6847">
            <v>0</v>
          </cell>
          <cell r="P6847">
            <v>0</v>
          </cell>
        </row>
        <row r="6848">
          <cell r="A6848">
            <v>1835100432</v>
          </cell>
          <cell r="B6848">
            <v>432</v>
          </cell>
          <cell r="C6848">
            <v>835100</v>
          </cell>
          <cell r="D6848">
            <v>1</v>
          </cell>
          <cell r="E6848">
            <v>0</v>
          </cell>
          <cell r="F6848" t="str">
            <v xml:space="preserve">מים               </v>
          </cell>
          <cell r="G6848">
            <v>0</v>
          </cell>
          <cell r="H6848" t="str">
            <v>קשיח</v>
          </cell>
          <cell r="I6848">
            <v>0</v>
          </cell>
          <cell r="J6848">
            <v>0</v>
          </cell>
          <cell r="K6848">
            <v>0</v>
          </cell>
          <cell r="L6848">
            <v>0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</row>
        <row r="6849">
          <cell r="A6849">
            <v>1835100433</v>
          </cell>
          <cell r="B6849">
            <v>433</v>
          </cell>
          <cell r="C6849">
            <v>835100</v>
          </cell>
          <cell r="D6849">
            <v>1</v>
          </cell>
          <cell r="E6849">
            <v>0</v>
          </cell>
          <cell r="F6849" t="str">
            <v xml:space="preserve">חומרי נקיון       </v>
          </cell>
          <cell r="G6849">
            <v>0</v>
          </cell>
          <cell r="H6849" t="str">
            <v>גמיש</v>
          </cell>
          <cell r="I6849">
            <v>0</v>
          </cell>
          <cell r="J6849">
            <v>0</v>
          </cell>
          <cell r="K6849">
            <v>0</v>
          </cell>
          <cell r="L6849">
            <v>0</v>
          </cell>
          <cell r="M6849">
            <v>0</v>
          </cell>
          <cell r="N6849">
            <v>0</v>
          </cell>
          <cell r="O6849">
            <v>0</v>
          </cell>
          <cell r="P6849">
            <v>0</v>
          </cell>
        </row>
        <row r="6850">
          <cell r="A6850">
            <v>1835100441</v>
          </cell>
          <cell r="B6850">
            <v>441</v>
          </cell>
          <cell r="C6850">
            <v>835100</v>
          </cell>
          <cell r="D6850">
            <v>1</v>
          </cell>
          <cell r="E6850">
            <v>0</v>
          </cell>
          <cell r="F6850" t="str">
            <v xml:space="preserve">ביטוח             </v>
          </cell>
          <cell r="G6850">
            <v>0</v>
          </cell>
          <cell r="H6850" t="str">
            <v>קשיח</v>
          </cell>
          <cell r="I6850">
            <v>0</v>
          </cell>
          <cell r="J6850">
            <v>0</v>
          </cell>
          <cell r="K6850">
            <v>0</v>
          </cell>
          <cell r="L6850">
            <v>0</v>
          </cell>
          <cell r="M6850">
            <v>0</v>
          </cell>
          <cell r="N6850">
            <v>0</v>
          </cell>
          <cell r="O6850">
            <v>0</v>
          </cell>
          <cell r="P6850">
            <v>0</v>
          </cell>
        </row>
        <row r="6851">
          <cell r="A6851">
            <v>1835100450</v>
          </cell>
          <cell r="B6851">
            <v>450</v>
          </cell>
          <cell r="C6851">
            <v>835100</v>
          </cell>
          <cell r="D6851">
            <v>1</v>
          </cell>
          <cell r="E6851">
            <v>0</v>
          </cell>
          <cell r="F6851" t="str">
            <v xml:space="preserve">ריהוט ואחזקתו     </v>
          </cell>
          <cell r="G6851">
            <v>0</v>
          </cell>
          <cell r="H6851" t="str">
            <v>גמיש</v>
          </cell>
          <cell r="I6851">
            <v>0</v>
          </cell>
          <cell r="J6851">
            <v>0</v>
          </cell>
          <cell r="K6851">
            <v>0</v>
          </cell>
          <cell r="L6851">
            <v>0</v>
          </cell>
          <cell r="M6851">
            <v>0</v>
          </cell>
          <cell r="N6851">
            <v>0</v>
          </cell>
          <cell r="O6851">
            <v>0</v>
          </cell>
          <cell r="P6851">
            <v>0</v>
          </cell>
        </row>
        <row r="6852">
          <cell r="A6852">
            <v>1835100470</v>
          </cell>
          <cell r="B6852">
            <v>470</v>
          </cell>
          <cell r="C6852">
            <v>835100</v>
          </cell>
          <cell r="D6852">
            <v>1</v>
          </cell>
          <cell r="E6852">
            <v>0</v>
          </cell>
          <cell r="F6852" t="str">
            <v xml:space="preserve">אחזקת מכונות משרד </v>
          </cell>
          <cell r="G6852">
            <v>0</v>
          </cell>
          <cell r="H6852" t="str">
            <v>גמיש</v>
          </cell>
          <cell r="I6852">
            <v>0</v>
          </cell>
          <cell r="J6852">
            <v>0</v>
          </cell>
          <cell r="K6852">
            <v>0</v>
          </cell>
          <cell r="L6852">
            <v>0</v>
          </cell>
          <cell r="M6852">
            <v>0</v>
          </cell>
          <cell r="N6852">
            <v>0</v>
          </cell>
          <cell r="O6852">
            <v>0</v>
          </cell>
          <cell r="P6852">
            <v>0</v>
          </cell>
        </row>
        <row r="6853">
          <cell r="A6853">
            <v>1835100471</v>
          </cell>
          <cell r="B6853">
            <v>471</v>
          </cell>
          <cell r="C6853">
            <v>835100</v>
          </cell>
          <cell r="D6853">
            <v>1</v>
          </cell>
          <cell r="E6853">
            <v>0</v>
          </cell>
          <cell r="F6853" t="str">
            <v xml:space="preserve">מכשירי כתיבה      </v>
          </cell>
          <cell r="G6853">
            <v>0</v>
          </cell>
          <cell r="H6853" t="str">
            <v>גמיש</v>
          </cell>
          <cell r="I6853">
            <v>0</v>
          </cell>
          <cell r="J6853">
            <v>0</v>
          </cell>
          <cell r="K6853">
            <v>0</v>
          </cell>
          <cell r="L6853">
            <v>0</v>
          </cell>
          <cell r="M6853">
            <v>0</v>
          </cell>
          <cell r="N6853">
            <v>0</v>
          </cell>
          <cell r="O6853">
            <v>0</v>
          </cell>
          <cell r="P6853">
            <v>0</v>
          </cell>
        </row>
        <row r="6854">
          <cell r="A6854">
            <v>1835100476</v>
          </cell>
          <cell r="B6854">
            <v>476</v>
          </cell>
          <cell r="C6854">
            <v>835100</v>
          </cell>
          <cell r="D6854">
            <v>1</v>
          </cell>
          <cell r="E6854">
            <v>0</v>
          </cell>
          <cell r="F6854" t="str">
            <v xml:space="preserve">אחזקת מזגנים      </v>
          </cell>
          <cell r="G6854">
            <v>0</v>
          </cell>
          <cell r="H6854" t="str">
            <v>גמיש</v>
          </cell>
          <cell r="I6854">
            <v>0</v>
          </cell>
          <cell r="J6854">
            <v>0</v>
          </cell>
          <cell r="K6854">
            <v>0</v>
          </cell>
          <cell r="L6854">
            <v>0</v>
          </cell>
          <cell r="M6854">
            <v>0</v>
          </cell>
          <cell r="N6854">
            <v>0</v>
          </cell>
          <cell r="O6854">
            <v>0</v>
          </cell>
          <cell r="P6854">
            <v>0</v>
          </cell>
        </row>
        <row r="6855">
          <cell r="A6855">
            <v>1835100500</v>
          </cell>
          <cell r="B6855">
            <v>500</v>
          </cell>
          <cell r="C6855">
            <v>835100</v>
          </cell>
          <cell r="D6855">
            <v>1</v>
          </cell>
          <cell r="E6855">
            <v>0</v>
          </cell>
          <cell r="F6855" t="str">
            <v xml:space="preserve">הוצאות מינהליות   </v>
          </cell>
          <cell r="G6855">
            <v>0</v>
          </cell>
          <cell r="H6855" t="str">
            <v xml:space="preserve"> </v>
          </cell>
          <cell r="I6855">
            <v>0</v>
          </cell>
          <cell r="J6855">
            <v>0</v>
          </cell>
          <cell r="K6855">
            <v>0</v>
          </cell>
          <cell r="L6855">
            <v>0</v>
          </cell>
          <cell r="M6855">
            <v>0</v>
          </cell>
          <cell r="N6855">
            <v>0</v>
          </cell>
          <cell r="O6855">
            <v>0</v>
          </cell>
          <cell r="P6855">
            <v>0</v>
          </cell>
        </row>
        <row r="6856">
          <cell r="A6856">
            <v>1835100511</v>
          </cell>
          <cell r="B6856">
            <v>511</v>
          </cell>
          <cell r="C6856">
            <v>835100</v>
          </cell>
          <cell r="D6856">
            <v>1</v>
          </cell>
          <cell r="E6856">
            <v>0</v>
          </cell>
          <cell r="F6856" t="str">
            <v xml:space="preserve">אירוח וכיבוד      </v>
          </cell>
          <cell r="G6856">
            <v>0</v>
          </cell>
          <cell r="H6856" t="str">
            <v>גמיש</v>
          </cell>
          <cell r="I6856">
            <v>0</v>
          </cell>
          <cell r="J6856">
            <v>0</v>
          </cell>
          <cell r="K6856">
            <v>0</v>
          </cell>
          <cell r="L6856">
            <v>0</v>
          </cell>
          <cell r="M6856">
            <v>0</v>
          </cell>
          <cell r="N6856">
            <v>0</v>
          </cell>
          <cell r="O6856">
            <v>0</v>
          </cell>
          <cell r="P6856">
            <v>0</v>
          </cell>
        </row>
        <row r="6857">
          <cell r="A6857">
            <v>1835100512</v>
          </cell>
          <cell r="B6857">
            <v>512</v>
          </cell>
          <cell r="C6857">
            <v>835100</v>
          </cell>
          <cell r="D6857">
            <v>1</v>
          </cell>
          <cell r="E6857">
            <v>0</v>
          </cell>
          <cell r="F6857" t="str">
            <v xml:space="preserve">נסיעות ואש"ל      </v>
          </cell>
          <cell r="G6857">
            <v>0</v>
          </cell>
          <cell r="H6857" t="str">
            <v>גמיש</v>
          </cell>
          <cell r="I6857">
            <v>0</v>
          </cell>
          <cell r="J6857">
            <v>0</v>
          </cell>
          <cell r="K6857">
            <v>0</v>
          </cell>
          <cell r="L6857">
            <v>0</v>
          </cell>
          <cell r="M6857">
            <v>0</v>
          </cell>
          <cell r="N6857">
            <v>0</v>
          </cell>
          <cell r="O6857">
            <v>0</v>
          </cell>
          <cell r="P6857">
            <v>0</v>
          </cell>
        </row>
        <row r="6858">
          <cell r="A6858">
            <v>1835100521</v>
          </cell>
          <cell r="B6858">
            <v>521</v>
          </cell>
          <cell r="C6858">
            <v>835100</v>
          </cell>
          <cell r="D6858">
            <v>1</v>
          </cell>
          <cell r="E6858">
            <v>0</v>
          </cell>
          <cell r="F6858" t="str">
            <v xml:space="preserve">השתלמויות והרצאות </v>
          </cell>
          <cell r="G6858">
            <v>0</v>
          </cell>
          <cell r="H6858" t="str">
            <v>גמיש</v>
          </cell>
          <cell r="I6858">
            <v>0</v>
          </cell>
          <cell r="J6858">
            <v>0</v>
          </cell>
          <cell r="K6858">
            <v>0</v>
          </cell>
          <cell r="L6858">
            <v>0</v>
          </cell>
          <cell r="M6858">
            <v>0</v>
          </cell>
          <cell r="N6858">
            <v>0</v>
          </cell>
          <cell r="O6858">
            <v>0</v>
          </cell>
          <cell r="P6858">
            <v>0</v>
          </cell>
        </row>
        <row r="6859">
          <cell r="A6859">
            <v>1835100522</v>
          </cell>
          <cell r="B6859">
            <v>522</v>
          </cell>
          <cell r="C6859">
            <v>835100</v>
          </cell>
          <cell r="D6859">
            <v>1</v>
          </cell>
          <cell r="E6859">
            <v>0</v>
          </cell>
          <cell r="F6859" t="str">
            <v xml:space="preserve">ספרים             </v>
          </cell>
          <cell r="G6859">
            <v>0</v>
          </cell>
          <cell r="H6859" t="str">
            <v>גמיש</v>
          </cell>
          <cell r="I6859">
            <v>0</v>
          </cell>
          <cell r="J6859">
            <v>0</v>
          </cell>
          <cell r="K6859">
            <v>0</v>
          </cell>
          <cell r="L6859">
            <v>0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</row>
        <row r="6860">
          <cell r="A6860">
            <v>1835100540</v>
          </cell>
          <cell r="B6860">
            <v>540</v>
          </cell>
          <cell r="C6860">
            <v>835100</v>
          </cell>
          <cell r="D6860">
            <v>1</v>
          </cell>
          <cell r="E6860">
            <v>0</v>
          </cell>
          <cell r="F6860" t="str">
            <v xml:space="preserve">הוצאות טלפון      </v>
          </cell>
          <cell r="G6860">
            <v>0</v>
          </cell>
          <cell r="H6860" t="str">
            <v>קשיח</v>
          </cell>
          <cell r="I6860">
            <v>0</v>
          </cell>
          <cell r="J6860">
            <v>0</v>
          </cell>
          <cell r="K6860">
            <v>0</v>
          </cell>
          <cell r="L6860">
            <v>0</v>
          </cell>
          <cell r="M6860">
            <v>0</v>
          </cell>
          <cell r="N6860">
            <v>0</v>
          </cell>
          <cell r="O6860">
            <v>0</v>
          </cell>
          <cell r="P6860">
            <v>0</v>
          </cell>
        </row>
        <row r="6861">
          <cell r="A6861">
            <v>1835100544</v>
          </cell>
          <cell r="B6861">
            <v>544</v>
          </cell>
          <cell r="C6861">
            <v>835100</v>
          </cell>
          <cell r="D6861">
            <v>1</v>
          </cell>
          <cell r="E6861">
            <v>0</v>
          </cell>
          <cell r="F6861" t="str">
            <v xml:space="preserve">הוצאות דאר        </v>
          </cell>
          <cell r="G6861">
            <v>0</v>
          </cell>
          <cell r="H6861" t="str">
            <v>קשיח</v>
          </cell>
          <cell r="I6861">
            <v>0</v>
          </cell>
          <cell r="J6861">
            <v>0</v>
          </cell>
          <cell r="K6861">
            <v>0</v>
          </cell>
          <cell r="L6861">
            <v>0</v>
          </cell>
          <cell r="M6861">
            <v>0</v>
          </cell>
          <cell r="N6861">
            <v>0</v>
          </cell>
          <cell r="O6861">
            <v>0</v>
          </cell>
          <cell r="P6861">
            <v>0</v>
          </cell>
        </row>
        <row r="6862">
          <cell r="A6862">
            <v>1835100561</v>
          </cell>
          <cell r="B6862">
            <v>561</v>
          </cell>
          <cell r="C6862">
            <v>835100</v>
          </cell>
          <cell r="D6862">
            <v>1</v>
          </cell>
          <cell r="E6862">
            <v>0</v>
          </cell>
          <cell r="F6862" t="str">
            <v xml:space="preserve">שיכפולים          </v>
          </cell>
          <cell r="G6862">
            <v>0</v>
          </cell>
          <cell r="H6862" t="str">
            <v>גמיש</v>
          </cell>
          <cell r="I6862">
            <v>0</v>
          </cell>
          <cell r="J6862">
            <v>0</v>
          </cell>
          <cell r="K6862">
            <v>0</v>
          </cell>
          <cell r="L6862">
            <v>0</v>
          </cell>
          <cell r="M6862">
            <v>0</v>
          </cell>
          <cell r="N6862">
            <v>0</v>
          </cell>
          <cell r="O6862">
            <v>0</v>
          </cell>
          <cell r="P6862">
            <v>0</v>
          </cell>
        </row>
        <row r="6863">
          <cell r="A6863">
            <v>1835100571</v>
          </cell>
          <cell r="B6863">
            <v>571</v>
          </cell>
          <cell r="C6863">
            <v>835100</v>
          </cell>
          <cell r="D6863">
            <v>1</v>
          </cell>
          <cell r="E6863">
            <v>0</v>
          </cell>
          <cell r="F6863" t="str">
            <v xml:space="preserve">מיכון וענ"א       </v>
          </cell>
          <cell r="G6863">
            <v>0</v>
          </cell>
          <cell r="H6863" t="str">
            <v>קשיח</v>
          </cell>
          <cell r="I6863">
            <v>0</v>
          </cell>
          <cell r="J6863">
            <v>0</v>
          </cell>
          <cell r="K6863">
            <v>0</v>
          </cell>
          <cell r="L6863">
            <v>0</v>
          </cell>
          <cell r="M6863">
            <v>0</v>
          </cell>
          <cell r="N6863">
            <v>0</v>
          </cell>
          <cell r="O6863">
            <v>0</v>
          </cell>
          <cell r="P6863">
            <v>0</v>
          </cell>
        </row>
        <row r="6864">
          <cell r="A6864">
            <v>1835100721</v>
          </cell>
          <cell r="B6864">
            <v>721</v>
          </cell>
          <cell r="C6864">
            <v>835100</v>
          </cell>
          <cell r="D6864">
            <v>1</v>
          </cell>
          <cell r="E6864">
            <v>0</v>
          </cell>
          <cell r="F6864" t="str">
            <v>חמרים-תחזוקת מבנים</v>
          </cell>
          <cell r="G6864">
            <v>0</v>
          </cell>
          <cell r="H6864" t="str">
            <v>גמיש</v>
          </cell>
          <cell r="I6864">
            <v>0</v>
          </cell>
          <cell r="J6864">
            <v>0</v>
          </cell>
          <cell r="K6864">
            <v>0</v>
          </cell>
          <cell r="L6864">
            <v>0</v>
          </cell>
          <cell r="M6864">
            <v>0</v>
          </cell>
          <cell r="N6864">
            <v>0</v>
          </cell>
          <cell r="O6864">
            <v>0</v>
          </cell>
          <cell r="P6864">
            <v>0</v>
          </cell>
        </row>
        <row r="6865">
          <cell r="A6865">
            <v>1835100722</v>
          </cell>
          <cell r="B6865">
            <v>722</v>
          </cell>
          <cell r="C6865">
            <v>835100</v>
          </cell>
          <cell r="D6865">
            <v>1</v>
          </cell>
          <cell r="E6865">
            <v>0</v>
          </cell>
          <cell r="F6865" t="str">
            <v>חמרים-תחזוקה עצמית</v>
          </cell>
          <cell r="G6865">
            <v>0</v>
          </cell>
          <cell r="H6865" t="str">
            <v>גמיש</v>
          </cell>
          <cell r="I6865">
            <v>0</v>
          </cell>
          <cell r="J6865">
            <v>0</v>
          </cell>
          <cell r="K6865">
            <v>0</v>
          </cell>
          <cell r="L6865">
            <v>0</v>
          </cell>
          <cell r="M6865">
            <v>0</v>
          </cell>
          <cell r="N6865">
            <v>0</v>
          </cell>
          <cell r="O6865">
            <v>0</v>
          </cell>
          <cell r="P6865">
            <v>0</v>
          </cell>
        </row>
        <row r="6866">
          <cell r="A6866">
            <v>1835100723</v>
          </cell>
          <cell r="B6866">
            <v>723</v>
          </cell>
          <cell r="C6866">
            <v>835100</v>
          </cell>
          <cell r="D6866">
            <v>1</v>
          </cell>
          <cell r="E6866">
            <v>0</v>
          </cell>
          <cell r="F6866" t="str">
            <v xml:space="preserve">חומרים לילדים     </v>
          </cell>
          <cell r="G6866">
            <v>0</v>
          </cell>
          <cell r="H6866" t="str">
            <v>גמיש</v>
          </cell>
          <cell r="I6866">
            <v>0</v>
          </cell>
          <cell r="J6866">
            <v>0</v>
          </cell>
          <cell r="K6866">
            <v>0</v>
          </cell>
          <cell r="L6866">
            <v>0</v>
          </cell>
          <cell r="M6866">
            <v>0</v>
          </cell>
          <cell r="N6866">
            <v>0</v>
          </cell>
          <cell r="O6866">
            <v>0</v>
          </cell>
          <cell r="P6866">
            <v>0</v>
          </cell>
        </row>
        <row r="6867">
          <cell r="A6867">
            <v>1835100745</v>
          </cell>
          <cell r="B6867">
            <v>745</v>
          </cell>
          <cell r="C6867">
            <v>835100</v>
          </cell>
          <cell r="D6867">
            <v>1</v>
          </cell>
          <cell r="E6867">
            <v>0</v>
          </cell>
          <cell r="F6867" t="str">
            <v xml:space="preserve">דמי פריצה - תכולה </v>
          </cell>
          <cell r="G6867">
            <v>0</v>
          </cell>
          <cell r="H6867" t="str">
            <v>קשיח</v>
          </cell>
          <cell r="I6867">
            <v>0</v>
          </cell>
          <cell r="J6867">
            <v>0</v>
          </cell>
          <cell r="K6867">
            <v>0</v>
          </cell>
          <cell r="L6867">
            <v>0</v>
          </cell>
          <cell r="M6867">
            <v>0</v>
          </cell>
          <cell r="N6867">
            <v>0</v>
          </cell>
          <cell r="O6867">
            <v>0</v>
          </cell>
          <cell r="P6867">
            <v>0</v>
          </cell>
        </row>
        <row r="6868">
          <cell r="A6868">
            <v>1835100751</v>
          </cell>
          <cell r="B6868">
            <v>751</v>
          </cell>
          <cell r="C6868">
            <v>835100</v>
          </cell>
          <cell r="D6868">
            <v>1</v>
          </cell>
          <cell r="E6868">
            <v>0</v>
          </cell>
          <cell r="F6868" t="str">
            <v xml:space="preserve">עבודות קבלניות    </v>
          </cell>
          <cell r="G6868">
            <v>0</v>
          </cell>
          <cell r="H6868" t="str">
            <v>גמיש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</row>
        <row r="6869">
          <cell r="A6869">
            <v>1835100752</v>
          </cell>
          <cell r="B6869">
            <v>752</v>
          </cell>
          <cell r="C6869">
            <v>835100</v>
          </cell>
          <cell r="D6869">
            <v>1</v>
          </cell>
          <cell r="E6869">
            <v>0</v>
          </cell>
          <cell r="F6869" t="str">
            <v xml:space="preserve">נקיון בקבלנות     </v>
          </cell>
          <cell r="G6869">
            <v>0</v>
          </cell>
          <cell r="H6869" t="str">
            <v>קשיח</v>
          </cell>
          <cell r="I6869">
            <v>0</v>
          </cell>
          <cell r="J6869">
            <v>0</v>
          </cell>
          <cell r="K6869">
            <v>0</v>
          </cell>
          <cell r="L6869">
            <v>0</v>
          </cell>
          <cell r="M6869">
            <v>0</v>
          </cell>
          <cell r="N6869">
            <v>0</v>
          </cell>
          <cell r="O6869">
            <v>0</v>
          </cell>
          <cell r="P6869">
            <v>0</v>
          </cell>
        </row>
        <row r="6870">
          <cell r="A6870">
            <v>1835100753</v>
          </cell>
          <cell r="B6870">
            <v>753</v>
          </cell>
          <cell r="C6870">
            <v>835100</v>
          </cell>
          <cell r="D6870">
            <v>1</v>
          </cell>
          <cell r="E6870">
            <v>0</v>
          </cell>
          <cell r="F6870" t="str">
            <v xml:space="preserve">עובדת חיצונית     </v>
          </cell>
          <cell r="G6870">
            <v>0</v>
          </cell>
          <cell r="H6870" t="str">
            <v>קשיח</v>
          </cell>
          <cell r="I6870">
            <v>0</v>
          </cell>
          <cell r="J6870">
            <v>0</v>
          </cell>
          <cell r="K6870">
            <v>0</v>
          </cell>
          <cell r="L6870">
            <v>0</v>
          </cell>
          <cell r="M6870">
            <v>0</v>
          </cell>
          <cell r="N6870">
            <v>0</v>
          </cell>
          <cell r="O6870">
            <v>0</v>
          </cell>
          <cell r="P6870">
            <v>0</v>
          </cell>
        </row>
        <row r="6871">
          <cell r="A6871">
            <v>1835100758</v>
          </cell>
          <cell r="B6871">
            <v>758</v>
          </cell>
          <cell r="C6871">
            <v>835100</v>
          </cell>
          <cell r="D6871">
            <v>1</v>
          </cell>
          <cell r="E6871">
            <v>0</v>
          </cell>
          <cell r="F6871" t="str">
            <v xml:space="preserve">גינון במרכז       </v>
          </cell>
          <cell r="G6871">
            <v>0</v>
          </cell>
          <cell r="H6871" t="str">
            <v>גמיש</v>
          </cell>
          <cell r="I6871">
            <v>0</v>
          </cell>
          <cell r="J6871">
            <v>0</v>
          </cell>
          <cell r="K6871">
            <v>0</v>
          </cell>
          <cell r="L6871">
            <v>0</v>
          </cell>
          <cell r="M6871">
            <v>0</v>
          </cell>
          <cell r="N6871">
            <v>0</v>
          </cell>
          <cell r="O6871">
            <v>0</v>
          </cell>
          <cell r="P6871">
            <v>0</v>
          </cell>
        </row>
        <row r="6872">
          <cell r="A6872">
            <v>1835100789</v>
          </cell>
          <cell r="B6872">
            <v>789</v>
          </cell>
          <cell r="C6872">
            <v>835100</v>
          </cell>
          <cell r="D6872">
            <v>1</v>
          </cell>
          <cell r="E6872">
            <v>0</v>
          </cell>
          <cell r="F6872" t="str">
            <v xml:space="preserve">כביסה             </v>
          </cell>
          <cell r="G6872">
            <v>0</v>
          </cell>
          <cell r="H6872" t="str">
            <v>גמיש</v>
          </cell>
          <cell r="I6872">
            <v>0</v>
          </cell>
          <cell r="J6872">
            <v>0</v>
          </cell>
          <cell r="K6872">
            <v>0</v>
          </cell>
          <cell r="L6872">
            <v>0</v>
          </cell>
          <cell r="M6872">
            <v>0</v>
          </cell>
          <cell r="N6872">
            <v>0</v>
          </cell>
          <cell r="O6872">
            <v>0</v>
          </cell>
          <cell r="P6872">
            <v>0</v>
          </cell>
        </row>
        <row r="6873">
          <cell r="A6873">
            <v>1835100794</v>
          </cell>
          <cell r="B6873">
            <v>794</v>
          </cell>
          <cell r="C6873">
            <v>835100</v>
          </cell>
          <cell r="D6873">
            <v>1</v>
          </cell>
          <cell r="E6873">
            <v>0</v>
          </cell>
          <cell r="F6873" t="str">
            <v xml:space="preserve">השתתפות בעזר 094  </v>
          </cell>
          <cell r="G6873">
            <v>0</v>
          </cell>
          <cell r="H6873" t="str">
            <v>קשיח</v>
          </cell>
          <cell r="I6873">
            <v>0</v>
          </cell>
          <cell r="J6873">
            <v>0</v>
          </cell>
          <cell r="K6873">
            <v>0</v>
          </cell>
          <cell r="L6873">
            <v>0</v>
          </cell>
          <cell r="M6873">
            <v>0</v>
          </cell>
          <cell r="N6873">
            <v>0</v>
          </cell>
          <cell r="O6873">
            <v>0</v>
          </cell>
          <cell r="P6873">
            <v>0</v>
          </cell>
        </row>
        <row r="6874">
          <cell r="A6874">
            <v>1835100810</v>
          </cell>
          <cell r="B6874">
            <v>810</v>
          </cell>
          <cell r="C6874">
            <v>835100</v>
          </cell>
          <cell r="D6874">
            <v>1</v>
          </cell>
          <cell r="E6874">
            <v>0</v>
          </cell>
          <cell r="F6874" t="str">
            <v>השתתפות בשכר פקידה</v>
          </cell>
          <cell r="G6874">
            <v>0</v>
          </cell>
          <cell r="H6874" t="str">
            <v>גמיש</v>
          </cell>
          <cell r="I6874">
            <v>0</v>
          </cell>
          <cell r="J6874">
            <v>0</v>
          </cell>
          <cell r="K6874">
            <v>0</v>
          </cell>
          <cell r="L6874">
            <v>0</v>
          </cell>
          <cell r="M6874">
            <v>0</v>
          </cell>
          <cell r="N6874">
            <v>0</v>
          </cell>
          <cell r="O6874">
            <v>0</v>
          </cell>
          <cell r="P6874">
            <v>0</v>
          </cell>
        </row>
        <row r="6875">
          <cell r="A6875">
            <v>1835100900</v>
          </cell>
          <cell r="B6875">
            <v>900</v>
          </cell>
          <cell r="C6875">
            <v>835100</v>
          </cell>
          <cell r="D6875">
            <v>1</v>
          </cell>
          <cell r="E6875">
            <v>0</v>
          </cell>
          <cell r="F6875" t="str">
            <v xml:space="preserve">הוצאות חד פעמיות  </v>
          </cell>
          <cell r="G6875">
            <v>0</v>
          </cell>
          <cell r="H6875" t="str">
            <v xml:space="preserve"> </v>
          </cell>
          <cell r="I6875">
            <v>0</v>
          </cell>
          <cell r="J6875">
            <v>0</v>
          </cell>
          <cell r="K6875">
            <v>0</v>
          </cell>
          <cell r="L6875">
            <v>0</v>
          </cell>
          <cell r="M6875">
            <v>0</v>
          </cell>
          <cell r="N6875">
            <v>0</v>
          </cell>
          <cell r="O6875">
            <v>0</v>
          </cell>
          <cell r="P6875">
            <v>0</v>
          </cell>
        </row>
        <row r="6876">
          <cell r="A6876">
            <v>1835100980</v>
          </cell>
          <cell r="B6876">
            <v>980</v>
          </cell>
          <cell r="C6876">
            <v>835100</v>
          </cell>
          <cell r="D6876">
            <v>1</v>
          </cell>
          <cell r="E6876">
            <v>0</v>
          </cell>
          <cell r="F6876" t="str">
            <v xml:space="preserve">בדיקת ראדון-בטל"א </v>
          </cell>
          <cell r="G6876">
            <v>0</v>
          </cell>
          <cell r="H6876" t="str">
            <v>גמיש</v>
          </cell>
          <cell r="I6876">
            <v>0</v>
          </cell>
          <cell r="J6876">
            <v>0</v>
          </cell>
          <cell r="K6876">
            <v>0</v>
          </cell>
          <cell r="L6876">
            <v>0</v>
          </cell>
          <cell r="M6876">
            <v>0</v>
          </cell>
          <cell r="N6876">
            <v>0</v>
          </cell>
          <cell r="O6876">
            <v>0</v>
          </cell>
          <cell r="P6876">
            <v>0</v>
          </cell>
        </row>
        <row r="6877">
          <cell r="A6877" t="e">
            <v>#VALUE!</v>
          </cell>
          <cell r="B6877" t="str">
            <v>835100  סך הכל</v>
          </cell>
          <cell r="C6877">
            <v>0</v>
          </cell>
          <cell r="D6877">
            <v>0</v>
          </cell>
          <cell r="E6877">
            <v>0</v>
          </cell>
          <cell r="F6877" t="str">
            <v>איבחון ושיקום הילד</v>
          </cell>
          <cell r="G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  <cell r="L6877">
            <v>0</v>
          </cell>
          <cell r="M6877">
            <v>0</v>
          </cell>
          <cell r="N6877">
            <v>0</v>
          </cell>
          <cell r="O6877">
            <v>0</v>
          </cell>
          <cell r="P6877">
            <v>0</v>
          </cell>
        </row>
        <row r="6878">
          <cell r="A6878">
            <v>18352000</v>
          </cell>
          <cell r="B6878">
            <v>0</v>
          </cell>
          <cell r="C6878">
            <v>835200</v>
          </cell>
          <cell r="D6878">
            <v>1</v>
          </cell>
          <cell r="E6878">
            <v>0</v>
          </cell>
          <cell r="F6878" t="str">
            <v>התחנה לבריאות הנפש</v>
          </cell>
          <cell r="G6878">
            <v>0</v>
          </cell>
          <cell r="H6878" t="str">
            <v xml:space="preserve"> </v>
          </cell>
          <cell r="I6878">
            <v>0</v>
          </cell>
          <cell r="J6878">
            <v>0</v>
          </cell>
          <cell r="K6878">
            <v>0</v>
          </cell>
          <cell r="L6878">
            <v>0</v>
          </cell>
          <cell r="M6878">
            <v>0</v>
          </cell>
          <cell r="N6878">
            <v>0</v>
          </cell>
          <cell r="O6878">
            <v>0</v>
          </cell>
          <cell r="P6878">
            <v>0</v>
          </cell>
        </row>
        <row r="6879">
          <cell r="A6879">
            <v>1835200100</v>
          </cell>
          <cell r="B6879">
            <v>100</v>
          </cell>
          <cell r="C6879">
            <v>835200</v>
          </cell>
          <cell r="D6879">
            <v>1</v>
          </cell>
          <cell r="E6879">
            <v>0</v>
          </cell>
          <cell r="F6879" t="str">
            <v>שכר עובדים לפי תקן</v>
          </cell>
          <cell r="G6879">
            <v>0</v>
          </cell>
          <cell r="H6879" t="str">
            <v xml:space="preserve"> </v>
          </cell>
          <cell r="I6879">
            <v>0</v>
          </cell>
          <cell r="J6879">
            <v>0</v>
          </cell>
          <cell r="K6879">
            <v>0</v>
          </cell>
          <cell r="L6879">
            <v>0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</row>
        <row r="6880">
          <cell r="A6880">
            <v>1835200110</v>
          </cell>
          <cell r="B6880">
            <v>110</v>
          </cell>
          <cell r="C6880">
            <v>835200</v>
          </cell>
          <cell r="D6880">
            <v>1</v>
          </cell>
          <cell r="E6880">
            <v>0</v>
          </cell>
          <cell r="F6880" t="str">
            <v>השכר הקובע-תקציבית</v>
          </cell>
          <cell r="G6880">
            <v>0</v>
          </cell>
          <cell r="H6880" t="str">
            <v>שכר</v>
          </cell>
          <cell r="I6880">
            <v>0</v>
          </cell>
          <cell r="J6880">
            <v>0</v>
          </cell>
          <cell r="K6880">
            <v>0</v>
          </cell>
          <cell r="L6880">
            <v>0</v>
          </cell>
          <cell r="M6880">
            <v>0</v>
          </cell>
          <cell r="N6880">
            <v>0</v>
          </cell>
          <cell r="O6880">
            <v>0</v>
          </cell>
          <cell r="P6880">
            <v>0</v>
          </cell>
        </row>
        <row r="6881">
          <cell r="A6881">
            <v>1835200122</v>
          </cell>
          <cell r="B6881">
            <v>122</v>
          </cell>
          <cell r="C6881">
            <v>835200</v>
          </cell>
          <cell r="D6881">
            <v>1</v>
          </cell>
          <cell r="E6881">
            <v>0</v>
          </cell>
          <cell r="F6881" t="str">
            <v xml:space="preserve">ביגוד             </v>
          </cell>
          <cell r="G6881">
            <v>0</v>
          </cell>
          <cell r="H6881" t="str">
            <v>שכר</v>
          </cell>
          <cell r="I6881">
            <v>0</v>
          </cell>
          <cell r="J6881">
            <v>0</v>
          </cell>
          <cell r="K6881">
            <v>0</v>
          </cell>
          <cell r="L6881">
            <v>0</v>
          </cell>
          <cell r="M6881">
            <v>0</v>
          </cell>
          <cell r="N6881">
            <v>0</v>
          </cell>
          <cell r="O6881">
            <v>0</v>
          </cell>
          <cell r="P6881">
            <v>0</v>
          </cell>
        </row>
        <row r="6882">
          <cell r="A6882">
            <v>1835200126</v>
          </cell>
          <cell r="B6882">
            <v>126</v>
          </cell>
          <cell r="C6882">
            <v>835200</v>
          </cell>
          <cell r="D6882">
            <v>1</v>
          </cell>
          <cell r="E6882">
            <v>0</v>
          </cell>
          <cell r="F6882" t="str">
            <v xml:space="preserve">דמי הבראה         </v>
          </cell>
          <cell r="G6882">
            <v>0</v>
          </cell>
          <cell r="H6882" t="str">
            <v>שכר</v>
          </cell>
          <cell r="I6882">
            <v>0</v>
          </cell>
          <cell r="J6882">
            <v>0</v>
          </cell>
          <cell r="K6882">
            <v>0</v>
          </cell>
          <cell r="L6882">
            <v>0</v>
          </cell>
          <cell r="M6882">
            <v>0</v>
          </cell>
          <cell r="N6882">
            <v>0</v>
          </cell>
          <cell r="O6882">
            <v>0</v>
          </cell>
          <cell r="P6882">
            <v>0</v>
          </cell>
        </row>
        <row r="6883">
          <cell r="A6883">
            <v>1835200140</v>
          </cell>
          <cell r="B6883">
            <v>140</v>
          </cell>
          <cell r="C6883">
            <v>835200</v>
          </cell>
          <cell r="D6883">
            <v>1</v>
          </cell>
          <cell r="E6883">
            <v>0</v>
          </cell>
          <cell r="F6883" t="str">
            <v>השתתפות באחזקת רכב</v>
          </cell>
          <cell r="G6883">
            <v>0</v>
          </cell>
          <cell r="H6883" t="str">
            <v>שכר</v>
          </cell>
          <cell r="I6883">
            <v>0</v>
          </cell>
          <cell r="J6883">
            <v>0</v>
          </cell>
          <cell r="K6883">
            <v>0</v>
          </cell>
          <cell r="L6883">
            <v>0</v>
          </cell>
          <cell r="M6883">
            <v>0</v>
          </cell>
          <cell r="N6883">
            <v>0</v>
          </cell>
          <cell r="O6883">
            <v>0</v>
          </cell>
          <cell r="P6883">
            <v>0</v>
          </cell>
        </row>
        <row r="6884">
          <cell r="A6884">
            <v>1835200200</v>
          </cell>
          <cell r="B6884">
            <v>200</v>
          </cell>
          <cell r="C6884">
            <v>835200</v>
          </cell>
          <cell r="D6884">
            <v>1</v>
          </cell>
          <cell r="E6884">
            <v>0</v>
          </cell>
          <cell r="F6884" t="str">
            <v>שכר עובדים ללא תקן</v>
          </cell>
          <cell r="G6884">
            <v>0</v>
          </cell>
          <cell r="H6884" t="str">
            <v xml:space="preserve"> </v>
          </cell>
          <cell r="I6884">
            <v>0</v>
          </cell>
          <cell r="J6884">
            <v>0</v>
          </cell>
          <cell r="K6884">
            <v>0</v>
          </cell>
          <cell r="L6884">
            <v>0</v>
          </cell>
          <cell r="M6884">
            <v>0</v>
          </cell>
          <cell r="N6884">
            <v>0</v>
          </cell>
          <cell r="O6884">
            <v>0</v>
          </cell>
          <cell r="P6884">
            <v>0</v>
          </cell>
        </row>
        <row r="6885">
          <cell r="A6885">
            <v>1835200210</v>
          </cell>
          <cell r="B6885">
            <v>210</v>
          </cell>
          <cell r="C6885">
            <v>835200</v>
          </cell>
          <cell r="D6885">
            <v>1</v>
          </cell>
          <cell r="E6885">
            <v>0</v>
          </cell>
          <cell r="F6885" t="str">
            <v xml:space="preserve">השכר הקובע        </v>
          </cell>
          <cell r="G6885">
            <v>0</v>
          </cell>
          <cell r="H6885" t="str">
            <v>שכר</v>
          </cell>
          <cell r="I6885">
            <v>0</v>
          </cell>
          <cell r="J6885">
            <v>0</v>
          </cell>
          <cell r="K6885">
            <v>0</v>
          </cell>
          <cell r="L6885">
            <v>0</v>
          </cell>
          <cell r="M6885">
            <v>0</v>
          </cell>
          <cell r="N6885">
            <v>0</v>
          </cell>
          <cell r="O6885">
            <v>0</v>
          </cell>
          <cell r="P6885">
            <v>0</v>
          </cell>
        </row>
        <row r="6886">
          <cell r="A6886">
            <v>1835200400</v>
          </cell>
          <cell r="B6886">
            <v>400</v>
          </cell>
          <cell r="C6886">
            <v>835200</v>
          </cell>
          <cell r="D6886">
            <v>1</v>
          </cell>
          <cell r="E6886">
            <v>0</v>
          </cell>
          <cell r="F6886" t="str">
            <v>אחזקת בנינים וציוד</v>
          </cell>
          <cell r="G6886">
            <v>0</v>
          </cell>
          <cell r="H6886" t="str">
            <v xml:space="preserve"> </v>
          </cell>
          <cell r="I6886">
            <v>0</v>
          </cell>
          <cell r="J6886">
            <v>0</v>
          </cell>
          <cell r="K6886">
            <v>0</v>
          </cell>
          <cell r="L6886">
            <v>0</v>
          </cell>
          <cell r="M6886">
            <v>0</v>
          </cell>
          <cell r="N6886">
            <v>0</v>
          </cell>
          <cell r="O6886">
            <v>0</v>
          </cell>
          <cell r="P6886">
            <v>0</v>
          </cell>
        </row>
        <row r="6887">
          <cell r="A6887">
            <v>1835200412</v>
          </cell>
          <cell r="B6887">
            <v>412</v>
          </cell>
          <cell r="C6887">
            <v>835200</v>
          </cell>
          <cell r="D6887">
            <v>1</v>
          </cell>
          <cell r="E6887">
            <v>0</v>
          </cell>
          <cell r="F6887" t="str">
            <v xml:space="preserve">ארנונה            </v>
          </cell>
          <cell r="G6887">
            <v>0</v>
          </cell>
          <cell r="H6887" t="str">
            <v>קשיח</v>
          </cell>
          <cell r="I6887">
            <v>0</v>
          </cell>
          <cell r="J6887">
            <v>0</v>
          </cell>
          <cell r="K6887">
            <v>0</v>
          </cell>
          <cell r="L6887">
            <v>0</v>
          </cell>
          <cell r="M6887">
            <v>0</v>
          </cell>
          <cell r="N6887">
            <v>0</v>
          </cell>
          <cell r="O6887">
            <v>0</v>
          </cell>
          <cell r="P6887">
            <v>0</v>
          </cell>
        </row>
        <row r="6888">
          <cell r="A6888">
            <v>1835200423</v>
          </cell>
          <cell r="B6888">
            <v>423</v>
          </cell>
          <cell r="C6888">
            <v>835200</v>
          </cell>
          <cell r="D6888">
            <v>1</v>
          </cell>
          <cell r="E6888">
            <v>0</v>
          </cell>
          <cell r="F6888" t="str">
            <v xml:space="preserve">תחזוקת מבנה       </v>
          </cell>
          <cell r="G6888">
            <v>0</v>
          </cell>
          <cell r="H6888" t="str">
            <v>קשיח</v>
          </cell>
          <cell r="I6888">
            <v>0</v>
          </cell>
          <cell r="J6888">
            <v>0</v>
          </cell>
          <cell r="K6888">
            <v>0</v>
          </cell>
          <cell r="L6888">
            <v>0</v>
          </cell>
          <cell r="M6888">
            <v>0</v>
          </cell>
          <cell r="N6888">
            <v>0</v>
          </cell>
          <cell r="O6888">
            <v>0</v>
          </cell>
          <cell r="P6888">
            <v>0</v>
          </cell>
        </row>
        <row r="6889">
          <cell r="A6889">
            <v>1835200431</v>
          </cell>
          <cell r="B6889">
            <v>431</v>
          </cell>
          <cell r="C6889">
            <v>835200</v>
          </cell>
          <cell r="D6889">
            <v>1</v>
          </cell>
          <cell r="E6889">
            <v>0</v>
          </cell>
          <cell r="F6889" t="str">
            <v xml:space="preserve">חשמל              </v>
          </cell>
          <cell r="G6889">
            <v>0</v>
          </cell>
          <cell r="H6889" t="str">
            <v>קשיח</v>
          </cell>
          <cell r="I6889">
            <v>0</v>
          </cell>
          <cell r="J6889">
            <v>0</v>
          </cell>
          <cell r="K6889">
            <v>0</v>
          </cell>
          <cell r="L6889">
            <v>0</v>
          </cell>
          <cell r="M6889">
            <v>0</v>
          </cell>
          <cell r="N6889">
            <v>0</v>
          </cell>
          <cell r="O6889">
            <v>0</v>
          </cell>
          <cell r="P6889">
            <v>0</v>
          </cell>
        </row>
        <row r="6890">
          <cell r="A6890">
            <v>1835200432</v>
          </cell>
          <cell r="B6890">
            <v>432</v>
          </cell>
          <cell r="C6890">
            <v>835200</v>
          </cell>
          <cell r="D6890">
            <v>1</v>
          </cell>
          <cell r="E6890">
            <v>0</v>
          </cell>
          <cell r="F6890" t="str">
            <v xml:space="preserve">מים               </v>
          </cell>
          <cell r="G6890">
            <v>0</v>
          </cell>
          <cell r="H6890" t="str">
            <v>קשיח</v>
          </cell>
          <cell r="I6890">
            <v>0</v>
          </cell>
          <cell r="J6890">
            <v>0</v>
          </cell>
          <cell r="K6890">
            <v>0</v>
          </cell>
          <cell r="L6890">
            <v>0</v>
          </cell>
          <cell r="M6890">
            <v>0</v>
          </cell>
          <cell r="N6890">
            <v>0</v>
          </cell>
          <cell r="O6890">
            <v>0</v>
          </cell>
          <cell r="P6890">
            <v>0</v>
          </cell>
        </row>
        <row r="6891">
          <cell r="A6891">
            <v>1835200433</v>
          </cell>
          <cell r="B6891">
            <v>433</v>
          </cell>
          <cell r="C6891">
            <v>835200</v>
          </cell>
          <cell r="D6891">
            <v>1</v>
          </cell>
          <cell r="E6891">
            <v>0</v>
          </cell>
          <cell r="F6891" t="str">
            <v xml:space="preserve">חומרי נקיון       </v>
          </cell>
          <cell r="G6891">
            <v>0</v>
          </cell>
          <cell r="H6891" t="str">
            <v>גמיש</v>
          </cell>
          <cell r="I6891">
            <v>0</v>
          </cell>
          <cell r="J6891">
            <v>0</v>
          </cell>
          <cell r="K6891">
            <v>0</v>
          </cell>
          <cell r="L6891">
            <v>0</v>
          </cell>
          <cell r="M6891">
            <v>0</v>
          </cell>
          <cell r="N6891">
            <v>0</v>
          </cell>
          <cell r="O6891">
            <v>0</v>
          </cell>
          <cell r="P6891">
            <v>0</v>
          </cell>
        </row>
        <row r="6892">
          <cell r="A6892">
            <v>1835200436</v>
          </cell>
          <cell r="B6892">
            <v>436</v>
          </cell>
          <cell r="C6892">
            <v>835200</v>
          </cell>
          <cell r="D6892">
            <v>1</v>
          </cell>
          <cell r="E6892">
            <v>0</v>
          </cell>
          <cell r="F6892" t="str">
            <v xml:space="preserve">אחזקת מזגנים      </v>
          </cell>
          <cell r="G6892">
            <v>0</v>
          </cell>
          <cell r="H6892" t="str">
            <v>גמיש</v>
          </cell>
          <cell r="I6892">
            <v>0</v>
          </cell>
          <cell r="J6892">
            <v>0</v>
          </cell>
          <cell r="K6892">
            <v>0</v>
          </cell>
          <cell r="L6892">
            <v>0</v>
          </cell>
          <cell r="M6892">
            <v>0</v>
          </cell>
          <cell r="N6892">
            <v>0</v>
          </cell>
          <cell r="O6892">
            <v>0</v>
          </cell>
          <cell r="P6892">
            <v>0</v>
          </cell>
        </row>
        <row r="6893">
          <cell r="A6893">
            <v>1835200441</v>
          </cell>
          <cell r="B6893">
            <v>441</v>
          </cell>
          <cell r="C6893">
            <v>835200</v>
          </cell>
          <cell r="D6893">
            <v>1</v>
          </cell>
          <cell r="E6893">
            <v>0</v>
          </cell>
          <cell r="F6893" t="str">
            <v xml:space="preserve">ביטוח             </v>
          </cell>
          <cell r="G6893">
            <v>0</v>
          </cell>
          <cell r="H6893" t="str">
            <v>קשיח</v>
          </cell>
          <cell r="I6893">
            <v>0</v>
          </cell>
          <cell r="J6893">
            <v>0</v>
          </cell>
          <cell r="K6893">
            <v>0</v>
          </cell>
          <cell r="L6893">
            <v>0</v>
          </cell>
          <cell r="M6893">
            <v>0</v>
          </cell>
          <cell r="N6893">
            <v>0</v>
          </cell>
          <cell r="O6893">
            <v>0</v>
          </cell>
          <cell r="P6893">
            <v>0</v>
          </cell>
        </row>
        <row r="6894">
          <cell r="A6894">
            <v>1835200450</v>
          </cell>
          <cell r="B6894">
            <v>450</v>
          </cell>
          <cell r="C6894">
            <v>835200</v>
          </cell>
          <cell r="D6894">
            <v>1</v>
          </cell>
          <cell r="E6894">
            <v>0</v>
          </cell>
          <cell r="F6894" t="str">
            <v xml:space="preserve">ריהוט ואחזקתו     </v>
          </cell>
          <cell r="G6894">
            <v>0</v>
          </cell>
          <cell r="H6894" t="str">
            <v>גמיש</v>
          </cell>
          <cell r="I6894">
            <v>0</v>
          </cell>
          <cell r="J6894">
            <v>0</v>
          </cell>
          <cell r="K6894">
            <v>0</v>
          </cell>
          <cell r="L6894">
            <v>0</v>
          </cell>
          <cell r="M6894">
            <v>0</v>
          </cell>
          <cell r="N6894">
            <v>0</v>
          </cell>
          <cell r="O6894">
            <v>0</v>
          </cell>
          <cell r="P6894">
            <v>0</v>
          </cell>
        </row>
        <row r="6895">
          <cell r="A6895">
            <v>1835200470</v>
          </cell>
          <cell r="B6895">
            <v>470</v>
          </cell>
          <cell r="C6895">
            <v>835200</v>
          </cell>
          <cell r="D6895">
            <v>1</v>
          </cell>
          <cell r="E6895">
            <v>0</v>
          </cell>
          <cell r="F6895" t="str">
            <v xml:space="preserve">אחזקת מכונות משרד </v>
          </cell>
          <cell r="G6895">
            <v>0</v>
          </cell>
          <cell r="H6895" t="str">
            <v>גמיש</v>
          </cell>
          <cell r="I6895">
            <v>0</v>
          </cell>
          <cell r="J6895">
            <v>0</v>
          </cell>
          <cell r="K6895">
            <v>0</v>
          </cell>
          <cell r="L6895">
            <v>0</v>
          </cell>
          <cell r="M6895">
            <v>0</v>
          </cell>
          <cell r="N6895">
            <v>0</v>
          </cell>
          <cell r="O6895">
            <v>0</v>
          </cell>
          <cell r="P6895">
            <v>0</v>
          </cell>
        </row>
        <row r="6896">
          <cell r="A6896">
            <v>1835200471</v>
          </cell>
          <cell r="B6896">
            <v>471</v>
          </cell>
          <cell r="C6896">
            <v>835200</v>
          </cell>
          <cell r="D6896">
            <v>1</v>
          </cell>
          <cell r="E6896">
            <v>0</v>
          </cell>
          <cell r="F6896" t="str">
            <v xml:space="preserve">מכשירי כתיבה      </v>
          </cell>
          <cell r="G6896">
            <v>0</v>
          </cell>
          <cell r="H6896" t="str">
            <v>גמיש</v>
          </cell>
          <cell r="I6896">
            <v>0</v>
          </cell>
          <cell r="J6896">
            <v>0</v>
          </cell>
          <cell r="K6896">
            <v>0</v>
          </cell>
          <cell r="L6896">
            <v>0</v>
          </cell>
          <cell r="M6896">
            <v>0</v>
          </cell>
          <cell r="N6896">
            <v>0</v>
          </cell>
          <cell r="O6896">
            <v>0</v>
          </cell>
          <cell r="P6896">
            <v>0</v>
          </cell>
        </row>
        <row r="6897">
          <cell r="A6897">
            <v>1835200500</v>
          </cell>
          <cell r="B6897">
            <v>500</v>
          </cell>
          <cell r="C6897">
            <v>835200</v>
          </cell>
          <cell r="D6897">
            <v>1</v>
          </cell>
          <cell r="E6897">
            <v>0</v>
          </cell>
          <cell r="F6897" t="str">
            <v xml:space="preserve">הוצאות מינהליות   </v>
          </cell>
          <cell r="G6897">
            <v>0</v>
          </cell>
          <cell r="H6897" t="str">
            <v xml:space="preserve"> </v>
          </cell>
          <cell r="I6897">
            <v>0</v>
          </cell>
          <cell r="J6897">
            <v>0</v>
          </cell>
          <cell r="K6897">
            <v>0</v>
          </cell>
          <cell r="L6897">
            <v>0</v>
          </cell>
          <cell r="M6897">
            <v>0</v>
          </cell>
          <cell r="N6897">
            <v>0</v>
          </cell>
          <cell r="O6897">
            <v>0</v>
          </cell>
          <cell r="P6897">
            <v>0</v>
          </cell>
        </row>
        <row r="6898">
          <cell r="A6898">
            <v>1835200511</v>
          </cell>
          <cell r="B6898">
            <v>511</v>
          </cell>
          <cell r="C6898">
            <v>835200</v>
          </cell>
          <cell r="D6898">
            <v>1</v>
          </cell>
          <cell r="E6898">
            <v>0</v>
          </cell>
          <cell r="F6898" t="str">
            <v xml:space="preserve">אירוח וכיבוד      </v>
          </cell>
          <cell r="G6898">
            <v>0</v>
          </cell>
          <cell r="H6898" t="str">
            <v>גמיש</v>
          </cell>
          <cell r="I6898">
            <v>0</v>
          </cell>
          <cell r="J6898">
            <v>0</v>
          </cell>
          <cell r="K6898">
            <v>0</v>
          </cell>
          <cell r="L6898">
            <v>0</v>
          </cell>
          <cell r="M6898">
            <v>0</v>
          </cell>
          <cell r="N6898">
            <v>0</v>
          </cell>
          <cell r="O6898">
            <v>0</v>
          </cell>
          <cell r="P6898">
            <v>0</v>
          </cell>
        </row>
        <row r="6899">
          <cell r="A6899">
            <v>1835200540</v>
          </cell>
          <cell r="B6899">
            <v>540</v>
          </cell>
          <cell r="C6899">
            <v>835200</v>
          </cell>
          <cell r="D6899">
            <v>1</v>
          </cell>
          <cell r="E6899">
            <v>0</v>
          </cell>
          <cell r="F6899" t="str">
            <v xml:space="preserve">הוצאות טלפון      </v>
          </cell>
          <cell r="G6899">
            <v>0</v>
          </cell>
          <cell r="H6899" t="str">
            <v>קשיח</v>
          </cell>
          <cell r="I6899">
            <v>0</v>
          </cell>
          <cell r="J6899">
            <v>0</v>
          </cell>
          <cell r="K6899">
            <v>0</v>
          </cell>
          <cell r="L6899">
            <v>0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</row>
        <row r="6900">
          <cell r="A6900">
            <v>1835200544</v>
          </cell>
          <cell r="B6900">
            <v>544</v>
          </cell>
          <cell r="C6900">
            <v>835200</v>
          </cell>
          <cell r="D6900">
            <v>1</v>
          </cell>
          <cell r="E6900">
            <v>0</v>
          </cell>
          <cell r="F6900" t="str">
            <v xml:space="preserve">הוצאות דאר        </v>
          </cell>
          <cell r="G6900">
            <v>0</v>
          </cell>
          <cell r="H6900" t="str">
            <v>קשיח</v>
          </cell>
          <cell r="I6900">
            <v>0</v>
          </cell>
          <cell r="J6900">
            <v>0</v>
          </cell>
          <cell r="K6900">
            <v>0</v>
          </cell>
          <cell r="L6900">
            <v>0</v>
          </cell>
          <cell r="M6900">
            <v>0</v>
          </cell>
          <cell r="N6900">
            <v>0</v>
          </cell>
          <cell r="O6900">
            <v>0</v>
          </cell>
          <cell r="P6900">
            <v>0</v>
          </cell>
        </row>
        <row r="6901">
          <cell r="A6901">
            <v>1835200561</v>
          </cell>
          <cell r="B6901">
            <v>561</v>
          </cell>
          <cell r="C6901">
            <v>835200</v>
          </cell>
          <cell r="D6901">
            <v>1</v>
          </cell>
          <cell r="E6901">
            <v>0</v>
          </cell>
          <cell r="F6901" t="str">
            <v xml:space="preserve">שיכפולים          </v>
          </cell>
          <cell r="G6901">
            <v>0</v>
          </cell>
          <cell r="H6901" t="str">
            <v>גמיש</v>
          </cell>
          <cell r="I6901">
            <v>0</v>
          </cell>
          <cell r="J6901">
            <v>0</v>
          </cell>
          <cell r="K6901">
            <v>0</v>
          </cell>
          <cell r="L6901">
            <v>0</v>
          </cell>
          <cell r="M6901">
            <v>0</v>
          </cell>
          <cell r="N6901">
            <v>0</v>
          </cell>
          <cell r="O6901">
            <v>0</v>
          </cell>
          <cell r="P6901">
            <v>0</v>
          </cell>
        </row>
        <row r="6902">
          <cell r="A6902">
            <v>1835200571</v>
          </cell>
          <cell r="B6902">
            <v>571</v>
          </cell>
          <cell r="C6902">
            <v>835200</v>
          </cell>
          <cell r="D6902">
            <v>1</v>
          </cell>
          <cell r="E6902">
            <v>0</v>
          </cell>
          <cell r="F6902" t="str">
            <v xml:space="preserve">מיכון וענ"א       </v>
          </cell>
          <cell r="G6902">
            <v>0</v>
          </cell>
          <cell r="H6902" t="str">
            <v>קשיח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0</v>
          </cell>
          <cell r="N6902">
            <v>0</v>
          </cell>
          <cell r="O6902">
            <v>0</v>
          </cell>
          <cell r="P6902">
            <v>0</v>
          </cell>
        </row>
        <row r="6903">
          <cell r="A6903">
            <v>1835200700</v>
          </cell>
          <cell r="B6903">
            <v>700</v>
          </cell>
          <cell r="C6903">
            <v>835200</v>
          </cell>
          <cell r="D6903">
            <v>1</v>
          </cell>
          <cell r="E6903">
            <v>0</v>
          </cell>
          <cell r="F6903" t="str">
            <v xml:space="preserve">הוצאות לפעולות    </v>
          </cell>
          <cell r="G6903">
            <v>0</v>
          </cell>
          <cell r="H6903" t="str">
            <v xml:space="preserve"> </v>
          </cell>
          <cell r="I6903">
            <v>0</v>
          </cell>
          <cell r="J6903">
            <v>0</v>
          </cell>
          <cell r="K6903">
            <v>0</v>
          </cell>
          <cell r="L6903">
            <v>0</v>
          </cell>
          <cell r="M6903">
            <v>0</v>
          </cell>
          <cell r="N6903">
            <v>0</v>
          </cell>
          <cell r="O6903">
            <v>0</v>
          </cell>
          <cell r="P6903">
            <v>0</v>
          </cell>
        </row>
        <row r="6904">
          <cell r="A6904">
            <v>1835200721</v>
          </cell>
          <cell r="B6904">
            <v>721</v>
          </cell>
          <cell r="C6904">
            <v>835200</v>
          </cell>
          <cell r="D6904">
            <v>1</v>
          </cell>
          <cell r="E6904">
            <v>0</v>
          </cell>
          <cell r="F6904" t="str">
            <v>חמרים-תחזוקת מבנים</v>
          </cell>
          <cell r="G6904">
            <v>0</v>
          </cell>
          <cell r="H6904" t="str">
            <v>גמיש</v>
          </cell>
          <cell r="I6904">
            <v>0</v>
          </cell>
          <cell r="J6904">
            <v>0</v>
          </cell>
          <cell r="K6904">
            <v>0</v>
          </cell>
          <cell r="L6904">
            <v>0</v>
          </cell>
          <cell r="M6904">
            <v>0</v>
          </cell>
          <cell r="N6904">
            <v>0</v>
          </cell>
          <cell r="O6904">
            <v>0</v>
          </cell>
          <cell r="P6904">
            <v>0</v>
          </cell>
        </row>
        <row r="6905">
          <cell r="A6905">
            <v>1835200722</v>
          </cell>
          <cell r="B6905">
            <v>722</v>
          </cell>
          <cell r="C6905">
            <v>835200</v>
          </cell>
          <cell r="D6905">
            <v>1</v>
          </cell>
          <cell r="E6905">
            <v>0</v>
          </cell>
          <cell r="F6905" t="str">
            <v>חמרים-תחזוקה עצמית</v>
          </cell>
          <cell r="G6905">
            <v>0</v>
          </cell>
          <cell r="H6905" t="str">
            <v>גמיש</v>
          </cell>
          <cell r="I6905">
            <v>0</v>
          </cell>
          <cell r="J6905">
            <v>0</v>
          </cell>
          <cell r="K6905">
            <v>0</v>
          </cell>
          <cell r="L6905">
            <v>0</v>
          </cell>
          <cell r="M6905">
            <v>0</v>
          </cell>
          <cell r="N6905">
            <v>0</v>
          </cell>
          <cell r="O6905">
            <v>0</v>
          </cell>
          <cell r="P6905">
            <v>0</v>
          </cell>
        </row>
        <row r="6906">
          <cell r="A6906">
            <v>1835200742</v>
          </cell>
          <cell r="B6906">
            <v>742</v>
          </cell>
          <cell r="C6906">
            <v>835200</v>
          </cell>
          <cell r="D6906">
            <v>1</v>
          </cell>
          <cell r="E6906">
            <v>0</v>
          </cell>
          <cell r="F6906" t="str">
            <v xml:space="preserve">ציוד טיפולי       </v>
          </cell>
          <cell r="G6906">
            <v>0</v>
          </cell>
          <cell r="H6906" t="str">
            <v>גמיש</v>
          </cell>
          <cell r="I6906">
            <v>0</v>
          </cell>
          <cell r="J6906">
            <v>0</v>
          </cell>
          <cell r="K6906">
            <v>0</v>
          </cell>
          <cell r="L6906">
            <v>0</v>
          </cell>
          <cell r="M6906">
            <v>0</v>
          </cell>
          <cell r="N6906">
            <v>0</v>
          </cell>
          <cell r="O6906">
            <v>0</v>
          </cell>
          <cell r="P6906">
            <v>0</v>
          </cell>
        </row>
        <row r="6907">
          <cell r="A6907">
            <v>1835200745</v>
          </cell>
          <cell r="B6907">
            <v>745</v>
          </cell>
          <cell r="C6907">
            <v>835200</v>
          </cell>
          <cell r="D6907">
            <v>1</v>
          </cell>
          <cell r="E6907">
            <v>0</v>
          </cell>
          <cell r="F6907" t="str">
            <v xml:space="preserve">דמי פריצה - תכולה </v>
          </cell>
          <cell r="G6907">
            <v>0</v>
          </cell>
          <cell r="H6907" t="str">
            <v>קשיח</v>
          </cell>
          <cell r="I6907">
            <v>0</v>
          </cell>
          <cell r="J6907">
            <v>0</v>
          </cell>
          <cell r="K6907">
            <v>0</v>
          </cell>
          <cell r="L6907">
            <v>0</v>
          </cell>
          <cell r="M6907">
            <v>0</v>
          </cell>
          <cell r="N6907">
            <v>0</v>
          </cell>
          <cell r="O6907">
            <v>0</v>
          </cell>
          <cell r="P6907">
            <v>0</v>
          </cell>
        </row>
        <row r="6908">
          <cell r="A6908">
            <v>1835200751</v>
          </cell>
          <cell r="B6908">
            <v>751</v>
          </cell>
          <cell r="C6908">
            <v>835200</v>
          </cell>
          <cell r="D6908">
            <v>1</v>
          </cell>
          <cell r="E6908">
            <v>0</v>
          </cell>
          <cell r="F6908" t="str">
            <v xml:space="preserve">עבודות קבלניות    </v>
          </cell>
          <cell r="G6908">
            <v>0</v>
          </cell>
          <cell r="H6908" t="str">
            <v>גמיש</v>
          </cell>
          <cell r="I6908">
            <v>0</v>
          </cell>
          <cell r="J6908">
            <v>0</v>
          </cell>
          <cell r="K6908">
            <v>0</v>
          </cell>
          <cell r="L6908">
            <v>0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</row>
        <row r="6909">
          <cell r="A6909">
            <v>1835200752</v>
          </cell>
          <cell r="B6909">
            <v>752</v>
          </cell>
          <cell r="C6909">
            <v>835200</v>
          </cell>
          <cell r="D6909">
            <v>1</v>
          </cell>
          <cell r="E6909">
            <v>0</v>
          </cell>
          <cell r="F6909" t="str">
            <v xml:space="preserve">נקיון בקבלנות     </v>
          </cell>
          <cell r="G6909">
            <v>0</v>
          </cell>
          <cell r="H6909" t="str">
            <v>קשיח</v>
          </cell>
          <cell r="I6909">
            <v>0</v>
          </cell>
          <cell r="J6909">
            <v>0</v>
          </cell>
          <cell r="K6909">
            <v>0</v>
          </cell>
          <cell r="L6909">
            <v>0</v>
          </cell>
          <cell r="M6909">
            <v>0</v>
          </cell>
          <cell r="N6909">
            <v>0</v>
          </cell>
          <cell r="O6909">
            <v>0</v>
          </cell>
          <cell r="P6909">
            <v>0</v>
          </cell>
        </row>
        <row r="6910">
          <cell r="A6910">
            <v>1835200758</v>
          </cell>
          <cell r="B6910">
            <v>758</v>
          </cell>
          <cell r="C6910">
            <v>835200</v>
          </cell>
          <cell r="D6910">
            <v>1</v>
          </cell>
          <cell r="E6910">
            <v>0</v>
          </cell>
          <cell r="F6910" t="str">
            <v xml:space="preserve">גינון התחנה       </v>
          </cell>
          <cell r="G6910">
            <v>0</v>
          </cell>
          <cell r="H6910" t="str">
            <v>גמיש</v>
          </cell>
          <cell r="I6910">
            <v>0</v>
          </cell>
          <cell r="J6910">
            <v>0</v>
          </cell>
          <cell r="K6910">
            <v>0</v>
          </cell>
          <cell r="L6910">
            <v>0</v>
          </cell>
          <cell r="M6910">
            <v>0</v>
          </cell>
          <cell r="N6910">
            <v>0</v>
          </cell>
          <cell r="O6910">
            <v>0</v>
          </cell>
          <cell r="P6910">
            <v>0</v>
          </cell>
        </row>
        <row r="6911">
          <cell r="A6911">
            <v>1835200763</v>
          </cell>
          <cell r="B6911">
            <v>763</v>
          </cell>
          <cell r="C6911">
            <v>835200</v>
          </cell>
          <cell r="D6911">
            <v>1</v>
          </cell>
          <cell r="E6911">
            <v>0</v>
          </cell>
          <cell r="F6911" t="str">
            <v xml:space="preserve">עובדי חברת מוסדות </v>
          </cell>
          <cell r="G6911">
            <v>0</v>
          </cell>
          <cell r="H6911" t="str">
            <v>קשיח</v>
          </cell>
          <cell r="I6911">
            <v>0</v>
          </cell>
          <cell r="J6911">
            <v>0</v>
          </cell>
          <cell r="K6911">
            <v>0</v>
          </cell>
          <cell r="L6911">
            <v>0</v>
          </cell>
          <cell r="M6911">
            <v>0</v>
          </cell>
          <cell r="N6911">
            <v>0</v>
          </cell>
          <cell r="O6911">
            <v>0</v>
          </cell>
          <cell r="P6911">
            <v>0</v>
          </cell>
        </row>
        <row r="6912">
          <cell r="A6912">
            <v>1835200789</v>
          </cell>
          <cell r="B6912">
            <v>789</v>
          </cell>
          <cell r="C6912">
            <v>835200</v>
          </cell>
          <cell r="D6912">
            <v>1</v>
          </cell>
          <cell r="E6912">
            <v>0</v>
          </cell>
          <cell r="F6912" t="str">
            <v xml:space="preserve">כביסה             </v>
          </cell>
          <cell r="G6912">
            <v>0</v>
          </cell>
          <cell r="H6912" t="str">
            <v>גמיש</v>
          </cell>
          <cell r="I6912">
            <v>0</v>
          </cell>
          <cell r="J6912">
            <v>0</v>
          </cell>
          <cell r="K6912">
            <v>0</v>
          </cell>
          <cell r="L6912">
            <v>0</v>
          </cell>
          <cell r="M6912">
            <v>0</v>
          </cell>
          <cell r="N6912">
            <v>0</v>
          </cell>
          <cell r="O6912">
            <v>0</v>
          </cell>
          <cell r="P6912">
            <v>0</v>
          </cell>
        </row>
        <row r="6913">
          <cell r="A6913">
            <v>1835200794</v>
          </cell>
          <cell r="B6913">
            <v>794</v>
          </cell>
          <cell r="C6913">
            <v>835200</v>
          </cell>
          <cell r="D6913">
            <v>1</v>
          </cell>
          <cell r="E6913">
            <v>0</v>
          </cell>
          <cell r="F6913" t="str">
            <v xml:space="preserve">השתתפות בעזר 094  </v>
          </cell>
          <cell r="G6913">
            <v>0</v>
          </cell>
          <cell r="H6913" t="str">
            <v>קשיח</v>
          </cell>
          <cell r="I6913">
            <v>0</v>
          </cell>
          <cell r="J6913">
            <v>0</v>
          </cell>
          <cell r="K6913">
            <v>0</v>
          </cell>
          <cell r="L6913">
            <v>0</v>
          </cell>
          <cell r="M6913">
            <v>0</v>
          </cell>
          <cell r="N6913">
            <v>0</v>
          </cell>
          <cell r="O6913">
            <v>0</v>
          </cell>
          <cell r="P6913">
            <v>0</v>
          </cell>
        </row>
        <row r="6914">
          <cell r="A6914">
            <v>1835200810</v>
          </cell>
          <cell r="B6914">
            <v>810</v>
          </cell>
          <cell r="C6914">
            <v>835200</v>
          </cell>
          <cell r="D6914">
            <v>1</v>
          </cell>
          <cell r="E6914">
            <v>0</v>
          </cell>
          <cell r="F6914" t="str">
            <v>השתתפות בשכר פקידה</v>
          </cell>
          <cell r="G6914">
            <v>0</v>
          </cell>
          <cell r="H6914" t="str">
            <v>גמיש</v>
          </cell>
          <cell r="I6914">
            <v>0</v>
          </cell>
          <cell r="J6914">
            <v>0</v>
          </cell>
          <cell r="K6914">
            <v>0</v>
          </cell>
          <cell r="L6914">
            <v>0</v>
          </cell>
          <cell r="M6914">
            <v>0</v>
          </cell>
          <cell r="N6914">
            <v>0</v>
          </cell>
          <cell r="O6914">
            <v>0</v>
          </cell>
          <cell r="P6914">
            <v>0</v>
          </cell>
        </row>
        <row r="6915">
          <cell r="A6915">
            <v>1835200811</v>
          </cell>
          <cell r="B6915">
            <v>811</v>
          </cell>
          <cell r="C6915">
            <v>835200</v>
          </cell>
          <cell r="D6915">
            <v>1</v>
          </cell>
          <cell r="E6915">
            <v>0</v>
          </cell>
          <cell r="F6915" t="str">
            <v xml:space="preserve">השתתפות במרפאה    </v>
          </cell>
          <cell r="G6915">
            <v>0</v>
          </cell>
          <cell r="H6915" t="str">
            <v>קשיח</v>
          </cell>
          <cell r="I6915">
            <v>0</v>
          </cell>
          <cell r="J6915">
            <v>0</v>
          </cell>
          <cell r="K6915">
            <v>0</v>
          </cell>
          <cell r="L6915">
            <v>0</v>
          </cell>
          <cell r="M6915">
            <v>0</v>
          </cell>
          <cell r="N6915">
            <v>0</v>
          </cell>
          <cell r="O6915">
            <v>0</v>
          </cell>
          <cell r="P6915">
            <v>0</v>
          </cell>
        </row>
        <row r="6916">
          <cell r="A6916">
            <v>1835200900</v>
          </cell>
          <cell r="B6916">
            <v>900</v>
          </cell>
          <cell r="C6916">
            <v>835200</v>
          </cell>
          <cell r="D6916">
            <v>1</v>
          </cell>
          <cell r="E6916">
            <v>0</v>
          </cell>
          <cell r="F6916" t="str">
            <v xml:space="preserve">הוצאות חד פעמיות  </v>
          </cell>
          <cell r="G6916">
            <v>0</v>
          </cell>
          <cell r="H6916" t="str">
            <v xml:space="preserve"> </v>
          </cell>
          <cell r="I6916">
            <v>0</v>
          </cell>
          <cell r="J6916">
            <v>0</v>
          </cell>
          <cell r="K6916">
            <v>0</v>
          </cell>
          <cell r="L6916">
            <v>0</v>
          </cell>
          <cell r="M6916">
            <v>0</v>
          </cell>
          <cell r="N6916">
            <v>0</v>
          </cell>
          <cell r="O6916">
            <v>0</v>
          </cell>
          <cell r="P6916">
            <v>0</v>
          </cell>
        </row>
        <row r="6917">
          <cell r="A6917">
            <v>1835200931</v>
          </cell>
          <cell r="B6917">
            <v>931</v>
          </cell>
          <cell r="C6917">
            <v>835200</v>
          </cell>
          <cell r="D6917">
            <v>1</v>
          </cell>
          <cell r="E6917">
            <v>0</v>
          </cell>
          <cell r="F6917" t="str">
            <v xml:space="preserve">רכישות            </v>
          </cell>
          <cell r="G6917">
            <v>0</v>
          </cell>
          <cell r="H6917" t="str">
            <v>גמיש</v>
          </cell>
          <cell r="I6917">
            <v>0</v>
          </cell>
          <cell r="J6917">
            <v>0</v>
          </cell>
          <cell r="K6917">
            <v>0</v>
          </cell>
          <cell r="L6917">
            <v>0</v>
          </cell>
          <cell r="M6917">
            <v>0</v>
          </cell>
          <cell r="N6917">
            <v>0</v>
          </cell>
          <cell r="O6917">
            <v>0</v>
          </cell>
          <cell r="P6917">
            <v>0</v>
          </cell>
        </row>
        <row r="6918">
          <cell r="A6918" t="e">
            <v>#VALUE!</v>
          </cell>
          <cell r="B6918" t="str">
            <v>835200  סך הכל</v>
          </cell>
          <cell r="C6918">
            <v>0</v>
          </cell>
          <cell r="D6918">
            <v>0</v>
          </cell>
          <cell r="E6918">
            <v>0</v>
          </cell>
          <cell r="F6918" t="str">
            <v>התחנה לבריאות הנפש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  <cell r="L6918">
            <v>0</v>
          </cell>
          <cell r="M6918">
            <v>0</v>
          </cell>
          <cell r="N6918">
            <v>0</v>
          </cell>
          <cell r="O6918">
            <v>0</v>
          </cell>
          <cell r="P6918">
            <v>0</v>
          </cell>
        </row>
        <row r="6919">
          <cell r="A6919">
            <v>18360000</v>
          </cell>
          <cell r="B6919">
            <v>0</v>
          </cell>
          <cell r="C6919">
            <v>836000</v>
          </cell>
          <cell r="D6919">
            <v>1</v>
          </cell>
          <cell r="E6919">
            <v>0</v>
          </cell>
          <cell r="F6919" t="str">
            <v xml:space="preserve">מגן דוד אדום      </v>
          </cell>
          <cell r="G6919">
            <v>0</v>
          </cell>
          <cell r="H6919" t="str">
            <v xml:space="preserve"> </v>
          </cell>
          <cell r="I6919">
            <v>0</v>
          </cell>
          <cell r="J6919">
            <v>0</v>
          </cell>
          <cell r="K6919">
            <v>0</v>
          </cell>
          <cell r="L6919">
            <v>0</v>
          </cell>
          <cell r="M6919">
            <v>0</v>
          </cell>
          <cell r="N6919">
            <v>0</v>
          </cell>
          <cell r="O6919">
            <v>0</v>
          </cell>
          <cell r="P6919">
            <v>0</v>
          </cell>
        </row>
        <row r="6920">
          <cell r="A6920">
            <v>18361000</v>
          </cell>
          <cell r="B6920">
            <v>0</v>
          </cell>
          <cell r="C6920">
            <v>836100</v>
          </cell>
          <cell r="D6920">
            <v>1</v>
          </cell>
          <cell r="E6920">
            <v>0</v>
          </cell>
          <cell r="F6920" t="str">
            <v xml:space="preserve">מגן דוד אדום      </v>
          </cell>
          <cell r="G6920">
            <v>0</v>
          </cell>
          <cell r="H6920" t="str">
            <v xml:space="preserve"> </v>
          </cell>
          <cell r="I6920">
            <v>0</v>
          </cell>
          <cell r="J6920">
            <v>0</v>
          </cell>
          <cell r="K6920">
            <v>0</v>
          </cell>
          <cell r="L6920">
            <v>0</v>
          </cell>
          <cell r="M6920">
            <v>0</v>
          </cell>
          <cell r="N6920">
            <v>0</v>
          </cell>
          <cell r="O6920">
            <v>0</v>
          </cell>
          <cell r="P6920">
            <v>0</v>
          </cell>
        </row>
        <row r="6921">
          <cell r="A6921">
            <v>1836100441</v>
          </cell>
          <cell r="B6921">
            <v>441</v>
          </cell>
          <cell r="C6921">
            <v>836100</v>
          </cell>
          <cell r="D6921">
            <v>1</v>
          </cell>
          <cell r="E6921">
            <v>0</v>
          </cell>
          <cell r="F6921" t="str">
            <v>בטוח תאונות אישיות</v>
          </cell>
          <cell r="G6921">
            <v>0</v>
          </cell>
          <cell r="H6921" t="str">
            <v>קשיח</v>
          </cell>
          <cell r="I6921">
            <v>0</v>
          </cell>
          <cell r="J6921">
            <v>0</v>
          </cell>
          <cell r="K6921">
            <v>0</v>
          </cell>
          <cell r="L6921">
            <v>0</v>
          </cell>
          <cell r="M6921">
            <v>0</v>
          </cell>
          <cell r="N6921">
            <v>0</v>
          </cell>
          <cell r="O6921">
            <v>0</v>
          </cell>
          <cell r="P6921">
            <v>0</v>
          </cell>
        </row>
        <row r="6922">
          <cell r="A6922">
            <v>1836100753</v>
          </cell>
          <cell r="B6922">
            <v>753</v>
          </cell>
          <cell r="C6922">
            <v>836100</v>
          </cell>
          <cell r="D6922">
            <v>1</v>
          </cell>
          <cell r="E6922">
            <v>0</v>
          </cell>
          <cell r="F6922" t="str">
            <v xml:space="preserve">עובדים חיצוניים   </v>
          </cell>
          <cell r="G6922">
            <v>0</v>
          </cell>
          <cell r="H6922" t="str">
            <v>קשיח</v>
          </cell>
          <cell r="I6922">
            <v>0</v>
          </cell>
          <cell r="J6922">
            <v>0</v>
          </cell>
          <cell r="K6922">
            <v>0</v>
          </cell>
          <cell r="L6922">
            <v>0</v>
          </cell>
          <cell r="M6922">
            <v>0</v>
          </cell>
          <cell r="N6922">
            <v>0</v>
          </cell>
          <cell r="O6922">
            <v>0</v>
          </cell>
          <cell r="P6922">
            <v>0</v>
          </cell>
        </row>
        <row r="6923">
          <cell r="A6923">
            <v>1836100800</v>
          </cell>
          <cell r="B6923">
            <v>800</v>
          </cell>
          <cell r="C6923">
            <v>836100</v>
          </cell>
          <cell r="D6923">
            <v>1</v>
          </cell>
          <cell r="E6923">
            <v>0</v>
          </cell>
          <cell r="F6923" t="str">
            <v>השת' תמיכות תרומות</v>
          </cell>
          <cell r="G6923">
            <v>0</v>
          </cell>
          <cell r="H6923" t="str">
            <v xml:space="preserve"> </v>
          </cell>
          <cell r="I6923">
            <v>0</v>
          </cell>
          <cell r="J6923">
            <v>0</v>
          </cell>
          <cell r="K6923">
            <v>0</v>
          </cell>
          <cell r="L6923">
            <v>0</v>
          </cell>
          <cell r="M6923">
            <v>0</v>
          </cell>
          <cell r="N6923">
            <v>0</v>
          </cell>
          <cell r="O6923">
            <v>0</v>
          </cell>
          <cell r="P6923">
            <v>0</v>
          </cell>
        </row>
        <row r="6924">
          <cell r="A6924">
            <v>1836100811</v>
          </cell>
          <cell r="B6924">
            <v>811</v>
          </cell>
          <cell r="C6924">
            <v>836100</v>
          </cell>
          <cell r="D6924">
            <v>1</v>
          </cell>
          <cell r="E6924">
            <v>0</v>
          </cell>
          <cell r="F6924" t="str">
            <v xml:space="preserve">השת'-בתורנות לילה </v>
          </cell>
          <cell r="G6924">
            <v>0</v>
          </cell>
          <cell r="H6924" t="str">
            <v>קשיח</v>
          </cell>
          <cell r="I6924">
            <v>0</v>
          </cell>
          <cell r="J6924">
            <v>0</v>
          </cell>
          <cell r="K6924">
            <v>0</v>
          </cell>
          <cell r="L6924">
            <v>0</v>
          </cell>
          <cell r="M6924">
            <v>0</v>
          </cell>
          <cell r="N6924">
            <v>0</v>
          </cell>
          <cell r="O6924">
            <v>0</v>
          </cell>
          <cell r="P6924">
            <v>0</v>
          </cell>
        </row>
        <row r="6925">
          <cell r="A6925">
            <v>1836100812</v>
          </cell>
          <cell r="B6925">
            <v>812</v>
          </cell>
          <cell r="C6925">
            <v>836100</v>
          </cell>
          <cell r="D6925">
            <v>1</v>
          </cell>
          <cell r="E6925">
            <v>0</v>
          </cell>
          <cell r="F6925" t="str">
            <v xml:space="preserve">ניידת נט"נ        </v>
          </cell>
          <cell r="G6925">
            <v>0</v>
          </cell>
          <cell r="H6925" t="str">
            <v>קשיח</v>
          </cell>
          <cell r="I6925">
            <v>0</v>
          </cell>
          <cell r="J6925">
            <v>0</v>
          </cell>
          <cell r="K6925">
            <v>0</v>
          </cell>
          <cell r="L6925">
            <v>0</v>
          </cell>
          <cell r="M6925">
            <v>0</v>
          </cell>
          <cell r="N6925">
            <v>0</v>
          </cell>
          <cell r="O6925">
            <v>0</v>
          </cell>
          <cell r="P6925">
            <v>0</v>
          </cell>
        </row>
        <row r="6926">
          <cell r="A6926">
            <v>1836100961</v>
          </cell>
          <cell r="B6926">
            <v>961</v>
          </cell>
          <cell r="C6926">
            <v>836100</v>
          </cell>
          <cell r="D6926">
            <v>1</v>
          </cell>
          <cell r="E6926">
            <v>0</v>
          </cell>
          <cell r="F6926" t="str">
            <v>רז' פעולות ורכישות</v>
          </cell>
          <cell r="G6926">
            <v>0</v>
          </cell>
          <cell r="H6926" t="str">
            <v>גמיש</v>
          </cell>
          <cell r="I6926">
            <v>0</v>
          </cell>
          <cell r="J6926">
            <v>0</v>
          </cell>
          <cell r="K6926">
            <v>0</v>
          </cell>
          <cell r="L6926">
            <v>0</v>
          </cell>
          <cell r="M6926">
            <v>0</v>
          </cell>
          <cell r="N6926">
            <v>0</v>
          </cell>
          <cell r="O6926">
            <v>0</v>
          </cell>
          <cell r="P6926">
            <v>0</v>
          </cell>
        </row>
        <row r="6927">
          <cell r="A6927" t="e">
            <v>#VALUE!</v>
          </cell>
          <cell r="B6927" t="str">
            <v>836100  סך הכל</v>
          </cell>
          <cell r="C6927">
            <v>0</v>
          </cell>
          <cell r="D6927">
            <v>0</v>
          </cell>
          <cell r="E6927">
            <v>0</v>
          </cell>
          <cell r="F6927" t="str">
            <v xml:space="preserve">מגן דוד אדום      </v>
          </cell>
          <cell r="G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  <cell r="L6927">
            <v>0</v>
          </cell>
          <cell r="M6927">
            <v>0</v>
          </cell>
          <cell r="N6927">
            <v>0</v>
          </cell>
          <cell r="O6927">
            <v>0</v>
          </cell>
          <cell r="P6927">
            <v>0</v>
          </cell>
        </row>
        <row r="6928">
          <cell r="A6928">
            <v>18400000</v>
          </cell>
          <cell r="B6928">
            <v>0</v>
          </cell>
          <cell r="C6928">
            <v>840000</v>
          </cell>
          <cell r="D6928">
            <v>1</v>
          </cell>
          <cell r="E6928">
            <v>0</v>
          </cell>
          <cell r="F6928" t="str">
            <v xml:space="preserve">רווחה             </v>
          </cell>
          <cell r="G6928">
            <v>0</v>
          </cell>
          <cell r="H6928" t="str">
            <v xml:space="preserve"> </v>
          </cell>
          <cell r="I6928">
            <v>0</v>
          </cell>
          <cell r="J6928">
            <v>0</v>
          </cell>
          <cell r="K6928">
            <v>0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</row>
        <row r="6929">
          <cell r="A6929">
            <v>18410000</v>
          </cell>
          <cell r="B6929">
            <v>0</v>
          </cell>
          <cell r="C6929">
            <v>841000</v>
          </cell>
          <cell r="D6929">
            <v>1</v>
          </cell>
          <cell r="E6929">
            <v>0</v>
          </cell>
          <cell r="F6929" t="str">
            <v xml:space="preserve">מינהל הרווחה      </v>
          </cell>
          <cell r="G6929">
            <v>0</v>
          </cell>
          <cell r="H6929" t="str">
            <v xml:space="preserve"> </v>
          </cell>
          <cell r="I6929">
            <v>0</v>
          </cell>
          <cell r="J6929">
            <v>0</v>
          </cell>
          <cell r="K6929">
            <v>0</v>
          </cell>
          <cell r="L6929">
            <v>0</v>
          </cell>
          <cell r="M6929">
            <v>0</v>
          </cell>
          <cell r="N6929">
            <v>0</v>
          </cell>
          <cell r="O6929">
            <v>0</v>
          </cell>
          <cell r="P6929">
            <v>0</v>
          </cell>
        </row>
        <row r="6930">
          <cell r="A6930">
            <v>1841000100</v>
          </cell>
          <cell r="B6930">
            <v>100</v>
          </cell>
          <cell r="C6930">
            <v>841000</v>
          </cell>
          <cell r="D6930">
            <v>1</v>
          </cell>
          <cell r="E6930">
            <v>0</v>
          </cell>
          <cell r="F6930" t="str">
            <v>שכר עובדים לפי תקן</v>
          </cell>
          <cell r="G6930">
            <v>0</v>
          </cell>
          <cell r="H6930" t="str">
            <v xml:space="preserve"> </v>
          </cell>
          <cell r="I6930">
            <v>0</v>
          </cell>
          <cell r="J6930">
            <v>0</v>
          </cell>
          <cell r="K6930">
            <v>0</v>
          </cell>
          <cell r="L6930">
            <v>0</v>
          </cell>
          <cell r="M6930">
            <v>0</v>
          </cell>
          <cell r="N6930">
            <v>0</v>
          </cell>
          <cell r="O6930">
            <v>0</v>
          </cell>
          <cell r="P6930">
            <v>0</v>
          </cell>
        </row>
        <row r="6931">
          <cell r="A6931">
            <v>1841000110</v>
          </cell>
          <cell r="B6931">
            <v>110</v>
          </cell>
          <cell r="C6931">
            <v>841000</v>
          </cell>
          <cell r="D6931">
            <v>1</v>
          </cell>
          <cell r="E6931">
            <v>0</v>
          </cell>
          <cell r="F6931" t="str">
            <v>השכר הקובע-תקציבית</v>
          </cell>
          <cell r="G6931">
            <v>0</v>
          </cell>
          <cell r="H6931" t="str">
            <v>שכר</v>
          </cell>
          <cell r="I6931">
            <v>-0.39341085271317833</v>
          </cell>
          <cell r="J6931">
            <v>313000</v>
          </cell>
          <cell r="K6931">
            <v>1.4973048512677112E-2</v>
          </cell>
          <cell r="L6931">
            <v>0</v>
          </cell>
          <cell r="M6931">
            <v>0</v>
          </cell>
          <cell r="N6931">
            <v>313000</v>
          </cell>
          <cell r="O6931">
            <v>516000</v>
          </cell>
          <cell r="P6931">
            <v>426678.38</v>
          </cell>
        </row>
        <row r="6932">
          <cell r="A6932">
            <v>1841000119</v>
          </cell>
          <cell r="B6932">
            <v>119</v>
          </cell>
          <cell r="C6932">
            <v>841000</v>
          </cell>
          <cell r="D6932">
            <v>1</v>
          </cell>
          <cell r="E6932">
            <v>0</v>
          </cell>
          <cell r="F6932" t="str">
            <v xml:space="preserve">השכר הקובע-צוברת  </v>
          </cell>
          <cell r="G6932">
            <v>0</v>
          </cell>
          <cell r="H6932" t="str">
            <v>שכר</v>
          </cell>
          <cell r="I6932">
            <v>0.2018229195339023</v>
          </cell>
          <cell r="J6932">
            <v>6549334</v>
          </cell>
          <cell r="K6932">
            <v>8.5464645295683317E-2</v>
          </cell>
          <cell r="L6932">
            <v>0</v>
          </cell>
          <cell r="M6932">
            <v>0</v>
          </cell>
          <cell r="N6932">
            <v>6549334</v>
          </cell>
          <cell r="O6932">
            <v>5449500</v>
          </cell>
          <cell r="P6932">
            <v>3862543.28</v>
          </cell>
        </row>
        <row r="6933">
          <cell r="A6933">
            <v>1841000122</v>
          </cell>
          <cell r="B6933">
            <v>122</v>
          </cell>
          <cell r="C6933">
            <v>841000</v>
          </cell>
          <cell r="D6933">
            <v>1</v>
          </cell>
          <cell r="E6933">
            <v>0</v>
          </cell>
          <cell r="F6933" t="str">
            <v xml:space="preserve">ביגוד             </v>
          </cell>
          <cell r="G6933">
            <v>0</v>
          </cell>
          <cell r="H6933" t="str">
            <v>שכר</v>
          </cell>
          <cell r="I6933">
            <v>-9.0267983074753144E-2</v>
          </cell>
          <cell r="J6933">
            <v>64500</v>
          </cell>
          <cell r="K6933">
            <v>0</v>
          </cell>
          <cell r="L6933">
            <v>0</v>
          </cell>
          <cell r="M6933">
            <v>0</v>
          </cell>
          <cell r="N6933">
            <v>64500</v>
          </cell>
          <cell r="O6933">
            <v>70900</v>
          </cell>
          <cell r="P6933">
            <v>60795.05</v>
          </cell>
        </row>
        <row r="6934">
          <cell r="A6934">
            <v>1841000126</v>
          </cell>
          <cell r="B6934">
            <v>126</v>
          </cell>
          <cell r="C6934">
            <v>841000</v>
          </cell>
          <cell r="D6934">
            <v>1</v>
          </cell>
          <cell r="E6934">
            <v>0</v>
          </cell>
          <cell r="F6934" t="str">
            <v xml:space="preserve">דמי הבראה         </v>
          </cell>
          <cell r="G6934">
            <v>0</v>
          </cell>
          <cell r="H6934" t="str">
            <v>שכר</v>
          </cell>
          <cell r="I6934">
            <v>3.4965034965035002E-2</v>
          </cell>
          <cell r="J6934">
            <v>148000</v>
          </cell>
          <cell r="K6934">
            <v>0</v>
          </cell>
          <cell r="L6934">
            <v>0</v>
          </cell>
          <cell r="M6934">
            <v>0</v>
          </cell>
          <cell r="N6934">
            <v>148000</v>
          </cell>
          <cell r="O6934">
            <v>143000</v>
          </cell>
          <cell r="P6934">
            <v>147566.18</v>
          </cell>
        </row>
        <row r="6935">
          <cell r="A6935">
            <v>1841000130</v>
          </cell>
          <cell r="B6935">
            <v>130</v>
          </cell>
          <cell r="C6935">
            <v>841000</v>
          </cell>
          <cell r="D6935">
            <v>1</v>
          </cell>
          <cell r="E6935">
            <v>0</v>
          </cell>
          <cell r="F6935" t="str">
            <v xml:space="preserve">שעות נוספות       </v>
          </cell>
          <cell r="G6935">
            <v>0</v>
          </cell>
          <cell r="H6935" t="str">
            <v>שכר</v>
          </cell>
          <cell r="I6935">
            <v>0</v>
          </cell>
          <cell r="J6935">
            <v>55000</v>
          </cell>
          <cell r="K6935">
            <v>0</v>
          </cell>
          <cell r="L6935">
            <v>0</v>
          </cell>
          <cell r="M6935">
            <v>0</v>
          </cell>
          <cell r="N6935">
            <v>55000</v>
          </cell>
          <cell r="O6935">
            <v>55000</v>
          </cell>
          <cell r="P6935">
            <v>55689.07</v>
          </cell>
        </row>
        <row r="6936">
          <cell r="A6936">
            <v>1841000140</v>
          </cell>
          <cell r="B6936">
            <v>140</v>
          </cell>
          <cell r="C6936">
            <v>841000</v>
          </cell>
          <cell r="D6936">
            <v>1</v>
          </cell>
          <cell r="E6936">
            <v>0</v>
          </cell>
          <cell r="F6936" t="str">
            <v>השתתפות באחזקת רכב</v>
          </cell>
          <cell r="G6936">
            <v>0</v>
          </cell>
          <cell r="H6936" t="str">
            <v>שכר</v>
          </cell>
          <cell r="I6936">
            <v>0.46501457725947515</v>
          </cell>
          <cell r="J6936">
            <v>402000</v>
          </cell>
          <cell r="K6936">
            <v>0</v>
          </cell>
          <cell r="L6936">
            <v>0</v>
          </cell>
          <cell r="M6936">
            <v>0</v>
          </cell>
          <cell r="N6936">
            <v>402000</v>
          </cell>
          <cell r="O6936">
            <v>274400</v>
          </cell>
          <cell r="P6936">
            <v>366058.15</v>
          </cell>
        </row>
        <row r="6937">
          <cell r="A6937">
            <v>1841000200</v>
          </cell>
          <cell r="B6937">
            <v>200</v>
          </cell>
          <cell r="C6937">
            <v>841000</v>
          </cell>
          <cell r="D6937">
            <v>1</v>
          </cell>
          <cell r="E6937">
            <v>0</v>
          </cell>
          <cell r="F6937" t="str">
            <v>שכר עובדים ללא תקן</v>
          </cell>
          <cell r="G6937">
            <v>0</v>
          </cell>
          <cell r="H6937" t="str">
            <v xml:space="preserve"> </v>
          </cell>
          <cell r="I6937">
            <v>0</v>
          </cell>
          <cell r="J6937">
            <v>0</v>
          </cell>
          <cell r="K6937">
            <v>0</v>
          </cell>
          <cell r="L6937">
            <v>0</v>
          </cell>
          <cell r="M6937">
            <v>0</v>
          </cell>
          <cell r="N6937">
            <v>0</v>
          </cell>
          <cell r="O6937">
            <v>0</v>
          </cell>
          <cell r="P6937">
            <v>0</v>
          </cell>
        </row>
        <row r="6938">
          <cell r="A6938">
            <v>1841000210</v>
          </cell>
          <cell r="B6938">
            <v>210</v>
          </cell>
          <cell r="C6938">
            <v>841000</v>
          </cell>
          <cell r="D6938">
            <v>1</v>
          </cell>
          <cell r="E6938">
            <v>0</v>
          </cell>
          <cell r="F6938" t="str">
            <v xml:space="preserve">השכר הקובע        </v>
          </cell>
          <cell r="G6938">
            <v>0</v>
          </cell>
          <cell r="H6938" t="str">
            <v>שכר</v>
          </cell>
          <cell r="I6938">
            <v>0</v>
          </cell>
          <cell r="J6938">
            <v>0</v>
          </cell>
          <cell r="K6938">
            <v>0</v>
          </cell>
          <cell r="L6938">
            <v>0</v>
          </cell>
          <cell r="M6938">
            <v>0</v>
          </cell>
          <cell r="N6938">
            <v>0</v>
          </cell>
          <cell r="O6938">
            <v>0</v>
          </cell>
          <cell r="P6938">
            <v>0</v>
          </cell>
        </row>
        <row r="6939">
          <cell r="A6939">
            <v>1841000253</v>
          </cell>
          <cell r="B6939">
            <v>253</v>
          </cell>
          <cell r="C6939">
            <v>841000</v>
          </cell>
          <cell r="D6939">
            <v>1</v>
          </cell>
          <cell r="E6939">
            <v>0</v>
          </cell>
          <cell r="F6939" t="str">
            <v xml:space="preserve">עובד חיצוני       </v>
          </cell>
          <cell r="G6939">
            <v>0</v>
          </cell>
          <cell r="H6939" t="str">
            <v>שכר</v>
          </cell>
          <cell r="I6939">
            <v>0</v>
          </cell>
          <cell r="J6939">
            <v>0</v>
          </cell>
          <cell r="K6939">
            <v>0</v>
          </cell>
          <cell r="L6939">
            <v>0</v>
          </cell>
          <cell r="M6939">
            <v>0</v>
          </cell>
          <cell r="N6939">
            <v>0</v>
          </cell>
          <cell r="O6939">
            <v>0</v>
          </cell>
          <cell r="P6939">
            <v>9473.35</v>
          </cell>
        </row>
        <row r="6940">
          <cell r="A6940">
            <v>1841000350</v>
          </cell>
          <cell r="B6940">
            <v>350</v>
          </cell>
          <cell r="C6940">
            <v>841000</v>
          </cell>
          <cell r="D6940">
            <v>1</v>
          </cell>
          <cell r="E6940">
            <v>0</v>
          </cell>
          <cell r="F6940" t="str">
            <v>ליסינג - 516-13-301</v>
          </cell>
          <cell r="G6940">
            <v>0</v>
          </cell>
          <cell r="H6940" t="str">
            <v>שכר</v>
          </cell>
          <cell r="I6940" t="e">
            <v>#DIV/0!</v>
          </cell>
          <cell r="J6940">
            <v>0</v>
          </cell>
          <cell r="K6940">
            <v>-6.6666666666666652E-2</v>
          </cell>
          <cell r="L6940">
            <v>0</v>
          </cell>
          <cell r="M6940">
            <v>0</v>
          </cell>
          <cell r="N6940">
            <v>0</v>
          </cell>
          <cell r="O6940">
            <v>0</v>
          </cell>
          <cell r="P6940">
            <v>0</v>
          </cell>
        </row>
        <row r="6941">
          <cell r="A6941">
            <v>1841000351</v>
          </cell>
          <cell r="B6941">
            <v>351</v>
          </cell>
          <cell r="C6941">
            <v>841000</v>
          </cell>
          <cell r="D6941">
            <v>1</v>
          </cell>
          <cell r="E6941">
            <v>0</v>
          </cell>
          <cell r="F6941" t="str">
            <v>הוצאות - 516-13-301</v>
          </cell>
          <cell r="G6941">
            <v>0</v>
          </cell>
          <cell r="H6941" t="str">
            <v>שכר</v>
          </cell>
          <cell r="I6941" t="e">
            <v>#DIV/0!</v>
          </cell>
          <cell r="J6941">
            <v>0</v>
          </cell>
          <cell r="K6941">
            <v>0</v>
          </cell>
          <cell r="L6941">
            <v>0</v>
          </cell>
          <cell r="M6941">
            <v>0</v>
          </cell>
          <cell r="N6941">
            <v>0</v>
          </cell>
          <cell r="O6941">
            <v>0</v>
          </cell>
          <cell r="P6941">
            <v>0</v>
          </cell>
        </row>
        <row r="6942">
          <cell r="A6942">
            <v>1841000400</v>
          </cell>
          <cell r="B6942">
            <v>400</v>
          </cell>
          <cell r="C6942">
            <v>841000</v>
          </cell>
          <cell r="D6942">
            <v>1</v>
          </cell>
          <cell r="E6942">
            <v>0</v>
          </cell>
          <cell r="F6942" t="str">
            <v>אחזקת בנינים וציוד</v>
          </cell>
          <cell r="G6942">
            <v>0</v>
          </cell>
          <cell r="H6942" t="str">
            <v xml:space="preserve"> </v>
          </cell>
          <cell r="I6942">
            <v>0</v>
          </cell>
          <cell r="J6942">
            <v>0</v>
          </cell>
          <cell r="K6942">
            <v>0</v>
          </cell>
          <cell r="L6942">
            <v>0</v>
          </cell>
          <cell r="M6942">
            <v>0</v>
          </cell>
          <cell r="N6942">
            <v>0</v>
          </cell>
          <cell r="O6942">
            <v>0</v>
          </cell>
          <cell r="P6942">
            <v>0</v>
          </cell>
        </row>
        <row r="6943">
          <cell r="A6943">
            <v>1841000410</v>
          </cell>
          <cell r="B6943">
            <v>410</v>
          </cell>
          <cell r="C6943">
            <v>841000</v>
          </cell>
          <cell r="D6943">
            <v>1</v>
          </cell>
          <cell r="E6943">
            <v>0</v>
          </cell>
          <cell r="F6943" t="str">
            <v>שכירות רווחה</v>
          </cell>
          <cell r="G6943">
            <v>0</v>
          </cell>
          <cell r="H6943" t="str">
            <v>גמיש</v>
          </cell>
          <cell r="I6943">
            <v>0</v>
          </cell>
          <cell r="J6943">
            <v>1024920</v>
          </cell>
          <cell r="K6943" t="e">
            <v>#N/A</v>
          </cell>
          <cell r="L6943">
            <v>0</v>
          </cell>
          <cell r="M6943">
            <v>0</v>
          </cell>
          <cell r="N6943">
            <v>1024920</v>
          </cell>
          <cell r="O6943">
            <v>0</v>
          </cell>
          <cell r="P6943">
            <v>0</v>
          </cell>
        </row>
        <row r="6944">
          <cell r="A6944">
            <v>1841000420</v>
          </cell>
          <cell r="B6944">
            <v>420</v>
          </cell>
          <cell r="C6944">
            <v>841000</v>
          </cell>
          <cell r="D6944">
            <v>1</v>
          </cell>
          <cell r="E6944">
            <v>0</v>
          </cell>
          <cell r="F6944" t="str">
            <v xml:space="preserve">כיבוי אש          </v>
          </cell>
          <cell r="G6944">
            <v>0</v>
          </cell>
          <cell r="H6944" t="str">
            <v>גמיש</v>
          </cell>
          <cell r="I6944">
            <v>0</v>
          </cell>
          <cell r="J6944">
            <v>2000</v>
          </cell>
          <cell r="K6944">
            <v>0</v>
          </cell>
          <cell r="L6944">
            <v>0</v>
          </cell>
          <cell r="M6944">
            <v>0</v>
          </cell>
          <cell r="N6944">
            <v>2000</v>
          </cell>
          <cell r="O6944">
            <v>0</v>
          </cell>
          <cell r="P6944">
            <v>0</v>
          </cell>
        </row>
        <row r="6945">
          <cell r="A6945">
            <v>1841000423</v>
          </cell>
          <cell r="B6945">
            <v>423</v>
          </cell>
          <cell r="C6945">
            <v>841000</v>
          </cell>
          <cell r="D6945">
            <v>1</v>
          </cell>
          <cell r="E6945">
            <v>0</v>
          </cell>
          <cell r="F6945" t="str">
            <v xml:space="preserve">תחזוקת מבנה       </v>
          </cell>
          <cell r="G6945">
            <v>0</v>
          </cell>
          <cell r="H6945" t="str">
            <v>קשיח</v>
          </cell>
          <cell r="I6945">
            <v>8.0000000000000071E-2</v>
          </cell>
          <cell r="J6945">
            <v>4860</v>
          </cell>
          <cell r="K6945">
            <v>0</v>
          </cell>
          <cell r="L6945">
            <v>540</v>
          </cell>
          <cell r="M6945">
            <v>0</v>
          </cell>
          <cell r="N6945">
            <v>5400</v>
          </cell>
          <cell r="O6945">
            <v>5000</v>
          </cell>
          <cell r="P6945">
            <v>4800</v>
          </cell>
        </row>
        <row r="6946">
          <cell r="A6946">
            <v>1841000431</v>
          </cell>
          <cell r="B6946">
            <v>431</v>
          </cell>
          <cell r="C6946">
            <v>841000</v>
          </cell>
          <cell r="D6946">
            <v>1</v>
          </cell>
          <cell r="E6946">
            <v>0</v>
          </cell>
          <cell r="F6946" t="str">
            <v xml:space="preserve">חשמל              </v>
          </cell>
          <cell r="G6946">
            <v>0</v>
          </cell>
          <cell r="H6946" t="str">
            <v>קשיח</v>
          </cell>
          <cell r="I6946">
            <v>0</v>
          </cell>
          <cell r="J6946">
            <v>330000</v>
          </cell>
          <cell r="K6946">
            <v>0</v>
          </cell>
          <cell r="L6946">
            <v>0</v>
          </cell>
          <cell r="M6946">
            <v>0</v>
          </cell>
          <cell r="N6946">
            <v>330000</v>
          </cell>
          <cell r="O6946">
            <v>330000</v>
          </cell>
          <cell r="P6946">
            <v>387743.61</v>
          </cell>
        </row>
        <row r="6947">
          <cell r="A6947">
            <v>1841000432</v>
          </cell>
          <cell r="B6947">
            <v>432</v>
          </cell>
          <cell r="C6947">
            <v>841000</v>
          </cell>
          <cell r="D6947">
            <v>1</v>
          </cell>
          <cell r="E6947">
            <v>0</v>
          </cell>
          <cell r="F6947" t="str">
            <v xml:space="preserve">מים               </v>
          </cell>
          <cell r="G6947">
            <v>0</v>
          </cell>
          <cell r="H6947" t="str">
            <v>קשיח</v>
          </cell>
          <cell r="I6947">
            <v>0</v>
          </cell>
          <cell r="J6947">
            <v>22000</v>
          </cell>
          <cell r="K6947">
            <v>0</v>
          </cell>
          <cell r="L6947">
            <v>0</v>
          </cell>
          <cell r="M6947">
            <v>0</v>
          </cell>
          <cell r="N6947">
            <v>22000</v>
          </cell>
          <cell r="O6947">
            <v>22000</v>
          </cell>
          <cell r="P6947">
            <v>22000</v>
          </cell>
        </row>
        <row r="6948">
          <cell r="A6948">
            <v>1841000437</v>
          </cell>
          <cell r="B6948">
            <v>437</v>
          </cell>
          <cell r="C6948">
            <v>841000</v>
          </cell>
          <cell r="D6948">
            <v>1</v>
          </cell>
          <cell r="E6948">
            <v>0</v>
          </cell>
          <cell r="F6948" t="str">
            <v xml:space="preserve">אחזקת אזעקה       </v>
          </cell>
          <cell r="G6948">
            <v>0</v>
          </cell>
          <cell r="H6948" t="str">
            <v>קשיח</v>
          </cell>
          <cell r="I6948">
            <v>0</v>
          </cell>
          <cell r="J6948">
            <v>5040</v>
          </cell>
          <cell r="K6948">
            <v>3.7037037037036979E-2</v>
          </cell>
          <cell r="L6948">
            <v>560</v>
          </cell>
          <cell r="M6948">
            <v>0</v>
          </cell>
          <cell r="N6948">
            <v>5600</v>
          </cell>
          <cell r="O6948">
            <v>5600</v>
          </cell>
          <cell r="P6948">
            <v>3299.68</v>
          </cell>
        </row>
        <row r="6949">
          <cell r="A6949">
            <v>1841000438</v>
          </cell>
          <cell r="B6949">
            <v>438</v>
          </cell>
          <cell r="C6949">
            <v>841000</v>
          </cell>
          <cell r="D6949">
            <v>1</v>
          </cell>
          <cell r="E6949">
            <v>0</v>
          </cell>
          <cell r="F6949" t="str">
            <v>לחצני מצוקה ניידים</v>
          </cell>
          <cell r="G6949">
            <v>0</v>
          </cell>
          <cell r="H6949" t="str">
            <v>קשיח</v>
          </cell>
          <cell r="I6949">
            <v>0</v>
          </cell>
          <cell r="J6949">
            <v>26100</v>
          </cell>
          <cell r="K6949" t="e">
            <v>#N/A</v>
          </cell>
          <cell r="L6949">
            <v>0</v>
          </cell>
          <cell r="M6949" t="str">
            <v>חדש</v>
          </cell>
          <cell r="N6949">
            <v>26100</v>
          </cell>
          <cell r="O6949">
            <v>0</v>
          </cell>
          <cell r="P6949">
            <v>0</v>
          </cell>
        </row>
        <row r="6950">
          <cell r="A6950">
            <v>1841000450</v>
          </cell>
          <cell r="B6950">
            <v>450</v>
          </cell>
          <cell r="C6950">
            <v>841000</v>
          </cell>
          <cell r="D6950">
            <v>1</v>
          </cell>
          <cell r="E6950">
            <v>0</v>
          </cell>
          <cell r="F6950" t="str">
            <v>אחזקת תמי 4</v>
          </cell>
          <cell r="G6950">
            <v>0</v>
          </cell>
          <cell r="H6950" t="str">
            <v>קשיח</v>
          </cell>
          <cell r="I6950">
            <v>0</v>
          </cell>
          <cell r="J6950">
            <v>6840</v>
          </cell>
          <cell r="K6950">
            <v>0.4814814814814814</v>
          </cell>
          <cell r="L6950">
            <v>760</v>
          </cell>
          <cell r="M6950">
            <v>0</v>
          </cell>
          <cell r="N6950">
            <v>7600</v>
          </cell>
          <cell r="O6950">
            <v>7600</v>
          </cell>
          <cell r="P6950">
            <v>2705.4</v>
          </cell>
        </row>
        <row r="6951">
          <cell r="A6951">
            <v>1841000451</v>
          </cell>
          <cell r="B6951">
            <v>451</v>
          </cell>
          <cell r="C6951">
            <v>841000</v>
          </cell>
          <cell r="D6951">
            <v>1</v>
          </cell>
          <cell r="E6951">
            <v>0</v>
          </cell>
          <cell r="F6951" t="str">
            <v>אחזקת דפיברילטור</v>
          </cell>
          <cell r="G6951">
            <v>0</v>
          </cell>
          <cell r="H6951" t="str">
            <v>גמיש</v>
          </cell>
          <cell r="I6951">
            <v>0</v>
          </cell>
          <cell r="J6951">
            <v>3000</v>
          </cell>
          <cell r="K6951" t="e">
            <v>#N/A</v>
          </cell>
          <cell r="L6951">
            <v>0</v>
          </cell>
          <cell r="M6951">
            <v>0</v>
          </cell>
          <cell r="N6951">
            <v>3000</v>
          </cell>
          <cell r="O6951">
            <v>0</v>
          </cell>
          <cell r="P6951">
            <v>0</v>
          </cell>
        </row>
        <row r="6952">
          <cell r="A6952">
            <v>1841000470</v>
          </cell>
          <cell r="B6952">
            <v>470</v>
          </cell>
          <cell r="C6952">
            <v>841000</v>
          </cell>
          <cell r="D6952">
            <v>1</v>
          </cell>
          <cell r="E6952">
            <v>0</v>
          </cell>
          <cell r="F6952" t="str">
            <v xml:space="preserve">אחזקת מכונות משרד </v>
          </cell>
          <cell r="G6952">
            <v>0</v>
          </cell>
          <cell r="H6952" t="str">
            <v>גמיש</v>
          </cell>
          <cell r="I6952">
            <v>-0.55555555555555558</v>
          </cell>
          <cell r="J6952">
            <v>5760</v>
          </cell>
          <cell r="K6952">
            <v>0</v>
          </cell>
          <cell r="L6952">
            <v>640</v>
          </cell>
          <cell r="M6952">
            <v>0</v>
          </cell>
          <cell r="N6952">
            <v>6400</v>
          </cell>
          <cell r="O6952">
            <v>14400</v>
          </cell>
          <cell r="P6952">
            <v>3873.94</v>
          </cell>
        </row>
        <row r="6953">
          <cell r="A6953">
            <v>1841000471</v>
          </cell>
          <cell r="B6953">
            <v>471</v>
          </cell>
          <cell r="C6953">
            <v>841000</v>
          </cell>
          <cell r="D6953">
            <v>1</v>
          </cell>
          <cell r="E6953">
            <v>0</v>
          </cell>
          <cell r="F6953" t="str">
            <v xml:space="preserve">מכשירי כתיבה      </v>
          </cell>
          <cell r="G6953">
            <v>0</v>
          </cell>
          <cell r="H6953" t="str">
            <v>גמיש</v>
          </cell>
          <cell r="I6953">
            <v>0</v>
          </cell>
          <cell r="J6953">
            <v>85500</v>
          </cell>
          <cell r="K6953">
            <v>-0.13043478260869568</v>
          </cell>
          <cell r="L6953">
            <v>9500</v>
          </cell>
          <cell r="M6953">
            <v>0</v>
          </cell>
          <cell r="N6953">
            <v>95000</v>
          </cell>
          <cell r="O6953">
            <v>95000</v>
          </cell>
          <cell r="P6953">
            <v>93696.98</v>
          </cell>
        </row>
        <row r="6954">
          <cell r="A6954">
            <v>1841000474</v>
          </cell>
          <cell r="B6954">
            <v>474</v>
          </cell>
          <cell r="C6954">
            <v>841000</v>
          </cell>
          <cell r="D6954">
            <v>1</v>
          </cell>
          <cell r="E6954">
            <v>0</v>
          </cell>
          <cell r="F6954" t="str">
            <v xml:space="preserve">אחזקת מעלית       </v>
          </cell>
          <cell r="G6954">
            <v>0</v>
          </cell>
          <cell r="H6954" t="str">
            <v>קשיח</v>
          </cell>
          <cell r="I6954">
            <v>0.12195121951219523</v>
          </cell>
          <cell r="J6954">
            <v>20700</v>
          </cell>
          <cell r="K6954">
            <v>0</v>
          </cell>
          <cell r="L6954">
            <v>2300</v>
          </cell>
          <cell r="M6954">
            <v>0</v>
          </cell>
          <cell r="N6954">
            <v>23000</v>
          </cell>
          <cell r="O6954">
            <v>20500</v>
          </cell>
          <cell r="P6954">
            <v>22063</v>
          </cell>
        </row>
        <row r="6955">
          <cell r="A6955">
            <v>1841000492</v>
          </cell>
          <cell r="B6955">
            <v>492</v>
          </cell>
          <cell r="C6955">
            <v>841000</v>
          </cell>
          <cell r="D6955">
            <v>1</v>
          </cell>
          <cell r="E6955">
            <v>0</v>
          </cell>
          <cell r="F6955" t="str">
            <v xml:space="preserve">השתתפות בעזר 092  </v>
          </cell>
          <cell r="G6955">
            <v>0</v>
          </cell>
          <cell r="H6955" t="str">
            <v>קשיח</v>
          </cell>
          <cell r="I6955">
            <v>0</v>
          </cell>
          <cell r="J6955">
            <v>628800</v>
          </cell>
          <cell r="K6955">
            <v>-6.422018348623848E-2</v>
          </cell>
          <cell r="L6955">
            <v>0</v>
          </cell>
          <cell r="M6955">
            <v>0</v>
          </cell>
          <cell r="N6955">
            <v>628800</v>
          </cell>
          <cell r="O6955">
            <v>628800</v>
          </cell>
          <cell r="P6955">
            <v>591732</v>
          </cell>
        </row>
        <row r="6956">
          <cell r="A6956">
            <v>1841000500</v>
          </cell>
          <cell r="B6956">
            <v>500</v>
          </cell>
          <cell r="C6956">
            <v>841000</v>
          </cell>
          <cell r="D6956">
            <v>1</v>
          </cell>
          <cell r="E6956">
            <v>0</v>
          </cell>
          <cell r="F6956" t="str">
            <v xml:space="preserve">הוצאות מינהליות   </v>
          </cell>
          <cell r="G6956">
            <v>0</v>
          </cell>
          <cell r="H6956" t="str">
            <v xml:space="preserve"> </v>
          </cell>
          <cell r="I6956">
            <v>0</v>
          </cell>
          <cell r="J6956">
            <v>0</v>
          </cell>
          <cell r="K6956">
            <v>0</v>
          </cell>
          <cell r="L6956">
            <v>0</v>
          </cell>
          <cell r="M6956">
            <v>0</v>
          </cell>
          <cell r="N6956">
            <v>0</v>
          </cell>
          <cell r="O6956">
            <v>0</v>
          </cell>
          <cell r="P6956">
            <v>0</v>
          </cell>
        </row>
        <row r="6957">
          <cell r="A6957">
            <v>1841000511</v>
          </cell>
          <cell r="B6957">
            <v>511</v>
          </cell>
          <cell r="C6957">
            <v>841000</v>
          </cell>
          <cell r="D6957">
            <v>1</v>
          </cell>
          <cell r="E6957">
            <v>0</v>
          </cell>
          <cell r="F6957" t="str">
            <v xml:space="preserve">אירוח וכיבוד      </v>
          </cell>
          <cell r="G6957">
            <v>0</v>
          </cell>
          <cell r="H6957" t="str">
            <v>גמיש</v>
          </cell>
          <cell r="I6957">
            <v>0.30864197530864201</v>
          </cell>
          <cell r="J6957">
            <v>7632</v>
          </cell>
          <cell r="K6957">
            <v>0</v>
          </cell>
          <cell r="L6957">
            <v>848</v>
          </cell>
          <cell r="M6957">
            <v>0</v>
          </cell>
          <cell r="N6957">
            <v>8480</v>
          </cell>
          <cell r="O6957">
            <v>6480</v>
          </cell>
          <cell r="P6957">
            <v>5514.15</v>
          </cell>
        </row>
        <row r="6958">
          <cell r="A6958">
            <v>1841000512</v>
          </cell>
          <cell r="B6958">
            <v>512</v>
          </cell>
          <cell r="C6958">
            <v>841000</v>
          </cell>
          <cell r="D6958">
            <v>1</v>
          </cell>
          <cell r="E6958">
            <v>0</v>
          </cell>
          <cell r="F6958" t="str">
            <v xml:space="preserve">נסיעות ואש"ל      </v>
          </cell>
          <cell r="G6958">
            <v>0</v>
          </cell>
          <cell r="H6958" t="str">
            <v>גמיש</v>
          </cell>
          <cell r="I6958">
            <v>0</v>
          </cell>
          <cell r="J6958">
            <v>4410</v>
          </cell>
          <cell r="K6958">
            <v>0</v>
          </cell>
          <cell r="L6958">
            <v>490</v>
          </cell>
          <cell r="M6958">
            <v>0</v>
          </cell>
          <cell r="N6958">
            <v>4900</v>
          </cell>
          <cell r="O6958">
            <v>4900</v>
          </cell>
          <cell r="P6958">
            <v>660.7</v>
          </cell>
        </row>
        <row r="6959">
          <cell r="A6959">
            <v>1841000521</v>
          </cell>
          <cell r="B6959">
            <v>521</v>
          </cell>
          <cell r="C6959">
            <v>841000</v>
          </cell>
          <cell r="D6959">
            <v>1</v>
          </cell>
          <cell r="E6959">
            <v>0</v>
          </cell>
          <cell r="F6959" t="str">
            <v xml:space="preserve">השתלמות קבוצתית   </v>
          </cell>
          <cell r="G6959">
            <v>0</v>
          </cell>
          <cell r="H6959" t="str">
            <v>קשיח</v>
          </cell>
          <cell r="I6959">
            <v>0</v>
          </cell>
          <cell r="J6959">
            <v>0</v>
          </cell>
          <cell r="K6959">
            <v>0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</row>
        <row r="6960">
          <cell r="A6960">
            <v>1841000522</v>
          </cell>
          <cell r="B6960">
            <v>522</v>
          </cell>
          <cell r="C6960">
            <v>841000</v>
          </cell>
          <cell r="D6960">
            <v>1</v>
          </cell>
          <cell r="E6960">
            <v>0</v>
          </cell>
          <cell r="F6960" t="str">
            <v xml:space="preserve">ספרים ועיתונים    </v>
          </cell>
          <cell r="G6960">
            <v>0</v>
          </cell>
          <cell r="H6960" t="str">
            <v>גמיש</v>
          </cell>
          <cell r="I6960">
            <v>0</v>
          </cell>
          <cell r="J6960">
            <v>2610</v>
          </cell>
          <cell r="K6960">
            <v>0</v>
          </cell>
          <cell r="L6960">
            <v>290</v>
          </cell>
          <cell r="M6960">
            <v>0</v>
          </cell>
          <cell r="N6960">
            <v>2900</v>
          </cell>
          <cell r="O6960">
            <v>2900</v>
          </cell>
          <cell r="P6960">
            <v>1696</v>
          </cell>
        </row>
        <row r="6961">
          <cell r="A6961">
            <v>1841000524</v>
          </cell>
          <cell r="B6961">
            <v>524</v>
          </cell>
          <cell r="C6961">
            <v>841000</v>
          </cell>
          <cell r="D6961">
            <v>1</v>
          </cell>
          <cell r="E6961">
            <v>0</v>
          </cell>
          <cell r="F6961" t="str">
            <v xml:space="preserve">השתלמות מרוכזת    </v>
          </cell>
          <cell r="G6961">
            <v>0</v>
          </cell>
          <cell r="H6961" t="str">
            <v>גמיש</v>
          </cell>
          <cell r="I6961">
            <v>0</v>
          </cell>
          <cell r="J6961">
            <v>0</v>
          </cell>
          <cell r="K6961">
            <v>0</v>
          </cell>
          <cell r="L6961">
            <v>0</v>
          </cell>
          <cell r="M6961">
            <v>0</v>
          </cell>
          <cell r="N6961">
            <v>0</v>
          </cell>
          <cell r="O6961">
            <v>0</v>
          </cell>
          <cell r="P6961">
            <v>0</v>
          </cell>
        </row>
        <row r="6962">
          <cell r="A6962">
            <v>1841000540</v>
          </cell>
          <cell r="B6962">
            <v>540</v>
          </cell>
          <cell r="C6962">
            <v>841000</v>
          </cell>
          <cell r="D6962">
            <v>1</v>
          </cell>
          <cell r="E6962">
            <v>0</v>
          </cell>
          <cell r="F6962" t="str">
            <v xml:space="preserve">הוצאות טלפון      </v>
          </cell>
          <cell r="G6962">
            <v>0</v>
          </cell>
          <cell r="H6962" t="str">
            <v>קשיח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0</v>
          </cell>
          <cell r="N6962">
            <v>0</v>
          </cell>
          <cell r="O6962">
            <v>0</v>
          </cell>
          <cell r="P6962">
            <v>0</v>
          </cell>
        </row>
        <row r="6963">
          <cell r="A6963">
            <v>1841000544</v>
          </cell>
          <cell r="B6963">
            <v>544</v>
          </cell>
          <cell r="C6963">
            <v>841000</v>
          </cell>
          <cell r="D6963">
            <v>1</v>
          </cell>
          <cell r="E6963">
            <v>0</v>
          </cell>
          <cell r="F6963" t="str">
            <v xml:space="preserve">הוצאות דאר        </v>
          </cell>
          <cell r="G6963">
            <v>0</v>
          </cell>
          <cell r="H6963" t="str">
            <v>קשיח</v>
          </cell>
          <cell r="I6963">
            <v>0</v>
          </cell>
          <cell r="J6963">
            <v>26550</v>
          </cell>
          <cell r="K6963">
            <v>-0.55882352941176472</v>
          </cell>
          <cell r="L6963">
            <v>2950</v>
          </cell>
          <cell r="M6963">
            <v>0</v>
          </cell>
          <cell r="N6963">
            <v>29500</v>
          </cell>
          <cell r="O6963">
            <v>29500</v>
          </cell>
          <cell r="P6963">
            <v>23231.38</v>
          </cell>
        </row>
        <row r="6964">
          <cell r="A6964">
            <v>1841000550</v>
          </cell>
          <cell r="B6964">
            <v>550</v>
          </cell>
          <cell r="C6964">
            <v>841000</v>
          </cell>
          <cell r="D6964">
            <v>1</v>
          </cell>
          <cell r="E6964">
            <v>0</v>
          </cell>
          <cell r="F6964" t="str">
            <v xml:space="preserve">פירסומים          </v>
          </cell>
          <cell r="G6964">
            <v>0</v>
          </cell>
          <cell r="H6964" t="str">
            <v>גמיש</v>
          </cell>
          <cell r="I6964">
            <v>0</v>
          </cell>
          <cell r="J6964">
            <v>8100</v>
          </cell>
          <cell r="K6964">
            <v>0</v>
          </cell>
          <cell r="L6964">
            <v>900</v>
          </cell>
          <cell r="M6964">
            <v>0</v>
          </cell>
          <cell r="N6964">
            <v>9000</v>
          </cell>
          <cell r="O6964">
            <v>9000</v>
          </cell>
          <cell r="P6964">
            <v>7630</v>
          </cell>
        </row>
        <row r="6965">
          <cell r="A6965">
            <v>1841000561</v>
          </cell>
          <cell r="B6965">
            <v>561</v>
          </cell>
          <cell r="C6965">
            <v>841000</v>
          </cell>
          <cell r="D6965">
            <v>1</v>
          </cell>
          <cell r="E6965">
            <v>0</v>
          </cell>
          <cell r="F6965" t="str">
            <v xml:space="preserve">שיכפולים          </v>
          </cell>
          <cell r="G6965">
            <v>0</v>
          </cell>
          <cell r="H6965" t="str">
            <v>גמיש</v>
          </cell>
          <cell r="I6965">
            <v>0</v>
          </cell>
          <cell r="J6965">
            <v>0</v>
          </cell>
          <cell r="K6965">
            <v>0</v>
          </cell>
          <cell r="L6965">
            <v>0</v>
          </cell>
          <cell r="M6965">
            <v>0</v>
          </cell>
          <cell r="N6965">
            <v>0</v>
          </cell>
          <cell r="O6965">
            <v>0</v>
          </cell>
          <cell r="P6965">
            <v>0</v>
          </cell>
        </row>
        <row r="6966">
          <cell r="A6966">
            <v>1841000562</v>
          </cell>
          <cell r="B6966">
            <v>562</v>
          </cell>
          <cell r="C6966">
            <v>841000</v>
          </cell>
          <cell r="D6966">
            <v>1</v>
          </cell>
          <cell r="E6966">
            <v>0</v>
          </cell>
          <cell r="F6966" t="str">
            <v xml:space="preserve">הדפסות            </v>
          </cell>
          <cell r="G6966">
            <v>0</v>
          </cell>
          <cell r="H6966" t="str">
            <v>גמיש</v>
          </cell>
          <cell r="I6966">
            <v>0</v>
          </cell>
          <cell r="J6966">
            <v>5130</v>
          </cell>
          <cell r="K6966">
            <v>-0.25</v>
          </cell>
          <cell r="L6966">
            <v>570</v>
          </cell>
          <cell r="M6966">
            <v>0</v>
          </cell>
          <cell r="N6966">
            <v>5700</v>
          </cell>
          <cell r="O6966">
            <v>5700</v>
          </cell>
          <cell r="P6966">
            <v>1356</v>
          </cell>
        </row>
        <row r="6967">
          <cell r="A6967">
            <v>1841000570</v>
          </cell>
          <cell r="B6967">
            <v>570</v>
          </cell>
          <cell r="C6967">
            <v>841000</v>
          </cell>
          <cell r="D6967">
            <v>1</v>
          </cell>
          <cell r="E6967">
            <v>0</v>
          </cell>
          <cell r="F6967" t="str">
            <v xml:space="preserve">תשלום לאוטומציה   </v>
          </cell>
          <cell r="G6967">
            <v>0</v>
          </cell>
          <cell r="H6967" t="str">
            <v>קשיח</v>
          </cell>
          <cell r="I6967" t="e">
            <v>#DIV/0!</v>
          </cell>
          <cell r="J6967">
            <v>0</v>
          </cell>
          <cell r="K6967">
            <v>0</v>
          </cell>
          <cell r="L6967">
            <v>0</v>
          </cell>
          <cell r="M6967">
            <v>0</v>
          </cell>
          <cell r="N6967">
            <v>0</v>
          </cell>
          <cell r="O6967">
            <v>0</v>
          </cell>
          <cell r="P6967">
            <v>23069.85</v>
          </cell>
        </row>
        <row r="6968">
          <cell r="A6968">
            <v>1841000571</v>
          </cell>
          <cell r="B6968">
            <v>571</v>
          </cell>
          <cell r="C6968">
            <v>841000</v>
          </cell>
          <cell r="D6968">
            <v>1</v>
          </cell>
          <cell r="E6968">
            <v>0</v>
          </cell>
          <cell r="F6968" t="str">
            <v xml:space="preserve">מיכון וענ"א       </v>
          </cell>
          <cell r="G6968">
            <v>0</v>
          </cell>
          <cell r="H6968" t="str">
            <v>קשיח</v>
          </cell>
          <cell r="I6968">
            <v>0</v>
          </cell>
          <cell r="J6968">
            <v>425100</v>
          </cell>
          <cell r="K6968">
            <v>-3.4938101788170584E-2</v>
          </cell>
          <cell r="L6968">
            <v>0</v>
          </cell>
          <cell r="M6968">
            <v>0</v>
          </cell>
          <cell r="N6968">
            <v>425100</v>
          </cell>
          <cell r="O6968">
            <v>425100</v>
          </cell>
          <cell r="P6968">
            <v>350800</v>
          </cell>
        </row>
        <row r="6969">
          <cell r="A6969">
            <v>1841000572</v>
          </cell>
          <cell r="B6969">
            <v>572</v>
          </cell>
          <cell r="C6969">
            <v>841000</v>
          </cell>
          <cell r="D6969">
            <v>1</v>
          </cell>
          <cell r="E6969">
            <v>0</v>
          </cell>
          <cell r="F6969" t="str">
            <v>מיחשוב אי . פי . אר</v>
          </cell>
          <cell r="G6969">
            <v>0</v>
          </cell>
          <cell r="H6969" t="str">
            <v>קשיח</v>
          </cell>
          <cell r="I6969">
            <v>0</v>
          </cell>
          <cell r="J6969">
            <v>292700</v>
          </cell>
          <cell r="K6969">
            <v>0</v>
          </cell>
          <cell r="L6969">
            <v>0</v>
          </cell>
          <cell r="M6969">
            <v>0</v>
          </cell>
          <cell r="N6969">
            <v>292700</v>
          </cell>
          <cell r="O6969">
            <v>292700</v>
          </cell>
          <cell r="P6969">
            <v>231660</v>
          </cell>
        </row>
        <row r="6970">
          <cell r="A6970">
            <v>1841000580</v>
          </cell>
          <cell r="B6970">
            <v>580</v>
          </cell>
          <cell r="C6970">
            <v>841000</v>
          </cell>
          <cell r="D6970">
            <v>1</v>
          </cell>
          <cell r="E6970">
            <v>0</v>
          </cell>
          <cell r="F6970" t="str">
            <v xml:space="preserve">יעוץ משפטי        </v>
          </cell>
          <cell r="G6970">
            <v>0</v>
          </cell>
          <cell r="H6970" t="str">
            <v>גמיש</v>
          </cell>
          <cell r="I6970">
            <v>0</v>
          </cell>
          <cell r="J6970">
            <v>810</v>
          </cell>
          <cell r="K6970">
            <v>0</v>
          </cell>
          <cell r="L6970">
            <v>90</v>
          </cell>
          <cell r="M6970">
            <v>0</v>
          </cell>
          <cell r="N6970">
            <v>900</v>
          </cell>
          <cell r="O6970">
            <v>900</v>
          </cell>
          <cell r="P6970">
            <v>858.5</v>
          </cell>
        </row>
        <row r="6971">
          <cell r="A6971">
            <v>1841000700</v>
          </cell>
          <cell r="B6971">
            <v>700</v>
          </cell>
          <cell r="C6971">
            <v>841000</v>
          </cell>
          <cell r="D6971">
            <v>1</v>
          </cell>
          <cell r="E6971">
            <v>0</v>
          </cell>
          <cell r="F6971" t="str">
            <v xml:space="preserve">הוצאות לפעולות    </v>
          </cell>
          <cell r="G6971">
            <v>0</v>
          </cell>
          <cell r="H6971" t="str">
            <v xml:space="preserve"> </v>
          </cell>
          <cell r="I6971">
            <v>0</v>
          </cell>
          <cell r="J6971">
            <v>0</v>
          </cell>
          <cell r="K6971">
            <v>0</v>
          </cell>
          <cell r="L6971">
            <v>0</v>
          </cell>
          <cell r="M6971">
            <v>0</v>
          </cell>
          <cell r="N6971">
            <v>0</v>
          </cell>
          <cell r="O6971">
            <v>0</v>
          </cell>
          <cell r="P6971">
            <v>0</v>
          </cell>
        </row>
        <row r="6972">
          <cell r="A6972">
            <v>1841000721</v>
          </cell>
          <cell r="B6972">
            <v>721</v>
          </cell>
          <cell r="C6972">
            <v>841000</v>
          </cell>
          <cell r="D6972">
            <v>1</v>
          </cell>
          <cell r="E6972">
            <v>0</v>
          </cell>
          <cell r="F6972" t="str">
            <v>חמרים-תחזוקת מבנים</v>
          </cell>
          <cell r="G6972">
            <v>0</v>
          </cell>
          <cell r="H6972" t="str">
            <v>גמיש</v>
          </cell>
          <cell r="I6972">
            <v>0</v>
          </cell>
          <cell r="J6972">
            <v>6300</v>
          </cell>
          <cell r="K6972">
            <v>0</v>
          </cell>
          <cell r="L6972">
            <v>700</v>
          </cell>
          <cell r="M6972">
            <v>0</v>
          </cell>
          <cell r="N6972">
            <v>7000</v>
          </cell>
          <cell r="O6972">
            <v>7000</v>
          </cell>
          <cell r="P6972">
            <v>1734.09</v>
          </cell>
        </row>
        <row r="6973">
          <cell r="A6973">
            <v>1841000745</v>
          </cell>
          <cell r="B6973">
            <v>745</v>
          </cell>
          <cell r="C6973">
            <v>841000</v>
          </cell>
          <cell r="D6973">
            <v>1</v>
          </cell>
          <cell r="E6973">
            <v>0</v>
          </cell>
          <cell r="F6973" t="str">
            <v xml:space="preserve">דמי פריצה - תכולה </v>
          </cell>
          <cell r="G6973">
            <v>0</v>
          </cell>
          <cell r="H6973" t="str">
            <v>קשיח</v>
          </cell>
          <cell r="I6973">
            <v>0</v>
          </cell>
          <cell r="J6973">
            <v>0</v>
          </cell>
          <cell r="K6973">
            <v>0</v>
          </cell>
          <cell r="L6973">
            <v>0</v>
          </cell>
          <cell r="M6973">
            <v>0</v>
          </cell>
          <cell r="N6973">
            <v>0</v>
          </cell>
          <cell r="O6973">
            <v>0</v>
          </cell>
          <cell r="P6973">
            <v>0</v>
          </cell>
        </row>
        <row r="6974">
          <cell r="A6974">
            <v>1841000746</v>
          </cell>
          <cell r="B6974">
            <v>746</v>
          </cell>
          <cell r="C6974">
            <v>841000</v>
          </cell>
          <cell r="D6974">
            <v>1</v>
          </cell>
          <cell r="E6974">
            <v>0</v>
          </cell>
          <cell r="F6974" t="str">
            <v xml:space="preserve">דמי פריצה - מבנה  </v>
          </cell>
          <cell r="G6974">
            <v>0</v>
          </cell>
          <cell r="H6974" t="str">
            <v>גמיש</v>
          </cell>
          <cell r="I6974">
            <v>0</v>
          </cell>
          <cell r="J6974">
            <v>0</v>
          </cell>
          <cell r="K6974">
            <v>0</v>
          </cell>
          <cell r="L6974">
            <v>0</v>
          </cell>
          <cell r="M6974">
            <v>0</v>
          </cell>
          <cell r="N6974">
            <v>0</v>
          </cell>
          <cell r="O6974">
            <v>0</v>
          </cell>
          <cell r="P6974">
            <v>0</v>
          </cell>
        </row>
        <row r="6975">
          <cell r="A6975">
            <v>1841000750</v>
          </cell>
          <cell r="B6975">
            <v>750</v>
          </cell>
          <cell r="C6975">
            <v>841000</v>
          </cell>
          <cell r="D6975">
            <v>1</v>
          </cell>
          <cell r="E6975">
            <v>0</v>
          </cell>
          <cell r="F6975" t="str">
            <v>אחזקת מוסדות</v>
          </cell>
          <cell r="G6975">
            <v>0</v>
          </cell>
          <cell r="H6975" t="str">
            <v>קשיח</v>
          </cell>
          <cell r="I6975">
            <v>0</v>
          </cell>
          <cell r="J6975">
            <v>450000</v>
          </cell>
          <cell r="K6975">
            <v>0</v>
          </cell>
          <cell r="L6975">
            <v>0</v>
          </cell>
          <cell r="M6975">
            <v>0</v>
          </cell>
          <cell r="N6975">
            <v>450000</v>
          </cell>
          <cell r="O6975">
            <v>450000</v>
          </cell>
          <cell r="P6975">
            <v>371747</v>
          </cell>
        </row>
        <row r="6976">
          <cell r="A6976">
            <v>1841000751</v>
          </cell>
          <cell r="B6976">
            <v>751</v>
          </cell>
          <cell r="C6976">
            <v>841000</v>
          </cell>
          <cell r="D6976">
            <v>1</v>
          </cell>
          <cell r="E6976">
            <v>0</v>
          </cell>
          <cell r="F6976" t="str">
            <v xml:space="preserve">עבודות קבלניות    </v>
          </cell>
          <cell r="G6976">
            <v>0</v>
          </cell>
          <cell r="H6976" t="str">
            <v>גמיש</v>
          </cell>
          <cell r="I6976">
            <v>0</v>
          </cell>
          <cell r="J6976">
            <v>126000</v>
          </cell>
          <cell r="K6976">
            <v>0</v>
          </cell>
          <cell r="L6976">
            <v>14000</v>
          </cell>
          <cell r="M6976">
            <v>0</v>
          </cell>
          <cell r="N6976">
            <v>140000</v>
          </cell>
          <cell r="O6976">
            <v>140000</v>
          </cell>
          <cell r="P6976">
            <v>65012.1</v>
          </cell>
        </row>
        <row r="6977">
          <cell r="A6977">
            <v>1841000752</v>
          </cell>
          <cell r="B6977">
            <v>752</v>
          </cell>
          <cell r="C6977">
            <v>841000</v>
          </cell>
          <cell r="D6977">
            <v>1</v>
          </cell>
          <cell r="E6977">
            <v>0</v>
          </cell>
          <cell r="F6977" t="str">
            <v xml:space="preserve">נקיון בקבלנות     </v>
          </cell>
          <cell r="G6977">
            <v>0</v>
          </cell>
          <cell r="H6977" t="str">
            <v>קשיח</v>
          </cell>
          <cell r="I6977">
            <v>0</v>
          </cell>
          <cell r="J6977">
            <v>583400</v>
          </cell>
          <cell r="K6977">
            <v>0</v>
          </cell>
          <cell r="L6977">
            <v>0</v>
          </cell>
          <cell r="M6977">
            <v>0</v>
          </cell>
          <cell r="N6977">
            <v>583400</v>
          </cell>
          <cell r="O6977">
            <v>583400</v>
          </cell>
          <cell r="P6977">
            <v>548723.78</v>
          </cell>
        </row>
        <row r="6978">
          <cell r="A6978">
            <v>1841000753</v>
          </cell>
          <cell r="B6978">
            <v>753</v>
          </cell>
          <cell r="C6978">
            <v>841000</v>
          </cell>
          <cell r="D6978">
            <v>1</v>
          </cell>
          <cell r="E6978">
            <v>0</v>
          </cell>
          <cell r="F6978" t="str">
            <v xml:space="preserve">עובד חיצוני       </v>
          </cell>
          <cell r="G6978">
            <v>0</v>
          </cell>
          <cell r="H6978" t="str">
            <v>קשיח</v>
          </cell>
          <cell r="I6978">
            <v>0</v>
          </cell>
          <cell r="J6978">
            <v>0</v>
          </cell>
          <cell r="K6978">
            <v>0</v>
          </cell>
          <cell r="L6978">
            <v>0</v>
          </cell>
          <cell r="M6978">
            <v>0</v>
          </cell>
          <cell r="N6978">
            <v>0</v>
          </cell>
          <cell r="O6978">
            <v>0</v>
          </cell>
          <cell r="P6978">
            <v>0</v>
          </cell>
        </row>
        <row r="6979">
          <cell r="A6979">
            <v>1841000754</v>
          </cell>
          <cell r="B6979">
            <v>754</v>
          </cell>
          <cell r="C6979">
            <v>841000</v>
          </cell>
          <cell r="D6979">
            <v>1</v>
          </cell>
          <cell r="E6979">
            <v>0</v>
          </cell>
          <cell r="F6979" t="str">
            <v>לא פעיל</v>
          </cell>
          <cell r="G6979">
            <v>0</v>
          </cell>
          <cell r="H6979" t="str">
            <v>קשיח</v>
          </cell>
          <cell r="I6979">
            <v>0</v>
          </cell>
          <cell r="J6979">
            <v>0</v>
          </cell>
          <cell r="K6979">
            <v>0</v>
          </cell>
          <cell r="L6979">
            <v>0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</row>
        <row r="6980">
          <cell r="A6980">
            <v>1841000756</v>
          </cell>
          <cell r="B6980">
            <v>756</v>
          </cell>
          <cell r="C6980">
            <v>841000</v>
          </cell>
          <cell r="D6980">
            <v>1</v>
          </cell>
          <cell r="E6980">
            <v>0</v>
          </cell>
          <cell r="F6980" t="str">
            <v xml:space="preserve">שמירה             </v>
          </cell>
          <cell r="G6980">
            <v>0</v>
          </cell>
          <cell r="H6980" t="str">
            <v>קשיח</v>
          </cell>
          <cell r="I6980">
            <v>8.9552238805970186E-2</v>
          </cell>
          <cell r="J6980">
            <v>730000</v>
          </cell>
          <cell r="K6980">
            <v>4.8387096774193505E-2</v>
          </cell>
          <cell r="L6980">
            <v>0</v>
          </cell>
          <cell r="M6980">
            <v>0</v>
          </cell>
          <cell r="N6980">
            <v>730000</v>
          </cell>
          <cell r="O6980">
            <v>670000</v>
          </cell>
          <cell r="P6980">
            <v>626291.91</v>
          </cell>
        </row>
        <row r="6981">
          <cell r="A6981">
            <v>1841000758</v>
          </cell>
          <cell r="B6981">
            <v>758</v>
          </cell>
          <cell r="C6981">
            <v>841000</v>
          </cell>
          <cell r="D6981">
            <v>1</v>
          </cell>
          <cell r="E6981">
            <v>0</v>
          </cell>
          <cell r="F6981" t="str">
            <v>גינון מוסדות רווחה</v>
          </cell>
          <cell r="G6981">
            <v>0</v>
          </cell>
          <cell r="H6981" t="str">
            <v>גמיש</v>
          </cell>
          <cell r="I6981">
            <v>0</v>
          </cell>
          <cell r="J6981">
            <v>0</v>
          </cell>
          <cell r="K6981">
            <v>0</v>
          </cell>
          <cell r="L6981">
            <v>0</v>
          </cell>
          <cell r="M6981">
            <v>0</v>
          </cell>
          <cell r="N6981">
            <v>0</v>
          </cell>
          <cell r="O6981">
            <v>0</v>
          </cell>
          <cell r="P6981">
            <v>0</v>
          </cell>
        </row>
        <row r="6982">
          <cell r="A6982">
            <v>1841000780</v>
          </cell>
          <cell r="B6982">
            <v>780</v>
          </cell>
          <cell r="C6982">
            <v>841000</v>
          </cell>
          <cell r="D6982">
            <v>1</v>
          </cell>
          <cell r="E6982">
            <v>0</v>
          </cell>
          <cell r="F6982" t="str">
            <v xml:space="preserve">ארועים            </v>
          </cell>
          <cell r="G6982">
            <v>0</v>
          </cell>
          <cell r="H6982" t="str">
            <v>גמיש</v>
          </cell>
          <cell r="I6982">
            <v>0.1333333333333333</v>
          </cell>
          <cell r="J6982">
            <v>85250</v>
          </cell>
          <cell r="K6982">
            <v>0</v>
          </cell>
          <cell r="L6982">
            <v>8250</v>
          </cell>
          <cell r="M6982">
            <v>0</v>
          </cell>
          <cell r="N6982">
            <v>93500</v>
          </cell>
          <cell r="O6982">
            <v>82500</v>
          </cell>
          <cell r="P6982">
            <v>0</v>
          </cell>
        </row>
        <row r="6983">
          <cell r="A6983">
            <v>1841000781</v>
          </cell>
          <cell r="B6983">
            <v>781</v>
          </cell>
          <cell r="C6983">
            <v>841000</v>
          </cell>
          <cell r="D6983">
            <v>1</v>
          </cell>
          <cell r="E6983">
            <v>0</v>
          </cell>
          <cell r="F6983" t="str">
            <v>פעולות סמנכ"ל</v>
          </cell>
          <cell r="G6983">
            <v>0</v>
          </cell>
          <cell r="H6983" t="str">
            <v>גמיש</v>
          </cell>
          <cell r="I6983">
            <v>0.10000000000000009</v>
          </cell>
          <cell r="J6983">
            <v>40000</v>
          </cell>
          <cell r="K6983">
            <v>0.66666666666666674</v>
          </cell>
          <cell r="L6983">
            <v>4000</v>
          </cell>
          <cell r="M6983">
            <v>0</v>
          </cell>
          <cell r="N6983">
            <v>44000</v>
          </cell>
          <cell r="O6983">
            <v>40000</v>
          </cell>
          <cell r="P6983">
            <v>22812.68</v>
          </cell>
        </row>
        <row r="6984">
          <cell r="A6984">
            <v>1841000782</v>
          </cell>
          <cell r="B6984">
            <v>782</v>
          </cell>
          <cell r="C6984">
            <v>841000</v>
          </cell>
          <cell r="D6984">
            <v>1</v>
          </cell>
          <cell r="E6984">
            <v>0</v>
          </cell>
          <cell r="F6984" t="str">
            <v>ארוע מועדוני קשישים</v>
          </cell>
          <cell r="G6984">
            <v>0</v>
          </cell>
          <cell r="H6984" t="str">
            <v>גמיש</v>
          </cell>
          <cell r="I6984">
            <v>0</v>
          </cell>
          <cell r="J6984">
            <v>83790</v>
          </cell>
          <cell r="K6984">
            <v>0</v>
          </cell>
          <cell r="L6984">
            <v>9310</v>
          </cell>
          <cell r="M6984">
            <v>0</v>
          </cell>
          <cell r="N6984">
            <v>93100</v>
          </cell>
          <cell r="O6984">
            <v>93100</v>
          </cell>
          <cell r="P6984">
            <v>49399.44</v>
          </cell>
        </row>
        <row r="6985">
          <cell r="A6985">
            <v>1841000783</v>
          </cell>
          <cell r="B6985">
            <v>783</v>
          </cell>
          <cell r="C6985">
            <v>841000</v>
          </cell>
          <cell r="D6985">
            <v>1</v>
          </cell>
          <cell r="E6985">
            <v>0</v>
          </cell>
          <cell r="F6985" t="str">
            <v>עיתון "כיוון חדש"</v>
          </cell>
          <cell r="G6985">
            <v>0</v>
          </cell>
          <cell r="H6985" t="str">
            <v>גמיש</v>
          </cell>
          <cell r="I6985">
            <v>0.46189376443418007</v>
          </cell>
          <cell r="J6985">
            <v>56970</v>
          </cell>
          <cell r="K6985">
            <v>0</v>
          </cell>
          <cell r="L6985">
            <v>6330</v>
          </cell>
          <cell r="M6985">
            <v>0</v>
          </cell>
          <cell r="N6985">
            <v>63300</v>
          </cell>
          <cell r="O6985">
            <v>43300</v>
          </cell>
          <cell r="P6985">
            <v>38112</v>
          </cell>
        </row>
        <row r="6986">
          <cell r="A6986">
            <v>1841000784</v>
          </cell>
          <cell r="B6986">
            <v>784</v>
          </cell>
          <cell r="C6986">
            <v>841000</v>
          </cell>
          <cell r="D6986">
            <v>1</v>
          </cell>
          <cell r="E6986">
            <v>0</v>
          </cell>
          <cell r="F6986" t="str">
            <v xml:space="preserve">הרצאות            </v>
          </cell>
          <cell r="G6986">
            <v>0</v>
          </cell>
          <cell r="H6986" t="str">
            <v>קשיח</v>
          </cell>
          <cell r="I6986">
            <v>0</v>
          </cell>
          <cell r="J6986">
            <v>1620</v>
          </cell>
          <cell r="K6986">
            <v>0</v>
          </cell>
          <cell r="L6986">
            <v>180</v>
          </cell>
          <cell r="M6986">
            <v>0</v>
          </cell>
          <cell r="N6986">
            <v>1800</v>
          </cell>
          <cell r="O6986">
            <v>1800</v>
          </cell>
          <cell r="P6986">
            <v>0</v>
          </cell>
        </row>
        <row r="6987">
          <cell r="A6987">
            <v>1841000785</v>
          </cell>
          <cell r="B6987">
            <v>785</v>
          </cell>
          <cell r="C6987">
            <v>841000</v>
          </cell>
          <cell r="D6987">
            <v>1</v>
          </cell>
          <cell r="E6987">
            <v>0</v>
          </cell>
          <cell r="F6987" t="str">
            <v xml:space="preserve">הוצאות אירגוניות  </v>
          </cell>
          <cell r="G6987">
            <v>0</v>
          </cell>
          <cell r="H6987" t="str">
            <v>גמיש</v>
          </cell>
          <cell r="I6987">
            <v>0</v>
          </cell>
          <cell r="J6987">
            <v>4500</v>
          </cell>
          <cell r="K6987">
            <v>0</v>
          </cell>
          <cell r="L6987">
            <v>500</v>
          </cell>
          <cell r="M6987">
            <v>0</v>
          </cell>
          <cell r="N6987">
            <v>5000</v>
          </cell>
          <cell r="O6987">
            <v>5000</v>
          </cell>
          <cell r="P6987">
            <v>0</v>
          </cell>
        </row>
        <row r="6988">
          <cell r="A6988">
            <v>1841000786</v>
          </cell>
          <cell r="B6988">
            <v>786</v>
          </cell>
          <cell r="C6988">
            <v>841000</v>
          </cell>
          <cell r="D6988">
            <v>1</v>
          </cell>
          <cell r="E6988">
            <v>0</v>
          </cell>
          <cell r="F6988" t="str">
            <v>קופה קטנה מטופלים</v>
          </cell>
          <cell r="G6988">
            <v>0</v>
          </cell>
          <cell r="H6988" t="str">
            <v>גמיש</v>
          </cell>
          <cell r="I6988" t="e">
            <v>#DIV/0!</v>
          </cell>
          <cell r="J6988">
            <v>5000</v>
          </cell>
          <cell r="K6988" t="e">
            <v>#N/A</v>
          </cell>
          <cell r="L6988">
            <v>0</v>
          </cell>
          <cell r="M6988" t="str">
            <v>חדש</v>
          </cell>
          <cell r="N6988">
            <v>5000</v>
          </cell>
          <cell r="O6988">
            <v>0</v>
          </cell>
          <cell r="P6988">
            <v>0</v>
          </cell>
        </row>
        <row r="6989">
          <cell r="A6989">
            <v>1841000794</v>
          </cell>
          <cell r="B6989">
            <v>794</v>
          </cell>
          <cell r="C6989">
            <v>841000</v>
          </cell>
          <cell r="D6989">
            <v>1</v>
          </cell>
          <cell r="E6989">
            <v>0</v>
          </cell>
          <cell r="F6989" t="str">
            <v xml:space="preserve">השתתפות בעזר 094  </v>
          </cell>
          <cell r="G6989">
            <v>0</v>
          </cell>
          <cell r="H6989" t="str">
            <v>קשיח</v>
          </cell>
          <cell r="I6989">
            <v>0.14285714285714279</v>
          </cell>
          <cell r="J6989">
            <v>48000</v>
          </cell>
          <cell r="K6989">
            <v>7.1428571428571397E-2</v>
          </cell>
          <cell r="L6989">
            <v>0</v>
          </cell>
          <cell r="M6989">
            <v>0</v>
          </cell>
          <cell r="N6989">
            <v>48000</v>
          </cell>
          <cell r="O6989">
            <v>42000</v>
          </cell>
          <cell r="P6989">
            <v>46691</v>
          </cell>
        </row>
        <row r="6990">
          <cell r="A6990">
            <v>1841000800</v>
          </cell>
          <cell r="B6990">
            <v>800</v>
          </cell>
          <cell r="C6990">
            <v>841000</v>
          </cell>
          <cell r="D6990">
            <v>1</v>
          </cell>
          <cell r="E6990">
            <v>0</v>
          </cell>
          <cell r="F6990" t="str">
            <v>השת' תמיכות תרומות</v>
          </cell>
          <cell r="G6990">
            <v>0</v>
          </cell>
          <cell r="H6990" t="str">
            <v xml:space="preserve"> </v>
          </cell>
          <cell r="I6990">
            <v>0</v>
          </cell>
          <cell r="J6990">
            <v>0</v>
          </cell>
          <cell r="K6990">
            <v>0</v>
          </cell>
          <cell r="L6990">
            <v>0</v>
          </cell>
          <cell r="M6990">
            <v>0</v>
          </cell>
          <cell r="N6990">
            <v>0</v>
          </cell>
          <cell r="O6990">
            <v>0</v>
          </cell>
          <cell r="P6990">
            <v>0</v>
          </cell>
        </row>
        <row r="6991">
          <cell r="A6991">
            <v>1841000815</v>
          </cell>
          <cell r="B6991">
            <v>815</v>
          </cell>
          <cell r="C6991">
            <v>841000</v>
          </cell>
          <cell r="D6991">
            <v>1</v>
          </cell>
          <cell r="E6991">
            <v>0</v>
          </cell>
          <cell r="F6991" t="str">
            <v>מאבטחים - רווחה</v>
          </cell>
          <cell r="G6991">
            <v>0</v>
          </cell>
          <cell r="H6991" t="str">
            <v>קשיח</v>
          </cell>
          <cell r="I6991">
            <v>0.257438551099612</v>
          </cell>
          <cell r="J6991">
            <v>486000</v>
          </cell>
          <cell r="K6991">
            <v>0</v>
          </cell>
          <cell r="L6991">
            <v>0</v>
          </cell>
          <cell r="M6991">
            <v>0</v>
          </cell>
          <cell r="N6991">
            <v>486000</v>
          </cell>
          <cell r="O6991">
            <v>386500</v>
          </cell>
          <cell r="P6991">
            <v>432646.08</v>
          </cell>
        </row>
        <row r="6992">
          <cell r="A6992">
            <v>1841000817</v>
          </cell>
          <cell r="B6992">
            <v>817</v>
          </cell>
          <cell r="C6992">
            <v>841000</v>
          </cell>
          <cell r="D6992">
            <v>1</v>
          </cell>
          <cell r="E6992">
            <v>0</v>
          </cell>
          <cell r="F6992" t="str">
            <v>הערכות לחירום</v>
          </cell>
          <cell r="G6992">
            <v>0</v>
          </cell>
          <cell r="H6992" t="str">
            <v>קשיח</v>
          </cell>
          <cell r="I6992">
            <v>0</v>
          </cell>
          <cell r="J6992">
            <v>76000</v>
          </cell>
          <cell r="K6992">
            <v>0</v>
          </cell>
          <cell r="L6992">
            <v>0</v>
          </cell>
          <cell r="M6992">
            <v>0</v>
          </cell>
          <cell r="N6992">
            <v>76000</v>
          </cell>
          <cell r="O6992">
            <v>76000</v>
          </cell>
          <cell r="P6992">
            <v>2215</v>
          </cell>
        </row>
        <row r="6993">
          <cell r="A6993">
            <v>1841000931</v>
          </cell>
          <cell r="B6993">
            <v>931</v>
          </cell>
          <cell r="C6993">
            <v>841000</v>
          </cell>
          <cell r="D6993">
            <v>1</v>
          </cell>
          <cell r="E6993">
            <v>0</v>
          </cell>
          <cell r="F6993" t="str">
            <v xml:space="preserve">רכישות חד פעמיות  </v>
          </cell>
          <cell r="G6993">
            <v>0</v>
          </cell>
          <cell r="H6993" t="str">
            <v>גמיש</v>
          </cell>
          <cell r="I6993">
            <v>0</v>
          </cell>
          <cell r="J6993">
            <v>38520</v>
          </cell>
          <cell r="K6993">
            <v>0</v>
          </cell>
          <cell r="L6993">
            <v>4280</v>
          </cell>
          <cell r="M6993">
            <v>0</v>
          </cell>
          <cell r="N6993">
            <v>42800</v>
          </cell>
          <cell r="O6993">
            <v>42800</v>
          </cell>
          <cell r="P6993">
            <v>47695.57</v>
          </cell>
        </row>
        <row r="6994">
          <cell r="A6994">
            <v>1841000932</v>
          </cell>
          <cell r="B6994">
            <v>932</v>
          </cell>
          <cell r="C6994">
            <v>841000</v>
          </cell>
          <cell r="D6994">
            <v>1</v>
          </cell>
          <cell r="E6994">
            <v>0</v>
          </cell>
          <cell r="F6994" t="str">
            <v>הצטיידות מועדונית</v>
          </cell>
          <cell r="G6994">
            <v>0</v>
          </cell>
          <cell r="H6994" t="str">
            <v>גמיש</v>
          </cell>
          <cell r="I6994">
            <v>0</v>
          </cell>
          <cell r="J6994">
            <v>0</v>
          </cell>
          <cell r="K6994">
            <v>0</v>
          </cell>
          <cell r="L6994">
            <v>0</v>
          </cell>
          <cell r="M6994">
            <v>0</v>
          </cell>
          <cell r="N6994">
            <v>0</v>
          </cell>
          <cell r="O6994">
            <v>0</v>
          </cell>
          <cell r="P6994">
            <v>0</v>
          </cell>
        </row>
        <row r="6995">
          <cell r="A6995">
            <v>1841000933</v>
          </cell>
          <cell r="B6995">
            <v>933</v>
          </cell>
          <cell r="C6995">
            <v>841000</v>
          </cell>
          <cell r="D6995">
            <v>1</v>
          </cell>
          <cell r="E6995">
            <v>0</v>
          </cell>
          <cell r="F6995" t="str">
            <v>תכנית תמ"ר</v>
          </cell>
          <cell r="G6995">
            <v>0</v>
          </cell>
          <cell r="H6995" t="str">
            <v>גמיש</v>
          </cell>
          <cell r="I6995">
            <v>0</v>
          </cell>
          <cell r="J6995">
            <v>0</v>
          </cell>
          <cell r="K6995">
            <v>0</v>
          </cell>
          <cell r="L6995">
            <v>0</v>
          </cell>
          <cell r="M6995">
            <v>0</v>
          </cell>
          <cell r="N6995">
            <v>0</v>
          </cell>
          <cell r="O6995">
            <v>0</v>
          </cell>
          <cell r="P6995">
            <v>0</v>
          </cell>
        </row>
        <row r="6996">
          <cell r="A6996">
            <v>1841000960</v>
          </cell>
          <cell r="B6996">
            <v>960</v>
          </cell>
          <cell r="C6996">
            <v>841000</v>
          </cell>
          <cell r="D6996">
            <v>1</v>
          </cell>
          <cell r="E6996">
            <v>0</v>
          </cell>
          <cell r="F6996" t="str">
            <v xml:space="preserve">רזרבה משנה קודמת  </v>
          </cell>
          <cell r="G6996">
            <v>0</v>
          </cell>
          <cell r="H6996" t="str">
            <v>גמיש</v>
          </cell>
          <cell r="I6996">
            <v>0</v>
          </cell>
          <cell r="J6996">
            <v>0</v>
          </cell>
          <cell r="K6996">
            <v>0</v>
          </cell>
          <cell r="L6996">
            <v>0</v>
          </cell>
          <cell r="M6996">
            <v>0</v>
          </cell>
          <cell r="N6996">
            <v>0</v>
          </cell>
          <cell r="O6996">
            <v>0</v>
          </cell>
          <cell r="P6996">
            <v>0</v>
          </cell>
        </row>
        <row r="6997">
          <cell r="A6997">
            <v>1841000961</v>
          </cell>
          <cell r="B6997">
            <v>961</v>
          </cell>
          <cell r="C6997">
            <v>841000</v>
          </cell>
          <cell r="D6997">
            <v>1</v>
          </cell>
          <cell r="E6997">
            <v>0</v>
          </cell>
          <cell r="F6997" t="str">
            <v>רז' פעולות ורכישות</v>
          </cell>
          <cell r="G6997">
            <v>0</v>
          </cell>
          <cell r="H6997" t="str">
            <v>גמיש</v>
          </cell>
          <cell r="I6997">
            <v>0</v>
          </cell>
          <cell r="J6997">
            <v>19530</v>
          </cell>
          <cell r="K6997">
            <v>0</v>
          </cell>
          <cell r="L6997">
            <v>2170</v>
          </cell>
          <cell r="M6997">
            <v>0</v>
          </cell>
          <cell r="N6997">
            <v>21700</v>
          </cell>
          <cell r="O6997">
            <v>21700</v>
          </cell>
          <cell r="P6997">
            <v>16395.53</v>
          </cell>
        </row>
        <row r="6998">
          <cell r="A6998">
            <v>1841000980</v>
          </cell>
          <cell r="B6998">
            <v>980</v>
          </cell>
          <cell r="C6998">
            <v>841000</v>
          </cell>
          <cell r="D6998">
            <v>1</v>
          </cell>
          <cell r="E6998">
            <v>0</v>
          </cell>
          <cell r="F6998" t="str">
            <v>הוצ' שונות (הכנסה)</v>
          </cell>
          <cell r="G6998">
            <v>0</v>
          </cell>
          <cell r="H6998" t="str">
            <v>קשיח</v>
          </cell>
          <cell r="I6998">
            <v>0</v>
          </cell>
          <cell r="J6998">
            <v>0</v>
          </cell>
          <cell r="K6998">
            <v>0</v>
          </cell>
          <cell r="L6998">
            <v>0</v>
          </cell>
          <cell r="M6998">
            <v>0</v>
          </cell>
          <cell r="N6998">
            <v>0</v>
          </cell>
          <cell r="O6998">
            <v>0</v>
          </cell>
          <cell r="P6998">
            <v>0</v>
          </cell>
        </row>
        <row r="6999">
          <cell r="A6999" t="e">
            <v>#VALUE!</v>
          </cell>
          <cell r="B6999" t="str">
            <v>841000  סך הכל</v>
          </cell>
          <cell r="C6999">
            <v>0</v>
          </cell>
          <cell r="D6999">
            <v>0</v>
          </cell>
          <cell r="E6999">
            <v>0</v>
          </cell>
          <cell r="F6999" t="str">
            <v xml:space="preserve">מינהל הרווחה      </v>
          </cell>
          <cell r="G6999">
            <v>0</v>
          </cell>
          <cell r="H6999">
            <v>0</v>
          </cell>
          <cell r="I6999">
            <v>0.2055367667329131</v>
          </cell>
          <cell r="J6999">
            <v>13311276</v>
          </cell>
          <cell r="K6999" t="e">
            <v>#N/A</v>
          </cell>
          <cell r="L6999">
            <v>70158</v>
          </cell>
          <cell r="M6999">
            <v>0</v>
          </cell>
          <cell r="N6999">
            <v>13381434</v>
          </cell>
          <cell r="O6999">
            <v>11099980</v>
          </cell>
          <cell r="P6999">
            <v>8976670.8300000001</v>
          </cell>
        </row>
        <row r="7000">
          <cell r="A7000">
            <v>18420000</v>
          </cell>
          <cell r="B7000">
            <v>0</v>
          </cell>
          <cell r="C7000">
            <v>842000</v>
          </cell>
          <cell r="D7000">
            <v>1</v>
          </cell>
          <cell r="E7000">
            <v>0</v>
          </cell>
          <cell r="F7000" t="str">
            <v>רווחת הפרט והמשפחה</v>
          </cell>
          <cell r="G7000">
            <v>0</v>
          </cell>
          <cell r="H7000" t="str">
            <v xml:space="preserve"> </v>
          </cell>
          <cell r="I7000">
            <v>0</v>
          </cell>
          <cell r="J7000">
            <v>0</v>
          </cell>
          <cell r="K7000">
            <v>0</v>
          </cell>
          <cell r="L7000">
            <v>0</v>
          </cell>
          <cell r="M7000">
            <v>0</v>
          </cell>
          <cell r="N7000">
            <v>0</v>
          </cell>
          <cell r="O7000">
            <v>0</v>
          </cell>
          <cell r="P7000">
            <v>0</v>
          </cell>
        </row>
        <row r="7001">
          <cell r="A7001">
            <v>18425000</v>
          </cell>
          <cell r="B7001">
            <v>0</v>
          </cell>
          <cell r="C7001">
            <v>842500</v>
          </cell>
          <cell r="D7001">
            <v>1</v>
          </cell>
          <cell r="E7001">
            <v>0</v>
          </cell>
          <cell r="F7001" t="str">
            <v xml:space="preserve">טיפול במשפחה      </v>
          </cell>
          <cell r="G7001">
            <v>0</v>
          </cell>
          <cell r="H7001" t="str">
            <v xml:space="preserve"> </v>
          </cell>
          <cell r="I7001">
            <v>0</v>
          </cell>
          <cell r="J7001">
            <v>0</v>
          </cell>
          <cell r="K7001">
            <v>0</v>
          </cell>
          <cell r="L7001">
            <v>0</v>
          </cell>
          <cell r="M7001">
            <v>0</v>
          </cell>
          <cell r="N7001">
            <v>0</v>
          </cell>
          <cell r="O7001">
            <v>0</v>
          </cell>
          <cell r="P7001">
            <v>0</v>
          </cell>
        </row>
        <row r="7002">
          <cell r="A7002">
            <v>1842500100</v>
          </cell>
          <cell r="B7002">
            <v>100</v>
          </cell>
          <cell r="C7002">
            <v>842500</v>
          </cell>
          <cell r="D7002">
            <v>1</v>
          </cell>
          <cell r="E7002">
            <v>0</v>
          </cell>
          <cell r="F7002" t="str">
            <v>שכר עובדים לפי תקן</v>
          </cell>
          <cell r="G7002">
            <v>0</v>
          </cell>
          <cell r="H7002" t="str">
            <v xml:space="preserve"> </v>
          </cell>
          <cell r="I7002">
            <v>0</v>
          </cell>
          <cell r="J7002">
            <v>0</v>
          </cell>
          <cell r="K7002">
            <v>0</v>
          </cell>
          <cell r="L7002">
            <v>0</v>
          </cell>
          <cell r="M7002">
            <v>0</v>
          </cell>
          <cell r="N7002">
            <v>0</v>
          </cell>
          <cell r="O7002">
            <v>0</v>
          </cell>
          <cell r="P7002">
            <v>0</v>
          </cell>
        </row>
        <row r="7003">
          <cell r="A7003">
            <v>1842500110</v>
          </cell>
          <cell r="B7003">
            <v>110</v>
          </cell>
          <cell r="C7003">
            <v>842500</v>
          </cell>
          <cell r="D7003">
            <v>1</v>
          </cell>
          <cell r="E7003">
            <v>0</v>
          </cell>
          <cell r="F7003" t="str">
            <v>השכר הקובע-תקציבית</v>
          </cell>
          <cell r="G7003">
            <v>0</v>
          </cell>
          <cell r="H7003" t="str">
            <v>שכר</v>
          </cell>
          <cell r="I7003">
            <v>-0.1691114621586689</v>
          </cell>
          <cell r="J7003">
            <v>4050000</v>
          </cell>
          <cell r="K7003">
            <v>1.500258665287113E-2</v>
          </cell>
          <cell r="L7003">
            <v>0</v>
          </cell>
          <cell r="M7003">
            <v>0</v>
          </cell>
          <cell r="N7003">
            <v>4050000</v>
          </cell>
          <cell r="O7003">
            <v>4874300</v>
          </cell>
          <cell r="P7003">
            <v>5478621.6399999997</v>
          </cell>
        </row>
        <row r="7004">
          <cell r="A7004">
            <v>1842500119</v>
          </cell>
          <cell r="B7004">
            <v>119</v>
          </cell>
          <cell r="C7004">
            <v>842500</v>
          </cell>
          <cell r="D7004">
            <v>1</v>
          </cell>
          <cell r="E7004">
            <v>0</v>
          </cell>
          <cell r="F7004" t="str">
            <v xml:space="preserve">השכר הקובע-צוברת  </v>
          </cell>
          <cell r="G7004">
            <v>0</v>
          </cell>
          <cell r="H7004" t="str">
            <v>שכר</v>
          </cell>
          <cell r="I7004">
            <v>0.14902169005172206</v>
          </cell>
          <cell r="J7004">
            <v>25167700</v>
          </cell>
          <cell r="K7004">
            <v>5.3675132054074925E-2</v>
          </cell>
          <cell r="L7004">
            <v>0</v>
          </cell>
          <cell r="M7004">
            <v>0</v>
          </cell>
          <cell r="N7004">
            <v>25167700</v>
          </cell>
          <cell r="O7004">
            <v>21903590</v>
          </cell>
          <cell r="P7004">
            <v>22107976.219999999</v>
          </cell>
        </row>
        <row r="7005">
          <cell r="A7005">
            <v>1842500122</v>
          </cell>
          <cell r="B7005">
            <v>122</v>
          </cell>
          <cell r="C7005">
            <v>842500</v>
          </cell>
          <cell r="D7005">
            <v>1</v>
          </cell>
          <cell r="E7005">
            <v>0</v>
          </cell>
          <cell r="F7005" t="str">
            <v xml:space="preserve">ביגוד             </v>
          </cell>
          <cell r="G7005">
            <v>0</v>
          </cell>
          <cell r="H7005" t="str">
            <v>שכר</v>
          </cell>
          <cell r="I7005">
            <v>5.4761904761904789E-2</v>
          </cell>
          <cell r="J7005">
            <v>221500</v>
          </cell>
          <cell r="K7005">
            <v>0</v>
          </cell>
          <cell r="L7005">
            <v>0</v>
          </cell>
          <cell r="M7005">
            <v>0</v>
          </cell>
          <cell r="N7005">
            <v>221500</v>
          </cell>
          <cell r="O7005">
            <v>210000</v>
          </cell>
          <cell r="P7005">
            <v>235812.83</v>
          </cell>
        </row>
        <row r="7006">
          <cell r="A7006">
            <v>1842500126</v>
          </cell>
          <cell r="B7006">
            <v>126</v>
          </cell>
          <cell r="C7006">
            <v>842500</v>
          </cell>
          <cell r="D7006">
            <v>1</v>
          </cell>
          <cell r="E7006">
            <v>0</v>
          </cell>
          <cell r="F7006" t="str">
            <v xml:space="preserve">דמי הבראה         </v>
          </cell>
          <cell r="G7006">
            <v>0</v>
          </cell>
          <cell r="H7006" t="str">
            <v>שכר</v>
          </cell>
          <cell r="I7006">
            <v>0.12208258527827653</v>
          </cell>
          <cell r="J7006">
            <v>625000</v>
          </cell>
          <cell r="K7006">
            <v>0</v>
          </cell>
          <cell r="L7006">
            <v>0</v>
          </cell>
          <cell r="M7006">
            <v>0</v>
          </cell>
          <cell r="N7006">
            <v>625000</v>
          </cell>
          <cell r="O7006">
            <v>557000</v>
          </cell>
          <cell r="P7006">
            <v>600549.77</v>
          </cell>
        </row>
        <row r="7007">
          <cell r="A7007">
            <v>1842500130</v>
          </cell>
          <cell r="B7007">
            <v>130</v>
          </cell>
          <cell r="C7007">
            <v>842500</v>
          </cell>
          <cell r="D7007">
            <v>1</v>
          </cell>
          <cell r="E7007">
            <v>0</v>
          </cell>
          <cell r="F7007" t="str">
            <v xml:space="preserve">שעות נוספות       </v>
          </cell>
          <cell r="G7007">
            <v>0</v>
          </cell>
          <cell r="H7007" t="str">
            <v>שכר</v>
          </cell>
          <cell r="I7007">
            <v>0.66560170394036211</v>
          </cell>
          <cell r="J7007">
            <v>1251200</v>
          </cell>
          <cell r="K7007">
            <v>0</v>
          </cell>
          <cell r="L7007">
            <v>0</v>
          </cell>
          <cell r="M7007">
            <v>0</v>
          </cell>
          <cell r="N7007">
            <v>1251200</v>
          </cell>
          <cell r="O7007">
            <v>751200</v>
          </cell>
          <cell r="P7007">
            <v>1533796.29</v>
          </cell>
        </row>
        <row r="7008">
          <cell r="A7008">
            <v>1842500140</v>
          </cell>
          <cell r="B7008">
            <v>140</v>
          </cell>
          <cell r="C7008">
            <v>842500</v>
          </cell>
          <cell r="D7008">
            <v>1</v>
          </cell>
          <cell r="E7008">
            <v>0</v>
          </cell>
          <cell r="F7008" t="str">
            <v>השתתפות באחזקת רכב</v>
          </cell>
          <cell r="G7008">
            <v>0</v>
          </cell>
          <cell r="H7008" t="str">
            <v>שכר</v>
          </cell>
          <cell r="I7008">
            <v>4.3529360553693497E-2</v>
          </cell>
          <cell r="J7008">
            <v>2397300</v>
          </cell>
          <cell r="K7008">
            <v>0</v>
          </cell>
          <cell r="L7008">
            <v>0</v>
          </cell>
          <cell r="M7008">
            <v>0</v>
          </cell>
          <cell r="N7008">
            <v>2397300</v>
          </cell>
          <cell r="O7008">
            <v>2297300</v>
          </cell>
          <cell r="P7008">
            <v>2220850.7400000002</v>
          </cell>
        </row>
        <row r="7009">
          <cell r="A7009">
            <v>1842500253</v>
          </cell>
          <cell r="B7009">
            <v>253</v>
          </cell>
          <cell r="C7009">
            <v>842500</v>
          </cell>
          <cell r="D7009">
            <v>1</v>
          </cell>
          <cell r="E7009">
            <v>0</v>
          </cell>
          <cell r="F7009" t="str">
            <v xml:space="preserve">עובדים חיצוניים   </v>
          </cell>
          <cell r="G7009">
            <v>0</v>
          </cell>
          <cell r="H7009" t="str">
            <v>שכר</v>
          </cell>
          <cell r="I7009">
            <v>0</v>
          </cell>
          <cell r="J7009">
            <v>0</v>
          </cell>
          <cell r="K7009">
            <v>0</v>
          </cell>
          <cell r="L7009">
            <v>0</v>
          </cell>
          <cell r="M7009">
            <v>0</v>
          </cell>
          <cell r="N7009">
            <v>0</v>
          </cell>
          <cell r="O7009">
            <v>0</v>
          </cell>
          <cell r="P7009">
            <v>0</v>
          </cell>
        </row>
        <row r="7010">
          <cell r="A7010">
            <v>1842500263</v>
          </cell>
          <cell r="B7010">
            <v>263</v>
          </cell>
          <cell r="C7010">
            <v>842500</v>
          </cell>
          <cell r="D7010">
            <v>1</v>
          </cell>
          <cell r="E7010">
            <v>0</v>
          </cell>
          <cell r="F7010" t="str">
            <v>מ"מ עו"ס</v>
          </cell>
          <cell r="G7010">
            <v>0</v>
          </cell>
          <cell r="H7010" t="str">
            <v>שכר</v>
          </cell>
          <cell r="I7010">
            <v>0</v>
          </cell>
          <cell r="J7010">
            <v>0</v>
          </cell>
          <cell r="K7010">
            <v>0</v>
          </cell>
          <cell r="L7010">
            <v>0</v>
          </cell>
          <cell r="M7010">
            <v>0</v>
          </cell>
          <cell r="N7010">
            <v>0</v>
          </cell>
          <cell r="O7010">
            <v>0</v>
          </cell>
          <cell r="P7010">
            <v>0</v>
          </cell>
        </row>
        <row r="7011">
          <cell r="A7011">
            <v>1842500400</v>
          </cell>
          <cell r="B7011">
            <v>400</v>
          </cell>
          <cell r="C7011">
            <v>842500</v>
          </cell>
          <cell r="D7011">
            <v>1</v>
          </cell>
          <cell r="E7011">
            <v>0</v>
          </cell>
          <cell r="F7011" t="str">
            <v>אחזקת בנינים וציוד</v>
          </cell>
          <cell r="G7011">
            <v>0</v>
          </cell>
          <cell r="H7011" t="str">
            <v xml:space="preserve"> </v>
          </cell>
          <cell r="I7011">
            <v>0</v>
          </cell>
          <cell r="J7011">
            <v>0</v>
          </cell>
          <cell r="K7011">
            <v>0</v>
          </cell>
          <cell r="L7011">
            <v>0</v>
          </cell>
          <cell r="M7011">
            <v>0</v>
          </cell>
          <cell r="N7011">
            <v>0</v>
          </cell>
          <cell r="O7011">
            <v>0</v>
          </cell>
          <cell r="P7011">
            <v>0</v>
          </cell>
        </row>
        <row r="7012">
          <cell r="A7012">
            <v>1842500512</v>
          </cell>
          <cell r="B7012">
            <v>512</v>
          </cell>
          <cell r="C7012">
            <v>842500</v>
          </cell>
          <cell r="D7012">
            <v>1</v>
          </cell>
          <cell r="E7012">
            <v>0</v>
          </cell>
          <cell r="F7012" t="str">
            <v>הסעות למטופלים</v>
          </cell>
          <cell r="G7012">
            <v>0</v>
          </cell>
          <cell r="H7012" t="str">
            <v>גמיש</v>
          </cell>
          <cell r="I7012">
            <v>0</v>
          </cell>
          <cell r="J7012">
            <v>95000</v>
          </cell>
          <cell r="K7012">
            <v>0</v>
          </cell>
          <cell r="L7012">
            <v>0</v>
          </cell>
          <cell r="M7012">
            <v>0</v>
          </cell>
          <cell r="N7012">
            <v>95000</v>
          </cell>
          <cell r="O7012">
            <v>95000</v>
          </cell>
          <cell r="P7012">
            <v>58383.1</v>
          </cell>
        </row>
        <row r="7013">
          <cell r="A7013">
            <v>1842500571</v>
          </cell>
          <cell r="B7013">
            <v>571</v>
          </cell>
          <cell r="C7013">
            <v>842500</v>
          </cell>
          <cell r="D7013">
            <v>1</v>
          </cell>
          <cell r="E7013">
            <v>0</v>
          </cell>
          <cell r="F7013" t="str">
            <v xml:space="preserve">מיכון וענ"א       </v>
          </cell>
          <cell r="G7013">
            <v>0</v>
          </cell>
          <cell r="H7013" t="str">
            <v>קשיח</v>
          </cell>
          <cell r="I7013">
            <v>0.21478286442505645</v>
          </cell>
          <cell r="J7013">
            <v>1239200</v>
          </cell>
          <cell r="K7013">
            <v>-7.3154861498419765E-2</v>
          </cell>
          <cell r="L7013">
            <v>0</v>
          </cell>
          <cell r="M7013">
            <v>0</v>
          </cell>
          <cell r="N7013">
            <v>1239200</v>
          </cell>
          <cell r="O7013">
            <v>1020100</v>
          </cell>
          <cell r="P7013">
            <v>997100</v>
          </cell>
        </row>
        <row r="7014">
          <cell r="A7014">
            <v>1842500753</v>
          </cell>
          <cell r="B7014">
            <v>753</v>
          </cell>
          <cell r="C7014">
            <v>842500</v>
          </cell>
          <cell r="D7014">
            <v>1</v>
          </cell>
          <cell r="E7014">
            <v>0</v>
          </cell>
          <cell r="F7014" t="str">
            <v xml:space="preserve">עובדים חיצוניים   </v>
          </cell>
          <cell r="G7014">
            <v>0</v>
          </cell>
          <cell r="H7014" t="str">
            <v>קשיח</v>
          </cell>
          <cell r="I7014">
            <v>0</v>
          </cell>
          <cell r="J7014">
            <v>0</v>
          </cell>
          <cell r="K7014">
            <v>0</v>
          </cell>
          <cell r="L7014">
            <v>0</v>
          </cell>
          <cell r="M7014">
            <v>0</v>
          </cell>
          <cell r="N7014">
            <v>0</v>
          </cell>
          <cell r="O7014">
            <v>0</v>
          </cell>
          <cell r="P7014">
            <v>0</v>
          </cell>
        </row>
        <row r="7015">
          <cell r="A7015">
            <v>1842500725</v>
          </cell>
          <cell r="B7015">
            <v>725</v>
          </cell>
          <cell r="C7015">
            <v>842500</v>
          </cell>
          <cell r="D7015">
            <v>1</v>
          </cell>
          <cell r="E7015">
            <v>0</v>
          </cell>
          <cell r="F7015" t="str">
            <v>מזון למטופלים</v>
          </cell>
          <cell r="G7015">
            <v>0</v>
          </cell>
          <cell r="H7015" t="str">
            <v>גמיש</v>
          </cell>
          <cell r="I7015" t="e">
            <v>#DIV/0!</v>
          </cell>
          <cell r="J7015">
            <v>0</v>
          </cell>
          <cell r="K7015" t="e">
            <v>#N/A</v>
          </cell>
          <cell r="L7015">
            <v>0</v>
          </cell>
          <cell r="M7015">
            <v>0</v>
          </cell>
          <cell r="N7015">
            <v>0</v>
          </cell>
          <cell r="O7015">
            <v>0</v>
          </cell>
          <cell r="P7015">
            <v>0</v>
          </cell>
        </row>
        <row r="7016">
          <cell r="A7016">
            <v>1842500781</v>
          </cell>
          <cell r="B7016">
            <v>781</v>
          </cell>
          <cell r="C7016">
            <v>842500</v>
          </cell>
          <cell r="D7016">
            <v>1</v>
          </cell>
          <cell r="E7016">
            <v>0</v>
          </cell>
          <cell r="F7016" t="str">
            <v>פעילות במרכז למשפחה</v>
          </cell>
          <cell r="G7016">
            <v>0</v>
          </cell>
          <cell r="H7016" t="str">
            <v>גמיש</v>
          </cell>
          <cell r="I7016">
            <v>0</v>
          </cell>
          <cell r="J7016">
            <v>80000</v>
          </cell>
          <cell r="K7016">
            <v>0</v>
          </cell>
          <cell r="L7016">
            <v>0</v>
          </cell>
          <cell r="M7016">
            <v>0</v>
          </cell>
          <cell r="N7016">
            <v>80000</v>
          </cell>
          <cell r="O7016">
            <v>80000</v>
          </cell>
          <cell r="P7016">
            <v>47660.75</v>
          </cell>
        </row>
        <row r="7017">
          <cell r="A7017">
            <v>1842500782</v>
          </cell>
          <cell r="B7017">
            <v>782</v>
          </cell>
          <cell r="C7017">
            <v>842500</v>
          </cell>
          <cell r="D7017">
            <v>1</v>
          </cell>
          <cell r="E7017">
            <v>0</v>
          </cell>
          <cell r="F7017" t="str">
            <v>תאום הורי</v>
          </cell>
          <cell r="G7017">
            <v>0</v>
          </cell>
          <cell r="H7017" t="str">
            <v>גמיש</v>
          </cell>
          <cell r="I7017">
            <v>0</v>
          </cell>
          <cell r="J7017">
            <v>0</v>
          </cell>
          <cell r="K7017">
            <v>0</v>
          </cell>
          <cell r="L7017">
            <v>0</v>
          </cell>
          <cell r="M7017">
            <v>0</v>
          </cell>
          <cell r="N7017">
            <v>0</v>
          </cell>
          <cell r="O7017">
            <v>0</v>
          </cell>
          <cell r="P7017">
            <v>0</v>
          </cell>
        </row>
        <row r="7018">
          <cell r="A7018">
            <v>1842500783</v>
          </cell>
          <cell r="B7018">
            <v>783</v>
          </cell>
          <cell r="C7018">
            <v>842500</v>
          </cell>
          <cell r="D7018">
            <v>1</v>
          </cell>
          <cell r="E7018">
            <v>0</v>
          </cell>
          <cell r="F7018" t="str">
            <v>פע'-טיפול באלימות</v>
          </cell>
          <cell r="G7018">
            <v>0</v>
          </cell>
          <cell r="H7018" t="str">
            <v>קשיח</v>
          </cell>
          <cell r="I7018">
            <v>0</v>
          </cell>
          <cell r="J7018">
            <v>17000</v>
          </cell>
          <cell r="K7018">
            <v>0</v>
          </cell>
          <cell r="L7018">
            <v>0</v>
          </cell>
          <cell r="M7018">
            <v>0</v>
          </cell>
          <cell r="N7018">
            <v>17000</v>
          </cell>
          <cell r="O7018">
            <v>17000</v>
          </cell>
          <cell r="P7018">
            <v>22000</v>
          </cell>
        </row>
        <row r="7019">
          <cell r="A7019">
            <v>1842500784</v>
          </cell>
          <cell r="B7019">
            <v>784</v>
          </cell>
          <cell r="C7019">
            <v>842500</v>
          </cell>
          <cell r="D7019">
            <v>1</v>
          </cell>
          <cell r="E7019">
            <v>0</v>
          </cell>
          <cell r="F7019" t="str">
            <v xml:space="preserve">פנוי בתים         </v>
          </cell>
          <cell r="G7019">
            <v>0</v>
          </cell>
          <cell r="H7019" t="str">
            <v>גמיש</v>
          </cell>
          <cell r="I7019">
            <v>0</v>
          </cell>
          <cell r="J7019">
            <v>2000</v>
          </cell>
          <cell r="K7019">
            <v>0</v>
          </cell>
          <cell r="L7019">
            <v>0</v>
          </cell>
          <cell r="M7019">
            <v>0</v>
          </cell>
          <cell r="N7019">
            <v>2000</v>
          </cell>
          <cell r="O7019">
            <v>2000</v>
          </cell>
          <cell r="P7019">
            <v>0</v>
          </cell>
        </row>
        <row r="7020">
          <cell r="A7020">
            <v>1842500785</v>
          </cell>
          <cell r="B7020">
            <v>785</v>
          </cell>
          <cell r="C7020">
            <v>842500</v>
          </cell>
          <cell r="D7020">
            <v>1</v>
          </cell>
          <cell r="E7020">
            <v>0</v>
          </cell>
          <cell r="F7020" t="str">
            <v>קס"ם חברתי</v>
          </cell>
          <cell r="G7020">
            <v>0</v>
          </cell>
          <cell r="H7020" t="str">
            <v>גמיש</v>
          </cell>
          <cell r="I7020">
            <v>0</v>
          </cell>
          <cell r="J7020">
            <v>0</v>
          </cell>
          <cell r="K7020">
            <v>0</v>
          </cell>
          <cell r="L7020">
            <v>0</v>
          </cell>
          <cell r="M7020">
            <v>0</v>
          </cell>
          <cell r="N7020">
            <v>0</v>
          </cell>
          <cell r="O7020">
            <v>0</v>
          </cell>
          <cell r="P7020">
            <v>0</v>
          </cell>
        </row>
        <row r="7021">
          <cell r="A7021">
            <v>1842500786</v>
          </cell>
          <cell r="B7021">
            <v>786</v>
          </cell>
          <cell r="C7021">
            <v>842500</v>
          </cell>
          <cell r="D7021">
            <v>1</v>
          </cell>
          <cell r="E7021">
            <v>0</v>
          </cell>
          <cell r="F7021" t="str">
            <v>מטופלי  גרושין</v>
          </cell>
          <cell r="G7021">
            <v>0</v>
          </cell>
          <cell r="H7021" t="str">
            <v>גמיש</v>
          </cell>
          <cell r="I7021">
            <v>0.30000000000000004</v>
          </cell>
          <cell r="J7021">
            <v>260000</v>
          </cell>
          <cell r="K7021">
            <v>0</v>
          </cell>
          <cell r="L7021">
            <v>0</v>
          </cell>
          <cell r="M7021">
            <v>0</v>
          </cell>
          <cell r="N7021">
            <v>260000</v>
          </cell>
          <cell r="O7021">
            <v>200000</v>
          </cell>
          <cell r="P7021">
            <v>200000</v>
          </cell>
        </row>
        <row r="7022">
          <cell r="A7022">
            <v>1842500787</v>
          </cell>
          <cell r="B7022">
            <v>787</v>
          </cell>
          <cell r="C7022">
            <v>842500</v>
          </cell>
          <cell r="D7022">
            <v>1</v>
          </cell>
          <cell r="E7022">
            <v>0</v>
          </cell>
          <cell r="F7022" t="str">
            <v>מרפאת שיניים קהילתית</v>
          </cell>
          <cell r="G7022">
            <v>0</v>
          </cell>
          <cell r="H7022" t="str">
            <v>גמיש</v>
          </cell>
          <cell r="I7022">
            <v>0</v>
          </cell>
          <cell r="J7022">
            <v>60000</v>
          </cell>
          <cell r="K7022">
            <v>0</v>
          </cell>
          <cell r="L7022">
            <v>0</v>
          </cell>
          <cell r="M7022">
            <v>0</v>
          </cell>
          <cell r="N7022">
            <v>60000</v>
          </cell>
          <cell r="O7022">
            <v>60000</v>
          </cell>
          <cell r="P7022">
            <v>60000</v>
          </cell>
        </row>
        <row r="7023">
          <cell r="A7023">
            <v>1842500800</v>
          </cell>
          <cell r="B7023">
            <v>800</v>
          </cell>
          <cell r="C7023">
            <v>842500</v>
          </cell>
          <cell r="D7023">
            <v>1</v>
          </cell>
          <cell r="E7023">
            <v>0</v>
          </cell>
          <cell r="F7023" t="str">
            <v>השת' תמיכות תרומות</v>
          </cell>
          <cell r="G7023">
            <v>0</v>
          </cell>
          <cell r="H7023" t="str">
            <v xml:space="preserve"> </v>
          </cell>
          <cell r="I7023">
            <v>0</v>
          </cell>
          <cell r="J7023">
            <v>0</v>
          </cell>
          <cell r="K7023">
            <v>0</v>
          </cell>
          <cell r="L7023">
            <v>0</v>
          </cell>
          <cell r="M7023">
            <v>0</v>
          </cell>
          <cell r="N7023">
            <v>0</v>
          </cell>
          <cell r="O7023">
            <v>0</v>
          </cell>
          <cell r="P7023">
            <v>0</v>
          </cell>
        </row>
        <row r="7024">
          <cell r="A7024">
            <v>1842500811</v>
          </cell>
          <cell r="B7024">
            <v>811</v>
          </cell>
          <cell r="C7024">
            <v>842500</v>
          </cell>
          <cell r="D7024">
            <v>1</v>
          </cell>
          <cell r="E7024">
            <v>0</v>
          </cell>
          <cell r="F7024" t="str">
            <v>משפ'במצוקהד1025410</v>
          </cell>
          <cell r="G7024">
            <v>0</v>
          </cell>
          <cell r="H7024" t="str">
            <v>קשיח</v>
          </cell>
          <cell r="I7024">
            <v>-0.25924999999999998</v>
          </cell>
          <cell r="J7024">
            <v>592600</v>
          </cell>
          <cell r="K7024">
            <v>0</v>
          </cell>
          <cell r="L7024">
            <v>0</v>
          </cell>
          <cell r="M7024">
            <v>0</v>
          </cell>
          <cell r="N7024">
            <v>592600</v>
          </cell>
          <cell r="O7024">
            <v>800000</v>
          </cell>
          <cell r="P7024">
            <v>438953</v>
          </cell>
        </row>
        <row r="7025">
          <cell r="A7025">
            <v>1842500812</v>
          </cell>
          <cell r="B7025">
            <v>812</v>
          </cell>
          <cell r="C7025">
            <v>842500</v>
          </cell>
          <cell r="D7025">
            <v>1</v>
          </cell>
          <cell r="E7025">
            <v>0</v>
          </cell>
          <cell r="F7025" t="str">
            <v>עולים-מצוקה1073180</v>
          </cell>
          <cell r="G7025">
            <v>0</v>
          </cell>
          <cell r="H7025" t="str">
            <v>קשיח</v>
          </cell>
          <cell r="I7025">
            <v>0</v>
          </cell>
          <cell r="J7025">
            <v>80000</v>
          </cell>
          <cell r="K7025">
            <v>-0.11111111111111116</v>
          </cell>
          <cell r="L7025">
            <v>0</v>
          </cell>
          <cell r="M7025">
            <v>0</v>
          </cell>
          <cell r="N7025">
            <v>80000</v>
          </cell>
          <cell r="O7025">
            <v>80000</v>
          </cell>
          <cell r="P7025">
            <v>51110</v>
          </cell>
        </row>
        <row r="7026">
          <cell r="A7026">
            <v>1842500813</v>
          </cell>
          <cell r="B7026">
            <v>813</v>
          </cell>
          <cell r="C7026">
            <v>842500</v>
          </cell>
          <cell r="D7026">
            <v>1</v>
          </cell>
          <cell r="E7026">
            <v>0</v>
          </cell>
          <cell r="F7026" t="str">
            <v>פגיעות מיניות</v>
          </cell>
          <cell r="G7026">
            <v>0</v>
          </cell>
          <cell r="H7026" t="str">
            <v>קשיח</v>
          </cell>
          <cell r="I7026">
            <v>0</v>
          </cell>
          <cell r="J7026">
            <v>200000</v>
          </cell>
          <cell r="K7026">
            <v>0</v>
          </cell>
          <cell r="L7026">
            <v>0</v>
          </cell>
          <cell r="M7026">
            <v>0</v>
          </cell>
          <cell r="N7026">
            <v>200000</v>
          </cell>
          <cell r="O7026">
            <v>200000</v>
          </cell>
          <cell r="P7026">
            <v>83773</v>
          </cell>
        </row>
        <row r="7027">
          <cell r="A7027">
            <v>1842500814</v>
          </cell>
          <cell r="B7027">
            <v>814</v>
          </cell>
          <cell r="C7027">
            <v>842500</v>
          </cell>
          <cell r="D7027">
            <v>1</v>
          </cell>
          <cell r="E7027">
            <v>0</v>
          </cell>
          <cell r="F7027" t="str">
            <v>תכנית קהילה למשפחות</v>
          </cell>
          <cell r="G7027">
            <v>0</v>
          </cell>
          <cell r="H7027" t="str">
            <v>קשיח</v>
          </cell>
          <cell r="I7027">
            <v>4.4910219188176725E-5</v>
          </cell>
          <cell r="J7027">
            <v>757100</v>
          </cell>
          <cell r="K7027">
            <v>0.33333333333333326</v>
          </cell>
          <cell r="L7027">
            <v>0</v>
          </cell>
          <cell r="M7027">
            <v>0</v>
          </cell>
          <cell r="N7027">
            <v>757100</v>
          </cell>
          <cell r="O7027">
            <v>757066</v>
          </cell>
          <cell r="P7027">
            <v>161533.20000000001</v>
          </cell>
        </row>
        <row r="7028">
          <cell r="A7028">
            <v>1842500815</v>
          </cell>
          <cell r="B7028">
            <v>815</v>
          </cell>
          <cell r="C7028">
            <v>842500</v>
          </cell>
          <cell r="D7028">
            <v>1</v>
          </cell>
          <cell r="E7028">
            <v>0</v>
          </cell>
          <cell r="F7028" t="str">
            <v>תרגום שפה-פגישות חוק נוער</v>
          </cell>
          <cell r="G7028">
            <v>0</v>
          </cell>
          <cell r="H7028" t="str">
            <v>קשיח</v>
          </cell>
          <cell r="I7028">
            <v>0</v>
          </cell>
          <cell r="J7028">
            <v>50000</v>
          </cell>
          <cell r="K7028">
            <v>0</v>
          </cell>
          <cell r="L7028">
            <v>0</v>
          </cell>
          <cell r="M7028">
            <v>0</v>
          </cell>
          <cell r="N7028">
            <v>50000</v>
          </cell>
          <cell r="O7028">
            <v>50000</v>
          </cell>
          <cell r="P7028">
            <v>4308.07</v>
          </cell>
        </row>
        <row r="7029">
          <cell r="A7029">
            <v>1842500816</v>
          </cell>
          <cell r="B7029">
            <v>816</v>
          </cell>
          <cell r="C7029">
            <v>842500</v>
          </cell>
          <cell r="D7029">
            <v>1</v>
          </cell>
          <cell r="E7029">
            <v>0</v>
          </cell>
          <cell r="F7029" t="str">
            <v>חומש אתיופים-פעולות</v>
          </cell>
          <cell r="G7029">
            <v>0</v>
          </cell>
          <cell r="H7029" t="str">
            <v>גמיש</v>
          </cell>
          <cell r="I7029">
            <v>0</v>
          </cell>
          <cell r="J7029">
            <v>184000</v>
          </cell>
          <cell r="K7029">
            <v>0</v>
          </cell>
          <cell r="L7029">
            <v>0</v>
          </cell>
          <cell r="M7029">
            <v>0</v>
          </cell>
          <cell r="N7029">
            <v>184000</v>
          </cell>
          <cell r="O7029">
            <v>184000</v>
          </cell>
          <cell r="P7029">
            <v>51080.55</v>
          </cell>
        </row>
        <row r="7030">
          <cell r="A7030">
            <v>1842500817</v>
          </cell>
          <cell r="B7030">
            <v>817</v>
          </cell>
          <cell r="C7030">
            <v>842500</v>
          </cell>
          <cell r="D7030">
            <v>1</v>
          </cell>
          <cell r="E7030">
            <v>0</v>
          </cell>
          <cell r="F7030" t="str">
            <v>טיפול בשורדות ז'</v>
          </cell>
          <cell r="G7030">
            <v>0</v>
          </cell>
          <cell r="H7030" t="str">
            <v>קשיח</v>
          </cell>
          <cell r="I7030">
            <v>0</v>
          </cell>
          <cell r="J7030">
            <v>140000</v>
          </cell>
          <cell r="K7030">
            <v>0</v>
          </cell>
          <cell r="L7030">
            <v>0</v>
          </cell>
          <cell r="M7030">
            <v>0</v>
          </cell>
          <cell r="N7030">
            <v>140000</v>
          </cell>
          <cell r="O7030">
            <v>140000</v>
          </cell>
          <cell r="P7030">
            <v>90809.77</v>
          </cell>
        </row>
        <row r="7031">
          <cell r="A7031">
            <v>1842500818</v>
          </cell>
          <cell r="B7031">
            <v>818</v>
          </cell>
          <cell r="C7031">
            <v>842500</v>
          </cell>
          <cell r="D7031">
            <v>1</v>
          </cell>
          <cell r="E7031">
            <v>0</v>
          </cell>
          <cell r="F7031" t="str">
            <v xml:space="preserve">מקלט לנשים מוכות  </v>
          </cell>
          <cell r="G7031">
            <v>0</v>
          </cell>
          <cell r="H7031" t="str">
            <v>קשיח</v>
          </cell>
          <cell r="I7031">
            <v>0.16279069767441867</v>
          </cell>
          <cell r="J7031">
            <v>1000000</v>
          </cell>
          <cell r="K7031">
            <v>0.22857142857142865</v>
          </cell>
          <cell r="L7031">
            <v>0</v>
          </cell>
          <cell r="M7031">
            <v>0</v>
          </cell>
          <cell r="N7031">
            <v>1000000</v>
          </cell>
          <cell r="O7031">
            <v>860000</v>
          </cell>
          <cell r="P7031">
            <v>877953</v>
          </cell>
        </row>
        <row r="7032">
          <cell r="A7032">
            <v>1842500819</v>
          </cell>
          <cell r="B7032">
            <v>819</v>
          </cell>
          <cell r="C7032">
            <v>842500</v>
          </cell>
          <cell r="D7032">
            <v>1</v>
          </cell>
          <cell r="E7032">
            <v>0</v>
          </cell>
          <cell r="F7032" t="str">
            <v>טיפול באובדן ושכול</v>
          </cell>
          <cell r="G7032">
            <v>0</v>
          </cell>
          <cell r="H7032" t="str">
            <v>גמיש</v>
          </cell>
          <cell r="I7032">
            <v>0</v>
          </cell>
          <cell r="J7032">
            <v>71000</v>
          </cell>
          <cell r="K7032">
            <v>3.4375</v>
          </cell>
          <cell r="L7032">
            <v>0</v>
          </cell>
          <cell r="M7032">
            <v>0</v>
          </cell>
          <cell r="N7032">
            <v>71000</v>
          </cell>
          <cell r="O7032">
            <v>71000</v>
          </cell>
          <cell r="P7032">
            <v>16133</v>
          </cell>
        </row>
        <row r="7033">
          <cell r="A7033">
            <v>1842500841</v>
          </cell>
          <cell r="B7033">
            <v>841</v>
          </cell>
          <cell r="C7033">
            <v>842500</v>
          </cell>
          <cell r="D7033">
            <v>1</v>
          </cell>
          <cell r="E7033">
            <v>0</v>
          </cell>
          <cell r="F7033" t="str">
            <v>שירותים בקהילה</v>
          </cell>
          <cell r="G7033">
            <v>0</v>
          </cell>
          <cell r="H7033" t="str">
            <v>גמיש</v>
          </cell>
          <cell r="I7033">
            <v>0</v>
          </cell>
          <cell r="J7033">
            <v>578700</v>
          </cell>
          <cell r="K7033">
            <v>0</v>
          </cell>
          <cell r="L7033">
            <v>0</v>
          </cell>
          <cell r="M7033">
            <v>0</v>
          </cell>
          <cell r="N7033">
            <v>578700</v>
          </cell>
          <cell r="O7033">
            <v>538700</v>
          </cell>
          <cell r="P7033">
            <v>0</v>
          </cell>
        </row>
        <row r="7034">
          <cell r="A7034">
            <v>1842500842</v>
          </cell>
          <cell r="B7034">
            <v>842</v>
          </cell>
          <cell r="C7034">
            <v>842500</v>
          </cell>
          <cell r="D7034">
            <v>1</v>
          </cell>
          <cell r="E7034">
            <v>0</v>
          </cell>
          <cell r="F7034" t="str">
            <v>ביטחון תזונתי</v>
          </cell>
          <cell r="G7034">
            <v>0</v>
          </cell>
          <cell r="H7034" t="str">
            <v>גמיש</v>
          </cell>
          <cell r="I7034">
            <v>0</v>
          </cell>
          <cell r="J7034">
            <v>465200</v>
          </cell>
          <cell r="K7034">
            <v>0</v>
          </cell>
          <cell r="L7034">
            <v>0</v>
          </cell>
          <cell r="M7034">
            <v>0</v>
          </cell>
          <cell r="N7034">
            <v>465200</v>
          </cell>
          <cell r="O7034">
            <v>86400</v>
          </cell>
          <cell r="P7034">
            <v>49079.85</v>
          </cell>
        </row>
        <row r="7035">
          <cell r="A7035">
            <v>1842500843</v>
          </cell>
          <cell r="B7035">
            <v>843</v>
          </cell>
          <cell r="C7035">
            <v>842500</v>
          </cell>
          <cell r="D7035">
            <v>1</v>
          </cell>
          <cell r="E7035">
            <v>0</v>
          </cell>
          <cell r="F7035" t="str">
            <v xml:space="preserve">בית הויס          </v>
          </cell>
          <cell r="G7035">
            <v>0</v>
          </cell>
          <cell r="H7035" t="str">
            <v>קשיח</v>
          </cell>
          <cell r="I7035" t="e">
            <v>#DIV/0!</v>
          </cell>
          <cell r="J7035">
            <v>0</v>
          </cell>
          <cell r="K7035">
            <v>0</v>
          </cell>
          <cell r="L7035">
            <v>0</v>
          </cell>
          <cell r="M7035">
            <v>0</v>
          </cell>
          <cell r="N7035">
            <v>0</v>
          </cell>
          <cell r="O7035">
            <v>0</v>
          </cell>
          <cell r="P7035">
            <v>0</v>
          </cell>
        </row>
        <row r="7036">
          <cell r="A7036">
            <v>1842500844</v>
          </cell>
          <cell r="B7036">
            <v>844</v>
          </cell>
          <cell r="C7036">
            <v>842500</v>
          </cell>
          <cell r="D7036">
            <v>1</v>
          </cell>
          <cell r="E7036">
            <v>0</v>
          </cell>
          <cell r="F7036" t="str">
            <v xml:space="preserve">דרי רחוב 1025510  </v>
          </cell>
          <cell r="G7036">
            <v>0</v>
          </cell>
          <cell r="H7036" t="str">
            <v>קשיח</v>
          </cell>
          <cell r="I7036">
            <v>0</v>
          </cell>
          <cell r="J7036">
            <v>500000</v>
          </cell>
          <cell r="K7036">
            <v>0.33333333333333326</v>
          </cell>
          <cell r="L7036">
            <v>0</v>
          </cell>
          <cell r="M7036">
            <v>0</v>
          </cell>
          <cell r="N7036">
            <v>500000</v>
          </cell>
          <cell r="O7036">
            <v>500000</v>
          </cell>
          <cell r="P7036">
            <v>435307.3</v>
          </cell>
        </row>
        <row r="7037">
          <cell r="A7037">
            <v>1842500845</v>
          </cell>
          <cell r="B7037">
            <v>845</v>
          </cell>
          <cell r="C7037">
            <v>842500</v>
          </cell>
          <cell r="D7037">
            <v>1</v>
          </cell>
          <cell r="E7037">
            <v>0</v>
          </cell>
          <cell r="F7037" t="str">
            <v>סיוע למשפחות + ילדים</v>
          </cell>
          <cell r="G7037">
            <v>0</v>
          </cell>
          <cell r="H7037" t="str">
            <v>קשיח</v>
          </cell>
          <cell r="I7037">
            <v>0</v>
          </cell>
          <cell r="J7037">
            <v>0</v>
          </cell>
          <cell r="K7037">
            <v>0</v>
          </cell>
          <cell r="L7037">
            <v>0</v>
          </cell>
          <cell r="M7037">
            <v>0</v>
          </cell>
          <cell r="N7037">
            <v>0</v>
          </cell>
          <cell r="O7037">
            <v>0</v>
          </cell>
          <cell r="P7037">
            <v>0</v>
          </cell>
        </row>
        <row r="7038">
          <cell r="A7038">
            <v>1842500961</v>
          </cell>
          <cell r="B7038">
            <v>961</v>
          </cell>
          <cell r="C7038">
            <v>842500</v>
          </cell>
          <cell r="D7038">
            <v>1</v>
          </cell>
          <cell r="E7038">
            <v>0</v>
          </cell>
          <cell r="F7038" t="str">
            <v>רז' פעולות ורכישות</v>
          </cell>
          <cell r="G7038">
            <v>0</v>
          </cell>
          <cell r="H7038" t="str">
            <v>גמיש</v>
          </cell>
          <cell r="I7038">
            <v>0</v>
          </cell>
          <cell r="J7038">
            <v>0</v>
          </cell>
          <cell r="K7038">
            <v>0</v>
          </cell>
          <cell r="L7038">
            <v>0</v>
          </cell>
          <cell r="M7038">
            <v>0</v>
          </cell>
          <cell r="N7038">
            <v>0</v>
          </cell>
          <cell r="O7038">
            <v>0</v>
          </cell>
          <cell r="P7038">
            <v>0</v>
          </cell>
        </row>
        <row r="7039">
          <cell r="A7039" t="e">
            <v>#VALUE!</v>
          </cell>
          <cell r="B7039" t="str">
            <v>842500  סך הכל</v>
          </cell>
          <cell r="C7039">
            <v>0</v>
          </cell>
          <cell r="D7039">
            <v>0</v>
          </cell>
          <cell r="E7039">
            <v>0</v>
          </cell>
          <cell r="F7039" t="str">
            <v xml:space="preserve">טיפול במשפחה      </v>
          </cell>
          <cell r="G7039">
            <v>0</v>
          </cell>
          <cell r="H7039">
            <v>0</v>
          </cell>
          <cell r="I7039">
            <v>0.10320295862990969</v>
          </cell>
          <cell r="J7039">
            <v>40084500</v>
          </cell>
          <cell r="K7039" t="e">
            <v>#N/A</v>
          </cell>
          <cell r="L7039">
            <v>0</v>
          </cell>
          <cell r="M7039">
            <v>0</v>
          </cell>
          <cell r="N7039">
            <v>40084500</v>
          </cell>
          <cell r="O7039">
            <v>36334656</v>
          </cell>
          <cell r="P7039">
            <v>35822792.079999998</v>
          </cell>
        </row>
        <row r="7040">
          <cell r="A7040">
            <v>18426000</v>
          </cell>
          <cell r="B7040">
            <v>0</v>
          </cell>
          <cell r="C7040">
            <v>842600</v>
          </cell>
          <cell r="D7040">
            <v>1</v>
          </cell>
          <cell r="E7040">
            <v>0</v>
          </cell>
          <cell r="F7040" t="str">
            <v xml:space="preserve">המרכז למשפחה      </v>
          </cell>
          <cell r="G7040">
            <v>0</v>
          </cell>
          <cell r="H7040" t="str">
            <v xml:space="preserve"> </v>
          </cell>
          <cell r="I7040">
            <v>0</v>
          </cell>
          <cell r="J7040">
            <v>0</v>
          </cell>
          <cell r="K7040">
            <v>0</v>
          </cell>
          <cell r="L7040">
            <v>0</v>
          </cell>
          <cell r="M7040">
            <v>0</v>
          </cell>
          <cell r="N7040">
            <v>0</v>
          </cell>
          <cell r="O7040">
            <v>0</v>
          </cell>
          <cell r="P7040">
            <v>0</v>
          </cell>
        </row>
        <row r="7041">
          <cell r="A7041">
            <v>1842600100</v>
          </cell>
          <cell r="B7041">
            <v>100</v>
          </cell>
          <cell r="C7041">
            <v>842600</v>
          </cell>
          <cell r="D7041">
            <v>1</v>
          </cell>
          <cell r="E7041">
            <v>0</v>
          </cell>
          <cell r="F7041" t="str">
            <v>שכר עובדים לפי תקן</v>
          </cell>
          <cell r="G7041">
            <v>0</v>
          </cell>
          <cell r="H7041" t="str">
            <v xml:space="preserve"> </v>
          </cell>
          <cell r="I7041">
            <v>0</v>
          </cell>
          <cell r="J7041">
            <v>0</v>
          </cell>
          <cell r="K7041">
            <v>0</v>
          </cell>
          <cell r="L7041">
            <v>0</v>
          </cell>
          <cell r="M7041">
            <v>0</v>
          </cell>
          <cell r="N7041">
            <v>0</v>
          </cell>
          <cell r="O7041">
            <v>0</v>
          </cell>
          <cell r="P7041">
            <v>0</v>
          </cell>
        </row>
        <row r="7042">
          <cell r="A7042">
            <v>1842600110</v>
          </cell>
          <cell r="B7042">
            <v>110</v>
          </cell>
          <cell r="C7042">
            <v>842600</v>
          </cell>
          <cell r="D7042">
            <v>1</v>
          </cell>
          <cell r="E7042">
            <v>0</v>
          </cell>
          <cell r="F7042" t="str">
            <v>השכר הקובע-תקציבית</v>
          </cell>
          <cell r="G7042">
            <v>0</v>
          </cell>
          <cell r="H7042" t="str">
            <v>שכר</v>
          </cell>
          <cell r="I7042">
            <v>0</v>
          </cell>
          <cell r="J7042">
            <v>0</v>
          </cell>
          <cell r="K7042">
            <v>0</v>
          </cell>
          <cell r="L7042">
            <v>0</v>
          </cell>
          <cell r="M7042">
            <v>0</v>
          </cell>
          <cell r="N7042">
            <v>0</v>
          </cell>
          <cell r="O7042">
            <v>0</v>
          </cell>
          <cell r="P7042">
            <v>0</v>
          </cell>
        </row>
        <row r="7043">
          <cell r="A7043">
            <v>1842600119</v>
          </cell>
          <cell r="B7043">
            <v>119</v>
          </cell>
          <cell r="C7043">
            <v>842600</v>
          </cell>
          <cell r="D7043">
            <v>1</v>
          </cell>
          <cell r="E7043">
            <v>0</v>
          </cell>
          <cell r="F7043" t="str">
            <v xml:space="preserve">השכר הקובע-צוברת  </v>
          </cell>
          <cell r="G7043">
            <v>0</v>
          </cell>
          <cell r="H7043" t="str">
            <v>שכר</v>
          </cell>
          <cell r="I7043">
            <v>0</v>
          </cell>
          <cell r="J7043">
            <v>0</v>
          </cell>
          <cell r="K7043">
            <v>0</v>
          </cell>
          <cell r="L7043">
            <v>0</v>
          </cell>
          <cell r="M7043">
            <v>0</v>
          </cell>
          <cell r="N7043">
            <v>0</v>
          </cell>
          <cell r="O7043">
            <v>0</v>
          </cell>
          <cell r="P7043">
            <v>0</v>
          </cell>
        </row>
        <row r="7044">
          <cell r="A7044">
            <v>1842600122</v>
          </cell>
          <cell r="B7044">
            <v>122</v>
          </cell>
          <cell r="C7044">
            <v>842600</v>
          </cell>
          <cell r="D7044">
            <v>1</v>
          </cell>
          <cell r="E7044">
            <v>0</v>
          </cell>
          <cell r="F7044" t="str">
            <v xml:space="preserve">ביגוד             </v>
          </cell>
          <cell r="G7044">
            <v>0</v>
          </cell>
          <cell r="H7044" t="str">
            <v>שכר</v>
          </cell>
          <cell r="I7044">
            <v>0</v>
          </cell>
          <cell r="J7044">
            <v>0</v>
          </cell>
          <cell r="K7044">
            <v>0</v>
          </cell>
          <cell r="L7044">
            <v>0</v>
          </cell>
          <cell r="M7044">
            <v>0</v>
          </cell>
          <cell r="N7044">
            <v>0</v>
          </cell>
          <cell r="O7044">
            <v>0</v>
          </cell>
          <cell r="P7044">
            <v>0</v>
          </cell>
        </row>
        <row r="7045">
          <cell r="A7045">
            <v>1842600126</v>
          </cell>
          <cell r="B7045">
            <v>126</v>
          </cell>
          <cell r="C7045">
            <v>842600</v>
          </cell>
          <cell r="D7045">
            <v>1</v>
          </cell>
          <cell r="E7045">
            <v>0</v>
          </cell>
          <cell r="F7045" t="str">
            <v xml:space="preserve">דמי הבראה         </v>
          </cell>
          <cell r="G7045">
            <v>0</v>
          </cell>
          <cell r="H7045" t="str">
            <v>שכר</v>
          </cell>
          <cell r="I7045">
            <v>0</v>
          </cell>
          <cell r="J7045">
            <v>0</v>
          </cell>
          <cell r="K7045">
            <v>0</v>
          </cell>
          <cell r="L7045">
            <v>0</v>
          </cell>
          <cell r="M7045">
            <v>0</v>
          </cell>
          <cell r="N7045">
            <v>0</v>
          </cell>
          <cell r="O7045">
            <v>0</v>
          </cell>
          <cell r="P7045">
            <v>0</v>
          </cell>
        </row>
        <row r="7046">
          <cell r="A7046">
            <v>1842600130</v>
          </cell>
          <cell r="B7046">
            <v>130</v>
          </cell>
          <cell r="C7046">
            <v>842600</v>
          </cell>
          <cell r="D7046">
            <v>1</v>
          </cell>
          <cell r="E7046">
            <v>0</v>
          </cell>
          <cell r="F7046" t="str">
            <v xml:space="preserve">שעות נוספות       </v>
          </cell>
          <cell r="G7046">
            <v>0</v>
          </cell>
          <cell r="H7046" t="str">
            <v>שכר</v>
          </cell>
          <cell r="I7046">
            <v>0</v>
          </cell>
          <cell r="J7046">
            <v>0</v>
          </cell>
          <cell r="K7046">
            <v>0</v>
          </cell>
          <cell r="L7046">
            <v>0</v>
          </cell>
          <cell r="M7046">
            <v>0</v>
          </cell>
          <cell r="N7046">
            <v>0</v>
          </cell>
          <cell r="O7046">
            <v>0</v>
          </cell>
          <cell r="P7046">
            <v>0</v>
          </cell>
        </row>
        <row r="7047">
          <cell r="A7047">
            <v>1842600140</v>
          </cell>
          <cell r="B7047">
            <v>140</v>
          </cell>
          <cell r="C7047">
            <v>842600</v>
          </cell>
          <cell r="D7047">
            <v>1</v>
          </cell>
          <cell r="E7047">
            <v>0</v>
          </cell>
          <cell r="F7047" t="str">
            <v>השתתפות באחזקת רכב</v>
          </cell>
          <cell r="G7047">
            <v>0</v>
          </cell>
          <cell r="H7047" t="str">
            <v>שכר</v>
          </cell>
          <cell r="I7047">
            <v>0</v>
          </cell>
          <cell r="J7047">
            <v>0</v>
          </cell>
          <cell r="K7047">
            <v>0</v>
          </cell>
          <cell r="L7047">
            <v>0</v>
          </cell>
          <cell r="M7047">
            <v>0</v>
          </cell>
          <cell r="N7047">
            <v>0</v>
          </cell>
          <cell r="O7047">
            <v>0</v>
          </cell>
          <cell r="P7047">
            <v>0</v>
          </cell>
        </row>
        <row r="7048">
          <cell r="A7048">
            <v>1842600253</v>
          </cell>
          <cell r="B7048">
            <v>253</v>
          </cell>
          <cell r="C7048">
            <v>842600</v>
          </cell>
          <cell r="D7048">
            <v>1</v>
          </cell>
          <cell r="E7048">
            <v>0</v>
          </cell>
          <cell r="F7048" t="str">
            <v xml:space="preserve">עובדים חיצוניים   </v>
          </cell>
          <cell r="G7048">
            <v>0</v>
          </cell>
          <cell r="H7048" t="str">
            <v>שכר</v>
          </cell>
          <cell r="I7048">
            <v>0</v>
          </cell>
          <cell r="J7048">
            <v>0</v>
          </cell>
          <cell r="K7048">
            <v>0</v>
          </cell>
          <cell r="L7048">
            <v>0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</row>
        <row r="7049">
          <cell r="A7049">
            <v>1842600400</v>
          </cell>
          <cell r="B7049">
            <v>400</v>
          </cell>
          <cell r="C7049">
            <v>842600</v>
          </cell>
          <cell r="D7049">
            <v>1</v>
          </cell>
          <cell r="E7049">
            <v>0</v>
          </cell>
          <cell r="F7049" t="str">
            <v>אחזקת בנינים וציוד</v>
          </cell>
          <cell r="G7049">
            <v>0</v>
          </cell>
          <cell r="H7049" t="str">
            <v xml:space="preserve"> </v>
          </cell>
          <cell r="I7049">
            <v>0</v>
          </cell>
          <cell r="J7049">
            <v>0</v>
          </cell>
          <cell r="K7049">
            <v>0</v>
          </cell>
          <cell r="L7049">
            <v>0</v>
          </cell>
          <cell r="M7049">
            <v>0</v>
          </cell>
          <cell r="N7049">
            <v>0</v>
          </cell>
          <cell r="O7049">
            <v>0</v>
          </cell>
          <cell r="P7049">
            <v>0</v>
          </cell>
        </row>
        <row r="7050">
          <cell r="A7050">
            <v>1842600423</v>
          </cell>
          <cell r="B7050">
            <v>423</v>
          </cell>
          <cell r="C7050">
            <v>842600</v>
          </cell>
          <cell r="D7050">
            <v>1</v>
          </cell>
          <cell r="E7050">
            <v>0</v>
          </cell>
          <cell r="F7050" t="str">
            <v xml:space="preserve">תחזוקת מבנה       </v>
          </cell>
          <cell r="G7050">
            <v>0</v>
          </cell>
          <cell r="H7050" t="str">
            <v>קשיח</v>
          </cell>
          <cell r="I7050">
            <v>0</v>
          </cell>
          <cell r="J7050">
            <v>0</v>
          </cell>
          <cell r="K7050">
            <v>0</v>
          </cell>
          <cell r="L7050">
            <v>0</v>
          </cell>
          <cell r="M7050">
            <v>0</v>
          </cell>
          <cell r="N7050">
            <v>0</v>
          </cell>
          <cell r="O7050">
            <v>0</v>
          </cell>
          <cell r="P7050">
            <v>0</v>
          </cell>
        </row>
        <row r="7051">
          <cell r="A7051">
            <v>1842600431</v>
          </cell>
          <cell r="B7051">
            <v>431</v>
          </cell>
          <cell r="C7051">
            <v>842600</v>
          </cell>
          <cell r="D7051">
            <v>1</v>
          </cell>
          <cell r="E7051">
            <v>0</v>
          </cell>
          <cell r="F7051" t="str">
            <v xml:space="preserve">חשמל              </v>
          </cell>
          <cell r="G7051">
            <v>0</v>
          </cell>
          <cell r="H7051" t="str">
            <v>קשיח</v>
          </cell>
          <cell r="I7051">
            <v>0</v>
          </cell>
          <cell r="J7051">
            <v>0</v>
          </cell>
          <cell r="K7051">
            <v>0</v>
          </cell>
          <cell r="L7051">
            <v>0</v>
          </cell>
          <cell r="M7051">
            <v>0</v>
          </cell>
          <cell r="N7051">
            <v>0</v>
          </cell>
          <cell r="O7051">
            <v>0</v>
          </cell>
          <cell r="P7051">
            <v>1429.4</v>
          </cell>
        </row>
        <row r="7052">
          <cell r="A7052">
            <v>1842600433</v>
          </cell>
          <cell r="B7052">
            <v>433</v>
          </cell>
          <cell r="C7052">
            <v>842600</v>
          </cell>
          <cell r="D7052">
            <v>1</v>
          </cell>
          <cell r="E7052">
            <v>0</v>
          </cell>
          <cell r="F7052" t="str">
            <v xml:space="preserve">חומרי נקיון       </v>
          </cell>
          <cell r="G7052">
            <v>0</v>
          </cell>
          <cell r="H7052" t="str">
            <v>גמיש</v>
          </cell>
          <cell r="I7052">
            <v>0</v>
          </cell>
          <cell r="J7052">
            <v>0</v>
          </cell>
          <cell r="K7052">
            <v>0</v>
          </cell>
          <cell r="L7052">
            <v>0</v>
          </cell>
          <cell r="M7052">
            <v>0</v>
          </cell>
          <cell r="N7052">
            <v>0</v>
          </cell>
          <cell r="O7052">
            <v>0</v>
          </cell>
          <cell r="P7052">
            <v>0</v>
          </cell>
        </row>
        <row r="7053">
          <cell r="A7053">
            <v>1842600437</v>
          </cell>
          <cell r="B7053">
            <v>437</v>
          </cell>
          <cell r="C7053">
            <v>842600</v>
          </cell>
          <cell r="D7053">
            <v>1</v>
          </cell>
          <cell r="E7053">
            <v>0</v>
          </cell>
          <cell r="F7053" t="str">
            <v xml:space="preserve">אחזקת אזעקה       </v>
          </cell>
          <cell r="G7053">
            <v>0</v>
          </cell>
          <cell r="H7053" t="str">
            <v>קשיח</v>
          </cell>
          <cell r="I7053">
            <v>0</v>
          </cell>
          <cell r="J7053">
            <v>0</v>
          </cell>
          <cell r="K7053">
            <v>0</v>
          </cell>
          <cell r="L7053">
            <v>0</v>
          </cell>
          <cell r="M7053">
            <v>0</v>
          </cell>
          <cell r="N7053">
            <v>0</v>
          </cell>
          <cell r="O7053">
            <v>0</v>
          </cell>
          <cell r="P7053">
            <v>0</v>
          </cell>
        </row>
        <row r="7054">
          <cell r="A7054">
            <v>1842600450</v>
          </cell>
          <cell r="B7054">
            <v>450</v>
          </cell>
          <cell r="C7054">
            <v>842600</v>
          </cell>
          <cell r="D7054">
            <v>1</v>
          </cell>
          <cell r="E7054">
            <v>0</v>
          </cell>
          <cell r="F7054" t="str">
            <v xml:space="preserve">ריהוט ואחזקתו     </v>
          </cell>
          <cell r="G7054">
            <v>0</v>
          </cell>
          <cell r="H7054" t="str">
            <v>גמיש</v>
          </cell>
          <cell r="I7054">
            <v>0</v>
          </cell>
          <cell r="J7054">
            <v>0</v>
          </cell>
          <cell r="K7054">
            <v>0</v>
          </cell>
          <cell r="L7054">
            <v>0</v>
          </cell>
          <cell r="M7054">
            <v>0</v>
          </cell>
          <cell r="N7054">
            <v>0</v>
          </cell>
          <cell r="O7054">
            <v>0</v>
          </cell>
          <cell r="P7054">
            <v>0</v>
          </cell>
        </row>
        <row r="7055">
          <cell r="A7055">
            <v>1842600470</v>
          </cell>
          <cell r="B7055">
            <v>470</v>
          </cell>
          <cell r="C7055">
            <v>842600</v>
          </cell>
          <cell r="D7055">
            <v>1</v>
          </cell>
          <cell r="E7055">
            <v>0</v>
          </cell>
          <cell r="F7055" t="str">
            <v xml:space="preserve">אחזקת מכונות משרד </v>
          </cell>
          <cell r="G7055">
            <v>0</v>
          </cell>
          <cell r="H7055" t="str">
            <v>גמיש</v>
          </cell>
          <cell r="I7055">
            <v>0</v>
          </cell>
          <cell r="J7055">
            <v>0</v>
          </cell>
          <cell r="K7055">
            <v>0</v>
          </cell>
          <cell r="L7055">
            <v>0</v>
          </cell>
          <cell r="M7055">
            <v>0</v>
          </cell>
          <cell r="N7055">
            <v>0</v>
          </cell>
          <cell r="O7055">
            <v>0</v>
          </cell>
          <cell r="P7055">
            <v>0</v>
          </cell>
        </row>
        <row r="7056">
          <cell r="A7056">
            <v>1842600471</v>
          </cell>
          <cell r="B7056">
            <v>471</v>
          </cell>
          <cell r="C7056">
            <v>842600</v>
          </cell>
          <cell r="D7056">
            <v>1</v>
          </cell>
          <cell r="E7056">
            <v>0</v>
          </cell>
          <cell r="F7056" t="str">
            <v xml:space="preserve">מכשירי כתיבה      </v>
          </cell>
          <cell r="G7056">
            <v>0</v>
          </cell>
          <cell r="H7056" t="str">
            <v>גמיש</v>
          </cell>
          <cell r="I7056">
            <v>0</v>
          </cell>
          <cell r="J7056">
            <v>0</v>
          </cell>
          <cell r="K7056">
            <v>0</v>
          </cell>
          <cell r="L7056">
            <v>0</v>
          </cell>
          <cell r="M7056">
            <v>0</v>
          </cell>
          <cell r="N7056">
            <v>0</v>
          </cell>
          <cell r="O7056">
            <v>0</v>
          </cell>
          <cell r="P7056">
            <v>0</v>
          </cell>
        </row>
        <row r="7057">
          <cell r="A7057">
            <v>1842600500</v>
          </cell>
          <cell r="B7057">
            <v>500</v>
          </cell>
          <cell r="C7057">
            <v>842600</v>
          </cell>
          <cell r="D7057">
            <v>1</v>
          </cell>
          <cell r="E7057">
            <v>0</v>
          </cell>
          <cell r="F7057" t="str">
            <v xml:space="preserve">הוצאות מינהליות   </v>
          </cell>
          <cell r="G7057">
            <v>0</v>
          </cell>
          <cell r="H7057" t="str">
            <v xml:space="preserve"> </v>
          </cell>
          <cell r="I7057">
            <v>0</v>
          </cell>
          <cell r="J7057">
            <v>0</v>
          </cell>
          <cell r="K7057">
            <v>0</v>
          </cell>
          <cell r="L7057">
            <v>0</v>
          </cell>
          <cell r="M7057">
            <v>0</v>
          </cell>
          <cell r="N7057">
            <v>0</v>
          </cell>
          <cell r="O7057">
            <v>0</v>
          </cell>
          <cell r="P7057">
            <v>0</v>
          </cell>
        </row>
        <row r="7058">
          <cell r="A7058">
            <v>1842600511</v>
          </cell>
          <cell r="B7058">
            <v>511</v>
          </cell>
          <cell r="C7058">
            <v>842600</v>
          </cell>
          <cell r="D7058">
            <v>1</v>
          </cell>
          <cell r="E7058">
            <v>0</v>
          </cell>
          <cell r="F7058" t="str">
            <v xml:space="preserve">אירוח וכיבוד      </v>
          </cell>
          <cell r="G7058">
            <v>0</v>
          </cell>
          <cell r="H7058" t="str">
            <v>גמיש</v>
          </cell>
          <cell r="I7058">
            <v>0</v>
          </cell>
          <cell r="J7058">
            <v>0</v>
          </cell>
          <cell r="K7058">
            <v>0</v>
          </cell>
          <cell r="L7058">
            <v>0</v>
          </cell>
          <cell r="M7058">
            <v>0</v>
          </cell>
          <cell r="N7058">
            <v>0</v>
          </cell>
          <cell r="O7058">
            <v>0</v>
          </cell>
          <cell r="P7058">
            <v>0</v>
          </cell>
        </row>
        <row r="7059">
          <cell r="A7059">
            <v>1842600521</v>
          </cell>
          <cell r="B7059">
            <v>521</v>
          </cell>
          <cell r="C7059">
            <v>842600</v>
          </cell>
          <cell r="D7059">
            <v>1</v>
          </cell>
          <cell r="E7059">
            <v>0</v>
          </cell>
          <cell r="F7059" t="str">
            <v xml:space="preserve">הרצאות            </v>
          </cell>
          <cell r="G7059">
            <v>0</v>
          </cell>
          <cell r="H7059" t="str">
            <v>קשיח</v>
          </cell>
          <cell r="I7059">
            <v>0</v>
          </cell>
          <cell r="J7059">
            <v>0</v>
          </cell>
          <cell r="K7059">
            <v>0</v>
          </cell>
          <cell r="L7059">
            <v>0</v>
          </cell>
          <cell r="M7059">
            <v>0</v>
          </cell>
          <cell r="N7059">
            <v>0</v>
          </cell>
          <cell r="O7059">
            <v>0</v>
          </cell>
          <cell r="P7059">
            <v>0</v>
          </cell>
        </row>
        <row r="7060">
          <cell r="A7060">
            <v>1842600540</v>
          </cell>
          <cell r="B7060">
            <v>540</v>
          </cell>
          <cell r="C7060">
            <v>842600</v>
          </cell>
          <cell r="D7060">
            <v>1</v>
          </cell>
          <cell r="E7060">
            <v>0</v>
          </cell>
          <cell r="F7060" t="str">
            <v xml:space="preserve">הוצאות טלפון      </v>
          </cell>
          <cell r="G7060">
            <v>0</v>
          </cell>
          <cell r="H7060" t="str">
            <v>קשיח</v>
          </cell>
          <cell r="I7060">
            <v>0</v>
          </cell>
          <cell r="J7060">
            <v>0</v>
          </cell>
          <cell r="K7060">
            <v>0</v>
          </cell>
          <cell r="L7060">
            <v>0</v>
          </cell>
          <cell r="M7060">
            <v>0</v>
          </cell>
          <cell r="N7060">
            <v>0</v>
          </cell>
          <cell r="O7060">
            <v>0</v>
          </cell>
          <cell r="P7060">
            <v>0</v>
          </cell>
        </row>
        <row r="7061">
          <cell r="A7061">
            <v>1842600544</v>
          </cell>
          <cell r="B7061">
            <v>544</v>
          </cell>
          <cell r="C7061">
            <v>842600</v>
          </cell>
          <cell r="D7061">
            <v>1</v>
          </cell>
          <cell r="E7061">
            <v>0</v>
          </cell>
          <cell r="F7061" t="str">
            <v xml:space="preserve">הוצאות דאר        </v>
          </cell>
          <cell r="G7061">
            <v>0</v>
          </cell>
          <cell r="H7061" t="str">
            <v>קשיח</v>
          </cell>
          <cell r="I7061">
            <v>0</v>
          </cell>
          <cell r="J7061">
            <v>0</v>
          </cell>
          <cell r="K7061">
            <v>0</v>
          </cell>
          <cell r="L7061">
            <v>0</v>
          </cell>
          <cell r="M7061">
            <v>0</v>
          </cell>
          <cell r="N7061">
            <v>0</v>
          </cell>
          <cell r="O7061">
            <v>0</v>
          </cell>
          <cell r="P7061">
            <v>0</v>
          </cell>
        </row>
        <row r="7062">
          <cell r="A7062">
            <v>1842600561</v>
          </cell>
          <cell r="B7062">
            <v>561</v>
          </cell>
          <cell r="C7062">
            <v>842600</v>
          </cell>
          <cell r="D7062">
            <v>1</v>
          </cell>
          <cell r="E7062">
            <v>0</v>
          </cell>
          <cell r="F7062" t="str">
            <v xml:space="preserve">שיכפולים          </v>
          </cell>
          <cell r="G7062">
            <v>0</v>
          </cell>
          <cell r="H7062" t="str">
            <v>גמיש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0</v>
          </cell>
          <cell r="N7062">
            <v>0</v>
          </cell>
          <cell r="O7062">
            <v>0</v>
          </cell>
          <cell r="P7062">
            <v>0</v>
          </cell>
        </row>
        <row r="7063">
          <cell r="A7063">
            <v>1842600700</v>
          </cell>
          <cell r="B7063">
            <v>700</v>
          </cell>
          <cell r="C7063">
            <v>842600</v>
          </cell>
          <cell r="D7063">
            <v>1</v>
          </cell>
          <cell r="E7063">
            <v>0</v>
          </cell>
          <cell r="F7063" t="str">
            <v xml:space="preserve">הוצאות לפעולות    </v>
          </cell>
          <cell r="G7063">
            <v>0</v>
          </cell>
          <cell r="H7063" t="str">
            <v xml:space="preserve"> </v>
          </cell>
          <cell r="I7063">
            <v>0</v>
          </cell>
          <cell r="J7063">
            <v>0</v>
          </cell>
          <cell r="K7063">
            <v>0</v>
          </cell>
          <cell r="L7063">
            <v>0</v>
          </cell>
          <cell r="M7063">
            <v>0</v>
          </cell>
          <cell r="N7063">
            <v>0</v>
          </cell>
          <cell r="O7063">
            <v>0</v>
          </cell>
          <cell r="P7063">
            <v>0</v>
          </cell>
        </row>
        <row r="7064">
          <cell r="A7064">
            <v>1842600721</v>
          </cell>
          <cell r="B7064">
            <v>721</v>
          </cell>
          <cell r="C7064">
            <v>842600</v>
          </cell>
          <cell r="D7064">
            <v>1</v>
          </cell>
          <cell r="E7064">
            <v>0</v>
          </cell>
          <cell r="F7064" t="str">
            <v>חמרים-תחזוקת מבנים</v>
          </cell>
          <cell r="G7064">
            <v>0</v>
          </cell>
          <cell r="H7064" t="str">
            <v>גמיש</v>
          </cell>
          <cell r="I7064">
            <v>0</v>
          </cell>
          <cell r="J7064">
            <v>0</v>
          </cell>
          <cell r="K7064">
            <v>0</v>
          </cell>
          <cell r="L7064">
            <v>0</v>
          </cell>
          <cell r="M7064">
            <v>0</v>
          </cell>
          <cell r="N7064">
            <v>0</v>
          </cell>
          <cell r="O7064">
            <v>0</v>
          </cell>
          <cell r="P7064">
            <v>0</v>
          </cell>
        </row>
        <row r="7065">
          <cell r="A7065">
            <v>1842600745</v>
          </cell>
          <cell r="B7065">
            <v>745</v>
          </cell>
          <cell r="C7065">
            <v>842600</v>
          </cell>
          <cell r="D7065">
            <v>1</v>
          </cell>
          <cell r="E7065">
            <v>0</v>
          </cell>
          <cell r="F7065" t="str">
            <v xml:space="preserve">דמי פריצה - תכולה </v>
          </cell>
          <cell r="G7065">
            <v>0</v>
          </cell>
          <cell r="H7065" t="str">
            <v>קשיח</v>
          </cell>
          <cell r="I7065">
            <v>0</v>
          </cell>
          <cell r="J7065">
            <v>0</v>
          </cell>
          <cell r="K7065">
            <v>0</v>
          </cell>
          <cell r="L7065">
            <v>0</v>
          </cell>
          <cell r="M7065">
            <v>0</v>
          </cell>
          <cell r="N7065">
            <v>0</v>
          </cell>
          <cell r="O7065">
            <v>0</v>
          </cell>
          <cell r="P7065">
            <v>0</v>
          </cell>
        </row>
        <row r="7066">
          <cell r="A7066">
            <v>1842600751</v>
          </cell>
          <cell r="B7066">
            <v>751</v>
          </cell>
          <cell r="C7066">
            <v>842600</v>
          </cell>
          <cell r="D7066">
            <v>1</v>
          </cell>
          <cell r="E7066">
            <v>0</v>
          </cell>
          <cell r="F7066" t="str">
            <v xml:space="preserve">עבודות קבלניות    </v>
          </cell>
          <cell r="G7066">
            <v>0</v>
          </cell>
          <cell r="H7066" t="str">
            <v>גמיש</v>
          </cell>
          <cell r="I7066">
            <v>0</v>
          </cell>
          <cell r="J7066">
            <v>0</v>
          </cell>
          <cell r="K7066">
            <v>0</v>
          </cell>
          <cell r="L7066">
            <v>0</v>
          </cell>
          <cell r="M7066">
            <v>0</v>
          </cell>
          <cell r="N7066">
            <v>0</v>
          </cell>
          <cell r="O7066">
            <v>0</v>
          </cell>
          <cell r="P7066">
            <v>0</v>
          </cell>
        </row>
        <row r="7067">
          <cell r="A7067">
            <v>1842600752</v>
          </cell>
          <cell r="B7067">
            <v>752</v>
          </cell>
          <cell r="C7067">
            <v>842600</v>
          </cell>
          <cell r="D7067">
            <v>1</v>
          </cell>
          <cell r="E7067">
            <v>0</v>
          </cell>
          <cell r="F7067" t="str">
            <v xml:space="preserve">נקיון בקבלנות     </v>
          </cell>
          <cell r="G7067">
            <v>0</v>
          </cell>
          <cell r="H7067" t="str">
            <v>קשיח</v>
          </cell>
          <cell r="I7067">
            <v>0</v>
          </cell>
          <cell r="J7067">
            <v>0</v>
          </cell>
          <cell r="K7067">
            <v>0</v>
          </cell>
          <cell r="L7067">
            <v>0</v>
          </cell>
          <cell r="M7067">
            <v>0</v>
          </cell>
          <cell r="N7067">
            <v>0</v>
          </cell>
          <cell r="O7067">
            <v>0</v>
          </cell>
          <cell r="P7067">
            <v>0</v>
          </cell>
        </row>
        <row r="7068">
          <cell r="A7068">
            <v>1842600753</v>
          </cell>
          <cell r="B7068">
            <v>753</v>
          </cell>
          <cell r="C7068">
            <v>842600</v>
          </cell>
          <cell r="D7068">
            <v>1</v>
          </cell>
          <cell r="E7068">
            <v>0</v>
          </cell>
          <cell r="F7068" t="str">
            <v xml:space="preserve">עובדים חיצוניים   </v>
          </cell>
          <cell r="G7068">
            <v>0</v>
          </cell>
          <cell r="H7068" t="str">
            <v>קשיח</v>
          </cell>
          <cell r="I7068">
            <v>0</v>
          </cell>
          <cell r="J7068">
            <v>0</v>
          </cell>
          <cell r="K7068">
            <v>0</v>
          </cell>
          <cell r="L7068">
            <v>0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</row>
        <row r="7069">
          <cell r="A7069">
            <v>1842600811</v>
          </cell>
          <cell r="B7069">
            <v>811</v>
          </cell>
          <cell r="C7069">
            <v>842600</v>
          </cell>
          <cell r="D7069">
            <v>1</v>
          </cell>
          <cell r="E7069">
            <v>0</v>
          </cell>
          <cell r="F7069" t="str">
            <v>מר' אלימות 1026090</v>
          </cell>
          <cell r="G7069">
            <v>0</v>
          </cell>
          <cell r="H7069" t="str">
            <v>קשיח</v>
          </cell>
          <cell r="I7069">
            <v>0</v>
          </cell>
          <cell r="J7069">
            <v>0</v>
          </cell>
          <cell r="K7069">
            <v>0</v>
          </cell>
          <cell r="L7069">
            <v>0</v>
          </cell>
          <cell r="M7069">
            <v>0</v>
          </cell>
          <cell r="N7069">
            <v>0</v>
          </cell>
          <cell r="O7069">
            <v>0</v>
          </cell>
          <cell r="P7069">
            <v>0</v>
          </cell>
        </row>
        <row r="7070">
          <cell r="A7070">
            <v>1842600812</v>
          </cell>
          <cell r="B7070">
            <v>812</v>
          </cell>
          <cell r="C7070">
            <v>842600</v>
          </cell>
          <cell r="D7070">
            <v>1</v>
          </cell>
          <cell r="E7070">
            <v>0</v>
          </cell>
          <cell r="F7070" t="str">
            <v xml:space="preserve">מקלט לנשים מוכות  </v>
          </cell>
          <cell r="G7070">
            <v>0</v>
          </cell>
          <cell r="H7070" t="str">
            <v>קשיח</v>
          </cell>
          <cell r="I7070">
            <v>0</v>
          </cell>
          <cell r="J7070">
            <v>0</v>
          </cell>
          <cell r="K7070">
            <v>0</v>
          </cell>
          <cell r="L7070">
            <v>0</v>
          </cell>
          <cell r="M7070">
            <v>0</v>
          </cell>
          <cell r="N7070">
            <v>0</v>
          </cell>
          <cell r="O7070">
            <v>0</v>
          </cell>
          <cell r="P7070">
            <v>0</v>
          </cell>
        </row>
        <row r="7071">
          <cell r="A7071">
            <v>1842600930</v>
          </cell>
          <cell r="B7071">
            <v>930</v>
          </cell>
          <cell r="C7071">
            <v>842600</v>
          </cell>
          <cell r="D7071">
            <v>1</v>
          </cell>
          <cell r="E7071">
            <v>0</v>
          </cell>
          <cell r="F7071" t="str">
            <v xml:space="preserve">רכישות            </v>
          </cell>
          <cell r="G7071">
            <v>0</v>
          </cell>
          <cell r="H7071" t="str">
            <v>גמיש</v>
          </cell>
          <cell r="I7071">
            <v>0</v>
          </cell>
          <cell r="J7071">
            <v>0</v>
          </cell>
          <cell r="K7071">
            <v>0</v>
          </cell>
          <cell r="L7071">
            <v>0</v>
          </cell>
          <cell r="M7071">
            <v>0</v>
          </cell>
          <cell r="N7071">
            <v>0</v>
          </cell>
          <cell r="O7071">
            <v>0</v>
          </cell>
          <cell r="P7071">
            <v>0</v>
          </cell>
        </row>
        <row r="7072">
          <cell r="A7072">
            <v>1842600961</v>
          </cell>
          <cell r="B7072">
            <v>961</v>
          </cell>
          <cell r="C7072">
            <v>842600</v>
          </cell>
          <cell r="D7072">
            <v>1</v>
          </cell>
          <cell r="E7072">
            <v>0</v>
          </cell>
          <cell r="F7072" t="str">
            <v>רז' פעולות ורכישות</v>
          </cell>
          <cell r="G7072">
            <v>0</v>
          </cell>
          <cell r="H7072" t="str">
            <v>גמיש</v>
          </cell>
          <cell r="I7072">
            <v>0</v>
          </cell>
          <cell r="J7072">
            <v>0</v>
          </cell>
          <cell r="K7072">
            <v>0</v>
          </cell>
          <cell r="L7072">
            <v>0</v>
          </cell>
          <cell r="M7072">
            <v>0</v>
          </cell>
          <cell r="N7072">
            <v>0</v>
          </cell>
          <cell r="O7072">
            <v>0</v>
          </cell>
          <cell r="P7072">
            <v>0</v>
          </cell>
        </row>
        <row r="7073">
          <cell r="A7073" t="e">
            <v>#VALUE!</v>
          </cell>
          <cell r="B7073" t="str">
            <v>842600  סך הכל</v>
          </cell>
          <cell r="C7073">
            <v>0</v>
          </cell>
          <cell r="D7073">
            <v>0</v>
          </cell>
          <cell r="E7073">
            <v>0</v>
          </cell>
          <cell r="F7073" t="str">
            <v xml:space="preserve">המרכז למשפחה      </v>
          </cell>
          <cell r="G7073">
            <v>0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  <cell r="L7073">
            <v>0</v>
          </cell>
          <cell r="M7073">
            <v>0</v>
          </cell>
          <cell r="N7073">
            <v>0</v>
          </cell>
          <cell r="O7073">
            <v>0</v>
          </cell>
          <cell r="P7073">
            <v>1429.4</v>
          </cell>
        </row>
        <row r="7074">
          <cell r="A7074">
            <v>18430000</v>
          </cell>
          <cell r="B7074">
            <v>0</v>
          </cell>
          <cell r="C7074">
            <v>843000</v>
          </cell>
          <cell r="D7074">
            <v>1</v>
          </cell>
          <cell r="E7074">
            <v>0</v>
          </cell>
          <cell r="F7074" t="str">
            <v>שרותים לילד ולנוער</v>
          </cell>
          <cell r="G7074">
            <v>0</v>
          </cell>
          <cell r="H7074" t="str">
            <v xml:space="preserve"> </v>
          </cell>
          <cell r="I7074">
            <v>0</v>
          </cell>
          <cell r="J7074">
            <v>0</v>
          </cell>
          <cell r="K7074">
            <v>0</v>
          </cell>
          <cell r="L7074">
            <v>0</v>
          </cell>
          <cell r="M7074">
            <v>0</v>
          </cell>
          <cell r="N7074">
            <v>0</v>
          </cell>
          <cell r="O7074">
            <v>0</v>
          </cell>
          <cell r="P7074">
            <v>0</v>
          </cell>
        </row>
        <row r="7075">
          <cell r="A7075">
            <v>18438000</v>
          </cell>
          <cell r="B7075">
            <v>0</v>
          </cell>
          <cell r="C7075">
            <v>843800</v>
          </cell>
          <cell r="D7075">
            <v>1</v>
          </cell>
          <cell r="E7075">
            <v>0</v>
          </cell>
          <cell r="F7075" t="str">
            <v xml:space="preserve">טיפול בילד ובנוער </v>
          </cell>
          <cell r="G7075">
            <v>0</v>
          </cell>
          <cell r="H7075" t="str">
            <v xml:space="preserve"> </v>
          </cell>
          <cell r="I7075">
            <v>0</v>
          </cell>
          <cell r="J7075">
            <v>0</v>
          </cell>
          <cell r="K7075">
            <v>0</v>
          </cell>
          <cell r="L7075">
            <v>0</v>
          </cell>
          <cell r="M7075">
            <v>0</v>
          </cell>
          <cell r="N7075">
            <v>0</v>
          </cell>
          <cell r="O7075">
            <v>0</v>
          </cell>
          <cell r="P7075">
            <v>0</v>
          </cell>
        </row>
        <row r="7076">
          <cell r="A7076">
            <v>1843800100</v>
          </cell>
          <cell r="B7076">
            <v>100</v>
          </cell>
          <cell r="C7076">
            <v>843800</v>
          </cell>
          <cell r="D7076">
            <v>1</v>
          </cell>
          <cell r="E7076">
            <v>0</v>
          </cell>
          <cell r="F7076" t="str">
            <v>שכר עובדים לפי תקן</v>
          </cell>
          <cell r="G7076">
            <v>0</v>
          </cell>
          <cell r="H7076" t="str">
            <v xml:space="preserve"> </v>
          </cell>
          <cell r="I7076">
            <v>0</v>
          </cell>
          <cell r="J7076">
            <v>0</v>
          </cell>
          <cell r="K7076">
            <v>0</v>
          </cell>
          <cell r="L7076">
            <v>0</v>
          </cell>
          <cell r="M7076">
            <v>0</v>
          </cell>
          <cell r="N7076">
            <v>0</v>
          </cell>
          <cell r="O7076">
            <v>0</v>
          </cell>
          <cell r="P7076">
            <v>0</v>
          </cell>
        </row>
        <row r="7077">
          <cell r="A7077">
            <v>1843800110</v>
          </cell>
          <cell r="B7077">
            <v>110</v>
          </cell>
          <cell r="C7077">
            <v>843800</v>
          </cell>
          <cell r="D7077">
            <v>1</v>
          </cell>
          <cell r="E7077">
            <v>0</v>
          </cell>
          <cell r="F7077" t="str">
            <v>השכר הקובע-תקציבית</v>
          </cell>
          <cell r="G7077">
            <v>0</v>
          </cell>
          <cell r="H7077" t="str">
            <v>שכר</v>
          </cell>
          <cell r="I7077">
            <v>0</v>
          </cell>
          <cell r="J7077">
            <v>0</v>
          </cell>
          <cell r="K7077">
            <v>0</v>
          </cell>
          <cell r="L7077">
            <v>0</v>
          </cell>
          <cell r="M7077">
            <v>0</v>
          </cell>
          <cell r="N7077">
            <v>0</v>
          </cell>
          <cell r="O7077">
            <v>0</v>
          </cell>
          <cell r="P7077">
            <v>0</v>
          </cell>
        </row>
        <row r="7078">
          <cell r="A7078">
            <v>1843800122</v>
          </cell>
          <cell r="B7078">
            <v>122</v>
          </cell>
          <cell r="C7078">
            <v>843800</v>
          </cell>
          <cell r="D7078">
            <v>1</v>
          </cell>
          <cell r="E7078">
            <v>0</v>
          </cell>
          <cell r="F7078" t="str">
            <v xml:space="preserve">ביגוד             </v>
          </cell>
          <cell r="G7078">
            <v>0</v>
          </cell>
          <cell r="H7078" t="str">
            <v>שכר</v>
          </cell>
          <cell r="I7078">
            <v>0</v>
          </cell>
          <cell r="J7078">
            <v>0</v>
          </cell>
          <cell r="K7078">
            <v>0</v>
          </cell>
          <cell r="L7078">
            <v>0</v>
          </cell>
          <cell r="M7078">
            <v>0</v>
          </cell>
          <cell r="N7078">
            <v>0</v>
          </cell>
          <cell r="O7078">
            <v>0</v>
          </cell>
          <cell r="P7078">
            <v>0</v>
          </cell>
        </row>
        <row r="7079">
          <cell r="A7079">
            <v>1843800126</v>
          </cell>
          <cell r="B7079">
            <v>126</v>
          </cell>
          <cell r="C7079">
            <v>843800</v>
          </cell>
          <cell r="D7079">
            <v>1</v>
          </cell>
          <cell r="E7079">
            <v>0</v>
          </cell>
          <cell r="F7079" t="str">
            <v xml:space="preserve">דמי הבראה         </v>
          </cell>
          <cell r="G7079">
            <v>0</v>
          </cell>
          <cell r="H7079" t="str">
            <v>שכר</v>
          </cell>
          <cell r="I7079">
            <v>0</v>
          </cell>
          <cell r="J7079">
            <v>0</v>
          </cell>
          <cell r="K7079">
            <v>0</v>
          </cell>
          <cell r="L7079">
            <v>0</v>
          </cell>
          <cell r="M7079">
            <v>0</v>
          </cell>
          <cell r="N7079">
            <v>0</v>
          </cell>
          <cell r="O7079">
            <v>0</v>
          </cell>
          <cell r="P7079">
            <v>0</v>
          </cell>
        </row>
        <row r="7080">
          <cell r="A7080">
            <v>1843800130</v>
          </cell>
          <cell r="B7080">
            <v>130</v>
          </cell>
          <cell r="C7080">
            <v>843800</v>
          </cell>
          <cell r="D7080">
            <v>1</v>
          </cell>
          <cell r="E7080">
            <v>0</v>
          </cell>
          <cell r="F7080" t="str">
            <v xml:space="preserve">שעות נוספות       </v>
          </cell>
          <cell r="G7080">
            <v>0</v>
          </cell>
          <cell r="H7080" t="str">
            <v>שכר</v>
          </cell>
          <cell r="I7080">
            <v>0</v>
          </cell>
          <cell r="J7080">
            <v>0</v>
          </cell>
          <cell r="K7080">
            <v>0</v>
          </cell>
          <cell r="L7080">
            <v>0</v>
          </cell>
          <cell r="M7080">
            <v>0</v>
          </cell>
          <cell r="N7080">
            <v>0</v>
          </cell>
          <cell r="O7080">
            <v>0</v>
          </cell>
          <cell r="P7080">
            <v>0</v>
          </cell>
        </row>
        <row r="7081">
          <cell r="A7081">
            <v>1843800140</v>
          </cell>
          <cell r="B7081">
            <v>140</v>
          </cell>
          <cell r="C7081">
            <v>843800</v>
          </cell>
          <cell r="D7081">
            <v>1</v>
          </cell>
          <cell r="E7081">
            <v>0</v>
          </cell>
          <cell r="F7081" t="str">
            <v>השתתפות באחזקת רכב</v>
          </cell>
          <cell r="G7081">
            <v>0</v>
          </cell>
          <cell r="H7081" t="str">
            <v>שכר</v>
          </cell>
          <cell r="I7081">
            <v>0</v>
          </cell>
          <cell r="J7081">
            <v>0</v>
          </cell>
          <cell r="K7081">
            <v>0</v>
          </cell>
          <cell r="L7081">
            <v>0</v>
          </cell>
          <cell r="M7081">
            <v>0</v>
          </cell>
          <cell r="N7081">
            <v>0</v>
          </cell>
          <cell r="O7081">
            <v>0</v>
          </cell>
          <cell r="P7081">
            <v>0</v>
          </cell>
        </row>
        <row r="7082">
          <cell r="A7082">
            <v>1843800400</v>
          </cell>
          <cell r="B7082">
            <v>400</v>
          </cell>
          <cell r="C7082">
            <v>843800</v>
          </cell>
          <cell r="D7082">
            <v>1</v>
          </cell>
          <cell r="E7082">
            <v>0</v>
          </cell>
          <cell r="F7082" t="str">
            <v>אחזקת בנינים וציוד</v>
          </cell>
          <cell r="G7082">
            <v>0</v>
          </cell>
          <cell r="H7082" t="str">
            <v xml:space="preserve"> </v>
          </cell>
          <cell r="I7082">
            <v>0</v>
          </cell>
          <cell r="J7082">
            <v>0</v>
          </cell>
          <cell r="K7082">
            <v>0</v>
          </cell>
          <cell r="L7082">
            <v>0</v>
          </cell>
          <cell r="M7082">
            <v>0</v>
          </cell>
          <cell r="N7082">
            <v>0</v>
          </cell>
          <cell r="O7082">
            <v>0</v>
          </cell>
          <cell r="P7082">
            <v>0</v>
          </cell>
        </row>
        <row r="7083">
          <cell r="A7083">
            <v>1843800420</v>
          </cell>
          <cell r="B7083">
            <v>420</v>
          </cell>
          <cell r="C7083">
            <v>843800</v>
          </cell>
          <cell r="D7083">
            <v>1</v>
          </cell>
          <cell r="E7083">
            <v>0</v>
          </cell>
          <cell r="F7083" t="str">
            <v xml:space="preserve">כיבוי אש          </v>
          </cell>
          <cell r="G7083">
            <v>0</v>
          </cell>
          <cell r="H7083" t="str">
            <v>גמיש</v>
          </cell>
          <cell r="I7083">
            <v>0</v>
          </cell>
          <cell r="J7083">
            <v>10000</v>
          </cell>
          <cell r="K7083">
            <v>0</v>
          </cell>
          <cell r="L7083">
            <v>0</v>
          </cell>
          <cell r="M7083">
            <v>0</v>
          </cell>
          <cell r="N7083">
            <v>10000</v>
          </cell>
          <cell r="O7083">
            <v>10000</v>
          </cell>
          <cell r="P7083">
            <v>11504.26</v>
          </cell>
        </row>
        <row r="7084">
          <cell r="A7084">
            <v>1843800421</v>
          </cell>
          <cell r="B7084">
            <v>421</v>
          </cell>
          <cell r="C7084">
            <v>843800</v>
          </cell>
          <cell r="D7084">
            <v>1</v>
          </cell>
          <cell r="E7084">
            <v>0</v>
          </cell>
          <cell r="F7084" t="str">
            <v>שכ"ד חכ"ם</v>
          </cell>
          <cell r="G7084">
            <v>0</v>
          </cell>
          <cell r="H7084" t="str">
            <v>קשיח</v>
          </cell>
          <cell r="I7084">
            <v>0</v>
          </cell>
          <cell r="J7084">
            <v>0</v>
          </cell>
          <cell r="K7084">
            <v>-1</v>
          </cell>
          <cell r="L7084">
            <v>0</v>
          </cell>
          <cell r="M7084">
            <v>0</v>
          </cell>
          <cell r="N7084">
            <v>0</v>
          </cell>
          <cell r="O7084">
            <v>0</v>
          </cell>
          <cell r="P7084">
            <v>0</v>
          </cell>
        </row>
        <row r="7085">
          <cell r="A7085">
            <v>1843800431</v>
          </cell>
          <cell r="B7085">
            <v>431</v>
          </cell>
          <cell r="C7085">
            <v>843800</v>
          </cell>
          <cell r="D7085">
            <v>1</v>
          </cell>
          <cell r="E7085">
            <v>0</v>
          </cell>
          <cell r="F7085" t="str">
            <v xml:space="preserve">חשמל              </v>
          </cell>
          <cell r="G7085">
            <v>0</v>
          </cell>
          <cell r="H7085" t="str">
            <v>קשיח</v>
          </cell>
          <cell r="I7085">
            <v>0</v>
          </cell>
          <cell r="J7085">
            <v>58850</v>
          </cell>
          <cell r="K7085">
            <v>0</v>
          </cell>
          <cell r="L7085">
            <v>0</v>
          </cell>
          <cell r="M7085">
            <v>0</v>
          </cell>
          <cell r="N7085">
            <v>58850</v>
          </cell>
          <cell r="O7085">
            <v>58850</v>
          </cell>
          <cell r="P7085">
            <v>7196.01</v>
          </cell>
        </row>
        <row r="7086">
          <cell r="A7086">
            <v>1843800432</v>
          </cell>
          <cell r="B7086">
            <v>432</v>
          </cell>
          <cell r="C7086">
            <v>843800</v>
          </cell>
          <cell r="D7086">
            <v>1</v>
          </cell>
          <cell r="E7086">
            <v>0</v>
          </cell>
          <cell r="F7086" t="str">
            <v xml:space="preserve">מים               </v>
          </cell>
          <cell r="G7086">
            <v>0</v>
          </cell>
          <cell r="H7086" t="str">
            <v>קשיח</v>
          </cell>
          <cell r="I7086">
            <v>0</v>
          </cell>
          <cell r="J7086">
            <v>0</v>
          </cell>
          <cell r="K7086">
            <v>-1</v>
          </cell>
          <cell r="L7086">
            <v>0</v>
          </cell>
          <cell r="M7086">
            <v>0</v>
          </cell>
          <cell r="N7086">
            <v>0</v>
          </cell>
          <cell r="O7086">
            <v>0</v>
          </cell>
          <cell r="P7086">
            <v>0</v>
          </cell>
        </row>
        <row r="7087">
          <cell r="A7087">
            <v>1843800437</v>
          </cell>
          <cell r="B7087">
            <v>437</v>
          </cell>
          <cell r="C7087">
            <v>843800</v>
          </cell>
          <cell r="D7087">
            <v>1</v>
          </cell>
          <cell r="E7087">
            <v>0</v>
          </cell>
          <cell r="F7087" t="str">
            <v xml:space="preserve">אחזקת אזעקה       </v>
          </cell>
          <cell r="G7087">
            <v>0</v>
          </cell>
          <cell r="H7087" t="str">
            <v>קשיח</v>
          </cell>
          <cell r="I7087">
            <v>0</v>
          </cell>
          <cell r="J7087">
            <v>7560</v>
          </cell>
          <cell r="K7087">
            <v>3.7037037037036979E-2</v>
          </cell>
          <cell r="L7087">
            <v>840</v>
          </cell>
          <cell r="M7087">
            <v>0</v>
          </cell>
          <cell r="N7087">
            <v>8400</v>
          </cell>
          <cell r="O7087">
            <v>8400</v>
          </cell>
          <cell r="P7087">
            <v>6718.14</v>
          </cell>
        </row>
        <row r="7088">
          <cell r="A7088">
            <v>1843800540</v>
          </cell>
          <cell r="B7088">
            <v>540</v>
          </cell>
          <cell r="C7088">
            <v>843800</v>
          </cell>
          <cell r="D7088">
            <v>1</v>
          </cell>
          <cell r="E7088">
            <v>0</v>
          </cell>
          <cell r="F7088" t="str">
            <v xml:space="preserve">הוצאות טלפון      </v>
          </cell>
          <cell r="G7088">
            <v>0</v>
          </cell>
          <cell r="H7088" t="str">
            <v>קשיח</v>
          </cell>
          <cell r="I7088" t="e">
            <v>#DIV/0!</v>
          </cell>
          <cell r="J7088">
            <v>0</v>
          </cell>
          <cell r="K7088">
            <v>0</v>
          </cell>
          <cell r="L7088">
            <v>0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</row>
        <row r="7089">
          <cell r="A7089">
            <v>1843800723</v>
          </cell>
          <cell r="B7089">
            <v>723</v>
          </cell>
          <cell r="C7089">
            <v>843800</v>
          </cell>
          <cell r="D7089">
            <v>1</v>
          </cell>
          <cell r="E7089">
            <v>0</v>
          </cell>
          <cell r="F7089" t="str">
            <v>חומרים לילד ולנוער</v>
          </cell>
          <cell r="G7089">
            <v>0</v>
          </cell>
          <cell r="H7089" t="str">
            <v>גמיש</v>
          </cell>
          <cell r="I7089">
            <v>0</v>
          </cell>
          <cell r="J7089">
            <v>0</v>
          </cell>
          <cell r="K7089">
            <v>0</v>
          </cell>
          <cell r="L7089">
            <v>0</v>
          </cell>
          <cell r="M7089">
            <v>0</v>
          </cell>
          <cell r="N7089">
            <v>0</v>
          </cell>
          <cell r="O7089">
            <v>0</v>
          </cell>
          <cell r="P7089">
            <v>0</v>
          </cell>
        </row>
        <row r="7090">
          <cell r="A7090">
            <v>1843800745</v>
          </cell>
          <cell r="B7090">
            <v>745</v>
          </cell>
          <cell r="C7090">
            <v>843800</v>
          </cell>
          <cell r="D7090">
            <v>1</v>
          </cell>
          <cell r="E7090">
            <v>0</v>
          </cell>
          <cell r="F7090" t="str">
            <v xml:space="preserve">דמי פריצה - תכולה </v>
          </cell>
          <cell r="G7090">
            <v>0</v>
          </cell>
          <cell r="H7090" t="str">
            <v>קשיח</v>
          </cell>
          <cell r="I7090">
            <v>0</v>
          </cell>
          <cell r="J7090">
            <v>0</v>
          </cell>
          <cell r="K7090">
            <v>0</v>
          </cell>
          <cell r="L7090">
            <v>0</v>
          </cell>
          <cell r="M7090">
            <v>0</v>
          </cell>
          <cell r="N7090">
            <v>0</v>
          </cell>
          <cell r="O7090">
            <v>0</v>
          </cell>
          <cell r="P7090">
            <v>0</v>
          </cell>
        </row>
        <row r="7091">
          <cell r="A7091">
            <v>1843800750</v>
          </cell>
          <cell r="B7091">
            <v>750</v>
          </cell>
          <cell r="C7091">
            <v>843800</v>
          </cell>
          <cell r="D7091">
            <v>1</v>
          </cell>
          <cell r="E7091">
            <v>0</v>
          </cell>
          <cell r="F7091" t="str">
            <v xml:space="preserve">תחזוקת מועדוניות       </v>
          </cell>
          <cell r="G7091">
            <v>0</v>
          </cell>
          <cell r="H7091" t="str">
            <v>קשיח</v>
          </cell>
          <cell r="I7091">
            <v>0</v>
          </cell>
          <cell r="J7091">
            <v>187650</v>
          </cell>
          <cell r="K7091">
            <v>0.10030706243602872</v>
          </cell>
          <cell r="L7091">
            <v>20850</v>
          </cell>
          <cell r="M7091">
            <v>0</v>
          </cell>
          <cell r="N7091">
            <v>208500</v>
          </cell>
          <cell r="O7091">
            <v>208500</v>
          </cell>
          <cell r="P7091">
            <v>188303.2</v>
          </cell>
        </row>
        <row r="7092">
          <cell r="A7092">
            <v>1843800752</v>
          </cell>
          <cell r="B7092">
            <v>752</v>
          </cell>
          <cell r="C7092">
            <v>843800</v>
          </cell>
          <cell r="D7092">
            <v>1</v>
          </cell>
          <cell r="E7092">
            <v>0</v>
          </cell>
          <cell r="F7092" t="str">
            <v>נקיון מרכז אורים</v>
          </cell>
          <cell r="G7092">
            <v>0</v>
          </cell>
          <cell r="H7092" t="str">
            <v>קשיח</v>
          </cell>
          <cell r="I7092">
            <v>0</v>
          </cell>
          <cell r="J7092">
            <v>20000</v>
          </cell>
          <cell r="K7092">
            <v>0</v>
          </cell>
          <cell r="L7092">
            <v>0</v>
          </cell>
          <cell r="M7092">
            <v>0</v>
          </cell>
          <cell r="N7092">
            <v>20000</v>
          </cell>
          <cell r="O7092">
            <v>20000</v>
          </cell>
          <cell r="P7092">
            <v>1468.2</v>
          </cell>
        </row>
        <row r="7093">
          <cell r="A7093">
            <v>1843800754</v>
          </cell>
          <cell r="B7093">
            <v>754</v>
          </cell>
          <cell r="C7093">
            <v>843800</v>
          </cell>
          <cell r="D7093">
            <v>1</v>
          </cell>
          <cell r="E7093">
            <v>0</v>
          </cell>
          <cell r="F7093" t="str">
            <v>שיפוץ מרכז חכ"ם</v>
          </cell>
          <cell r="G7093">
            <v>0</v>
          </cell>
          <cell r="H7093" t="str">
            <v>קשיח</v>
          </cell>
          <cell r="I7093">
            <v>0</v>
          </cell>
          <cell r="J7093">
            <v>0</v>
          </cell>
          <cell r="K7093">
            <v>0</v>
          </cell>
          <cell r="L7093">
            <v>0</v>
          </cell>
          <cell r="M7093">
            <v>0</v>
          </cell>
          <cell r="N7093">
            <v>0</v>
          </cell>
          <cell r="O7093">
            <v>0</v>
          </cell>
          <cell r="P7093">
            <v>0</v>
          </cell>
        </row>
        <row r="7094">
          <cell r="A7094">
            <v>1843800781</v>
          </cell>
          <cell r="B7094">
            <v>781</v>
          </cell>
          <cell r="C7094">
            <v>843800</v>
          </cell>
          <cell r="D7094">
            <v>1</v>
          </cell>
          <cell r="E7094">
            <v>0</v>
          </cell>
          <cell r="F7094" t="str">
            <v xml:space="preserve">איבחון חיצוני     </v>
          </cell>
          <cell r="G7094">
            <v>0</v>
          </cell>
          <cell r="H7094" t="str">
            <v>גמיש</v>
          </cell>
          <cell r="I7094">
            <v>0</v>
          </cell>
          <cell r="J7094">
            <v>7290</v>
          </cell>
          <cell r="K7094">
            <v>0</v>
          </cell>
          <cell r="L7094">
            <v>810</v>
          </cell>
          <cell r="M7094">
            <v>0</v>
          </cell>
          <cell r="N7094">
            <v>8100</v>
          </cell>
          <cell r="O7094">
            <v>8100</v>
          </cell>
          <cell r="P7094">
            <v>0</v>
          </cell>
        </row>
        <row r="7095">
          <cell r="A7095">
            <v>1843800800</v>
          </cell>
          <cell r="B7095">
            <v>800</v>
          </cell>
          <cell r="C7095">
            <v>843800</v>
          </cell>
          <cell r="D7095">
            <v>1</v>
          </cell>
          <cell r="E7095">
            <v>0</v>
          </cell>
          <cell r="F7095" t="str">
            <v>השת' תמיכות תרומות</v>
          </cell>
          <cell r="G7095">
            <v>0</v>
          </cell>
          <cell r="H7095" t="str">
            <v xml:space="preserve"> </v>
          </cell>
          <cell r="I7095">
            <v>0</v>
          </cell>
          <cell r="J7095">
            <v>0</v>
          </cell>
          <cell r="K7095">
            <v>0</v>
          </cell>
          <cell r="L7095">
            <v>0</v>
          </cell>
          <cell r="M7095">
            <v>0</v>
          </cell>
          <cell r="N7095">
            <v>0</v>
          </cell>
          <cell r="O7095">
            <v>0</v>
          </cell>
          <cell r="P7095">
            <v>0</v>
          </cell>
        </row>
        <row r="7096">
          <cell r="A7096">
            <v>1843800811</v>
          </cell>
          <cell r="B7096">
            <v>811</v>
          </cell>
          <cell r="C7096">
            <v>843800</v>
          </cell>
          <cell r="D7096">
            <v>1</v>
          </cell>
          <cell r="E7096">
            <v>0</v>
          </cell>
          <cell r="F7096" t="str">
            <v>ילד פנימ גז1038413</v>
          </cell>
          <cell r="G7096">
            <v>0</v>
          </cell>
          <cell r="H7096" t="str">
            <v>קשיח</v>
          </cell>
          <cell r="I7096">
            <v>9.2732558139534849E-2</v>
          </cell>
          <cell r="J7096">
            <v>18795000</v>
          </cell>
          <cell r="K7096">
            <v>3.125E-2</v>
          </cell>
          <cell r="L7096">
            <v>0</v>
          </cell>
          <cell r="M7096">
            <v>0</v>
          </cell>
          <cell r="N7096">
            <v>18795000</v>
          </cell>
          <cell r="O7096">
            <v>17200000</v>
          </cell>
          <cell r="P7096">
            <v>16168945</v>
          </cell>
        </row>
        <row r="7097">
          <cell r="A7097">
            <v>1843800812</v>
          </cell>
          <cell r="B7097">
            <v>812</v>
          </cell>
          <cell r="C7097">
            <v>843800</v>
          </cell>
          <cell r="D7097">
            <v>1</v>
          </cell>
          <cell r="E7097">
            <v>0</v>
          </cell>
          <cell r="F7097" t="str">
            <v>ילד' פנימי' 038411</v>
          </cell>
          <cell r="G7097">
            <v>0</v>
          </cell>
          <cell r="H7097" t="str">
            <v>קשיח</v>
          </cell>
          <cell r="I7097">
            <v>0</v>
          </cell>
          <cell r="J7097">
            <v>2400000</v>
          </cell>
          <cell r="K7097">
            <v>0</v>
          </cell>
          <cell r="L7097">
            <v>0</v>
          </cell>
          <cell r="M7097">
            <v>0</v>
          </cell>
          <cell r="N7097">
            <v>2400000</v>
          </cell>
          <cell r="O7097">
            <v>2400000</v>
          </cell>
          <cell r="P7097">
            <v>914792</v>
          </cell>
        </row>
        <row r="7098">
          <cell r="A7098">
            <v>1843800813</v>
          </cell>
          <cell r="B7098">
            <v>813</v>
          </cell>
          <cell r="C7098">
            <v>843800</v>
          </cell>
          <cell r="D7098">
            <v>1</v>
          </cell>
          <cell r="E7098">
            <v>0</v>
          </cell>
          <cell r="F7098" t="str">
            <v>מעונות יום 0422143</v>
          </cell>
          <cell r="G7098">
            <v>0</v>
          </cell>
          <cell r="H7098" t="str">
            <v>קשיח</v>
          </cell>
          <cell r="I7098">
            <v>0</v>
          </cell>
          <cell r="J7098">
            <v>0</v>
          </cell>
          <cell r="K7098">
            <v>0</v>
          </cell>
          <cell r="L7098">
            <v>0</v>
          </cell>
          <cell r="M7098">
            <v>0</v>
          </cell>
          <cell r="N7098">
            <v>0</v>
          </cell>
          <cell r="O7098">
            <v>0</v>
          </cell>
          <cell r="P7098">
            <v>0</v>
          </cell>
        </row>
        <row r="7099">
          <cell r="A7099">
            <v>1843800815</v>
          </cell>
          <cell r="B7099">
            <v>815</v>
          </cell>
          <cell r="C7099">
            <v>843800</v>
          </cell>
          <cell r="D7099">
            <v>1</v>
          </cell>
          <cell r="E7099">
            <v>0</v>
          </cell>
          <cell r="F7099" t="str">
            <v>ילד במעונות0442140</v>
          </cell>
          <cell r="G7099">
            <v>0</v>
          </cell>
          <cell r="H7099" t="str">
            <v>קשיח</v>
          </cell>
          <cell r="I7099">
            <v>0</v>
          </cell>
          <cell r="J7099">
            <v>6454800</v>
          </cell>
          <cell r="K7099">
            <v>0</v>
          </cell>
          <cell r="L7099">
            <v>0</v>
          </cell>
          <cell r="M7099">
            <v>0</v>
          </cell>
          <cell r="N7099">
            <v>6454800</v>
          </cell>
          <cell r="O7099">
            <v>6454800</v>
          </cell>
          <cell r="P7099">
            <v>5173029</v>
          </cell>
        </row>
        <row r="7100">
          <cell r="A7100">
            <v>1843800817</v>
          </cell>
          <cell r="B7100">
            <v>817</v>
          </cell>
          <cell r="C7100">
            <v>843800</v>
          </cell>
          <cell r="D7100">
            <v>1</v>
          </cell>
          <cell r="E7100">
            <v>0</v>
          </cell>
          <cell r="F7100" t="str">
            <v>טיפול בילד בקהילה</v>
          </cell>
          <cell r="G7100">
            <v>0</v>
          </cell>
          <cell r="H7100" t="str">
            <v>קשיח</v>
          </cell>
          <cell r="I7100">
            <v>0.50744927399139206</v>
          </cell>
          <cell r="J7100">
            <v>3187200</v>
          </cell>
          <cell r="K7100">
            <v>6.0171488742917223E-2</v>
          </cell>
          <cell r="L7100">
            <v>0</v>
          </cell>
          <cell r="M7100" t="str">
            <v>שינוי שם</v>
          </cell>
          <cell r="N7100">
            <v>3187200</v>
          </cell>
          <cell r="O7100">
            <v>2114300</v>
          </cell>
          <cell r="P7100">
            <v>2273235.66</v>
          </cell>
        </row>
        <row r="7101">
          <cell r="A7101">
            <v>1843800818</v>
          </cell>
          <cell r="B7101">
            <v>818</v>
          </cell>
          <cell r="C7101">
            <v>843800</v>
          </cell>
          <cell r="D7101">
            <v>1</v>
          </cell>
          <cell r="E7101">
            <v>0</v>
          </cell>
          <cell r="F7101" t="str">
            <v>מפתן ממשלתי</v>
          </cell>
          <cell r="G7101">
            <v>0</v>
          </cell>
          <cell r="H7101" t="str">
            <v>קשיח</v>
          </cell>
          <cell r="I7101">
            <v>0</v>
          </cell>
          <cell r="J7101">
            <v>0</v>
          </cell>
          <cell r="K7101">
            <v>0</v>
          </cell>
          <cell r="L7101">
            <v>0</v>
          </cell>
          <cell r="M7101">
            <v>0</v>
          </cell>
          <cell r="N7101">
            <v>0</v>
          </cell>
          <cell r="O7101">
            <v>0</v>
          </cell>
          <cell r="P7101">
            <v>0</v>
          </cell>
        </row>
        <row r="7102">
          <cell r="A7102">
            <v>1843800819</v>
          </cell>
          <cell r="B7102">
            <v>819</v>
          </cell>
          <cell r="C7102">
            <v>843800</v>
          </cell>
          <cell r="D7102">
            <v>1</v>
          </cell>
          <cell r="E7102">
            <v>0</v>
          </cell>
          <cell r="F7102" t="str">
            <v>מפתן מקומי 1134410</v>
          </cell>
          <cell r="G7102">
            <v>0</v>
          </cell>
          <cell r="H7102" t="str">
            <v>קשיח</v>
          </cell>
          <cell r="I7102">
            <v>0.55555555555555558</v>
          </cell>
          <cell r="J7102">
            <v>280000</v>
          </cell>
          <cell r="K7102">
            <v>0</v>
          </cell>
          <cell r="L7102">
            <v>0</v>
          </cell>
          <cell r="M7102">
            <v>0</v>
          </cell>
          <cell r="N7102">
            <v>280000</v>
          </cell>
          <cell r="O7102">
            <v>180000</v>
          </cell>
          <cell r="P7102">
            <v>160162</v>
          </cell>
        </row>
        <row r="7103">
          <cell r="A7103">
            <v>1843800820</v>
          </cell>
          <cell r="B7103">
            <v>820</v>
          </cell>
          <cell r="C7103">
            <v>843800</v>
          </cell>
          <cell r="D7103">
            <v>1</v>
          </cell>
          <cell r="E7103">
            <v>0</v>
          </cell>
          <cell r="F7103" t="str">
            <v>נוער חרדי</v>
          </cell>
          <cell r="G7103">
            <v>0</v>
          </cell>
          <cell r="H7103" t="str">
            <v>קשיח</v>
          </cell>
          <cell r="I7103">
            <v>0</v>
          </cell>
          <cell r="J7103">
            <v>626700</v>
          </cell>
          <cell r="K7103">
            <v>0</v>
          </cell>
          <cell r="L7103">
            <v>0</v>
          </cell>
          <cell r="M7103">
            <v>0</v>
          </cell>
          <cell r="N7103">
            <v>626700</v>
          </cell>
          <cell r="O7103">
            <v>626700</v>
          </cell>
          <cell r="P7103">
            <v>453353.01</v>
          </cell>
        </row>
        <row r="7104">
          <cell r="A7104">
            <v>1843800841</v>
          </cell>
          <cell r="B7104">
            <v>841</v>
          </cell>
          <cell r="C7104">
            <v>843800</v>
          </cell>
          <cell r="D7104">
            <v>1</v>
          </cell>
          <cell r="E7104">
            <v>0</v>
          </cell>
          <cell r="F7104" t="str">
            <v>תכנית לילדים בסיכון</v>
          </cell>
          <cell r="G7104">
            <v>0</v>
          </cell>
          <cell r="H7104" t="str">
            <v>גמיש</v>
          </cell>
          <cell r="I7104">
            <v>5.3472801861158992E-2</v>
          </cell>
          <cell r="J7104">
            <v>5932000</v>
          </cell>
          <cell r="K7104">
            <v>0</v>
          </cell>
          <cell r="L7104">
            <v>0</v>
          </cell>
          <cell r="M7104">
            <v>0</v>
          </cell>
          <cell r="N7104">
            <v>5932000</v>
          </cell>
          <cell r="O7104">
            <v>5630900</v>
          </cell>
          <cell r="P7104">
            <v>4494418.54</v>
          </cell>
        </row>
        <row r="7105">
          <cell r="A7105">
            <v>1843800842</v>
          </cell>
          <cell r="B7105">
            <v>842</v>
          </cell>
          <cell r="C7105">
            <v>843800</v>
          </cell>
          <cell r="D7105">
            <v>1</v>
          </cell>
          <cell r="E7105">
            <v>0</v>
          </cell>
          <cell r="F7105" t="str">
            <v>מרכז חכ"ם</v>
          </cell>
          <cell r="G7105">
            <v>0</v>
          </cell>
          <cell r="H7105" t="str">
            <v>קשיח</v>
          </cell>
          <cell r="I7105">
            <v>0</v>
          </cell>
          <cell r="J7105">
            <v>900000</v>
          </cell>
          <cell r="K7105">
            <v>0.33333333333333326</v>
          </cell>
          <cell r="L7105">
            <v>0</v>
          </cell>
          <cell r="M7105">
            <v>0</v>
          </cell>
          <cell r="N7105">
            <v>900000</v>
          </cell>
          <cell r="O7105">
            <v>900000</v>
          </cell>
          <cell r="P7105">
            <v>735270</v>
          </cell>
        </row>
        <row r="7106">
          <cell r="A7106">
            <v>1843800843</v>
          </cell>
          <cell r="B7106">
            <v>843</v>
          </cell>
          <cell r="C7106">
            <v>843800</v>
          </cell>
          <cell r="D7106">
            <v>1</v>
          </cell>
          <cell r="E7106">
            <v>0</v>
          </cell>
          <cell r="F7106" t="str">
            <v>מרכז אורים-עירייה</v>
          </cell>
          <cell r="G7106">
            <v>0</v>
          </cell>
          <cell r="H7106" t="str">
            <v>גמיש</v>
          </cell>
          <cell r="I7106">
            <v>0</v>
          </cell>
          <cell r="J7106">
            <v>0</v>
          </cell>
          <cell r="K7106">
            <v>0</v>
          </cell>
          <cell r="L7106">
            <v>0</v>
          </cell>
          <cell r="M7106">
            <v>0</v>
          </cell>
          <cell r="N7106">
            <v>0</v>
          </cell>
          <cell r="O7106">
            <v>0</v>
          </cell>
          <cell r="P7106">
            <v>0</v>
          </cell>
        </row>
        <row r="7107">
          <cell r="A7107">
            <v>1843800846</v>
          </cell>
          <cell r="B7107">
            <v>846</v>
          </cell>
          <cell r="C7107">
            <v>843800</v>
          </cell>
          <cell r="D7107">
            <v>1</v>
          </cell>
          <cell r="E7107">
            <v>0</v>
          </cell>
          <cell r="F7107" t="str">
            <v>מועד' משותפות</v>
          </cell>
          <cell r="G7107">
            <v>0</v>
          </cell>
          <cell r="H7107" t="str">
            <v>קשיח</v>
          </cell>
          <cell r="I7107">
            <v>0</v>
          </cell>
          <cell r="J7107">
            <v>1300000</v>
          </cell>
          <cell r="K7107">
            <v>0</v>
          </cell>
          <cell r="L7107">
            <v>0</v>
          </cell>
          <cell r="M7107">
            <v>0</v>
          </cell>
          <cell r="N7107">
            <v>1300000</v>
          </cell>
          <cell r="O7107">
            <v>1300000</v>
          </cell>
          <cell r="P7107">
            <v>1122467</v>
          </cell>
        </row>
        <row r="7108">
          <cell r="A7108">
            <v>1843800880</v>
          </cell>
          <cell r="B7108">
            <v>880</v>
          </cell>
          <cell r="C7108">
            <v>843800</v>
          </cell>
          <cell r="D7108">
            <v>1</v>
          </cell>
          <cell r="E7108">
            <v>0</v>
          </cell>
          <cell r="F7108" t="str">
            <v>חסות ארצי  1166030</v>
          </cell>
          <cell r="G7108">
            <v>0</v>
          </cell>
          <cell r="H7108" t="str">
            <v>קשיח</v>
          </cell>
          <cell r="I7108">
            <v>0</v>
          </cell>
          <cell r="J7108">
            <v>0</v>
          </cell>
          <cell r="K7108">
            <v>0</v>
          </cell>
          <cell r="L7108">
            <v>0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</row>
        <row r="7109">
          <cell r="A7109">
            <v>1843800881</v>
          </cell>
          <cell r="B7109">
            <v>881</v>
          </cell>
          <cell r="C7109">
            <v>843800</v>
          </cell>
          <cell r="D7109">
            <v>1</v>
          </cell>
          <cell r="E7109">
            <v>0</v>
          </cell>
          <cell r="F7109" t="str">
            <v>שכר משפחת' 0422140</v>
          </cell>
          <cell r="G7109">
            <v>0</v>
          </cell>
          <cell r="H7109" t="str">
            <v>קשיח</v>
          </cell>
          <cell r="I7109">
            <v>0</v>
          </cell>
          <cell r="J7109">
            <v>0</v>
          </cell>
          <cell r="K7109">
            <v>0</v>
          </cell>
          <cell r="L7109">
            <v>0</v>
          </cell>
          <cell r="M7109">
            <v>0</v>
          </cell>
          <cell r="N7109">
            <v>0</v>
          </cell>
          <cell r="O7109">
            <v>0</v>
          </cell>
          <cell r="P7109">
            <v>0</v>
          </cell>
        </row>
        <row r="7110">
          <cell r="A7110">
            <v>1843800882</v>
          </cell>
          <cell r="B7110">
            <v>882</v>
          </cell>
          <cell r="C7110">
            <v>843800</v>
          </cell>
          <cell r="D7110">
            <v>1</v>
          </cell>
          <cell r="E7110">
            <v>0</v>
          </cell>
          <cell r="F7110" t="str">
            <v>ילדים סיכון1039480</v>
          </cell>
          <cell r="G7110">
            <v>0</v>
          </cell>
          <cell r="H7110" t="str">
            <v>קשיח</v>
          </cell>
          <cell r="I7110">
            <v>-1</v>
          </cell>
          <cell r="J7110">
            <v>0</v>
          </cell>
          <cell r="K7110">
            <v>0</v>
          </cell>
          <cell r="L7110">
            <v>0</v>
          </cell>
          <cell r="M7110">
            <v>0</v>
          </cell>
          <cell r="N7110">
            <v>0</v>
          </cell>
          <cell r="O7110">
            <v>18000</v>
          </cell>
          <cell r="P7110">
            <v>0</v>
          </cell>
        </row>
        <row r="7111">
          <cell r="A7111">
            <v>1843800883</v>
          </cell>
          <cell r="B7111">
            <v>883</v>
          </cell>
          <cell r="C7111">
            <v>843800</v>
          </cell>
          <cell r="D7111">
            <v>1</v>
          </cell>
          <cell r="E7111">
            <v>0</v>
          </cell>
          <cell r="F7111" t="str">
            <v>ילד במצוקה 1073160</v>
          </cell>
          <cell r="G7111">
            <v>0</v>
          </cell>
          <cell r="H7111" t="str">
            <v>קשיח</v>
          </cell>
          <cell r="I7111">
            <v>0</v>
          </cell>
          <cell r="J7111">
            <v>90000</v>
          </cell>
          <cell r="K7111">
            <v>0</v>
          </cell>
          <cell r="L7111">
            <v>0</v>
          </cell>
          <cell r="M7111">
            <v>0</v>
          </cell>
          <cell r="N7111">
            <v>90000</v>
          </cell>
          <cell r="O7111">
            <v>90000</v>
          </cell>
          <cell r="P7111">
            <v>0</v>
          </cell>
        </row>
        <row r="7112">
          <cell r="A7112">
            <v>1843800885</v>
          </cell>
          <cell r="B7112">
            <v>885</v>
          </cell>
          <cell r="C7112">
            <v>843800</v>
          </cell>
          <cell r="D7112">
            <v>1</v>
          </cell>
          <cell r="E7112">
            <v>0</v>
          </cell>
          <cell r="F7112" t="str">
            <v>הפנים לקהי' 1038417</v>
          </cell>
          <cell r="G7112">
            <v>0</v>
          </cell>
          <cell r="H7112" t="str">
            <v>קשיח</v>
          </cell>
          <cell r="I7112">
            <v>0</v>
          </cell>
          <cell r="J7112">
            <v>2015300</v>
          </cell>
          <cell r="K7112">
            <v>0.11532317522732849</v>
          </cell>
          <cell r="L7112">
            <v>0</v>
          </cell>
          <cell r="M7112">
            <v>0</v>
          </cell>
          <cell r="N7112">
            <v>2015300</v>
          </cell>
          <cell r="O7112">
            <v>2015300</v>
          </cell>
          <cell r="P7112">
            <v>1469266</v>
          </cell>
        </row>
        <row r="7113">
          <cell r="A7113">
            <v>1843800886</v>
          </cell>
          <cell r="B7113">
            <v>886</v>
          </cell>
          <cell r="C7113">
            <v>843800</v>
          </cell>
          <cell r="D7113">
            <v>1</v>
          </cell>
          <cell r="E7113">
            <v>0</v>
          </cell>
          <cell r="F7113" t="str">
            <v>ט'משפ'אומנה1038051</v>
          </cell>
          <cell r="G7113">
            <v>0</v>
          </cell>
          <cell r="H7113" t="str">
            <v>קשיח</v>
          </cell>
          <cell r="I7113">
            <v>0</v>
          </cell>
          <cell r="J7113">
            <v>1764000</v>
          </cell>
          <cell r="K7113">
            <v>6.0096153846153744E-2</v>
          </cell>
          <cell r="L7113">
            <v>0</v>
          </cell>
          <cell r="M7113">
            <v>0</v>
          </cell>
          <cell r="N7113">
            <v>1764000</v>
          </cell>
          <cell r="O7113">
            <v>1764000</v>
          </cell>
          <cell r="P7113">
            <v>1669758</v>
          </cell>
        </row>
        <row r="7114">
          <cell r="A7114">
            <v>1843800887</v>
          </cell>
          <cell r="B7114">
            <v>887</v>
          </cell>
          <cell r="C7114">
            <v>843800</v>
          </cell>
          <cell r="D7114">
            <v>1</v>
          </cell>
          <cell r="E7114">
            <v>0</v>
          </cell>
          <cell r="F7114" t="str">
            <v>מרכז אורים</v>
          </cell>
          <cell r="G7114">
            <v>0</v>
          </cell>
          <cell r="H7114" t="str">
            <v>קשיח</v>
          </cell>
          <cell r="I7114">
            <v>-1</v>
          </cell>
          <cell r="J7114">
            <v>0</v>
          </cell>
          <cell r="K7114">
            <v>0</v>
          </cell>
          <cell r="L7114">
            <v>0</v>
          </cell>
          <cell r="M7114">
            <v>0</v>
          </cell>
          <cell r="N7114">
            <v>0</v>
          </cell>
          <cell r="O7114">
            <v>841200</v>
          </cell>
          <cell r="P7114">
            <v>561167</v>
          </cell>
        </row>
        <row r="7115">
          <cell r="A7115">
            <v>1843800888</v>
          </cell>
          <cell r="B7115">
            <v>888</v>
          </cell>
          <cell r="C7115">
            <v>843800</v>
          </cell>
          <cell r="D7115">
            <v>1</v>
          </cell>
          <cell r="E7115">
            <v>0</v>
          </cell>
          <cell r="F7115" t="str">
            <v>טיפול בפגיעות מיניות</v>
          </cell>
          <cell r="G7115">
            <v>0</v>
          </cell>
          <cell r="H7115" t="str">
            <v>קשיח</v>
          </cell>
          <cell r="I7115">
            <v>0</v>
          </cell>
          <cell r="J7115">
            <v>880000</v>
          </cell>
          <cell r="K7115">
            <v>0.46666666666666656</v>
          </cell>
          <cell r="L7115">
            <v>0</v>
          </cell>
          <cell r="M7115">
            <v>0</v>
          </cell>
          <cell r="N7115">
            <v>880000</v>
          </cell>
          <cell r="O7115">
            <v>880000</v>
          </cell>
          <cell r="P7115">
            <v>496131</v>
          </cell>
        </row>
        <row r="7116">
          <cell r="A7116">
            <v>1843800891</v>
          </cell>
          <cell r="B7116">
            <v>891</v>
          </cell>
          <cell r="C7116">
            <v>843800</v>
          </cell>
          <cell r="D7116">
            <v>1</v>
          </cell>
          <cell r="E7116">
            <v>0</v>
          </cell>
          <cell r="F7116" t="str">
            <v>עמותת עליון</v>
          </cell>
          <cell r="G7116">
            <v>0</v>
          </cell>
          <cell r="H7116" t="str">
            <v>קשיח</v>
          </cell>
          <cell r="I7116" t="e">
            <v>#DIV/0!</v>
          </cell>
          <cell r="J7116">
            <v>0</v>
          </cell>
          <cell r="K7116" t="e">
            <v>#N/A</v>
          </cell>
          <cell r="L7116">
            <v>0</v>
          </cell>
          <cell r="M7116" t="str">
            <v>חדש</v>
          </cell>
          <cell r="N7116">
            <v>0</v>
          </cell>
          <cell r="O7116">
            <v>0</v>
          </cell>
          <cell r="P7116">
            <v>0</v>
          </cell>
        </row>
        <row r="7117">
          <cell r="A7117">
            <v>1843800892</v>
          </cell>
          <cell r="B7117">
            <v>892</v>
          </cell>
          <cell r="C7117">
            <v>843800</v>
          </cell>
          <cell r="D7117">
            <v>1</v>
          </cell>
          <cell r="E7117">
            <v>0</v>
          </cell>
          <cell r="F7117" t="str">
            <v>הזנה לנחשונים ובתי דרור</v>
          </cell>
          <cell r="G7117">
            <v>0</v>
          </cell>
          <cell r="H7117" t="str">
            <v>גמיש</v>
          </cell>
          <cell r="I7117">
            <v>0</v>
          </cell>
          <cell r="J7117">
            <v>95000</v>
          </cell>
          <cell r="K7117">
            <v>0</v>
          </cell>
          <cell r="L7117">
            <v>0</v>
          </cell>
          <cell r="M7117">
            <v>0</v>
          </cell>
          <cell r="N7117">
            <v>95000</v>
          </cell>
          <cell r="O7117">
            <v>95000</v>
          </cell>
          <cell r="P7117">
            <v>58088.75</v>
          </cell>
        </row>
        <row r="7118">
          <cell r="A7118">
            <v>1843800893</v>
          </cell>
          <cell r="B7118">
            <v>893</v>
          </cell>
          <cell r="C7118">
            <v>843800</v>
          </cell>
          <cell r="D7118">
            <v>1</v>
          </cell>
          <cell r="E7118">
            <v>0</v>
          </cell>
          <cell r="F7118" t="str">
            <v>מרכז אורים</v>
          </cell>
          <cell r="G7118">
            <v>0</v>
          </cell>
          <cell r="H7118" t="str">
            <v>גמיש</v>
          </cell>
          <cell r="I7118">
            <v>0</v>
          </cell>
          <cell r="J7118">
            <v>4700</v>
          </cell>
          <cell r="K7118">
            <v>0</v>
          </cell>
          <cell r="L7118">
            <v>0</v>
          </cell>
          <cell r="M7118">
            <v>0</v>
          </cell>
          <cell r="N7118">
            <v>4700</v>
          </cell>
          <cell r="O7118">
            <v>4700</v>
          </cell>
          <cell r="P7118">
            <v>0</v>
          </cell>
        </row>
        <row r="7119">
          <cell r="A7119">
            <v>1843800961</v>
          </cell>
          <cell r="B7119">
            <v>961</v>
          </cell>
          <cell r="C7119">
            <v>843800</v>
          </cell>
          <cell r="D7119">
            <v>1</v>
          </cell>
          <cell r="E7119">
            <v>0</v>
          </cell>
          <cell r="F7119" t="str">
            <v>רז' פעולות ורכישות</v>
          </cell>
          <cell r="G7119">
            <v>0</v>
          </cell>
          <cell r="H7119" t="str">
            <v>גמיש</v>
          </cell>
          <cell r="I7119">
            <v>0</v>
          </cell>
          <cell r="J7119">
            <v>0</v>
          </cell>
          <cell r="K7119">
            <v>0</v>
          </cell>
          <cell r="L7119">
            <v>0</v>
          </cell>
          <cell r="M7119">
            <v>0</v>
          </cell>
          <cell r="N7119">
            <v>0</v>
          </cell>
          <cell r="O7119">
            <v>0</v>
          </cell>
          <cell r="P7119">
            <v>0</v>
          </cell>
        </row>
        <row r="7120">
          <cell r="A7120">
            <v>1843800980</v>
          </cell>
          <cell r="B7120">
            <v>980</v>
          </cell>
          <cell r="C7120">
            <v>843800</v>
          </cell>
          <cell r="D7120">
            <v>1</v>
          </cell>
          <cell r="E7120">
            <v>0</v>
          </cell>
          <cell r="F7120" t="str">
            <v>פרוייקט "אח בוגר"</v>
          </cell>
          <cell r="G7120">
            <v>0</v>
          </cell>
          <cell r="H7120" t="str">
            <v>קשיח</v>
          </cell>
          <cell r="I7120">
            <v>0</v>
          </cell>
          <cell r="J7120">
            <v>30000</v>
          </cell>
          <cell r="K7120">
            <v>0</v>
          </cell>
          <cell r="L7120">
            <v>0</v>
          </cell>
          <cell r="M7120">
            <v>0</v>
          </cell>
          <cell r="N7120">
            <v>30000</v>
          </cell>
          <cell r="O7120">
            <v>30000</v>
          </cell>
          <cell r="P7120">
            <v>15000</v>
          </cell>
        </row>
        <row r="7121">
          <cell r="A7121">
            <v>1843800981</v>
          </cell>
          <cell r="B7121">
            <v>981</v>
          </cell>
          <cell r="C7121">
            <v>843800</v>
          </cell>
          <cell r="D7121">
            <v>1</v>
          </cell>
          <cell r="E7121">
            <v>0</v>
          </cell>
          <cell r="F7121" t="str">
            <v>מועדונית חוסן</v>
          </cell>
          <cell r="G7121">
            <v>0</v>
          </cell>
          <cell r="H7121" t="str">
            <v>גמיש</v>
          </cell>
          <cell r="I7121">
            <v>0</v>
          </cell>
          <cell r="J7121">
            <v>100000</v>
          </cell>
          <cell r="K7121">
            <v>0</v>
          </cell>
          <cell r="L7121">
            <v>0</v>
          </cell>
          <cell r="M7121">
            <v>0</v>
          </cell>
          <cell r="N7121">
            <v>100000</v>
          </cell>
          <cell r="O7121">
            <v>100000</v>
          </cell>
          <cell r="P7121">
            <v>0</v>
          </cell>
        </row>
        <row r="7122">
          <cell r="A7122">
            <v>1843800982</v>
          </cell>
          <cell r="B7122">
            <v>982</v>
          </cell>
          <cell r="C7122">
            <v>843800</v>
          </cell>
          <cell r="D7122">
            <v>1</v>
          </cell>
          <cell r="E7122">
            <v>0</v>
          </cell>
          <cell r="F7122" t="str">
            <v>מרכז להתפתחות הילד</v>
          </cell>
          <cell r="G7122">
            <v>0</v>
          </cell>
          <cell r="H7122" t="str">
            <v>גמיש</v>
          </cell>
          <cell r="I7122">
            <v>0.5725190839694656</v>
          </cell>
          <cell r="J7122">
            <v>412000</v>
          </cell>
          <cell r="K7122">
            <v>0.32994923857868019</v>
          </cell>
          <cell r="L7122">
            <v>0</v>
          </cell>
          <cell r="M7122">
            <v>0</v>
          </cell>
          <cell r="N7122">
            <v>412000</v>
          </cell>
          <cell r="O7122">
            <v>262000</v>
          </cell>
          <cell r="P7122">
            <v>277900.76</v>
          </cell>
        </row>
        <row r="7123">
          <cell r="A7123">
            <v>1843800983</v>
          </cell>
          <cell r="B7123">
            <v>983</v>
          </cell>
          <cell r="C7123">
            <v>843800</v>
          </cell>
          <cell r="D7123">
            <v>1</v>
          </cell>
          <cell r="E7123">
            <v>0</v>
          </cell>
          <cell r="F7123" t="str">
            <v>מועדונית מקווה ישראל</v>
          </cell>
          <cell r="G7123">
            <v>0</v>
          </cell>
          <cell r="H7123" t="str">
            <v>גמיש</v>
          </cell>
          <cell r="I7123">
            <v>0</v>
          </cell>
          <cell r="J7123">
            <v>176000</v>
          </cell>
          <cell r="K7123">
            <v>0</v>
          </cell>
          <cell r="L7123">
            <v>0</v>
          </cell>
          <cell r="M7123">
            <v>0</v>
          </cell>
          <cell r="N7123">
            <v>176000</v>
          </cell>
          <cell r="O7123">
            <v>176000</v>
          </cell>
          <cell r="P7123">
            <v>176000</v>
          </cell>
        </row>
        <row r="7124">
          <cell r="A7124">
            <v>1843800984</v>
          </cell>
          <cell r="B7124">
            <v>984</v>
          </cell>
          <cell r="C7124">
            <v>843800</v>
          </cell>
          <cell r="D7124">
            <v>1</v>
          </cell>
          <cell r="E7124">
            <v>0</v>
          </cell>
          <cell r="F7124" t="str">
            <v>צהרוני רשת</v>
          </cell>
          <cell r="G7124">
            <v>0</v>
          </cell>
          <cell r="H7124" t="str">
            <v>גמיש</v>
          </cell>
          <cell r="I7124">
            <v>6.0180541624874628E-2</v>
          </cell>
          <cell r="J7124">
            <v>105700</v>
          </cell>
          <cell r="K7124">
            <v>0</v>
          </cell>
          <cell r="L7124">
            <v>0</v>
          </cell>
          <cell r="M7124">
            <v>0</v>
          </cell>
          <cell r="N7124">
            <v>105700</v>
          </cell>
          <cell r="O7124">
            <v>99700</v>
          </cell>
          <cell r="P7124">
            <v>57991</v>
          </cell>
        </row>
        <row r="7125">
          <cell r="A7125">
            <v>1843800985</v>
          </cell>
          <cell r="B7125">
            <v>985</v>
          </cell>
          <cell r="C7125">
            <v>843800</v>
          </cell>
          <cell r="D7125">
            <v>1</v>
          </cell>
          <cell r="E7125">
            <v>0</v>
          </cell>
          <cell r="F7125" t="str">
            <v>העשרה שפתית</v>
          </cell>
          <cell r="G7125">
            <v>0</v>
          </cell>
          <cell r="H7125" t="str">
            <v>גמיש</v>
          </cell>
          <cell r="I7125">
            <v>0.31782945736434098</v>
          </cell>
          <cell r="J7125">
            <v>119000</v>
          </cell>
          <cell r="K7125">
            <v>0</v>
          </cell>
          <cell r="L7125">
            <v>0</v>
          </cell>
          <cell r="M7125">
            <v>0</v>
          </cell>
          <cell r="N7125">
            <v>119000</v>
          </cell>
          <cell r="O7125">
            <v>90300</v>
          </cell>
          <cell r="P7125">
            <v>90300</v>
          </cell>
        </row>
        <row r="7126">
          <cell r="A7126">
            <v>1843800986</v>
          </cell>
          <cell r="B7126">
            <v>986</v>
          </cell>
          <cell r="C7126">
            <v>843800</v>
          </cell>
          <cell r="D7126">
            <v>1</v>
          </cell>
          <cell r="E7126">
            <v>0</v>
          </cell>
          <cell r="F7126" t="str">
            <v xml:space="preserve">עמותת חמניות </v>
          </cell>
          <cell r="G7126">
            <v>0</v>
          </cell>
          <cell r="H7126" t="str">
            <v>גמיש</v>
          </cell>
          <cell r="I7126">
            <v>0</v>
          </cell>
          <cell r="J7126">
            <v>70000</v>
          </cell>
          <cell r="K7126">
            <v>0</v>
          </cell>
          <cell r="L7126">
            <v>0</v>
          </cell>
          <cell r="M7126">
            <v>0</v>
          </cell>
          <cell r="N7126">
            <v>70000</v>
          </cell>
          <cell r="O7126">
            <v>70000</v>
          </cell>
          <cell r="P7126">
            <v>50834</v>
          </cell>
        </row>
        <row r="7127">
          <cell r="A7127">
            <v>1843800987</v>
          </cell>
          <cell r="B7127">
            <v>987</v>
          </cell>
          <cell r="C7127">
            <v>843800</v>
          </cell>
          <cell r="D7127">
            <v>1</v>
          </cell>
          <cell r="E7127">
            <v>0</v>
          </cell>
          <cell r="F7127" t="str">
            <v>מועדוניות במתנסים</v>
          </cell>
          <cell r="G7127">
            <v>0</v>
          </cell>
          <cell r="H7127" t="str">
            <v>גמיש</v>
          </cell>
          <cell r="I7127" t="e">
            <v>#DIV/0!</v>
          </cell>
          <cell r="J7127">
            <v>80000</v>
          </cell>
          <cell r="K7127" t="e">
            <v>#N/A</v>
          </cell>
          <cell r="L7127">
            <v>0</v>
          </cell>
          <cell r="M7127">
            <v>0</v>
          </cell>
          <cell r="N7127">
            <v>80000</v>
          </cell>
          <cell r="O7127">
            <v>0</v>
          </cell>
          <cell r="P7127">
            <v>0</v>
          </cell>
        </row>
        <row r="7128">
          <cell r="A7128" t="e">
            <v>#VALUE!</v>
          </cell>
          <cell r="B7128" t="str">
            <v>843800  סך הכל</v>
          </cell>
          <cell r="C7128">
            <v>0</v>
          </cell>
          <cell r="D7128">
            <v>0</v>
          </cell>
          <cell r="E7128">
            <v>0</v>
          </cell>
          <cell r="F7128" t="str">
            <v xml:space="preserve">טיפול בילד ובנוער </v>
          </cell>
          <cell r="G7128">
            <v>0</v>
          </cell>
          <cell r="H7128">
            <v>0</v>
          </cell>
          <cell r="I7128">
            <v>5.6680811100230821E-2</v>
          </cell>
          <cell r="J7128">
            <v>46108750</v>
          </cell>
          <cell r="K7128" t="e">
            <v>#N/A</v>
          </cell>
          <cell r="L7128">
            <v>22500</v>
          </cell>
          <cell r="M7128">
            <v>0</v>
          </cell>
          <cell r="N7128">
            <v>46131250</v>
          </cell>
          <cell r="O7128">
            <v>43656750</v>
          </cell>
          <cell r="P7128">
            <v>36633298.530000001</v>
          </cell>
        </row>
        <row r="7129">
          <cell r="A7129">
            <v>18440000</v>
          </cell>
          <cell r="B7129">
            <v>0</v>
          </cell>
          <cell r="C7129">
            <v>844000</v>
          </cell>
          <cell r="D7129">
            <v>1</v>
          </cell>
          <cell r="E7129">
            <v>0</v>
          </cell>
          <cell r="F7129" t="str">
            <v xml:space="preserve">שרותים לקשיש      </v>
          </cell>
          <cell r="G7129">
            <v>0</v>
          </cell>
          <cell r="H7129" t="str">
            <v xml:space="preserve"> </v>
          </cell>
          <cell r="I7129">
            <v>0</v>
          </cell>
          <cell r="J7129">
            <v>0</v>
          </cell>
          <cell r="K7129">
            <v>0</v>
          </cell>
          <cell r="L7129">
            <v>0</v>
          </cell>
          <cell r="M7129">
            <v>0</v>
          </cell>
          <cell r="N7129">
            <v>0</v>
          </cell>
          <cell r="O7129">
            <v>0</v>
          </cell>
          <cell r="P7129">
            <v>0</v>
          </cell>
        </row>
        <row r="7130">
          <cell r="A7130">
            <v>18443000</v>
          </cell>
          <cell r="B7130">
            <v>0</v>
          </cell>
          <cell r="C7130">
            <v>844300</v>
          </cell>
          <cell r="D7130">
            <v>1</v>
          </cell>
          <cell r="E7130">
            <v>0</v>
          </cell>
          <cell r="F7130" t="str">
            <v xml:space="preserve">שרות לקשישים      </v>
          </cell>
          <cell r="G7130">
            <v>0</v>
          </cell>
          <cell r="H7130" t="str">
            <v xml:space="preserve"> </v>
          </cell>
          <cell r="I7130">
            <v>0</v>
          </cell>
          <cell r="J7130">
            <v>0</v>
          </cell>
          <cell r="K7130">
            <v>0</v>
          </cell>
          <cell r="L7130">
            <v>0</v>
          </cell>
          <cell r="M7130">
            <v>0</v>
          </cell>
          <cell r="N7130">
            <v>0</v>
          </cell>
          <cell r="O7130">
            <v>0</v>
          </cell>
          <cell r="P7130">
            <v>0</v>
          </cell>
        </row>
        <row r="7131">
          <cell r="A7131">
            <v>1844300100</v>
          </cell>
          <cell r="B7131">
            <v>100</v>
          </cell>
          <cell r="C7131">
            <v>844300</v>
          </cell>
          <cell r="D7131">
            <v>1</v>
          </cell>
          <cell r="E7131">
            <v>0</v>
          </cell>
          <cell r="F7131" t="str">
            <v>שכר עובדים לפי תקן</v>
          </cell>
          <cell r="G7131">
            <v>0</v>
          </cell>
          <cell r="H7131" t="str">
            <v xml:space="preserve"> </v>
          </cell>
          <cell r="I7131">
            <v>0</v>
          </cell>
          <cell r="J7131">
            <v>0</v>
          </cell>
          <cell r="K7131">
            <v>0</v>
          </cell>
          <cell r="L7131">
            <v>0</v>
          </cell>
          <cell r="M7131">
            <v>0</v>
          </cell>
          <cell r="N7131">
            <v>0</v>
          </cell>
          <cell r="O7131">
            <v>0</v>
          </cell>
          <cell r="P7131">
            <v>0</v>
          </cell>
        </row>
        <row r="7132">
          <cell r="A7132">
            <v>1844300110</v>
          </cell>
          <cell r="B7132">
            <v>110</v>
          </cell>
          <cell r="C7132">
            <v>844300</v>
          </cell>
          <cell r="D7132">
            <v>1</v>
          </cell>
          <cell r="E7132">
            <v>0</v>
          </cell>
          <cell r="F7132" t="str">
            <v>השכר הקובע-תקציבית</v>
          </cell>
          <cell r="G7132">
            <v>0</v>
          </cell>
          <cell r="H7132" t="str">
            <v>שכר</v>
          </cell>
          <cell r="I7132">
            <v>0</v>
          </cell>
          <cell r="J7132">
            <v>0</v>
          </cell>
          <cell r="K7132">
            <v>0</v>
          </cell>
          <cell r="L7132">
            <v>0</v>
          </cell>
          <cell r="M7132">
            <v>0</v>
          </cell>
          <cell r="N7132">
            <v>0</v>
          </cell>
          <cell r="O7132">
            <v>0</v>
          </cell>
          <cell r="P7132">
            <v>0</v>
          </cell>
        </row>
        <row r="7133">
          <cell r="A7133">
            <v>1844300122</v>
          </cell>
          <cell r="B7133">
            <v>122</v>
          </cell>
          <cell r="C7133">
            <v>844300</v>
          </cell>
          <cell r="D7133">
            <v>1</v>
          </cell>
          <cell r="E7133">
            <v>0</v>
          </cell>
          <cell r="F7133" t="str">
            <v xml:space="preserve">ביגוד             </v>
          </cell>
          <cell r="G7133">
            <v>0</v>
          </cell>
          <cell r="H7133" t="str">
            <v>שכר</v>
          </cell>
          <cell r="I7133">
            <v>0</v>
          </cell>
          <cell r="J7133">
            <v>0</v>
          </cell>
          <cell r="K7133">
            <v>0</v>
          </cell>
          <cell r="L7133">
            <v>0</v>
          </cell>
          <cell r="M7133">
            <v>0</v>
          </cell>
          <cell r="N7133">
            <v>0</v>
          </cell>
          <cell r="O7133">
            <v>0</v>
          </cell>
          <cell r="P7133">
            <v>0</v>
          </cell>
        </row>
        <row r="7134">
          <cell r="A7134">
            <v>1844300126</v>
          </cell>
          <cell r="B7134">
            <v>126</v>
          </cell>
          <cell r="C7134">
            <v>844300</v>
          </cell>
          <cell r="D7134">
            <v>1</v>
          </cell>
          <cell r="E7134">
            <v>0</v>
          </cell>
          <cell r="F7134" t="str">
            <v xml:space="preserve">דמי הבראה         </v>
          </cell>
          <cell r="G7134">
            <v>0</v>
          </cell>
          <cell r="H7134" t="str">
            <v>שכר</v>
          </cell>
          <cell r="I7134">
            <v>0</v>
          </cell>
          <cell r="J7134">
            <v>0</v>
          </cell>
          <cell r="K7134">
            <v>0</v>
          </cell>
          <cell r="L7134">
            <v>0</v>
          </cell>
          <cell r="M7134">
            <v>0</v>
          </cell>
          <cell r="N7134">
            <v>0</v>
          </cell>
          <cell r="O7134">
            <v>0</v>
          </cell>
          <cell r="P7134">
            <v>0</v>
          </cell>
        </row>
        <row r="7135">
          <cell r="A7135">
            <v>1844300130</v>
          </cell>
          <cell r="B7135">
            <v>130</v>
          </cell>
          <cell r="C7135">
            <v>844300</v>
          </cell>
          <cell r="D7135">
            <v>1</v>
          </cell>
          <cell r="E7135">
            <v>0</v>
          </cell>
          <cell r="F7135" t="str">
            <v xml:space="preserve">שעות נוספות       </v>
          </cell>
          <cell r="G7135">
            <v>0</v>
          </cell>
          <cell r="H7135" t="str">
            <v>שכר</v>
          </cell>
          <cell r="I7135">
            <v>0</v>
          </cell>
          <cell r="J7135">
            <v>0</v>
          </cell>
          <cell r="K7135">
            <v>0</v>
          </cell>
          <cell r="L7135">
            <v>0</v>
          </cell>
          <cell r="M7135">
            <v>0</v>
          </cell>
          <cell r="N7135">
            <v>0</v>
          </cell>
          <cell r="O7135">
            <v>0</v>
          </cell>
          <cell r="P7135">
            <v>0</v>
          </cell>
        </row>
        <row r="7136">
          <cell r="A7136">
            <v>1844300140</v>
          </cell>
          <cell r="B7136">
            <v>140</v>
          </cell>
          <cell r="C7136">
            <v>844300</v>
          </cell>
          <cell r="D7136">
            <v>1</v>
          </cell>
          <cell r="E7136">
            <v>0</v>
          </cell>
          <cell r="F7136" t="str">
            <v>השתתפות באחזקת רכב</v>
          </cell>
          <cell r="G7136">
            <v>0</v>
          </cell>
          <cell r="H7136" t="str">
            <v>שכר</v>
          </cell>
          <cell r="I7136">
            <v>0</v>
          </cell>
          <cell r="J7136">
            <v>0</v>
          </cell>
          <cell r="K7136">
            <v>0</v>
          </cell>
          <cell r="L7136">
            <v>0</v>
          </cell>
          <cell r="M7136">
            <v>0</v>
          </cell>
          <cell r="N7136">
            <v>0</v>
          </cell>
          <cell r="O7136">
            <v>0</v>
          </cell>
          <cell r="P7136">
            <v>0</v>
          </cell>
        </row>
        <row r="7137">
          <cell r="A7137">
            <v>1844300216</v>
          </cell>
          <cell r="B7137">
            <v>216</v>
          </cell>
          <cell r="C7137">
            <v>844300</v>
          </cell>
          <cell r="D7137">
            <v>1</v>
          </cell>
          <cell r="E7137">
            <v>0</v>
          </cell>
          <cell r="F7137" t="str">
            <v>פרוייקט קשישים ק"ש</v>
          </cell>
          <cell r="G7137">
            <v>0</v>
          </cell>
          <cell r="H7137" t="str">
            <v>שכר</v>
          </cell>
          <cell r="I7137">
            <v>0</v>
          </cell>
          <cell r="J7137">
            <v>0</v>
          </cell>
          <cell r="K7137">
            <v>0</v>
          </cell>
          <cell r="L7137">
            <v>0</v>
          </cell>
          <cell r="M7137">
            <v>0</v>
          </cell>
          <cell r="N7137">
            <v>0</v>
          </cell>
          <cell r="O7137">
            <v>0</v>
          </cell>
          <cell r="P7137">
            <v>0</v>
          </cell>
        </row>
        <row r="7138">
          <cell r="A7138">
            <v>1844300217</v>
          </cell>
          <cell r="B7138">
            <v>217</v>
          </cell>
          <cell r="C7138">
            <v>844300</v>
          </cell>
          <cell r="D7138">
            <v>1</v>
          </cell>
          <cell r="E7138">
            <v>0</v>
          </cell>
          <cell r="F7138" t="str">
            <v xml:space="preserve">פרוייקט קוגל      </v>
          </cell>
          <cell r="G7138">
            <v>0</v>
          </cell>
          <cell r="H7138" t="str">
            <v>שכר</v>
          </cell>
          <cell r="I7138">
            <v>0</v>
          </cell>
          <cell r="J7138">
            <v>0</v>
          </cell>
          <cell r="K7138">
            <v>0</v>
          </cell>
          <cell r="L7138">
            <v>0</v>
          </cell>
          <cell r="M7138">
            <v>0</v>
          </cell>
          <cell r="N7138">
            <v>0</v>
          </cell>
          <cell r="O7138">
            <v>0</v>
          </cell>
          <cell r="P7138">
            <v>0</v>
          </cell>
        </row>
        <row r="7139">
          <cell r="A7139">
            <v>1844300253</v>
          </cell>
          <cell r="B7139">
            <v>253</v>
          </cell>
          <cell r="C7139">
            <v>844300</v>
          </cell>
          <cell r="D7139">
            <v>1</v>
          </cell>
          <cell r="E7139">
            <v>0</v>
          </cell>
          <cell r="F7139" t="str">
            <v>עובדי חברה</v>
          </cell>
          <cell r="G7139">
            <v>0</v>
          </cell>
          <cell r="H7139" t="str">
            <v>שכר</v>
          </cell>
          <cell r="I7139">
            <v>0</v>
          </cell>
          <cell r="J7139">
            <v>0</v>
          </cell>
          <cell r="K7139">
            <v>0</v>
          </cell>
          <cell r="L7139">
            <v>0</v>
          </cell>
          <cell r="M7139">
            <v>0</v>
          </cell>
          <cell r="N7139">
            <v>0</v>
          </cell>
          <cell r="O7139">
            <v>0</v>
          </cell>
          <cell r="P7139">
            <v>14348.14</v>
          </cell>
        </row>
        <row r="7140">
          <cell r="A7140">
            <v>1844300400</v>
          </cell>
          <cell r="B7140">
            <v>400</v>
          </cell>
          <cell r="C7140">
            <v>844300</v>
          </cell>
          <cell r="D7140">
            <v>1</v>
          </cell>
          <cell r="E7140">
            <v>0</v>
          </cell>
          <cell r="F7140" t="str">
            <v>אחזקת בנינים וציוד</v>
          </cell>
          <cell r="G7140">
            <v>0</v>
          </cell>
          <cell r="H7140" t="str">
            <v xml:space="preserve"> </v>
          </cell>
          <cell r="I7140">
            <v>0</v>
          </cell>
          <cell r="J7140">
            <v>0</v>
          </cell>
          <cell r="K7140">
            <v>0</v>
          </cell>
          <cell r="L7140">
            <v>0</v>
          </cell>
          <cell r="M7140">
            <v>0</v>
          </cell>
          <cell r="N7140">
            <v>0</v>
          </cell>
          <cell r="O7140">
            <v>0</v>
          </cell>
          <cell r="P7140">
            <v>0</v>
          </cell>
        </row>
        <row r="7141">
          <cell r="A7141">
            <v>1844300511</v>
          </cell>
          <cell r="B7141">
            <v>511</v>
          </cell>
          <cell r="C7141">
            <v>844300</v>
          </cell>
          <cell r="D7141">
            <v>1</v>
          </cell>
          <cell r="E7141">
            <v>0</v>
          </cell>
          <cell r="F7141" t="str">
            <v xml:space="preserve">אירוח וכיבוד      </v>
          </cell>
          <cell r="G7141">
            <v>0</v>
          </cell>
          <cell r="H7141" t="str">
            <v>גמיש</v>
          </cell>
          <cell r="I7141">
            <v>0</v>
          </cell>
          <cell r="J7141">
            <v>2430</v>
          </cell>
          <cell r="K7141">
            <v>0</v>
          </cell>
          <cell r="L7141">
            <v>270</v>
          </cell>
          <cell r="M7141">
            <v>0</v>
          </cell>
          <cell r="N7141">
            <v>2700</v>
          </cell>
          <cell r="O7141">
            <v>2700</v>
          </cell>
          <cell r="P7141">
            <v>2271.9499999999998</v>
          </cell>
        </row>
        <row r="7142">
          <cell r="A7142">
            <v>1844300763</v>
          </cell>
          <cell r="B7142">
            <v>763</v>
          </cell>
          <cell r="C7142">
            <v>844300</v>
          </cell>
          <cell r="D7142">
            <v>1</v>
          </cell>
          <cell r="E7142">
            <v>0</v>
          </cell>
          <cell r="F7142" t="str">
            <v xml:space="preserve">עובדי חברת מוסדות </v>
          </cell>
          <cell r="G7142">
            <v>0</v>
          </cell>
          <cell r="H7142" t="str">
            <v>קשיח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0</v>
          </cell>
          <cell r="N7142">
            <v>0</v>
          </cell>
          <cell r="O7142">
            <v>0</v>
          </cell>
          <cell r="P7142">
            <v>0</v>
          </cell>
        </row>
        <row r="7143">
          <cell r="A7143">
            <v>1844300800</v>
          </cell>
          <cell r="B7143">
            <v>800</v>
          </cell>
          <cell r="C7143">
            <v>844300</v>
          </cell>
          <cell r="D7143">
            <v>1</v>
          </cell>
          <cell r="E7143">
            <v>0</v>
          </cell>
          <cell r="F7143" t="str">
            <v>השת' תמיכות תרומות</v>
          </cell>
          <cell r="G7143">
            <v>0</v>
          </cell>
          <cell r="H7143" t="str">
            <v xml:space="preserve"> </v>
          </cell>
          <cell r="I7143">
            <v>0</v>
          </cell>
          <cell r="J7143">
            <v>0</v>
          </cell>
          <cell r="K7143">
            <v>0</v>
          </cell>
          <cell r="L7143">
            <v>0</v>
          </cell>
          <cell r="M7143">
            <v>0</v>
          </cell>
          <cell r="N7143">
            <v>0</v>
          </cell>
          <cell r="O7143">
            <v>0</v>
          </cell>
          <cell r="P7143">
            <v>0</v>
          </cell>
        </row>
        <row r="7144">
          <cell r="A7144">
            <v>1844300810</v>
          </cell>
          <cell r="B7144">
            <v>810</v>
          </cell>
          <cell r="C7144">
            <v>844300</v>
          </cell>
          <cell r="D7144">
            <v>1</v>
          </cell>
          <cell r="E7144">
            <v>0</v>
          </cell>
          <cell r="F7144" t="str">
            <v>עמותה לקשיש לעולים</v>
          </cell>
          <cell r="G7144">
            <v>0</v>
          </cell>
          <cell r="H7144" t="str">
            <v>גמיש</v>
          </cell>
          <cell r="I7144">
            <v>0</v>
          </cell>
          <cell r="J7144">
            <v>0</v>
          </cell>
          <cell r="K7144">
            <v>0</v>
          </cell>
          <cell r="L7144">
            <v>0</v>
          </cell>
          <cell r="M7144">
            <v>0</v>
          </cell>
          <cell r="N7144">
            <v>0</v>
          </cell>
          <cell r="O7144">
            <v>0</v>
          </cell>
          <cell r="P7144">
            <v>0</v>
          </cell>
        </row>
        <row r="7145">
          <cell r="A7145">
            <v>1844300811</v>
          </cell>
          <cell r="B7145">
            <v>811</v>
          </cell>
          <cell r="C7145">
            <v>844300</v>
          </cell>
          <cell r="D7145">
            <v>1</v>
          </cell>
          <cell r="E7145">
            <v>0</v>
          </cell>
          <cell r="F7145" t="str">
            <v>עמ'מרפאת שינים 25%</v>
          </cell>
          <cell r="G7145">
            <v>0</v>
          </cell>
          <cell r="H7145" t="str">
            <v>גמיש</v>
          </cell>
          <cell r="I7145">
            <v>0</v>
          </cell>
          <cell r="J7145">
            <v>0</v>
          </cell>
          <cell r="K7145">
            <v>0</v>
          </cell>
          <cell r="L7145">
            <v>0</v>
          </cell>
          <cell r="M7145">
            <v>0</v>
          </cell>
          <cell r="N7145">
            <v>0</v>
          </cell>
          <cell r="O7145">
            <v>0</v>
          </cell>
          <cell r="P7145">
            <v>0</v>
          </cell>
        </row>
        <row r="7146">
          <cell r="A7146">
            <v>1844300812</v>
          </cell>
          <cell r="B7146">
            <v>812</v>
          </cell>
          <cell r="C7146">
            <v>844300</v>
          </cell>
          <cell r="D7146">
            <v>1</v>
          </cell>
          <cell r="E7146">
            <v>0</v>
          </cell>
          <cell r="F7146" t="str">
            <v xml:space="preserve">החזר שכר לעמותה   </v>
          </cell>
          <cell r="G7146">
            <v>0</v>
          </cell>
          <cell r="H7146" t="str">
            <v>גמיש</v>
          </cell>
          <cell r="I7146">
            <v>0</v>
          </cell>
          <cell r="J7146">
            <v>0</v>
          </cell>
          <cell r="K7146">
            <v>0</v>
          </cell>
          <cell r="L7146">
            <v>0</v>
          </cell>
          <cell r="M7146">
            <v>0</v>
          </cell>
          <cell r="N7146">
            <v>0</v>
          </cell>
          <cell r="O7146">
            <v>0</v>
          </cell>
          <cell r="P7146">
            <v>0</v>
          </cell>
        </row>
        <row r="7147">
          <cell r="A7147">
            <v>1844300813</v>
          </cell>
          <cell r="B7147">
            <v>813</v>
          </cell>
          <cell r="C7147">
            <v>844300</v>
          </cell>
          <cell r="D7147">
            <v>1</v>
          </cell>
          <cell r="E7147">
            <v>0</v>
          </cell>
          <cell r="F7147" t="str">
            <v xml:space="preserve">טיפול שיניים      </v>
          </cell>
          <cell r="G7147">
            <v>0</v>
          </cell>
          <cell r="H7147" t="str">
            <v>קשיח</v>
          </cell>
          <cell r="I7147">
            <v>0</v>
          </cell>
          <cell r="J7147">
            <v>0</v>
          </cell>
          <cell r="K7147">
            <v>0</v>
          </cell>
          <cell r="L7147">
            <v>0</v>
          </cell>
          <cell r="M7147">
            <v>0</v>
          </cell>
          <cell r="N7147">
            <v>0</v>
          </cell>
          <cell r="O7147">
            <v>0</v>
          </cell>
          <cell r="P7147">
            <v>0</v>
          </cell>
        </row>
        <row r="7148">
          <cell r="A7148">
            <v>1844300814</v>
          </cell>
          <cell r="B7148">
            <v>814</v>
          </cell>
          <cell r="C7148">
            <v>844300</v>
          </cell>
          <cell r="D7148">
            <v>1</v>
          </cell>
          <cell r="E7148">
            <v>0</v>
          </cell>
          <cell r="F7148" t="str">
            <v>מועדונים משודרגים</v>
          </cell>
          <cell r="G7148">
            <v>0</v>
          </cell>
          <cell r="H7148" t="str">
            <v>קשיח</v>
          </cell>
          <cell r="I7148" t="e">
            <v>#DIV/0!</v>
          </cell>
          <cell r="J7148">
            <v>0</v>
          </cell>
          <cell r="K7148">
            <v>0</v>
          </cell>
          <cell r="L7148">
            <v>0</v>
          </cell>
          <cell r="M7148">
            <v>0</v>
          </cell>
          <cell r="N7148">
            <v>0</v>
          </cell>
          <cell r="O7148">
            <v>0</v>
          </cell>
          <cell r="P7148">
            <v>71330</v>
          </cell>
        </row>
        <row r="7149">
          <cell r="A7149">
            <v>1844300815</v>
          </cell>
          <cell r="B7149">
            <v>815</v>
          </cell>
          <cell r="C7149">
            <v>844300</v>
          </cell>
          <cell r="D7149">
            <v>1</v>
          </cell>
          <cell r="E7149">
            <v>0</v>
          </cell>
          <cell r="F7149" t="str">
            <v>סיוע לאזרחים ותיקים</v>
          </cell>
          <cell r="G7149">
            <v>0</v>
          </cell>
          <cell r="H7149" t="str">
            <v>קשיח</v>
          </cell>
          <cell r="I7149">
            <v>-0.33333333333333337</v>
          </cell>
          <cell r="J7149">
            <v>300000</v>
          </cell>
          <cell r="K7149">
            <v>0</v>
          </cell>
          <cell r="L7149">
            <v>0</v>
          </cell>
          <cell r="M7149" t="str">
            <v>שינוי שם</v>
          </cell>
          <cell r="N7149">
            <v>300000</v>
          </cell>
          <cell r="O7149">
            <v>450000</v>
          </cell>
          <cell r="P7149">
            <v>188166</v>
          </cell>
        </row>
        <row r="7150">
          <cell r="A7150">
            <v>1844300817</v>
          </cell>
          <cell r="B7150">
            <v>817</v>
          </cell>
          <cell r="C7150">
            <v>844300</v>
          </cell>
          <cell r="D7150">
            <v>1</v>
          </cell>
          <cell r="E7150">
            <v>0</v>
          </cell>
          <cell r="F7150" t="str">
            <v>אח במעונות 1042410</v>
          </cell>
          <cell r="G7150">
            <v>0</v>
          </cell>
          <cell r="H7150" t="str">
            <v>קשיח</v>
          </cell>
          <cell r="I7150">
            <v>0</v>
          </cell>
          <cell r="J7150">
            <v>9500000</v>
          </cell>
          <cell r="K7150">
            <v>0</v>
          </cell>
          <cell r="L7150">
            <v>0</v>
          </cell>
          <cell r="M7150">
            <v>0</v>
          </cell>
          <cell r="N7150">
            <v>9500000</v>
          </cell>
          <cell r="O7150">
            <v>9500000</v>
          </cell>
          <cell r="P7150">
            <v>8307649.6299999999</v>
          </cell>
        </row>
        <row r="7151">
          <cell r="A7151">
            <v>1844300818</v>
          </cell>
          <cell r="B7151">
            <v>818</v>
          </cell>
          <cell r="C7151">
            <v>844300</v>
          </cell>
          <cell r="D7151">
            <v>1</v>
          </cell>
          <cell r="E7151">
            <v>0</v>
          </cell>
          <cell r="F7151" t="str">
            <v>הזדקנות מיטבית בקהילה</v>
          </cell>
          <cell r="G7151">
            <v>0</v>
          </cell>
          <cell r="H7151" t="str">
            <v>קשיח</v>
          </cell>
          <cell r="I7151">
            <v>0</v>
          </cell>
          <cell r="J7151">
            <v>1800000</v>
          </cell>
          <cell r="K7151">
            <v>0</v>
          </cell>
          <cell r="L7151">
            <v>0</v>
          </cell>
          <cell r="M7151">
            <v>0</v>
          </cell>
          <cell r="N7151">
            <v>1800000</v>
          </cell>
          <cell r="O7151">
            <v>1800000</v>
          </cell>
          <cell r="P7151">
            <v>395500.03</v>
          </cell>
        </row>
        <row r="7152">
          <cell r="A7152">
            <v>1844300819</v>
          </cell>
          <cell r="B7152">
            <v>819</v>
          </cell>
          <cell r="C7152">
            <v>844300</v>
          </cell>
          <cell r="D7152">
            <v>1</v>
          </cell>
          <cell r="E7152">
            <v>0</v>
          </cell>
          <cell r="F7152" t="str">
            <v>טפול בזקנים1043600</v>
          </cell>
          <cell r="G7152">
            <v>0</v>
          </cell>
          <cell r="H7152" t="str">
            <v>קשיח</v>
          </cell>
          <cell r="I7152" t="e">
            <v>#DIV/0!</v>
          </cell>
          <cell r="J7152">
            <v>0</v>
          </cell>
          <cell r="K7152">
            <v>0</v>
          </cell>
          <cell r="L7152">
            <v>0</v>
          </cell>
          <cell r="M7152">
            <v>0</v>
          </cell>
          <cell r="N7152">
            <v>0</v>
          </cell>
          <cell r="O7152">
            <v>0</v>
          </cell>
          <cell r="P7152">
            <v>0</v>
          </cell>
        </row>
        <row r="7153">
          <cell r="A7153">
            <v>1844300820</v>
          </cell>
          <cell r="B7153">
            <v>820</v>
          </cell>
          <cell r="C7153">
            <v>844300</v>
          </cell>
          <cell r="D7153">
            <v>1</v>
          </cell>
          <cell r="E7153">
            <v>0</v>
          </cell>
          <cell r="F7153" t="str">
            <v xml:space="preserve">שכונה תומכת       </v>
          </cell>
          <cell r="G7153">
            <v>0</v>
          </cell>
          <cell r="H7153" t="str">
            <v>קשיח</v>
          </cell>
          <cell r="I7153" t="e">
            <v>#DIV/0!</v>
          </cell>
          <cell r="J7153">
            <v>0</v>
          </cell>
          <cell r="K7153">
            <v>0.39999999999999991</v>
          </cell>
          <cell r="L7153">
            <v>0</v>
          </cell>
          <cell r="M7153">
            <v>0</v>
          </cell>
          <cell r="N7153">
            <v>0</v>
          </cell>
          <cell r="O7153">
            <v>0</v>
          </cell>
          <cell r="P7153">
            <v>0</v>
          </cell>
        </row>
        <row r="7154">
          <cell r="A7154">
            <v>1844300840</v>
          </cell>
          <cell r="B7154">
            <v>840</v>
          </cell>
          <cell r="C7154">
            <v>844300</v>
          </cell>
          <cell r="D7154">
            <v>1</v>
          </cell>
          <cell r="E7154">
            <v>0</v>
          </cell>
          <cell r="F7154" t="str">
            <v>שרותים לניצולי שואה</v>
          </cell>
          <cell r="G7154">
            <v>0</v>
          </cell>
          <cell r="H7154" t="str">
            <v>קשיח</v>
          </cell>
          <cell r="I7154">
            <v>0</v>
          </cell>
          <cell r="J7154">
            <v>1100000</v>
          </cell>
          <cell r="K7154">
            <v>0</v>
          </cell>
          <cell r="L7154">
            <v>0</v>
          </cell>
          <cell r="M7154">
            <v>0</v>
          </cell>
          <cell r="N7154">
            <v>1100000</v>
          </cell>
          <cell r="O7154">
            <v>1100000</v>
          </cell>
          <cell r="P7154">
            <v>1064512.54</v>
          </cell>
        </row>
        <row r="7155">
          <cell r="A7155">
            <v>1844300845</v>
          </cell>
          <cell r="B7155">
            <v>845</v>
          </cell>
          <cell r="C7155">
            <v>844300</v>
          </cell>
          <cell r="D7155">
            <v>1</v>
          </cell>
          <cell r="E7155">
            <v>0</v>
          </cell>
          <cell r="F7155" t="str">
            <v>מניעת התעללות בזקן</v>
          </cell>
          <cell r="G7155">
            <v>0</v>
          </cell>
          <cell r="H7155" t="str">
            <v>קשיח</v>
          </cell>
          <cell r="I7155" t="e">
            <v>#DIV/0!</v>
          </cell>
          <cell r="J7155">
            <v>0</v>
          </cell>
          <cell r="K7155">
            <v>0</v>
          </cell>
          <cell r="L7155">
            <v>0</v>
          </cell>
          <cell r="M7155">
            <v>0</v>
          </cell>
          <cell r="N7155">
            <v>0</v>
          </cell>
          <cell r="O7155">
            <v>0</v>
          </cell>
          <cell r="P7155">
            <v>5094.66</v>
          </cell>
        </row>
        <row r="7156">
          <cell r="A7156">
            <v>1844300891</v>
          </cell>
          <cell r="B7156">
            <v>891</v>
          </cell>
          <cell r="C7156">
            <v>844300</v>
          </cell>
          <cell r="D7156">
            <v>1</v>
          </cell>
          <cell r="E7156">
            <v>0</v>
          </cell>
          <cell r="F7156" t="str">
            <v>פרויקט שכונה תומכת</v>
          </cell>
          <cell r="G7156">
            <v>0</v>
          </cell>
          <cell r="H7156" t="str">
            <v>קשיח</v>
          </cell>
          <cell r="I7156">
            <v>0</v>
          </cell>
          <cell r="J7156">
            <v>45000</v>
          </cell>
          <cell r="K7156">
            <v>0</v>
          </cell>
          <cell r="L7156">
            <v>0</v>
          </cell>
          <cell r="M7156">
            <v>0</v>
          </cell>
          <cell r="N7156">
            <v>45000</v>
          </cell>
          <cell r="O7156">
            <v>45000</v>
          </cell>
          <cell r="P7156">
            <v>0</v>
          </cell>
        </row>
        <row r="7157">
          <cell r="A7157">
            <v>1844300931</v>
          </cell>
          <cell r="B7157">
            <v>931</v>
          </cell>
          <cell r="C7157">
            <v>844300</v>
          </cell>
          <cell r="D7157">
            <v>1</v>
          </cell>
          <cell r="E7157">
            <v>0</v>
          </cell>
          <cell r="F7157" t="str">
            <v>פרויקט שכונה תומכת</v>
          </cell>
          <cell r="G7157">
            <v>0</v>
          </cell>
          <cell r="H7157" t="str">
            <v>קשיח</v>
          </cell>
          <cell r="I7157">
            <v>0</v>
          </cell>
          <cell r="J7157">
            <v>0</v>
          </cell>
          <cell r="K7157">
            <v>0</v>
          </cell>
          <cell r="L7157">
            <v>0</v>
          </cell>
          <cell r="M7157">
            <v>0</v>
          </cell>
          <cell r="N7157">
            <v>0</v>
          </cell>
          <cell r="O7157">
            <v>0</v>
          </cell>
          <cell r="P7157">
            <v>0</v>
          </cell>
        </row>
        <row r="7158">
          <cell r="A7158">
            <v>1844300961</v>
          </cell>
          <cell r="B7158">
            <v>961</v>
          </cell>
          <cell r="C7158">
            <v>844300</v>
          </cell>
          <cell r="D7158">
            <v>1</v>
          </cell>
          <cell r="E7158">
            <v>0</v>
          </cell>
          <cell r="F7158" t="str">
            <v>רז' פעולות ורכישות</v>
          </cell>
          <cell r="G7158">
            <v>0</v>
          </cell>
          <cell r="H7158" t="str">
            <v>גמיש</v>
          </cell>
          <cell r="I7158">
            <v>0</v>
          </cell>
          <cell r="J7158">
            <v>0</v>
          </cell>
          <cell r="K7158">
            <v>0</v>
          </cell>
          <cell r="L7158">
            <v>0</v>
          </cell>
          <cell r="M7158">
            <v>0</v>
          </cell>
          <cell r="N7158">
            <v>0</v>
          </cell>
          <cell r="O7158">
            <v>0</v>
          </cell>
          <cell r="P7158">
            <v>0</v>
          </cell>
        </row>
        <row r="7159">
          <cell r="A7159">
            <v>1844300980</v>
          </cell>
          <cell r="B7159">
            <v>980</v>
          </cell>
          <cell r="C7159">
            <v>844300</v>
          </cell>
          <cell r="D7159">
            <v>1</v>
          </cell>
          <cell r="E7159">
            <v>0</v>
          </cell>
          <cell r="F7159" t="str">
            <v>תכנית אב לאזרחים ותיקים</v>
          </cell>
          <cell r="G7159">
            <v>0</v>
          </cell>
          <cell r="H7159" t="str">
            <v>קשיח</v>
          </cell>
          <cell r="I7159">
            <v>0</v>
          </cell>
          <cell r="J7159">
            <v>775200</v>
          </cell>
          <cell r="K7159">
            <v>0</v>
          </cell>
          <cell r="L7159">
            <v>0</v>
          </cell>
          <cell r="M7159">
            <v>0</v>
          </cell>
          <cell r="N7159">
            <v>775200</v>
          </cell>
          <cell r="O7159">
            <v>775200</v>
          </cell>
          <cell r="P7159">
            <v>541250.59</v>
          </cell>
        </row>
        <row r="7160">
          <cell r="A7160">
            <v>1844300981</v>
          </cell>
          <cell r="B7160">
            <v>981</v>
          </cell>
          <cell r="C7160">
            <v>844300</v>
          </cell>
          <cell r="D7160">
            <v>1</v>
          </cell>
          <cell r="E7160">
            <v>0</v>
          </cell>
          <cell r="F7160" t="str">
            <v>muni 100</v>
          </cell>
          <cell r="G7160">
            <v>0</v>
          </cell>
          <cell r="H7160" t="str">
            <v>גמיש</v>
          </cell>
          <cell r="I7160">
            <v>0</v>
          </cell>
          <cell r="J7160">
            <v>0</v>
          </cell>
          <cell r="K7160">
            <v>0</v>
          </cell>
          <cell r="L7160">
            <v>0</v>
          </cell>
          <cell r="M7160">
            <v>0</v>
          </cell>
          <cell r="N7160">
            <v>0</v>
          </cell>
          <cell r="O7160">
            <v>0</v>
          </cell>
          <cell r="P7160">
            <v>0</v>
          </cell>
        </row>
        <row r="7161">
          <cell r="A7161">
            <v>1844300982</v>
          </cell>
          <cell r="B7161">
            <v>982</v>
          </cell>
          <cell r="C7161">
            <v>844300</v>
          </cell>
          <cell r="D7161">
            <v>1</v>
          </cell>
          <cell r="E7161">
            <v>0</v>
          </cell>
          <cell r="F7161" t="str">
            <v>עמותת עמדא</v>
          </cell>
          <cell r="G7161">
            <v>0</v>
          </cell>
          <cell r="H7161" t="str">
            <v>גמיש</v>
          </cell>
          <cell r="I7161">
            <v>0</v>
          </cell>
          <cell r="J7161">
            <v>0</v>
          </cell>
          <cell r="K7161">
            <v>0</v>
          </cell>
          <cell r="L7161">
            <v>0</v>
          </cell>
          <cell r="M7161">
            <v>0</v>
          </cell>
          <cell r="N7161">
            <v>0</v>
          </cell>
          <cell r="O7161">
            <v>0</v>
          </cell>
          <cell r="P7161">
            <v>0</v>
          </cell>
        </row>
        <row r="7162">
          <cell r="A7162">
            <v>1844300983</v>
          </cell>
          <cell r="B7162">
            <v>983</v>
          </cell>
          <cell r="C7162">
            <v>844300</v>
          </cell>
          <cell r="D7162">
            <v>1</v>
          </cell>
          <cell r="E7162">
            <v>0</v>
          </cell>
          <cell r="F7162" t="str">
            <v>קול קורא תכנית ש' חברתי</v>
          </cell>
          <cell r="G7162">
            <v>0</v>
          </cell>
          <cell r="H7162" t="str">
            <v>גמיש</v>
          </cell>
          <cell r="I7162">
            <v>-1</v>
          </cell>
          <cell r="J7162">
            <v>0</v>
          </cell>
          <cell r="K7162">
            <v>0.25</v>
          </cell>
          <cell r="L7162">
            <v>0</v>
          </cell>
          <cell r="M7162">
            <v>0</v>
          </cell>
          <cell r="N7162">
            <v>0</v>
          </cell>
          <cell r="O7162">
            <v>300000</v>
          </cell>
          <cell r="P7162">
            <v>0</v>
          </cell>
        </row>
        <row r="7163">
          <cell r="A7163" t="e">
            <v>#VALUE!</v>
          </cell>
          <cell r="B7163" t="str">
            <v>844300  סך הכל</v>
          </cell>
          <cell r="C7163">
            <v>0</v>
          </cell>
          <cell r="D7163">
            <v>0</v>
          </cell>
          <cell r="E7163">
            <v>0</v>
          </cell>
          <cell r="F7163" t="str">
            <v xml:space="preserve">שרות לקשישים      </v>
          </cell>
          <cell r="G7163">
            <v>0</v>
          </cell>
          <cell r="H7163">
            <v>0</v>
          </cell>
          <cell r="I7163">
            <v>-3.220519720315751E-2</v>
          </cell>
          <cell r="J7163">
            <v>13522630</v>
          </cell>
          <cell r="K7163">
            <v>0.64999999999999991</v>
          </cell>
          <cell r="L7163">
            <v>270</v>
          </cell>
          <cell r="M7163">
            <v>0</v>
          </cell>
          <cell r="N7163">
            <v>13522900</v>
          </cell>
          <cell r="O7163">
            <v>13972900</v>
          </cell>
          <cell r="P7163">
            <v>10590123.539999999</v>
          </cell>
        </row>
        <row r="7164">
          <cell r="A7164">
            <v>18445000</v>
          </cell>
          <cell r="B7164">
            <v>0</v>
          </cell>
          <cell r="C7164">
            <v>844500</v>
          </cell>
          <cell r="D7164">
            <v>1</v>
          </cell>
          <cell r="E7164">
            <v>0</v>
          </cell>
          <cell r="F7164" t="str">
            <v>תעס'+מרכז יום קשיש</v>
          </cell>
          <cell r="G7164">
            <v>0</v>
          </cell>
          <cell r="H7164" t="str">
            <v xml:space="preserve"> </v>
          </cell>
          <cell r="I7164">
            <v>0</v>
          </cell>
          <cell r="J7164">
            <v>0</v>
          </cell>
          <cell r="K7164">
            <v>0</v>
          </cell>
          <cell r="L7164">
            <v>0</v>
          </cell>
          <cell r="M7164">
            <v>0</v>
          </cell>
          <cell r="N7164">
            <v>0</v>
          </cell>
          <cell r="O7164">
            <v>0</v>
          </cell>
          <cell r="P7164">
            <v>0</v>
          </cell>
        </row>
        <row r="7165">
          <cell r="A7165">
            <v>1844500100</v>
          </cell>
          <cell r="B7165">
            <v>100</v>
          </cell>
          <cell r="C7165">
            <v>844500</v>
          </cell>
          <cell r="D7165">
            <v>1</v>
          </cell>
          <cell r="E7165">
            <v>0</v>
          </cell>
          <cell r="F7165" t="str">
            <v>שכר עובדים לפי תקן</v>
          </cell>
          <cell r="G7165">
            <v>0</v>
          </cell>
          <cell r="H7165" t="str">
            <v xml:space="preserve"> </v>
          </cell>
          <cell r="I7165">
            <v>0</v>
          </cell>
          <cell r="J7165">
            <v>0</v>
          </cell>
          <cell r="K7165">
            <v>0</v>
          </cell>
          <cell r="L7165">
            <v>0</v>
          </cell>
          <cell r="M7165">
            <v>0</v>
          </cell>
          <cell r="N7165">
            <v>0</v>
          </cell>
          <cell r="O7165">
            <v>0</v>
          </cell>
          <cell r="P7165">
            <v>0</v>
          </cell>
        </row>
        <row r="7166">
          <cell r="A7166">
            <v>1844500110</v>
          </cell>
          <cell r="B7166">
            <v>110</v>
          </cell>
          <cell r="C7166">
            <v>844500</v>
          </cell>
          <cell r="D7166">
            <v>1</v>
          </cell>
          <cell r="E7166">
            <v>0</v>
          </cell>
          <cell r="F7166" t="str">
            <v>השכר הקובע-תקציבית</v>
          </cell>
          <cell r="G7166">
            <v>0</v>
          </cell>
          <cell r="H7166" t="str">
            <v>שכר</v>
          </cell>
          <cell r="I7166">
            <v>0</v>
          </cell>
          <cell r="J7166">
            <v>0</v>
          </cell>
          <cell r="K7166">
            <v>0</v>
          </cell>
          <cell r="L7166">
            <v>0</v>
          </cell>
          <cell r="M7166">
            <v>0</v>
          </cell>
          <cell r="N7166">
            <v>0</v>
          </cell>
          <cell r="O7166">
            <v>0</v>
          </cell>
          <cell r="P7166">
            <v>0</v>
          </cell>
        </row>
        <row r="7167">
          <cell r="A7167">
            <v>1844500119</v>
          </cell>
          <cell r="B7167">
            <v>119</v>
          </cell>
          <cell r="C7167">
            <v>844500</v>
          </cell>
          <cell r="D7167">
            <v>1</v>
          </cell>
          <cell r="E7167">
            <v>0</v>
          </cell>
          <cell r="F7167" t="str">
            <v xml:space="preserve">השכר הקובע-צוברת  </v>
          </cell>
          <cell r="G7167">
            <v>0</v>
          </cell>
          <cell r="H7167" t="str">
            <v>שכר</v>
          </cell>
          <cell r="I7167">
            <v>0</v>
          </cell>
          <cell r="J7167">
            <v>0</v>
          </cell>
          <cell r="K7167">
            <v>0</v>
          </cell>
          <cell r="L7167">
            <v>0</v>
          </cell>
          <cell r="M7167">
            <v>0</v>
          </cell>
          <cell r="N7167">
            <v>0</v>
          </cell>
          <cell r="O7167">
            <v>0</v>
          </cell>
          <cell r="P7167">
            <v>0</v>
          </cell>
        </row>
        <row r="7168">
          <cell r="A7168">
            <v>1844500122</v>
          </cell>
          <cell r="B7168">
            <v>122</v>
          </cell>
          <cell r="C7168">
            <v>844500</v>
          </cell>
          <cell r="D7168">
            <v>1</v>
          </cell>
          <cell r="E7168">
            <v>0</v>
          </cell>
          <cell r="F7168" t="str">
            <v xml:space="preserve">ביגוד             </v>
          </cell>
          <cell r="G7168">
            <v>0</v>
          </cell>
          <cell r="H7168" t="str">
            <v>שכר</v>
          </cell>
          <cell r="I7168">
            <v>0</v>
          </cell>
          <cell r="J7168">
            <v>0</v>
          </cell>
          <cell r="K7168">
            <v>0</v>
          </cell>
          <cell r="L7168">
            <v>0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</row>
        <row r="7169">
          <cell r="A7169">
            <v>1844500126</v>
          </cell>
          <cell r="B7169">
            <v>126</v>
          </cell>
          <cell r="C7169">
            <v>844500</v>
          </cell>
          <cell r="D7169">
            <v>1</v>
          </cell>
          <cell r="E7169">
            <v>0</v>
          </cell>
          <cell r="F7169" t="str">
            <v xml:space="preserve">דמי הבראה         </v>
          </cell>
          <cell r="G7169">
            <v>0</v>
          </cell>
          <cell r="H7169" t="str">
            <v>שכר</v>
          </cell>
          <cell r="I7169">
            <v>0</v>
          </cell>
          <cell r="J7169">
            <v>0</v>
          </cell>
          <cell r="K7169">
            <v>0</v>
          </cell>
          <cell r="L7169">
            <v>0</v>
          </cell>
          <cell r="M7169">
            <v>0</v>
          </cell>
          <cell r="N7169">
            <v>0</v>
          </cell>
          <cell r="O7169">
            <v>0</v>
          </cell>
          <cell r="P7169">
            <v>0</v>
          </cell>
        </row>
        <row r="7170">
          <cell r="A7170">
            <v>1844500130</v>
          </cell>
          <cell r="B7170">
            <v>130</v>
          </cell>
          <cell r="C7170">
            <v>844500</v>
          </cell>
          <cell r="D7170">
            <v>1</v>
          </cell>
          <cell r="E7170">
            <v>0</v>
          </cell>
          <cell r="F7170" t="str">
            <v xml:space="preserve">שעות נוספות       </v>
          </cell>
          <cell r="G7170">
            <v>0</v>
          </cell>
          <cell r="H7170" t="str">
            <v>שכר</v>
          </cell>
          <cell r="I7170">
            <v>0</v>
          </cell>
          <cell r="J7170">
            <v>0</v>
          </cell>
          <cell r="K7170">
            <v>0</v>
          </cell>
          <cell r="L7170">
            <v>0</v>
          </cell>
          <cell r="M7170">
            <v>0</v>
          </cell>
          <cell r="N7170">
            <v>0</v>
          </cell>
          <cell r="O7170">
            <v>0</v>
          </cell>
          <cell r="P7170">
            <v>0</v>
          </cell>
        </row>
        <row r="7171">
          <cell r="A7171">
            <v>1844500200</v>
          </cell>
          <cell r="B7171">
            <v>200</v>
          </cell>
          <cell r="C7171">
            <v>844500</v>
          </cell>
          <cell r="D7171">
            <v>1</v>
          </cell>
          <cell r="E7171">
            <v>0</v>
          </cell>
          <cell r="F7171" t="str">
            <v>שכר עובדים ללא תקן</v>
          </cell>
          <cell r="G7171">
            <v>0</v>
          </cell>
          <cell r="H7171" t="str">
            <v xml:space="preserve"> </v>
          </cell>
          <cell r="I7171">
            <v>0</v>
          </cell>
          <cell r="J7171">
            <v>0</v>
          </cell>
          <cell r="K7171">
            <v>0</v>
          </cell>
          <cell r="L7171">
            <v>0</v>
          </cell>
          <cell r="M7171">
            <v>0</v>
          </cell>
          <cell r="N7171">
            <v>0</v>
          </cell>
          <cell r="O7171">
            <v>0</v>
          </cell>
          <cell r="P7171">
            <v>0</v>
          </cell>
        </row>
        <row r="7172">
          <cell r="A7172">
            <v>1844500210</v>
          </cell>
          <cell r="B7172">
            <v>210</v>
          </cell>
          <cell r="C7172">
            <v>844500</v>
          </cell>
          <cell r="D7172">
            <v>1</v>
          </cell>
          <cell r="E7172">
            <v>0</v>
          </cell>
          <cell r="F7172" t="str">
            <v xml:space="preserve">השכר הקובע        </v>
          </cell>
          <cell r="G7172">
            <v>0</v>
          </cell>
          <cell r="H7172" t="str">
            <v>שכר</v>
          </cell>
          <cell r="I7172">
            <v>0</v>
          </cell>
          <cell r="J7172">
            <v>0</v>
          </cell>
          <cell r="K7172">
            <v>0</v>
          </cell>
          <cell r="L7172">
            <v>0</v>
          </cell>
          <cell r="M7172">
            <v>0</v>
          </cell>
          <cell r="N7172">
            <v>0</v>
          </cell>
          <cell r="O7172">
            <v>0</v>
          </cell>
          <cell r="P7172">
            <v>0</v>
          </cell>
        </row>
        <row r="7173">
          <cell r="A7173">
            <v>1844500263</v>
          </cell>
          <cell r="B7173">
            <v>263</v>
          </cell>
          <cell r="C7173">
            <v>844500</v>
          </cell>
          <cell r="D7173">
            <v>1</v>
          </cell>
          <cell r="E7173">
            <v>0</v>
          </cell>
          <cell r="F7173" t="str">
            <v xml:space="preserve">רכזות חב' מוסדות  </v>
          </cell>
          <cell r="G7173">
            <v>0</v>
          </cell>
          <cell r="H7173" t="str">
            <v>שכר</v>
          </cell>
          <cell r="I7173">
            <v>0</v>
          </cell>
          <cell r="J7173">
            <v>0</v>
          </cell>
          <cell r="K7173">
            <v>0</v>
          </cell>
          <cell r="L7173">
            <v>0</v>
          </cell>
          <cell r="M7173">
            <v>0</v>
          </cell>
          <cell r="N7173">
            <v>0</v>
          </cell>
          <cell r="O7173">
            <v>0</v>
          </cell>
          <cell r="P7173">
            <v>0</v>
          </cell>
        </row>
        <row r="7174">
          <cell r="A7174">
            <v>1844500264</v>
          </cell>
          <cell r="B7174">
            <v>264</v>
          </cell>
          <cell r="C7174">
            <v>844500</v>
          </cell>
          <cell r="D7174">
            <v>1</v>
          </cell>
          <cell r="E7174">
            <v>0</v>
          </cell>
          <cell r="F7174" t="str">
            <v>הדרכת חוגים מוסדות</v>
          </cell>
          <cell r="G7174">
            <v>0</v>
          </cell>
          <cell r="H7174" t="str">
            <v>שכר</v>
          </cell>
          <cell r="I7174">
            <v>0</v>
          </cell>
          <cell r="J7174">
            <v>0</v>
          </cell>
          <cell r="K7174">
            <v>0</v>
          </cell>
          <cell r="L7174">
            <v>0</v>
          </cell>
          <cell r="M7174">
            <v>0</v>
          </cell>
          <cell r="N7174">
            <v>0</v>
          </cell>
          <cell r="O7174">
            <v>0</v>
          </cell>
          <cell r="P7174">
            <v>0</v>
          </cell>
        </row>
        <row r="7175">
          <cell r="A7175">
            <v>1844500400</v>
          </cell>
          <cell r="B7175">
            <v>400</v>
          </cell>
          <cell r="C7175">
            <v>844500</v>
          </cell>
          <cell r="D7175">
            <v>1</v>
          </cell>
          <cell r="E7175">
            <v>0</v>
          </cell>
          <cell r="F7175" t="str">
            <v>אחזקת בנינים וציוד</v>
          </cell>
          <cell r="G7175">
            <v>0</v>
          </cell>
          <cell r="H7175" t="str">
            <v xml:space="preserve"> </v>
          </cell>
          <cell r="I7175">
            <v>0</v>
          </cell>
          <cell r="J7175">
            <v>0</v>
          </cell>
          <cell r="K7175">
            <v>0</v>
          </cell>
          <cell r="L7175">
            <v>0</v>
          </cell>
          <cell r="M7175">
            <v>0</v>
          </cell>
          <cell r="N7175">
            <v>0</v>
          </cell>
          <cell r="O7175">
            <v>0</v>
          </cell>
          <cell r="P7175">
            <v>0</v>
          </cell>
        </row>
        <row r="7176">
          <cell r="A7176">
            <v>1844500410</v>
          </cell>
          <cell r="B7176">
            <v>410</v>
          </cell>
          <cell r="C7176">
            <v>844500</v>
          </cell>
          <cell r="D7176">
            <v>1</v>
          </cell>
          <cell r="E7176">
            <v>0</v>
          </cell>
          <cell r="F7176" t="str">
            <v xml:space="preserve">השתתפות בועד בית  </v>
          </cell>
          <cell r="G7176">
            <v>0</v>
          </cell>
          <cell r="H7176" t="str">
            <v>קשיח</v>
          </cell>
          <cell r="I7176">
            <v>0</v>
          </cell>
          <cell r="J7176">
            <v>0</v>
          </cell>
          <cell r="K7176">
            <v>0</v>
          </cell>
          <cell r="L7176">
            <v>0</v>
          </cell>
          <cell r="M7176">
            <v>0</v>
          </cell>
          <cell r="N7176">
            <v>0</v>
          </cell>
          <cell r="O7176">
            <v>0</v>
          </cell>
          <cell r="P7176">
            <v>0</v>
          </cell>
        </row>
        <row r="7177">
          <cell r="A7177">
            <v>1844500423</v>
          </cell>
          <cell r="B7177">
            <v>423</v>
          </cell>
          <cell r="C7177">
            <v>844500</v>
          </cell>
          <cell r="D7177">
            <v>1</v>
          </cell>
          <cell r="E7177">
            <v>0</v>
          </cell>
          <cell r="F7177" t="str">
            <v xml:space="preserve">תחזוקת מבנה       </v>
          </cell>
          <cell r="G7177">
            <v>0</v>
          </cell>
          <cell r="H7177" t="str">
            <v>קשיח</v>
          </cell>
          <cell r="I7177">
            <v>0</v>
          </cell>
          <cell r="J7177">
            <v>0</v>
          </cell>
          <cell r="K7177">
            <v>0</v>
          </cell>
          <cell r="L7177">
            <v>0</v>
          </cell>
          <cell r="M7177">
            <v>0</v>
          </cell>
          <cell r="N7177">
            <v>0</v>
          </cell>
          <cell r="O7177">
            <v>0</v>
          </cell>
          <cell r="P7177">
            <v>0</v>
          </cell>
        </row>
        <row r="7178">
          <cell r="A7178">
            <v>1844500431</v>
          </cell>
          <cell r="B7178">
            <v>431</v>
          </cell>
          <cell r="C7178">
            <v>844500</v>
          </cell>
          <cell r="D7178">
            <v>1</v>
          </cell>
          <cell r="E7178">
            <v>0</v>
          </cell>
          <cell r="F7178" t="str">
            <v xml:space="preserve">חשמל              </v>
          </cell>
          <cell r="G7178">
            <v>0</v>
          </cell>
          <cell r="H7178" t="str">
            <v>קשיח</v>
          </cell>
          <cell r="I7178">
            <v>0</v>
          </cell>
          <cell r="J7178">
            <v>0</v>
          </cell>
          <cell r="K7178">
            <v>0</v>
          </cell>
          <cell r="L7178">
            <v>0</v>
          </cell>
          <cell r="M7178">
            <v>0</v>
          </cell>
          <cell r="N7178">
            <v>0</v>
          </cell>
          <cell r="O7178">
            <v>0</v>
          </cell>
          <cell r="P7178">
            <v>1507.3</v>
          </cell>
        </row>
        <row r="7179">
          <cell r="A7179">
            <v>1844500432</v>
          </cell>
          <cell r="B7179">
            <v>432</v>
          </cell>
          <cell r="C7179">
            <v>844500</v>
          </cell>
          <cell r="D7179">
            <v>1</v>
          </cell>
          <cell r="E7179">
            <v>0</v>
          </cell>
          <cell r="F7179" t="str">
            <v xml:space="preserve">מים               </v>
          </cell>
          <cell r="G7179">
            <v>0</v>
          </cell>
          <cell r="H7179" t="str">
            <v>קשיח</v>
          </cell>
          <cell r="I7179">
            <v>0</v>
          </cell>
          <cell r="J7179">
            <v>0</v>
          </cell>
          <cell r="K7179">
            <v>0</v>
          </cell>
          <cell r="L7179">
            <v>0</v>
          </cell>
          <cell r="M7179">
            <v>0</v>
          </cell>
          <cell r="N7179">
            <v>0</v>
          </cell>
          <cell r="O7179">
            <v>0</v>
          </cell>
          <cell r="P7179">
            <v>0</v>
          </cell>
        </row>
        <row r="7180">
          <cell r="A7180">
            <v>1844500433</v>
          </cell>
          <cell r="B7180">
            <v>433</v>
          </cell>
          <cell r="C7180">
            <v>844500</v>
          </cell>
          <cell r="D7180">
            <v>1</v>
          </cell>
          <cell r="E7180">
            <v>0</v>
          </cell>
          <cell r="F7180" t="str">
            <v xml:space="preserve">חומרי נקיון       </v>
          </cell>
          <cell r="G7180">
            <v>0</v>
          </cell>
          <cell r="H7180" t="str">
            <v>גמיש</v>
          </cell>
          <cell r="I7180">
            <v>0</v>
          </cell>
          <cell r="J7180">
            <v>0</v>
          </cell>
          <cell r="K7180">
            <v>0</v>
          </cell>
          <cell r="L7180">
            <v>0</v>
          </cell>
          <cell r="M7180">
            <v>0</v>
          </cell>
          <cell r="N7180">
            <v>0</v>
          </cell>
          <cell r="O7180">
            <v>0</v>
          </cell>
          <cell r="P7180">
            <v>0</v>
          </cell>
        </row>
        <row r="7181">
          <cell r="A7181">
            <v>1844500434</v>
          </cell>
          <cell r="B7181">
            <v>434</v>
          </cell>
          <cell r="C7181">
            <v>844500</v>
          </cell>
          <cell r="D7181">
            <v>1</v>
          </cell>
          <cell r="E7181">
            <v>0</v>
          </cell>
          <cell r="F7181" t="str">
            <v xml:space="preserve">חיטוי והדברה      </v>
          </cell>
          <cell r="G7181">
            <v>0</v>
          </cell>
          <cell r="H7181" t="str">
            <v>גמיש</v>
          </cell>
          <cell r="I7181">
            <v>0</v>
          </cell>
          <cell r="J7181">
            <v>0</v>
          </cell>
          <cell r="K7181">
            <v>0</v>
          </cell>
          <cell r="L7181">
            <v>0</v>
          </cell>
          <cell r="M7181">
            <v>0</v>
          </cell>
          <cell r="N7181">
            <v>0</v>
          </cell>
          <cell r="O7181">
            <v>0</v>
          </cell>
          <cell r="P7181">
            <v>0</v>
          </cell>
        </row>
        <row r="7182">
          <cell r="A7182">
            <v>1844500437</v>
          </cell>
          <cell r="B7182">
            <v>437</v>
          </cell>
          <cell r="C7182">
            <v>844500</v>
          </cell>
          <cell r="D7182">
            <v>1</v>
          </cell>
          <cell r="E7182">
            <v>0</v>
          </cell>
          <cell r="F7182" t="str">
            <v xml:space="preserve">אחזקת אזעקה       </v>
          </cell>
          <cell r="G7182">
            <v>0</v>
          </cell>
          <cell r="H7182" t="str">
            <v>קשיח</v>
          </cell>
          <cell r="I7182">
            <v>0</v>
          </cell>
          <cell r="J7182">
            <v>0</v>
          </cell>
          <cell r="K7182">
            <v>0</v>
          </cell>
          <cell r="L7182">
            <v>0</v>
          </cell>
          <cell r="M7182">
            <v>0</v>
          </cell>
          <cell r="N7182">
            <v>0</v>
          </cell>
          <cell r="O7182">
            <v>0</v>
          </cell>
          <cell r="P7182">
            <v>0</v>
          </cell>
        </row>
        <row r="7183">
          <cell r="A7183">
            <v>1844500471</v>
          </cell>
          <cell r="B7183">
            <v>471</v>
          </cell>
          <cell r="C7183">
            <v>844500</v>
          </cell>
          <cell r="D7183">
            <v>1</v>
          </cell>
          <cell r="E7183">
            <v>0</v>
          </cell>
          <cell r="F7183" t="str">
            <v xml:space="preserve">מכשירי כתיבה      </v>
          </cell>
          <cell r="G7183">
            <v>0</v>
          </cell>
          <cell r="H7183" t="str">
            <v>גמיש</v>
          </cell>
          <cell r="I7183">
            <v>0</v>
          </cell>
          <cell r="J7183">
            <v>0</v>
          </cell>
          <cell r="K7183">
            <v>0</v>
          </cell>
          <cell r="L7183">
            <v>0</v>
          </cell>
          <cell r="M7183">
            <v>0</v>
          </cell>
          <cell r="N7183">
            <v>0</v>
          </cell>
          <cell r="O7183">
            <v>0</v>
          </cell>
          <cell r="P7183">
            <v>0</v>
          </cell>
        </row>
        <row r="7184">
          <cell r="A7184">
            <v>1844500500</v>
          </cell>
          <cell r="B7184">
            <v>500</v>
          </cell>
          <cell r="C7184">
            <v>844500</v>
          </cell>
          <cell r="D7184">
            <v>1</v>
          </cell>
          <cell r="E7184">
            <v>0</v>
          </cell>
          <cell r="F7184" t="str">
            <v xml:space="preserve">הוצאות מינהליות   </v>
          </cell>
          <cell r="G7184">
            <v>0</v>
          </cell>
          <cell r="H7184" t="str">
            <v xml:space="preserve"> </v>
          </cell>
          <cell r="I7184">
            <v>0</v>
          </cell>
          <cell r="J7184">
            <v>0</v>
          </cell>
          <cell r="K7184">
            <v>0</v>
          </cell>
          <cell r="L7184">
            <v>0</v>
          </cell>
          <cell r="M7184">
            <v>0</v>
          </cell>
          <cell r="N7184">
            <v>0</v>
          </cell>
          <cell r="O7184">
            <v>0</v>
          </cell>
          <cell r="P7184">
            <v>0</v>
          </cell>
        </row>
        <row r="7185">
          <cell r="A7185">
            <v>1844500511</v>
          </cell>
          <cell r="B7185">
            <v>511</v>
          </cell>
          <cell r="C7185">
            <v>844500</v>
          </cell>
          <cell r="D7185">
            <v>1</v>
          </cell>
          <cell r="E7185">
            <v>0</v>
          </cell>
          <cell r="F7185" t="str">
            <v xml:space="preserve">אירוח וכיבוד      </v>
          </cell>
          <cell r="G7185">
            <v>0</v>
          </cell>
          <cell r="H7185" t="str">
            <v>גמיש</v>
          </cell>
          <cell r="I7185">
            <v>0</v>
          </cell>
          <cell r="J7185">
            <v>0</v>
          </cell>
          <cell r="K7185">
            <v>0</v>
          </cell>
          <cell r="L7185">
            <v>0</v>
          </cell>
          <cell r="M7185">
            <v>0</v>
          </cell>
          <cell r="N7185">
            <v>0</v>
          </cell>
          <cell r="O7185">
            <v>0</v>
          </cell>
          <cell r="P7185">
            <v>0</v>
          </cell>
        </row>
        <row r="7186">
          <cell r="A7186">
            <v>1844500522</v>
          </cell>
          <cell r="B7186">
            <v>522</v>
          </cell>
          <cell r="C7186">
            <v>844500</v>
          </cell>
          <cell r="D7186">
            <v>1</v>
          </cell>
          <cell r="E7186">
            <v>0</v>
          </cell>
          <cell r="F7186" t="str">
            <v xml:space="preserve">ספרים ועיתונים    </v>
          </cell>
          <cell r="G7186">
            <v>0</v>
          </cell>
          <cell r="H7186" t="str">
            <v>גמיש</v>
          </cell>
          <cell r="I7186">
            <v>0</v>
          </cell>
          <cell r="J7186">
            <v>0</v>
          </cell>
          <cell r="K7186">
            <v>0</v>
          </cell>
          <cell r="L7186">
            <v>0</v>
          </cell>
          <cell r="M7186">
            <v>0</v>
          </cell>
          <cell r="N7186">
            <v>0</v>
          </cell>
          <cell r="O7186">
            <v>0</v>
          </cell>
          <cell r="P7186">
            <v>0</v>
          </cell>
        </row>
        <row r="7187">
          <cell r="A7187">
            <v>1844500540</v>
          </cell>
          <cell r="B7187">
            <v>540</v>
          </cell>
          <cell r="C7187">
            <v>844500</v>
          </cell>
          <cell r="D7187">
            <v>1</v>
          </cell>
          <cell r="E7187">
            <v>0</v>
          </cell>
          <cell r="F7187" t="str">
            <v xml:space="preserve">הוצאות טלפון      </v>
          </cell>
          <cell r="G7187">
            <v>0</v>
          </cell>
          <cell r="H7187" t="str">
            <v>קשיח</v>
          </cell>
          <cell r="I7187">
            <v>0</v>
          </cell>
          <cell r="J7187">
            <v>0</v>
          </cell>
          <cell r="K7187">
            <v>0</v>
          </cell>
          <cell r="L7187">
            <v>0</v>
          </cell>
          <cell r="M7187">
            <v>0</v>
          </cell>
          <cell r="N7187">
            <v>0</v>
          </cell>
          <cell r="O7187">
            <v>0</v>
          </cell>
          <cell r="P7187">
            <v>0</v>
          </cell>
        </row>
        <row r="7188">
          <cell r="A7188">
            <v>1844500544</v>
          </cell>
          <cell r="B7188">
            <v>544</v>
          </cell>
          <cell r="C7188">
            <v>844500</v>
          </cell>
          <cell r="D7188">
            <v>1</v>
          </cell>
          <cell r="E7188">
            <v>0</v>
          </cell>
          <cell r="F7188" t="str">
            <v xml:space="preserve">הוצאות דאר        </v>
          </cell>
          <cell r="G7188">
            <v>0</v>
          </cell>
          <cell r="H7188" t="str">
            <v>קשיח</v>
          </cell>
          <cell r="I7188">
            <v>0</v>
          </cell>
          <cell r="J7188">
            <v>0</v>
          </cell>
          <cell r="K7188">
            <v>0</v>
          </cell>
          <cell r="L7188">
            <v>0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</row>
        <row r="7189">
          <cell r="A7189">
            <v>1844500561</v>
          </cell>
          <cell r="B7189">
            <v>561</v>
          </cell>
          <cell r="C7189">
            <v>844500</v>
          </cell>
          <cell r="D7189">
            <v>1</v>
          </cell>
          <cell r="E7189">
            <v>0</v>
          </cell>
          <cell r="F7189" t="str">
            <v xml:space="preserve">שיכפולים          </v>
          </cell>
          <cell r="G7189">
            <v>0</v>
          </cell>
          <cell r="H7189" t="str">
            <v>גמיש</v>
          </cell>
          <cell r="I7189">
            <v>0</v>
          </cell>
          <cell r="J7189">
            <v>0</v>
          </cell>
          <cell r="K7189">
            <v>0</v>
          </cell>
          <cell r="L7189">
            <v>0</v>
          </cell>
          <cell r="M7189">
            <v>0</v>
          </cell>
          <cell r="N7189">
            <v>0</v>
          </cell>
          <cell r="O7189">
            <v>0</v>
          </cell>
          <cell r="P7189">
            <v>0</v>
          </cell>
        </row>
        <row r="7190">
          <cell r="A7190">
            <v>1844500700</v>
          </cell>
          <cell r="B7190">
            <v>700</v>
          </cell>
          <cell r="C7190">
            <v>844500</v>
          </cell>
          <cell r="D7190">
            <v>1</v>
          </cell>
          <cell r="E7190">
            <v>0</v>
          </cell>
          <cell r="F7190" t="str">
            <v xml:space="preserve">הוצאות לפעולות    </v>
          </cell>
          <cell r="G7190">
            <v>0</v>
          </cell>
          <cell r="H7190" t="str">
            <v xml:space="preserve"> </v>
          </cell>
          <cell r="I7190">
            <v>0</v>
          </cell>
          <cell r="J7190">
            <v>0</v>
          </cell>
          <cell r="K7190">
            <v>0</v>
          </cell>
          <cell r="L7190">
            <v>0</v>
          </cell>
          <cell r="M7190">
            <v>0</v>
          </cell>
          <cell r="N7190">
            <v>0</v>
          </cell>
          <cell r="O7190">
            <v>0</v>
          </cell>
          <cell r="P7190">
            <v>0</v>
          </cell>
        </row>
        <row r="7191">
          <cell r="A7191">
            <v>1844500710</v>
          </cell>
          <cell r="B7191">
            <v>710</v>
          </cell>
          <cell r="C7191">
            <v>844500</v>
          </cell>
          <cell r="D7191">
            <v>1</v>
          </cell>
          <cell r="E7191">
            <v>0</v>
          </cell>
          <cell r="F7191" t="str">
            <v xml:space="preserve">הובלות והסעות     </v>
          </cell>
          <cell r="G7191">
            <v>0</v>
          </cell>
          <cell r="H7191" t="str">
            <v>גמיש</v>
          </cell>
          <cell r="I7191">
            <v>0</v>
          </cell>
          <cell r="J7191">
            <v>0</v>
          </cell>
          <cell r="K7191">
            <v>0</v>
          </cell>
          <cell r="L7191">
            <v>0</v>
          </cell>
          <cell r="M7191">
            <v>0</v>
          </cell>
          <cell r="N7191">
            <v>0</v>
          </cell>
          <cell r="O7191">
            <v>0</v>
          </cell>
          <cell r="P7191">
            <v>0</v>
          </cell>
        </row>
        <row r="7192">
          <cell r="A7192">
            <v>1844500721</v>
          </cell>
          <cell r="B7192">
            <v>721</v>
          </cell>
          <cell r="C7192">
            <v>844500</v>
          </cell>
          <cell r="D7192">
            <v>1</v>
          </cell>
          <cell r="E7192">
            <v>0</v>
          </cell>
          <cell r="F7192" t="str">
            <v>חמרים-תחזוקת מבנים</v>
          </cell>
          <cell r="G7192">
            <v>0</v>
          </cell>
          <cell r="H7192" t="str">
            <v>גמיש</v>
          </cell>
          <cell r="I7192">
            <v>0</v>
          </cell>
          <cell r="J7192">
            <v>0</v>
          </cell>
          <cell r="K7192">
            <v>0</v>
          </cell>
          <cell r="L7192">
            <v>0</v>
          </cell>
          <cell r="M7192">
            <v>0</v>
          </cell>
          <cell r="N7192">
            <v>0</v>
          </cell>
          <cell r="O7192">
            <v>0</v>
          </cell>
          <cell r="P7192">
            <v>0</v>
          </cell>
        </row>
        <row r="7193">
          <cell r="A7193">
            <v>1844500723</v>
          </cell>
          <cell r="B7193">
            <v>723</v>
          </cell>
          <cell r="C7193">
            <v>844500</v>
          </cell>
          <cell r="D7193">
            <v>1</v>
          </cell>
          <cell r="E7193">
            <v>0</v>
          </cell>
          <cell r="F7193" t="str">
            <v xml:space="preserve">חומרים למועדונים  </v>
          </cell>
          <cell r="G7193">
            <v>0</v>
          </cell>
          <cell r="H7193" t="str">
            <v>גמיש</v>
          </cell>
          <cell r="I7193">
            <v>0</v>
          </cell>
          <cell r="J7193">
            <v>0</v>
          </cell>
          <cell r="K7193">
            <v>0</v>
          </cell>
          <cell r="L7193">
            <v>0</v>
          </cell>
          <cell r="M7193">
            <v>0</v>
          </cell>
          <cell r="N7193">
            <v>0</v>
          </cell>
          <cell r="O7193">
            <v>0</v>
          </cell>
          <cell r="P7193">
            <v>0</v>
          </cell>
        </row>
        <row r="7194">
          <cell r="A7194">
            <v>1844500742</v>
          </cell>
          <cell r="B7194">
            <v>742</v>
          </cell>
          <cell r="C7194">
            <v>844500</v>
          </cell>
          <cell r="D7194">
            <v>1</v>
          </cell>
          <cell r="E7194">
            <v>0</v>
          </cell>
          <cell r="F7194" t="str">
            <v xml:space="preserve">כלים וציוד        </v>
          </cell>
          <cell r="G7194">
            <v>0</v>
          </cell>
          <cell r="H7194" t="str">
            <v>גמיש</v>
          </cell>
          <cell r="I7194">
            <v>0</v>
          </cell>
          <cell r="J7194">
            <v>0</v>
          </cell>
          <cell r="K7194">
            <v>0</v>
          </cell>
          <cell r="L7194">
            <v>0</v>
          </cell>
          <cell r="M7194">
            <v>0</v>
          </cell>
          <cell r="N7194">
            <v>0</v>
          </cell>
          <cell r="O7194">
            <v>0</v>
          </cell>
          <cell r="P7194">
            <v>0</v>
          </cell>
        </row>
        <row r="7195">
          <cell r="A7195">
            <v>1844500745</v>
          </cell>
          <cell r="B7195">
            <v>745</v>
          </cell>
          <cell r="C7195">
            <v>844500</v>
          </cell>
          <cell r="D7195">
            <v>1</v>
          </cell>
          <cell r="E7195">
            <v>0</v>
          </cell>
          <cell r="F7195" t="str">
            <v xml:space="preserve">דמי פריצה - תכולה </v>
          </cell>
          <cell r="G7195">
            <v>0</v>
          </cell>
          <cell r="H7195" t="str">
            <v>קשיח</v>
          </cell>
          <cell r="I7195">
            <v>0</v>
          </cell>
          <cell r="J7195">
            <v>0</v>
          </cell>
          <cell r="K7195">
            <v>0</v>
          </cell>
          <cell r="L7195">
            <v>0</v>
          </cell>
          <cell r="M7195">
            <v>0</v>
          </cell>
          <cell r="N7195">
            <v>0</v>
          </cell>
          <cell r="O7195">
            <v>0</v>
          </cell>
          <cell r="P7195">
            <v>0</v>
          </cell>
        </row>
        <row r="7196">
          <cell r="A7196">
            <v>1844500751</v>
          </cell>
          <cell r="B7196">
            <v>751</v>
          </cell>
          <cell r="C7196">
            <v>844500</v>
          </cell>
          <cell r="D7196">
            <v>1</v>
          </cell>
          <cell r="E7196">
            <v>0</v>
          </cell>
          <cell r="F7196" t="str">
            <v xml:space="preserve">עבודות קבלניות    </v>
          </cell>
          <cell r="G7196">
            <v>0</v>
          </cell>
          <cell r="H7196" t="str">
            <v>גמיש</v>
          </cell>
          <cell r="I7196">
            <v>0</v>
          </cell>
          <cell r="J7196">
            <v>0</v>
          </cell>
          <cell r="K7196">
            <v>0</v>
          </cell>
          <cell r="L7196">
            <v>0</v>
          </cell>
          <cell r="M7196">
            <v>0</v>
          </cell>
          <cell r="N7196">
            <v>0</v>
          </cell>
          <cell r="O7196">
            <v>0</v>
          </cell>
          <cell r="P7196">
            <v>0</v>
          </cell>
        </row>
        <row r="7197">
          <cell r="A7197">
            <v>1844500752</v>
          </cell>
          <cell r="B7197">
            <v>752</v>
          </cell>
          <cell r="C7197">
            <v>844500</v>
          </cell>
          <cell r="D7197">
            <v>1</v>
          </cell>
          <cell r="E7197">
            <v>0</v>
          </cell>
          <cell r="F7197" t="str">
            <v xml:space="preserve">נקיון בקבלנות     </v>
          </cell>
          <cell r="G7197">
            <v>0</v>
          </cell>
          <cell r="H7197" t="str">
            <v>קשיח</v>
          </cell>
          <cell r="I7197">
            <v>0</v>
          </cell>
          <cell r="J7197">
            <v>0</v>
          </cell>
          <cell r="K7197">
            <v>0</v>
          </cell>
          <cell r="L7197">
            <v>0</v>
          </cell>
          <cell r="M7197">
            <v>0</v>
          </cell>
          <cell r="N7197">
            <v>0</v>
          </cell>
          <cell r="O7197">
            <v>0</v>
          </cell>
          <cell r="P7197">
            <v>0</v>
          </cell>
        </row>
        <row r="7198">
          <cell r="A7198">
            <v>1844500753</v>
          </cell>
          <cell r="B7198">
            <v>753</v>
          </cell>
          <cell r="C7198">
            <v>844500</v>
          </cell>
          <cell r="D7198">
            <v>1</v>
          </cell>
          <cell r="E7198">
            <v>0</v>
          </cell>
          <cell r="F7198" t="str">
            <v xml:space="preserve">עובד חיצוני       </v>
          </cell>
          <cell r="G7198">
            <v>0</v>
          </cell>
          <cell r="H7198" t="str">
            <v>קשיח</v>
          </cell>
          <cell r="I7198">
            <v>0</v>
          </cell>
          <cell r="J7198">
            <v>0</v>
          </cell>
          <cell r="K7198">
            <v>0</v>
          </cell>
          <cell r="L7198">
            <v>0</v>
          </cell>
          <cell r="M7198">
            <v>0</v>
          </cell>
          <cell r="N7198">
            <v>0</v>
          </cell>
          <cell r="O7198">
            <v>0</v>
          </cell>
          <cell r="P7198">
            <v>0</v>
          </cell>
        </row>
        <row r="7199">
          <cell r="A7199">
            <v>1844500763</v>
          </cell>
          <cell r="B7199">
            <v>763</v>
          </cell>
          <cell r="C7199">
            <v>844500</v>
          </cell>
          <cell r="D7199">
            <v>1</v>
          </cell>
          <cell r="E7199">
            <v>0</v>
          </cell>
          <cell r="F7199" t="str">
            <v xml:space="preserve">רכזות חב' מוסדות  </v>
          </cell>
          <cell r="G7199">
            <v>0</v>
          </cell>
          <cell r="H7199" t="str">
            <v>קשיח</v>
          </cell>
          <cell r="I7199">
            <v>0</v>
          </cell>
          <cell r="J7199">
            <v>0</v>
          </cell>
          <cell r="K7199">
            <v>0</v>
          </cell>
          <cell r="L7199">
            <v>0</v>
          </cell>
          <cell r="M7199">
            <v>0</v>
          </cell>
          <cell r="N7199">
            <v>0</v>
          </cell>
          <cell r="O7199">
            <v>0</v>
          </cell>
          <cell r="P7199">
            <v>0</v>
          </cell>
        </row>
        <row r="7200">
          <cell r="A7200">
            <v>1844500764</v>
          </cell>
          <cell r="B7200">
            <v>764</v>
          </cell>
          <cell r="C7200">
            <v>844500</v>
          </cell>
          <cell r="D7200">
            <v>1</v>
          </cell>
          <cell r="E7200">
            <v>0</v>
          </cell>
          <cell r="F7200" t="str">
            <v>הדרכת חוגים מוסדות</v>
          </cell>
          <cell r="G7200">
            <v>0</v>
          </cell>
          <cell r="H7200" t="str">
            <v>קשיח</v>
          </cell>
          <cell r="I7200">
            <v>0</v>
          </cell>
          <cell r="J7200">
            <v>0</v>
          </cell>
          <cell r="K7200">
            <v>0</v>
          </cell>
          <cell r="L7200">
            <v>0</v>
          </cell>
          <cell r="M7200">
            <v>0</v>
          </cell>
          <cell r="N7200">
            <v>0</v>
          </cell>
          <cell r="O7200">
            <v>0</v>
          </cell>
          <cell r="P7200">
            <v>0</v>
          </cell>
        </row>
        <row r="7201">
          <cell r="A7201">
            <v>1844500781</v>
          </cell>
          <cell r="B7201">
            <v>781</v>
          </cell>
          <cell r="C7201">
            <v>844500</v>
          </cell>
          <cell r="D7201">
            <v>1</v>
          </cell>
          <cell r="E7201">
            <v>0</v>
          </cell>
          <cell r="F7201" t="str">
            <v>הפעלת מוע' קשישים</v>
          </cell>
          <cell r="G7201">
            <v>0</v>
          </cell>
          <cell r="H7201" t="str">
            <v>קשיח</v>
          </cell>
          <cell r="I7201">
            <v>0</v>
          </cell>
          <cell r="J7201">
            <v>1293500</v>
          </cell>
          <cell r="K7201">
            <v>0</v>
          </cell>
          <cell r="L7201">
            <v>0</v>
          </cell>
          <cell r="M7201">
            <v>0</v>
          </cell>
          <cell r="N7201">
            <v>1293500</v>
          </cell>
          <cell r="O7201">
            <v>1293500</v>
          </cell>
          <cell r="P7201">
            <v>1293500</v>
          </cell>
        </row>
        <row r="7202">
          <cell r="A7202">
            <v>1844500782</v>
          </cell>
          <cell r="B7202">
            <v>782</v>
          </cell>
          <cell r="C7202">
            <v>844500</v>
          </cell>
          <cell r="D7202">
            <v>1</v>
          </cell>
          <cell r="E7202">
            <v>0</v>
          </cell>
          <cell r="F7202" t="str">
            <v>רכזת מועדונים</v>
          </cell>
          <cell r="G7202">
            <v>0</v>
          </cell>
          <cell r="H7202" t="str">
            <v>קשיח</v>
          </cell>
          <cell r="I7202">
            <v>0</v>
          </cell>
          <cell r="J7202">
            <v>63000</v>
          </cell>
          <cell r="K7202">
            <v>0</v>
          </cell>
          <cell r="L7202">
            <v>0</v>
          </cell>
          <cell r="M7202">
            <v>0</v>
          </cell>
          <cell r="N7202">
            <v>63000</v>
          </cell>
          <cell r="O7202">
            <v>63000</v>
          </cell>
          <cell r="P7202">
            <v>63000</v>
          </cell>
        </row>
        <row r="7203">
          <cell r="A7203">
            <v>1844500931</v>
          </cell>
          <cell r="B7203">
            <v>931</v>
          </cell>
          <cell r="C7203">
            <v>844500</v>
          </cell>
          <cell r="D7203">
            <v>1</v>
          </cell>
          <cell r="E7203">
            <v>0</v>
          </cell>
          <cell r="F7203" t="str">
            <v>גינון מועד' קשישים</v>
          </cell>
          <cell r="G7203">
            <v>0</v>
          </cell>
          <cell r="H7203" t="str">
            <v>גמיש</v>
          </cell>
          <cell r="I7203">
            <v>0</v>
          </cell>
          <cell r="J7203">
            <v>0</v>
          </cell>
          <cell r="K7203">
            <v>0</v>
          </cell>
          <cell r="L7203">
            <v>0</v>
          </cell>
          <cell r="M7203">
            <v>0</v>
          </cell>
          <cell r="N7203">
            <v>0</v>
          </cell>
          <cell r="O7203">
            <v>0</v>
          </cell>
          <cell r="P7203">
            <v>0</v>
          </cell>
        </row>
        <row r="7204">
          <cell r="A7204">
            <v>1844500932</v>
          </cell>
          <cell r="B7204">
            <v>932</v>
          </cell>
          <cell r="C7204">
            <v>844500</v>
          </cell>
          <cell r="D7204">
            <v>1</v>
          </cell>
          <cell r="E7204">
            <v>0</v>
          </cell>
          <cell r="F7204" t="str">
            <v xml:space="preserve">רכישות            </v>
          </cell>
          <cell r="G7204">
            <v>0</v>
          </cell>
          <cell r="H7204" t="str">
            <v>גמיש</v>
          </cell>
          <cell r="I7204">
            <v>0</v>
          </cell>
          <cell r="J7204">
            <v>0</v>
          </cell>
          <cell r="K7204">
            <v>0</v>
          </cell>
          <cell r="L7204">
            <v>0</v>
          </cell>
          <cell r="M7204">
            <v>0</v>
          </cell>
          <cell r="N7204">
            <v>0</v>
          </cell>
          <cell r="O7204">
            <v>0</v>
          </cell>
          <cell r="P7204">
            <v>0</v>
          </cell>
        </row>
        <row r="7205">
          <cell r="A7205">
            <v>1844500960</v>
          </cell>
          <cell r="B7205">
            <v>960</v>
          </cell>
          <cell r="C7205">
            <v>844500</v>
          </cell>
          <cell r="D7205">
            <v>1</v>
          </cell>
          <cell r="E7205">
            <v>0</v>
          </cell>
          <cell r="F7205" t="str">
            <v xml:space="preserve">מועדוני עולים     </v>
          </cell>
          <cell r="G7205">
            <v>0</v>
          </cell>
          <cell r="H7205" t="str">
            <v>גמיש</v>
          </cell>
          <cell r="I7205">
            <v>0</v>
          </cell>
          <cell r="J7205">
            <v>0</v>
          </cell>
          <cell r="K7205">
            <v>0</v>
          </cell>
          <cell r="L7205">
            <v>0</v>
          </cell>
          <cell r="M7205">
            <v>0</v>
          </cell>
          <cell r="N7205">
            <v>0</v>
          </cell>
          <cell r="O7205">
            <v>0</v>
          </cell>
          <cell r="P7205">
            <v>0</v>
          </cell>
        </row>
        <row r="7206">
          <cell r="A7206">
            <v>1844500961</v>
          </cell>
          <cell r="B7206">
            <v>961</v>
          </cell>
          <cell r="C7206">
            <v>844500</v>
          </cell>
          <cell r="D7206">
            <v>1</v>
          </cell>
          <cell r="E7206">
            <v>0</v>
          </cell>
          <cell r="F7206" t="str">
            <v>רז' פעולות ורכישות</v>
          </cell>
          <cell r="G7206">
            <v>0</v>
          </cell>
          <cell r="H7206" t="str">
            <v>גמיש</v>
          </cell>
          <cell r="I7206">
            <v>0</v>
          </cell>
          <cell r="J7206">
            <v>0</v>
          </cell>
          <cell r="K7206">
            <v>0</v>
          </cell>
          <cell r="L7206">
            <v>0</v>
          </cell>
          <cell r="M7206">
            <v>0</v>
          </cell>
          <cell r="N7206">
            <v>0</v>
          </cell>
          <cell r="O7206">
            <v>0</v>
          </cell>
          <cell r="P7206">
            <v>0</v>
          </cell>
        </row>
        <row r="7207">
          <cell r="A7207" t="e">
            <v>#VALUE!</v>
          </cell>
          <cell r="B7207" t="str">
            <v>844500  סך הכל</v>
          </cell>
          <cell r="C7207">
            <v>0</v>
          </cell>
          <cell r="D7207">
            <v>0</v>
          </cell>
          <cell r="E7207">
            <v>0</v>
          </cell>
          <cell r="F7207" t="str">
            <v>תעס'+מרכז יום קשיש</v>
          </cell>
          <cell r="G7207">
            <v>0</v>
          </cell>
          <cell r="H7207">
            <v>0</v>
          </cell>
          <cell r="I7207">
            <v>0</v>
          </cell>
          <cell r="J7207">
            <v>1356500</v>
          </cell>
          <cell r="K7207">
            <v>0</v>
          </cell>
          <cell r="L7207">
            <v>0</v>
          </cell>
          <cell r="M7207">
            <v>0</v>
          </cell>
          <cell r="N7207">
            <v>1356500</v>
          </cell>
          <cell r="O7207">
            <v>1356500</v>
          </cell>
          <cell r="P7207">
            <v>1358007.3</v>
          </cell>
        </row>
        <row r="7208">
          <cell r="A7208">
            <v>18453000</v>
          </cell>
          <cell r="B7208">
            <v>0</v>
          </cell>
          <cell r="C7208">
            <v>845300</v>
          </cell>
          <cell r="D7208">
            <v>1</v>
          </cell>
          <cell r="E7208">
            <v>0</v>
          </cell>
          <cell r="F7208" t="str">
            <v xml:space="preserve">שרות למוגבלים שכה"ת-קהילתי </v>
          </cell>
          <cell r="G7208">
            <v>0</v>
          </cell>
          <cell r="H7208" t="str">
            <v xml:space="preserve"> </v>
          </cell>
          <cell r="I7208">
            <v>0</v>
          </cell>
          <cell r="J7208">
            <v>0</v>
          </cell>
          <cell r="K7208">
            <v>0</v>
          </cell>
          <cell r="L7208">
            <v>0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</row>
        <row r="7209">
          <cell r="A7209">
            <v>1845300710</v>
          </cell>
          <cell r="B7209">
            <v>710</v>
          </cell>
          <cell r="C7209">
            <v>845300</v>
          </cell>
          <cell r="D7209">
            <v>1</v>
          </cell>
          <cell r="E7209">
            <v>0</v>
          </cell>
          <cell r="F7209" t="str">
            <v xml:space="preserve">שכר מטפלת         </v>
          </cell>
          <cell r="G7209">
            <v>0</v>
          </cell>
          <cell r="H7209" t="str">
            <v>קשיח</v>
          </cell>
          <cell r="I7209">
            <v>0</v>
          </cell>
          <cell r="J7209">
            <v>0</v>
          </cell>
          <cell r="K7209">
            <v>0</v>
          </cell>
          <cell r="L7209">
            <v>0</v>
          </cell>
          <cell r="M7209">
            <v>0</v>
          </cell>
          <cell r="N7209">
            <v>0</v>
          </cell>
          <cell r="O7209">
            <v>0</v>
          </cell>
          <cell r="P7209">
            <v>0</v>
          </cell>
        </row>
        <row r="7210">
          <cell r="A7210">
            <v>1845300753</v>
          </cell>
          <cell r="B7210">
            <v>753</v>
          </cell>
          <cell r="C7210">
            <v>845300</v>
          </cell>
          <cell r="D7210">
            <v>1</v>
          </cell>
          <cell r="E7210">
            <v>0</v>
          </cell>
          <cell r="F7210" t="str">
            <v xml:space="preserve">מ"מ עוז           </v>
          </cell>
          <cell r="G7210">
            <v>0</v>
          </cell>
          <cell r="H7210" t="str">
            <v>קשיח</v>
          </cell>
          <cell r="I7210">
            <v>0</v>
          </cell>
          <cell r="J7210">
            <v>0</v>
          </cell>
          <cell r="K7210">
            <v>0</v>
          </cell>
          <cell r="L7210">
            <v>0</v>
          </cell>
          <cell r="M7210">
            <v>0</v>
          </cell>
          <cell r="N7210">
            <v>0</v>
          </cell>
          <cell r="O7210">
            <v>0</v>
          </cell>
          <cell r="P7210">
            <v>0</v>
          </cell>
        </row>
        <row r="7211">
          <cell r="A7211">
            <v>1845300800</v>
          </cell>
          <cell r="B7211">
            <v>800</v>
          </cell>
          <cell r="C7211">
            <v>845300</v>
          </cell>
          <cell r="D7211">
            <v>1</v>
          </cell>
          <cell r="E7211">
            <v>0</v>
          </cell>
          <cell r="F7211" t="str">
            <v>השת' תמיכות תרומות</v>
          </cell>
          <cell r="G7211">
            <v>0</v>
          </cell>
          <cell r="H7211" t="str">
            <v xml:space="preserve"> </v>
          </cell>
          <cell r="I7211">
            <v>0</v>
          </cell>
          <cell r="J7211">
            <v>0</v>
          </cell>
          <cell r="K7211">
            <v>0</v>
          </cell>
          <cell r="L7211">
            <v>0</v>
          </cell>
          <cell r="M7211">
            <v>0</v>
          </cell>
          <cell r="N7211">
            <v>0</v>
          </cell>
          <cell r="O7211">
            <v>0</v>
          </cell>
          <cell r="P7211">
            <v>0</v>
          </cell>
        </row>
        <row r="7212">
          <cell r="A7212">
            <v>1845300811</v>
          </cell>
          <cell r="B7212">
            <v>811</v>
          </cell>
          <cell r="C7212">
            <v>845300</v>
          </cell>
          <cell r="D7212">
            <v>1</v>
          </cell>
          <cell r="E7212">
            <v>0</v>
          </cell>
          <cell r="F7212" t="str">
            <v>מעונות יום 0855410</v>
          </cell>
          <cell r="G7212">
            <v>0</v>
          </cell>
          <cell r="H7212" t="str">
            <v>קשיח</v>
          </cell>
          <cell r="I7212">
            <v>0</v>
          </cell>
          <cell r="J7212">
            <v>100000</v>
          </cell>
          <cell r="K7212">
            <v>0</v>
          </cell>
          <cell r="L7212">
            <v>0</v>
          </cell>
          <cell r="M7212">
            <v>0</v>
          </cell>
          <cell r="N7212">
            <v>100000</v>
          </cell>
          <cell r="O7212">
            <v>100000</v>
          </cell>
          <cell r="P7212">
            <v>57628</v>
          </cell>
        </row>
        <row r="7213">
          <cell r="A7213">
            <v>1845300812</v>
          </cell>
          <cell r="B7213">
            <v>812</v>
          </cell>
          <cell r="C7213">
            <v>845300</v>
          </cell>
          <cell r="D7213">
            <v>1</v>
          </cell>
          <cell r="E7213">
            <v>0</v>
          </cell>
          <cell r="F7213" t="str">
            <v>מע יום טפול0855420</v>
          </cell>
          <cell r="G7213">
            <v>0</v>
          </cell>
          <cell r="H7213" t="str">
            <v>קשיח</v>
          </cell>
          <cell r="I7213">
            <v>3.1195408035937122E-2</v>
          </cell>
          <cell r="J7213">
            <v>6611200</v>
          </cell>
          <cell r="K7213">
            <v>7.7954474586841238E-2</v>
          </cell>
          <cell r="L7213">
            <v>0</v>
          </cell>
          <cell r="M7213">
            <v>0</v>
          </cell>
          <cell r="N7213">
            <v>6611200</v>
          </cell>
          <cell r="O7213">
            <v>6411200</v>
          </cell>
          <cell r="P7213">
            <v>6553661</v>
          </cell>
        </row>
        <row r="7214">
          <cell r="A7214">
            <v>1845300813</v>
          </cell>
          <cell r="B7214">
            <v>813</v>
          </cell>
          <cell r="C7214">
            <v>845300</v>
          </cell>
          <cell r="D7214">
            <v>1</v>
          </cell>
          <cell r="E7214">
            <v>0</v>
          </cell>
          <cell r="F7214" t="str">
            <v xml:space="preserve">שר תומכים 0855430 </v>
          </cell>
          <cell r="G7214">
            <v>0</v>
          </cell>
          <cell r="H7214" t="str">
            <v>קשיח</v>
          </cell>
          <cell r="I7214">
            <v>0</v>
          </cell>
          <cell r="J7214">
            <v>0</v>
          </cell>
          <cell r="K7214">
            <v>0</v>
          </cell>
          <cell r="L7214">
            <v>0</v>
          </cell>
          <cell r="M7214">
            <v>0</v>
          </cell>
          <cell r="N7214">
            <v>0</v>
          </cell>
          <cell r="O7214">
            <v>0</v>
          </cell>
          <cell r="P7214">
            <v>0</v>
          </cell>
        </row>
        <row r="7215">
          <cell r="A7215">
            <v>1845300814</v>
          </cell>
          <cell r="B7215">
            <v>814</v>
          </cell>
          <cell r="C7215">
            <v>845300</v>
          </cell>
          <cell r="D7215">
            <v>1</v>
          </cell>
          <cell r="E7215">
            <v>0</v>
          </cell>
          <cell r="F7215" t="str">
            <v>סידור במוסד0856410</v>
          </cell>
          <cell r="G7215">
            <v>0</v>
          </cell>
          <cell r="H7215" t="str">
            <v>קשיח</v>
          </cell>
          <cell r="I7215">
            <v>5.2173913043478182E-2</v>
          </cell>
          <cell r="J7215">
            <v>48400000</v>
          </cell>
          <cell r="K7215">
            <v>9.8280098280098205E-2</v>
          </cell>
          <cell r="L7215">
            <v>0</v>
          </cell>
          <cell r="M7215">
            <v>0</v>
          </cell>
          <cell r="N7215">
            <v>48400000</v>
          </cell>
          <cell r="O7215">
            <v>46000000</v>
          </cell>
          <cell r="P7215">
            <v>43880473</v>
          </cell>
        </row>
        <row r="7216">
          <cell r="A7216">
            <v>1845300815</v>
          </cell>
          <cell r="B7216">
            <v>815</v>
          </cell>
          <cell r="C7216">
            <v>845300</v>
          </cell>
          <cell r="D7216">
            <v>1</v>
          </cell>
          <cell r="E7216">
            <v>0</v>
          </cell>
          <cell r="F7216" t="str">
            <v>מוסדות ממשל0872900</v>
          </cell>
          <cell r="G7216">
            <v>0</v>
          </cell>
          <cell r="H7216" t="str">
            <v>קשיח</v>
          </cell>
          <cell r="I7216">
            <v>0</v>
          </cell>
          <cell r="J7216">
            <v>8166700</v>
          </cell>
          <cell r="K7216">
            <v>2.1602062997016169E-2</v>
          </cell>
          <cell r="L7216">
            <v>0</v>
          </cell>
          <cell r="M7216">
            <v>0</v>
          </cell>
          <cell r="N7216">
            <v>8166700</v>
          </cell>
          <cell r="O7216">
            <v>8166700</v>
          </cell>
          <cell r="P7216">
            <v>7128873</v>
          </cell>
        </row>
        <row r="7217">
          <cell r="A7217">
            <v>1845300816</v>
          </cell>
          <cell r="B7217">
            <v>816</v>
          </cell>
          <cell r="C7217">
            <v>845300</v>
          </cell>
          <cell r="D7217">
            <v>1</v>
          </cell>
          <cell r="E7217">
            <v>0</v>
          </cell>
          <cell r="F7217" t="str">
            <v>הסעות למוגבלים שכה"ת</v>
          </cell>
          <cell r="G7217">
            <v>0</v>
          </cell>
          <cell r="H7217" t="str">
            <v>קשיח</v>
          </cell>
          <cell r="I7217">
            <v>0</v>
          </cell>
          <cell r="J7217">
            <v>1761700</v>
          </cell>
          <cell r="K7217">
            <v>0.19966057701906759</v>
          </cell>
          <cell r="L7217">
            <v>0</v>
          </cell>
          <cell r="M7217">
            <v>0</v>
          </cell>
          <cell r="N7217">
            <v>1761700</v>
          </cell>
          <cell r="O7217">
            <v>1761700</v>
          </cell>
          <cell r="P7217">
            <v>1658490.44</v>
          </cell>
        </row>
        <row r="7218">
          <cell r="A7218">
            <v>1845300817</v>
          </cell>
          <cell r="B7218">
            <v>817</v>
          </cell>
          <cell r="C7218">
            <v>845300</v>
          </cell>
          <cell r="D7218">
            <v>1</v>
          </cell>
          <cell r="E7218">
            <v>0</v>
          </cell>
          <cell r="F7218" t="str">
            <v>סביבה תומכת לבוגרים</v>
          </cell>
          <cell r="G7218">
            <v>0</v>
          </cell>
          <cell r="H7218" t="str">
            <v>גמיש</v>
          </cell>
          <cell r="I7218">
            <v>0</v>
          </cell>
          <cell r="J7218">
            <v>33100</v>
          </cell>
          <cell r="K7218">
            <v>0</v>
          </cell>
          <cell r="L7218">
            <v>0</v>
          </cell>
          <cell r="M7218">
            <v>0</v>
          </cell>
          <cell r="N7218">
            <v>33100</v>
          </cell>
          <cell r="O7218">
            <v>33100</v>
          </cell>
          <cell r="P7218">
            <v>500</v>
          </cell>
        </row>
        <row r="7219">
          <cell r="A7219">
            <v>1845300841</v>
          </cell>
          <cell r="B7219">
            <v>841</v>
          </cell>
          <cell r="C7219">
            <v>845300</v>
          </cell>
          <cell r="D7219">
            <v>1</v>
          </cell>
          <cell r="E7219">
            <v>0</v>
          </cell>
          <cell r="F7219" t="str">
            <v xml:space="preserve">הקצבה-מועדון אחי"ם      </v>
          </cell>
          <cell r="G7219">
            <v>0</v>
          </cell>
          <cell r="H7219" t="str">
            <v>גמיש</v>
          </cell>
          <cell r="I7219">
            <v>0</v>
          </cell>
          <cell r="J7219">
            <v>0</v>
          </cell>
          <cell r="K7219">
            <v>0</v>
          </cell>
          <cell r="L7219">
            <v>0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</row>
        <row r="7220">
          <cell r="A7220">
            <v>1845300842</v>
          </cell>
          <cell r="B7220">
            <v>842</v>
          </cell>
          <cell r="C7220">
            <v>845300</v>
          </cell>
          <cell r="D7220">
            <v>1</v>
          </cell>
          <cell r="E7220">
            <v>0</v>
          </cell>
          <cell r="F7220" t="str">
            <v xml:space="preserve">נופשון            </v>
          </cell>
          <cell r="G7220">
            <v>0</v>
          </cell>
          <cell r="H7220" t="str">
            <v>גמיש</v>
          </cell>
          <cell r="I7220">
            <v>0</v>
          </cell>
          <cell r="J7220">
            <v>0</v>
          </cell>
          <cell r="K7220">
            <v>0</v>
          </cell>
          <cell r="L7220">
            <v>0</v>
          </cell>
          <cell r="M7220">
            <v>0</v>
          </cell>
          <cell r="N7220">
            <v>0</v>
          </cell>
          <cell r="O7220">
            <v>0</v>
          </cell>
          <cell r="P7220">
            <v>0</v>
          </cell>
        </row>
        <row r="7221">
          <cell r="A7221">
            <v>1845300843</v>
          </cell>
          <cell r="B7221">
            <v>843</v>
          </cell>
          <cell r="C7221">
            <v>845300</v>
          </cell>
          <cell r="D7221">
            <v>1</v>
          </cell>
          <cell r="E7221">
            <v>0</v>
          </cell>
          <cell r="F7221" t="str">
            <v xml:space="preserve">נופשון            </v>
          </cell>
          <cell r="G7221">
            <v>0</v>
          </cell>
          <cell r="H7221" t="str">
            <v>קשיח</v>
          </cell>
          <cell r="I7221" t="e">
            <v>#DIV/0!</v>
          </cell>
          <cell r="J7221">
            <v>0</v>
          </cell>
          <cell r="K7221">
            <v>0</v>
          </cell>
          <cell r="L7221">
            <v>0</v>
          </cell>
          <cell r="M7221">
            <v>0</v>
          </cell>
          <cell r="N7221">
            <v>0</v>
          </cell>
          <cell r="O7221">
            <v>0</v>
          </cell>
          <cell r="P7221">
            <v>0</v>
          </cell>
        </row>
        <row r="7222">
          <cell r="A7222">
            <v>1845300844</v>
          </cell>
          <cell r="B7222">
            <v>844</v>
          </cell>
          <cell r="C7222">
            <v>845300</v>
          </cell>
          <cell r="D7222">
            <v>1</v>
          </cell>
          <cell r="E7222">
            <v>0</v>
          </cell>
          <cell r="F7222" t="str">
            <v xml:space="preserve">פרוייקט ניסויי    </v>
          </cell>
          <cell r="G7222">
            <v>0</v>
          </cell>
          <cell r="H7222" t="str">
            <v>קשיח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0</v>
          </cell>
          <cell r="N7222">
            <v>0</v>
          </cell>
          <cell r="O7222">
            <v>0</v>
          </cell>
          <cell r="P7222">
            <v>0</v>
          </cell>
        </row>
        <row r="7223">
          <cell r="A7223">
            <v>1845300891</v>
          </cell>
          <cell r="B7223">
            <v>891</v>
          </cell>
          <cell r="C7223">
            <v>845300</v>
          </cell>
          <cell r="D7223">
            <v>1</v>
          </cell>
          <cell r="E7223">
            <v>0</v>
          </cell>
          <cell r="F7223" t="str">
            <v>הקצבה לאחי"ם</v>
          </cell>
          <cell r="G7223">
            <v>0</v>
          </cell>
          <cell r="H7223" t="str">
            <v>גמיש</v>
          </cell>
          <cell r="I7223">
            <v>0</v>
          </cell>
          <cell r="J7223">
            <v>2700</v>
          </cell>
          <cell r="K7223">
            <v>0</v>
          </cell>
          <cell r="L7223">
            <v>0</v>
          </cell>
          <cell r="M7223">
            <v>0</v>
          </cell>
          <cell r="N7223">
            <v>2700</v>
          </cell>
          <cell r="O7223">
            <v>2700</v>
          </cell>
          <cell r="P7223">
            <v>0</v>
          </cell>
        </row>
        <row r="7224">
          <cell r="A7224">
            <v>1845300892</v>
          </cell>
          <cell r="B7224">
            <v>892</v>
          </cell>
          <cell r="C7224">
            <v>845300</v>
          </cell>
          <cell r="D7224">
            <v>1</v>
          </cell>
          <cell r="E7224">
            <v>0</v>
          </cell>
          <cell r="F7224" t="str">
            <v xml:space="preserve">נופשון            </v>
          </cell>
          <cell r="G7224">
            <v>0</v>
          </cell>
          <cell r="H7224" t="str">
            <v>גמיש</v>
          </cell>
          <cell r="I7224">
            <v>0</v>
          </cell>
          <cell r="J7224">
            <v>1000</v>
          </cell>
          <cell r="K7224">
            <v>0</v>
          </cell>
          <cell r="L7224">
            <v>0</v>
          </cell>
          <cell r="M7224">
            <v>0</v>
          </cell>
          <cell r="N7224">
            <v>1000</v>
          </cell>
          <cell r="O7224">
            <v>1000</v>
          </cell>
          <cell r="P7224">
            <v>0</v>
          </cell>
        </row>
        <row r="7225">
          <cell r="A7225">
            <v>1845300932</v>
          </cell>
          <cell r="B7225">
            <v>932</v>
          </cell>
          <cell r="C7225">
            <v>845300</v>
          </cell>
          <cell r="D7225">
            <v>1</v>
          </cell>
          <cell r="E7225">
            <v>0</v>
          </cell>
          <cell r="F7225" t="str">
            <v>קרן שלם</v>
          </cell>
          <cell r="G7225">
            <v>0</v>
          </cell>
          <cell r="H7225" t="str">
            <v>קשיח</v>
          </cell>
          <cell r="I7225">
            <v>0</v>
          </cell>
          <cell r="J7225">
            <v>0</v>
          </cell>
          <cell r="K7225">
            <v>0</v>
          </cell>
          <cell r="L7225">
            <v>0</v>
          </cell>
          <cell r="M7225">
            <v>0</v>
          </cell>
          <cell r="N7225">
            <v>0</v>
          </cell>
          <cell r="O7225">
            <v>0</v>
          </cell>
          <cell r="P7225">
            <v>8231</v>
          </cell>
        </row>
        <row r="7226">
          <cell r="A7226">
            <v>1845300933</v>
          </cell>
          <cell r="B7226">
            <v>933</v>
          </cell>
          <cell r="C7226">
            <v>845300</v>
          </cell>
          <cell r="D7226">
            <v>1</v>
          </cell>
          <cell r="E7226">
            <v>0</v>
          </cell>
          <cell r="F7226" t="str">
            <v>"אחים"-קרן שלם</v>
          </cell>
          <cell r="G7226">
            <v>0</v>
          </cell>
          <cell r="H7226" t="str">
            <v>קשיח</v>
          </cell>
          <cell r="I7226">
            <v>0</v>
          </cell>
          <cell r="J7226">
            <v>0</v>
          </cell>
          <cell r="K7226">
            <v>0</v>
          </cell>
          <cell r="L7226">
            <v>0</v>
          </cell>
          <cell r="M7226">
            <v>0</v>
          </cell>
          <cell r="N7226">
            <v>0</v>
          </cell>
          <cell r="O7226">
            <v>0</v>
          </cell>
          <cell r="P7226">
            <v>0</v>
          </cell>
        </row>
        <row r="7227">
          <cell r="A7227">
            <v>1845300961</v>
          </cell>
          <cell r="B7227">
            <v>961</v>
          </cell>
          <cell r="C7227">
            <v>845300</v>
          </cell>
          <cell r="D7227">
            <v>1</v>
          </cell>
          <cell r="E7227">
            <v>0</v>
          </cell>
          <cell r="F7227" t="str">
            <v>רז' פעולות ורכישות</v>
          </cell>
          <cell r="G7227">
            <v>0</v>
          </cell>
          <cell r="H7227" t="str">
            <v>גמיש</v>
          </cell>
          <cell r="I7227">
            <v>0</v>
          </cell>
          <cell r="J7227">
            <v>0</v>
          </cell>
          <cell r="K7227">
            <v>0</v>
          </cell>
          <cell r="L7227">
            <v>0</v>
          </cell>
          <cell r="M7227">
            <v>0</v>
          </cell>
          <cell r="N7227">
            <v>0</v>
          </cell>
          <cell r="O7227">
            <v>0</v>
          </cell>
          <cell r="P7227">
            <v>0</v>
          </cell>
        </row>
        <row r="7228">
          <cell r="A7228" t="e">
            <v>#VALUE!</v>
          </cell>
          <cell r="B7228" t="str">
            <v>845300  סך הכל</v>
          </cell>
          <cell r="C7228">
            <v>0</v>
          </cell>
          <cell r="D7228">
            <v>0</v>
          </cell>
          <cell r="E7228">
            <v>0</v>
          </cell>
          <cell r="F7228" t="str">
            <v xml:space="preserve">שרות למוגבלים שכה"ת-קהילתי </v>
          </cell>
          <cell r="G7228">
            <v>0</v>
          </cell>
          <cell r="H7228">
            <v>0</v>
          </cell>
          <cell r="I7228">
            <v>4.1615714093641731E-2</v>
          </cell>
          <cell r="J7228">
            <v>65076400</v>
          </cell>
          <cell r="K7228">
            <v>0.3974972128830232</v>
          </cell>
          <cell r="L7228">
            <v>0</v>
          </cell>
          <cell r="M7228">
            <v>0</v>
          </cell>
          <cell r="N7228">
            <v>65076400</v>
          </cell>
          <cell r="O7228">
            <v>62476400</v>
          </cell>
          <cell r="P7228">
            <v>59287856.439999998</v>
          </cell>
        </row>
        <row r="7229">
          <cell r="A7229">
            <v>18454000</v>
          </cell>
          <cell r="B7229">
            <v>0</v>
          </cell>
          <cell r="C7229">
            <v>845400</v>
          </cell>
          <cell r="D7229">
            <v>1</v>
          </cell>
          <cell r="E7229">
            <v>0</v>
          </cell>
          <cell r="F7229" t="str">
            <v>מרכז קש"ת</v>
          </cell>
          <cell r="G7229">
            <v>0</v>
          </cell>
          <cell r="H7229" t="str">
            <v xml:space="preserve"> </v>
          </cell>
          <cell r="I7229">
            <v>0</v>
          </cell>
          <cell r="J7229">
            <v>0</v>
          </cell>
          <cell r="K7229">
            <v>0</v>
          </cell>
          <cell r="L7229">
            <v>0</v>
          </cell>
          <cell r="M7229">
            <v>0</v>
          </cell>
          <cell r="N7229">
            <v>0</v>
          </cell>
          <cell r="O7229">
            <v>0</v>
          </cell>
          <cell r="P7229">
            <v>0</v>
          </cell>
        </row>
        <row r="7230">
          <cell r="A7230">
            <v>1845400100</v>
          </cell>
          <cell r="B7230">
            <v>100</v>
          </cell>
          <cell r="C7230">
            <v>845400</v>
          </cell>
          <cell r="D7230">
            <v>1</v>
          </cell>
          <cell r="E7230">
            <v>0</v>
          </cell>
          <cell r="F7230" t="str">
            <v>שכר עובדים לפי תקן</v>
          </cell>
          <cell r="G7230">
            <v>0</v>
          </cell>
          <cell r="H7230" t="str">
            <v xml:space="preserve"> </v>
          </cell>
          <cell r="I7230">
            <v>0</v>
          </cell>
          <cell r="J7230">
            <v>0</v>
          </cell>
          <cell r="K7230">
            <v>0</v>
          </cell>
          <cell r="L7230">
            <v>0</v>
          </cell>
          <cell r="M7230">
            <v>0</v>
          </cell>
          <cell r="N7230">
            <v>0</v>
          </cell>
          <cell r="O7230">
            <v>0</v>
          </cell>
          <cell r="P7230">
            <v>0</v>
          </cell>
        </row>
        <row r="7231">
          <cell r="A7231">
            <v>1845400110</v>
          </cell>
          <cell r="B7231">
            <v>110</v>
          </cell>
          <cell r="C7231">
            <v>845400</v>
          </cell>
          <cell r="D7231">
            <v>1</v>
          </cell>
          <cell r="E7231">
            <v>0</v>
          </cell>
          <cell r="F7231" t="str">
            <v>השכר הקובע-תקציבית</v>
          </cell>
          <cell r="G7231">
            <v>0</v>
          </cell>
          <cell r="H7231" t="str">
            <v>שכר</v>
          </cell>
          <cell r="I7231">
            <v>0</v>
          </cell>
          <cell r="J7231">
            <v>0</v>
          </cell>
          <cell r="K7231">
            <v>0</v>
          </cell>
          <cell r="L7231">
            <v>0</v>
          </cell>
          <cell r="M7231">
            <v>0</v>
          </cell>
          <cell r="N7231">
            <v>0</v>
          </cell>
          <cell r="O7231">
            <v>0</v>
          </cell>
          <cell r="P7231">
            <v>0</v>
          </cell>
        </row>
        <row r="7232">
          <cell r="A7232">
            <v>1845400119</v>
          </cell>
          <cell r="B7232">
            <v>119</v>
          </cell>
          <cell r="C7232">
            <v>845400</v>
          </cell>
          <cell r="D7232">
            <v>1</v>
          </cell>
          <cell r="E7232">
            <v>0</v>
          </cell>
          <cell r="F7232" t="str">
            <v xml:space="preserve">השכר הקובע-צוברת  </v>
          </cell>
          <cell r="G7232">
            <v>0</v>
          </cell>
          <cell r="H7232" t="str">
            <v>שכר</v>
          </cell>
          <cell r="I7232">
            <v>0</v>
          </cell>
          <cell r="J7232">
            <v>0</v>
          </cell>
          <cell r="K7232">
            <v>0</v>
          </cell>
          <cell r="L7232">
            <v>0</v>
          </cell>
          <cell r="M7232">
            <v>0</v>
          </cell>
          <cell r="N7232">
            <v>0</v>
          </cell>
          <cell r="O7232">
            <v>0</v>
          </cell>
          <cell r="P7232">
            <v>0</v>
          </cell>
        </row>
        <row r="7233">
          <cell r="A7233">
            <v>1845400122</v>
          </cell>
          <cell r="B7233">
            <v>122</v>
          </cell>
          <cell r="C7233">
            <v>845400</v>
          </cell>
          <cell r="D7233">
            <v>1</v>
          </cell>
          <cell r="E7233">
            <v>0</v>
          </cell>
          <cell r="F7233" t="str">
            <v xml:space="preserve">ביגוד             </v>
          </cell>
          <cell r="G7233">
            <v>0</v>
          </cell>
          <cell r="H7233" t="str">
            <v>שכר</v>
          </cell>
          <cell r="I7233">
            <v>0</v>
          </cell>
          <cell r="J7233">
            <v>0</v>
          </cell>
          <cell r="K7233">
            <v>0</v>
          </cell>
          <cell r="L7233">
            <v>0</v>
          </cell>
          <cell r="M7233">
            <v>0</v>
          </cell>
          <cell r="N7233">
            <v>0</v>
          </cell>
          <cell r="O7233">
            <v>0</v>
          </cell>
          <cell r="P7233">
            <v>0</v>
          </cell>
        </row>
        <row r="7234">
          <cell r="A7234">
            <v>1845400126</v>
          </cell>
          <cell r="B7234">
            <v>126</v>
          </cell>
          <cell r="C7234">
            <v>845400</v>
          </cell>
          <cell r="D7234">
            <v>1</v>
          </cell>
          <cell r="E7234">
            <v>0</v>
          </cell>
          <cell r="F7234" t="str">
            <v xml:space="preserve">דמי הבראה         </v>
          </cell>
          <cell r="G7234">
            <v>0</v>
          </cell>
          <cell r="H7234" t="str">
            <v>שכר</v>
          </cell>
          <cell r="I7234" t="e">
            <v>#DIV/0!</v>
          </cell>
          <cell r="J7234">
            <v>0</v>
          </cell>
          <cell r="K7234">
            <v>0</v>
          </cell>
          <cell r="L7234">
            <v>0</v>
          </cell>
          <cell r="M7234">
            <v>0</v>
          </cell>
          <cell r="N7234">
            <v>0</v>
          </cell>
          <cell r="O7234">
            <v>0</v>
          </cell>
          <cell r="P7234">
            <v>0</v>
          </cell>
        </row>
        <row r="7235">
          <cell r="A7235">
            <v>1845400130</v>
          </cell>
          <cell r="B7235">
            <v>130</v>
          </cell>
          <cell r="C7235">
            <v>845400</v>
          </cell>
          <cell r="D7235">
            <v>1</v>
          </cell>
          <cell r="E7235">
            <v>0</v>
          </cell>
          <cell r="F7235" t="str">
            <v xml:space="preserve">שעות נוספות       </v>
          </cell>
          <cell r="G7235">
            <v>0</v>
          </cell>
          <cell r="H7235" t="str">
            <v>שכר</v>
          </cell>
          <cell r="I7235">
            <v>0</v>
          </cell>
          <cell r="J7235">
            <v>0</v>
          </cell>
          <cell r="K7235">
            <v>0</v>
          </cell>
          <cell r="L7235">
            <v>0</v>
          </cell>
          <cell r="M7235">
            <v>0</v>
          </cell>
          <cell r="N7235">
            <v>0</v>
          </cell>
          <cell r="O7235">
            <v>0</v>
          </cell>
          <cell r="P7235">
            <v>0</v>
          </cell>
        </row>
        <row r="7236">
          <cell r="A7236">
            <v>1845400140</v>
          </cell>
          <cell r="B7236">
            <v>140</v>
          </cell>
          <cell r="C7236">
            <v>845400</v>
          </cell>
          <cell r="D7236">
            <v>1</v>
          </cell>
          <cell r="E7236">
            <v>0</v>
          </cell>
          <cell r="F7236" t="str">
            <v>השתתפות באחזקת רכב</v>
          </cell>
          <cell r="G7236">
            <v>0</v>
          </cell>
          <cell r="H7236" t="str">
            <v>שכר</v>
          </cell>
          <cell r="I7236">
            <v>0</v>
          </cell>
          <cell r="J7236">
            <v>0</v>
          </cell>
          <cell r="K7236">
            <v>0</v>
          </cell>
          <cell r="L7236">
            <v>0</v>
          </cell>
          <cell r="M7236">
            <v>0</v>
          </cell>
          <cell r="N7236">
            <v>0</v>
          </cell>
          <cell r="O7236">
            <v>0</v>
          </cell>
          <cell r="P7236">
            <v>0</v>
          </cell>
        </row>
        <row r="7237">
          <cell r="A7237">
            <v>1845400210</v>
          </cell>
          <cell r="B7237">
            <v>210</v>
          </cell>
          <cell r="C7237">
            <v>845400</v>
          </cell>
          <cell r="D7237">
            <v>1</v>
          </cell>
          <cell r="E7237">
            <v>0</v>
          </cell>
          <cell r="F7237" t="str">
            <v xml:space="preserve">השכר הקובע        </v>
          </cell>
          <cell r="G7237">
            <v>0</v>
          </cell>
          <cell r="H7237" t="str">
            <v>שכר</v>
          </cell>
          <cell r="I7237">
            <v>0</v>
          </cell>
          <cell r="J7237">
            <v>0</v>
          </cell>
          <cell r="K7237">
            <v>0</v>
          </cell>
          <cell r="L7237">
            <v>0</v>
          </cell>
          <cell r="M7237">
            <v>0</v>
          </cell>
          <cell r="N7237">
            <v>0</v>
          </cell>
          <cell r="O7237">
            <v>0</v>
          </cell>
          <cell r="P7237">
            <v>0</v>
          </cell>
        </row>
        <row r="7238">
          <cell r="A7238">
            <v>1845400253</v>
          </cell>
          <cell r="B7238">
            <v>253</v>
          </cell>
          <cell r="C7238">
            <v>845400</v>
          </cell>
          <cell r="D7238">
            <v>1</v>
          </cell>
          <cell r="E7238">
            <v>0</v>
          </cell>
          <cell r="F7238" t="str">
            <v xml:space="preserve">עובד חברה + מ"מ   </v>
          </cell>
          <cell r="G7238">
            <v>0</v>
          </cell>
          <cell r="H7238" t="str">
            <v>שכר</v>
          </cell>
          <cell r="I7238">
            <v>0</v>
          </cell>
          <cell r="J7238">
            <v>0</v>
          </cell>
          <cell r="K7238">
            <v>0</v>
          </cell>
          <cell r="L7238">
            <v>0</v>
          </cell>
          <cell r="M7238">
            <v>0</v>
          </cell>
          <cell r="N7238">
            <v>0</v>
          </cell>
          <cell r="O7238">
            <v>0</v>
          </cell>
          <cell r="P7238">
            <v>0</v>
          </cell>
        </row>
        <row r="7239">
          <cell r="A7239">
            <v>1845400400</v>
          </cell>
          <cell r="B7239">
            <v>400</v>
          </cell>
          <cell r="C7239">
            <v>845400</v>
          </cell>
          <cell r="D7239">
            <v>1</v>
          </cell>
          <cell r="E7239">
            <v>0</v>
          </cell>
          <cell r="F7239" t="str">
            <v>אחזקת בנינים וציוד</v>
          </cell>
          <cell r="G7239">
            <v>0</v>
          </cell>
          <cell r="H7239" t="str">
            <v xml:space="preserve"> </v>
          </cell>
          <cell r="I7239">
            <v>0</v>
          </cell>
          <cell r="J7239">
            <v>0</v>
          </cell>
          <cell r="K7239">
            <v>0</v>
          </cell>
          <cell r="L7239">
            <v>0</v>
          </cell>
          <cell r="M7239">
            <v>0</v>
          </cell>
          <cell r="N7239">
            <v>0</v>
          </cell>
          <cell r="O7239">
            <v>0</v>
          </cell>
          <cell r="P7239">
            <v>0</v>
          </cell>
        </row>
        <row r="7240">
          <cell r="A7240">
            <v>1845400410</v>
          </cell>
          <cell r="B7240">
            <v>410</v>
          </cell>
          <cell r="C7240">
            <v>845400</v>
          </cell>
          <cell r="D7240">
            <v>1</v>
          </cell>
          <cell r="E7240">
            <v>0</v>
          </cell>
          <cell r="F7240" t="str">
            <v>דמי שכירות</v>
          </cell>
          <cell r="G7240">
            <v>0</v>
          </cell>
          <cell r="H7240" t="str">
            <v>קשיח</v>
          </cell>
          <cell r="I7240">
            <v>0</v>
          </cell>
          <cell r="J7240">
            <v>0</v>
          </cell>
          <cell r="K7240">
            <v>0</v>
          </cell>
          <cell r="L7240">
            <v>0</v>
          </cell>
          <cell r="M7240">
            <v>0</v>
          </cell>
          <cell r="N7240">
            <v>0</v>
          </cell>
          <cell r="O7240">
            <v>0</v>
          </cell>
          <cell r="P7240">
            <v>0</v>
          </cell>
        </row>
        <row r="7241">
          <cell r="A7241">
            <v>1845400420</v>
          </cell>
          <cell r="B7241">
            <v>420</v>
          </cell>
          <cell r="C7241">
            <v>845400</v>
          </cell>
          <cell r="D7241">
            <v>1</v>
          </cell>
          <cell r="E7241">
            <v>0</v>
          </cell>
          <cell r="F7241" t="str">
            <v>כבוי אש</v>
          </cell>
          <cell r="G7241">
            <v>0</v>
          </cell>
          <cell r="H7241" t="str">
            <v>גמיש</v>
          </cell>
          <cell r="I7241">
            <v>0</v>
          </cell>
          <cell r="J7241">
            <v>0</v>
          </cell>
          <cell r="K7241">
            <v>0</v>
          </cell>
          <cell r="L7241">
            <v>0</v>
          </cell>
          <cell r="M7241">
            <v>0</v>
          </cell>
          <cell r="N7241">
            <v>0</v>
          </cell>
          <cell r="O7241">
            <v>0</v>
          </cell>
          <cell r="P7241">
            <v>0</v>
          </cell>
        </row>
        <row r="7242">
          <cell r="A7242">
            <v>1845400423</v>
          </cell>
          <cell r="B7242">
            <v>423</v>
          </cell>
          <cell r="C7242">
            <v>845400</v>
          </cell>
          <cell r="D7242">
            <v>1</v>
          </cell>
          <cell r="E7242">
            <v>0</v>
          </cell>
          <cell r="F7242" t="str">
            <v xml:space="preserve">תחזוקת מבנה       </v>
          </cell>
          <cell r="G7242">
            <v>0</v>
          </cell>
          <cell r="H7242" t="str">
            <v>קשיח</v>
          </cell>
          <cell r="I7242">
            <v>0</v>
          </cell>
          <cell r="J7242">
            <v>0</v>
          </cell>
          <cell r="K7242">
            <v>0</v>
          </cell>
          <cell r="L7242">
            <v>0</v>
          </cell>
          <cell r="M7242">
            <v>0</v>
          </cell>
          <cell r="N7242">
            <v>0</v>
          </cell>
          <cell r="O7242">
            <v>0</v>
          </cell>
          <cell r="P7242">
            <v>0</v>
          </cell>
        </row>
        <row r="7243">
          <cell r="A7243">
            <v>1845400430</v>
          </cell>
          <cell r="B7243">
            <v>430</v>
          </cell>
          <cell r="C7243">
            <v>845400</v>
          </cell>
          <cell r="D7243">
            <v>1</v>
          </cell>
          <cell r="E7243">
            <v>0</v>
          </cell>
          <cell r="F7243" t="str">
            <v xml:space="preserve">גז                </v>
          </cell>
          <cell r="G7243">
            <v>0</v>
          </cell>
          <cell r="H7243" t="str">
            <v>גמיש</v>
          </cell>
          <cell r="I7243">
            <v>0</v>
          </cell>
          <cell r="J7243">
            <v>0</v>
          </cell>
          <cell r="K7243">
            <v>0</v>
          </cell>
          <cell r="L7243">
            <v>0</v>
          </cell>
          <cell r="M7243">
            <v>0</v>
          </cell>
          <cell r="N7243">
            <v>0</v>
          </cell>
          <cell r="O7243">
            <v>0</v>
          </cell>
          <cell r="P7243">
            <v>0</v>
          </cell>
        </row>
        <row r="7244">
          <cell r="A7244">
            <v>1845400431</v>
          </cell>
          <cell r="B7244">
            <v>431</v>
          </cell>
          <cell r="C7244">
            <v>845400</v>
          </cell>
          <cell r="D7244">
            <v>1</v>
          </cell>
          <cell r="E7244">
            <v>0</v>
          </cell>
          <cell r="F7244" t="str">
            <v xml:space="preserve">חשמל              </v>
          </cell>
          <cell r="G7244">
            <v>0</v>
          </cell>
          <cell r="H7244" t="str">
            <v>קשיח</v>
          </cell>
          <cell r="I7244">
            <v>0</v>
          </cell>
          <cell r="J7244">
            <v>0</v>
          </cell>
          <cell r="K7244">
            <v>0</v>
          </cell>
          <cell r="L7244">
            <v>0</v>
          </cell>
          <cell r="M7244">
            <v>0</v>
          </cell>
          <cell r="N7244">
            <v>0</v>
          </cell>
          <cell r="O7244">
            <v>0</v>
          </cell>
          <cell r="P7244">
            <v>0</v>
          </cell>
        </row>
        <row r="7245">
          <cell r="A7245">
            <v>1845400432</v>
          </cell>
          <cell r="B7245">
            <v>432</v>
          </cell>
          <cell r="C7245">
            <v>845400</v>
          </cell>
          <cell r="D7245">
            <v>1</v>
          </cell>
          <cell r="E7245">
            <v>0</v>
          </cell>
          <cell r="F7245" t="str">
            <v xml:space="preserve">מים               </v>
          </cell>
          <cell r="G7245">
            <v>0</v>
          </cell>
          <cell r="H7245" t="str">
            <v>קשיח</v>
          </cell>
          <cell r="I7245">
            <v>0</v>
          </cell>
          <cell r="J7245">
            <v>0</v>
          </cell>
          <cell r="K7245">
            <v>0</v>
          </cell>
          <cell r="L7245">
            <v>0</v>
          </cell>
          <cell r="M7245">
            <v>0</v>
          </cell>
          <cell r="N7245">
            <v>0</v>
          </cell>
          <cell r="O7245">
            <v>0</v>
          </cell>
          <cell r="P7245">
            <v>0</v>
          </cell>
        </row>
        <row r="7246">
          <cell r="A7246">
            <v>1845400433</v>
          </cell>
          <cell r="B7246">
            <v>433</v>
          </cell>
          <cell r="C7246">
            <v>845400</v>
          </cell>
          <cell r="D7246">
            <v>1</v>
          </cell>
          <cell r="E7246">
            <v>0</v>
          </cell>
          <cell r="F7246" t="str">
            <v xml:space="preserve">חומרי נקיון       </v>
          </cell>
          <cell r="G7246">
            <v>0</v>
          </cell>
          <cell r="H7246" t="str">
            <v>גמיש</v>
          </cell>
          <cell r="I7246">
            <v>0</v>
          </cell>
          <cell r="J7246">
            <v>0</v>
          </cell>
          <cell r="K7246">
            <v>0</v>
          </cell>
          <cell r="L7246">
            <v>0</v>
          </cell>
          <cell r="M7246">
            <v>0</v>
          </cell>
          <cell r="N7246">
            <v>0</v>
          </cell>
          <cell r="O7246">
            <v>0</v>
          </cell>
          <cell r="P7246">
            <v>0</v>
          </cell>
        </row>
        <row r="7247">
          <cell r="A7247">
            <v>1845400437</v>
          </cell>
          <cell r="B7247">
            <v>437</v>
          </cell>
          <cell r="C7247">
            <v>845400</v>
          </cell>
          <cell r="D7247">
            <v>1</v>
          </cell>
          <cell r="E7247">
            <v>0</v>
          </cell>
          <cell r="F7247" t="str">
            <v xml:space="preserve">אחזקת אזעקה       </v>
          </cell>
          <cell r="G7247">
            <v>0</v>
          </cell>
          <cell r="H7247" t="str">
            <v>קשיח</v>
          </cell>
          <cell r="I7247">
            <v>0</v>
          </cell>
          <cell r="J7247">
            <v>0</v>
          </cell>
          <cell r="K7247">
            <v>0</v>
          </cell>
          <cell r="L7247">
            <v>0</v>
          </cell>
          <cell r="M7247">
            <v>0</v>
          </cell>
          <cell r="N7247">
            <v>0</v>
          </cell>
          <cell r="O7247">
            <v>0</v>
          </cell>
          <cell r="P7247">
            <v>0</v>
          </cell>
        </row>
        <row r="7248">
          <cell r="A7248">
            <v>1845400441</v>
          </cell>
          <cell r="B7248">
            <v>441</v>
          </cell>
          <cell r="C7248">
            <v>845400</v>
          </cell>
          <cell r="D7248">
            <v>1</v>
          </cell>
          <cell r="E7248">
            <v>0</v>
          </cell>
          <cell r="F7248" t="str">
            <v xml:space="preserve">ביטוח             </v>
          </cell>
          <cell r="G7248">
            <v>0</v>
          </cell>
          <cell r="H7248" t="str">
            <v>קשיח</v>
          </cell>
          <cell r="I7248">
            <v>0</v>
          </cell>
          <cell r="J7248">
            <v>0</v>
          </cell>
          <cell r="K7248">
            <v>0</v>
          </cell>
          <cell r="L7248">
            <v>0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</row>
        <row r="7249">
          <cell r="A7249">
            <v>1845400470</v>
          </cell>
          <cell r="B7249">
            <v>470</v>
          </cell>
          <cell r="C7249">
            <v>845400</v>
          </cell>
          <cell r="D7249">
            <v>1</v>
          </cell>
          <cell r="E7249">
            <v>0</v>
          </cell>
          <cell r="F7249" t="str">
            <v xml:space="preserve">אחזקת מכונות משרד </v>
          </cell>
          <cell r="G7249">
            <v>0</v>
          </cell>
          <cell r="H7249" t="str">
            <v>גמיש</v>
          </cell>
          <cell r="I7249">
            <v>0</v>
          </cell>
          <cell r="J7249">
            <v>0</v>
          </cell>
          <cell r="K7249">
            <v>0</v>
          </cell>
          <cell r="L7249">
            <v>0</v>
          </cell>
          <cell r="M7249">
            <v>0</v>
          </cell>
          <cell r="N7249">
            <v>0</v>
          </cell>
          <cell r="O7249">
            <v>0</v>
          </cell>
          <cell r="P7249">
            <v>0</v>
          </cell>
        </row>
        <row r="7250">
          <cell r="A7250">
            <v>1845400471</v>
          </cell>
          <cell r="B7250">
            <v>471</v>
          </cell>
          <cell r="C7250">
            <v>845400</v>
          </cell>
          <cell r="D7250">
            <v>1</v>
          </cell>
          <cell r="E7250">
            <v>0</v>
          </cell>
          <cell r="F7250" t="str">
            <v xml:space="preserve">מכשירי כתיבה      </v>
          </cell>
          <cell r="G7250">
            <v>0</v>
          </cell>
          <cell r="H7250" t="str">
            <v>גמיש</v>
          </cell>
          <cell r="I7250">
            <v>0</v>
          </cell>
          <cell r="J7250">
            <v>0</v>
          </cell>
          <cell r="K7250">
            <v>0</v>
          </cell>
          <cell r="L7250">
            <v>0</v>
          </cell>
          <cell r="M7250">
            <v>0</v>
          </cell>
          <cell r="N7250">
            <v>0</v>
          </cell>
          <cell r="O7250">
            <v>0</v>
          </cell>
          <cell r="P7250">
            <v>0</v>
          </cell>
        </row>
        <row r="7251">
          <cell r="A7251">
            <v>1845400474</v>
          </cell>
          <cell r="B7251">
            <v>474</v>
          </cell>
          <cell r="C7251">
            <v>845400</v>
          </cell>
          <cell r="D7251">
            <v>1</v>
          </cell>
          <cell r="E7251">
            <v>0</v>
          </cell>
          <cell r="F7251" t="str">
            <v xml:space="preserve">אחזקת מעלית       </v>
          </cell>
          <cell r="G7251">
            <v>0</v>
          </cell>
          <cell r="H7251" t="str">
            <v>קשיח</v>
          </cell>
          <cell r="I7251">
            <v>0</v>
          </cell>
          <cell r="J7251">
            <v>0</v>
          </cell>
          <cell r="K7251">
            <v>0</v>
          </cell>
          <cell r="L7251">
            <v>0</v>
          </cell>
          <cell r="M7251">
            <v>0</v>
          </cell>
          <cell r="N7251">
            <v>0</v>
          </cell>
          <cell r="O7251">
            <v>0</v>
          </cell>
          <cell r="P7251">
            <v>0</v>
          </cell>
        </row>
        <row r="7252">
          <cell r="A7252">
            <v>1845400512</v>
          </cell>
          <cell r="B7252">
            <v>512</v>
          </cell>
          <cell r="C7252">
            <v>845400</v>
          </cell>
          <cell r="D7252">
            <v>1</v>
          </cell>
          <cell r="E7252">
            <v>0</v>
          </cell>
          <cell r="F7252" t="str">
            <v xml:space="preserve">נסיעות ואש"ל      </v>
          </cell>
          <cell r="G7252">
            <v>0</v>
          </cell>
          <cell r="H7252" t="str">
            <v>גמיש</v>
          </cell>
          <cell r="I7252">
            <v>0</v>
          </cell>
          <cell r="J7252">
            <v>0</v>
          </cell>
          <cell r="K7252">
            <v>0</v>
          </cell>
          <cell r="L7252">
            <v>0</v>
          </cell>
          <cell r="M7252">
            <v>0</v>
          </cell>
          <cell r="N7252">
            <v>0</v>
          </cell>
          <cell r="O7252">
            <v>0</v>
          </cell>
          <cell r="P7252">
            <v>0</v>
          </cell>
        </row>
        <row r="7253">
          <cell r="A7253">
            <v>1845400540</v>
          </cell>
          <cell r="B7253">
            <v>540</v>
          </cell>
          <cell r="C7253">
            <v>845400</v>
          </cell>
          <cell r="D7253">
            <v>1</v>
          </cell>
          <cell r="E7253">
            <v>0</v>
          </cell>
          <cell r="F7253" t="str">
            <v xml:space="preserve">הוצאות טלפון      </v>
          </cell>
          <cell r="G7253">
            <v>0</v>
          </cell>
          <cell r="H7253" t="str">
            <v>קשיח</v>
          </cell>
          <cell r="I7253">
            <v>0</v>
          </cell>
          <cell r="J7253">
            <v>0</v>
          </cell>
          <cell r="K7253">
            <v>0</v>
          </cell>
          <cell r="L7253">
            <v>0</v>
          </cell>
          <cell r="M7253">
            <v>0</v>
          </cell>
          <cell r="N7253">
            <v>0</v>
          </cell>
          <cell r="O7253">
            <v>0</v>
          </cell>
          <cell r="P7253">
            <v>0</v>
          </cell>
        </row>
        <row r="7254">
          <cell r="A7254">
            <v>1845400544</v>
          </cell>
          <cell r="B7254">
            <v>544</v>
          </cell>
          <cell r="C7254">
            <v>845400</v>
          </cell>
          <cell r="D7254">
            <v>1</v>
          </cell>
          <cell r="E7254">
            <v>0</v>
          </cell>
          <cell r="F7254" t="str">
            <v xml:space="preserve">הוצאות דאר        </v>
          </cell>
          <cell r="G7254">
            <v>0</v>
          </cell>
          <cell r="H7254" t="str">
            <v>קשיח</v>
          </cell>
          <cell r="I7254">
            <v>0</v>
          </cell>
          <cell r="J7254">
            <v>0</v>
          </cell>
          <cell r="K7254">
            <v>0</v>
          </cell>
          <cell r="L7254">
            <v>0</v>
          </cell>
          <cell r="M7254">
            <v>0</v>
          </cell>
          <cell r="N7254">
            <v>0</v>
          </cell>
          <cell r="O7254">
            <v>0</v>
          </cell>
          <cell r="P7254">
            <v>0</v>
          </cell>
        </row>
        <row r="7255">
          <cell r="A7255">
            <v>1845400700</v>
          </cell>
          <cell r="B7255">
            <v>700</v>
          </cell>
          <cell r="C7255">
            <v>845400</v>
          </cell>
          <cell r="D7255">
            <v>1</v>
          </cell>
          <cell r="E7255">
            <v>0</v>
          </cell>
          <cell r="F7255" t="str">
            <v xml:space="preserve">הוצאות לפעולות    </v>
          </cell>
          <cell r="G7255">
            <v>0</v>
          </cell>
          <cell r="H7255" t="str">
            <v xml:space="preserve"> </v>
          </cell>
          <cell r="I7255">
            <v>0</v>
          </cell>
          <cell r="J7255">
            <v>0</v>
          </cell>
          <cell r="K7255">
            <v>0</v>
          </cell>
          <cell r="L7255">
            <v>0</v>
          </cell>
          <cell r="M7255">
            <v>0</v>
          </cell>
          <cell r="N7255">
            <v>0</v>
          </cell>
          <cell r="O7255">
            <v>0</v>
          </cell>
          <cell r="P7255">
            <v>0</v>
          </cell>
        </row>
        <row r="7256">
          <cell r="A7256">
            <v>1845400710</v>
          </cell>
          <cell r="B7256">
            <v>710</v>
          </cell>
          <cell r="C7256">
            <v>845400</v>
          </cell>
          <cell r="D7256">
            <v>1</v>
          </cell>
          <cell r="E7256">
            <v>0</v>
          </cell>
          <cell r="F7256" t="str">
            <v xml:space="preserve">הסעות מע"ש        </v>
          </cell>
          <cell r="G7256">
            <v>0</v>
          </cell>
          <cell r="H7256" t="str">
            <v>קשיח</v>
          </cell>
          <cell r="I7256">
            <v>0</v>
          </cell>
          <cell r="J7256">
            <v>0</v>
          </cell>
          <cell r="K7256">
            <v>0</v>
          </cell>
          <cell r="L7256">
            <v>0</v>
          </cell>
          <cell r="M7256">
            <v>0</v>
          </cell>
          <cell r="N7256">
            <v>0</v>
          </cell>
          <cell r="O7256">
            <v>0</v>
          </cell>
          <cell r="P7256">
            <v>0</v>
          </cell>
        </row>
        <row r="7257">
          <cell r="A7257">
            <v>1845400721</v>
          </cell>
          <cell r="B7257">
            <v>721</v>
          </cell>
          <cell r="C7257">
            <v>845400</v>
          </cell>
          <cell r="D7257">
            <v>1</v>
          </cell>
          <cell r="E7257">
            <v>0</v>
          </cell>
          <cell r="F7257" t="str">
            <v>חמרים-תחזוקת מבנים</v>
          </cell>
          <cell r="G7257">
            <v>0</v>
          </cell>
          <cell r="H7257" t="str">
            <v>גמיש</v>
          </cell>
          <cell r="I7257">
            <v>0</v>
          </cell>
          <cell r="J7257">
            <v>0</v>
          </cell>
          <cell r="K7257">
            <v>0</v>
          </cell>
          <cell r="L7257">
            <v>0</v>
          </cell>
          <cell r="M7257">
            <v>0</v>
          </cell>
          <cell r="N7257">
            <v>0</v>
          </cell>
          <cell r="O7257">
            <v>0</v>
          </cell>
          <cell r="P7257">
            <v>0</v>
          </cell>
        </row>
        <row r="7258">
          <cell r="A7258">
            <v>1845400722</v>
          </cell>
          <cell r="B7258">
            <v>722</v>
          </cell>
          <cell r="C7258">
            <v>845400</v>
          </cell>
          <cell r="D7258">
            <v>1</v>
          </cell>
          <cell r="E7258">
            <v>0</v>
          </cell>
          <cell r="F7258" t="str">
            <v>חמרים-תחזוקה עצמית</v>
          </cell>
          <cell r="G7258">
            <v>0</v>
          </cell>
          <cell r="H7258" t="str">
            <v>גמיש</v>
          </cell>
          <cell r="I7258">
            <v>0</v>
          </cell>
          <cell r="J7258">
            <v>0</v>
          </cell>
          <cell r="K7258">
            <v>0</v>
          </cell>
          <cell r="L7258">
            <v>0</v>
          </cell>
          <cell r="M7258">
            <v>0</v>
          </cell>
          <cell r="N7258">
            <v>0</v>
          </cell>
          <cell r="O7258">
            <v>0</v>
          </cell>
          <cell r="P7258">
            <v>0</v>
          </cell>
        </row>
        <row r="7259">
          <cell r="A7259">
            <v>1845400742</v>
          </cell>
          <cell r="B7259">
            <v>742</v>
          </cell>
          <cell r="C7259">
            <v>845400</v>
          </cell>
          <cell r="D7259">
            <v>1</v>
          </cell>
          <cell r="E7259">
            <v>0</v>
          </cell>
          <cell r="F7259" t="str">
            <v xml:space="preserve">כלים וציוד        </v>
          </cell>
          <cell r="G7259">
            <v>0</v>
          </cell>
          <cell r="H7259" t="str">
            <v>גמיש</v>
          </cell>
          <cell r="I7259">
            <v>0</v>
          </cell>
          <cell r="J7259">
            <v>0</v>
          </cell>
          <cell r="K7259">
            <v>0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</row>
        <row r="7260">
          <cell r="A7260">
            <v>1845400745</v>
          </cell>
          <cell r="B7260">
            <v>745</v>
          </cell>
          <cell r="C7260">
            <v>845400</v>
          </cell>
          <cell r="D7260">
            <v>1</v>
          </cell>
          <cell r="E7260">
            <v>0</v>
          </cell>
          <cell r="F7260" t="str">
            <v xml:space="preserve">דמי פריצה - תכולה </v>
          </cell>
          <cell r="G7260">
            <v>0</v>
          </cell>
          <cell r="H7260" t="str">
            <v>קשיח</v>
          </cell>
          <cell r="I7260">
            <v>0</v>
          </cell>
          <cell r="J7260">
            <v>0</v>
          </cell>
          <cell r="K7260">
            <v>0</v>
          </cell>
          <cell r="L7260">
            <v>0</v>
          </cell>
          <cell r="M7260">
            <v>0</v>
          </cell>
          <cell r="N7260">
            <v>0</v>
          </cell>
          <cell r="O7260">
            <v>0</v>
          </cell>
          <cell r="P7260">
            <v>0</v>
          </cell>
        </row>
        <row r="7261">
          <cell r="A7261">
            <v>1845400746</v>
          </cell>
          <cell r="B7261">
            <v>746</v>
          </cell>
          <cell r="C7261">
            <v>845400</v>
          </cell>
          <cell r="D7261">
            <v>1</v>
          </cell>
          <cell r="E7261">
            <v>0</v>
          </cell>
          <cell r="F7261" t="str">
            <v xml:space="preserve">דמי פריצה - מבנה  </v>
          </cell>
          <cell r="G7261">
            <v>0</v>
          </cell>
          <cell r="H7261" t="str">
            <v>קשיח</v>
          </cell>
          <cell r="I7261">
            <v>0</v>
          </cell>
          <cell r="J7261">
            <v>0</v>
          </cell>
          <cell r="K7261">
            <v>0</v>
          </cell>
          <cell r="L7261">
            <v>0</v>
          </cell>
          <cell r="M7261">
            <v>0</v>
          </cell>
          <cell r="N7261">
            <v>0</v>
          </cell>
          <cell r="O7261">
            <v>0</v>
          </cell>
          <cell r="P7261">
            <v>0</v>
          </cell>
        </row>
        <row r="7262">
          <cell r="A7262">
            <v>1845400750</v>
          </cell>
          <cell r="B7262">
            <v>750</v>
          </cell>
          <cell r="C7262">
            <v>845400</v>
          </cell>
          <cell r="D7262">
            <v>1</v>
          </cell>
          <cell r="E7262">
            <v>0</v>
          </cell>
          <cell r="F7262" t="str">
            <v>אחזקת מוסדות</v>
          </cell>
          <cell r="G7262">
            <v>0</v>
          </cell>
          <cell r="H7262" t="str">
            <v>קשיח</v>
          </cell>
          <cell r="I7262">
            <v>0</v>
          </cell>
          <cell r="J7262">
            <v>0</v>
          </cell>
          <cell r="K7262">
            <v>0</v>
          </cell>
          <cell r="L7262">
            <v>0</v>
          </cell>
          <cell r="M7262">
            <v>0</v>
          </cell>
          <cell r="N7262">
            <v>0</v>
          </cell>
          <cell r="O7262">
            <v>0</v>
          </cell>
          <cell r="P7262">
            <v>0</v>
          </cell>
        </row>
        <row r="7263">
          <cell r="A7263">
            <v>1845400751</v>
          </cell>
          <cell r="B7263">
            <v>751</v>
          </cell>
          <cell r="C7263">
            <v>845400</v>
          </cell>
          <cell r="D7263">
            <v>1</v>
          </cell>
          <cell r="E7263">
            <v>0</v>
          </cell>
          <cell r="F7263" t="str">
            <v xml:space="preserve">עבודות קבלניות    </v>
          </cell>
          <cell r="G7263">
            <v>0</v>
          </cell>
          <cell r="H7263" t="str">
            <v>גמיש</v>
          </cell>
          <cell r="I7263">
            <v>0</v>
          </cell>
          <cell r="J7263">
            <v>0</v>
          </cell>
          <cell r="K7263">
            <v>0</v>
          </cell>
          <cell r="L7263">
            <v>0</v>
          </cell>
          <cell r="M7263">
            <v>0</v>
          </cell>
          <cell r="N7263">
            <v>0</v>
          </cell>
          <cell r="O7263">
            <v>0</v>
          </cell>
          <cell r="P7263">
            <v>0</v>
          </cell>
        </row>
        <row r="7264">
          <cell r="A7264">
            <v>1845400752</v>
          </cell>
          <cell r="B7264">
            <v>752</v>
          </cell>
          <cell r="C7264">
            <v>845400</v>
          </cell>
          <cell r="D7264">
            <v>1</v>
          </cell>
          <cell r="E7264">
            <v>0</v>
          </cell>
          <cell r="F7264" t="str">
            <v xml:space="preserve">נקיון בקבלנות     </v>
          </cell>
          <cell r="G7264">
            <v>0</v>
          </cell>
          <cell r="H7264" t="str">
            <v>קשיח</v>
          </cell>
          <cell r="I7264">
            <v>0</v>
          </cell>
          <cell r="J7264">
            <v>0</v>
          </cell>
          <cell r="K7264">
            <v>0</v>
          </cell>
          <cell r="L7264">
            <v>0</v>
          </cell>
          <cell r="M7264">
            <v>0</v>
          </cell>
          <cell r="N7264">
            <v>0</v>
          </cell>
          <cell r="O7264">
            <v>0</v>
          </cell>
          <cell r="P7264">
            <v>0</v>
          </cell>
        </row>
        <row r="7265">
          <cell r="A7265">
            <v>1845400753</v>
          </cell>
          <cell r="B7265">
            <v>753</v>
          </cell>
          <cell r="C7265">
            <v>845400</v>
          </cell>
          <cell r="D7265">
            <v>1</v>
          </cell>
          <cell r="E7265">
            <v>0</v>
          </cell>
          <cell r="F7265" t="str">
            <v xml:space="preserve">עובד חברה + מ"מ   </v>
          </cell>
          <cell r="G7265">
            <v>0</v>
          </cell>
          <cell r="H7265" t="str">
            <v>קשיח</v>
          </cell>
          <cell r="I7265">
            <v>0</v>
          </cell>
          <cell r="J7265">
            <v>0</v>
          </cell>
          <cell r="K7265">
            <v>0</v>
          </cell>
          <cell r="L7265">
            <v>0</v>
          </cell>
          <cell r="M7265">
            <v>0</v>
          </cell>
          <cell r="N7265">
            <v>0</v>
          </cell>
          <cell r="O7265">
            <v>0</v>
          </cell>
          <cell r="P7265">
            <v>0</v>
          </cell>
        </row>
        <row r="7266">
          <cell r="A7266">
            <v>1845400756</v>
          </cell>
          <cell r="B7266">
            <v>756</v>
          </cell>
          <cell r="C7266">
            <v>845400</v>
          </cell>
          <cell r="D7266">
            <v>1</v>
          </cell>
          <cell r="E7266">
            <v>0</v>
          </cell>
          <cell r="F7266" t="str">
            <v xml:space="preserve">שמירה במע"ש       </v>
          </cell>
          <cell r="G7266">
            <v>0</v>
          </cell>
          <cell r="H7266" t="str">
            <v>קשיח</v>
          </cell>
          <cell r="I7266">
            <v>0</v>
          </cell>
          <cell r="J7266">
            <v>0</v>
          </cell>
          <cell r="K7266">
            <v>0</v>
          </cell>
          <cell r="L7266">
            <v>0</v>
          </cell>
          <cell r="M7266">
            <v>0</v>
          </cell>
          <cell r="N7266">
            <v>0</v>
          </cell>
          <cell r="O7266">
            <v>0</v>
          </cell>
          <cell r="P7266">
            <v>0</v>
          </cell>
        </row>
        <row r="7267">
          <cell r="A7267">
            <v>1845400759</v>
          </cell>
          <cell r="B7267">
            <v>759</v>
          </cell>
          <cell r="C7267">
            <v>845400</v>
          </cell>
          <cell r="D7267">
            <v>1</v>
          </cell>
          <cell r="E7267">
            <v>0</v>
          </cell>
          <cell r="F7267" t="str">
            <v>מלווים בהסעים</v>
          </cell>
          <cell r="G7267">
            <v>0</v>
          </cell>
          <cell r="H7267" t="str">
            <v>קשיח</v>
          </cell>
          <cell r="I7267">
            <v>0</v>
          </cell>
          <cell r="J7267">
            <v>45000</v>
          </cell>
          <cell r="K7267">
            <v>0</v>
          </cell>
          <cell r="L7267">
            <v>0</v>
          </cell>
          <cell r="M7267">
            <v>0</v>
          </cell>
          <cell r="N7267">
            <v>45000</v>
          </cell>
          <cell r="O7267">
            <v>45000</v>
          </cell>
          <cell r="P7267">
            <v>0</v>
          </cell>
        </row>
        <row r="7268">
          <cell r="A7268">
            <v>1845400782</v>
          </cell>
          <cell r="B7268">
            <v>782</v>
          </cell>
          <cell r="C7268">
            <v>845400</v>
          </cell>
          <cell r="D7268">
            <v>1</v>
          </cell>
          <cell r="E7268">
            <v>0</v>
          </cell>
          <cell r="F7268" t="str">
            <v xml:space="preserve">טיולים וארועים    </v>
          </cell>
          <cell r="G7268">
            <v>0</v>
          </cell>
          <cell r="H7268" t="str">
            <v>גמיש</v>
          </cell>
          <cell r="I7268">
            <v>0</v>
          </cell>
          <cell r="J7268">
            <v>0</v>
          </cell>
          <cell r="K7268">
            <v>0</v>
          </cell>
          <cell r="L7268">
            <v>0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</row>
        <row r="7269">
          <cell r="A7269">
            <v>1845400811</v>
          </cell>
          <cell r="B7269">
            <v>811</v>
          </cell>
          <cell r="C7269">
            <v>845400</v>
          </cell>
          <cell r="D7269">
            <v>1</v>
          </cell>
          <cell r="E7269">
            <v>0</v>
          </cell>
          <cell r="F7269" t="str">
            <v xml:space="preserve">ארוחות לחניכים    </v>
          </cell>
          <cell r="G7269">
            <v>0</v>
          </cell>
          <cell r="H7269" t="str">
            <v>קשיח</v>
          </cell>
          <cell r="I7269">
            <v>0</v>
          </cell>
          <cell r="J7269">
            <v>0</v>
          </cell>
          <cell r="K7269">
            <v>0</v>
          </cell>
          <cell r="L7269">
            <v>0</v>
          </cell>
          <cell r="M7269">
            <v>0</v>
          </cell>
          <cell r="N7269">
            <v>0</v>
          </cell>
          <cell r="O7269">
            <v>0</v>
          </cell>
          <cell r="P7269">
            <v>0</v>
          </cell>
        </row>
        <row r="7270">
          <cell r="A7270">
            <v>1845400812</v>
          </cell>
          <cell r="B7270">
            <v>812</v>
          </cell>
          <cell r="C7270">
            <v>845400</v>
          </cell>
          <cell r="D7270">
            <v>1</v>
          </cell>
          <cell r="E7270">
            <v>0</v>
          </cell>
          <cell r="F7270" t="str">
            <v xml:space="preserve">מוסדות חוץ0855470 </v>
          </cell>
          <cell r="G7270">
            <v>0</v>
          </cell>
          <cell r="H7270" t="str">
            <v>קשיח</v>
          </cell>
          <cell r="I7270">
            <v>0</v>
          </cell>
          <cell r="J7270">
            <v>2185000</v>
          </cell>
          <cell r="K7270">
            <v>0</v>
          </cell>
          <cell r="L7270">
            <v>0</v>
          </cell>
          <cell r="M7270">
            <v>0</v>
          </cell>
          <cell r="N7270">
            <v>2185000</v>
          </cell>
          <cell r="O7270">
            <v>2185000</v>
          </cell>
          <cell r="P7270">
            <v>1713964</v>
          </cell>
        </row>
        <row r="7271">
          <cell r="A7271">
            <v>1845400841</v>
          </cell>
          <cell r="B7271">
            <v>841</v>
          </cell>
          <cell r="C7271">
            <v>845400</v>
          </cell>
          <cell r="D7271">
            <v>1</v>
          </cell>
          <cell r="E7271">
            <v>0</v>
          </cell>
          <cell r="F7271" t="str">
            <v xml:space="preserve">בטל"א לחניכים     </v>
          </cell>
          <cell r="G7271">
            <v>0</v>
          </cell>
          <cell r="H7271" t="str">
            <v>קשיח</v>
          </cell>
          <cell r="I7271">
            <v>0</v>
          </cell>
          <cell r="J7271">
            <v>0</v>
          </cell>
          <cell r="K7271">
            <v>0</v>
          </cell>
          <cell r="L7271">
            <v>0</v>
          </cell>
          <cell r="M7271">
            <v>0</v>
          </cell>
          <cell r="N7271">
            <v>0</v>
          </cell>
          <cell r="O7271">
            <v>0</v>
          </cell>
          <cell r="P7271">
            <v>0</v>
          </cell>
        </row>
        <row r="7272">
          <cell r="A7272">
            <v>1845400842</v>
          </cell>
          <cell r="B7272">
            <v>842</v>
          </cell>
          <cell r="C7272">
            <v>845400</v>
          </cell>
          <cell r="D7272">
            <v>1</v>
          </cell>
          <cell r="E7272">
            <v>0</v>
          </cell>
          <cell r="F7272" t="str">
            <v>תשלום לחניכים(הכנ)</v>
          </cell>
          <cell r="G7272">
            <v>0</v>
          </cell>
          <cell r="H7272" t="str">
            <v>קשיח</v>
          </cell>
          <cell r="I7272">
            <v>0</v>
          </cell>
          <cell r="J7272">
            <v>0</v>
          </cell>
          <cell r="K7272">
            <v>0</v>
          </cell>
          <cell r="L7272">
            <v>0</v>
          </cell>
          <cell r="M7272">
            <v>0</v>
          </cell>
          <cell r="N7272">
            <v>0</v>
          </cell>
          <cell r="O7272">
            <v>0</v>
          </cell>
          <cell r="P7272">
            <v>0</v>
          </cell>
        </row>
        <row r="7273">
          <cell r="A7273">
            <v>1845400843</v>
          </cell>
          <cell r="B7273">
            <v>843</v>
          </cell>
          <cell r="C7273">
            <v>845400</v>
          </cell>
          <cell r="D7273">
            <v>1</v>
          </cell>
          <cell r="E7273">
            <v>0</v>
          </cell>
          <cell r="F7273" t="str">
            <v xml:space="preserve">רווחת החניך       </v>
          </cell>
          <cell r="G7273">
            <v>0</v>
          </cell>
          <cell r="H7273" t="str">
            <v>קשיח</v>
          </cell>
          <cell r="I7273">
            <v>0</v>
          </cell>
          <cell r="J7273">
            <v>0</v>
          </cell>
          <cell r="K7273">
            <v>0</v>
          </cell>
          <cell r="L7273">
            <v>0</v>
          </cell>
          <cell r="M7273">
            <v>0</v>
          </cell>
          <cell r="N7273">
            <v>0</v>
          </cell>
          <cell r="O7273">
            <v>0</v>
          </cell>
          <cell r="P7273">
            <v>0</v>
          </cell>
        </row>
        <row r="7274">
          <cell r="A7274">
            <v>1845400844</v>
          </cell>
          <cell r="B7274">
            <v>844</v>
          </cell>
          <cell r="C7274">
            <v>845400</v>
          </cell>
          <cell r="D7274">
            <v>1</v>
          </cell>
          <cell r="E7274">
            <v>0</v>
          </cell>
          <cell r="F7274" t="str">
            <v>מע"ש - אלווין</v>
          </cell>
          <cell r="G7274">
            <v>0</v>
          </cell>
          <cell r="H7274" t="str">
            <v>גמיש</v>
          </cell>
          <cell r="I7274">
            <v>0</v>
          </cell>
          <cell r="J7274">
            <v>0</v>
          </cell>
          <cell r="K7274">
            <v>0</v>
          </cell>
          <cell r="L7274">
            <v>0</v>
          </cell>
          <cell r="M7274">
            <v>0</v>
          </cell>
          <cell r="N7274">
            <v>0</v>
          </cell>
          <cell r="O7274">
            <v>0</v>
          </cell>
          <cell r="P7274">
            <v>0</v>
          </cell>
        </row>
        <row r="7275">
          <cell r="A7275">
            <v>1845400891</v>
          </cell>
          <cell r="B7275">
            <v>891</v>
          </cell>
          <cell r="C7275">
            <v>845400</v>
          </cell>
          <cell r="D7275">
            <v>1</v>
          </cell>
          <cell r="E7275">
            <v>0</v>
          </cell>
          <cell r="F7275" t="str">
            <v xml:space="preserve">בטל"א לחניכים     </v>
          </cell>
          <cell r="G7275">
            <v>0</v>
          </cell>
          <cell r="H7275" t="str">
            <v>קשיח</v>
          </cell>
          <cell r="I7275">
            <v>0</v>
          </cell>
          <cell r="J7275">
            <v>0</v>
          </cell>
          <cell r="K7275">
            <v>0</v>
          </cell>
          <cell r="L7275">
            <v>0</v>
          </cell>
          <cell r="M7275">
            <v>0</v>
          </cell>
          <cell r="N7275">
            <v>0</v>
          </cell>
          <cell r="O7275">
            <v>0</v>
          </cell>
          <cell r="P7275">
            <v>0</v>
          </cell>
        </row>
        <row r="7276">
          <cell r="A7276">
            <v>1845400892</v>
          </cell>
          <cell r="B7276">
            <v>892</v>
          </cell>
          <cell r="C7276">
            <v>845400</v>
          </cell>
          <cell r="D7276">
            <v>1</v>
          </cell>
          <cell r="E7276">
            <v>0</v>
          </cell>
          <cell r="F7276" t="str">
            <v>תשלום לחניכים(הכנ)</v>
          </cell>
          <cell r="G7276">
            <v>0</v>
          </cell>
          <cell r="H7276" t="str">
            <v>קשיח</v>
          </cell>
          <cell r="I7276">
            <v>0</v>
          </cell>
          <cell r="J7276">
            <v>0</v>
          </cell>
          <cell r="K7276">
            <v>0</v>
          </cell>
          <cell r="L7276">
            <v>0</v>
          </cell>
          <cell r="M7276">
            <v>0</v>
          </cell>
          <cell r="N7276">
            <v>0</v>
          </cell>
          <cell r="O7276">
            <v>0</v>
          </cell>
          <cell r="P7276">
            <v>0</v>
          </cell>
        </row>
        <row r="7277">
          <cell r="A7277">
            <v>1845400893</v>
          </cell>
          <cell r="B7277">
            <v>893</v>
          </cell>
          <cell r="C7277">
            <v>845400</v>
          </cell>
          <cell r="D7277">
            <v>1</v>
          </cell>
          <cell r="E7277">
            <v>0</v>
          </cell>
          <cell r="F7277" t="str">
            <v xml:space="preserve">רווחת החניך       </v>
          </cell>
          <cell r="G7277">
            <v>0</v>
          </cell>
          <cell r="H7277" t="str">
            <v>קשיח</v>
          </cell>
          <cell r="I7277">
            <v>0</v>
          </cell>
          <cell r="J7277">
            <v>0</v>
          </cell>
          <cell r="K7277">
            <v>0</v>
          </cell>
          <cell r="L7277">
            <v>0</v>
          </cell>
          <cell r="M7277">
            <v>0</v>
          </cell>
          <cell r="N7277">
            <v>0</v>
          </cell>
          <cell r="O7277">
            <v>0</v>
          </cell>
          <cell r="P7277">
            <v>0</v>
          </cell>
        </row>
        <row r="7278">
          <cell r="A7278">
            <v>1845400931</v>
          </cell>
          <cell r="B7278">
            <v>931</v>
          </cell>
          <cell r="C7278">
            <v>845400</v>
          </cell>
          <cell r="D7278">
            <v>1</v>
          </cell>
          <cell r="E7278">
            <v>0</v>
          </cell>
          <cell r="F7278" t="str">
            <v xml:space="preserve">רכישות חד-פעמיות  </v>
          </cell>
          <cell r="G7278">
            <v>0</v>
          </cell>
          <cell r="H7278" t="str">
            <v>גמיש</v>
          </cell>
          <cell r="I7278">
            <v>0</v>
          </cell>
          <cell r="J7278">
            <v>0</v>
          </cell>
          <cell r="K7278">
            <v>0</v>
          </cell>
          <cell r="L7278">
            <v>0</v>
          </cell>
          <cell r="M7278">
            <v>0</v>
          </cell>
          <cell r="N7278">
            <v>0</v>
          </cell>
          <cell r="O7278">
            <v>0</v>
          </cell>
          <cell r="P7278">
            <v>0</v>
          </cell>
        </row>
        <row r="7279">
          <cell r="A7279">
            <v>1845400932</v>
          </cell>
          <cell r="B7279">
            <v>932</v>
          </cell>
          <cell r="C7279">
            <v>845400</v>
          </cell>
          <cell r="D7279">
            <v>1</v>
          </cell>
          <cell r="E7279">
            <v>0</v>
          </cell>
          <cell r="F7279" t="str">
            <v>הצטיידות מהכנסות</v>
          </cell>
          <cell r="G7279">
            <v>0</v>
          </cell>
          <cell r="H7279" t="str">
            <v>קשיח</v>
          </cell>
          <cell r="I7279">
            <v>0</v>
          </cell>
          <cell r="J7279">
            <v>0</v>
          </cell>
          <cell r="K7279">
            <v>0</v>
          </cell>
          <cell r="L7279">
            <v>0</v>
          </cell>
          <cell r="M7279">
            <v>0</v>
          </cell>
          <cell r="N7279">
            <v>0</v>
          </cell>
          <cell r="O7279">
            <v>0</v>
          </cell>
          <cell r="P7279">
            <v>0</v>
          </cell>
        </row>
        <row r="7280">
          <cell r="A7280">
            <v>1845400961</v>
          </cell>
          <cell r="B7280">
            <v>961</v>
          </cell>
          <cell r="C7280">
            <v>845400</v>
          </cell>
          <cell r="D7280">
            <v>1</v>
          </cell>
          <cell r="E7280">
            <v>0</v>
          </cell>
          <cell r="F7280" t="str">
            <v>רז' פעולות ורכישות</v>
          </cell>
          <cell r="G7280">
            <v>0</v>
          </cell>
          <cell r="H7280" t="str">
            <v>גמיש</v>
          </cell>
          <cell r="I7280">
            <v>0</v>
          </cell>
          <cell r="J7280">
            <v>0</v>
          </cell>
          <cell r="K7280">
            <v>0</v>
          </cell>
          <cell r="L7280">
            <v>0</v>
          </cell>
          <cell r="M7280">
            <v>0</v>
          </cell>
          <cell r="N7280">
            <v>0</v>
          </cell>
          <cell r="O7280">
            <v>0</v>
          </cell>
          <cell r="P7280">
            <v>0</v>
          </cell>
        </row>
        <row r="7281">
          <cell r="A7281" t="e">
            <v>#VALUE!</v>
          </cell>
          <cell r="B7281" t="str">
            <v>845400  סך הכל</v>
          </cell>
          <cell r="C7281">
            <v>0</v>
          </cell>
          <cell r="D7281">
            <v>0</v>
          </cell>
          <cell r="E7281">
            <v>0</v>
          </cell>
          <cell r="F7281" t="str">
            <v>מרכז קש"ת</v>
          </cell>
          <cell r="G7281">
            <v>0</v>
          </cell>
          <cell r="H7281">
            <v>0</v>
          </cell>
          <cell r="I7281">
            <v>0</v>
          </cell>
          <cell r="J7281">
            <v>2230000</v>
          </cell>
          <cell r="K7281">
            <v>0</v>
          </cell>
          <cell r="L7281">
            <v>0</v>
          </cell>
          <cell r="M7281">
            <v>0</v>
          </cell>
          <cell r="N7281">
            <v>2230000</v>
          </cell>
          <cell r="O7281">
            <v>2230000</v>
          </cell>
          <cell r="P7281">
            <v>1713964</v>
          </cell>
        </row>
        <row r="7282">
          <cell r="A7282">
            <v>18460000</v>
          </cell>
          <cell r="B7282">
            <v>0</v>
          </cell>
          <cell r="C7282">
            <v>846000</v>
          </cell>
          <cell r="D7282">
            <v>1</v>
          </cell>
          <cell r="E7282">
            <v>0</v>
          </cell>
          <cell r="F7282" t="str">
            <v xml:space="preserve">שירותי שיקום      </v>
          </cell>
          <cell r="G7282">
            <v>0</v>
          </cell>
          <cell r="H7282" t="str">
            <v xml:space="preserve"> </v>
          </cell>
          <cell r="I7282">
            <v>0</v>
          </cell>
          <cell r="J7282">
            <v>0</v>
          </cell>
          <cell r="K7282">
            <v>0</v>
          </cell>
          <cell r="L7282">
            <v>0</v>
          </cell>
          <cell r="M7282">
            <v>0</v>
          </cell>
          <cell r="N7282">
            <v>0</v>
          </cell>
          <cell r="O7282">
            <v>0</v>
          </cell>
          <cell r="P7282">
            <v>0</v>
          </cell>
        </row>
        <row r="7283">
          <cell r="A7283">
            <v>18462000</v>
          </cell>
          <cell r="B7283">
            <v>0</v>
          </cell>
          <cell r="C7283">
            <v>846200</v>
          </cell>
          <cell r="D7283">
            <v>1</v>
          </cell>
          <cell r="E7283">
            <v>0</v>
          </cell>
          <cell r="F7283" t="str">
            <v xml:space="preserve">שיקום העיוור      </v>
          </cell>
          <cell r="G7283">
            <v>0</v>
          </cell>
          <cell r="H7283" t="str">
            <v xml:space="preserve"> </v>
          </cell>
          <cell r="I7283">
            <v>0</v>
          </cell>
          <cell r="J7283">
            <v>0</v>
          </cell>
          <cell r="K7283">
            <v>0</v>
          </cell>
          <cell r="L7283">
            <v>0</v>
          </cell>
          <cell r="M7283">
            <v>0</v>
          </cell>
          <cell r="N7283">
            <v>0</v>
          </cell>
          <cell r="O7283">
            <v>0</v>
          </cell>
          <cell r="P7283">
            <v>0</v>
          </cell>
        </row>
        <row r="7284">
          <cell r="A7284">
            <v>1846200710</v>
          </cell>
          <cell r="B7284">
            <v>710</v>
          </cell>
          <cell r="C7284">
            <v>846200</v>
          </cell>
          <cell r="D7284">
            <v>1</v>
          </cell>
          <cell r="E7284">
            <v>0</v>
          </cell>
          <cell r="F7284" t="str">
            <v>הסעות למועדון לכבדי ראייה</v>
          </cell>
          <cell r="G7284">
            <v>0</v>
          </cell>
          <cell r="H7284" t="str">
            <v>גמיש</v>
          </cell>
          <cell r="I7284">
            <v>0</v>
          </cell>
          <cell r="J7284">
            <v>44600</v>
          </cell>
          <cell r="K7284" t="e">
            <v>#N/A</v>
          </cell>
          <cell r="L7284">
            <v>0</v>
          </cell>
          <cell r="M7284" t="str">
            <v>חדש</v>
          </cell>
          <cell r="N7284">
            <v>44600</v>
          </cell>
          <cell r="O7284">
            <v>0</v>
          </cell>
          <cell r="P7284">
            <v>0</v>
          </cell>
        </row>
        <row r="7285">
          <cell r="A7285">
            <v>1846200800</v>
          </cell>
          <cell r="B7285">
            <v>800</v>
          </cell>
          <cell r="C7285">
            <v>846200</v>
          </cell>
          <cell r="D7285">
            <v>1</v>
          </cell>
          <cell r="E7285">
            <v>0</v>
          </cell>
          <cell r="F7285" t="str">
            <v>השת' תמיכות תרומות</v>
          </cell>
          <cell r="G7285">
            <v>0</v>
          </cell>
          <cell r="H7285" t="str">
            <v xml:space="preserve"> </v>
          </cell>
          <cell r="I7285">
            <v>0</v>
          </cell>
          <cell r="J7285">
            <v>0</v>
          </cell>
          <cell r="K7285">
            <v>0</v>
          </cell>
          <cell r="L7285">
            <v>0</v>
          </cell>
          <cell r="M7285">
            <v>0</v>
          </cell>
          <cell r="N7285">
            <v>0</v>
          </cell>
          <cell r="O7285">
            <v>0</v>
          </cell>
          <cell r="P7285">
            <v>0</v>
          </cell>
        </row>
        <row r="7286">
          <cell r="A7286">
            <v>1846200811</v>
          </cell>
          <cell r="B7286">
            <v>811</v>
          </cell>
          <cell r="C7286">
            <v>846200</v>
          </cell>
          <cell r="D7286">
            <v>1</v>
          </cell>
          <cell r="E7286">
            <v>0</v>
          </cell>
          <cell r="F7286" t="str">
            <v>מ.שיקום לעו0662080</v>
          </cell>
          <cell r="G7286">
            <v>0</v>
          </cell>
          <cell r="H7286" t="str">
            <v>קשיח</v>
          </cell>
          <cell r="I7286">
            <v>0</v>
          </cell>
          <cell r="J7286">
            <v>0</v>
          </cell>
          <cell r="K7286">
            <v>0</v>
          </cell>
          <cell r="L7286">
            <v>0</v>
          </cell>
          <cell r="M7286">
            <v>0</v>
          </cell>
          <cell r="N7286">
            <v>0</v>
          </cell>
          <cell r="O7286">
            <v>0</v>
          </cell>
          <cell r="P7286">
            <v>0</v>
          </cell>
        </row>
        <row r="7287">
          <cell r="A7287">
            <v>1846200812</v>
          </cell>
          <cell r="B7287">
            <v>812</v>
          </cell>
          <cell r="C7287">
            <v>846200</v>
          </cell>
          <cell r="D7287">
            <v>1</v>
          </cell>
          <cell r="E7287">
            <v>0</v>
          </cell>
          <cell r="F7287" t="str">
            <v>מועדון חברתי לבוגרים</v>
          </cell>
          <cell r="G7287">
            <v>0</v>
          </cell>
          <cell r="H7287" t="str">
            <v>קשיח</v>
          </cell>
          <cell r="I7287">
            <v>-0.36363636363636365</v>
          </cell>
          <cell r="J7287">
            <v>700000</v>
          </cell>
          <cell r="K7287">
            <v>0</v>
          </cell>
          <cell r="L7287">
            <v>0</v>
          </cell>
          <cell r="M7287">
            <v>0</v>
          </cell>
          <cell r="N7287">
            <v>700000</v>
          </cell>
          <cell r="O7287">
            <v>1100000</v>
          </cell>
          <cell r="P7287">
            <v>465100</v>
          </cell>
        </row>
        <row r="7288">
          <cell r="A7288">
            <v>1846200813</v>
          </cell>
          <cell r="B7288">
            <v>813</v>
          </cell>
          <cell r="C7288">
            <v>846200</v>
          </cell>
          <cell r="D7288">
            <v>1</v>
          </cell>
          <cell r="E7288">
            <v>0</v>
          </cell>
          <cell r="F7288" t="str">
            <v>הכש.מקצוע  0662150</v>
          </cell>
          <cell r="G7288">
            <v>0</v>
          </cell>
          <cell r="H7288" t="str">
            <v>קשיח</v>
          </cell>
          <cell r="I7288">
            <v>0</v>
          </cell>
          <cell r="J7288">
            <v>0</v>
          </cell>
          <cell r="K7288">
            <v>0</v>
          </cell>
          <cell r="L7288">
            <v>0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</row>
        <row r="7289">
          <cell r="A7289">
            <v>1846200814</v>
          </cell>
          <cell r="B7289">
            <v>814</v>
          </cell>
          <cell r="C7289">
            <v>846200</v>
          </cell>
          <cell r="D7289">
            <v>1</v>
          </cell>
          <cell r="E7289">
            <v>0</v>
          </cell>
          <cell r="F7289" t="str">
            <v>דמי לווי   0662300</v>
          </cell>
          <cell r="G7289">
            <v>0</v>
          </cell>
          <cell r="H7289" t="str">
            <v>קשיח</v>
          </cell>
          <cell r="I7289">
            <v>0</v>
          </cell>
          <cell r="J7289">
            <v>0</v>
          </cell>
          <cell r="K7289">
            <v>0</v>
          </cell>
          <cell r="L7289">
            <v>0</v>
          </cell>
          <cell r="M7289">
            <v>0</v>
          </cell>
          <cell r="N7289">
            <v>0</v>
          </cell>
          <cell r="O7289">
            <v>0</v>
          </cell>
          <cell r="P7289">
            <v>0</v>
          </cell>
        </row>
        <row r="7290">
          <cell r="A7290">
            <v>1846200815</v>
          </cell>
          <cell r="B7290">
            <v>815</v>
          </cell>
          <cell r="C7290">
            <v>846200</v>
          </cell>
          <cell r="D7290">
            <v>1</v>
          </cell>
          <cell r="E7290">
            <v>0</v>
          </cell>
          <cell r="F7290" t="str">
            <v>ילדים במוס 0662410</v>
          </cell>
          <cell r="G7290">
            <v>0</v>
          </cell>
          <cell r="H7290" t="str">
            <v>קשיח</v>
          </cell>
          <cell r="I7290">
            <v>0.13035714285714284</v>
          </cell>
          <cell r="J7290">
            <v>633000</v>
          </cell>
          <cell r="K7290">
            <v>0</v>
          </cell>
          <cell r="L7290">
            <v>0</v>
          </cell>
          <cell r="M7290">
            <v>0</v>
          </cell>
          <cell r="N7290">
            <v>633000</v>
          </cell>
          <cell r="O7290">
            <v>560000</v>
          </cell>
          <cell r="P7290">
            <v>551435</v>
          </cell>
        </row>
        <row r="7291">
          <cell r="A7291">
            <v>1846200816</v>
          </cell>
          <cell r="B7291">
            <v>816</v>
          </cell>
          <cell r="C7291">
            <v>846200</v>
          </cell>
          <cell r="D7291">
            <v>1</v>
          </cell>
          <cell r="E7291">
            <v>0</v>
          </cell>
          <cell r="F7291" t="str">
            <v>הדרכת עוור 0662430</v>
          </cell>
          <cell r="G7291">
            <v>0</v>
          </cell>
          <cell r="H7291" t="str">
            <v>קשיח</v>
          </cell>
          <cell r="I7291">
            <v>0</v>
          </cell>
          <cell r="J7291">
            <v>280000</v>
          </cell>
          <cell r="K7291">
            <v>0</v>
          </cell>
          <cell r="L7291">
            <v>0</v>
          </cell>
          <cell r="M7291">
            <v>0</v>
          </cell>
          <cell r="N7291">
            <v>280000</v>
          </cell>
          <cell r="O7291">
            <v>280000</v>
          </cell>
          <cell r="P7291">
            <v>201070</v>
          </cell>
        </row>
        <row r="7292">
          <cell r="A7292">
            <v>1846200841</v>
          </cell>
          <cell r="B7292">
            <v>841</v>
          </cell>
          <cell r="C7292">
            <v>846200</v>
          </cell>
          <cell r="D7292">
            <v>1</v>
          </cell>
          <cell r="E7292">
            <v>0</v>
          </cell>
          <cell r="F7292" t="str">
            <v>מ' עיוורים 0662510</v>
          </cell>
          <cell r="G7292">
            <v>0</v>
          </cell>
          <cell r="H7292" t="str">
            <v>קשיח</v>
          </cell>
          <cell r="I7292">
            <v>0</v>
          </cell>
          <cell r="J7292">
            <v>0</v>
          </cell>
          <cell r="K7292">
            <v>0</v>
          </cell>
          <cell r="L7292">
            <v>0</v>
          </cell>
          <cell r="M7292">
            <v>0</v>
          </cell>
          <cell r="N7292">
            <v>0</v>
          </cell>
          <cell r="O7292">
            <v>0</v>
          </cell>
          <cell r="P7292">
            <v>0</v>
          </cell>
        </row>
        <row r="7293">
          <cell r="A7293">
            <v>1846200842</v>
          </cell>
          <cell r="B7293">
            <v>842</v>
          </cell>
          <cell r="C7293">
            <v>846200</v>
          </cell>
          <cell r="D7293">
            <v>1</v>
          </cell>
          <cell r="E7293">
            <v>0</v>
          </cell>
          <cell r="F7293" t="str">
            <v>אגודה למען העיוור</v>
          </cell>
          <cell r="G7293">
            <v>0</v>
          </cell>
          <cell r="H7293" t="str">
            <v>גמיש</v>
          </cell>
          <cell r="I7293">
            <v>0</v>
          </cell>
          <cell r="J7293">
            <v>0</v>
          </cell>
          <cell r="K7293">
            <v>0</v>
          </cell>
          <cell r="L7293">
            <v>0</v>
          </cell>
          <cell r="M7293">
            <v>0</v>
          </cell>
          <cell r="N7293">
            <v>0</v>
          </cell>
          <cell r="O7293">
            <v>0</v>
          </cell>
          <cell r="P7293">
            <v>0</v>
          </cell>
        </row>
        <row r="7294">
          <cell r="A7294">
            <v>1846200892</v>
          </cell>
          <cell r="B7294">
            <v>892</v>
          </cell>
          <cell r="C7294">
            <v>846200</v>
          </cell>
          <cell r="D7294">
            <v>1</v>
          </cell>
          <cell r="E7294">
            <v>0</v>
          </cell>
          <cell r="F7294" t="str">
            <v>אגודה למען העיוור</v>
          </cell>
          <cell r="G7294">
            <v>0</v>
          </cell>
          <cell r="H7294" t="str">
            <v>קשיח</v>
          </cell>
          <cell r="I7294">
            <v>0</v>
          </cell>
          <cell r="J7294">
            <v>0</v>
          </cell>
          <cell r="K7294">
            <v>0</v>
          </cell>
          <cell r="L7294">
            <v>0</v>
          </cell>
          <cell r="M7294">
            <v>0</v>
          </cell>
          <cell r="N7294">
            <v>0</v>
          </cell>
          <cell r="O7294">
            <v>0</v>
          </cell>
          <cell r="P7294">
            <v>0</v>
          </cell>
        </row>
        <row r="7295">
          <cell r="A7295">
            <v>1846200961</v>
          </cell>
          <cell r="B7295">
            <v>961</v>
          </cell>
          <cell r="C7295">
            <v>846200</v>
          </cell>
          <cell r="D7295">
            <v>1</v>
          </cell>
          <cell r="E7295">
            <v>0</v>
          </cell>
          <cell r="F7295" t="str">
            <v>רז' פעולות ורכישות</v>
          </cell>
          <cell r="G7295">
            <v>0</v>
          </cell>
          <cell r="H7295" t="str">
            <v>גמיש</v>
          </cell>
          <cell r="I7295">
            <v>0</v>
          </cell>
          <cell r="J7295">
            <v>0</v>
          </cell>
          <cell r="K7295">
            <v>0</v>
          </cell>
          <cell r="L7295">
            <v>0</v>
          </cell>
          <cell r="M7295">
            <v>0</v>
          </cell>
          <cell r="N7295">
            <v>0</v>
          </cell>
          <cell r="O7295">
            <v>0</v>
          </cell>
          <cell r="P7295">
            <v>0</v>
          </cell>
        </row>
        <row r="7296">
          <cell r="A7296" t="e">
            <v>#VALUE!</v>
          </cell>
          <cell r="B7296" t="str">
            <v>846200  סך הכל</v>
          </cell>
          <cell r="C7296">
            <v>0</v>
          </cell>
          <cell r="D7296">
            <v>0</v>
          </cell>
          <cell r="E7296">
            <v>0</v>
          </cell>
          <cell r="F7296" t="str">
            <v xml:space="preserve">שיקום העיוור      </v>
          </cell>
          <cell r="G7296">
            <v>0</v>
          </cell>
          <cell r="H7296">
            <v>0</v>
          </cell>
          <cell r="I7296">
            <v>-0.14556701030927832</v>
          </cell>
          <cell r="J7296">
            <v>1657600</v>
          </cell>
          <cell r="K7296" t="e">
            <v>#N/A</v>
          </cell>
          <cell r="L7296">
            <v>0</v>
          </cell>
          <cell r="M7296">
            <v>0</v>
          </cell>
          <cell r="N7296">
            <v>1657600</v>
          </cell>
          <cell r="O7296">
            <v>1940000</v>
          </cell>
          <cell r="P7296">
            <v>1217605</v>
          </cell>
        </row>
        <row r="7297">
          <cell r="A7297">
            <v>18465000</v>
          </cell>
          <cell r="B7297">
            <v>0</v>
          </cell>
          <cell r="C7297">
            <v>846500</v>
          </cell>
          <cell r="D7297">
            <v>1</v>
          </cell>
          <cell r="E7297">
            <v>0</v>
          </cell>
          <cell r="F7297" t="str">
            <v xml:space="preserve">שיקום נכים        </v>
          </cell>
          <cell r="G7297">
            <v>0</v>
          </cell>
          <cell r="H7297" t="str">
            <v xml:space="preserve"> </v>
          </cell>
          <cell r="I7297">
            <v>0</v>
          </cell>
          <cell r="J7297">
            <v>0</v>
          </cell>
          <cell r="K7297">
            <v>0</v>
          </cell>
          <cell r="L7297">
            <v>0</v>
          </cell>
          <cell r="M7297">
            <v>0</v>
          </cell>
          <cell r="N7297">
            <v>0</v>
          </cell>
          <cell r="O7297">
            <v>0</v>
          </cell>
          <cell r="P7297">
            <v>0</v>
          </cell>
        </row>
        <row r="7298">
          <cell r="A7298">
            <v>1846500431</v>
          </cell>
          <cell r="B7298">
            <v>431</v>
          </cell>
          <cell r="C7298">
            <v>846500</v>
          </cell>
          <cell r="D7298">
            <v>1</v>
          </cell>
          <cell r="E7298">
            <v>0</v>
          </cell>
          <cell r="F7298" t="str">
            <v xml:space="preserve">חשמל              </v>
          </cell>
          <cell r="G7298">
            <v>0</v>
          </cell>
          <cell r="H7298" t="str">
            <v>קשיח</v>
          </cell>
          <cell r="I7298">
            <v>0</v>
          </cell>
          <cell r="J7298">
            <v>0</v>
          </cell>
          <cell r="K7298">
            <v>0</v>
          </cell>
          <cell r="L7298">
            <v>0</v>
          </cell>
          <cell r="M7298">
            <v>0</v>
          </cell>
          <cell r="N7298">
            <v>0</v>
          </cell>
          <cell r="O7298">
            <v>0</v>
          </cell>
          <cell r="P7298">
            <v>0</v>
          </cell>
        </row>
        <row r="7299">
          <cell r="A7299">
            <v>1846500781</v>
          </cell>
          <cell r="B7299">
            <v>781</v>
          </cell>
          <cell r="C7299">
            <v>846500</v>
          </cell>
          <cell r="D7299">
            <v>1</v>
          </cell>
          <cell r="E7299">
            <v>0</v>
          </cell>
          <cell r="F7299" t="str">
            <v xml:space="preserve">שקום מיוחד מקומי  </v>
          </cell>
          <cell r="G7299">
            <v>0</v>
          </cell>
          <cell r="H7299" t="str">
            <v>גמיש</v>
          </cell>
          <cell r="I7299">
            <v>-0.44444444444444442</v>
          </cell>
          <cell r="J7299">
            <v>30000</v>
          </cell>
          <cell r="K7299">
            <v>0</v>
          </cell>
          <cell r="L7299">
            <v>0</v>
          </cell>
          <cell r="M7299">
            <v>0</v>
          </cell>
          <cell r="N7299">
            <v>30000</v>
          </cell>
          <cell r="O7299">
            <v>54000</v>
          </cell>
          <cell r="P7299">
            <v>23876.32</v>
          </cell>
        </row>
        <row r="7300">
          <cell r="A7300">
            <v>1846500782</v>
          </cell>
          <cell r="B7300">
            <v>782</v>
          </cell>
          <cell r="C7300">
            <v>846500</v>
          </cell>
          <cell r="D7300">
            <v>1</v>
          </cell>
          <cell r="E7300">
            <v>0</v>
          </cell>
          <cell r="F7300" t="str">
            <v>תרגום לשפת החרשים</v>
          </cell>
          <cell r="G7300">
            <v>0</v>
          </cell>
          <cell r="H7300" t="str">
            <v>גמיש</v>
          </cell>
          <cell r="I7300">
            <v>0</v>
          </cell>
          <cell r="J7300">
            <v>17000</v>
          </cell>
          <cell r="K7300">
            <v>0</v>
          </cell>
          <cell r="L7300">
            <v>0</v>
          </cell>
          <cell r="M7300">
            <v>0</v>
          </cell>
          <cell r="N7300">
            <v>17000</v>
          </cell>
          <cell r="O7300">
            <v>17000</v>
          </cell>
          <cell r="P7300">
            <v>2754.18</v>
          </cell>
        </row>
        <row r="7301">
          <cell r="A7301">
            <v>1846500800</v>
          </cell>
          <cell r="B7301">
            <v>800</v>
          </cell>
          <cell r="C7301">
            <v>846500</v>
          </cell>
          <cell r="D7301">
            <v>1</v>
          </cell>
          <cell r="E7301">
            <v>0</v>
          </cell>
          <cell r="F7301" t="str">
            <v>השת' תמיכות תרומות</v>
          </cell>
          <cell r="G7301">
            <v>0</v>
          </cell>
          <cell r="H7301" t="str">
            <v xml:space="preserve"> </v>
          </cell>
          <cell r="I7301">
            <v>0</v>
          </cell>
          <cell r="J7301">
            <v>0</v>
          </cell>
          <cell r="K7301">
            <v>0</v>
          </cell>
          <cell r="L7301">
            <v>0</v>
          </cell>
          <cell r="M7301">
            <v>0</v>
          </cell>
          <cell r="N7301">
            <v>0</v>
          </cell>
          <cell r="O7301">
            <v>0</v>
          </cell>
          <cell r="P7301">
            <v>0</v>
          </cell>
        </row>
        <row r="7302">
          <cell r="A7302">
            <v>1846500811</v>
          </cell>
          <cell r="B7302">
            <v>811</v>
          </cell>
          <cell r="C7302">
            <v>846500</v>
          </cell>
          <cell r="D7302">
            <v>1</v>
          </cell>
          <cell r="E7302">
            <v>0</v>
          </cell>
          <cell r="F7302" t="str">
            <v>מרכזי איבחון ושיקום</v>
          </cell>
          <cell r="G7302">
            <v>0</v>
          </cell>
          <cell r="H7302" t="str">
            <v>קשיח</v>
          </cell>
          <cell r="I7302">
            <v>0</v>
          </cell>
          <cell r="J7302">
            <v>320000</v>
          </cell>
          <cell r="K7302">
            <v>0</v>
          </cell>
          <cell r="L7302">
            <v>0</v>
          </cell>
          <cell r="M7302">
            <v>0</v>
          </cell>
          <cell r="N7302">
            <v>320000</v>
          </cell>
          <cell r="O7302">
            <v>320000</v>
          </cell>
          <cell r="P7302">
            <v>88559</v>
          </cell>
        </row>
        <row r="7303">
          <cell r="A7303">
            <v>1846500812</v>
          </cell>
          <cell r="B7303">
            <v>812</v>
          </cell>
          <cell r="C7303">
            <v>846500</v>
          </cell>
          <cell r="D7303">
            <v>1</v>
          </cell>
          <cell r="E7303">
            <v>0</v>
          </cell>
          <cell r="F7303" t="str">
            <v>הסעות נכים 0622100</v>
          </cell>
          <cell r="G7303">
            <v>0</v>
          </cell>
          <cell r="H7303" t="str">
            <v>קשיח</v>
          </cell>
          <cell r="I7303">
            <v>0</v>
          </cell>
          <cell r="J7303">
            <v>50000</v>
          </cell>
          <cell r="K7303">
            <v>0</v>
          </cell>
          <cell r="L7303">
            <v>0</v>
          </cell>
          <cell r="M7303">
            <v>0</v>
          </cell>
          <cell r="N7303">
            <v>50000</v>
          </cell>
          <cell r="O7303">
            <v>50000</v>
          </cell>
          <cell r="P7303">
            <v>21135</v>
          </cell>
        </row>
        <row r="7304">
          <cell r="A7304">
            <v>1846500813</v>
          </cell>
          <cell r="B7304">
            <v>813</v>
          </cell>
          <cell r="C7304">
            <v>846500</v>
          </cell>
          <cell r="D7304">
            <v>1</v>
          </cell>
          <cell r="E7304">
            <v>0</v>
          </cell>
          <cell r="F7304" t="str">
            <v>שיקום מוגבלויות</v>
          </cell>
          <cell r="G7304">
            <v>0</v>
          </cell>
          <cell r="H7304" t="str">
            <v>קשיח</v>
          </cell>
          <cell r="I7304">
            <v>0</v>
          </cell>
          <cell r="J7304">
            <v>700000</v>
          </cell>
          <cell r="K7304">
            <v>0</v>
          </cell>
          <cell r="L7304">
            <v>0</v>
          </cell>
          <cell r="M7304">
            <v>0</v>
          </cell>
          <cell r="N7304">
            <v>700000</v>
          </cell>
          <cell r="O7304">
            <v>700000</v>
          </cell>
          <cell r="P7304">
            <v>682257.06</v>
          </cell>
        </row>
        <row r="7305">
          <cell r="A7305">
            <v>1846500814</v>
          </cell>
          <cell r="B7305">
            <v>814</v>
          </cell>
          <cell r="C7305">
            <v>846500</v>
          </cell>
          <cell r="D7305">
            <v>1</v>
          </cell>
          <cell r="E7305">
            <v>0</v>
          </cell>
          <cell r="F7305" t="str">
            <v>מרכז למשפחה</v>
          </cell>
          <cell r="G7305">
            <v>0</v>
          </cell>
          <cell r="H7305" t="str">
            <v>קשיח</v>
          </cell>
          <cell r="I7305">
            <v>0</v>
          </cell>
          <cell r="J7305">
            <v>111900</v>
          </cell>
          <cell r="K7305">
            <v>0</v>
          </cell>
          <cell r="L7305">
            <v>0</v>
          </cell>
          <cell r="M7305">
            <v>0</v>
          </cell>
          <cell r="N7305">
            <v>111900</v>
          </cell>
          <cell r="O7305">
            <v>111900</v>
          </cell>
          <cell r="P7305">
            <v>0</v>
          </cell>
        </row>
        <row r="7306">
          <cell r="A7306">
            <v>1846500815</v>
          </cell>
          <cell r="B7306">
            <v>815</v>
          </cell>
          <cell r="C7306">
            <v>846500</v>
          </cell>
          <cell r="D7306">
            <v>1</v>
          </cell>
          <cell r="E7306">
            <v>0</v>
          </cell>
          <cell r="F7306" t="str">
            <v>נכים בפנימ 0621040</v>
          </cell>
          <cell r="G7306">
            <v>0</v>
          </cell>
          <cell r="H7306" t="str">
            <v>קשיח</v>
          </cell>
          <cell r="I7306">
            <v>5.4662379421221763E-2</v>
          </cell>
          <cell r="J7306">
            <v>16400000</v>
          </cell>
          <cell r="K7306">
            <v>0.13742071881606766</v>
          </cell>
          <cell r="L7306">
            <v>0</v>
          </cell>
          <cell r="M7306">
            <v>0</v>
          </cell>
          <cell r="N7306">
            <v>16400000</v>
          </cell>
          <cell r="O7306">
            <v>15550000</v>
          </cell>
          <cell r="P7306">
            <v>14843036</v>
          </cell>
        </row>
        <row r="7307">
          <cell r="A7307">
            <v>1846500816</v>
          </cell>
          <cell r="B7307">
            <v>816</v>
          </cell>
          <cell r="C7307">
            <v>846500</v>
          </cell>
          <cell r="D7307">
            <v>1</v>
          </cell>
          <cell r="E7307">
            <v>0</v>
          </cell>
          <cell r="F7307" t="str">
            <v>נכה באומנה 0621050</v>
          </cell>
          <cell r="G7307">
            <v>0</v>
          </cell>
          <cell r="H7307" t="str">
            <v>קשיח</v>
          </cell>
          <cell r="I7307">
            <v>0</v>
          </cell>
          <cell r="J7307">
            <v>540000</v>
          </cell>
          <cell r="K7307">
            <v>0</v>
          </cell>
          <cell r="L7307">
            <v>0</v>
          </cell>
          <cell r="M7307">
            <v>0</v>
          </cell>
          <cell r="N7307">
            <v>540000</v>
          </cell>
          <cell r="O7307">
            <v>540000</v>
          </cell>
          <cell r="P7307">
            <v>321986</v>
          </cell>
        </row>
        <row r="7308">
          <cell r="A7308">
            <v>1846500817</v>
          </cell>
          <cell r="B7308">
            <v>817</v>
          </cell>
          <cell r="C7308">
            <v>846500</v>
          </cell>
          <cell r="D7308">
            <v>1</v>
          </cell>
          <cell r="E7308">
            <v>0</v>
          </cell>
          <cell r="F7308" t="str">
            <v>נכים קשים בקהילה</v>
          </cell>
          <cell r="G7308">
            <v>0</v>
          </cell>
          <cell r="H7308" t="str">
            <v>קשיח</v>
          </cell>
          <cell r="I7308">
            <v>0</v>
          </cell>
          <cell r="J7308">
            <v>220000</v>
          </cell>
          <cell r="K7308">
            <v>0</v>
          </cell>
          <cell r="L7308">
            <v>0</v>
          </cell>
          <cell r="M7308" t="str">
            <v>שינוי שם</v>
          </cell>
          <cell r="N7308">
            <v>220000</v>
          </cell>
          <cell r="O7308">
            <v>220000</v>
          </cell>
          <cell r="P7308">
            <v>188100</v>
          </cell>
        </row>
        <row r="7309">
          <cell r="A7309">
            <v>1846500818</v>
          </cell>
          <cell r="B7309">
            <v>818</v>
          </cell>
          <cell r="C7309">
            <v>846500</v>
          </cell>
          <cell r="D7309">
            <v>1</v>
          </cell>
          <cell r="E7309">
            <v>0</v>
          </cell>
          <cell r="F7309" t="str">
            <v>תעסוקה מוגנת למוגבל</v>
          </cell>
          <cell r="G7309">
            <v>0</v>
          </cell>
          <cell r="H7309" t="str">
            <v>קשיח</v>
          </cell>
          <cell r="I7309">
            <v>0.15060240963855431</v>
          </cell>
          <cell r="J7309">
            <v>1528000</v>
          </cell>
          <cell r="K7309">
            <v>0.43103448275862077</v>
          </cell>
          <cell r="L7309">
            <v>0</v>
          </cell>
          <cell r="M7309">
            <v>0</v>
          </cell>
          <cell r="N7309">
            <v>1528000</v>
          </cell>
          <cell r="O7309">
            <v>1328000</v>
          </cell>
          <cell r="P7309">
            <v>1468945</v>
          </cell>
        </row>
        <row r="7310">
          <cell r="A7310">
            <v>1846500819</v>
          </cell>
          <cell r="B7310">
            <v>819</v>
          </cell>
          <cell r="C7310">
            <v>846500</v>
          </cell>
          <cell r="D7310">
            <v>1</v>
          </cell>
          <cell r="E7310">
            <v>0</v>
          </cell>
          <cell r="F7310" t="str">
            <v>מרכז נוער לשיקום</v>
          </cell>
          <cell r="G7310">
            <v>0</v>
          </cell>
          <cell r="H7310" t="str">
            <v>גמיש</v>
          </cell>
          <cell r="I7310">
            <v>0</v>
          </cell>
          <cell r="J7310">
            <v>475000</v>
          </cell>
          <cell r="K7310">
            <v>0</v>
          </cell>
          <cell r="L7310">
            <v>0</v>
          </cell>
          <cell r="M7310">
            <v>0</v>
          </cell>
          <cell r="N7310">
            <v>475000</v>
          </cell>
          <cell r="O7310">
            <v>475000</v>
          </cell>
          <cell r="P7310">
            <v>420728</v>
          </cell>
        </row>
        <row r="7311">
          <cell r="A7311">
            <v>1846500841</v>
          </cell>
          <cell r="B7311">
            <v>841</v>
          </cell>
          <cell r="C7311">
            <v>846500</v>
          </cell>
          <cell r="D7311">
            <v>1</v>
          </cell>
          <cell r="E7311">
            <v>0</v>
          </cell>
          <cell r="F7311" t="str">
            <v>קהילה תומכת</v>
          </cell>
          <cell r="G7311">
            <v>0</v>
          </cell>
          <cell r="H7311" t="str">
            <v>גמיש</v>
          </cell>
          <cell r="I7311">
            <v>0</v>
          </cell>
          <cell r="J7311">
            <v>320000</v>
          </cell>
          <cell r="K7311">
            <v>0</v>
          </cell>
          <cell r="L7311">
            <v>0</v>
          </cell>
          <cell r="M7311">
            <v>0</v>
          </cell>
          <cell r="N7311">
            <v>320000</v>
          </cell>
          <cell r="O7311">
            <v>320000</v>
          </cell>
          <cell r="P7311">
            <v>318277</v>
          </cell>
        </row>
        <row r="7312">
          <cell r="A7312">
            <v>1846500842</v>
          </cell>
          <cell r="B7312">
            <v>842</v>
          </cell>
          <cell r="C7312">
            <v>846500</v>
          </cell>
          <cell r="D7312">
            <v>1</v>
          </cell>
          <cell r="E7312">
            <v>0</v>
          </cell>
          <cell r="F7312" t="str">
            <v>מרכז יום לנפגעי ראש</v>
          </cell>
          <cell r="G7312">
            <v>0</v>
          </cell>
          <cell r="H7312" t="str">
            <v>קשיח</v>
          </cell>
          <cell r="I7312">
            <v>0</v>
          </cell>
          <cell r="J7312">
            <v>1400000</v>
          </cell>
          <cell r="K7312">
            <v>0.1108025548458762</v>
          </cell>
          <cell r="L7312">
            <v>0</v>
          </cell>
          <cell r="M7312">
            <v>0</v>
          </cell>
          <cell r="N7312">
            <v>1400000</v>
          </cell>
          <cell r="O7312">
            <v>1400000</v>
          </cell>
          <cell r="P7312">
            <v>1164364</v>
          </cell>
        </row>
        <row r="7313">
          <cell r="A7313">
            <v>1846500843</v>
          </cell>
          <cell r="B7313">
            <v>843</v>
          </cell>
          <cell r="C7313">
            <v>846500</v>
          </cell>
          <cell r="D7313">
            <v>1</v>
          </cell>
          <cell r="E7313">
            <v>0</v>
          </cell>
          <cell r="F7313" t="str">
            <v>נופשונים מש"ה ושיקום</v>
          </cell>
          <cell r="G7313">
            <v>0</v>
          </cell>
          <cell r="H7313" t="str">
            <v>קשיח</v>
          </cell>
          <cell r="I7313">
            <v>0</v>
          </cell>
          <cell r="J7313">
            <v>260000</v>
          </cell>
          <cell r="K7313">
            <v>0</v>
          </cell>
          <cell r="L7313">
            <v>0</v>
          </cell>
          <cell r="M7313">
            <v>0</v>
          </cell>
          <cell r="N7313">
            <v>260000</v>
          </cell>
          <cell r="O7313">
            <v>260000</v>
          </cell>
          <cell r="P7313">
            <v>226453</v>
          </cell>
        </row>
        <row r="7314">
          <cell r="A7314">
            <v>1846500844</v>
          </cell>
          <cell r="B7314">
            <v>844</v>
          </cell>
          <cell r="C7314">
            <v>846500</v>
          </cell>
          <cell r="D7314">
            <v>1</v>
          </cell>
          <cell r="E7314">
            <v>0</v>
          </cell>
          <cell r="F7314" t="str">
            <v>הסעות למעונות יום</v>
          </cell>
          <cell r="G7314">
            <v>0</v>
          </cell>
          <cell r="H7314" t="str">
            <v>גמיש</v>
          </cell>
          <cell r="I7314">
            <v>0.25765765765765769</v>
          </cell>
          <cell r="J7314">
            <v>2792000</v>
          </cell>
          <cell r="K7314">
            <v>0</v>
          </cell>
          <cell r="L7314">
            <v>0</v>
          </cell>
          <cell r="M7314">
            <v>0</v>
          </cell>
          <cell r="N7314">
            <v>2792000</v>
          </cell>
          <cell r="O7314">
            <v>2220000</v>
          </cell>
          <cell r="P7314">
            <v>1740048.42</v>
          </cell>
        </row>
        <row r="7315">
          <cell r="A7315">
            <v>1846500845</v>
          </cell>
          <cell r="B7315">
            <v>845</v>
          </cell>
          <cell r="C7315">
            <v>846500</v>
          </cell>
          <cell r="D7315">
            <v>1</v>
          </cell>
          <cell r="E7315">
            <v>0</v>
          </cell>
          <cell r="F7315" t="str">
            <v>מלווים למעונות יום</v>
          </cell>
          <cell r="G7315">
            <v>0</v>
          </cell>
          <cell r="H7315" t="str">
            <v>גמיש</v>
          </cell>
          <cell r="I7315">
            <v>0.125</v>
          </cell>
          <cell r="J7315">
            <v>2700000</v>
          </cell>
          <cell r="K7315">
            <v>0</v>
          </cell>
          <cell r="L7315">
            <v>0</v>
          </cell>
          <cell r="M7315">
            <v>0</v>
          </cell>
          <cell r="N7315">
            <v>2700000</v>
          </cell>
          <cell r="O7315">
            <v>2400000</v>
          </cell>
          <cell r="P7315">
            <v>1978617.41</v>
          </cell>
        </row>
        <row r="7316">
          <cell r="A7316">
            <v>1846500846</v>
          </cell>
          <cell r="B7316">
            <v>846</v>
          </cell>
          <cell r="C7316">
            <v>846500</v>
          </cell>
          <cell r="D7316">
            <v>1</v>
          </cell>
          <cell r="E7316">
            <v>0</v>
          </cell>
          <cell r="F7316" t="str">
            <v>מועדונית חינוך מיוחד</v>
          </cell>
          <cell r="G7316">
            <v>0</v>
          </cell>
          <cell r="H7316" t="str">
            <v>קשיח</v>
          </cell>
          <cell r="I7316" t="e">
            <v>#DIV/0!</v>
          </cell>
          <cell r="J7316">
            <v>0</v>
          </cell>
          <cell r="K7316">
            <v>0</v>
          </cell>
          <cell r="L7316">
            <v>0</v>
          </cell>
          <cell r="M7316">
            <v>0</v>
          </cell>
          <cell r="N7316">
            <v>0</v>
          </cell>
          <cell r="O7316">
            <v>0</v>
          </cell>
          <cell r="P7316">
            <v>0</v>
          </cell>
        </row>
        <row r="7317">
          <cell r="A7317">
            <v>1846500847</v>
          </cell>
          <cell r="B7317">
            <v>847</v>
          </cell>
          <cell r="C7317">
            <v>846500</v>
          </cell>
          <cell r="D7317">
            <v>1</v>
          </cell>
          <cell r="E7317">
            <v>0</v>
          </cell>
          <cell r="F7317" t="str">
            <v>תכניות תעסוקה</v>
          </cell>
          <cell r="G7317">
            <v>0</v>
          </cell>
          <cell r="H7317" t="str">
            <v>גמיש</v>
          </cell>
          <cell r="I7317">
            <v>0</v>
          </cell>
          <cell r="J7317">
            <v>600000</v>
          </cell>
          <cell r="K7317">
            <v>0</v>
          </cell>
          <cell r="L7317">
            <v>0</v>
          </cell>
          <cell r="M7317">
            <v>0</v>
          </cell>
          <cell r="N7317">
            <v>600000</v>
          </cell>
          <cell r="O7317">
            <v>600000</v>
          </cell>
          <cell r="P7317">
            <v>500393</v>
          </cell>
        </row>
        <row r="7318">
          <cell r="A7318">
            <v>1846500880</v>
          </cell>
          <cell r="B7318">
            <v>880</v>
          </cell>
          <cell r="C7318">
            <v>846500</v>
          </cell>
          <cell r="D7318">
            <v>1</v>
          </cell>
          <cell r="E7318">
            <v>0</v>
          </cell>
          <cell r="F7318" t="str">
            <v>של'ילד חריג0855650</v>
          </cell>
          <cell r="G7318">
            <v>0</v>
          </cell>
          <cell r="H7318" t="str">
            <v>קשיח</v>
          </cell>
          <cell r="I7318">
            <v>0</v>
          </cell>
          <cell r="J7318">
            <v>480000</v>
          </cell>
          <cell r="K7318">
            <v>0</v>
          </cell>
          <cell r="L7318">
            <v>0</v>
          </cell>
          <cell r="M7318">
            <v>0</v>
          </cell>
          <cell r="N7318">
            <v>480000</v>
          </cell>
          <cell r="O7318">
            <v>480000</v>
          </cell>
          <cell r="P7318">
            <v>365913</v>
          </cell>
        </row>
        <row r="7319">
          <cell r="A7319">
            <v>1846500881</v>
          </cell>
          <cell r="B7319">
            <v>881</v>
          </cell>
          <cell r="C7319">
            <v>846500</v>
          </cell>
          <cell r="D7319">
            <v>1</v>
          </cell>
          <cell r="E7319">
            <v>0</v>
          </cell>
          <cell r="F7319" t="str">
            <v>מע' ממש'שיק0682950</v>
          </cell>
          <cell r="G7319">
            <v>0</v>
          </cell>
          <cell r="H7319" t="str">
            <v>קשיח</v>
          </cell>
          <cell r="I7319">
            <v>0</v>
          </cell>
          <cell r="J7319">
            <v>551600</v>
          </cell>
          <cell r="K7319">
            <v>0</v>
          </cell>
          <cell r="L7319">
            <v>0</v>
          </cell>
          <cell r="M7319">
            <v>0</v>
          </cell>
          <cell r="N7319">
            <v>551600</v>
          </cell>
          <cell r="O7319">
            <v>551600</v>
          </cell>
          <cell r="P7319">
            <v>472092</v>
          </cell>
        </row>
        <row r="7320">
          <cell r="A7320">
            <v>1846500882</v>
          </cell>
          <cell r="B7320">
            <v>882</v>
          </cell>
          <cell r="C7320">
            <v>846500</v>
          </cell>
          <cell r="D7320">
            <v>1</v>
          </cell>
          <cell r="E7320">
            <v>0</v>
          </cell>
          <cell r="F7320" t="str">
            <v>הסעות לאוטיסטים</v>
          </cell>
          <cell r="G7320">
            <v>0</v>
          </cell>
          <cell r="H7320" t="str">
            <v>קשיח</v>
          </cell>
          <cell r="I7320">
            <v>0.36363636363636354</v>
          </cell>
          <cell r="J7320">
            <v>300000</v>
          </cell>
          <cell r="K7320">
            <v>0</v>
          </cell>
          <cell r="L7320">
            <v>0</v>
          </cell>
          <cell r="M7320">
            <v>0</v>
          </cell>
          <cell r="N7320">
            <v>300000</v>
          </cell>
          <cell r="O7320">
            <v>220000</v>
          </cell>
          <cell r="P7320">
            <v>238511</v>
          </cell>
        </row>
        <row r="7321">
          <cell r="A7321">
            <v>1846500883</v>
          </cell>
          <cell r="B7321">
            <v>883</v>
          </cell>
          <cell r="C7321">
            <v>846500</v>
          </cell>
          <cell r="D7321">
            <v>1</v>
          </cell>
          <cell r="E7321">
            <v>0</v>
          </cell>
          <cell r="F7321" t="str">
            <v>מועדונית שיקום</v>
          </cell>
          <cell r="G7321">
            <v>0</v>
          </cell>
          <cell r="H7321" t="str">
            <v>קשיח</v>
          </cell>
          <cell r="I7321">
            <v>0</v>
          </cell>
          <cell r="J7321">
            <v>0</v>
          </cell>
          <cell r="K7321">
            <v>0</v>
          </cell>
          <cell r="L7321">
            <v>0</v>
          </cell>
          <cell r="M7321">
            <v>0</v>
          </cell>
          <cell r="N7321">
            <v>0</v>
          </cell>
          <cell r="O7321">
            <v>0</v>
          </cell>
          <cell r="P7321">
            <v>0</v>
          </cell>
        </row>
        <row r="7322">
          <cell r="A7322">
            <v>1846500884</v>
          </cell>
          <cell r="B7322">
            <v>884</v>
          </cell>
          <cell r="C7322">
            <v>846500</v>
          </cell>
          <cell r="D7322">
            <v>1</v>
          </cell>
          <cell r="E7322">
            <v>0</v>
          </cell>
          <cell r="F7322" t="str">
            <v>אוטיסטים</v>
          </cell>
          <cell r="G7322">
            <v>0</v>
          </cell>
          <cell r="H7322" t="str">
            <v>קשיח</v>
          </cell>
          <cell r="I7322">
            <v>0.14479638009049767</v>
          </cell>
          <cell r="J7322">
            <v>25300000</v>
          </cell>
          <cell r="K7322">
            <v>9.3093093093093104E-2</v>
          </cell>
          <cell r="L7322">
            <v>0</v>
          </cell>
          <cell r="M7322">
            <v>0</v>
          </cell>
          <cell r="N7322">
            <v>25300000</v>
          </cell>
          <cell r="O7322">
            <v>22100000</v>
          </cell>
          <cell r="P7322">
            <v>23230454</v>
          </cell>
        </row>
        <row r="7323">
          <cell r="A7323">
            <v>1846500885</v>
          </cell>
          <cell r="B7323">
            <v>885</v>
          </cell>
          <cell r="C7323">
            <v>846500</v>
          </cell>
          <cell r="D7323">
            <v>1</v>
          </cell>
          <cell r="E7323">
            <v>0</v>
          </cell>
          <cell r="F7323" t="str">
            <v>פעולות קיץ לאוטיסטים</v>
          </cell>
          <cell r="G7323">
            <v>0</v>
          </cell>
          <cell r="H7323" t="str">
            <v>קשיח</v>
          </cell>
          <cell r="I7323">
            <v>0.625</v>
          </cell>
          <cell r="J7323">
            <v>156000</v>
          </cell>
          <cell r="K7323">
            <v>0</v>
          </cell>
          <cell r="L7323">
            <v>0</v>
          </cell>
          <cell r="M7323">
            <v>0</v>
          </cell>
          <cell r="N7323">
            <v>156000</v>
          </cell>
          <cell r="O7323">
            <v>96000</v>
          </cell>
          <cell r="P7323">
            <v>134727</v>
          </cell>
        </row>
        <row r="7324">
          <cell r="A7324">
            <v>1846500886</v>
          </cell>
          <cell r="B7324">
            <v>886</v>
          </cell>
          <cell r="C7324">
            <v>846500</v>
          </cell>
          <cell r="D7324">
            <v>1</v>
          </cell>
          <cell r="E7324">
            <v>0</v>
          </cell>
          <cell r="F7324" t="str">
            <v xml:space="preserve">מועדון הדרים      </v>
          </cell>
          <cell r="G7324">
            <v>0</v>
          </cell>
          <cell r="H7324" t="str">
            <v>קשיח</v>
          </cell>
          <cell r="I7324">
            <v>0</v>
          </cell>
          <cell r="J7324">
            <v>0</v>
          </cell>
          <cell r="K7324">
            <v>0</v>
          </cell>
          <cell r="L7324">
            <v>0</v>
          </cell>
          <cell r="M7324">
            <v>0</v>
          </cell>
          <cell r="N7324">
            <v>0</v>
          </cell>
          <cell r="O7324">
            <v>0</v>
          </cell>
          <cell r="P7324">
            <v>0</v>
          </cell>
        </row>
        <row r="7325">
          <cell r="A7325">
            <v>1846500887</v>
          </cell>
          <cell r="B7325">
            <v>887</v>
          </cell>
          <cell r="C7325">
            <v>846500</v>
          </cell>
          <cell r="D7325">
            <v>1</v>
          </cell>
          <cell r="E7325">
            <v>0</v>
          </cell>
          <cell r="F7325" t="str">
            <v>מ.יום שיקומי622110</v>
          </cell>
          <cell r="G7325">
            <v>0</v>
          </cell>
          <cell r="H7325" t="str">
            <v>קשיח</v>
          </cell>
          <cell r="I7325">
            <v>5.1282051282051322E-2</v>
          </cell>
          <cell r="J7325">
            <v>8200000</v>
          </cell>
          <cell r="K7325">
            <v>0.10000000000000009</v>
          </cell>
          <cell r="L7325">
            <v>0</v>
          </cell>
          <cell r="M7325">
            <v>0</v>
          </cell>
          <cell r="N7325">
            <v>8200000</v>
          </cell>
          <cell r="O7325">
            <v>7800000</v>
          </cell>
          <cell r="P7325">
            <v>8096442</v>
          </cell>
        </row>
        <row r="7326">
          <cell r="A7326">
            <v>1846500888</v>
          </cell>
          <cell r="B7326">
            <v>888</v>
          </cell>
          <cell r="C7326">
            <v>846500</v>
          </cell>
          <cell r="D7326">
            <v>1</v>
          </cell>
          <cell r="E7326">
            <v>0</v>
          </cell>
          <cell r="F7326" t="str">
            <v>מעטפת מגורים בקהילה</v>
          </cell>
          <cell r="G7326">
            <v>0</v>
          </cell>
          <cell r="H7326" t="str">
            <v>קשיח</v>
          </cell>
          <cell r="I7326" t="e">
            <v>#DIV/0!</v>
          </cell>
          <cell r="J7326">
            <v>23400</v>
          </cell>
          <cell r="K7326">
            <v>0</v>
          </cell>
          <cell r="L7326">
            <v>0</v>
          </cell>
          <cell r="M7326" t="str">
            <v>חדש</v>
          </cell>
          <cell r="N7326">
            <v>23400</v>
          </cell>
          <cell r="O7326">
            <v>0</v>
          </cell>
          <cell r="P7326">
            <v>0</v>
          </cell>
        </row>
        <row r="7327">
          <cell r="A7327">
            <v>1846500891</v>
          </cell>
          <cell r="B7327">
            <v>891</v>
          </cell>
          <cell r="C7327">
            <v>846500</v>
          </cell>
          <cell r="D7327">
            <v>1</v>
          </cell>
          <cell r="E7327">
            <v>0</v>
          </cell>
          <cell r="F7327" t="str">
            <v>מועדוניות רשת</v>
          </cell>
          <cell r="G7327">
            <v>0</v>
          </cell>
          <cell r="H7327" t="str">
            <v>גמיש</v>
          </cell>
          <cell r="I7327">
            <v>0</v>
          </cell>
          <cell r="J7327">
            <v>80900</v>
          </cell>
          <cell r="K7327">
            <v>0</v>
          </cell>
          <cell r="L7327">
            <v>0</v>
          </cell>
          <cell r="M7327">
            <v>0</v>
          </cell>
          <cell r="N7327">
            <v>80900</v>
          </cell>
          <cell r="O7327">
            <v>80900</v>
          </cell>
          <cell r="P7327">
            <v>0</v>
          </cell>
        </row>
        <row r="7328">
          <cell r="A7328">
            <v>1846500895</v>
          </cell>
          <cell r="B7328">
            <v>895</v>
          </cell>
          <cell r="C7328">
            <v>846500</v>
          </cell>
          <cell r="D7328">
            <v>1</v>
          </cell>
          <cell r="E7328">
            <v>0</v>
          </cell>
          <cell r="F7328" t="str">
            <v xml:space="preserve">השתתפות באיל"ן    </v>
          </cell>
          <cell r="G7328">
            <v>0</v>
          </cell>
          <cell r="H7328" t="str">
            <v>גמיש</v>
          </cell>
          <cell r="I7328">
            <v>0</v>
          </cell>
          <cell r="J7328">
            <v>0</v>
          </cell>
          <cell r="K7328">
            <v>0</v>
          </cell>
          <cell r="L7328">
            <v>0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</row>
        <row r="7329">
          <cell r="A7329">
            <v>1846500961</v>
          </cell>
          <cell r="B7329">
            <v>961</v>
          </cell>
          <cell r="C7329">
            <v>846500</v>
          </cell>
          <cell r="D7329">
            <v>1</v>
          </cell>
          <cell r="E7329">
            <v>0</v>
          </cell>
          <cell r="F7329" t="str">
            <v>רז' פעולות ורכישות</v>
          </cell>
          <cell r="G7329">
            <v>0</v>
          </cell>
          <cell r="H7329" t="str">
            <v>גמיש</v>
          </cell>
          <cell r="I7329">
            <v>0</v>
          </cell>
          <cell r="J7329">
            <v>0</v>
          </cell>
          <cell r="K7329">
            <v>0</v>
          </cell>
          <cell r="L7329">
            <v>0</v>
          </cell>
          <cell r="M7329">
            <v>0</v>
          </cell>
          <cell r="N7329">
            <v>0</v>
          </cell>
          <cell r="O7329">
            <v>0</v>
          </cell>
          <cell r="P7329">
            <v>0</v>
          </cell>
        </row>
        <row r="7330">
          <cell r="A7330" t="e">
            <v>#VALUE!</v>
          </cell>
          <cell r="B7330" t="str">
            <v>846500  סך הכל</v>
          </cell>
          <cell r="C7330">
            <v>0</v>
          </cell>
          <cell r="D7330">
            <v>0</v>
          </cell>
          <cell r="E7330">
            <v>0</v>
          </cell>
          <cell r="F7330" t="str">
            <v xml:space="preserve">שיקום נכים        </v>
          </cell>
          <cell r="G7330">
            <v>0</v>
          </cell>
          <cell r="H7330">
            <v>0</v>
          </cell>
          <cell r="I7330">
            <v>9.7788387132434318E-2</v>
          </cell>
          <cell r="J7330">
            <v>63555800</v>
          </cell>
          <cell r="K7330">
            <v>0.87235084951365782</v>
          </cell>
          <cell r="L7330">
            <v>0</v>
          </cell>
          <cell r="M7330">
            <v>0</v>
          </cell>
          <cell r="N7330">
            <v>63555800</v>
          </cell>
          <cell r="O7330">
            <v>57894400</v>
          </cell>
          <cell r="P7330">
            <v>56527668.390000001</v>
          </cell>
        </row>
        <row r="7331">
          <cell r="A7331">
            <v>18470000</v>
          </cell>
          <cell r="B7331">
            <v>0</v>
          </cell>
          <cell r="C7331">
            <v>847000</v>
          </cell>
          <cell r="D7331">
            <v>1</v>
          </cell>
          <cell r="E7331">
            <v>0</v>
          </cell>
          <cell r="F7331" t="str">
            <v xml:space="preserve">שרותי תקון        </v>
          </cell>
          <cell r="G7331">
            <v>0</v>
          </cell>
          <cell r="H7331" t="str">
            <v xml:space="preserve"> </v>
          </cell>
          <cell r="I7331">
            <v>0</v>
          </cell>
          <cell r="J7331">
            <v>0</v>
          </cell>
          <cell r="K7331">
            <v>0</v>
          </cell>
          <cell r="L7331">
            <v>0</v>
          </cell>
          <cell r="M7331">
            <v>0</v>
          </cell>
          <cell r="N7331">
            <v>0</v>
          </cell>
          <cell r="O7331">
            <v>0</v>
          </cell>
          <cell r="P7331">
            <v>0</v>
          </cell>
        </row>
        <row r="7332">
          <cell r="A7332">
            <v>18471000</v>
          </cell>
          <cell r="B7332">
            <v>0</v>
          </cell>
          <cell r="C7332">
            <v>847100</v>
          </cell>
          <cell r="D7332">
            <v>1</v>
          </cell>
          <cell r="E7332">
            <v>0</v>
          </cell>
          <cell r="F7332" t="str">
            <v xml:space="preserve">נוער מצוקה        </v>
          </cell>
          <cell r="G7332">
            <v>0</v>
          </cell>
          <cell r="H7332" t="str">
            <v xml:space="preserve"> </v>
          </cell>
          <cell r="I7332">
            <v>0</v>
          </cell>
          <cell r="J7332">
            <v>0</v>
          </cell>
          <cell r="K7332">
            <v>0</v>
          </cell>
          <cell r="L7332">
            <v>0</v>
          </cell>
          <cell r="M7332">
            <v>0</v>
          </cell>
          <cell r="N7332">
            <v>0</v>
          </cell>
          <cell r="O7332">
            <v>0</v>
          </cell>
          <cell r="P7332">
            <v>0</v>
          </cell>
        </row>
        <row r="7333">
          <cell r="A7333">
            <v>1847100400</v>
          </cell>
          <cell r="B7333">
            <v>400</v>
          </cell>
          <cell r="C7333">
            <v>847100</v>
          </cell>
          <cell r="D7333">
            <v>1</v>
          </cell>
          <cell r="E7333">
            <v>0</v>
          </cell>
          <cell r="F7333" t="str">
            <v>אחזקת בנינים וציוד</v>
          </cell>
          <cell r="G7333">
            <v>0</v>
          </cell>
          <cell r="H7333" t="str">
            <v xml:space="preserve"> </v>
          </cell>
          <cell r="I7333">
            <v>0</v>
          </cell>
          <cell r="J7333">
            <v>0</v>
          </cell>
          <cell r="K7333">
            <v>0</v>
          </cell>
          <cell r="L7333">
            <v>0</v>
          </cell>
          <cell r="M7333">
            <v>0</v>
          </cell>
          <cell r="N7333">
            <v>0</v>
          </cell>
          <cell r="O7333">
            <v>0</v>
          </cell>
          <cell r="P7333">
            <v>0</v>
          </cell>
        </row>
        <row r="7334">
          <cell r="A7334">
            <v>1847100431</v>
          </cell>
          <cell r="B7334">
            <v>431</v>
          </cell>
          <cell r="C7334">
            <v>847100</v>
          </cell>
          <cell r="D7334">
            <v>1</v>
          </cell>
          <cell r="E7334">
            <v>0</v>
          </cell>
          <cell r="F7334" t="str">
            <v xml:space="preserve">חשמל              </v>
          </cell>
          <cell r="G7334">
            <v>0</v>
          </cell>
          <cell r="H7334" t="str">
            <v>קשיח</v>
          </cell>
          <cell r="I7334">
            <v>0</v>
          </cell>
          <cell r="J7334">
            <v>8250</v>
          </cell>
          <cell r="K7334">
            <v>0</v>
          </cell>
          <cell r="L7334">
            <v>0</v>
          </cell>
          <cell r="M7334">
            <v>0</v>
          </cell>
          <cell r="N7334">
            <v>8250</v>
          </cell>
          <cell r="O7334">
            <v>8250</v>
          </cell>
          <cell r="P7334">
            <v>7145.44</v>
          </cell>
        </row>
        <row r="7335">
          <cell r="A7335">
            <v>1847100437</v>
          </cell>
          <cell r="B7335">
            <v>437</v>
          </cell>
          <cell r="C7335">
            <v>847100</v>
          </cell>
          <cell r="D7335">
            <v>1</v>
          </cell>
          <cell r="E7335">
            <v>0</v>
          </cell>
          <cell r="F7335" t="str">
            <v xml:space="preserve">אחזקת אזעקה       </v>
          </cell>
          <cell r="G7335">
            <v>0</v>
          </cell>
          <cell r="H7335" t="str">
            <v>קשיח</v>
          </cell>
          <cell r="I7335">
            <v>0</v>
          </cell>
          <cell r="J7335">
            <v>1260</v>
          </cell>
          <cell r="K7335">
            <v>0</v>
          </cell>
          <cell r="L7335">
            <v>140</v>
          </cell>
          <cell r="M7335">
            <v>0</v>
          </cell>
          <cell r="N7335">
            <v>1400</v>
          </cell>
          <cell r="O7335">
            <v>1400</v>
          </cell>
          <cell r="P7335">
            <v>610.74</v>
          </cell>
        </row>
        <row r="7336">
          <cell r="A7336">
            <v>1847100540</v>
          </cell>
          <cell r="B7336">
            <v>540</v>
          </cell>
          <cell r="C7336">
            <v>847100</v>
          </cell>
          <cell r="D7336">
            <v>1</v>
          </cell>
          <cell r="E7336">
            <v>0</v>
          </cell>
          <cell r="F7336" t="str">
            <v xml:space="preserve">הוצאות טלפון      </v>
          </cell>
          <cell r="G7336">
            <v>0</v>
          </cell>
          <cell r="H7336" t="str">
            <v>קשיח</v>
          </cell>
          <cell r="I7336" t="e">
            <v>#DIV/0!</v>
          </cell>
          <cell r="J7336">
            <v>0</v>
          </cell>
          <cell r="K7336">
            <v>0</v>
          </cell>
          <cell r="L7336">
            <v>0</v>
          </cell>
          <cell r="M7336">
            <v>0</v>
          </cell>
          <cell r="N7336">
            <v>0</v>
          </cell>
          <cell r="O7336">
            <v>0</v>
          </cell>
          <cell r="P7336">
            <v>0</v>
          </cell>
        </row>
        <row r="7337">
          <cell r="A7337">
            <v>1847100544</v>
          </cell>
          <cell r="B7337">
            <v>544</v>
          </cell>
          <cell r="C7337">
            <v>847100</v>
          </cell>
          <cell r="D7337">
            <v>1</v>
          </cell>
          <cell r="E7337">
            <v>0</v>
          </cell>
          <cell r="F7337" t="str">
            <v xml:space="preserve">הוצאות דאר        </v>
          </cell>
          <cell r="G7337">
            <v>0</v>
          </cell>
          <cell r="H7337" t="str">
            <v>קשיח</v>
          </cell>
          <cell r="I7337">
            <v>0</v>
          </cell>
          <cell r="J7337">
            <v>0</v>
          </cell>
          <cell r="K7337">
            <v>0</v>
          </cell>
          <cell r="L7337">
            <v>0</v>
          </cell>
          <cell r="M7337">
            <v>0</v>
          </cell>
          <cell r="N7337">
            <v>0</v>
          </cell>
          <cell r="O7337">
            <v>0</v>
          </cell>
          <cell r="P7337">
            <v>0</v>
          </cell>
        </row>
        <row r="7338">
          <cell r="A7338">
            <v>1847100700</v>
          </cell>
          <cell r="B7338">
            <v>700</v>
          </cell>
          <cell r="C7338">
            <v>847100</v>
          </cell>
          <cell r="D7338">
            <v>1</v>
          </cell>
          <cell r="E7338">
            <v>0</v>
          </cell>
          <cell r="F7338" t="str">
            <v xml:space="preserve">הוצאות לפעולות    </v>
          </cell>
          <cell r="G7338">
            <v>0</v>
          </cell>
          <cell r="H7338" t="str">
            <v xml:space="preserve"> </v>
          </cell>
          <cell r="I7338">
            <v>0</v>
          </cell>
          <cell r="J7338">
            <v>0</v>
          </cell>
          <cell r="K7338">
            <v>0</v>
          </cell>
          <cell r="L7338">
            <v>0</v>
          </cell>
          <cell r="M7338">
            <v>0</v>
          </cell>
          <cell r="N7338">
            <v>0</v>
          </cell>
          <cell r="O7338">
            <v>0</v>
          </cell>
          <cell r="P7338">
            <v>0</v>
          </cell>
        </row>
        <row r="7339">
          <cell r="A7339">
            <v>1847100752</v>
          </cell>
          <cell r="B7339">
            <v>752</v>
          </cell>
          <cell r="C7339">
            <v>847100</v>
          </cell>
          <cell r="D7339">
            <v>1</v>
          </cell>
          <cell r="E7339">
            <v>0</v>
          </cell>
          <cell r="F7339" t="str">
            <v>נקיון מועדון נערות</v>
          </cell>
          <cell r="G7339">
            <v>0</v>
          </cell>
          <cell r="H7339" t="str">
            <v>קשיח</v>
          </cell>
          <cell r="I7339">
            <v>1.360655737704918</v>
          </cell>
          <cell r="J7339">
            <v>72000</v>
          </cell>
          <cell r="K7339">
            <v>0</v>
          </cell>
          <cell r="L7339">
            <v>0</v>
          </cell>
          <cell r="M7339">
            <v>0</v>
          </cell>
          <cell r="N7339">
            <v>72000</v>
          </cell>
          <cell r="O7339">
            <v>30500</v>
          </cell>
          <cell r="P7339">
            <v>34639.46</v>
          </cell>
        </row>
        <row r="7340">
          <cell r="A7340">
            <v>1847100782</v>
          </cell>
          <cell r="B7340">
            <v>782</v>
          </cell>
          <cell r="C7340">
            <v>847100</v>
          </cell>
          <cell r="D7340">
            <v>1</v>
          </cell>
          <cell r="E7340">
            <v>0</v>
          </cell>
          <cell r="F7340" t="str">
            <v>פעילות מועד' נערות</v>
          </cell>
          <cell r="G7340">
            <v>0</v>
          </cell>
          <cell r="H7340" t="str">
            <v>גמיש</v>
          </cell>
          <cell r="I7340">
            <v>0</v>
          </cell>
          <cell r="J7340">
            <v>7000</v>
          </cell>
          <cell r="K7340">
            <v>0.4893617021276595</v>
          </cell>
          <cell r="L7340">
            <v>0</v>
          </cell>
          <cell r="M7340">
            <v>0</v>
          </cell>
          <cell r="N7340">
            <v>7000</v>
          </cell>
          <cell r="O7340">
            <v>7000</v>
          </cell>
          <cell r="P7340">
            <v>3275.6</v>
          </cell>
        </row>
        <row r="7341">
          <cell r="A7341">
            <v>1847100800</v>
          </cell>
          <cell r="B7341">
            <v>800</v>
          </cell>
          <cell r="C7341">
            <v>847100</v>
          </cell>
          <cell r="D7341">
            <v>1</v>
          </cell>
          <cell r="E7341">
            <v>0</v>
          </cell>
          <cell r="F7341" t="str">
            <v>השת' תמיכות תרומות</v>
          </cell>
          <cell r="G7341">
            <v>0</v>
          </cell>
          <cell r="H7341" t="str">
            <v xml:space="preserve"> </v>
          </cell>
          <cell r="I7341">
            <v>0</v>
          </cell>
          <cell r="J7341">
            <v>0</v>
          </cell>
          <cell r="K7341">
            <v>0</v>
          </cell>
          <cell r="L7341">
            <v>0</v>
          </cell>
          <cell r="M7341">
            <v>0</v>
          </cell>
          <cell r="N7341">
            <v>0</v>
          </cell>
          <cell r="O7341">
            <v>0</v>
          </cell>
          <cell r="P7341">
            <v>0</v>
          </cell>
        </row>
        <row r="7342">
          <cell r="A7342">
            <v>1847100811</v>
          </cell>
          <cell r="B7342">
            <v>811</v>
          </cell>
          <cell r="C7342">
            <v>847100</v>
          </cell>
          <cell r="D7342">
            <v>1</v>
          </cell>
          <cell r="E7342">
            <v>0</v>
          </cell>
          <cell r="F7342" t="str">
            <v>מט"ל</v>
          </cell>
          <cell r="G7342">
            <v>0</v>
          </cell>
          <cell r="H7342" t="str">
            <v>קשיח</v>
          </cell>
          <cell r="I7342">
            <v>0</v>
          </cell>
          <cell r="J7342">
            <v>0</v>
          </cell>
          <cell r="K7342">
            <v>0</v>
          </cell>
          <cell r="L7342">
            <v>0</v>
          </cell>
          <cell r="M7342">
            <v>0</v>
          </cell>
          <cell r="N7342">
            <v>0</v>
          </cell>
          <cell r="O7342">
            <v>0</v>
          </cell>
          <cell r="P7342">
            <v>0</v>
          </cell>
        </row>
        <row r="7343">
          <cell r="A7343">
            <v>1847100812</v>
          </cell>
          <cell r="B7343">
            <v>812</v>
          </cell>
          <cell r="C7343">
            <v>847100</v>
          </cell>
          <cell r="D7343">
            <v>1</v>
          </cell>
          <cell r="E7343">
            <v>0</v>
          </cell>
          <cell r="F7343" t="str">
            <v>בתים חמים לנערות</v>
          </cell>
          <cell r="G7343">
            <v>0</v>
          </cell>
          <cell r="H7343" t="str">
            <v>קשיח</v>
          </cell>
          <cell r="I7343">
            <v>-1</v>
          </cell>
          <cell r="J7343">
            <v>0</v>
          </cell>
          <cell r="K7343">
            <v>0</v>
          </cell>
          <cell r="L7343">
            <v>0</v>
          </cell>
          <cell r="M7343">
            <v>0</v>
          </cell>
          <cell r="N7343">
            <v>0</v>
          </cell>
          <cell r="O7343">
            <v>440000</v>
          </cell>
          <cell r="P7343">
            <v>347793</v>
          </cell>
        </row>
        <row r="7344">
          <cell r="A7344">
            <v>1847100813</v>
          </cell>
          <cell r="B7344">
            <v>813</v>
          </cell>
          <cell r="C7344">
            <v>847100</v>
          </cell>
          <cell r="D7344">
            <v>1</v>
          </cell>
          <cell r="E7344">
            <v>0</v>
          </cell>
          <cell r="F7344" t="str">
            <v>מעונות חסות 166030</v>
          </cell>
          <cell r="G7344">
            <v>0</v>
          </cell>
          <cell r="H7344" t="str">
            <v>קשיח</v>
          </cell>
          <cell r="I7344">
            <v>5.0687499999999996</v>
          </cell>
          <cell r="J7344">
            <v>1942000</v>
          </cell>
          <cell r="K7344">
            <v>0.19999999999999996</v>
          </cell>
          <cell r="L7344">
            <v>0</v>
          </cell>
          <cell r="M7344">
            <v>0</v>
          </cell>
          <cell r="N7344">
            <v>1942000</v>
          </cell>
          <cell r="O7344">
            <v>320000</v>
          </cell>
          <cell r="P7344">
            <v>546731</v>
          </cell>
        </row>
        <row r="7345">
          <cell r="A7345">
            <v>1847100814</v>
          </cell>
          <cell r="B7345">
            <v>814</v>
          </cell>
          <cell r="C7345">
            <v>847100</v>
          </cell>
          <cell r="D7345">
            <v>1</v>
          </cell>
          <cell r="E7345">
            <v>0</v>
          </cell>
          <cell r="F7345" t="str">
            <v>נוצץ שירותים בקהילה</v>
          </cell>
          <cell r="G7345">
            <v>0</v>
          </cell>
          <cell r="H7345" t="str">
            <v>קשיח</v>
          </cell>
          <cell r="I7345">
            <v>5.3678571428571429</v>
          </cell>
          <cell r="J7345">
            <v>1783000</v>
          </cell>
          <cell r="K7345">
            <v>0</v>
          </cell>
          <cell r="L7345">
            <v>0</v>
          </cell>
          <cell r="M7345">
            <v>0</v>
          </cell>
          <cell r="N7345">
            <v>1783000</v>
          </cell>
          <cell r="O7345">
            <v>280000</v>
          </cell>
          <cell r="P7345">
            <v>129512.12</v>
          </cell>
        </row>
        <row r="7346">
          <cell r="A7346">
            <v>1847100815</v>
          </cell>
          <cell r="B7346">
            <v>815</v>
          </cell>
          <cell r="C7346">
            <v>847100</v>
          </cell>
          <cell r="D7346">
            <v>1</v>
          </cell>
          <cell r="E7346">
            <v>0</v>
          </cell>
          <cell r="F7346" t="str">
            <v>תכנית צל"ש</v>
          </cell>
          <cell r="G7346">
            <v>0</v>
          </cell>
          <cell r="H7346" t="str">
            <v>קשיח</v>
          </cell>
          <cell r="I7346">
            <v>-1</v>
          </cell>
          <cell r="J7346">
            <v>0</v>
          </cell>
          <cell r="K7346">
            <v>0</v>
          </cell>
          <cell r="L7346">
            <v>0</v>
          </cell>
          <cell r="M7346">
            <v>0</v>
          </cell>
          <cell r="N7346">
            <v>0</v>
          </cell>
          <cell r="O7346">
            <v>25000</v>
          </cell>
          <cell r="P7346">
            <v>0</v>
          </cell>
        </row>
        <row r="7347">
          <cell r="A7347">
            <v>1847100816</v>
          </cell>
          <cell r="B7347">
            <v>816</v>
          </cell>
          <cell r="C7347">
            <v>847100</v>
          </cell>
          <cell r="D7347">
            <v>1</v>
          </cell>
          <cell r="E7347">
            <v>0</v>
          </cell>
          <cell r="F7347" t="str">
            <v>נוער וצעירים 1164023</v>
          </cell>
          <cell r="G7347">
            <v>0</v>
          </cell>
          <cell r="H7347" t="str">
            <v>קשיח</v>
          </cell>
          <cell r="I7347">
            <v>-1</v>
          </cell>
          <cell r="J7347">
            <v>0</v>
          </cell>
          <cell r="K7347">
            <v>0.39999999999999991</v>
          </cell>
          <cell r="L7347">
            <v>0</v>
          </cell>
          <cell r="M7347">
            <v>0</v>
          </cell>
          <cell r="N7347">
            <v>0</v>
          </cell>
          <cell r="O7347">
            <v>360000</v>
          </cell>
          <cell r="P7347">
            <v>298441.34999999998</v>
          </cell>
        </row>
        <row r="7348">
          <cell r="A7348">
            <v>1847100817</v>
          </cell>
          <cell r="B7348">
            <v>817</v>
          </cell>
          <cell r="C7348">
            <v>847100</v>
          </cell>
          <cell r="D7348">
            <v>1</v>
          </cell>
          <cell r="E7348">
            <v>0</v>
          </cell>
          <cell r="F7348" t="str">
            <v>תכנית מית"ר</v>
          </cell>
          <cell r="G7348">
            <v>0</v>
          </cell>
          <cell r="H7348" t="str">
            <v>גמיש</v>
          </cell>
          <cell r="I7348">
            <v>0.5</v>
          </cell>
          <cell r="J7348">
            <v>600000</v>
          </cell>
          <cell r="K7348">
            <v>0</v>
          </cell>
          <cell r="L7348">
            <v>0</v>
          </cell>
          <cell r="M7348">
            <v>0</v>
          </cell>
          <cell r="N7348">
            <v>600000</v>
          </cell>
          <cell r="O7348">
            <v>400000</v>
          </cell>
          <cell r="P7348">
            <v>379658.33</v>
          </cell>
        </row>
        <row r="7349">
          <cell r="A7349">
            <v>1847100818</v>
          </cell>
          <cell r="B7349">
            <v>818</v>
          </cell>
          <cell r="C7349">
            <v>847100</v>
          </cell>
          <cell r="D7349">
            <v>1</v>
          </cell>
          <cell r="E7349">
            <v>0</v>
          </cell>
          <cell r="F7349" t="str">
            <v>חוץ ביתי נוצץ</v>
          </cell>
          <cell r="G7349">
            <v>0</v>
          </cell>
          <cell r="H7349" t="str">
            <v>קשיח</v>
          </cell>
          <cell r="I7349">
            <v>0</v>
          </cell>
          <cell r="J7349">
            <v>250000</v>
          </cell>
          <cell r="K7349">
            <v>0</v>
          </cell>
          <cell r="L7349">
            <v>0</v>
          </cell>
          <cell r="M7349">
            <v>0</v>
          </cell>
          <cell r="N7349">
            <v>250000</v>
          </cell>
          <cell r="O7349">
            <v>0</v>
          </cell>
          <cell r="P7349">
            <v>0</v>
          </cell>
        </row>
        <row r="7350">
          <cell r="A7350">
            <v>1847100841</v>
          </cell>
          <cell r="B7350">
            <v>841</v>
          </cell>
          <cell r="C7350">
            <v>847100</v>
          </cell>
          <cell r="D7350">
            <v>1</v>
          </cell>
          <cell r="E7350">
            <v>0</v>
          </cell>
          <cell r="F7350" t="str">
            <v>תכנית "אפיקים"</v>
          </cell>
          <cell r="G7350">
            <v>0</v>
          </cell>
          <cell r="H7350" t="str">
            <v>קשיח</v>
          </cell>
          <cell r="I7350">
            <v>0</v>
          </cell>
          <cell r="J7350">
            <v>0</v>
          </cell>
          <cell r="K7350">
            <v>0</v>
          </cell>
          <cell r="L7350">
            <v>0</v>
          </cell>
          <cell r="M7350">
            <v>0</v>
          </cell>
          <cell r="N7350">
            <v>0</v>
          </cell>
          <cell r="O7350">
            <v>0</v>
          </cell>
          <cell r="P7350">
            <v>0</v>
          </cell>
        </row>
        <row r="7351">
          <cell r="A7351">
            <v>1847100842</v>
          </cell>
          <cell r="B7351">
            <v>842</v>
          </cell>
          <cell r="C7351">
            <v>847100</v>
          </cell>
          <cell r="D7351">
            <v>1</v>
          </cell>
          <cell r="E7351">
            <v>0</v>
          </cell>
          <cell r="F7351" t="str">
            <v>תכנית "יתד"</v>
          </cell>
          <cell r="G7351">
            <v>0</v>
          </cell>
          <cell r="H7351" t="str">
            <v>גמיש</v>
          </cell>
          <cell r="I7351">
            <v>0.21739130434782616</v>
          </cell>
          <cell r="J7351">
            <v>560000</v>
          </cell>
          <cell r="K7351">
            <v>0</v>
          </cell>
          <cell r="L7351">
            <v>0</v>
          </cell>
          <cell r="M7351">
            <v>0</v>
          </cell>
          <cell r="N7351">
            <v>560000</v>
          </cell>
          <cell r="O7351">
            <v>460000</v>
          </cell>
          <cell r="P7351">
            <v>311194.51</v>
          </cell>
        </row>
        <row r="7352">
          <cell r="A7352">
            <v>1847100843</v>
          </cell>
          <cell r="B7352">
            <v>843</v>
          </cell>
          <cell r="C7352">
            <v>847100</v>
          </cell>
          <cell r="D7352">
            <v>1</v>
          </cell>
          <cell r="E7352">
            <v>0</v>
          </cell>
          <cell r="F7352" t="str">
            <v>צעירים חוץ ביתי</v>
          </cell>
          <cell r="G7352">
            <v>0</v>
          </cell>
          <cell r="H7352" t="str">
            <v>קשיח</v>
          </cell>
          <cell r="I7352">
            <v>-0.83023512435277147</v>
          </cell>
          <cell r="J7352">
            <v>400000</v>
          </cell>
          <cell r="K7352">
            <v>0.38555455596966981</v>
          </cell>
          <cell r="L7352">
            <v>0</v>
          </cell>
          <cell r="M7352">
            <v>0</v>
          </cell>
          <cell r="N7352">
            <v>400000</v>
          </cell>
          <cell r="O7352">
            <v>2356200</v>
          </cell>
          <cell r="P7352">
            <v>1862544</v>
          </cell>
        </row>
        <row r="7353">
          <cell r="A7353">
            <v>1847100891</v>
          </cell>
          <cell r="B7353">
            <v>891</v>
          </cell>
          <cell r="C7353">
            <v>847100</v>
          </cell>
          <cell r="D7353">
            <v>1</v>
          </cell>
          <cell r="E7353">
            <v>0</v>
          </cell>
          <cell r="F7353" t="str">
            <v xml:space="preserve">מרכז ליעוץ מיני   </v>
          </cell>
          <cell r="G7353">
            <v>0</v>
          </cell>
          <cell r="H7353" t="str">
            <v>קשיח</v>
          </cell>
          <cell r="I7353">
            <v>0</v>
          </cell>
          <cell r="J7353">
            <v>24000</v>
          </cell>
          <cell r="K7353">
            <v>0</v>
          </cell>
          <cell r="L7353">
            <v>0</v>
          </cell>
          <cell r="M7353">
            <v>0</v>
          </cell>
          <cell r="N7353">
            <v>24000</v>
          </cell>
          <cell r="O7353">
            <v>24000</v>
          </cell>
          <cell r="P7353">
            <v>23984.03</v>
          </cell>
        </row>
        <row r="7354">
          <cell r="A7354">
            <v>1847100892</v>
          </cell>
          <cell r="B7354">
            <v>892</v>
          </cell>
          <cell r="C7354">
            <v>847100</v>
          </cell>
          <cell r="D7354">
            <v>1</v>
          </cell>
          <cell r="E7354">
            <v>0</v>
          </cell>
          <cell r="F7354" t="str">
            <v>פרוייקט גחליליות</v>
          </cell>
          <cell r="G7354">
            <v>0</v>
          </cell>
          <cell r="H7354" t="str">
            <v>גמיש</v>
          </cell>
          <cell r="I7354">
            <v>0</v>
          </cell>
          <cell r="J7354">
            <v>65000</v>
          </cell>
          <cell r="K7354">
            <v>0.85714285714285721</v>
          </cell>
          <cell r="L7354">
            <v>0</v>
          </cell>
          <cell r="M7354">
            <v>0</v>
          </cell>
          <cell r="N7354">
            <v>65000</v>
          </cell>
          <cell r="O7354">
            <v>65000</v>
          </cell>
          <cell r="P7354">
            <v>65000</v>
          </cell>
        </row>
        <row r="7355">
          <cell r="A7355">
            <v>1847100961</v>
          </cell>
          <cell r="B7355">
            <v>961</v>
          </cell>
          <cell r="C7355">
            <v>847100</v>
          </cell>
          <cell r="D7355">
            <v>1</v>
          </cell>
          <cell r="E7355">
            <v>0</v>
          </cell>
          <cell r="F7355" t="str">
            <v>רז' פעולות ורכישות</v>
          </cell>
          <cell r="G7355">
            <v>0</v>
          </cell>
          <cell r="H7355" t="str">
            <v>גמיש</v>
          </cell>
          <cell r="I7355">
            <v>0</v>
          </cell>
          <cell r="J7355">
            <v>0</v>
          </cell>
          <cell r="K7355">
            <v>0</v>
          </cell>
          <cell r="L7355">
            <v>0</v>
          </cell>
          <cell r="M7355">
            <v>0</v>
          </cell>
          <cell r="N7355">
            <v>0</v>
          </cell>
          <cell r="O7355">
            <v>0</v>
          </cell>
          <cell r="P7355">
            <v>0</v>
          </cell>
        </row>
        <row r="7356">
          <cell r="A7356" t="e">
            <v>#VALUE!</v>
          </cell>
          <cell r="B7356" t="str">
            <v>847100  סך הכל</v>
          </cell>
          <cell r="C7356">
            <v>0</v>
          </cell>
          <cell r="D7356">
            <v>0</v>
          </cell>
          <cell r="E7356">
            <v>0</v>
          </cell>
          <cell r="F7356" t="str">
            <v xml:space="preserve">נוער מצוקה        </v>
          </cell>
          <cell r="G7356">
            <v>0</v>
          </cell>
          <cell r="H7356">
            <v>0</v>
          </cell>
          <cell r="I7356">
            <v>0.19577799407621388</v>
          </cell>
          <cell r="J7356">
            <v>5712510</v>
          </cell>
          <cell r="K7356">
            <v>2.3320591152401864</v>
          </cell>
          <cell r="L7356">
            <v>140</v>
          </cell>
          <cell r="M7356">
            <v>0</v>
          </cell>
          <cell r="N7356">
            <v>5712650</v>
          </cell>
          <cell r="O7356">
            <v>4777350</v>
          </cell>
          <cell r="P7356">
            <v>4010529.5799999996</v>
          </cell>
        </row>
        <row r="7357">
          <cell r="A7357">
            <v>18473000</v>
          </cell>
          <cell r="B7357">
            <v>0</v>
          </cell>
          <cell r="C7357">
            <v>847300</v>
          </cell>
          <cell r="D7357">
            <v>1</v>
          </cell>
          <cell r="E7357">
            <v>0</v>
          </cell>
          <cell r="F7357" t="str">
            <v xml:space="preserve">סמים              </v>
          </cell>
          <cell r="G7357">
            <v>0</v>
          </cell>
          <cell r="H7357" t="str">
            <v xml:space="preserve"> </v>
          </cell>
          <cell r="I7357">
            <v>0</v>
          </cell>
          <cell r="J7357">
            <v>0</v>
          </cell>
          <cell r="K7357">
            <v>0</v>
          </cell>
          <cell r="L7357">
            <v>0</v>
          </cell>
          <cell r="M7357">
            <v>0</v>
          </cell>
          <cell r="N7357">
            <v>0</v>
          </cell>
          <cell r="O7357">
            <v>0</v>
          </cell>
          <cell r="P7357">
            <v>0</v>
          </cell>
        </row>
        <row r="7358">
          <cell r="A7358">
            <v>1847300110</v>
          </cell>
          <cell r="B7358">
            <v>110</v>
          </cell>
          <cell r="C7358">
            <v>847300</v>
          </cell>
          <cell r="D7358">
            <v>1</v>
          </cell>
          <cell r="E7358">
            <v>0</v>
          </cell>
          <cell r="F7358" t="str">
            <v>השכר הקובע-תקציבית</v>
          </cell>
          <cell r="G7358">
            <v>0</v>
          </cell>
          <cell r="H7358" t="str">
            <v>שכר</v>
          </cell>
          <cell r="I7358">
            <v>0</v>
          </cell>
          <cell r="J7358">
            <v>0</v>
          </cell>
          <cell r="K7358">
            <v>0</v>
          </cell>
          <cell r="L7358">
            <v>0</v>
          </cell>
          <cell r="M7358">
            <v>0</v>
          </cell>
          <cell r="N7358">
            <v>0</v>
          </cell>
          <cell r="O7358">
            <v>0</v>
          </cell>
          <cell r="P7358">
            <v>0</v>
          </cell>
        </row>
        <row r="7359">
          <cell r="A7359">
            <v>1847300122</v>
          </cell>
          <cell r="B7359">
            <v>122</v>
          </cell>
          <cell r="C7359">
            <v>847300</v>
          </cell>
          <cell r="D7359">
            <v>1</v>
          </cell>
          <cell r="E7359">
            <v>0</v>
          </cell>
          <cell r="F7359" t="str">
            <v xml:space="preserve">ביגוד             </v>
          </cell>
          <cell r="G7359">
            <v>0</v>
          </cell>
          <cell r="H7359" t="str">
            <v>שכר</v>
          </cell>
          <cell r="I7359">
            <v>0</v>
          </cell>
          <cell r="J7359">
            <v>0</v>
          </cell>
          <cell r="K7359">
            <v>0</v>
          </cell>
          <cell r="L7359">
            <v>0</v>
          </cell>
          <cell r="M7359">
            <v>0</v>
          </cell>
          <cell r="N7359">
            <v>0</v>
          </cell>
          <cell r="O7359">
            <v>0</v>
          </cell>
          <cell r="P7359">
            <v>0</v>
          </cell>
        </row>
        <row r="7360">
          <cell r="A7360">
            <v>1847300126</v>
          </cell>
          <cell r="B7360">
            <v>126</v>
          </cell>
          <cell r="C7360">
            <v>847300</v>
          </cell>
          <cell r="D7360">
            <v>1</v>
          </cell>
          <cell r="E7360">
            <v>0</v>
          </cell>
          <cell r="F7360" t="str">
            <v xml:space="preserve">דמי הבראה         </v>
          </cell>
          <cell r="G7360">
            <v>0</v>
          </cell>
          <cell r="H7360" t="str">
            <v>שכר</v>
          </cell>
          <cell r="I7360">
            <v>0</v>
          </cell>
          <cell r="J7360">
            <v>0</v>
          </cell>
          <cell r="K7360">
            <v>0</v>
          </cell>
          <cell r="L7360">
            <v>0</v>
          </cell>
          <cell r="M7360">
            <v>0</v>
          </cell>
          <cell r="N7360">
            <v>0</v>
          </cell>
          <cell r="O7360">
            <v>0</v>
          </cell>
          <cell r="P7360">
            <v>0</v>
          </cell>
        </row>
        <row r="7361">
          <cell r="A7361">
            <v>1847300130</v>
          </cell>
          <cell r="B7361">
            <v>130</v>
          </cell>
          <cell r="C7361">
            <v>847300</v>
          </cell>
          <cell r="D7361">
            <v>1</v>
          </cell>
          <cell r="E7361">
            <v>0</v>
          </cell>
          <cell r="F7361" t="str">
            <v xml:space="preserve">שעות נוספות       </v>
          </cell>
          <cell r="G7361">
            <v>0</v>
          </cell>
          <cell r="H7361" t="str">
            <v>שכר</v>
          </cell>
          <cell r="I7361">
            <v>0</v>
          </cell>
          <cell r="J7361">
            <v>0</v>
          </cell>
          <cell r="K7361">
            <v>0</v>
          </cell>
          <cell r="L7361">
            <v>0</v>
          </cell>
          <cell r="M7361">
            <v>0</v>
          </cell>
          <cell r="N7361">
            <v>0</v>
          </cell>
          <cell r="O7361">
            <v>0</v>
          </cell>
          <cell r="P7361">
            <v>0</v>
          </cell>
        </row>
        <row r="7362">
          <cell r="A7362">
            <v>1847300140</v>
          </cell>
          <cell r="B7362">
            <v>140</v>
          </cell>
          <cell r="C7362">
            <v>847300</v>
          </cell>
          <cell r="D7362">
            <v>1</v>
          </cell>
          <cell r="E7362">
            <v>0</v>
          </cell>
          <cell r="F7362" t="str">
            <v>השתתפות באחזקת רכב</v>
          </cell>
          <cell r="G7362">
            <v>0</v>
          </cell>
          <cell r="H7362" t="str">
            <v>שכר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0</v>
          </cell>
          <cell r="N7362">
            <v>0</v>
          </cell>
          <cell r="O7362">
            <v>0</v>
          </cell>
          <cell r="P7362">
            <v>0</v>
          </cell>
        </row>
        <row r="7363">
          <cell r="A7363">
            <v>1847300431</v>
          </cell>
          <cell r="B7363">
            <v>431</v>
          </cell>
          <cell r="C7363">
            <v>847300</v>
          </cell>
          <cell r="D7363">
            <v>1</v>
          </cell>
          <cell r="E7363">
            <v>0</v>
          </cell>
          <cell r="F7363" t="str">
            <v xml:space="preserve">חשמל              </v>
          </cell>
          <cell r="G7363">
            <v>0</v>
          </cell>
          <cell r="H7363" t="str">
            <v>קשיח</v>
          </cell>
          <cell r="I7363">
            <v>0</v>
          </cell>
          <cell r="J7363">
            <v>0</v>
          </cell>
          <cell r="K7363">
            <v>0</v>
          </cell>
          <cell r="L7363">
            <v>0</v>
          </cell>
          <cell r="M7363">
            <v>0</v>
          </cell>
          <cell r="N7363">
            <v>0</v>
          </cell>
          <cell r="O7363">
            <v>0</v>
          </cell>
          <cell r="P7363">
            <v>0</v>
          </cell>
        </row>
        <row r="7364">
          <cell r="A7364">
            <v>1847300540</v>
          </cell>
          <cell r="B7364">
            <v>540</v>
          </cell>
          <cell r="C7364">
            <v>847300</v>
          </cell>
          <cell r="D7364">
            <v>1</v>
          </cell>
          <cell r="E7364">
            <v>0</v>
          </cell>
          <cell r="F7364" t="str">
            <v xml:space="preserve">הוצאות טלפון      </v>
          </cell>
          <cell r="G7364">
            <v>0</v>
          </cell>
          <cell r="H7364" t="str">
            <v>קשיח</v>
          </cell>
          <cell r="I7364">
            <v>0</v>
          </cell>
          <cell r="J7364">
            <v>0</v>
          </cell>
          <cell r="K7364">
            <v>0</v>
          </cell>
          <cell r="L7364">
            <v>0</v>
          </cell>
          <cell r="M7364">
            <v>0</v>
          </cell>
          <cell r="N7364">
            <v>0</v>
          </cell>
          <cell r="O7364">
            <v>0</v>
          </cell>
          <cell r="P7364">
            <v>0</v>
          </cell>
        </row>
        <row r="7365">
          <cell r="A7365">
            <v>1847300544</v>
          </cell>
          <cell r="B7365">
            <v>544</v>
          </cell>
          <cell r="C7365">
            <v>847300</v>
          </cell>
          <cell r="D7365">
            <v>1</v>
          </cell>
          <cell r="E7365">
            <v>0</v>
          </cell>
          <cell r="F7365" t="str">
            <v xml:space="preserve">הוצאות דאר        </v>
          </cell>
          <cell r="G7365">
            <v>0</v>
          </cell>
          <cell r="H7365" t="str">
            <v>קשיח</v>
          </cell>
          <cell r="I7365">
            <v>0</v>
          </cell>
          <cell r="J7365">
            <v>0</v>
          </cell>
          <cell r="K7365">
            <v>0</v>
          </cell>
          <cell r="L7365">
            <v>0</v>
          </cell>
          <cell r="M7365">
            <v>0</v>
          </cell>
          <cell r="N7365">
            <v>0</v>
          </cell>
          <cell r="O7365">
            <v>0</v>
          </cell>
          <cell r="P7365">
            <v>0</v>
          </cell>
        </row>
        <row r="7366">
          <cell r="A7366">
            <v>1847300723</v>
          </cell>
          <cell r="B7366">
            <v>723</v>
          </cell>
          <cell r="C7366">
            <v>847300</v>
          </cell>
          <cell r="D7366">
            <v>1</v>
          </cell>
          <cell r="E7366">
            <v>0</v>
          </cell>
          <cell r="F7366" t="str">
            <v xml:space="preserve">חומרים            </v>
          </cell>
          <cell r="G7366">
            <v>0</v>
          </cell>
          <cell r="H7366" t="str">
            <v>גמיש</v>
          </cell>
          <cell r="I7366">
            <v>0</v>
          </cell>
          <cell r="J7366">
            <v>0</v>
          </cell>
          <cell r="K7366">
            <v>0</v>
          </cell>
          <cell r="L7366">
            <v>0</v>
          </cell>
          <cell r="M7366">
            <v>0</v>
          </cell>
          <cell r="N7366">
            <v>0</v>
          </cell>
          <cell r="O7366">
            <v>0</v>
          </cell>
          <cell r="P7366">
            <v>0</v>
          </cell>
        </row>
        <row r="7367">
          <cell r="A7367">
            <v>1847300751</v>
          </cell>
          <cell r="B7367">
            <v>751</v>
          </cell>
          <cell r="C7367">
            <v>847300</v>
          </cell>
          <cell r="D7367">
            <v>1</v>
          </cell>
          <cell r="E7367">
            <v>0</v>
          </cell>
          <cell r="F7367" t="str">
            <v xml:space="preserve">עבודות קבלניות    </v>
          </cell>
          <cell r="G7367">
            <v>0</v>
          </cell>
          <cell r="H7367" t="str">
            <v>גמיש</v>
          </cell>
          <cell r="I7367">
            <v>0</v>
          </cell>
          <cell r="J7367">
            <v>0</v>
          </cell>
          <cell r="K7367">
            <v>0</v>
          </cell>
          <cell r="L7367">
            <v>0</v>
          </cell>
          <cell r="M7367">
            <v>0</v>
          </cell>
          <cell r="N7367">
            <v>0</v>
          </cell>
          <cell r="O7367">
            <v>0</v>
          </cell>
          <cell r="P7367">
            <v>0</v>
          </cell>
        </row>
        <row r="7368">
          <cell r="A7368">
            <v>1847300752</v>
          </cell>
          <cell r="B7368">
            <v>752</v>
          </cell>
          <cell r="C7368">
            <v>847300</v>
          </cell>
          <cell r="D7368">
            <v>1</v>
          </cell>
          <cell r="E7368">
            <v>0</v>
          </cell>
          <cell r="F7368" t="str">
            <v xml:space="preserve">נקיון בקבלנות     </v>
          </cell>
          <cell r="G7368">
            <v>0</v>
          </cell>
          <cell r="H7368" t="str">
            <v>קשיח</v>
          </cell>
          <cell r="I7368">
            <v>0</v>
          </cell>
          <cell r="J7368">
            <v>32000</v>
          </cell>
          <cell r="K7368">
            <v>0</v>
          </cell>
          <cell r="L7368">
            <v>0</v>
          </cell>
          <cell r="M7368">
            <v>0</v>
          </cell>
          <cell r="N7368">
            <v>32000</v>
          </cell>
          <cell r="O7368">
            <v>32000</v>
          </cell>
          <cell r="P7368">
            <v>0</v>
          </cell>
        </row>
        <row r="7369">
          <cell r="A7369">
            <v>1847300753</v>
          </cell>
          <cell r="B7369">
            <v>753</v>
          </cell>
          <cell r="C7369">
            <v>847300</v>
          </cell>
          <cell r="D7369">
            <v>1</v>
          </cell>
          <cell r="E7369">
            <v>0</v>
          </cell>
          <cell r="F7369" t="str">
            <v xml:space="preserve">עובד חיצוני       </v>
          </cell>
          <cell r="G7369">
            <v>0</v>
          </cell>
          <cell r="H7369" t="str">
            <v>קשיח</v>
          </cell>
          <cell r="I7369">
            <v>0</v>
          </cell>
          <cell r="J7369">
            <v>0</v>
          </cell>
          <cell r="K7369">
            <v>0</v>
          </cell>
          <cell r="L7369">
            <v>0</v>
          </cell>
          <cell r="M7369">
            <v>0</v>
          </cell>
          <cell r="N7369">
            <v>0</v>
          </cell>
          <cell r="O7369">
            <v>0</v>
          </cell>
          <cell r="P7369">
            <v>0</v>
          </cell>
        </row>
        <row r="7370">
          <cell r="A7370">
            <v>1847300781</v>
          </cell>
          <cell r="B7370">
            <v>781</v>
          </cell>
          <cell r="C7370">
            <v>847300</v>
          </cell>
          <cell r="D7370">
            <v>1</v>
          </cell>
          <cell r="E7370">
            <v>0</v>
          </cell>
          <cell r="F7370" t="str">
            <v xml:space="preserve">צרכים מיוחדים     </v>
          </cell>
          <cell r="G7370">
            <v>0</v>
          </cell>
          <cell r="H7370" t="str">
            <v>קשיח</v>
          </cell>
          <cell r="I7370">
            <v>0</v>
          </cell>
          <cell r="J7370">
            <v>110000</v>
          </cell>
          <cell r="K7370">
            <v>0</v>
          </cell>
          <cell r="L7370">
            <v>0</v>
          </cell>
          <cell r="M7370">
            <v>0</v>
          </cell>
          <cell r="N7370">
            <v>110000</v>
          </cell>
          <cell r="O7370">
            <v>110000</v>
          </cell>
          <cell r="P7370">
            <v>96413.93</v>
          </cell>
        </row>
        <row r="7371">
          <cell r="A7371">
            <v>1847300782</v>
          </cell>
          <cell r="B7371">
            <v>782</v>
          </cell>
          <cell r="C7371">
            <v>847300</v>
          </cell>
          <cell r="D7371">
            <v>1</v>
          </cell>
          <cell r="E7371">
            <v>0</v>
          </cell>
          <cell r="F7371" t="str">
            <v>טיפול במשפחות מכורים</v>
          </cell>
          <cell r="G7371">
            <v>0</v>
          </cell>
          <cell r="H7371" t="str">
            <v>קשיח</v>
          </cell>
          <cell r="I7371">
            <v>0</v>
          </cell>
          <cell r="J7371">
            <v>30000</v>
          </cell>
          <cell r="K7371">
            <v>0</v>
          </cell>
          <cell r="L7371">
            <v>0</v>
          </cell>
          <cell r="M7371">
            <v>0</v>
          </cell>
          <cell r="N7371">
            <v>30000</v>
          </cell>
          <cell r="O7371">
            <v>30000</v>
          </cell>
          <cell r="P7371">
            <v>22861</v>
          </cell>
        </row>
        <row r="7372">
          <cell r="A7372">
            <v>1847300811</v>
          </cell>
          <cell r="B7372">
            <v>811</v>
          </cell>
          <cell r="C7372">
            <v>847300</v>
          </cell>
          <cell r="D7372">
            <v>1</v>
          </cell>
          <cell r="E7372">
            <v>0</v>
          </cell>
          <cell r="F7372" t="str">
            <v>בדיקות שתן 1125070</v>
          </cell>
          <cell r="G7372">
            <v>0</v>
          </cell>
          <cell r="H7372" t="str">
            <v>קשיח</v>
          </cell>
          <cell r="I7372">
            <v>0</v>
          </cell>
          <cell r="J7372">
            <v>0</v>
          </cell>
          <cell r="K7372">
            <v>0</v>
          </cell>
          <cell r="L7372">
            <v>0</v>
          </cell>
          <cell r="M7372">
            <v>0</v>
          </cell>
          <cell r="N7372">
            <v>0</v>
          </cell>
          <cell r="O7372">
            <v>0</v>
          </cell>
          <cell r="P7372">
            <v>0</v>
          </cell>
        </row>
        <row r="7373">
          <cell r="A7373">
            <v>1847300812</v>
          </cell>
          <cell r="B7373">
            <v>812</v>
          </cell>
          <cell r="C7373">
            <v>847300</v>
          </cell>
          <cell r="D7373">
            <v>1</v>
          </cell>
          <cell r="E7373">
            <v>0</v>
          </cell>
          <cell r="F7373" t="str">
            <v xml:space="preserve">מרכז יום 1225061  </v>
          </cell>
          <cell r="G7373">
            <v>0</v>
          </cell>
          <cell r="H7373" t="str">
            <v>קשיח</v>
          </cell>
          <cell r="I7373" t="e">
            <v>#DIV/0!</v>
          </cell>
          <cell r="J7373">
            <v>0</v>
          </cell>
          <cell r="K7373">
            <v>0</v>
          </cell>
          <cell r="L7373">
            <v>0</v>
          </cell>
          <cell r="M7373">
            <v>0</v>
          </cell>
          <cell r="N7373">
            <v>0</v>
          </cell>
          <cell r="O7373">
            <v>0</v>
          </cell>
          <cell r="P7373">
            <v>0</v>
          </cell>
        </row>
        <row r="7374">
          <cell r="A7374">
            <v>1847300813</v>
          </cell>
          <cell r="B7374">
            <v>813</v>
          </cell>
          <cell r="C7374">
            <v>847300</v>
          </cell>
          <cell r="D7374">
            <v>1</v>
          </cell>
          <cell r="E7374">
            <v>0</v>
          </cell>
          <cell r="F7374" t="str">
            <v>טיפול בהתמכרויות</v>
          </cell>
          <cell r="G7374">
            <v>0</v>
          </cell>
          <cell r="H7374" t="str">
            <v>קשיח</v>
          </cell>
          <cell r="I7374">
            <v>0.5</v>
          </cell>
          <cell r="J7374">
            <v>480000</v>
          </cell>
          <cell r="K7374">
            <v>0</v>
          </cell>
          <cell r="L7374">
            <v>0</v>
          </cell>
          <cell r="M7374">
            <v>0</v>
          </cell>
          <cell r="N7374">
            <v>480000</v>
          </cell>
          <cell r="O7374">
            <v>320000</v>
          </cell>
          <cell r="P7374">
            <v>218358</v>
          </cell>
        </row>
        <row r="7375">
          <cell r="A7375">
            <v>1847300815</v>
          </cell>
          <cell r="B7375">
            <v>815</v>
          </cell>
          <cell r="C7375">
            <v>847300</v>
          </cell>
          <cell r="D7375">
            <v>1</v>
          </cell>
          <cell r="E7375">
            <v>0</v>
          </cell>
          <cell r="F7375" t="str">
            <v>גמילת נוער</v>
          </cell>
          <cell r="G7375">
            <v>0</v>
          </cell>
          <cell r="H7375" t="str">
            <v>קשיח</v>
          </cell>
          <cell r="I7375">
            <v>0</v>
          </cell>
          <cell r="J7375">
            <v>0</v>
          </cell>
          <cell r="K7375">
            <v>0</v>
          </cell>
          <cell r="L7375">
            <v>0</v>
          </cell>
          <cell r="M7375">
            <v>0</v>
          </cell>
          <cell r="N7375">
            <v>0</v>
          </cell>
          <cell r="O7375">
            <v>0</v>
          </cell>
          <cell r="P7375">
            <v>0</v>
          </cell>
        </row>
        <row r="7376">
          <cell r="A7376">
            <v>1847300816</v>
          </cell>
          <cell r="B7376">
            <v>816</v>
          </cell>
          <cell r="C7376">
            <v>847300</v>
          </cell>
          <cell r="D7376">
            <v>1</v>
          </cell>
          <cell r="E7376">
            <v>0</v>
          </cell>
          <cell r="F7376" t="str">
            <v>פרוייקטים לנגמלים</v>
          </cell>
          <cell r="G7376">
            <v>0</v>
          </cell>
          <cell r="H7376" t="str">
            <v>קשיח</v>
          </cell>
          <cell r="I7376">
            <v>-1</v>
          </cell>
          <cell r="J7376">
            <v>0</v>
          </cell>
          <cell r="K7376">
            <v>0</v>
          </cell>
          <cell r="L7376">
            <v>0</v>
          </cell>
          <cell r="M7376">
            <v>0</v>
          </cell>
          <cell r="N7376">
            <v>0</v>
          </cell>
          <cell r="O7376">
            <v>88000</v>
          </cell>
          <cell r="P7376">
            <v>37392.07</v>
          </cell>
        </row>
        <row r="7377">
          <cell r="A7377">
            <v>1847300841</v>
          </cell>
          <cell r="B7377">
            <v>841</v>
          </cell>
          <cell r="C7377">
            <v>847300</v>
          </cell>
          <cell r="D7377">
            <v>1</v>
          </cell>
          <cell r="E7377">
            <v>0</v>
          </cell>
          <cell r="F7377" t="str">
            <v>טיפול בעולים נפגעי סמים</v>
          </cell>
          <cell r="G7377">
            <v>0</v>
          </cell>
          <cell r="H7377" t="str">
            <v>קשיח</v>
          </cell>
          <cell r="I7377">
            <v>0</v>
          </cell>
          <cell r="J7377">
            <v>0</v>
          </cell>
          <cell r="K7377">
            <v>0</v>
          </cell>
          <cell r="L7377">
            <v>0</v>
          </cell>
          <cell r="M7377">
            <v>0</v>
          </cell>
          <cell r="N7377">
            <v>0</v>
          </cell>
          <cell r="O7377">
            <v>0</v>
          </cell>
          <cell r="P7377">
            <v>0</v>
          </cell>
        </row>
        <row r="7378">
          <cell r="A7378">
            <v>1847300891</v>
          </cell>
          <cell r="B7378">
            <v>891</v>
          </cell>
          <cell r="C7378">
            <v>847300</v>
          </cell>
          <cell r="D7378">
            <v>1</v>
          </cell>
          <cell r="E7378">
            <v>0</v>
          </cell>
          <cell r="F7378" t="str">
            <v>מניעת שימוש בסמים ואלכוהול</v>
          </cell>
          <cell r="G7378">
            <v>0</v>
          </cell>
          <cell r="H7378" t="str">
            <v>קשיח</v>
          </cell>
          <cell r="I7378">
            <v>0</v>
          </cell>
          <cell r="J7378">
            <v>50000</v>
          </cell>
          <cell r="K7378" t="e">
            <v>#N/A</v>
          </cell>
          <cell r="L7378">
            <v>0</v>
          </cell>
          <cell r="M7378" t="str">
            <v>חדש</v>
          </cell>
          <cell r="N7378">
            <v>50000</v>
          </cell>
          <cell r="O7378">
            <v>0</v>
          </cell>
          <cell r="P7378">
            <v>0</v>
          </cell>
        </row>
        <row r="7379">
          <cell r="A7379">
            <v>1847300961</v>
          </cell>
          <cell r="B7379">
            <v>961</v>
          </cell>
          <cell r="C7379">
            <v>847300</v>
          </cell>
          <cell r="D7379">
            <v>1</v>
          </cell>
          <cell r="E7379">
            <v>0</v>
          </cell>
          <cell r="F7379" t="str">
            <v>רז' פעולות ורכישות</v>
          </cell>
          <cell r="G7379">
            <v>0</v>
          </cell>
          <cell r="H7379" t="str">
            <v>גמיש</v>
          </cell>
          <cell r="I7379">
            <v>0</v>
          </cell>
          <cell r="J7379">
            <v>0</v>
          </cell>
          <cell r="K7379">
            <v>0</v>
          </cell>
          <cell r="L7379">
            <v>0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</row>
        <row r="7380">
          <cell r="A7380" t="e">
            <v>#VALUE!</v>
          </cell>
          <cell r="B7380" t="str">
            <v>847300  סך הכל</v>
          </cell>
          <cell r="C7380">
            <v>0</v>
          </cell>
          <cell r="D7380">
            <v>0</v>
          </cell>
          <cell r="E7380">
            <v>0</v>
          </cell>
          <cell r="F7380" t="str">
            <v xml:space="preserve">סמים              </v>
          </cell>
          <cell r="G7380">
            <v>0</v>
          </cell>
          <cell r="H7380">
            <v>0</v>
          </cell>
          <cell r="I7380">
            <v>0.21034482758620698</v>
          </cell>
          <cell r="J7380">
            <v>702000</v>
          </cell>
          <cell r="K7380" t="e">
            <v>#N/A</v>
          </cell>
          <cell r="L7380">
            <v>0</v>
          </cell>
          <cell r="M7380">
            <v>0</v>
          </cell>
          <cell r="N7380">
            <v>702000</v>
          </cell>
          <cell r="O7380">
            <v>580000</v>
          </cell>
          <cell r="P7380">
            <v>375025</v>
          </cell>
        </row>
        <row r="7381">
          <cell r="A7381">
            <v>18480000</v>
          </cell>
          <cell r="B7381">
            <v>0</v>
          </cell>
          <cell r="C7381">
            <v>848000</v>
          </cell>
          <cell r="D7381">
            <v>1</v>
          </cell>
          <cell r="E7381">
            <v>0</v>
          </cell>
          <cell r="F7381" t="str">
            <v xml:space="preserve">עבודה קהילתית     </v>
          </cell>
          <cell r="G7381">
            <v>0</v>
          </cell>
          <cell r="H7381" t="str">
            <v xml:space="preserve"> </v>
          </cell>
          <cell r="I7381">
            <v>0</v>
          </cell>
          <cell r="J7381">
            <v>0</v>
          </cell>
          <cell r="K7381">
            <v>0</v>
          </cell>
          <cell r="L7381">
            <v>0</v>
          </cell>
          <cell r="M7381">
            <v>0</v>
          </cell>
          <cell r="N7381">
            <v>0</v>
          </cell>
          <cell r="O7381">
            <v>0</v>
          </cell>
          <cell r="P7381">
            <v>0</v>
          </cell>
        </row>
        <row r="7382">
          <cell r="A7382">
            <v>18481000</v>
          </cell>
          <cell r="B7382">
            <v>0</v>
          </cell>
          <cell r="C7382">
            <v>848100</v>
          </cell>
          <cell r="D7382">
            <v>1</v>
          </cell>
          <cell r="E7382">
            <v>0</v>
          </cell>
          <cell r="F7382" t="str">
            <v xml:space="preserve">עבודה קהילתית     </v>
          </cell>
          <cell r="G7382">
            <v>0</v>
          </cell>
          <cell r="H7382" t="str">
            <v xml:space="preserve"> </v>
          </cell>
          <cell r="I7382">
            <v>0</v>
          </cell>
          <cell r="J7382">
            <v>0</v>
          </cell>
          <cell r="K7382">
            <v>0</v>
          </cell>
          <cell r="L7382">
            <v>0</v>
          </cell>
          <cell r="M7382">
            <v>0</v>
          </cell>
          <cell r="N7382">
            <v>0</v>
          </cell>
          <cell r="O7382">
            <v>0</v>
          </cell>
          <cell r="P7382">
            <v>0</v>
          </cell>
        </row>
        <row r="7383">
          <cell r="A7383">
            <v>1848100400</v>
          </cell>
          <cell r="B7383">
            <v>400</v>
          </cell>
          <cell r="C7383">
            <v>848100</v>
          </cell>
          <cell r="D7383">
            <v>1</v>
          </cell>
          <cell r="E7383">
            <v>0</v>
          </cell>
          <cell r="F7383" t="str">
            <v>אחזקת בנינים וציוד</v>
          </cell>
          <cell r="G7383">
            <v>0</v>
          </cell>
          <cell r="H7383" t="str">
            <v xml:space="preserve"> </v>
          </cell>
          <cell r="I7383">
            <v>0</v>
          </cell>
          <cell r="J7383">
            <v>0</v>
          </cell>
          <cell r="K7383">
            <v>0</v>
          </cell>
          <cell r="L7383">
            <v>0</v>
          </cell>
          <cell r="M7383">
            <v>0</v>
          </cell>
          <cell r="N7383">
            <v>0</v>
          </cell>
          <cell r="O7383">
            <v>0</v>
          </cell>
          <cell r="P7383">
            <v>0</v>
          </cell>
        </row>
        <row r="7384">
          <cell r="A7384">
            <v>1848100410</v>
          </cell>
          <cell r="B7384">
            <v>410</v>
          </cell>
          <cell r="C7384">
            <v>848100</v>
          </cell>
          <cell r="D7384">
            <v>1</v>
          </cell>
          <cell r="E7384">
            <v>0</v>
          </cell>
          <cell r="F7384" t="str">
            <v xml:space="preserve">שכר דירה          </v>
          </cell>
          <cell r="G7384">
            <v>0</v>
          </cell>
          <cell r="H7384" t="str">
            <v>קשיח</v>
          </cell>
          <cell r="I7384">
            <v>0</v>
          </cell>
          <cell r="J7384">
            <v>0</v>
          </cell>
          <cell r="K7384">
            <v>0</v>
          </cell>
          <cell r="L7384">
            <v>0</v>
          </cell>
          <cell r="M7384">
            <v>0</v>
          </cell>
          <cell r="N7384">
            <v>0</v>
          </cell>
          <cell r="O7384">
            <v>0</v>
          </cell>
          <cell r="P7384">
            <v>0</v>
          </cell>
        </row>
        <row r="7385">
          <cell r="A7385">
            <v>1848100423</v>
          </cell>
          <cell r="B7385">
            <v>423</v>
          </cell>
          <cell r="C7385">
            <v>848100</v>
          </cell>
          <cell r="D7385">
            <v>1</v>
          </cell>
          <cell r="E7385">
            <v>0</v>
          </cell>
          <cell r="F7385" t="str">
            <v xml:space="preserve">תחזוקת מבנה       </v>
          </cell>
          <cell r="G7385">
            <v>0</v>
          </cell>
          <cell r="H7385" t="str">
            <v>קשיח</v>
          </cell>
          <cell r="I7385">
            <v>0</v>
          </cell>
          <cell r="J7385">
            <v>0</v>
          </cell>
          <cell r="K7385">
            <v>0</v>
          </cell>
          <cell r="L7385">
            <v>0</v>
          </cell>
          <cell r="M7385">
            <v>0</v>
          </cell>
          <cell r="N7385">
            <v>0</v>
          </cell>
          <cell r="O7385">
            <v>0</v>
          </cell>
          <cell r="P7385">
            <v>0</v>
          </cell>
        </row>
        <row r="7386">
          <cell r="A7386">
            <v>1848100431</v>
          </cell>
          <cell r="B7386">
            <v>431</v>
          </cell>
          <cell r="C7386">
            <v>848100</v>
          </cell>
          <cell r="D7386">
            <v>1</v>
          </cell>
          <cell r="E7386">
            <v>0</v>
          </cell>
          <cell r="F7386" t="str">
            <v xml:space="preserve">חשמל              </v>
          </cell>
          <cell r="G7386">
            <v>0</v>
          </cell>
          <cell r="H7386" t="str">
            <v>קשיח</v>
          </cell>
          <cell r="I7386">
            <v>0</v>
          </cell>
          <cell r="J7386">
            <v>3300</v>
          </cell>
          <cell r="K7386">
            <v>-0.7</v>
          </cell>
          <cell r="L7386">
            <v>0</v>
          </cell>
          <cell r="M7386">
            <v>0</v>
          </cell>
          <cell r="N7386">
            <v>3300</v>
          </cell>
          <cell r="O7386">
            <v>3300</v>
          </cell>
          <cell r="P7386">
            <v>0</v>
          </cell>
        </row>
        <row r="7387">
          <cell r="A7387">
            <v>1848100437</v>
          </cell>
          <cell r="B7387">
            <v>437</v>
          </cell>
          <cell r="C7387">
            <v>848100</v>
          </cell>
          <cell r="D7387">
            <v>1</v>
          </cell>
          <cell r="E7387">
            <v>0</v>
          </cell>
          <cell r="F7387" t="str">
            <v xml:space="preserve">אחזקת אזעקה       </v>
          </cell>
          <cell r="G7387">
            <v>0</v>
          </cell>
          <cell r="H7387" t="str">
            <v>קשיח</v>
          </cell>
          <cell r="I7387">
            <v>0</v>
          </cell>
          <cell r="J7387">
            <v>2520</v>
          </cell>
          <cell r="K7387">
            <v>0</v>
          </cell>
          <cell r="L7387">
            <v>280</v>
          </cell>
          <cell r="M7387">
            <v>0</v>
          </cell>
          <cell r="N7387">
            <v>2800</v>
          </cell>
          <cell r="O7387">
            <v>2800</v>
          </cell>
          <cell r="P7387">
            <v>1832.22</v>
          </cell>
        </row>
        <row r="7388">
          <cell r="A7388">
            <v>1848100500</v>
          </cell>
          <cell r="B7388">
            <v>500</v>
          </cell>
          <cell r="C7388">
            <v>848100</v>
          </cell>
          <cell r="D7388">
            <v>1</v>
          </cell>
          <cell r="E7388">
            <v>0</v>
          </cell>
          <cell r="F7388" t="str">
            <v xml:space="preserve">הוצאות מינהליות   </v>
          </cell>
          <cell r="G7388">
            <v>0</v>
          </cell>
          <cell r="H7388" t="str">
            <v xml:space="preserve"> </v>
          </cell>
          <cell r="I7388">
            <v>0</v>
          </cell>
          <cell r="J7388">
            <v>0</v>
          </cell>
          <cell r="K7388">
            <v>0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</row>
        <row r="7389">
          <cell r="A7389">
            <v>1848100511</v>
          </cell>
          <cell r="B7389">
            <v>511</v>
          </cell>
          <cell r="C7389">
            <v>848100</v>
          </cell>
          <cell r="D7389">
            <v>1</v>
          </cell>
          <cell r="E7389">
            <v>0</v>
          </cell>
          <cell r="F7389" t="str">
            <v xml:space="preserve">אירוח וכיבוד      </v>
          </cell>
          <cell r="G7389">
            <v>0</v>
          </cell>
          <cell r="H7389" t="str">
            <v>גמיש</v>
          </cell>
          <cell r="I7389">
            <v>1.3157894736842106</v>
          </cell>
          <cell r="J7389">
            <v>4210</v>
          </cell>
          <cell r="K7389">
            <v>0</v>
          </cell>
          <cell r="L7389">
            <v>190</v>
          </cell>
          <cell r="M7389">
            <v>0</v>
          </cell>
          <cell r="N7389">
            <v>4400</v>
          </cell>
          <cell r="O7389">
            <v>1900</v>
          </cell>
          <cell r="P7389">
            <v>1836.03</v>
          </cell>
        </row>
        <row r="7390">
          <cell r="A7390">
            <v>1848100540</v>
          </cell>
          <cell r="B7390">
            <v>540</v>
          </cell>
          <cell r="C7390">
            <v>848100</v>
          </cell>
          <cell r="D7390">
            <v>1</v>
          </cell>
          <cell r="E7390">
            <v>0</v>
          </cell>
          <cell r="F7390" t="str">
            <v xml:space="preserve">הוצאות טלפון      </v>
          </cell>
          <cell r="G7390">
            <v>0</v>
          </cell>
          <cell r="H7390" t="str">
            <v>קשיח</v>
          </cell>
          <cell r="I7390">
            <v>0</v>
          </cell>
          <cell r="J7390">
            <v>0</v>
          </cell>
          <cell r="K7390">
            <v>0</v>
          </cell>
          <cell r="L7390">
            <v>0</v>
          </cell>
          <cell r="M7390">
            <v>0</v>
          </cell>
          <cell r="N7390">
            <v>0</v>
          </cell>
          <cell r="O7390">
            <v>0</v>
          </cell>
          <cell r="P7390">
            <v>0</v>
          </cell>
        </row>
        <row r="7391">
          <cell r="A7391">
            <v>1848100544</v>
          </cell>
          <cell r="B7391">
            <v>544</v>
          </cell>
          <cell r="C7391">
            <v>848100</v>
          </cell>
          <cell r="D7391">
            <v>1</v>
          </cell>
          <cell r="E7391">
            <v>0</v>
          </cell>
          <cell r="F7391" t="str">
            <v xml:space="preserve">הוצאות דאר        </v>
          </cell>
          <cell r="G7391">
            <v>0</v>
          </cell>
          <cell r="H7391" t="str">
            <v>קשיח</v>
          </cell>
          <cell r="I7391">
            <v>0</v>
          </cell>
          <cell r="J7391">
            <v>0</v>
          </cell>
          <cell r="K7391">
            <v>0</v>
          </cell>
          <cell r="L7391">
            <v>0</v>
          </cell>
          <cell r="M7391">
            <v>0</v>
          </cell>
          <cell r="N7391">
            <v>0</v>
          </cell>
          <cell r="O7391">
            <v>0</v>
          </cell>
          <cell r="P7391">
            <v>0</v>
          </cell>
        </row>
        <row r="7392">
          <cell r="A7392">
            <v>1848100561</v>
          </cell>
          <cell r="B7392">
            <v>561</v>
          </cell>
          <cell r="C7392">
            <v>848100</v>
          </cell>
          <cell r="D7392">
            <v>1</v>
          </cell>
          <cell r="E7392">
            <v>0</v>
          </cell>
          <cell r="F7392" t="str">
            <v xml:space="preserve">שיכפולים          </v>
          </cell>
          <cell r="G7392">
            <v>0</v>
          </cell>
          <cell r="H7392" t="str">
            <v>גמיש</v>
          </cell>
          <cell r="I7392">
            <v>0</v>
          </cell>
          <cell r="J7392">
            <v>0</v>
          </cell>
          <cell r="K7392">
            <v>0</v>
          </cell>
          <cell r="L7392">
            <v>0</v>
          </cell>
          <cell r="M7392">
            <v>0</v>
          </cell>
          <cell r="N7392">
            <v>0</v>
          </cell>
          <cell r="O7392">
            <v>0</v>
          </cell>
          <cell r="P7392">
            <v>0</v>
          </cell>
        </row>
        <row r="7393">
          <cell r="A7393">
            <v>1848100700</v>
          </cell>
          <cell r="B7393">
            <v>700</v>
          </cell>
          <cell r="C7393">
            <v>848100</v>
          </cell>
          <cell r="D7393">
            <v>1</v>
          </cell>
          <cell r="E7393">
            <v>0</v>
          </cell>
          <cell r="F7393" t="str">
            <v xml:space="preserve">הוצאות לפעולות    </v>
          </cell>
          <cell r="G7393">
            <v>0</v>
          </cell>
          <cell r="H7393" t="str">
            <v xml:space="preserve"> </v>
          </cell>
          <cell r="I7393">
            <v>0</v>
          </cell>
          <cell r="J7393">
            <v>0</v>
          </cell>
          <cell r="K7393">
            <v>0</v>
          </cell>
          <cell r="L7393">
            <v>0</v>
          </cell>
          <cell r="M7393">
            <v>0</v>
          </cell>
          <cell r="N7393">
            <v>0</v>
          </cell>
          <cell r="O7393">
            <v>0</v>
          </cell>
          <cell r="P7393">
            <v>0</v>
          </cell>
        </row>
        <row r="7394">
          <cell r="A7394">
            <v>1848100742</v>
          </cell>
          <cell r="B7394">
            <v>742</v>
          </cell>
          <cell r="C7394">
            <v>848100</v>
          </cell>
          <cell r="D7394">
            <v>1</v>
          </cell>
          <cell r="E7394">
            <v>0</v>
          </cell>
          <cell r="F7394" t="str">
            <v xml:space="preserve">כלים וציוד        </v>
          </cell>
          <cell r="G7394">
            <v>0</v>
          </cell>
          <cell r="H7394" t="str">
            <v>גמיש</v>
          </cell>
          <cell r="I7394">
            <v>0</v>
          </cell>
          <cell r="J7394">
            <v>0</v>
          </cell>
          <cell r="K7394">
            <v>0</v>
          </cell>
          <cell r="L7394">
            <v>0</v>
          </cell>
          <cell r="M7394">
            <v>0</v>
          </cell>
          <cell r="N7394">
            <v>0</v>
          </cell>
          <cell r="O7394">
            <v>0</v>
          </cell>
          <cell r="P7394">
            <v>0</v>
          </cell>
        </row>
        <row r="7395">
          <cell r="A7395">
            <v>1848100745</v>
          </cell>
          <cell r="B7395">
            <v>745</v>
          </cell>
          <cell r="C7395">
            <v>848100</v>
          </cell>
          <cell r="D7395">
            <v>1</v>
          </cell>
          <cell r="E7395">
            <v>0</v>
          </cell>
          <cell r="F7395" t="str">
            <v xml:space="preserve">דמי פריצה - תכולה </v>
          </cell>
          <cell r="G7395">
            <v>0</v>
          </cell>
          <cell r="H7395" t="str">
            <v>קשיח</v>
          </cell>
          <cell r="I7395">
            <v>0</v>
          </cell>
          <cell r="J7395">
            <v>0</v>
          </cell>
          <cell r="K7395">
            <v>0</v>
          </cell>
          <cell r="L7395">
            <v>0</v>
          </cell>
          <cell r="M7395">
            <v>0</v>
          </cell>
          <cell r="N7395">
            <v>0</v>
          </cell>
          <cell r="O7395">
            <v>0</v>
          </cell>
          <cell r="P7395">
            <v>0</v>
          </cell>
        </row>
        <row r="7396">
          <cell r="A7396">
            <v>1848100751</v>
          </cell>
          <cell r="B7396">
            <v>751</v>
          </cell>
          <cell r="C7396">
            <v>848100</v>
          </cell>
          <cell r="D7396">
            <v>1</v>
          </cell>
          <cell r="E7396">
            <v>0</v>
          </cell>
          <cell r="F7396" t="str">
            <v xml:space="preserve">עבודות קבלניות    </v>
          </cell>
          <cell r="G7396">
            <v>0</v>
          </cell>
          <cell r="H7396" t="str">
            <v>גמיש</v>
          </cell>
          <cell r="I7396">
            <v>0</v>
          </cell>
          <cell r="J7396">
            <v>0</v>
          </cell>
          <cell r="K7396">
            <v>0</v>
          </cell>
          <cell r="L7396">
            <v>0</v>
          </cell>
          <cell r="M7396">
            <v>0</v>
          </cell>
          <cell r="N7396">
            <v>0</v>
          </cell>
          <cell r="O7396">
            <v>0</v>
          </cell>
          <cell r="P7396">
            <v>0</v>
          </cell>
        </row>
        <row r="7397">
          <cell r="A7397">
            <v>1848100752</v>
          </cell>
          <cell r="B7397">
            <v>752</v>
          </cell>
          <cell r="C7397">
            <v>848100</v>
          </cell>
          <cell r="D7397">
            <v>1</v>
          </cell>
          <cell r="E7397">
            <v>0</v>
          </cell>
          <cell r="F7397" t="str">
            <v xml:space="preserve">נקיון בקבלנות     </v>
          </cell>
          <cell r="G7397">
            <v>0</v>
          </cell>
          <cell r="H7397" t="str">
            <v>קשיח</v>
          </cell>
          <cell r="I7397">
            <v>0</v>
          </cell>
          <cell r="J7397">
            <v>15000</v>
          </cell>
          <cell r="K7397">
            <v>0</v>
          </cell>
          <cell r="L7397">
            <v>0</v>
          </cell>
          <cell r="M7397">
            <v>0</v>
          </cell>
          <cell r="N7397">
            <v>15000</v>
          </cell>
          <cell r="O7397">
            <v>15000</v>
          </cell>
          <cell r="P7397">
            <v>14585.47</v>
          </cell>
        </row>
        <row r="7398">
          <cell r="A7398">
            <v>1848100753</v>
          </cell>
          <cell r="B7398">
            <v>753</v>
          </cell>
          <cell r="C7398">
            <v>848100</v>
          </cell>
          <cell r="D7398">
            <v>1</v>
          </cell>
          <cell r="E7398">
            <v>0</v>
          </cell>
          <cell r="F7398" t="str">
            <v xml:space="preserve">קידום נוער        </v>
          </cell>
          <cell r="G7398">
            <v>0</v>
          </cell>
          <cell r="H7398" t="str">
            <v>קשיח</v>
          </cell>
          <cell r="I7398">
            <v>0</v>
          </cell>
          <cell r="J7398">
            <v>0</v>
          </cell>
          <cell r="K7398">
            <v>0</v>
          </cell>
          <cell r="L7398">
            <v>0</v>
          </cell>
          <cell r="M7398">
            <v>0</v>
          </cell>
          <cell r="N7398">
            <v>0</v>
          </cell>
          <cell r="O7398">
            <v>0</v>
          </cell>
          <cell r="P7398">
            <v>0</v>
          </cell>
        </row>
        <row r="7399">
          <cell r="A7399">
            <v>1848100781</v>
          </cell>
          <cell r="B7399">
            <v>781</v>
          </cell>
          <cell r="C7399">
            <v>848100</v>
          </cell>
          <cell r="D7399">
            <v>1</v>
          </cell>
          <cell r="E7399">
            <v>0</v>
          </cell>
          <cell r="F7399" t="str">
            <v>פע' משפ' חד-הוריות</v>
          </cell>
          <cell r="G7399">
            <v>0</v>
          </cell>
          <cell r="H7399" t="str">
            <v>קשיח</v>
          </cell>
          <cell r="I7399">
            <v>0</v>
          </cell>
          <cell r="J7399">
            <v>7000</v>
          </cell>
          <cell r="K7399">
            <v>0</v>
          </cell>
          <cell r="L7399">
            <v>0</v>
          </cell>
          <cell r="M7399">
            <v>0</v>
          </cell>
          <cell r="N7399">
            <v>7000</v>
          </cell>
          <cell r="O7399">
            <v>7000</v>
          </cell>
          <cell r="P7399">
            <v>6777.9</v>
          </cell>
        </row>
        <row r="7400">
          <cell r="A7400">
            <v>1848100782</v>
          </cell>
          <cell r="B7400">
            <v>782</v>
          </cell>
          <cell r="C7400">
            <v>848100</v>
          </cell>
          <cell r="D7400">
            <v>1</v>
          </cell>
          <cell r="E7400">
            <v>0</v>
          </cell>
          <cell r="F7400" t="str">
            <v>טקס מגן רה"ע-מתנדב</v>
          </cell>
          <cell r="G7400">
            <v>0</v>
          </cell>
          <cell r="H7400" t="str">
            <v>גמיש</v>
          </cell>
          <cell r="I7400">
            <v>0</v>
          </cell>
          <cell r="J7400">
            <v>0</v>
          </cell>
          <cell r="K7400">
            <v>0</v>
          </cell>
          <cell r="L7400">
            <v>0</v>
          </cell>
          <cell r="M7400">
            <v>0</v>
          </cell>
          <cell r="N7400">
            <v>0</v>
          </cell>
          <cell r="O7400">
            <v>0</v>
          </cell>
          <cell r="P7400">
            <v>0</v>
          </cell>
        </row>
        <row r="7401">
          <cell r="A7401">
            <v>1848100783</v>
          </cell>
          <cell r="B7401">
            <v>783</v>
          </cell>
          <cell r="C7401">
            <v>848100</v>
          </cell>
          <cell r="D7401">
            <v>1</v>
          </cell>
          <cell r="E7401">
            <v>0</v>
          </cell>
          <cell r="F7401" t="str">
            <v>ארוע שנתי למתנדבים</v>
          </cell>
          <cell r="G7401">
            <v>0</v>
          </cell>
          <cell r="H7401" t="str">
            <v>גמיש</v>
          </cell>
          <cell r="I7401">
            <v>0</v>
          </cell>
          <cell r="J7401">
            <v>0</v>
          </cell>
          <cell r="K7401">
            <v>0</v>
          </cell>
          <cell r="L7401">
            <v>0</v>
          </cell>
          <cell r="M7401">
            <v>0</v>
          </cell>
          <cell r="N7401">
            <v>0</v>
          </cell>
          <cell r="O7401">
            <v>0</v>
          </cell>
          <cell r="P7401">
            <v>0</v>
          </cell>
        </row>
        <row r="7402">
          <cell r="A7402">
            <v>1848100784</v>
          </cell>
          <cell r="B7402">
            <v>784</v>
          </cell>
          <cell r="C7402">
            <v>848100</v>
          </cell>
          <cell r="D7402">
            <v>1</v>
          </cell>
          <cell r="E7402">
            <v>0</v>
          </cell>
          <cell r="F7402" t="str">
            <v>פע' בקהילה+התנדבות</v>
          </cell>
          <cell r="G7402">
            <v>0</v>
          </cell>
          <cell r="H7402" t="str">
            <v>גמיש</v>
          </cell>
          <cell r="I7402">
            <v>0</v>
          </cell>
          <cell r="J7402">
            <v>16000</v>
          </cell>
          <cell r="K7402">
            <v>0</v>
          </cell>
          <cell r="L7402">
            <v>0</v>
          </cell>
          <cell r="M7402">
            <v>0</v>
          </cell>
          <cell r="N7402">
            <v>16000</v>
          </cell>
          <cell r="O7402">
            <v>16000</v>
          </cell>
          <cell r="P7402">
            <v>12746.85</v>
          </cell>
        </row>
        <row r="7403">
          <cell r="A7403">
            <v>1848100785</v>
          </cell>
          <cell r="B7403">
            <v>785</v>
          </cell>
          <cell r="C7403">
            <v>848100</v>
          </cell>
          <cell r="D7403">
            <v>1</v>
          </cell>
          <cell r="E7403">
            <v>0</v>
          </cell>
          <cell r="F7403" t="str">
            <v>מוטב יחדיו</v>
          </cell>
          <cell r="G7403">
            <v>0</v>
          </cell>
          <cell r="H7403" t="str">
            <v>גמיש</v>
          </cell>
          <cell r="I7403">
            <v>0</v>
          </cell>
          <cell r="J7403">
            <v>0</v>
          </cell>
          <cell r="K7403">
            <v>0</v>
          </cell>
          <cell r="L7403">
            <v>0</v>
          </cell>
          <cell r="M7403">
            <v>0</v>
          </cell>
          <cell r="N7403">
            <v>0</v>
          </cell>
          <cell r="O7403">
            <v>100000</v>
          </cell>
          <cell r="P7403">
            <v>0</v>
          </cell>
        </row>
        <row r="7404">
          <cell r="A7404">
            <v>1848100786</v>
          </cell>
          <cell r="B7404">
            <v>786</v>
          </cell>
          <cell r="C7404">
            <v>848100</v>
          </cell>
          <cell r="D7404">
            <v>1</v>
          </cell>
          <cell r="E7404">
            <v>0</v>
          </cell>
          <cell r="F7404" t="str">
            <v>פעילות לקהילה האתיופית</v>
          </cell>
          <cell r="G7404">
            <v>0</v>
          </cell>
          <cell r="H7404" t="str">
            <v>גמיש</v>
          </cell>
          <cell r="I7404">
            <v>0</v>
          </cell>
          <cell r="J7404">
            <v>0</v>
          </cell>
          <cell r="K7404">
            <v>0</v>
          </cell>
          <cell r="L7404">
            <v>0</v>
          </cell>
          <cell r="M7404">
            <v>0</v>
          </cell>
          <cell r="N7404">
            <v>0</v>
          </cell>
          <cell r="O7404">
            <v>0</v>
          </cell>
          <cell r="P7404">
            <v>0</v>
          </cell>
        </row>
        <row r="7405">
          <cell r="A7405">
            <v>1848100800</v>
          </cell>
          <cell r="B7405">
            <v>800</v>
          </cell>
          <cell r="C7405">
            <v>848100</v>
          </cell>
          <cell r="D7405">
            <v>1</v>
          </cell>
          <cell r="E7405">
            <v>0</v>
          </cell>
          <cell r="F7405" t="str">
            <v>השת' תמיכות תרומות</v>
          </cell>
          <cell r="G7405">
            <v>0</v>
          </cell>
          <cell r="H7405" t="str">
            <v xml:space="preserve"> </v>
          </cell>
          <cell r="I7405">
            <v>0</v>
          </cell>
          <cell r="J7405">
            <v>0</v>
          </cell>
          <cell r="K7405">
            <v>0</v>
          </cell>
          <cell r="L7405">
            <v>0</v>
          </cell>
          <cell r="M7405">
            <v>0</v>
          </cell>
          <cell r="N7405">
            <v>0</v>
          </cell>
          <cell r="O7405">
            <v>0</v>
          </cell>
          <cell r="P7405">
            <v>0</v>
          </cell>
        </row>
        <row r="7406">
          <cell r="A7406">
            <v>1848100811</v>
          </cell>
          <cell r="B7406">
            <v>811</v>
          </cell>
          <cell r="C7406">
            <v>848100</v>
          </cell>
          <cell r="D7406">
            <v>1</v>
          </cell>
          <cell r="E7406">
            <v>0</v>
          </cell>
          <cell r="F7406" t="str">
            <v>פע'התנדבות 1094031</v>
          </cell>
          <cell r="G7406">
            <v>0</v>
          </cell>
          <cell r="H7406" t="str">
            <v>קשיח</v>
          </cell>
          <cell r="I7406">
            <v>0</v>
          </cell>
          <cell r="J7406">
            <v>50000</v>
          </cell>
          <cell r="K7406">
            <v>0</v>
          </cell>
          <cell r="L7406">
            <v>0</v>
          </cell>
          <cell r="M7406">
            <v>0</v>
          </cell>
          <cell r="N7406">
            <v>50000</v>
          </cell>
          <cell r="O7406">
            <v>50000</v>
          </cell>
          <cell r="P7406">
            <v>19777.349999999999</v>
          </cell>
        </row>
        <row r="7407">
          <cell r="A7407">
            <v>1848100812</v>
          </cell>
          <cell r="B7407">
            <v>812</v>
          </cell>
          <cell r="C7407">
            <v>848100</v>
          </cell>
          <cell r="D7407">
            <v>1</v>
          </cell>
          <cell r="E7407">
            <v>0</v>
          </cell>
          <cell r="F7407" t="str">
            <v>פרוייקט עוצמה</v>
          </cell>
          <cell r="G7407">
            <v>0</v>
          </cell>
          <cell r="H7407" t="str">
            <v>קשיח</v>
          </cell>
          <cell r="I7407">
            <v>0</v>
          </cell>
          <cell r="J7407">
            <v>255000</v>
          </cell>
          <cell r="K7407">
            <v>0</v>
          </cell>
          <cell r="L7407">
            <v>0</v>
          </cell>
          <cell r="M7407">
            <v>0</v>
          </cell>
          <cell r="N7407">
            <v>255000</v>
          </cell>
          <cell r="O7407">
            <v>255000</v>
          </cell>
          <cell r="P7407">
            <v>177023.82</v>
          </cell>
        </row>
        <row r="7408">
          <cell r="A7408">
            <v>1848100813</v>
          </cell>
          <cell r="B7408">
            <v>813</v>
          </cell>
          <cell r="C7408">
            <v>848100</v>
          </cell>
          <cell r="D7408">
            <v>1</v>
          </cell>
          <cell r="E7408">
            <v>0</v>
          </cell>
          <cell r="F7408" t="str">
            <v>אחזקת מרכז'קהילתים</v>
          </cell>
          <cell r="G7408">
            <v>0</v>
          </cell>
          <cell r="H7408" t="str">
            <v>קשיח</v>
          </cell>
          <cell r="I7408">
            <v>0</v>
          </cell>
          <cell r="J7408">
            <v>19000</v>
          </cell>
          <cell r="K7408">
            <v>0</v>
          </cell>
          <cell r="L7408">
            <v>0</v>
          </cell>
          <cell r="M7408">
            <v>0</v>
          </cell>
          <cell r="N7408">
            <v>19000</v>
          </cell>
          <cell r="O7408">
            <v>19000</v>
          </cell>
          <cell r="P7408">
            <v>19355.2</v>
          </cell>
        </row>
        <row r="7409">
          <cell r="A7409">
            <v>1848100814</v>
          </cell>
          <cell r="B7409">
            <v>814</v>
          </cell>
          <cell r="C7409">
            <v>848100</v>
          </cell>
          <cell r="D7409">
            <v>1</v>
          </cell>
          <cell r="E7409">
            <v>0</v>
          </cell>
          <cell r="F7409" t="str">
            <v>סל תכניות התנדבות</v>
          </cell>
          <cell r="G7409">
            <v>0</v>
          </cell>
          <cell r="H7409" t="str">
            <v>קשיח</v>
          </cell>
          <cell r="I7409">
            <v>0</v>
          </cell>
          <cell r="J7409">
            <v>0</v>
          </cell>
          <cell r="K7409">
            <v>0</v>
          </cell>
          <cell r="L7409">
            <v>0</v>
          </cell>
          <cell r="M7409">
            <v>0</v>
          </cell>
          <cell r="N7409">
            <v>0</v>
          </cell>
          <cell r="O7409">
            <v>0</v>
          </cell>
          <cell r="P7409">
            <v>0</v>
          </cell>
        </row>
        <row r="7410">
          <cell r="A7410">
            <v>1848100815</v>
          </cell>
          <cell r="B7410">
            <v>815</v>
          </cell>
          <cell r="C7410">
            <v>848100</v>
          </cell>
          <cell r="D7410">
            <v>1</v>
          </cell>
          <cell r="E7410">
            <v>0</v>
          </cell>
          <cell r="F7410" t="str">
            <v xml:space="preserve">טיפול נשים בקהילה </v>
          </cell>
          <cell r="G7410">
            <v>0</v>
          </cell>
          <cell r="H7410" t="str">
            <v>קשיח</v>
          </cell>
          <cell r="I7410">
            <v>0</v>
          </cell>
          <cell r="J7410">
            <v>0</v>
          </cell>
          <cell r="K7410">
            <v>0</v>
          </cell>
          <cell r="L7410">
            <v>0</v>
          </cell>
          <cell r="M7410">
            <v>0</v>
          </cell>
          <cell r="N7410">
            <v>0</v>
          </cell>
          <cell r="O7410">
            <v>0</v>
          </cell>
          <cell r="P7410">
            <v>0</v>
          </cell>
        </row>
        <row r="7411">
          <cell r="A7411">
            <v>1848100816</v>
          </cell>
          <cell r="B7411">
            <v>816</v>
          </cell>
          <cell r="C7411">
            <v>848100</v>
          </cell>
          <cell r="D7411">
            <v>1</v>
          </cell>
          <cell r="E7411">
            <v>0</v>
          </cell>
          <cell r="F7411" t="str">
            <v>לשכת ייעוץ לאזרח</v>
          </cell>
          <cell r="G7411">
            <v>0</v>
          </cell>
          <cell r="H7411" t="str">
            <v>קשיח</v>
          </cell>
          <cell r="I7411">
            <v>0</v>
          </cell>
          <cell r="J7411">
            <v>20000</v>
          </cell>
          <cell r="K7411">
            <v>0</v>
          </cell>
          <cell r="L7411">
            <v>0</v>
          </cell>
          <cell r="M7411">
            <v>0</v>
          </cell>
          <cell r="N7411">
            <v>20000</v>
          </cell>
          <cell r="O7411">
            <v>20000</v>
          </cell>
          <cell r="P7411">
            <v>1753.49</v>
          </cell>
        </row>
        <row r="7412">
          <cell r="A7412">
            <v>1848100817</v>
          </cell>
          <cell r="B7412">
            <v>817</v>
          </cell>
          <cell r="C7412">
            <v>848100</v>
          </cell>
          <cell r="D7412">
            <v>1</v>
          </cell>
          <cell r="E7412">
            <v>0</v>
          </cell>
          <cell r="F7412" t="str">
            <v>פ.קהילתי גאוגרפי</v>
          </cell>
          <cell r="G7412">
            <v>0</v>
          </cell>
          <cell r="H7412" t="str">
            <v>קשיח</v>
          </cell>
          <cell r="I7412">
            <v>-1</v>
          </cell>
          <cell r="J7412">
            <v>0</v>
          </cell>
          <cell r="K7412">
            <v>0</v>
          </cell>
          <cell r="L7412">
            <v>0</v>
          </cell>
          <cell r="M7412">
            <v>0</v>
          </cell>
          <cell r="N7412">
            <v>0</v>
          </cell>
          <cell r="O7412">
            <v>4000</v>
          </cell>
          <cell r="P7412">
            <v>528</v>
          </cell>
        </row>
        <row r="7413">
          <cell r="A7413">
            <v>1848100841</v>
          </cell>
          <cell r="B7413">
            <v>841</v>
          </cell>
          <cell r="C7413">
            <v>848100</v>
          </cell>
          <cell r="D7413">
            <v>1</v>
          </cell>
          <cell r="E7413">
            <v>0</v>
          </cell>
          <cell r="F7413" t="str">
            <v>מוטב יחדיו</v>
          </cell>
          <cell r="G7413">
            <v>0</v>
          </cell>
          <cell r="H7413" t="str">
            <v>קשיח</v>
          </cell>
          <cell r="I7413" t="e">
            <v>#DIV/0!</v>
          </cell>
          <cell r="J7413">
            <v>0</v>
          </cell>
          <cell r="K7413">
            <v>0</v>
          </cell>
          <cell r="L7413">
            <v>0</v>
          </cell>
          <cell r="M7413">
            <v>0</v>
          </cell>
          <cell r="N7413">
            <v>0</v>
          </cell>
          <cell r="O7413">
            <v>0</v>
          </cell>
          <cell r="P7413">
            <v>0</v>
          </cell>
        </row>
        <row r="7414">
          <cell r="A7414">
            <v>1848100842</v>
          </cell>
          <cell r="B7414">
            <v>842</v>
          </cell>
          <cell r="C7414">
            <v>848100</v>
          </cell>
          <cell r="D7414">
            <v>1</v>
          </cell>
          <cell r="E7414">
            <v>0</v>
          </cell>
          <cell r="F7414" t="str">
            <v xml:space="preserve">מוקד חברתי קהילתי </v>
          </cell>
          <cell r="G7414">
            <v>0</v>
          </cell>
          <cell r="H7414" t="str">
            <v>גמיש</v>
          </cell>
          <cell r="I7414">
            <v>0</v>
          </cell>
          <cell r="J7414">
            <v>0</v>
          </cell>
          <cell r="K7414">
            <v>0</v>
          </cell>
          <cell r="L7414">
            <v>0</v>
          </cell>
          <cell r="M7414">
            <v>0</v>
          </cell>
          <cell r="N7414">
            <v>0</v>
          </cell>
          <cell r="O7414">
            <v>0</v>
          </cell>
          <cell r="P7414">
            <v>0</v>
          </cell>
        </row>
        <row r="7415">
          <cell r="A7415">
            <v>1848100843</v>
          </cell>
          <cell r="B7415">
            <v>843</v>
          </cell>
          <cell r="C7415">
            <v>848100</v>
          </cell>
          <cell r="D7415">
            <v>1</v>
          </cell>
          <cell r="E7415">
            <v>0</v>
          </cell>
          <cell r="F7415" t="str">
            <v>פע' בקהילה+התנדבות</v>
          </cell>
          <cell r="G7415">
            <v>0</v>
          </cell>
          <cell r="H7415" t="str">
            <v>גמיש</v>
          </cell>
          <cell r="I7415">
            <v>0</v>
          </cell>
          <cell r="J7415">
            <v>0</v>
          </cell>
          <cell r="K7415">
            <v>0</v>
          </cell>
          <cell r="L7415">
            <v>0</v>
          </cell>
          <cell r="M7415">
            <v>0</v>
          </cell>
          <cell r="N7415">
            <v>0</v>
          </cell>
          <cell r="O7415">
            <v>0</v>
          </cell>
          <cell r="P7415">
            <v>0</v>
          </cell>
        </row>
        <row r="7416">
          <cell r="A7416">
            <v>1848100844</v>
          </cell>
          <cell r="B7416">
            <v>844</v>
          </cell>
          <cell r="C7416">
            <v>848100</v>
          </cell>
          <cell r="D7416">
            <v>1</v>
          </cell>
          <cell r="E7416">
            <v>0</v>
          </cell>
          <cell r="F7416" t="str">
            <v xml:space="preserve">בית מתנדב         </v>
          </cell>
          <cell r="G7416">
            <v>0</v>
          </cell>
          <cell r="H7416" t="str">
            <v>גמיש</v>
          </cell>
          <cell r="I7416">
            <v>0</v>
          </cell>
          <cell r="J7416">
            <v>0</v>
          </cell>
          <cell r="K7416">
            <v>0</v>
          </cell>
          <cell r="L7416">
            <v>0</v>
          </cell>
          <cell r="M7416">
            <v>0</v>
          </cell>
          <cell r="N7416">
            <v>0</v>
          </cell>
          <cell r="O7416">
            <v>0</v>
          </cell>
          <cell r="P7416">
            <v>0</v>
          </cell>
        </row>
        <row r="7417">
          <cell r="A7417">
            <v>1848100845</v>
          </cell>
          <cell r="B7417">
            <v>845</v>
          </cell>
          <cell r="C7417">
            <v>848100</v>
          </cell>
          <cell r="D7417">
            <v>1</v>
          </cell>
          <cell r="E7417">
            <v>0</v>
          </cell>
          <cell r="F7417" t="str">
            <v>טקס מגן רה"ע-מתנדב</v>
          </cell>
          <cell r="G7417">
            <v>0</v>
          </cell>
          <cell r="H7417" t="str">
            <v>גמיש</v>
          </cell>
          <cell r="I7417">
            <v>0</v>
          </cell>
          <cell r="J7417">
            <v>0</v>
          </cell>
          <cell r="K7417">
            <v>0</v>
          </cell>
          <cell r="L7417">
            <v>0</v>
          </cell>
          <cell r="M7417">
            <v>0</v>
          </cell>
          <cell r="N7417">
            <v>0</v>
          </cell>
          <cell r="O7417">
            <v>0</v>
          </cell>
          <cell r="P7417">
            <v>0</v>
          </cell>
        </row>
        <row r="7418">
          <cell r="A7418">
            <v>1848100846</v>
          </cell>
          <cell r="B7418">
            <v>846</v>
          </cell>
          <cell r="C7418">
            <v>848100</v>
          </cell>
          <cell r="D7418">
            <v>1</v>
          </cell>
          <cell r="E7418">
            <v>0</v>
          </cell>
          <cell r="F7418" t="str">
            <v>ארוע שנתי למתנדבים</v>
          </cell>
          <cell r="G7418">
            <v>0</v>
          </cell>
          <cell r="H7418" t="str">
            <v>גמיש</v>
          </cell>
          <cell r="I7418">
            <v>0</v>
          </cell>
          <cell r="J7418">
            <v>0</v>
          </cell>
          <cell r="K7418">
            <v>0</v>
          </cell>
          <cell r="L7418">
            <v>0</v>
          </cell>
          <cell r="M7418">
            <v>0</v>
          </cell>
          <cell r="N7418">
            <v>0</v>
          </cell>
          <cell r="O7418">
            <v>0</v>
          </cell>
          <cell r="P7418">
            <v>0</v>
          </cell>
        </row>
        <row r="7419">
          <cell r="A7419">
            <v>1848100847</v>
          </cell>
          <cell r="B7419">
            <v>847</v>
          </cell>
          <cell r="C7419">
            <v>848100</v>
          </cell>
          <cell r="D7419">
            <v>1</v>
          </cell>
          <cell r="E7419">
            <v>0</v>
          </cell>
          <cell r="F7419" t="str">
            <v xml:space="preserve">מועדון עולי סוריה </v>
          </cell>
          <cell r="G7419">
            <v>0</v>
          </cell>
          <cell r="H7419" t="str">
            <v>גמיש</v>
          </cell>
          <cell r="I7419">
            <v>0</v>
          </cell>
          <cell r="J7419">
            <v>0</v>
          </cell>
          <cell r="K7419">
            <v>0</v>
          </cell>
          <cell r="L7419">
            <v>0</v>
          </cell>
          <cell r="M7419">
            <v>0</v>
          </cell>
          <cell r="N7419">
            <v>0</v>
          </cell>
          <cell r="O7419">
            <v>0</v>
          </cell>
          <cell r="P7419">
            <v>0</v>
          </cell>
        </row>
        <row r="7420">
          <cell r="A7420">
            <v>1848100850</v>
          </cell>
          <cell r="B7420">
            <v>850</v>
          </cell>
          <cell r="C7420">
            <v>848100</v>
          </cell>
          <cell r="D7420">
            <v>1</v>
          </cell>
          <cell r="E7420">
            <v>0</v>
          </cell>
          <cell r="F7420" t="str">
            <v>שירות לאומי</v>
          </cell>
          <cell r="G7420">
            <v>0</v>
          </cell>
          <cell r="H7420" t="str">
            <v>קשיח</v>
          </cell>
          <cell r="I7420">
            <v>0</v>
          </cell>
          <cell r="J7420">
            <v>0</v>
          </cell>
          <cell r="K7420">
            <v>0</v>
          </cell>
          <cell r="L7420">
            <v>0</v>
          </cell>
          <cell r="M7420">
            <v>0</v>
          </cell>
          <cell r="N7420">
            <v>0</v>
          </cell>
          <cell r="O7420">
            <v>0</v>
          </cell>
          <cell r="P7420">
            <v>0</v>
          </cell>
        </row>
        <row r="7421">
          <cell r="A7421">
            <v>1848100931</v>
          </cell>
          <cell r="B7421">
            <v>931</v>
          </cell>
          <cell r="C7421">
            <v>848100</v>
          </cell>
          <cell r="D7421">
            <v>1</v>
          </cell>
          <cell r="E7421">
            <v>0</v>
          </cell>
          <cell r="F7421" t="str">
            <v xml:space="preserve">רכישות חד-פעמיות  </v>
          </cell>
          <cell r="G7421">
            <v>0</v>
          </cell>
          <cell r="H7421" t="str">
            <v>גמיש</v>
          </cell>
          <cell r="I7421">
            <v>-0.15625</v>
          </cell>
          <cell r="J7421">
            <v>13500</v>
          </cell>
          <cell r="K7421">
            <v>15</v>
          </cell>
          <cell r="L7421">
            <v>0</v>
          </cell>
          <cell r="M7421">
            <v>0</v>
          </cell>
          <cell r="N7421">
            <v>13500</v>
          </cell>
          <cell r="O7421">
            <v>16000</v>
          </cell>
          <cell r="P7421">
            <v>9746.09</v>
          </cell>
        </row>
        <row r="7422">
          <cell r="A7422">
            <v>1848100961</v>
          </cell>
          <cell r="B7422">
            <v>961</v>
          </cell>
          <cell r="C7422">
            <v>848100</v>
          </cell>
          <cell r="D7422">
            <v>1</v>
          </cell>
          <cell r="E7422">
            <v>0</v>
          </cell>
          <cell r="F7422" t="str">
            <v>רז' פעולות ורכישות</v>
          </cell>
          <cell r="G7422">
            <v>0</v>
          </cell>
          <cell r="H7422" t="str">
            <v>גמיש</v>
          </cell>
          <cell r="I7422">
            <v>0</v>
          </cell>
          <cell r="J7422">
            <v>0</v>
          </cell>
          <cell r="K7422">
            <v>0</v>
          </cell>
          <cell r="L7422">
            <v>0</v>
          </cell>
          <cell r="M7422">
            <v>0</v>
          </cell>
          <cell r="N7422">
            <v>0</v>
          </cell>
          <cell r="O7422">
            <v>0</v>
          </cell>
          <cell r="P7422">
            <v>0</v>
          </cell>
        </row>
        <row r="7423">
          <cell r="A7423" t="e">
            <v>#VALUE!</v>
          </cell>
          <cell r="B7423" t="str">
            <v>848100  סך הכל</v>
          </cell>
          <cell r="C7423">
            <v>0</v>
          </cell>
          <cell r="D7423">
            <v>0</v>
          </cell>
          <cell r="E7423">
            <v>0</v>
          </cell>
          <cell r="F7423" t="str">
            <v xml:space="preserve">עבודה קהילתית     </v>
          </cell>
          <cell r="G7423">
            <v>0</v>
          </cell>
          <cell r="H7423">
            <v>0</v>
          </cell>
          <cell r="I7423">
            <v>-0.20392156862745103</v>
          </cell>
          <cell r="J7423">
            <v>405530</v>
          </cell>
          <cell r="K7423">
            <v>14.3</v>
          </cell>
          <cell r="L7423">
            <v>470</v>
          </cell>
          <cell r="M7423">
            <v>0</v>
          </cell>
          <cell r="N7423">
            <v>406000</v>
          </cell>
          <cell r="O7423">
            <v>510000</v>
          </cell>
          <cell r="P7423">
            <v>265962.42000000004</v>
          </cell>
        </row>
        <row r="7424">
          <cell r="A7424">
            <v>18500000</v>
          </cell>
          <cell r="B7424">
            <v>0</v>
          </cell>
          <cell r="C7424">
            <v>850000</v>
          </cell>
          <cell r="D7424">
            <v>1</v>
          </cell>
          <cell r="E7424">
            <v>0</v>
          </cell>
          <cell r="F7424" t="str">
            <v xml:space="preserve">דת                </v>
          </cell>
          <cell r="G7424">
            <v>0</v>
          </cell>
          <cell r="H7424" t="str">
            <v xml:space="preserve"> </v>
          </cell>
          <cell r="I7424">
            <v>0</v>
          </cell>
          <cell r="J7424">
            <v>0</v>
          </cell>
          <cell r="K7424">
            <v>0</v>
          </cell>
          <cell r="L7424">
            <v>0</v>
          </cell>
          <cell r="M7424">
            <v>0</v>
          </cell>
          <cell r="N7424">
            <v>0</v>
          </cell>
          <cell r="O7424">
            <v>0</v>
          </cell>
          <cell r="P7424">
            <v>0</v>
          </cell>
        </row>
        <row r="7425">
          <cell r="A7425">
            <v>18510000</v>
          </cell>
          <cell r="B7425">
            <v>0</v>
          </cell>
          <cell r="C7425">
            <v>851000</v>
          </cell>
          <cell r="D7425">
            <v>1</v>
          </cell>
          <cell r="E7425">
            <v>0</v>
          </cell>
          <cell r="F7425" t="str">
            <v xml:space="preserve">המועצה הדתית      </v>
          </cell>
          <cell r="G7425">
            <v>0</v>
          </cell>
          <cell r="H7425" t="str">
            <v xml:space="preserve"> </v>
          </cell>
          <cell r="I7425">
            <v>0</v>
          </cell>
          <cell r="J7425">
            <v>0</v>
          </cell>
          <cell r="K7425">
            <v>0</v>
          </cell>
          <cell r="L7425">
            <v>0</v>
          </cell>
          <cell r="M7425">
            <v>0</v>
          </cell>
          <cell r="N7425">
            <v>0</v>
          </cell>
          <cell r="O7425">
            <v>0</v>
          </cell>
          <cell r="P7425">
            <v>0</v>
          </cell>
        </row>
        <row r="7426">
          <cell r="A7426">
            <v>1851000412</v>
          </cell>
          <cell r="B7426">
            <v>412</v>
          </cell>
          <cell r="C7426">
            <v>851000</v>
          </cell>
          <cell r="D7426">
            <v>1</v>
          </cell>
          <cell r="E7426">
            <v>0</v>
          </cell>
          <cell r="F7426" t="str">
            <v xml:space="preserve">ארנונה-מועצה דתית </v>
          </cell>
          <cell r="G7426">
            <v>0</v>
          </cell>
          <cell r="H7426" t="str">
            <v>קשיח</v>
          </cell>
          <cell r="I7426">
            <v>0</v>
          </cell>
          <cell r="J7426">
            <v>0</v>
          </cell>
          <cell r="K7426">
            <v>0</v>
          </cell>
          <cell r="L7426">
            <v>0</v>
          </cell>
          <cell r="M7426">
            <v>0</v>
          </cell>
          <cell r="N7426">
            <v>0</v>
          </cell>
          <cell r="O7426">
            <v>0</v>
          </cell>
          <cell r="P7426">
            <v>0</v>
          </cell>
        </row>
        <row r="7427">
          <cell r="A7427">
            <v>1851000432</v>
          </cell>
          <cell r="B7427">
            <v>432</v>
          </cell>
          <cell r="C7427">
            <v>851000</v>
          </cell>
          <cell r="D7427">
            <v>1</v>
          </cell>
          <cell r="E7427">
            <v>0</v>
          </cell>
          <cell r="F7427" t="str">
            <v xml:space="preserve">מים-המועצה הדתית  </v>
          </cell>
          <cell r="G7427">
            <v>0</v>
          </cell>
          <cell r="H7427" t="str">
            <v>קשיח</v>
          </cell>
          <cell r="I7427">
            <v>0</v>
          </cell>
          <cell r="J7427">
            <v>0</v>
          </cell>
          <cell r="K7427">
            <v>0</v>
          </cell>
          <cell r="L7427">
            <v>0</v>
          </cell>
          <cell r="M7427">
            <v>0</v>
          </cell>
          <cell r="N7427">
            <v>0</v>
          </cell>
          <cell r="O7427">
            <v>0</v>
          </cell>
          <cell r="P7427">
            <v>0</v>
          </cell>
        </row>
        <row r="7428">
          <cell r="A7428">
            <v>1851000691</v>
          </cell>
          <cell r="B7428">
            <v>691</v>
          </cell>
          <cell r="C7428">
            <v>851000</v>
          </cell>
          <cell r="D7428">
            <v>1</v>
          </cell>
          <cell r="E7428">
            <v>0</v>
          </cell>
          <cell r="F7428" t="str">
            <v xml:space="preserve">החזר מלוות        </v>
          </cell>
          <cell r="G7428">
            <v>0</v>
          </cell>
          <cell r="H7428" t="str">
            <v>קשיח</v>
          </cell>
          <cell r="I7428">
            <v>0</v>
          </cell>
          <cell r="J7428">
            <v>0</v>
          </cell>
          <cell r="K7428">
            <v>0</v>
          </cell>
          <cell r="L7428">
            <v>0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</row>
        <row r="7429">
          <cell r="A7429">
            <v>1851000800</v>
          </cell>
          <cell r="B7429">
            <v>800</v>
          </cell>
          <cell r="C7429">
            <v>851000</v>
          </cell>
          <cell r="D7429">
            <v>1</v>
          </cell>
          <cell r="E7429">
            <v>0</v>
          </cell>
          <cell r="F7429" t="str">
            <v>השת' תמיכות תרומות</v>
          </cell>
          <cell r="G7429">
            <v>0</v>
          </cell>
          <cell r="H7429" t="str">
            <v xml:space="preserve"> </v>
          </cell>
          <cell r="I7429">
            <v>0</v>
          </cell>
          <cell r="J7429">
            <v>0</v>
          </cell>
          <cell r="K7429">
            <v>0</v>
          </cell>
          <cell r="L7429">
            <v>0</v>
          </cell>
          <cell r="M7429">
            <v>0</v>
          </cell>
          <cell r="N7429">
            <v>0</v>
          </cell>
          <cell r="O7429">
            <v>0</v>
          </cell>
          <cell r="P7429">
            <v>0</v>
          </cell>
        </row>
        <row r="7430">
          <cell r="A7430">
            <v>1851000811</v>
          </cell>
          <cell r="B7430">
            <v>811</v>
          </cell>
          <cell r="C7430">
            <v>851000</v>
          </cell>
          <cell r="D7430">
            <v>1</v>
          </cell>
          <cell r="E7430">
            <v>0</v>
          </cell>
          <cell r="F7430" t="str">
            <v>השתת'בתקציב המועצה</v>
          </cell>
          <cell r="G7430">
            <v>0</v>
          </cell>
          <cell r="H7430" t="str">
            <v>קשיח</v>
          </cell>
          <cell r="I7430">
            <v>6.9215160796324726E-2</v>
          </cell>
          <cell r="J7430">
            <v>8378370</v>
          </cell>
          <cell r="K7430">
            <v>0</v>
          </cell>
          <cell r="L7430">
            <v>0</v>
          </cell>
          <cell r="M7430">
            <v>0</v>
          </cell>
          <cell r="N7430">
            <v>8378370</v>
          </cell>
          <cell r="O7430">
            <v>7836000</v>
          </cell>
          <cell r="P7430">
            <v>7043812</v>
          </cell>
        </row>
        <row r="7431">
          <cell r="A7431">
            <v>1851000812</v>
          </cell>
          <cell r="B7431">
            <v>812</v>
          </cell>
          <cell r="C7431">
            <v>851000</v>
          </cell>
          <cell r="D7431">
            <v>1</v>
          </cell>
          <cell r="E7431">
            <v>0</v>
          </cell>
          <cell r="F7431" t="str">
            <v>השתתפויות חד-פעמיות</v>
          </cell>
          <cell r="G7431">
            <v>0</v>
          </cell>
          <cell r="H7431" t="str">
            <v>גמיש</v>
          </cell>
          <cell r="I7431">
            <v>0</v>
          </cell>
          <cell r="J7431">
            <v>0</v>
          </cell>
          <cell r="K7431">
            <v>0</v>
          </cell>
          <cell r="L7431">
            <v>0</v>
          </cell>
          <cell r="M7431">
            <v>0</v>
          </cell>
          <cell r="N7431">
            <v>0</v>
          </cell>
          <cell r="O7431">
            <v>0</v>
          </cell>
          <cell r="P7431">
            <v>0</v>
          </cell>
        </row>
        <row r="7432">
          <cell r="A7432">
            <v>1851000813</v>
          </cell>
          <cell r="B7432">
            <v>813</v>
          </cell>
          <cell r="C7432">
            <v>851000</v>
          </cell>
          <cell r="D7432">
            <v>1</v>
          </cell>
          <cell r="E7432">
            <v>0</v>
          </cell>
          <cell r="F7432" t="str">
            <v xml:space="preserve">ארנונה-מועצה דתית </v>
          </cell>
          <cell r="G7432">
            <v>0</v>
          </cell>
          <cell r="H7432" t="str">
            <v>קשיח</v>
          </cell>
          <cell r="I7432">
            <v>7.5557945684323835E-2</v>
          </cell>
          <cell r="J7432">
            <v>40000</v>
          </cell>
          <cell r="K7432">
            <v>0</v>
          </cell>
          <cell r="L7432">
            <v>0</v>
          </cell>
          <cell r="M7432">
            <v>0</v>
          </cell>
          <cell r="N7432">
            <v>40000</v>
          </cell>
          <cell r="O7432">
            <v>37190</v>
          </cell>
          <cell r="P7432">
            <v>37188.43</v>
          </cell>
        </row>
        <row r="7433">
          <cell r="A7433">
            <v>1851000814</v>
          </cell>
          <cell r="B7433">
            <v>814</v>
          </cell>
          <cell r="C7433">
            <v>851000</v>
          </cell>
          <cell r="D7433">
            <v>1</v>
          </cell>
          <cell r="E7433">
            <v>0</v>
          </cell>
          <cell r="F7433" t="str">
            <v xml:space="preserve">מים - מועצה דתית               </v>
          </cell>
          <cell r="G7433">
            <v>0</v>
          </cell>
          <cell r="H7433" t="str">
            <v>קשיח</v>
          </cell>
          <cell r="I7433">
            <v>0</v>
          </cell>
          <cell r="J7433">
            <v>0</v>
          </cell>
          <cell r="K7433">
            <v>0</v>
          </cell>
          <cell r="L7433">
            <v>0</v>
          </cell>
          <cell r="M7433">
            <v>0</v>
          </cell>
          <cell r="N7433">
            <v>0</v>
          </cell>
          <cell r="O7433">
            <v>0</v>
          </cell>
          <cell r="P7433">
            <v>0</v>
          </cell>
        </row>
        <row r="7434">
          <cell r="A7434">
            <v>1851000961</v>
          </cell>
          <cell r="B7434">
            <v>961</v>
          </cell>
          <cell r="C7434">
            <v>851000</v>
          </cell>
          <cell r="D7434">
            <v>1</v>
          </cell>
          <cell r="E7434">
            <v>0</v>
          </cell>
          <cell r="F7434" t="str">
            <v>רז' פעולות ורכישות</v>
          </cell>
          <cell r="G7434">
            <v>0</v>
          </cell>
          <cell r="H7434" t="str">
            <v>גמיש</v>
          </cell>
          <cell r="I7434">
            <v>0</v>
          </cell>
          <cell r="J7434">
            <v>0</v>
          </cell>
          <cell r="K7434">
            <v>0</v>
          </cell>
          <cell r="L7434">
            <v>0</v>
          </cell>
          <cell r="M7434">
            <v>0</v>
          </cell>
          <cell r="N7434">
            <v>0</v>
          </cell>
          <cell r="O7434">
            <v>0</v>
          </cell>
          <cell r="P7434">
            <v>0</v>
          </cell>
        </row>
        <row r="7435">
          <cell r="A7435">
            <v>1851000981</v>
          </cell>
          <cell r="B7435">
            <v>981</v>
          </cell>
          <cell r="C7435">
            <v>851000</v>
          </cell>
          <cell r="D7435">
            <v>1</v>
          </cell>
          <cell r="E7435">
            <v>0</v>
          </cell>
          <cell r="F7435" t="str">
            <v>הוצ' שנים קודמות</v>
          </cell>
          <cell r="G7435">
            <v>0</v>
          </cell>
          <cell r="H7435" t="str">
            <v>קשיח</v>
          </cell>
          <cell r="I7435">
            <v>0</v>
          </cell>
          <cell r="J7435">
            <v>281620</v>
          </cell>
          <cell r="K7435" t="e">
            <v>#N/A</v>
          </cell>
          <cell r="L7435">
            <v>0</v>
          </cell>
          <cell r="M7435">
            <v>0</v>
          </cell>
          <cell r="N7435">
            <v>281620</v>
          </cell>
          <cell r="O7435">
            <v>0</v>
          </cell>
          <cell r="P7435">
            <v>0</v>
          </cell>
        </row>
        <row r="7436">
          <cell r="A7436" t="e">
            <v>#VALUE!</v>
          </cell>
          <cell r="B7436" t="str">
            <v>851000  סך הכל</v>
          </cell>
          <cell r="C7436">
            <v>0</v>
          </cell>
          <cell r="D7436">
            <v>0</v>
          </cell>
          <cell r="E7436">
            <v>0</v>
          </cell>
          <cell r="F7436" t="str">
            <v xml:space="preserve">המועצה הדתית      </v>
          </cell>
          <cell r="G7436">
            <v>0</v>
          </cell>
          <cell r="H7436">
            <v>0</v>
          </cell>
          <cell r="I7436">
            <v>0.10501461288245295</v>
          </cell>
          <cell r="J7436">
            <v>8699990</v>
          </cell>
          <cell r="K7436" t="e">
            <v>#N/A</v>
          </cell>
          <cell r="L7436">
            <v>0</v>
          </cell>
          <cell r="M7436">
            <v>0</v>
          </cell>
          <cell r="N7436">
            <v>8699990</v>
          </cell>
          <cell r="O7436">
            <v>7873190</v>
          </cell>
          <cell r="P7436">
            <v>7081000.4299999997</v>
          </cell>
        </row>
        <row r="7437">
          <cell r="A7437">
            <v>18590000</v>
          </cell>
          <cell r="B7437">
            <v>0</v>
          </cell>
          <cell r="C7437">
            <v>859000</v>
          </cell>
          <cell r="D7437">
            <v>1</v>
          </cell>
          <cell r="E7437">
            <v>0</v>
          </cell>
          <cell r="F7437" t="str">
            <v xml:space="preserve">העדה השומרונית    </v>
          </cell>
          <cell r="G7437">
            <v>0</v>
          </cell>
          <cell r="H7437" t="str">
            <v xml:space="preserve"> </v>
          </cell>
          <cell r="I7437">
            <v>0</v>
          </cell>
          <cell r="J7437">
            <v>0</v>
          </cell>
          <cell r="K7437">
            <v>0</v>
          </cell>
          <cell r="L7437">
            <v>0</v>
          </cell>
          <cell r="M7437">
            <v>0</v>
          </cell>
          <cell r="N7437">
            <v>0</v>
          </cell>
          <cell r="O7437">
            <v>0</v>
          </cell>
          <cell r="P7437">
            <v>0</v>
          </cell>
        </row>
        <row r="7438">
          <cell r="A7438">
            <v>1859000800</v>
          </cell>
          <cell r="B7438">
            <v>800</v>
          </cell>
          <cell r="C7438">
            <v>859000</v>
          </cell>
          <cell r="D7438">
            <v>1</v>
          </cell>
          <cell r="E7438">
            <v>0</v>
          </cell>
          <cell r="F7438" t="str">
            <v>השת' תמיכות תרומות</v>
          </cell>
          <cell r="G7438">
            <v>0</v>
          </cell>
          <cell r="H7438" t="str">
            <v xml:space="preserve"> </v>
          </cell>
          <cell r="I7438">
            <v>0</v>
          </cell>
          <cell r="J7438">
            <v>0</v>
          </cell>
          <cell r="K7438">
            <v>0</v>
          </cell>
          <cell r="L7438">
            <v>0</v>
          </cell>
          <cell r="M7438">
            <v>0</v>
          </cell>
          <cell r="N7438">
            <v>0</v>
          </cell>
          <cell r="O7438">
            <v>0</v>
          </cell>
          <cell r="P7438">
            <v>0</v>
          </cell>
        </row>
        <row r="7439">
          <cell r="A7439">
            <v>1859000810</v>
          </cell>
          <cell r="B7439">
            <v>810</v>
          </cell>
          <cell r="C7439">
            <v>859000</v>
          </cell>
          <cell r="D7439">
            <v>1</v>
          </cell>
          <cell r="E7439">
            <v>0</v>
          </cell>
          <cell r="F7439" t="str">
            <v>השת'-עדה השומרונית</v>
          </cell>
          <cell r="G7439">
            <v>0</v>
          </cell>
          <cell r="H7439" t="str">
            <v>גמיש</v>
          </cell>
          <cell r="I7439">
            <v>0</v>
          </cell>
          <cell r="J7439">
            <v>36900</v>
          </cell>
          <cell r="K7439">
            <v>5.3658536585365901E-2</v>
          </cell>
          <cell r="L7439">
            <v>4100</v>
          </cell>
          <cell r="M7439">
            <v>0</v>
          </cell>
          <cell r="N7439">
            <v>41000</v>
          </cell>
          <cell r="O7439">
            <v>41000</v>
          </cell>
          <cell r="P7439">
            <v>41000</v>
          </cell>
        </row>
        <row r="7440">
          <cell r="A7440">
            <v>1859000811</v>
          </cell>
          <cell r="B7440">
            <v>811</v>
          </cell>
          <cell r="C7440">
            <v>859000</v>
          </cell>
          <cell r="D7440">
            <v>1</v>
          </cell>
          <cell r="E7440">
            <v>0</v>
          </cell>
          <cell r="F7440" t="str">
            <v>א.ב. חדשות השומרונים</v>
          </cell>
          <cell r="G7440">
            <v>0</v>
          </cell>
          <cell r="H7440" t="str">
            <v>גמיש</v>
          </cell>
          <cell r="I7440">
            <v>0.94174757281553401</v>
          </cell>
          <cell r="J7440">
            <v>18000</v>
          </cell>
          <cell r="K7440">
            <v>4.8543689320388328E-2</v>
          </cell>
          <cell r="L7440">
            <v>2000</v>
          </cell>
          <cell r="M7440">
            <v>0</v>
          </cell>
          <cell r="N7440">
            <v>20000</v>
          </cell>
          <cell r="O7440">
            <v>10300</v>
          </cell>
          <cell r="P7440">
            <v>10300</v>
          </cell>
        </row>
        <row r="7441">
          <cell r="A7441">
            <v>1859000961</v>
          </cell>
          <cell r="B7441">
            <v>961</v>
          </cell>
          <cell r="C7441">
            <v>859000</v>
          </cell>
          <cell r="D7441">
            <v>1</v>
          </cell>
          <cell r="E7441">
            <v>0</v>
          </cell>
          <cell r="F7441" t="str">
            <v>רז' פעולות ורכישות</v>
          </cell>
          <cell r="G7441">
            <v>0</v>
          </cell>
          <cell r="H7441" t="str">
            <v>גמיש</v>
          </cell>
          <cell r="I7441">
            <v>0</v>
          </cell>
          <cell r="J7441">
            <v>0</v>
          </cell>
          <cell r="K7441">
            <v>0</v>
          </cell>
          <cell r="L7441">
            <v>0</v>
          </cell>
          <cell r="M7441">
            <v>0</v>
          </cell>
          <cell r="N7441">
            <v>0</v>
          </cell>
          <cell r="O7441">
            <v>0</v>
          </cell>
          <cell r="P7441">
            <v>0</v>
          </cell>
        </row>
        <row r="7442">
          <cell r="A7442" t="e">
            <v>#VALUE!</v>
          </cell>
          <cell r="B7442" t="str">
            <v>859000  סך הכל</v>
          </cell>
          <cell r="C7442">
            <v>0</v>
          </cell>
          <cell r="D7442">
            <v>0</v>
          </cell>
          <cell r="E7442">
            <v>0</v>
          </cell>
          <cell r="F7442" t="str">
            <v xml:space="preserve">העדה השומרונית    </v>
          </cell>
          <cell r="G7442">
            <v>0</v>
          </cell>
          <cell r="H7442">
            <v>0</v>
          </cell>
          <cell r="I7442">
            <v>0.18908382066276808</v>
          </cell>
          <cell r="J7442">
            <v>54900</v>
          </cell>
          <cell r="K7442">
            <v>0.10220222590575423</v>
          </cell>
          <cell r="L7442">
            <v>6100</v>
          </cell>
          <cell r="M7442">
            <v>0</v>
          </cell>
          <cell r="N7442">
            <v>61000</v>
          </cell>
          <cell r="O7442">
            <v>51300</v>
          </cell>
          <cell r="P7442">
            <v>51300</v>
          </cell>
        </row>
        <row r="7443">
          <cell r="A7443">
            <v>18600000</v>
          </cell>
          <cell r="B7443">
            <v>0</v>
          </cell>
          <cell r="C7443">
            <v>860000</v>
          </cell>
          <cell r="D7443">
            <v>1</v>
          </cell>
          <cell r="E7443">
            <v>0</v>
          </cell>
          <cell r="F7443" t="str">
            <v xml:space="preserve">קליטת עליה        </v>
          </cell>
          <cell r="G7443">
            <v>0</v>
          </cell>
          <cell r="H7443" t="str">
            <v xml:space="preserve"> </v>
          </cell>
          <cell r="I7443">
            <v>0</v>
          </cell>
          <cell r="J7443">
            <v>0</v>
          </cell>
          <cell r="K7443">
            <v>0</v>
          </cell>
          <cell r="L7443">
            <v>0</v>
          </cell>
          <cell r="M7443">
            <v>0</v>
          </cell>
          <cell r="N7443">
            <v>0</v>
          </cell>
          <cell r="O7443">
            <v>0</v>
          </cell>
          <cell r="P7443">
            <v>0</v>
          </cell>
        </row>
        <row r="7444">
          <cell r="A7444">
            <v>18680000</v>
          </cell>
          <cell r="B7444">
            <v>0</v>
          </cell>
          <cell r="C7444">
            <v>868000</v>
          </cell>
          <cell r="D7444">
            <v>1</v>
          </cell>
          <cell r="E7444">
            <v>0</v>
          </cell>
          <cell r="F7444" t="str">
            <v>מחלקת קליטה ועליה</v>
          </cell>
          <cell r="G7444">
            <v>0</v>
          </cell>
          <cell r="H7444" t="str">
            <v xml:space="preserve"> </v>
          </cell>
          <cell r="I7444">
            <v>0</v>
          </cell>
          <cell r="J7444">
            <v>0</v>
          </cell>
          <cell r="K7444">
            <v>0</v>
          </cell>
          <cell r="L7444">
            <v>0</v>
          </cell>
          <cell r="M7444">
            <v>0</v>
          </cell>
          <cell r="N7444">
            <v>0</v>
          </cell>
          <cell r="O7444">
            <v>0</v>
          </cell>
          <cell r="P7444">
            <v>0</v>
          </cell>
        </row>
        <row r="7445">
          <cell r="A7445">
            <v>1868000110</v>
          </cell>
          <cell r="B7445">
            <v>110</v>
          </cell>
          <cell r="C7445">
            <v>868000</v>
          </cell>
          <cell r="D7445">
            <v>1</v>
          </cell>
          <cell r="E7445">
            <v>0</v>
          </cell>
          <cell r="F7445" t="str">
            <v>השכר הקובע-תקציבית</v>
          </cell>
          <cell r="G7445">
            <v>0</v>
          </cell>
          <cell r="H7445" t="str">
            <v>שכר</v>
          </cell>
          <cell r="I7445">
            <v>0</v>
          </cell>
          <cell r="J7445">
            <v>0</v>
          </cell>
          <cell r="K7445">
            <v>0</v>
          </cell>
          <cell r="L7445">
            <v>0</v>
          </cell>
          <cell r="M7445">
            <v>0</v>
          </cell>
          <cell r="N7445">
            <v>0</v>
          </cell>
          <cell r="O7445">
            <v>0</v>
          </cell>
          <cell r="P7445">
            <v>0</v>
          </cell>
        </row>
        <row r="7446">
          <cell r="A7446">
            <v>1868000119</v>
          </cell>
          <cell r="B7446">
            <v>119</v>
          </cell>
          <cell r="C7446">
            <v>868000</v>
          </cell>
          <cell r="D7446">
            <v>1</v>
          </cell>
          <cell r="E7446">
            <v>0</v>
          </cell>
          <cell r="F7446" t="str">
            <v xml:space="preserve">השכר הקובע-צוברת  </v>
          </cell>
          <cell r="G7446">
            <v>0</v>
          </cell>
          <cell r="H7446" t="str">
            <v>שכר</v>
          </cell>
          <cell r="I7446">
            <v>0</v>
          </cell>
          <cell r="J7446">
            <v>1172600</v>
          </cell>
          <cell r="K7446">
            <v>1.4992641648270855E-2</v>
          </cell>
          <cell r="L7446">
            <v>0</v>
          </cell>
          <cell r="M7446">
            <v>0</v>
          </cell>
          <cell r="N7446">
            <v>1172600</v>
          </cell>
          <cell r="O7446">
            <v>1172600</v>
          </cell>
          <cell r="P7446">
            <v>1471549.24</v>
          </cell>
        </row>
        <row r="7447">
          <cell r="A7447">
            <v>1868000122</v>
          </cell>
          <cell r="B7447">
            <v>122</v>
          </cell>
          <cell r="C7447">
            <v>868000</v>
          </cell>
          <cell r="D7447">
            <v>1</v>
          </cell>
          <cell r="E7447">
            <v>0</v>
          </cell>
          <cell r="F7447" t="str">
            <v xml:space="preserve">ביגוד             </v>
          </cell>
          <cell r="G7447">
            <v>0</v>
          </cell>
          <cell r="H7447" t="str">
            <v>שכר</v>
          </cell>
          <cell r="I7447">
            <v>0</v>
          </cell>
          <cell r="J7447">
            <v>0</v>
          </cell>
          <cell r="K7447">
            <v>0</v>
          </cell>
          <cell r="L7447">
            <v>0</v>
          </cell>
          <cell r="M7447">
            <v>0</v>
          </cell>
          <cell r="N7447">
            <v>0</v>
          </cell>
          <cell r="O7447">
            <v>0</v>
          </cell>
          <cell r="P7447">
            <v>0</v>
          </cell>
        </row>
        <row r="7448">
          <cell r="A7448">
            <v>1868000126</v>
          </cell>
          <cell r="B7448">
            <v>126</v>
          </cell>
          <cell r="C7448">
            <v>868000</v>
          </cell>
          <cell r="D7448">
            <v>1</v>
          </cell>
          <cell r="E7448">
            <v>0</v>
          </cell>
          <cell r="F7448" t="str">
            <v xml:space="preserve">דמי הבראה         </v>
          </cell>
          <cell r="G7448">
            <v>0</v>
          </cell>
          <cell r="H7448" t="str">
            <v>שכר</v>
          </cell>
          <cell r="I7448">
            <v>0</v>
          </cell>
          <cell r="J7448">
            <v>27000</v>
          </cell>
          <cell r="K7448">
            <v>0</v>
          </cell>
          <cell r="L7448">
            <v>0</v>
          </cell>
          <cell r="M7448">
            <v>0</v>
          </cell>
          <cell r="N7448">
            <v>27000</v>
          </cell>
          <cell r="O7448">
            <v>27000</v>
          </cell>
          <cell r="P7448">
            <v>43589.72</v>
          </cell>
        </row>
        <row r="7449">
          <cell r="A7449">
            <v>1868000130</v>
          </cell>
          <cell r="B7449">
            <v>130</v>
          </cell>
          <cell r="C7449">
            <v>868000</v>
          </cell>
          <cell r="D7449">
            <v>1</v>
          </cell>
          <cell r="E7449">
            <v>0</v>
          </cell>
          <cell r="F7449" t="str">
            <v xml:space="preserve">שעות נוספות       </v>
          </cell>
          <cell r="G7449">
            <v>0</v>
          </cell>
          <cell r="H7449" t="str">
            <v>שכר</v>
          </cell>
          <cell r="I7449">
            <v>0</v>
          </cell>
          <cell r="J7449">
            <v>0</v>
          </cell>
          <cell r="K7449">
            <v>0</v>
          </cell>
          <cell r="L7449">
            <v>0</v>
          </cell>
          <cell r="M7449">
            <v>0</v>
          </cell>
          <cell r="N7449">
            <v>0</v>
          </cell>
          <cell r="O7449">
            <v>0</v>
          </cell>
          <cell r="P7449">
            <v>1578.2</v>
          </cell>
        </row>
        <row r="7450">
          <cell r="A7450">
            <v>1868000140</v>
          </cell>
          <cell r="B7450">
            <v>140</v>
          </cell>
          <cell r="C7450">
            <v>868000</v>
          </cell>
          <cell r="D7450">
            <v>1</v>
          </cell>
          <cell r="E7450">
            <v>0</v>
          </cell>
          <cell r="F7450" t="str">
            <v>השתתפות באחזקת רכב</v>
          </cell>
          <cell r="G7450">
            <v>0</v>
          </cell>
          <cell r="H7450" t="str">
            <v>שכר</v>
          </cell>
          <cell r="I7450">
            <v>0</v>
          </cell>
          <cell r="J7450">
            <v>60000</v>
          </cell>
          <cell r="K7450">
            <v>0</v>
          </cell>
          <cell r="L7450">
            <v>0</v>
          </cell>
          <cell r="M7450">
            <v>0</v>
          </cell>
          <cell r="N7450">
            <v>60000</v>
          </cell>
          <cell r="O7450">
            <v>60000</v>
          </cell>
          <cell r="P7450">
            <v>0</v>
          </cell>
        </row>
        <row r="7451">
          <cell r="A7451">
            <v>1868000253</v>
          </cell>
          <cell r="B7451">
            <v>253</v>
          </cell>
          <cell r="C7451">
            <v>868000</v>
          </cell>
          <cell r="D7451">
            <v>1</v>
          </cell>
          <cell r="E7451">
            <v>0</v>
          </cell>
          <cell r="F7451" t="str">
            <v xml:space="preserve">עובדים חיצוניים   </v>
          </cell>
          <cell r="G7451">
            <v>0</v>
          </cell>
          <cell r="H7451" t="str">
            <v>שכר</v>
          </cell>
          <cell r="I7451">
            <v>0</v>
          </cell>
          <cell r="J7451">
            <v>0</v>
          </cell>
          <cell r="K7451">
            <v>0</v>
          </cell>
          <cell r="L7451">
            <v>0</v>
          </cell>
          <cell r="M7451">
            <v>0</v>
          </cell>
          <cell r="N7451">
            <v>0</v>
          </cell>
          <cell r="O7451">
            <v>0</v>
          </cell>
          <cell r="P7451">
            <v>0</v>
          </cell>
        </row>
        <row r="7452">
          <cell r="A7452">
            <v>1868000263</v>
          </cell>
          <cell r="B7452">
            <v>263</v>
          </cell>
          <cell r="C7452">
            <v>868000</v>
          </cell>
          <cell r="D7452">
            <v>1</v>
          </cell>
          <cell r="E7452">
            <v>0</v>
          </cell>
          <cell r="F7452" t="str">
            <v xml:space="preserve">עובדי חברת מוסדות </v>
          </cell>
          <cell r="G7452">
            <v>0</v>
          </cell>
          <cell r="H7452" t="str">
            <v>שכר</v>
          </cell>
          <cell r="I7452">
            <v>0</v>
          </cell>
          <cell r="J7452">
            <v>0</v>
          </cell>
          <cell r="K7452">
            <v>0</v>
          </cell>
          <cell r="L7452">
            <v>0</v>
          </cell>
          <cell r="M7452">
            <v>0</v>
          </cell>
          <cell r="N7452">
            <v>0</v>
          </cell>
          <cell r="O7452">
            <v>0</v>
          </cell>
          <cell r="P7452">
            <v>0</v>
          </cell>
        </row>
        <row r="7453">
          <cell r="A7453">
            <v>1868000410</v>
          </cell>
          <cell r="B7453">
            <v>410</v>
          </cell>
          <cell r="C7453">
            <v>868000</v>
          </cell>
          <cell r="D7453">
            <v>1</v>
          </cell>
          <cell r="E7453">
            <v>0</v>
          </cell>
          <cell r="F7453" t="str">
            <v xml:space="preserve">שכירת חדרים       </v>
          </cell>
          <cell r="G7453">
            <v>0</v>
          </cell>
          <cell r="H7453" t="str">
            <v>קשיח</v>
          </cell>
          <cell r="I7453">
            <v>0</v>
          </cell>
          <cell r="J7453">
            <v>0</v>
          </cell>
          <cell r="K7453">
            <v>0</v>
          </cell>
          <cell r="L7453">
            <v>0</v>
          </cell>
          <cell r="M7453">
            <v>0</v>
          </cell>
          <cell r="N7453">
            <v>0</v>
          </cell>
          <cell r="O7453">
            <v>0</v>
          </cell>
          <cell r="P7453">
            <v>0</v>
          </cell>
        </row>
        <row r="7454">
          <cell r="A7454">
            <v>1868000423</v>
          </cell>
          <cell r="B7454">
            <v>423</v>
          </cell>
          <cell r="C7454">
            <v>868000</v>
          </cell>
          <cell r="D7454">
            <v>1</v>
          </cell>
          <cell r="E7454">
            <v>0</v>
          </cell>
          <cell r="F7454" t="str">
            <v xml:space="preserve">תחזוקת מבנה       </v>
          </cell>
          <cell r="G7454">
            <v>0</v>
          </cell>
          <cell r="H7454" t="str">
            <v>קשיח</v>
          </cell>
          <cell r="I7454">
            <v>0</v>
          </cell>
          <cell r="J7454">
            <v>17920</v>
          </cell>
          <cell r="K7454">
            <v>0.69729729729729728</v>
          </cell>
          <cell r="L7454">
            <v>2580</v>
          </cell>
          <cell r="M7454">
            <v>0</v>
          </cell>
          <cell r="N7454">
            <v>20500</v>
          </cell>
          <cell r="O7454">
            <v>20500</v>
          </cell>
          <cell r="P7454">
            <v>29800</v>
          </cell>
        </row>
        <row r="7455">
          <cell r="A7455">
            <v>1868000431</v>
          </cell>
          <cell r="B7455">
            <v>431</v>
          </cell>
          <cell r="C7455">
            <v>868000</v>
          </cell>
          <cell r="D7455">
            <v>1</v>
          </cell>
          <cell r="E7455">
            <v>0</v>
          </cell>
          <cell r="F7455" t="str">
            <v xml:space="preserve">חשמל              </v>
          </cell>
          <cell r="G7455">
            <v>0</v>
          </cell>
          <cell r="H7455" t="str">
            <v>קשיח</v>
          </cell>
          <cell r="I7455">
            <v>0</v>
          </cell>
          <cell r="J7455">
            <v>27500</v>
          </cell>
          <cell r="K7455">
            <v>0</v>
          </cell>
          <cell r="L7455">
            <v>0</v>
          </cell>
          <cell r="M7455">
            <v>0</v>
          </cell>
          <cell r="N7455">
            <v>27500</v>
          </cell>
          <cell r="O7455">
            <v>27500</v>
          </cell>
          <cell r="P7455">
            <v>54248.49</v>
          </cell>
        </row>
        <row r="7456">
          <cell r="A7456">
            <v>1868000432</v>
          </cell>
          <cell r="B7456">
            <v>432</v>
          </cell>
          <cell r="C7456">
            <v>868000</v>
          </cell>
          <cell r="D7456">
            <v>1</v>
          </cell>
          <cell r="E7456">
            <v>0</v>
          </cell>
          <cell r="F7456" t="str">
            <v xml:space="preserve">מים               </v>
          </cell>
          <cell r="G7456">
            <v>0</v>
          </cell>
          <cell r="H7456" t="str">
            <v>קשיח</v>
          </cell>
          <cell r="I7456">
            <v>0</v>
          </cell>
          <cell r="J7456">
            <v>15000</v>
          </cell>
          <cell r="K7456">
            <v>0</v>
          </cell>
          <cell r="L7456">
            <v>0</v>
          </cell>
          <cell r="M7456">
            <v>0</v>
          </cell>
          <cell r="N7456">
            <v>15000</v>
          </cell>
          <cell r="O7456">
            <v>15000</v>
          </cell>
          <cell r="P7456">
            <v>4886.4799999999996</v>
          </cell>
        </row>
        <row r="7457">
          <cell r="A7457">
            <v>1868000433</v>
          </cell>
          <cell r="B7457">
            <v>433</v>
          </cell>
          <cell r="C7457">
            <v>868000</v>
          </cell>
          <cell r="D7457">
            <v>1</v>
          </cell>
          <cell r="E7457">
            <v>0</v>
          </cell>
          <cell r="F7457" t="str">
            <v xml:space="preserve">חומרי נקיון       </v>
          </cell>
          <cell r="G7457">
            <v>0</v>
          </cell>
          <cell r="H7457" t="str">
            <v>גמיש</v>
          </cell>
          <cell r="I7457">
            <v>0</v>
          </cell>
          <cell r="J7457">
            <v>800</v>
          </cell>
          <cell r="K7457">
            <v>0</v>
          </cell>
          <cell r="L7457">
            <v>100</v>
          </cell>
          <cell r="M7457">
            <v>0</v>
          </cell>
          <cell r="N7457">
            <v>900</v>
          </cell>
          <cell r="O7457">
            <v>900</v>
          </cell>
          <cell r="P7457">
            <v>571.26</v>
          </cell>
        </row>
        <row r="7458">
          <cell r="A7458">
            <v>1868000437</v>
          </cell>
          <cell r="B7458">
            <v>437</v>
          </cell>
          <cell r="C7458">
            <v>868000</v>
          </cell>
          <cell r="D7458">
            <v>1</v>
          </cell>
          <cell r="E7458">
            <v>0</v>
          </cell>
          <cell r="F7458" t="str">
            <v xml:space="preserve">אחזקת אזעקה       </v>
          </cell>
          <cell r="G7458">
            <v>0</v>
          </cell>
          <cell r="H7458" t="str">
            <v>קשיח</v>
          </cell>
          <cell r="I7458">
            <v>0</v>
          </cell>
          <cell r="J7458">
            <v>2520</v>
          </cell>
          <cell r="K7458">
            <v>1</v>
          </cell>
          <cell r="L7458">
            <v>280</v>
          </cell>
          <cell r="M7458">
            <v>0</v>
          </cell>
          <cell r="N7458">
            <v>2800</v>
          </cell>
          <cell r="O7458">
            <v>2800</v>
          </cell>
          <cell r="P7458">
            <v>3337.6</v>
          </cell>
        </row>
        <row r="7459">
          <cell r="A7459">
            <v>1868000471</v>
          </cell>
          <cell r="B7459">
            <v>471</v>
          </cell>
          <cell r="C7459">
            <v>868000</v>
          </cell>
          <cell r="D7459">
            <v>1</v>
          </cell>
          <cell r="E7459">
            <v>0</v>
          </cell>
          <cell r="F7459" t="str">
            <v xml:space="preserve">מכשירי כתיבה      </v>
          </cell>
          <cell r="G7459">
            <v>0</v>
          </cell>
          <cell r="H7459" t="str">
            <v>גמיש</v>
          </cell>
          <cell r="I7459">
            <v>0</v>
          </cell>
          <cell r="J7459">
            <v>900</v>
          </cell>
          <cell r="K7459">
            <v>0</v>
          </cell>
          <cell r="L7459">
            <v>100</v>
          </cell>
          <cell r="M7459">
            <v>0</v>
          </cell>
          <cell r="N7459">
            <v>1000</v>
          </cell>
          <cell r="O7459">
            <v>1000</v>
          </cell>
          <cell r="P7459">
            <v>954.93</v>
          </cell>
        </row>
        <row r="7460">
          <cell r="A7460">
            <v>1868000511</v>
          </cell>
          <cell r="B7460">
            <v>511</v>
          </cell>
          <cell r="C7460">
            <v>868000</v>
          </cell>
          <cell r="D7460">
            <v>1</v>
          </cell>
          <cell r="E7460">
            <v>0</v>
          </cell>
          <cell r="F7460" t="str">
            <v xml:space="preserve">אירוח וכיבוד      </v>
          </cell>
          <cell r="G7460">
            <v>0</v>
          </cell>
          <cell r="H7460" t="str">
            <v>גמיש</v>
          </cell>
          <cell r="I7460" t="e">
            <v>#DIV/0!</v>
          </cell>
          <cell r="J7460">
            <v>0</v>
          </cell>
          <cell r="K7460">
            <v>0</v>
          </cell>
          <cell r="L7460">
            <v>0</v>
          </cell>
          <cell r="M7460">
            <v>0</v>
          </cell>
          <cell r="N7460">
            <v>0</v>
          </cell>
          <cell r="O7460">
            <v>0</v>
          </cell>
          <cell r="P7460">
            <v>863.67</v>
          </cell>
        </row>
        <row r="7461">
          <cell r="A7461">
            <v>1868000522</v>
          </cell>
          <cell r="B7461">
            <v>522</v>
          </cell>
          <cell r="C7461">
            <v>868000</v>
          </cell>
          <cell r="D7461">
            <v>1</v>
          </cell>
          <cell r="E7461">
            <v>0</v>
          </cell>
          <cell r="F7461" t="str">
            <v xml:space="preserve">ספרים             </v>
          </cell>
          <cell r="G7461">
            <v>0</v>
          </cell>
          <cell r="H7461" t="str">
            <v>גמיש</v>
          </cell>
          <cell r="I7461">
            <v>0</v>
          </cell>
          <cell r="J7461">
            <v>0</v>
          </cell>
          <cell r="K7461">
            <v>0</v>
          </cell>
          <cell r="L7461">
            <v>0</v>
          </cell>
          <cell r="M7461">
            <v>0</v>
          </cell>
          <cell r="N7461">
            <v>0</v>
          </cell>
          <cell r="O7461">
            <v>0</v>
          </cell>
          <cell r="P7461">
            <v>0</v>
          </cell>
        </row>
        <row r="7462">
          <cell r="A7462">
            <v>1868000540</v>
          </cell>
          <cell r="B7462">
            <v>540</v>
          </cell>
          <cell r="C7462">
            <v>868000</v>
          </cell>
          <cell r="D7462">
            <v>1</v>
          </cell>
          <cell r="E7462">
            <v>0</v>
          </cell>
          <cell r="F7462" t="str">
            <v xml:space="preserve">הוצאות טלפון      </v>
          </cell>
          <cell r="G7462">
            <v>0</v>
          </cell>
          <cell r="H7462" t="str">
            <v>קשיח</v>
          </cell>
          <cell r="I7462">
            <v>0</v>
          </cell>
          <cell r="J7462">
            <v>0</v>
          </cell>
          <cell r="K7462">
            <v>0</v>
          </cell>
          <cell r="L7462">
            <v>0</v>
          </cell>
          <cell r="M7462">
            <v>0</v>
          </cell>
          <cell r="N7462">
            <v>0</v>
          </cell>
          <cell r="O7462">
            <v>0</v>
          </cell>
          <cell r="P7462">
            <v>0</v>
          </cell>
        </row>
        <row r="7463">
          <cell r="A7463">
            <v>1868000544</v>
          </cell>
          <cell r="B7463">
            <v>544</v>
          </cell>
          <cell r="C7463">
            <v>868000</v>
          </cell>
          <cell r="D7463">
            <v>1</v>
          </cell>
          <cell r="E7463">
            <v>0</v>
          </cell>
          <cell r="F7463" t="str">
            <v xml:space="preserve">הוצאות דאר        </v>
          </cell>
          <cell r="G7463">
            <v>0</v>
          </cell>
          <cell r="H7463" t="str">
            <v>קשיח</v>
          </cell>
          <cell r="I7463">
            <v>0</v>
          </cell>
          <cell r="J7463">
            <v>0</v>
          </cell>
          <cell r="K7463">
            <v>0</v>
          </cell>
          <cell r="L7463">
            <v>0</v>
          </cell>
          <cell r="M7463">
            <v>0</v>
          </cell>
          <cell r="N7463">
            <v>0</v>
          </cell>
          <cell r="O7463">
            <v>0</v>
          </cell>
          <cell r="P7463">
            <v>0</v>
          </cell>
        </row>
        <row r="7464">
          <cell r="A7464">
            <v>1868000561</v>
          </cell>
          <cell r="B7464">
            <v>561</v>
          </cell>
          <cell r="C7464">
            <v>868000</v>
          </cell>
          <cell r="D7464">
            <v>1</v>
          </cell>
          <cell r="E7464">
            <v>0</v>
          </cell>
          <cell r="F7464" t="str">
            <v xml:space="preserve">שיכפולים          </v>
          </cell>
          <cell r="G7464">
            <v>0</v>
          </cell>
          <cell r="H7464" t="str">
            <v>גמיש</v>
          </cell>
          <cell r="I7464">
            <v>0</v>
          </cell>
          <cell r="J7464">
            <v>0</v>
          </cell>
          <cell r="K7464">
            <v>0</v>
          </cell>
          <cell r="L7464">
            <v>0</v>
          </cell>
          <cell r="M7464">
            <v>0</v>
          </cell>
          <cell r="N7464">
            <v>0</v>
          </cell>
          <cell r="O7464">
            <v>0</v>
          </cell>
          <cell r="P7464">
            <v>0</v>
          </cell>
        </row>
        <row r="7465">
          <cell r="A7465">
            <v>1868000721</v>
          </cell>
          <cell r="B7465">
            <v>721</v>
          </cell>
          <cell r="C7465">
            <v>868000</v>
          </cell>
          <cell r="D7465">
            <v>1</v>
          </cell>
          <cell r="E7465">
            <v>0</v>
          </cell>
          <cell r="F7465" t="str">
            <v>חמרים-תחזוקת מבנים</v>
          </cell>
          <cell r="G7465">
            <v>0</v>
          </cell>
          <cell r="H7465" t="str">
            <v>גמיש</v>
          </cell>
          <cell r="I7465">
            <v>0</v>
          </cell>
          <cell r="J7465">
            <v>0</v>
          </cell>
          <cell r="K7465">
            <v>0</v>
          </cell>
          <cell r="L7465">
            <v>0</v>
          </cell>
          <cell r="M7465">
            <v>0</v>
          </cell>
          <cell r="N7465">
            <v>0</v>
          </cell>
          <cell r="O7465">
            <v>0</v>
          </cell>
          <cell r="P7465">
            <v>0</v>
          </cell>
        </row>
        <row r="7466">
          <cell r="A7466">
            <v>1868000722</v>
          </cell>
          <cell r="B7466">
            <v>722</v>
          </cell>
          <cell r="C7466">
            <v>868000</v>
          </cell>
          <cell r="D7466">
            <v>1</v>
          </cell>
          <cell r="E7466">
            <v>0</v>
          </cell>
          <cell r="F7466" t="str">
            <v>חמרים-תחזוקה עצמית</v>
          </cell>
          <cell r="G7466">
            <v>0</v>
          </cell>
          <cell r="H7466" t="str">
            <v>גמיש</v>
          </cell>
          <cell r="I7466">
            <v>0</v>
          </cell>
          <cell r="J7466">
            <v>0</v>
          </cell>
          <cell r="K7466">
            <v>0</v>
          </cell>
          <cell r="L7466">
            <v>0</v>
          </cell>
          <cell r="M7466">
            <v>0</v>
          </cell>
          <cell r="N7466">
            <v>0</v>
          </cell>
          <cell r="O7466">
            <v>0</v>
          </cell>
          <cell r="P7466">
            <v>0</v>
          </cell>
        </row>
        <row r="7467">
          <cell r="A7467">
            <v>1868000743</v>
          </cell>
          <cell r="B7467">
            <v>743</v>
          </cell>
          <cell r="C7467">
            <v>868000</v>
          </cell>
          <cell r="D7467">
            <v>1</v>
          </cell>
          <cell r="E7467">
            <v>0</v>
          </cell>
          <cell r="F7467" t="str">
            <v xml:space="preserve">תחזוקת ציוד       </v>
          </cell>
          <cell r="G7467">
            <v>0</v>
          </cell>
          <cell r="H7467" t="str">
            <v>גמיש</v>
          </cell>
          <cell r="I7467">
            <v>0</v>
          </cell>
          <cell r="J7467">
            <v>0</v>
          </cell>
          <cell r="K7467">
            <v>0</v>
          </cell>
          <cell r="L7467">
            <v>0</v>
          </cell>
          <cell r="M7467">
            <v>0</v>
          </cell>
          <cell r="N7467">
            <v>0</v>
          </cell>
          <cell r="O7467">
            <v>0</v>
          </cell>
          <cell r="P7467">
            <v>0</v>
          </cell>
        </row>
        <row r="7468">
          <cell r="A7468">
            <v>1868000751</v>
          </cell>
          <cell r="B7468">
            <v>751</v>
          </cell>
          <cell r="C7468">
            <v>868000</v>
          </cell>
          <cell r="D7468">
            <v>1</v>
          </cell>
          <cell r="E7468">
            <v>0</v>
          </cell>
          <cell r="F7468" t="str">
            <v xml:space="preserve">עבודות קבלניות    </v>
          </cell>
          <cell r="G7468">
            <v>0</v>
          </cell>
          <cell r="H7468" t="str">
            <v>גמיש</v>
          </cell>
          <cell r="I7468">
            <v>0</v>
          </cell>
          <cell r="J7468">
            <v>0</v>
          </cell>
          <cell r="K7468">
            <v>0</v>
          </cell>
          <cell r="L7468">
            <v>0</v>
          </cell>
          <cell r="M7468">
            <v>0</v>
          </cell>
          <cell r="N7468">
            <v>0</v>
          </cell>
          <cell r="O7468">
            <v>0</v>
          </cell>
          <cell r="P7468">
            <v>0</v>
          </cell>
        </row>
        <row r="7469">
          <cell r="A7469">
            <v>1868000752</v>
          </cell>
          <cell r="B7469">
            <v>752</v>
          </cell>
          <cell r="C7469">
            <v>868000</v>
          </cell>
          <cell r="D7469">
            <v>1</v>
          </cell>
          <cell r="E7469">
            <v>0</v>
          </cell>
          <cell r="F7469" t="str">
            <v xml:space="preserve">נקיון בקבלנות     </v>
          </cell>
          <cell r="G7469">
            <v>0</v>
          </cell>
          <cell r="H7469" t="str">
            <v>קשיח</v>
          </cell>
          <cell r="I7469">
            <v>0</v>
          </cell>
          <cell r="J7469">
            <v>68000</v>
          </cell>
          <cell r="K7469">
            <v>0</v>
          </cell>
          <cell r="L7469">
            <v>0</v>
          </cell>
          <cell r="M7469">
            <v>0</v>
          </cell>
          <cell r="N7469">
            <v>68000</v>
          </cell>
          <cell r="O7469">
            <v>68000</v>
          </cell>
          <cell r="P7469">
            <v>53581.599999999999</v>
          </cell>
        </row>
        <row r="7470">
          <cell r="A7470">
            <v>1868000753</v>
          </cell>
          <cell r="B7470">
            <v>753</v>
          </cell>
          <cell r="C7470">
            <v>868000</v>
          </cell>
          <cell r="D7470">
            <v>1</v>
          </cell>
          <cell r="E7470">
            <v>0</v>
          </cell>
          <cell r="F7470" t="str">
            <v xml:space="preserve">עובדים חיצוניים   </v>
          </cell>
          <cell r="G7470">
            <v>0</v>
          </cell>
          <cell r="H7470" t="str">
            <v>קשיח</v>
          </cell>
          <cell r="I7470">
            <v>0</v>
          </cell>
          <cell r="J7470">
            <v>0</v>
          </cell>
          <cell r="K7470">
            <v>0</v>
          </cell>
          <cell r="L7470">
            <v>0</v>
          </cell>
          <cell r="M7470">
            <v>0</v>
          </cell>
          <cell r="N7470">
            <v>0</v>
          </cell>
          <cell r="O7470">
            <v>0</v>
          </cell>
          <cell r="P7470">
            <v>0</v>
          </cell>
        </row>
        <row r="7471">
          <cell r="A7471">
            <v>1868000756</v>
          </cell>
          <cell r="B7471">
            <v>756</v>
          </cell>
          <cell r="C7471">
            <v>868000</v>
          </cell>
          <cell r="D7471">
            <v>1</v>
          </cell>
          <cell r="E7471">
            <v>0</v>
          </cell>
          <cell r="F7471" t="str">
            <v>שמירה</v>
          </cell>
          <cell r="G7471">
            <v>0</v>
          </cell>
          <cell r="H7471" t="str">
            <v>קשיח</v>
          </cell>
          <cell r="I7471">
            <v>0</v>
          </cell>
          <cell r="J7471">
            <v>140000</v>
          </cell>
          <cell r="K7471">
            <v>0</v>
          </cell>
          <cell r="L7471">
            <v>0</v>
          </cell>
          <cell r="M7471">
            <v>0</v>
          </cell>
          <cell r="N7471">
            <v>140000</v>
          </cell>
          <cell r="O7471">
            <v>140000</v>
          </cell>
          <cell r="P7471">
            <v>7178.51</v>
          </cell>
        </row>
        <row r="7472">
          <cell r="A7472">
            <v>1868000763</v>
          </cell>
          <cell r="B7472">
            <v>763</v>
          </cell>
          <cell r="C7472">
            <v>868000</v>
          </cell>
          <cell r="D7472">
            <v>1</v>
          </cell>
          <cell r="E7472">
            <v>0</v>
          </cell>
          <cell r="F7472" t="str">
            <v xml:space="preserve">עובדי חברת מוסדות </v>
          </cell>
          <cell r="G7472">
            <v>0</v>
          </cell>
          <cell r="H7472" t="str">
            <v>קשיח</v>
          </cell>
          <cell r="I7472">
            <v>0</v>
          </cell>
          <cell r="J7472">
            <v>0</v>
          </cell>
          <cell r="K7472">
            <v>0</v>
          </cell>
          <cell r="L7472">
            <v>0</v>
          </cell>
          <cell r="M7472">
            <v>0</v>
          </cell>
          <cell r="N7472">
            <v>0</v>
          </cell>
          <cell r="O7472">
            <v>0</v>
          </cell>
          <cell r="P7472">
            <v>0</v>
          </cell>
        </row>
        <row r="7473">
          <cell r="A7473">
            <v>1868000781</v>
          </cell>
          <cell r="B7473">
            <v>781</v>
          </cell>
          <cell r="C7473">
            <v>868000</v>
          </cell>
          <cell r="D7473">
            <v>1</v>
          </cell>
          <cell r="E7473">
            <v>0</v>
          </cell>
          <cell r="F7473" t="str">
            <v>קייטנות עולים,וטרנים,פרוייקטים</v>
          </cell>
          <cell r="G7473">
            <v>0</v>
          </cell>
          <cell r="H7473" t="str">
            <v>גמיש</v>
          </cell>
          <cell r="I7473">
            <v>0</v>
          </cell>
          <cell r="J7473">
            <v>112050</v>
          </cell>
          <cell r="K7473">
            <v>0</v>
          </cell>
          <cell r="L7473">
            <v>12450</v>
          </cell>
          <cell r="M7473">
            <v>0</v>
          </cell>
          <cell r="N7473">
            <v>124500</v>
          </cell>
          <cell r="O7473">
            <v>124500</v>
          </cell>
          <cell r="P7473">
            <v>120865</v>
          </cell>
        </row>
        <row r="7474">
          <cell r="A7474">
            <v>1868000782</v>
          </cell>
          <cell r="B7474">
            <v>782</v>
          </cell>
          <cell r="C7474">
            <v>868000</v>
          </cell>
          <cell r="D7474">
            <v>1</v>
          </cell>
          <cell r="E7474">
            <v>0</v>
          </cell>
          <cell r="F7474" t="str">
            <v>פסטיבל ( כנגד הכנסות )</v>
          </cell>
          <cell r="G7474">
            <v>0</v>
          </cell>
          <cell r="H7474" t="str">
            <v>קשיח</v>
          </cell>
          <cell r="I7474">
            <v>0</v>
          </cell>
          <cell r="J7474">
            <v>0</v>
          </cell>
          <cell r="K7474" t="e">
            <v>#N/A</v>
          </cell>
          <cell r="L7474">
            <v>0</v>
          </cell>
          <cell r="M7474">
            <v>0</v>
          </cell>
          <cell r="N7474">
            <v>0</v>
          </cell>
          <cell r="O7474">
            <v>0</v>
          </cell>
          <cell r="P7474">
            <v>1833.39</v>
          </cell>
        </row>
        <row r="7475">
          <cell r="A7475">
            <v>1868000784</v>
          </cell>
          <cell r="B7475">
            <v>784</v>
          </cell>
          <cell r="C7475">
            <v>868000</v>
          </cell>
          <cell r="D7475">
            <v>1</v>
          </cell>
          <cell r="E7475">
            <v>0</v>
          </cell>
          <cell r="F7475" t="str">
            <v>פעולות שונות</v>
          </cell>
          <cell r="G7475">
            <v>0</v>
          </cell>
          <cell r="H7475" t="str">
            <v>גמיש</v>
          </cell>
          <cell r="I7475">
            <v>0</v>
          </cell>
          <cell r="J7475">
            <v>178740</v>
          </cell>
          <cell r="K7475">
            <v>0</v>
          </cell>
          <cell r="L7475">
            <v>19860</v>
          </cell>
          <cell r="M7475">
            <v>0</v>
          </cell>
          <cell r="N7475">
            <v>198600</v>
          </cell>
          <cell r="O7475">
            <v>198600</v>
          </cell>
          <cell r="P7475">
            <v>59083.54</v>
          </cell>
        </row>
        <row r="7476">
          <cell r="A7476">
            <v>1868000794</v>
          </cell>
          <cell r="B7476">
            <v>794</v>
          </cell>
          <cell r="C7476">
            <v>868000</v>
          </cell>
          <cell r="D7476">
            <v>1</v>
          </cell>
          <cell r="E7476">
            <v>0</v>
          </cell>
          <cell r="F7476" t="str">
            <v xml:space="preserve">השתתפות בעזר 094  </v>
          </cell>
          <cell r="G7476">
            <v>0</v>
          </cell>
          <cell r="H7476" t="str">
            <v>קשיח</v>
          </cell>
          <cell r="I7476">
            <v>0</v>
          </cell>
          <cell r="J7476">
            <v>0</v>
          </cell>
          <cell r="K7476">
            <v>0</v>
          </cell>
          <cell r="L7476">
            <v>0</v>
          </cell>
          <cell r="M7476">
            <v>0</v>
          </cell>
          <cell r="N7476">
            <v>0</v>
          </cell>
          <cell r="O7476">
            <v>0</v>
          </cell>
          <cell r="P7476">
            <v>0</v>
          </cell>
        </row>
        <row r="7477">
          <cell r="A7477">
            <v>1868000810</v>
          </cell>
          <cell r="B7477">
            <v>810</v>
          </cell>
          <cell r="C7477">
            <v>868000</v>
          </cell>
          <cell r="D7477">
            <v>1</v>
          </cell>
          <cell r="E7477">
            <v>0</v>
          </cell>
          <cell r="F7477" t="str">
            <v>משרד הקליטה - מהכנסה</v>
          </cell>
          <cell r="G7477">
            <v>0</v>
          </cell>
          <cell r="H7477" t="str">
            <v>גמיש</v>
          </cell>
          <cell r="I7477">
            <v>0</v>
          </cell>
          <cell r="J7477">
            <v>755700</v>
          </cell>
          <cell r="K7477">
            <v>0</v>
          </cell>
          <cell r="L7477">
            <v>0</v>
          </cell>
          <cell r="M7477">
            <v>0</v>
          </cell>
          <cell r="N7477">
            <v>755700</v>
          </cell>
          <cell r="O7477">
            <v>755700</v>
          </cell>
          <cell r="P7477">
            <v>524915.25</v>
          </cell>
        </row>
        <row r="7478">
          <cell r="A7478">
            <v>1868000930</v>
          </cell>
          <cell r="B7478">
            <v>930</v>
          </cell>
          <cell r="C7478">
            <v>868000</v>
          </cell>
          <cell r="D7478">
            <v>1</v>
          </cell>
          <cell r="E7478">
            <v>0</v>
          </cell>
          <cell r="F7478" t="str">
            <v>שילוב יוצאי אתיופיה וונדמה</v>
          </cell>
          <cell r="G7478">
            <v>0</v>
          </cell>
          <cell r="H7478" t="str">
            <v>גמיש</v>
          </cell>
          <cell r="I7478">
            <v>0</v>
          </cell>
          <cell r="J7478">
            <v>150000</v>
          </cell>
          <cell r="K7478">
            <v>0</v>
          </cell>
          <cell r="L7478">
            <v>0</v>
          </cell>
          <cell r="M7478">
            <v>0</v>
          </cell>
          <cell r="N7478">
            <v>150000</v>
          </cell>
          <cell r="O7478">
            <v>150000</v>
          </cell>
          <cell r="P7478">
            <v>0</v>
          </cell>
        </row>
        <row r="7479">
          <cell r="A7479">
            <v>1868000931</v>
          </cell>
          <cell r="B7479">
            <v>931</v>
          </cell>
          <cell r="C7479">
            <v>868000</v>
          </cell>
          <cell r="D7479">
            <v>1</v>
          </cell>
          <cell r="E7479">
            <v>0</v>
          </cell>
          <cell r="F7479" t="str">
            <v xml:space="preserve">ציוד חד - פעמי    </v>
          </cell>
          <cell r="G7479">
            <v>0</v>
          </cell>
          <cell r="H7479" t="str">
            <v>גמיש</v>
          </cell>
          <cell r="I7479">
            <v>0</v>
          </cell>
          <cell r="J7479">
            <v>0</v>
          </cell>
          <cell r="K7479">
            <v>0</v>
          </cell>
          <cell r="L7479">
            <v>0</v>
          </cell>
          <cell r="M7479">
            <v>0</v>
          </cell>
          <cell r="N7479">
            <v>0</v>
          </cell>
          <cell r="O7479">
            <v>0</v>
          </cell>
          <cell r="P7479">
            <v>0</v>
          </cell>
        </row>
        <row r="7480">
          <cell r="A7480">
            <v>1868000932</v>
          </cell>
          <cell r="B7480">
            <v>932</v>
          </cell>
          <cell r="C7480">
            <v>868000</v>
          </cell>
          <cell r="D7480">
            <v>1</v>
          </cell>
          <cell r="E7480">
            <v>0</v>
          </cell>
          <cell r="F7480" t="str">
            <v xml:space="preserve">רכישות (מהכנסות)  </v>
          </cell>
          <cell r="G7480">
            <v>0</v>
          </cell>
          <cell r="H7480" t="str">
            <v>גמיש</v>
          </cell>
          <cell r="I7480">
            <v>0</v>
          </cell>
          <cell r="J7480">
            <v>0</v>
          </cell>
          <cell r="K7480">
            <v>0</v>
          </cell>
          <cell r="L7480">
            <v>0</v>
          </cell>
          <cell r="M7480">
            <v>0</v>
          </cell>
          <cell r="N7480">
            <v>0</v>
          </cell>
          <cell r="O7480">
            <v>0</v>
          </cell>
          <cell r="P7480">
            <v>0</v>
          </cell>
        </row>
        <row r="7481">
          <cell r="A7481">
            <v>1868000961</v>
          </cell>
          <cell r="B7481">
            <v>961</v>
          </cell>
          <cell r="C7481">
            <v>868000</v>
          </cell>
          <cell r="D7481">
            <v>1</v>
          </cell>
          <cell r="E7481">
            <v>0</v>
          </cell>
          <cell r="F7481" t="str">
            <v>רז' פעולות ורכישות</v>
          </cell>
          <cell r="G7481">
            <v>0</v>
          </cell>
          <cell r="H7481" t="str">
            <v>גמיש</v>
          </cell>
          <cell r="I7481">
            <v>0</v>
          </cell>
          <cell r="J7481">
            <v>0</v>
          </cell>
          <cell r="K7481">
            <v>0</v>
          </cell>
          <cell r="L7481">
            <v>0</v>
          </cell>
          <cell r="M7481">
            <v>0</v>
          </cell>
          <cell r="N7481">
            <v>0</v>
          </cell>
          <cell r="O7481">
            <v>0</v>
          </cell>
          <cell r="P7481">
            <v>0</v>
          </cell>
        </row>
        <row r="7482">
          <cell r="A7482">
            <v>1868000981</v>
          </cell>
          <cell r="B7482">
            <v>981</v>
          </cell>
          <cell r="C7482">
            <v>868000</v>
          </cell>
          <cell r="D7482">
            <v>1</v>
          </cell>
          <cell r="E7482">
            <v>0</v>
          </cell>
          <cell r="F7482" t="str">
            <v>הוצאות שנים קודמות</v>
          </cell>
          <cell r="G7482">
            <v>0</v>
          </cell>
          <cell r="H7482" t="str">
            <v>קשיח</v>
          </cell>
          <cell r="I7482">
            <v>0</v>
          </cell>
          <cell r="J7482">
            <v>5000</v>
          </cell>
          <cell r="K7482">
            <v>0</v>
          </cell>
          <cell r="L7482">
            <v>0</v>
          </cell>
          <cell r="M7482">
            <v>0</v>
          </cell>
          <cell r="N7482">
            <v>5000</v>
          </cell>
          <cell r="O7482">
            <v>0</v>
          </cell>
          <cell r="P7482">
            <v>0</v>
          </cell>
        </row>
        <row r="7483">
          <cell r="A7483" t="e">
            <v>#VALUE!</v>
          </cell>
          <cell r="B7483" t="str">
            <v>868000  סך הכל</v>
          </cell>
          <cell r="C7483">
            <v>0</v>
          </cell>
          <cell r="D7483">
            <v>0</v>
          </cell>
          <cell r="E7483">
            <v>0</v>
          </cell>
          <cell r="F7483" t="str">
            <v>מחלקת קליטה ועליה</v>
          </cell>
          <cell r="G7483">
            <v>0</v>
          </cell>
          <cell r="H7483">
            <v>0</v>
          </cell>
          <cell r="I7483">
            <v>1.8089070583553468E-3</v>
          </cell>
          <cell r="J7483">
            <v>2733730</v>
          </cell>
          <cell r="K7483" t="e">
            <v>#N/A</v>
          </cell>
          <cell r="L7483">
            <v>35370</v>
          </cell>
          <cell r="M7483">
            <v>0</v>
          </cell>
          <cell r="N7483">
            <v>2769100</v>
          </cell>
          <cell r="O7483">
            <v>2764100</v>
          </cell>
          <cell r="P7483">
            <v>2378836.88</v>
          </cell>
        </row>
        <row r="7484">
          <cell r="A7484">
            <v>18690000</v>
          </cell>
          <cell r="B7484">
            <v>0</v>
          </cell>
          <cell r="C7484">
            <v>869000</v>
          </cell>
          <cell r="D7484">
            <v>1</v>
          </cell>
          <cell r="E7484">
            <v>0</v>
          </cell>
          <cell r="F7484" t="str">
            <v>שרותים לקליטת עליה</v>
          </cell>
          <cell r="G7484">
            <v>0</v>
          </cell>
          <cell r="H7484" t="str">
            <v xml:space="preserve"> </v>
          </cell>
          <cell r="I7484">
            <v>0</v>
          </cell>
          <cell r="J7484">
            <v>0</v>
          </cell>
          <cell r="K7484">
            <v>0</v>
          </cell>
          <cell r="L7484">
            <v>0</v>
          </cell>
          <cell r="M7484">
            <v>0</v>
          </cell>
          <cell r="N7484">
            <v>0</v>
          </cell>
          <cell r="O7484">
            <v>0</v>
          </cell>
          <cell r="P7484">
            <v>0</v>
          </cell>
        </row>
        <row r="7485">
          <cell r="A7485">
            <v>1869000110</v>
          </cell>
          <cell r="B7485">
            <v>110</v>
          </cell>
          <cell r="C7485">
            <v>869000</v>
          </cell>
          <cell r="D7485">
            <v>1</v>
          </cell>
          <cell r="E7485">
            <v>0</v>
          </cell>
          <cell r="F7485" t="str">
            <v>השכר הקובע-תקציבית</v>
          </cell>
          <cell r="G7485">
            <v>0</v>
          </cell>
          <cell r="H7485" t="str">
            <v>שכר</v>
          </cell>
          <cell r="I7485">
            <v>0</v>
          </cell>
          <cell r="J7485">
            <v>0</v>
          </cell>
          <cell r="K7485">
            <v>0</v>
          </cell>
          <cell r="L7485">
            <v>0</v>
          </cell>
          <cell r="M7485">
            <v>0</v>
          </cell>
          <cell r="N7485">
            <v>0</v>
          </cell>
          <cell r="O7485">
            <v>0</v>
          </cell>
          <cell r="P7485">
            <v>0</v>
          </cell>
        </row>
        <row r="7486">
          <cell r="A7486">
            <v>1869000119</v>
          </cell>
          <cell r="B7486">
            <v>119</v>
          </cell>
          <cell r="C7486">
            <v>869000</v>
          </cell>
          <cell r="D7486">
            <v>1</v>
          </cell>
          <cell r="E7486">
            <v>0</v>
          </cell>
          <cell r="F7486" t="str">
            <v xml:space="preserve">השכר הקובע-צוברת  </v>
          </cell>
          <cell r="G7486">
            <v>0</v>
          </cell>
          <cell r="H7486" t="str">
            <v>שכר</v>
          </cell>
          <cell r="I7486">
            <v>0</v>
          </cell>
          <cell r="J7486">
            <v>0</v>
          </cell>
          <cell r="K7486">
            <v>0</v>
          </cell>
          <cell r="L7486">
            <v>0</v>
          </cell>
          <cell r="M7486">
            <v>0</v>
          </cell>
          <cell r="N7486">
            <v>0</v>
          </cell>
          <cell r="O7486">
            <v>0</v>
          </cell>
          <cell r="P7486">
            <v>0</v>
          </cell>
        </row>
        <row r="7487">
          <cell r="A7487">
            <v>1869000122</v>
          </cell>
          <cell r="B7487">
            <v>122</v>
          </cell>
          <cell r="C7487">
            <v>869000</v>
          </cell>
          <cell r="D7487">
            <v>1</v>
          </cell>
          <cell r="E7487">
            <v>0</v>
          </cell>
          <cell r="F7487" t="str">
            <v xml:space="preserve">ביגוד             </v>
          </cell>
          <cell r="G7487">
            <v>0</v>
          </cell>
          <cell r="H7487" t="str">
            <v>שכר</v>
          </cell>
          <cell r="I7487">
            <v>0</v>
          </cell>
          <cell r="J7487">
            <v>0</v>
          </cell>
          <cell r="K7487">
            <v>0</v>
          </cell>
          <cell r="L7487">
            <v>0</v>
          </cell>
          <cell r="M7487">
            <v>0</v>
          </cell>
          <cell r="N7487">
            <v>0</v>
          </cell>
          <cell r="O7487">
            <v>0</v>
          </cell>
          <cell r="P7487">
            <v>0</v>
          </cell>
        </row>
        <row r="7488">
          <cell r="A7488">
            <v>1869000126</v>
          </cell>
          <cell r="B7488">
            <v>126</v>
          </cell>
          <cell r="C7488">
            <v>869000</v>
          </cell>
          <cell r="D7488">
            <v>1</v>
          </cell>
          <cell r="E7488">
            <v>0</v>
          </cell>
          <cell r="F7488" t="str">
            <v xml:space="preserve">דמי הבראה         </v>
          </cell>
          <cell r="G7488">
            <v>0</v>
          </cell>
          <cell r="H7488" t="str">
            <v>שכר</v>
          </cell>
          <cell r="I7488">
            <v>0</v>
          </cell>
          <cell r="J7488">
            <v>0</v>
          </cell>
          <cell r="K7488">
            <v>0</v>
          </cell>
          <cell r="L7488">
            <v>0</v>
          </cell>
          <cell r="M7488">
            <v>0</v>
          </cell>
          <cell r="N7488">
            <v>0</v>
          </cell>
          <cell r="O7488">
            <v>0</v>
          </cell>
          <cell r="P7488">
            <v>0</v>
          </cell>
        </row>
        <row r="7489">
          <cell r="A7489">
            <v>1869000130</v>
          </cell>
          <cell r="B7489">
            <v>130</v>
          </cell>
          <cell r="C7489">
            <v>869000</v>
          </cell>
          <cell r="D7489">
            <v>1</v>
          </cell>
          <cell r="E7489">
            <v>0</v>
          </cell>
          <cell r="F7489" t="str">
            <v xml:space="preserve">שעות נוספות       </v>
          </cell>
          <cell r="G7489">
            <v>0</v>
          </cell>
          <cell r="H7489" t="str">
            <v>שכר</v>
          </cell>
          <cell r="I7489">
            <v>0</v>
          </cell>
          <cell r="J7489">
            <v>0</v>
          </cell>
          <cell r="K7489">
            <v>0</v>
          </cell>
          <cell r="L7489">
            <v>0</v>
          </cell>
          <cell r="M7489">
            <v>0</v>
          </cell>
          <cell r="N7489">
            <v>0</v>
          </cell>
          <cell r="O7489">
            <v>0</v>
          </cell>
          <cell r="P7489">
            <v>0</v>
          </cell>
        </row>
        <row r="7490">
          <cell r="A7490">
            <v>1869000140</v>
          </cell>
          <cell r="B7490">
            <v>140</v>
          </cell>
          <cell r="C7490">
            <v>869000</v>
          </cell>
          <cell r="D7490">
            <v>1</v>
          </cell>
          <cell r="E7490">
            <v>0</v>
          </cell>
          <cell r="F7490" t="str">
            <v>השתתפות באחזקת רכב</v>
          </cell>
          <cell r="G7490">
            <v>0</v>
          </cell>
          <cell r="H7490" t="str">
            <v>שכר</v>
          </cell>
          <cell r="I7490">
            <v>0</v>
          </cell>
          <cell r="J7490">
            <v>0</v>
          </cell>
          <cell r="K7490">
            <v>0</v>
          </cell>
          <cell r="L7490">
            <v>0</v>
          </cell>
          <cell r="M7490">
            <v>0</v>
          </cell>
          <cell r="N7490">
            <v>0</v>
          </cell>
          <cell r="O7490">
            <v>0</v>
          </cell>
          <cell r="P7490">
            <v>0</v>
          </cell>
        </row>
        <row r="7491">
          <cell r="A7491">
            <v>1869000219</v>
          </cell>
          <cell r="B7491">
            <v>219</v>
          </cell>
          <cell r="C7491">
            <v>869000</v>
          </cell>
          <cell r="D7491">
            <v>1</v>
          </cell>
          <cell r="E7491">
            <v>0</v>
          </cell>
          <cell r="F7491" t="str">
            <v xml:space="preserve">שכר קייטנת קיץ    </v>
          </cell>
          <cell r="G7491">
            <v>0</v>
          </cell>
          <cell r="H7491" t="str">
            <v>שכר</v>
          </cell>
          <cell r="I7491">
            <v>0</v>
          </cell>
          <cell r="J7491">
            <v>0</v>
          </cell>
          <cell r="K7491">
            <v>0</v>
          </cell>
          <cell r="L7491">
            <v>0</v>
          </cell>
          <cell r="M7491">
            <v>0</v>
          </cell>
          <cell r="N7491">
            <v>0</v>
          </cell>
          <cell r="O7491">
            <v>0</v>
          </cell>
          <cell r="P7491">
            <v>0</v>
          </cell>
        </row>
        <row r="7492">
          <cell r="A7492">
            <v>1869000253</v>
          </cell>
          <cell r="B7492">
            <v>253</v>
          </cell>
          <cell r="C7492">
            <v>869000</v>
          </cell>
          <cell r="D7492">
            <v>1</v>
          </cell>
          <cell r="E7492">
            <v>0</v>
          </cell>
          <cell r="F7492" t="str">
            <v xml:space="preserve">עובדים חיצוניים   </v>
          </cell>
          <cell r="G7492">
            <v>0</v>
          </cell>
          <cell r="H7492" t="str">
            <v>שכר</v>
          </cell>
          <cell r="I7492">
            <v>0</v>
          </cell>
          <cell r="J7492">
            <v>0</v>
          </cell>
          <cell r="K7492">
            <v>0</v>
          </cell>
          <cell r="L7492">
            <v>0</v>
          </cell>
          <cell r="M7492">
            <v>0</v>
          </cell>
          <cell r="N7492">
            <v>0</v>
          </cell>
          <cell r="O7492">
            <v>0</v>
          </cell>
          <cell r="P7492">
            <v>0</v>
          </cell>
        </row>
        <row r="7493">
          <cell r="A7493">
            <v>1869000264</v>
          </cell>
          <cell r="B7493">
            <v>264</v>
          </cell>
          <cell r="C7493">
            <v>869000</v>
          </cell>
          <cell r="D7493">
            <v>1</v>
          </cell>
          <cell r="E7493">
            <v>0</v>
          </cell>
          <cell r="F7493" t="str">
            <v>עובדי הוראה (מהכנסות)</v>
          </cell>
          <cell r="G7493">
            <v>0</v>
          </cell>
          <cell r="H7493" t="str">
            <v>שכר</v>
          </cell>
          <cell r="I7493">
            <v>0</v>
          </cell>
          <cell r="J7493">
            <v>0</v>
          </cell>
          <cell r="K7493">
            <v>0</v>
          </cell>
          <cell r="L7493">
            <v>0</v>
          </cell>
          <cell r="M7493">
            <v>0</v>
          </cell>
          <cell r="N7493">
            <v>0</v>
          </cell>
          <cell r="O7493">
            <v>0</v>
          </cell>
          <cell r="P7493">
            <v>0</v>
          </cell>
        </row>
        <row r="7494">
          <cell r="A7494">
            <v>1869000420</v>
          </cell>
          <cell r="B7494">
            <v>420</v>
          </cell>
          <cell r="C7494">
            <v>869000</v>
          </cell>
          <cell r="D7494">
            <v>1</v>
          </cell>
          <cell r="E7494">
            <v>0</v>
          </cell>
          <cell r="F7494" t="str">
            <v xml:space="preserve">כיבוי אש          </v>
          </cell>
          <cell r="G7494">
            <v>0</v>
          </cell>
          <cell r="H7494" t="str">
            <v>גמיש</v>
          </cell>
          <cell r="I7494">
            <v>0</v>
          </cell>
          <cell r="J7494">
            <v>0</v>
          </cell>
          <cell r="K7494">
            <v>0</v>
          </cell>
          <cell r="L7494">
            <v>0</v>
          </cell>
          <cell r="M7494">
            <v>0</v>
          </cell>
          <cell r="N7494">
            <v>0</v>
          </cell>
          <cell r="O7494">
            <v>0</v>
          </cell>
          <cell r="P7494">
            <v>0</v>
          </cell>
        </row>
        <row r="7495">
          <cell r="A7495">
            <v>1869000431</v>
          </cell>
          <cell r="B7495">
            <v>431</v>
          </cell>
          <cell r="C7495">
            <v>869000</v>
          </cell>
          <cell r="D7495">
            <v>1</v>
          </cell>
          <cell r="E7495">
            <v>0</v>
          </cell>
          <cell r="F7495" t="str">
            <v xml:space="preserve">חשמל              </v>
          </cell>
          <cell r="G7495">
            <v>0</v>
          </cell>
          <cell r="H7495" t="str">
            <v>קשיח</v>
          </cell>
          <cell r="I7495">
            <v>0</v>
          </cell>
          <cell r="J7495">
            <v>0</v>
          </cell>
          <cell r="K7495">
            <v>0</v>
          </cell>
          <cell r="L7495">
            <v>0</v>
          </cell>
          <cell r="M7495">
            <v>0</v>
          </cell>
          <cell r="N7495">
            <v>0</v>
          </cell>
          <cell r="O7495">
            <v>0</v>
          </cell>
          <cell r="P7495">
            <v>0</v>
          </cell>
        </row>
        <row r="7496">
          <cell r="A7496">
            <v>1869000437</v>
          </cell>
          <cell r="B7496">
            <v>437</v>
          </cell>
          <cell r="C7496">
            <v>869000</v>
          </cell>
          <cell r="D7496">
            <v>1</v>
          </cell>
          <cell r="E7496">
            <v>0</v>
          </cell>
          <cell r="F7496" t="str">
            <v xml:space="preserve">אחזקת אזעקה       </v>
          </cell>
          <cell r="G7496">
            <v>0</v>
          </cell>
          <cell r="H7496" t="str">
            <v>קשיח</v>
          </cell>
          <cell r="I7496">
            <v>0</v>
          </cell>
          <cell r="J7496">
            <v>0</v>
          </cell>
          <cell r="K7496">
            <v>0</v>
          </cell>
          <cell r="L7496">
            <v>0</v>
          </cell>
          <cell r="M7496">
            <v>0</v>
          </cell>
          <cell r="N7496">
            <v>0</v>
          </cell>
          <cell r="O7496">
            <v>0</v>
          </cell>
          <cell r="P7496">
            <v>0</v>
          </cell>
        </row>
        <row r="7497">
          <cell r="A7497">
            <v>1869000441</v>
          </cell>
          <cell r="B7497">
            <v>441</v>
          </cell>
          <cell r="C7497">
            <v>869000</v>
          </cell>
          <cell r="D7497">
            <v>1</v>
          </cell>
          <cell r="E7497">
            <v>0</v>
          </cell>
          <cell r="F7497" t="str">
            <v xml:space="preserve">ביטוח             </v>
          </cell>
          <cell r="G7497">
            <v>0</v>
          </cell>
          <cell r="H7497" t="str">
            <v>קשיח</v>
          </cell>
          <cell r="I7497">
            <v>0</v>
          </cell>
          <cell r="J7497">
            <v>0</v>
          </cell>
          <cell r="K7497">
            <v>0</v>
          </cell>
          <cell r="L7497">
            <v>0</v>
          </cell>
          <cell r="M7497">
            <v>0</v>
          </cell>
          <cell r="N7497">
            <v>0</v>
          </cell>
          <cell r="O7497">
            <v>0</v>
          </cell>
          <cell r="P7497">
            <v>0</v>
          </cell>
        </row>
        <row r="7498">
          <cell r="A7498">
            <v>1869000471</v>
          </cell>
          <cell r="B7498">
            <v>471</v>
          </cell>
          <cell r="C7498">
            <v>869000</v>
          </cell>
          <cell r="D7498">
            <v>1</v>
          </cell>
          <cell r="E7498">
            <v>0</v>
          </cell>
          <cell r="F7498" t="str">
            <v xml:space="preserve">מכשירי כתיבה      </v>
          </cell>
          <cell r="G7498">
            <v>0</v>
          </cell>
          <cell r="H7498" t="str">
            <v>גמיש</v>
          </cell>
          <cell r="I7498">
            <v>0</v>
          </cell>
          <cell r="J7498">
            <v>0</v>
          </cell>
          <cell r="K7498">
            <v>0</v>
          </cell>
          <cell r="L7498">
            <v>0</v>
          </cell>
          <cell r="M7498">
            <v>0</v>
          </cell>
          <cell r="N7498">
            <v>0</v>
          </cell>
          <cell r="O7498">
            <v>0</v>
          </cell>
          <cell r="P7498">
            <v>0</v>
          </cell>
        </row>
        <row r="7499">
          <cell r="A7499">
            <v>1869000511</v>
          </cell>
          <cell r="B7499">
            <v>511</v>
          </cell>
          <cell r="C7499">
            <v>869000</v>
          </cell>
          <cell r="D7499">
            <v>1</v>
          </cell>
          <cell r="E7499">
            <v>0</v>
          </cell>
          <cell r="F7499" t="str">
            <v xml:space="preserve">כיבוד למתנדבים    </v>
          </cell>
          <cell r="G7499">
            <v>0</v>
          </cell>
          <cell r="H7499" t="str">
            <v>גמיש</v>
          </cell>
          <cell r="I7499">
            <v>0</v>
          </cell>
          <cell r="J7499">
            <v>0</v>
          </cell>
          <cell r="K7499">
            <v>0</v>
          </cell>
          <cell r="L7499">
            <v>0</v>
          </cell>
          <cell r="M7499">
            <v>0</v>
          </cell>
          <cell r="N7499">
            <v>0</v>
          </cell>
          <cell r="O7499">
            <v>0</v>
          </cell>
          <cell r="P7499">
            <v>0</v>
          </cell>
        </row>
        <row r="7500">
          <cell r="A7500">
            <v>1869000512</v>
          </cell>
          <cell r="B7500">
            <v>512</v>
          </cell>
          <cell r="C7500">
            <v>869000</v>
          </cell>
          <cell r="D7500">
            <v>1</v>
          </cell>
          <cell r="E7500">
            <v>0</v>
          </cell>
          <cell r="F7500" t="str">
            <v xml:space="preserve">נסיעות ואש"ל      </v>
          </cell>
          <cell r="G7500">
            <v>0</v>
          </cell>
          <cell r="H7500" t="str">
            <v>גמיש</v>
          </cell>
          <cell r="I7500">
            <v>0</v>
          </cell>
          <cell r="J7500">
            <v>0</v>
          </cell>
          <cell r="K7500">
            <v>0</v>
          </cell>
          <cell r="L7500">
            <v>0</v>
          </cell>
          <cell r="M7500">
            <v>0</v>
          </cell>
          <cell r="N7500">
            <v>0</v>
          </cell>
          <cell r="O7500">
            <v>0</v>
          </cell>
          <cell r="P7500">
            <v>0</v>
          </cell>
        </row>
        <row r="7501">
          <cell r="A7501">
            <v>1869000522</v>
          </cell>
          <cell r="B7501">
            <v>522</v>
          </cell>
          <cell r="C7501">
            <v>869000</v>
          </cell>
          <cell r="D7501">
            <v>1</v>
          </cell>
          <cell r="E7501">
            <v>0</v>
          </cell>
          <cell r="F7501" t="str">
            <v xml:space="preserve">ספרים ועיתונים    </v>
          </cell>
          <cell r="G7501">
            <v>0</v>
          </cell>
          <cell r="H7501" t="str">
            <v>גמיש</v>
          </cell>
          <cell r="I7501">
            <v>0</v>
          </cell>
          <cell r="J7501">
            <v>0</v>
          </cell>
          <cell r="K7501">
            <v>0</v>
          </cell>
          <cell r="L7501">
            <v>0</v>
          </cell>
          <cell r="M7501">
            <v>0</v>
          </cell>
          <cell r="N7501">
            <v>0</v>
          </cell>
          <cell r="O7501">
            <v>0</v>
          </cell>
          <cell r="P7501">
            <v>0</v>
          </cell>
        </row>
        <row r="7502">
          <cell r="A7502">
            <v>1869000540</v>
          </cell>
          <cell r="B7502">
            <v>540</v>
          </cell>
          <cell r="C7502">
            <v>869000</v>
          </cell>
          <cell r="D7502">
            <v>1</v>
          </cell>
          <cell r="E7502">
            <v>0</v>
          </cell>
          <cell r="F7502" t="str">
            <v xml:space="preserve">הוצאות טלפון      </v>
          </cell>
          <cell r="G7502">
            <v>0</v>
          </cell>
          <cell r="H7502" t="str">
            <v>קשיח</v>
          </cell>
          <cell r="I7502">
            <v>0</v>
          </cell>
          <cell r="J7502">
            <v>0</v>
          </cell>
          <cell r="K7502">
            <v>0</v>
          </cell>
          <cell r="L7502">
            <v>0</v>
          </cell>
          <cell r="M7502">
            <v>0</v>
          </cell>
          <cell r="N7502">
            <v>0</v>
          </cell>
          <cell r="O7502">
            <v>0</v>
          </cell>
          <cell r="P7502">
            <v>0</v>
          </cell>
        </row>
        <row r="7503">
          <cell r="A7503">
            <v>1869000544</v>
          </cell>
          <cell r="B7503">
            <v>544</v>
          </cell>
          <cell r="C7503">
            <v>869000</v>
          </cell>
          <cell r="D7503">
            <v>1</v>
          </cell>
          <cell r="E7503">
            <v>0</v>
          </cell>
          <cell r="F7503" t="str">
            <v xml:space="preserve">הוצאות דאר        </v>
          </cell>
          <cell r="G7503">
            <v>0</v>
          </cell>
          <cell r="H7503" t="str">
            <v>קשיח</v>
          </cell>
          <cell r="I7503">
            <v>0</v>
          </cell>
          <cell r="J7503">
            <v>0</v>
          </cell>
          <cell r="K7503">
            <v>0</v>
          </cell>
          <cell r="L7503">
            <v>0</v>
          </cell>
          <cell r="M7503">
            <v>0</v>
          </cell>
          <cell r="N7503">
            <v>0</v>
          </cell>
          <cell r="O7503">
            <v>0</v>
          </cell>
          <cell r="P7503">
            <v>0</v>
          </cell>
        </row>
        <row r="7504">
          <cell r="A7504">
            <v>1869000550</v>
          </cell>
          <cell r="B7504">
            <v>550</v>
          </cell>
          <cell r="C7504">
            <v>869000</v>
          </cell>
          <cell r="D7504">
            <v>1</v>
          </cell>
          <cell r="E7504">
            <v>0</v>
          </cell>
          <cell r="F7504" t="str">
            <v xml:space="preserve">פירסומים          </v>
          </cell>
          <cell r="G7504">
            <v>0</v>
          </cell>
          <cell r="H7504" t="str">
            <v>גמיש</v>
          </cell>
          <cell r="I7504">
            <v>0</v>
          </cell>
          <cell r="J7504">
            <v>0</v>
          </cell>
          <cell r="K7504">
            <v>0</v>
          </cell>
          <cell r="L7504">
            <v>0</v>
          </cell>
          <cell r="M7504">
            <v>0</v>
          </cell>
          <cell r="N7504">
            <v>0</v>
          </cell>
          <cell r="O7504">
            <v>0</v>
          </cell>
          <cell r="P7504">
            <v>0</v>
          </cell>
        </row>
        <row r="7505">
          <cell r="A7505">
            <v>1869000561</v>
          </cell>
          <cell r="B7505">
            <v>561</v>
          </cell>
          <cell r="C7505">
            <v>869000</v>
          </cell>
          <cell r="D7505">
            <v>1</v>
          </cell>
          <cell r="E7505">
            <v>0</v>
          </cell>
          <cell r="F7505" t="str">
            <v xml:space="preserve">שיכפולים          </v>
          </cell>
          <cell r="G7505">
            <v>0</v>
          </cell>
          <cell r="H7505" t="str">
            <v>גמיש</v>
          </cell>
          <cell r="I7505">
            <v>0</v>
          </cell>
          <cell r="J7505">
            <v>0</v>
          </cell>
          <cell r="K7505">
            <v>0</v>
          </cell>
          <cell r="L7505">
            <v>0</v>
          </cell>
          <cell r="M7505">
            <v>0</v>
          </cell>
          <cell r="N7505">
            <v>0</v>
          </cell>
          <cell r="O7505">
            <v>0</v>
          </cell>
          <cell r="P7505">
            <v>0</v>
          </cell>
        </row>
        <row r="7506">
          <cell r="A7506">
            <v>1869000562</v>
          </cell>
          <cell r="B7506">
            <v>562</v>
          </cell>
          <cell r="C7506">
            <v>869000</v>
          </cell>
          <cell r="D7506">
            <v>1</v>
          </cell>
          <cell r="E7506">
            <v>0</v>
          </cell>
          <cell r="F7506" t="str">
            <v xml:space="preserve">הדפסות            </v>
          </cell>
          <cell r="G7506">
            <v>0</v>
          </cell>
          <cell r="H7506" t="str">
            <v>גמיש</v>
          </cell>
          <cell r="I7506">
            <v>0</v>
          </cell>
          <cell r="J7506">
            <v>0</v>
          </cell>
          <cell r="K7506">
            <v>0</v>
          </cell>
          <cell r="L7506">
            <v>0</v>
          </cell>
          <cell r="M7506">
            <v>0</v>
          </cell>
          <cell r="N7506">
            <v>0</v>
          </cell>
          <cell r="O7506">
            <v>0</v>
          </cell>
          <cell r="P7506">
            <v>0</v>
          </cell>
        </row>
        <row r="7507">
          <cell r="A7507">
            <v>1869000571</v>
          </cell>
          <cell r="B7507">
            <v>571</v>
          </cell>
          <cell r="C7507">
            <v>869000</v>
          </cell>
          <cell r="D7507">
            <v>1</v>
          </cell>
          <cell r="E7507">
            <v>0</v>
          </cell>
          <cell r="F7507" t="str">
            <v xml:space="preserve">מיכון וענ"א       </v>
          </cell>
          <cell r="G7507">
            <v>0</v>
          </cell>
          <cell r="H7507" t="str">
            <v>קשיח</v>
          </cell>
          <cell r="I7507">
            <v>0</v>
          </cell>
          <cell r="J7507">
            <v>0</v>
          </cell>
          <cell r="K7507">
            <v>0</v>
          </cell>
          <cell r="L7507">
            <v>0</v>
          </cell>
          <cell r="M7507">
            <v>0</v>
          </cell>
          <cell r="N7507">
            <v>0</v>
          </cell>
          <cell r="O7507">
            <v>0</v>
          </cell>
          <cell r="P7507">
            <v>0</v>
          </cell>
        </row>
        <row r="7508">
          <cell r="A7508">
            <v>1869000710</v>
          </cell>
          <cell r="B7508">
            <v>710</v>
          </cell>
          <cell r="C7508">
            <v>869000</v>
          </cell>
          <cell r="D7508">
            <v>1</v>
          </cell>
          <cell r="E7508">
            <v>0</v>
          </cell>
          <cell r="F7508" t="str">
            <v xml:space="preserve">הובלות והסעות     </v>
          </cell>
          <cell r="G7508">
            <v>0</v>
          </cell>
          <cell r="H7508" t="str">
            <v>גמיש</v>
          </cell>
          <cell r="I7508">
            <v>0</v>
          </cell>
          <cell r="J7508">
            <v>0</v>
          </cell>
          <cell r="K7508">
            <v>0</v>
          </cell>
          <cell r="L7508">
            <v>0</v>
          </cell>
          <cell r="M7508">
            <v>0</v>
          </cell>
          <cell r="N7508">
            <v>0</v>
          </cell>
          <cell r="O7508">
            <v>0</v>
          </cell>
          <cell r="P7508">
            <v>0</v>
          </cell>
        </row>
        <row r="7509">
          <cell r="A7509">
            <v>1869000742</v>
          </cell>
          <cell r="B7509">
            <v>742</v>
          </cell>
          <cell r="C7509">
            <v>869000</v>
          </cell>
          <cell r="D7509">
            <v>1</v>
          </cell>
          <cell r="E7509">
            <v>0</v>
          </cell>
          <cell r="F7509" t="str">
            <v xml:space="preserve">ציוד              </v>
          </cell>
          <cell r="G7509">
            <v>0</v>
          </cell>
          <cell r="H7509" t="str">
            <v>גמיש</v>
          </cell>
          <cell r="I7509">
            <v>0</v>
          </cell>
          <cell r="J7509">
            <v>0</v>
          </cell>
          <cell r="K7509">
            <v>0</v>
          </cell>
          <cell r="L7509">
            <v>0</v>
          </cell>
          <cell r="M7509">
            <v>0</v>
          </cell>
          <cell r="N7509">
            <v>0</v>
          </cell>
          <cell r="O7509">
            <v>0</v>
          </cell>
          <cell r="P7509">
            <v>0</v>
          </cell>
        </row>
        <row r="7510">
          <cell r="A7510">
            <v>1869000745</v>
          </cell>
          <cell r="B7510">
            <v>745</v>
          </cell>
          <cell r="C7510">
            <v>869000</v>
          </cell>
          <cell r="D7510">
            <v>1</v>
          </cell>
          <cell r="E7510">
            <v>0</v>
          </cell>
          <cell r="F7510" t="str">
            <v xml:space="preserve">דמי פריצה - תכולה </v>
          </cell>
          <cell r="G7510">
            <v>0</v>
          </cell>
          <cell r="H7510" t="str">
            <v>קשיח</v>
          </cell>
          <cell r="I7510">
            <v>0</v>
          </cell>
          <cell r="J7510">
            <v>0</v>
          </cell>
          <cell r="K7510">
            <v>0</v>
          </cell>
          <cell r="L7510">
            <v>0</v>
          </cell>
          <cell r="M7510">
            <v>0</v>
          </cell>
          <cell r="N7510">
            <v>0</v>
          </cell>
          <cell r="O7510">
            <v>0</v>
          </cell>
          <cell r="P7510">
            <v>0</v>
          </cell>
        </row>
        <row r="7511">
          <cell r="A7511">
            <v>1869000753</v>
          </cell>
          <cell r="B7511">
            <v>753</v>
          </cell>
          <cell r="C7511">
            <v>869000</v>
          </cell>
          <cell r="D7511">
            <v>1</v>
          </cell>
          <cell r="E7511">
            <v>0</v>
          </cell>
          <cell r="F7511" t="str">
            <v xml:space="preserve">עובדים חיצוניים   </v>
          </cell>
          <cell r="G7511">
            <v>0</v>
          </cell>
          <cell r="H7511" t="str">
            <v>קשיח</v>
          </cell>
          <cell r="I7511">
            <v>0</v>
          </cell>
          <cell r="J7511">
            <v>0</v>
          </cell>
          <cell r="K7511">
            <v>0</v>
          </cell>
          <cell r="L7511">
            <v>0</v>
          </cell>
          <cell r="M7511">
            <v>0</v>
          </cell>
          <cell r="N7511">
            <v>0</v>
          </cell>
          <cell r="O7511">
            <v>0</v>
          </cell>
          <cell r="P7511">
            <v>0</v>
          </cell>
        </row>
        <row r="7512">
          <cell r="A7512">
            <v>1869000756</v>
          </cell>
          <cell r="B7512">
            <v>756</v>
          </cell>
          <cell r="C7512">
            <v>869000</v>
          </cell>
          <cell r="D7512">
            <v>1</v>
          </cell>
          <cell r="E7512">
            <v>0</v>
          </cell>
          <cell r="F7512" t="str">
            <v>שמירה בקבלנות</v>
          </cell>
          <cell r="G7512">
            <v>0</v>
          </cell>
          <cell r="H7512" t="str">
            <v>קשיח</v>
          </cell>
          <cell r="I7512">
            <v>0</v>
          </cell>
          <cell r="J7512">
            <v>0</v>
          </cell>
          <cell r="K7512">
            <v>0</v>
          </cell>
          <cell r="L7512">
            <v>0</v>
          </cell>
          <cell r="M7512">
            <v>0</v>
          </cell>
          <cell r="N7512">
            <v>0</v>
          </cell>
          <cell r="O7512">
            <v>0</v>
          </cell>
          <cell r="P7512">
            <v>0</v>
          </cell>
        </row>
        <row r="7513">
          <cell r="A7513">
            <v>1869000780</v>
          </cell>
          <cell r="B7513">
            <v>780</v>
          </cell>
          <cell r="C7513">
            <v>869000</v>
          </cell>
          <cell r="D7513">
            <v>1</v>
          </cell>
          <cell r="E7513">
            <v>0</v>
          </cell>
          <cell r="F7513" t="str">
            <v xml:space="preserve">ארועים            </v>
          </cell>
          <cell r="G7513">
            <v>0</v>
          </cell>
          <cell r="H7513" t="str">
            <v>גמיש</v>
          </cell>
          <cell r="I7513">
            <v>0</v>
          </cell>
          <cell r="J7513">
            <v>0</v>
          </cell>
          <cell r="K7513">
            <v>0</v>
          </cell>
          <cell r="L7513">
            <v>0</v>
          </cell>
          <cell r="M7513">
            <v>0</v>
          </cell>
          <cell r="N7513">
            <v>0</v>
          </cell>
          <cell r="O7513">
            <v>0</v>
          </cell>
          <cell r="P7513">
            <v>0</v>
          </cell>
        </row>
        <row r="7514">
          <cell r="A7514">
            <v>1869000781</v>
          </cell>
          <cell r="B7514">
            <v>781</v>
          </cell>
          <cell r="C7514">
            <v>869000</v>
          </cell>
          <cell r="D7514">
            <v>1</v>
          </cell>
          <cell r="E7514">
            <v>0</v>
          </cell>
          <cell r="F7514" t="str">
            <v>קייטנות עולים,וטרנים,פרוייקטים</v>
          </cell>
          <cell r="G7514">
            <v>0</v>
          </cell>
          <cell r="H7514" t="str">
            <v>גמיש</v>
          </cell>
          <cell r="I7514">
            <v>0</v>
          </cell>
          <cell r="J7514">
            <v>0</v>
          </cell>
          <cell r="K7514">
            <v>0</v>
          </cell>
          <cell r="L7514">
            <v>0</v>
          </cell>
          <cell r="M7514">
            <v>0</v>
          </cell>
          <cell r="N7514">
            <v>0</v>
          </cell>
          <cell r="O7514">
            <v>0</v>
          </cell>
          <cell r="P7514">
            <v>0</v>
          </cell>
        </row>
        <row r="7515">
          <cell r="A7515">
            <v>1869000782</v>
          </cell>
          <cell r="B7515">
            <v>782</v>
          </cell>
          <cell r="C7515">
            <v>869000</v>
          </cell>
          <cell r="D7515">
            <v>1</v>
          </cell>
          <cell r="E7515">
            <v>0</v>
          </cell>
          <cell r="F7515" t="str">
            <v>משרד הקליטה-מהכנסה</v>
          </cell>
          <cell r="G7515">
            <v>0</v>
          </cell>
          <cell r="H7515" t="str">
            <v>גמיש</v>
          </cell>
          <cell r="I7515">
            <v>0</v>
          </cell>
          <cell r="J7515">
            <v>0</v>
          </cell>
          <cell r="K7515">
            <v>0</v>
          </cell>
          <cell r="L7515">
            <v>0</v>
          </cell>
          <cell r="M7515">
            <v>0</v>
          </cell>
          <cell r="N7515">
            <v>0</v>
          </cell>
          <cell r="O7515">
            <v>0</v>
          </cell>
          <cell r="P7515">
            <v>0</v>
          </cell>
        </row>
        <row r="7516">
          <cell r="A7516">
            <v>1869000794</v>
          </cell>
          <cell r="B7516">
            <v>794</v>
          </cell>
          <cell r="C7516">
            <v>869000</v>
          </cell>
          <cell r="D7516">
            <v>1</v>
          </cell>
          <cell r="E7516">
            <v>0</v>
          </cell>
          <cell r="F7516" t="str">
            <v xml:space="preserve">השתתפות בעזר 094  </v>
          </cell>
          <cell r="G7516">
            <v>0</v>
          </cell>
          <cell r="H7516" t="str">
            <v>קשיח</v>
          </cell>
          <cell r="I7516">
            <v>0</v>
          </cell>
          <cell r="J7516">
            <v>0</v>
          </cell>
          <cell r="K7516">
            <v>0</v>
          </cell>
          <cell r="L7516">
            <v>0</v>
          </cell>
          <cell r="M7516">
            <v>0</v>
          </cell>
          <cell r="N7516">
            <v>0</v>
          </cell>
          <cell r="O7516">
            <v>0</v>
          </cell>
          <cell r="P7516">
            <v>0</v>
          </cell>
        </row>
        <row r="7517">
          <cell r="A7517">
            <v>1869000810</v>
          </cell>
          <cell r="B7517">
            <v>810</v>
          </cell>
          <cell r="C7517">
            <v>869000</v>
          </cell>
          <cell r="D7517">
            <v>1</v>
          </cell>
          <cell r="E7517">
            <v>0</v>
          </cell>
          <cell r="F7517" t="str">
            <v xml:space="preserve">קמחא דפסחא        </v>
          </cell>
          <cell r="G7517">
            <v>0</v>
          </cell>
          <cell r="H7517" t="str">
            <v>גמיש</v>
          </cell>
          <cell r="I7517">
            <v>0</v>
          </cell>
          <cell r="J7517">
            <v>0</v>
          </cell>
          <cell r="K7517">
            <v>0</v>
          </cell>
          <cell r="L7517">
            <v>0</v>
          </cell>
          <cell r="M7517">
            <v>0</v>
          </cell>
          <cell r="N7517">
            <v>0</v>
          </cell>
          <cell r="O7517">
            <v>0</v>
          </cell>
          <cell r="P7517">
            <v>0</v>
          </cell>
        </row>
        <row r="7518">
          <cell r="A7518">
            <v>1869000811</v>
          </cell>
          <cell r="B7518">
            <v>811</v>
          </cell>
          <cell r="C7518">
            <v>869000</v>
          </cell>
          <cell r="D7518">
            <v>1</v>
          </cell>
          <cell r="E7518">
            <v>0</v>
          </cell>
          <cell r="F7518" t="str">
            <v>רכזת קליטה</v>
          </cell>
          <cell r="G7518">
            <v>0</v>
          </cell>
          <cell r="H7518" t="str">
            <v>קשיח</v>
          </cell>
          <cell r="I7518">
            <v>0</v>
          </cell>
          <cell r="J7518">
            <v>0</v>
          </cell>
          <cell r="K7518">
            <v>0</v>
          </cell>
          <cell r="L7518">
            <v>0</v>
          </cell>
          <cell r="M7518">
            <v>0</v>
          </cell>
          <cell r="N7518">
            <v>0</v>
          </cell>
          <cell r="O7518">
            <v>0</v>
          </cell>
          <cell r="P7518">
            <v>0</v>
          </cell>
        </row>
        <row r="7519">
          <cell r="A7519">
            <v>1869000812</v>
          </cell>
          <cell r="B7519">
            <v>812</v>
          </cell>
          <cell r="C7519">
            <v>869000</v>
          </cell>
          <cell r="D7519">
            <v>1</v>
          </cell>
          <cell r="E7519">
            <v>0</v>
          </cell>
          <cell r="F7519" t="str">
            <v>השתתפות בקליטת עליה</v>
          </cell>
          <cell r="G7519">
            <v>0</v>
          </cell>
          <cell r="H7519" t="str">
            <v>גמיש</v>
          </cell>
          <cell r="I7519">
            <v>0</v>
          </cell>
          <cell r="J7519">
            <v>0</v>
          </cell>
          <cell r="K7519">
            <v>0</v>
          </cell>
          <cell r="L7519">
            <v>0</v>
          </cell>
          <cell r="M7519">
            <v>0</v>
          </cell>
          <cell r="N7519">
            <v>0</v>
          </cell>
          <cell r="O7519">
            <v>0</v>
          </cell>
          <cell r="P7519">
            <v>0</v>
          </cell>
        </row>
        <row r="7520">
          <cell r="A7520">
            <v>1869000961</v>
          </cell>
          <cell r="B7520">
            <v>961</v>
          </cell>
          <cell r="C7520">
            <v>869000</v>
          </cell>
          <cell r="D7520">
            <v>1</v>
          </cell>
          <cell r="E7520">
            <v>0</v>
          </cell>
          <cell r="F7520" t="str">
            <v>רז' פעולות ורכישות</v>
          </cell>
          <cell r="G7520">
            <v>0</v>
          </cell>
          <cell r="H7520" t="str">
            <v>גמיש</v>
          </cell>
          <cell r="I7520">
            <v>0</v>
          </cell>
          <cell r="J7520">
            <v>0</v>
          </cell>
          <cell r="K7520">
            <v>0</v>
          </cell>
          <cell r="L7520">
            <v>0</v>
          </cell>
          <cell r="M7520">
            <v>0</v>
          </cell>
          <cell r="N7520">
            <v>0</v>
          </cell>
          <cell r="O7520">
            <v>0</v>
          </cell>
          <cell r="P7520">
            <v>0</v>
          </cell>
        </row>
        <row r="7521">
          <cell r="A7521">
            <v>1869000980</v>
          </cell>
          <cell r="B7521">
            <v>980</v>
          </cell>
          <cell r="C7521">
            <v>869000</v>
          </cell>
          <cell r="D7521">
            <v>1</v>
          </cell>
          <cell r="E7521">
            <v>0</v>
          </cell>
          <cell r="F7521" t="str">
            <v xml:space="preserve">קליטת יהדות סוריה </v>
          </cell>
          <cell r="G7521">
            <v>0</v>
          </cell>
          <cell r="H7521" t="str">
            <v>גמיש</v>
          </cell>
          <cell r="I7521">
            <v>0</v>
          </cell>
          <cell r="J7521">
            <v>0</v>
          </cell>
          <cell r="K7521">
            <v>0</v>
          </cell>
          <cell r="L7521">
            <v>0</v>
          </cell>
          <cell r="M7521">
            <v>0</v>
          </cell>
          <cell r="N7521">
            <v>0</v>
          </cell>
          <cell r="O7521">
            <v>0</v>
          </cell>
          <cell r="P7521">
            <v>0</v>
          </cell>
        </row>
        <row r="7522">
          <cell r="A7522" t="e">
            <v>#VALUE!</v>
          </cell>
          <cell r="B7522" t="str">
            <v>869000  סך הכל</v>
          </cell>
          <cell r="C7522">
            <v>0</v>
          </cell>
          <cell r="D7522">
            <v>0</v>
          </cell>
          <cell r="E7522">
            <v>0</v>
          </cell>
          <cell r="F7522" t="str">
            <v>שרותים לקליטת עליה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  <cell r="L7522">
            <v>0</v>
          </cell>
          <cell r="M7522">
            <v>0</v>
          </cell>
          <cell r="N7522">
            <v>0</v>
          </cell>
          <cell r="O7522">
            <v>0</v>
          </cell>
          <cell r="P7522">
            <v>0</v>
          </cell>
        </row>
        <row r="7523">
          <cell r="A7523">
            <v>18700000</v>
          </cell>
          <cell r="B7523">
            <v>0</v>
          </cell>
          <cell r="C7523">
            <v>870000</v>
          </cell>
          <cell r="D7523">
            <v>1</v>
          </cell>
          <cell r="E7523">
            <v>0</v>
          </cell>
          <cell r="F7523" t="str">
            <v xml:space="preserve">איכות הסביבה      </v>
          </cell>
          <cell r="G7523">
            <v>0</v>
          </cell>
          <cell r="H7523" t="str">
            <v xml:space="preserve"> </v>
          </cell>
          <cell r="I7523">
            <v>0</v>
          </cell>
          <cell r="J7523">
            <v>0</v>
          </cell>
          <cell r="K7523">
            <v>0</v>
          </cell>
          <cell r="L7523">
            <v>0</v>
          </cell>
          <cell r="M7523">
            <v>0</v>
          </cell>
          <cell r="N7523">
            <v>0</v>
          </cell>
          <cell r="O7523">
            <v>0</v>
          </cell>
          <cell r="P7523">
            <v>0</v>
          </cell>
        </row>
        <row r="7524">
          <cell r="A7524">
            <v>18790000</v>
          </cell>
          <cell r="B7524">
            <v>0</v>
          </cell>
          <cell r="C7524">
            <v>879000</v>
          </cell>
          <cell r="D7524">
            <v>1</v>
          </cell>
          <cell r="E7524">
            <v>0</v>
          </cell>
          <cell r="F7524" t="str">
            <v>מערך איכות הסביבה</v>
          </cell>
          <cell r="G7524">
            <v>0</v>
          </cell>
          <cell r="H7524" t="str">
            <v xml:space="preserve"> </v>
          </cell>
          <cell r="I7524">
            <v>0</v>
          </cell>
          <cell r="J7524">
            <v>0</v>
          </cell>
          <cell r="K7524">
            <v>0</v>
          </cell>
          <cell r="L7524">
            <v>0</v>
          </cell>
          <cell r="M7524">
            <v>0</v>
          </cell>
          <cell r="N7524">
            <v>0</v>
          </cell>
          <cell r="O7524">
            <v>0</v>
          </cell>
          <cell r="P7524">
            <v>0</v>
          </cell>
        </row>
        <row r="7525">
          <cell r="A7525">
            <v>1879000110</v>
          </cell>
          <cell r="B7525">
            <v>110</v>
          </cell>
          <cell r="C7525">
            <v>879000</v>
          </cell>
          <cell r="D7525">
            <v>1</v>
          </cell>
          <cell r="E7525">
            <v>0</v>
          </cell>
          <cell r="F7525" t="str">
            <v>השכר הקובע-תקציבית</v>
          </cell>
          <cell r="G7525">
            <v>0</v>
          </cell>
          <cell r="H7525" t="str">
            <v>שכר</v>
          </cell>
          <cell r="I7525">
            <v>-0.50661099512874042</v>
          </cell>
          <cell r="J7525">
            <v>141800</v>
          </cell>
          <cell r="K7525">
            <v>1.5053763440860291E-2</v>
          </cell>
          <cell r="L7525">
            <v>0</v>
          </cell>
          <cell r="M7525">
            <v>0</v>
          </cell>
          <cell r="N7525">
            <v>141800</v>
          </cell>
          <cell r="O7525">
            <v>287400</v>
          </cell>
          <cell r="P7525">
            <v>149013.89000000001</v>
          </cell>
        </row>
        <row r="7526">
          <cell r="A7526">
            <v>1879000119</v>
          </cell>
          <cell r="B7526">
            <v>119</v>
          </cell>
          <cell r="C7526">
            <v>879000</v>
          </cell>
          <cell r="D7526">
            <v>1</v>
          </cell>
          <cell r="E7526">
            <v>0</v>
          </cell>
          <cell r="F7526" t="str">
            <v xml:space="preserve">השכר הקובע-צוברת  </v>
          </cell>
          <cell r="G7526">
            <v>0</v>
          </cell>
          <cell r="H7526" t="str">
            <v>שכר</v>
          </cell>
          <cell r="I7526">
            <v>6.0093023255813893E-2</v>
          </cell>
          <cell r="J7526">
            <v>1139600</v>
          </cell>
          <cell r="K7526">
            <v>0.32963485979423046</v>
          </cell>
          <cell r="L7526">
            <v>0</v>
          </cell>
          <cell r="M7526">
            <v>0</v>
          </cell>
          <cell r="N7526">
            <v>1139600</v>
          </cell>
          <cell r="O7526">
            <v>1075000</v>
          </cell>
          <cell r="P7526">
            <v>1088515.77</v>
          </cell>
        </row>
        <row r="7527">
          <cell r="A7527">
            <v>1879000122</v>
          </cell>
          <cell r="B7527">
            <v>122</v>
          </cell>
          <cell r="C7527">
            <v>879000</v>
          </cell>
          <cell r="D7527">
            <v>1</v>
          </cell>
          <cell r="E7527">
            <v>0</v>
          </cell>
          <cell r="F7527" t="str">
            <v xml:space="preserve">ביגוד             </v>
          </cell>
          <cell r="G7527">
            <v>0</v>
          </cell>
          <cell r="H7527" t="str">
            <v>שכר</v>
          </cell>
          <cell r="I7527">
            <v>0</v>
          </cell>
          <cell r="J7527">
            <v>15800</v>
          </cell>
          <cell r="K7527">
            <v>0</v>
          </cell>
          <cell r="L7527">
            <v>0</v>
          </cell>
          <cell r="M7527">
            <v>0</v>
          </cell>
          <cell r="N7527">
            <v>15800</v>
          </cell>
          <cell r="O7527">
            <v>15800</v>
          </cell>
          <cell r="P7527">
            <v>12007.81</v>
          </cell>
        </row>
        <row r="7528">
          <cell r="A7528">
            <v>1879000126</v>
          </cell>
          <cell r="B7528">
            <v>126</v>
          </cell>
          <cell r="C7528">
            <v>879000</v>
          </cell>
          <cell r="D7528">
            <v>1</v>
          </cell>
          <cell r="E7528">
            <v>0</v>
          </cell>
          <cell r="F7528" t="str">
            <v xml:space="preserve">דמי הבראה         </v>
          </cell>
          <cell r="G7528">
            <v>0</v>
          </cell>
          <cell r="H7528" t="str">
            <v>שכר</v>
          </cell>
          <cell r="I7528">
            <v>0.14285714285714279</v>
          </cell>
          <cell r="J7528">
            <v>32000</v>
          </cell>
          <cell r="K7528">
            <v>0</v>
          </cell>
          <cell r="L7528">
            <v>0</v>
          </cell>
          <cell r="M7528">
            <v>0</v>
          </cell>
          <cell r="N7528">
            <v>32000</v>
          </cell>
          <cell r="O7528">
            <v>28000</v>
          </cell>
          <cell r="P7528">
            <v>27475.11</v>
          </cell>
        </row>
        <row r="7529">
          <cell r="A7529">
            <v>1879000130</v>
          </cell>
          <cell r="B7529">
            <v>130</v>
          </cell>
          <cell r="C7529">
            <v>879000</v>
          </cell>
          <cell r="D7529">
            <v>1</v>
          </cell>
          <cell r="E7529">
            <v>0</v>
          </cell>
          <cell r="F7529" t="str">
            <v xml:space="preserve">שעות נוספות       </v>
          </cell>
          <cell r="G7529">
            <v>0</v>
          </cell>
          <cell r="H7529" t="str">
            <v>שכר</v>
          </cell>
          <cell r="I7529">
            <v>0</v>
          </cell>
          <cell r="J7529">
            <v>0</v>
          </cell>
          <cell r="K7529">
            <v>0</v>
          </cell>
          <cell r="L7529">
            <v>0</v>
          </cell>
          <cell r="M7529">
            <v>0</v>
          </cell>
          <cell r="N7529">
            <v>0</v>
          </cell>
          <cell r="O7529">
            <v>0</v>
          </cell>
          <cell r="P7529">
            <v>13411.85</v>
          </cell>
        </row>
        <row r="7530">
          <cell r="A7530">
            <v>1879000140</v>
          </cell>
          <cell r="B7530">
            <v>140</v>
          </cell>
          <cell r="C7530">
            <v>879000</v>
          </cell>
          <cell r="D7530">
            <v>1</v>
          </cell>
          <cell r="E7530">
            <v>0</v>
          </cell>
          <cell r="F7530" t="str">
            <v>השתתפות באחזקת רכב</v>
          </cell>
          <cell r="G7530">
            <v>0</v>
          </cell>
          <cell r="H7530" t="str">
            <v>שכר</v>
          </cell>
          <cell r="I7530">
            <v>0.46547314578005117</v>
          </cell>
          <cell r="J7530">
            <v>171900</v>
          </cell>
          <cell r="K7530">
            <v>0</v>
          </cell>
          <cell r="L7530">
            <v>0</v>
          </cell>
          <cell r="M7530">
            <v>0</v>
          </cell>
          <cell r="N7530">
            <v>171900</v>
          </cell>
          <cell r="O7530">
            <v>117300</v>
          </cell>
          <cell r="P7530">
            <v>167430.82999999999</v>
          </cell>
        </row>
        <row r="7531">
          <cell r="A7531">
            <v>1879000253</v>
          </cell>
          <cell r="B7531">
            <v>253</v>
          </cell>
          <cell r="C7531">
            <v>879000</v>
          </cell>
          <cell r="D7531">
            <v>1</v>
          </cell>
          <cell r="E7531">
            <v>0</v>
          </cell>
          <cell r="F7531" t="str">
            <v xml:space="preserve">עובדים חיצוניים   </v>
          </cell>
          <cell r="G7531">
            <v>0</v>
          </cell>
          <cell r="H7531" t="str">
            <v>שכר</v>
          </cell>
          <cell r="I7531">
            <v>0</v>
          </cell>
          <cell r="J7531">
            <v>0</v>
          </cell>
          <cell r="K7531">
            <v>0</v>
          </cell>
          <cell r="L7531">
            <v>0</v>
          </cell>
          <cell r="M7531">
            <v>0</v>
          </cell>
          <cell r="N7531">
            <v>0</v>
          </cell>
          <cell r="O7531">
            <v>0</v>
          </cell>
          <cell r="P7531">
            <v>0</v>
          </cell>
        </row>
        <row r="7532">
          <cell r="A7532">
            <v>1879000420</v>
          </cell>
          <cell r="B7532">
            <v>420</v>
          </cell>
          <cell r="C7532">
            <v>879000</v>
          </cell>
          <cell r="D7532">
            <v>1</v>
          </cell>
          <cell r="E7532">
            <v>0</v>
          </cell>
          <cell r="F7532" t="str">
            <v xml:space="preserve">כיבוי אש          </v>
          </cell>
          <cell r="G7532">
            <v>0</v>
          </cell>
          <cell r="H7532" t="str">
            <v>גמיש</v>
          </cell>
          <cell r="I7532">
            <v>0</v>
          </cell>
          <cell r="J7532">
            <v>0</v>
          </cell>
          <cell r="K7532">
            <v>0</v>
          </cell>
          <cell r="L7532">
            <v>0</v>
          </cell>
          <cell r="M7532">
            <v>0</v>
          </cell>
          <cell r="N7532">
            <v>0</v>
          </cell>
          <cell r="O7532">
            <v>0</v>
          </cell>
          <cell r="P7532">
            <v>0</v>
          </cell>
        </row>
        <row r="7533">
          <cell r="A7533">
            <v>1879000433</v>
          </cell>
          <cell r="B7533">
            <v>433</v>
          </cell>
          <cell r="C7533">
            <v>879000</v>
          </cell>
          <cell r="D7533">
            <v>1</v>
          </cell>
          <cell r="E7533">
            <v>0</v>
          </cell>
          <cell r="F7533" t="str">
            <v xml:space="preserve">חומרי נקיון       </v>
          </cell>
          <cell r="G7533">
            <v>0</v>
          </cell>
          <cell r="H7533" t="str">
            <v>גמיש</v>
          </cell>
          <cell r="I7533">
            <v>0</v>
          </cell>
          <cell r="J7533">
            <v>2340</v>
          </cell>
          <cell r="K7533">
            <v>0</v>
          </cell>
          <cell r="L7533">
            <v>260</v>
          </cell>
          <cell r="M7533">
            <v>0</v>
          </cell>
          <cell r="N7533">
            <v>2600</v>
          </cell>
          <cell r="O7533">
            <v>2600</v>
          </cell>
          <cell r="P7533">
            <v>2534.54</v>
          </cell>
        </row>
        <row r="7534">
          <cell r="A7534">
            <v>1879000437</v>
          </cell>
          <cell r="B7534">
            <v>437</v>
          </cell>
          <cell r="C7534">
            <v>879000</v>
          </cell>
          <cell r="D7534">
            <v>1</v>
          </cell>
          <cell r="E7534">
            <v>0</v>
          </cell>
          <cell r="F7534" t="str">
            <v xml:space="preserve">אחזקת אזעקה       </v>
          </cell>
          <cell r="G7534">
            <v>0</v>
          </cell>
          <cell r="H7534" t="str">
            <v>קשיח</v>
          </cell>
          <cell r="I7534">
            <v>0</v>
          </cell>
          <cell r="J7534">
            <v>0</v>
          </cell>
          <cell r="K7534">
            <v>0</v>
          </cell>
          <cell r="L7534">
            <v>0</v>
          </cell>
          <cell r="M7534">
            <v>0</v>
          </cell>
          <cell r="N7534">
            <v>0</v>
          </cell>
          <cell r="O7534">
            <v>0</v>
          </cell>
          <cell r="P7534">
            <v>0</v>
          </cell>
        </row>
        <row r="7535">
          <cell r="A7535">
            <v>1879000441</v>
          </cell>
          <cell r="B7535">
            <v>441</v>
          </cell>
          <cell r="C7535">
            <v>879000</v>
          </cell>
          <cell r="D7535">
            <v>1</v>
          </cell>
          <cell r="E7535">
            <v>0</v>
          </cell>
          <cell r="F7535" t="str">
            <v xml:space="preserve">ביטוח             </v>
          </cell>
          <cell r="G7535">
            <v>0</v>
          </cell>
          <cell r="H7535" t="str">
            <v>קשיח</v>
          </cell>
          <cell r="I7535">
            <v>0</v>
          </cell>
          <cell r="J7535">
            <v>0</v>
          </cell>
          <cell r="K7535">
            <v>0</v>
          </cell>
          <cell r="L7535">
            <v>0</v>
          </cell>
          <cell r="M7535">
            <v>0</v>
          </cell>
          <cell r="N7535">
            <v>0</v>
          </cell>
          <cell r="O7535">
            <v>0</v>
          </cell>
          <cell r="P7535">
            <v>0</v>
          </cell>
        </row>
        <row r="7536">
          <cell r="A7536">
            <v>1879000450</v>
          </cell>
          <cell r="B7536">
            <v>450</v>
          </cell>
          <cell r="C7536">
            <v>879000</v>
          </cell>
          <cell r="D7536">
            <v>1</v>
          </cell>
          <cell r="E7536">
            <v>0</v>
          </cell>
          <cell r="F7536" t="str">
            <v>אחזקת תמי 4</v>
          </cell>
          <cell r="G7536">
            <v>0</v>
          </cell>
          <cell r="H7536" t="str">
            <v>קשיח</v>
          </cell>
          <cell r="I7536">
            <v>0</v>
          </cell>
          <cell r="J7536">
            <v>540</v>
          </cell>
          <cell r="K7536">
            <v>0</v>
          </cell>
          <cell r="L7536">
            <v>60</v>
          </cell>
          <cell r="M7536">
            <v>0</v>
          </cell>
          <cell r="N7536">
            <v>600</v>
          </cell>
          <cell r="O7536">
            <v>600</v>
          </cell>
          <cell r="P7536">
            <v>259.5</v>
          </cell>
        </row>
        <row r="7537">
          <cell r="A7537">
            <v>1879000470</v>
          </cell>
          <cell r="B7537">
            <v>470</v>
          </cell>
          <cell r="C7537">
            <v>879000</v>
          </cell>
          <cell r="D7537">
            <v>1</v>
          </cell>
          <cell r="E7537">
            <v>0</v>
          </cell>
          <cell r="F7537" t="str">
            <v xml:space="preserve">אחזקת מכונות משרד </v>
          </cell>
          <cell r="G7537">
            <v>0</v>
          </cell>
          <cell r="H7537" t="str">
            <v>גמיש</v>
          </cell>
          <cell r="I7537">
            <v>0</v>
          </cell>
          <cell r="J7537">
            <v>1080</v>
          </cell>
          <cell r="K7537">
            <v>0</v>
          </cell>
          <cell r="L7537">
            <v>120</v>
          </cell>
          <cell r="M7537">
            <v>0</v>
          </cell>
          <cell r="N7537">
            <v>1200</v>
          </cell>
          <cell r="O7537">
            <v>1200</v>
          </cell>
          <cell r="P7537">
            <v>102.11</v>
          </cell>
        </row>
        <row r="7538">
          <cell r="A7538">
            <v>1879000471</v>
          </cell>
          <cell r="B7538">
            <v>471</v>
          </cell>
          <cell r="C7538">
            <v>879000</v>
          </cell>
          <cell r="D7538">
            <v>1</v>
          </cell>
          <cell r="E7538">
            <v>0</v>
          </cell>
          <cell r="F7538" t="str">
            <v xml:space="preserve">מכשירי כתיבה      </v>
          </cell>
          <cell r="G7538">
            <v>0</v>
          </cell>
          <cell r="H7538" t="str">
            <v>גמיש</v>
          </cell>
          <cell r="I7538">
            <v>0</v>
          </cell>
          <cell r="J7538">
            <v>12150</v>
          </cell>
          <cell r="K7538">
            <v>0</v>
          </cell>
          <cell r="L7538">
            <v>1350</v>
          </cell>
          <cell r="M7538">
            <v>0</v>
          </cell>
          <cell r="N7538">
            <v>13500</v>
          </cell>
          <cell r="O7538">
            <v>13500</v>
          </cell>
          <cell r="P7538">
            <v>7005.44</v>
          </cell>
        </row>
        <row r="7539">
          <cell r="A7539">
            <v>1879000492</v>
          </cell>
          <cell r="B7539">
            <v>492</v>
          </cell>
          <cell r="C7539">
            <v>879000</v>
          </cell>
          <cell r="D7539">
            <v>1</v>
          </cell>
          <cell r="E7539">
            <v>0</v>
          </cell>
          <cell r="F7539" t="str">
            <v xml:space="preserve">השתתפות בעזר 092  </v>
          </cell>
          <cell r="G7539">
            <v>0</v>
          </cell>
          <cell r="H7539" t="str">
            <v>קשיח</v>
          </cell>
          <cell r="I7539">
            <v>2.4000000000000021E-2</v>
          </cell>
          <cell r="J7539">
            <v>51200</v>
          </cell>
          <cell r="K7539">
            <v>0</v>
          </cell>
          <cell r="L7539">
            <v>0</v>
          </cell>
          <cell r="M7539">
            <v>0</v>
          </cell>
          <cell r="N7539">
            <v>51200</v>
          </cell>
          <cell r="O7539">
            <v>50000</v>
          </cell>
          <cell r="P7539">
            <v>30941</v>
          </cell>
        </row>
        <row r="7540">
          <cell r="A7540">
            <v>1879000511</v>
          </cell>
          <cell r="B7540">
            <v>511</v>
          </cell>
          <cell r="C7540">
            <v>879000</v>
          </cell>
          <cell r="D7540">
            <v>1</v>
          </cell>
          <cell r="E7540">
            <v>0</v>
          </cell>
          <cell r="F7540" t="str">
            <v xml:space="preserve">אירוח וכיבוד      </v>
          </cell>
          <cell r="G7540">
            <v>0</v>
          </cell>
          <cell r="H7540" t="str">
            <v>גמיש</v>
          </cell>
          <cell r="I7540">
            <v>0.46666666666666656</v>
          </cell>
          <cell r="J7540">
            <v>5940</v>
          </cell>
          <cell r="K7540">
            <v>0</v>
          </cell>
          <cell r="L7540">
            <v>660</v>
          </cell>
          <cell r="M7540">
            <v>0</v>
          </cell>
          <cell r="N7540">
            <v>6600</v>
          </cell>
          <cell r="O7540">
            <v>4500</v>
          </cell>
          <cell r="P7540">
            <v>4486.66</v>
          </cell>
        </row>
        <row r="7541">
          <cell r="A7541">
            <v>1879000522</v>
          </cell>
          <cell r="B7541">
            <v>522</v>
          </cell>
          <cell r="C7541">
            <v>879000</v>
          </cell>
          <cell r="D7541">
            <v>1</v>
          </cell>
          <cell r="E7541">
            <v>0</v>
          </cell>
          <cell r="F7541" t="str">
            <v xml:space="preserve">ספרים ועיתונים    </v>
          </cell>
          <cell r="G7541">
            <v>0</v>
          </cell>
          <cell r="H7541" t="str">
            <v>גמיש</v>
          </cell>
          <cell r="I7541">
            <v>0</v>
          </cell>
          <cell r="J7541">
            <v>1170</v>
          </cell>
          <cell r="K7541">
            <v>0</v>
          </cell>
          <cell r="L7541">
            <v>130</v>
          </cell>
          <cell r="M7541">
            <v>0</v>
          </cell>
          <cell r="N7541">
            <v>1300</v>
          </cell>
          <cell r="O7541">
            <v>1300</v>
          </cell>
          <cell r="P7541">
            <v>1166</v>
          </cell>
        </row>
        <row r="7542">
          <cell r="A7542">
            <v>1879000540</v>
          </cell>
          <cell r="B7542">
            <v>540</v>
          </cell>
          <cell r="C7542">
            <v>879000</v>
          </cell>
          <cell r="D7542">
            <v>1</v>
          </cell>
          <cell r="E7542">
            <v>0</v>
          </cell>
          <cell r="F7542" t="str">
            <v xml:space="preserve">הוצאות טלפון      </v>
          </cell>
          <cell r="G7542">
            <v>0</v>
          </cell>
          <cell r="H7542" t="str">
            <v>קשיח</v>
          </cell>
          <cell r="I7542">
            <v>0</v>
          </cell>
          <cell r="J7542">
            <v>0</v>
          </cell>
          <cell r="K7542">
            <v>0</v>
          </cell>
          <cell r="L7542">
            <v>0</v>
          </cell>
          <cell r="M7542">
            <v>0</v>
          </cell>
          <cell r="N7542">
            <v>0</v>
          </cell>
          <cell r="O7542">
            <v>0</v>
          </cell>
          <cell r="P7542">
            <v>0</v>
          </cell>
        </row>
        <row r="7543">
          <cell r="A7543">
            <v>1879000544</v>
          </cell>
          <cell r="B7543">
            <v>544</v>
          </cell>
          <cell r="C7543">
            <v>879000</v>
          </cell>
          <cell r="D7543">
            <v>1</v>
          </cell>
          <cell r="E7543">
            <v>0</v>
          </cell>
          <cell r="F7543" t="str">
            <v xml:space="preserve">הוצאות דאר        </v>
          </cell>
          <cell r="G7543">
            <v>0</v>
          </cell>
          <cell r="H7543" t="str">
            <v>קשיח</v>
          </cell>
          <cell r="I7543">
            <v>0</v>
          </cell>
          <cell r="J7543">
            <v>500</v>
          </cell>
          <cell r="K7543">
            <v>0</v>
          </cell>
          <cell r="L7543">
            <v>0</v>
          </cell>
          <cell r="M7543">
            <v>0</v>
          </cell>
          <cell r="N7543">
            <v>500</v>
          </cell>
          <cell r="O7543">
            <v>500</v>
          </cell>
          <cell r="P7543">
            <v>21</v>
          </cell>
        </row>
        <row r="7544">
          <cell r="A7544">
            <v>1879000550</v>
          </cell>
          <cell r="B7544">
            <v>550</v>
          </cell>
          <cell r="C7544">
            <v>879000</v>
          </cell>
          <cell r="D7544">
            <v>1</v>
          </cell>
          <cell r="E7544">
            <v>0</v>
          </cell>
          <cell r="F7544" t="str">
            <v xml:space="preserve">פירסומים          </v>
          </cell>
          <cell r="G7544">
            <v>0</v>
          </cell>
          <cell r="H7544" t="str">
            <v>גמיש</v>
          </cell>
          <cell r="I7544">
            <v>0</v>
          </cell>
          <cell r="J7544">
            <v>2500</v>
          </cell>
          <cell r="K7544">
            <v>0</v>
          </cell>
          <cell r="L7544">
            <v>0</v>
          </cell>
          <cell r="M7544">
            <v>0</v>
          </cell>
          <cell r="N7544">
            <v>2500</v>
          </cell>
          <cell r="O7544">
            <v>0</v>
          </cell>
          <cell r="P7544">
            <v>0</v>
          </cell>
        </row>
        <row r="7545">
          <cell r="A7545">
            <v>1879000561</v>
          </cell>
          <cell r="B7545">
            <v>561</v>
          </cell>
          <cell r="C7545">
            <v>879000</v>
          </cell>
          <cell r="D7545">
            <v>1</v>
          </cell>
          <cell r="E7545">
            <v>0</v>
          </cell>
          <cell r="F7545" t="str">
            <v xml:space="preserve">שיכפולים          </v>
          </cell>
          <cell r="G7545">
            <v>0</v>
          </cell>
          <cell r="H7545" t="str">
            <v>גמיש</v>
          </cell>
          <cell r="I7545">
            <v>0</v>
          </cell>
          <cell r="J7545">
            <v>1170</v>
          </cell>
          <cell r="K7545">
            <v>0</v>
          </cell>
          <cell r="L7545">
            <v>130</v>
          </cell>
          <cell r="M7545">
            <v>0</v>
          </cell>
          <cell r="N7545">
            <v>1300</v>
          </cell>
          <cell r="O7545">
            <v>1300</v>
          </cell>
          <cell r="P7545">
            <v>0</v>
          </cell>
        </row>
        <row r="7546">
          <cell r="A7546">
            <v>1879000562</v>
          </cell>
          <cell r="B7546">
            <v>562</v>
          </cell>
          <cell r="C7546">
            <v>879000</v>
          </cell>
          <cell r="D7546">
            <v>1</v>
          </cell>
          <cell r="E7546">
            <v>0</v>
          </cell>
          <cell r="F7546" t="str">
            <v xml:space="preserve">הדפסות            </v>
          </cell>
          <cell r="G7546">
            <v>0</v>
          </cell>
          <cell r="H7546" t="str">
            <v>גמיש</v>
          </cell>
          <cell r="I7546">
            <v>0</v>
          </cell>
          <cell r="J7546">
            <v>2430</v>
          </cell>
          <cell r="K7546">
            <v>0</v>
          </cell>
          <cell r="L7546">
            <v>270</v>
          </cell>
          <cell r="M7546">
            <v>0</v>
          </cell>
          <cell r="N7546">
            <v>2700</v>
          </cell>
          <cell r="O7546">
            <v>2700</v>
          </cell>
          <cell r="P7546">
            <v>134.61000000000001</v>
          </cell>
        </row>
        <row r="7547">
          <cell r="A7547">
            <v>1879000571</v>
          </cell>
          <cell r="B7547">
            <v>571</v>
          </cell>
          <cell r="C7547">
            <v>879000</v>
          </cell>
          <cell r="D7547">
            <v>1</v>
          </cell>
          <cell r="E7547">
            <v>0</v>
          </cell>
          <cell r="F7547" t="str">
            <v xml:space="preserve">מיכון וענ"א       </v>
          </cell>
          <cell r="G7547">
            <v>0</v>
          </cell>
          <cell r="H7547" t="str">
            <v>קשיח</v>
          </cell>
          <cell r="I7547">
            <v>0</v>
          </cell>
          <cell r="J7547">
            <v>108200</v>
          </cell>
          <cell r="K7547">
            <v>-0.11073541842772616</v>
          </cell>
          <cell r="L7547">
            <v>0</v>
          </cell>
          <cell r="M7547">
            <v>0</v>
          </cell>
          <cell r="N7547">
            <v>108200</v>
          </cell>
          <cell r="O7547">
            <v>108200</v>
          </cell>
          <cell r="P7547">
            <v>105200</v>
          </cell>
        </row>
        <row r="7548">
          <cell r="A7548">
            <v>1879000580</v>
          </cell>
          <cell r="B7548">
            <v>580</v>
          </cell>
          <cell r="C7548">
            <v>879000</v>
          </cell>
          <cell r="D7548">
            <v>1</v>
          </cell>
          <cell r="E7548">
            <v>0</v>
          </cell>
          <cell r="F7548" t="str">
            <v>הפעלת גינות קהילתיות</v>
          </cell>
          <cell r="G7548">
            <v>0</v>
          </cell>
          <cell r="H7548" t="str">
            <v>גמיש</v>
          </cell>
          <cell r="I7548">
            <v>0</v>
          </cell>
          <cell r="J7548">
            <v>60000</v>
          </cell>
          <cell r="K7548">
            <v>0</v>
          </cell>
          <cell r="L7548">
            <v>0</v>
          </cell>
          <cell r="M7548" t="str">
            <v>שינוי שם</v>
          </cell>
          <cell r="N7548">
            <v>60000</v>
          </cell>
          <cell r="O7548">
            <v>0</v>
          </cell>
          <cell r="P7548">
            <v>0</v>
          </cell>
        </row>
        <row r="7549">
          <cell r="A7549">
            <v>1879000710</v>
          </cell>
          <cell r="B7549">
            <v>710</v>
          </cell>
          <cell r="C7549">
            <v>879000</v>
          </cell>
          <cell r="D7549">
            <v>1</v>
          </cell>
          <cell r="E7549">
            <v>0</v>
          </cell>
          <cell r="F7549" t="str">
            <v xml:space="preserve">הובלות והסעות     </v>
          </cell>
          <cell r="G7549">
            <v>0</v>
          </cell>
          <cell r="H7549" t="str">
            <v>גמיש</v>
          </cell>
          <cell r="I7549">
            <v>0</v>
          </cell>
          <cell r="J7549">
            <v>8550</v>
          </cell>
          <cell r="K7549">
            <v>0</v>
          </cell>
          <cell r="L7549">
            <v>950</v>
          </cell>
          <cell r="M7549">
            <v>0</v>
          </cell>
          <cell r="N7549">
            <v>9500</v>
          </cell>
          <cell r="O7549">
            <v>9500</v>
          </cell>
          <cell r="P7549">
            <v>505</v>
          </cell>
        </row>
        <row r="7550">
          <cell r="A7550">
            <v>1879000722</v>
          </cell>
          <cell r="B7550">
            <v>722</v>
          </cell>
          <cell r="C7550">
            <v>879000</v>
          </cell>
          <cell r="D7550">
            <v>1</v>
          </cell>
          <cell r="E7550">
            <v>0</v>
          </cell>
          <cell r="F7550" t="str">
            <v>חמרים-תחזוקה עצמית</v>
          </cell>
          <cell r="G7550">
            <v>0</v>
          </cell>
          <cell r="H7550" t="str">
            <v>גמיש</v>
          </cell>
          <cell r="I7550">
            <v>0</v>
          </cell>
          <cell r="J7550">
            <v>0</v>
          </cell>
          <cell r="K7550">
            <v>0</v>
          </cell>
          <cell r="L7550">
            <v>0</v>
          </cell>
          <cell r="M7550">
            <v>0</v>
          </cell>
          <cell r="N7550">
            <v>0</v>
          </cell>
          <cell r="O7550">
            <v>0</v>
          </cell>
          <cell r="P7550">
            <v>0</v>
          </cell>
        </row>
        <row r="7551">
          <cell r="A7551">
            <v>1879000743</v>
          </cell>
          <cell r="B7551">
            <v>743</v>
          </cell>
          <cell r="C7551">
            <v>879000</v>
          </cell>
          <cell r="D7551">
            <v>1</v>
          </cell>
          <cell r="E7551">
            <v>0</v>
          </cell>
          <cell r="F7551" t="str">
            <v xml:space="preserve">אחזקת ציוד        </v>
          </cell>
          <cell r="G7551">
            <v>0</v>
          </cell>
          <cell r="H7551" t="str">
            <v>גמיש</v>
          </cell>
          <cell r="I7551">
            <v>0</v>
          </cell>
          <cell r="J7551">
            <v>8550</v>
          </cell>
          <cell r="K7551">
            <v>0</v>
          </cell>
          <cell r="L7551">
            <v>950</v>
          </cell>
          <cell r="M7551">
            <v>0</v>
          </cell>
          <cell r="N7551">
            <v>9500</v>
          </cell>
          <cell r="O7551">
            <v>9500</v>
          </cell>
          <cell r="P7551">
            <v>0</v>
          </cell>
        </row>
        <row r="7552">
          <cell r="A7552">
            <v>1879000752</v>
          </cell>
          <cell r="B7552">
            <v>752</v>
          </cell>
          <cell r="C7552">
            <v>879000</v>
          </cell>
          <cell r="D7552">
            <v>1</v>
          </cell>
          <cell r="E7552">
            <v>0</v>
          </cell>
          <cell r="F7552" t="str">
            <v xml:space="preserve">נקיון בקבלנות     </v>
          </cell>
          <cell r="G7552">
            <v>0</v>
          </cell>
          <cell r="H7552" t="str">
            <v>קשיח</v>
          </cell>
          <cell r="I7552">
            <v>0.20666666666666678</v>
          </cell>
          <cell r="J7552">
            <v>18100</v>
          </cell>
          <cell r="K7552">
            <v>0</v>
          </cell>
          <cell r="L7552">
            <v>0</v>
          </cell>
          <cell r="M7552">
            <v>0</v>
          </cell>
          <cell r="N7552">
            <v>18100</v>
          </cell>
          <cell r="O7552">
            <v>15000</v>
          </cell>
          <cell r="P7552">
            <v>9800.83</v>
          </cell>
        </row>
        <row r="7553">
          <cell r="A7553">
            <v>1879000753</v>
          </cell>
          <cell r="B7553">
            <v>753</v>
          </cell>
          <cell r="C7553">
            <v>879000</v>
          </cell>
          <cell r="D7553">
            <v>1</v>
          </cell>
          <cell r="E7553">
            <v>0</v>
          </cell>
          <cell r="F7553" t="str">
            <v xml:space="preserve">עובדים חיצוניים   </v>
          </cell>
          <cell r="G7553">
            <v>0</v>
          </cell>
          <cell r="H7553" t="str">
            <v>קשיח</v>
          </cell>
          <cell r="I7553">
            <v>0</v>
          </cell>
          <cell r="J7553">
            <v>0</v>
          </cell>
          <cell r="K7553">
            <v>0</v>
          </cell>
          <cell r="L7553">
            <v>0</v>
          </cell>
          <cell r="M7553">
            <v>0</v>
          </cell>
          <cell r="N7553">
            <v>0</v>
          </cell>
          <cell r="O7553">
            <v>0</v>
          </cell>
          <cell r="P7553">
            <v>0</v>
          </cell>
        </row>
        <row r="7554">
          <cell r="A7554">
            <v>1879000754</v>
          </cell>
          <cell r="B7554">
            <v>754</v>
          </cell>
          <cell r="C7554">
            <v>879000</v>
          </cell>
          <cell r="D7554">
            <v>1</v>
          </cell>
          <cell r="E7554">
            <v>0</v>
          </cell>
          <cell r="F7554" t="str">
            <v>גנן קהילתי</v>
          </cell>
          <cell r="G7554">
            <v>0</v>
          </cell>
          <cell r="H7554" t="str">
            <v>גמיש</v>
          </cell>
          <cell r="I7554">
            <v>0</v>
          </cell>
          <cell r="J7554">
            <v>80000</v>
          </cell>
          <cell r="K7554">
            <v>0</v>
          </cell>
          <cell r="L7554">
            <v>0</v>
          </cell>
          <cell r="M7554" t="str">
            <v>שינוי שם</v>
          </cell>
          <cell r="N7554">
            <v>80000</v>
          </cell>
          <cell r="O7554">
            <v>40000</v>
          </cell>
          <cell r="P7554">
            <v>0</v>
          </cell>
        </row>
        <row r="7555">
          <cell r="A7555">
            <v>1879000757</v>
          </cell>
          <cell r="B7555">
            <v>757</v>
          </cell>
          <cell r="C7555">
            <v>879000</v>
          </cell>
          <cell r="D7555">
            <v>1</v>
          </cell>
          <cell r="E7555">
            <v>0</v>
          </cell>
          <cell r="F7555" t="str">
            <v>טיפול בזיהום אויר</v>
          </cell>
          <cell r="G7555">
            <v>0</v>
          </cell>
          <cell r="H7555" t="str">
            <v>קשיח</v>
          </cell>
          <cell r="I7555">
            <v>0</v>
          </cell>
          <cell r="J7555">
            <v>12420</v>
          </cell>
          <cell r="K7555">
            <v>0</v>
          </cell>
          <cell r="L7555">
            <v>1380</v>
          </cell>
          <cell r="M7555">
            <v>0</v>
          </cell>
          <cell r="N7555">
            <v>13800</v>
          </cell>
          <cell r="O7555">
            <v>13800</v>
          </cell>
          <cell r="P7555">
            <v>0</v>
          </cell>
        </row>
        <row r="7556">
          <cell r="A7556">
            <v>1879000764</v>
          </cell>
          <cell r="B7556">
            <v>764</v>
          </cell>
          <cell r="C7556">
            <v>879000</v>
          </cell>
          <cell r="D7556">
            <v>1</v>
          </cell>
          <cell r="E7556">
            <v>0</v>
          </cell>
          <cell r="F7556" t="str">
            <v xml:space="preserve">עובדי חברת מוסדות </v>
          </cell>
          <cell r="G7556">
            <v>0</v>
          </cell>
          <cell r="H7556" t="str">
            <v>קשיח</v>
          </cell>
          <cell r="I7556">
            <v>0</v>
          </cell>
          <cell r="J7556">
            <v>0</v>
          </cell>
          <cell r="K7556">
            <v>0</v>
          </cell>
          <cell r="L7556">
            <v>0</v>
          </cell>
          <cell r="M7556">
            <v>0</v>
          </cell>
          <cell r="N7556">
            <v>0</v>
          </cell>
          <cell r="O7556">
            <v>0</v>
          </cell>
          <cell r="P7556">
            <v>0</v>
          </cell>
        </row>
        <row r="7557">
          <cell r="A7557">
            <v>1879000780</v>
          </cell>
          <cell r="B7557">
            <v>780</v>
          </cell>
          <cell r="C7557">
            <v>879000</v>
          </cell>
          <cell r="D7557">
            <v>1</v>
          </cell>
          <cell r="E7557">
            <v>0</v>
          </cell>
          <cell r="F7557" t="str">
            <v xml:space="preserve">ארועים            </v>
          </cell>
          <cell r="G7557">
            <v>0</v>
          </cell>
          <cell r="H7557" t="str">
            <v>גמיש</v>
          </cell>
          <cell r="I7557">
            <v>0</v>
          </cell>
          <cell r="J7557">
            <v>0</v>
          </cell>
          <cell r="K7557">
            <v>0</v>
          </cell>
          <cell r="L7557">
            <v>0</v>
          </cell>
          <cell r="M7557">
            <v>0</v>
          </cell>
          <cell r="N7557">
            <v>0</v>
          </cell>
          <cell r="O7557">
            <v>0</v>
          </cell>
          <cell r="P7557">
            <v>0</v>
          </cell>
        </row>
        <row r="7558">
          <cell r="A7558">
            <v>1879000781</v>
          </cell>
          <cell r="B7558">
            <v>781</v>
          </cell>
          <cell r="C7558">
            <v>879000</v>
          </cell>
          <cell r="D7558">
            <v>1</v>
          </cell>
          <cell r="E7558">
            <v>0</v>
          </cell>
          <cell r="F7558" t="str">
            <v>קיימות</v>
          </cell>
          <cell r="G7558">
            <v>0</v>
          </cell>
          <cell r="H7558" t="str">
            <v>גמיש</v>
          </cell>
          <cell r="I7558">
            <v>0</v>
          </cell>
          <cell r="J7558">
            <v>40000</v>
          </cell>
          <cell r="K7558">
            <v>0</v>
          </cell>
          <cell r="L7558">
            <v>0</v>
          </cell>
          <cell r="M7558">
            <v>0</v>
          </cell>
          <cell r="N7558">
            <v>40000</v>
          </cell>
          <cell r="O7558">
            <v>40000</v>
          </cell>
          <cell r="P7558">
            <v>0</v>
          </cell>
        </row>
        <row r="7559">
          <cell r="A7559">
            <v>1879000794</v>
          </cell>
          <cell r="B7559">
            <v>794</v>
          </cell>
          <cell r="C7559">
            <v>879000</v>
          </cell>
          <cell r="D7559">
            <v>1</v>
          </cell>
          <cell r="E7559">
            <v>0</v>
          </cell>
          <cell r="F7559" t="str">
            <v xml:space="preserve">השתתפות בעזר 094  </v>
          </cell>
          <cell r="G7559">
            <v>0</v>
          </cell>
          <cell r="H7559" t="str">
            <v>קשיח</v>
          </cell>
          <cell r="I7559">
            <v>0</v>
          </cell>
          <cell r="J7559">
            <v>4500</v>
          </cell>
          <cell r="K7559">
            <v>-4.4444444444444398E-2</v>
          </cell>
          <cell r="L7559">
            <v>0</v>
          </cell>
          <cell r="M7559">
            <v>0</v>
          </cell>
          <cell r="N7559">
            <v>4500</v>
          </cell>
          <cell r="O7559">
            <v>4500</v>
          </cell>
          <cell r="P7559">
            <v>4780</v>
          </cell>
        </row>
        <row r="7560">
          <cell r="A7560">
            <v>1879000931</v>
          </cell>
          <cell r="B7560">
            <v>931</v>
          </cell>
          <cell r="C7560">
            <v>879000</v>
          </cell>
          <cell r="D7560">
            <v>1</v>
          </cell>
          <cell r="E7560">
            <v>0</v>
          </cell>
          <cell r="F7560" t="str">
            <v xml:space="preserve">רכישות חד פעמיות  </v>
          </cell>
          <cell r="G7560">
            <v>0</v>
          </cell>
          <cell r="H7560" t="str">
            <v>גמיש</v>
          </cell>
          <cell r="I7560">
            <v>0</v>
          </cell>
          <cell r="J7560">
            <v>7290</v>
          </cell>
          <cell r="K7560">
            <v>0</v>
          </cell>
          <cell r="L7560">
            <v>810</v>
          </cell>
          <cell r="M7560">
            <v>0</v>
          </cell>
          <cell r="N7560">
            <v>8100</v>
          </cell>
          <cell r="O7560">
            <v>8100</v>
          </cell>
          <cell r="P7560">
            <v>4134.6000000000004</v>
          </cell>
        </row>
        <row r="7561">
          <cell r="A7561">
            <v>1879000961</v>
          </cell>
          <cell r="B7561">
            <v>961</v>
          </cell>
          <cell r="C7561">
            <v>879000</v>
          </cell>
          <cell r="D7561">
            <v>1</v>
          </cell>
          <cell r="E7561">
            <v>0</v>
          </cell>
          <cell r="F7561" t="str">
            <v>רז' פעולות ורכישות</v>
          </cell>
          <cell r="G7561">
            <v>0</v>
          </cell>
          <cell r="H7561" t="str">
            <v>גמיש</v>
          </cell>
          <cell r="I7561">
            <v>0</v>
          </cell>
          <cell r="J7561">
            <v>0</v>
          </cell>
          <cell r="K7561">
            <v>0</v>
          </cell>
          <cell r="L7561">
            <v>0</v>
          </cell>
          <cell r="M7561">
            <v>0</v>
          </cell>
          <cell r="N7561">
            <v>0</v>
          </cell>
          <cell r="O7561">
            <v>0</v>
          </cell>
          <cell r="P7561">
            <v>0</v>
          </cell>
        </row>
        <row r="7562">
          <cell r="A7562" t="e">
            <v>#VALUE!</v>
          </cell>
          <cell r="B7562" t="str">
            <v>879000  סך הכל</v>
          </cell>
          <cell r="C7562">
            <v>0</v>
          </cell>
          <cell r="D7562">
            <v>0</v>
          </cell>
          <cell r="E7562">
            <v>0</v>
          </cell>
          <cell r="F7562" t="str">
            <v>מערך איכות הסביבה</v>
          </cell>
          <cell r="G7562">
            <v>0</v>
          </cell>
          <cell r="H7562">
            <v>0</v>
          </cell>
          <cell r="I7562">
            <v>4.6749175809328136E-2</v>
          </cell>
          <cell r="J7562">
            <v>1929730</v>
          </cell>
          <cell r="K7562">
            <v>0.18950876036292019</v>
          </cell>
          <cell r="L7562">
            <v>7070</v>
          </cell>
          <cell r="M7562">
            <v>0</v>
          </cell>
          <cell r="N7562">
            <v>1936800</v>
          </cell>
          <cell r="O7562">
            <v>1850300</v>
          </cell>
          <cell r="P7562">
            <v>1628926.5500000007</v>
          </cell>
        </row>
        <row r="7563">
          <cell r="A7563">
            <v>19000000</v>
          </cell>
          <cell r="B7563">
            <v>0</v>
          </cell>
          <cell r="C7563">
            <v>900000</v>
          </cell>
          <cell r="D7563">
            <v>1</v>
          </cell>
          <cell r="E7563">
            <v>0</v>
          </cell>
          <cell r="F7563" t="str">
            <v xml:space="preserve">מפעלים ותשלומים   </v>
          </cell>
          <cell r="G7563">
            <v>0</v>
          </cell>
          <cell r="H7563" t="str">
            <v xml:space="preserve"> </v>
          </cell>
          <cell r="I7563">
            <v>0</v>
          </cell>
          <cell r="J7563">
            <v>0</v>
          </cell>
          <cell r="K7563">
            <v>0</v>
          </cell>
          <cell r="L7563">
            <v>0</v>
          </cell>
          <cell r="M7563">
            <v>0</v>
          </cell>
          <cell r="N7563">
            <v>0</v>
          </cell>
          <cell r="O7563">
            <v>0</v>
          </cell>
          <cell r="P7563">
            <v>0</v>
          </cell>
        </row>
        <row r="7564">
          <cell r="A7564">
            <v>19100000</v>
          </cell>
          <cell r="B7564">
            <v>0</v>
          </cell>
          <cell r="C7564">
            <v>910000</v>
          </cell>
          <cell r="D7564">
            <v>1</v>
          </cell>
          <cell r="E7564">
            <v>0</v>
          </cell>
          <cell r="F7564" t="str">
            <v xml:space="preserve">מים               </v>
          </cell>
          <cell r="G7564">
            <v>0</v>
          </cell>
          <cell r="H7564" t="str">
            <v xml:space="preserve"> </v>
          </cell>
          <cell r="I7564">
            <v>0</v>
          </cell>
          <cell r="J7564">
            <v>0</v>
          </cell>
          <cell r="K7564">
            <v>0</v>
          </cell>
          <cell r="L7564">
            <v>0</v>
          </cell>
          <cell r="M7564">
            <v>0</v>
          </cell>
          <cell r="N7564">
            <v>0</v>
          </cell>
          <cell r="O7564">
            <v>0</v>
          </cell>
          <cell r="P7564">
            <v>0</v>
          </cell>
        </row>
        <row r="7565">
          <cell r="A7565">
            <v>19120000</v>
          </cell>
          <cell r="B7565">
            <v>0</v>
          </cell>
          <cell r="C7565">
            <v>912000</v>
          </cell>
          <cell r="D7565">
            <v>1</v>
          </cell>
          <cell r="E7565">
            <v>0</v>
          </cell>
          <cell r="F7565" t="str">
            <v xml:space="preserve">גביה              </v>
          </cell>
          <cell r="G7565">
            <v>0</v>
          </cell>
          <cell r="H7565" t="str">
            <v xml:space="preserve"> </v>
          </cell>
          <cell r="I7565">
            <v>0</v>
          </cell>
          <cell r="J7565">
            <v>0</v>
          </cell>
          <cell r="K7565">
            <v>0</v>
          </cell>
          <cell r="L7565">
            <v>0</v>
          </cell>
          <cell r="M7565">
            <v>0</v>
          </cell>
          <cell r="N7565">
            <v>0</v>
          </cell>
          <cell r="O7565">
            <v>0</v>
          </cell>
          <cell r="P7565">
            <v>0</v>
          </cell>
        </row>
        <row r="7566">
          <cell r="A7566">
            <v>1912000100</v>
          </cell>
          <cell r="B7566">
            <v>100</v>
          </cell>
          <cell r="C7566">
            <v>912000</v>
          </cell>
          <cell r="D7566">
            <v>1</v>
          </cell>
          <cell r="E7566">
            <v>0</v>
          </cell>
          <cell r="F7566" t="str">
            <v>שכר עובדים לפי תקן</v>
          </cell>
          <cell r="G7566">
            <v>0</v>
          </cell>
          <cell r="H7566" t="str">
            <v xml:space="preserve"> </v>
          </cell>
          <cell r="I7566">
            <v>0</v>
          </cell>
          <cell r="J7566">
            <v>0</v>
          </cell>
          <cell r="K7566">
            <v>0</v>
          </cell>
          <cell r="L7566">
            <v>0</v>
          </cell>
          <cell r="M7566">
            <v>0</v>
          </cell>
          <cell r="N7566">
            <v>0</v>
          </cell>
          <cell r="O7566">
            <v>0</v>
          </cell>
          <cell r="P7566">
            <v>0</v>
          </cell>
        </row>
        <row r="7567">
          <cell r="A7567">
            <v>1912000110</v>
          </cell>
          <cell r="B7567">
            <v>110</v>
          </cell>
          <cell r="C7567">
            <v>912000</v>
          </cell>
          <cell r="D7567">
            <v>1</v>
          </cell>
          <cell r="E7567">
            <v>0</v>
          </cell>
          <cell r="F7567" t="str">
            <v>השכר הקובע-תקציבית</v>
          </cell>
          <cell r="G7567">
            <v>0</v>
          </cell>
          <cell r="H7567" t="str">
            <v>שכר</v>
          </cell>
          <cell r="I7567">
            <v>0</v>
          </cell>
          <cell r="J7567">
            <v>0</v>
          </cell>
          <cell r="K7567">
            <v>0</v>
          </cell>
          <cell r="L7567">
            <v>0</v>
          </cell>
          <cell r="M7567">
            <v>0</v>
          </cell>
          <cell r="N7567">
            <v>0</v>
          </cell>
          <cell r="O7567">
            <v>0</v>
          </cell>
          <cell r="P7567">
            <v>0</v>
          </cell>
        </row>
        <row r="7568">
          <cell r="A7568">
            <v>1912000119</v>
          </cell>
          <cell r="B7568">
            <v>119</v>
          </cell>
          <cell r="C7568">
            <v>912000</v>
          </cell>
          <cell r="D7568">
            <v>1</v>
          </cell>
          <cell r="E7568">
            <v>0</v>
          </cell>
          <cell r="F7568" t="str">
            <v xml:space="preserve">השכר הקובע-צוברת  </v>
          </cell>
          <cell r="G7568">
            <v>0</v>
          </cell>
          <cell r="H7568" t="str">
            <v>שכר</v>
          </cell>
          <cell r="I7568">
            <v>0</v>
          </cell>
          <cell r="J7568">
            <v>0</v>
          </cell>
          <cell r="K7568">
            <v>0</v>
          </cell>
          <cell r="L7568">
            <v>0</v>
          </cell>
          <cell r="M7568">
            <v>0</v>
          </cell>
          <cell r="N7568">
            <v>0</v>
          </cell>
          <cell r="O7568">
            <v>0</v>
          </cell>
          <cell r="P7568">
            <v>0</v>
          </cell>
        </row>
        <row r="7569">
          <cell r="A7569">
            <v>1912000122</v>
          </cell>
          <cell r="B7569">
            <v>122</v>
          </cell>
          <cell r="C7569">
            <v>912000</v>
          </cell>
          <cell r="D7569">
            <v>1</v>
          </cell>
          <cell r="E7569">
            <v>0</v>
          </cell>
          <cell r="F7569" t="str">
            <v xml:space="preserve">ביגוד             </v>
          </cell>
          <cell r="G7569">
            <v>0</v>
          </cell>
          <cell r="H7569" t="str">
            <v>שכר</v>
          </cell>
          <cell r="I7569">
            <v>0</v>
          </cell>
          <cell r="J7569">
            <v>0</v>
          </cell>
          <cell r="K7569">
            <v>0</v>
          </cell>
          <cell r="L7569">
            <v>0</v>
          </cell>
          <cell r="M7569">
            <v>0</v>
          </cell>
          <cell r="N7569">
            <v>0</v>
          </cell>
          <cell r="O7569">
            <v>0</v>
          </cell>
          <cell r="P7569">
            <v>0</v>
          </cell>
        </row>
        <row r="7570">
          <cell r="A7570">
            <v>1912000126</v>
          </cell>
          <cell r="B7570">
            <v>126</v>
          </cell>
          <cell r="C7570">
            <v>912000</v>
          </cell>
          <cell r="D7570">
            <v>1</v>
          </cell>
          <cell r="E7570">
            <v>0</v>
          </cell>
          <cell r="F7570" t="str">
            <v xml:space="preserve">דמי הבראה         </v>
          </cell>
          <cell r="G7570">
            <v>0</v>
          </cell>
          <cell r="H7570" t="str">
            <v>שכר</v>
          </cell>
          <cell r="I7570">
            <v>0</v>
          </cell>
          <cell r="J7570">
            <v>0</v>
          </cell>
          <cell r="K7570">
            <v>0</v>
          </cell>
          <cell r="L7570">
            <v>0</v>
          </cell>
          <cell r="M7570">
            <v>0</v>
          </cell>
          <cell r="N7570">
            <v>0</v>
          </cell>
          <cell r="O7570">
            <v>0</v>
          </cell>
          <cell r="P7570">
            <v>0</v>
          </cell>
        </row>
        <row r="7571">
          <cell r="A7571">
            <v>1912000130</v>
          </cell>
          <cell r="B7571">
            <v>130</v>
          </cell>
          <cell r="C7571">
            <v>912000</v>
          </cell>
          <cell r="D7571">
            <v>1</v>
          </cell>
          <cell r="E7571">
            <v>0</v>
          </cell>
          <cell r="F7571" t="str">
            <v xml:space="preserve">שעות נוספות       </v>
          </cell>
          <cell r="G7571">
            <v>0</v>
          </cell>
          <cell r="H7571" t="str">
            <v>שכר</v>
          </cell>
          <cell r="I7571">
            <v>0</v>
          </cell>
          <cell r="J7571">
            <v>0</v>
          </cell>
          <cell r="K7571">
            <v>0</v>
          </cell>
          <cell r="L7571">
            <v>0</v>
          </cell>
          <cell r="M7571">
            <v>0</v>
          </cell>
          <cell r="N7571">
            <v>0</v>
          </cell>
          <cell r="O7571">
            <v>0</v>
          </cell>
          <cell r="P7571">
            <v>0</v>
          </cell>
        </row>
        <row r="7572">
          <cell r="A7572">
            <v>1912000140</v>
          </cell>
          <cell r="B7572">
            <v>140</v>
          </cell>
          <cell r="C7572">
            <v>912000</v>
          </cell>
          <cell r="D7572">
            <v>1</v>
          </cell>
          <cell r="E7572">
            <v>0</v>
          </cell>
          <cell r="F7572" t="str">
            <v>השתתפות באחזקת רכב</v>
          </cell>
          <cell r="G7572">
            <v>0</v>
          </cell>
          <cell r="H7572" t="str">
            <v>שכר</v>
          </cell>
          <cell r="I7572">
            <v>0</v>
          </cell>
          <cell r="J7572">
            <v>0</v>
          </cell>
          <cell r="K7572">
            <v>0</v>
          </cell>
          <cell r="L7572">
            <v>0</v>
          </cell>
          <cell r="M7572">
            <v>0</v>
          </cell>
          <cell r="N7572">
            <v>0</v>
          </cell>
          <cell r="O7572">
            <v>0</v>
          </cell>
          <cell r="P7572">
            <v>0</v>
          </cell>
        </row>
        <row r="7573">
          <cell r="A7573">
            <v>1912000250</v>
          </cell>
          <cell r="B7573">
            <v>250</v>
          </cell>
          <cell r="C7573">
            <v>912000</v>
          </cell>
          <cell r="D7573">
            <v>1</v>
          </cell>
          <cell r="E7573">
            <v>0</v>
          </cell>
          <cell r="F7573" t="str">
            <v>עובדים תיצוניים</v>
          </cell>
          <cell r="G7573">
            <v>0</v>
          </cell>
          <cell r="H7573" t="str">
            <v>שכר</v>
          </cell>
          <cell r="I7573">
            <v>0</v>
          </cell>
          <cell r="J7573">
            <v>0</v>
          </cell>
          <cell r="K7573">
            <v>0</v>
          </cell>
          <cell r="L7573">
            <v>0</v>
          </cell>
          <cell r="M7573">
            <v>0</v>
          </cell>
          <cell r="N7573">
            <v>0</v>
          </cell>
          <cell r="O7573">
            <v>0</v>
          </cell>
          <cell r="P7573">
            <v>0</v>
          </cell>
        </row>
        <row r="7574">
          <cell r="A7574">
            <v>1912000253</v>
          </cell>
          <cell r="B7574">
            <v>253</v>
          </cell>
          <cell r="C7574">
            <v>912000</v>
          </cell>
          <cell r="D7574">
            <v>1</v>
          </cell>
          <cell r="E7574">
            <v>0</v>
          </cell>
          <cell r="F7574" t="str">
            <v xml:space="preserve">עובד חיצוני       </v>
          </cell>
          <cell r="G7574">
            <v>0</v>
          </cell>
          <cell r="H7574" t="str">
            <v>שכר</v>
          </cell>
          <cell r="I7574">
            <v>0</v>
          </cell>
          <cell r="J7574">
            <v>0</v>
          </cell>
          <cell r="K7574">
            <v>0</v>
          </cell>
          <cell r="L7574">
            <v>0</v>
          </cell>
          <cell r="M7574">
            <v>0</v>
          </cell>
          <cell r="N7574">
            <v>0</v>
          </cell>
          <cell r="O7574">
            <v>0</v>
          </cell>
          <cell r="P7574">
            <v>0</v>
          </cell>
        </row>
        <row r="7575">
          <cell r="A7575">
            <v>1912000400</v>
          </cell>
          <cell r="B7575">
            <v>400</v>
          </cell>
          <cell r="C7575">
            <v>912000</v>
          </cell>
          <cell r="D7575">
            <v>1</v>
          </cell>
          <cell r="E7575">
            <v>0</v>
          </cell>
          <cell r="F7575" t="str">
            <v>אחזקת בנינים וציוד</v>
          </cell>
          <cell r="G7575">
            <v>0</v>
          </cell>
          <cell r="H7575" t="str">
            <v xml:space="preserve"> </v>
          </cell>
          <cell r="I7575">
            <v>0</v>
          </cell>
          <cell r="J7575">
            <v>0</v>
          </cell>
          <cell r="K7575">
            <v>0</v>
          </cell>
          <cell r="L7575">
            <v>0</v>
          </cell>
          <cell r="M7575">
            <v>0</v>
          </cell>
          <cell r="N7575">
            <v>0</v>
          </cell>
          <cell r="O7575">
            <v>0</v>
          </cell>
          <cell r="P7575">
            <v>0</v>
          </cell>
        </row>
        <row r="7576">
          <cell r="A7576">
            <v>1912000471</v>
          </cell>
          <cell r="B7576">
            <v>471</v>
          </cell>
          <cell r="C7576">
            <v>912000</v>
          </cell>
          <cell r="D7576">
            <v>1</v>
          </cell>
          <cell r="E7576">
            <v>0</v>
          </cell>
          <cell r="F7576" t="str">
            <v xml:space="preserve">מכשירי כתיבה      </v>
          </cell>
          <cell r="G7576">
            <v>0</v>
          </cell>
          <cell r="H7576" t="str">
            <v>גמיש</v>
          </cell>
          <cell r="I7576">
            <v>0</v>
          </cell>
          <cell r="J7576">
            <v>0</v>
          </cell>
          <cell r="K7576">
            <v>0</v>
          </cell>
          <cell r="L7576">
            <v>0</v>
          </cell>
          <cell r="M7576">
            <v>0</v>
          </cell>
          <cell r="N7576">
            <v>0</v>
          </cell>
          <cell r="O7576">
            <v>0</v>
          </cell>
          <cell r="P7576">
            <v>0</v>
          </cell>
        </row>
        <row r="7577">
          <cell r="A7577">
            <v>1912000492</v>
          </cell>
          <cell r="B7577">
            <v>492</v>
          </cell>
          <cell r="C7577">
            <v>912000</v>
          </cell>
          <cell r="D7577">
            <v>1</v>
          </cell>
          <cell r="E7577">
            <v>0</v>
          </cell>
          <cell r="F7577" t="str">
            <v xml:space="preserve">השתתפות בעזר 092  </v>
          </cell>
          <cell r="G7577">
            <v>0</v>
          </cell>
          <cell r="H7577" t="str">
            <v>קשיח</v>
          </cell>
          <cell r="I7577">
            <v>0</v>
          </cell>
          <cell r="J7577">
            <v>0</v>
          </cell>
          <cell r="K7577">
            <v>0</v>
          </cell>
          <cell r="L7577">
            <v>0</v>
          </cell>
          <cell r="M7577">
            <v>0</v>
          </cell>
          <cell r="N7577">
            <v>0</v>
          </cell>
          <cell r="O7577">
            <v>0</v>
          </cell>
          <cell r="P7577">
            <v>0</v>
          </cell>
        </row>
        <row r="7578">
          <cell r="A7578">
            <v>1912000500</v>
          </cell>
          <cell r="B7578">
            <v>500</v>
          </cell>
          <cell r="C7578">
            <v>912000</v>
          </cell>
          <cell r="D7578">
            <v>1</v>
          </cell>
          <cell r="E7578">
            <v>0</v>
          </cell>
          <cell r="F7578" t="str">
            <v xml:space="preserve">הוצאות מינהליות   </v>
          </cell>
          <cell r="G7578">
            <v>0</v>
          </cell>
          <cell r="H7578" t="str">
            <v xml:space="preserve"> </v>
          </cell>
          <cell r="I7578">
            <v>0</v>
          </cell>
          <cell r="J7578">
            <v>0</v>
          </cell>
          <cell r="K7578">
            <v>0</v>
          </cell>
          <cell r="L7578">
            <v>0</v>
          </cell>
          <cell r="M7578">
            <v>0</v>
          </cell>
          <cell r="N7578">
            <v>0</v>
          </cell>
          <cell r="O7578">
            <v>0</v>
          </cell>
          <cell r="P7578">
            <v>0</v>
          </cell>
        </row>
        <row r="7579">
          <cell r="A7579">
            <v>1912000541</v>
          </cell>
          <cell r="B7579">
            <v>541</v>
          </cell>
          <cell r="C7579">
            <v>912000</v>
          </cell>
          <cell r="D7579">
            <v>1</v>
          </cell>
          <cell r="E7579">
            <v>0</v>
          </cell>
          <cell r="F7579" t="str">
            <v xml:space="preserve">משלוחים           </v>
          </cell>
          <cell r="G7579">
            <v>0</v>
          </cell>
          <cell r="H7579" t="str">
            <v>קשיח</v>
          </cell>
          <cell r="I7579">
            <v>0</v>
          </cell>
          <cell r="J7579">
            <v>0</v>
          </cell>
          <cell r="K7579">
            <v>0</v>
          </cell>
          <cell r="L7579">
            <v>0</v>
          </cell>
          <cell r="M7579">
            <v>0</v>
          </cell>
          <cell r="N7579">
            <v>0</v>
          </cell>
          <cell r="O7579">
            <v>0</v>
          </cell>
          <cell r="P7579">
            <v>0</v>
          </cell>
        </row>
        <row r="7580">
          <cell r="A7580">
            <v>1912000544</v>
          </cell>
          <cell r="B7580">
            <v>544</v>
          </cell>
          <cell r="C7580">
            <v>912000</v>
          </cell>
          <cell r="D7580">
            <v>1</v>
          </cell>
          <cell r="E7580">
            <v>0</v>
          </cell>
          <cell r="F7580" t="str">
            <v xml:space="preserve">הוצאות דאר        </v>
          </cell>
          <cell r="G7580">
            <v>0</v>
          </cell>
          <cell r="H7580" t="str">
            <v>קשיח</v>
          </cell>
          <cell r="I7580">
            <v>0</v>
          </cell>
          <cell r="J7580">
            <v>0</v>
          </cell>
          <cell r="K7580">
            <v>0</v>
          </cell>
          <cell r="L7580">
            <v>0</v>
          </cell>
          <cell r="M7580">
            <v>0</v>
          </cell>
          <cell r="N7580">
            <v>0</v>
          </cell>
          <cell r="O7580">
            <v>0</v>
          </cell>
          <cell r="P7580">
            <v>0</v>
          </cell>
        </row>
        <row r="7581">
          <cell r="A7581">
            <v>1912000561</v>
          </cell>
          <cell r="B7581">
            <v>561</v>
          </cell>
          <cell r="C7581">
            <v>912000</v>
          </cell>
          <cell r="D7581">
            <v>1</v>
          </cell>
          <cell r="E7581">
            <v>0</v>
          </cell>
          <cell r="F7581" t="str">
            <v xml:space="preserve">שיכפולים          </v>
          </cell>
          <cell r="G7581">
            <v>0</v>
          </cell>
          <cell r="H7581" t="str">
            <v>גמיש</v>
          </cell>
          <cell r="I7581">
            <v>0</v>
          </cell>
          <cell r="J7581">
            <v>0</v>
          </cell>
          <cell r="K7581">
            <v>0</v>
          </cell>
          <cell r="L7581">
            <v>0</v>
          </cell>
          <cell r="M7581">
            <v>0</v>
          </cell>
          <cell r="N7581">
            <v>0</v>
          </cell>
          <cell r="O7581">
            <v>0</v>
          </cell>
          <cell r="P7581">
            <v>0</v>
          </cell>
        </row>
        <row r="7582">
          <cell r="A7582">
            <v>1912000562</v>
          </cell>
          <cell r="B7582">
            <v>562</v>
          </cell>
          <cell r="C7582">
            <v>912000</v>
          </cell>
          <cell r="D7582">
            <v>1</v>
          </cell>
          <cell r="E7582">
            <v>0</v>
          </cell>
          <cell r="F7582" t="str">
            <v xml:space="preserve">הדפסות            </v>
          </cell>
          <cell r="G7582">
            <v>0</v>
          </cell>
          <cell r="H7582" t="str">
            <v>גמיש</v>
          </cell>
          <cell r="I7582">
            <v>0</v>
          </cell>
          <cell r="J7582">
            <v>0</v>
          </cell>
          <cell r="K7582">
            <v>0</v>
          </cell>
          <cell r="L7582">
            <v>0</v>
          </cell>
          <cell r="M7582">
            <v>0</v>
          </cell>
          <cell r="N7582">
            <v>0</v>
          </cell>
          <cell r="O7582">
            <v>0</v>
          </cell>
          <cell r="P7582">
            <v>0</v>
          </cell>
        </row>
        <row r="7583">
          <cell r="A7583">
            <v>1912000571</v>
          </cell>
          <cell r="B7583">
            <v>571</v>
          </cell>
          <cell r="C7583">
            <v>912000</v>
          </cell>
          <cell r="D7583">
            <v>1</v>
          </cell>
          <cell r="E7583">
            <v>0</v>
          </cell>
          <cell r="F7583" t="str">
            <v xml:space="preserve">מיכון וענ"א       </v>
          </cell>
          <cell r="G7583">
            <v>0</v>
          </cell>
          <cell r="H7583" t="str">
            <v>קשיח</v>
          </cell>
          <cell r="I7583">
            <v>0</v>
          </cell>
          <cell r="J7583">
            <v>0</v>
          </cell>
          <cell r="K7583">
            <v>0</v>
          </cell>
          <cell r="L7583">
            <v>0</v>
          </cell>
          <cell r="M7583">
            <v>0</v>
          </cell>
          <cell r="N7583">
            <v>0</v>
          </cell>
          <cell r="O7583">
            <v>0</v>
          </cell>
          <cell r="P7583">
            <v>0</v>
          </cell>
        </row>
        <row r="7584">
          <cell r="A7584">
            <v>1912000700</v>
          </cell>
          <cell r="B7584">
            <v>700</v>
          </cell>
          <cell r="C7584">
            <v>912000</v>
          </cell>
          <cell r="D7584">
            <v>1</v>
          </cell>
          <cell r="E7584">
            <v>0</v>
          </cell>
          <cell r="F7584" t="str">
            <v xml:space="preserve">הוצאות לפעולות    </v>
          </cell>
          <cell r="G7584">
            <v>0</v>
          </cell>
          <cell r="H7584" t="str">
            <v xml:space="preserve"> </v>
          </cell>
          <cell r="I7584">
            <v>0</v>
          </cell>
          <cell r="J7584">
            <v>0</v>
          </cell>
          <cell r="K7584">
            <v>0</v>
          </cell>
          <cell r="L7584">
            <v>0</v>
          </cell>
          <cell r="M7584">
            <v>0</v>
          </cell>
          <cell r="N7584">
            <v>0</v>
          </cell>
          <cell r="O7584">
            <v>0</v>
          </cell>
          <cell r="P7584">
            <v>0</v>
          </cell>
        </row>
        <row r="7585">
          <cell r="A7585">
            <v>1912000715</v>
          </cell>
          <cell r="B7585">
            <v>715</v>
          </cell>
          <cell r="C7585">
            <v>912000</v>
          </cell>
          <cell r="D7585">
            <v>1</v>
          </cell>
          <cell r="E7585">
            <v>0</v>
          </cell>
          <cell r="F7585" t="str">
            <v>עבודות קבלניות-רכב</v>
          </cell>
          <cell r="G7585">
            <v>0</v>
          </cell>
          <cell r="H7585" t="str">
            <v>קשיח</v>
          </cell>
          <cell r="I7585">
            <v>0</v>
          </cell>
          <cell r="J7585">
            <v>0</v>
          </cell>
          <cell r="K7585">
            <v>0</v>
          </cell>
          <cell r="L7585">
            <v>0</v>
          </cell>
          <cell r="M7585">
            <v>0</v>
          </cell>
          <cell r="N7585">
            <v>0</v>
          </cell>
          <cell r="O7585">
            <v>0</v>
          </cell>
          <cell r="P7585">
            <v>0</v>
          </cell>
        </row>
        <row r="7586">
          <cell r="A7586">
            <v>1912000722</v>
          </cell>
          <cell r="B7586">
            <v>722</v>
          </cell>
          <cell r="C7586">
            <v>912000</v>
          </cell>
          <cell r="D7586">
            <v>1</v>
          </cell>
          <cell r="E7586">
            <v>0</v>
          </cell>
          <cell r="F7586" t="str">
            <v>חמרים-תחזוקה עצמית</v>
          </cell>
          <cell r="G7586">
            <v>0</v>
          </cell>
          <cell r="H7586" t="str">
            <v>גמיש</v>
          </cell>
          <cell r="I7586">
            <v>0</v>
          </cell>
          <cell r="J7586">
            <v>0</v>
          </cell>
          <cell r="K7586">
            <v>0</v>
          </cell>
          <cell r="L7586">
            <v>0</v>
          </cell>
          <cell r="M7586">
            <v>0</v>
          </cell>
          <cell r="N7586">
            <v>0</v>
          </cell>
          <cell r="O7586">
            <v>0</v>
          </cell>
          <cell r="P7586">
            <v>0</v>
          </cell>
        </row>
        <row r="7587">
          <cell r="A7587">
            <v>1912000753</v>
          </cell>
          <cell r="B7587">
            <v>753</v>
          </cell>
          <cell r="C7587">
            <v>912000</v>
          </cell>
          <cell r="D7587">
            <v>1</v>
          </cell>
          <cell r="E7587">
            <v>0</v>
          </cell>
          <cell r="F7587" t="str">
            <v xml:space="preserve">עובד חיצוני       </v>
          </cell>
          <cell r="G7587">
            <v>0</v>
          </cell>
          <cell r="H7587" t="str">
            <v>קשיח</v>
          </cell>
          <cell r="I7587">
            <v>0</v>
          </cell>
          <cell r="J7587">
            <v>0</v>
          </cell>
          <cell r="K7587">
            <v>0</v>
          </cell>
          <cell r="L7587">
            <v>0</v>
          </cell>
          <cell r="M7587">
            <v>0</v>
          </cell>
          <cell r="N7587">
            <v>0</v>
          </cell>
          <cell r="O7587">
            <v>0</v>
          </cell>
          <cell r="P7587">
            <v>0</v>
          </cell>
        </row>
        <row r="7588">
          <cell r="A7588">
            <v>1912000757</v>
          </cell>
          <cell r="B7588">
            <v>757</v>
          </cell>
          <cell r="C7588">
            <v>912000</v>
          </cell>
          <cell r="D7588">
            <v>1</v>
          </cell>
          <cell r="E7588">
            <v>0</v>
          </cell>
          <cell r="F7588" t="str">
            <v>שרותים מהתאגיד</v>
          </cell>
          <cell r="G7588">
            <v>0</v>
          </cell>
          <cell r="H7588" t="str">
            <v>קשיח</v>
          </cell>
          <cell r="I7588">
            <v>0</v>
          </cell>
          <cell r="J7588">
            <v>0</v>
          </cell>
          <cell r="K7588">
            <v>0</v>
          </cell>
          <cell r="L7588">
            <v>0</v>
          </cell>
          <cell r="M7588">
            <v>0</v>
          </cell>
          <cell r="N7588">
            <v>0</v>
          </cell>
          <cell r="O7588">
            <v>0</v>
          </cell>
          <cell r="P7588">
            <v>0</v>
          </cell>
        </row>
        <row r="7589">
          <cell r="A7589">
            <v>1912000758</v>
          </cell>
          <cell r="B7589">
            <v>758</v>
          </cell>
          <cell r="C7589">
            <v>912000</v>
          </cell>
          <cell r="D7589">
            <v>1</v>
          </cell>
          <cell r="E7589">
            <v>0</v>
          </cell>
          <cell r="F7589" t="str">
            <v>אכיפת גביה - מים</v>
          </cell>
          <cell r="G7589">
            <v>0</v>
          </cell>
          <cell r="H7589" t="str">
            <v>גמיש</v>
          </cell>
          <cell r="I7589">
            <v>0</v>
          </cell>
          <cell r="J7589">
            <v>0</v>
          </cell>
          <cell r="K7589">
            <v>0</v>
          </cell>
          <cell r="L7589">
            <v>0</v>
          </cell>
          <cell r="M7589">
            <v>0</v>
          </cell>
          <cell r="N7589">
            <v>0</v>
          </cell>
          <cell r="O7589">
            <v>0</v>
          </cell>
          <cell r="P7589">
            <v>0</v>
          </cell>
        </row>
        <row r="7590">
          <cell r="A7590">
            <v>1912000794</v>
          </cell>
          <cell r="B7590">
            <v>794</v>
          </cell>
          <cell r="C7590">
            <v>912000</v>
          </cell>
          <cell r="D7590">
            <v>1</v>
          </cell>
          <cell r="E7590">
            <v>0</v>
          </cell>
          <cell r="F7590" t="str">
            <v xml:space="preserve">השתתפות בעזר 094  </v>
          </cell>
          <cell r="G7590">
            <v>0</v>
          </cell>
          <cell r="H7590" t="str">
            <v>קשיח</v>
          </cell>
          <cell r="I7590">
            <v>0</v>
          </cell>
          <cell r="J7590">
            <v>0</v>
          </cell>
          <cell r="K7590">
            <v>0</v>
          </cell>
          <cell r="L7590">
            <v>0</v>
          </cell>
          <cell r="M7590">
            <v>0</v>
          </cell>
          <cell r="N7590">
            <v>0</v>
          </cell>
          <cell r="O7590">
            <v>0</v>
          </cell>
          <cell r="P7590">
            <v>0</v>
          </cell>
        </row>
        <row r="7591">
          <cell r="A7591">
            <v>1912000961</v>
          </cell>
          <cell r="B7591">
            <v>961</v>
          </cell>
          <cell r="C7591">
            <v>912000</v>
          </cell>
          <cell r="D7591">
            <v>1</v>
          </cell>
          <cell r="E7591">
            <v>0</v>
          </cell>
          <cell r="F7591" t="str">
            <v>רז' פעולות ורכישות</v>
          </cell>
          <cell r="G7591">
            <v>0</v>
          </cell>
          <cell r="H7591" t="str">
            <v>גמיש</v>
          </cell>
          <cell r="I7591">
            <v>0</v>
          </cell>
          <cell r="J7591">
            <v>0</v>
          </cell>
          <cell r="K7591">
            <v>0</v>
          </cell>
          <cell r="L7591">
            <v>0</v>
          </cell>
          <cell r="M7591">
            <v>0</v>
          </cell>
          <cell r="N7591">
            <v>0</v>
          </cell>
          <cell r="O7591">
            <v>0</v>
          </cell>
          <cell r="P7591">
            <v>0</v>
          </cell>
        </row>
        <row r="7592">
          <cell r="A7592" t="e">
            <v>#VALUE!</v>
          </cell>
          <cell r="B7592" t="str">
            <v>912000  סך הכל</v>
          </cell>
          <cell r="C7592">
            <v>0</v>
          </cell>
          <cell r="D7592">
            <v>0</v>
          </cell>
          <cell r="E7592">
            <v>0</v>
          </cell>
          <cell r="F7592" t="str">
            <v xml:space="preserve">גביה              </v>
          </cell>
          <cell r="G7592">
            <v>0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  <cell r="L7592">
            <v>0</v>
          </cell>
          <cell r="M7592">
            <v>0</v>
          </cell>
          <cell r="N7592">
            <v>0</v>
          </cell>
          <cell r="O7592">
            <v>0</v>
          </cell>
          <cell r="P7592">
            <v>0</v>
          </cell>
        </row>
        <row r="7593">
          <cell r="A7593">
            <v>19130000</v>
          </cell>
          <cell r="B7593">
            <v>0</v>
          </cell>
          <cell r="C7593">
            <v>913000</v>
          </cell>
          <cell r="D7593">
            <v>1</v>
          </cell>
          <cell r="E7593">
            <v>0</v>
          </cell>
          <cell r="F7593" t="str">
            <v>מי שיקמה חולון / אזור</v>
          </cell>
          <cell r="G7593">
            <v>0</v>
          </cell>
          <cell r="H7593" t="str">
            <v xml:space="preserve"> </v>
          </cell>
          <cell r="I7593">
            <v>0</v>
          </cell>
          <cell r="J7593">
            <v>0</v>
          </cell>
          <cell r="K7593">
            <v>0</v>
          </cell>
          <cell r="L7593">
            <v>0</v>
          </cell>
          <cell r="M7593">
            <v>0</v>
          </cell>
          <cell r="N7593">
            <v>0</v>
          </cell>
          <cell r="O7593">
            <v>0</v>
          </cell>
          <cell r="P7593">
            <v>0</v>
          </cell>
        </row>
        <row r="7594">
          <cell r="A7594">
            <v>1913000100</v>
          </cell>
          <cell r="B7594">
            <v>100</v>
          </cell>
          <cell r="C7594">
            <v>913000</v>
          </cell>
          <cell r="D7594">
            <v>1</v>
          </cell>
          <cell r="E7594">
            <v>0</v>
          </cell>
          <cell r="F7594" t="str">
            <v>שכר עובדים לפי תקן</v>
          </cell>
          <cell r="G7594">
            <v>0</v>
          </cell>
          <cell r="H7594" t="str">
            <v xml:space="preserve"> </v>
          </cell>
          <cell r="I7594">
            <v>0</v>
          </cell>
          <cell r="J7594">
            <v>0</v>
          </cell>
          <cell r="K7594">
            <v>0</v>
          </cell>
          <cell r="L7594">
            <v>0</v>
          </cell>
          <cell r="M7594">
            <v>0</v>
          </cell>
          <cell r="N7594">
            <v>0</v>
          </cell>
          <cell r="O7594">
            <v>0</v>
          </cell>
          <cell r="P7594">
            <v>0</v>
          </cell>
        </row>
        <row r="7595">
          <cell r="A7595">
            <v>1913000119</v>
          </cell>
          <cell r="B7595">
            <v>119</v>
          </cell>
          <cell r="C7595">
            <v>913000</v>
          </cell>
          <cell r="D7595">
            <v>1</v>
          </cell>
          <cell r="E7595">
            <v>0</v>
          </cell>
          <cell r="F7595" t="str">
            <v xml:space="preserve">השכר הקובע-צוברת  </v>
          </cell>
          <cell r="G7595">
            <v>0</v>
          </cell>
          <cell r="H7595" t="str">
            <v>שכר</v>
          </cell>
          <cell r="I7595">
            <v>0</v>
          </cell>
          <cell r="J7595">
            <v>0</v>
          </cell>
          <cell r="K7595">
            <v>0</v>
          </cell>
          <cell r="L7595">
            <v>0</v>
          </cell>
          <cell r="M7595">
            <v>0</v>
          </cell>
          <cell r="N7595">
            <v>0</v>
          </cell>
          <cell r="O7595">
            <v>0</v>
          </cell>
          <cell r="P7595">
            <v>0</v>
          </cell>
        </row>
        <row r="7596">
          <cell r="A7596">
            <v>1913000122</v>
          </cell>
          <cell r="B7596">
            <v>122</v>
          </cell>
          <cell r="C7596">
            <v>913000</v>
          </cell>
          <cell r="D7596">
            <v>1</v>
          </cell>
          <cell r="E7596">
            <v>0</v>
          </cell>
          <cell r="F7596" t="str">
            <v xml:space="preserve">ביגוד             </v>
          </cell>
          <cell r="G7596">
            <v>0</v>
          </cell>
          <cell r="H7596" t="str">
            <v>שכר</v>
          </cell>
          <cell r="I7596">
            <v>0</v>
          </cell>
          <cell r="J7596">
            <v>0</v>
          </cell>
          <cell r="K7596">
            <v>0</v>
          </cell>
          <cell r="L7596">
            <v>0</v>
          </cell>
          <cell r="M7596">
            <v>0</v>
          </cell>
          <cell r="N7596">
            <v>0</v>
          </cell>
          <cell r="O7596">
            <v>0</v>
          </cell>
          <cell r="P7596">
            <v>0</v>
          </cell>
        </row>
        <row r="7597">
          <cell r="A7597">
            <v>1913000126</v>
          </cell>
          <cell r="B7597">
            <v>126</v>
          </cell>
          <cell r="C7597">
            <v>913000</v>
          </cell>
          <cell r="D7597">
            <v>1</v>
          </cell>
          <cell r="E7597">
            <v>0</v>
          </cell>
          <cell r="F7597" t="str">
            <v xml:space="preserve">דמי הבראה         </v>
          </cell>
          <cell r="G7597">
            <v>0</v>
          </cell>
          <cell r="H7597" t="str">
            <v>שכר</v>
          </cell>
          <cell r="I7597">
            <v>0</v>
          </cell>
          <cell r="J7597">
            <v>0</v>
          </cell>
          <cell r="K7597">
            <v>0</v>
          </cell>
          <cell r="L7597">
            <v>0</v>
          </cell>
          <cell r="M7597">
            <v>0</v>
          </cell>
          <cell r="N7597">
            <v>0</v>
          </cell>
          <cell r="O7597">
            <v>0</v>
          </cell>
          <cell r="P7597">
            <v>0</v>
          </cell>
        </row>
        <row r="7598">
          <cell r="A7598">
            <v>1913000130</v>
          </cell>
          <cell r="B7598">
            <v>130</v>
          </cell>
          <cell r="C7598">
            <v>913000</v>
          </cell>
          <cell r="D7598">
            <v>1</v>
          </cell>
          <cell r="E7598">
            <v>0</v>
          </cell>
          <cell r="F7598" t="str">
            <v xml:space="preserve">שעות נוספות       </v>
          </cell>
          <cell r="G7598">
            <v>0</v>
          </cell>
          <cell r="H7598" t="str">
            <v>שכר</v>
          </cell>
          <cell r="I7598">
            <v>0</v>
          </cell>
          <cell r="J7598">
            <v>0</v>
          </cell>
          <cell r="K7598">
            <v>0</v>
          </cell>
          <cell r="L7598">
            <v>0</v>
          </cell>
          <cell r="M7598">
            <v>0</v>
          </cell>
          <cell r="N7598">
            <v>0</v>
          </cell>
          <cell r="O7598">
            <v>0</v>
          </cell>
          <cell r="P7598">
            <v>0</v>
          </cell>
        </row>
        <row r="7599">
          <cell r="A7599">
            <v>1913000140</v>
          </cell>
          <cell r="B7599">
            <v>140</v>
          </cell>
          <cell r="C7599">
            <v>913000</v>
          </cell>
          <cell r="D7599">
            <v>1</v>
          </cell>
          <cell r="E7599">
            <v>0</v>
          </cell>
          <cell r="F7599" t="str">
            <v>השתתפות באחזקת רכב</v>
          </cell>
          <cell r="G7599">
            <v>0</v>
          </cell>
          <cell r="H7599" t="str">
            <v>שכר</v>
          </cell>
          <cell r="I7599">
            <v>0</v>
          </cell>
          <cell r="J7599">
            <v>0</v>
          </cell>
          <cell r="K7599">
            <v>0</v>
          </cell>
          <cell r="L7599">
            <v>0</v>
          </cell>
          <cell r="M7599">
            <v>0</v>
          </cell>
          <cell r="N7599">
            <v>0</v>
          </cell>
          <cell r="O7599">
            <v>0</v>
          </cell>
          <cell r="P7599">
            <v>0</v>
          </cell>
        </row>
        <row r="7600">
          <cell r="A7600">
            <v>1913000250</v>
          </cell>
          <cell r="B7600">
            <v>250</v>
          </cell>
          <cell r="C7600">
            <v>913000</v>
          </cell>
          <cell r="D7600">
            <v>1</v>
          </cell>
          <cell r="E7600">
            <v>0</v>
          </cell>
          <cell r="F7600" t="str">
            <v>שכר מושאלים</v>
          </cell>
          <cell r="G7600">
            <v>0</v>
          </cell>
          <cell r="H7600" t="str">
            <v>שכר</v>
          </cell>
          <cell r="I7600">
            <v>0</v>
          </cell>
          <cell r="J7600">
            <v>0</v>
          </cell>
          <cell r="K7600">
            <v>0</v>
          </cell>
          <cell r="L7600">
            <v>0</v>
          </cell>
          <cell r="M7600">
            <v>0</v>
          </cell>
          <cell r="N7600">
            <v>0</v>
          </cell>
          <cell r="O7600">
            <v>0</v>
          </cell>
          <cell r="P7600">
            <v>0</v>
          </cell>
        </row>
        <row r="7601">
          <cell r="A7601" t="e">
            <v>#VALUE!</v>
          </cell>
          <cell r="B7601" t="str">
            <v>913000  סך הכל</v>
          </cell>
          <cell r="C7601">
            <v>0</v>
          </cell>
          <cell r="D7601">
            <v>0</v>
          </cell>
          <cell r="E7601">
            <v>0</v>
          </cell>
          <cell r="F7601" t="str">
            <v>מי נביעות חולון / אזור</v>
          </cell>
          <cell r="G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  <cell r="L7601">
            <v>0</v>
          </cell>
          <cell r="M7601">
            <v>0</v>
          </cell>
          <cell r="N7601">
            <v>0</v>
          </cell>
          <cell r="O7601">
            <v>0</v>
          </cell>
          <cell r="P7601">
            <v>0</v>
          </cell>
        </row>
        <row r="7602">
          <cell r="A7602">
            <v>19300000</v>
          </cell>
          <cell r="B7602">
            <v>0</v>
          </cell>
          <cell r="C7602">
            <v>930000</v>
          </cell>
          <cell r="D7602">
            <v>1</v>
          </cell>
          <cell r="E7602">
            <v>0</v>
          </cell>
          <cell r="F7602" t="str">
            <v xml:space="preserve">נכסים             </v>
          </cell>
          <cell r="G7602">
            <v>0</v>
          </cell>
          <cell r="H7602" t="str">
            <v xml:space="preserve"> </v>
          </cell>
          <cell r="I7602">
            <v>0</v>
          </cell>
          <cell r="J7602">
            <v>0</v>
          </cell>
          <cell r="K7602">
            <v>0</v>
          </cell>
          <cell r="L7602">
            <v>0</v>
          </cell>
          <cell r="M7602">
            <v>0</v>
          </cell>
          <cell r="N7602">
            <v>0</v>
          </cell>
          <cell r="O7602">
            <v>0</v>
          </cell>
          <cell r="P7602">
            <v>0</v>
          </cell>
        </row>
        <row r="7603">
          <cell r="A7603">
            <v>19330000</v>
          </cell>
          <cell r="B7603">
            <v>0</v>
          </cell>
          <cell r="C7603">
            <v>933000</v>
          </cell>
          <cell r="D7603">
            <v>1</v>
          </cell>
          <cell r="E7603">
            <v>0</v>
          </cell>
          <cell r="F7603" t="str">
            <v xml:space="preserve">החברה הכלכלית     </v>
          </cell>
          <cell r="G7603">
            <v>0</v>
          </cell>
          <cell r="H7603" t="str">
            <v xml:space="preserve"> </v>
          </cell>
          <cell r="I7603">
            <v>0</v>
          </cell>
          <cell r="J7603">
            <v>0</v>
          </cell>
          <cell r="K7603">
            <v>0</v>
          </cell>
          <cell r="L7603">
            <v>0</v>
          </cell>
          <cell r="M7603">
            <v>0</v>
          </cell>
          <cell r="N7603">
            <v>0</v>
          </cell>
          <cell r="O7603">
            <v>0</v>
          </cell>
          <cell r="P7603">
            <v>0</v>
          </cell>
        </row>
        <row r="7604">
          <cell r="A7604">
            <v>1933000610</v>
          </cell>
          <cell r="B7604">
            <v>610</v>
          </cell>
          <cell r="C7604">
            <v>933000</v>
          </cell>
          <cell r="D7604">
            <v>1</v>
          </cell>
          <cell r="E7604">
            <v>0</v>
          </cell>
          <cell r="F7604" t="str">
            <v>עמלה לחברה הכלכלית</v>
          </cell>
          <cell r="G7604">
            <v>0</v>
          </cell>
          <cell r="H7604" t="str">
            <v>קשיח</v>
          </cell>
          <cell r="I7604">
            <v>0</v>
          </cell>
          <cell r="J7604">
            <v>0</v>
          </cell>
          <cell r="K7604">
            <v>0</v>
          </cell>
          <cell r="L7604">
            <v>0</v>
          </cell>
          <cell r="M7604">
            <v>0</v>
          </cell>
          <cell r="N7604">
            <v>0</v>
          </cell>
          <cell r="O7604">
            <v>0</v>
          </cell>
          <cell r="P7604">
            <v>0</v>
          </cell>
        </row>
        <row r="7605">
          <cell r="A7605" t="e">
            <v>#VALUE!</v>
          </cell>
          <cell r="B7605" t="str">
            <v>933000  סך הכל</v>
          </cell>
          <cell r="C7605">
            <v>0</v>
          </cell>
          <cell r="D7605">
            <v>0</v>
          </cell>
          <cell r="E7605">
            <v>0</v>
          </cell>
          <cell r="F7605" t="str">
            <v xml:space="preserve">החברה הכלכלית     </v>
          </cell>
          <cell r="G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  <cell r="L7605">
            <v>0</v>
          </cell>
          <cell r="M7605">
            <v>0</v>
          </cell>
          <cell r="N7605">
            <v>0</v>
          </cell>
          <cell r="O7605">
            <v>0</v>
          </cell>
          <cell r="P7605">
            <v>0</v>
          </cell>
        </row>
        <row r="7606">
          <cell r="A7606">
            <v>19390000</v>
          </cell>
          <cell r="B7606">
            <v>0</v>
          </cell>
          <cell r="C7606">
            <v>939000</v>
          </cell>
          <cell r="D7606">
            <v>1</v>
          </cell>
          <cell r="E7606">
            <v>0</v>
          </cell>
          <cell r="F7606" t="str">
            <v xml:space="preserve">נכסים אחרים       </v>
          </cell>
          <cell r="G7606">
            <v>0</v>
          </cell>
          <cell r="H7606" t="str">
            <v xml:space="preserve"> </v>
          </cell>
          <cell r="I7606">
            <v>0</v>
          </cell>
          <cell r="J7606">
            <v>0</v>
          </cell>
          <cell r="K7606">
            <v>0</v>
          </cell>
          <cell r="L7606">
            <v>0</v>
          </cell>
          <cell r="M7606">
            <v>0</v>
          </cell>
          <cell r="N7606">
            <v>0</v>
          </cell>
          <cell r="O7606">
            <v>0</v>
          </cell>
          <cell r="P7606">
            <v>0</v>
          </cell>
        </row>
        <row r="7607">
          <cell r="A7607">
            <v>1939000410</v>
          </cell>
          <cell r="B7607">
            <v>410</v>
          </cell>
          <cell r="C7607">
            <v>939000</v>
          </cell>
          <cell r="D7607">
            <v>1</v>
          </cell>
          <cell r="E7607">
            <v>0</v>
          </cell>
          <cell r="F7607" t="str">
            <v xml:space="preserve">דמי חכירה         </v>
          </cell>
          <cell r="G7607">
            <v>0</v>
          </cell>
          <cell r="H7607" t="str">
            <v>קשיח</v>
          </cell>
          <cell r="I7607">
            <v>0</v>
          </cell>
          <cell r="J7607">
            <v>13500</v>
          </cell>
          <cell r="K7607">
            <v>-0.25</v>
          </cell>
          <cell r="L7607">
            <v>1500</v>
          </cell>
          <cell r="M7607">
            <v>0</v>
          </cell>
          <cell r="N7607">
            <v>15000</v>
          </cell>
          <cell r="O7607">
            <v>15000</v>
          </cell>
          <cell r="P7607">
            <v>-447.66</v>
          </cell>
        </row>
        <row r="7608">
          <cell r="A7608">
            <v>1939000411</v>
          </cell>
          <cell r="B7608">
            <v>411</v>
          </cell>
          <cell r="C7608">
            <v>939000</v>
          </cell>
          <cell r="D7608">
            <v>1</v>
          </cell>
          <cell r="E7608">
            <v>0</v>
          </cell>
          <cell r="F7608" t="str">
            <v>ארנונה-נכסי העירייה</v>
          </cell>
          <cell r="G7608">
            <v>0</v>
          </cell>
          <cell r="H7608" t="str">
            <v>קשיח</v>
          </cell>
          <cell r="I7608" t="e">
            <v>#DIV/0!</v>
          </cell>
          <cell r="J7608">
            <v>0</v>
          </cell>
          <cell r="K7608">
            <v>0</v>
          </cell>
          <cell r="L7608">
            <v>0</v>
          </cell>
          <cell r="M7608">
            <v>0</v>
          </cell>
          <cell r="N7608">
            <v>0</v>
          </cell>
          <cell r="O7608">
            <v>0</v>
          </cell>
          <cell r="P7608">
            <v>0</v>
          </cell>
        </row>
        <row r="7609">
          <cell r="A7609">
            <v>1939000412</v>
          </cell>
          <cell r="B7609">
            <v>412</v>
          </cell>
          <cell r="C7609">
            <v>939000</v>
          </cell>
          <cell r="D7609">
            <v>1</v>
          </cell>
          <cell r="E7609">
            <v>0</v>
          </cell>
          <cell r="F7609" t="str">
            <v xml:space="preserve">מס רכישה          </v>
          </cell>
          <cell r="G7609">
            <v>0</v>
          </cell>
          <cell r="H7609" t="str">
            <v>קשיח</v>
          </cell>
          <cell r="I7609">
            <v>-0.94736842105263164</v>
          </cell>
          <cell r="J7609">
            <v>9000</v>
          </cell>
          <cell r="K7609">
            <v>0</v>
          </cell>
          <cell r="L7609">
            <v>1000</v>
          </cell>
          <cell r="M7609">
            <v>0</v>
          </cell>
          <cell r="N7609">
            <v>10000</v>
          </cell>
          <cell r="O7609">
            <v>190000</v>
          </cell>
          <cell r="P7609">
            <v>0</v>
          </cell>
        </row>
        <row r="7610">
          <cell r="A7610">
            <v>1939000413</v>
          </cell>
          <cell r="B7610">
            <v>413</v>
          </cell>
          <cell r="C7610">
            <v>939000</v>
          </cell>
          <cell r="D7610">
            <v>1</v>
          </cell>
          <cell r="E7610">
            <v>0</v>
          </cell>
          <cell r="F7610" t="str">
            <v>דמ"ש נכסי חברות הבת</v>
          </cell>
          <cell r="G7610">
            <v>0</v>
          </cell>
          <cell r="H7610" t="str">
            <v>קשיח</v>
          </cell>
          <cell r="I7610">
            <v>0</v>
          </cell>
          <cell r="J7610">
            <v>0</v>
          </cell>
          <cell r="K7610">
            <v>0</v>
          </cell>
          <cell r="L7610">
            <v>0</v>
          </cell>
          <cell r="M7610">
            <v>0</v>
          </cell>
          <cell r="N7610">
            <v>0</v>
          </cell>
          <cell r="O7610">
            <v>0</v>
          </cell>
          <cell r="P7610">
            <v>0</v>
          </cell>
        </row>
        <row r="7611">
          <cell r="A7611">
            <v>1939000432</v>
          </cell>
          <cell r="B7611">
            <v>432</v>
          </cell>
          <cell r="C7611">
            <v>939000</v>
          </cell>
          <cell r="D7611">
            <v>1</v>
          </cell>
          <cell r="E7611">
            <v>0</v>
          </cell>
          <cell r="F7611" t="str">
            <v>מים - נכסים</v>
          </cell>
          <cell r="G7611">
            <v>0</v>
          </cell>
          <cell r="H7611" t="str">
            <v>קשיח</v>
          </cell>
          <cell r="I7611">
            <v>-0.6</v>
          </cell>
          <cell r="J7611">
            <v>20000</v>
          </cell>
          <cell r="K7611">
            <v>0</v>
          </cell>
          <cell r="L7611">
            <v>0</v>
          </cell>
          <cell r="M7611">
            <v>0</v>
          </cell>
          <cell r="N7611">
            <v>20000</v>
          </cell>
          <cell r="O7611">
            <v>50000</v>
          </cell>
          <cell r="P7611">
            <v>9061</v>
          </cell>
        </row>
        <row r="7612">
          <cell r="A7612">
            <v>1939000441</v>
          </cell>
          <cell r="B7612">
            <v>441</v>
          </cell>
          <cell r="C7612">
            <v>939000</v>
          </cell>
          <cell r="D7612">
            <v>1</v>
          </cell>
          <cell r="E7612">
            <v>0</v>
          </cell>
          <cell r="F7612" t="str">
            <v xml:space="preserve">ביטוח דירות       </v>
          </cell>
          <cell r="G7612">
            <v>0</v>
          </cell>
          <cell r="H7612" t="str">
            <v>קשיח</v>
          </cell>
          <cell r="I7612">
            <v>0</v>
          </cell>
          <cell r="J7612">
            <v>0</v>
          </cell>
          <cell r="K7612">
            <v>0</v>
          </cell>
          <cell r="L7612">
            <v>0</v>
          </cell>
          <cell r="M7612">
            <v>0</v>
          </cell>
          <cell r="N7612">
            <v>0</v>
          </cell>
          <cell r="O7612">
            <v>0</v>
          </cell>
          <cell r="P7612">
            <v>0</v>
          </cell>
        </row>
        <row r="7613">
          <cell r="A7613">
            <v>1939000477</v>
          </cell>
          <cell r="B7613">
            <v>477</v>
          </cell>
          <cell r="C7613">
            <v>939000</v>
          </cell>
          <cell r="D7613">
            <v>1</v>
          </cell>
          <cell r="E7613">
            <v>0</v>
          </cell>
          <cell r="F7613" t="str">
            <v xml:space="preserve">אחזקת נכסים       </v>
          </cell>
          <cell r="G7613">
            <v>0</v>
          </cell>
          <cell r="H7613" t="str">
            <v>גמיש</v>
          </cell>
          <cell r="I7613">
            <v>-1</v>
          </cell>
          <cell r="J7613">
            <v>0</v>
          </cell>
          <cell r="K7613">
            <v>0</v>
          </cell>
          <cell r="L7613">
            <v>0</v>
          </cell>
          <cell r="M7613">
            <v>0</v>
          </cell>
          <cell r="N7613">
            <v>0</v>
          </cell>
          <cell r="O7613">
            <v>19000</v>
          </cell>
          <cell r="P7613">
            <v>0</v>
          </cell>
        </row>
        <row r="7614">
          <cell r="A7614">
            <v>1939000550</v>
          </cell>
          <cell r="B7614">
            <v>550</v>
          </cell>
          <cell r="C7614">
            <v>939000</v>
          </cell>
          <cell r="D7614">
            <v>1</v>
          </cell>
          <cell r="E7614">
            <v>0</v>
          </cell>
          <cell r="F7614" t="str">
            <v xml:space="preserve">פירסומים          </v>
          </cell>
          <cell r="G7614">
            <v>0</v>
          </cell>
          <cell r="H7614" t="str">
            <v>גמיש</v>
          </cell>
          <cell r="I7614">
            <v>-0.8</v>
          </cell>
          <cell r="J7614">
            <v>900</v>
          </cell>
          <cell r="K7614">
            <v>0</v>
          </cell>
          <cell r="L7614">
            <v>100</v>
          </cell>
          <cell r="M7614">
            <v>0</v>
          </cell>
          <cell r="N7614">
            <v>1000</v>
          </cell>
          <cell r="O7614">
            <v>5000</v>
          </cell>
          <cell r="P7614">
            <v>0</v>
          </cell>
        </row>
        <row r="7615">
          <cell r="A7615">
            <v>1939000570</v>
          </cell>
          <cell r="B7615">
            <v>570</v>
          </cell>
          <cell r="C7615">
            <v>939000</v>
          </cell>
          <cell r="D7615">
            <v>1</v>
          </cell>
          <cell r="E7615">
            <v>0</v>
          </cell>
          <cell r="F7615" t="str">
            <v>תוכנת ניהול נכסים</v>
          </cell>
          <cell r="G7615">
            <v>0</v>
          </cell>
          <cell r="H7615" t="str">
            <v>קשיח</v>
          </cell>
          <cell r="I7615">
            <v>1.6393442622950838E-2</v>
          </cell>
          <cell r="J7615">
            <v>5580</v>
          </cell>
          <cell r="K7615">
            <v>0</v>
          </cell>
          <cell r="L7615">
            <v>620</v>
          </cell>
          <cell r="M7615">
            <v>0</v>
          </cell>
          <cell r="N7615">
            <v>6200</v>
          </cell>
          <cell r="O7615">
            <v>6100</v>
          </cell>
          <cell r="P7615">
            <v>5534.1</v>
          </cell>
        </row>
        <row r="7616">
          <cell r="A7616">
            <v>1939000572</v>
          </cell>
          <cell r="B7616">
            <v>572</v>
          </cell>
          <cell r="C7616">
            <v>939000</v>
          </cell>
          <cell r="D7616">
            <v>1</v>
          </cell>
          <cell r="E7616">
            <v>0</v>
          </cell>
          <cell r="F7616" t="str">
            <v>דמי ניהול אמות</v>
          </cell>
          <cell r="G7616">
            <v>0</v>
          </cell>
          <cell r="H7616" t="str">
            <v>גמיש</v>
          </cell>
          <cell r="I7616">
            <v>0</v>
          </cell>
          <cell r="J7616">
            <v>300000</v>
          </cell>
          <cell r="K7616" t="e">
            <v>#N/A</v>
          </cell>
          <cell r="L7616">
            <v>0</v>
          </cell>
          <cell r="M7616" t="str">
            <v>חדש</v>
          </cell>
          <cell r="N7616">
            <v>300000</v>
          </cell>
          <cell r="O7616">
            <v>0</v>
          </cell>
          <cell r="P7616">
            <v>0</v>
          </cell>
        </row>
        <row r="7617">
          <cell r="A7617">
            <v>1939000580</v>
          </cell>
          <cell r="B7617">
            <v>580</v>
          </cell>
          <cell r="C7617">
            <v>939000</v>
          </cell>
          <cell r="D7617">
            <v>1</v>
          </cell>
          <cell r="E7617">
            <v>0</v>
          </cell>
          <cell r="F7617" t="str">
            <v xml:space="preserve">ייעוץ חיצוני      </v>
          </cell>
          <cell r="G7617">
            <v>0</v>
          </cell>
          <cell r="H7617" t="str">
            <v>גמיש</v>
          </cell>
          <cell r="I7617">
            <v>-1</v>
          </cell>
          <cell r="J7617">
            <v>0</v>
          </cell>
          <cell r="K7617">
            <v>0</v>
          </cell>
          <cell r="L7617">
            <v>0</v>
          </cell>
          <cell r="M7617">
            <v>0</v>
          </cell>
          <cell r="N7617">
            <v>0</v>
          </cell>
          <cell r="O7617">
            <v>5000</v>
          </cell>
          <cell r="P7617">
            <v>0</v>
          </cell>
        </row>
        <row r="7618">
          <cell r="A7618">
            <v>1939000801</v>
          </cell>
          <cell r="B7618">
            <v>801</v>
          </cell>
          <cell r="C7618">
            <v>939000</v>
          </cell>
          <cell r="D7618">
            <v>1</v>
          </cell>
          <cell r="E7618">
            <v>0</v>
          </cell>
          <cell r="F7618" t="str">
            <v>דמי זיכיון רשת קהילה ופנאי</v>
          </cell>
          <cell r="G7618">
            <v>0</v>
          </cell>
          <cell r="H7618" t="str">
            <v>קשיח</v>
          </cell>
          <cell r="I7618">
            <v>0</v>
          </cell>
          <cell r="J7618">
            <v>0</v>
          </cell>
          <cell r="K7618" t="e">
            <v>#N/A</v>
          </cell>
          <cell r="L7618">
            <v>0</v>
          </cell>
          <cell r="M7618">
            <v>0</v>
          </cell>
          <cell r="N7618">
            <v>0</v>
          </cell>
          <cell r="O7618">
            <v>1552500</v>
          </cell>
          <cell r="P7618">
            <v>0</v>
          </cell>
        </row>
        <row r="7619">
          <cell r="A7619">
            <v>1939000802</v>
          </cell>
          <cell r="B7619">
            <v>802</v>
          </cell>
          <cell r="C7619">
            <v>939000</v>
          </cell>
          <cell r="D7619">
            <v>1</v>
          </cell>
          <cell r="E7619">
            <v>0</v>
          </cell>
          <cell r="F7619" t="str">
            <v>דמ"ז החברה לפיתוח תאטרון</v>
          </cell>
          <cell r="G7619">
            <v>0</v>
          </cell>
          <cell r="H7619" t="str">
            <v>קשיח</v>
          </cell>
          <cell r="I7619">
            <v>0</v>
          </cell>
          <cell r="J7619">
            <v>0</v>
          </cell>
          <cell r="K7619" t="e">
            <v>#N/A</v>
          </cell>
          <cell r="L7619">
            <v>0</v>
          </cell>
          <cell r="M7619">
            <v>0</v>
          </cell>
          <cell r="N7619">
            <v>0</v>
          </cell>
          <cell r="O7619">
            <v>7735800</v>
          </cell>
          <cell r="P7619">
            <v>0</v>
          </cell>
        </row>
        <row r="7620">
          <cell r="A7620">
            <v>1939000803</v>
          </cell>
          <cell r="B7620">
            <v>803</v>
          </cell>
          <cell r="C7620">
            <v>939000</v>
          </cell>
          <cell r="D7620">
            <v>1</v>
          </cell>
          <cell r="E7620">
            <v>0</v>
          </cell>
          <cell r="F7620" t="str">
            <v>זכות הפעלה החב' לפיתוח תאטרון</v>
          </cell>
          <cell r="G7620">
            <v>0</v>
          </cell>
          <cell r="H7620" t="str">
            <v>גמיש</v>
          </cell>
          <cell r="I7620">
            <v>0</v>
          </cell>
          <cell r="J7620">
            <v>0</v>
          </cell>
          <cell r="K7620" t="e">
            <v>#N/A</v>
          </cell>
          <cell r="L7620">
            <v>0</v>
          </cell>
          <cell r="M7620">
            <v>0</v>
          </cell>
          <cell r="N7620">
            <v>0</v>
          </cell>
          <cell r="O7620">
            <v>0</v>
          </cell>
          <cell r="P7620">
            <v>0</v>
          </cell>
        </row>
        <row r="7621">
          <cell r="A7621">
            <v>1939000804</v>
          </cell>
          <cell r="B7621">
            <v>804</v>
          </cell>
          <cell r="C7621">
            <v>939000</v>
          </cell>
          <cell r="D7621">
            <v>1</v>
          </cell>
          <cell r="E7621">
            <v>0</v>
          </cell>
          <cell r="F7621" t="str">
            <v>זכות הפעלה רשת קהילה ופנאי</v>
          </cell>
          <cell r="G7621">
            <v>0</v>
          </cell>
          <cell r="H7621" t="str">
            <v>גמיש</v>
          </cell>
          <cell r="I7621">
            <v>0</v>
          </cell>
          <cell r="J7621">
            <v>0</v>
          </cell>
          <cell r="K7621" t="e">
            <v>#N/A</v>
          </cell>
          <cell r="L7621">
            <v>0</v>
          </cell>
          <cell r="M7621" t="str">
            <v>חדש</v>
          </cell>
          <cell r="N7621">
            <v>0</v>
          </cell>
          <cell r="O7621">
            <v>0</v>
          </cell>
          <cell r="P7621">
            <v>0</v>
          </cell>
        </row>
        <row r="7622">
          <cell r="A7622">
            <v>1939000810</v>
          </cell>
          <cell r="B7622">
            <v>810</v>
          </cell>
          <cell r="C7622">
            <v>939000</v>
          </cell>
          <cell r="D7622">
            <v>1</v>
          </cell>
          <cell r="E7622">
            <v>0</v>
          </cell>
          <cell r="F7622" t="str">
            <v>ארנונה נכסי העירייה</v>
          </cell>
          <cell r="G7622">
            <v>0</v>
          </cell>
          <cell r="H7622" t="str">
            <v>קשיח</v>
          </cell>
          <cell r="I7622">
            <v>0</v>
          </cell>
          <cell r="J7622">
            <v>8347500</v>
          </cell>
          <cell r="K7622" t="e">
            <v>#N/A</v>
          </cell>
          <cell r="L7622">
            <v>0</v>
          </cell>
          <cell r="M7622">
            <v>0</v>
          </cell>
          <cell r="N7622">
            <v>8347500</v>
          </cell>
          <cell r="O7622">
            <v>8389040</v>
          </cell>
          <cell r="P7622">
            <v>8275665.3799999999</v>
          </cell>
        </row>
        <row r="7623">
          <cell r="A7623">
            <v>1939000901</v>
          </cell>
          <cell r="B7623">
            <v>901</v>
          </cell>
          <cell r="C7623">
            <v>939000</v>
          </cell>
          <cell r="D7623">
            <v>1</v>
          </cell>
          <cell r="E7623">
            <v>0</v>
          </cell>
          <cell r="F7623" t="str">
            <v>קרן ארנונה</v>
          </cell>
          <cell r="G7623">
            <v>0</v>
          </cell>
          <cell r="H7623" t="str">
            <v>קשיח</v>
          </cell>
          <cell r="I7623">
            <v>0</v>
          </cell>
          <cell r="J7623">
            <v>3000000</v>
          </cell>
          <cell r="K7623" t="e">
            <v>#N/A</v>
          </cell>
          <cell r="L7623">
            <v>0</v>
          </cell>
          <cell r="M7623" t="str">
            <v>חדש</v>
          </cell>
          <cell r="N7623">
            <v>3000000</v>
          </cell>
          <cell r="O7623">
            <v>0</v>
          </cell>
          <cell r="P7623">
            <v>0</v>
          </cell>
        </row>
        <row r="7624">
          <cell r="A7624" t="e">
            <v>#VALUE!</v>
          </cell>
          <cell r="B7624" t="str">
            <v>939000  סך הכל</v>
          </cell>
          <cell r="C7624">
            <v>0</v>
          </cell>
          <cell r="D7624">
            <v>0</v>
          </cell>
          <cell r="E7624">
            <v>0</v>
          </cell>
          <cell r="F7624" t="str">
            <v xml:space="preserve">נכסים אחרים       </v>
          </cell>
          <cell r="G7624">
            <v>0</v>
          </cell>
          <cell r="H7624">
            <v>0</v>
          </cell>
          <cell r="I7624">
            <v>-0.34883878838610283</v>
          </cell>
          <cell r="J7624">
            <v>11696480</v>
          </cell>
          <cell r="K7624" t="e">
            <v>#N/A</v>
          </cell>
          <cell r="L7624">
            <v>3220</v>
          </cell>
          <cell r="M7624">
            <v>0</v>
          </cell>
          <cell r="N7624">
            <v>11699700</v>
          </cell>
          <cell r="O7624">
            <v>17967440</v>
          </cell>
          <cell r="P7624">
            <v>8289812.8200000003</v>
          </cell>
        </row>
        <row r="7625">
          <cell r="A7625">
            <v>19700000</v>
          </cell>
          <cell r="B7625">
            <v>0</v>
          </cell>
          <cell r="C7625">
            <v>970000</v>
          </cell>
          <cell r="D7625">
            <v>1</v>
          </cell>
          <cell r="E7625">
            <v>0</v>
          </cell>
          <cell r="F7625" t="str">
            <v xml:space="preserve">מפעל הביוב        </v>
          </cell>
          <cell r="G7625">
            <v>0</v>
          </cell>
          <cell r="H7625" t="str">
            <v xml:space="preserve"> </v>
          </cell>
          <cell r="I7625">
            <v>0</v>
          </cell>
          <cell r="J7625">
            <v>0</v>
          </cell>
          <cell r="K7625">
            <v>0</v>
          </cell>
          <cell r="L7625">
            <v>0</v>
          </cell>
          <cell r="M7625">
            <v>0</v>
          </cell>
          <cell r="N7625">
            <v>0</v>
          </cell>
          <cell r="O7625">
            <v>0</v>
          </cell>
          <cell r="P7625">
            <v>0</v>
          </cell>
        </row>
        <row r="7626">
          <cell r="A7626">
            <v>19720000</v>
          </cell>
          <cell r="B7626">
            <v>0</v>
          </cell>
          <cell r="C7626">
            <v>972000</v>
          </cell>
          <cell r="D7626">
            <v>1</v>
          </cell>
          <cell r="E7626">
            <v>0</v>
          </cell>
          <cell r="F7626" t="str">
            <v xml:space="preserve">ביוב  עירוני      </v>
          </cell>
          <cell r="G7626">
            <v>0</v>
          </cell>
          <cell r="H7626" t="str">
            <v xml:space="preserve"> </v>
          </cell>
          <cell r="I7626">
            <v>0</v>
          </cell>
          <cell r="J7626">
            <v>0</v>
          </cell>
          <cell r="K7626">
            <v>0</v>
          </cell>
          <cell r="L7626">
            <v>0</v>
          </cell>
          <cell r="M7626">
            <v>0</v>
          </cell>
          <cell r="N7626">
            <v>0</v>
          </cell>
          <cell r="O7626">
            <v>0</v>
          </cell>
          <cell r="P7626">
            <v>0</v>
          </cell>
        </row>
        <row r="7627">
          <cell r="A7627">
            <v>1972000100</v>
          </cell>
          <cell r="B7627">
            <v>100</v>
          </cell>
          <cell r="C7627">
            <v>972000</v>
          </cell>
          <cell r="D7627">
            <v>1</v>
          </cell>
          <cell r="E7627">
            <v>0</v>
          </cell>
          <cell r="F7627" t="str">
            <v>שכר עובדים לפי תקן</v>
          </cell>
          <cell r="G7627">
            <v>0</v>
          </cell>
          <cell r="H7627" t="str">
            <v xml:space="preserve"> </v>
          </cell>
          <cell r="I7627">
            <v>0</v>
          </cell>
          <cell r="J7627">
            <v>0</v>
          </cell>
          <cell r="K7627">
            <v>0</v>
          </cell>
          <cell r="L7627">
            <v>0</v>
          </cell>
          <cell r="M7627">
            <v>0</v>
          </cell>
          <cell r="N7627">
            <v>0</v>
          </cell>
          <cell r="O7627">
            <v>0</v>
          </cell>
          <cell r="P7627">
            <v>0</v>
          </cell>
        </row>
        <row r="7628">
          <cell r="A7628">
            <v>1972000119</v>
          </cell>
          <cell r="B7628">
            <v>119</v>
          </cell>
          <cell r="C7628">
            <v>972000</v>
          </cell>
          <cell r="D7628">
            <v>1</v>
          </cell>
          <cell r="E7628">
            <v>0</v>
          </cell>
          <cell r="F7628" t="str">
            <v xml:space="preserve">השכר הקובע-צוברת  </v>
          </cell>
          <cell r="G7628">
            <v>0</v>
          </cell>
          <cell r="H7628" t="str">
            <v>שכר</v>
          </cell>
          <cell r="I7628">
            <v>0</v>
          </cell>
          <cell r="J7628">
            <v>0</v>
          </cell>
          <cell r="K7628">
            <v>0</v>
          </cell>
          <cell r="L7628">
            <v>0</v>
          </cell>
          <cell r="M7628">
            <v>0</v>
          </cell>
          <cell r="N7628">
            <v>0</v>
          </cell>
          <cell r="O7628">
            <v>0</v>
          </cell>
          <cell r="P7628">
            <v>0</v>
          </cell>
        </row>
        <row r="7629">
          <cell r="A7629">
            <v>1972000140</v>
          </cell>
          <cell r="B7629">
            <v>140</v>
          </cell>
          <cell r="C7629">
            <v>972000</v>
          </cell>
          <cell r="D7629">
            <v>1</v>
          </cell>
          <cell r="E7629">
            <v>0</v>
          </cell>
          <cell r="F7629" t="str">
            <v>השתתפות באחזקת רכב</v>
          </cell>
          <cell r="G7629">
            <v>0</v>
          </cell>
          <cell r="H7629" t="str">
            <v>שכר</v>
          </cell>
          <cell r="I7629">
            <v>0</v>
          </cell>
          <cell r="J7629">
            <v>0</v>
          </cell>
          <cell r="K7629">
            <v>0</v>
          </cell>
          <cell r="L7629">
            <v>0</v>
          </cell>
          <cell r="M7629">
            <v>0</v>
          </cell>
          <cell r="N7629">
            <v>0</v>
          </cell>
          <cell r="O7629">
            <v>0</v>
          </cell>
          <cell r="P7629">
            <v>0</v>
          </cell>
        </row>
        <row r="7630">
          <cell r="A7630" t="e">
            <v>#VALUE!</v>
          </cell>
          <cell r="B7630" t="str">
            <v>972000  סך הכל</v>
          </cell>
          <cell r="C7630">
            <v>0</v>
          </cell>
          <cell r="D7630">
            <v>0</v>
          </cell>
          <cell r="E7630">
            <v>0</v>
          </cell>
          <cell r="F7630" t="str">
            <v xml:space="preserve">ביוב  עירוני      </v>
          </cell>
          <cell r="G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  <cell r="L7630">
            <v>0</v>
          </cell>
          <cell r="M7630">
            <v>0</v>
          </cell>
          <cell r="N7630">
            <v>0</v>
          </cell>
          <cell r="O7630">
            <v>0</v>
          </cell>
          <cell r="P7630">
            <v>0</v>
          </cell>
        </row>
        <row r="7631">
          <cell r="A7631">
            <v>19900000</v>
          </cell>
          <cell r="B7631">
            <v>0</v>
          </cell>
          <cell r="C7631">
            <v>990000</v>
          </cell>
          <cell r="D7631">
            <v>1</v>
          </cell>
          <cell r="E7631">
            <v>0</v>
          </cell>
          <cell r="F7631" t="str">
            <v xml:space="preserve">תשלומים לא רגילים </v>
          </cell>
          <cell r="G7631">
            <v>0</v>
          </cell>
          <cell r="H7631" t="str">
            <v xml:space="preserve"> </v>
          </cell>
          <cell r="I7631">
            <v>0</v>
          </cell>
          <cell r="J7631">
            <v>0</v>
          </cell>
          <cell r="K7631">
            <v>0</v>
          </cell>
          <cell r="L7631">
            <v>0</v>
          </cell>
          <cell r="M7631">
            <v>0</v>
          </cell>
          <cell r="N7631">
            <v>0</v>
          </cell>
          <cell r="O7631">
            <v>0</v>
          </cell>
          <cell r="P7631">
            <v>0</v>
          </cell>
        </row>
        <row r="7632">
          <cell r="A7632">
            <v>19910000</v>
          </cell>
          <cell r="B7632">
            <v>0</v>
          </cell>
          <cell r="C7632">
            <v>991000</v>
          </cell>
          <cell r="D7632">
            <v>1</v>
          </cell>
          <cell r="E7632">
            <v>0</v>
          </cell>
          <cell r="F7632" t="str">
            <v>הפרשות לקרנות תקציביות</v>
          </cell>
          <cell r="G7632">
            <v>0</v>
          </cell>
          <cell r="H7632" t="str">
            <v xml:space="preserve"> </v>
          </cell>
          <cell r="I7632">
            <v>0</v>
          </cell>
          <cell r="J7632">
            <v>0</v>
          </cell>
          <cell r="K7632">
            <v>0</v>
          </cell>
          <cell r="L7632">
            <v>0</v>
          </cell>
          <cell r="M7632">
            <v>0</v>
          </cell>
          <cell r="N7632">
            <v>0</v>
          </cell>
          <cell r="O7632">
            <v>0</v>
          </cell>
          <cell r="P7632">
            <v>0</v>
          </cell>
        </row>
        <row r="7633">
          <cell r="A7633">
            <v>19911000</v>
          </cell>
          <cell r="B7633">
            <v>0</v>
          </cell>
          <cell r="C7633">
            <v>991100</v>
          </cell>
          <cell r="D7633">
            <v>1</v>
          </cell>
          <cell r="E7633">
            <v>0</v>
          </cell>
          <cell r="F7633" t="str">
            <v xml:space="preserve">קרן מחסנים        </v>
          </cell>
          <cell r="G7633">
            <v>0</v>
          </cell>
          <cell r="H7633" t="str">
            <v xml:space="preserve"> </v>
          </cell>
          <cell r="I7633">
            <v>0</v>
          </cell>
          <cell r="J7633">
            <v>0</v>
          </cell>
          <cell r="K7633">
            <v>0</v>
          </cell>
          <cell r="L7633">
            <v>0</v>
          </cell>
          <cell r="M7633">
            <v>0</v>
          </cell>
          <cell r="N7633">
            <v>0</v>
          </cell>
          <cell r="O7633">
            <v>0</v>
          </cell>
          <cell r="P7633">
            <v>0</v>
          </cell>
        </row>
        <row r="7634">
          <cell r="A7634">
            <v>1991100986</v>
          </cell>
          <cell r="B7634">
            <v>986</v>
          </cell>
          <cell r="C7634">
            <v>991100</v>
          </cell>
          <cell r="D7634">
            <v>1</v>
          </cell>
          <cell r="E7634">
            <v>0</v>
          </cell>
          <cell r="F7634" t="str">
            <v>התאם מלאי מחסן ודלק</v>
          </cell>
          <cell r="G7634">
            <v>0</v>
          </cell>
          <cell r="H7634" t="str">
            <v>קשיח</v>
          </cell>
          <cell r="I7634">
            <v>0</v>
          </cell>
          <cell r="J7634">
            <v>50000</v>
          </cell>
          <cell r="K7634">
            <v>0</v>
          </cell>
          <cell r="L7634">
            <v>0</v>
          </cell>
          <cell r="M7634">
            <v>0</v>
          </cell>
          <cell r="N7634">
            <v>50000</v>
          </cell>
          <cell r="O7634">
            <v>50000</v>
          </cell>
          <cell r="P7634">
            <v>-11607.27</v>
          </cell>
        </row>
        <row r="7635">
          <cell r="A7635" t="e">
            <v>#VALUE!</v>
          </cell>
          <cell r="B7635" t="str">
            <v>991100  סך הכל</v>
          </cell>
          <cell r="C7635">
            <v>0</v>
          </cell>
          <cell r="D7635">
            <v>0</v>
          </cell>
          <cell r="E7635">
            <v>0</v>
          </cell>
          <cell r="F7635" t="str">
            <v xml:space="preserve">קרן מחסנים        </v>
          </cell>
          <cell r="G7635">
            <v>0</v>
          </cell>
          <cell r="H7635">
            <v>0</v>
          </cell>
          <cell r="I7635">
            <v>0</v>
          </cell>
          <cell r="J7635">
            <v>50000</v>
          </cell>
          <cell r="K7635">
            <v>0</v>
          </cell>
          <cell r="L7635">
            <v>0</v>
          </cell>
          <cell r="M7635">
            <v>0</v>
          </cell>
          <cell r="N7635">
            <v>50000</v>
          </cell>
          <cell r="O7635">
            <v>50000</v>
          </cell>
          <cell r="P7635">
            <v>-11607.27</v>
          </cell>
        </row>
        <row r="7636">
          <cell r="A7636">
            <v>19913000</v>
          </cell>
          <cell r="B7636">
            <v>0</v>
          </cell>
          <cell r="C7636">
            <v>991300</v>
          </cell>
          <cell r="D7636">
            <v>1</v>
          </cell>
          <cell r="E7636">
            <v>0</v>
          </cell>
          <cell r="F7636" t="str">
            <v>קרן הלואות לעובדים</v>
          </cell>
          <cell r="G7636">
            <v>0</v>
          </cell>
          <cell r="H7636" t="str">
            <v xml:space="preserve"> </v>
          </cell>
          <cell r="I7636">
            <v>0</v>
          </cell>
          <cell r="J7636">
            <v>0</v>
          </cell>
          <cell r="K7636">
            <v>0</v>
          </cell>
          <cell r="L7636">
            <v>0</v>
          </cell>
          <cell r="M7636">
            <v>0</v>
          </cell>
          <cell r="N7636">
            <v>0</v>
          </cell>
          <cell r="O7636">
            <v>0</v>
          </cell>
          <cell r="P7636">
            <v>0</v>
          </cell>
        </row>
        <row r="7637">
          <cell r="A7637">
            <v>1991300981</v>
          </cell>
          <cell r="B7637">
            <v>981</v>
          </cell>
          <cell r="C7637">
            <v>991300</v>
          </cell>
          <cell r="D7637">
            <v>1</v>
          </cell>
          <cell r="E7637">
            <v>0</v>
          </cell>
          <cell r="F7637" t="str">
            <v xml:space="preserve">קרן להלואות לרכב  </v>
          </cell>
          <cell r="G7637">
            <v>0</v>
          </cell>
          <cell r="H7637" t="str">
            <v>קשיח</v>
          </cell>
          <cell r="I7637">
            <v>0</v>
          </cell>
          <cell r="J7637">
            <v>0</v>
          </cell>
          <cell r="K7637">
            <v>0</v>
          </cell>
          <cell r="L7637">
            <v>0</v>
          </cell>
          <cell r="M7637">
            <v>0</v>
          </cell>
          <cell r="N7637">
            <v>0</v>
          </cell>
          <cell r="O7637">
            <v>0</v>
          </cell>
          <cell r="P7637">
            <v>0</v>
          </cell>
        </row>
        <row r="7638">
          <cell r="A7638" t="e">
            <v>#VALUE!</v>
          </cell>
          <cell r="B7638" t="str">
            <v>991300  סך הכל</v>
          </cell>
          <cell r="C7638">
            <v>0</v>
          </cell>
          <cell r="D7638">
            <v>0</v>
          </cell>
          <cell r="E7638">
            <v>0</v>
          </cell>
          <cell r="F7638" t="str">
            <v>קרן הלואות לעובדים</v>
          </cell>
          <cell r="G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  <cell r="L7638">
            <v>0</v>
          </cell>
          <cell r="M7638">
            <v>0</v>
          </cell>
          <cell r="N7638">
            <v>0</v>
          </cell>
          <cell r="O7638">
            <v>0</v>
          </cell>
          <cell r="P7638">
            <v>0</v>
          </cell>
        </row>
        <row r="7639">
          <cell r="A7639">
            <v>19917000</v>
          </cell>
          <cell r="B7639">
            <v>0</v>
          </cell>
          <cell r="C7639">
            <v>991700</v>
          </cell>
          <cell r="D7639">
            <v>1</v>
          </cell>
          <cell r="E7639">
            <v>0</v>
          </cell>
          <cell r="F7639" t="str">
            <v>העברה לתק' פיתוח</v>
          </cell>
          <cell r="G7639">
            <v>0</v>
          </cell>
          <cell r="H7639" t="str">
            <v xml:space="preserve"> </v>
          </cell>
          <cell r="I7639">
            <v>0</v>
          </cell>
          <cell r="J7639">
            <v>0</v>
          </cell>
          <cell r="K7639">
            <v>0</v>
          </cell>
          <cell r="L7639">
            <v>0</v>
          </cell>
          <cell r="M7639">
            <v>0</v>
          </cell>
          <cell r="N7639">
            <v>0</v>
          </cell>
          <cell r="O7639">
            <v>0</v>
          </cell>
          <cell r="P7639">
            <v>0</v>
          </cell>
        </row>
        <row r="7640">
          <cell r="A7640">
            <v>1991700930</v>
          </cell>
          <cell r="B7640">
            <v>930</v>
          </cell>
          <cell r="C7640">
            <v>991700</v>
          </cell>
          <cell r="D7640">
            <v>1</v>
          </cell>
          <cell r="E7640">
            <v>0</v>
          </cell>
          <cell r="F7640" t="str">
            <v>העברה לתב"רים</v>
          </cell>
          <cell r="G7640">
            <v>0</v>
          </cell>
          <cell r="H7640" t="str">
            <v>גמיש</v>
          </cell>
          <cell r="I7640">
            <v>0</v>
          </cell>
          <cell r="J7640">
            <v>0</v>
          </cell>
          <cell r="K7640">
            <v>0</v>
          </cell>
          <cell r="L7640">
            <v>0</v>
          </cell>
          <cell r="M7640">
            <v>0</v>
          </cell>
          <cell r="N7640">
            <v>0</v>
          </cell>
          <cell r="O7640">
            <v>0</v>
          </cell>
          <cell r="P7640">
            <v>94685019</v>
          </cell>
        </row>
        <row r="7641">
          <cell r="A7641">
            <v>1991700931</v>
          </cell>
          <cell r="B7641">
            <v>931</v>
          </cell>
          <cell r="C7641">
            <v>991700</v>
          </cell>
          <cell r="D7641">
            <v>1</v>
          </cell>
          <cell r="E7641">
            <v>0</v>
          </cell>
          <cell r="F7641" t="str">
            <v>לתב"ר השקעה בחכ"ל</v>
          </cell>
          <cell r="G7641">
            <v>0</v>
          </cell>
          <cell r="H7641" t="str">
            <v>גמיש</v>
          </cell>
          <cell r="I7641">
            <v>0</v>
          </cell>
          <cell r="J7641">
            <v>0</v>
          </cell>
          <cell r="K7641">
            <v>0</v>
          </cell>
          <cell r="L7641">
            <v>0</v>
          </cell>
          <cell r="M7641">
            <v>0</v>
          </cell>
          <cell r="N7641">
            <v>0</v>
          </cell>
          <cell r="O7641">
            <v>0</v>
          </cell>
          <cell r="P7641">
            <v>0</v>
          </cell>
        </row>
        <row r="7642">
          <cell r="A7642" t="e">
            <v>#VALUE!</v>
          </cell>
          <cell r="B7642" t="str">
            <v>991700  סך הכל</v>
          </cell>
          <cell r="C7642">
            <v>0</v>
          </cell>
          <cell r="D7642">
            <v>0</v>
          </cell>
          <cell r="E7642">
            <v>0</v>
          </cell>
          <cell r="F7642" t="str">
            <v>הפרשות לתק' פיתוח</v>
          </cell>
          <cell r="G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  <cell r="L7642">
            <v>0</v>
          </cell>
          <cell r="M7642">
            <v>0</v>
          </cell>
          <cell r="N7642">
            <v>0</v>
          </cell>
          <cell r="O7642">
            <v>0</v>
          </cell>
          <cell r="P7642">
            <v>94685019</v>
          </cell>
        </row>
        <row r="7643">
          <cell r="A7643">
            <v>19918000</v>
          </cell>
          <cell r="B7643">
            <v>0</v>
          </cell>
          <cell r="C7643">
            <v>991800</v>
          </cell>
          <cell r="D7643">
            <v>1</v>
          </cell>
          <cell r="E7643">
            <v>0</v>
          </cell>
          <cell r="F7643" t="str">
            <v>תשלומים סוציאליים</v>
          </cell>
          <cell r="G7643">
            <v>0</v>
          </cell>
          <cell r="H7643" t="str">
            <v xml:space="preserve"> </v>
          </cell>
          <cell r="I7643">
            <v>0</v>
          </cell>
          <cell r="J7643">
            <v>0</v>
          </cell>
          <cell r="K7643">
            <v>0</v>
          </cell>
          <cell r="L7643">
            <v>0</v>
          </cell>
          <cell r="M7643">
            <v>0</v>
          </cell>
          <cell r="N7643">
            <v>0</v>
          </cell>
          <cell r="O7643">
            <v>0</v>
          </cell>
          <cell r="P7643">
            <v>0</v>
          </cell>
        </row>
        <row r="7644">
          <cell r="A7644">
            <v>1991800126</v>
          </cell>
          <cell r="B7644">
            <v>126</v>
          </cell>
          <cell r="C7644">
            <v>991800</v>
          </cell>
          <cell r="D7644">
            <v>1</v>
          </cell>
          <cell r="E7644">
            <v>0</v>
          </cell>
          <cell r="F7644" t="str">
            <v>הפרשה לדמי הבראה</v>
          </cell>
          <cell r="G7644">
            <v>0</v>
          </cell>
          <cell r="H7644" t="str">
            <v>שכר</v>
          </cell>
          <cell r="I7644">
            <v>0</v>
          </cell>
          <cell r="J7644">
            <v>0</v>
          </cell>
          <cell r="K7644">
            <v>0</v>
          </cell>
          <cell r="L7644">
            <v>0</v>
          </cell>
          <cell r="M7644">
            <v>0</v>
          </cell>
          <cell r="N7644">
            <v>0</v>
          </cell>
          <cell r="O7644">
            <v>0</v>
          </cell>
          <cell r="P7644">
            <v>0</v>
          </cell>
        </row>
        <row r="7645">
          <cell r="A7645">
            <v>1991800181</v>
          </cell>
          <cell r="B7645">
            <v>181</v>
          </cell>
          <cell r="C7645">
            <v>991800</v>
          </cell>
          <cell r="D7645">
            <v>1</v>
          </cell>
          <cell r="E7645">
            <v>0</v>
          </cell>
          <cell r="F7645" t="str">
            <v>הסכם ינואר 2011</v>
          </cell>
          <cell r="G7645">
            <v>0</v>
          </cell>
          <cell r="H7645" t="str">
            <v>שכר</v>
          </cell>
          <cell r="I7645">
            <v>0</v>
          </cell>
          <cell r="J7645">
            <v>0</v>
          </cell>
          <cell r="K7645">
            <v>0</v>
          </cell>
          <cell r="L7645">
            <v>0</v>
          </cell>
          <cell r="M7645">
            <v>0</v>
          </cell>
          <cell r="N7645">
            <v>0</v>
          </cell>
          <cell r="O7645">
            <v>0</v>
          </cell>
          <cell r="P7645">
            <v>0</v>
          </cell>
        </row>
        <row r="7646">
          <cell r="A7646">
            <v>1991800360</v>
          </cell>
          <cell r="B7646">
            <v>360</v>
          </cell>
          <cell r="C7646">
            <v>991800</v>
          </cell>
          <cell r="D7646">
            <v>1</v>
          </cell>
          <cell r="E7646">
            <v>0</v>
          </cell>
          <cell r="F7646" t="str">
            <v>שי לעובדים</v>
          </cell>
          <cell r="G7646">
            <v>0</v>
          </cell>
          <cell r="H7646" t="str">
            <v>שכר</v>
          </cell>
          <cell r="I7646">
            <v>0.14773820981713182</v>
          </cell>
          <cell r="J7646">
            <v>2385000</v>
          </cell>
          <cell r="K7646">
            <v>3.5573122529644285E-2</v>
          </cell>
          <cell r="L7646">
            <v>0</v>
          </cell>
          <cell r="M7646">
            <v>0</v>
          </cell>
          <cell r="N7646">
            <v>2385000</v>
          </cell>
          <cell r="O7646">
            <v>2078000</v>
          </cell>
          <cell r="P7646">
            <v>1997894.5</v>
          </cell>
        </row>
        <row r="7647">
          <cell r="A7647">
            <v>1991800361</v>
          </cell>
          <cell r="B7647">
            <v>361</v>
          </cell>
          <cell r="C7647">
            <v>991800</v>
          </cell>
          <cell r="D7647">
            <v>1</v>
          </cell>
          <cell r="E7647">
            <v>0</v>
          </cell>
          <cell r="F7647" t="str">
            <v>שי לעובדים ארעיים</v>
          </cell>
          <cell r="G7647">
            <v>0</v>
          </cell>
          <cell r="H7647" t="str">
            <v>שכר</v>
          </cell>
          <cell r="I7647">
            <v>1</v>
          </cell>
          <cell r="J7647">
            <v>10000</v>
          </cell>
          <cell r="K7647">
            <v>0</v>
          </cell>
          <cell r="L7647">
            <v>0</v>
          </cell>
          <cell r="M7647">
            <v>0</v>
          </cell>
          <cell r="N7647">
            <v>10000</v>
          </cell>
          <cell r="O7647">
            <v>5000</v>
          </cell>
          <cell r="P7647">
            <v>7469.64</v>
          </cell>
        </row>
        <row r="7648">
          <cell r="A7648">
            <v>1991800362</v>
          </cell>
          <cell r="B7648">
            <v>362</v>
          </cell>
          <cell r="C7648">
            <v>991800</v>
          </cell>
          <cell r="D7648">
            <v>1</v>
          </cell>
          <cell r="E7648">
            <v>0</v>
          </cell>
          <cell r="F7648" t="str">
            <v>ביטוח בריאות לעובדים</v>
          </cell>
          <cell r="G7648">
            <v>0</v>
          </cell>
          <cell r="H7648" t="str">
            <v>שכר</v>
          </cell>
          <cell r="I7648">
            <v>0</v>
          </cell>
          <cell r="J7648">
            <v>0</v>
          </cell>
          <cell r="K7648">
            <v>0</v>
          </cell>
          <cell r="L7648">
            <v>0</v>
          </cell>
          <cell r="M7648">
            <v>0</v>
          </cell>
          <cell r="N7648">
            <v>0</v>
          </cell>
          <cell r="O7648">
            <v>0</v>
          </cell>
          <cell r="P7648">
            <v>0</v>
          </cell>
        </row>
        <row r="7649">
          <cell r="A7649" t="e">
            <v>#VALUE!</v>
          </cell>
          <cell r="B7649" t="str">
            <v>991800  סך הכל</v>
          </cell>
          <cell r="C7649">
            <v>0</v>
          </cell>
          <cell r="D7649">
            <v>0</v>
          </cell>
          <cell r="E7649">
            <v>0</v>
          </cell>
          <cell r="F7649" t="str">
            <v>תשלומים סוציאליים</v>
          </cell>
          <cell r="G7649">
            <v>0</v>
          </cell>
          <cell r="H7649">
            <v>0</v>
          </cell>
          <cell r="I7649">
            <v>0.14978396543446948</v>
          </cell>
          <cell r="J7649">
            <v>2395000</v>
          </cell>
          <cell r="K7649">
            <v>3.5573122529644285E-2</v>
          </cell>
          <cell r="L7649">
            <v>0</v>
          </cell>
          <cell r="M7649">
            <v>0</v>
          </cell>
          <cell r="N7649">
            <v>2395000</v>
          </cell>
          <cell r="O7649">
            <v>2083000</v>
          </cell>
          <cell r="P7649">
            <v>2005364.14</v>
          </cell>
        </row>
        <row r="7650">
          <cell r="A7650">
            <v>19919000</v>
          </cell>
          <cell r="B7650">
            <v>0</v>
          </cell>
          <cell r="C7650">
            <v>991900</v>
          </cell>
          <cell r="D7650">
            <v>1</v>
          </cell>
          <cell r="E7650">
            <v>0</v>
          </cell>
          <cell r="F7650" t="str">
            <v xml:space="preserve">גימלאות ופיצויים  </v>
          </cell>
          <cell r="G7650">
            <v>0</v>
          </cell>
          <cell r="H7650" t="str">
            <v xml:space="preserve"> </v>
          </cell>
          <cell r="I7650">
            <v>0</v>
          </cell>
          <cell r="J7650">
            <v>0</v>
          </cell>
          <cell r="K7650">
            <v>0</v>
          </cell>
          <cell r="L7650">
            <v>0</v>
          </cell>
          <cell r="M7650">
            <v>0</v>
          </cell>
          <cell r="N7650">
            <v>0</v>
          </cell>
          <cell r="O7650">
            <v>0</v>
          </cell>
          <cell r="P7650">
            <v>0</v>
          </cell>
        </row>
        <row r="7651">
          <cell r="A7651">
            <v>1991900100</v>
          </cell>
          <cell r="B7651">
            <v>100</v>
          </cell>
          <cell r="C7651">
            <v>991900</v>
          </cell>
          <cell r="D7651">
            <v>1</v>
          </cell>
          <cell r="E7651">
            <v>0</v>
          </cell>
          <cell r="F7651" t="str">
            <v>שכר עובדים לפי תקן</v>
          </cell>
          <cell r="G7651">
            <v>0</v>
          </cell>
          <cell r="H7651" t="str">
            <v xml:space="preserve"> </v>
          </cell>
          <cell r="I7651">
            <v>0</v>
          </cell>
          <cell r="J7651">
            <v>0</v>
          </cell>
          <cell r="K7651">
            <v>0</v>
          </cell>
          <cell r="L7651">
            <v>0</v>
          </cell>
          <cell r="M7651">
            <v>0</v>
          </cell>
          <cell r="N7651">
            <v>0</v>
          </cell>
          <cell r="O7651">
            <v>0</v>
          </cell>
          <cell r="P7651">
            <v>0</v>
          </cell>
        </row>
        <row r="7652">
          <cell r="A7652">
            <v>1991900310</v>
          </cell>
          <cell r="B7652">
            <v>310</v>
          </cell>
          <cell r="C7652">
            <v>991900</v>
          </cell>
          <cell r="D7652">
            <v>1</v>
          </cell>
          <cell r="E7652">
            <v>0</v>
          </cell>
          <cell r="F7652" t="str">
            <v xml:space="preserve">תשלומי פנסיות     </v>
          </cell>
          <cell r="G7652">
            <v>0</v>
          </cell>
          <cell r="H7652" t="str">
            <v>שכר</v>
          </cell>
          <cell r="I7652">
            <v>2.3780969374323613E-2</v>
          </cell>
          <cell r="J7652">
            <v>70000000</v>
          </cell>
          <cell r="K7652">
            <v>4.0034627142028434E-2</v>
          </cell>
          <cell r="L7652">
            <v>0</v>
          </cell>
          <cell r="M7652">
            <v>0</v>
          </cell>
          <cell r="N7652">
            <v>70000000</v>
          </cell>
          <cell r="O7652">
            <v>68374000</v>
          </cell>
          <cell r="P7652">
            <v>64263952.340000004</v>
          </cell>
        </row>
        <row r="7653">
          <cell r="A7653">
            <v>1991900311</v>
          </cell>
          <cell r="B7653">
            <v>311</v>
          </cell>
          <cell r="C7653">
            <v>991900</v>
          </cell>
          <cell r="D7653">
            <v>1</v>
          </cell>
          <cell r="E7653">
            <v>0</v>
          </cell>
          <cell r="F7653" t="str">
            <v xml:space="preserve">פנסיות לשארים     </v>
          </cell>
          <cell r="G7653">
            <v>0</v>
          </cell>
          <cell r="H7653" t="str">
            <v>שכר</v>
          </cell>
          <cell r="I7653">
            <v>0.10797843399119555</v>
          </cell>
          <cell r="J7653">
            <v>11200000</v>
          </cell>
          <cell r="K7653">
            <v>2.1999958102899342E-2</v>
          </cell>
          <cell r="L7653">
            <v>0</v>
          </cell>
          <cell r="M7653">
            <v>0</v>
          </cell>
          <cell r="N7653">
            <v>11200000</v>
          </cell>
          <cell r="O7653">
            <v>10108500</v>
          </cell>
          <cell r="P7653">
            <v>9207153.3399999999</v>
          </cell>
        </row>
        <row r="7654">
          <cell r="A7654">
            <v>1991900320</v>
          </cell>
          <cell r="B7654">
            <v>320</v>
          </cell>
          <cell r="C7654">
            <v>991900</v>
          </cell>
          <cell r="D7654">
            <v>1</v>
          </cell>
          <cell r="E7654">
            <v>0</v>
          </cell>
          <cell r="F7654" t="str">
            <v xml:space="preserve">תשלומי פיצויים    </v>
          </cell>
          <cell r="G7654">
            <v>0</v>
          </cell>
          <cell r="H7654" t="str">
            <v>שכר</v>
          </cell>
          <cell r="I7654">
            <v>0</v>
          </cell>
          <cell r="J7654">
            <v>1000000</v>
          </cell>
          <cell r="K7654">
            <v>0</v>
          </cell>
          <cell r="L7654">
            <v>0</v>
          </cell>
          <cell r="M7654">
            <v>0</v>
          </cell>
          <cell r="N7654">
            <v>1000000</v>
          </cell>
          <cell r="O7654">
            <v>1000000</v>
          </cell>
          <cell r="P7654">
            <v>899118.7</v>
          </cell>
        </row>
        <row r="7655">
          <cell r="A7655">
            <v>1991900321</v>
          </cell>
          <cell r="B7655">
            <v>321</v>
          </cell>
          <cell r="C7655">
            <v>991900</v>
          </cell>
          <cell r="D7655">
            <v>1</v>
          </cell>
          <cell r="E7655">
            <v>0</v>
          </cell>
          <cell r="F7655" t="str">
            <v>תשלומי גמר חשבון</v>
          </cell>
          <cell r="G7655">
            <v>0</v>
          </cell>
          <cell r="H7655" t="str">
            <v>שכר</v>
          </cell>
          <cell r="I7655">
            <v>-0.18918918918918914</v>
          </cell>
          <cell r="J7655">
            <v>3000000</v>
          </cell>
          <cell r="K7655">
            <v>0</v>
          </cell>
          <cell r="L7655">
            <v>0</v>
          </cell>
          <cell r="M7655">
            <v>0</v>
          </cell>
          <cell r="N7655">
            <v>3000000</v>
          </cell>
          <cell r="O7655">
            <v>3700000</v>
          </cell>
          <cell r="P7655">
            <v>3008830.9</v>
          </cell>
        </row>
        <row r="7656">
          <cell r="A7656">
            <v>1991900330</v>
          </cell>
          <cell r="B7656">
            <v>330</v>
          </cell>
          <cell r="C7656">
            <v>991900</v>
          </cell>
          <cell r="D7656">
            <v>1</v>
          </cell>
          <cell r="E7656">
            <v>0</v>
          </cell>
          <cell r="F7656" t="str">
            <v xml:space="preserve">פנסיות לאחרים     </v>
          </cell>
          <cell r="G7656">
            <v>0</v>
          </cell>
          <cell r="H7656" t="str">
            <v>שכר</v>
          </cell>
          <cell r="I7656">
            <v>0</v>
          </cell>
          <cell r="J7656">
            <v>1000000</v>
          </cell>
          <cell r="K7656">
            <v>0</v>
          </cell>
          <cell r="L7656">
            <v>0</v>
          </cell>
          <cell r="M7656">
            <v>0</v>
          </cell>
          <cell r="N7656">
            <v>1000000</v>
          </cell>
          <cell r="O7656">
            <v>1000000</v>
          </cell>
          <cell r="P7656">
            <v>931936.58</v>
          </cell>
        </row>
        <row r="7657">
          <cell r="A7657">
            <v>1991900340</v>
          </cell>
          <cell r="B7657">
            <v>340</v>
          </cell>
          <cell r="C7657">
            <v>991900</v>
          </cell>
          <cell r="D7657">
            <v>1</v>
          </cell>
          <cell r="E7657">
            <v>0</v>
          </cell>
          <cell r="F7657" t="str">
            <v>רווחת גימלאי העירייה</v>
          </cell>
          <cell r="G7657">
            <v>0</v>
          </cell>
          <cell r="H7657" t="str">
            <v>שכר</v>
          </cell>
          <cell r="I7657">
            <v>8.0000000000000071E-2</v>
          </cell>
          <cell r="J7657">
            <v>540000</v>
          </cell>
          <cell r="K7657">
            <v>0.16009280742459397</v>
          </cell>
          <cell r="L7657">
            <v>0</v>
          </cell>
          <cell r="M7657">
            <v>0</v>
          </cell>
          <cell r="N7657">
            <v>540000</v>
          </cell>
          <cell r="O7657">
            <v>500000</v>
          </cell>
          <cell r="P7657">
            <v>497250.43</v>
          </cell>
        </row>
        <row r="7658">
          <cell r="A7658" t="e">
            <v>#VALUE!</v>
          </cell>
          <cell r="B7658" t="str">
            <v>991900  סך הכל</v>
          </cell>
          <cell r="C7658">
            <v>0</v>
          </cell>
          <cell r="D7658">
            <v>0</v>
          </cell>
          <cell r="E7658">
            <v>0</v>
          </cell>
          <cell r="F7658" t="str">
            <v xml:space="preserve">גימלאות ופיצויים  </v>
          </cell>
          <cell r="G7658">
            <v>0</v>
          </cell>
          <cell r="H7658">
            <v>0</v>
          </cell>
          <cell r="I7658">
            <v>2.4296637439848778E-2</v>
          </cell>
          <cell r="J7658">
            <v>86740000</v>
          </cell>
          <cell r="K7658">
            <v>0.22212739266952175</v>
          </cell>
          <cell r="L7658">
            <v>0</v>
          </cell>
          <cell r="M7658">
            <v>0</v>
          </cell>
          <cell r="N7658">
            <v>86740000</v>
          </cell>
          <cell r="O7658">
            <v>84682500</v>
          </cell>
          <cell r="P7658">
            <v>78808242.290000021</v>
          </cell>
        </row>
        <row r="7659">
          <cell r="A7659">
            <v>19919100</v>
          </cell>
          <cell r="B7659">
            <v>0</v>
          </cell>
          <cell r="C7659">
            <v>991910</v>
          </cell>
          <cell r="D7659">
            <v>1</v>
          </cell>
          <cell r="E7659">
            <v>0</v>
          </cell>
          <cell r="F7659" t="str">
            <v>השת' בהפרשה לפנסיה</v>
          </cell>
          <cell r="G7659">
            <v>0</v>
          </cell>
          <cell r="H7659" t="str">
            <v xml:space="preserve"> </v>
          </cell>
          <cell r="I7659">
            <v>0</v>
          </cell>
          <cell r="J7659">
            <v>0</v>
          </cell>
          <cell r="K7659">
            <v>0</v>
          </cell>
          <cell r="L7659">
            <v>0</v>
          </cell>
          <cell r="M7659">
            <v>0</v>
          </cell>
          <cell r="N7659">
            <v>0</v>
          </cell>
          <cell r="O7659">
            <v>0</v>
          </cell>
          <cell r="P7659">
            <v>0</v>
          </cell>
        </row>
        <row r="7660">
          <cell r="A7660">
            <v>1991910391</v>
          </cell>
          <cell r="B7660">
            <v>391</v>
          </cell>
          <cell r="C7660">
            <v>991910</v>
          </cell>
          <cell r="D7660">
            <v>1</v>
          </cell>
          <cell r="E7660">
            <v>0</v>
          </cell>
          <cell r="F7660" t="str">
            <v>השת' בהפרשה לפנסיה</v>
          </cell>
          <cell r="G7660">
            <v>0</v>
          </cell>
          <cell r="H7660" t="str">
            <v>שכר</v>
          </cell>
          <cell r="I7660">
            <v>0</v>
          </cell>
          <cell r="J7660">
            <v>0</v>
          </cell>
          <cell r="K7660">
            <v>0</v>
          </cell>
          <cell r="L7660">
            <v>0</v>
          </cell>
          <cell r="M7660">
            <v>0</v>
          </cell>
          <cell r="N7660">
            <v>0</v>
          </cell>
          <cell r="O7660">
            <v>0</v>
          </cell>
          <cell r="P7660">
            <v>0</v>
          </cell>
        </row>
        <row r="7661">
          <cell r="A7661" t="e">
            <v>#VALUE!</v>
          </cell>
          <cell r="B7661" t="str">
            <v>991910  סך הכל</v>
          </cell>
          <cell r="C7661">
            <v>0</v>
          </cell>
          <cell r="D7661">
            <v>0</v>
          </cell>
          <cell r="E7661">
            <v>0</v>
          </cell>
          <cell r="F7661" t="str">
            <v>השת' בהפרשה לפנסיה</v>
          </cell>
          <cell r="G7661">
            <v>0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  <cell r="L7661">
            <v>0</v>
          </cell>
          <cell r="M7661">
            <v>0</v>
          </cell>
          <cell r="N7661">
            <v>0</v>
          </cell>
          <cell r="O7661">
            <v>0</v>
          </cell>
          <cell r="P7661">
            <v>0</v>
          </cell>
        </row>
        <row r="7662">
          <cell r="A7662">
            <v>19920000</v>
          </cell>
          <cell r="B7662">
            <v>0</v>
          </cell>
          <cell r="C7662">
            <v>992000</v>
          </cell>
          <cell r="D7662">
            <v>1</v>
          </cell>
          <cell r="E7662">
            <v>0</v>
          </cell>
          <cell r="F7662" t="str">
            <v xml:space="preserve">רזרבה תקציבית     </v>
          </cell>
          <cell r="G7662">
            <v>0</v>
          </cell>
          <cell r="H7662" t="str">
            <v xml:space="preserve"> </v>
          </cell>
          <cell r="I7662">
            <v>0</v>
          </cell>
          <cell r="J7662">
            <v>0</v>
          </cell>
          <cell r="K7662">
            <v>0</v>
          </cell>
          <cell r="L7662">
            <v>0</v>
          </cell>
          <cell r="M7662">
            <v>0</v>
          </cell>
          <cell r="N7662">
            <v>0</v>
          </cell>
          <cell r="O7662">
            <v>0</v>
          </cell>
          <cell r="P7662">
            <v>0</v>
          </cell>
        </row>
        <row r="7663">
          <cell r="A7663">
            <v>1992000960</v>
          </cell>
          <cell r="B7663">
            <v>960</v>
          </cell>
          <cell r="C7663">
            <v>992000</v>
          </cell>
          <cell r="D7663">
            <v>1</v>
          </cell>
          <cell r="E7663">
            <v>0</v>
          </cell>
          <cell r="F7663" t="str">
            <v xml:space="preserve">פעולות מיוחדות    </v>
          </cell>
          <cell r="G7663">
            <v>0</v>
          </cell>
          <cell r="H7663" t="str">
            <v>קשיח</v>
          </cell>
          <cell r="I7663">
            <v>0.62882857142857151</v>
          </cell>
          <cell r="J7663">
            <v>28504500</v>
          </cell>
          <cell r="K7663">
            <v>1.2658227848101333E-2</v>
          </cell>
          <cell r="L7663">
            <v>0</v>
          </cell>
          <cell r="M7663">
            <v>0</v>
          </cell>
          <cell r="N7663">
            <v>28504500</v>
          </cell>
          <cell r="O7663">
            <v>17500000</v>
          </cell>
          <cell r="P7663">
            <v>0</v>
          </cell>
        </row>
        <row r="7664">
          <cell r="A7664">
            <v>1992000961</v>
          </cell>
          <cell r="B7664">
            <v>961</v>
          </cell>
          <cell r="C7664">
            <v>992000</v>
          </cell>
          <cell r="D7664">
            <v>1</v>
          </cell>
          <cell r="E7664">
            <v>0</v>
          </cell>
          <cell r="F7664" t="str">
            <v>רזרבת שכר לועדות תקינה</v>
          </cell>
          <cell r="G7664">
            <v>0</v>
          </cell>
          <cell r="H7664" t="str">
            <v>קשיח</v>
          </cell>
          <cell r="I7664">
            <v>0</v>
          </cell>
          <cell r="J7664">
            <v>0</v>
          </cell>
          <cell r="K7664">
            <v>0</v>
          </cell>
          <cell r="L7664">
            <v>0</v>
          </cell>
          <cell r="M7664">
            <v>0</v>
          </cell>
          <cell r="N7664">
            <v>0</v>
          </cell>
          <cell r="O7664">
            <v>0</v>
          </cell>
          <cell r="P7664">
            <v>0</v>
          </cell>
        </row>
        <row r="7665">
          <cell r="A7665">
            <v>1992000963</v>
          </cell>
          <cell r="B7665">
            <v>963</v>
          </cell>
          <cell r="C7665">
            <v>992000</v>
          </cell>
          <cell r="D7665">
            <v>1</v>
          </cell>
          <cell r="E7665">
            <v>0</v>
          </cell>
          <cell r="F7665" t="str">
            <v>רזרבה לרכבי ליסינג</v>
          </cell>
          <cell r="G7665">
            <v>0</v>
          </cell>
          <cell r="H7665" t="str">
            <v>קשיח</v>
          </cell>
          <cell r="I7665">
            <v>0</v>
          </cell>
          <cell r="J7665">
            <v>0</v>
          </cell>
          <cell r="K7665">
            <v>0</v>
          </cell>
          <cell r="L7665">
            <v>0</v>
          </cell>
          <cell r="M7665">
            <v>0</v>
          </cell>
          <cell r="N7665">
            <v>0</v>
          </cell>
          <cell r="O7665">
            <v>0</v>
          </cell>
          <cell r="P7665">
            <v>0</v>
          </cell>
        </row>
        <row r="7666">
          <cell r="A7666" t="e">
            <v>#VALUE!</v>
          </cell>
          <cell r="B7666" t="str">
            <v>992000  סך הכל</v>
          </cell>
          <cell r="C7666">
            <v>0</v>
          </cell>
          <cell r="D7666">
            <v>0</v>
          </cell>
          <cell r="E7666">
            <v>0</v>
          </cell>
          <cell r="F7666" t="str">
            <v xml:space="preserve">רזרבה תקציבית     </v>
          </cell>
          <cell r="G7666">
            <v>0</v>
          </cell>
          <cell r="H7666">
            <v>0</v>
          </cell>
          <cell r="I7666">
            <v>0.62882857142857151</v>
          </cell>
          <cell r="J7666">
            <v>28504500</v>
          </cell>
          <cell r="K7666">
            <v>1.2658227848101333E-2</v>
          </cell>
          <cell r="L7666">
            <v>0</v>
          </cell>
          <cell r="M7666">
            <v>0</v>
          </cell>
          <cell r="N7666">
            <v>28504500</v>
          </cell>
          <cell r="O7666">
            <v>17500000</v>
          </cell>
          <cell r="P7666">
            <v>0</v>
          </cell>
        </row>
        <row r="7667">
          <cell r="A7667">
            <v>19940000</v>
          </cell>
          <cell r="B7667">
            <v>0</v>
          </cell>
          <cell r="C7667">
            <v>994000</v>
          </cell>
          <cell r="D7667">
            <v>1</v>
          </cell>
          <cell r="E7667">
            <v>0</v>
          </cell>
          <cell r="F7667" t="str">
            <v>מיוחדות+בלתי נצפות</v>
          </cell>
          <cell r="G7667">
            <v>0</v>
          </cell>
          <cell r="H7667" t="str">
            <v xml:space="preserve"> </v>
          </cell>
          <cell r="I7667">
            <v>0</v>
          </cell>
          <cell r="J7667">
            <v>0</v>
          </cell>
          <cell r="K7667">
            <v>0</v>
          </cell>
          <cell r="L7667">
            <v>0</v>
          </cell>
          <cell r="M7667">
            <v>0</v>
          </cell>
          <cell r="N7667">
            <v>0</v>
          </cell>
          <cell r="O7667">
            <v>0</v>
          </cell>
          <cell r="P7667">
            <v>0</v>
          </cell>
        </row>
        <row r="7668">
          <cell r="A7668">
            <v>1994000970</v>
          </cell>
          <cell r="B7668">
            <v>970</v>
          </cell>
          <cell r="C7668">
            <v>994000</v>
          </cell>
          <cell r="D7668">
            <v>1</v>
          </cell>
          <cell r="E7668">
            <v>0</v>
          </cell>
          <cell r="F7668" t="str">
            <v xml:space="preserve">מ"ה הוצאות עודפות </v>
          </cell>
          <cell r="G7668">
            <v>0</v>
          </cell>
          <cell r="H7668" t="str">
            <v>קשיח</v>
          </cell>
          <cell r="I7668">
            <v>0</v>
          </cell>
          <cell r="J7668">
            <v>400000</v>
          </cell>
          <cell r="K7668">
            <v>-9.9900099900096517E-4</v>
          </cell>
          <cell r="L7668">
            <v>0</v>
          </cell>
          <cell r="M7668">
            <v>0</v>
          </cell>
          <cell r="N7668">
            <v>400000</v>
          </cell>
          <cell r="O7668">
            <v>400000</v>
          </cell>
          <cell r="P7668">
            <v>400000</v>
          </cell>
        </row>
        <row r="7669">
          <cell r="A7669">
            <v>1994000981</v>
          </cell>
          <cell r="B7669">
            <v>981</v>
          </cell>
          <cell r="C7669">
            <v>994000</v>
          </cell>
          <cell r="D7669">
            <v>1</v>
          </cell>
          <cell r="E7669">
            <v>0</v>
          </cell>
          <cell r="F7669" t="str">
            <v xml:space="preserve">הוצ' משנים קודמות </v>
          </cell>
          <cell r="G7669">
            <v>0</v>
          </cell>
          <cell r="H7669" t="str">
            <v>קשיח</v>
          </cell>
          <cell r="I7669">
            <v>0.5</v>
          </cell>
          <cell r="J7669">
            <v>1500000</v>
          </cell>
          <cell r="K7669">
            <v>0</v>
          </cell>
          <cell r="L7669">
            <v>0</v>
          </cell>
          <cell r="M7669">
            <v>0</v>
          </cell>
          <cell r="N7669">
            <v>1500000</v>
          </cell>
          <cell r="O7669">
            <v>1000000</v>
          </cell>
          <cell r="P7669">
            <v>8776510.3699999992</v>
          </cell>
        </row>
        <row r="7670">
          <cell r="A7670">
            <v>1994000982</v>
          </cell>
          <cell r="B7670">
            <v>982</v>
          </cell>
          <cell r="C7670">
            <v>994000</v>
          </cell>
          <cell r="D7670">
            <v>1</v>
          </cell>
          <cell r="E7670">
            <v>0</v>
          </cell>
          <cell r="F7670" t="str">
            <v>העברה לקרן עודפים</v>
          </cell>
          <cell r="G7670">
            <v>0</v>
          </cell>
          <cell r="H7670" t="str">
            <v>קשיח</v>
          </cell>
          <cell r="I7670">
            <v>0</v>
          </cell>
          <cell r="J7670">
            <v>0</v>
          </cell>
          <cell r="K7670">
            <v>0</v>
          </cell>
          <cell r="L7670">
            <v>0</v>
          </cell>
          <cell r="M7670">
            <v>0</v>
          </cell>
          <cell r="N7670">
            <v>0</v>
          </cell>
          <cell r="O7670">
            <v>0</v>
          </cell>
          <cell r="P7670">
            <v>0</v>
          </cell>
        </row>
        <row r="7671">
          <cell r="A7671" t="e">
            <v>#VALUE!</v>
          </cell>
          <cell r="B7671" t="str">
            <v>994000  סך הכל</v>
          </cell>
          <cell r="C7671">
            <v>0</v>
          </cell>
          <cell r="D7671">
            <v>0</v>
          </cell>
          <cell r="E7671">
            <v>0</v>
          </cell>
          <cell r="F7671" t="str">
            <v>מיוחדות+בלתי נצפות</v>
          </cell>
          <cell r="G7671">
            <v>0</v>
          </cell>
          <cell r="H7671">
            <v>0</v>
          </cell>
          <cell r="I7671">
            <v>0.35714285714285721</v>
          </cell>
          <cell r="J7671">
            <v>1900000</v>
          </cell>
          <cell r="K7671">
            <v>-9.9900099900096517E-4</v>
          </cell>
          <cell r="L7671">
            <v>0</v>
          </cell>
          <cell r="M7671">
            <v>0</v>
          </cell>
          <cell r="N7671">
            <v>1900000</v>
          </cell>
          <cell r="O7671">
            <v>1400000</v>
          </cell>
          <cell r="P7671">
            <v>9176510.3699999992</v>
          </cell>
        </row>
        <row r="7672">
          <cell r="A7672">
            <v>19950000</v>
          </cell>
          <cell r="B7672">
            <v>0</v>
          </cell>
          <cell r="C7672">
            <v>995000</v>
          </cell>
          <cell r="D7672">
            <v>1</v>
          </cell>
          <cell r="E7672">
            <v>0</v>
          </cell>
          <cell r="F7672" t="str">
            <v xml:space="preserve">הנחות במיסים      </v>
          </cell>
          <cell r="G7672">
            <v>0</v>
          </cell>
          <cell r="H7672" t="str">
            <v xml:space="preserve"> </v>
          </cell>
          <cell r="I7672">
            <v>0</v>
          </cell>
          <cell r="J7672">
            <v>0</v>
          </cell>
          <cell r="K7672">
            <v>0</v>
          </cell>
          <cell r="L7672">
            <v>0</v>
          </cell>
          <cell r="M7672">
            <v>0</v>
          </cell>
          <cell r="N7672">
            <v>0</v>
          </cell>
          <cell r="O7672">
            <v>0</v>
          </cell>
          <cell r="P7672">
            <v>0</v>
          </cell>
        </row>
        <row r="7673">
          <cell r="A7673">
            <v>1995000860</v>
          </cell>
          <cell r="B7673">
            <v>860</v>
          </cell>
          <cell r="C7673">
            <v>995000</v>
          </cell>
          <cell r="D7673">
            <v>1</v>
          </cell>
          <cell r="E7673">
            <v>0</v>
          </cell>
          <cell r="F7673" t="str">
            <v xml:space="preserve">הנחות סוציאליות   </v>
          </cell>
          <cell r="G7673">
            <v>0</v>
          </cell>
          <cell r="H7673" t="str">
            <v>קשיח</v>
          </cell>
          <cell r="I7673">
            <v>0</v>
          </cell>
          <cell r="J7673">
            <v>0</v>
          </cell>
          <cell r="K7673">
            <v>0</v>
          </cell>
          <cell r="L7673">
            <v>0</v>
          </cell>
          <cell r="M7673">
            <v>0</v>
          </cell>
          <cell r="N7673">
            <v>0</v>
          </cell>
          <cell r="O7673">
            <v>0</v>
          </cell>
          <cell r="P7673">
            <v>0</v>
          </cell>
        </row>
        <row r="7674">
          <cell r="A7674">
            <v>1995000861</v>
          </cell>
          <cell r="B7674">
            <v>861</v>
          </cell>
          <cell r="C7674">
            <v>995000</v>
          </cell>
          <cell r="D7674">
            <v>1</v>
          </cell>
          <cell r="E7674">
            <v>0</v>
          </cell>
          <cell r="F7674" t="str">
            <v xml:space="preserve">הנחות במסים       </v>
          </cell>
          <cell r="G7674">
            <v>0</v>
          </cell>
          <cell r="H7674" t="str">
            <v>קשיח</v>
          </cell>
          <cell r="I7674">
            <v>5.3763440860215006E-2</v>
          </cell>
          <cell r="J7674">
            <v>98000000</v>
          </cell>
          <cell r="K7674">
            <v>0.101123595505618</v>
          </cell>
          <cell r="L7674">
            <v>0</v>
          </cell>
          <cell r="M7674">
            <v>0</v>
          </cell>
          <cell r="N7674">
            <v>98000000</v>
          </cell>
          <cell r="O7674">
            <v>93000000</v>
          </cell>
          <cell r="P7674">
            <v>94822700.650000006</v>
          </cell>
        </row>
        <row r="7675">
          <cell r="A7675">
            <v>1995000862</v>
          </cell>
          <cell r="B7675">
            <v>862</v>
          </cell>
          <cell r="C7675">
            <v>995000</v>
          </cell>
          <cell r="D7675">
            <v>1</v>
          </cell>
          <cell r="E7675">
            <v>0</v>
          </cell>
          <cell r="F7675" t="str">
            <v xml:space="preserve">הנחות לגימלאים    </v>
          </cell>
          <cell r="G7675">
            <v>0</v>
          </cell>
          <cell r="H7675" t="str">
            <v>קשיח</v>
          </cell>
          <cell r="I7675">
            <v>0</v>
          </cell>
          <cell r="J7675">
            <v>0</v>
          </cell>
          <cell r="K7675" t="e">
            <v>#N/A</v>
          </cell>
          <cell r="L7675">
            <v>0</v>
          </cell>
          <cell r="M7675">
            <v>0</v>
          </cell>
          <cell r="N7675">
            <v>0</v>
          </cell>
          <cell r="O7675">
            <v>0</v>
          </cell>
          <cell r="P7675">
            <v>0</v>
          </cell>
        </row>
        <row r="7676">
          <cell r="A7676">
            <v>1995000863</v>
          </cell>
          <cell r="B7676">
            <v>863</v>
          </cell>
          <cell r="C7676">
            <v>995000</v>
          </cell>
          <cell r="D7676">
            <v>1</v>
          </cell>
          <cell r="E7676">
            <v>0</v>
          </cell>
          <cell r="F7676" t="str">
            <v>פטורים מארנונה</v>
          </cell>
          <cell r="G7676">
            <v>0</v>
          </cell>
          <cell r="H7676" t="str">
            <v>קשיח</v>
          </cell>
          <cell r="I7676">
            <v>-0.23333333333333328</v>
          </cell>
          <cell r="J7676">
            <v>23000000</v>
          </cell>
          <cell r="K7676" t="e">
            <v>#N/A</v>
          </cell>
          <cell r="L7676">
            <v>0</v>
          </cell>
          <cell r="M7676">
            <v>0</v>
          </cell>
          <cell r="N7676">
            <v>23000000</v>
          </cell>
          <cell r="O7676">
            <v>30000000</v>
          </cell>
          <cell r="P7676">
            <v>21613931.640000001</v>
          </cell>
        </row>
        <row r="7677">
          <cell r="A7677">
            <v>1995000864</v>
          </cell>
          <cell r="B7677">
            <v>864</v>
          </cell>
          <cell r="C7677">
            <v>995000</v>
          </cell>
          <cell r="D7677">
            <v>1</v>
          </cell>
          <cell r="E7677">
            <v>0</v>
          </cell>
          <cell r="F7677" t="str">
            <v>פטורים - מוסדות</v>
          </cell>
          <cell r="G7677">
            <v>0</v>
          </cell>
          <cell r="H7677" t="str">
            <v>קשיח</v>
          </cell>
          <cell r="I7677">
            <v>0</v>
          </cell>
          <cell r="J7677">
            <v>22000000</v>
          </cell>
          <cell r="K7677" t="e">
            <v>#N/A</v>
          </cell>
          <cell r="L7677">
            <v>0</v>
          </cell>
          <cell r="M7677">
            <v>0</v>
          </cell>
          <cell r="N7677">
            <v>22000000</v>
          </cell>
          <cell r="O7677">
            <v>22000000</v>
          </cell>
          <cell r="P7677">
            <v>20899596.18</v>
          </cell>
        </row>
        <row r="7678">
          <cell r="A7678">
            <v>1995000865</v>
          </cell>
          <cell r="B7678">
            <v>865</v>
          </cell>
          <cell r="C7678">
            <v>995000</v>
          </cell>
          <cell r="D7678">
            <v>1</v>
          </cell>
          <cell r="E7678">
            <v>0</v>
          </cell>
          <cell r="F7678" t="str">
            <v>הנחות פטור קורונה</v>
          </cell>
          <cell r="G7678">
            <v>0</v>
          </cell>
          <cell r="H7678" t="str">
            <v>קשיח</v>
          </cell>
          <cell r="I7678">
            <v>0</v>
          </cell>
          <cell r="J7678">
            <v>0</v>
          </cell>
          <cell r="K7678" t="e">
            <v>#N/A</v>
          </cell>
          <cell r="L7678">
            <v>0</v>
          </cell>
          <cell r="M7678">
            <v>0</v>
          </cell>
          <cell r="N7678">
            <v>0</v>
          </cell>
          <cell r="O7678">
            <v>0</v>
          </cell>
          <cell r="P7678">
            <v>2297162.04</v>
          </cell>
        </row>
        <row r="7679">
          <cell r="A7679">
            <v>0</v>
          </cell>
          <cell r="B7679" t="str">
            <v>995000  סך הכל</v>
          </cell>
          <cell r="C7679">
            <v>0</v>
          </cell>
          <cell r="D7679">
            <v>0</v>
          </cell>
          <cell r="E7679">
            <v>0</v>
          </cell>
          <cell r="F7679" t="str">
            <v xml:space="preserve">הנחות במיסים      </v>
          </cell>
          <cell r="G7679">
            <v>0</v>
          </cell>
          <cell r="H7679">
            <v>0</v>
          </cell>
          <cell r="I7679">
            <v>-1.379310344827589E-2</v>
          </cell>
          <cell r="J7679">
            <v>143000000</v>
          </cell>
          <cell r="K7679" t="e">
            <v>#N/A</v>
          </cell>
          <cell r="L7679">
            <v>0</v>
          </cell>
          <cell r="M7679">
            <v>0</v>
          </cell>
          <cell r="N7679">
            <v>143000000</v>
          </cell>
          <cell r="O7679">
            <v>145000000</v>
          </cell>
          <cell r="P7679">
            <v>139633390.50999999</v>
          </cell>
        </row>
        <row r="7680">
          <cell r="A7680">
            <v>0</v>
          </cell>
          <cell r="B7680" t="str">
            <v>סה"כ  תשלומים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0.11838957676402684</v>
          </cell>
          <cell r="J7680">
            <v>1831056712.5999999</v>
          </cell>
          <cell r="K7680" t="e">
            <v>#N/A</v>
          </cell>
          <cell r="L7680">
            <v>11263425.4</v>
          </cell>
          <cell r="M7680">
            <v>9445575</v>
          </cell>
          <cell r="N7680">
            <v>1851765713</v>
          </cell>
          <cell r="O7680">
            <v>1655743000</v>
          </cell>
          <cell r="P7680">
            <v>1627748093.950001</v>
          </cell>
        </row>
        <row r="7681">
          <cell r="A7681">
            <v>0</v>
          </cell>
          <cell r="B7681" t="str">
            <v>סיכום כולל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  <cell r="L7681">
            <v>0</v>
          </cell>
          <cell r="M7681">
            <v>0</v>
          </cell>
          <cell r="N7681">
            <v>-1810482712.1999998</v>
          </cell>
          <cell r="O7681">
            <v>-1655743000</v>
          </cell>
          <cell r="P7681">
            <v>-1627748093.9499946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0000"/>
  <sheetViews>
    <sheetView rightToLeft="1" tabSelected="1" topLeftCell="A7677" workbookViewId="0">
      <selection activeCell="F7689" sqref="F7689"/>
    </sheetView>
  </sheetViews>
  <sheetFormatPr defaultRowHeight="14.25" outlineLevelRow="2"/>
  <cols>
    <col min="1" max="1" width="9.875" customWidth="1"/>
    <col min="4" max="4" width="4.75" customWidth="1"/>
    <col min="5" max="5" width="9.5" hidden="1" customWidth="1"/>
    <col min="6" max="6" width="24.75" customWidth="1"/>
    <col min="7" max="7" width="7.625" hidden="1" customWidth="1"/>
    <col min="8" max="8" width="7.625" bestFit="1" customWidth="1"/>
    <col min="9" max="9" width="13.25" customWidth="1"/>
    <col min="10" max="10" width="11" hidden="1" customWidth="1"/>
    <col min="11" max="11" width="16" customWidth="1"/>
    <col min="12" max="12" width="15.375" customWidth="1"/>
    <col min="13" max="13" width="17.375" style="98" bestFit="1" customWidth="1"/>
  </cols>
  <sheetData>
    <row r="1" spans="1:13">
      <c r="B1" t="s">
        <v>3149</v>
      </c>
      <c r="H1" s="216" t="s">
        <v>3150</v>
      </c>
      <c r="I1" s="216"/>
      <c r="L1" t="s">
        <v>3152</v>
      </c>
    </row>
    <row r="2" spans="1:13" ht="15">
      <c r="F2" s="217" t="s">
        <v>3151</v>
      </c>
      <c r="G2" s="217"/>
      <c r="H2" s="217"/>
      <c r="I2" s="217"/>
      <c r="J2" s="217"/>
      <c r="K2" s="217"/>
    </row>
    <row r="3" spans="1:13" ht="15" thickBot="1"/>
    <row r="4" spans="1:13" ht="32.25" thickBot="1">
      <c r="A4" s="1" t="s">
        <v>0</v>
      </c>
      <c r="B4" s="2" t="s">
        <v>1</v>
      </c>
      <c r="C4" s="3" t="s">
        <v>2</v>
      </c>
      <c r="D4" s="4" t="s">
        <v>3</v>
      </c>
      <c r="E4" s="128" t="s">
        <v>3154</v>
      </c>
      <c r="F4" s="5" t="s">
        <v>4</v>
      </c>
      <c r="G4" s="5" t="s">
        <v>5</v>
      </c>
      <c r="H4" s="4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7" t="s">
        <v>10</v>
      </c>
    </row>
    <row r="5" spans="1:13" ht="15.75">
      <c r="A5" s="129" t="s">
        <v>3154</v>
      </c>
      <c r="B5" s="130" t="s">
        <v>3154</v>
      </c>
      <c r="C5" s="131" t="s">
        <v>3154</v>
      </c>
      <c r="D5" s="8" t="s">
        <v>11</v>
      </c>
      <c r="E5" s="132" t="s">
        <v>3154</v>
      </c>
      <c r="F5" s="9" t="s">
        <v>12</v>
      </c>
      <c r="G5" s="133" t="s">
        <v>3154</v>
      </c>
      <c r="H5" s="132" t="s">
        <v>3154</v>
      </c>
      <c r="I5" s="131" t="s">
        <v>3154</v>
      </c>
      <c r="J5" s="131" t="s">
        <v>3154</v>
      </c>
      <c r="K5" s="134" t="s">
        <v>3154</v>
      </c>
      <c r="L5" s="134" t="s">
        <v>3154</v>
      </c>
      <c r="M5" s="135" t="s">
        <v>3154</v>
      </c>
    </row>
    <row r="6" spans="1:13" ht="15.75" outlineLevel="1">
      <c r="A6" s="10">
        <v>1090000000</v>
      </c>
      <c r="B6" s="11" t="s">
        <v>13</v>
      </c>
      <c r="C6" s="12" t="s">
        <v>14</v>
      </c>
      <c r="D6" s="13">
        <v>1</v>
      </c>
      <c r="E6" s="136" t="s">
        <v>3154</v>
      </c>
      <c r="F6" s="15" t="s">
        <v>15</v>
      </c>
      <c r="G6" s="137" t="s">
        <v>3154</v>
      </c>
      <c r="H6" s="138" t="s">
        <v>3154</v>
      </c>
      <c r="I6" s="126" t="s">
        <v>3154</v>
      </c>
      <c r="J6" s="126" t="s">
        <v>3154</v>
      </c>
      <c r="K6" s="139" t="s">
        <v>3154</v>
      </c>
      <c r="L6" s="139" t="s">
        <v>3154</v>
      </c>
      <c r="M6" s="140" t="s">
        <v>3154</v>
      </c>
    </row>
    <row r="7" spans="1:13" ht="15.75" hidden="1" outlineLevel="1">
      <c r="A7" s="10">
        <v>1920000</v>
      </c>
      <c r="B7" s="11">
        <v>0</v>
      </c>
      <c r="C7" s="19">
        <v>92000</v>
      </c>
      <c r="D7" s="13">
        <v>1</v>
      </c>
      <c r="E7" s="136" t="s">
        <v>3154</v>
      </c>
      <c r="F7" s="15" t="s">
        <v>16</v>
      </c>
      <c r="G7" s="137" t="s">
        <v>3154</v>
      </c>
      <c r="H7" s="138" t="s">
        <v>3154</v>
      </c>
      <c r="I7" s="139" t="s">
        <v>3154</v>
      </c>
      <c r="J7" s="141" t="s">
        <v>3154</v>
      </c>
      <c r="K7" s="139" t="s">
        <v>3154</v>
      </c>
      <c r="L7" s="139" t="s">
        <v>3154</v>
      </c>
      <c r="M7" s="140" t="s">
        <v>3154</v>
      </c>
    </row>
    <row r="8" spans="1:13" ht="15.75" hidden="1" outlineLevel="1">
      <c r="A8" s="10">
        <v>1092000100</v>
      </c>
      <c r="B8" s="11">
        <v>100</v>
      </c>
      <c r="C8" s="12" t="s">
        <v>17</v>
      </c>
      <c r="D8" s="13">
        <v>1</v>
      </c>
      <c r="E8" s="136" t="s">
        <v>3154</v>
      </c>
      <c r="F8" s="15" t="s">
        <v>18</v>
      </c>
      <c r="G8" s="137" t="s">
        <v>3154</v>
      </c>
      <c r="H8" s="138" t="s">
        <v>3154</v>
      </c>
      <c r="I8" s="126" t="s">
        <v>3154</v>
      </c>
      <c r="J8" s="142" t="s">
        <v>3154</v>
      </c>
      <c r="K8" s="139" t="s">
        <v>3154</v>
      </c>
      <c r="L8" s="139" t="s">
        <v>3154</v>
      </c>
      <c r="M8" s="140" t="s">
        <v>3154</v>
      </c>
    </row>
    <row r="9" spans="1:13" ht="15.75" outlineLevel="1">
      <c r="A9" s="10">
        <v>1092000110</v>
      </c>
      <c r="B9" s="11">
        <v>110</v>
      </c>
      <c r="C9" s="12" t="s">
        <v>17</v>
      </c>
      <c r="D9" s="13">
        <v>1</v>
      </c>
      <c r="E9" s="136" t="s">
        <v>3154</v>
      </c>
      <c r="F9" s="15" t="s">
        <v>19</v>
      </c>
      <c r="G9" s="137" t="s">
        <v>3154</v>
      </c>
      <c r="H9" s="13" t="s">
        <v>20</v>
      </c>
      <c r="I9" s="16">
        <f>K9/L9-1</f>
        <v>4.295154185022021E-2</v>
      </c>
      <c r="J9" s="126" t="s">
        <v>3154</v>
      </c>
      <c r="K9" s="17">
        <f>VLOOKUP(A9,'[1]קובץ מוכן '!$A$1:$C$7608,3,0)</f>
        <v>189400</v>
      </c>
      <c r="L9" s="17">
        <f>VLOOKUP(A9,'[2]2023'!$A$9:$I$7853,9,0)</f>
        <v>181600</v>
      </c>
      <c r="M9" s="18">
        <f>VLOOKUP(A9,[3]data1683177749303!$A$2:$J$6448,10,0)</f>
        <v>172185.22</v>
      </c>
    </row>
    <row r="10" spans="1:13" ht="15.75" outlineLevel="1">
      <c r="A10" s="10">
        <v>1092000119</v>
      </c>
      <c r="B10" s="11">
        <v>119</v>
      </c>
      <c r="C10" s="12" t="s">
        <v>17</v>
      </c>
      <c r="D10" s="13">
        <v>1</v>
      </c>
      <c r="E10" s="136" t="s">
        <v>3154</v>
      </c>
      <c r="F10" s="15" t="s">
        <v>21</v>
      </c>
      <c r="G10" s="137" t="s">
        <v>3154</v>
      </c>
      <c r="H10" s="13" t="s">
        <v>20</v>
      </c>
      <c r="I10" s="16">
        <f t="shared" ref="I10:I68" si="0">K10/L10-1</f>
        <v>5.8026260059296897E-2</v>
      </c>
      <c r="J10" s="126" t="s">
        <v>3154</v>
      </c>
      <c r="K10" s="17">
        <f>VLOOKUP(A10,'[1]קובץ מוכן '!$A$1:$C$7608,3,0)</f>
        <v>249800</v>
      </c>
      <c r="L10" s="17">
        <f>VLOOKUP(A10,'[2]2023'!$A$9:$I$7853,9,0)</f>
        <v>236100</v>
      </c>
      <c r="M10" s="18">
        <f>VLOOKUP(A10,[3]data1683177749303!$A$2:$J$6448,10,0)</f>
        <v>279767.34000000003</v>
      </c>
    </row>
    <row r="11" spans="1:13" ht="15.75" outlineLevel="1">
      <c r="A11" s="10">
        <v>1092000122</v>
      </c>
      <c r="B11" s="11">
        <v>122</v>
      </c>
      <c r="C11" s="12" t="s">
        <v>17</v>
      </c>
      <c r="D11" s="13">
        <v>1</v>
      </c>
      <c r="E11" s="136" t="s">
        <v>3154</v>
      </c>
      <c r="F11" s="15" t="s">
        <v>22</v>
      </c>
      <c r="G11" s="137" t="s">
        <v>3154</v>
      </c>
      <c r="H11" s="13" t="s">
        <v>20</v>
      </c>
      <c r="I11" s="16">
        <f t="shared" si="0"/>
        <v>0</v>
      </c>
      <c r="J11" s="126" t="s">
        <v>3154</v>
      </c>
      <c r="K11" s="17">
        <f>VLOOKUP(A11,'[1]קובץ מוכן '!$A$1:$C$7608,3,0)</f>
        <v>6900</v>
      </c>
      <c r="L11" s="17">
        <f>VLOOKUP(A11,'[2]2023'!$A$9:$I$7853,9,0)</f>
        <v>6900</v>
      </c>
      <c r="M11" s="18">
        <f>VLOOKUP(A11,[3]data1683177749303!$A$2:$J$6448,10,0)</f>
        <v>4431.6000000000004</v>
      </c>
    </row>
    <row r="12" spans="1:13" ht="15.75" outlineLevel="1">
      <c r="A12" s="10">
        <v>1092000126</v>
      </c>
      <c r="B12" s="11">
        <v>126</v>
      </c>
      <c r="C12" s="12" t="s">
        <v>17</v>
      </c>
      <c r="D12" s="13">
        <v>1</v>
      </c>
      <c r="E12" s="136" t="s">
        <v>3154</v>
      </c>
      <c r="F12" s="15" t="s">
        <v>23</v>
      </c>
      <c r="G12" s="137" t="s">
        <v>3154</v>
      </c>
      <c r="H12" s="13" t="s">
        <v>20</v>
      </c>
      <c r="I12" s="16">
        <f t="shared" si="0"/>
        <v>0.10624999999999996</v>
      </c>
      <c r="J12" s="126" t="s">
        <v>3154</v>
      </c>
      <c r="K12" s="17">
        <f>VLOOKUP(A12,'[1]קובץ מוכן '!$A$1:$C$7608,3,0)</f>
        <v>17700</v>
      </c>
      <c r="L12" s="17">
        <f>VLOOKUP(A12,'[2]2023'!$A$9:$I$7853,9,0)</f>
        <v>16000</v>
      </c>
      <c r="M12" s="18">
        <f>VLOOKUP(A12,[3]data1683177749303!$A$2:$J$6448,10,0)</f>
        <v>17511</v>
      </c>
    </row>
    <row r="13" spans="1:13" ht="15.75" outlineLevel="1">
      <c r="A13" s="10">
        <v>1092000130</v>
      </c>
      <c r="B13" s="11">
        <v>130</v>
      </c>
      <c r="C13" s="12" t="s">
        <v>17</v>
      </c>
      <c r="D13" s="13">
        <v>1</v>
      </c>
      <c r="E13" s="136" t="s">
        <v>3154</v>
      </c>
      <c r="F13" s="15" t="s">
        <v>24</v>
      </c>
      <c r="G13" s="137" t="s">
        <v>3154</v>
      </c>
      <c r="H13" s="13" t="s">
        <v>20</v>
      </c>
      <c r="I13" s="16">
        <f t="shared" si="0"/>
        <v>0</v>
      </c>
      <c r="J13" s="126" t="s">
        <v>3154</v>
      </c>
      <c r="K13" s="17">
        <f>VLOOKUP(A13,'[1]קובץ מוכן '!$A$1:$C$7608,3,0)</f>
        <v>63600</v>
      </c>
      <c r="L13" s="17">
        <f>VLOOKUP(A13,'[2]2023'!$A$9:$I$7853,9,0)</f>
        <v>63600</v>
      </c>
      <c r="M13" s="18">
        <f>VLOOKUP(A13,[3]data1683177749303!$A$2:$J$6448,10,0)</f>
        <v>51589.91</v>
      </c>
    </row>
    <row r="14" spans="1:13" ht="15.75" outlineLevel="1">
      <c r="A14" s="10">
        <v>1092000140</v>
      </c>
      <c r="B14" s="11">
        <v>140</v>
      </c>
      <c r="C14" s="12" t="s">
        <v>17</v>
      </c>
      <c r="D14" s="13">
        <v>1</v>
      </c>
      <c r="E14" s="136" t="s">
        <v>3154</v>
      </c>
      <c r="F14" s="15" t="s">
        <v>25</v>
      </c>
      <c r="G14" s="137" t="s">
        <v>3154</v>
      </c>
      <c r="H14" s="13" t="s">
        <v>20</v>
      </c>
      <c r="I14" s="16">
        <f t="shared" si="0"/>
        <v>0</v>
      </c>
      <c r="J14" s="126" t="s">
        <v>3154</v>
      </c>
      <c r="K14" s="17">
        <f>VLOOKUP(A14,'[1]קובץ מוכן '!$A$1:$C$7608,3,0)</f>
        <v>79600</v>
      </c>
      <c r="L14" s="17">
        <f>VLOOKUP(A14,'[2]2023'!$A$9:$I$7853,9,0)</f>
        <v>79600</v>
      </c>
      <c r="M14" s="18">
        <f>VLOOKUP(A14,[3]data1683177749303!$A$2:$J$6448,10,0)</f>
        <v>70446.63</v>
      </c>
    </row>
    <row r="15" spans="1:13" ht="15.75" outlineLevel="1">
      <c r="A15" s="10">
        <v>1092000200</v>
      </c>
      <c r="B15" s="11">
        <v>200</v>
      </c>
      <c r="C15" s="12" t="s">
        <v>17</v>
      </c>
      <c r="D15" s="13">
        <v>1</v>
      </c>
      <c r="E15" s="136" t="s">
        <v>3154</v>
      </c>
      <c r="F15" s="15" t="s">
        <v>26</v>
      </c>
      <c r="G15" s="137" t="s">
        <v>3154</v>
      </c>
      <c r="H15" s="13" t="s">
        <v>11</v>
      </c>
      <c r="I15" s="126" t="s">
        <v>3154</v>
      </c>
      <c r="J15" s="126" t="s">
        <v>3154</v>
      </c>
      <c r="K15" s="17">
        <f>VLOOKUP(A15,'[1]קובץ מוכן '!$A$1:$C$7608,3,0)</f>
        <v>0</v>
      </c>
      <c r="L15" s="139" t="s">
        <v>3154</v>
      </c>
      <c r="M15" s="140" t="s">
        <v>3154</v>
      </c>
    </row>
    <row r="16" spans="1:13" ht="15.75" outlineLevel="1">
      <c r="A16" s="10">
        <v>1092000210</v>
      </c>
      <c r="B16" s="11">
        <v>210</v>
      </c>
      <c r="C16" s="12" t="s">
        <v>17</v>
      </c>
      <c r="D16" s="13">
        <v>1</v>
      </c>
      <c r="E16" s="136" t="s">
        <v>3154</v>
      </c>
      <c r="F16" s="15" t="s">
        <v>27</v>
      </c>
      <c r="G16" s="137" t="s">
        <v>3154</v>
      </c>
      <c r="H16" s="13" t="s">
        <v>20</v>
      </c>
      <c r="I16" s="126" t="s">
        <v>3154</v>
      </c>
      <c r="J16" s="126" t="s">
        <v>3154</v>
      </c>
      <c r="K16" s="17">
        <f>VLOOKUP(A16,'[1]קובץ מוכן '!$A$1:$C$7608,3,0)</f>
        <v>0</v>
      </c>
      <c r="L16" s="139" t="s">
        <v>3154</v>
      </c>
      <c r="M16" s="140" t="s">
        <v>3154</v>
      </c>
    </row>
    <row r="17" spans="1:13" ht="15.75" outlineLevel="1">
      <c r="A17" s="10">
        <v>1092000253</v>
      </c>
      <c r="B17" s="11">
        <v>253</v>
      </c>
      <c r="C17" s="12" t="s">
        <v>17</v>
      </c>
      <c r="D17" s="13">
        <v>1</v>
      </c>
      <c r="E17" s="136" t="s">
        <v>3154</v>
      </c>
      <c r="F17" s="15" t="s">
        <v>28</v>
      </c>
      <c r="G17" s="137" t="s">
        <v>3154</v>
      </c>
      <c r="H17" s="13" t="s">
        <v>20</v>
      </c>
      <c r="I17" s="126" t="s">
        <v>3154</v>
      </c>
      <c r="J17" s="126" t="s">
        <v>3154</v>
      </c>
      <c r="K17" s="17">
        <f>VLOOKUP(A17,'[1]קובץ מוכן '!$A$1:$C$7608,3,0)</f>
        <v>0</v>
      </c>
      <c r="L17" s="139" t="s">
        <v>3154</v>
      </c>
      <c r="M17" s="140" t="s">
        <v>3154</v>
      </c>
    </row>
    <row r="18" spans="1:13" ht="15.75" outlineLevel="1">
      <c r="A18" s="10">
        <v>1092000400</v>
      </c>
      <c r="B18" s="11">
        <v>400</v>
      </c>
      <c r="C18" s="12" t="s">
        <v>17</v>
      </c>
      <c r="D18" s="13">
        <v>1</v>
      </c>
      <c r="E18" s="136" t="s">
        <v>3154</v>
      </c>
      <c r="F18" s="15" t="s">
        <v>29</v>
      </c>
      <c r="G18" s="137" t="s">
        <v>3154</v>
      </c>
      <c r="H18" s="13" t="s">
        <v>11</v>
      </c>
      <c r="I18" s="126" t="s">
        <v>3154</v>
      </c>
      <c r="J18" s="126" t="s">
        <v>3154</v>
      </c>
      <c r="K18" s="17">
        <f>VLOOKUP(A18,'[1]קובץ מוכן '!$A$1:$C$7608,3,0)</f>
        <v>0</v>
      </c>
      <c r="L18" s="139" t="s">
        <v>3154</v>
      </c>
      <c r="M18" s="140" t="s">
        <v>3154</v>
      </c>
    </row>
    <row r="19" spans="1:13" ht="15.75" outlineLevel="1">
      <c r="A19" s="10">
        <v>1092000410</v>
      </c>
      <c r="B19" s="11">
        <v>410</v>
      </c>
      <c r="C19" s="12" t="s">
        <v>17</v>
      </c>
      <c r="D19" s="13">
        <v>1</v>
      </c>
      <c r="E19" s="136" t="s">
        <v>3154</v>
      </c>
      <c r="F19" s="15" t="s">
        <v>30</v>
      </c>
      <c r="G19" s="137" t="s">
        <v>3154</v>
      </c>
      <c r="H19" s="13" t="s">
        <v>31</v>
      </c>
      <c r="I19" s="16">
        <f t="shared" si="0"/>
        <v>0</v>
      </c>
      <c r="J19" s="126" t="s">
        <v>3154</v>
      </c>
      <c r="K19" s="17">
        <f>VLOOKUP(A19,'[1]קובץ מוכן '!$A$1:$C$7608,3,0)</f>
        <v>10000</v>
      </c>
      <c r="L19" s="17">
        <f>VLOOKUP(A19,'[2]2023'!$A$9:$I$7853,9,0)</f>
        <v>10000</v>
      </c>
      <c r="M19" s="18">
        <f>VLOOKUP(A19,[3]data1683177749303!$A$2:$J$6448,10,0)</f>
        <v>2231</v>
      </c>
    </row>
    <row r="20" spans="1:13" ht="15.75" outlineLevel="1">
      <c r="A20" s="10">
        <v>1092000411</v>
      </c>
      <c r="B20" s="11">
        <v>411</v>
      </c>
      <c r="C20" s="12" t="s">
        <v>17</v>
      </c>
      <c r="D20" s="13">
        <v>1</v>
      </c>
      <c r="E20" s="136" t="s">
        <v>3154</v>
      </c>
      <c r="F20" s="15" t="s">
        <v>32</v>
      </c>
      <c r="G20" s="137" t="s">
        <v>3154</v>
      </c>
      <c r="H20" s="13" t="s">
        <v>31</v>
      </c>
      <c r="I20" s="126" t="s">
        <v>3154</v>
      </c>
      <c r="J20" s="126" t="s">
        <v>3154</v>
      </c>
      <c r="K20" s="17">
        <f>VLOOKUP(A20,'[1]קובץ מוכן '!$A$1:$C$7608,3,0)</f>
        <v>0</v>
      </c>
      <c r="L20" s="17">
        <f>VLOOKUP(A20,'[2]2023'!$A$9:$I$7853,9,0)</f>
        <v>0</v>
      </c>
      <c r="M20" s="18">
        <f>VLOOKUP(A20,[3]data1683177749303!$A$2:$J$6448,10,0)</f>
        <v>0</v>
      </c>
    </row>
    <row r="21" spans="1:13" ht="15.75" outlineLevel="1">
      <c r="A21" s="10">
        <v>1092000420</v>
      </c>
      <c r="B21" s="11">
        <v>420</v>
      </c>
      <c r="C21" s="12" t="s">
        <v>17</v>
      </c>
      <c r="D21" s="13">
        <v>1</v>
      </c>
      <c r="E21" s="136" t="s">
        <v>3154</v>
      </c>
      <c r="F21" s="15" t="s">
        <v>33</v>
      </c>
      <c r="G21" s="137" t="s">
        <v>3154</v>
      </c>
      <c r="H21" s="13" t="s">
        <v>34</v>
      </c>
      <c r="I21" s="16">
        <f t="shared" si="0"/>
        <v>0</v>
      </c>
      <c r="J21" s="126" t="s">
        <v>3154</v>
      </c>
      <c r="K21" s="17">
        <f>VLOOKUP(A21,'[1]קובץ מוכן '!$A$1:$C$7608,3,0)</f>
        <v>40000</v>
      </c>
      <c r="L21" s="17">
        <f>VLOOKUP(A21,'[2]2023'!$A$9:$I$7853,9,0)</f>
        <v>40000</v>
      </c>
      <c r="M21" s="18">
        <f>VLOOKUP(A21,[3]data1683177749303!$A$2:$J$6448,10,0)</f>
        <v>32361.68</v>
      </c>
    </row>
    <row r="22" spans="1:13" ht="15.75" outlineLevel="1">
      <c r="A22" s="10">
        <v>1092000423</v>
      </c>
      <c r="B22" s="11">
        <v>423</v>
      </c>
      <c r="C22" s="12" t="s">
        <v>17</v>
      </c>
      <c r="D22" s="13">
        <v>1</v>
      </c>
      <c r="E22" s="136" t="s">
        <v>3154</v>
      </c>
      <c r="F22" s="15" t="s">
        <v>35</v>
      </c>
      <c r="G22" s="137" t="s">
        <v>3154</v>
      </c>
      <c r="H22" s="13" t="s">
        <v>31</v>
      </c>
      <c r="I22" s="16">
        <f t="shared" si="0"/>
        <v>0</v>
      </c>
      <c r="J22" s="126" t="s">
        <v>3154</v>
      </c>
      <c r="K22" s="17">
        <f>VLOOKUP(A22,'[1]קובץ מוכן '!$A$1:$C$7608,3,0)</f>
        <v>34000</v>
      </c>
      <c r="L22" s="17">
        <f>VLOOKUP(A22,'[2]2023'!$A$9:$I$7853,9,0)</f>
        <v>34000</v>
      </c>
      <c r="M22" s="18">
        <f>VLOOKUP(A22,[3]data1683177749303!$A$2:$J$6448,10,0)</f>
        <v>32300</v>
      </c>
    </row>
    <row r="23" spans="1:13" ht="15.75" outlineLevel="1">
      <c r="A23" s="10">
        <v>1092000431</v>
      </c>
      <c r="B23" s="11">
        <v>431</v>
      </c>
      <c r="C23" s="12" t="s">
        <v>17</v>
      </c>
      <c r="D23" s="13">
        <v>1</v>
      </c>
      <c r="E23" s="136" t="s">
        <v>3154</v>
      </c>
      <c r="F23" s="15" t="s">
        <v>36</v>
      </c>
      <c r="G23" s="137" t="s">
        <v>3154</v>
      </c>
      <c r="H23" s="13" t="s">
        <v>31</v>
      </c>
      <c r="I23" s="16">
        <f t="shared" si="0"/>
        <v>-0.15611814345991559</v>
      </c>
      <c r="J23" s="126" t="s">
        <v>3154</v>
      </c>
      <c r="K23" s="17">
        <v>1100000</v>
      </c>
      <c r="L23" s="17">
        <f>VLOOKUP(A23,'[2]2023'!$A$9:$I$7853,9,0)</f>
        <v>1303500</v>
      </c>
      <c r="M23" s="18">
        <f>VLOOKUP(A23,[3]data1683177749303!$A$2:$J$6448,10,0)</f>
        <v>1082432.02</v>
      </c>
    </row>
    <row r="24" spans="1:13" ht="15.75" outlineLevel="1">
      <c r="A24" s="10">
        <v>1092000432</v>
      </c>
      <c r="B24" s="11">
        <v>432</v>
      </c>
      <c r="C24" s="12" t="s">
        <v>17</v>
      </c>
      <c r="D24" s="13">
        <v>1</v>
      </c>
      <c r="E24" s="136" t="s">
        <v>3154</v>
      </c>
      <c r="F24" s="15" t="s">
        <v>37</v>
      </c>
      <c r="G24" s="137" t="s">
        <v>3154</v>
      </c>
      <c r="H24" s="13" t="s">
        <v>31</v>
      </c>
      <c r="I24" s="16">
        <f t="shared" si="0"/>
        <v>-0.19999999999999996</v>
      </c>
      <c r="J24" s="126" t="s">
        <v>3154</v>
      </c>
      <c r="K24" s="17">
        <v>240000</v>
      </c>
      <c r="L24" s="17">
        <f>VLOOKUP(A24,'[2]2023'!$A$9:$I$7853,9,0)</f>
        <v>300000</v>
      </c>
      <c r="M24" s="18">
        <f>VLOOKUP(A24,[3]data1683177749303!$A$2:$J$6448,10,0)</f>
        <v>194997.25</v>
      </c>
    </row>
    <row r="25" spans="1:13" ht="15.75" outlineLevel="1">
      <c r="A25" s="10">
        <v>1092000433</v>
      </c>
      <c r="B25" s="11">
        <v>433</v>
      </c>
      <c r="C25" s="12" t="s">
        <v>17</v>
      </c>
      <c r="D25" s="13">
        <v>1</v>
      </c>
      <c r="E25" s="136" t="s">
        <v>3154</v>
      </c>
      <c r="F25" s="15" t="s">
        <v>38</v>
      </c>
      <c r="G25" s="137" t="s">
        <v>3154</v>
      </c>
      <c r="H25" s="13" t="s">
        <v>34</v>
      </c>
      <c r="I25" s="16">
        <f t="shared" si="0"/>
        <v>0</v>
      </c>
      <c r="J25" s="126" t="s">
        <v>3154</v>
      </c>
      <c r="K25" s="17">
        <f>VLOOKUP(A25,'[1]קובץ מוכן '!$A$1:$C$7608,3,0)</f>
        <v>26600</v>
      </c>
      <c r="L25" s="17">
        <f>VLOOKUP(A25,'[2]2023'!$A$9:$I$7853,9,0)</f>
        <v>26600</v>
      </c>
      <c r="M25" s="18">
        <f>VLOOKUP(A25,[3]data1683177749303!$A$2:$J$6448,10,0)</f>
        <v>6929.59</v>
      </c>
    </row>
    <row r="26" spans="1:13" ht="15.75" outlineLevel="1">
      <c r="A26" s="10">
        <v>1092000434</v>
      </c>
      <c r="B26" s="11">
        <v>434</v>
      </c>
      <c r="C26" s="12" t="s">
        <v>17</v>
      </c>
      <c r="D26" s="13">
        <v>1</v>
      </c>
      <c r="E26" s="136" t="s">
        <v>3154</v>
      </c>
      <c r="F26" s="15" t="s">
        <v>39</v>
      </c>
      <c r="G26" s="137" t="s">
        <v>3154</v>
      </c>
      <c r="H26" s="13" t="s">
        <v>34</v>
      </c>
      <c r="I26" s="16">
        <f t="shared" si="0"/>
        <v>0</v>
      </c>
      <c r="J26" s="126" t="s">
        <v>3154</v>
      </c>
      <c r="K26" s="17">
        <f>VLOOKUP(A26,'[1]קובץ מוכן '!$A$1:$C$7608,3,0)</f>
        <v>2300</v>
      </c>
      <c r="L26" s="17">
        <f>VLOOKUP(A26,'[2]2023'!$A$9:$I$7853,9,0)</f>
        <v>2300</v>
      </c>
      <c r="M26" s="18">
        <f>VLOOKUP(A26,[3]data1683177749303!$A$2:$J$6448,10,0)</f>
        <v>0</v>
      </c>
    </row>
    <row r="27" spans="1:13" ht="15.75" outlineLevel="1">
      <c r="A27" s="10">
        <v>1092000435</v>
      </c>
      <c r="B27" s="11">
        <v>435</v>
      </c>
      <c r="C27" s="12" t="s">
        <v>17</v>
      </c>
      <c r="D27" s="13">
        <v>1</v>
      </c>
      <c r="E27" s="136" t="s">
        <v>3154</v>
      </c>
      <c r="F27" s="15" t="s">
        <v>40</v>
      </c>
      <c r="G27" s="137" t="s">
        <v>3154</v>
      </c>
      <c r="H27" s="13" t="s">
        <v>31</v>
      </c>
      <c r="I27" s="126" t="s">
        <v>3154</v>
      </c>
      <c r="J27" s="126" t="s">
        <v>3154</v>
      </c>
      <c r="K27" s="17">
        <f>VLOOKUP(A27,'[1]קובץ מוכן '!$A$1:$C$7608,3,0)</f>
        <v>0</v>
      </c>
      <c r="L27" s="17">
        <f>VLOOKUP(A27,'[2]2023'!$A$9:$I$7853,9,0)</f>
        <v>0</v>
      </c>
      <c r="M27" s="18">
        <f>VLOOKUP(A27,[3]data1683177749303!$A$2:$J$6448,10,0)</f>
        <v>0</v>
      </c>
    </row>
    <row r="28" spans="1:13" ht="15.75" outlineLevel="1">
      <c r="A28" s="10">
        <v>1092000436</v>
      </c>
      <c r="B28" s="11">
        <v>436</v>
      </c>
      <c r="C28" s="12" t="s">
        <v>17</v>
      </c>
      <c r="D28" s="13">
        <v>1</v>
      </c>
      <c r="E28" s="136" t="s">
        <v>3154</v>
      </c>
      <c r="F28" s="15" t="s">
        <v>41</v>
      </c>
      <c r="G28" s="137" t="s">
        <v>3154</v>
      </c>
      <c r="H28" s="13" t="s">
        <v>34</v>
      </c>
      <c r="I28" s="16">
        <f t="shared" si="0"/>
        <v>0</v>
      </c>
      <c r="J28" s="126" t="s">
        <v>3154</v>
      </c>
      <c r="K28" s="17">
        <f>VLOOKUP(A28,'[1]קובץ מוכן '!$A$1:$C$7608,3,0)</f>
        <v>76000</v>
      </c>
      <c r="L28" s="17">
        <f>VLOOKUP(A28,'[2]2023'!$A$9:$I$7853,9,0)</f>
        <v>76000</v>
      </c>
      <c r="M28" s="18">
        <f>VLOOKUP(A28,[3]data1683177749303!$A$2:$J$6448,10,0)</f>
        <v>68063.240000000005</v>
      </c>
    </row>
    <row r="29" spans="1:13" ht="15.75" outlineLevel="1">
      <c r="A29" s="10">
        <v>1092000437</v>
      </c>
      <c r="B29" s="11">
        <v>437</v>
      </c>
      <c r="C29" s="12" t="s">
        <v>17</v>
      </c>
      <c r="D29" s="13">
        <v>1</v>
      </c>
      <c r="E29" s="136" t="s">
        <v>3154</v>
      </c>
      <c r="F29" s="15" t="s">
        <v>42</v>
      </c>
      <c r="G29" s="137" t="s">
        <v>3154</v>
      </c>
      <c r="H29" s="13" t="s">
        <v>31</v>
      </c>
      <c r="I29" s="16">
        <f t="shared" si="0"/>
        <v>0</v>
      </c>
      <c r="J29" s="126" t="s">
        <v>3154</v>
      </c>
      <c r="K29" s="17">
        <f>VLOOKUP(A29,'[1]קובץ מוכן '!$A$1:$C$7608,3,0)</f>
        <v>5300</v>
      </c>
      <c r="L29" s="17">
        <f>VLOOKUP(A29,'[2]2023'!$A$9:$I$7853,9,0)</f>
        <v>5300</v>
      </c>
      <c r="M29" s="18">
        <f>VLOOKUP(A29,[3]data1683177749303!$A$2:$J$6448,10,0)</f>
        <v>1221.48</v>
      </c>
    </row>
    <row r="30" spans="1:13" ht="15.75" outlineLevel="1">
      <c r="A30" s="10">
        <v>1092000438</v>
      </c>
      <c r="B30" s="11">
        <v>438</v>
      </c>
      <c r="C30" s="12" t="s">
        <v>17</v>
      </c>
      <c r="D30" s="13">
        <v>1</v>
      </c>
      <c r="E30" s="136" t="s">
        <v>3154</v>
      </c>
      <c r="F30" s="15" t="s">
        <v>43</v>
      </c>
      <c r="G30" s="137" t="s">
        <v>3154</v>
      </c>
      <c r="H30" s="13" t="s">
        <v>31</v>
      </c>
      <c r="I30" s="16">
        <f t="shared" si="0"/>
        <v>0</v>
      </c>
      <c r="J30" s="126" t="s">
        <v>3154</v>
      </c>
      <c r="K30" s="17">
        <f>VLOOKUP(A30,'[1]קובץ מוכן '!$A$1:$C$7608,3,0)</f>
        <v>247000</v>
      </c>
      <c r="L30" s="17">
        <f>VLOOKUP(A30,'[2]2023'!$A$9:$I$7853,9,0)</f>
        <v>247000</v>
      </c>
      <c r="M30" s="18">
        <f>VLOOKUP(A30,[3]data1683177749303!$A$2:$J$6448,10,0)</f>
        <v>29817.4</v>
      </c>
    </row>
    <row r="31" spans="1:13" ht="15.75" outlineLevel="1">
      <c r="A31" s="10">
        <v>1092000439</v>
      </c>
      <c r="B31" s="11">
        <v>439</v>
      </c>
      <c r="C31" s="12" t="s">
        <v>17</v>
      </c>
      <c r="D31" s="13">
        <v>1</v>
      </c>
      <c r="E31" s="136" t="s">
        <v>3154</v>
      </c>
      <c r="F31" s="15" t="s">
        <v>44</v>
      </c>
      <c r="G31" s="137" t="s">
        <v>3154</v>
      </c>
      <c r="H31" s="13" t="s">
        <v>31</v>
      </c>
      <c r="I31" s="16">
        <f t="shared" si="0"/>
        <v>0</v>
      </c>
      <c r="J31" s="126" t="s">
        <v>3154</v>
      </c>
      <c r="K31" s="17">
        <f>VLOOKUP(A31,'[1]קובץ מוכן '!$A$1:$C$7608,3,0)</f>
        <v>1700</v>
      </c>
      <c r="L31" s="17">
        <f>VLOOKUP(A31,'[2]2023'!$A$9:$I$7853,9,0)</f>
        <v>1700</v>
      </c>
      <c r="M31" s="18">
        <f>VLOOKUP(A31,[3]data1683177749303!$A$2:$J$6448,10,0)</f>
        <v>0</v>
      </c>
    </row>
    <row r="32" spans="1:13" ht="15.75" outlineLevel="1">
      <c r="A32" s="10">
        <v>1092000441</v>
      </c>
      <c r="B32" s="11">
        <v>441</v>
      </c>
      <c r="C32" s="12" t="s">
        <v>17</v>
      </c>
      <c r="D32" s="13">
        <v>1</v>
      </c>
      <c r="E32" s="136" t="s">
        <v>3154</v>
      </c>
      <c r="F32" s="15" t="s">
        <v>45</v>
      </c>
      <c r="G32" s="137" t="s">
        <v>3154</v>
      </c>
      <c r="H32" s="13" t="s">
        <v>31</v>
      </c>
      <c r="I32" s="126" t="s">
        <v>3154</v>
      </c>
      <c r="J32" s="126" t="s">
        <v>3154</v>
      </c>
      <c r="K32" s="17">
        <f>VLOOKUP(A32,'[1]קובץ מוכן '!$A$1:$C$7608,3,0)</f>
        <v>0</v>
      </c>
      <c r="L32" s="17">
        <f>VLOOKUP(A32,'[2]2023'!$A$9:$I$7853,9,0)</f>
        <v>0</v>
      </c>
      <c r="M32" s="18">
        <f>VLOOKUP(A32,[3]data1683177749303!$A$2:$J$6448,10,0)</f>
        <v>0</v>
      </c>
    </row>
    <row r="33" spans="1:13" ht="15.75" outlineLevel="1">
      <c r="A33" s="10">
        <v>1092000450</v>
      </c>
      <c r="B33" s="11">
        <v>450</v>
      </c>
      <c r="C33" s="12" t="s">
        <v>17</v>
      </c>
      <c r="D33" s="13">
        <v>1</v>
      </c>
      <c r="E33" s="136" t="s">
        <v>3154</v>
      </c>
      <c r="F33" s="15" t="s">
        <v>46</v>
      </c>
      <c r="G33" s="137" t="s">
        <v>3154</v>
      </c>
      <c r="H33" s="13" t="s">
        <v>31</v>
      </c>
      <c r="I33" s="16">
        <f t="shared" si="0"/>
        <v>1</v>
      </c>
      <c r="J33" s="126" t="s">
        <v>3154</v>
      </c>
      <c r="K33" s="17">
        <f>VLOOKUP(A33,'[1]קובץ מוכן '!$A$1:$C$7608,3,0)</f>
        <v>100000</v>
      </c>
      <c r="L33" s="17">
        <f>VLOOKUP(A33,'[2]2023'!$A$9:$I$7853,9,0)</f>
        <v>50000</v>
      </c>
      <c r="M33" s="18">
        <f>VLOOKUP(A33,[3]data1683177749303!$A$2:$J$6448,10,0)</f>
        <v>71921.08</v>
      </c>
    </row>
    <row r="34" spans="1:13" ht="15.75" outlineLevel="1">
      <c r="A34" s="10">
        <v>1092000451</v>
      </c>
      <c r="B34" s="11">
        <v>451</v>
      </c>
      <c r="C34" s="12" t="s">
        <v>17</v>
      </c>
      <c r="D34" s="13">
        <v>1</v>
      </c>
      <c r="E34" s="136" t="s">
        <v>3154</v>
      </c>
      <c r="F34" s="15" t="s">
        <v>47</v>
      </c>
      <c r="G34" s="137" t="s">
        <v>3154</v>
      </c>
      <c r="H34" s="13" t="s">
        <v>34</v>
      </c>
      <c r="I34" s="126" t="s">
        <v>3154</v>
      </c>
      <c r="J34" s="126" t="s">
        <v>3154</v>
      </c>
      <c r="K34" s="17">
        <f>VLOOKUP(A34,'[1]קובץ מוכן '!$A$1:$C$7608,3,0)</f>
        <v>5000</v>
      </c>
      <c r="L34" s="17">
        <f>VLOOKUP(A34,'[2]2023'!$A$9:$I$7853,9,0)</f>
        <v>0</v>
      </c>
      <c r="M34" s="18">
        <f>VLOOKUP(A34,[3]data1683177749303!$A$2:$J$6448,10,0)</f>
        <v>0</v>
      </c>
    </row>
    <row r="35" spans="1:13" ht="15.75" outlineLevel="1">
      <c r="A35" s="10">
        <v>1092000470</v>
      </c>
      <c r="B35" s="11">
        <v>470</v>
      </c>
      <c r="C35" s="12" t="s">
        <v>17</v>
      </c>
      <c r="D35" s="13">
        <v>1</v>
      </c>
      <c r="E35" s="136" t="s">
        <v>3154</v>
      </c>
      <c r="F35" s="15" t="s">
        <v>48</v>
      </c>
      <c r="G35" s="137" t="s">
        <v>3154</v>
      </c>
      <c r="H35" s="13" t="s">
        <v>34</v>
      </c>
      <c r="I35" s="16">
        <f t="shared" si="0"/>
        <v>0</v>
      </c>
      <c r="J35" s="126" t="s">
        <v>3154</v>
      </c>
      <c r="K35" s="17">
        <f>VLOOKUP(A35,'[1]קובץ מוכן '!$A$1:$C$7608,3,0)</f>
        <v>7600</v>
      </c>
      <c r="L35" s="17">
        <f>VLOOKUP(A35,'[2]2023'!$A$9:$I$7853,9,0)</f>
        <v>7600</v>
      </c>
      <c r="M35" s="18">
        <f>VLOOKUP(A35,[3]data1683177749303!$A$2:$J$6448,10,0)</f>
        <v>187.2</v>
      </c>
    </row>
    <row r="36" spans="1:13" ht="15.75" outlineLevel="1">
      <c r="A36" s="10">
        <v>1092000474</v>
      </c>
      <c r="B36" s="11">
        <v>474</v>
      </c>
      <c r="C36" s="12" t="s">
        <v>17</v>
      </c>
      <c r="D36" s="13">
        <v>1</v>
      </c>
      <c r="E36" s="136" t="s">
        <v>3154</v>
      </c>
      <c r="F36" s="15" t="s">
        <v>49</v>
      </c>
      <c r="G36" s="137" t="s">
        <v>3154</v>
      </c>
      <c r="H36" s="13" t="s">
        <v>31</v>
      </c>
      <c r="I36" s="16">
        <f t="shared" si="0"/>
        <v>0.30952380952380953</v>
      </c>
      <c r="J36" s="126" t="s">
        <v>3154</v>
      </c>
      <c r="K36" s="17">
        <f>VLOOKUP(A36,'[1]קובץ מוכן '!$A$1:$C$7608,3,0)</f>
        <v>55000</v>
      </c>
      <c r="L36" s="17">
        <f>VLOOKUP(A36,'[2]2023'!$A$9:$I$7853,9,0)</f>
        <v>42000</v>
      </c>
      <c r="M36" s="18">
        <f>VLOOKUP(A36,[3]data1683177749303!$A$2:$J$6448,10,0)</f>
        <v>40459</v>
      </c>
    </row>
    <row r="37" spans="1:13" ht="15.75" outlineLevel="1">
      <c r="A37" s="10">
        <v>1092000476</v>
      </c>
      <c r="B37" s="11">
        <v>476</v>
      </c>
      <c r="C37" s="12" t="s">
        <v>17</v>
      </c>
      <c r="D37" s="13">
        <v>1</v>
      </c>
      <c r="E37" s="136" t="s">
        <v>3154</v>
      </c>
      <c r="F37" s="15" t="s">
        <v>50</v>
      </c>
      <c r="G37" s="137" t="s">
        <v>3154</v>
      </c>
      <c r="H37" s="13" t="s">
        <v>31</v>
      </c>
      <c r="I37" s="16">
        <f t="shared" si="0"/>
        <v>1.5037593984962516E-2</v>
      </c>
      <c r="J37" s="126" t="s">
        <v>3154</v>
      </c>
      <c r="K37" s="17">
        <f>VLOOKUP(A37,'[1]קובץ מוכן '!$A$1:$C$7608,3,0)</f>
        <v>13500</v>
      </c>
      <c r="L37" s="17">
        <f>VLOOKUP(A37,'[2]2023'!$A$9:$I$7853,9,0)</f>
        <v>13300</v>
      </c>
      <c r="M37" s="18">
        <f>VLOOKUP(A37,[3]data1683177749303!$A$2:$J$6448,10,0)</f>
        <v>13244</v>
      </c>
    </row>
    <row r="38" spans="1:13" ht="15.75" outlineLevel="1">
      <c r="A38" s="10">
        <v>1092000500</v>
      </c>
      <c r="B38" s="11">
        <v>500</v>
      </c>
      <c r="C38" s="12" t="s">
        <v>17</v>
      </c>
      <c r="D38" s="13">
        <v>1</v>
      </c>
      <c r="E38" s="136" t="s">
        <v>3154</v>
      </c>
      <c r="F38" s="15" t="s">
        <v>51</v>
      </c>
      <c r="G38" s="137" t="s">
        <v>3154</v>
      </c>
      <c r="H38" s="13" t="s">
        <v>11</v>
      </c>
      <c r="I38" s="126" t="s">
        <v>3154</v>
      </c>
      <c r="J38" s="126" t="s">
        <v>3154</v>
      </c>
      <c r="K38" s="17">
        <f>VLOOKUP(A38,'[1]קובץ מוכן '!$A$1:$C$7608,3,0)</f>
        <v>0</v>
      </c>
      <c r="L38" s="17">
        <f>VLOOKUP(A38,'[2]2023'!$A$9:$I$7853,9,0)</f>
        <v>0</v>
      </c>
      <c r="M38" s="140" t="s">
        <v>3154</v>
      </c>
    </row>
    <row r="39" spans="1:13" ht="15.75" outlineLevel="1">
      <c r="A39" s="10">
        <v>1092000511</v>
      </c>
      <c r="B39" s="11">
        <v>511</v>
      </c>
      <c r="C39" s="12" t="s">
        <v>17</v>
      </c>
      <c r="D39" s="13">
        <v>1</v>
      </c>
      <c r="E39" s="136" t="s">
        <v>3154</v>
      </c>
      <c r="F39" s="15" t="s">
        <v>52</v>
      </c>
      <c r="G39" s="137" t="s">
        <v>3154</v>
      </c>
      <c r="H39" s="13" t="s">
        <v>34</v>
      </c>
      <c r="I39" s="16">
        <f t="shared" si="0"/>
        <v>5.1555555555555577E-2</v>
      </c>
      <c r="J39" s="126" t="s">
        <v>3154</v>
      </c>
      <c r="K39" s="17">
        <v>473200</v>
      </c>
      <c r="L39" s="17">
        <f>VLOOKUP(A39,'[2]2023'!$A$9:$I$7853,9,0)</f>
        <v>450000</v>
      </c>
      <c r="M39" s="18">
        <f>VLOOKUP(A39,[3]data1683177749303!$A$2:$J$6448,10,0)</f>
        <v>414199.92</v>
      </c>
    </row>
    <row r="40" spans="1:13" ht="15.75" outlineLevel="1">
      <c r="A40" s="10">
        <v>1092000540</v>
      </c>
      <c r="B40" s="11">
        <v>540</v>
      </c>
      <c r="C40" s="12" t="s">
        <v>17</v>
      </c>
      <c r="D40" s="13">
        <v>1</v>
      </c>
      <c r="E40" s="136" t="s">
        <v>3154</v>
      </c>
      <c r="F40" s="15" t="s">
        <v>53</v>
      </c>
      <c r="G40" s="137" t="s">
        <v>3154</v>
      </c>
      <c r="H40" s="13" t="s">
        <v>31</v>
      </c>
      <c r="I40" s="16">
        <f t="shared" si="0"/>
        <v>0</v>
      </c>
      <c r="J40" s="126" t="s">
        <v>3154</v>
      </c>
      <c r="K40" s="17">
        <f>VLOOKUP(A40,'[1]קובץ מוכן '!$A$1:$C$7608,3,0)</f>
        <v>800000</v>
      </c>
      <c r="L40" s="17">
        <f>VLOOKUP(A40,'[2]2023'!$A$9:$I$7853,9,0)</f>
        <v>800000</v>
      </c>
      <c r="M40" s="18">
        <f>VLOOKUP(A40,[3]data1683177749303!$A$2:$J$6448,10,0)</f>
        <v>728380.21</v>
      </c>
    </row>
    <row r="41" spans="1:13" ht="15.75" outlineLevel="1">
      <c r="A41" s="10">
        <v>1092000542</v>
      </c>
      <c r="B41" s="11">
        <v>542</v>
      </c>
      <c r="C41" s="12" t="s">
        <v>17</v>
      </c>
      <c r="D41" s="13">
        <v>1</v>
      </c>
      <c r="E41" s="136" t="s">
        <v>3154</v>
      </c>
      <c r="F41" s="15" t="s">
        <v>54</v>
      </c>
      <c r="G41" s="137" t="s">
        <v>3154</v>
      </c>
      <c r="H41" s="13" t="s">
        <v>34</v>
      </c>
      <c r="I41" s="126" t="s">
        <v>3154</v>
      </c>
      <c r="J41" s="126" t="s">
        <v>3154</v>
      </c>
      <c r="K41" s="17">
        <f>VLOOKUP(A41,'[1]קובץ מוכן '!$A$1:$C$7608,3,0)</f>
        <v>0</v>
      </c>
      <c r="L41" s="17">
        <f>VLOOKUP(A41,'[2]2023'!$A$9:$I$7853,9,0)</f>
        <v>0</v>
      </c>
      <c r="M41" s="18">
        <f>VLOOKUP(A41,[3]data1683177749303!$A$2:$J$6448,10,0)</f>
        <v>0</v>
      </c>
    </row>
    <row r="42" spans="1:13" ht="15.75" outlineLevel="1">
      <c r="A42" s="10">
        <v>1092000543</v>
      </c>
      <c r="B42" s="11">
        <v>543</v>
      </c>
      <c r="C42" s="12" t="s">
        <v>17</v>
      </c>
      <c r="D42" s="13">
        <v>1</v>
      </c>
      <c r="E42" s="136" t="s">
        <v>3154</v>
      </c>
      <c r="F42" s="15" t="s">
        <v>55</v>
      </c>
      <c r="G42" s="137" t="s">
        <v>3154</v>
      </c>
      <c r="H42" s="13" t="s">
        <v>34</v>
      </c>
      <c r="I42" s="16">
        <f t="shared" si="0"/>
        <v>0</v>
      </c>
      <c r="J42" s="126" t="s">
        <v>3154</v>
      </c>
      <c r="K42" s="17">
        <f>VLOOKUP(A42,'[1]קובץ מוכן '!$A$1:$C$7608,3,0)</f>
        <v>400000</v>
      </c>
      <c r="L42" s="17">
        <f>VLOOKUP(A42,'[2]2023'!$A$9:$I$7853,9,0)</f>
        <v>400000</v>
      </c>
      <c r="M42" s="18">
        <f>VLOOKUP(A42,[3]data1683177749303!$A$2:$J$6448,10,0)</f>
        <v>358860.6</v>
      </c>
    </row>
    <row r="43" spans="1:13" ht="15.75" outlineLevel="1">
      <c r="A43" s="10">
        <v>1092000544</v>
      </c>
      <c r="B43" s="11">
        <v>544</v>
      </c>
      <c r="C43" s="12" t="s">
        <v>17</v>
      </c>
      <c r="D43" s="13">
        <v>1</v>
      </c>
      <c r="E43" s="136" t="s">
        <v>3154</v>
      </c>
      <c r="F43" s="15" t="s">
        <v>56</v>
      </c>
      <c r="G43" s="137" t="s">
        <v>3154</v>
      </c>
      <c r="H43" s="13" t="s">
        <v>31</v>
      </c>
      <c r="I43" s="126" t="s">
        <v>3154</v>
      </c>
      <c r="J43" s="126" t="s">
        <v>3154</v>
      </c>
      <c r="K43" s="17">
        <f>VLOOKUP(A43,'[1]קובץ מוכן '!$A$1:$C$7608,3,0)</f>
        <v>0</v>
      </c>
      <c r="L43" s="17">
        <f>VLOOKUP(A43,'[2]2023'!$A$9:$I$7853,9,0)</f>
        <v>0</v>
      </c>
      <c r="M43" s="140" t="s">
        <v>3154</v>
      </c>
    </row>
    <row r="44" spans="1:13" ht="15.75" outlineLevel="1">
      <c r="A44" s="10">
        <v>1092000545</v>
      </c>
      <c r="B44" s="11">
        <v>545</v>
      </c>
      <c r="C44" s="12" t="s">
        <v>17</v>
      </c>
      <c r="D44" s="13">
        <v>1</v>
      </c>
      <c r="E44" s="136" t="s">
        <v>3154</v>
      </c>
      <c r="F44" s="15" t="s">
        <v>57</v>
      </c>
      <c r="G44" s="137" t="s">
        <v>3154</v>
      </c>
      <c r="H44" s="13" t="s">
        <v>34</v>
      </c>
      <c r="I44" s="126" t="s">
        <v>3154</v>
      </c>
      <c r="J44" s="126" t="s">
        <v>3154</v>
      </c>
      <c r="K44" s="17">
        <f>VLOOKUP(A44,'[1]קובץ מוכן '!$A$1:$C$7608,3,0)</f>
        <v>0</v>
      </c>
      <c r="L44" s="17">
        <f>VLOOKUP(A44,'[2]2023'!$A$9:$I$7853,9,0)</f>
        <v>0</v>
      </c>
      <c r="M44" s="140" t="s">
        <v>3154</v>
      </c>
    </row>
    <row r="45" spans="1:13" ht="15.75" outlineLevel="1">
      <c r="A45" s="10">
        <v>1092000550</v>
      </c>
      <c r="B45" s="11">
        <v>550</v>
      </c>
      <c r="C45" s="12" t="s">
        <v>17</v>
      </c>
      <c r="D45" s="13">
        <v>1</v>
      </c>
      <c r="E45" s="136" t="s">
        <v>3154</v>
      </c>
      <c r="F45" s="15" t="s">
        <v>58</v>
      </c>
      <c r="G45" s="137" t="s">
        <v>3154</v>
      </c>
      <c r="H45" s="13" t="s">
        <v>34</v>
      </c>
      <c r="I45" s="126" t="s">
        <v>3154</v>
      </c>
      <c r="J45" s="126" t="s">
        <v>3154</v>
      </c>
      <c r="K45" s="17">
        <f>VLOOKUP(A45,'[1]קובץ מוכן '!$A$1:$C$7608,3,0)</f>
        <v>0</v>
      </c>
      <c r="L45" s="17">
        <f>VLOOKUP(A45,'[2]2023'!$A$9:$I$7853,9,0)</f>
        <v>0</v>
      </c>
      <c r="M45" s="140" t="s">
        <v>3154</v>
      </c>
    </row>
    <row r="46" spans="1:13" ht="15.75" outlineLevel="1">
      <c r="A46" s="10">
        <v>1092000561</v>
      </c>
      <c r="B46" s="11">
        <v>561</v>
      </c>
      <c r="C46" s="12" t="s">
        <v>17</v>
      </c>
      <c r="D46" s="13">
        <v>1</v>
      </c>
      <c r="E46" s="136" t="s">
        <v>3154</v>
      </c>
      <c r="F46" s="15" t="s">
        <v>59</v>
      </c>
      <c r="G46" s="137" t="s">
        <v>3154</v>
      </c>
      <c r="H46" s="13" t="s">
        <v>34</v>
      </c>
      <c r="I46" s="16">
        <f t="shared" si="0"/>
        <v>-1</v>
      </c>
      <c r="J46" s="126" t="s">
        <v>3154</v>
      </c>
      <c r="K46" s="17">
        <f>VLOOKUP(A46,'[1]קובץ מוכן '!$A$1:$C$7608,3,0)</f>
        <v>0</v>
      </c>
      <c r="L46" s="17">
        <f>VLOOKUP(A46,'[2]2023'!$A$9:$I$7853,9,0)</f>
        <v>800</v>
      </c>
      <c r="M46" s="140" t="s">
        <v>3154</v>
      </c>
    </row>
    <row r="47" spans="1:13" ht="15.75" outlineLevel="1">
      <c r="A47" s="10">
        <v>1092000562</v>
      </c>
      <c r="B47" s="11">
        <v>562</v>
      </c>
      <c r="C47" s="12" t="s">
        <v>17</v>
      </c>
      <c r="D47" s="13">
        <v>1</v>
      </c>
      <c r="E47" s="136" t="s">
        <v>3154</v>
      </c>
      <c r="F47" s="15" t="s">
        <v>60</v>
      </c>
      <c r="G47" s="137" t="s">
        <v>3154</v>
      </c>
      <c r="H47" s="13" t="s">
        <v>34</v>
      </c>
      <c r="I47" s="126" t="s">
        <v>3154</v>
      </c>
      <c r="J47" s="126" t="s">
        <v>3154</v>
      </c>
      <c r="K47" s="17">
        <f>VLOOKUP(A47,'[1]קובץ מוכן '!$A$1:$C$7608,3,0)</f>
        <v>0</v>
      </c>
      <c r="L47" s="17">
        <f>VLOOKUP(A47,'[2]2023'!$A$9:$I$7853,9,0)</f>
        <v>0</v>
      </c>
      <c r="M47" s="140" t="s">
        <v>3154</v>
      </c>
    </row>
    <row r="48" spans="1:13" ht="15.75" outlineLevel="1">
      <c r="A48" s="10">
        <v>1092000700</v>
      </c>
      <c r="B48" s="11">
        <v>700</v>
      </c>
      <c r="C48" s="12" t="s">
        <v>17</v>
      </c>
      <c r="D48" s="13">
        <v>1</v>
      </c>
      <c r="E48" s="136" t="s">
        <v>3154</v>
      </c>
      <c r="F48" s="15" t="s">
        <v>61</v>
      </c>
      <c r="G48" s="137" t="s">
        <v>3154</v>
      </c>
      <c r="H48" s="13" t="s">
        <v>11</v>
      </c>
      <c r="I48" s="126" t="s">
        <v>3154</v>
      </c>
      <c r="J48" s="126" t="s">
        <v>3154</v>
      </c>
      <c r="K48" s="17">
        <f>VLOOKUP(A48,'[1]קובץ מוכן '!$A$1:$C$7608,3,0)</f>
        <v>0</v>
      </c>
      <c r="L48" s="17">
        <f>VLOOKUP(A48,'[2]2023'!$A$9:$I$7853,9,0)</f>
        <v>0</v>
      </c>
      <c r="M48" s="140" t="s">
        <v>3154</v>
      </c>
    </row>
    <row r="49" spans="1:13" ht="15.75" outlineLevel="1">
      <c r="A49" s="10">
        <v>1092000710</v>
      </c>
      <c r="B49" s="11">
        <v>710</v>
      </c>
      <c r="C49" s="12" t="s">
        <v>17</v>
      </c>
      <c r="D49" s="13">
        <v>1</v>
      </c>
      <c r="E49" s="136" t="s">
        <v>3154</v>
      </c>
      <c r="F49" s="15" t="s">
        <v>62</v>
      </c>
      <c r="G49" s="137" t="s">
        <v>3154</v>
      </c>
      <c r="H49" s="13" t="s">
        <v>34</v>
      </c>
      <c r="I49" s="16">
        <f t="shared" si="0"/>
        <v>0.39999999999999991</v>
      </c>
      <c r="J49" s="126" t="s">
        <v>3154</v>
      </c>
      <c r="K49" s="17">
        <f>VLOOKUP(A49,'[1]קובץ מוכן '!$A$1:$C$7608,3,0)</f>
        <v>7000</v>
      </c>
      <c r="L49" s="17">
        <f>VLOOKUP(A49,'[2]2023'!$A$9:$I$7853,9,0)</f>
        <v>5000</v>
      </c>
      <c r="M49" s="18">
        <f>VLOOKUP(A49,[3]data1683177749303!$A$2:$J$6448,10,0)</f>
        <v>6326.4</v>
      </c>
    </row>
    <row r="50" spans="1:13" ht="15.75" outlineLevel="1">
      <c r="A50" s="10">
        <v>1092000721</v>
      </c>
      <c r="B50" s="11">
        <v>721</v>
      </c>
      <c r="C50" s="12" t="s">
        <v>17</v>
      </c>
      <c r="D50" s="13">
        <v>1</v>
      </c>
      <c r="E50" s="136" t="s">
        <v>3154</v>
      </c>
      <c r="F50" s="15" t="s">
        <v>63</v>
      </c>
      <c r="G50" s="137" t="s">
        <v>3154</v>
      </c>
      <c r="H50" s="13" t="s">
        <v>34</v>
      </c>
      <c r="I50" s="16">
        <f t="shared" si="0"/>
        <v>0</v>
      </c>
      <c r="J50" s="126" t="s">
        <v>3154</v>
      </c>
      <c r="K50" s="17">
        <f>VLOOKUP(A50,'[1]קובץ מוכן '!$A$1:$C$7608,3,0)</f>
        <v>3800</v>
      </c>
      <c r="L50" s="17">
        <f>VLOOKUP(A50,'[2]2023'!$A$9:$I$7853,9,0)</f>
        <v>3800</v>
      </c>
      <c r="M50" s="18">
        <f>VLOOKUP(A50,[3]data1683177749303!$A$2:$J$6448,10,0)</f>
        <v>3664.45</v>
      </c>
    </row>
    <row r="51" spans="1:13" ht="15.75" outlineLevel="1">
      <c r="A51" s="10">
        <v>1092000722</v>
      </c>
      <c r="B51" s="11">
        <v>722</v>
      </c>
      <c r="C51" s="12" t="s">
        <v>17</v>
      </c>
      <c r="D51" s="13">
        <v>1</v>
      </c>
      <c r="E51" s="136" t="s">
        <v>3154</v>
      </c>
      <c r="F51" s="15" t="s">
        <v>64</v>
      </c>
      <c r="G51" s="137" t="s">
        <v>3154</v>
      </c>
      <c r="H51" s="13" t="s">
        <v>34</v>
      </c>
      <c r="I51" s="16">
        <f t="shared" si="0"/>
        <v>0</v>
      </c>
      <c r="J51" s="126" t="s">
        <v>3154</v>
      </c>
      <c r="K51" s="17">
        <f>VLOOKUP(A51,'[1]קובץ מוכן '!$A$1:$C$7608,3,0)</f>
        <v>22800</v>
      </c>
      <c r="L51" s="17">
        <f>VLOOKUP(A51,'[2]2023'!$A$9:$I$7853,9,0)</f>
        <v>22800</v>
      </c>
      <c r="M51" s="18">
        <f>VLOOKUP(A51,[3]data1683177749303!$A$2:$J$6448,10,0)</f>
        <v>20979.87</v>
      </c>
    </row>
    <row r="52" spans="1:13" ht="15.75" outlineLevel="1">
      <c r="A52" s="10">
        <v>1092000742</v>
      </c>
      <c r="B52" s="11">
        <v>742</v>
      </c>
      <c r="C52" s="12" t="s">
        <v>17</v>
      </c>
      <c r="D52" s="13">
        <v>1</v>
      </c>
      <c r="E52" s="136" t="s">
        <v>3154</v>
      </c>
      <c r="F52" s="15" t="s">
        <v>65</v>
      </c>
      <c r="G52" s="137" t="s">
        <v>3154</v>
      </c>
      <c r="H52" s="13" t="s">
        <v>34</v>
      </c>
      <c r="I52" s="16">
        <f t="shared" si="0"/>
        <v>0</v>
      </c>
      <c r="J52" s="126" t="s">
        <v>3154</v>
      </c>
      <c r="K52" s="17">
        <f>VLOOKUP(A52,'[1]קובץ מוכן '!$A$1:$C$7608,3,0)</f>
        <v>2300</v>
      </c>
      <c r="L52" s="17">
        <f>VLOOKUP(A52,'[2]2023'!$A$9:$I$7853,9,0)</f>
        <v>2300</v>
      </c>
      <c r="M52" s="18">
        <f>VLOOKUP(A52,[3]data1683177749303!$A$2:$J$6448,10,0)</f>
        <v>1062.04</v>
      </c>
    </row>
    <row r="53" spans="1:13" ht="15.75" outlineLevel="1">
      <c r="A53" s="10">
        <v>1092000745</v>
      </c>
      <c r="B53" s="11">
        <v>745</v>
      </c>
      <c r="C53" s="12" t="s">
        <v>17</v>
      </c>
      <c r="D53" s="13">
        <v>1</v>
      </c>
      <c r="E53" s="136" t="s">
        <v>3154</v>
      </c>
      <c r="F53" s="15" t="s">
        <v>66</v>
      </c>
      <c r="G53" s="137" t="s">
        <v>3154</v>
      </c>
      <c r="H53" s="13" t="s">
        <v>31</v>
      </c>
      <c r="I53" s="126" t="s">
        <v>3154</v>
      </c>
      <c r="J53" s="126" t="s">
        <v>3154</v>
      </c>
      <c r="K53" s="17">
        <f>VLOOKUP(A53,'[1]קובץ מוכן '!$A$1:$C$7608,3,0)</f>
        <v>0</v>
      </c>
      <c r="L53" s="17">
        <f>VLOOKUP(A53,'[2]2023'!$A$9:$I$7853,9,0)</f>
        <v>0</v>
      </c>
      <c r="M53" s="140" t="s">
        <v>3154</v>
      </c>
    </row>
    <row r="54" spans="1:13" ht="15.75" outlineLevel="1">
      <c r="A54" s="10">
        <v>1092000746</v>
      </c>
      <c r="B54" s="11">
        <v>746</v>
      </c>
      <c r="C54" s="12" t="s">
        <v>17</v>
      </c>
      <c r="D54" s="13">
        <v>1</v>
      </c>
      <c r="E54" s="136" t="s">
        <v>3154</v>
      </c>
      <c r="F54" s="15" t="s">
        <v>67</v>
      </c>
      <c r="G54" s="137" t="s">
        <v>3154</v>
      </c>
      <c r="H54" s="13" t="s">
        <v>31</v>
      </c>
      <c r="I54" s="126" t="s">
        <v>3154</v>
      </c>
      <c r="J54" s="126" t="s">
        <v>3154</v>
      </c>
      <c r="K54" s="17">
        <f>VLOOKUP(A54,'[1]קובץ מוכן '!$A$1:$C$7608,3,0)</f>
        <v>0</v>
      </c>
      <c r="L54" s="17">
        <f>VLOOKUP(A54,'[2]2023'!$A$9:$I$7853,9,0)</f>
        <v>0</v>
      </c>
      <c r="M54" s="140" t="s">
        <v>3154</v>
      </c>
    </row>
    <row r="55" spans="1:13" ht="15.75" outlineLevel="1">
      <c r="A55" s="10">
        <v>1092000751</v>
      </c>
      <c r="B55" s="11">
        <v>751</v>
      </c>
      <c r="C55" s="12" t="s">
        <v>17</v>
      </c>
      <c r="D55" s="13">
        <v>1</v>
      </c>
      <c r="E55" s="136" t="s">
        <v>3154</v>
      </c>
      <c r="F55" s="15" t="s">
        <v>68</v>
      </c>
      <c r="G55" s="137" t="s">
        <v>3154</v>
      </c>
      <c r="H55" s="13" t="s">
        <v>34</v>
      </c>
      <c r="I55" s="16">
        <f t="shared" si="0"/>
        <v>0</v>
      </c>
      <c r="J55" s="126" t="s">
        <v>3154</v>
      </c>
      <c r="K55" s="17">
        <f>VLOOKUP(A55,'[1]קובץ מוכן '!$A$1:$C$7608,3,0)</f>
        <v>110000</v>
      </c>
      <c r="L55" s="17">
        <f>VLOOKUP(A55,'[2]2023'!$A$9:$I$7853,9,0)</f>
        <v>110000</v>
      </c>
      <c r="M55" s="18">
        <f>VLOOKUP(A55,[3]data1683177749303!$A$2:$J$6448,10,0)</f>
        <v>111365</v>
      </c>
    </row>
    <row r="56" spans="1:13" ht="15.75" outlineLevel="1">
      <c r="A56" s="10">
        <v>1092000752</v>
      </c>
      <c r="B56" s="11">
        <v>752</v>
      </c>
      <c r="C56" s="12" t="s">
        <v>17</v>
      </c>
      <c r="D56" s="13">
        <v>1</v>
      </c>
      <c r="E56" s="136" t="s">
        <v>3154</v>
      </c>
      <c r="F56" s="15" t="s">
        <v>69</v>
      </c>
      <c r="G56" s="137" t="s">
        <v>3154</v>
      </c>
      <c r="H56" s="13" t="s">
        <v>31</v>
      </c>
      <c r="I56" s="16">
        <f t="shared" si="0"/>
        <v>2.7272727272727337E-2</v>
      </c>
      <c r="J56" s="126" t="s">
        <v>3154</v>
      </c>
      <c r="K56" s="17">
        <f>VLOOKUP(A56,'[1]קובץ מוכן '!$A$1:$C$7608,3,0)</f>
        <v>1130000</v>
      </c>
      <c r="L56" s="17">
        <f>VLOOKUP(A56,'[2]2023'!$A$9:$I$7853,9,0)</f>
        <v>1100000</v>
      </c>
      <c r="M56" s="18">
        <f>VLOOKUP(A56,[3]data1683177749303!$A$2:$J$6448,10,0)</f>
        <v>1110005.57</v>
      </c>
    </row>
    <row r="57" spans="1:13" ht="15.75" outlineLevel="1">
      <c r="A57" s="10">
        <v>1092000753</v>
      </c>
      <c r="B57" s="11">
        <v>753</v>
      </c>
      <c r="C57" s="12" t="s">
        <v>17</v>
      </c>
      <c r="D57" s="13">
        <v>1</v>
      </c>
      <c r="E57" s="136" t="s">
        <v>3154</v>
      </c>
      <c r="F57" s="15" t="s">
        <v>28</v>
      </c>
      <c r="G57" s="137" t="s">
        <v>3154</v>
      </c>
      <c r="H57" s="13" t="s">
        <v>31</v>
      </c>
      <c r="I57" s="126" t="s">
        <v>3154</v>
      </c>
      <c r="J57" s="126" t="s">
        <v>3154</v>
      </c>
      <c r="K57" s="17">
        <f>VLOOKUP(A57,'[1]קובץ מוכן '!$A$1:$C$7608,3,0)</f>
        <v>0</v>
      </c>
      <c r="L57" s="17">
        <f>VLOOKUP(A57,'[2]2023'!$A$9:$I$7853,9,0)</f>
        <v>0</v>
      </c>
      <c r="M57" s="140" t="s">
        <v>3154</v>
      </c>
    </row>
    <row r="58" spans="1:13" ht="15.75" outlineLevel="1">
      <c r="A58" s="10">
        <v>1092000756</v>
      </c>
      <c r="B58" s="11">
        <v>756</v>
      </c>
      <c r="C58" s="12" t="s">
        <v>17</v>
      </c>
      <c r="D58" s="13">
        <v>1</v>
      </c>
      <c r="E58" s="136" t="s">
        <v>3154</v>
      </c>
      <c r="F58" s="15" t="s">
        <v>70</v>
      </c>
      <c r="G58" s="137" t="s">
        <v>3154</v>
      </c>
      <c r="H58" s="13" t="s">
        <v>31</v>
      </c>
      <c r="I58" s="16">
        <f t="shared" si="0"/>
        <v>0.625</v>
      </c>
      <c r="J58" s="126" t="s">
        <v>3154</v>
      </c>
      <c r="K58" s="17">
        <v>1300000</v>
      </c>
      <c r="L58" s="17">
        <f>VLOOKUP(A58,'[2]2023'!$A$9:$I$7853,9,0)</f>
        <v>800000</v>
      </c>
      <c r="M58" s="18">
        <f>VLOOKUP(A58,[3]data1683177749303!$A$2:$J$6448,10,0)</f>
        <v>939527.66</v>
      </c>
    </row>
    <row r="59" spans="1:13" ht="15.75" outlineLevel="1">
      <c r="A59" s="10">
        <v>1092000757</v>
      </c>
      <c r="B59" s="11">
        <v>757</v>
      </c>
      <c r="C59" s="12" t="s">
        <v>17</v>
      </c>
      <c r="D59" s="13">
        <v>1</v>
      </c>
      <c r="E59" s="136" t="s">
        <v>3154</v>
      </c>
      <c r="F59" s="15" t="s">
        <v>71</v>
      </c>
      <c r="G59" s="137" t="s">
        <v>3154</v>
      </c>
      <c r="H59" s="13" t="s">
        <v>34</v>
      </c>
      <c r="I59" s="126" t="s">
        <v>3154</v>
      </c>
      <c r="J59" s="126" t="s">
        <v>3154</v>
      </c>
      <c r="K59" s="17">
        <f>VLOOKUP(A59,'[1]קובץ מוכן '!$A$1:$C$7608,3,0)</f>
        <v>0</v>
      </c>
      <c r="L59" s="17">
        <f>VLOOKUP(A59,'[2]2023'!$A$9:$I$7853,9,0)</f>
        <v>0</v>
      </c>
      <c r="M59" s="140" t="s">
        <v>3154</v>
      </c>
    </row>
    <row r="60" spans="1:13" ht="15.75" outlineLevel="1">
      <c r="A60" s="10">
        <v>1092000780</v>
      </c>
      <c r="B60" s="11">
        <v>780</v>
      </c>
      <c r="C60" s="12" t="s">
        <v>17</v>
      </c>
      <c r="D60" s="13">
        <v>1</v>
      </c>
      <c r="E60" s="136" t="s">
        <v>3154</v>
      </c>
      <c r="F60" s="15" t="s">
        <v>3147</v>
      </c>
      <c r="G60" s="137" t="s">
        <v>3154</v>
      </c>
      <c r="H60" s="13" t="s">
        <v>34</v>
      </c>
      <c r="I60" s="126" t="s">
        <v>3154</v>
      </c>
      <c r="J60" s="16" t="s">
        <v>915</v>
      </c>
      <c r="K60" s="17">
        <v>30000</v>
      </c>
      <c r="L60" s="17">
        <f>VLOOKUP(A60,'[2]2023'!$A$9:$I$7853,9,0)</f>
        <v>0</v>
      </c>
      <c r="M60" s="18">
        <f>VLOOKUP(A60,[3]data1683177749303!$A$2:$J$6448,10,0)</f>
        <v>0</v>
      </c>
    </row>
    <row r="61" spans="1:13" ht="15.75" outlineLevel="1">
      <c r="A61" s="10">
        <v>1092000789</v>
      </c>
      <c r="B61" s="11">
        <v>789</v>
      </c>
      <c r="C61" s="12" t="s">
        <v>17</v>
      </c>
      <c r="D61" s="13">
        <v>1</v>
      </c>
      <c r="E61" s="136" t="s">
        <v>3154</v>
      </c>
      <c r="F61" s="15" t="s">
        <v>72</v>
      </c>
      <c r="G61" s="137" t="s">
        <v>3154</v>
      </c>
      <c r="H61" s="13" t="s">
        <v>34</v>
      </c>
      <c r="I61" s="126" t="s">
        <v>3154</v>
      </c>
      <c r="J61" s="126" t="s">
        <v>3154</v>
      </c>
      <c r="K61" s="17">
        <f>VLOOKUP(A61,'[1]קובץ מוכן '!$A$1:$C$7608,3,0)</f>
        <v>0</v>
      </c>
      <c r="L61" s="17">
        <f>VLOOKUP(A61,'[2]2023'!$A$9:$I$7853,9,0)</f>
        <v>0</v>
      </c>
      <c r="M61" s="18">
        <f>VLOOKUP(A61,[3]data1683177749303!$A$2:$J$6448,10,0)</f>
        <v>0</v>
      </c>
    </row>
    <row r="62" spans="1:13" ht="15.75" outlineLevel="1">
      <c r="A62" s="10">
        <v>1092000794</v>
      </c>
      <c r="B62" s="11">
        <v>794</v>
      </c>
      <c r="C62" s="12" t="s">
        <v>17</v>
      </c>
      <c r="D62" s="13">
        <v>1</v>
      </c>
      <c r="E62" s="136" t="s">
        <v>3154</v>
      </c>
      <c r="F62" s="15" t="s">
        <v>73</v>
      </c>
      <c r="G62" s="137" t="s">
        <v>3154</v>
      </c>
      <c r="H62" s="13" t="s">
        <v>31</v>
      </c>
      <c r="I62" s="16">
        <f t="shared" si="0"/>
        <v>0</v>
      </c>
      <c r="J62" s="126" t="s">
        <v>3154</v>
      </c>
      <c r="K62" s="17">
        <v>50000</v>
      </c>
      <c r="L62" s="17">
        <f>VLOOKUP(A62,'[2]2023'!$A$9:$I$7853,9,0)</f>
        <v>50000</v>
      </c>
      <c r="M62" s="18">
        <f>VLOOKUP(A62,[3]data1683177749303!$A$2:$J$6448,10,0)</f>
        <v>55585</v>
      </c>
    </row>
    <row r="63" spans="1:13" ht="15.75" outlineLevel="1">
      <c r="A63" s="10">
        <v>1092000931</v>
      </c>
      <c r="B63" s="11">
        <v>931</v>
      </c>
      <c r="C63" s="12" t="s">
        <v>17</v>
      </c>
      <c r="D63" s="13">
        <v>1</v>
      </c>
      <c r="E63" s="136" t="s">
        <v>3154</v>
      </c>
      <c r="F63" s="15" t="s">
        <v>74</v>
      </c>
      <c r="G63" s="137" t="s">
        <v>3154</v>
      </c>
      <c r="H63" s="13" t="s">
        <v>34</v>
      </c>
      <c r="I63" s="16">
        <f t="shared" si="0"/>
        <v>8.7719298245614308E-3</v>
      </c>
      <c r="J63" s="126" t="s">
        <v>3154</v>
      </c>
      <c r="K63" s="17">
        <f>VLOOKUP(A63,'[1]קובץ מוכן '!$A$1:$C$7608,3,0)</f>
        <v>23000</v>
      </c>
      <c r="L63" s="17">
        <f>VLOOKUP(A63,'[2]2023'!$A$9:$I$7853,9,0)</f>
        <v>22800</v>
      </c>
      <c r="M63" s="18">
        <f>VLOOKUP(A63,[3]data1683177749303!$A$2:$J$6448,10,0)</f>
        <v>19993.66</v>
      </c>
    </row>
    <row r="64" spans="1:13" ht="15.75" outlineLevel="1">
      <c r="A64" s="10">
        <v>1092000932</v>
      </c>
      <c r="B64" s="11">
        <v>932</v>
      </c>
      <c r="C64" s="12" t="s">
        <v>17</v>
      </c>
      <c r="D64" s="13">
        <v>1</v>
      </c>
      <c r="E64" s="136" t="s">
        <v>3154</v>
      </c>
      <c r="F64" s="15" t="s">
        <v>75</v>
      </c>
      <c r="G64" s="137" t="s">
        <v>3154</v>
      </c>
      <c r="H64" s="13" t="s">
        <v>31</v>
      </c>
      <c r="I64" s="16">
        <f t="shared" si="0"/>
        <v>6.6666666666666652E-2</v>
      </c>
      <c r="J64" s="126" t="s">
        <v>3154</v>
      </c>
      <c r="K64" s="17">
        <f>VLOOKUP(A64,'[1]קובץ מוכן '!$A$1:$C$7608,3,0)</f>
        <v>16000</v>
      </c>
      <c r="L64" s="17">
        <f>VLOOKUP(A64,'[2]2023'!$A$9:$I$7853,9,0)</f>
        <v>15000</v>
      </c>
      <c r="M64" s="18">
        <f>VLOOKUP(A64,[3]data1683177749303!$A$2:$J$6448,10,0)</f>
        <v>13295.53</v>
      </c>
    </row>
    <row r="65" spans="1:13" ht="15.75" outlineLevel="1">
      <c r="A65" s="10">
        <v>1092000933</v>
      </c>
      <c r="B65" s="11">
        <v>933</v>
      </c>
      <c r="C65" s="12" t="s">
        <v>17</v>
      </c>
      <c r="D65" s="13">
        <v>1</v>
      </c>
      <c r="E65" s="136" t="s">
        <v>3154</v>
      </c>
      <c r="F65" s="15" t="s">
        <v>76</v>
      </c>
      <c r="G65" s="137" t="s">
        <v>3154</v>
      </c>
      <c r="H65" s="13" t="s">
        <v>34</v>
      </c>
      <c r="I65" s="126" t="s">
        <v>3154</v>
      </c>
      <c r="J65" s="126" t="s">
        <v>3154</v>
      </c>
      <c r="K65" s="17">
        <f>VLOOKUP(A65,'[1]קובץ מוכן '!$A$1:$C$7608,3,0)</f>
        <v>0</v>
      </c>
      <c r="L65" s="17">
        <f>VLOOKUP(A65,'[2]2023'!$A$9:$I$7853,9,0)</f>
        <v>0</v>
      </c>
      <c r="M65" s="18">
        <f>VLOOKUP(A65,[3]data1683177749303!$A$2:$J$6448,10,0)</f>
        <v>0</v>
      </c>
    </row>
    <row r="66" spans="1:13" ht="15.75" outlineLevel="1">
      <c r="A66" s="10">
        <v>1092000934</v>
      </c>
      <c r="B66" s="11">
        <v>934</v>
      </c>
      <c r="C66" s="12" t="s">
        <v>17</v>
      </c>
      <c r="D66" s="13">
        <v>1</v>
      </c>
      <c r="E66" s="136" t="s">
        <v>3154</v>
      </c>
      <c r="F66" s="15" t="s">
        <v>77</v>
      </c>
      <c r="G66" s="137" t="s">
        <v>3154</v>
      </c>
      <c r="H66" s="13" t="s">
        <v>34</v>
      </c>
      <c r="I66" s="16">
        <f t="shared" si="0"/>
        <v>0</v>
      </c>
      <c r="J66" s="126" t="s">
        <v>3154</v>
      </c>
      <c r="K66" s="17">
        <f>VLOOKUP(A66,'[1]קובץ מוכן '!$A$1:$C$7608,3,0)</f>
        <v>25000</v>
      </c>
      <c r="L66" s="17">
        <f>VLOOKUP(A66,'[2]2023'!$A$9:$I$7853,9,0)</f>
        <v>25000</v>
      </c>
      <c r="M66" s="18">
        <f>VLOOKUP(A66,[3]data1683177749303!$A$2:$J$6448,10,0)</f>
        <v>19414.5</v>
      </c>
    </row>
    <row r="67" spans="1:13" ht="16.5" outlineLevel="1" thickBot="1">
      <c r="A67" s="10" t="s">
        <v>78</v>
      </c>
      <c r="B67" s="20">
        <v>961</v>
      </c>
      <c r="C67" s="21" t="s">
        <v>17</v>
      </c>
      <c r="D67" s="22">
        <v>1</v>
      </c>
      <c r="E67" s="143" t="s">
        <v>3154</v>
      </c>
      <c r="F67" s="23" t="s">
        <v>79</v>
      </c>
      <c r="G67" s="144" t="s">
        <v>3154</v>
      </c>
      <c r="H67" s="13" t="s">
        <v>34</v>
      </c>
      <c r="I67" s="145" t="s">
        <v>3154</v>
      </c>
      <c r="J67" s="145" t="s">
        <v>3154</v>
      </c>
      <c r="K67" s="17">
        <f>VLOOKUP(A67,'[1]קובץ מוכן '!$A$1:$C$7608,3,0)</f>
        <v>0</v>
      </c>
      <c r="L67" s="139" t="s">
        <v>3154</v>
      </c>
      <c r="M67" s="140" t="s">
        <v>3154</v>
      </c>
    </row>
    <row r="68" spans="1:13" ht="16.5" thickBot="1">
      <c r="A68" s="125" t="s">
        <v>3154</v>
      </c>
      <c r="B68" s="25" t="s">
        <v>80</v>
      </c>
      <c r="C68" s="146" t="s">
        <v>3154</v>
      </c>
      <c r="D68" s="146" t="s">
        <v>3154</v>
      </c>
      <c r="E68" s="147" t="s">
        <v>3154</v>
      </c>
      <c r="F68" s="28" t="s">
        <v>16</v>
      </c>
      <c r="G68" s="148" t="s">
        <v>3154</v>
      </c>
      <c r="H68" s="149" t="s">
        <v>3154</v>
      </c>
      <c r="I68" s="29">
        <f t="shared" si="0"/>
        <v>6.3123988642261875E-2</v>
      </c>
      <c r="J68" s="150" t="s">
        <v>3154</v>
      </c>
      <c r="K68" s="30">
        <f>SUBTOTAL(9,K9:K67)</f>
        <v>6964100</v>
      </c>
      <c r="L68" s="30">
        <f>SUBTOTAL(9,L9:L67)</f>
        <v>6550600</v>
      </c>
      <c r="M68" s="31">
        <f>SUBTOTAL(9,M9:M67)</f>
        <v>5974757.0500000007</v>
      </c>
    </row>
    <row r="69" spans="1:13" ht="15.75" outlineLevel="1">
      <c r="A69" s="10">
        <v>10921000</v>
      </c>
      <c r="B69" s="32">
        <v>0</v>
      </c>
      <c r="C69" s="33" t="s">
        <v>81</v>
      </c>
      <c r="D69" s="34">
        <v>1</v>
      </c>
      <c r="E69" s="151" t="s">
        <v>3154</v>
      </c>
      <c r="F69" s="35" t="s">
        <v>82</v>
      </c>
      <c r="G69" s="152" t="s">
        <v>3154</v>
      </c>
      <c r="H69" s="34" t="s">
        <v>11</v>
      </c>
      <c r="I69" s="142" t="s">
        <v>3154</v>
      </c>
      <c r="J69" s="142" t="s">
        <v>3154</v>
      </c>
      <c r="K69" s="17">
        <f>VLOOKUP(A69,'[1]קובץ מוכן '!$A$1:$C$7608,3,0)</f>
        <v>0</v>
      </c>
      <c r="L69" s="139" t="s">
        <v>3154</v>
      </c>
      <c r="M69" s="140" t="s">
        <v>3154</v>
      </c>
    </row>
    <row r="70" spans="1:13" ht="16.5" outlineLevel="1" thickBot="1">
      <c r="A70" s="10">
        <v>1092100492</v>
      </c>
      <c r="B70" s="11">
        <v>492</v>
      </c>
      <c r="C70" s="12" t="s">
        <v>81</v>
      </c>
      <c r="D70" s="13">
        <v>1</v>
      </c>
      <c r="E70" s="136" t="s">
        <v>3154</v>
      </c>
      <c r="F70" s="15" t="s">
        <v>83</v>
      </c>
      <c r="G70" s="137" t="s">
        <v>3154</v>
      </c>
      <c r="H70" s="13" t="s">
        <v>31</v>
      </c>
      <c r="I70" s="16">
        <f>K70/L70-1</f>
        <v>6.3123988642261875E-2</v>
      </c>
      <c r="J70" s="126" t="s">
        <v>3154</v>
      </c>
      <c r="K70" s="17">
        <v>-6964100</v>
      </c>
      <c r="L70" s="17">
        <f>VLOOKUP(A70,'[2]2023'!$A$9:$I$7853,9,0)</f>
        <v>-6550600</v>
      </c>
      <c r="M70" s="18">
        <f>VLOOKUP(A70,[3]data1683177749303!$A$2:$J$6448,10,0)</f>
        <v>-5974757.0499999998</v>
      </c>
    </row>
    <row r="71" spans="1:13" ht="16.5" thickBot="1">
      <c r="A71" s="125" t="s">
        <v>3154</v>
      </c>
      <c r="B71" s="25" t="s">
        <v>84</v>
      </c>
      <c r="C71" s="146" t="s">
        <v>3154</v>
      </c>
      <c r="D71" s="146" t="s">
        <v>3154</v>
      </c>
      <c r="E71" s="147" t="s">
        <v>3154</v>
      </c>
      <c r="F71" s="28" t="s">
        <v>82</v>
      </c>
      <c r="G71" s="153" t="s">
        <v>3154</v>
      </c>
      <c r="H71" s="146" t="s">
        <v>3154</v>
      </c>
      <c r="I71" s="29">
        <f>K71/L71-1</f>
        <v>6.3123988642261875E-2</v>
      </c>
      <c r="J71" s="127" t="s">
        <v>3154</v>
      </c>
      <c r="K71" s="37">
        <f>SUBTOTAL(9,K70)</f>
        <v>-6964100</v>
      </c>
      <c r="L71" s="37">
        <f>SUBTOTAL(9,L70)</f>
        <v>-6550600</v>
      </c>
      <c r="M71" s="38">
        <f>SUBTOTAL(9,M70)</f>
        <v>-5974757.0499999998</v>
      </c>
    </row>
    <row r="72" spans="1:13" ht="15.75" outlineLevel="1">
      <c r="A72" s="10">
        <v>10940000</v>
      </c>
      <c r="B72" s="32">
        <v>0</v>
      </c>
      <c r="C72" s="33" t="s">
        <v>85</v>
      </c>
      <c r="D72" s="34">
        <v>1</v>
      </c>
      <c r="E72" s="151" t="s">
        <v>3154</v>
      </c>
      <c r="F72" s="35" t="s">
        <v>86</v>
      </c>
      <c r="G72" s="152" t="s">
        <v>3154</v>
      </c>
      <c r="H72" s="34" t="s">
        <v>11</v>
      </c>
      <c r="I72" s="142" t="s">
        <v>3154</v>
      </c>
      <c r="J72" s="142" t="s">
        <v>3154</v>
      </c>
      <c r="K72" s="17">
        <f>VLOOKUP(A72,'[1]קובץ מוכן '!$A$1:$C$7608,3,0)</f>
        <v>0</v>
      </c>
      <c r="L72" s="139" t="s">
        <v>3154</v>
      </c>
      <c r="M72" s="140" t="s">
        <v>3154</v>
      </c>
    </row>
    <row r="73" spans="1:13" ht="15.75" outlineLevel="1">
      <c r="A73" s="10">
        <v>1094000100</v>
      </c>
      <c r="B73" s="11">
        <v>100</v>
      </c>
      <c r="C73" s="12" t="s">
        <v>85</v>
      </c>
      <c r="D73" s="13">
        <v>1</v>
      </c>
      <c r="E73" s="136" t="s">
        <v>3154</v>
      </c>
      <c r="F73" s="15" t="s">
        <v>18</v>
      </c>
      <c r="G73" s="137" t="s">
        <v>3154</v>
      </c>
      <c r="H73" s="13" t="s">
        <v>11</v>
      </c>
      <c r="I73" s="126" t="s">
        <v>3154</v>
      </c>
      <c r="J73" s="142" t="s">
        <v>3154</v>
      </c>
      <c r="K73" s="17">
        <f>VLOOKUP(A73,'[1]קובץ מוכן '!$A$1:$C$7608,3,0)</f>
        <v>0</v>
      </c>
      <c r="L73" s="139" t="s">
        <v>3154</v>
      </c>
      <c r="M73" s="140" t="s">
        <v>3154</v>
      </c>
    </row>
    <row r="74" spans="1:13" ht="15.75" outlineLevel="1">
      <c r="A74" s="10">
        <v>1094000110</v>
      </c>
      <c r="B74" s="11">
        <v>110</v>
      </c>
      <c r="C74" s="12" t="s">
        <v>85</v>
      </c>
      <c r="D74" s="13">
        <v>1</v>
      </c>
      <c r="E74" s="136" t="s">
        <v>3154</v>
      </c>
      <c r="F74" s="15" t="s">
        <v>19</v>
      </c>
      <c r="G74" s="137" t="s">
        <v>3154</v>
      </c>
      <c r="H74" s="13" t="s">
        <v>20</v>
      </c>
      <c r="I74" s="16">
        <f>K74/L74-1</f>
        <v>4.2526466893952897E-2</v>
      </c>
      <c r="J74" s="126" t="s">
        <v>3154</v>
      </c>
      <c r="K74" s="17">
        <f>VLOOKUP(A74,'[1]קובץ מוכן '!$A$1:$C$7608,3,0)</f>
        <v>581000</v>
      </c>
      <c r="L74" s="17">
        <f>VLOOKUP(A74,'[2]2023'!$A$9:$I$7853,9,0)</f>
        <v>557300</v>
      </c>
      <c r="M74" s="18">
        <f>VLOOKUP(A74,[3]data1683177749303!$A$2:$J$6448,10,0)</f>
        <v>578942.15</v>
      </c>
    </row>
    <row r="75" spans="1:13" ht="15.75" outlineLevel="1">
      <c r="A75" s="10">
        <v>1094000119</v>
      </c>
      <c r="B75" s="11">
        <v>119</v>
      </c>
      <c r="C75" s="12" t="s">
        <v>85</v>
      </c>
      <c r="D75" s="13">
        <v>1</v>
      </c>
      <c r="E75" s="136" t="s">
        <v>3154</v>
      </c>
      <c r="F75" s="15" t="s">
        <v>21</v>
      </c>
      <c r="G75" s="137" t="s">
        <v>3154</v>
      </c>
      <c r="H75" s="13" t="s">
        <v>20</v>
      </c>
      <c r="I75" s="16">
        <f t="shared" ref="I75:I117" si="1">K75/L75-1</f>
        <v>5.9602649006622599E-2</v>
      </c>
      <c r="J75" s="126" t="s">
        <v>3154</v>
      </c>
      <c r="K75" s="17">
        <f>VLOOKUP(A75,'[1]קובץ מוכן '!$A$1:$C$7608,3,0)</f>
        <v>464000</v>
      </c>
      <c r="L75" s="17">
        <f>VLOOKUP(A75,'[2]2023'!$A$9:$I$7853,9,0)</f>
        <v>437900</v>
      </c>
      <c r="M75" s="18">
        <f>VLOOKUP(A75,[3]data1683177749303!$A$2:$J$6448,10,0)</f>
        <v>535918.59</v>
      </c>
    </row>
    <row r="76" spans="1:13" ht="15.75" outlineLevel="1">
      <c r="A76" s="10">
        <v>1094000122</v>
      </c>
      <c r="B76" s="11">
        <v>122</v>
      </c>
      <c r="C76" s="12" t="s">
        <v>85</v>
      </c>
      <c r="D76" s="13">
        <v>1</v>
      </c>
      <c r="E76" s="136" t="s">
        <v>3154</v>
      </c>
      <c r="F76" s="15" t="s">
        <v>22</v>
      </c>
      <c r="G76" s="137" t="s">
        <v>3154</v>
      </c>
      <c r="H76" s="13" t="s">
        <v>20</v>
      </c>
      <c r="I76" s="16">
        <f t="shared" si="1"/>
        <v>0</v>
      </c>
      <c r="J76" s="126" t="s">
        <v>3154</v>
      </c>
      <c r="K76" s="17">
        <f>VLOOKUP(A76,'[1]קובץ מוכן '!$A$1:$C$7608,3,0)</f>
        <v>16400</v>
      </c>
      <c r="L76" s="17">
        <f>VLOOKUP(A76,'[2]2023'!$A$9:$I$7853,9,0)</f>
        <v>16400</v>
      </c>
      <c r="M76" s="18">
        <f>VLOOKUP(A76,[3]data1683177749303!$A$2:$J$6448,10,0)</f>
        <v>12614.43</v>
      </c>
    </row>
    <row r="77" spans="1:13" ht="15.75" outlineLevel="1">
      <c r="A77" s="10">
        <v>1094000126</v>
      </c>
      <c r="B77" s="11">
        <v>126</v>
      </c>
      <c r="C77" s="12" t="s">
        <v>85</v>
      </c>
      <c r="D77" s="13">
        <v>1</v>
      </c>
      <c r="E77" s="136" t="s">
        <v>3154</v>
      </c>
      <c r="F77" s="15" t="s">
        <v>23</v>
      </c>
      <c r="G77" s="137" t="s">
        <v>3154</v>
      </c>
      <c r="H77" s="13" t="s">
        <v>20</v>
      </c>
      <c r="I77" s="16">
        <f t="shared" si="1"/>
        <v>0.10588235294117654</v>
      </c>
      <c r="J77" s="126" t="s">
        <v>3154</v>
      </c>
      <c r="K77" s="17">
        <f>VLOOKUP(A77,'[1]קובץ מוכן '!$A$1:$C$7608,3,0)</f>
        <v>37600</v>
      </c>
      <c r="L77" s="17">
        <f>VLOOKUP(A77,'[2]2023'!$A$9:$I$7853,9,0)</f>
        <v>34000</v>
      </c>
      <c r="M77" s="18">
        <f>VLOOKUP(A77,[3]data1683177749303!$A$2:$J$6448,10,0)</f>
        <v>37420.410000000003</v>
      </c>
    </row>
    <row r="78" spans="1:13" ht="15.75" outlineLevel="1">
      <c r="A78" s="10">
        <v>1094000130</v>
      </c>
      <c r="B78" s="11">
        <v>130</v>
      </c>
      <c r="C78" s="12" t="s">
        <v>85</v>
      </c>
      <c r="D78" s="13">
        <v>1</v>
      </c>
      <c r="E78" s="136" t="s">
        <v>3154</v>
      </c>
      <c r="F78" s="15" t="s">
        <v>24</v>
      </c>
      <c r="G78" s="137" t="s">
        <v>3154</v>
      </c>
      <c r="H78" s="13" t="s">
        <v>20</v>
      </c>
      <c r="I78" s="16">
        <f t="shared" si="1"/>
        <v>0</v>
      </c>
      <c r="J78" s="126" t="s">
        <v>3154</v>
      </c>
      <c r="K78" s="17">
        <f>VLOOKUP(A78,'[1]קובץ מוכן '!$A$1:$C$7608,3,0)</f>
        <v>54600</v>
      </c>
      <c r="L78" s="17">
        <f>VLOOKUP(A78,'[2]2023'!$A$9:$I$7853,9,0)</f>
        <v>54600</v>
      </c>
      <c r="M78" s="18">
        <f>VLOOKUP(A78,[3]data1683177749303!$A$2:$J$6448,10,0)</f>
        <v>72567.22</v>
      </c>
    </row>
    <row r="79" spans="1:13" ht="15.75" outlineLevel="1">
      <c r="A79" s="10">
        <v>1094000140</v>
      </c>
      <c r="B79" s="11">
        <v>140</v>
      </c>
      <c r="C79" s="12" t="s">
        <v>85</v>
      </c>
      <c r="D79" s="13">
        <v>1</v>
      </c>
      <c r="E79" s="136" t="s">
        <v>3154</v>
      </c>
      <c r="F79" s="15" t="s">
        <v>25</v>
      </c>
      <c r="G79" s="137" t="s">
        <v>3154</v>
      </c>
      <c r="H79" s="13" t="s">
        <v>20</v>
      </c>
      <c r="I79" s="16">
        <f t="shared" si="1"/>
        <v>0.11901504787961703</v>
      </c>
      <c r="J79" s="126" t="s">
        <v>3154</v>
      </c>
      <c r="K79" s="17">
        <f>VLOOKUP(A79,'[1]קובץ מוכן '!$A$1:$C$7608,3,0)</f>
        <v>81800</v>
      </c>
      <c r="L79" s="17">
        <f>VLOOKUP(A79,'[2]2023'!$A$9:$I$7853,9,0)</f>
        <v>73100</v>
      </c>
      <c r="M79" s="18">
        <f>VLOOKUP(A79,[3]data1683177749303!$A$2:$J$6448,10,0)</f>
        <v>81769.759999999995</v>
      </c>
    </row>
    <row r="80" spans="1:13" ht="15.75" outlineLevel="1">
      <c r="A80" s="10">
        <v>1094000253</v>
      </c>
      <c r="B80" s="11">
        <v>253</v>
      </c>
      <c r="C80" s="12" t="s">
        <v>85</v>
      </c>
      <c r="D80" s="13">
        <v>1</v>
      </c>
      <c r="E80" s="136" t="s">
        <v>3154</v>
      </c>
      <c r="F80" s="15" t="s">
        <v>28</v>
      </c>
      <c r="G80" s="137" t="s">
        <v>3154</v>
      </c>
      <c r="H80" s="13" t="s">
        <v>20</v>
      </c>
      <c r="I80" s="126" t="s">
        <v>3154</v>
      </c>
      <c r="J80" s="126" t="s">
        <v>3154</v>
      </c>
      <c r="K80" s="17">
        <f>VLOOKUP(A80,'[1]קובץ מוכן '!$A$1:$C$7608,3,0)</f>
        <v>0</v>
      </c>
      <c r="L80" s="17">
        <f>VLOOKUP(A80,'[2]2023'!$A$9:$I$7853,9,0)</f>
        <v>0</v>
      </c>
      <c r="M80" s="18">
        <f>VLOOKUP(A80,[3]data1683177749303!$A$2:$J$6448,10,0)</f>
        <v>0</v>
      </c>
    </row>
    <row r="81" spans="1:13" ht="15.75" outlineLevel="1">
      <c r="A81" s="10">
        <v>1094000400</v>
      </c>
      <c r="B81" s="11">
        <v>400</v>
      </c>
      <c r="C81" s="12" t="s">
        <v>85</v>
      </c>
      <c r="D81" s="13">
        <v>1</v>
      </c>
      <c r="E81" s="136" t="s">
        <v>3154</v>
      </c>
      <c r="F81" s="15" t="s">
        <v>29</v>
      </c>
      <c r="G81" s="137" t="s">
        <v>3154</v>
      </c>
      <c r="H81" s="13" t="s">
        <v>11</v>
      </c>
      <c r="I81" s="126" t="s">
        <v>3154</v>
      </c>
      <c r="J81" s="126" t="s">
        <v>3154</v>
      </c>
      <c r="K81" s="17">
        <f>VLOOKUP(A81,'[1]קובץ מוכן '!$A$1:$C$7608,3,0)</f>
        <v>0</v>
      </c>
      <c r="L81" s="17">
        <f>VLOOKUP(A81,'[2]2023'!$A$9:$I$7853,9,0)</f>
        <v>0</v>
      </c>
      <c r="M81" s="140" t="s">
        <v>3154</v>
      </c>
    </row>
    <row r="82" spans="1:13" ht="15.75" outlineLevel="1">
      <c r="A82" s="10">
        <v>1094000420</v>
      </c>
      <c r="B82" s="11">
        <v>420</v>
      </c>
      <c r="C82" s="12" t="s">
        <v>85</v>
      </c>
      <c r="D82" s="13">
        <v>1</v>
      </c>
      <c r="E82" s="136" t="s">
        <v>3154</v>
      </c>
      <c r="F82" s="15" t="s">
        <v>33</v>
      </c>
      <c r="G82" s="137" t="s">
        <v>3154</v>
      </c>
      <c r="H82" s="13" t="s">
        <v>34</v>
      </c>
      <c r="I82" s="16">
        <f t="shared" si="1"/>
        <v>1.5</v>
      </c>
      <c r="J82" s="126" t="s">
        <v>3154</v>
      </c>
      <c r="K82" s="17">
        <f>VLOOKUP(A82,'[1]קובץ מוכן '!$A$1:$C$7608,3,0)</f>
        <v>6000</v>
      </c>
      <c r="L82" s="17">
        <f>VLOOKUP(A82,'[2]2023'!$A$9:$I$7853,9,0)</f>
        <v>2400</v>
      </c>
      <c r="M82" s="18">
        <f>VLOOKUP(A82,[3]data1683177749303!$A$2:$J$6448,10,0)</f>
        <v>2158.25</v>
      </c>
    </row>
    <row r="83" spans="1:13" ht="15.75" outlineLevel="1">
      <c r="A83" s="10">
        <v>1094000423</v>
      </c>
      <c r="B83" s="11">
        <v>423</v>
      </c>
      <c r="C83" s="12" t="s">
        <v>85</v>
      </c>
      <c r="D83" s="13">
        <v>1</v>
      </c>
      <c r="E83" s="136" t="s">
        <v>3154</v>
      </c>
      <c r="F83" s="15" t="s">
        <v>35</v>
      </c>
      <c r="G83" s="137" t="s">
        <v>3154</v>
      </c>
      <c r="H83" s="13" t="s">
        <v>31</v>
      </c>
      <c r="I83" s="16">
        <f t="shared" si="1"/>
        <v>0</v>
      </c>
      <c r="J83" s="126" t="s">
        <v>3154</v>
      </c>
      <c r="K83" s="17">
        <f>VLOOKUP(A83,'[1]קובץ מוכן '!$A$1:$C$7608,3,0)</f>
        <v>67000</v>
      </c>
      <c r="L83" s="17">
        <f>VLOOKUP(A83,'[2]2023'!$A$9:$I$7853,9,0)</f>
        <v>67000</v>
      </c>
      <c r="M83" s="18">
        <f>VLOOKUP(A83,[3]data1683177749303!$A$2:$J$6448,10,0)</f>
        <v>63700</v>
      </c>
    </row>
    <row r="84" spans="1:13" ht="15.75" outlineLevel="1">
      <c r="A84" s="10">
        <v>1094000431</v>
      </c>
      <c r="B84" s="11">
        <v>431</v>
      </c>
      <c r="C84" s="12" t="s">
        <v>85</v>
      </c>
      <c r="D84" s="13">
        <v>1</v>
      </c>
      <c r="E84" s="136" t="s">
        <v>3154</v>
      </c>
      <c r="F84" s="15" t="s">
        <v>36</v>
      </c>
      <c r="G84" s="137" t="s">
        <v>3154</v>
      </c>
      <c r="H84" s="13" t="s">
        <v>31</v>
      </c>
      <c r="I84" s="126" t="s">
        <v>3154</v>
      </c>
      <c r="J84" s="126" t="s">
        <v>3154</v>
      </c>
      <c r="K84" s="17">
        <f>VLOOKUP(A84,'[1]קובץ מוכן '!$A$1:$C$7608,3,0)</f>
        <v>0</v>
      </c>
      <c r="L84" s="17">
        <f>VLOOKUP(A84,'[2]2023'!$A$9:$I$7853,9,0)</f>
        <v>0</v>
      </c>
      <c r="M84" s="140" t="s">
        <v>3154</v>
      </c>
    </row>
    <row r="85" spans="1:13" ht="15.75" outlineLevel="1">
      <c r="A85" s="10">
        <v>1094000433</v>
      </c>
      <c r="B85" s="11">
        <v>433</v>
      </c>
      <c r="C85" s="12" t="s">
        <v>85</v>
      </c>
      <c r="D85" s="13">
        <v>1</v>
      </c>
      <c r="E85" s="136" t="s">
        <v>3154</v>
      </c>
      <c r="F85" s="15" t="s">
        <v>38</v>
      </c>
      <c r="G85" s="137" t="s">
        <v>3154</v>
      </c>
      <c r="H85" s="13" t="s">
        <v>34</v>
      </c>
      <c r="I85" s="16">
        <f t="shared" si="1"/>
        <v>0</v>
      </c>
      <c r="J85" s="126" t="s">
        <v>3154</v>
      </c>
      <c r="K85" s="17">
        <f>VLOOKUP(A85,'[1]קובץ מוכן '!$A$1:$C$7608,3,0)</f>
        <v>11000</v>
      </c>
      <c r="L85" s="17">
        <f>VLOOKUP(A85,'[2]2023'!$A$9:$I$7853,9,0)</f>
        <v>11000</v>
      </c>
      <c r="M85" s="18">
        <f>VLOOKUP(A85,[3]data1683177749303!$A$2:$J$6448,10,0)</f>
        <v>7765.24</v>
      </c>
    </row>
    <row r="86" spans="1:13" ht="15.75" outlineLevel="1">
      <c r="A86" s="10">
        <v>1094000437</v>
      </c>
      <c r="B86" s="11">
        <v>437</v>
      </c>
      <c r="C86" s="12" t="s">
        <v>85</v>
      </c>
      <c r="D86" s="13">
        <v>1</v>
      </c>
      <c r="E86" s="136" t="s">
        <v>3154</v>
      </c>
      <c r="F86" s="15" t="s">
        <v>42</v>
      </c>
      <c r="G86" s="137" t="s">
        <v>3154</v>
      </c>
      <c r="H86" s="13" t="s">
        <v>31</v>
      </c>
      <c r="I86" s="16">
        <f t="shared" si="1"/>
        <v>0</v>
      </c>
      <c r="J86" s="126" t="s">
        <v>3154</v>
      </c>
      <c r="K86" s="17">
        <f>VLOOKUP(A86,'[1]קובץ מוכן '!$A$1:$C$7608,3,0)</f>
        <v>5600</v>
      </c>
      <c r="L86" s="17">
        <f>VLOOKUP(A86,'[2]2023'!$A$9:$I$7853,9,0)</f>
        <v>5600</v>
      </c>
      <c r="M86" s="18">
        <f>VLOOKUP(A86,[3]data1683177749303!$A$2:$J$6448,10,0)</f>
        <v>4682.34</v>
      </c>
    </row>
    <row r="87" spans="1:13" ht="15.75" outlineLevel="1">
      <c r="A87" s="10">
        <v>1094000441</v>
      </c>
      <c r="B87" s="11">
        <v>441</v>
      </c>
      <c r="C87" s="12" t="s">
        <v>85</v>
      </c>
      <c r="D87" s="13">
        <v>1</v>
      </c>
      <c r="E87" s="136" t="s">
        <v>3154</v>
      </c>
      <c r="F87" s="15" t="s">
        <v>45</v>
      </c>
      <c r="G87" s="137" t="s">
        <v>3154</v>
      </c>
      <c r="H87" s="13" t="s">
        <v>31</v>
      </c>
      <c r="I87" s="126" t="s">
        <v>3154</v>
      </c>
      <c r="J87" s="126" t="s">
        <v>3154</v>
      </c>
      <c r="K87" s="17">
        <f>VLOOKUP(A87,'[1]קובץ מוכן '!$A$1:$C$7608,3,0)</f>
        <v>0</v>
      </c>
      <c r="L87" s="17">
        <f>VLOOKUP(A87,'[2]2023'!$A$9:$I$7853,9,0)</f>
        <v>0</v>
      </c>
      <c r="M87" s="18">
        <f>VLOOKUP(A87,[3]data1683177749303!$A$2:$J$6448,10,0)</f>
        <v>0</v>
      </c>
    </row>
    <row r="88" spans="1:13" ht="15.75" outlineLevel="1">
      <c r="A88" s="10">
        <v>1094000450</v>
      </c>
      <c r="B88" s="11">
        <v>450</v>
      </c>
      <c r="C88" s="12" t="s">
        <v>85</v>
      </c>
      <c r="D88" s="13">
        <v>1</v>
      </c>
      <c r="E88" s="136" t="s">
        <v>3154</v>
      </c>
      <c r="F88" s="39" t="s">
        <v>46</v>
      </c>
      <c r="G88" s="154" t="s">
        <v>3154</v>
      </c>
      <c r="H88" s="13" t="s">
        <v>31</v>
      </c>
      <c r="I88" s="16">
        <f t="shared" si="1"/>
        <v>0</v>
      </c>
      <c r="J88" s="126" t="s">
        <v>3154</v>
      </c>
      <c r="K88" s="17">
        <f>VLOOKUP(A88,'[1]קובץ מוכן '!$A$1:$C$7608,3,0)</f>
        <v>1100</v>
      </c>
      <c r="L88" s="17">
        <f>VLOOKUP(A88,'[2]2023'!$A$9:$I$7853,9,0)</f>
        <v>1100</v>
      </c>
      <c r="M88" s="18">
        <f>VLOOKUP(A88,[3]data1683177749303!$A$2:$J$6448,10,0)</f>
        <v>364.4</v>
      </c>
    </row>
    <row r="89" spans="1:13" ht="15.75" outlineLevel="1">
      <c r="A89" s="10">
        <v>1094000451</v>
      </c>
      <c r="B89" s="11">
        <v>451</v>
      </c>
      <c r="C89" s="12" t="s">
        <v>85</v>
      </c>
      <c r="D89" s="13">
        <v>1</v>
      </c>
      <c r="E89" s="136" t="s">
        <v>3154</v>
      </c>
      <c r="F89" s="15" t="s">
        <v>47</v>
      </c>
      <c r="G89" s="137" t="s">
        <v>3154</v>
      </c>
      <c r="H89" s="13" t="s">
        <v>34</v>
      </c>
      <c r="I89" s="126" t="s">
        <v>3154</v>
      </c>
      <c r="J89" s="126" t="s">
        <v>3154</v>
      </c>
      <c r="K89" s="17">
        <f>VLOOKUP(A89,'[1]קובץ מוכן '!$A$1:$C$7608,3,0)</f>
        <v>3000</v>
      </c>
      <c r="L89" s="17">
        <f>VLOOKUP(A89,'[2]2023'!$A$9:$I$7853,9,0)</f>
        <v>0</v>
      </c>
      <c r="M89" s="18">
        <f>VLOOKUP(A89,[3]data1683177749303!$A$2:$J$6448,10,0)</f>
        <v>0</v>
      </c>
    </row>
    <row r="90" spans="1:13" ht="15.75" outlineLevel="1">
      <c r="A90" s="10">
        <v>1094000470</v>
      </c>
      <c r="B90" s="11">
        <v>470</v>
      </c>
      <c r="C90" s="12" t="s">
        <v>85</v>
      </c>
      <c r="D90" s="13">
        <v>1</v>
      </c>
      <c r="E90" s="136" t="s">
        <v>3154</v>
      </c>
      <c r="F90" s="15" t="s">
        <v>48</v>
      </c>
      <c r="G90" s="137" t="s">
        <v>3154</v>
      </c>
      <c r="H90" s="13" t="s">
        <v>34</v>
      </c>
      <c r="I90" s="16">
        <f t="shared" si="1"/>
        <v>0</v>
      </c>
      <c r="J90" s="126" t="s">
        <v>3154</v>
      </c>
      <c r="K90" s="17">
        <f>VLOOKUP(A90,'[1]קובץ מוכן '!$A$1:$C$7608,3,0)</f>
        <v>2300</v>
      </c>
      <c r="L90" s="17">
        <f>VLOOKUP(A90,'[2]2023'!$A$9:$I$7853,9,0)</f>
        <v>2300</v>
      </c>
      <c r="M90" s="18">
        <f>VLOOKUP(A90,[3]data1683177749303!$A$2:$J$6448,10,0)</f>
        <v>682.75</v>
      </c>
    </row>
    <row r="91" spans="1:13" ht="15.75" outlineLevel="1">
      <c r="A91" s="10">
        <v>1094000471</v>
      </c>
      <c r="B91" s="11">
        <v>471</v>
      </c>
      <c r="C91" s="12" t="s">
        <v>85</v>
      </c>
      <c r="D91" s="13">
        <v>1</v>
      </c>
      <c r="E91" s="136" t="s">
        <v>3154</v>
      </c>
      <c r="F91" s="15" t="s">
        <v>87</v>
      </c>
      <c r="G91" s="137" t="s">
        <v>3154</v>
      </c>
      <c r="H91" s="13" t="s">
        <v>34</v>
      </c>
      <c r="I91" s="16">
        <f t="shared" si="1"/>
        <v>3.7037037037036979E-2</v>
      </c>
      <c r="J91" s="126" t="s">
        <v>3154</v>
      </c>
      <c r="K91" s="17">
        <f>VLOOKUP(A91,'[1]קובץ מוכן '!$A$1:$C$7608,3,0)</f>
        <v>14000</v>
      </c>
      <c r="L91" s="17">
        <f>VLOOKUP(A91,'[2]2023'!$A$9:$I$7853,9,0)</f>
        <v>13500</v>
      </c>
      <c r="M91" s="18">
        <f>VLOOKUP(A91,[3]data1683177749303!$A$2:$J$6448,10,0)</f>
        <v>14764.57</v>
      </c>
    </row>
    <row r="92" spans="1:13" ht="15.75" outlineLevel="1">
      <c r="A92" s="10">
        <v>1094000492</v>
      </c>
      <c r="B92" s="11">
        <v>492</v>
      </c>
      <c r="C92" s="12" t="s">
        <v>85</v>
      </c>
      <c r="D92" s="13">
        <v>1</v>
      </c>
      <c r="E92" s="136" t="s">
        <v>3154</v>
      </c>
      <c r="F92" s="15" t="s">
        <v>83</v>
      </c>
      <c r="G92" s="137" t="s">
        <v>3154</v>
      </c>
      <c r="H92" s="13" t="s">
        <v>31</v>
      </c>
      <c r="I92" s="16">
        <f t="shared" si="1"/>
        <v>0</v>
      </c>
      <c r="J92" s="126" t="s">
        <v>3154</v>
      </c>
      <c r="K92" s="17">
        <v>185200</v>
      </c>
      <c r="L92" s="17">
        <f>VLOOKUP(A92,'[2]2023'!$A$9:$I$7853,9,0)</f>
        <v>185200</v>
      </c>
      <c r="M92" s="18">
        <f>VLOOKUP(A92,[3]data1683177749303!$A$2:$J$6448,10,0)</f>
        <v>155475</v>
      </c>
    </row>
    <row r="93" spans="1:13" ht="15.75" outlineLevel="1">
      <c r="A93" s="10">
        <v>1094000511</v>
      </c>
      <c r="B93" s="11">
        <v>511</v>
      </c>
      <c r="C93" s="12" t="s">
        <v>85</v>
      </c>
      <c r="D93" s="13">
        <v>1</v>
      </c>
      <c r="E93" s="136" t="s">
        <v>3154</v>
      </c>
      <c r="F93" s="15" t="s">
        <v>88</v>
      </c>
      <c r="G93" s="137" t="s">
        <v>3154</v>
      </c>
      <c r="H93" s="13" t="s">
        <v>34</v>
      </c>
      <c r="I93" s="16">
        <f t="shared" si="1"/>
        <v>0</v>
      </c>
      <c r="J93" s="126" t="s">
        <v>3154</v>
      </c>
      <c r="K93" s="17">
        <f>VLOOKUP(A93,'[1]קובץ מוכן '!$A$1:$C$7608,3,0)</f>
        <v>6500</v>
      </c>
      <c r="L93" s="17">
        <f>VLOOKUP(A93,'[2]2023'!$A$9:$I$7853,9,0)</f>
        <v>6500</v>
      </c>
      <c r="M93" s="18">
        <f>VLOOKUP(A93,[3]data1683177749303!$A$2:$J$6448,10,0)</f>
        <v>7634.18</v>
      </c>
    </row>
    <row r="94" spans="1:13" ht="15.75" outlineLevel="1">
      <c r="A94" s="10">
        <v>1094000512</v>
      </c>
      <c r="B94" s="11">
        <v>512</v>
      </c>
      <c r="C94" s="12" t="s">
        <v>85</v>
      </c>
      <c r="D94" s="13">
        <v>1</v>
      </c>
      <c r="E94" s="136" t="s">
        <v>3154</v>
      </c>
      <c r="F94" s="15" t="s">
        <v>89</v>
      </c>
      <c r="G94" s="137" t="s">
        <v>3154</v>
      </c>
      <c r="H94" s="13" t="s">
        <v>34</v>
      </c>
      <c r="I94" s="126" t="s">
        <v>3154</v>
      </c>
      <c r="J94" s="126" t="s">
        <v>3154</v>
      </c>
      <c r="K94" s="17">
        <f>VLOOKUP(A94,'[1]קובץ מוכן '!$A$1:$C$7608,3,0)</f>
        <v>0</v>
      </c>
      <c r="L94" s="17">
        <f>VLOOKUP(A94,'[2]2023'!$A$9:$I$7853,9,0)</f>
        <v>0</v>
      </c>
      <c r="M94" s="140" t="s">
        <v>3154</v>
      </c>
    </row>
    <row r="95" spans="1:13" ht="15.75" outlineLevel="1">
      <c r="A95" s="10">
        <v>1094000522</v>
      </c>
      <c r="B95" s="11">
        <v>522</v>
      </c>
      <c r="C95" s="12" t="s">
        <v>85</v>
      </c>
      <c r="D95" s="13">
        <v>1</v>
      </c>
      <c r="E95" s="136" t="s">
        <v>3154</v>
      </c>
      <c r="F95" s="15" t="s">
        <v>90</v>
      </c>
      <c r="G95" s="137" t="s">
        <v>3154</v>
      </c>
      <c r="H95" s="13" t="s">
        <v>34</v>
      </c>
      <c r="I95" s="126" t="s">
        <v>3154</v>
      </c>
      <c r="J95" s="126" t="s">
        <v>3154</v>
      </c>
      <c r="K95" s="17">
        <f>VLOOKUP(A95,'[1]קובץ מוכן '!$A$1:$C$7608,3,0)</f>
        <v>0</v>
      </c>
      <c r="L95" s="17">
        <f>VLOOKUP(A95,'[2]2023'!$A$9:$I$7853,9,0)</f>
        <v>0</v>
      </c>
      <c r="M95" s="140" t="s">
        <v>3154</v>
      </c>
    </row>
    <row r="96" spans="1:13" ht="15.75" outlineLevel="1">
      <c r="A96" s="10">
        <v>1094000540</v>
      </c>
      <c r="B96" s="11">
        <v>540</v>
      </c>
      <c r="C96" s="12" t="s">
        <v>85</v>
      </c>
      <c r="D96" s="13">
        <v>1</v>
      </c>
      <c r="E96" s="136" t="s">
        <v>3154</v>
      </c>
      <c r="F96" s="15" t="s">
        <v>53</v>
      </c>
      <c r="G96" s="137" t="s">
        <v>3154</v>
      </c>
      <c r="H96" s="13" t="s">
        <v>31</v>
      </c>
      <c r="I96" s="16">
        <f t="shared" si="1"/>
        <v>0</v>
      </c>
      <c r="J96" s="126" t="s">
        <v>3154</v>
      </c>
      <c r="K96" s="17">
        <f>VLOOKUP(A96,'[1]קובץ מוכן '!$A$1:$C$7608,3,0)</f>
        <v>1500</v>
      </c>
      <c r="L96" s="17">
        <f>VLOOKUP(A96,'[2]2023'!$A$9:$I$7853,9,0)</f>
        <v>1500</v>
      </c>
      <c r="M96" s="18">
        <f>VLOOKUP(A96,[3]data1683177749303!$A$2:$J$6448,10,0)</f>
        <v>631.1</v>
      </c>
    </row>
    <row r="97" spans="1:13" ht="15.75" outlineLevel="1">
      <c r="A97" s="10">
        <v>1094000544</v>
      </c>
      <c r="B97" s="11">
        <v>544</v>
      </c>
      <c r="C97" s="12" t="s">
        <v>85</v>
      </c>
      <c r="D97" s="13">
        <v>1</v>
      </c>
      <c r="E97" s="136" t="s">
        <v>3154</v>
      </c>
      <c r="F97" s="15" t="s">
        <v>56</v>
      </c>
      <c r="G97" s="137" t="s">
        <v>3154</v>
      </c>
      <c r="H97" s="13" t="s">
        <v>31</v>
      </c>
      <c r="I97" s="126" t="s">
        <v>3154</v>
      </c>
      <c r="J97" s="126" t="s">
        <v>3154</v>
      </c>
      <c r="K97" s="17">
        <f>VLOOKUP(A97,'[1]קובץ מוכן '!$A$1:$C$7608,3,0)</f>
        <v>0</v>
      </c>
      <c r="L97" s="17">
        <f>VLOOKUP(A97,'[2]2023'!$A$9:$I$7853,9,0)</f>
        <v>0</v>
      </c>
      <c r="M97" s="18">
        <f>VLOOKUP(A97,[3]data1683177749303!$A$2:$J$6448,10,0)</f>
        <v>0</v>
      </c>
    </row>
    <row r="98" spans="1:13" ht="15.75" outlineLevel="1">
      <c r="A98" s="10">
        <v>1094000550</v>
      </c>
      <c r="B98" s="11">
        <v>550</v>
      </c>
      <c r="C98" s="12" t="s">
        <v>85</v>
      </c>
      <c r="D98" s="13">
        <v>1</v>
      </c>
      <c r="E98" s="136" t="s">
        <v>3154</v>
      </c>
      <c r="F98" s="15" t="s">
        <v>58</v>
      </c>
      <c r="G98" s="137" t="s">
        <v>3154</v>
      </c>
      <c r="H98" s="13" t="s">
        <v>34</v>
      </c>
      <c r="I98" s="16">
        <f t="shared" si="1"/>
        <v>3.4482758620689724E-2</v>
      </c>
      <c r="J98" s="126" t="s">
        <v>3154</v>
      </c>
      <c r="K98" s="17">
        <f>VLOOKUP(A98,'[1]קובץ מוכן '!$A$1:$C$7608,3,0)</f>
        <v>3000</v>
      </c>
      <c r="L98" s="17">
        <f>VLOOKUP(A98,'[2]2023'!$A$9:$I$7853,9,0)</f>
        <v>2900</v>
      </c>
      <c r="M98" s="18">
        <f>VLOOKUP(A98,[3]data1683177749303!$A$2:$J$6448,10,0)</f>
        <v>2469</v>
      </c>
    </row>
    <row r="99" spans="1:13" ht="15.75" outlineLevel="1">
      <c r="A99" s="10">
        <v>1094000561</v>
      </c>
      <c r="B99" s="11">
        <v>561</v>
      </c>
      <c r="C99" s="12" t="s">
        <v>85</v>
      </c>
      <c r="D99" s="13">
        <v>1</v>
      </c>
      <c r="E99" s="136" t="s">
        <v>3154</v>
      </c>
      <c r="F99" s="15" t="s">
        <v>59</v>
      </c>
      <c r="G99" s="137" t="s">
        <v>3154</v>
      </c>
      <c r="H99" s="13" t="s">
        <v>34</v>
      </c>
      <c r="I99" s="16">
        <f t="shared" si="1"/>
        <v>0</v>
      </c>
      <c r="J99" s="126" t="s">
        <v>3154</v>
      </c>
      <c r="K99" s="17">
        <f>VLOOKUP(A99,'[1]קובץ מוכן '!$A$1:$C$7608,3,0)</f>
        <v>400</v>
      </c>
      <c r="L99" s="17">
        <f>VLOOKUP(A99,'[2]2023'!$A$9:$I$7853,9,0)</f>
        <v>400</v>
      </c>
      <c r="M99" s="18">
        <f>VLOOKUP(A99,[3]data1683177749303!$A$2:$J$6448,10,0)</f>
        <v>0</v>
      </c>
    </row>
    <row r="100" spans="1:13" ht="15.75" outlineLevel="1">
      <c r="A100" s="10">
        <v>1094000571</v>
      </c>
      <c r="B100" s="11">
        <v>571</v>
      </c>
      <c r="C100" s="12" t="s">
        <v>85</v>
      </c>
      <c r="D100" s="13">
        <v>1</v>
      </c>
      <c r="E100" s="136" t="s">
        <v>3154</v>
      </c>
      <c r="F100" s="15" t="s">
        <v>91</v>
      </c>
      <c r="G100" s="137" t="s">
        <v>3154</v>
      </c>
      <c r="H100" s="13" t="s">
        <v>31</v>
      </c>
      <c r="I100" s="16">
        <f t="shared" si="1"/>
        <v>0</v>
      </c>
      <c r="J100" s="126" t="s">
        <v>3154</v>
      </c>
      <c r="K100" s="17">
        <v>127400</v>
      </c>
      <c r="L100" s="17">
        <f>VLOOKUP(A100,'[2]2023'!$A$9:$I$7853,9,0)</f>
        <v>127400</v>
      </c>
      <c r="M100" s="18">
        <f>VLOOKUP(A100,[3]data1683177749303!$A$2:$J$6448,10,0)</f>
        <v>127400</v>
      </c>
    </row>
    <row r="101" spans="1:13" ht="15.75" outlineLevel="1">
      <c r="A101" s="10">
        <v>1094000596</v>
      </c>
      <c r="B101" s="11">
        <v>596</v>
      </c>
      <c r="C101" s="12" t="s">
        <v>85</v>
      </c>
      <c r="D101" s="13">
        <v>1</v>
      </c>
      <c r="E101" s="136" t="s">
        <v>3154</v>
      </c>
      <c r="F101" s="15" t="s">
        <v>92</v>
      </c>
      <c r="G101" s="137" t="s">
        <v>3154</v>
      </c>
      <c r="H101" s="13" t="s">
        <v>31</v>
      </c>
      <c r="I101" s="16">
        <f t="shared" si="1"/>
        <v>0</v>
      </c>
      <c r="J101" s="126" t="s">
        <v>3154</v>
      </c>
      <c r="K101" s="17">
        <v>110000</v>
      </c>
      <c r="L101" s="17">
        <f>VLOOKUP(A101,'[2]2023'!$A$9:$I$7853,9,0)</f>
        <v>110000</v>
      </c>
      <c r="M101" s="18">
        <f>VLOOKUP(A101,[3]data1683177749303!$A$2:$J$6448,10,0)</f>
        <v>105466</v>
      </c>
    </row>
    <row r="102" spans="1:13" ht="15.75" outlineLevel="1">
      <c r="A102" s="10">
        <v>1094000700</v>
      </c>
      <c r="B102" s="11">
        <v>700</v>
      </c>
      <c r="C102" s="12" t="s">
        <v>85</v>
      </c>
      <c r="D102" s="13">
        <v>1</v>
      </c>
      <c r="E102" s="136" t="s">
        <v>3154</v>
      </c>
      <c r="F102" s="15" t="s">
        <v>61</v>
      </c>
      <c r="G102" s="137" t="s">
        <v>3154</v>
      </c>
      <c r="H102" s="13" t="s">
        <v>11</v>
      </c>
      <c r="I102" s="126" t="s">
        <v>3154</v>
      </c>
      <c r="J102" s="126" t="s">
        <v>3154</v>
      </c>
      <c r="K102" s="17">
        <f>VLOOKUP(A102,'[1]קובץ מוכן '!$A$1:$C$7608,3,0)</f>
        <v>0</v>
      </c>
      <c r="L102" s="17">
        <f>VLOOKUP(A102,'[2]2023'!$A$9:$I$7853,9,0)</f>
        <v>0</v>
      </c>
      <c r="M102" s="140" t="s">
        <v>3154</v>
      </c>
    </row>
    <row r="103" spans="1:13" ht="15.75" outlineLevel="1">
      <c r="A103" s="10">
        <v>1094000721</v>
      </c>
      <c r="B103" s="11">
        <v>721</v>
      </c>
      <c r="C103" s="12" t="s">
        <v>85</v>
      </c>
      <c r="D103" s="13">
        <v>1</v>
      </c>
      <c r="E103" s="136" t="s">
        <v>3154</v>
      </c>
      <c r="F103" s="15" t="s">
        <v>63</v>
      </c>
      <c r="G103" s="137" t="s">
        <v>3154</v>
      </c>
      <c r="H103" s="13" t="s">
        <v>34</v>
      </c>
      <c r="I103" s="16">
        <f t="shared" si="1"/>
        <v>0</v>
      </c>
      <c r="J103" s="126" t="s">
        <v>3154</v>
      </c>
      <c r="K103" s="17">
        <f>VLOOKUP(A103,'[1]קובץ מוכן '!$A$1:$C$7608,3,0)</f>
        <v>1500</v>
      </c>
      <c r="L103" s="17">
        <f>VLOOKUP(A103,'[2]2023'!$A$9:$I$7853,9,0)</f>
        <v>1500</v>
      </c>
      <c r="M103" s="18">
        <f>VLOOKUP(A103,[3]data1683177749303!$A$2:$J$6448,10,0)</f>
        <v>841.23</v>
      </c>
    </row>
    <row r="104" spans="1:13" ht="15.75" outlineLevel="1">
      <c r="A104" s="10">
        <v>1094000742</v>
      </c>
      <c r="B104" s="11">
        <v>742</v>
      </c>
      <c r="C104" s="12" t="s">
        <v>85</v>
      </c>
      <c r="D104" s="13">
        <v>1</v>
      </c>
      <c r="E104" s="136" t="s">
        <v>3154</v>
      </c>
      <c r="F104" s="15" t="s">
        <v>65</v>
      </c>
      <c r="G104" s="137" t="s">
        <v>3154</v>
      </c>
      <c r="H104" s="13" t="s">
        <v>34</v>
      </c>
      <c r="I104" s="16">
        <f t="shared" si="1"/>
        <v>0</v>
      </c>
      <c r="J104" s="126" t="s">
        <v>3154</v>
      </c>
      <c r="K104" s="17">
        <f>VLOOKUP(A104,'[1]קובץ מוכן '!$A$1:$C$7608,3,0)</f>
        <v>4300</v>
      </c>
      <c r="L104" s="17">
        <f>VLOOKUP(A104,'[2]2023'!$A$9:$I$7853,9,0)</f>
        <v>4300</v>
      </c>
      <c r="M104" s="18">
        <f>VLOOKUP(A104,[3]data1683177749303!$A$2:$J$6448,10,0)</f>
        <v>4292.1499999999996</v>
      </c>
    </row>
    <row r="105" spans="1:13" ht="15.75" outlineLevel="1">
      <c r="A105" s="10">
        <v>1094000745</v>
      </c>
      <c r="B105" s="11">
        <v>745</v>
      </c>
      <c r="C105" s="12" t="s">
        <v>85</v>
      </c>
      <c r="D105" s="13">
        <v>1</v>
      </c>
      <c r="E105" s="136" t="s">
        <v>3154</v>
      </c>
      <c r="F105" s="15" t="s">
        <v>66</v>
      </c>
      <c r="G105" s="137" t="s">
        <v>3154</v>
      </c>
      <c r="H105" s="13" t="s">
        <v>31</v>
      </c>
      <c r="I105" s="126" t="s">
        <v>3154</v>
      </c>
      <c r="J105" s="126" t="s">
        <v>3154</v>
      </c>
      <c r="K105" s="17">
        <f>VLOOKUP(A105,'[1]קובץ מוכן '!$A$1:$C$7608,3,0)</f>
        <v>0</v>
      </c>
      <c r="L105" s="17">
        <f>VLOOKUP(A105,'[2]2023'!$A$9:$I$7853,9,0)</f>
        <v>0</v>
      </c>
      <c r="M105" s="140" t="s">
        <v>3154</v>
      </c>
    </row>
    <row r="106" spans="1:13" ht="15.75" outlineLevel="1">
      <c r="A106" s="10">
        <v>1094000751</v>
      </c>
      <c r="B106" s="11">
        <v>751</v>
      </c>
      <c r="C106" s="12" t="s">
        <v>85</v>
      </c>
      <c r="D106" s="13">
        <v>1</v>
      </c>
      <c r="E106" s="136" t="s">
        <v>3154</v>
      </c>
      <c r="F106" s="15" t="s">
        <v>68</v>
      </c>
      <c r="G106" s="137" t="s">
        <v>3154</v>
      </c>
      <c r="H106" s="13" t="s">
        <v>34</v>
      </c>
      <c r="I106" s="16">
        <f t="shared" si="1"/>
        <v>0.14285714285714279</v>
      </c>
      <c r="J106" s="126" t="s">
        <v>3154</v>
      </c>
      <c r="K106" s="17">
        <f>VLOOKUP(A106,'[1]קובץ מוכן '!$A$1:$C$7608,3,0)</f>
        <v>40000</v>
      </c>
      <c r="L106" s="17">
        <f>VLOOKUP(A106,'[2]2023'!$A$9:$I$7853,9,0)</f>
        <v>35000</v>
      </c>
      <c r="M106" s="18">
        <f>VLOOKUP(A106,[3]data1683177749303!$A$2:$J$6448,10,0)</f>
        <v>33712.76</v>
      </c>
    </row>
    <row r="107" spans="1:13" ht="15.75" outlineLevel="1">
      <c r="A107" s="10">
        <v>1094000752</v>
      </c>
      <c r="B107" s="11">
        <v>752</v>
      </c>
      <c r="C107" s="12" t="s">
        <v>85</v>
      </c>
      <c r="D107" s="13">
        <v>1</v>
      </c>
      <c r="E107" s="136" t="s">
        <v>3154</v>
      </c>
      <c r="F107" s="15" t="s">
        <v>69</v>
      </c>
      <c r="G107" s="137" t="s">
        <v>3154</v>
      </c>
      <c r="H107" s="13" t="s">
        <v>31</v>
      </c>
      <c r="I107" s="16">
        <f t="shared" si="1"/>
        <v>0</v>
      </c>
      <c r="J107" s="126" t="s">
        <v>3154</v>
      </c>
      <c r="K107" s="17">
        <f>VLOOKUP(A107,'[1]קובץ מוכן '!$A$1:$C$7608,3,0)</f>
        <v>102000</v>
      </c>
      <c r="L107" s="17">
        <f>VLOOKUP(A107,'[2]2023'!$A$9:$I$7853,9,0)</f>
        <v>102000</v>
      </c>
      <c r="M107" s="18">
        <f>VLOOKUP(A107,[3]data1683177749303!$A$2:$J$6448,10,0)</f>
        <v>79591.56</v>
      </c>
    </row>
    <row r="108" spans="1:13" ht="15.75" outlineLevel="1">
      <c r="A108" s="10">
        <v>1094000753</v>
      </c>
      <c r="B108" s="11">
        <v>753</v>
      </c>
      <c r="C108" s="12" t="s">
        <v>85</v>
      </c>
      <c r="D108" s="13">
        <v>1</v>
      </c>
      <c r="E108" s="136" t="s">
        <v>3154</v>
      </c>
      <c r="F108" s="15" t="s">
        <v>28</v>
      </c>
      <c r="G108" s="137" t="s">
        <v>3154</v>
      </c>
      <c r="H108" s="13" t="s">
        <v>31</v>
      </c>
      <c r="I108" s="126" t="s">
        <v>3154</v>
      </c>
      <c r="J108" s="126" t="s">
        <v>3154</v>
      </c>
      <c r="K108" s="17">
        <f>VLOOKUP(A108,'[1]קובץ מוכן '!$A$1:$C$7608,3,0)</f>
        <v>0</v>
      </c>
      <c r="L108" s="17">
        <f>VLOOKUP(A108,'[2]2023'!$A$9:$I$7853,9,0)</f>
        <v>0</v>
      </c>
      <c r="M108" s="140" t="s">
        <v>3154</v>
      </c>
    </row>
    <row r="109" spans="1:13" ht="15.75" outlineLevel="1">
      <c r="A109" s="10">
        <v>1094000756</v>
      </c>
      <c r="B109" s="11">
        <v>756</v>
      </c>
      <c r="C109" s="12" t="s">
        <v>85</v>
      </c>
      <c r="D109" s="13">
        <v>1</v>
      </c>
      <c r="E109" s="136" t="s">
        <v>3154</v>
      </c>
      <c r="F109" s="15" t="s">
        <v>70</v>
      </c>
      <c r="G109" s="137" t="s">
        <v>3154</v>
      </c>
      <c r="H109" s="13" t="s">
        <v>31</v>
      </c>
      <c r="I109" s="16">
        <f t="shared" si="1"/>
        <v>6.4516129032258007E-2</v>
      </c>
      <c r="J109" s="126" t="s">
        <v>3154</v>
      </c>
      <c r="K109" s="17">
        <f>VLOOKUP(A109,'[1]קובץ מוכן '!$A$1:$C$7608,3,0)</f>
        <v>330000</v>
      </c>
      <c r="L109" s="17">
        <f>VLOOKUP(A109,'[2]2023'!$A$9:$I$7853,9,0)</f>
        <v>310000</v>
      </c>
      <c r="M109" s="18">
        <f>VLOOKUP(A109,[3]data1683177749303!$A$2:$J$6448,10,0)</f>
        <v>407879</v>
      </c>
    </row>
    <row r="110" spans="1:13" ht="15.75" outlineLevel="1">
      <c r="A110" s="10">
        <v>1094000757</v>
      </c>
      <c r="B110" s="11">
        <v>757</v>
      </c>
      <c r="C110" s="12" t="s">
        <v>85</v>
      </c>
      <c r="D110" s="13">
        <v>1</v>
      </c>
      <c r="E110" s="136" t="s">
        <v>3154</v>
      </c>
      <c r="F110" s="15" t="s">
        <v>93</v>
      </c>
      <c r="G110" s="137" t="s">
        <v>3154</v>
      </c>
      <c r="H110" s="13" t="s">
        <v>34</v>
      </c>
      <c r="I110" s="16">
        <f t="shared" si="1"/>
        <v>0</v>
      </c>
      <c r="J110" s="126" t="s">
        <v>3154</v>
      </c>
      <c r="K110" s="17">
        <f>VLOOKUP(A110,'[1]קובץ מוכן '!$A$1:$C$7608,3,0)</f>
        <v>10000</v>
      </c>
      <c r="L110" s="17">
        <f>VLOOKUP(A110,'[2]2023'!$A$9:$I$7853,9,0)</f>
        <v>10000</v>
      </c>
      <c r="M110" s="18">
        <f>VLOOKUP(A110,[3]data1683177749303!$A$2:$J$6448,10,0)</f>
        <v>6201</v>
      </c>
    </row>
    <row r="111" spans="1:13" ht="15.75" outlineLevel="1">
      <c r="A111" s="10">
        <v>1094000900</v>
      </c>
      <c r="B111" s="11">
        <v>900</v>
      </c>
      <c r="C111" s="12" t="s">
        <v>85</v>
      </c>
      <c r="D111" s="13">
        <v>1</v>
      </c>
      <c r="E111" s="136" t="s">
        <v>3154</v>
      </c>
      <c r="F111" s="15" t="s">
        <v>94</v>
      </c>
      <c r="G111" s="137" t="s">
        <v>3154</v>
      </c>
      <c r="H111" s="13" t="s">
        <v>11</v>
      </c>
      <c r="I111" s="126" t="s">
        <v>3154</v>
      </c>
      <c r="J111" s="126" t="s">
        <v>3154</v>
      </c>
      <c r="K111" s="17">
        <f>VLOOKUP(A111,'[1]קובץ מוכן '!$A$1:$C$7608,3,0)</f>
        <v>0</v>
      </c>
      <c r="L111" s="17">
        <f>VLOOKUP(A111,'[2]2023'!$A$9:$I$7853,9,0)</f>
        <v>0</v>
      </c>
      <c r="M111" s="140" t="s">
        <v>3154</v>
      </c>
    </row>
    <row r="112" spans="1:13" ht="15.75" outlineLevel="1">
      <c r="A112" s="10">
        <v>1094000930</v>
      </c>
      <c r="B112" s="11">
        <v>930</v>
      </c>
      <c r="C112" s="12" t="s">
        <v>85</v>
      </c>
      <c r="D112" s="13">
        <v>1</v>
      </c>
      <c r="E112" s="136" t="s">
        <v>3154</v>
      </c>
      <c r="F112" s="15" t="s">
        <v>95</v>
      </c>
      <c r="G112" s="137" t="s">
        <v>3154</v>
      </c>
      <c r="H112" s="13" t="s">
        <v>34</v>
      </c>
      <c r="I112" s="16">
        <f t="shared" si="1"/>
        <v>0</v>
      </c>
      <c r="J112" s="126" t="s">
        <v>3154</v>
      </c>
      <c r="K112" s="17">
        <f>VLOOKUP(A112,'[1]קובץ מוכן '!$A$1:$C$7608,3,0)</f>
        <v>3000</v>
      </c>
      <c r="L112" s="17">
        <f>VLOOKUP(A112,'[2]2023'!$A$9:$I$7853,9,0)</f>
        <v>3000</v>
      </c>
      <c r="M112" s="18">
        <f>VLOOKUP(A112,[3]data1683177749303!$A$2:$J$6448,10,0)</f>
        <v>2797.17</v>
      </c>
    </row>
    <row r="113" spans="1:13" ht="16.5" outlineLevel="1" thickBot="1">
      <c r="A113" s="10">
        <v>1094000961</v>
      </c>
      <c r="B113" s="11">
        <v>961</v>
      </c>
      <c r="C113" s="12" t="s">
        <v>85</v>
      </c>
      <c r="D113" s="13">
        <v>1</v>
      </c>
      <c r="E113" s="136" t="s">
        <v>3154</v>
      </c>
      <c r="F113" s="15" t="s">
        <v>79</v>
      </c>
      <c r="G113" s="137" t="s">
        <v>3154</v>
      </c>
      <c r="H113" s="13" t="s">
        <v>34</v>
      </c>
      <c r="I113" s="145" t="s">
        <v>3154</v>
      </c>
      <c r="J113" s="145" t="s">
        <v>3154</v>
      </c>
      <c r="K113" s="17">
        <f>VLOOKUP(A113,'[1]קובץ מוכן '!$A$1:$C$7608,3,0)</f>
        <v>0</v>
      </c>
      <c r="L113" s="17">
        <f>VLOOKUP(A113,'[2]2023'!$A$9:$I$7853,9,0)</f>
        <v>0</v>
      </c>
      <c r="M113" s="140" t="s">
        <v>3154</v>
      </c>
    </row>
    <row r="114" spans="1:13" ht="16.5" thickBot="1">
      <c r="A114" s="125" t="s">
        <v>3154</v>
      </c>
      <c r="B114" s="25" t="s">
        <v>96</v>
      </c>
      <c r="C114" s="146" t="s">
        <v>3154</v>
      </c>
      <c r="D114" s="146" t="s">
        <v>3154</v>
      </c>
      <c r="E114" s="147" t="s">
        <v>3154</v>
      </c>
      <c r="F114" s="28" t="s">
        <v>86</v>
      </c>
      <c r="G114" s="148" t="s">
        <v>3154</v>
      </c>
      <c r="H114" s="149" t="s">
        <v>3154</v>
      </c>
      <c r="I114" s="29">
        <f t="shared" si="1"/>
        <v>4.3338388712716558E-2</v>
      </c>
      <c r="J114" s="150" t="s">
        <v>3154</v>
      </c>
      <c r="K114" s="30">
        <f>SUBTOTAL(9,K72:K113)</f>
        <v>2270200</v>
      </c>
      <c r="L114" s="30">
        <f>SUBTOTAL(9,L72:L113)</f>
        <v>2175900</v>
      </c>
      <c r="M114" s="31">
        <f>SUBTOTAL(9,M72:M113)</f>
        <v>2347740.2599999998</v>
      </c>
    </row>
    <row r="115" spans="1:13" ht="15.75" outlineLevel="1">
      <c r="A115" s="10">
        <v>10941000</v>
      </c>
      <c r="B115" s="11">
        <v>0</v>
      </c>
      <c r="C115" s="12" t="s">
        <v>97</v>
      </c>
      <c r="D115" s="13">
        <v>1</v>
      </c>
      <c r="E115" s="136" t="s">
        <v>3154</v>
      </c>
      <c r="F115" s="15" t="s">
        <v>98</v>
      </c>
      <c r="G115" s="137" t="s">
        <v>3154</v>
      </c>
      <c r="H115" s="13" t="s">
        <v>11</v>
      </c>
      <c r="I115" s="142" t="s">
        <v>3154</v>
      </c>
      <c r="J115" s="142" t="s">
        <v>3154</v>
      </c>
      <c r="K115" s="17">
        <f>VLOOKUP(A115,'[1]קובץ מוכן '!$A$1:$C$7608,3,0)</f>
        <v>0</v>
      </c>
      <c r="L115" s="139" t="s">
        <v>3154</v>
      </c>
      <c r="M115" s="140" t="s">
        <v>3154</v>
      </c>
    </row>
    <row r="116" spans="1:13" ht="16.5" outlineLevel="1" thickBot="1">
      <c r="A116" s="10">
        <v>1094100794</v>
      </c>
      <c r="B116" s="11">
        <v>794</v>
      </c>
      <c r="C116" s="12" t="s">
        <v>97</v>
      </c>
      <c r="D116" s="13">
        <v>1</v>
      </c>
      <c r="E116" s="136" t="s">
        <v>3154</v>
      </c>
      <c r="F116" s="15" t="s">
        <v>73</v>
      </c>
      <c r="G116" s="137" t="s">
        <v>3154</v>
      </c>
      <c r="H116" s="13" t="s">
        <v>31</v>
      </c>
      <c r="I116" s="24">
        <f t="shared" si="1"/>
        <v>4.3338388712716558E-2</v>
      </c>
      <c r="J116" s="145" t="s">
        <v>3154</v>
      </c>
      <c r="K116" s="17">
        <v>-2270200</v>
      </c>
      <c r="L116" s="17">
        <f>VLOOKUP(A116,'[2]2023'!$A$9:$I$7853,9,0)</f>
        <v>-2175900</v>
      </c>
      <c r="M116" s="18">
        <f>VLOOKUP(A116,[3]data1683177749303!$A$2:$J$6448,10,0)</f>
        <v>-2347740.2599999998</v>
      </c>
    </row>
    <row r="117" spans="1:13" ht="16.5" thickBot="1">
      <c r="A117" s="125" t="s">
        <v>3154</v>
      </c>
      <c r="B117" s="25" t="s">
        <v>99</v>
      </c>
      <c r="C117" s="146" t="s">
        <v>3154</v>
      </c>
      <c r="D117" s="146" t="s">
        <v>3154</v>
      </c>
      <c r="E117" s="147" t="s">
        <v>3154</v>
      </c>
      <c r="F117" s="28" t="s">
        <v>98</v>
      </c>
      <c r="G117" s="148" t="s">
        <v>3154</v>
      </c>
      <c r="H117" s="149" t="s">
        <v>3154</v>
      </c>
      <c r="I117" s="29">
        <f t="shared" si="1"/>
        <v>4.3338388712716558E-2</v>
      </c>
      <c r="J117" s="150" t="s">
        <v>3154</v>
      </c>
      <c r="K117" s="30">
        <f>SUBTOTAL(9,K116)</f>
        <v>-2270200</v>
      </c>
      <c r="L117" s="30">
        <f>SUBTOTAL(9,L116)</f>
        <v>-2175900</v>
      </c>
      <c r="M117" s="31">
        <f>SUBTOTAL(9,M116)</f>
        <v>-2347740.2599999998</v>
      </c>
    </row>
    <row r="118" spans="1:13" ht="15.75" outlineLevel="1">
      <c r="A118" s="10">
        <v>10960000</v>
      </c>
      <c r="B118" s="32">
        <v>0</v>
      </c>
      <c r="C118" s="33" t="s">
        <v>100</v>
      </c>
      <c r="D118" s="34">
        <v>1</v>
      </c>
      <c r="E118" s="151" t="s">
        <v>3154</v>
      </c>
      <c r="F118" s="35" t="s">
        <v>101</v>
      </c>
      <c r="G118" s="152" t="s">
        <v>3154</v>
      </c>
      <c r="H118" s="34" t="s">
        <v>11</v>
      </c>
      <c r="I118" s="142" t="s">
        <v>3154</v>
      </c>
      <c r="J118" s="142" t="s">
        <v>3154</v>
      </c>
      <c r="K118" s="17">
        <f>VLOOKUP(A118,'[1]קובץ מוכן '!$A$1:$C$7608,3,0)</f>
        <v>0</v>
      </c>
      <c r="L118" s="139" t="s">
        <v>3154</v>
      </c>
      <c r="M118" s="140" t="s">
        <v>3154</v>
      </c>
    </row>
    <row r="119" spans="1:13" ht="15.75" outlineLevel="1">
      <c r="A119" s="10">
        <v>1096000100</v>
      </c>
      <c r="B119" s="11">
        <v>100</v>
      </c>
      <c r="C119" s="12" t="s">
        <v>100</v>
      </c>
      <c r="D119" s="13">
        <v>1</v>
      </c>
      <c r="E119" s="136" t="s">
        <v>3154</v>
      </c>
      <c r="F119" s="15" t="s">
        <v>18</v>
      </c>
      <c r="G119" s="137" t="s">
        <v>3154</v>
      </c>
      <c r="H119" s="13" t="s">
        <v>11</v>
      </c>
      <c r="I119" s="126" t="s">
        <v>3154</v>
      </c>
      <c r="J119" s="142" t="s">
        <v>3154</v>
      </c>
      <c r="K119" s="17">
        <f>VLOOKUP(A119,'[1]קובץ מוכן '!$A$1:$C$7608,3,0)</f>
        <v>0</v>
      </c>
      <c r="L119" s="139" t="s">
        <v>3154</v>
      </c>
      <c r="M119" s="140" t="s">
        <v>3154</v>
      </c>
    </row>
    <row r="120" spans="1:13" ht="15.75" outlineLevel="1">
      <c r="A120" s="10">
        <v>1096000110</v>
      </c>
      <c r="B120" s="11">
        <v>110</v>
      </c>
      <c r="C120" s="12" t="s">
        <v>100</v>
      </c>
      <c r="D120" s="13">
        <v>1</v>
      </c>
      <c r="E120" s="136" t="s">
        <v>3154</v>
      </c>
      <c r="F120" s="15" t="s">
        <v>19</v>
      </c>
      <c r="G120" s="137" t="s">
        <v>3154</v>
      </c>
      <c r="H120" s="13" t="s">
        <v>20</v>
      </c>
      <c r="I120" s="16">
        <f>K120/L120-1</f>
        <v>5.0420168067226934E-2</v>
      </c>
      <c r="J120" s="126" t="s">
        <v>3154</v>
      </c>
      <c r="K120" s="17">
        <f>VLOOKUP(A120,'[1]קובץ מוכן '!$A$1:$C$7608,3,0)</f>
        <v>150000</v>
      </c>
      <c r="L120" s="17">
        <f>VLOOKUP(A120,'[2]2023'!$A$9:$I$7853,9,0)</f>
        <v>142800</v>
      </c>
      <c r="M120" s="18">
        <f>VLOOKUP(A120,[3]data1683177749303!$A$2:$J$6448,10,0)</f>
        <v>138949.89000000001</v>
      </c>
    </row>
    <row r="121" spans="1:13" ht="15.75" outlineLevel="1">
      <c r="A121" s="10">
        <v>1096000119</v>
      </c>
      <c r="B121" s="11">
        <v>119</v>
      </c>
      <c r="C121" s="12" t="s">
        <v>100</v>
      </c>
      <c r="D121" s="13">
        <v>1</v>
      </c>
      <c r="E121" s="136" t="s">
        <v>3154</v>
      </c>
      <c r="F121" s="15" t="s">
        <v>21</v>
      </c>
      <c r="G121" s="137" t="s">
        <v>3154</v>
      </c>
      <c r="H121" s="13" t="s">
        <v>20</v>
      </c>
      <c r="I121" s="16">
        <f t="shared" ref="I121:I177" si="2">K121/L121-1</f>
        <v>0.3822206848841232</v>
      </c>
      <c r="J121" s="126" t="s">
        <v>3154</v>
      </c>
      <c r="K121" s="17">
        <f>VLOOKUP(A121,'[1]קובץ מוכן '!$A$1:$C$7608,3,0)</f>
        <v>399600</v>
      </c>
      <c r="L121" s="17">
        <f>VLOOKUP(A121,'[2]2023'!$A$9:$I$7853,9,0)</f>
        <v>289100</v>
      </c>
      <c r="M121" s="18">
        <f>VLOOKUP(A121,[3]data1683177749303!$A$2:$J$6448,10,0)</f>
        <v>284962.34000000003</v>
      </c>
    </row>
    <row r="122" spans="1:13" ht="15.75" outlineLevel="1">
      <c r="A122" s="10">
        <v>1096000122</v>
      </c>
      <c r="B122" s="11">
        <v>122</v>
      </c>
      <c r="C122" s="12" t="s">
        <v>100</v>
      </c>
      <c r="D122" s="13">
        <v>1</v>
      </c>
      <c r="E122" s="136" t="s">
        <v>3154</v>
      </c>
      <c r="F122" s="15" t="s">
        <v>22</v>
      </c>
      <c r="G122" s="137" t="s">
        <v>3154</v>
      </c>
      <c r="H122" s="13" t="s">
        <v>20</v>
      </c>
      <c r="I122" s="16">
        <f t="shared" si="2"/>
        <v>0</v>
      </c>
      <c r="J122" s="126" t="s">
        <v>3154</v>
      </c>
      <c r="K122" s="17">
        <f>VLOOKUP(A122,'[1]קובץ מוכן '!$A$1:$C$7608,3,0)</f>
        <v>5300</v>
      </c>
      <c r="L122" s="17">
        <f>VLOOKUP(A122,'[2]2023'!$A$9:$I$7853,9,0)</f>
        <v>5300</v>
      </c>
      <c r="M122" s="18">
        <f>VLOOKUP(A122,[3]data1683177749303!$A$2:$J$6448,10,0)</f>
        <v>4474</v>
      </c>
    </row>
    <row r="123" spans="1:13" ht="15.75" outlineLevel="1">
      <c r="A123" s="10">
        <v>1096000126</v>
      </c>
      <c r="B123" s="11">
        <v>126</v>
      </c>
      <c r="C123" s="12" t="s">
        <v>100</v>
      </c>
      <c r="D123" s="13">
        <v>1</v>
      </c>
      <c r="E123" s="136" t="s">
        <v>3154</v>
      </c>
      <c r="F123" s="15" t="s">
        <v>23</v>
      </c>
      <c r="G123" s="137" t="s">
        <v>3154</v>
      </c>
      <c r="H123" s="13" t="s">
        <v>20</v>
      </c>
      <c r="I123" s="16">
        <f t="shared" si="2"/>
        <v>0</v>
      </c>
      <c r="J123" s="126" t="s">
        <v>3154</v>
      </c>
      <c r="K123" s="17">
        <f>VLOOKUP(A123,'[1]קובץ מוכן '!$A$1:$C$7608,3,0)</f>
        <v>12000</v>
      </c>
      <c r="L123" s="17">
        <f>VLOOKUP(A123,'[2]2023'!$A$9:$I$7853,9,0)</f>
        <v>12000</v>
      </c>
      <c r="M123" s="18">
        <f>VLOOKUP(A123,[3]data1683177749303!$A$2:$J$6448,10,0)</f>
        <v>11674</v>
      </c>
    </row>
    <row r="124" spans="1:13" ht="15.75" outlineLevel="1">
      <c r="A124" s="10">
        <v>1096000130</v>
      </c>
      <c r="B124" s="11">
        <v>130</v>
      </c>
      <c r="C124" s="12" t="s">
        <v>100</v>
      </c>
      <c r="D124" s="13">
        <v>1</v>
      </c>
      <c r="E124" s="136" t="s">
        <v>3154</v>
      </c>
      <c r="F124" s="15" t="s">
        <v>24</v>
      </c>
      <c r="G124" s="137" t="s">
        <v>3154</v>
      </c>
      <c r="H124" s="13" t="s">
        <v>20</v>
      </c>
      <c r="I124" s="126" t="s">
        <v>3154</v>
      </c>
      <c r="J124" s="126" t="s">
        <v>3154</v>
      </c>
      <c r="K124" s="17">
        <f>VLOOKUP(A124,'[1]קובץ מוכן '!$A$1:$C$7608,3,0)</f>
        <v>0</v>
      </c>
      <c r="L124" s="17">
        <f>VLOOKUP(A124,'[2]2023'!$A$9:$I$7853,9,0)</f>
        <v>0</v>
      </c>
      <c r="M124" s="18">
        <f>VLOOKUP(A124,[3]data1683177749303!$A$2:$J$6448,10,0)</f>
        <v>10206.15</v>
      </c>
    </row>
    <row r="125" spans="1:13" ht="15.75" outlineLevel="1">
      <c r="A125" s="10">
        <v>1096000140</v>
      </c>
      <c r="B125" s="11">
        <v>140</v>
      </c>
      <c r="C125" s="12" t="s">
        <v>100</v>
      </c>
      <c r="D125" s="13">
        <v>1</v>
      </c>
      <c r="E125" s="136" t="s">
        <v>3154</v>
      </c>
      <c r="F125" s="15" t="s">
        <v>25</v>
      </c>
      <c r="G125" s="137" t="s">
        <v>3154</v>
      </c>
      <c r="H125" s="13" t="s">
        <v>20</v>
      </c>
      <c r="I125" s="16">
        <f t="shared" si="2"/>
        <v>9.7643097643097754E-2</v>
      </c>
      <c r="J125" s="126" t="s">
        <v>3154</v>
      </c>
      <c r="K125" s="17">
        <f>VLOOKUP(A125,'[1]קובץ מוכן '!$A$1:$C$7608,3,0)</f>
        <v>65200</v>
      </c>
      <c r="L125" s="17">
        <f>VLOOKUP(A125,'[2]2023'!$A$9:$I$7853,9,0)</f>
        <v>59400</v>
      </c>
      <c r="M125" s="18">
        <f>VLOOKUP(A125,[3]data1683177749303!$A$2:$J$6448,10,0)</f>
        <v>63915.06</v>
      </c>
    </row>
    <row r="126" spans="1:13" ht="15.75" outlineLevel="1">
      <c r="A126" s="10">
        <v>1096000253</v>
      </c>
      <c r="B126" s="11">
        <v>253</v>
      </c>
      <c r="C126" s="12" t="s">
        <v>100</v>
      </c>
      <c r="D126" s="13">
        <v>1</v>
      </c>
      <c r="E126" s="136" t="s">
        <v>3154</v>
      </c>
      <c r="F126" s="15" t="s">
        <v>28</v>
      </c>
      <c r="G126" s="137" t="s">
        <v>3154</v>
      </c>
      <c r="H126" s="13" t="s">
        <v>20</v>
      </c>
      <c r="I126" s="126" t="s">
        <v>3154</v>
      </c>
      <c r="J126" s="126" t="s">
        <v>3154</v>
      </c>
      <c r="K126" s="17">
        <f>VLOOKUP(A126,'[1]קובץ מוכן '!$A$1:$C$7608,3,0)</f>
        <v>0</v>
      </c>
      <c r="L126" s="17">
        <f>VLOOKUP(A126,'[2]2023'!$A$9:$I$7853,9,0)</f>
        <v>0</v>
      </c>
      <c r="M126" s="140" t="s">
        <v>3154</v>
      </c>
    </row>
    <row r="127" spans="1:13" ht="15.75" outlineLevel="1">
      <c r="A127" s="10">
        <v>1096000400</v>
      </c>
      <c r="B127" s="11">
        <v>400</v>
      </c>
      <c r="C127" s="12" t="s">
        <v>100</v>
      </c>
      <c r="D127" s="13">
        <v>1</v>
      </c>
      <c r="E127" s="136" t="s">
        <v>3154</v>
      </c>
      <c r="F127" s="15" t="s">
        <v>29</v>
      </c>
      <c r="G127" s="137" t="s">
        <v>3154</v>
      </c>
      <c r="H127" s="13" t="s">
        <v>11</v>
      </c>
      <c r="I127" s="126" t="s">
        <v>3154</v>
      </c>
      <c r="J127" s="126" t="s">
        <v>3154</v>
      </c>
      <c r="K127" s="17">
        <f>VLOOKUP(A127,'[1]קובץ מוכן '!$A$1:$C$7608,3,0)</f>
        <v>0</v>
      </c>
      <c r="L127" s="17">
        <f>VLOOKUP(A127,'[2]2023'!$A$9:$I$7853,9,0)</f>
        <v>0</v>
      </c>
      <c r="M127" s="140" t="s">
        <v>3154</v>
      </c>
    </row>
    <row r="128" spans="1:13" ht="15.75" outlineLevel="1">
      <c r="A128" s="10">
        <v>1096000420</v>
      </c>
      <c r="B128" s="11">
        <v>420</v>
      </c>
      <c r="C128" s="12" t="s">
        <v>100</v>
      </c>
      <c r="D128" s="13">
        <v>1</v>
      </c>
      <c r="E128" s="136" t="s">
        <v>3154</v>
      </c>
      <c r="F128" s="15" t="s">
        <v>33</v>
      </c>
      <c r="G128" s="137" t="s">
        <v>3154</v>
      </c>
      <c r="H128" s="13" t="s">
        <v>34</v>
      </c>
      <c r="I128" s="16">
        <f t="shared" si="2"/>
        <v>0</v>
      </c>
      <c r="J128" s="126" t="s">
        <v>3154</v>
      </c>
      <c r="K128" s="17">
        <f>VLOOKUP(A128,'[1]קובץ מוכן '!$A$1:$C$7608,3,0)</f>
        <v>4800</v>
      </c>
      <c r="L128" s="17">
        <f>VLOOKUP(A128,'[2]2023'!$A$9:$I$7853,9,0)</f>
        <v>4800</v>
      </c>
      <c r="M128" s="18">
        <f>VLOOKUP(A128,[3]data1683177749303!$A$2:$J$6448,10,0)</f>
        <v>1778.17</v>
      </c>
    </row>
    <row r="129" spans="1:13" ht="15.75" outlineLevel="1">
      <c r="A129" s="10">
        <v>1096000423</v>
      </c>
      <c r="B129" s="11">
        <v>423</v>
      </c>
      <c r="C129" s="12" t="s">
        <v>100</v>
      </c>
      <c r="D129" s="13">
        <v>1</v>
      </c>
      <c r="E129" s="136" t="s">
        <v>3154</v>
      </c>
      <c r="F129" s="15" t="s">
        <v>35</v>
      </c>
      <c r="G129" s="137" t="s">
        <v>3154</v>
      </c>
      <c r="H129" s="13" t="s">
        <v>31</v>
      </c>
      <c r="I129" s="126" t="s">
        <v>3154</v>
      </c>
      <c r="J129" s="126" t="s">
        <v>3154</v>
      </c>
      <c r="K129" s="17">
        <f>VLOOKUP(A129,'[1]קובץ מוכן '!$A$1:$C$7608,3,0)</f>
        <v>0</v>
      </c>
      <c r="L129" s="17">
        <f>VLOOKUP(A129,'[2]2023'!$A$9:$I$7853,9,0)</f>
        <v>0</v>
      </c>
      <c r="M129" s="140" t="s">
        <v>3154</v>
      </c>
    </row>
    <row r="130" spans="1:13" ht="15.75" outlineLevel="1">
      <c r="A130" s="10">
        <v>1096000431</v>
      </c>
      <c r="B130" s="11">
        <v>431</v>
      </c>
      <c r="C130" s="12" t="s">
        <v>100</v>
      </c>
      <c r="D130" s="13">
        <v>1</v>
      </c>
      <c r="E130" s="136" t="s">
        <v>3154</v>
      </c>
      <c r="F130" s="15" t="s">
        <v>36</v>
      </c>
      <c r="G130" s="137" t="s">
        <v>3154</v>
      </c>
      <c r="H130" s="13" t="s">
        <v>31</v>
      </c>
      <c r="I130" s="126" t="s">
        <v>3154</v>
      </c>
      <c r="J130" s="126" t="s">
        <v>3154</v>
      </c>
      <c r="K130" s="17">
        <f>VLOOKUP(A130,'[1]קובץ מוכן '!$A$1:$C$7608,3,0)</f>
        <v>0</v>
      </c>
      <c r="L130" s="17">
        <f>VLOOKUP(A130,'[2]2023'!$A$9:$I$7853,9,0)</f>
        <v>0</v>
      </c>
      <c r="M130" s="140" t="s">
        <v>3154</v>
      </c>
    </row>
    <row r="131" spans="1:13" ht="15.75" outlineLevel="1">
      <c r="A131" s="10">
        <v>1096000432</v>
      </c>
      <c r="B131" s="11">
        <v>432</v>
      </c>
      <c r="C131" s="12" t="s">
        <v>100</v>
      </c>
      <c r="D131" s="13">
        <v>1</v>
      </c>
      <c r="E131" s="136" t="s">
        <v>3154</v>
      </c>
      <c r="F131" s="15" t="s">
        <v>37</v>
      </c>
      <c r="G131" s="137" t="s">
        <v>3154</v>
      </c>
      <c r="H131" s="13" t="s">
        <v>31</v>
      </c>
      <c r="I131" s="126" t="s">
        <v>3154</v>
      </c>
      <c r="J131" s="126" t="s">
        <v>3154</v>
      </c>
      <c r="K131" s="17">
        <f>VLOOKUP(A131,'[1]קובץ מוכן '!$A$1:$C$7608,3,0)</f>
        <v>0</v>
      </c>
      <c r="L131" s="17">
        <f>VLOOKUP(A131,'[2]2023'!$A$9:$I$7853,9,0)</f>
        <v>0</v>
      </c>
      <c r="M131" s="18">
        <f>VLOOKUP(A131,[3]data1683177749303!$A$2:$J$6448,10,0)</f>
        <v>0</v>
      </c>
    </row>
    <row r="132" spans="1:13" ht="15.75" outlineLevel="1">
      <c r="A132" s="10">
        <v>1096000433</v>
      </c>
      <c r="B132" s="11">
        <v>433</v>
      </c>
      <c r="C132" s="12" t="s">
        <v>100</v>
      </c>
      <c r="D132" s="13">
        <v>1</v>
      </c>
      <c r="E132" s="136" t="s">
        <v>3154</v>
      </c>
      <c r="F132" s="15" t="s">
        <v>38</v>
      </c>
      <c r="G132" s="137" t="s">
        <v>3154</v>
      </c>
      <c r="H132" s="13" t="s">
        <v>34</v>
      </c>
      <c r="I132" s="16">
        <f t="shared" si="2"/>
        <v>0</v>
      </c>
      <c r="J132" s="126" t="s">
        <v>3154</v>
      </c>
      <c r="K132" s="17">
        <f>VLOOKUP(A132,'[1]קובץ מוכן '!$A$1:$C$7608,3,0)</f>
        <v>5200</v>
      </c>
      <c r="L132" s="17">
        <f>VLOOKUP(A132,'[2]2023'!$A$9:$I$7853,9,0)</f>
        <v>5200</v>
      </c>
      <c r="M132" s="18">
        <f>VLOOKUP(A132,[3]data1683177749303!$A$2:$J$6448,10,0)</f>
        <v>4578.3500000000004</v>
      </c>
    </row>
    <row r="133" spans="1:13" ht="15.75" outlineLevel="1">
      <c r="A133" s="10">
        <v>1096000437</v>
      </c>
      <c r="B133" s="11">
        <v>437</v>
      </c>
      <c r="C133" s="12" t="s">
        <v>100</v>
      </c>
      <c r="D133" s="13">
        <v>1</v>
      </c>
      <c r="E133" s="136" t="s">
        <v>3154</v>
      </c>
      <c r="F133" s="15" t="s">
        <v>102</v>
      </c>
      <c r="G133" s="137" t="s">
        <v>3154</v>
      </c>
      <c r="H133" s="13" t="s">
        <v>31</v>
      </c>
      <c r="I133" s="126" t="s">
        <v>3154</v>
      </c>
      <c r="J133" s="126" t="s">
        <v>3154</v>
      </c>
      <c r="K133" s="17">
        <f>VLOOKUP(A133,'[1]קובץ מוכן '!$A$1:$C$7608,3,0)</f>
        <v>0</v>
      </c>
      <c r="L133" s="17">
        <f>VLOOKUP(A133,'[2]2023'!$A$9:$I$7853,9,0)</f>
        <v>0</v>
      </c>
      <c r="M133" s="18">
        <f>VLOOKUP(A133,[3]data1683177749303!$A$2:$J$6448,10,0)</f>
        <v>0</v>
      </c>
    </row>
    <row r="134" spans="1:13" ht="15.75" outlineLevel="1">
      <c r="A134" s="10">
        <v>1096000441</v>
      </c>
      <c r="B134" s="11">
        <v>441</v>
      </c>
      <c r="C134" s="12" t="s">
        <v>100</v>
      </c>
      <c r="D134" s="13">
        <v>1</v>
      </c>
      <c r="E134" s="136" t="s">
        <v>3154</v>
      </c>
      <c r="F134" s="15" t="s">
        <v>103</v>
      </c>
      <c r="G134" s="137" t="s">
        <v>3154</v>
      </c>
      <c r="H134" s="13" t="s">
        <v>31</v>
      </c>
      <c r="I134" s="16">
        <f t="shared" si="2"/>
        <v>0.19999999999999996</v>
      </c>
      <c r="J134" s="126" t="s">
        <v>3154</v>
      </c>
      <c r="K134" s="17">
        <f>VLOOKUP(A134,'[1]קובץ מוכן '!$A$1:$C$7608,3,0)</f>
        <v>720000</v>
      </c>
      <c r="L134" s="17">
        <f>VLOOKUP(A134,'[2]2023'!$A$9:$I$7853,9,0)</f>
        <v>600000</v>
      </c>
      <c r="M134" s="18">
        <f>VLOOKUP(A134,[3]data1683177749303!$A$2:$J$6448,10,0)</f>
        <v>596234</v>
      </c>
    </row>
    <row r="135" spans="1:13" ht="15.75" outlineLevel="1">
      <c r="A135" s="10">
        <v>1096000470</v>
      </c>
      <c r="B135" s="11">
        <v>470</v>
      </c>
      <c r="C135" s="12" t="s">
        <v>100</v>
      </c>
      <c r="D135" s="13">
        <v>1</v>
      </c>
      <c r="E135" s="136" t="s">
        <v>3154</v>
      </c>
      <c r="F135" s="15" t="s">
        <v>48</v>
      </c>
      <c r="G135" s="137" t="s">
        <v>3154</v>
      </c>
      <c r="H135" s="13" t="s">
        <v>34</v>
      </c>
      <c r="I135" s="16">
        <f t="shared" si="2"/>
        <v>0</v>
      </c>
      <c r="J135" s="126" t="s">
        <v>3154</v>
      </c>
      <c r="K135" s="17">
        <f>VLOOKUP(A135,'[1]קובץ מוכן '!$A$1:$C$7608,3,0)</f>
        <v>1000</v>
      </c>
      <c r="L135" s="17">
        <f>VLOOKUP(A135,'[2]2023'!$A$9:$I$7853,9,0)</f>
        <v>1000</v>
      </c>
      <c r="M135" s="18">
        <f>VLOOKUP(A135,[3]data1683177749303!$A$2:$J$6448,10,0)</f>
        <v>809.71</v>
      </c>
    </row>
    <row r="136" spans="1:13" ht="15.75" outlineLevel="1">
      <c r="A136" s="10">
        <v>1096000471</v>
      </c>
      <c r="B136" s="11">
        <v>471</v>
      </c>
      <c r="C136" s="12" t="s">
        <v>100</v>
      </c>
      <c r="D136" s="13">
        <v>1</v>
      </c>
      <c r="E136" s="136" t="s">
        <v>3154</v>
      </c>
      <c r="F136" s="15" t="s">
        <v>87</v>
      </c>
      <c r="G136" s="137" t="s">
        <v>3154</v>
      </c>
      <c r="H136" s="13" t="s">
        <v>34</v>
      </c>
      <c r="I136" s="16">
        <f t="shared" si="2"/>
        <v>0.125</v>
      </c>
      <c r="J136" s="126" t="s">
        <v>3154</v>
      </c>
      <c r="K136" s="17">
        <f>VLOOKUP(A136,'[1]קובץ מוכן '!$A$1:$C$7608,3,0)</f>
        <v>4500</v>
      </c>
      <c r="L136" s="17">
        <f>VLOOKUP(A136,'[2]2023'!$A$9:$I$7853,9,0)</f>
        <v>4000</v>
      </c>
      <c r="M136" s="18">
        <f>VLOOKUP(A136,[3]data1683177749303!$A$2:$J$6448,10,0)</f>
        <v>1903.22</v>
      </c>
    </row>
    <row r="137" spans="1:13" ht="15.75" outlineLevel="1">
      <c r="A137" s="10">
        <v>1096000492</v>
      </c>
      <c r="B137" s="11">
        <v>492</v>
      </c>
      <c r="C137" s="12" t="s">
        <v>100</v>
      </c>
      <c r="D137" s="13">
        <v>1</v>
      </c>
      <c r="E137" s="136" t="s">
        <v>3154</v>
      </c>
      <c r="F137" s="15" t="s">
        <v>83</v>
      </c>
      <c r="G137" s="137" t="s">
        <v>3154</v>
      </c>
      <c r="H137" s="13" t="s">
        <v>31</v>
      </c>
      <c r="I137" s="16">
        <f t="shared" si="2"/>
        <v>0</v>
      </c>
      <c r="J137" s="126" t="s">
        <v>3154</v>
      </c>
      <c r="K137" s="17">
        <v>70500</v>
      </c>
      <c r="L137" s="17">
        <f>VLOOKUP(A137,'[2]2023'!$A$9:$I$7853,9,0)</f>
        <v>70500</v>
      </c>
      <c r="M137" s="18">
        <f>VLOOKUP(A137,[3]data1683177749303!$A$2:$J$6448,10,0)</f>
        <v>55306</v>
      </c>
    </row>
    <row r="138" spans="1:13" ht="15.75" outlineLevel="1">
      <c r="A138" s="10">
        <v>1096000500</v>
      </c>
      <c r="B138" s="11">
        <v>500</v>
      </c>
      <c r="C138" s="12" t="s">
        <v>100</v>
      </c>
      <c r="D138" s="13">
        <v>1</v>
      </c>
      <c r="E138" s="136" t="s">
        <v>3154</v>
      </c>
      <c r="F138" s="15" t="s">
        <v>51</v>
      </c>
      <c r="G138" s="137" t="s">
        <v>3154</v>
      </c>
      <c r="H138" s="13" t="s">
        <v>11</v>
      </c>
      <c r="I138" s="126" t="s">
        <v>3154</v>
      </c>
      <c r="J138" s="126" t="s">
        <v>3154</v>
      </c>
      <c r="K138" s="17">
        <f>VLOOKUP(A138,'[1]קובץ מוכן '!$A$1:$C$7608,3,0)</f>
        <v>0</v>
      </c>
      <c r="L138" s="17">
        <f>VLOOKUP(A138,'[2]2023'!$A$9:$I$7853,9,0)</f>
        <v>0</v>
      </c>
      <c r="M138" s="140" t="s">
        <v>3154</v>
      </c>
    </row>
    <row r="139" spans="1:13" ht="15.75" outlineLevel="1">
      <c r="A139" s="10">
        <v>1096000511</v>
      </c>
      <c r="B139" s="11">
        <v>511</v>
      </c>
      <c r="C139" s="12" t="s">
        <v>100</v>
      </c>
      <c r="D139" s="13">
        <v>1</v>
      </c>
      <c r="E139" s="136" t="s">
        <v>3154</v>
      </c>
      <c r="F139" s="15" t="s">
        <v>88</v>
      </c>
      <c r="G139" s="137" t="s">
        <v>3154</v>
      </c>
      <c r="H139" s="13" t="s">
        <v>34</v>
      </c>
      <c r="I139" s="16">
        <f t="shared" si="2"/>
        <v>0</v>
      </c>
      <c r="J139" s="126" t="s">
        <v>3154</v>
      </c>
      <c r="K139" s="17">
        <f>VLOOKUP(A139,'[1]קובץ מוכן '!$A$1:$C$7608,3,0)</f>
        <v>2900</v>
      </c>
      <c r="L139" s="17">
        <f>VLOOKUP(A139,'[2]2023'!$A$9:$I$7853,9,0)</f>
        <v>2900</v>
      </c>
      <c r="M139" s="18">
        <f>VLOOKUP(A139,[3]data1683177749303!$A$2:$J$6448,10,0)</f>
        <v>2619.73</v>
      </c>
    </row>
    <row r="140" spans="1:13" ht="15.75" outlineLevel="1">
      <c r="A140" s="10">
        <v>1096000512</v>
      </c>
      <c r="B140" s="11">
        <v>512</v>
      </c>
      <c r="C140" s="12" t="s">
        <v>100</v>
      </c>
      <c r="D140" s="13">
        <v>1</v>
      </c>
      <c r="E140" s="136" t="s">
        <v>3154</v>
      </c>
      <c r="F140" s="15" t="s">
        <v>89</v>
      </c>
      <c r="G140" s="137" t="s">
        <v>3154</v>
      </c>
      <c r="H140" s="13" t="s">
        <v>34</v>
      </c>
      <c r="I140" s="16">
        <f t="shared" si="2"/>
        <v>0</v>
      </c>
      <c r="J140" s="126" t="s">
        <v>3154</v>
      </c>
      <c r="K140" s="17">
        <f>VLOOKUP(A140,'[1]קובץ מוכן '!$A$1:$C$7608,3,0)</f>
        <v>100</v>
      </c>
      <c r="L140" s="17">
        <f>VLOOKUP(A140,'[2]2023'!$A$9:$I$7853,9,0)</f>
        <v>100</v>
      </c>
      <c r="M140" s="18">
        <f>VLOOKUP(A140,[3]data1683177749303!$A$2:$J$6448,10,0)</f>
        <v>0</v>
      </c>
    </row>
    <row r="141" spans="1:13" ht="15.75" outlineLevel="1">
      <c r="A141" s="10">
        <v>1096000522</v>
      </c>
      <c r="B141" s="11">
        <v>522</v>
      </c>
      <c r="C141" s="12" t="s">
        <v>100</v>
      </c>
      <c r="D141" s="13">
        <v>1</v>
      </c>
      <c r="E141" s="136" t="s">
        <v>3154</v>
      </c>
      <c r="F141" s="15" t="s">
        <v>90</v>
      </c>
      <c r="G141" s="137" t="s">
        <v>3154</v>
      </c>
      <c r="H141" s="13" t="s">
        <v>34</v>
      </c>
      <c r="I141" s="16">
        <f t="shared" si="2"/>
        <v>0</v>
      </c>
      <c r="J141" s="126" t="s">
        <v>3154</v>
      </c>
      <c r="K141" s="17">
        <f>VLOOKUP(A141,'[1]קובץ מוכן '!$A$1:$C$7608,3,0)</f>
        <v>800</v>
      </c>
      <c r="L141" s="17">
        <f>VLOOKUP(A141,'[2]2023'!$A$9:$I$7853,9,0)</f>
        <v>800</v>
      </c>
      <c r="M141" s="18">
        <f>VLOOKUP(A141,[3]data1683177749303!$A$2:$J$6448,10,0)</f>
        <v>700</v>
      </c>
    </row>
    <row r="142" spans="1:13" ht="15.75" outlineLevel="1">
      <c r="A142" s="10">
        <v>1096000540</v>
      </c>
      <c r="B142" s="11">
        <v>540</v>
      </c>
      <c r="C142" s="12" t="s">
        <v>100</v>
      </c>
      <c r="D142" s="13">
        <v>1</v>
      </c>
      <c r="E142" s="136" t="s">
        <v>3154</v>
      </c>
      <c r="F142" s="15" t="s">
        <v>53</v>
      </c>
      <c r="G142" s="137" t="s">
        <v>3154</v>
      </c>
      <c r="H142" s="13" t="s">
        <v>31</v>
      </c>
      <c r="I142" s="126" t="s">
        <v>3154</v>
      </c>
      <c r="J142" s="126" t="s">
        <v>3154</v>
      </c>
      <c r="K142" s="17">
        <f>VLOOKUP(A142,'[1]קובץ מוכן '!$A$1:$C$7608,3,0)</f>
        <v>0</v>
      </c>
      <c r="L142" s="17">
        <f>VLOOKUP(A142,'[2]2023'!$A$9:$I$7853,9,0)</f>
        <v>0</v>
      </c>
      <c r="M142" s="18">
        <f>VLOOKUP(A142,[3]data1683177749303!$A$2:$J$6448,10,0)</f>
        <v>0</v>
      </c>
    </row>
    <row r="143" spans="1:13" ht="15.75" outlineLevel="1">
      <c r="A143" s="10">
        <v>1096000544</v>
      </c>
      <c r="B143" s="11">
        <v>544</v>
      </c>
      <c r="C143" s="12" t="s">
        <v>100</v>
      </c>
      <c r="D143" s="13">
        <v>1</v>
      </c>
      <c r="E143" s="136" t="s">
        <v>3154</v>
      </c>
      <c r="F143" s="15" t="s">
        <v>56</v>
      </c>
      <c r="G143" s="137" t="s">
        <v>3154</v>
      </c>
      <c r="H143" s="13" t="s">
        <v>31</v>
      </c>
      <c r="I143" s="126" t="s">
        <v>3154</v>
      </c>
      <c r="J143" s="126" t="s">
        <v>3154</v>
      </c>
      <c r="K143" s="17">
        <f>VLOOKUP(A143,'[1]קובץ מוכן '!$A$1:$C$7608,3,0)</f>
        <v>0</v>
      </c>
      <c r="L143" s="17">
        <f>VLOOKUP(A143,'[2]2023'!$A$9:$I$7853,9,0)</f>
        <v>0</v>
      </c>
      <c r="M143" s="18">
        <f>VLOOKUP(A143,[3]data1683177749303!$A$2:$J$6448,10,0)</f>
        <v>0</v>
      </c>
    </row>
    <row r="144" spans="1:13" ht="15.75" outlineLevel="1">
      <c r="A144" s="10">
        <v>1096000550</v>
      </c>
      <c r="B144" s="11">
        <v>550</v>
      </c>
      <c r="C144" s="12" t="s">
        <v>100</v>
      </c>
      <c r="D144" s="13">
        <v>1</v>
      </c>
      <c r="E144" s="136" t="s">
        <v>3154</v>
      </c>
      <c r="F144" s="15" t="s">
        <v>58</v>
      </c>
      <c r="G144" s="137" t="s">
        <v>3154</v>
      </c>
      <c r="H144" s="13" t="s">
        <v>34</v>
      </c>
      <c r="I144" s="16">
        <f t="shared" si="2"/>
        <v>-1.098901098901095E-2</v>
      </c>
      <c r="J144" s="126" t="s">
        <v>3154</v>
      </c>
      <c r="K144" s="17">
        <f>VLOOKUP(A144,'[1]קובץ מוכן '!$A$1:$C$7608,3,0)</f>
        <v>9000</v>
      </c>
      <c r="L144" s="17">
        <f>VLOOKUP(A144,'[2]2023'!$A$9:$I$7853,9,0)</f>
        <v>9100</v>
      </c>
      <c r="M144" s="18">
        <f>VLOOKUP(A144,[3]data1683177749303!$A$2:$J$6448,10,0)</f>
        <v>4627</v>
      </c>
    </row>
    <row r="145" spans="1:13" ht="15.75" outlineLevel="1">
      <c r="A145" s="10">
        <v>1096000561</v>
      </c>
      <c r="B145" s="11">
        <v>561</v>
      </c>
      <c r="C145" s="12" t="s">
        <v>100</v>
      </c>
      <c r="D145" s="13">
        <v>1</v>
      </c>
      <c r="E145" s="136" t="s">
        <v>3154</v>
      </c>
      <c r="F145" s="15" t="s">
        <v>59</v>
      </c>
      <c r="G145" s="137" t="s">
        <v>3154</v>
      </c>
      <c r="H145" s="13" t="s">
        <v>34</v>
      </c>
      <c r="I145" s="126" t="s">
        <v>3154</v>
      </c>
      <c r="J145" s="126" t="s">
        <v>3154</v>
      </c>
      <c r="K145" s="17">
        <f>VLOOKUP(A145,'[1]קובץ מוכן '!$A$1:$C$7608,3,0)</f>
        <v>0</v>
      </c>
      <c r="L145" s="17">
        <f>VLOOKUP(A145,'[2]2023'!$A$9:$I$7853,9,0)</f>
        <v>0</v>
      </c>
      <c r="M145" s="18">
        <f>VLOOKUP(A145,[3]data1683177749303!$A$2:$J$6448,10,0)</f>
        <v>0</v>
      </c>
    </row>
    <row r="146" spans="1:13" ht="15.75" outlineLevel="1">
      <c r="A146" s="10">
        <v>1096000562</v>
      </c>
      <c r="B146" s="11">
        <v>562</v>
      </c>
      <c r="C146" s="12" t="s">
        <v>100</v>
      </c>
      <c r="D146" s="13">
        <v>1</v>
      </c>
      <c r="E146" s="136" t="s">
        <v>3154</v>
      </c>
      <c r="F146" s="15" t="s">
        <v>60</v>
      </c>
      <c r="G146" s="137" t="s">
        <v>3154</v>
      </c>
      <c r="H146" s="13" t="s">
        <v>34</v>
      </c>
      <c r="I146" s="126" t="s">
        <v>3154</v>
      </c>
      <c r="J146" s="126" t="s">
        <v>3154</v>
      </c>
      <c r="K146" s="17">
        <f>VLOOKUP(A146,'[1]קובץ מוכן '!$A$1:$C$7608,3,0)</f>
        <v>0</v>
      </c>
      <c r="L146" s="17">
        <f>VLOOKUP(A146,'[2]2023'!$A$9:$I$7853,9,0)</f>
        <v>0</v>
      </c>
      <c r="M146" s="140" t="s">
        <v>3154</v>
      </c>
    </row>
    <row r="147" spans="1:13" ht="15.75" outlineLevel="1">
      <c r="A147" s="10">
        <v>1096000571</v>
      </c>
      <c r="B147" s="11">
        <v>571</v>
      </c>
      <c r="C147" s="12" t="s">
        <v>100</v>
      </c>
      <c r="D147" s="13">
        <v>1</v>
      </c>
      <c r="E147" s="136" t="s">
        <v>3154</v>
      </c>
      <c r="F147" s="15" t="s">
        <v>91</v>
      </c>
      <c r="G147" s="137" t="s">
        <v>3154</v>
      </c>
      <c r="H147" s="13" t="s">
        <v>31</v>
      </c>
      <c r="I147" s="16">
        <f t="shared" si="2"/>
        <v>0</v>
      </c>
      <c r="J147" s="126" t="s">
        <v>3154</v>
      </c>
      <c r="K147" s="17">
        <v>56100</v>
      </c>
      <c r="L147" s="17">
        <f>VLOOKUP(A147,'[2]2023'!$A$9:$I$7853,9,0)</f>
        <v>56100</v>
      </c>
      <c r="M147" s="18">
        <f>VLOOKUP(A147,[3]data1683177749303!$A$2:$J$6448,10,0)</f>
        <v>56100</v>
      </c>
    </row>
    <row r="148" spans="1:13" ht="15.75" outlineLevel="1">
      <c r="A148" s="10">
        <v>1096000580</v>
      </c>
      <c r="B148" s="11">
        <v>580</v>
      </c>
      <c r="C148" s="12" t="s">
        <v>100</v>
      </c>
      <c r="D148" s="13">
        <v>1</v>
      </c>
      <c r="E148" s="136" t="s">
        <v>3154</v>
      </c>
      <c r="F148" s="15" t="s">
        <v>104</v>
      </c>
      <c r="G148" s="137" t="s">
        <v>3154</v>
      </c>
      <c r="H148" s="13" t="s">
        <v>34</v>
      </c>
      <c r="I148" s="16">
        <f t="shared" si="2"/>
        <v>0</v>
      </c>
      <c r="J148" s="126" t="s">
        <v>3154</v>
      </c>
      <c r="K148" s="17">
        <f>VLOOKUP(A148,'[1]קובץ מוכן '!$A$1:$C$7608,3,0)</f>
        <v>2400</v>
      </c>
      <c r="L148" s="17">
        <f>VLOOKUP(A148,'[2]2023'!$A$9:$I$7853,9,0)</f>
        <v>2400</v>
      </c>
      <c r="M148" s="18">
        <f>VLOOKUP(A148,[3]data1683177749303!$A$2:$J$6448,10,0)</f>
        <v>702</v>
      </c>
    </row>
    <row r="149" spans="1:13" ht="15.75" outlineLevel="1">
      <c r="A149" s="10">
        <v>1096000700</v>
      </c>
      <c r="B149" s="11">
        <v>700</v>
      </c>
      <c r="C149" s="12" t="s">
        <v>100</v>
      </c>
      <c r="D149" s="13">
        <v>1</v>
      </c>
      <c r="E149" s="136" t="s">
        <v>3154</v>
      </c>
      <c r="F149" s="15" t="s">
        <v>61</v>
      </c>
      <c r="G149" s="137" t="s">
        <v>3154</v>
      </c>
      <c r="H149" s="13" t="s">
        <v>11</v>
      </c>
      <c r="I149" s="126" t="s">
        <v>3154</v>
      </c>
      <c r="J149" s="126" t="s">
        <v>3154</v>
      </c>
      <c r="K149" s="17">
        <f>VLOOKUP(A149,'[1]קובץ מוכן '!$A$1:$C$7608,3,0)</f>
        <v>0</v>
      </c>
      <c r="L149" s="17">
        <f>VLOOKUP(A149,'[2]2023'!$A$9:$I$7853,9,0)</f>
        <v>0</v>
      </c>
      <c r="M149" s="140" t="s">
        <v>3154</v>
      </c>
    </row>
    <row r="150" spans="1:13" ht="15.75" outlineLevel="1">
      <c r="A150" s="10">
        <v>1096000715</v>
      </c>
      <c r="B150" s="11">
        <v>715</v>
      </c>
      <c r="C150" s="12" t="s">
        <v>100</v>
      </c>
      <c r="D150" s="13">
        <v>1</v>
      </c>
      <c r="E150" s="136" t="s">
        <v>3154</v>
      </c>
      <c r="F150" s="15" t="s">
        <v>105</v>
      </c>
      <c r="G150" s="137" t="s">
        <v>3154</v>
      </c>
      <c r="H150" s="13" t="s">
        <v>34</v>
      </c>
      <c r="I150" s="16">
        <f t="shared" si="2"/>
        <v>0</v>
      </c>
      <c r="J150" s="126" t="s">
        <v>3154</v>
      </c>
      <c r="K150" s="17">
        <f>VLOOKUP(A150,'[1]קובץ מוכן '!$A$1:$C$7608,3,0)</f>
        <v>3800</v>
      </c>
      <c r="L150" s="17">
        <f>VLOOKUP(A150,'[2]2023'!$A$9:$I$7853,9,0)</f>
        <v>3800</v>
      </c>
      <c r="M150" s="18">
        <f>VLOOKUP(A150,[3]data1683177749303!$A$2:$J$6448,10,0)</f>
        <v>0</v>
      </c>
    </row>
    <row r="151" spans="1:13" ht="15.75" outlineLevel="1">
      <c r="A151" s="10">
        <v>1096000721</v>
      </c>
      <c r="B151" s="11">
        <v>721</v>
      </c>
      <c r="C151" s="12" t="s">
        <v>100</v>
      </c>
      <c r="D151" s="13">
        <v>1</v>
      </c>
      <c r="E151" s="136" t="s">
        <v>3154</v>
      </c>
      <c r="F151" s="15" t="s">
        <v>63</v>
      </c>
      <c r="G151" s="137" t="s">
        <v>3154</v>
      </c>
      <c r="H151" s="13" t="s">
        <v>34</v>
      </c>
      <c r="I151" s="16">
        <f t="shared" si="2"/>
        <v>0</v>
      </c>
      <c r="J151" s="126" t="s">
        <v>3154</v>
      </c>
      <c r="K151" s="17">
        <f>VLOOKUP(A151,'[1]קובץ מוכן '!$A$1:$C$7608,3,0)</f>
        <v>800</v>
      </c>
      <c r="L151" s="17">
        <f>VLOOKUP(A151,'[2]2023'!$A$9:$I$7853,9,0)</f>
        <v>800</v>
      </c>
      <c r="M151" s="18">
        <f>VLOOKUP(A151,[3]data1683177749303!$A$2:$J$6448,10,0)</f>
        <v>0</v>
      </c>
    </row>
    <row r="152" spans="1:13" ht="15.75" outlineLevel="1">
      <c r="A152" s="10">
        <v>1096000731</v>
      </c>
      <c r="B152" s="11">
        <v>731</v>
      </c>
      <c r="C152" s="12" t="s">
        <v>100</v>
      </c>
      <c r="D152" s="13">
        <v>1</v>
      </c>
      <c r="E152" s="136" t="s">
        <v>3154</v>
      </c>
      <c r="F152" s="15" t="s">
        <v>106</v>
      </c>
      <c r="G152" s="137" t="s">
        <v>3154</v>
      </c>
      <c r="H152" s="13" t="s">
        <v>31</v>
      </c>
      <c r="I152" s="16">
        <f t="shared" si="2"/>
        <v>-0.1428571428571429</v>
      </c>
      <c r="J152" s="126" t="s">
        <v>3154</v>
      </c>
      <c r="K152" s="17">
        <v>270000</v>
      </c>
      <c r="L152" s="17">
        <f>VLOOKUP(A152,'[2]2023'!$A$9:$I$7853,9,0)</f>
        <v>315000</v>
      </c>
      <c r="M152" s="18">
        <f>VLOOKUP(A152,[3]data1683177749303!$A$2:$J$6448,10,0)</f>
        <v>361179.63</v>
      </c>
    </row>
    <row r="153" spans="1:13" ht="15.75" outlineLevel="1">
      <c r="A153" s="10">
        <v>1096000733</v>
      </c>
      <c r="B153" s="11">
        <v>733</v>
      </c>
      <c r="C153" s="12" t="s">
        <v>100</v>
      </c>
      <c r="D153" s="13">
        <v>1</v>
      </c>
      <c r="E153" s="136" t="s">
        <v>3154</v>
      </c>
      <c r="F153" s="15" t="s">
        <v>3070</v>
      </c>
      <c r="G153" s="137" t="s">
        <v>3154</v>
      </c>
      <c r="H153" s="13" t="s">
        <v>31</v>
      </c>
      <c r="I153" s="126" t="s">
        <v>3154</v>
      </c>
      <c r="J153" s="16" t="s">
        <v>915</v>
      </c>
      <c r="K153" s="17">
        <v>2400</v>
      </c>
      <c r="L153" s="17">
        <f>VLOOKUP(A153,'[2]2023'!$A$9:$I$7853,9,0)</f>
        <v>0</v>
      </c>
      <c r="M153" s="18">
        <f>VLOOKUP(A153,[3]data1683177749303!$A$2:$J$6448,10,0)</f>
        <v>0</v>
      </c>
    </row>
    <row r="154" spans="1:13" ht="15.75" outlineLevel="1">
      <c r="A154" s="10">
        <v>1096000734</v>
      </c>
      <c r="B154" s="11">
        <v>734</v>
      </c>
      <c r="C154" s="12" t="s">
        <v>100</v>
      </c>
      <c r="D154" s="13">
        <v>1</v>
      </c>
      <c r="E154" s="136" t="s">
        <v>3154</v>
      </c>
      <c r="F154" s="15" t="s">
        <v>107</v>
      </c>
      <c r="G154" s="137" t="s">
        <v>3154</v>
      </c>
      <c r="H154" s="13" t="s">
        <v>31</v>
      </c>
      <c r="I154" s="16">
        <f t="shared" si="2"/>
        <v>-0.12380952380952381</v>
      </c>
      <c r="J154" s="126" t="s">
        <v>3154</v>
      </c>
      <c r="K154" s="17">
        <v>1150000</v>
      </c>
      <c r="L154" s="17">
        <f>VLOOKUP(A154,'[2]2023'!$A$9:$I$7853,9,0)</f>
        <v>1312500</v>
      </c>
      <c r="M154" s="18">
        <f>VLOOKUP(A154,[3]data1683177749303!$A$2:$J$6448,10,0)</f>
        <v>1033593.37</v>
      </c>
    </row>
    <row r="155" spans="1:13" ht="15.75" outlineLevel="1">
      <c r="A155" s="10">
        <v>1096000736</v>
      </c>
      <c r="B155" s="11">
        <v>736</v>
      </c>
      <c r="C155" s="12" t="s">
        <v>100</v>
      </c>
      <c r="D155" s="13">
        <v>1</v>
      </c>
      <c r="E155" s="136" t="s">
        <v>3154</v>
      </c>
      <c r="F155" s="15" t="s">
        <v>108</v>
      </c>
      <c r="G155" s="137" t="s">
        <v>3154</v>
      </c>
      <c r="H155" s="13" t="s">
        <v>34</v>
      </c>
      <c r="I155" s="16">
        <f t="shared" si="2"/>
        <v>0</v>
      </c>
      <c r="J155" s="126" t="s">
        <v>3154</v>
      </c>
      <c r="K155" s="17">
        <f>VLOOKUP(A155,'[1]קובץ מוכן '!$A$1:$C$7608,3,0)</f>
        <v>18000</v>
      </c>
      <c r="L155" s="17">
        <f>VLOOKUP(A155,'[2]2023'!$A$9:$I$7853,9,0)</f>
        <v>18000</v>
      </c>
      <c r="M155" s="18">
        <f>VLOOKUP(A155,[3]data1683177749303!$A$2:$J$6448,10,0)</f>
        <v>5673.97</v>
      </c>
    </row>
    <row r="156" spans="1:13" ht="15.75" outlineLevel="1">
      <c r="A156" s="10">
        <v>1096000737</v>
      </c>
      <c r="B156" s="11">
        <v>737</v>
      </c>
      <c r="C156" s="12" t="s">
        <v>100</v>
      </c>
      <c r="D156" s="13">
        <v>1</v>
      </c>
      <c r="E156" s="136" t="s">
        <v>3154</v>
      </c>
      <c r="F156" s="15" t="s">
        <v>109</v>
      </c>
      <c r="G156" s="137" t="s">
        <v>3154</v>
      </c>
      <c r="H156" s="13" t="s">
        <v>31</v>
      </c>
      <c r="I156" s="16">
        <f t="shared" si="2"/>
        <v>0</v>
      </c>
      <c r="J156" s="126" t="s">
        <v>3154</v>
      </c>
      <c r="K156" s="17">
        <f>VLOOKUP(A156,'[1]קובץ מוכן '!$A$1:$C$7608,3,0)</f>
        <v>135000</v>
      </c>
      <c r="L156" s="17">
        <f>VLOOKUP(A156,'[2]2023'!$A$9:$I$7853,9,0)</f>
        <v>135000</v>
      </c>
      <c r="M156" s="18">
        <f>VLOOKUP(A156,[3]data1683177749303!$A$2:$J$6448,10,0)</f>
        <v>120165.5</v>
      </c>
    </row>
    <row r="157" spans="1:13" ht="15.75" outlineLevel="1">
      <c r="A157" s="10">
        <v>1096000742</v>
      </c>
      <c r="B157" s="11">
        <v>742</v>
      </c>
      <c r="C157" s="12" t="s">
        <v>100</v>
      </c>
      <c r="D157" s="13">
        <v>1</v>
      </c>
      <c r="E157" s="136" t="s">
        <v>3154</v>
      </c>
      <c r="F157" s="15" t="s">
        <v>65</v>
      </c>
      <c r="G157" s="137" t="s">
        <v>3154</v>
      </c>
      <c r="H157" s="13" t="s">
        <v>34</v>
      </c>
      <c r="I157" s="16">
        <f t="shared" si="2"/>
        <v>0</v>
      </c>
      <c r="J157" s="126" t="s">
        <v>3154</v>
      </c>
      <c r="K157" s="17">
        <f>VLOOKUP(A157,'[1]קובץ מוכן '!$A$1:$C$7608,3,0)</f>
        <v>6300</v>
      </c>
      <c r="L157" s="17">
        <f>VLOOKUP(A157,'[2]2023'!$A$9:$I$7853,9,0)</f>
        <v>6300</v>
      </c>
      <c r="M157" s="18">
        <f>VLOOKUP(A157,[3]data1683177749303!$A$2:$J$6448,10,0)</f>
        <v>5403.9</v>
      </c>
    </row>
    <row r="158" spans="1:13" ht="15.75" outlineLevel="1">
      <c r="A158" s="10">
        <v>1096000746</v>
      </c>
      <c r="B158" s="11">
        <v>746</v>
      </c>
      <c r="C158" s="12" t="s">
        <v>100</v>
      </c>
      <c r="D158" s="13">
        <v>1</v>
      </c>
      <c r="E158" s="136" t="s">
        <v>3154</v>
      </c>
      <c r="F158" s="15" t="s">
        <v>110</v>
      </c>
      <c r="G158" s="137" t="s">
        <v>3154</v>
      </c>
      <c r="H158" s="13" t="s">
        <v>31</v>
      </c>
      <c r="I158" s="16">
        <f t="shared" si="2"/>
        <v>0</v>
      </c>
      <c r="J158" s="126" t="s">
        <v>3154</v>
      </c>
      <c r="K158" s="17">
        <f>VLOOKUP(A158,'[1]קובץ מוכן '!$A$1:$C$7608,3,0)</f>
        <v>150000</v>
      </c>
      <c r="L158" s="17">
        <f>VLOOKUP(A158,'[2]2023'!$A$9:$I$7853,9,0)</f>
        <v>150000</v>
      </c>
      <c r="M158" s="18">
        <f>VLOOKUP(A158,[3]data1683177749303!$A$2:$J$6448,10,0)</f>
        <v>167452</v>
      </c>
    </row>
    <row r="159" spans="1:13" ht="15.75" outlineLevel="1">
      <c r="A159" s="10">
        <v>1096000750</v>
      </c>
      <c r="B159" s="11">
        <v>750</v>
      </c>
      <c r="C159" s="12" t="s">
        <v>100</v>
      </c>
      <c r="D159" s="13">
        <v>1</v>
      </c>
      <c r="E159" s="136" t="s">
        <v>3154</v>
      </c>
      <c r="F159" s="15" t="s">
        <v>111</v>
      </c>
      <c r="G159" s="137" t="s">
        <v>3154</v>
      </c>
      <c r="H159" s="13" t="s">
        <v>31</v>
      </c>
      <c r="I159" s="16">
        <f t="shared" si="2"/>
        <v>0.38461538461538458</v>
      </c>
      <c r="J159" s="126" t="s">
        <v>3154</v>
      </c>
      <c r="K159" s="17">
        <f>VLOOKUP(A159,'[1]קובץ מוכן '!$A$1:$C$7608,3,0)</f>
        <v>36000</v>
      </c>
      <c r="L159" s="17">
        <f>VLOOKUP(A159,'[2]2023'!$A$9:$I$7853,9,0)</f>
        <v>26000</v>
      </c>
      <c r="M159" s="18">
        <f>VLOOKUP(A159,[3]data1683177749303!$A$2:$J$6448,10,0)</f>
        <v>14985.97</v>
      </c>
    </row>
    <row r="160" spans="1:13" ht="15.75" outlineLevel="1">
      <c r="A160" s="10">
        <v>1096000751</v>
      </c>
      <c r="B160" s="11">
        <v>751</v>
      </c>
      <c r="C160" s="12" t="s">
        <v>100</v>
      </c>
      <c r="D160" s="13">
        <v>1</v>
      </c>
      <c r="E160" s="136" t="s">
        <v>3154</v>
      </c>
      <c r="F160" s="15" t="s">
        <v>68</v>
      </c>
      <c r="G160" s="137" t="s">
        <v>3154</v>
      </c>
      <c r="H160" s="13" t="s">
        <v>34</v>
      </c>
      <c r="I160" s="16">
        <f t="shared" si="2"/>
        <v>0</v>
      </c>
      <c r="J160" s="126" t="s">
        <v>3154</v>
      </c>
      <c r="K160" s="17">
        <f>VLOOKUP(A160,'[1]קובץ מוכן '!$A$1:$C$7608,3,0)</f>
        <v>14000</v>
      </c>
      <c r="L160" s="17">
        <f>VLOOKUP(A160,'[2]2023'!$A$9:$I$7853,9,0)</f>
        <v>14000</v>
      </c>
      <c r="M160" s="18">
        <f>VLOOKUP(A160,[3]data1683177749303!$A$2:$J$6448,10,0)</f>
        <v>9266.3700000000008</v>
      </c>
    </row>
    <row r="161" spans="1:13" ht="15.75" outlineLevel="1">
      <c r="A161" s="10">
        <v>1096000752</v>
      </c>
      <c r="B161" s="11">
        <v>752</v>
      </c>
      <c r="C161" s="12" t="s">
        <v>100</v>
      </c>
      <c r="D161" s="13">
        <v>1</v>
      </c>
      <c r="E161" s="136" t="s">
        <v>3154</v>
      </c>
      <c r="F161" s="15" t="s">
        <v>69</v>
      </c>
      <c r="G161" s="137" t="s">
        <v>3154</v>
      </c>
      <c r="H161" s="13" t="s">
        <v>31</v>
      </c>
      <c r="I161" s="16">
        <f t="shared" si="2"/>
        <v>0</v>
      </c>
      <c r="J161" s="126" t="s">
        <v>3154</v>
      </c>
      <c r="K161" s="17">
        <f>VLOOKUP(A161,'[1]קובץ מוכן '!$A$1:$C$7608,3,0)</f>
        <v>33000</v>
      </c>
      <c r="L161" s="17">
        <f>VLOOKUP(A161,'[2]2023'!$A$9:$I$7853,9,0)</f>
        <v>33000</v>
      </c>
      <c r="M161" s="18">
        <f>VLOOKUP(A161,[3]data1683177749303!$A$2:$J$6448,10,0)</f>
        <v>76726.61</v>
      </c>
    </row>
    <row r="162" spans="1:13" ht="15.75" outlineLevel="1">
      <c r="A162" s="10">
        <v>1096000753</v>
      </c>
      <c r="B162" s="11">
        <v>753</v>
      </c>
      <c r="C162" s="12" t="s">
        <v>100</v>
      </c>
      <c r="D162" s="13">
        <v>1</v>
      </c>
      <c r="E162" s="136" t="s">
        <v>3154</v>
      </c>
      <c r="F162" s="15" t="s">
        <v>28</v>
      </c>
      <c r="G162" s="137" t="s">
        <v>3154</v>
      </c>
      <c r="H162" s="13" t="s">
        <v>31</v>
      </c>
      <c r="I162" s="126" t="s">
        <v>3154</v>
      </c>
      <c r="J162" s="126" t="s">
        <v>3154</v>
      </c>
      <c r="K162" s="17">
        <f>VLOOKUP(A162,'[1]קובץ מוכן '!$A$1:$C$7608,3,0)</f>
        <v>0</v>
      </c>
      <c r="L162" s="17">
        <f>VLOOKUP(A162,'[2]2023'!$A$9:$I$7853,9,0)</f>
        <v>0</v>
      </c>
      <c r="M162" s="140" t="s">
        <v>3154</v>
      </c>
    </row>
    <row r="163" spans="1:13" ht="15.75" outlineLevel="1">
      <c r="A163" s="10">
        <v>1096000755</v>
      </c>
      <c r="B163" s="11">
        <v>755</v>
      </c>
      <c r="C163" s="12" t="s">
        <v>100</v>
      </c>
      <c r="D163" s="13">
        <v>1</v>
      </c>
      <c r="E163" s="136" t="s">
        <v>3154</v>
      </c>
      <c r="F163" s="15" t="s">
        <v>112</v>
      </c>
      <c r="G163" s="137" t="s">
        <v>3154</v>
      </c>
      <c r="H163" s="13" t="s">
        <v>31</v>
      </c>
      <c r="I163" s="16">
        <f t="shared" si="2"/>
        <v>0</v>
      </c>
      <c r="J163" s="126" t="s">
        <v>3154</v>
      </c>
      <c r="K163" s="17">
        <f>VLOOKUP(A163,'[1]קובץ מוכן '!$A$1:$C$7608,3,0)</f>
        <v>80000</v>
      </c>
      <c r="L163" s="17">
        <f>VLOOKUP(A163,'[2]2023'!$A$9:$I$7853,9,0)</f>
        <v>80000</v>
      </c>
      <c r="M163" s="18">
        <f>VLOOKUP(A163,[3]data1683177749303!$A$2:$J$6448,10,0)</f>
        <v>57730</v>
      </c>
    </row>
    <row r="164" spans="1:13" ht="15.75" outlineLevel="1">
      <c r="A164" s="10">
        <v>1096000756</v>
      </c>
      <c r="B164" s="11">
        <v>756</v>
      </c>
      <c r="C164" s="12" t="s">
        <v>100</v>
      </c>
      <c r="D164" s="13">
        <v>1</v>
      </c>
      <c r="E164" s="136" t="s">
        <v>3154</v>
      </c>
      <c r="F164" s="15" t="s">
        <v>70</v>
      </c>
      <c r="G164" s="137" t="s">
        <v>3154</v>
      </c>
      <c r="H164" s="13" t="s">
        <v>31</v>
      </c>
      <c r="I164" s="16">
        <f t="shared" si="2"/>
        <v>6.4516129032258007E-2</v>
      </c>
      <c r="J164" s="126" t="s">
        <v>3154</v>
      </c>
      <c r="K164" s="17">
        <f>VLOOKUP(A164,'[1]קובץ מוכן '!$A$1:$C$7608,3,0)</f>
        <v>330000</v>
      </c>
      <c r="L164" s="17">
        <f>VLOOKUP(A164,'[2]2023'!$A$9:$I$7853,9,0)</f>
        <v>310000</v>
      </c>
      <c r="M164" s="18">
        <f>VLOOKUP(A164,[3]data1683177749303!$A$2:$J$6448,10,0)</f>
        <v>187996.28</v>
      </c>
    </row>
    <row r="165" spans="1:13" ht="15.75" outlineLevel="1">
      <c r="A165" s="10">
        <v>1096000757</v>
      </c>
      <c r="B165" s="11">
        <v>757</v>
      </c>
      <c r="C165" s="12" t="s">
        <v>100</v>
      </c>
      <c r="D165" s="13">
        <v>1</v>
      </c>
      <c r="E165" s="136" t="s">
        <v>3154</v>
      </c>
      <c r="F165" s="15" t="s">
        <v>113</v>
      </c>
      <c r="G165" s="137" t="s">
        <v>3154</v>
      </c>
      <c r="H165" s="13" t="s">
        <v>31</v>
      </c>
      <c r="I165" s="16">
        <f t="shared" si="2"/>
        <v>0</v>
      </c>
      <c r="J165" s="126" t="s">
        <v>3154</v>
      </c>
      <c r="K165" s="17">
        <f>VLOOKUP(A165,'[1]קובץ מוכן '!$A$1:$C$7608,3,0)</f>
        <v>1800000</v>
      </c>
      <c r="L165" s="17">
        <f>VLOOKUP(A165,'[2]2023'!$A$9:$I$7853,9,0)</f>
        <v>1800000</v>
      </c>
      <c r="M165" s="18">
        <f>VLOOKUP(A165,[3]data1683177749303!$A$2:$J$6448,10,0)</f>
        <v>1834265.34</v>
      </c>
    </row>
    <row r="166" spans="1:13" ht="15.75" outlineLevel="1">
      <c r="A166" s="10">
        <v>1096000758</v>
      </c>
      <c r="B166" s="11">
        <v>758</v>
      </c>
      <c r="C166" s="12" t="s">
        <v>100</v>
      </c>
      <c r="D166" s="13">
        <v>1</v>
      </c>
      <c r="E166" s="136" t="s">
        <v>3154</v>
      </c>
      <c r="F166" s="15" t="s">
        <v>114</v>
      </c>
      <c r="G166" s="137" t="s">
        <v>3154</v>
      </c>
      <c r="H166" s="13" t="s">
        <v>31</v>
      </c>
      <c r="I166" s="16">
        <f t="shared" si="2"/>
        <v>0</v>
      </c>
      <c r="J166" s="126" t="s">
        <v>3154</v>
      </c>
      <c r="K166" s="17">
        <f>VLOOKUP(A166,'[1]קובץ מוכן '!$A$1:$C$7608,3,0)</f>
        <v>250000</v>
      </c>
      <c r="L166" s="17">
        <f>VLOOKUP(A166,'[2]2023'!$A$9:$I$7853,9,0)</f>
        <v>250000</v>
      </c>
      <c r="M166" s="18">
        <f>VLOOKUP(A166,[3]data1683177749303!$A$2:$J$6448,10,0)</f>
        <v>209000</v>
      </c>
    </row>
    <row r="167" spans="1:13" ht="15.75" outlineLevel="1">
      <c r="A167" s="10">
        <v>1096000759</v>
      </c>
      <c r="B167" s="11">
        <v>759</v>
      </c>
      <c r="C167" s="12" t="s">
        <v>100</v>
      </c>
      <c r="D167" s="13">
        <v>1</v>
      </c>
      <c r="E167" s="136" t="s">
        <v>3154</v>
      </c>
      <c r="F167" s="15" t="s">
        <v>115</v>
      </c>
      <c r="G167" s="137" t="s">
        <v>3154</v>
      </c>
      <c r="H167" s="13" t="s">
        <v>34</v>
      </c>
      <c r="I167" s="16">
        <f t="shared" si="2"/>
        <v>0</v>
      </c>
      <c r="J167" s="126" t="s">
        <v>3154</v>
      </c>
      <c r="K167" s="17">
        <f>VLOOKUP(A167,'[1]קובץ מוכן '!$A$1:$C$7608,3,0)</f>
        <v>38000</v>
      </c>
      <c r="L167" s="17">
        <f>VLOOKUP(A167,'[2]2023'!$A$9:$I$7853,9,0)</f>
        <v>38000</v>
      </c>
      <c r="M167" s="18">
        <f>VLOOKUP(A167,[3]data1683177749303!$A$2:$J$6448,10,0)</f>
        <v>38028</v>
      </c>
    </row>
    <row r="168" spans="1:13" ht="15.75" outlineLevel="1">
      <c r="A168" s="10">
        <v>1096000763</v>
      </c>
      <c r="B168" s="11">
        <v>763</v>
      </c>
      <c r="C168" s="12" t="s">
        <v>100</v>
      </c>
      <c r="D168" s="13">
        <v>1</v>
      </c>
      <c r="E168" s="136" t="s">
        <v>3154</v>
      </c>
      <c r="F168" s="15" t="s">
        <v>116</v>
      </c>
      <c r="G168" s="137" t="s">
        <v>3154</v>
      </c>
      <c r="H168" s="13" t="s">
        <v>31</v>
      </c>
      <c r="I168" s="126" t="s">
        <v>3154</v>
      </c>
      <c r="J168" s="126" t="s">
        <v>3154</v>
      </c>
      <c r="K168" s="17">
        <f>VLOOKUP(A168,'[1]קובץ מוכן '!$A$1:$C$7608,3,0)</f>
        <v>0</v>
      </c>
      <c r="L168" s="17">
        <f>VLOOKUP(A168,'[2]2023'!$A$9:$I$7853,9,0)</f>
        <v>0</v>
      </c>
      <c r="M168" s="140" t="s">
        <v>3154</v>
      </c>
    </row>
    <row r="169" spans="1:13" ht="15.75" outlineLevel="1">
      <c r="A169" s="10">
        <v>1096000780</v>
      </c>
      <c r="B169" s="11">
        <v>780</v>
      </c>
      <c r="C169" s="12" t="s">
        <v>100</v>
      </c>
      <c r="D169" s="13">
        <v>1</v>
      </c>
      <c r="E169" s="136" t="s">
        <v>3154</v>
      </c>
      <c r="F169" s="15" t="s">
        <v>117</v>
      </c>
      <c r="G169" s="137" t="s">
        <v>3154</v>
      </c>
      <c r="H169" s="13" t="s">
        <v>34</v>
      </c>
      <c r="I169" s="16">
        <f t="shared" si="2"/>
        <v>0</v>
      </c>
      <c r="J169" s="126" t="s">
        <v>3154</v>
      </c>
      <c r="K169" s="17">
        <f>VLOOKUP(A169,'[1]קובץ מוכן '!$A$1:$C$7608,3,0)</f>
        <v>336000</v>
      </c>
      <c r="L169" s="17">
        <f>VLOOKUP(A169,'[2]2023'!$A$9:$I$7853,9,0)</f>
        <v>336000</v>
      </c>
      <c r="M169" s="18">
        <f>VLOOKUP(A169,[3]data1683177749303!$A$2:$J$6448,10,0)</f>
        <v>223704</v>
      </c>
    </row>
    <row r="170" spans="1:13" ht="15.75" outlineLevel="1">
      <c r="A170" s="10">
        <v>1096000781</v>
      </c>
      <c r="B170" s="11">
        <v>781</v>
      </c>
      <c r="C170" s="12" t="s">
        <v>100</v>
      </c>
      <c r="D170" s="13">
        <v>1</v>
      </c>
      <c r="E170" s="136" t="s">
        <v>3154</v>
      </c>
      <c r="F170" s="15" t="s">
        <v>118</v>
      </c>
      <c r="G170" s="137" t="s">
        <v>3154</v>
      </c>
      <c r="H170" s="13" t="s">
        <v>34</v>
      </c>
      <c r="I170" s="126" t="s">
        <v>3154</v>
      </c>
      <c r="J170" s="126" t="s">
        <v>3154</v>
      </c>
      <c r="K170" s="17">
        <f>VLOOKUP(A170,'[1]קובץ מוכן '!$A$1:$C$7608,3,0)</f>
        <v>0</v>
      </c>
      <c r="L170" s="17">
        <f>VLOOKUP(A170,'[2]2023'!$A$9:$I$7853,9,0)</f>
        <v>0</v>
      </c>
      <c r="M170" s="18">
        <f>VLOOKUP(A170,[3]data1683177749303!$A$2:$J$6448,10,0)</f>
        <v>0</v>
      </c>
    </row>
    <row r="171" spans="1:13" ht="15.75" outlineLevel="1">
      <c r="A171" s="10">
        <v>1096000794</v>
      </c>
      <c r="B171" s="11">
        <v>794</v>
      </c>
      <c r="C171" s="12" t="s">
        <v>100</v>
      </c>
      <c r="D171" s="13">
        <v>1</v>
      </c>
      <c r="E171" s="136" t="s">
        <v>3154</v>
      </c>
      <c r="F171" s="15" t="s">
        <v>73</v>
      </c>
      <c r="G171" s="137" t="s">
        <v>3154</v>
      </c>
      <c r="H171" s="13" t="s">
        <v>31</v>
      </c>
      <c r="I171" s="16">
        <f t="shared" si="2"/>
        <v>0</v>
      </c>
      <c r="J171" s="126" t="s">
        <v>3154</v>
      </c>
      <c r="K171" s="17">
        <v>30500</v>
      </c>
      <c r="L171" s="17">
        <f>VLOOKUP(A171,'[2]2023'!$A$9:$I$7853,9,0)</f>
        <v>30500</v>
      </c>
      <c r="M171" s="18">
        <f>VLOOKUP(A171,[3]data1683177749303!$A$2:$J$6448,10,0)</f>
        <v>33907</v>
      </c>
    </row>
    <row r="172" spans="1:13" ht="15.75" outlineLevel="1">
      <c r="A172" s="10">
        <v>1096000961</v>
      </c>
      <c r="B172" s="11">
        <v>961</v>
      </c>
      <c r="C172" s="12" t="s">
        <v>100</v>
      </c>
      <c r="D172" s="13">
        <v>1</v>
      </c>
      <c r="E172" s="136" t="s">
        <v>3154</v>
      </c>
      <c r="F172" s="15" t="s">
        <v>79</v>
      </c>
      <c r="G172" s="137" t="s">
        <v>3154</v>
      </c>
      <c r="H172" s="13" t="s">
        <v>34</v>
      </c>
      <c r="I172" s="126" t="s">
        <v>3154</v>
      </c>
      <c r="J172" s="126" t="s">
        <v>3154</v>
      </c>
      <c r="K172" s="17">
        <f>VLOOKUP(A172,'[1]קובץ מוכן '!$A$1:$C$7608,3,0)</f>
        <v>0</v>
      </c>
      <c r="L172" s="17">
        <f>VLOOKUP(A172,'[2]2023'!$A$9:$I$7853,9,0)</f>
        <v>0</v>
      </c>
      <c r="M172" s="140" t="s">
        <v>3154</v>
      </c>
    </row>
    <row r="173" spans="1:13" ht="16.5" outlineLevel="1" thickBot="1">
      <c r="A173" s="10">
        <v>1096000970</v>
      </c>
      <c r="B173" s="11">
        <v>970</v>
      </c>
      <c r="C173" s="12" t="s">
        <v>100</v>
      </c>
      <c r="D173" s="13">
        <v>1</v>
      </c>
      <c r="E173" s="136" t="s">
        <v>3154</v>
      </c>
      <c r="F173" s="15" t="s">
        <v>119</v>
      </c>
      <c r="G173" s="137" t="s">
        <v>3154</v>
      </c>
      <c r="H173" s="13" t="s">
        <v>31</v>
      </c>
      <c r="I173" s="145" t="s">
        <v>3154</v>
      </c>
      <c r="J173" s="145" t="s">
        <v>3154</v>
      </c>
      <c r="K173" s="17">
        <f>VLOOKUP(A173,'[1]קובץ מוכן '!$A$1:$C$7608,3,0)</f>
        <v>0</v>
      </c>
      <c r="L173" s="17">
        <f>VLOOKUP(A173,'[2]2023'!$A$9:$I$7853,9,0)</f>
        <v>0</v>
      </c>
      <c r="M173" s="140" t="s">
        <v>3154</v>
      </c>
    </row>
    <row r="174" spans="1:13" ht="16.5" thickBot="1">
      <c r="A174" s="125" t="s">
        <v>3154</v>
      </c>
      <c r="B174" s="25" t="s">
        <v>120</v>
      </c>
      <c r="C174" s="146" t="s">
        <v>3154</v>
      </c>
      <c r="D174" s="146" t="s">
        <v>3154</v>
      </c>
      <c r="E174" s="147" t="s">
        <v>3154</v>
      </c>
      <c r="F174" s="28" t="s">
        <v>101</v>
      </c>
      <c r="G174" s="148" t="s">
        <v>3154</v>
      </c>
      <c r="H174" s="149" t="s">
        <v>3154</v>
      </c>
      <c r="I174" s="29">
        <f t="shared" si="2"/>
        <v>1.1233753510548006E-2</v>
      </c>
      <c r="J174" s="150" t="s">
        <v>3154</v>
      </c>
      <c r="K174" s="30">
        <f>SUBTOTAL(9,K118:K173)</f>
        <v>6193200</v>
      </c>
      <c r="L174" s="30">
        <f>SUBTOTAL(9,L118:L173)</f>
        <v>6124400</v>
      </c>
      <c r="M174" s="31">
        <f>SUBTOTAL(9,M118:M173)</f>
        <v>5618617.5600000005</v>
      </c>
    </row>
    <row r="175" spans="1:13" ht="15.75" outlineLevel="1">
      <c r="A175" s="10">
        <v>10961000</v>
      </c>
      <c r="B175" s="11">
        <v>0</v>
      </c>
      <c r="C175" s="12" t="s">
        <v>121</v>
      </c>
      <c r="D175" s="13">
        <v>1</v>
      </c>
      <c r="E175" s="136" t="s">
        <v>3154</v>
      </c>
      <c r="F175" s="15" t="s">
        <v>122</v>
      </c>
      <c r="G175" s="137" t="s">
        <v>3154</v>
      </c>
      <c r="H175" s="13" t="s">
        <v>11</v>
      </c>
      <c r="I175" s="155" t="s">
        <v>3154</v>
      </c>
      <c r="J175" s="155" t="s">
        <v>3154</v>
      </c>
      <c r="K175" s="17">
        <f>VLOOKUP(A175,'[1]קובץ מוכן '!$A$1:$C$7608,3,0)</f>
        <v>0</v>
      </c>
      <c r="L175" s="139" t="s">
        <v>3154</v>
      </c>
      <c r="M175" s="140" t="s">
        <v>3154</v>
      </c>
    </row>
    <row r="176" spans="1:13" ht="16.5" outlineLevel="1" thickBot="1">
      <c r="A176" s="10">
        <v>1096100596</v>
      </c>
      <c r="B176" s="11">
        <v>596</v>
      </c>
      <c r="C176" s="12" t="s">
        <v>121</v>
      </c>
      <c r="D176" s="13">
        <v>1</v>
      </c>
      <c r="E176" s="136" t="s">
        <v>3154</v>
      </c>
      <c r="F176" s="15" t="s">
        <v>92</v>
      </c>
      <c r="G176" s="156" t="s">
        <v>3154</v>
      </c>
      <c r="H176" s="40" t="s">
        <v>31</v>
      </c>
      <c r="I176" s="41">
        <f t="shared" si="2"/>
        <v>1.1233753510548006E-2</v>
      </c>
      <c r="J176" s="157" t="s">
        <v>3154</v>
      </c>
      <c r="K176" s="17">
        <v>-6193200</v>
      </c>
      <c r="L176" s="17">
        <f>VLOOKUP(A176,'[2]2023'!$A$9:$I$7853,9,0)</f>
        <v>-6124400</v>
      </c>
      <c r="M176" s="18">
        <f>VLOOKUP(A176,[3]data1683177749303!$A$2:$J$6448,10,0)</f>
        <v>-5618617.5599999996</v>
      </c>
    </row>
    <row r="177" spans="1:13" ht="16.5" thickBot="1">
      <c r="A177" s="125" t="s">
        <v>3154</v>
      </c>
      <c r="B177" s="42" t="s">
        <v>123</v>
      </c>
      <c r="C177" s="158" t="s">
        <v>3154</v>
      </c>
      <c r="D177" s="158" t="s">
        <v>3154</v>
      </c>
      <c r="E177" s="159" t="s">
        <v>3154</v>
      </c>
      <c r="F177" s="43" t="s">
        <v>122</v>
      </c>
      <c r="G177" s="160" t="s">
        <v>3154</v>
      </c>
      <c r="H177" s="158" t="s">
        <v>3154</v>
      </c>
      <c r="I177" s="36">
        <f t="shared" si="2"/>
        <v>1.1233753510548006E-2</v>
      </c>
      <c r="J177" s="161" t="s">
        <v>3154</v>
      </c>
      <c r="K177" s="45">
        <f>SUBTOTAL(9,K176)</f>
        <v>-6193200</v>
      </c>
      <c r="L177" s="45">
        <f>SUBTOTAL(9,L176)</f>
        <v>-6124400</v>
      </c>
      <c r="M177" s="46">
        <f>SUBTOTAL(9,M176)</f>
        <v>-5618617.5599999996</v>
      </c>
    </row>
    <row r="178" spans="1:13" ht="16.5" thickBot="1">
      <c r="A178" s="125" t="s">
        <v>3154</v>
      </c>
      <c r="B178" s="208" t="s">
        <v>124</v>
      </c>
      <c r="C178" s="209"/>
      <c r="D178" s="209"/>
      <c r="E178" s="209"/>
      <c r="F178" s="209"/>
      <c r="G178" s="209"/>
      <c r="H178" s="210"/>
      <c r="I178" s="29">
        <v>0</v>
      </c>
      <c r="J178" s="127" t="s">
        <v>3154</v>
      </c>
      <c r="K178" s="37">
        <f>SUBTOTAL(9,K9:K177)</f>
        <v>0</v>
      </c>
      <c r="L178" s="37">
        <f>SUBTOTAL(9,L9:L177)</f>
        <v>0</v>
      </c>
      <c r="M178" s="38">
        <f>SUBTOTAL(9,M9:M177)</f>
        <v>0</v>
      </c>
    </row>
    <row r="179" spans="1:13" ht="15.75" outlineLevel="1">
      <c r="A179" s="125" t="s">
        <v>3154</v>
      </c>
      <c r="B179" s="162" t="s">
        <v>3154</v>
      </c>
      <c r="C179" s="163" t="s">
        <v>3154</v>
      </c>
      <c r="D179" s="129" t="s">
        <v>3154</v>
      </c>
      <c r="E179" s="129" t="s">
        <v>3154</v>
      </c>
      <c r="F179" s="47" t="s">
        <v>125</v>
      </c>
      <c r="G179" s="164" t="s">
        <v>3154</v>
      </c>
      <c r="H179" s="129" t="s">
        <v>3154</v>
      </c>
      <c r="I179" s="163" t="s">
        <v>3154</v>
      </c>
      <c r="J179" s="163" t="s">
        <v>3154</v>
      </c>
      <c r="K179" s="139" t="s">
        <v>3154</v>
      </c>
      <c r="L179" s="139" t="s">
        <v>3154</v>
      </c>
      <c r="M179" s="140" t="s">
        <v>3154</v>
      </c>
    </row>
    <row r="180" spans="1:13" ht="15.75" outlineLevel="1">
      <c r="A180" s="10">
        <v>11000000</v>
      </c>
      <c r="B180" s="11">
        <v>0</v>
      </c>
      <c r="C180" s="19">
        <v>100000</v>
      </c>
      <c r="D180" s="13">
        <v>1</v>
      </c>
      <c r="E180" s="136" t="s">
        <v>3154</v>
      </c>
      <c r="F180" s="15" t="s">
        <v>126</v>
      </c>
      <c r="G180" s="137" t="s">
        <v>3154</v>
      </c>
      <c r="H180" s="13" t="s">
        <v>11</v>
      </c>
      <c r="I180" s="126" t="s">
        <v>3154</v>
      </c>
      <c r="J180" s="142" t="s">
        <v>3154</v>
      </c>
      <c r="K180" s="17">
        <f>VLOOKUP(A180,'[1]קובץ מוכן '!$A$1:$C$7608,3,0)</f>
        <v>0</v>
      </c>
      <c r="L180" s="139" t="s">
        <v>3154</v>
      </c>
      <c r="M180" s="140" t="s">
        <v>3154</v>
      </c>
    </row>
    <row r="181" spans="1:13" ht="15.75" outlineLevel="1">
      <c r="A181" s="10">
        <v>11100000</v>
      </c>
      <c r="B181" s="11">
        <v>0</v>
      </c>
      <c r="C181" s="19">
        <v>110000</v>
      </c>
      <c r="D181" s="13">
        <v>1</v>
      </c>
      <c r="E181" s="136" t="s">
        <v>3154</v>
      </c>
      <c r="F181" s="15" t="s">
        <v>127</v>
      </c>
      <c r="G181" s="137" t="s">
        <v>3154</v>
      </c>
      <c r="H181" s="13" t="s">
        <v>11</v>
      </c>
      <c r="I181" s="126" t="s">
        <v>3154</v>
      </c>
      <c r="J181" s="142" t="s">
        <v>3154</v>
      </c>
      <c r="K181" s="17">
        <f>VLOOKUP(A181,'[1]קובץ מוכן '!$A$1:$C$7608,3,0)</f>
        <v>0</v>
      </c>
      <c r="L181" s="139" t="s">
        <v>3154</v>
      </c>
      <c r="M181" s="140" t="s">
        <v>3154</v>
      </c>
    </row>
    <row r="182" spans="1:13" ht="15.75" outlineLevel="1">
      <c r="A182" s="10">
        <v>1110000110</v>
      </c>
      <c r="B182" s="11">
        <v>110</v>
      </c>
      <c r="C182" s="19">
        <v>110000</v>
      </c>
      <c r="D182" s="13">
        <v>1</v>
      </c>
      <c r="E182" s="136" t="s">
        <v>3154</v>
      </c>
      <c r="F182" s="15" t="s">
        <v>128</v>
      </c>
      <c r="G182" s="137" t="s">
        <v>3154</v>
      </c>
      <c r="H182" s="13" t="s">
        <v>34</v>
      </c>
      <c r="I182" s="16">
        <f>K182/L182-1</f>
        <v>4.2553191489361764E-2</v>
      </c>
      <c r="J182" s="126" t="s">
        <v>3154</v>
      </c>
      <c r="K182" s="17">
        <v>-735000000</v>
      </c>
      <c r="L182" s="17">
        <f>VLOOKUP(A182,'[2]2023'!$A$9:$I$7853,9,0)</f>
        <v>-705000000</v>
      </c>
      <c r="M182" s="18">
        <f>VLOOKUP(A182,[3]data1683177749303!$A$2:$J$6448,10,0)</f>
        <v>-705665419.67999995</v>
      </c>
    </row>
    <row r="183" spans="1:13" ht="15.75" outlineLevel="1">
      <c r="A183" s="10">
        <v>1110000111</v>
      </c>
      <c r="B183" s="11">
        <v>111</v>
      </c>
      <c r="C183" s="19">
        <v>110000</v>
      </c>
      <c r="D183" s="13">
        <v>1</v>
      </c>
      <c r="E183" s="136" t="s">
        <v>3154</v>
      </c>
      <c r="F183" s="15" t="s">
        <v>129</v>
      </c>
      <c r="G183" s="137" t="s">
        <v>3154</v>
      </c>
      <c r="H183" s="13" t="s">
        <v>34</v>
      </c>
      <c r="I183" s="126" t="s">
        <v>3154</v>
      </c>
      <c r="J183" s="142" t="s">
        <v>3154</v>
      </c>
      <c r="K183" s="17">
        <f>VLOOKUP(A183,'[1]קובץ מוכן '!$A$1:$C$7608,3,0)</f>
        <v>0</v>
      </c>
      <c r="L183" s="17">
        <f>VLOOKUP(A183,'[2]2023'!$A$9:$I$7853,9,0)</f>
        <v>0</v>
      </c>
      <c r="M183" s="18">
        <f>VLOOKUP(A183,[3]data1683177749303!$A$2:$J$6448,10,0)</f>
        <v>-874.42</v>
      </c>
    </row>
    <row r="184" spans="1:13" ht="15.75" outlineLevel="1">
      <c r="A184" s="10">
        <v>1110000112</v>
      </c>
      <c r="B184" s="11">
        <v>112</v>
      </c>
      <c r="C184" s="19">
        <v>110000</v>
      </c>
      <c r="D184" s="13">
        <v>1</v>
      </c>
      <c r="E184" s="136" t="s">
        <v>3154</v>
      </c>
      <c r="F184" s="15" t="s">
        <v>130</v>
      </c>
      <c r="G184" s="137" t="s">
        <v>3154</v>
      </c>
      <c r="H184" s="13" t="s">
        <v>34</v>
      </c>
      <c r="I184" s="16">
        <f>K184/L184-1</f>
        <v>0.11111111111111116</v>
      </c>
      <c r="J184" s="126" t="s">
        <v>3154</v>
      </c>
      <c r="K184" s="17">
        <f>VLOOKUP(A184,'[1]קובץ מוכן '!$A$1:$C$7608,3,0)</f>
        <v>-200000</v>
      </c>
      <c r="L184" s="17">
        <f>VLOOKUP(A184,'[2]2023'!$A$9:$I$7853,9,0)</f>
        <v>-180000</v>
      </c>
      <c r="M184" s="18">
        <f>VLOOKUP(A184,[3]data1683177749303!$A$2:$J$6448,10,0)</f>
        <v>-288144.28000000003</v>
      </c>
    </row>
    <row r="185" spans="1:13" ht="15.75" outlineLevel="1">
      <c r="A185" s="10">
        <v>1110000113</v>
      </c>
      <c r="B185" s="11">
        <v>113</v>
      </c>
      <c r="C185" s="19">
        <v>110000</v>
      </c>
      <c r="D185" s="13">
        <v>1</v>
      </c>
      <c r="E185" s="136" t="s">
        <v>3154</v>
      </c>
      <c r="F185" s="15" t="s">
        <v>131</v>
      </c>
      <c r="G185" s="137" t="s">
        <v>3154</v>
      </c>
      <c r="H185" s="13" t="s">
        <v>34</v>
      </c>
      <c r="I185" s="16">
        <f>K185/L185-1</f>
        <v>0.5714285714285714</v>
      </c>
      <c r="J185" s="126" t="s">
        <v>3154</v>
      </c>
      <c r="K185" s="17">
        <f>VLOOKUP(A185,'[1]קובץ מוכן '!$A$1:$C$7608,3,0)</f>
        <v>-550000</v>
      </c>
      <c r="L185" s="17">
        <f>VLOOKUP(A185,'[2]2023'!$A$9:$I$7853,9,0)</f>
        <v>-350000</v>
      </c>
      <c r="M185" s="18">
        <f>VLOOKUP(A185,[3]data1683177749303!$A$2:$J$6448,10,0)</f>
        <v>-582907.96</v>
      </c>
    </row>
    <row r="186" spans="1:13" ht="15.75" outlineLevel="1">
      <c r="A186" s="10">
        <v>1110000114</v>
      </c>
      <c r="B186" s="11">
        <v>114</v>
      </c>
      <c r="C186" s="19">
        <v>110000</v>
      </c>
      <c r="D186" s="13">
        <v>1</v>
      </c>
      <c r="E186" s="136" t="s">
        <v>3154</v>
      </c>
      <c r="F186" s="15" t="s">
        <v>132</v>
      </c>
      <c r="G186" s="137" t="s">
        <v>3154</v>
      </c>
      <c r="H186" s="13" t="s">
        <v>34</v>
      </c>
      <c r="I186" s="126" t="s">
        <v>3154</v>
      </c>
      <c r="J186" s="142" t="s">
        <v>3154</v>
      </c>
      <c r="K186" s="17">
        <f>VLOOKUP(A186,'[1]קובץ מוכן '!$A$1:$C$7608,3,0)</f>
        <v>0</v>
      </c>
      <c r="L186" s="17">
        <f>VLOOKUP(A186,'[2]2023'!$A$9:$I$7853,9,0)</f>
        <v>0</v>
      </c>
      <c r="M186" s="18">
        <f>VLOOKUP(A186,[3]data1683177749303!$A$2:$J$6448,10,0)</f>
        <v>0</v>
      </c>
    </row>
    <row r="187" spans="1:13" ht="15.75" outlineLevel="1">
      <c r="A187" s="10">
        <v>1110000115</v>
      </c>
      <c r="B187" s="11">
        <v>115</v>
      </c>
      <c r="C187" s="19">
        <v>110000</v>
      </c>
      <c r="D187" s="13">
        <v>1</v>
      </c>
      <c r="E187" s="136" t="s">
        <v>3154</v>
      </c>
      <c r="F187" s="15" t="s">
        <v>133</v>
      </c>
      <c r="G187" s="137" t="s">
        <v>3154</v>
      </c>
      <c r="H187" s="13" t="s">
        <v>34</v>
      </c>
      <c r="I187" s="126" t="s">
        <v>3154</v>
      </c>
      <c r="J187" s="142" t="s">
        <v>3154</v>
      </c>
      <c r="K187" s="17">
        <f>VLOOKUP(A187,'[1]קובץ מוכן '!$A$1:$C$7608,3,0)</f>
        <v>0</v>
      </c>
      <c r="L187" s="17">
        <f>VLOOKUP(A187,'[2]2023'!$A$9:$I$7853,9,0)</f>
        <v>0</v>
      </c>
      <c r="M187" s="18">
        <f>VLOOKUP(A187,[3]data1683177749303!$A$2:$J$6448,10,0)</f>
        <v>0</v>
      </c>
    </row>
    <row r="188" spans="1:13" ht="15.75" outlineLevel="1">
      <c r="A188" s="10">
        <v>1110000116</v>
      </c>
      <c r="B188" s="11">
        <v>116</v>
      </c>
      <c r="C188" s="19">
        <v>110000</v>
      </c>
      <c r="D188" s="13">
        <v>1</v>
      </c>
      <c r="E188" s="136" t="s">
        <v>3154</v>
      </c>
      <c r="F188" s="15" t="s">
        <v>134</v>
      </c>
      <c r="G188" s="137" t="s">
        <v>3154</v>
      </c>
      <c r="H188" s="13" t="s">
        <v>34</v>
      </c>
      <c r="I188" s="126" t="s">
        <v>3154</v>
      </c>
      <c r="J188" s="142" t="s">
        <v>3154</v>
      </c>
      <c r="K188" s="17">
        <f>VLOOKUP(A188,'[1]קובץ מוכן '!$A$1:$C$7608,3,0)</f>
        <v>0</v>
      </c>
      <c r="L188" s="17">
        <f>VLOOKUP(A188,'[2]2023'!$A$9:$I$7853,9,0)</f>
        <v>0</v>
      </c>
      <c r="M188" s="18">
        <f>VLOOKUP(A188,[3]data1683177749303!$A$2:$J$6448,10,0)</f>
        <v>0</v>
      </c>
    </row>
    <row r="189" spans="1:13" ht="15.75" outlineLevel="1">
      <c r="A189" s="10">
        <v>1110000117</v>
      </c>
      <c r="B189" s="11">
        <v>117</v>
      </c>
      <c r="C189" s="19">
        <v>110000</v>
      </c>
      <c r="D189" s="13">
        <v>1</v>
      </c>
      <c r="E189" s="136" t="s">
        <v>3154</v>
      </c>
      <c r="F189" s="15" t="s">
        <v>135</v>
      </c>
      <c r="G189" s="137" t="s">
        <v>3154</v>
      </c>
      <c r="H189" s="13" t="s">
        <v>34</v>
      </c>
      <c r="I189" s="126" t="s">
        <v>3154</v>
      </c>
      <c r="J189" s="142" t="s">
        <v>3154</v>
      </c>
      <c r="K189" s="17">
        <f>VLOOKUP(A189,'[1]קובץ מוכן '!$A$1:$C$7608,3,0)</f>
        <v>0</v>
      </c>
      <c r="L189" s="17">
        <f>VLOOKUP(A189,'[2]2023'!$A$9:$I$7853,9,0)</f>
        <v>0</v>
      </c>
      <c r="M189" s="18">
        <f>VLOOKUP(A189,[3]data1683177749303!$A$2:$J$6448,10,0)</f>
        <v>8000</v>
      </c>
    </row>
    <row r="190" spans="1:13" ht="15.75" outlineLevel="1">
      <c r="A190" s="10">
        <v>1110000175</v>
      </c>
      <c r="B190" s="11">
        <v>175</v>
      </c>
      <c r="C190" s="19">
        <v>110000</v>
      </c>
      <c r="D190" s="13">
        <v>1</v>
      </c>
      <c r="E190" s="136" t="s">
        <v>3154</v>
      </c>
      <c r="F190" s="15" t="s">
        <v>136</v>
      </c>
      <c r="G190" s="137" t="s">
        <v>3154</v>
      </c>
      <c r="H190" s="13" t="s">
        <v>34</v>
      </c>
      <c r="I190" s="126" t="s">
        <v>3154</v>
      </c>
      <c r="J190" s="142" t="s">
        <v>3154</v>
      </c>
      <c r="K190" s="17">
        <f>VLOOKUP(A190,'[1]קובץ מוכן '!$A$1:$C$7608,3,0)</f>
        <v>0</v>
      </c>
      <c r="L190" s="17">
        <f>VLOOKUP(A190,'[2]2023'!$A$9:$I$7853,9,0)</f>
        <v>0</v>
      </c>
      <c r="M190" s="18">
        <f>VLOOKUP(A190,[3]data1683177749303!$A$2:$J$6448,10,0)</f>
        <v>0</v>
      </c>
    </row>
    <row r="191" spans="1:13" ht="15.75" outlineLevel="1">
      <c r="A191" s="10">
        <v>1110000176</v>
      </c>
      <c r="B191" s="11">
        <v>176</v>
      </c>
      <c r="C191" s="19">
        <v>110000</v>
      </c>
      <c r="D191" s="13">
        <v>1</v>
      </c>
      <c r="E191" s="136" t="s">
        <v>3154</v>
      </c>
      <c r="F191" s="15" t="s">
        <v>137</v>
      </c>
      <c r="G191" s="137" t="s">
        <v>3154</v>
      </c>
      <c r="H191" s="13" t="s">
        <v>34</v>
      </c>
      <c r="I191" s="126" t="s">
        <v>3154</v>
      </c>
      <c r="J191" s="142" t="s">
        <v>3154</v>
      </c>
      <c r="K191" s="17">
        <f>VLOOKUP(A191,'[1]קובץ מוכן '!$A$1:$C$7608,3,0)</f>
        <v>0</v>
      </c>
      <c r="L191" s="17">
        <f>VLOOKUP(A191,'[2]2023'!$A$9:$I$7853,9,0)</f>
        <v>0</v>
      </c>
      <c r="M191" s="18">
        <f>VLOOKUP(A191,[3]data1683177749303!$A$2:$J$6448,10,0)</f>
        <v>1140718.9099999999</v>
      </c>
    </row>
    <row r="192" spans="1:13" ht="15.75" outlineLevel="1">
      <c r="A192" s="10">
        <v>1110000177</v>
      </c>
      <c r="B192" s="11">
        <v>177</v>
      </c>
      <c r="C192" s="19">
        <v>110000</v>
      </c>
      <c r="D192" s="13">
        <v>1</v>
      </c>
      <c r="E192" s="136" t="s">
        <v>3154</v>
      </c>
      <c r="F192" s="15" t="s">
        <v>138</v>
      </c>
      <c r="G192" s="137" t="s">
        <v>3154</v>
      </c>
      <c r="H192" s="13" t="s">
        <v>34</v>
      </c>
      <c r="I192" s="126" t="s">
        <v>3154</v>
      </c>
      <c r="J192" s="142" t="s">
        <v>3154</v>
      </c>
      <c r="K192" s="17">
        <f>VLOOKUP(A192,'[1]קובץ מוכן '!$A$1:$C$7608,3,0)</f>
        <v>0</v>
      </c>
      <c r="L192" s="17">
        <f>VLOOKUP(A192,'[2]2023'!$A$9:$I$7853,9,0)</f>
        <v>0</v>
      </c>
      <c r="M192" s="18">
        <f>VLOOKUP(A192,[3]data1683177749303!$A$2:$J$6448,10,0)</f>
        <v>-719764.34</v>
      </c>
    </row>
    <row r="193" spans="1:13" ht="15.75" outlineLevel="1">
      <c r="A193" s="10">
        <v>1110000178</v>
      </c>
      <c r="B193" s="11">
        <v>178</v>
      </c>
      <c r="C193" s="19">
        <v>110000</v>
      </c>
      <c r="D193" s="13">
        <v>1</v>
      </c>
      <c r="E193" s="136" t="s">
        <v>3154</v>
      </c>
      <c r="F193" s="15" t="s">
        <v>139</v>
      </c>
      <c r="G193" s="137" t="s">
        <v>3154</v>
      </c>
      <c r="H193" s="13" t="s">
        <v>34</v>
      </c>
      <c r="I193" s="126" t="s">
        <v>3154</v>
      </c>
      <c r="J193" s="142" t="s">
        <v>3154</v>
      </c>
      <c r="K193" s="17">
        <f>VLOOKUP(A193,'[1]קובץ מוכן '!$A$1:$C$7608,3,0)</f>
        <v>0</v>
      </c>
      <c r="L193" s="17">
        <f>VLOOKUP(A193,'[2]2023'!$A$9:$I$7853,9,0)</f>
        <v>0</v>
      </c>
      <c r="M193" s="18">
        <f>VLOOKUP(A193,[3]data1683177749303!$A$2:$J$6448,10,0)</f>
        <v>-99216.06</v>
      </c>
    </row>
    <row r="194" spans="1:13" ht="15.75" outlineLevel="1">
      <c r="A194" s="10">
        <v>1110000179</v>
      </c>
      <c r="B194" s="11">
        <v>179</v>
      </c>
      <c r="C194" s="19">
        <v>110000</v>
      </c>
      <c r="D194" s="13">
        <v>1</v>
      </c>
      <c r="E194" s="136" t="s">
        <v>3154</v>
      </c>
      <c r="F194" s="15" t="s">
        <v>140</v>
      </c>
      <c r="G194" s="137" t="s">
        <v>3154</v>
      </c>
      <c r="H194" s="13" t="s">
        <v>34</v>
      </c>
      <c r="I194" s="126" t="s">
        <v>3154</v>
      </c>
      <c r="J194" s="142" t="s">
        <v>3154</v>
      </c>
      <c r="K194" s="17">
        <f>VLOOKUP(A194,'[1]קובץ מוכן '!$A$1:$C$7608,3,0)</f>
        <v>0</v>
      </c>
      <c r="L194" s="17">
        <f>VLOOKUP(A194,'[2]2023'!$A$9:$I$7853,9,0)</f>
        <v>0</v>
      </c>
      <c r="M194" s="18">
        <f>VLOOKUP(A194,[3]data1683177749303!$A$2:$J$6448,10,0)</f>
        <v>0</v>
      </c>
    </row>
    <row r="195" spans="1:13" ht="15.75" outlineLevel="1">
      <c r="A195" s="10">
        <v>1110000911</v>
      </c>
      <c r="B195" s="11">
        <v>911</v>
      </c>
      <c r="C195" s="19">
        <v>110000</v>
      </c>
      <c r="D195" s="13">
        <v>1</v>
      </c>
      <c r="E195" s="136" t="s">
        <v>3154</v>
      </c>
      <c r="F195" s="48" t="s">
        <v>141</v>
      </c>
      <c r="G195" s="165" t="s">
        <v>3154</v>
      </c>
      <c r="H195" s="13" t="s">
        <v>34</v>
      </c>
      <c r="I195" s="126" t="s">
        <v>3154</v>
      </c>
      <c r="J195" s="142" t="s">
        <v>3154</v>
      </c>
      <c r="K195" s="17">
        <f>VLOOKUP(A195,'[1]קובץ מוכן '!$A$1:$C$7608,3,0)</f>
        <v>0</v>
      </c>
      <c r="L195" s="17">
        <f>VLOOKUP(A195,'[2]2023'!$A$9:$I$7853,9,0)</f>
        <v>0</v>
      </c>
      <c r="M195" s="18">
        <f>VLOOKUP(A195,[3]data1683177749303!$A$2:$J$6448,10,0)</f>
        <v>0</v>
      </c>
    </row>
    <row r="196" spans="1:13" ht="15.75" outlineLevel="1">
      <c r="A196" s="10">
        <v>1110000590</v>
      </c>
      <c r="B196" s="11">
        <v>590</v>
      </c>
      <c r="C196" s="19">
        <v>110000</v>
      </c>
      <c r="D196" s="13">
        <v>1</v>
      </c>
      <c r="E196" s="136" t="s">
        <v>3154</v>
      </c>
      <c r="F196" s="15" t="s">
        <v>142</v>
      </c>
      <c r="G196" s="137" t="s">
        <v>3154</v>
      </c>
      <c r="H196" s="13" t="s">
        <v>34</v>
      </c>
      <c r="I196" s="16">
        <f>K196/L196-1</f>
        <v>0</v>
      </c>
      <c r="J196" s="126" t="s">
        <v>3154</v>
      </c>
      <c r="K196" s="17">
        <f>VLOOKUP(A196,'[1]קובץ מוכן '!$A$1:$C$7608,3,0)</f>
        <v>-100000</v>
      </c>
      <c r="L196" s="17">
        <f>VLOOKUP(A196,'[2]2023'!$A$9:$I$7853,9,0)</f>
        <v>-100000</v>
      </c>
      <c r="M196" s="18">
        <f>VLOOKUP(A196,[3]data1683177749303!$A$2:$J$6448,10,0)</f>
        <v>-100000</v>
      </c>
    </row>
    <row r="197" spans="1:13" ht="15.75" outlineLevel="1">
      <c r="A197" s="10">
        <v>1110000910</v>
      </c>
      <c r="B197" s="11">
        <v>910</v>
      </c>
      <c r="C197" s="19">
        <v>110000</v>
      </c>
      <c r="D197" s="13">
        <v>1</v>
      </c>
      <c r="E197" s="136" t="s">
        <v>3154</v>
      </c>
      <c r="F197" s="48" t="s">
        <v>143</v>
      </c>
      <c r="G197" s="165" t="s">
        <v>3154</v>
      </c>
      <c r="H197" s="13" t="s">
        <v>34</v>
      </c>
      <c r="I197" s="126" t="s">
        <v>3154</v>
      </c>
      <c r="J197" s="142" t="s">
        <v>3154</v>
      </c>
      <c r="K197" s="17">
        <f>VLOOKUP(A197,'[1]קובץ מוכן '!$A$1:$C$7608,3,0)</f>
        <v>0</v>
      </c>
      <c r="L197" s="17">
        <f>VLOOKUP(A197,'[2]2023'!$A$9:$I$7853,9,0)</f>
        <v>0</v>
      </c>
      <c r="M197" s="18">
        <f>VLOOKUP(A197,[3]data1683177749303!$A$2:$J$6448,10,0)</f>
        <v>0</v>
      </c>
    </row>
    <row r="198" spans="1:13" ht="16.5" outlineLevel="1" thickBot="1">
      <c r="A198" s="10">
        <v>1110000911</v>
      </c>
      <c r="B198" s="11">
        <v>911</v>
      </c>
      <c r="C198" s="19">
        <v>110000</v>
      </c>
      <c r="D198" s="13">
        <v>1</v>
      </c>
      <c r="E198" s="136" t="s">
        <v>3154</v>
      </c>
      <c r="F198" s="48" t="s">
        <v>141</v>
      </c>
      <c r="G198" s="165" t="s">
        <v>3154</v>
      </c>
      <c r="H198" s="13" t="s">
        <v>34</v>
      </c>
      <c r="I198" s="145" t="s">
        <v>3154</v>
      </c>
      <c r="J198" s="161" t="s">
        <v>3154</v>
      </c>
      <c r="K198" s="17">
        <f>VLOOKUP(A198,'[1]קובץ מוכן '!$A$1:$C$7608,3,0)</f>
        <v>0</v>
      </c>
      <c r="L198" s="17">
        <f>VLOOKUP(A198,'[2]2023'!$A$9:$I$7853,9,0)</f>
        <v>0</v>
      </c>
      <c r="M198" s="18">
        <f>VLOOKUP(A198,[3]data1683177749303!$A$2:$J$6448,10,0)</f>
        <v>0</v>
      </c>
    </row>
    <row r="199" spans="1:13" ht="16.5" thickBot="1">
      <c r="A199" s="125" t="s">
        <v>3154</v>
      </c>
      <c r="B199" s="25" t="s">
        <v>144</v>
      </c>
      <c r="C199" s="146" t="s">
        <v>3154</v>
      </c>
      <c r="D199" s="146" t="s">
        <v>3154</v>
      </c>
      <c r="E199" s="147" t="s">
        <v>3154</v>
      </c>
      <c r="F199" s="28" t="s">
        <v>127</v>
      </c>
      <c r="G199" s="148" t="s">
        <v>3154</v>
      </c>
      <c r="H199" s="149" t="s">
        <v>3154</v>
      </c>
      <c r="I199" s="29">
        <f>K199/L199-1</f>
        <v>4.2826977311055447E-2</v>
      </c>
      <c r="J199" s="150" t="s">
        <v>3154</v>
      </c>
      <c r="K199" s="30">
        <f>SUBTOTAL(9,K182:K198)</f>
        <v>-735850000</v>
      </c>
      <c r="L199" s="30">
        <f>SUBTOTAL(9,L182:L198)</f>
        <v>-705630000</v>
      </c>
      <c r="M199" s="31">
        <f>SUBTOTAL(9,M182:M198)</f>
        <v>-706307607.82999992</v>
      </c>
    </row>
    <row r="200" spans="1:13" ht="15.75" outlineLevel="1">
      <c r="A200" s="10">
        <v>11120000</v>
      </c>
      <c r="B200" s="11">
        <v>0</v>
      </c>
      <c r="C200" s="19">
        <v>112000</v>
      </c>
      <c r="D200" s="13">
        <v>1</v>
      </c>
      <c r="E200" s="136" t="s">
        <v>3154</v>
      </c>
      <c r="F200" s="15" t="s">
        <v>145</v>
      </c>
      <c r="G200" s="137" t="s">
        <v>3154</v>
      </c>
      <c r="H200" s="13" t="s">
        <v>11</v>
      </c>
      <c r="I200" s="142" t="s">
        <v>3154</v>
      </c>
      <c r="J200" s="142" t="s">
        <v>3154</v>
      </c>
      <c r="K200" s="17">
        <f>VLOOKUP(A200,'[1]קובץ מוכן '!$A$1:$C$7608,3,0)</f>
        <v>0</v>
      </c>
      <c r="L200" s="139" t="s">
        <v>3154</v>
      </c>
      <c r="M200" s="18">
        <v>0</v>
      </c>
    </row>
    <row r="201" spans="1:13" ht="15.75" outlineLevel="1">
      <c r="A201" s="10">
        <v>1112000980</v>
      </c>
      <c r="B201" s="11">
        <v>980</v>
      </c>
      <c r="C201" s="19">
        <v>112000</v>
      </c>
      <c r="D201" s="13">
        <v>1</v>
      </c>
      <c r="E201" s="136" t="s">
        <v>3154</v>
      </c>
      <c r="F201" s="15" t="s">
        <v>146</v>
      </c>
      <c r="G201" s="137" t="s">
        <v>3154</v>
      </c>
      <c r="H201" s="13" t="s">
        <v>34</v>
      </c>
      <c r="I201" s="145" t="s">
        <v>3154</v>
      </c>
      <c r="J201" s="145" t="s">
        <v>3154</v>
      </c>
      <c r="K201" s="17">
        <f>VLOOKUP(A201,'[1]קובץ מוכן '!$A$1:$C$7608,3,0)</f>
        <v>0</v>
      </c>
      <c r="L201" s="17">
        <f>VLOOKUP(A201,'[2]2023'!$A$9:$I$7853,9,0)</f>
        <v>0</v>
      </c>
      <c r="M201" s="18">
        <f>VLOOKUP(A201,[3]data1683177749303!$A$2:$J$6448,10,0)</f>
        <v>0</v>
      </c>
    </row>
    <row r="202" spans="1:13" ht="16.5" outlineLevel="1" thickBot="1">
      <c r="A202" s="10">
        <v>1112000981</v>
      </c>
      <c r="B202" s="11">
        <v>981</v>
      </c>
      <c r="C202" s="19">
        <v>112000</v>
      </c>
      <c r="D202" s="13">
        <v>1</v>
      </c>
      <c r="E202" s="136" t="s">
        <v>3154</v>
      </c>
      <c r="F202" s="15" t="s">
        <v>147</v>
      </c>
      <c r="G202" s="137" t="s">
        <v>3154</v>
      </c>
      <c r="H202" s="13" t="s">
        <v>34</v>
      </c>
      <c r="I202" s="145" t="s">
        <v>3154</v>
      </c>
      <c r="J202" s="145" t="s">
        <v>3154</v>
      </c>
      <c r="K202" s="17">
        <f>VLOOKUP(A202,'[1]קובץ מוכן '!$A$1:$C$7608,3,0)</f>
        <v>0</v>
      </c>
      <c r="L202" s="17">
        <f>VLOOKUP(A202,'[2]2023'!$A$9:$I$7853,9,0)</f>
        <v>0</v>
      </c>
      <c r="M202" s="18">
        <f>VLOOKUP(A202,[3]data1683177749303!$A$2:$J$6448,10,0)</f>
        <v>-2782216.3</v>
      </c>
    </row>
    <row r="203" spans="1:13" ht="16.5" thickBot="1">
      <c r="A203" s="125" t="s">
        <v>3154</v>
      </c>
      <c r="B203" s="25" t="s">
        <v>148</v>
      </c>
      <c r="C203" s="146" t="s">
        <v>3154</v>
      </c>
      <c r="D203" s="146" t="s">
        <v>3154</v>
      </c>
      <c r="E203" s="147" t="s">
        <v>3154</v>
      </c>
      <c r="F203" s="28" t="s">
        <v>145</v>
      </c>
      <c r="G203" s="148" t="s">
        <v>3154</v>
      </c>
      <c r="H203" s="149" t="s">
        <v>3154</v>
      </c>
      <c r="I203" s="127" t="s">
        <v>3154</v>
      </c>
      <c r="J203" s="150" t="s">
        <v>3154</v>
      </c>
      <c r="K203" s="30">
        <f t="shared" ref="K203:M203" si="3">SUBTOTAL(9,K201:K202)</f>
        <v>0</v>
      </c>
      <c r="L203" s="30">
        <f t="shared" si="3"/>
        <v>0</v>
      </c>
      <c r="M203" s="30">
        <f t="shared" si="3"/>
        <v>-2782216.3</v>
      </c>
    </row>
    <row r="204" spans="1:13" ht="15.75" outlineLevel="1">
      <c r="A204" s="10">
        <v>11150000</v>
      </c>
      <c r="B204" s="11">
        <v>0</v>
      </c>
      <c r="C204" s="19">
        <v>115000</v>
      </c>
      <c r="D204" s="13">
        <v>1</v>
      </c>
      <c r="E204" s="136" t="s">
        <v>3154</v>
      </c>
      <c r="F204" s="15" t="s">
        <v>149</v>
      </c>
      <c r="G204" s="137" t="s">
        <v>3154</v>
      </c>
      <c r="H204" s="13" t="s">
        <v>11</v>
      </c>
      <c r="I204" s="142" t="s">
        <v>3154</v>
      </c>
      <c r="J204" s="142" t="s">
        <v>3154</v>
      </c>
      <c r="K204" s="17">
        <f>VLOOKUP(A204,'[1]קובץ מוכן '!$A$1:$C$7608,3,0)</f>
        <v>0</v>
      </c>
      <c r="L204" s="139" t="s">
        <v>3154</v>
      </c>
      <c r="M204" s="140" t="s">
        <v>3154</v>
      </c>
    </row>
    <row r="205" spans="1:13" ht="15.75" outlineLevel="1">
      <c r="A205" s="10">
        <v>1115000110</v>
      </c>
      <c r="B205" s="11">
        <v>110</v>
      </c>
      <c r="C205" s="19">
        <v>115000</v>
      </c>
      <c r="D205" s="13">
        <v>1</v>
      </c>
      <c r="E205" s="136" t="s">
        <v>3154</v>
      </c>
      <c r="F205" s="15" t="s">
        <v>150</v>
      </c>
      <c r="G205" s="137" t="s">
        <v>3154</v>
      </c>
      <c r="H205" s="13" t="s">
        <v>34</v>
      </c>
      <c r="I205" s="16">
        <f>K205/L205-1</f>
        <v>5.3763440860215006E-2</v>
      </c>
      <c r="J205" s="126" t="s">
        <v>3154</v>
      </c>
      <c r="K205" s="17">
        <f>VLOOKUP(A205,'[1]קובץ מוכן '!$A$1:$C$7608,3,0)</f>
        <v>-98000000</v>
      </c>
      <c r="L205" s="17">
        <f>VLOOKUP(A205,'[2]2023'!$A$9:$I$7853,9,0)</f>
        <v>-93000000</v>
      </c>
      <c r="M205" s="18">
        <f>VLOOKUP(A205,[3]data1683177749303!$A$2:$J$6448,10,0)</f>
        <v>-94822700.650000006</v>
      </c>
    </row>
    <row r="206" spans="1:13" ht="15.75" outlineLevel="1">
      <c r="A206" s="10">
        <v>1115000111</v>
      </c>
      <c r="B206" s="11">
        <v>111</v>
      </c>
      <c r="C206" s="19">
        <v>115000</v>
      </c>
      <c r="D206" s="13">
        <v>1</v>
      </c>
      <c r="E206" s="136" t="s">
        <v>3154</v>
      </c>
      <c r="F206" s="15" t="s">
        <v>151</v>
      </c>
      <c r="G206" s="137" t="s">
        <v>3154</v>
      </c>
      <c r="H206" s="13" t="s">
        <v>34</v>
      </c>
      <c r="I206" s="16">
        <f>K206/L206-1</f>
        <v>4.0999999999999925E-2</v>
      </c>
      <c r="J206" s="126" t="s">
        <v>3154</v>
      </c>
      <c r="K206" s="17">
        <v>-1561500</v>
      </c>
      <c r="L206" s="17">
        <f>VLOOKUP(A206,'[2]2023'!$A$9:$I$7853,9,0)</f>
        <v>-1500000</v>
      </c>
      <c r="M206" s="18">
        <f>VLOOKUP(A206,[3]data1683177749303!$A$2:$J$6448,10,0)</f>
        <v>-1628431.07</v>
      </c>
    </row>
    <row r="207" spans="1:13" ht="15.75" outlineLevel="1">
      <c r="A207" s="10">
        <v>1115000112</v>
      </c>
      <c r="B207" s="11">
        <v>112</v>
      </c>
      <c r="C207" s="19">
        <v>115000</v>
      </c>
      <c r="D207" s="13">
        <v>1</v>
      </c>
      <c r="E207" s="136" t="s">
        <v>3154</v>
      </c>
      <c r="F207" s="15" t="s">
        <v>152</v>
      </c>
      <c r="G207" s="137" t="s">
        <v>3154</v>
      </c>
      <c r="H207" s="13" t="s">
        <v>34</v>
      </c>
      <c r="I207" s="16">
        <f>K207/L207-1</f>
        <v>-0.23333333333333328</v>
      </c>
      <c r="J207" s="126" t="s">
        <v>3154</v>
      </c>
      <c r="K207" s="17">
        <f>VLOOKUP(A207,'[1]קובץ מוכן '!$A$1:$C$7608,3,0)</f>
        <v>-23000000</v>
      </c>
      <c r="L207" s="17">
        <f>VLOOKUP(A207,'[2]2023'!$A$9:$I$7853,9,0)</f>
        <v>-30000000</v>
      </c>
      <c r="M207" s="18">
        <f>VLOOKUP(A207,[3]data1683177749303!$A$2:$J$6448,10,0)</f>
        <v>-21613931.640000001</v>
      </c>
    </row>
    <row r="208" spans="1:13" ht="15.75" outlineLevel="1">
      <c r="A208" s="10">
        <v>1115000113</v>
      </c>
      <c r="B208" s="11">
        <v>113</v>
      </c>
      <c r="C208" s="19">
        <v>115000</v>
      </c>
      <c r="D208" s="13">
        <v>1</v>
      </c>
      <c r="E208" s="136" t="s">
        <v>3154</v>
      </c>
      <c r="F208" s="15" t="s">
        <v>153</v>
      </c>
      <c r="G208" s="137" t="s">
        <v>3154</v>
      </c>
      <c r="H208" s="13" t="s">
        <v>34</v>
      </c>
      <c r="I208" s="126" t="s">
        <v>3154</v>
      </c>
      <c r="J208" s="126" t="s">
        <v>3154</v>
      </c>
      <c r="K208" s="17">
        <f>VLOOKUP(A208,'[1]קובץ מוכן '!$A$1:$C$7608,3,0)</f>
        <v>0</v>
      </c>
      <c r="L208" s="17">
        <f>VLOOKUP(A208,'[2]2023'!$A$9:$I$7853,9,0)</f>
        <v>0</v>
      </c>
      <c r="M208" s="18">
        <f>VLOOKUP(A208,[3]data1683177749303!$A$2:$J$6448,10,0)</f>
        <v>0</v>
      </c>
    </row>
    <row r="209" spans="1:13" ht="15.75" outlineLevel="1">
      <c r="A209" s="10">
        <v>1115000114</v>
      </c>
      <c r="B209" s="11">
        <v>114</v>
      </c>
      <c r="C209" s="19">
        <v>115000</v>
      </c>
      <c r="D209" s="13">
        <v>1</v>
      </c>
      <c r="E209" s="136" t="s">
        <v>3154</v>
      </c>
      <c r="F209" s="15" t="s">
        <v>154</v>
      </c>
      <c r="G209" s="137" t="s">
        <v>3154</v>
      </c>
      <c r="H209" s="13" t="s">
        <v>34</v>
      </c>
      <c r="I209" s="16">
        <f>K209/L209-1</f>
        <v>0</v>
      </c>
      <c r="J209" s="126" t="s">
        <v>3154</v>
      </c>
      <c r="K209" s="17">
        <f>VLOOKUP(A209,'[1]קובץ מוכן '!$A$1:$C$7608,3,0)</f>
        <v>-22000000</v>
      </c>
      <c r="L209" s="17">
        <f>VLOOKUP(A209,'[2]2023'!$A$9:$I$7853,9,0)</f>
        <v>-22000000</v>
      </c>
      <c r="M209" s="18">
        <f>VLOOKUP(A209,[3]data1683177749303!$A$2:$J$6448,10,0)</f>
        <v>-20899596.18</v>
      </c>
    </row>
    <row r="210" spans="1:13" ht="16.5" outlineLevel="1" thickBot="1">
      <c r="A210" s="10">
        <v>1115000115</v>
      </c>
      <c r="B210" s="11">
        <v>115</v>
      </c>
      <c r="C210" s="19">
        <v>115000</v>
      </c>
      <c r="D210" s="13">
        <v>1</v>
      </c>
      <c r="E210" s="136" t="s">
        <v>3154</v>
      </c>
      <c r="F210" s="15" t="s">
        <v>155</v>
      </c>
      <c r="G210" s="137" t="s">
        <v>3154</v>
      </c>
      <c r="H210" s="13" t="s">
        <v>34</v>
      </c>
      <c r="I210" s="145" t="s">
        <v>3154</v>
      </c>
      <c r="J210" s="145" t="s">
        <v>3154</v>
      </c>
      <c r="K210" s="17">
        <f>VLOOKUP(A210,'[1]קובץ מוכן '!$A$1:$C$7608,3,0)</f>
        <v>0</v>
      </c>
      <c r="L210" s="17">
        <f>VLOOKUP(A210,'[2]2023'!$A$9:$I$7853,9,0)</f>
        <v>0</v>
      </c>
      <c r="M210" s="18">
        <f>VLOOKUP(A210,[3]data1683177749303!$A$2:$J$6448,10,0)</f>
        <v>-2297162.04</v>
      </c>
    </row>
    <row r="211" spans="1:13" ht="16.5" thickBot="1">
      <c r="A211" s="125" t="s">
        <v>3154</v>
      </c>
      <c r="B211" s="25" t="s">
        <v>156</v>
      </c>
      <c r="C211" s="146" t="s">
        <v>3154</v>
      </c>
      <c r="D211" s="146" t="s">
        <v>3154</v>
      </c>
      <c r="E211" s="147" t="s">
        <v>3154</v>
      </c>
      <c r="F211" s="28" t="s">
        <v>149</v>
      </c>
      <c r="G211" s="148" t="s">
        <v>3154</v>
      </c>
      <c r="H211" s="149" t="s">
        <v>3154</v>
      </c>
      <c r="I211" s="29">
        <f>K211/L211-1</f>
        <v>-1.3232081911262794E-2</v>
      </c>
      <c r="J211" s="150" t="s">
        <v>3154</v>
      </c>
      <c r="K211" s="30">
        <f>SUBTOTAL(9,K205:K210)</f>
        <v>-144561500</v>
      </c>
      <c r="L211" s="30">
        <f>SUBTOTAL(9,L205:L210)</f>
        <v>-146500000</v>
      </c>
      <c r="M211" s="30">
        <f>SUBTOTAL(9,M205:M210)</f>
        <v>-141261821.57999998</v>
      </c>
    </row>
    <row r="212" spans="1:13" ht="15.75" outlineLevel="1">
      <c r="A212" s="10">
        <v>11200000</v>
      </c>
      <c r="B212" s="11">
        <v>0</v>
      </c>
      <c r="C212" s="19">
        <v>120000</v>
      </c>
      <c r="D212" s="13">
        <v>1</v>
      </c>
      <c r="E212" s="136" t="s">
        <v>3154</v>
      </c>
      <c r="F212" s="15" t="s">
        <v>157</v>
      </c>
      <c r="G212" s="137" t="s">
        <v>3154</v>
      </c>
      <c r="H212" s="13" t="s">
        <v>11</v>
      </c>
      <c r="I212" s="142" t="s">
        <v>3154</v>
      </c>
      <c r="J212" s="142" t="s">
        <v>3154</v>
      </c>
      <c r="K212" s="17">
        <f>VLOOKUP(A212,'[1]קובץ מוכן '!$A$1:$C$7608,3,0)</f>
        <v>0</v>
      </c>
      <c r="L212" s="139" t="s">
        <v>3154</v>
      </c>
      <c r="M212" s="140" t="s">
        <v>3154</v>
      </c>
    </row>
    <row r="213" spans="1:13" ht="15.75" outlineLevel="1">
      <c r="A213" s="10">
        <v>11210000</v>
      </c>
      <c r="B213" s="11">
        <v>0</v>
      </c>
      <c r="C213" s="19">
        <v>121000</v>
      </c>
      <c r="D213" s="13">
        <v>1</v>
      </c>
      <c r="E213" s="136" t="s">
        <v>3154</v>
      </c>
      <c r="F213" s="15" t="s">
        <v>158</v>
      </c>
      <c r="G213" s="137" t="s">
        <v>3154</v>
      </c>
      <c r="H213" s="13" t="s">
        <v>11</v>
      </c>
      <c r="I213" s="126" t="s">
        <v>3154</v>
      </c>
      <c r="J213" s="142" t="s">
        <v>3154</v>
      </c>
      <c r="K213" s="17">
        <f>VLOOKUP(A213,'[1]קובץ מוכן '!$A$1:$C$7608,3,0)</f>
        <v>0</v>
      </c>
      <c r="L213" s="17">
        <f>VLOOKUP(A213,'[2]2023'!$A$9:$I$7853,9,0)</f>
        <v>0</v>
      </c>
      <c r="M213" s="140" t="s">
        <v>3154</v>
      </c>
    </row>
    <row r="214" spans="1:13" ht="16.5" outlineLevel="1" thickBot="1">
      <c r="A214" s="10">
        <v>1121000290</v>
      </c>
      <c r="B214" s="11">
        <v>290</v>
      </c>
      <c r="C214" s="19">
        <v>121000</v>
      </c>
      <c r="D214" s="13">
        <v>1</v>
      </c>
      <c r="E214" s="136" t="s">
        <v>3154</v>
      </c>
      <c r="F214" s="15" t="s">
        <v>159</v>
      </c>
      <c r="G214" s="137" t="s">
        <v>3154</v>
      </c>
      <c r="H214" s="13" t="s">
        <v>34</v>
      </c>
      <c r="I214" s="24">
        <f>K214/L214-1</f>
        <v>0</v>
      </c>
      <c r="J214" s="145" t="s">
        <v>3154</v>
      </c>
      <c r="K214" s="17">
        <v>-300000</v>
      </c>
      <c r="L214" s="17">
        <f>VLOOKUP(A214,'[2]2023'!$A$9:$I$7853,9,0)</f>
        <v>-300000</v>
      </c>
      <c r="M214" s="18">
        <f>VLOOKUP(A214,[3]data1683177749303!$A$2:$J$6448,10,0)</f>
        <v>-299405.73</v>
      </c>
    </row>
    <row r="215" spans="1:13" ht="16.5" thickBot="1">
      <c r="A215" s="125" t="s">
        <v>3154</v>
      </c>
      <c r="B215" s="25" t="s">
        <v>148</v>
      </c>
      <c r="C215" s="146" t="s">
        <v>3154</v>
      </c>
      <c r="D215" s="146" t="s">
        <v>3154</v>
      </c>
      <c r="E215" s="147" t="s">
        <v>3154</v>
      </c>
      <c r="F215" s="28" t="s">
        <v>158</v>
      </c>
      <c r="G215" s="148" t="s">
        <v>3154</v>
      </c>
      <c r="H215" s="149" t="s">
        <v>3154</v>
      </c>
      <c r="I215" s="29">
        <f>K215/L215-1</f>
        <v>0</v>
      </c>
      <c r="J215" s="150" t="s">
        <v>3154</v>
      </c>
      <c r="K215" s="30">
        <f>SUBTOTAL(9,K214)</f>
        <v>-300000</v>
      </c>
      <c r="L215" s="30">
        <f>SUBTOTAL(9,L214)</f>
        <v>-300000</v>
      </c>
      <c r="M215" s="30">
        <f>SUBTOTAL(9,M214)</f>
        <v>-299405.73</v>
      </c>
    </row>
    <row r="216" spans="1:13" ht="15.75" outlineLevel="1">
      <c r="A216" s="10">
        <v>11220000</v>
      </c>
      <c r="B216" s="11">
        <v>0</v>
      </c>
      <c r="C216" s="19">
        <v>122000</v>
      </c>
      <c r="D216" s="13">
        <v>1</v>
      </c>
      <c r="E216" s="136" t="s">
        <v>3154</v>
      </c>
      <c r="F216" s="15" t="s">
        <v>160</v>
      </c>
      <c r="G216" s="137" t="s">
        <v>3154</v>
      </c>
      <c r="H216" s="13" t="s">
        <v>11</v>
      </c>
      <c r="I216" s="142" t="s">
        <v>3154</v>
      </c>
      <c r="J216" s="142" t="s">
        <v>3154</v>
      </c>
      <c r="K216" s="17">
        <f>VLOOKUP(A216,'[1]קובץ מוכן '!$A$1:$C$7608,3,0)</f>
        <v>0</v>
      </c>
      <c r="L216" s="139" t="s">
        <v>3154</v>
      </c>
      <c r="M216" s="140" t="s">
        <v>3154</v>
      </c>
    </row>
    <row r="217" spans="1:13" ht="15.75" outlineLevel="1">
      <c r="A217" s="10">
        <v>1122000290</v>
      </c>
      <c r="B217" s="11">
        <v>290</v>
      </c>
      <c r="C217" s="19">
        <v>122000</v>
      </c>
      <c r="D217" s="13">
        <v>1</v>
      </c>
      <c r="E217" s="136" t="s">
        <v>3154</v>
      </c>
      <c r="F217" s="15" t="s">
        <v>161</v>
      </c>
      <c r="G217" s="137" t="s">
        <v>3154</v>
      </c>
      <c r="H217" s="13" t="s">
        <v>34</v>
      </c>
      <c r="I217" s="16">
        <f>K217/L217-1</f>
        <v>-5.7159693576900428E-2</v>
      </c>
      <c r="J217" s="126" t="s">
        <v>3154</v>
      </c>
      <c r="K217" s="17">
        <v>-8000000</v>
      </c>
      <c r="L217" s="17">
        <f>VLOOKUP(A217,'[2]2023'!$A$9:$I$7853,9,0)</f>
        <v>-8485000</v>
      </c>
      <c r="M217" s="18">
        <f>VLOOKUP(A217,[3]data1683177749303!$A$2:$J$6448,10,0)</f>
        <v>-8829787.7200000007</v>
      </c>
    </row>
    <row r="218" spans="1:13" ht="16.5" outlineLevel="1" thickBot="1">
      <c r="A218" s="10">
        <v>1122000291</v>
      </c>
      <c r="B218" s="11">
        <v>291</v>
      </c>
      <c r="C218" s="19">
        <v>122000</v>
      </c>
      <c r="D218" s="13">
        <v>1</v>
      </c>
      <c r="E218" s="136" t="s">
        <v>3154</v>
      </c>
      <c r="F218" s="15" t="s">
        <v>162</v>
      </c>
      <c r="G218" s="137" t="s">
        <v>3154</v>
      </c>
      <c r="H218" s="13" t="s">
        <v>34</v>
      </c>
      <c r="I218" s="24">
        <f>K218/L218-1</f>
        <v>-0.8666666666666667</v>
      </c>
      <c r="J218" s="145" t="s">
        <v>3154</v>
      </c>
      <c r="K218" s="17">
        <v>-2000</v>
      </c>
      <c r="L218" s="17">
        <f>VLOOKUP(A218,'[2]2023'!$A$9:$I$7853,9,0)</f>
        <v>-15000</v>
      </c>
      <c r="M218" s="18">
        <f>VLOOKUP(A218,[3]data1683177749303!$A$2:$J$6448,10,0)</f>
        <v>-1176.25</v>
      </c>
    </row>
    <row r="219" spans="1:13" ht="16.5" thickBot="1">
      <c r="A219" s="125" t="s">
        <v>3154</v>
      </c>
      <c r="B219" s="25" t="s">
        <v>163</v>
      </c>
      <c r="C219" s="146" t="s">
        <v>3154</v>
      </c>
      <c r="D219" s="146" t="s">
        <v>3154</v>
      </c>
      <c r="E219" s="147" t="s">
        <v>3154</v>
      </c>
      <c r="F219" s="28" t="s">
        <v>160</v>
      </c>
      <c r="G219" s="148" t="s">
        <v>3154</v>
      </c>
      <c r="H219" s="149" t="s">
        <v>3154</v>
      </c>
      <c r="I219" s="29">
        <f>K219/L219-1</f>
        <v>-5.8588235294117608E-2</v>
      </c>
      <c r="J219" s="150" t="s">
        <v>3154</v>
      </c>
      <c r="K219" s="30">
        <f>SUBTOTAL(9,K217:K218)</f>
        <v>-8002000</v>
      </c>
      <c r="L219" s="30">
        <f>SUBTOTAL(9,L217:L218)</f>
        <v>-8500000</v>
      </c>
      <c r="M219" s="30">
        <f>SUBTOTAL(9,M217:M218)</f>
        <v>-8830963.9700000007</v>
      </c>
    </row>
    <row r="220" spans="1:13" ht="15.75" outlineLevel="1">
      <c r="A220" s="10">
        <v>11240000</v>
      </c>
      <c r="B220" s="11">
        <v>0</v>
      </c>
      <c r="C220" s="19">
        <v>124000</v>
      </c>
      <c r="D220" s="13">
        <v>1</v>
      </c>
      <c r="E220" s="136" t="s">
        <v>3154</v>
      </c>
      <c r="F220" s="15" t="s">
        <v>164</v>
      </c>
      <c r="G220" s="137" t="s">
        <v>3154</v>
      </c>
      <c r="H220" s="13" t="s">
        <v>11</v>
      </c>
      <c r="I220" s="142" t="s">
        <v>3154</v>
      </c>
      <c r="J220" s="142" t="s">
        <v>3154</v>
      </c>
      <c r="K220" s="17">
        <f>VLOOKUP(A220,'[1]קובץ מוכן '!$A$1:$C$7608,3,0)</f>
        <v>0</v>
      </c>
      <c r="L220" s="139" t="s">
        <v>3154</v>
      </c>
      <c r="M220" s="140" t="s">
        <v>3154</v>
      </c>
    </row>
    <row r="221" spans="1:13" ht="16.5" outlineLevel="1" thickBot="1">
      <c r="A221" s="10">
        <v>1124000290</v>
      </c>
      <c r="B221" s="11">
        <v>290</v>
      </c>
      <c r="C221" s="19">
        <v>124000</v>
      </c>
      <c r="D221" s="13">
        <v>1</v>
      </c>
      <c r="E221" s="136" t="s">
        <v>3154</v>
      </c>
      <c r="F221" s="15" t="s">
        <v>165</v>
      </c>
      <c r="G221" s="137" t="s">
        <v>3154</v>
      </c>
      <c r="H221" s="13" t="s">
        <v>34</v>
      </c>
      <c r="I221" s="24">
        <f>K221/L221-1</f>
        <v>-0.55000000000000004</v>
      </c>
      <c r="J221" s="145" t="s">
        <v>3154</v>
      </c>
      <c r="K221" s="17">
        <v>-9000</v>
      </c>
      <c r="L221" s="17">
        <f>VLOOKUP(A221,'[2]2023'!$A$9:$I$7853,9,0)</f>
        <v>-20000</v>
      </c>
      <c r="M221" s="18">
        <f>VLOOKUP(A221,[3]data1683177749303!$A$2:$J$6448,10,0)</f>
        <v>-8664.56</v>
      </c>
    </row>
    <row r="222" spans="1:13" ht="16.5" thickBot="1">
      <c r="A222" s="125" t="s">
        <v>3154</v>
      </c>
      <c r="B222" s="25" t="s">
        <v>166</v>
      </c>
      <c r="C222" s="146" t="s">
        <v>3154</v>
      </c>
      <c r="D222" s="146" t="s">
        <v>3154</v>
      </c>
      <c r="E222" s="147" t="s">
        <v>3154</v>
      </c>
      <c r="F222" s="28" t="s">
        <v>164</v>
      </c>
      <c r="G222" s="148" t="s">
        <v>3154</v>
      </c>
      <c r="H222" s="149" t="s">
        <v>3154</v>
      </c>
      <c r="I222" s="29">
        <f>K222/L222-1</f>
        <v>-0.55000000000000004</v>
      </c>
      <c r="J222" s="150" t="s">
        <v>3154</v>
      </c>
      <c r="K222" s="30">
        <f>SUBTOTAL(9,K221)</f>
        <v>-9000</v>
      </c>
      <c r="L222" s="30">
        <f>SUBTOTAL(9,L221)</f>
        <v>-20000</v>
      </c>
      <c r="M222" s="31">
        <f>SUBTOTAL(9,M221)</f>
        <v>-8664.56</v>
      </c>
    </row>
    <row r="223" spans="1:13" ht="15.75" outlineLevel="1">
      <c r="A223" s="10">
        <v>11290000</v>
      </c>
      <c r="B223" s="11">
        <v>0</v>
      </c>
      <c r="C223" s="19">
        <v>129000</v>
      </c>
      <c r="D223" s="13">
        <v>1</v>
      </c>
      <c r="E223" s="136" t="s">
        <v>3154</v>
      </c>
      <c r="F223" s="15" t="s">
        <v>167</v>
      </c>
      <c r="G223" s="137" t="s">
        <v>3154</v>
      </c>
      <c r="H223" s="13" t="s">
        <v>11</v>
      </c>
      <c r="I223" s="142" t="s">
        <v>3154</v>
      </c>
      <c r="J223" s="142" t="s">
        <v>3154</v>
      </c>
      <c r="K223" s="17">
        <f>VLOOKUP(A223,'[1]קובץ מוכן '!$A$1:$C$7608,3,0)</f>
        <v>0</v>
      </c>
      <c r="L223" s="139" t="s">
        <v>3154</v>
      </c>
      <c r="M223" s="140" t="s">
        <v>3154</v>
      </c>
    </row>
    <row r="224" spans="1:13" ht="16.5" outlineLevel="1" thickBot="1">
      <c r="A224" s="10">
        <v>1129000290</v>
      </c>
      <c r="B224" s="11">
        <v>290</v>
      </c>
      <c r="C224" s="19">
        <v>129000</v>
      </c>
      <c r="D224" s="13">
        <v>1</v>
      </c>
      <c r="E224" s="136" t="s">
        <v>3154</v>
      </c>
      <c r="F224" s="15" t="s">
        <v>168</v>
      </c>
      <c r="G224" s="137" t="s">
        <v>3154</v>
      </c>
      <c r="H224" s="13" t="s">
        <v>34</v>
      </c>
      <c r="I224" s="24">
        <f>K224/L224-1</f>
        <v>-0.25</v>
      </c>
      <c r="J224" s="145" t="s">
        <v>3154</v>
      </c>
      <c r="K224" s="17">
        <f>VLOOKUP(A224,'[1]קובץ מוכן '!$A$1:$C$7608,3,0)</f>
        <v>-45000</v>
      </c>
      <c r="L224" s="17">
        <f>VLOOKUP(A224,'[2]2023'!$A$9:$I$7853,9,0)</f>
        <v>-60000</v>
      </c>
      <c r="M224" s="18">
        <f>VLOOKUP(A224,[3]data1683177749303!$A$2:$J$6448,10,0)</f>
        <v>-48953.73</v>
      </c>
    </row>
    <row r="225" spans="1:13" ht="16.5" thickBot="1">
      <c r="A225" s="125" t="s">
        <v>3154</v>
      </c>
      <c r="B225" s="25" t="s">
        <v>169</v>
      </c>
      <c r="C225" s="146" t="s">
        <v>3154</v>
      </c>
      <c r="D225" s="146" t="s">
        <v>3154</v>
      </c>
      <c r="E225" s="147" t="s">
        <v>3154</v>
      </c>
      <c r="F225" s="28" t="s">
        <v>167</v>
      </c>
      <c r="G225" s="148" t="s">
        <v>3154</v>
      </c>
      <c r="H225" s="149" t="s">
        <v>3154</v>
      </c>
      <c r="I225" s="29">
        <f>K225/L225-1</f>
        <v>-0.25</v>
      </c>
      <c r="J225" s="150" t="s">
        <v>3154</v>
      </c>
      <c r="K225" s="30">
        <f>SUBTOTAL(9,K224)</f>
        <v>-45000</v>
      </c>
      <c r="L225" s="30">
        <f>SUBTOTAL(9,L224)</f>
        <v>-60000</v>
      </c>
      <c r="M225" s="31">
        <f>SUBTOTAL(9,M224)</f>
        <v>-48953.73</v>
      </c>
    </row>
    <row r="226" spans="1:13" ht="15.75" outlineLevel="1">
      <c r="A226" s="10">
        <v>11600000</v>
      </c>
      <c r="B226" s="11">
        <v>0</v>
      </c>
      <c r="C226" s="19">
        <v>160000</v>
      </c>
      <c r="D226" s="13">
        <v>1</v>
      </c>
      <c r="E226" s="136" t="s">
        <v>3154</v>
      </c>
      <c r="F226" s="15" t="s">
        <v>170</v>
      </c>
      <c r="G226" s="137" t="s">
        <v>3154</v>
      </c>
      <c r="H226" s="13" t="s">
        <v>11</v>
      </c>
      <c r="I226" s="142" t="s">
        <v>3154</v>
      </c>
      <c r="J226" s="142" t="s">
        <v>3154</v>
      </c>
      <c r="K226" s="17">
        <f>VLOOKUP(A226,'[1]קובץ מוכן '!$A$1:$C$7608,3,0)</f>
        <v>0</v>
      </c>
      <c r="L226" s="139" t="s">
        <v>3154</v>
      </c>
      <c r="M226" s="140" t="s">
        <v>3154</v>
      </c>
    </row>
    <row r="227" spans="1:13" ht="15.75" outlineLevel="1">
      <c r="A227" s="10">
        <v>1160000840</v>
      </c>
      <c r="B227" s="11">
        <v>840</v>
      </c>
      <c r="C227" s="19">
        <v>160000</v>
      </c>
      <c r="D227" s="13">
        <v>1</v>
      </c>
      <c r="E227" s="136" t="s">
        <v>3154</v>
      </c>
      <c r="F227" s="15" t="s">
        <v>171</v>
      </c>
      <c r="G227" s="137" t="s">
        <v>3154</v>
      </c>
      <c r="H227" s="13" t="s">
        <v>34</v>
      </c>
      <c r="I227" s="126" t="s">
        <v>3154</v>
      </c>
      <c r="J227" s="126" t="s">
        <v>3154</v>
      </c>
      <c r="K227" s="17">
        <f>VLOOKUP(A227,'[1]קובץ מוכן '!$A$1:$C$7608,3,0)</f>
        <v>0</v>
      </c>
      <c r="L227" s="17">
        <f>VLOOKUP(A227,'[2]2023'!$A$9:$I$7853,9,0)</f>
        <v>0</v>
      </c>
      <c r="M227" s="18">
        <f>VLOOKUP(A227,[3]data1683177749303!$A$2:$J$6448,10,0)</f>
        <v>-68822</v>
      </c>
    </row>
    <row r="228" spans="1:13" ht="15.75" outlineLevel="1">
      <c r="A228" s="10">
        <v>1160000841</v>
      </c>
      <c r="B228" s="11">
        <v>841</v>
      </c>
      <c r="C228" s="19">
        <v>160000</v>
      </c>
      <c r="D228" s="13">
        <v>1</v>
      </c>
      <c r="E228" s="136" t="s">
        <v>3154</v>
      </c>
      <c r="F228" s="15" t="s">
        <v>172</v>
      </c>
      <c r="G228" s="137" t="s">
        <v>3154</v>
      </c>
      <c r="H228" s="13" t="s">
        <v>34</v>
      </c>
      <c r="I228" s="16">
        <f t="shared" ref="I228:I232" si="4">K228/L228-1</f>
        <v>7.4917739128225413E-2</v>
      </c>
      <c r="J228" s="126" t="s">
        <v>3154</v>
      </c>
      <c r="K228" s="17">
        <f>VLOOKUP(A228,'[1]קובץ מוכן '!$A$1:$C$7608,3,0)</f>
        <v>-8461000</v>
      </c>
      <c r="L228" s="17">
        <f>VLOOKUP(A228,'[2]2023'!$A$9:$I$7853,9,0)</f>
        <v>-7871300</v>
      </c>
      <c r="M228" s="18">
        <f>VLOOKUP(A228,[3]data1683177749303!$A$2:$J$6448,10,0)</f>
        <v>-9041200</v>
      </c>
    </row>
    <row r="229" spans="1:13" ht="15.75" outlineLevel="1">
      <c r="A229" s="10">
        <v>1160000842</v>
      </c>
      <c r="B229" s="11">
        <v>842</v>
      </c>
      <c r="C229" s="19">
        <v>160000</v>
      </c>
      <c r="D229" s="13">
        <v>1</v>
      </c>
      <c r="E229" s="136" t="s">
        <v>3154</v>
      </c>
      <c r="F229" s="15" t="s">
        <v>173</v>
      </c>
      <c r="G229" s="137" t="s">
        <v>3154</v>
      </c>
      <c r="H229" s="13" t="s">
        <v>34</v>
      </c>
      <c r="I229" s="16">
        <f t="shared" si="4"/>
        <v>-0.26226484691995577</v>
      </c>
      <c r="J229" s="126" t="s">
        <v>3154</v>
      </c>
      <c r="K229" s="17">
        <f>VLOOKUP(A229,'[1]קובץ מוכן '!$A$1:$C$7608,3,0)</f>
        <v>-200000</v>
      </c>
      <c r="L229" s="17">
        <f>VLOOKUP(A229,'[2]2023'!$A$9:$I$7853,9,0)</f>
        <v>-271100</v>
      </c>
      <c r="M229" s="18">
        <f>VLOOKUP(A229,[3]data1683177749303!$A$2:$J$6448,10,0)</f>
        <v>-710700</v>
      </c>
    </row>
    <row r="230" spans="1:13" ht="15.75" outlineLevel="1">
      <c r="A230" s="10">
        <v>1160000843</v>
      </c>
      <c r="B230" s="11">
        <v>843</v>
      </c>
      <c r="C230" s="19">
        <v>160000</v>
      </c>
      <c r="D230" s="13">
        <v>1</v>
      </c>
      <c r="E230" s="136" t="s">
        <v>3154</v>
      </c>
      <c r="F230" s="15" t="s">
        <v>174</v>
      </c>
      <c r="G230" s="137" t="s">
        <v>3154</v>
      </c>
      <c r="H230" s="13" t="s">
        <v>34</v>
      </c>
      <c r="I230" s="126" t="s">
        <v>3154</v>
      </c>
      <c r="J230" s="126" t="s">
        <v>3154</v>
      </c>
      <c r="K230" s="17">
        <f>VLOOKUP(A230,'[1]קובץ מוכן '!$A$1:$C$7608,3,0)</f>
        <v>0</v>
      </c>
      <c r="L230" s="17">
        <f>VLOOKUP(A230,'[2]2023'!$A$9:$I$7853,9,0)</f>
        <v>0</v>
      </c>
      <c r="M230" s="18">
        <f>VLOOKUP(A230,[3]data1683177749303!$A$2:$J$6448,10,0)</f>
        <v>-22600</v>
      </c>
    </row>
    <row r="231" spans="1:13" ht="16.5" outlineLevel="1" thickBot="1">
      <c r="A231" s="10">
        <v>1160000844</v>
      </c>
      <c r="B231" s="11">
        <v>844</v>
      </c>
      <c r="C231" s="19">
        <v>160000</v>
      </c>
      <c r="D231" s="13">
        <v>1</v>
      </c>
      <c r="E231" s="136" t="s">
        <v>3154</v>
      </c>
      <c r="F231" s="15" t="s">
        <v>175</v>
      </c>
      <c r="G231" s="137" t="s">
        <v>3154</v>
      </c>
      <c r="H231" s="13" t="s">
        <v>34</v>
      </c>
      <c r="I231" s="24">
        <f t="shared" si="4"/>
        <v>1.6186576964725941</v>
      </c>
      <c r="J231" s="145" t="s">
        <v>3154</v>
      </c>
      <c r="K231" s="17">
        <f>VLOOKUP(A231,'[1]קובץ מוכן '!$A$1:$C$7608,3,0)</f>
        <v>-56828800</v>
      </c>
      <c r="L231" s="17">
        <f>VLOOKUP(A231,'[2]2023'!$A$9:$I$7853,9,0)</f>
        <v>-21701500</v>
      </c>
      <c r="M231" s="18">
        <f>VLOOKUP(A231,[3]data1683177749303!$A$2:$J$6448,10,0)</f>
        <v>-20419827</v>
      </c>
    </row>
    <row r="232" spans="1:13" ht="16.5" thickBot="1">
      <c r="A232" s="125" t="s">
        <v>3154</v>
      </c>
      <c r="B232" s="25" t="s">
        <v>176</v>
      </c>
      <c r="C232" s="146" t="s">
        <v>3154</v>
      </c>
      <c r="D232" s="146" t="s">
        <v>3154</v>
      </c>
      <c r="E232" s="147" t="s">
        <v>3154</v>
      </c>
      <c r="F232" s="28" t="s">
        <v>170</v>
      </c>
      <c r="G232" s="148" t="s">
        <v>3154</v>
      </c>
      <c r="H232" s="149" t="s">
        <v>3154</v>
      </c>
      <c r="I232" s="29">
        <f t="shared" si="4"/>
        <v>1.1944115882977759</v>
      </c>
      <c r="J232" s="150" t="s">
        <v>3154</v>
      </c>
      <c r="K232" s="30">
        <f>SUBTOTAL(9,K227:K231)</f>
        <v>-65489800</v>
      </c>
      <c r="L232" s="30">
        <f>SUBTOTAL(9,L227:L231)</f>
        <v>-29843900</v>
      </c>
      <c r="M232" s="31">
        <f>SUBTOTAL(9,M227:M231)</f>
        <v>-30263149</v>
      </c>
    </row>
    <row r="233" spans="1:13" ht="15.75" outlineLevel="1">
      <c r="A233" s="10">
        <v>11900000</v>
      </c>
      <c r="B233" s="32">
        <v>0</v>
      </c>
      <c r="C233" s="49">
        <v>190000</v>
      </c>
      <c r="D233" s="34">
        <v>1</v>
      </c>
      <c r="E233" s="151" t="s">
        <v>3154</v>
      </c>
      <c r="F233" s="35" t="s">
        <v>177</v>
      </c>
      <c r="G233" s="152" t="s">
        <v>3154</v>
      </c>
      <c r="H233" s="34" t="s">
        <v>11</v>
      </c>
      <c r="I233" s="142" t="s">
        <v>3154</v>
      </c>
      <c r="J233" s="142" t="s">
        <v>3154</v>
      </c>
      <c r="K233" s="17">
        <f>VLOOKUP(A233,'[1]קובץ מוכן '!$A$1:$C$7608,3,0)</f>
        <v>0</v>
      </c>
      <c r="L233" s="139" t="s">
        <v>3154</v>
      </c>
      <c r="M233" s="140" t="s">
        <v>3154</v>
      </c>
    </row>
    <row r="234" spans="1:13" ht="15.75" outlineLevel="1">
      <c r="A234" s="10">
        <v>11910000</v>
      </c>
      <c r="B234" s="11">
        <v>0</v>
      </c>
      <c r="C234" s="19">
        <v>191000</v>
      </c>
      <c r="D234" s="13">
        <v>1</v>
      </c>
      <c r="E234" s="136" t="s">
        <v>3154</v>
      </c>
      <c r="F234" s="15" t="s">
        <v>178</v>
      </c>
      <c r="G234" s="137" t="s">
        <v>3154</v>
      </c>
      <c r="H234" s="13" t="s">
        <v>11</v>
      </c>
      <c r="I234" s="126" t="s">
        <v>3154</v>
      </c>
      <c r="J234" s="142" t="s">
        <v>3154</v>
      </c>
      <c r="K234" s="17">
        <f>VLOOKUP(A234,'[1]קובץ מוכן '!$A$1:$C$7608,3,0)</f>
        <v>0</v>
      </c>
      <c r="L234" s="17">
        <f>VLOOKUP(A234,'[2]2023'!$A$9:$I$7853,9,0)</f>
        <v>0</v>
      </c>
      <c r="M234" s="140" t="s">
        <v>3154</v>
      </c>
    </row>
    <row r="235" spans="1:13" ht="15.75" outlineLevel="1">
      <c r="A235" s="10">
        <v>11920000</v>
      </c>
      <c r="B235" s="11">
        <v>0</v>
      </c>
      <c r="C235" s="19">
        <v>192000</v>
      </c>
      <c r="D235" s="13">
        <v>1</v>
      </c>
      <c r="E235" s="136" t="s">
        <v>3154</v>
      </c>
      <c r="F235" s="15" t="s">
        <v>179</v>
      </c>
      <c r="G235" s="137" t="s">
        <v>3154</v>
      </c>
      <c r="H235" s="13" t="s">
        <v>11</v>
      </c>
      <c r="I235" s="126" t="s">
        <v>3154</v>
      </c>
      <c r="J235" s="142" t="s">
        <v>3154</v>
      </c>
      <c r="K235" s="17">
        <f>VLOOKUP(A235,'[1]קובץ מוכן '!$A$1:$C$7608,3,0)</f>
        <v>0</v>
      </c>
      <c r="L235" s="17">
        <f>VLOOKUP(A235,'[2]2023'!$A$9:$I$7853,9,0)</f>
        <v>0</v>
      </c>
      <c r="M235" s="140" t="s">
        <v>3154</v>
      </c>
    </row>
    <row r="236" spans="1:13" ht="15.75" outlineLevel="1">
      <c r="A236" s="10">
        <v>1192000910</v>
      </c>
      <c r="B236" s="11">
        <v>910</v>
      </c>
      <c r="C236" s="19">
        <v>192000</v>
      </c>
      <c r="D236" s="13">
        <v>1</v>
      </c>
      <c r="E236" s="136" t="s">
        <v>3154</v>
      </c>
      <c r="F236" s="15" t="s">
        <v>180</v>
      </c>
      <c r="G236" s="137" t="s">
        <v>3154</v>
      </c>
      <c r="H236" s="13" t="s">
        <v>34</v>
      </c>
      <c r="I236" s="16">
        <f>K236/L236-1</f>
        <v>-1</v>
      </c>
      <c r="J236" s="126" t="s">
        <v>3154</v>
      </c>
      <c r="K236" s="17">
        <v>0</v>
      </c>
      <c r="L236" s="17">
        <f>VLOOKUP(A236,'[2]2023'!$A$9:$I$7853,9,0)</f>
        <v>-250000</v>
      </c>
      <c r="M236" s="18">
        <f>VLOOKUP(A236,[3]data1683177749303!$A$2:$J$6448,10,0)</f>
        <v>-268600</v>
      </c>
    </row>
    <row r="237" spans="1:13" ht="15.75" outlineLevel="1">
      <c r="A237" s="10">
        <v>1192000911</v>
      </c>
      <c r="B237" s="11">
        <v>911</v>
      </c>
      <c r="C237" s="19">
        <v>192000</v>
      </c>
      <c r="D237" s="13">
        <v>1</v>
      </c>
      <c r="E237" s="136" t="s">
        <v>3154</v>
      </c>
      <c r="F237" s="15" t="s">
        <v>181</v>
      </c>
      <c r="G237" s="137" t="s">
        <v>3154</v>
      </c>
      <c r="H237" s="13" t="s">
        <v>34</v>
      </c>
      <c r="I237" s="126" t="s">
        <v>3154</v>
      </c>
      <c r="J237" s="142" t="s">
        <v>3154</v>
      </c>
      <c r="K237" s="17">
        <f>VLOOKUP(A237,'[1]קובץ מוכן '!$A$1:$C$7608,3,0)</f>
        <v>0</v>
      </c>
      <c r="L237" s="17">
        <f>VLOOKUP(A237,'[2]2023'!$A$9:$I$7853,9,0)</f>
        <v>0</v>
      </c>
      <c r="M237" s="140" t="s">
        <v>3154</v>
      </c>
    </row>
    <row r="238" spans="1:13" ht="15.75" outlineLevel="1">
      <c r="A238" s="10">
        <v>1192000912</v>
      </c>
      <c r="B238" s="11">
        <v>912</v>
      </c>
      <c r="C238" s="19">
        <v>192000</v>
      </c>
      <c r="D238" s="13">
        <v>1</v>
      </c>
      <c r="E238" s="136" t="s">
        <v>3154</v>
      </c>
      <c r="F238" s="15" t="s">
        <v>182</v>
      </c>
      <c r="G238" s="137" t="s">
        <v>3154</v>
      </c>
      <c r="H238" s="13" t="s">
        <v>34</v>
      </c>
      <c r="I238" s="126" t="s">
        <v>3154</v>
      </c>
      <c r="J238" s="142" t="s">
        <v>3154</v>
      </c>
      <c r="K238" s="17">
        <f>VLOOKUP(A238,'[1]קובץ מוכן '!$A$1:$C$7608,3,0)</f>
        <v>0</v>
      </c>
      <c r="L238" s="17">
        <f>VLOOKUP(A238,'[2]2023'!$A$9:$I$7853,9,0)</f>
        <v>0</v>
      </c>
      <c r="M238" s="18">
        <f>VLOOKUP(A238,[3]data1683177749303!$A$2:$J$6448,10,0)</f>
        <v>0</v>
      </c>
    </row>
    <row r="239" spans="1:13" ht="15.75" outlineLevel="1">
      <c r="A239" s="10">
        <v>1192000913</v>
      </c>
      <c r="B239" s="11">
        <v>913</v>
      </c>
      <c r="C239" s="19">
        <v>192000</v>
      </c>
      <c r="D239" s="13">
        <v>1</v>
      </c>
      <c r="E239" s="136" t="s">
        <v>3154</v>
      </c>
      <c r="F239" s="15" t="s">
        <v>183</v>
      </c>
      <c r="G239" s="137" t="s">
        <v>3154</v>
      </c>
      <c r="H239" s="13" t="s">
        <v>34</v>
      </c>
      <c r="I239" s="126" t="s">
        <v>3154</v>
      </c>
      <c r="J239" s="142" t="s">
        <v>3154</v>
      </c>
      <c r="K239" s="17">
        <f>VLOOKUP(A239,'[1]קובץ מוכן '!$A$1:$C$7608,3,0)</f>
        <v>0</v>
      </c>
      <c r="L239" s="17">
        <f>VLOOKUP(A239,'[2]2023'!$A$9:$I$7853,9,0)</f>
        <v>0</v>
      </c>
      <c r="M239" s="18">
        <f>VLOOKUP(A239,[3]data1683177749303!$A$2:$J$6448,10,0)</f>
        <v>0</v>
      </c>
    </row>
    <row r="240" spans="1:13" ht="15.75" outlineLevel="1">
      <c r="A240" s="10">
        <v>1192000914</v>
      </c>
      <c r="B240" s="11">
        <v>914</v>
      </c>
      <c r="C240" s="19">
        <v>192000</v>
      </c>
      <c r="D240" s="13">
        <v>1</v>
      </c>
      <c r="E240" s="136" t="s">
        <v>3154</v>
      </c>
      <c r="F240" s="15" t="s">
        <v>184</v>
      </c>
      <c r="G240" s="137" t="s">
        <v>3154</v>
      </c>
      <c r="H240" s="13" t="s">
        <v>34</v>
      </c>
      <c r="I240" s="126" t="s">
        <v>3154</v>
      </c>
      <c r="J240" s="142" t="s">
        <v>3154</v>
      </c>
      <c r="K240" s="17">
        <f>VLOOKUP(A240,'[1]קובץ מוכן '!$A$1:$C$7608,3,0)</f>
        <v>0</v>
      </c>
      <c r="L240" s="17">
        <f>VLOOKUP(A240,'[2]2023'!$A$9:$I$7853,9,0)</f>
        <v>0</v>
      </c>
      <c r="M240" s="18">
        <f>VLOOKUP(A240,[3]data1683177749303!$A$2:$J$6448,10,0)</f>
        <v>0</v>
      </c>
    </row>
    <row r="241" spans="1:13" ht="16.5" outlineLevel="1" thickBot="1">
      <c r="A241" s="10">
        <v>1192000980</v>
      </c>
      <c r="B241" s="11">
        <v>980</v>
      </c>
      <c r="C241" s="19">
        <v>192000</v>
      </c>
      <c r="D241" s="13">
        <v>1</v>
      </c>
      <c r="E241" s="136" t="s">
        <v>3154</v>
      </c>
      <c r="F241" s="15" t="s">
        <v>185</v>
      </c>
      <c r="G241" s="137" t="s">
        <v>3154</v>
      </c>
      <c r="H241" s="13" t="s">
        <v>34</v>
      </c>
      <c r="I241" s="145" t="s">
        <v>3154</v>
      </c>
      <c r="J241" s="161" t="s">
        <v>3154</v>
      </c>
      <c r="K241" s="17">
        <f>VLOOKUP(A241,'[1]קובץ מוכן '!$A$1:$C$7608,3,0)</f>
        <v>0</v>
      </c>
      <c r="L241" s="17">
        <f>VLOOKUP(A241,'[2]2023'!$A$9:$I$7853,9,0)</f>
        <v>0</v>
      </c>
      <c r="M241" s="18">
        <f>VLOOKUP(A241,[3]data1683177749303!$A$2:$J$6448,10,0)</f>
        <v>0</v>
      </c>
    </row>
    <row r="242" spans="1:13" ht="16.5" thickBot="1">
      <c r="A242" s="125" t="s">
        <v>3154</v>
      </c>
      <c r="B242" s="25" t="s">
        <v>186</v>
      </c>
      <c r="C242" s="146" t="s">
        <v>3154</v>
      </c>
      <c r="D242" s="146" t="s">
        <v>3154</v>
      </c>
      <c r="E242" s="147" t="s">
        <v>3154</v>
      </c>
      <c r="F242" s="28" t="s">
        <v>179</v>
      </c>
      <c r="G242" s="148" t="s">
        <v>3154</v>
      </c>
      <c r="H242" s="149" t="s">
        <v>3154</v>
      </c>
      <c r="I242" s="29">
        <f>K242/L242-1</f>
        <v>-1</v>
      </c>
      <c r="J242" s="150" t="s">
        <v>3154</v>
      </c>
      <c r="K242" s="30">
        <f>SUBTOTAL(9,K236:K241)</f>
        <v>0</v>
      </c>
      <c r="L242" s="30">
        <f>SUBTOTAL(9,L236:L241)</f>
        <v>-250000</v>
      </c>
      <c r="M242" s="31">
        <f>SUBTOTAL(9,M236:M241)</f>
        <v>-268600</v>
      </c>
    </row>
    <row r="243" spans="1:13" ht="16.5" outlineLevel="1" thickBot="1">
      <c r="A243" s="10">
        <v>1192100910</v>
      </c>
      <c r="B243" s="11">
        <v>910</v>
      </c>
      <c r="C243" s="19">
        <v>192100</v>
      </c>
      <c r="D243" s="13">
        <v>1</v>
      </c>
      <c r="E243" s="136" t="s">
        <v>3154</v>
      </c>
      <c r="F243" s="15" t="s">
        <v>187</v>
      </c>
      <c r="G243" s="137" t="s">
        <v>3154</v>
      </c>
      <c r="H243" s="13" t="s">
        <v>34</v>
      </c>
      <c r="I243" s="161" t="s">
        <v>3154</v>
      </c>
      <c r="J243" s="161" t="s">
        <v>3154</v>
      </c>
      <c r="K243" s="17">
        <f>VLOOKUP(A243,'[1]קובץ מוכן '!$A$1:$C$7608,3,0)</f>
        <v>0</v>
      </c>
      <c r="L243" s="17">
        <f>VLOOKUP(A243,'[2]2023'!$A$9:$I$7853,9,0)</f>
        <v>0</v>
      </c>
      <c r="M243" s="18">
        <f>VLOOKUP(A243,[3]data1683177749303!$A$2:$J$6448,10,0)</f>
        <v>0</v>
      </c>
    </row>
    <row r="244" spans="1:13" ht="16.5" thickBot="1">
      <c r="A244" s="125" t="s">
        <v>3154</v>
      </c>
      <c r="B244" s="25" t="s">
        <v>188</v>
      </c>
      <c r="C244" s="146" t="s">
        <v>3154</v>
      </c>
      <c r="D244" s="146" t="s">
        <v>3154</v>
      </c>
      <c r="E244" s="147" t="s">
        <v>3154</v>
      </c>
      <c r="F244" s="28" t="s">
        <v>187</v>
      </c>
      <c r="G244" s="148" t="s">
        <v>3154</v>
      </c>
      <c r="H244" s="149" t="s">
        <v>3154</v>
      </c>
      <c r="I244" s="127" t="s">
        <v>3154</v>
      </c>
      <c r="J244" s="150" t="s">
        <v>3154</v>
      </c>
      <c r="K244" s="30">
        <f>SUBTOTAL(9,K243)</f>
        <v>0</v>
      </c>
      <c r="L244" s="30">
        <f>SUBTOTAL(9,L243)</f>
        <v>0</v>
      </c>
      <c r="M244" s="31">
        <f>SUBTOTAL(9,M243)</f>
        <v>0</v>
      </c>
    </row>
    <row r="245" spans="1:13" ht="15.75" outlineLevel="1">
      <c r="A245" s="10">
        <v>11940000</v>
      </c>
      <c r="B245" s="11">
        <v>0</v>
      </c>
      <c r="C245" s="19">
        <v>194000</v>
      </c>
      <c r="D245" s="13">
        <v>1</v>
      </c>
      <c r="E245" s="136" t="s">
        <v>3154</v>
      </c>
      <c r="F245" s="15" t="s">
        <v>189</v>
      </c>
      <c r="G245" s="137" t="s">
        <v>3154</v>
      </c>
      <c r="H245" s="13" t="s">
        <v>11</v>
      </c>
      <c r="I245" s="142" t="s">
        <v>3154</v>
      </c>
      <c r="J245" s="142" t="s">
        <v>3154</v>
      </c>
      <c r="K245" s="17">
        <f>VLOOKUP(A245,'[1]קובץ מוכן '!$A$1:$C$7608,3,0)</f>
        <v>0</v>
      </c>
      <c r="L245" s="17">
        <f>VLOOKUP(A245,'[2]2023'!$A$9:$I$7853,9,0)</f>
        <v>0</v>
      </c>
      <c r="M245" s="140" t="s">
        <v>3154</v>
      </c>
    </row>
    <row r="246" spans="1:13" ht="16.5" outlineLevel="1" thickBot="1">
      <c r="A246" s="10">
        <v>1194000910</v>
      </c>
      <c r="B246" s="11">
        <v>910</v>
      </c>
      <c r="C246" s="19">
        <v>194000</v>
      </c>
      <c r="D246" s="13">
        <v>1</v>
      </c>
      <c r="E246" s="136" t="s">
        <v>3154</v>
      </c>
      <c r="F246" s="15" t="s">
        <v>190</v>
      </c>
      <c r="G246" s="137" t="s">
        <v>3154</v>
      </c>
      <c r="H246" s="13" t="s">
        <v>34</v>
      </c>
      <c r="I246" s="145" t="s">
        <v>3154</v>
      </c>
      <c r="J246" s="145" t="s">
        <v>3154</v>
      </c>
      <c r="K246" s="17">
        <f>VLOOKUP(A246,'[1]קובץ מוכן '!$A$1:$C$7608,3,0)</f>
        <v>0</v>
      </c>
      <c r="L246" s="17">
        <f>VLOOKUP(A246,'[2]2023'!$A$9:$I$7853,9,0)</f>
        <v>0</v>
      </c>
      <c r="M246" s="18">
        <f>VLOOKUP(A246,[3]data1683177749303!$A$2:$J$6448,10,0)</f>
        <v>0</v>
      </c>
    </row>
    <row r="247" spans="1:13" ht="16.5" thickBot="1">
      <c r="A247" s="125" t="s">
        <v>3154</v>
      </c>
      <c r="B247" s="25" t="s">
        <v>191</v>
      </c>
      <c r="C247" s="146" t="s">
        <v>3154</v>
      </c>
      <c r="D247" s="146" t="s">
        <v>3154</v>
      </c>
      <c r="E247" s="147" t="s">
        <v>3154</v>
      </c>
      <c r="F247" s="28" t="s">
        <v>189</v>
      </c>
      <c r="G247" s="148" t="s">
        <v>3154</v>
      </c>
      <c r="H247" s="149" t="s">
        <v>3154</v>
      </c>
      <c r="I247" s="127" t="s">
        <v>3154</v>
      </c>
      <c r="J247" s="150" t="s">
        <v>3154</v>
      </c>
      <c r="K247" s="30">
        <f>SUBTOTAL(9,K246)</f>
        <v>0</v>
      </c>
      <c r="L247" s="30">
        <f>SUBTOTAL(9,L246)</f>
        <v>0</v>
      </c>
      <c r="M247" s="31">
        <f>SUBTOTAL(9,M246)</f>
        <v>0</v>
      </c>
    </row>
    <row r="248" spans="1:13" ht="15.75" outlineLevel="1">
      <c r="A248" s="10">
        <v>11960000</v>
      </c>
      <c r="B248" s="11">
        <v>0</v>
      </c>
      <c r="C248" s="19">
        <v>196000</v>
      </c>
      <c r="D248" s="13">
        <v>1</v>
      </c>
      <c r="E248" s="136" t="s">
        <v>3154</v>
      </c>
      <c r="F248" s="15" t="s">
        <v>192</v>
      </c>
      <c r="G248" s="137" t="s">
        <v>3154</v>
      </c>
      <c r="H248" s="13" t="s">
        <v>11</v>
      </c>
      <c r="I248" s="142" t="s">
        <v>3154</v>
      </c>
      <c r="J248" s="142" t="s">
        <v>3154</v>
      </c>
      <c r="K248" s="17">
        <f>VLOOKUP(A248,'[1]קובץ מוכן '!$A$1:$C$7608,3,0)</f>
        <v>0</v>
      </c>
      <c r="L248" s="139" t="s">
        <v>3154</v>
      </c>
      <c r="M248" s="140" t="s">
        <v>3154</v>
      </c>
    </row>
    <row r="249" spans="1:13" ht="15.75" outlineLevel="1">
      <c r="A249" s="10">
        <v>11961000</v>
      </c>
      <c r="B249" s="11">
        <v>0</v>
      </c>
      <c r="C249" s="19">
        <v>196100</v>
      </c>
      <c r="D249" s="13">
        <v>1</v>
      </c>
      <c r="E249" s="136" t="s">
        <v>3154</v>
      </c>
      <c r="F249" s="15" t="s">
        <v>193</v>
      </c>
      <c r="G249" s="137" t="s">
        <v>3154</v>
      </c>
      <c r="H249" s="13" t="s">
        <v>11</v>
      </c>
      <c r="I249" s="126" t="s">
        <v>3154</v>
      </c>
      <c r="J249" s="142" t="s">
        <v>3154</v>
      </c>
      <c r="K249" s="17">
        <f>VLOOKUP(A249,'[1]קובץ מוכן '!$A$1:$C$7608,3,0)</f>
        <v>0</v>
      </c>
      <c r="L249" s="17">
        <f>VLOOKUP(A249,'[2]2023'!$A$9:$I$7853,9,0)</f>
        <v>0</v>
      </c>
      <c r="M249" s="140" t="s">
        <v>3154</v>
      </c>
    </row>
    <row r="250" spans="1:13" ht="16.5" outlineLevel="1" thickBot="1">
      <c r="A250" s="10">
        <v>1196100910</v>
      </c>
      <c r="B250" s="11">
        <v>910</v>
      </c>
      <c r="C250" s="19">
        <v>196100</v>
      </c>
      <c r="D250" s="13">
        <v>1</v>
      </c>
      <c r="E250" s="136" t="s">
        <v>3154</v>
      </c>
      <c r="F250" s="15" t="s">
        <v>193</v>
      </c>
      <c r="G250" s="137" t="s">
        <v>3154</v>
      </c>
      <c r="H250" s="13" t="s">
        <v>34</v>
      </c>
      <c r="I250" s="145" t="s">
        <v>3154</v>
      </c>
      <c r="J250" s="145" t="s">
        <v>3154</v>
      </c>
      <c r="K250" s="17">
        <v>-1755200</v>
      </c>
      <c r="L250" s="17">
        <f>VLOOKUP(A250,'[2]2023'!$A$9:$I$7853,9,0)</f>
        <v>-732000</v>
      </c>
      <c r="M250" s="18">
        <f>VLOOKUP(A250,[3]data1683177749303!$A$2:$J$6448,10,0)</f>
        <v>0</v>
      </c>
    </row>
    <row r="251" spans="1:13" ht="16.5" thickBot="1">
      <c r="A251" s="125" t="s">
        <v>3154</v>
      </c>
      <c r="B251" s="25" t="s">
        <v>194</v>
      </c>
      <c r="C251" s="146" t="s">
        <v>3154</v>
      </c>
      <c r="D251" s="146" t="s">
        <v>3154</v>
      </c>
      <c r="E251" s="147" t="s">
        <v>3154</v>
      </c>
      <c r="F251" s="28" t="s">
        <v>193</v>
      </c>
      <c r="G251" s="148" t="s">
        <v>3154</v>
      </c>
      <c r="H251" s="149" t="s">
        <v>3154</v>
      </c>
      <c r="I251" s="127" t="s">
        <v>3154</v>
      </c>
      <c r="J251" s="150" t="s">
        <v>3154</v>
      </c>
      <c r="K251" s="30">
        <f>SUBTOTAL(9,K250)</f>
        <v>-1755200</v>
      </c>
      <c r="L251" s="30">
        <f>SUBTOTAL(9,L250)</f>
        <v>-732000</v>
      </c>
      <c r="M251" s="31">
        <f>SUBTOTAL(9,M250)</f>
        <v>0</v>
      </c>
    </row>
    <row r="252" spans="1:13" ht="15.75" outlineLevel="1">
      <c r="A252" s="10">
        <v>11962000</v>
      </c>
      <c r="B252" s="11">
        <v>0</v>
      </c>
      <c r="C252" s="19">
        <v>196200</v>
      </c>
      <c r="D252" s="13">
        <v>1</v>
      </c>
      <c r="E252" s="136" t="s">
        <v>3154</v>
      </c>
      <c r="F252" s="15" t="s">
        <v>195</v>
      </c>
      <c r="G252" s="137" t="s">
        <v>3154</v>
      </c>
      <c r="H252" s="13" t="s">
        <v>11</v>
      </c>
      <c r="I252" s="142" t="s">
        <v>3154</v>
      </c>
      <c r="J252" s="142" t="s">
        <v>3154</v>
      </c>
      <c r="K252" s="17">
        <f>VLOOKUP(A252,'[1]קובץ מוכן '!$A$1:$C$7608,3,0)</f>
        <v>0</v>
      </c>
      <c r="L252" s="17">
        <f>VLOOKUP(A252,'[2]2023'!$A$9:$I$7853,9,0)</f>
        <v>0</v>
      </c>
      <c r="M252" s="140" t="s">
        <v>3154</v>
      </c>
    </row>
    <row r="253" spans="1:13" ht="16.5" outlineLevel="1" thickBot="1">
      <c r="A253" s="10">
        <v>1196200910</v>
      </c>
      <c r="B253" s="11">
        <v>910</v>
      </c>
      <c r="C253" s="19">
        <v>196200</v>
      </c>
      <c r="D253" s="13">
        <v>1</v>
      </c>
      <c r="E253" s="136" t="s">
        <v>3154</v>
      </c>
      <c r="F253" s="15" t="s">
        <v>196</v>
      </c>
      <c r="G253" s="137" t="s">
        <v>3154</v>
      </c>
      <c r="H253" s="13" t="s">
        <v>34</v>
      </c>
      <c r="I253" s="126" t="s">
        <v>3154</v>
      </c>
      <c r="J253" s="126" t="s">
        <v>3154</v>
      </c>
      <c r="K253" s="17">
        <f>VLOOKUP(A253,'[1]קובץ מוכן '!$A$1:$C$7608,3,0)</f>
        <v>0</v>
      </c>
      <c r="L253" s="17">
        <f>VLOOKUP(A253,'[2]2023'!$A$9:$I$7853,9,0)</f>
        <v>0</v>
      </c>
      <c r="M253" s="140" t="s">
        <v>3154</v>
      </c>
    </row>
    <row r="254" spans="1:13" ht="16.5" thickBot="1">
      <c r="A254" s="125" t="s">
        <v>3154</v>
      </c>
      <c r="B254" s="25" t="s">
        <v>197</v>
      </c>
      <c r="C254" s="146" t="s">
        <v>3154</v>
      </c>
      <c r="D254" s="146" t="s">
        <v>3154</v>
      </c>
      <c r="E254" s="147" t="s">
        <v>3154</v>
      </c>
      <c r="F254" s="28" t="s">
        <v>195</v>
      </c>
      <c r="G254" s="153" t="s">
        <v>3154</v>
      </c>
      <c r="H254" s="146" t="s">
        <v>3154</v>
      </c>
      <c r="I254" s="127" t="s">
        <v>3154</v>
      </c>
      <c r="J254" s="127" t="s">
        <v>3154</v>
      </c>
      <c r="K254" s="37">
        <f>SUBTOTAL(9,K253)</f>
        <v>0</v>
      </c>
      <c r="L254" s="37">
        <f>SUBTOTAL(9,L253)</f>
        <v>0</v>
      </c>
      <c r="M254" s="38">
        <f>SUBTOTAL(9,M253)</f>
        <v>0</v>
      </c>
    </row>
    <row r="255" spans="1:13" ht="15.75" outlineLevel="1">
      <c r="A255" s="10">
        <v>12000000</v>
      </c>
      <c r="B255" s="11">
        <v>0</v>
      </c>
      <c r="C255" s="19">
        <v>200000</v>
      </c>
      <c r="D255" s="13">
        <v>1</v>
      </c>
      <c r="E255" s="136" t="s">
        <v>3154</v>
      </c>
      <c r="F255" s="15" t="s">
        <v>198</v>
      </c>
      <c r="G255" s="137" t="s">
        <v>3154</v>
      </c>
      <c r="H255" s="13" t="s">
        <v>11</v>
      </c>
      <c r="I255" s="126" t="s">
        <v>3154</v>
      </c>
      <c r="J255" s="142" t="s">
        <v>3154</v>
      </c>
      <c r="K255" s="17">
        <f>VLOOKUP(A255,'[1]קובץ מוכן '!$A$1:$C$7608,3,0)</f>
        <v>0</v>
      </c>
      <c r="L255" s="139" t="s">
        <v>3154</v>
      </c>
      <c r="M255" s="140" t="s">
        <v>3154</v>
      </c>
    </row>
    <row r="256" spans="1:13" ht="15.75" outlineLevel="1">
      <c r="A256" s="10">
        <v>12100000</v>
      </c>
      <c r="B256" s="11">
        <v>0</v>
      </c>
      <c r="C256" s="19">
        <v>210000</v>
      </c>
      <c r="D256" s="13">
        <v>1</v>
      </c>
      <c r="E256" s="136" t="s">
        <v>3154</v>
      </c>
      <c r="F256" s="15" t="s">
        <v>199</v>
      </c>
      <c r="G256" s="137" t="s">
        <v>3154</v>
      </c>
      <c r="H256" s="13" t="s">
        <v>11</v>
      </c>
      <c r="I256" s="126" t="s">
        <v>3154</v>
      </c>
      <c r="J256" s="142" t="s">
        <v>3154</v>
      </c>
      <c r="K256" s="17">
        <f>VLOOKUP(A256,'[1]קובץ מוכן '!$A$1:$C$7608,3,0)</f>
        <v>0</v>
      </c>
      <c r="L256" s="17">
        <f>VLOOKUP(A256,'[2]2023'!$A$9:$I$7853,9,0)</f>
        <v>0</v>
      </c>
      <c r="M256" s="140" t="s">
        <v>3154</v>
      </c>
    </row>
    <row r="257" spans="1:13" ht="15.75" outlineLevel="1">
      <c r="A257" s="10">
        <v>12120000</v>
      </c>
      <c r="B257" s="11">
        <v>0</v>
      </c>
      <c r="C257" s="19">
        <v>212000</v>
      </c>
      <c r="D257" s="13">
        <v>1</v>
      </c>
      <c r="E257" s="136" t="s">
        <v>3154</v>
      </c>
      <c r="F257" s="15" t="s">
        <v>200</v>
      </c>
      <c r="G257" s="137" t="s">
        <v>3154</v>
      </c>
      <c r="H257" s="13" t="s">
        <v>11</v>
      </c>
      <c r="I257" s="126" t="s">
        <v>3154</v>
      </c>
      <c r="J257" s="142" t="s">
        <v>3154</v>
      </c>
      <c r="K257" s="17">
        <f>VLOOKUP(A257,'[1]קובץ מוכן '!$A$1:$C$7608,3,0)</f>
        <v>0</v>
      </c>
      <c r="L257" s="17">
        <f>VLOOKUP(A257,'[2]2023'!$A$9:$I$7853,9,0)</f>
        <v>0</v>
      </c>
      <c r="M257" s="140" t="s">
        <v>3154</v>
      </c>
    </row>
    <row r="258" spans="1:13" ht="15.75" outlineLevel="1">
      <c r="A258" s="10">
        <v>12122000</v>
      </c>
      <c r="B258" s="11">
        <v>0</v>
      </c>
      <c r="C258" s="19">
        <v>212200</v>
      </c>
      <c r="D258" s="13">
        <v>1</v>
      </c>
      <c r="E258" s="136" t="s">
        <v>3154</v>
      </c>
      <c r="F258" s="15" t="s">
        <v>201</v>
      </c>
      <c r="G258" s="137" t="s">
        <v>3154</v>
      </c>
      <c r="H258" s="13" t="s">
        <v>11</v>
      </c>
      <c r="I258" s="126" t="s">
        <v>3154</v>
      </c>
      <c r="J258" s="142" t="s">
        <v>3154</v>
      </c>
      <c r="K258" s="17">
        <f>VLOOKUP(A258,'[1]קובץ מוכן '!$A$1:$C$7608,3,0)</f>
        <v>0</v>
      </c>
      <c r="L258" s="17">
        <f>VLOOKUP(A258,'[2]2023'!$A$9:$I$7853,9,0)</f>
        <v>0</v>
      </c>
      <c r="M258" s="140" t="s">
        <v>3154</v>
      </c>
    </row>
    <row r="259" spans="1:13" ht="15.75" outlineLevel="1">
      <c r="A259" s="10">
        <v>1212200690</v>
      </c>
      <c r="B259" s="11">
        <v>690</v>
      </c>
      <c r="C259" s="19">
        <v>212200</v>
      </c>
      <c r="D259" s="13">
        <v>1</v>
      </c>
      <c r="E259" s="136" t="s">
        <v>3154</v>
      </c>
      <c r="F259" s="15" t="s">
        <v>202</v>
      </c>
      <c r="G259" s="137" t="s">
        <v>3154</v>
      </c>
      <c r="H259" s="13" t="s">
        <v>34</v>
      </c>
      <c r="I259" s="126" t="s">
        <v>3154</v>
      </c>
      <c r="J259" s="126" t="s">
        <v>3154</v>
      </c>
      <c r="K259" s="17">
        <f>VLOOKUP(A259,'[1]קובץ מוכן '!$A$1:$C$7608,3,0)</f>
        <v>0</v>
      </c>
      <c r="L259" s="17">
        <f>VLOOKUP(A259,'[2]2023'!$A$9:$I$7853,9,0)</f>
        <v>0</v>
      </c>
      <c r="M259" s="18">
        <f>VLOOKUP(A259,[3]data1683177749303!$A$2:$J$6448,10,0)</f>
        <v>0</v>
      </c>
    </row>
    <row r="260" spans="1:13" ht="16.5" outlineLevel="1" thickBot="1">
      <c r="A260" s="10">
        <v>1212200692</v>
      </c>
      <c r="B260" s="11">
        <v>692</v>
      </c>
      <c r="C260" s="19">
        <v>212200</v>
      </c>
      <c r="D260" s="13">
        <v>1</v>
      </c>
      <c r="E260" s="136" t="s">
        <v>3154</v>
      </c>
      <c r="F260" s="15" t="s">
        <v>203</v>
      </c>
      <c r="G260" s="137" t="s">
        <v>3154</v>
      </c>
      <c r="H260" s="13" t="s">
        <v>34</v>
      </c>
      <c r="I260" s="126" t="s">
        <v>3154</v>
      </c>
      <c r="J260" s="126" t="s">
        <v>3154</v>
      </c>
      <c r="K260" s="17">
        <f>VLOOKUP(A260,'[1]קובץ מוכן '!$A$1:$C$7608,3,0)</f>
        <v>0</v>
      </c>
      <c r="L260" s="17">
        <f>VLOOKUP(A260,'[2]2023'!$A$9:$I$7853,9,0)</f>
        <v>0</v>
      </c>
      <c r="M260" s="18">
        <f>VLOOKUP(A260,[3]data1683177749303!$A$2:$J$6448,10,0)</f>
        <v>0</v>
      </c>
    </row>
    <row r="261" spans="1:13" ht="16.5" thickBot="1">
      <c r="A261" s="125" t="s">
        <v>3154</v>
      </c>
      <c r="B261" s="25" t="s">
        <v>204</v>
      </c>
      <c r="C261" s="146" t="s">
        <v>3154</v>
      </c>
      <c r="D261" s="146" t="s">
        <v>3154</v>
      </c>
      <c r="E261" s="147" t="s">
        <v>3154</v>
      </c>
      <c r="F261" s="28" t="s">
        <v>201</v>
      </c>
      <c r="G261" s="153" t="s">
        <v>3154</v>
      </c>
      <c r="H261" s="146" t="s">
        <v>3154</v>
      </c>
      <c r="I261" s="127" t="s">
        <v>3154</v>
      </c>
      <c r="J261" s="127" t="s">
        <v>3154</v>
      </c>
      <c r="K261" s="37">
        <f>SUBTOTAL(9,K259:K260)</f>
        <v>0</v>
      </c>
      <c r="L261" s="37">
        <f>SUBTOTAL(9,L259:L260)</f>
        <v>0</v>
      </c>
      <c r="M261" s="38">
        <f>SUBTOTAL(9,M259:M260)</f>
        <v>0</v>
      </c>
    </row>
    <row r="262" spans="1:13" ht="15.75" outlineLevel="1">
      <c r="A262" s="10">
        <v>12123000</v>
      </c>
      <c r="B262" s="11">
        <v>0</v>
      </c>
      <c r="C262" s="19">
        <v>212300</v>
      </c>
      <c r="D262" s="13">
        <v>1</v>
      </c>
      <c r="E262" s="136" t="s">
        <v>3154</v>
      </c>
      <c r="F262" s="15" t="s">
        <v>205</v>
      </c>
      <c r="G262" s="137" t="s">
        <v>3154</v>
      </c>
      <c r="H262" s="13" t="s">
        <v>11</v>
      </c>
      <c r="I262" s="126" t="s">
        <v>3154</v>
      </c>
      <c r="J262" s="142" t="s">
        <v>3154</v>
      </c>
      <c r="K262" s="17">
        <f>VLOOKUP(A262,'[1]קובץ מוכן '!$A$1:$C$7608,3,0)</f>
        <v>0</v>
      </c>
      <c r="L262" s="139" t="s">
        <v>3154</v>
      </c>
      <c r="M262" s="140" t="s">
        <v>3154</v>
      </c>
    </row>
    <row r="263" spans="1:13" ht="15.75" outlineLevel="1">
      <c r="A263" s="10">
        <v>1212300690</v>
      </c>
      <c r="B263" s="11">
        <v>690</v>
      </c>
      <c r="C263" s="19">
        <v>212300</v>
      </c>
      <c r="D263" s="13">
        <v>1</v>
      </c>
      <c r="E263" s="136" t="s">
        <v>3154</v>
      </c>
      <c r="F263" s="15" t="s">
        <v>206</v>
      </c>
      <c r="G263" s="137" t="s">
        <v>3154</v>
      </c>
      <c r="H263" s="13" t="s">
        <v>34</v>
      </c>
      <c r="I263" s="16">
        <f>K263/L263-1</f>
        <v>1.1573913043478261</v>
      </c>
      <c r="J263" s="126" t="s">
        <v>3154</v>
      </c>
      <c r="K263" s="17">
        <f>VLOOKUP(A263,'[1]קובץ מוכן '!$A$1:$C$7608,3,0)</f>
        <v>-2481000</v>
      </c>
      <c r="L263" s="17">
        <f>VLOOKUP(A263,'[2]2023'!$A$9:$I$7853,9,0)</f>
        <v>-1150000</v>
      </c>
      <c r="M263" s="18">
        <f>VLOOKUP(A263,[3]data1683177749303!$A$2:$J$6448,10,0)</f>
        <v>-681774.46</v>
      </c>
    </row>
    <row r="264" spans="1:13" ht="15.75" outlineLevel="1">
      <c r="A264" s="10">
        <v>1212300691</v>
      </c>
      <c r="B264" s="11">
        <v>691</v>
      </c>
      <c r="C264" s="19">
        <v>212300</v>
      </c>
      <c r="D264" s="13">
        <v>1</v>
      </c>
      <c r="E264" s="136" t="s">
        <v>3154</v>
      </c>
      <c r="F264" s="15" t="s">
        <v>207</v>
      </c>
      <c r="G264" s="137" t="s">
        <v>3154</v>
      </c>
      <c r="H264" s="13" t="s">
        <v>34</v>
      </c>
      <c r="I264" s="126" t="s">
        <v>3154</v>
      </c>
      <c r="J264" s="126" t="s">
        <v>3154</v>
      </c>
      <c r="K264" s="17">
        <f>VLOOKUP(A264,'[1]קובץ מוכן '!$A$1:$C$7608,3,0)</f>
        <v>0</v>
      </c>
      <c r="L264" s="17">
        <f>VLOOKUP(A264,'[2]2023'!$A$9:$I$7853,9,0)</f>
        <v>0</v>
      </c>
      <c r="M264" s="18">
        <f>VLOOKUP(A264,[3]data1683177749303!$A$2:$J$6448,10,0)</f>
        <v>-129954.07</v>
      </c>
    </row>
    <row r="265" spans="1:13" ht="15.75" outlineLevel="1">
      <c r="A265" s="10">
        <v>1212300692</v>
      </c>
      <c r="B265" s="11">
        <v>692</v>
      </c>
      <c r="C265" s="19">
        <v>212300</v>
      </c>
      <c r="D265" s="13">
        <v>1</v>
      </c>
      <c r="E265" s="136" t="s">
        <v>3154</v>
      </c>
      <c r="F265" s="15" t="s">
        <v>208</v>
      </c>
      <c r="G265" s="137" t="s">
        <v>3154</v>
      </c>
      <c r="H265" s="13" t="s">
        <v>34</v>
      </c>
      <c r="I265" s="16">
        <f>K265/L265-1</f>
        <v>-8.181818181818179E-2</v>
      </c>
      <c r="J265" s="126" t="s">
        <v>3154</v>
      </c>
      <c r="K265" s="17">
        <f>VLOOKUP(A265,'[1]קובץ מוכן '!$A$1:$C$7608,3,0)</f>
        <v>-10100000</v>
      </c>
      <c r="L265" s="17">
        <f>VLOOKUP(A265,'[2]2023'!$A$9:$I$7853,9,0)</f>
        <v>-11000000</v>
      </c>
      <c r="M265" s="18">
        <f>VLOOKUP(A265,[3]data1683177749303!$A$2:$J$6448,10,0)</f>
        <v>-10085134.74</v>
      </c>
    </row>
    <row r="266" spans="1:13" ht="15.75" outlineLevel="1">
      <c r="A266" s="10">
        <v>1212300693</v>
      </c>
      <c r="B266" s="11">
        <v>693</v>
      </c>
      <c r="C266" s="19">
        <v>212300</v>
      </c>
      <c r="D266" s="13">
        <v>1</v>
      </c>
      <c r="E266" s="136" t="s">
        <v>3154</v>
      </c>
      <c r="F266" s="15" t="s">
        <v>209</v>
      </c>
      <c r="G266" s="137" t="s">
        <v>3154</v>
      </c>
      <c r="H266" s="13" t="s">
        <v>34</v>
      </c>
      <c r="I266" s="126" t="s">
        <v>3154</v>
      </c>
      <c r="J266" s="126" t="s">
        <v>3154</v>
      </c>
      <c r="K266" s="17">
        <f>VLOOKUP(A266,'[1]קובץ מוכן '!$A$1:$C$7608,3,0)</f>
        <v>0</v>
      </c>
      <c r="L266" s="17">
        <f>VLOOKUP(A266,'[2]2023'!$A$9:$I$7853,9,0)</f>
        <v>0</v>
      </c>
      <c r="M266" s="18">
        <f>VLOOKUP(A266,[3]data1683177749303!$A$2:$J$6448,10,0)</f>
        <v>0</v>
      </c>
    </row>
    <row r="267" spans="1:13" ht="15.75" outlineLevel="1">
      <c r="A267" s="10">
        <v>1212300694</v>
      </c>
      <c r="B267" s="11">
        <v>694</v>
      </c>
      <c r="C267" s="19">
        <v>212300</v>
      </c>
      <c r="D267" s="13">
        <v>1</v>
      </c>
      <c r="E267" s="136" t="s">
        <v>3154</v>
      </c>
      <c r="F267" s="15" t="s">
        <v>210</v>
      </c>
      <c r="G267" s="137" t="s">
        <v>3154</v>
      </c>
      <c r="H267" s="13" t="s">
        <v>34</v>
      </c>
      <c r="I267" s="16">
        <f>K267/L267-1</f>
        <v>0.56000000000000005</v>
      </c>
      <c r="J267" s="126" t="s">
        <v>3154</v>
      </c>
      <c r="K267" s="17">
        <v>-78000</v>
      </c>
      <c r="L267" s="17">
        <f>VLOOKUP(A267,'[2]2023'!$A$9:$I$7853,9,0)</f>
        <v>-50000</v>
      </c>
      <c r="M267" s="18">
        <f>VLOOKUP(A267,[3]data1683177749303!$A$2:$J$6448,10,0)</f>
        <v>-32555.53</v>
      </c>
    </row>
    <row r="268" spans="1:13" ht="15.75" outlineLevel="1">
      <c r="A268" s="10">
        <v>1212300695</v>
      </c>
      <c r="B268" s="11">
        <v>695</v>
      </c>
      <c r="C268" s="19">
        <v>212300</v>
      </c>
      <c r="D268" s="13">
        <v>1</v>
      </c>
      <c r="E268" s="136" t="s">
        <v>3154</v>
      </c>
      <c r="F268" s="15" t="s">
        <v>211</v>
      </c>
      <c r="G268" s="137" t="s">
        <v>3154</v>
      </c>
      <c r="H268" s="13" t="s">
        <v>34</v>
      </c>
      <c r="I268" s="16">
        <f>K268/L268-1</f>
        <v>-8.333333333333337E-2</v>
      </c>
      <c r="J268" s="126" t="s">
        <v>3154</v>
      </c>
      <c r="K268" s="17">
        <f>VLOOKUP(A268,'[1]קובץ מוכן '!$A$1:$C$7608,3,0)</f>
        <v>-5500</v>
      </c>
      <c r="L268" s="17">
        <f>VLOOKUP(A268,'[2]2023'!$A$9:$I$7853,9,0)</f>
        <v>-6000</v>
      </c>
      <c r="M268" s="18">
        <f>VLOOKUP(A268,[3]data1683177749303!$A$2:$J$6448,10,0)</f>
        <v>0</v>
      </c>
    </row>
    <row r="269" spans="1:13" ht="15.75" outlineLevel="1">
      <c r="A269" s="10">
        <v>1212300696</v>
      </c>
      <c r="B269" s="11">
        <v>696</v>
      </c>
      <c r="C269" s="19">
        <v>212300</v>
      </c>
      <c r="D269" s="13">
        <v>1</v>
      </c>
      <c r="E269" s="136" t="s">
        <v>3154</v>
      </c>
      <c r="F269" s="15" t="s">
        <v>212</v>
      </c>
      <c r="G269" s="137" t="s">
        <v>3154</v>
      </c>
      <c r="H269" s="13" t="s">
        <v>34</v>
      </c>
      <c r="I269" s="16">
        <f>K269/L269-1</f>
        <v>-0.34471544715447155</v>
      </c>
      <c r="J269" s="126" t="s">
        <v>3154</v>
      </c>
      <c r="K269" s="17">
        <f>VLOOKUP(A269,'[1]קובץ מוכן '!$A$1:$C$7608,3,0)</f>
        <v>-80600</v>
      </c>
      <c r="L269" s="17">
        <f>VLOOKUP(A269,'[2]2023'!$A$9:$I$7853,9,0)</f>
        <v>-123000</v>
      </c>
      <c r="M269" s="18">
        <f>VLOOKUP(A269,[3]data1683177749303!$A$2:$J$6448,10,0)</f>
        <v>-97169.34</v>
      </c>
    </row>
    <row r="270" spans="1:13" ht="15.75" outlineLevel="1">
      <c r="A270" s="10">
        <v>1212300697</v>
      </c>
      <c r="B270" s="11">
        <v>697</v>
      </c>
      <c r="C270" s="19">
        <v>212300</v>
      </c>
      <c r="D270" s="13">
        <v>1</v>
      </c>
      <c r="E270" s="136" t="s">
        <v>3154</v>
      </c>
      <c r="F270" s="15" t="s">
        <v>213</v>
      </c>
      <c r="G270" s="137" t="s">
        <v>3154</v>
      </c>
      <c r="H270" s="13" t="s">
        <v>34</v>
      </c>
      <c r="I270" s="16">
        <f>K270/L270-1</f>
        <v>0</v>
      </c>
      <c r="J270" s="126" t="s">
        <v>3154</v>
      </c>
      <c r="K270" s="17">
        <f>VLOOKUP(A270,'[1]קובץ מוכן '!$A$1:$C$7608,3,0)</f>
        <v>-607000</v>
      </c>
      <c r="L270" s="17">
        <f>VLOOKUP(A270,'[2]2023'!$A$9:$I$7853,9,0)</f>
        <v>-607000</v>
      </c>
      <c r="M270" s="18">
        <f>VLOOKUP(A270,[3]data1683177749303!$A$2:$J$6448,10,0)</f>
        <v>-405014.4</v>
      </c>
    </row>
    <row r="271" spans="1:13" ht="15.75" outlineLevel="1">
      <c r="A271" s="10">
        <v>1212300698</v>
      </c>
      <c r="B271" s="11">
        <v>698</v>
      </c>
      <c r="C271" s="19">
        <v>212300</v>
      </c>
      <c r="D271" s="13">
        <v>1</v>
      </c>
      <c r="E271" s="136" t="s">
        <v>3154</v>
      </c>
      <c r="F271" s="15" t="s">
        <v>214</v>
      </c>
      <c r="G271" s="137" t="s">
        <v>3154</v>
      </c>
      <c r="H271" s="13" t="s">
        <v>34</v>
      </c>
      <c r="I271" s="126" t="s">
        <v>3154</v>
      </c>
      <c r="J271" s="126" t="s">
        <v>3154</v>
      </c>
      <c r="K271" s="17">
        <f>VLOOKUP(A271,'[1]קובץ מוכן '!$A$1:$C$7608,3,0)</f>
        <v>0</v>
      </c>
      <c r="L271" s="17">
        <f>VLOOKUP(A271,'[2]2023'!$A$9:$I$7853,9,0)</f>
        <v>0</v>
      </c>
      <c r="M271" s="18">
        <f>VLOOKUP(A271,[3]data1683177749303!$A$2:$J$6448,10,0)</f>
        <v>0</v>
      </c>
    </row>
    <row r="272" spans="1:13" ht="15.75" outlineLevel="1">
      <c r="A272" s="10">
        <v>1212300699</v>
      </c>
      <c r="B272" s="11">
        <v>699</v>
      </c>
      <c r="C272" s="19">
        <v>212300</v>
      </c>
      <c r="D272" s="13">
        <v>1</v>
      </c>
      <c r="E272" s="136" t="s">
        <v>3154</v>
      </c>
      <c r="F272" s="15" t="s">
        <v>215</v>
      </c>
      <c r="G272" s="137" t="s">
        <v>3154</v>
      </c>
      <c r="H272" s="13" t="s">
        <v>34</v>
      </c>
      <c r="I272" s="126" t="s">
        <v>3154</v>
      </c>
      <c r="J272" s="126" t="s">
        <v>3154</v>
      </c>
      <c r="K272" s="17">
        <f>VLOOKUP(A272,'[1]קובץ מוכן '!$A$1:$C$7608,3,0)</f>
        <v>0</v>
      </c>
      <c r="L272" s="17">
        <f>VLOOKUP(A272,'[2]2023'!$A$9:$I$7853,9,0)</f>
        <v>0</v>
      </c>
      <c r="M272" s="18">
        <f>VLOOKUP(A272,[3]data1683177749303!$A$2:$J$6448,10,0)</f>
        <v>0</v>
      </c>
    </row>
    <row r="273" spans="1:13" ht="15.75" outlineLevel="1">
      <c r="A273" s="10">
        <v>1212300990</v>
      </c>
      <c r="B273" s="11">
        <v>990</v>
      </c>
      <c r="C273" s="19">
        <v>212300</v>
      </c>
      <c r="D273" s="13">
        <v>1</v>
      </c>
      <c r="E273" s="136" t="s">
        <v>3154</v>
      </c>
      <c r="F273" s="15" t="s">
        <v>216</v>
      </c>
      <c r="G273" s="137" t="s">
        <v>3154</v>
      </c>
      <c r="H273" s="13" t="s">
        <v>34</v>
      </c>
      <c r="I273" s="126" t="s">
        <v>3154</v>
      </c>
      <c r="J273" s="126" t="s">
        <v>3154</v>
      </c>
      <c r="K273" s="17">
        <f>VLOOKUP(A273,'[1]קובץ מוכן '!$A$1:$C$7608,3,0)</f>
        <v>0</v>
      </c>
      <c r="L273" s="17">
        <f>VLOOKUP(A273,'[2]2023'!$A$9:$I$7853,9,0)</f>
        <v>0</v>
      </c>
      <c r="M273" s="18">
        <f>VLOOKUP(A273,[3]data1683177749303!$A$2:$J$6448,10,0)</f>
        <v>0</v>
      </c>
    </row>
    <row r="274" spans="1:13" ht="16.5" outlineLevel="1" thickBot="1">
      <c r="A274" s="10">
        <v>1212300991</v>
      </c>
      <c r="B274" s="11">
        <v>991</v>
      </c>
      <c r="C274" s="19">
        <v>212300</v>
      </c>
      <c r="D274" s="13">
        <v>1</v>
      </c>
      <c r="E274" s="136" t="s">
        <v>3154</v>
      </c>
      <c r="F274" s="48" t="s">
        <v>217</v>
      </c>
      <c r="G274" s="165" t="s">
        <v>3154</v>
      </c>
      <c r="H274" s="13" t="s">
        <v>34</v>
      </c>
      <c r="I274" s="145" t="s">
        <v>3154</v>
      </c>
      <c r="J274" s="145" t="s">
        <v>3154</v>
      </c>
      <c r="K274" s="17">
        <f>VLOOKUP(A274,'[1]קובץ מוכן '!$A$1:$C$7608,3,0)</f>
        <v>0</v>
      </c>
      <c r="L274" s="17">
        <f>VLOOKUP(A274,'[2]2023'!$A$9:$I$7853,9,0)</f>
        <v>0</v>
      </c>
      <c r="M274" s="18">
        <f>VLOOKUP(A274,[3]data1683177749303!$A$2:$J$6448,10,0)</f>
        <v>0</v>
      </c>
    </row>
    <row r="275" spans="1:13" ht="16.5" thickBot="1">
      <c r="A275" s="125" t="s">
        <v>3154</v>
      </c>
      <c r="B275" s="25" t="s">
        <v>218</v>
      </c>
      <c r="C275" s="146" t="s">
        <v>3154</v>
      </c>
      <c r="D275" s="146" t="s">
        <v>3154</v>
      </c>
      <c r="E275" s="147" t="s">
        <v>3154</v>
      </c>
      <c r="F275" s="28" t="s">
        <v>205</v>
      </c>
      <c r="G275" s="148" t="s">
        <v>3154</v>
      </c>
      <c r="H275" s="149" t="s">
        <v>3154</v>
      </c>
      <c r="I275" s="29">
        <f>K275/L275-1</f>
        <v>3.2166048237476819E-2</v>
      </c>
      <c r="J275" s="150" t="s">
        <v>3154</v>
      </c>
      <c r="K275" s="30">
        <f>SUBTOTAL(9,K263:K274)</f>
        <v>-13352100</v>
      </c>
      <c r="L275" s="30">
        <f>SUBTOTAL(9,L263:L274)</f>
        <v>-12936000</v>
      </c>
      <c r="M275" s="31">
        <f>SUBTOTAL(9,M263:M274)</f>
        <v>-11431602.539999999</v>
      </c>
    </row>
    <row r="276" spans="1:13" ht="15.75" outlineLevel="1">
      <c r="A276" s="10">
        <v>12126000</v>
      </c>
      <c r="B276" s="11">
        <v>0</v>
      </c>
      <c r="C276" s="19">
        <v>212600</v>
      </c>
      <c r="D276" s="13">
        <v>1</v>
      </c>
      <c r="E276" s="136" t="s">
        <v>3154</v>
      </c>
      <c r="F276" s="15" t="s">
        <v>219</v>
      </c>
      <c r="G276" s="137" t="s">
        <v>3154</v>
      </c>
      <c r="H276" s="13" t="s">
        <v>11</v>
      </c>
      <c r="I276" s="142" t="s">
        <v>3154</v>
      </c>
      <c r="J276" s="142" t="s">
        <v>3154</v>
      </c>
      <c r="K276" s="17">
        <f>VLOOKUP(A276,'[1]קובץ מוכן '!$A$1:$C$7608,3,0)</f>
        <v>0</v>
      </c>
      <c r="L276" s="139" t="s">
        <v>3154</v>
      </c>
      <c r="M276" s="140" t="s">
        <v>3154</v>
      </c>
    </row>
    <row r="277" spans="1:13" ht="15.75" outlineLevel="1">
      <c r="A277" s="10">
        <v>1212600590</v>
      </c>
      <c r="B277" s="11">
        <v>590</v>
      </c>
      <c r="C277" s="19">
        <v>212600</v>
      </c>
      <c r="D277" s="13">
        <v>1</v>
      </c>
      <c r="E277" s="136" t="s">
        <v>3154</v>
      </c>
      <c r="F277" s="15" t="s">
        <v>220</v>
      </c>
      <c r="G277" s="137" t="s">
        <v>3154</v>
      </c>
      <c r="H277" s="13" t="s">
        <v>34</v>
      </c>
      <c r="I277" s="16">
        <f>K277/L277-1</f>
        <v>0</v>
      </c>
      <c r="J277" s="126" t="s">
        <v>3154</v>
      </c>
      <c r="K277" s="17">
        <f>VLOOKUP(A277,'[1]קובץ מוכן '!$A$1:$C$7608,3,0)</f>
        <v>-400000</v>
      </c>
      <c r="L277" s="17">
        <f>VLOOKUP(A277,'[2]2023'!$A$9:$I$7853,9,0)</f>
        <v>-400000</v>
      </c>
      <c r="M277" s="18">
        <f>VLOOKUP(A277,[3]data1683177749303!$A$2:$J$6448,10,0)</f>
        <v>-386753.46</v>
      </c>
    </row>
    <row r="278" spans="1:13" ht="15.75" outlineLevel="1">
      <c r="A278" s="10">
        <v>1212600591</v>
      </c>
      <c r="B278" s="11">
        <v>591</v>
      </c>
      <c r="C278" s="19">
        <v>212600</v>
      </c>
      <c r="D278" s="13">
        <v>1</v>
      </c>
      <c r="E278" s="136" t="s">
        <v>3154</v>
      </c>
      <c r="F278" s="15" t="s">
        <v>221</v>
      </c>
      <c r="G278" s="137" t="s">
        <v>3154</v>
      </c>
      <c r="H278" s="13" t="s">
        <v>34</v>
      </c>
      <c r="I278" s="16">
        <f>K278/L278-1</f>
        <v>7.9178885630498463E-2</v>
      </c>
      <c r="J278" s="126" t="s">
        <v>3154</v>
      </c>
      <c r="K278" s="17">
        <f>VLOOKUP(A278,'[1]קובץ מוכן '!$A$1:$C$7608,3,0)</f>
        <v>-110400</v>
      </c>
      <c r="L278" s="17">
        <f>VLOOKUP(A278,'[2]2023'!$A$9:$I$7853,9,0)</f>
        <v>-102300</v>
      </c>
      <c r="M278" s="18">
        <f>VLOOKUP(A278,[3]data1683177749303!$A$2:$J$6448,10,0)</f>
        <v>-102351.6</v>
      </c>
    </row>
    <row r="279" spans="1:13" ht="16.5" outlineLevel="1" thickBot="1">
      <c r="A279" s="10">
        <v>1212600592</v>
      </c>
      <c r="B279" s="11">
        <v>592</v>
      </c>
      <c r="C279" s="19">
        <v>212600</v>
      </c>
      <c r="D279" s="13">
        <v>1</v>
      </c>
      <c r="E279" s="136" t="s">
        <v>3154</v>
      </c>
      <c r="F279" s="15" t="s">
        <v>222</v>
      </c>
      <c r="G279" s="137" t="s">
        <v>3154</v>
      </c>
      <c r="H279" s="13" t="s">
        <v>34</v>
      </c>
      <c r="I279" s="145" t="s">
        <v>3154</v>
      </c>
      <c r="J279" s="145" t="s">
        <v>3154</v>
      </c>
      <c r="K279" s="17">
        <v>-60500</v>
      </c>
      <c r="L279" s="17">
        <f>VLOOKUP(A279,'[2]2023'!$A$9:$I$7853,9,0)</f>
        <v>0</v>
      </c>
      <c r="M279" s="18">
        <f>VLOOKUP(A279,[3]data1683177749303!$A$2:$J$6448,10,0)</f>
        <v>-8736.68</v>
      </c>
    </row>
    <row r="280" spans="1:13" ht="16.5" thickBot="1">
      <c r="A280" s="125" t="s">
        <v>3154</v>
      </c>
      <c r="B280" s="25" t="s">
        <v>223</v>
      </c>
      <c r="C280" s="146" t="s">
        <v>3154</v>
      </c>
      <c r="D280" s="146" t="s">
        <v>3154</v>
      </c>
      <c r="E280" s="147" t="s">
        <v>3154</v>
      </c>
      <c r="F280" s="28" t="s">
        <v>219</v>
      </c>
      <c r="G280" s="148" t="s">
        <v>3154</v>
      </c>
      <c r="H280" s="149" t="s">
        <v>3154</v>
      </c>
      <c r="I280" s="29">
        <f>K280/L280-1</f>
        <v>0.13657176985865016</v>
      </c>
      <c r="J280" s="150" t="s">
        <v>3154</v>
      </c>
      <c r="K280" s="30">
        <f>SUBTOTAL(9,K277:K279)</f>
        <v>-570900</v>
      </c>
      <c r="L280" s="30">
        <f>SUBTOTAL(9,L277:L279)</f>
        <v>-502300</v>
      </c>
      <c r="M280" s="31">
        <f>SUBTOTAL(9,M277:M279)</f>
        <v>-497841.74000000005</v>
      </c>
    </row>
    <row r="281" spans="1:13" ht="15.75" outlineLevel="1">
      <c r="A281" s="10">
        <v>12130000</v>
      </c>
      <c r="B281" s="11">
        <v>0</v>
      </c>
      <c r="C281" s="19">
        <v>213000</v>
      </c>
      <c r="D281" s="13">
        <v>1</v>
      </c>
      <c r="E281" s="136" t="s">
        <v>3154</v>
      </c>
      <c r="F281" s="15" t="s">
        <v>224</v>
      </c>
      <c r="G281" s="137" t="s">
        <v>3154</v>
      </c>
      <c r="H281" s="13" t="s">
        <v>11</v>
      </c>
      <c r="I281" s="142" t="s">
        <v>3154</v>
      </c>
      <c r="J281" s="142" t="s">
        <v>3154</v>
      </c>
      <c r="K281" s="17">
        <f>VLOOKUP(A281,'[1]קובץ מוכן '!$A$1:$C$7608,3,0)</f>
        <v>0</v>
      </c>
      <c r="L281" s="139" t="s">
        <v>3154</v>
      </c>
      <c r="M281" s="140" t="s">
        <v>3154</v>
      </c>
    </row>
    <row r="282" spans="1:13" ht="15.75" outlineLevel="1">
      <c r="A282" s="10">
        <v>12133000</v>
      </c>
      <c r="B282" s="11">
        <v>0</v>
      </c>
      <c r="C282" s="19">
        <v>213300</v>
      </c>
      <c r="D282" s="13">
        <v>1</v>
      </c>
      <c r="E282" s="136" t="s">
        <v>3154</v>
      </c>
      <c r="F282" s="15" t="s">
        <v>225</v>
      </c>
      <c r="G282" s="137" t="s">
        <v>3154</v>
      </c>
      <c r="H282" s="13" t="s">
        <v>11</v>
      </c>
      <c r="I282" s="126" t="s">
        <v>3154</v>
      </c>
      <c r="J282" s="142" t="s">
        <v>3154</v>
      </c>
      <c r="K282" s="17">
        <f>VLOOKUP(A282,'[1]קובץ מוכן '!$A$1:$C$7608,3,0)</f>
        <v>0</v>
      </c>
      <c r="L282" s="17">
        <f>VLOOKUP(A282,'[2]2023'!$A$9:$I$7853,9,0)</f>
        <v>0</v>
      </c>
      <c r="M282" s="140" t="s">
        <v>3154</v>
      </c>
    </row>
    <row r="283" spans="1:13" ht="16.5" outlineLevel="1" thickBot="1">
      <c r="A283" s="10">
        <v>1213300310</v>
      </c>
      <c r="B283" s="11">
        <v>310</v>
      </c>
      <c r="C283" s="19">
        <v>213300</v>
      </c>
      <c r="D283" s="13">
        <v>1</v>
      </c>
      <c r="E283" s="136" t="s">
        <v>3154</v>
      </c>
      <c r="F283" s="15" t="s">
        <v>226</v>
      </c>
      <c r="G283" s="137" t="s">
        <v>3154</v>
      </c>
      <c r="H283" s="13" t="s">
        <v>34</v>
      </c>
      <c r="I283" s="24">
        <f>K283/L283-1</f>
        <v>0.38888888888888884</v>
      </c>
      <c r="J283" s="145" t="s">
        <v>3154</v>
      </c>
      <c r="K283" s="17">
        <v>-250000</v>
      </c>
      <c r="L283" s="17">
        <f>VLOOKUP(A283,'[2]2023'!$A$9:$I$7853,9,0)</f>
        <v>-180000</v>
      </c>
      <c r="M283" s="18">
        <f>VLOOKUP(A283,[3]data1683177749303!$A$2:$J$6448,10,0)</f>
        <v>-278226.5</v>
      </c>
    </row>
    <row r="284" spans="1:13" ht="16.5" thickBot="1">
      <c r="A284" s="125" t="s">
        <v>3154</v>
      </c>
      <c r="B284" s="25" t="s">
        <v>227</v>
      </c>
      <c r="C284" s="146" t="s">
        <v>3154</v>
      </c>
      <c r="D284" s="146" t="s">
        <v>3154</v>
      </c>
      <c r="E284" s="147" t="s">
        <v>3154</v>
      </c>
      <c r="F284" s="28" t="s">
        <v>225</v>
      </c>
      <c r="G284" s="148" t="s">
        <v>3154</v>
      </c>
      <c r="H284" s="149" t="s">
        <v>3154</v>
      </c>
      <c r="I284" s="29">
        <f>K284/L284-1</f>
        <v>0.38888888888888884</v>
      </c>
      <c r="J284" s="150" t="s">
        <v>3154</v>
      </c>
      <c r="K284" s="30">
        <f>SUBTOTAL(9,K283)</f>
        <v>-250000</v>
      </c>
      <c r="L284" s="30">
        <f>SUBTOTAL(9,L283)</f>
        <v>-180000</v>
      </c>
      <c r="M284" s="31">
        <f>SUBTOTAL(9,M283)</f>
        <v>-278226.5</v>
      </c>
    </row>
    <row r="285" spans="1:13" ht="15.75" outlineLevel="1">
      <c r="A285" s="10">
        <v>12140000</v>
      </c>
      <c r="B285" s="11">
        <v>0</v>
      </c>
      <c r="C285" s="19">
        <v>214000</v>
      </c>
      <c r="D285" s="13">
        <v>1</v>
      </c>
      <c r="E285" s="136" t="s">
        <v>3154</v>
      </c>
      <c r="F285" s="15" t="s">
        <v>228</v>
      </c>
      <c r="G285" s="137" t="s">
        <v>3154</v>
      </c>
      <c r="H285" s="13" t="s">
        <v>11</v>
      </c>
      <c r="I285" s="142" t="s">
        <v>3154</v>
      </c>
      <c r="J285" s="142" t="s">
        <v>3154</v>
      </c>
      <c r="K285" s="17">
        <f>VLOOKUP(A285,'[1]קובץ מוכן '!$A$1:$C$7608,3,0)</f>
        <v>0</v>
      </c>
      <c r="L285" s="139" t="s">
        <v>3154</v>
      </c>
      <c r="M285" s="140" t="s">
        <v>3154</v>
      </c>
    </row>
    <row r="286" spans="1:13" ht="15.75" outlineLevel="1">
      <c r="A286" s="10">
        <v>1214000220</v>
      </c>
      <c r="B286" s="11">
        <v>220</v>
      </c>
      <c r="C286" s="19">
        <v>214000</v>
      </c>
      <c r="D286" s="13">
        <v>1</v>
      </c>
      <c r="E286" s="136" t="s">
        <v>3154</v>
      </c>
      <c r="F286" s="15" t="s">
        <v>229</v>
      </c>
      <c r="G286" s="137" t="s">
        <v>3154</v>
      </c>
      <c r="H286" s="13" t="s">
        <v>34</v>
      </c>
      <c r="I286" s="16">
        <f>K286/L286-1</f>
        <v>0.38888888888888884</v>
      </c>
      <c r="J286" s="126" t="s">
        <v>3154</v>
      </c>
      <c r="K286" s="17">
        <v>-1250000</v>
      </c>
      <c r="L286" s="17">
        <f>VLOOKUP(A286,'[2]2023'!$A$9:$I$7853,9,0)</f>
        <v>-900000</v>
      </c>
      <c r="M286" s="18">
        <f>VLOOKUP(A286,[3]data1683177749303!$A$2:$J$6448,10,0)</f>
        <v>-1331101.08</v>
      </c>
    </row>
    <row r="287" spans="1:13" ht="15.75" outlineLevel="1">
      <c r="A287" s="10">
        <v>1214000221</v>
      </c>
      <c r="B287" s="11">
        <v>221</v>
      </c>
      <c r="C287" s="19">
        <v>214000</v>
      </c>
      <c r="D287" s="13">
        <v>1</v>
      </c>
      <c r="E287" s="136" t="s">
        <v>3154</v>
      </c>
      <c r="F287" s="15" t="s">
        <v>230</v>
      </c>
      <c r="G287" s="137" t="s">
        <v>3154</v>
      </c>
      <c r="H287" s="13" t="s">
        <v>34</v>
      </c>
      <c r="I287" s="16">
        <f>K287/L287-1</f>
        <v>0</v>
      </c>
      <c r="J287" s="126" t="s">
        <v>3154</v>
      </c>
      <c r="K287" s="17">
        <f>VLOOKUP(A287,'[1]קובץ מוכן '!$A$1:$C$7608,3,0)</f>
        <v>-11000</v>
      </c>
      <c r="L287" s="17">
        <f>VLOOKUP(A287,'[2]2023'!$A$9:$I$7853,9,0)</f>
        <v>-11000</v>
      </c>
      <c r="M287" s="18">
        <f>VLOOKUP(A287,[3]data1683177749303!$A$2:$J$6448,10,0)</f>
        <v>-14066</v>
      </c>
    </row>
    <row r="288" spans="1:13" ht="15.75" outlineLevel="1">
      <c r="A288" s="10">
        <v>1214000222</v>
      </c>
      <c r="B288" s="11">
        <v>222</v>
      </c>
      <c r="C288" s="19">
        <v>214000</v>
      </c>
      <c r="D288" s="13">
        <v>1</v>
      </c>
      <c r="E288" s="136" t="s">
        <v>3154</v>
      </c>
      <c r="F288" s="15" t="s">
        <v>231</v>
      </c>
      <c r="G288" s="137" t="s">
        <v>3154</v>
      </c>
      <c r="H288" s="13" t="s">
        <v>34</v>
      </c>
      <c r="I288" s="16">
        <f>K288/L288-1</f>
        <v>0</v>
      </c>
      <c r="J288" s="126" t="s">
        <v>3154</v>
      </c>
      <c r="K288" s="17">
        <f>VLOOKUP(A288,'[1]קובץ מוכן '!$A$1:$C$7608,3,0)</f>
        <v>-4000</v>
      </c>
      <c r="L288" s="17">
        <f>VLOOKUP(A288,'[2]2023'!$A$9:$I$7853,9,0)</f>
        <v>-4000</v>
      </c>
      <c r="M288" s="18">
        <f>VLOOKUP(A288,[3]data1683177749303!$A$2:$J$6448,10,0)</f>
        <v>-2457</v>
      </c>
    </row>
    <row r="289" spans="1:13" ht="15.75" outlineLevel="1">
      <c r="A289" s="10">
        <v>1214000520</v>
      </c>
      <c r="B289" s="11">
        <v>520</v>
      </c>
      <c r="C289" s="19">
        <v>214000</v>
      </c>
      <c r="D289" s="13">
        <v>1</v>
      </c>
      <c r="E289" s="136" t="s">
        <v>3154</v>
      </c>
      <c r="F289" s="15" t="s">
        <v>232</v>
      </c>
      <c r="G289" s="137" t="s">
        <v>3154</v>
      </c>
      <c r="H289" s="13" t="s">
        <v>34</v>
      </c>
      <c r="I289" s="126" t="s">
        <v>3154</v>
      </c>
      <c r="J289" s="126" t="s">
        <v>3154</v>
      </c>
      <c r="K289" s="17">
        <f>VLOOKUP(A289,'[1]קובץ מוכן '!$A$1:$C$7608,3,0)</f>
        <v>0</v>
      </c>
      <c r="L289" s="17">
        <f>VLOOKUP(A289,'[2]2023'!$A$9:$I$7853,9,0)</f>
        <v>0</v>
      </c>
      <c r="M289" s="140" t="s">
        <v>3154</v>
      </c>
    </row>
    <row r="290" spans="1:13" ht="15.75" outlineLevel="1">
      <c r="A290" s="10">
        <v>1214000690</v>
      </c>
      <c r="B290" s="11">
        <v>690</v>
      </c>
      <c r="C290" s="19">
        <v>214000</v>
      </c>
      <c r="D290" s="13">
        <v>1</v>
      </c>
      <c r="E290" s="136" t="s">
        <v>3154</v>
      </c>
      <c r="F290" s="15" t="s">
        <v>233</v>
      </c>
      <c r="G290" s="137" t="s">
        <v>3154</v>
      </c>
      <c r="H290" s="13" t="s">
        <v>34</v>
      </c>
      <c r="I290" s="16">
        <f>K290/L290-1</f>
        <v>0</v>
      </c>
      <c r="J290" s="126" t="s">
        <v>3154</v>
      </c>
      <c r="K290" s="17">
        <f>VLOOKUP(A290,'[1]קובץ מוכן '!$A$1:$C$7608,3,0)</f>
        <v>-6000</v>
      </c>
      <c r="L290" s="17">
        <f>VLOOKUP(A290,'[2]2023'!$A$9:$I$7853,9,0)</f>
        <v>-6000</v>
      </c>
      <c r="M290" s="18">
        <f>VLOOKUP(A290,[3]data1683177749303!$A$2:$J$6448,10,0)</f>
        <v>-6205</v>
      </c>
    </row>
    <row r="291" spans="1:13" ht="15.75" outlineLevel="1">
      <c r="A291" s="10">
        <v>1214000790</v>
      </c>
      <c r="B291" s="11">
        <v>790</v>
      </c>
      <c r="C291" s="19">
        <v>214000</v>
      </c>
      <c r="D291" s="13">
        <v>1</v>
      </c>
      <c r="E291" s="136" t="s">
        <v>3154</v>
      </c>
      <c r="F291" s="15" t="s">
        <v>234</v>
      </c>
      <c r="G291" s="137" t="s">
        <v>3154</v>
      </c>
      <c r="H291" s="13" t="s">
        <v>34</v>
      </c>
      <c r="I291" s="16">
        <f>K291/L291-1</f>
        <v>0</v>
      </c>
      <c r="J291" s="126" t="s">
        <v>3154</v>
      </c>
      <c r="K291" s="17">
        <f>VLOOKUP(A291,'[1]קובץ מוכן '!$A$1:$C$7608,3,0)</f>
        <v>-750000</v>
      </c>
      <c r="L291" s="17">
        <f>VLOOKUP(A291,'[2]2023'!$A$9:$I$7853,9,0)</f>
        <v>-750000</v>
      </c>
      <c r="M291" s="18">
        <f>VLOOKUP(A291,[3]data1683177749303!$A$2:$J$6448,10,0)</f>
        <v>-970609.19</v>
      </c>
    </row>
    <row r="292" spans="1:13" ht="15.75" outlineLevel="1">
      <c r="A292" s="10">
        <v>1214000791</v>
      </c>
      <c r="B292" s="11">
        <v>791</v>
      </c>
      <c r="C292" s="19">
        <v>214000</v>
      </c>
      <c r="D292" s="13">
        <v>1</v>
      </c>
      <c r="E292" s="136" t="s">
        <v>3154</v>
      </c>
      <c r="F292" s="15" t="s">
        <v>235</v>
      </c>
      <c r="G292" s="137" t="s">
        <v>3154</v>
      </c>
      <c r="H292" s="13" t="s">
        <v>34</v>
      </c>
      <c r="I292" s="126" t="s">
        <v>3154</v>
      </c>
      <c r="J292" s="126" t="s">
        <v>3154</v>
      </c>
      <c r="K292" s="17">
        <f>VLOOKUP(A292,'[1]קובץ מוכן '!$A$1:$C$7608,3,0)</f>
        <v>0</v>
      </c>
      <c r="L292" s="17">
        <f>VLOOKUP(A292,'[2]2023'!$A$9:$I$7853,9,0)</f>
        <v>0</v>
      </c>
      <c r="M292" s="18">
        <f>VLOOKUP(A292,[3]data1683177749303!$A$2:$J$6448,10,0)</f>
        <v>0</v>
      </c>
    </row>
    <row r="293" spans="1:13" ht="16.5" outlineLevel="1" thickBot="1">
      <c r="A293" s="10">
        <v>1214000990</v>
      </c>
      <c r="B293" s="11">
        <v>990</v>
      </c>
      <c r="C293" s="19">
        <v>214000</v>
      </c>
      <c r="D293" s="13">
        <v>1</v>
      </c>
      <c r="E293" s="136" t="s">
        <v>3154</v>
      </c>
      <c r="F293" s="50" t="s">
        <v>236</v>
      </c>
      <c r="G293" s="166" t="s">
        <v>3154</v>
      </c>
      <c r="H293" s="13" t="s">
        <v>34</v>
      </c>
      <c r="I293" s="24">
        <f>K293/L293-1</f>
        <v>0</v>
      </c>
      <c r="J293" s="145" t="s">
        <v>3154</v>
      </c>
      <c r="K293" s="17">
        <f>VLOOKUP(A293,'[1]קובץ מוכן '!$A$1:$C$7608,3,0)</f>
        <v>-200000</v>
      </c>
      <c r="L293" s="17">
        <f>VLOOKUP(A293,'[2]2023'!$A$9:$I$7853,9,0)</f>
        <v>-200000</v>
      </c>
      <c r="M293" s="18">
        <f>VLOOKUP(A293,[3]data1683177749303!$A$2:$J$6448,10,0)</f>
        <v>-65200</v>
      </c>
    </row>
    <row r="294" spans="1:13" ht="16.5" thickBot="1">
      <c r="A294" s="125" t="s">
        <v>3154</v>
      </c>
      <c r="B294" s="25" t="s">
        <v>237</v>
      </c>
      <c r="C294" s="146" t="s">
        <v>3154</v>
      </c>
      <c r="D294" s="146" t="s">
        <v>3154</v>
      </c>
      <c r="E294" s="147" t="s">
        <v>3154</v>
      </c>
      <c r="F294" s="28" t="s">
        <v>228</v>
      </c>
      <c r="G294" s="148" t="s">
        <v>3154</v>
      </c>
      <c r="H294" s="149" t="s">
        <v>3154</v>
      </c>
      <c r="I294" s="29">
        <f>K294/L294-1</f>
        <v>0.18706574024585776</v>
      </c>
      <c r="J294" s="150" t="s">
        <v>3154</v>
      </c>
      <c r="K294" s="30">
        <f t="shared" ref="K294:M294" si="5">SUBTOTAL(9,K286:K293)</f>
        <v>-2221000</v>
      </c>
      <c r="L294" s="30">
        <f t="shared" si="5"/>
        <v>-1871000</v>
      </c>
      <c r="M294" s="31">
        <f t="shared" si="5"/>
        <v>-2389638.27</v>
      </c>
    </row>
    <row r="295" spans="1:13" ht="15.75" outlineLevel="1">
      <c r="A295" s="10">
        <v>12200000</v>
      </c>
      <c r="B295" s="11">
        <v>0</v>
      </c>
      <c r="C295" s="19">
        <v>220000</v>
      </c>
      <c r="D295" s="13">
        <v>1</v>
      </c>
      <c r="E295" s="136" t="s">
        <v>3154</v>
      </c>
      <c r="F295" s="15" t="s">
        <v>238</v>
      </c>
      <c r="G295" s="137" t="s">
        <v>3154</v>
      </c>
      <c r="H295" s="13" t="s">
        <v>11</v>
      </c>
      <c r="I295" s="142" t="s">
        <v>3154</v>
      </c>
      <c r="J295" s="142" t="s">
        <v>3154</v>
      </c>
      <c r="K295" s="17">
        <f>VLOOKUP(A295,'[1]קובץ מוכן '!$A$1:$C$7608,3,0)</f>
        <v>0</v>
      </c>
      <c r="L295" s="17">
        <f>VLOOKUP(A295,'[2]2023'!$A$9:$I$7853,9,0)</f>
        <v>0</v>
      </c>
      <c r="M295" s="140" t="s">
        <v>3154</v>
      </c>
    </row>
    <row r="296" spans="1:13" ht="15.75" outlineLevel="1">
      <c r="A296" s="10">
        <v>12210000</v>
      </c>
      <c r="B296" s="11">
        <v>0</v>
      </c>
      <c r="C296" s="19">
        <v>221000</v>
      </c>
      <c r="D296" s="13">
        <v>1</v>
      </c>
      <c r="E296" s="136" t="s">
        <v>3154</v>
      </c>
      <c r="F296" s="15" t="s">
        <v>239</v>
      </c>
      <c r="G296" s="137" t="s">
        <v>3154</v>
      </c>
      <c r="H296" s="13" t="s">
        <v>11</v>
      </c>
      <c r="I296" s="126" t="s">
        <v>3154</v>
      </c>
      <c r="J296" s="142" t="s">
        <v>3154</v>
      </c>
      <c r="K296" s="17">
        <f>VLOOKUP(A296,'[1]קובץ מוכן '!$A$1:$C$7608,3,0)</f>
        <v>0</v>
      </c>
      <c r="L296" s="17">
        <f>VLOOKUP(A296,'[2]2023'!$A$9:$I$7853,9,0)</f>
        <v>0</v>
      </c>
      <c r="M296" s="140" t="s">
        <v>3154</v>
      </c>
    </row>
    <row r="297" spans="1:13" ht="16.5" outlineLevel="1" thickBot="1">
      <c r="A297" s="10">
        <v>1221000420</v>
      </c>
      <c r="B297" s="11">
        <v>420</v>
      </c>
      <c r="C297" s="19">
        <v>221000</v>
      </c>
      <c r="D297" s="13">
        <v>1</v>
      </c>
      <c r="E297" s="136" t="s">
        <v>3154</v>
      </c>
      <c r="F297" s="15" t="s">
        <v>240</v>
      </c>
      <c r="G297" s="137" t="s">
        <v>3154</v>
      </c>
      <c r="H297" s="13" t="s">
        <v>34</v>
      </c>
      <c r="I297" s="145" t="s">
        <v>3154</v>
      </c>
      <c r="J297" s="145" t="s">
        <v>3154</v>
      </c>
      <c r="K297" s="17">
        <f>VLOOKUP(A297,'[1]קובץ מוכן '!$A$1:$C$7608,3,0)</f>
        <v>0</v>
      </c>
      <c r="L297" s="17">
        <f>VLOOKUP(A297,'[2]2023'!$A$9:$I$7853,9,0)</f>
        <v>0</v>
      </c>
      <c r="M297" s="18">
        <f>VLOOKUP(A297,[3]data1683177749303!$A$2:$J$6448,10,0)</f>
        <v>0</v>
      </c>
    </row>
    <row r="298" spans="1:13" ht="16.5" thickBot="1">
      <c r="A298" s="125" t="s">
        <v>3154</v>
      </c>
      <c r="B298" s="25" t="s">
        <v>241</v>
      </c>
      <c r="C298" s="146" t="s">
        <v>3154</v>
      </c>
      <c r="D298" s="146" t="s">
        <v>3154</v>
      </c>
      <c r="E298" s="147" t="s">
        <v>3154</v>
      </c>
      <c r="F298" s="28" t="s">
        <v>239</v>
      </c>
      <c r="G298" s="148" t="s">
        <v>3154</v>
      </c>
      <c r="H298" s="149" t="s">
        <v>3154</v>
      </c>
      <c r="I298" s="127" t="s">
        <v>3154</v>
      </c>
      <c r="J298" s="150" t="s">
        <v>3154</v>
      </c>
      <c r="K298" s="30">
        <f>SUBTOTAL(9,K297)</f>
        <v>0</v>
      </c>
      <c r="L298" s="30">
        <f>SUBTOTAL(9,L297)</f>
        <v>0</v>
      </c>
      <c r="M298" s="31">
        <f>SUBTOTAL(9,M297)</f>
        <v>0</v>
      </c>
    </row>
    <row r="299" spans="1:13" ht="15.75" outlineLevel="1">
      <c r="A299" s="10">
        <v>12220000</v>
      </c>
      <c r="B299" s="11">
        <v>0</v>
      </c>
      <c r="C299" s="19">
        <v>222000</v>
      </c>
      <c r="D299" s="13">
        <v>1</v>
      </c>
      <c r="E299" s="136" t="s">
        <v>3154</v>
      </c>
      <c r="F299" s="15" t="s">
        <v>242</v>
      </c>
      <c r="G299" s="137" t="s">
        <v>3154</v>
      </c>
      <c r="H299" s="13" t="s">
        <v>11</v>
      </c>
      <c r="I299" s="142" t="s">
        <v>3154</v>
      </c>
      <c r="J299" s="142" t="s">
        <v>3154</v>
      </c>
      <c r="K299" s="17">
        <f>VLOOKUP(A299,'[1]קובץ מוכן '!$A$1:$C$7608,3,0)</f>
        <v>0</v>
      </c>
      <c r="L299" s="17">
        <f>VLOOKUP(A299,'[2]2023'!$A$9:$I$7853,9,0)</f>
        <v>0</v>
      </c>
      <c r="M299" s="140" t="s">
        <v>3154</v>
      </c>
    </row>
    <row r="300" spans="1:13" ht="15.75" outlineLevel="1">
      <c r="A300" s="10">
        <v>12221000</v>
      </c>
      <c r="B300" s="11">
        <v>0</v>
      </c>
      <c r="C300" s="19">
        <v>222100</v>
      </c>
      <c r="D300" s="13">
        <v>1</v>
      </c>
      <c r="E300" s="136" t="s">
        <v>3154</v>
      </c>
      <c r="F300" s="15" t="s">
        <v>243</v>
      </c>
      <c r="G300" s="137" t="s">
        <v>3154</v>
      </c>
      <c r="H300" s="13" t="s">
        <v>11</v>
      </c>
      <c r="I300" s="126" t="s">
        <v>3154</v>
      </c>
      <c r="J300" s="142" t="s">
        <v>3154</v>
      </c>
      <c r="K300" s="17">
        <f>VLOOKUP(A300,'[1]קובץ מוכן '!$A$1:$C$7608,3,0)</f>
        <v>0</v>
      </c>
      <c r="L300" s="17">
        <f>VLOOKUP(A300,'[2]2023'!$A$9:$I$7853,9,0)</f>
        <v>0</v>
      </c>
      <c r="M300" s="140" t="s">
        <v>3154</v>
      </c>
    </row>
    <row r="301" spans="1:13" ht="16.5" outlineLevel="1" thickBot="1">
      <c r="A301" s="10">
        <v>1222100910</v>
      </c>
      <c r="B301" s="11">
        <v>910</v>
      </c>
      <c r="C301" s="19">
        <v>222100</v>
      </c>
      <c r="D301" s="13">
        <v>1</v>
      </c>
      <c r="E301" s="136" t="s">
        <v>3154</v>
      </c>
      <c r="F301" s="15" t="s">
        <v>244</v>
      </c>
      <c r="G301" s="137" t="s">
        <v>3154</v>
      </c>
      <c r="H301" s="13" t="s">
        <v>34</v>
      </c>
      <c r="I301" s="145" t="s">
        <v>3154</v>
      </c>
      <c r="J301" s="145" t="s">
        <v>3154</v>
      </c>
      <c r="K301" s="17">
        <f>VLOOKUP(A301,'[1]קובץ מוכן '!$A$1:$C$7608,3,0)</f>
        <v>0</v>
      </c>
      <c r="L301" s="17">
        <f>VLOOKUP(A301,'[2]2023'!$A$9:$I$7853,9,0)</f>
        <v>0</v>
      </c>
      <c r="M301" s="18">
        <f>VLOOKUP(A301,[3]data1683177749303!$A$2:$J$6448,10,0)</f>
        <v>0</v>
      </c>
    </row>
    <row r="302" spans="1:13" ht="16.5" thickBot="1">
      <c r="A302" s="125" t="s">
        <v>3154</v>
      </c>
      <c r="B302" s="25" t="s">
        <v>245</v>
      </c>
      <c r="C302" s="146" t="s">
        <v>3154</v>
      </c>
      <c r="D302" s="146" t="s">
        <v>3154</v>
      </c>
      <c r="E302" s="147" t="s">
        <v>3154</v>
      </c>
      <c r="F302" s="28" t="s">
        <v>243</v>
      </c>
      <c r="G302" s="148" t="s">
        <v>3154</v>
      </c>
      <c r="H302" s="149" t="s">
        <v>3154</v>
      </c>
      <c r="I302" s="127" t="s">
        <v>3154</v>
      </c>
      <c r="J302" s="150" t="s">
        <v>3154</v>
      </c>
      <c r="K302" s="30">
        <f>SUBTOTAL(9,K301)</f>
        <v>0</v>
      </c>
      <c r="L302" s="30">
        <f>SUBTOTAL(9,L301)</f>
        <v>0</v>
      </c>
      <c r="M302" s="31">
        <f>SUBTOTAL(9,M301)</f>
        <v>0</v>
      </c>
    </row>
    <row r="303" spans="1:13" ht="15.75" outlineLevel="1">
      <c r="A303" s="10">
        <v>12222000</v>
      </c>
      <c r="B303" s="11">
        <v>0</v>
      </c>
      <c r="C303" s="19">
        <v>222200</v>
      </c>
      <c r="D303" s="13">
        <v>1</v>
      </c>
      <c r="E303" s="136" t="s">
        <v>3154</v>
      </c>
      <c r="F303" s="51" t="s">
        <v>246</v>
      </c>
      <c r="G303" s="167" t="s">
        <v>3154</v>
      </c>
      <c r="H303" s="13" t="s">
        <v>11</v>
      </c>
      <c r="I303" s="142" t="s">
        <v>3154</v>
      </c>
      <c r="J303" s="142" t="s">
        <v>3154</v>
      </c>
      <c r="K303" s="17">
        <f>VLOOKUP(A303,'[1]קובץ מוכן '!$A$1:$C$7608,3,0)</f>
        <v>0</v>
      </c>
      <c r="L303" s="17">
        <f>VLOOKUP(A303,'[2]2023'!$A$9:$I$7853,9,0)</f>
        <v>0</v>
      </c>
      <c r="M303" s="140" t="s">
        <v>3154</v>
      </c>
    </row>
    <row r="304" spans="1:13" ht="16.5" outlineLevel="1" thickBot="1">
      <c r="A304" s="10">
        <v>1222200220</v>
      </c>
      <c r="B304" s="11">
        <v>220</v>
      </c>
      <c r="C304" s="19">
        <v>222200</v>
      </c>
      <c r="D304" s="13">
        <v>1</v>
      </c>
      <c r="E304" s="136" t="s">
        <v>3154</v>
      </c>
      <c r="F304" s="51" t="s">
        <v>247</v>
      </c>
      <c r="G304" s="167" t="s">
        <v>3154</v>
      </c>
      <c r="H304" s="13" t="s">
        <v>34</v>
      </c>
      <c r="I304" s="145" t="s">
        <v>3154</v>
      </c>
      <c r="J304" s="145" t="s">
        <v>3154</v>
      </c>
      <c r="K304" s="17">
        <f>VLOOKUP(A304,'[1]קובץ מוכן '!$A$1:$C$7608,3,0)</f>
        <v>0</v>
      </c>
      <c r="L304" s="17">
        <f>VLOOKUP(A304,'[2]2023'!$A$9:$I$7853,9,0)</f>
        <v>0</v>
      </c>
      <c r="M304" s="18">
        <f>VLOOKUP(A304,[3]data1683177749303!$A$2:$J$6448,10,0)</f>
        <v>0</v>
      </c>
    </row>
    <row r="305" spans="1:13" ht="16.5" thickBot="1">
      <c r="A305" s="125" t="s">
        <v>3154</v>
      </c>
      <c r="B305" s="52" t="s">
        <v>248</v>
      </c>
      <c r="C305" s="146" t="s">
        <v>3154</v>
      </c>
      <c r="D305" s="146" t="s">
        <v>3154</v>
      </c>
      <c r="E305" s="147" t="s">
        <v>3154</v>
      </c>
      <c r="F305" s="53" t="s">
        <v>246</v>
      </c>
      <c r="G305" s="168" t="s">
        <v>3154</v>
      </c>
      <c r="H305" s="149" t="s">
        <v>3154</v>
      </c>
      <c r="I305" s="127" t="s">
        <v>3154</v>
      </c>
      <c r="J305" s="150" t="s">
        <v>3154</v>
      </c>
      <c r="K305" s="30">
        <f>SUBTOTAL(9,K304)</f>
        <v>0</v>
      </c>
      <c r="L305" s="30">
        <f>SUBTOTAL(9,L304)</f>
        <v>0</v>
      </c>
      <c r="M305" s="31">
        <f>SUBTOTAL(9,M304)</f>
        <v>0</v>
      </c>
    </row>
    <row r="306" spans="1:13" ht="15.75" outlineLevel="1">
      <c r="A306" s="10">
        <v>12230000</v>
      </c>
      <c r="B306" s="11">
        <v>0</v>
      </c>
      <c r="C306" s="19">
        <v>223000</v>
      </c>
      <c r="D306" s="13">
        <v>1</v>
      </c>
      <c r="E306" s="136" t="s">
        <v>3154</v>
      </c>
      <c r="F306" s="15" t="s">
        <v>249</v>
      </c>
      <c r="G306" s="137" t="s">
        <v>3154</v>
      </c>
      <c r="H306" s="13" t="s">
        <v>11</v>
      </c>
      <c r="I306" s="142" t="s">
        <v>3154</v>
      </c>
      <c r="J306" s="142" t="s">
        <v>3154</v>
      </c>
      <c r="K306" s="17">
        <f>VLOOKUP(A306,'[1]קובץ מוכן '!$A$1:$C$7608,3,0)</f>
        <v>0</v>
      </c>
      <c r="L306" s="139" t="s">
        <v>3154</v>
      </c>
      <c r="M306" s="140" t="s">
        <v>3154</v>
      </c>
    </row>
    <row r="307" spans="1:13" ht="15.75" outlineLevel="1">
      <c r="A307" s="10">
        <v>1223000640</v>
      </c>
      <c r="B307" s="11">
        <v>640</v>
      </c>
      <c r="C307" s="19">
        <v>223000</v>
      </c>
      <c r="D307" s="13">
        <v>1</v>
      </c>
      <c r="E307" s="136" t="s">
        <v>3154</v>
      </c>
      <c r="F307" s="15" t="s">
        <v>250</v>
      </c>
      <c r="G307" s="137" t="s">
        <v>3154</v>
      </c>
      <c r="H307" s="13" t="s">
        <v>34</v>
      </c>
      <c r="I307" s="16">
        <f>K307/L307-1</f>
        <v>-0.51550387596899228</v>
      </c>
      <c r="J307" s="126" t="s">
        <v>3154</v>
      </c>
      <c r="K307" s="17">
        <v>-25000</v>
      </c>
      <c r="L307" s="17">
        <f>VLOOKUP(A307,'[2]2023'!$A$9:$I$7853,9,0)</f>
        <v>-51600</v>
      </c>
      <c r="M307" s="18">
        <f>VLOOKUP(A307,[3]data1683177749303!$A$2:$J$6448,10,0)</f>
        <v>-4444</v>
      </c>
    </row>
    <row r="308" spans="1:13" ht="15.75" outlineLevel="1">
      <c r="A308" s="10">
        <v>1223000791</v>
      </c>
      <c r="B308" s="11">
        <v>791</v>
      </c>
      <c r="C308" s="19">
        <v>223000</v>
      </c>
      <c r="D308" s="13">
        <v>1</v>
      </c>
      <c r="E308" s="136" t="s">
        <v>3154</v>
      </c>
      <c r="F308" s="15" t="s">
        <v>251</v>
      </c>
      <c r="G308" s="137" t="s">
        <v>3154</v>
      </c>
      <c r="H308" s="13" t="s">
        <v>34</v>
      </c>
      <c r="I308" s="126" t="s">
        <v>3154</v>
      </c>
      <c r="J308" s="126" t="s">
        <v>3154</v>
      </c>
      <c r="K308" s="17">
        <f>VLOOKUP(A308,'[1]קובץ מוכן '!$A$1:$C$7608,3,0)</f>
        <v>0</v>
      </c>
      <c r="L308" s="17">
        <f>VLOOKUP(A308,'[2]2023'!$A$9:$I$7853,9,0)</f>
        <v>0</v>
      </c>
      <c r="M308" s="18">
        <f>VLOOKUP(A308,[3]data1683177749303!$A$2:$J$6448,10,0)</f>
        <v>0</v>
      </c>
    </row>
    <row r="309" spans="1:13" ht="15.75" outlineLevel="1">
      <c r="A309" s="10">
        <v>1223000792</v>
      </c>
      <c r="B309" s="11">
        <v>792</v>
      </c>
      <c r="C309" s="19">
        <v>223000</v>
      </c>
      <c r="D309" s="13">
        <v>1</v>
      </c>
      <c r="E309" s="136" t="s">
        <v>3154</v>
      </c>
      <c r="F309" s="48" t="s">
        <v>252</v>
      </c>
      <c r="G309" s="165" t="s">
        <v>3154</v>
      </c>
      <c r="H309" s="13" t="s">
        <v>34</v>
      </c>
      <c r="I309" s="126" t="s">
        <v>3154</v>
      </c>
      <c r="J309" s="126" t="s">
        <v>3154</v>
      </c>
      <c r="K309" s="17">
        <f>VLOOKUP(A309,'[1]קובץ מוכן '!$A$1:$C$7608,3,0)</f>
        <v>0</v>
      </c>
      <c r="L309" s="17">
        <f>VLOOKUP(A309,'[2]2023'!$A$9:$I$7853,9,0)</f>
        <v>0</v>
      </c>
      <c r="M309" s="18">
        <f>VLOOKUP(A309,[3]data1683177749303!$A$2:$J$6448,10,0)</f>
        <v>0</v>
      </c>
    </row>
    <row r="310" spans="1:13" ht="16.5" outlineLevel="1" thickBot="1">
      <c r="A310" s="10">
        <v>1223000910</v>
      </c>
      <c r="B310" s="11">
        <v>910</v>
      </c>
      <c r="C310" s="19">
        <v>223000</v>
      </c>
      <c r="D310" s="13">
        <v>1</v>
      </c>
      <c r="E310" s="136" t="s">
        <v>3154</v>
      </c>
      <c r="F310" s="15" t="s">
        <v>253</v>
      </c>
      <c r="G310" s="137" t="s">
        <v>3154</v>
      </c>
      <c r="H310" s="13" t="s">
        <v>34</v>
      </c>
      <c r="I310" s="145" t="s">
        <v>3154</v>
      </c>
      <c r="J310" s="145" t="s">
        <v>3154</v>
      </c>
      <c r="K310" s="17">
        <f>VLOOKUP(A310,'[1]קובץ מוכן '!$A$1:$C$7608,3,0)</f>
        <v>0</v>
      </c>
      <c r="L310" s="17">
        <f>VLOOKUP(A310,'[2]2023'!$A$9:$I$7853,9,0)</f>
        <v>0</v>
      </c>
      <c r="M310" s="18">
        <f>VLOOKUP(A310,[3]data1683177749303!$A$2:$J$6448,10,0)</f>
        <v>0</v>
      </c>
    </row>
    <row r="311" spans="1:13" ht="16.5" thickBot="1">
      <c r="A311" s="125" t="s">
        <v>3154</v>
      </c>
      <c r="B311" s="25" t="s">
        <v>254</v>
      </c>
      <c r="C311" s="146" t="s">
        <v>3154</v>
      </c>
      <c r="D311" s="146" t="s">
        <v>3154</v>
      </c>
      <c r="E311" s="147" t="s">
        <v>3154</v>
      </c>
      <c r="F311" s="28" t="s">
        <v>249</v>
      </c>
      <c r="G311" s="148" t="s">
        <v>3154</v>
      </c>
      <c r="H311" s="149" t="s">
        <v>3154</v>
      </c>
      <c r="I311" s="29">
        <f>K311/L311-1</f>
        <v>-0.51550387596899228</v>
      </c>
      <c r="J311" s="150" t="s">
        <v>3154</v>
      </c>
      <c r="K311" s="30">
        <f>SUBTOTAL(9,K307:K310)</f>
        <v>-25000</v>
      </c>
      <c r="L311" s="30">
        <f>SUBTOTAL(9,L307:L310)</f>
        <v>-51600</v>
      </c>
      <c r="M311" s="31">
        <f>SUBTOTAL(9,M307:M310)</f>
        <v>-4444</v>
      </c>
    </row>
    <row r="312" spans="1:13" ht="15.75" outlineLevel="1">
      <c r="A312" s="10">
        <v>12260000</v>
      </c>
      <c r="B312" s="11">
        <v>0</v>
      </c>
      <c r="C312" s="19">
        <v>226000</v>
      </c>
      <c r="D312" s="13">
        <v>1</v>
      </c>
      <c r="E312" s="136" t="s">
        <v>3154</v>
      </c>
      <c r="F312" s="15" t="s">
        <v>255</v>
      </c>
      <c r="G312" s="137" t="s">
        <v>3154</v>
      </c>
      <c r="H312" s="13" t="s">
        <v>11</v>
      </c>
      <c r="I312" s="142" t="s">
        <v>3154</v>
      </c>
      <c r="J312" s="142" t="s">
        <v>3154</v>
      </c>
      <c r="K312" s="17">
        <f>VLOOKUP(A312,'[1]קובץ מוכן '!$A$1:$C$7608,3,0)</f>
        <v>0</v>
      </c>
      <c r="L312" s="17">
        <f>VLOOKUP(A312,'[2]2023'!$A$9:$I$7853,9,0)</f>
        <v>0</v>
      </c>
      <c r="M312" s="140" t="s">
        <v>3154</v>
      </c>
    </row>
    <row r="313" spans="1:13" ht="15.75" outlineLevel="1">
      <c r="A313" s="10">
        <v>12261000</v>
      </c>
      <c r="B313" s="11">
        <v>0</v>
      </c>
      <c r="C313" s="19">
        <v>226100</v>
      </c>
      <c r="D313" s="13">
        <v>1</v>
      </c>
      <c r="E313" s="136" t="s">
        <v>3154</v>
      </c>
      <c r="F313" s="15" t="s">
        <v>256</v>
      </c>
      <c r="G313" s="137" t="s">
        <v>3154</v>
      </c>
      <c r="H313" s="13" t="s">
        <v>11</v>
      </c>
      <c r="I313" s="126" t="s">
        <v>3154</v>
      </c>
      <c r="J313" s="142" t="s">
        <v>3154</v>
      </c>
      <c r="K313" s="17">
        <f>VLOOKUP(A313,'[1]קובץ מוכן '!$A$1:$C$7608,3,0)</f>
        <v>0</v>
      </c>
      <c r="L313" s="17">
        <f>VLOOKUP(A313,'[2]2023'!$A$9:$I$7853,9,0)</f>
        <v>0</v>
      </c>
      <c r="M313" s="140" t="s">
        <v>3154</v>
      </c>
    </row>
    <row r="314" spans="1:13" ht="15.75" outlineLevel="1">
      <c r="A314" s="10">
        <v>1226100910</v>
      </c>
      <c r="B314" s="11">
        <v>910</v>
      </c>
      <c r="C314" s="19">
        <v>226100</v>
      </c>
      <c r="D314" s="13">
        <v>1</v>
      </c>
      <c r="E314" s="136" t="s">
        <v>3154</v>
      </c>
      <c r="F314" s="15" t="s">
        <v>257</v>
      </c>
      <c r="G314" s="137" t="s">
        <v>3154</v>
      </c>
      <c r="H314" s="13" t="s">
        <v>34</v>
      </c>
      <c r="I314" s="126" t="s">
        <v>3154</v>
      </c>
      <c r="J314" s="126" t="s">
        <v>3154</v>
      </c>
      <c r="K314" s="17">
        <f>VLOOKUP(A314,'[1]קובץ מוכן '!$A$1:$C$7608,3,0)</f>
        <v>0</v>
      </c>
      <c r="L314" s="17">
        <f>VLOOKUP(A314,'[2]2023'!$A$9:$I$7853,9,0)</f>
        <v>0</v>
      </c>
      <c r="M314" s="18">
        <f>VLOOKUP(A314,[3]data1683177749303!$A$2:$J$6448,10,0)</f>
        <v>0</v>
      </c>
    </row>
    <row r="315" spans="1:13" ht="16.5" outlineLevel="1" thickBot="1">
      <c r="A315" s="10">
        <v>1226100912</v>
      </c>
      <c r="B315" s="11">
        <v>912</v>
      </c>
      <c r="C315" s="19">
        <v>226100</v>
      </c>
      <c r="D315" s="13">
        <v>1</v>
      </c>
      <c r="E315" s="136" t="s">
        <v>3154</v>
      </c>
      <c r="F315" s="15" t="s">
        <v>258</v>
      </c>
      <c r="G315" s="137" t="s">
        <v>3154</v>
      </c>
      <c r="H315" s="13" t="s">
        <v>34</v>
      </c>
      <c r="I315" s="145" t="s">
        <v>3154</v>
      </c>
      <c r="J315" s="145" t="s">
        <v>3154</v>
      </c>
      <c r="K315" s="17">
        <f>VLOOKUP(A315,'[1]קובץ מוכן '!$A$1:$C$7608,3,0)</f>
        <v>0</v>
      </c>
      <c r="L315" s="17">
        <f>VLOOKUP(A315,'[2]2023'!$A$9:$I$7853,9,0)</f>
        <v>0</v>
      </c>
      <c r="M315" s="18">
        <f>VLOOKUP(A315,[3]data1683177749303!$A$2:$J$6448,10,0)</f>
        <v>0</v>
      </c>
    </row>
    <row r="316" spans="1:13" ht="16.5" thickBot="1">
      <c r="A316" s="125" t="s">
        <v>3154</v>
      </c>
      <c r="B316" s="25" t="s">
        <v>259</v>
      </c>
      <c r="C316" s="146" t="s">
        <v>3154</v>
      </c>
      <c r="D316" s="146" t="s">
        <v>3154</v>
      </c>
      <c r="E316" s="147" t="s">
        <v>3154</v>
      </c>
      <c r="F316" s="28" t="s">
        <v>256</v>
      </c>
      <c r="G316" s="148" t="s">
        <v>3154</v>
      </c>
      <c r="H316" s="149" t="s">
        <v>3154</v>
      </c>
      <c r="I316" s="127" t="s">
        <v>3154</v>
      </c>
      <c r="J316" s="150" t="s">
        <v>3154</v>
      </c>
      <c r="K316" s="30">
        <f>SUBTOTAL(9,K315)</f>
        <v>0</v>
      </c>
      <c r="L316" s="30">
        <f>SUBTOTAL(9,L315)</f>
        <v>0</v>
      </c>
      <c r="M316" s="31">
        <f>SUBTOTAL(9,M315)</f>
        <v>0</v>
      </c>
    </row>
    <row r="317" spans="1:13" ht="15.75" outlineLevel="1">
      <c r="A317" s="10">
        <v>12299990</v>
      </c>
      <c r="B317" s="11">
        <v>0</v>
      </c>
      <c r="C317" s="19">
        <v>229999</v>
      </c>
      <c r="D317" s="13">
        <v>1</v>
      </c>
      <c r="E317" s="136" t="s">
        <v>3154</v>
      </c>
      <c r="F317" s="15" t="s">
        <v>260</v>
      </c>
      <c r="G317" s="137" t="s">
        <v>3154</v>
      </c>
      <c r="H317" s="13" t="s">
        <v>11</v>
      </c>
      <c r="I317" s="142" t="s">
        <v>3154</v>
      </c>
      <c r="J317" s="142" t="s">
        <v>3154</v>
      </c>
      <c r="K317" s="17">
        <f>VLOOKUP(A317,'[1]קובץ מוכן '!$A$1:$C$7608,3,0)</f>
        <v>0</v>
      </c>
      <c r="L317" s="17">
        <f>VLOOKUP(A317,'[2]2023'!$A$9:$I$7853,9,0)</f>
        <v>0</v>
      </c>
      <c r="M317" s="140" t="s">
        <v>3154</v>
      </c>
    </row>
    <row r="318" spans="1:13" ht="16.5" outlineLevel="1" thickBot="1">
      <c r="A318" s="10">
        <v>1229999910</v>
      </c>
      <c r="B318" s="11">
        <v>910</v>
      </c>
      <c r="C318" s="19">
        <v>229999</v>
      </c>
      <c r="D318" s="13">
        <v>1</v>
      </c>
      <c r="E318" s="136" t="s">
        <v>3154</v>
      </c>
      <c r="F318" s="15" t="s">
        <v>261</v>
      </c>
      <c r="G318" s="137" t="s">
        <v>3154</v>
      </c>
      <c r="H318" s="13" t="s">
        <v>34</v>
      </c>
      <c r="I318" s="145" t="s">
        <v>3154</v>
      </c>
      <c r="J318" s="145" t="s">
        <v>3154</v>
      </c>
      <c r="K318" s="17">
        <f>VLOOKUP(A318,'[1]קובץ מוכן '!$A$1:$C$7608,3,0)</f>
        <v>0</v>
      </c>
      <c r="L318" s="17">
        <f>VLOOKUP(A318,'[2]2023'!$A$9:$I$7853,9,0)</f>
        <v>0</v>
      </c>
      <c r="M318" s="18">
        <f>VLOOKUP(A318,[3]data1683177749303!$A$2:$J$6448,10,0)</f>
        <v>0</v>
      </c>
    </row>
    <row r="319" spans="1:13" ht="16.5" thickBot="1">
      <c r="A319" s="125" t="s">
        <v>3154</v>
      </c>
      <c r="B319" s="25" t="s">
        <v>262</v>
      </c>
      <c r="C319" s="146" t="s">
        <v>3154</v>
      </c>
      <c r="D319" s="146" t="s">
        <v>3154</v>
      </c>
      <c r="E319" s="147" t="s">
        <v>3154</v>
      </c>
      <c r="F319" s="28" t="s">
        <v>260</v>
      </c>
      <c r="G319" s="148" t="s">
        <v>3154</v>
      </c>
      <c r="H319" s="149" t="s">
        <v>3154</v>
      </c>
      <c r="I319" s="127" t="s">
        <v>3154</v>
      </c>
      <c r="J319" s="150" t="s">
        <v>3154</v>
      </c>
      <c r="K319" s="30">
        <f>SUBTOTAL(9,K318)</f>
        <v>0</v>
      </c>
      <c r="L319" s="30">
        <f>SUBTOTAL(9,L318)</f>
        <v>0</v>
      </c>
      <c r="M319" s="31">
        <f>SUBTOTAL(9,M318)</f>
        <v>0</v>
      </c>
    </row>
    <row r="320" spans="1:13" ht="15.75" outlineLevel="1">
      <c r="A320" s="10">
        <v>12300000</v>
      </c>
      <c r="B320" s="11">
        <v>0</v>
      </c>
      <c r="C320" s="19">
        <v>230000</v>
      </c>
      <c r="D320" s="13">
        <v>1</v>
      </c>
      <c r="E320" s="136" t="s">
        <v>3154</v>
      </c>
      <c r="F320" s="15" t="s">
        <v>263</v>
      </c>
      <c r="G320" s="137" t="s">
        <v>3154</v>
      </c>
      <c r="H320" s="13" t="s">
        <v>11</v>
      </c>
      <c r="I320" s="142" t="s">
        <v>3154</v>
      </c>
      <c r="J320" s="142" t="s">
        <v>3154</v>
      </c>
      <c r="K320" s="17">
        <f>VLOOKUP(A320,'[1]קובץ מוכן '!$A$1:$C$7608,3,0)</f>
        <v>0</v>
      </c>
      <c r="L320" s="139" t="s">
        <v>3154</v>
      </c>
      <c r="M320" s="140" t="s">
        <v>3154</v>
      </c>
    </row>
    <row r="321" spans="1:13" ht="15.75" outlineLevel="1">
      <c r="A321" s="10">
        <v>12310000</v>
      </c>
      <c r="B321" s="11">
        <v>0</v>
      </c>
      <c r="C321" s="19">
        <v>231000</v>
      </c>
      <c r="D321" s="13">
        <v>1</v>
      </c>
      <c r="E321" s="136" t="s">
        <v>3154</v>
      </c>
      <c r="F321" s="15" t="s">
        <v>264</v>
      </c>
      <c r="G321" s="137" t="s">
        <v>3154</v>
      </c>
      <c r="H321" s="13" t="s">
        <v>11</v>
      </c>
      <c r="I321" s="126" t="s">
        <v>3154</v>
      </c>
      <c r="J321" s="142" t="s">
        <v>3154</v>
      </c>
      <c r="K321" s="17">
        <f>VLOOKUP(A321,'[1]קובץ מוכן '!$A$1:$C$7608,3,0)</f>
        <v>0</v>
      </c>
      <c r="L321" s="139" t="s">
        <v>3154</v>
      </c>
      <c r="M321" s="140" t="s">
        <v>3154</v>
      </c>
    </row>
    <row r="322" spans="1:13" ht="15.75" outlineLevel="1">
      <c r="A322" s="10">
        <v>1231000690</v>
      </c>
      <c r="B322" s="11">
        <v>690</v>
      </c>
      <c r="C322" s="19">
        <v>231000</v>
      </c>
      <c r="D322" s="13">
        <v>1</v>
      </c>
      <c r="E322" s="136" t="s">
        <v>3154</v>
      </c>
      <c r="F322" s="15" t="s">
        <v>264</v>
      </c>
      <c r="G322" s="137" t="s">
        <v>3154</v>
      </c>
      <c r="H322" s="13" t="s">
        <v>34</v>
      </c>
      <c r="I322" s="126" t="s">
        <v>3154</v>
      </c>
      <c r="J322" s="126" t="s">
        <v>3154</v>
      </c>
      <c r="K322" s="17">
        <f>VLOOKUP(A322,'[1]קובץ מוכן '!$A$1:$C$7608,3,0)</f>
        <v>0</v>
      </c>
      <c r="L322" s="139" t="s">
        <v>3154</v>
      </c>
      <c r="M322" s="18">
        <f>VLOOKUP(A322,[3]data1683177749303!$A$2:$J$6448,10,0)</f>
        <v>-7275</v>
      </c>
    </row>
    <row r="323" spans="1:13" ht="15.75" outlineLevel="1">
      <c r="A323" s="10">
        <v>1231000691</v>
      </c>
      <c r="B323" s="11">
        <v>691</v>
      </c>
      <c r="C323" s="19">
        <v>231000</v>
      </c>
      <c r="D323" s="13">
        <v>1</v>
      </c>
      <c r="E323" s="136" t="s">
        <v>3154</v>
      </c>
      <c r="F323" s="15" t="s">
        <v>265</v>
      </c>
      <c r="G323" s="137" t="s">
        <v>3154</v>
      </c>
      <c r="H323" s="13" t="s">
        <v>34</v>
      </c>
      <c r="I323" s="16">
        <f>K323/L323-1</f>
        <v>0</v>
      </c>
      <c r="J323" s="126" t="s">
        <v>3154</v>
      </c>
      <c r="K323" s="17">
        <v>-150000</v>
      </c>
      <c r="L323" s="17">
        <f>VLOOKUP(A323,'[2]2023'!$A$9:$I$7853,9,0)</f>
        <v>-150000</v>
      </c>
      <c r="M323" s="18">
        <f>VLOOKUP(A323,[3]data1683177749303!$A$2:$J$6448,10,0)</f>
        <v>-93681.5</v>
      </c>
    </row>
    <row r="324" spans="1:13" ht="16.5" outlineLevel="1" thickBot="1">
      <c r="A324" s="10">
        <v>1231000692</v>
      </c>
      <c r="B324" s="11">
        <v>692</v>
      </c>
      <c r="C324" s="19">
        <v>231000</v>
      </c>
      <c r="D324" s="13">
        <v>1</v>
      </c>
      <c r="E324" s="136" t="s">
        <v>3154</v>
      </c>
      <c r="F324" s="15" t="s">
        <v>266</v>
      </c>
      <c r="G324" s="137" t="s">
        <v>3154</v>
      </c>
      <c r="H324" s="13" t="s">
        <v>34</v>
      </c>
      <c r="I324" s="145" t="s">
        <v>3154</v>
      </c>
      <c r="J324" s="145" t="s">
        <v>3154</v>
      </c>
      <c r="K324" s="17">
        <f>VLOOKUP(A324,'[1]קובץ מוכן '!$A$1:$C$7608,3,0)</f>
        <v>0</v>
      </c>
      <c r="L324" s="17">
        <f>VLOOKUP(A324,'[2]2023'!$A$9:$I$7853,9,0)</f>
        <v>0</v>
      </c>
      <c r="M324" s="18">
        <f>VLOOKUP(A324,[3]data1683177749303!$A$2:$J$6448,10,0)</f>
        <v>0</v>
      </c>
    </row>
    <row r="325" spans="1:13" ht="16.5" thickBot="1">
      <c r="A325" s="125" t="s">
        <v>3154</v>
      </c>
      <c r="B325" s="25" t="s">
        <v>267</v>
      </c>
      <c r="C325" s="146" t="s">
        <v>3154</v>
      </c>
      <c r="D325" s="146" t="s">
        <v>3154</v>
      </c>
      <c r="E325" s="147" t="s">
        <v>3154</v>
      </c>
      <c r="F325" s="28" t="s">
        <v>264</v>
      </c>
      <c r="G325" s="148" t="s">
        <v>3154</v>
      </c>
      <c r="H325" s="149" t="s">
        <v>3154</v>
      </c>
      <c r="I325" s="29">
        <f>K325/L325-1</f>
        <v>0</v>
      </c>
      <c r="J325" s="150" t="s">
        <v>3154</v>
      </c>
      <c r="K325" s="30">
        <f>SUBTOTAL(9,K322:K324)</f>
        <v>-150000</v>
      </c>
      <c r="L325" s="30">
        <f>SUBTOTAL(9,L322:L324)</f>
        <v>-150000</v>
      </c>
      <c r="M325" s="31">
        <f>SUBTOTAL(9,M322:M324)</f>
        <v>-100956.5</v>
      </c>
    </row>
    <row r="326" spans="1:13" ht="15.75" outlineLevel="1">
      <c r="A326" s="10">
        <v>12322000</v>
      </c>
      <c r="B326" s="11">
        <v>0</v>
      </c>
      <c r="C326" s="19">
        <v>232200</v>
      </c>
      <c r="D326" s="13">
        <v>1</v>
      </c>
      <c r="E326" s="136" t="s">
        <v>3154</v>
      </c>
      <c r="F326" s="15" t="s">
        <v>268</v>
      </c>
      <c r="G326" s="137" t="s">
        <v>3154</v>
      </c>
      <c r="H326" s="13" t="s">
        <v>11</v>
      </c>
      <c r="I326" s="142" t="s">
        <v>3154</v>
      </c>
      <c r="J326" s="142" t="s">
        <v>3154</v>
      </c>
      <c r="K326" s="17">
        <f>VLOOKUP(A326,'[1]קובץ מוכן '!$A$1:$C$7608,3,0)</f>
        <v>0</v>
      </c>
      <c r="L326" s="17">
        <f>VLOOKUP(A326,'[2]2023'!$A$9:$I$7853,9,0)</f>
        <v>0</v>
      </c>
      <c r="M326" s="140" t="s">
        <v>3154</v>
      </c>
    </row>
    <row r="327" spans="1:13" ht="16.5" outlineLevel="1" thickBot="1">
      <c r="A327" s="10">
        <v>1232200690</v>
      </c>
      <c r="B327" s="11">
        <v>690</v>
      </c>
      <c r="C327" s="19">
        <v>232200</v>
      </c>
      <c r="D327" s="13">
        <v>1</v>
      </c>
      <c r="E327" s="136" t="s">
        <v>3154</v>
      </c>
      <c r="F327" s="15" t="s">
        <v>269</v>
      </c>
      <c r="G327" s="137" t="s">
        <v>3154</v>
      </c>
      <c r="H327" s="13" t="s">
        <v>34</v>
      </c>
      <c r="I327" s="145" t="s">
        <v>3154</v>
      </c>
      <c r="J327" s="145" t="s">
        <v>3154</v>
      </c>
      <c r="K327" s="17">
        <f>VLOOKUP(A327,'[1]קובץ מוכן '!$A$1:$C$7608,3,0)</f>
        <v>0</v>
      </c>
      <c r="L327" s="17">
        <f>VLOOKUP(A327,'[2]2023'!$A$9:$I$7853,9,0)</f>
        <v>0</v>
      </c>
      <c r="M327" s="18">
        <f>VLOOKUP(A327,[3]data1683177749303!$A$2:$J$6448,10,0)</f>
        <v>0</v>
      </c>
    </row>
    <row r="328" spans="1:13" ht="16.5" thickBot="1">
      <c r="A328" s="125" t="s">
        <v>3154</v>
      </c>
      <c r="B328" s="52" t="s">
        <v>270</v>
      </c>
      <c r="C328" s="146" t="s">
        <v>3154</v>
      </c>
      <c r="D328" s="146" t="s">
        <v>3154</v>
      </c>
      <c r="E328" s="147" t="s">
        <v>3154</v>
      </c>
      <c r="F328" s="28" t="s">
        <v>268</v>
      </c>
      <c r="G328" s="148" t="s">
        <v>3154</v>
      </c>
      <c r="H328" s="149" t="s">
        <v>3154</v>
      </c>
      <c r="I328" s="127" t="s">
        <v>3154</v>
      </c>
      <c r="J328" s="150" t="s">
        <v>3154</v>
      </c>
      <c r="K328" s="30">
        <f>SUBTOTAL(9,K327)</f>
        <v>0</v>
      </c>
      <c r="L328" s="30">
        <f>SUBTOTAL(9,L327)</f>
        <v>0</v>
      </c>
      <c r="M328" s="31">
        <f>SUBTOTAL(9,M327)</f>
        <v>0</v>
      </c>
    </row>
    <row r="329" spans="1:13" ht="15.75" outlineLevel="1">
      <c r="A329" s="10">
        <v>12323000</v>
      </c>
      <c r="B329" s="11">
        <v>0</v>
      </c>
      <c r="C329" s="19">
        <v>232300</v>
      </c>
      <c r="D329" s="13">
        <v>1</v>
      </c>
      <c r="E329" s="136" t="s">
        <v>3154</v>
      </c>
      <c r="F329" s="15" t="s">
        <v>271</v>
      </c>
      <c r="G329" s="137" t="s">
        <v>3154</v>
      </c>
      <c r="H329" s="13" t="s">
        <v>11</v>
      </c>
      <c r="I329" s="142" t="s">
        <v>3154</v>
      </c>
      <c r="J329" s="142" t="s">
        <v>3154</v>
      </c>
      <c r="K329" s="17">
        <f>VLOOKUP(A329,'[1]קובץ מוכן '!$A$1:$C$7608,3,0)</f>
        <v>0</v>
      </c>
      <c r="L329" s="17">
        <f>VLOOKUP(A329,'[2]2023'!$A$9:$I$7853,9,0)</f>
        <v>0</v>
      </c>
      <c r="M329" s="140" t="s">
        <v>3154</v>
      </c>
    </row>
    <row r="330" spans="1:13" ht="16.5" outlineLevel="1" thickBot="1">
      <c r="A330" s="10">
        <v>1232300690</v>
      </c>
      <c r="B330" s="11">
        <v>690</v>
      </c>
      <c r="C330" s="19">
        <v>232300</v>
      </c>
      <c r="D330" s="13">
        <v>1</v>
      </c>
      <c r="E330" s="136" t="s">
        <v>3154</v>
      </c>
      <c r="F330" s="15" t="s">
        <v>271</v>
      </c>
      <c r="G330" s="137" t="s">
        <v>3154</v>
      </c>
      <c r="H330" s="13" t="s">
        <v>34</v>
      </c>
      <c r="I330" s="145" t="s">
        <v>3154</v>
      </c>
      <c r="J330" s="145" t="s">
        <v>3154</v>
      </c>
      <c r="K330" s="17">
        <f>VLOOKUP(A330,'[1]קובץ מוכן '!$A$1:$C$7608,3,0)</f>
        <v>0</v>
      </c>
      <c r="L330" s="17">
        <f>VLOOKUP(A330,'[2]2023'!$A$9:$I$7853,9,0)</f>
        <v>0</v>
      </c>
      <c r="M330" s="18">
        <f>VLOOKUP(A330,[3]data1683177749303!$A$2:$J$6448,10,0)</f>
        <v>0</v>
      </c>
    </row>
    <row r="331" spans="1:13" ht="16.5" thickBot="1">
      <c r="A331" s="125" t="s">
        <v>3154</v>
      </c>
      <c r="B331" s="52" t="s">
        <v>272</v>
      </c>
      <c r="C331" s="146" t="s">
        <v>3154</v>
      </c>
      <c r="D331" s="146" t="s">
        <v>3154</v>
      </c>
      <c r="E331" s="147" t="s">
        <v>3154</v>
      </c>
      <c r="F331" s="28" t="s">
        <v>271</v>
      </c>
      <c r="G331" s="148" t="s">
        <v>3154</v>
      </c>
      <c r="H331" s="149" t="s">
        <v>3154</v>
      </c>
      <c r="I331" s="127" t="s">
        <v>3154</v>
      </c>
      <c r="J331" s="150" t="s">
        <v>3154</v>
      </c>
      <c r="K331" s="30">
        <f>SUBTOTAL(9,K330)</f>
        <v>0</v>
      </c>
      <c r="L331" s="30">
        <f>SUBTOTAL(9,L330)</f>
        <v>0</v>
      </c>
      <c r="M331" s="31">
        <f>SUBTOTAL(9,M330)</f>
        <v>0</v>
      </c>
    </row>
    <row r="332" spans="1:13" ht="15.75" outlineLevel="1">
      <c r="A332" s="10">
        <v>12324000</v>
      </c>
      <c r="B332" s="11">
        <v>0</v>
      </c>
      <c r="C332" s="19">
        <v>232400</v>
      </c>
      <c r="D332" s="13">
        <v>1</v>
      </c>
      <c r="E332" s="136" t="s">
        <v>3154</v>
      </c>
      <c r="F332" s="15" t="s">
        <v>273</v>
      </c>
      <c r="G332" s="137" t="s">
        <v>3154</v>
      </c>
      <c r="H332" s="126" t="s">
        <v>3154</v>
      </c>
      <c r="I332" s="142" t="s">
        <v>3154</v>
      </c>
      <c r="J332" s="142" t="s">
        <v>3154</v>
      </c>
      <c r="K332" s="17">
        <f>VLOOKUP(A332,'[1]קובץ מוכן '!$A$1:$C$7608,3,0)</f>
        <v>0</v>
      </c>
      <c r="L332" s="139" t="s">
        <v>3154</v>
      </c>
      <c r="M332" s="140" t="s">
        <v>3154</v>
      </c>
    </row>
    <row r="333" spans="1:13" ht="15.75" outlineLevel="1">
      <c r="A333" s="10">
        <v>1232400410</v>
      </c>
      <c r="B333" s="11">
        <v>410</v>
      </c>
      <c r="C333" s="19">
        <v>232400</v>
      </c>
      <c r="D333" s="13">
        <v>1</v>
      </c>
      <c r="E333" s="136" t="s">
        <v>3154</v>
      </c>
      <c r="F333" s="15" t="s">
        <v>274</v>
      </c>
      <c r="G333" s="137" t="s">
        <v>3154</v>
      </c>
      <c r="H333" s="13" t="s">
        <v>34</v>
      </c>
      <c r="I333" s="126" t="s">
        <v>3154</v>
      </c>
      <c r="J333" s="126" t="s">
        <v>3154</v>
      </c>
      <c r="K333" s="17">
        <f>VLOOKUP(A333,'[1]קובץ מוכן '!$A$1:$C$7608,3,0)</f>
        <v>0</v>
      </c>
      <c r="L333" s="17">
        <f>VLOOKUP(A333,'[2]2023'!$A$9:$I$7853,9,0)</f>
        <v>0</v>
      </c>
      <c r="M333" s="18">
        <f>VLOOKUP(A333,[3]data1683177749303!$A$2:$J$6448,10,0)</f>
        <v>0</v>
      </c>
    </row>
    <row r="334" spans="1:13" ht="16.5" outlineLevel="1" thickBot="1">
      <c r="A334" s="10">
        <v>1232400991</v>
      </c>
      <c r="B334" s="11">
        <v>991</v>
      </c>
      <c r="C334" s="19">
        <v>232400</v>
      </c>
      <c r="D334" s="13">
        <v>1</v>
      </c>
      <c r="E334" s="136" t="s">
        <v>3154</v>
      </c>
      <c r="F334" s="50" t="s">
        <v>275</v>
      </c>
      <c r="G334" s="166" t="s">
        <v>3154</v>
      </c>
      <c r="H334" s="13" t="s">
        <v>34</v>
      </c>
      <c r="I334" s="145" t="s">
        <v>3154</v>
      </c>
      <c r="J334" s="145" t="s">
        <v>3154</v>
      </c>
      <c r="K334" s="17">
        <f>VLOOKUP(A334,'[1]קובץ מוכן '!$A$1:$C$7608,3,0)</f>
        <v>0</v>
      </c>
      <c r="L334" s="17">
        <f>VLOOKUP(A334,'[2]2023'!$A$9:$I$7853,9,0)</f>
        <v>0</v>
      </c>
      <c r="M334" s="18">
        <f>VLOOKUP(A334,[3]data1683177749303!$A$2:$J$6448,10,0)</f>
        <v>0</v>
      </c>
    </row>
    <row r="335" spans="1:13" ht="16.5" thickBot="1">
      <c r="A335" s="125" t="s">
        <v>3154</v>
      </c>
      <c r="B335" s="52" t="s">
        <v>276</v>
      </c>
      <c r="C335" s="146" t="s">
        <v>3154</v>
      </c>
      <c r="D335" s="146" t="s">
        <v>3154</v>
      </c>
      <c r="E335" s="147" t="s">
        <v>3154</v>
      </c>
      <c r="F335" s="28" t="s">
        <v>277</v>
      </c>
      <c r="G335" s="148" t="s">
        <v>3154</v>
      </c>
      <c r="H335" s="147" t="s">
        <v>3154</v>
      </c>
      <c r="I335" s="127" t="s">
        <v>3154</v>
      </c>
      <c r="J335" s="150" t="s">
        <v>3154</v>
      </c>
      <c r="K335" s="30">
        <f t="shared" ref="K335:M335" si="6">SUBTOTAL(9,K333:K334)</f>
        <v>0</v>
      </c>
      <c r="L335" s="30">
        <f t="shared" si="6"/>
        <v>0</v>
      </c>
      <c r="M335" s="31">
        <f t="shared" si="6"/>
        <v>0</v>
      </c>
    </row>
    <row r="336" spans="1:13" ht="15.75" outlineLevel="1">
      <c r="A336" s="10">
        <v>12330000</v>
      </c>
      <c r="B336" s="32">
        <v>0</v>
      </c>
      <c r="C336" s="49">
        <v>233000</v>
      </c>
      <c r="D336" s="34">
        <v>1</v>
      </c>
      <c r="E336" s="151" t="s">
        <v>3154</v>
      </c>
      <c r="F336" s="35" t="s">
        <v>278</v>
      </c>
      <c r="G336" s="152" t="s">
        <v>3154</v>
      </c>
      <c r="H336" s="34" t="s">
        <v>11</v>
      </c>
      <c r="I336" s="142" t="s">
        <v>3154</v>
      </c>
      <c r="J336" s="142" t="s">
        <v>3154</v>
      </c>
      <c r="K336" s="17">
        <f>VLOOKUP(A336,'[1]קובץ מוכן '!$A$1:$C$7608,3,0)</f>
        <v>0</v>
      </c>
      <c r="L336" s="139" t="s">
        <v>3154</v>
      </c>
      <c r="M336" s="140" t="s">
        <v>3154</v>
      </c>
    </row>
    <row r="337" spans="1:13" ht="15.75" outlineLevel="1">
      <c r="A337" s="10">
        <v>1233000290</v>
      </c>
      <c r="B337" s="11">
        <v>290</v>
      </c>
      <c r="C337" s="19">
        <v>233000</v>
      </c>
      <c r="D337" s="13">
        <v>1</v>
      </c>
      <c r="E337" s="136" t="s">
        <v>3154</v>
      </c>
      <c r="F337" s="15" t="s">
        <v>279</v>
      </c>
      <c r="G337" s="137" t="s">
        <v>3154</v>
      </c>
      <c r="H337" s="13" t="s">
        <v>34</v>
      </c>
      <c r="I337" s="16">
        <f>K337/L337-1</f>
        <v>0</v>
      </c>
      <c r="J337" s="126" t="s">
        <v>3154</v>
      </c>
      <c r="K337" s="17">
        <f>VLOOKUP(A337,'[1]קובץ מוכן '!$A$1:$C$7608,3,0)</f>
        <v>-6000000</v>
      </c>
      <c r="L337" s="17">
        <f>VLOOKUP(A337,'[2]2023'!$A$9:$I$7853,9,0)</f>
        <v>-6000000</v>
      </c>
      <c r="M337" s="18">
        <f>VLOOKUP(A337,[3]data1683177749303!$A$2:$J$6448,10,0)</f>
        <v>-7040259.9199999999</v>
      </c>
    </row>
    <row r="338" spans="1:13" s="97" customFormat="1" ht="15.75" outlineLevel="1">
      <c r="A338" s="10">
        <v>1233000310</v>
      </c>
      <c r="B338" s="11">
        <v>310</v>
      </c>
      <c r="C338" s="19">
        <v>233000</v>
      </c>
      <c r="D338" s="13">
        <v>1</v>
      </c>
      <c r="E338" s="136" t="s">
        <v>3154</v>
      </c>
      <c r="F338" s="15" t="s">
        <v>280</v>
      </c>
      <c r="G338" s="137" t="s">
        <v>3154</v>
      </c>
      <c r="H338" s="13" t="s">
        <v>34</v>
      </c>
      <c r="I338" s="16">
        <f>K338/L338-1</f>
        <v>0.142409715564078</v>
      </c>
      <c r="J338" s="126" t="s">
        <v>3154</v>
      </c>
      <c r="K338" s="17">
        <v>-32171400</v>
      </c>
      <c r="L338" s="17">
        <f>VLOOKUP(A338,'[2]2023'!$A$9:$I$7853,9,0)</f>
        <v>-28161000</v>
      </c>
      <c r="M338" s="18">
        <f>VLOOKUP(A338,[3]data1683177749303!$A$2:$J$6448,10,0)</f>
        <v>-16107551</v>
      </c>
    </row>
    <row r="339" spans="1:13" ht="15.75" outlineLevel="1">
      <c r="A339" s="10">
        <v>1233000690</v>
      </c>
      <c r="B339" s="11">
        <v>690</v>
      </c>
      <c r="C339" s="19">
        <v>233000</v>
      </c>
      <c r="D339" s="13">
        <v>1</v>
      </c>
      <c r="E339" s="136" t="s">
        <v>3154</v>
      </c>
      <c r="F339" s="15" t="s">
        <v>281</v>
      </c>
      <c r="G339" s="137" t="s">
        <v>3154</v>
      </c>
      <c r="H339" s="13" t="s">
        <v>34</v>
      </c>
      <c r="I339" s="126" t="s">
        <v>3154</v>
      </c>
      <c r="J339" s="126" t="s">
        <v>3154</v>
      </c>
      <c r="K339" s="17">
        <f>VLOOKUP(A339,'[1]קובץ מוכן '!$A$1:$C$7608,3,0)</f>
        <v>0</v>
      </c>
      <c r="L339" s="17">
        <f>VLOOKUP(A339,'[2]2023'!$A$9:$I$7853,9,0)</f>
        <v>0</v>
      </c>
      <c r="M339" s="18">
        <f>VLOOKUP(A339,[3]data1683177749303!$A$2:$J$6448,10,0)</f>
        <v>0</v>
      </c>
    </row>
    <row r="340" spans="1:13" ht="15.75" outlineLevel="1">
      <c r="A340" s="10">
        <v>1233000691</v>
      </c>
      <c r="B340" s="11">
        <v>691</v>
      </c>
      <c r="C340" s="19">
        <v>233000</v>
      </c>
      <c r="D340" s="13">
        <v>1</v>
      </c>
      <c r="E340" s="136" t="s">
        <v>3154</v>
      </c>
      <c r="F340" s="15" t="s">
        <v>282</v>
      </c>
      <c r="G340" s="137" t="s">
        <v>3154</v>
      </c>
      <c r="H340" s="13" t="s">
        <v>34</v>
      </c>
      <c r="I340" s="126" t="s">
        <v>3154</v>
      </c>
      <c r="J340" s="126" t="s">
        <v>3154</v>
      </c>
      <c r="K340" s="17">
        <f>VLOOKUP(A340,'[1]קובץ מוכן '!$A$1:$C$7608,3,0)</f>
        <v>0</v>
      </c>
      <c r="L340" s="17">
        <f>VLOOKUP(A340,'[2]2023'!$A$9:$I$7853,9,0)</f>
        <v>0</v>
      </c>
      <c r="M340" s="18">
        <f>VLOOKUP(A340,[3]data1683177749303!$A$2:$J$6448,10,0)</f>
        <v>0</v>
      </c>
    </row>
    <row r="341" spans="1:13" ht="15.75" outlineLevel="1">
      <c r="A341" s="10">
        <v>1233000692</v>
      </c>
      <c r="B341" s="11">
        <v>692</v>
      </c>
      <c r="C341" s="19">
        <v>233000</v>
      </c>
      <c r="D341" s="13">
        <v>1</v>
      </c>
      <c r="E341" s="136" t="s">
        <v>3154</v>
      </c>
      <c r="F341" s="15" t="s">
        <v>283</v>
      </c>
      <c r="G341" s="137" t="s">
        <v>3154</v>
      </c>
      <c r="H341" s="13" t="s">
        <v>34</v>
      </c>
      <c r="I341" s="126" t="s">
        <v>3154</v>
      </c>
      <c r="J341" s="126" t="s">
        <v>3154</v>
      </c>
      <c r="K341" s="17">
        <f>VLOOKUP(A341,'[1]קובץ מוכן '!$A$1:$C$7608,3,0)</f>
        <v>0</v>
      </c>
      <c r="L341" s="17">
        <f>VLOOKUP(A341,'[2]2023'!$A$9:$I$7853,9,0)</f>
        <v>0</v>
      </c>
      <c r="M341" s="18">
        <f>VLOOKUP(A341,[3]data1683177749303!$A$2:$J$6448,10,0)</f>
        <v>-14403.32</v>
      </c>
    </row>
    <row r="342" spans="1:13" ht="16.5" outlineLevel="1" thickBot="1">
      <c r="A342" s="10">
        <v>1233000990</v>
      </c>
      <c r="B342" s="11">
        <v>990</v>
      </c>
      <c r="C342" s="19">
        <v>233000</v>
      </c>
      <c r="D342" s="13">
        <v>1</v>
      </c>
      <c r="E342" s="136" t="s">
        <v>3154</v>
      </c>
      <c r="F342" s="15" t="s">
        <v>284</v>
      </c>
      <c r="G342" s="137" t="s">
        <v>3154</v>
      </c>
      <c r="H342" s="13" t="s">
        <v>34</v>
      </c>
      <c r="I342" s="126" t="s">
        <v>3154</v>
      </c>
      <c r="J342" s="126" t="s">
        <v>3154</v>
      </c>
      <c r="K342" s="17">
        <f>VLOOKUP(A342,'[1]קובץ מוכן '!$A$1:$C$7608,3,0)</f>
        <v>0</v>
      </c>
      <c r="L342" s="17">
        <f>VLOOKUP(A342,'[2]2023'!$A$9:$I$7853,9,0)</f>
        <v>0</v>
      </c>
      <c r="M342" s="18">
        <f>VLOOKUP(A342,[3]data1683177749303!$A$2:$J$6448,10,0)</f>
        <v>0</v>
      </c>
    </row>
    <row r="343" spans="1:13" ht="16.5" thickBot="1">
      <c r="A343" s="125" t="s">
        <v>3154</v>
      </c>
      <c r="B343" s="25" t="s">
        <v>285</v>
      </c>
      <c r="C343" s="146" t="s">
        <v>3154</v>
      </c>
      <c r="D343" s="146" t="s">
        <v>3154</v>
      </c>
      <c r="E343" s="147" t="s">
        <v>3154</v>
      </c>
      <c r="F343" s="28" t="s">
        <v>278</v>
      </c>
      <c r="G343" s="153" t="s">
        <v>3154</v>
      </c>
      <c r="H343" s="146" t="s">
        <v>3154</v>
      </c>
      <c r="I343" s="29">
        <f>K343/L343-1</f>
        <v>0.11739703170281901</v>
      </c>
      <c r="J343" s="127" t="s">
        <v>3154</v>
      </c>
      <c r="K343" s="37">
        <f t="shared" ref="K343:M343" si="7">SUBTOTAL(9,K337:K342)</f>
        <v>-38171400</v>
      </c>
      <c r="L343" s="37">
        <f t="shared" si="7"/>
        <v>-34161000</v>
      </c>
      <c r="M343" s="38">
        <f t="shared" si="7"/>
        <v>-23162214.240000002</v>
      </c>
    </row>
    <row r="344" spans="1:13" ht="15.75" outlineLevel="1">
      <c r="A344" s="10">
        <v>12400000</v>
      </c>
      <c r="B344" s="11">
        <v>0</v>
      </c>
      <c r="C344" s="19">
        <v>240000</v>
      </c>
      <c r="D344" s="13">
        <v>1</v>
      </c>
      <c r="E344" s="136" t="s">
        <v>3154</v>
      </c>
      <c r="F344" s="15" t="s">
        <v>286</v>
      </c>
      <c r="G344" s="137" t="s">
        <v>3154</v>
      </c>
      <c r="H344" s="13" t="s">
        <v>11</v>
      </c>
      <c r="I344" s="126" t="s">
        <v>3154</v>
      </c>
      <c r="J344" s="142" t="s">
        <v>3154</v>
      </c>
      <c r="K344" s="17">
        <f>VLOOKUP(A344,'[1]קובץ מוכן '!$A$1:$C$7608,3,0)</f>
        <v>0</v>
      </c>
      <c r="L344" s="17">
        <f>VLOOKUP(A344,'[2]2023'!$A$9:$I$7853,9,0)</f>
        <v>0</v>
      </c>
      <c r="M344" s="140" t="s">
        <v>3154</v>
      </c>
    </row>
    <row r="345" spans="1:13" ht="15.75" outlineLevel="1">
      <c r="A345" s="10">
        <v>12410000</v>
      </c>
      <c r="B345" s="11">
        <v>0</v>
      </c>
      <c r="C345" s="19">
        <v>241000</v>
      </c>
      <c r="D345" s="13">
        <v>1</v>
      </c>
      <c r="E345" s="136" t="s">
        <v>3154</v>
      </c>
      <c r="F345" s="15" t="s">
        <v>287</v>
      </c>
      <c r="G345" s="137" t="s">
        <v>3154</v>
      </c>
      <c r="H345" s="13" t="s">
        <v>11</v>
      </c>
      <c r="I345" s="126" t="s">
        <v>3154</v>
      </c>
      <c r="J345" s="142" t="s">
        <v>3154</v>
      </c>
      <c r="K345" s="17">
        <f>VLOOKUP(A345,'[1]קובץ מוכן '!$A$1:$C$7608,3,0)</f>
        <v>0</v>
      </c>
      <c r="L345" s="17">
        <f>VLOOKUP(A345,'[2]2023'!$A$9:$I$7853,9,0)</f>
        <v>0</v>
      </c>
      <c r="M345" s="140" t="s">
        <v>3154</v>
      </c>
    </row>
    <row r="346" spans="1:13" ht="15.75" outlineLevel="1">
      <c r="A346" s="10">
        <v>1241000790</v>
      </c>
      <c r="B346" s="11">
        <v>790</v>
      </c>
      <c r="C346" s="19">
        <v>241000</v>
      </c>
      <c r="D346" s="13">
        <v>1</v>
      </c>
      <c r="E346" s="136" t="s">
        <v>3154</v>
      </c>
      <c r="F346" s="15" t="s">
        <v>288</v>
      </c>
      <c r="G346" s="137" t="s">
        <v>3154</v>
      </c>
      <c r="H346" s="13" t="s">
        <v>34</v>
      </c>
      <c r="I346" s="126" t="s">
        <v>3154</v>
      </c>
      <c r="J346" s="126" t="s">
        <v>3154</v>
      </c>
      <c r="K346" s="17">
        <f>VLOOKUP(A346,'[1]קובץ מוכן '!$A$1:$C$7608,3,0)</f>
        <v>0</v>
      </c>
      <c r="L346" s="17">
        <f>VLOOKUP(A346,'[2]2023'!$A$9:$I$7853,9,0)</f>
        <v>0</v>
      </c>
      <c r="M346" s="18">
        <f>VLOOKUP(A346,[3]data1683177749303!$A$2:$J$6448,10,0)</f>
        <v>0</v>
      </c>
    </row>
    <row r="347" spans="1:13" ht="16.5" outlineLevel="1" thickBot="1">
      <c r="A347" s="10">
        <v>1241000923</v>
      </c>
      <c r="B347" s="11">
        <v>923</v>
      </c>
      <c r="C347" s="19">
        <v>241000</v>
      </c>
      <c r="D347" s="13">
        <v>1</v>
      </c>
      <c r="E347" s="136" t="s">
        <v>3154</v>
      </c>
      <c r="F347" s="15" t="s">
        <v>289</v>
      </c>
      <c r="G347" s="137" t="s">
        <v>3154</v>
      </c>
      <c r="H347" s="13" t="s">
        <v>34</v>
      </c>
      <c r="I347" s="126" t="s">
        <v>3154</v>
      </c>
      <c r="J347" s="126" t="s">
        <v>3154</v>
      </c>
      <c r="K347" s="17">
        <f>VLOOKUP(A347,'[1]קובץ מוכן '!$A$1:$C$7608,3,0)</f>
        <v>0</v>
      </c>
      <c r="L347" s="17">
        <f>VLOOKUP(A347,'[2]2023'!$A$9:$I$7853,9,0)</f>
        <v>0</v>
      </c>
      <c r="M347" s="18">
        <f>VLOOKUP(A347,[3]data1683177749303!$A$2:$J$6448,10,0)</f>
        <v>0</v>
      </c>
    </row>
    <row r="348" spans="1:13" ht="16.5" thickBot="1">
      <c r="A348" s="125" t="s">
        <v>3154</v>
      </c>
      <c r="B348" s="25" t="s">
        <v>290</v>
      </c>
      <c r="C348" s="146" t="s">
        <v>3154</v>
      </c>
      <c r="D348" s="146" t="s">
        <v>3154</v>
      </c>
      <c r="E348" s="147" t="s">
        <v>3154</v>
      </c>
      <c r="F348" s="28" t="s">
        <v>287</v>
      </c>
      <c r="G348" s="153" t="s">
        <v>3154</v>
      </c>
      <c r="H348" s="146" t="s">
        <v>3154</v>
      </c>
      <c r="I348" s="127" t="s">
        <v>3154</v>
      </c>
      <c r="J348" s="127" t="s">
        <v>3154</v>
      </c>
      <c r="K348" s="37">
        <f>SUBTOTAL(9,K346:K347)</f>
        <v>0</v>
      </c>
      <c r="L348" s="37">
        <f>SUBTOTAL(9,L346:L347)</f>
        <v>0</v>
      </c>
      <c r="M348" s="38">
        <f>SUBTOTAL(9,M346:M347)</f>
        <v>0</v>
      </c>
    </row>
    <row r="349" spans="1:13" ht="15.75" outlineLevel="1">
      <c r="A349" s="10">
        <v>12420000</v>
      </c>
      <c r="B349" s="11">
        <v>0</v>
      </c>
      <c r="C349" s="19">
        <v>242000</v>
      </c>
      <c r="D349" s="13">
        <v>1</v>
      </c>
      <c r="E349" s="136" t="s">
        <v>3154</v>
      </c>
      <c r="F349" s="15" t="s">
        <v>291</v>
      </c>
      <c r="G349" s="137" t="s">
        <v>3154</v>
      </c>
      <c r="H349" s="13" t="s">
        <v>11</v>
      </c>
      <c r="I349" s="126" t="s">
        <v>3154</v>
      </c>
      <c r="J349" s="126" t="s">
        <v>3154</v>
      </c>
      <c r="K349" s="17">
        <f>VLOOKUP(A349,'[1]קובץ מוכן '!$A$1:$C$7608,3,0)</f>
        <v>0</v>
      </c>
      <c r="L349" s="17">
        <f>VLOOKUP(A349,'[2]2023'!$A$9:$I$7853,9,0)</f>
        <v>0</v>
      </c>
      <c r="M349" s="140" t="s">
        <v>3154</v>
      </c>
    </row>
    <row r="350" spans="1:13" ht="16.5" outlineLevel="1" thickBot="1">
      <c r="A350" s="10">
        <v>1242000690</v>
      </c>
      <c r="B350" s="11">
        <v>690</v>
      </c>
      <c r="C350" s="19">
        <v>242000</v>
      </c>
      <c r="D350" s="13">
        <v>1</v>
      </c>
      <c r="E350" s="136" t="s">
        <v>3154</v>
      </c>
      <c r="F350" s="15" t="s">
        <v>292</v>
      </c>
      <c r="G350" s="137" t="s">
        <v>3154</v>
      </c>
      <c r="H350" s="13" t="s">
        <v>34</v>
      </c>
      <c r="I350" s="126" t="s">
        <v>3154</v>
      </c>
      <c r="J350" s="126" t="s">
        <v>3154</v>
      </c>
      <c r="K350" s="17">
        <f>VLOOKUP(A350,'[1]קובץ מוכן '!$A$1:$C$7608,3,0)</f>
        <v>0</v>
      </c>
      <c r="L350" s="17">
        <f>VLOOKUP(A350,'[2]2023'!$A$9:$I$7853,9,0)</f>
        <v>0</v>
      </c>
      <c r="M350" s="18">
        <f>VLOOKUP(A350,[3]data1683177749303!$A$2:$J$6448,10,0)</f>
        <v>-144220.46</v>
      </c>
    </row>
    <row r="351" spans="1:13" ht="16.5" thickBot="1">
      <c r="A351" s="125" t="s">
        <v>3154</v>
      </c>
      <c r="B351" s="25" t="s">
        <v>293</v>
      </c>
      <c r="C351" s="146" t="s">
        <v>3154</v>
      </c>
      <c r="D351" s="146" t="s">
        <v>3154</v>
      </c>
      <c r="E351" s="147" t="s">
        <v>3154</v>
      </c>
      <c r="F351" s="28" t="s">
        <v>291</v>
      </c>
      <c r="G351" s="153" t="s">
        <v>3154</v>
      </c>
      <c r="H351" s="146" t="s">
        <v>3154</v>
      </c>
      <c r="I351" s="127" t="s">
        <v>3154</v>
      </c>
      <c r="J351" s="127" t="s">
        <v>3154</v>
      </c>
      <c r="K351" s="37">
        <f>SUBTOTAL(9,K350)</f>
        <v>0</v>
      </c>
      <c r="L351" s="37">
        <f>SUBTOTAL(9,L350)</f>
        <v>0</v>
      </c>
      <c r="M351" s="38">
        <f>SUBTOTAL(9,M350)</f>
        <v>-144220.46</v>
      </c>
    </row>
    <row r="352" spans="1:13" ht="15.75" outlineLevel="1">
      <c r="A352" s="10">
        <v>12430000</v>
      </c>
      <c r="B352" s="11">
        <v>0</v>
      </c>
      <c r="C352" s="19">
        <v>243000</v>
      </c>
      <c r="D352" s="13">
        <v>1</v>
      </c>
      <c r="E352" s="136" t="s">
        <v>3154</v>
      </c>
      <c r="F352" s="15" t="s">
        <v>294</v>
      </c>
      <c r="G352" s="137" t="s">
        <v>3154</v>
      </c>
      <c r="H352" s="13" t="s">
        <v>11</v>
      </c>
      <c r="I352" s="126" t="s">
        <v>3154</v>
      </c>
      <c r="J352" s="142" t="s">
        <v>3154</v>
      </c>
      <c r="K352" s="17">
        <f>VLOOKUP(A352,'[1]קובץ מוכן '!$A$1:$C$7608,3,0)</f>
        <v>0</v>
      </c>
      <c r="L352" s="139" t="s">
        <v>3154</v>
      </c>
      <c r="M352" s="140" t="s">
        <v>3154</v>
      </c>
    </row>
    <row r="353" spans="1:13" ht="16.5" outlineLevel="1" thickBot="1">
      <c r="A353" s="10">
        <v>1243000690</v>
      </c>
      <c r="B353" s="11">
        <v>690</v>
      </c>
      <c r="C353" s="19">
        <v>243000</v>
      </c>
      <c r="D353" s="13">
        <v>1</v>
      </c>
      <c r="E353" s="136" t="s">
        <v>3154</v>
      </c>
      <c r="F353" s="15" t="s">
        <v>295</v>
      </c>
      <c r="G353" s="137" t="s">
        <v>3154</v>
      </c>
      <c r="H353" s="13" t="s">
        <v>34</v>
      </c>
      <c r="I353" s="16">
        <f>K353/L353-1</f>
        <v>0</v>
      </c>
      <c r="J353" s="126" t="s">
        <v>3154</v>
      </c>
      <c r="K353" s="17">
        <v>-50000</v>
      </c>
      <c r="L353" s="17">
        <f>VLOOKUP(A353,'[2]2023'!$A$9:$I$7853,9,0)</f>
        <v>-50000</v>
      </c>
      <c r="M353" s="18">
        <f>VLOOKUP(A353,[3]data1683177749303!$A$2:$J$6448,10,0)</f>
        <v>-8402</v>
      </c>
    </row>
    <row r="354" spans="1:13" ht="16.5" thickBot="1">
      <c r="A354" s="125" t="s">
        <v>3154</v>
      </c>
      <c r="B354" s="25" t="s">
        <v>296</v>
      </c>
      <c r="C354" s="146" t="s">
        <v>3154</v>
      </c>
      <c r="D354" s="146" t="s">
        <v>3154</v>
      </c>
      <c r="E354" s="147" t="s">
        <v>3154</v>
      </c>
      <c r="F354" s="28" t="s">
        <v>294</v>
      </c>
      <c r="G354" s="153" t="s">
        <v>3154</v>
      </c>
      <c r="H354" s="146" t="s">
        <v>3154</v>
      </c>
      <c r="I354" s="29">
        <f>K354/L354-1</f>
        <v>0</v>
      </c>
      <c r="J354" s="127" t="s">
        <v>3154</v>
      </c>
      <c r="K354" s="37">
        <f t="shared" ref="K354:M354" si="8">SUBTOTAL(9,K353)</f>
        <v>-50000</v>
      </c>
      <c r="L354" s="37">
        <f t="shared" si="8"/>
        <v>-50000</v>
      </c>
      <c r="M354" s="38">
        <f t="shared" si="8"/>
        <v>-8402</v>
      </c>
    </row>
    <row r="355" spans="1:13" ht="15.75" outlineLevel="1">
      <c r="A355" s="10">
        <v>12440000</v>
      </c>
      <c r="B355" s="11">
        <v>0</v>
      </c>
      <c r="C355" s="19">
        <v>244000</v>
      </c>
      <c r="D355" s="13">
        <v>1</v>
      </c>
      <c r="E355" s="136" t="s">
        <v>3154</v>
      </c>
      <c r="F355" s="48" t="s">
        <v>297</v>
      </c>
      <c r="G355" s="165" t="s">
        <v>3154</v>
      </c>
      <c r="H355" s="13" t="s">
        <v>11</v>
      </c>
      <c r="I355" s="126" t="s">
        <v>3154</v>
      </c>
      <c r="J355" s="142" t="s">
        <v>3154</v>
      </c>
      <c r="K355" s="17">
        <f>VLOOKUP(A355,'[1]קובץ מוכן '!$A$1:$C$7608,3,0)</f>
        <v>0</v>
      </c>
      <c r="L355" s="17">
        <f>VLOOKUP(A355,'[2]2023'!$A$9:$I$7853,9,0)</f>
        <v>0</v>
      </c>
      <c r="M355" s="140" t="s">
        <v>3154</v>
      </c>
    </row>
    <row r="356" spans="1:13" ht="15.75" outlineLevel="1">
      <c r="A356" s="10">
        <v>1244000990</v>
      </c>
      <c r="B356" s="11">
        <v>990</v>
      </c>
      <c r="C356" s="19">
        <v>244000</v>
      </c>
      <c r="D356" s="13">
        <v>1</v>
      </c>
      <c r="E356" s="136" t="s">
        <v>3154</v>
      </c>
      <c r="F356" s="15" t="s">
        <v>298</v>
      </c>
      <c r="G356" s="137" t="s">
        <v>3154</v>
      </c>
      <c r="H356" s="13" t="s">
        <v>34</v>
      </c>
      <c r="I356" s="126" t="s">
        <v>3154</v>
      </c>
      <c r="J356" s="126" t="s">
        <v>3154</v>
      </c>
      <c r="K356" s="17">
        <f>VLOOKUP(A356,'[1]קובץ מוכן '!$A$1:$C$7608,3,0)</f>
        <v>0</v>
      </c>
      <c r="L356" s="17">
        <f>VLOOKUP(A356,'[2]2023'!$A$9:$I$7853,9,0)</f>
        <v>0</v>
      </c>
      <c r="M356" s="18">
        <f>VLOOKUP(A356,[3]data1683177749303!$A$2:$J$6448,10,0)</f>
        <v>0</v>
      </c>
    </row>
    <row r="357" spans="1:13" ht="15.75" outlineLevel="1">
      <c r="A357" s="10">
        <v>1244000991</v>
      </c>
      <c r="B357" s="11">
        <v>991</v>
      </c>
      <c r="C357" s="19">
        <v>244000</v>
      </c>
      <c r="D357" s="13">
        <v>1</v>
      </c>
      <c r="E357" s="136" t="s">
        <v>3154</v>
      </c>
      <c r="F357" s="15" t="s">
        <v>299</v>
      </c>
      <c r="G357" s="137" t="s">
        <v>3154</v>
      </c>
      <c r="H357" s="13" t="s">
        <v>34</v>
      </c>
      <c r="I357" s="126" t="s">
        <v>3154</v>
      </c>
      <c r="J357" s="126" t="s">
        <v>3154</v>
      </c>
      <c r="K357" s="17">
        <f>VLOOKUP(A357,'[1]קובץ מוכן '!$A$1:$C$7608,3,0)</f>
        <v>0</v>
      </c>
      <c r="L357" s="17">
        <f>VLOOKUP(A357,'[2]2023'!$A$9:$I$7853,9,0)</f>
        <v>0</v>
      </c>
      <c r="M357" s="18">
        <f>VLOOKUP(A357,[3]data1683177749303!$A$2:$J$6448,10,0)</f>
        <v>0</v>
      </c>
    </row>
    <row r="358" spans="1:13" ht="15.75" outlineLevel="1">
      <c r="A358" s="10">
        <v>1244000992</v>
      </c>
      <c r="B358" s="11">
        <v>992</v>
      </c>
      <c r="C358" s="19">
        <v>244000</v>
      </c>
      <c r="D358" s="13">
        <v>1</v>
      </c>
      <c r="E358" s="136" t="s">
        <v>3154</v>
      </c>
      <c r="F358" s="15" t="s">
        <v>300</v>
      </c>
      <c r="G358" s="137" t="s">
        <v>3154</v>
      </c>
      <c r="H358" s="13" t="s">
        <v>34</v>
      </c>
      <c r="I358" s="126" t="s">
        <v>3154</v>
      </c>
      <c r="J358" s="126" t="s">
        <v>3154</v>
      </c>
      <c r="K358" s="17">
        <f>VLOOKUP(A358,'[1]קובץ מוכן '!$A$1:$C$7608,3,0)</f>
        <v>0</v>
      </c>
      <c r="L358" s="17">
        <f>VLOOKUP(A358,'[2]2023'!$A$9:$I$7853,9,0)</f>
        <v>0</v>
      </c>
      <c r="M358" s="18">
        <f>VLOOKUP(A358,[3]data1683177749303!$A$2:$J$6448,10,0)</f>
        <v>0</v>
      </c>
    </row>
    <row r="359" spans="1:13" ht="16.5" outlineLevel="1" thickBot="1">
      <c r="A359" s="10">
        <v>1244000993</v>
      </c>
      <c r="B359" s="11">
        <v>993</v>
      </c>
      <c r="C359" s="19">
        <v>244000</v>
      </c>
      <c r="D359" s="13">
        <v>1</v>
      </c>
      <c r="E359" s="136" t="s">
        <v>3154</v>
      </c>
      <c r="F359" s="15" t="s">
        <v>301</v>
      </c>
      <c r="G359" s="137" t="s">
        <v>3154</v>
      </c>
      <c r="H359" s="13" t="s">
        <v>34</v>
      </c>
      <c r="I359" s="126" t="s">
        <v>3154</v>
      </c>
      <c r="J359" s="126" t="s">
        <v>3154</v>
      </c>
      <c r="K359" s="17">
        <f>VLOOKUP(A359,'[1]קובץ מוכן '!$A$1:$C$7608,3,0)</f>
        <v>0</v>
      </c>
      <c r="L359" s="17">
        <f>VLOOKUP(A359,'[2]2023'!$A$9:$I$7853,9,0)</f>
        <v>0</v>
      </c>
      <c r="M359" s="18">
        <f>VLOOKUP(A359,[3]data1683177749303!$A$2:$J$6448,10,0)</f>
        <v>0</v>
      </c>
    </row>
    <row r="360" spans="1:13" ht="16.5" thickBot="1">
      <c r="A360" s="125" t="s">
        <v>3154</v>
      </c>
      <c r="B360" s="25" t="s">
        <v>302</v>
      </c>
      <c r="C360" s="146" t="s">
        <v>3154</v>
      </c>
      <c r="D360" s="146" t="s">
        <v>3154</v>
      </c>
      <c r="E360" s="147" t="s">
        <v>3154</v>
      </c>
      <c r="F360" s="28" t="s">
        <v>297</v>
      </c>
      <c r="G360" s="153" t="s">
        <v>3154</v>
      </c>
      <c r="H360" s="146" t="s">
        <v>3154</v>
      </c>
      <c r="I360" s="127" t="s">
        <v>3154</v>
      </c>
      <c r="J360" s="127" t="s">
        <v>3154</v>
      </c>
      <c r="K360" s="37">
        <f>SUBTOTAL(9,K356:K359)</f>
        <v>0</v>
      </c>
      <c r="L360" s="37">
        <f>SUBTOTAL(9,L356:L359)</f>
        <v>0</v>
      </c>
      <c r="M360" s="38">
        <f>SUBTOTAL(9,M356:M359)</f>
        <v>0</v>
      </c>
    </row>
    <row r="361" spans="1:13" ht="15.75" outlineLevel="1">
      <c r="A361" s="10">
        <v>12450000</v>
      </c>
      <c r="B361" s="11">
        <v>0</v>
      </c>
      <c r="C361" s="19">
        <v>245000</v>
      </c>
      <c r="D361" s="13">
        <v>1</v>
      </c>
      <c r="E361" s="136" t="s">
        <v>3154</v>
      </c>
      <c r="F361" s="15" t="s">
        <v>303</v>
      </c>
      <c r="G361" s="137" t="s">
        <v>3154</v>
      </c>
      <c r="H361" s="13" t="s">
        <v>11</v>
      </c>
      <c r="I361" s="126" t="s">
        <v>3154</v>
      </c>
      <c r="J361" s="142" t="s">
        <v>3154</v>
      </c>
      <c r="K361" s="17">
        <f>VLOOKUP(A361,'[1]קובץ מוכן '!$A$1:$C$7608,3,0)</f>
        <v>0</v>
      </c>
      <c r="L361" s="139" t="s">
        <v>3154</v>
      </c>
      <c r="M361" s="140" t="s">
        <v>3154</v>
      </c>
    </row>
    <row r="362" spans="1:13" ht="15.75" outlineLevel="1">
      <c r="A362" s="10">
        <v>1245000410</v>
      </c>
      <c r="B362" s="11">
        <v>410</v>
      </c>
      <c r="C362" s="19">
        <v>245000</v>
      </c>
      <c r="D362" s="13">
        <v>1</v>
      </c>
      <c r="E362" s="136" t="s">
        <v>3154</v>
      </c>
      <c r="F362" s="15" t="s">
        <v>304</v>
      </c>
      <c r="G362" s="137" t="s">
        <v>3154</v>
      </c>
      <c r="H362" s="13" t="s">
        <v>34</v>
      </c>
      <c r="I362" s="126" t="s">
        <v>3154</v>
      </c>
      <c r="J362" s="126" t="s">
        <v>3154</v>
      </c>
      <c r="K362" s="17">
        <f>VLOOKUP(A362,'[1]קובץ מוכן '!$A$1:$C$7608,3,0)</f>
        <v>0</v>
      </c>
      <c r="L362" s="17">
        <f>VLOOKUP(A362,'[2]2023'!$A$9:$I$7853,9,0)</f>
        <v>0</v>
      </c>
      <c r="M362" s="18">
        <f>VLOOKUP(A362,[3]data1683177749303!$A$2:$J$6448,10,0)</f>
        <v>0</v>
      </c>
    </row>
    <row r="363" spans="1:13" ht="16.5" outlineLevel="1" thickBot="1">
      <c r="A363" s="10">
        <v>1245000790</v>
      </c>
      <c r="B363" s="11">
        <v>790</v>
      </c>
      <c r="C363" s="19">
        <v>245000</v>
      </c>
      <c r="D363" s="13">
        <v>1</v>
      </c>
      <c r="E363" s="136" t="s">
        <v>3154</v>
      </c>
      <c r="F363" s="15" t="s">
        <v>305</v>
      </c>
      <c r="G363" s="137" t="s">
        <v>3154</v>
      </c>
      <c r="H363" s="13" t="s">
        <v>34</v>
      </c>
      <c r="I363" s="126" t="s">
        <v>3154</v>
      </c>
      <c r="J363" s="126" t="s">
        <v>3154</v>
      </c>
      <c r="K363" s="17">
        <f>VLOOKUP(A363,'[1]קובץ מוכן '!$A$1:$C$7608,3,0)</f>
        <v>0</v>
      </c>
      <c r="L363" s="17">
        <f>VLOOKUP(A363,'[2]2023'!$A$9:$I$7853,9,0)</f>
        <v>0</v>
      </c>
      <c r="M363" s="18">
        <f>VLOOKUP(A363,[3]data1683177749303!$A$2:$J$6448,10,0)</f>
        <v>0</v>
      </c>
    </row>
    <row r="364" spans="1:13" ht="16.5" thickBot="1">
      <c r="A364" s="125" t="s">
        <v>3154</v>
      </c>
      <c r="B364" s="52" t="s">
        <v>306</v>
      </c>
      <c r="C364" s="146" t="s">
        <v>3154</v>
      </c>
      <c r="D364" s="146" t="s">
        <v>3154</v>
      </c>
      <c r="E364" s="147" t="s">
        <v>3154</v>
      </c>
      <c r="F364" s="28" t="s">
        <v>303</v>
      </c>
      <c r="G364" s="153" t="s">
        <v>3154</v>
      </c>
      <c r="H364" s="146" t="s">
        <v>3154</v>
      </c>
      <c r="I364" s="127" t="s">
        <v>3154</v>
      </c>
      <c r="J364" s="127" t="s">
        <v>3154</v>
      </c>
      <c r="K364" s="37">
        <f t="shared" ref="K364:M364" si="9">SUBTOTAL(9,K362:K363)</f>
        <v>0</v>
      </c>
      <c r="L364" s="37">
        <f t="shared" si="9"/>
        <v>0</v>
      </c>
      <c r="M364" s="38">
        <f t="shared" si="9"/>
        <v>0</v>
      </c>
    </row>
    <row r="365" spans="1:13" ht="15.75" outlineLevel="1">
      <c r="A365" s="10">
        <v>12460000</v>
      </c>
      <c r="B365" s="11">
        <v>0</v>
      </c>
      <c r="C365" s="19">
        <v>246000</v>
      </c>
      <c r="D365" s="13">
        <v>1</v>
      </c>
      <c r="E365" s="136" t="s">
        <v>3154</v>
      </c>
      <c r="F365" s="15" t="s">
        <v>307</v>
      </c>
      <c r="G365" s="137" t="s">
        <v>3154</v>
      </c>
      <c r="H365" s="13" t="s">
        <v>11</v>
      </c>
      <c r="I365" s="126" t="s">
        <v>3154</v>
      </c>
      <c r="J365" s="142" t="s">
        <v>3154</v>
      </c>
      <c r="K365" s="17">
        <f>VLOOKUP(A365,'[1]קובץ מוכן '!$A$1:$C$7608,3,0)</f>
        <v>0</v>
      </c>
      <c r="L365" s="139" t="s">
        <v>3154</v>
      </c>
      <c r="M365" s="140" t="s">
        <v>3154</v>
      </c>
    </row>
    <row r="366" spans="1:13" ht="15.75" outlineLevel="1">
      <c r="A366" s="10">
        <v>12461000</v>
      </c>
      <c r="B366" s="11">
        <v>0</v>
      </c>
      <c r="C366" s="19">
        <v>246100</v>
      </c>
      <c r="D366" s="13">
        <v>1</v>
      </c>
      <c r="E366" s="136" t="s">
        <v>3154</v>
      </c>
      <c r="F366" s="15" t="s">
        <v>308</v>
      </c>
      <c r="G366" s="137" t="s">
        <v>3154</v>
      </c>
      <c r="H366" s="13" t="s">
        <v>11</v>
      </c>
      <c r="I366" s="126" t="s">
        <v>3154</v>
      </c>
      <c r="J366" s="142" t="s">
        <v>3154</v>
      </c>
      <c r="K366" s="17">
        <f>VLOOKUP(A366,'[1]קובץ מוכן '!$A$1:$C$7608,3,0)</f>
        <v>0</v>
      </c>
      <c r="L366" s="17">
        <f>VLOOKUP(A366,'[2]2023'!$A$9:$I$7853,9,0)</f>
        <v>0</v>
      </c>
      <c r="M366" s="140" t="s">
        <v>3154</v>
      </c>
    </row>
    <row r="367" spans="1:13" ht="15.75" outlineLevel="1">
      <c r="A367" s="10">
        <v>1246100640</v>
      </c>
      <c r="B367" s="11">
        <v>640</v>
      </c>
      <c r="C367" s="19">
        <v>246100</v>
      </c>
      <c r="D367" s="13">
        <v>1</v>
      </c>
      <c r="E367" s="136" t="s">
        <v>3154</v>
      </c>
      <c r="F367" s="15" t="s">
        <v>32</v>
      </c>
      <c r="G367" s="137" t="s">
        <v>3154</v>
      </c>
      <c r="H367" s="13" t="s">
        <v>34</v>
      </c>
      <c r="I367" s="126" t="s">
        <v>3154</v>
      </c>
      <c r="J367" s="126" t="s">
        <v>3154</v>
      </c>
      <c r="K367" s="17">
        <f>VLOOKUP(A367,'[1]קובץ מוכן '!$A$1:$C$7608,3,0)</f>
        <v>0</v>
      </c>
      <c r="L367" s="17">
        <f>VLOOKUP(A367,'[2]2023'!$A$9:$I$7853,9,0)</f>
        <v>0</v>
      </c>
      <c r="M367" s="18">
        <f>VLOOKUP(A367,[3]data1683177749303!$A$2:$J$6448,10,0)</f>
        <v>0</v>
      </c>
    </row>
    <row r="368" spans="1:13" ht="15.75" outlineLevel="1">
      <c r="A368" s="10">
        <v>1246100691</v>
      </c>
      <c r="B368" s="11">
        <v>691</v>
      </c>
      <c r="C368" s="19">
        <v>246100</v>
      </c>
      <c r="D368" s="13">
        <v>1</v>
      </c>
      <c r="E368" s="136" t="s">
        <v>3154</v>
      </c>
      <c r="F368" s="15" t="s">
        <v>309</v>
      </c>
      <c r="G368" s="137" t="s">
        <v>3154</v>
      </c>
      <c r="H368" s="13" t="s">
        <v>34</v>
      </c>
      <c r="I368" s="126" t="s">
        <v>3154</v>
      </c>
      <c r="J368" s="126" t="s">
        <v>3154</v>
      </c>
      <c r="K368" s="17">
        <f>VLOOKUP(A368,'[1]קובץ מוכן '!$A$1:$C$7608,3,0)</f>
        <v>0</v>
      </c>
      <c r="L368" s="17">
        <f>VLOOKUP(A368,'[2]2023'!$A$9:$I$7853,9,0)</f>
        <v>0</v>
      </c>
      <c r="M368" s="18">
        <f>VLOOKUP(A368,[3]data1683177749303!$A$2:$J$6448,10,0)</f>
        <v>0</v>
      </c>
    </row>
    <row r="369" spans="1:13" ht="15.75" outlineLevel="1">
      <c r="A369" s="10">
        <v>1246100692</v>
      </c>
      <c r="B369" s="11">
        <v>692</v>
      </c>
      <c r="C369" s="19">
        <v>246100</v>
      </c>
      <c r="D369" s="13">
        <v>1</v>
      </c>
      <c r="E369" s="136" t="s">
        <v>3154</v>
      </c>
      <c r="F369" s="15" t="s">
        <v>310</v>
      </c>
      <c r="G369" s="137" t="s">
        <v>3154</v>
      </c>
      <c r="H369" s="13" t="s">
        <v>34</v>
      </c>
      <c r="I369" s="16">
        <f>K369/L369-1</f>
        <v>0</v>
      </c>
      <c r="J369" s="126" t="s">
        <v>3154</v>
      </c>
      <c r="K369" s="17">
        <f>VLOOKUP(A369,'[1]קובץ מוכן '!$A$1:$C$7608,3,0)</f>
        <v>-120000</v>
      </c>
      <c r="L369" s="17">
        <f>VLOOKUP(A369,'[2]2023'!$A$9:$I$7853,9,0)</f>
        <v>-120000</v>
      </c>
      <c r="M369" s="18">
        <f>VLOOKUP(A369,[3]data1683177749303!$A$2:$J$6448,10,0)</f>
        <v>-64375</v>
      </c>
    </row>
    <row r="370" spans="1:13" ht="16.5" outlineLevel="1" thickBot="1">
      <c r="A370" s="10">
        <v>1246100693</v>
      </c>
      <c r="B370" s="11">
        <v>693</v>
      </c>
      <c r="C370" s="19">
        <v>246100</v>
      </c>
      <c r="D370" s="13">
        <v>1</v>
      </c>
      <c r="E370" s="136" t="s">
        <v>3154</v>
      </c>
      <c r="F370" s="15" t="s">
        <v>311</v>
      </c>
      <c r="G370" s="137" t="s">
        <v>3154</v>
      </c>
      <c r="H370" s="13" t="s">
        <v>34</v>
      </c>
      <c r="I370" s="126" t="s">
        <v>3154</v>
      </c>
      <c r="J370" s="126" t="s">
        <v>3154</v>
      </c>
      <c r="K370" s="17">
        <f>VLOOKUP(A370,'[1]קובץ מוכן '!$A$1:$C$7608,3,0)</f>
        <v>0</v>
      </c>
      <c r="L370" s="17">
        <f>VLOOKUP(A370,'[2]2023'!$A$9:$I$7853,9,0)</f>
        <v>0</v>
      </c>
      <c r="M370" s="18">
        <f>VLOOKUP(A370,[3]data1683177749303!$A$2:$J$6448,10,0)</f>
        <v>0</v>
      </c>
    </row>
    <row r="371" spans="1:13" ht="16.5" thickBot="1">
      <c r="A371" s="125" t="s">
        <v>3154</v>
      </c>
      <c r="B371" s="25" t="s">
        <v>312</v>
      </c>
      <c r="C371" s="146" t="s">
        <v>3154</v>
      </c>
      <c r="D371" s="146" t="s">
        <v>3154</v>
      </c>
      <c r="E371" s="147" t="s">
        <v>3154</v>
      </c>
      <c r="F371" s="28" t="s">
        <v>308</v>
      </c>
      <c r="G371" s="153" t="s">
        <v>3154</v>
      </c>
      <c r="H371" s="146" t="s">
        <v>3154</v>
      </c>
      <c r="I371" s="29">
        <f>K371/L371-1</f>
        <v>0</v>
      </c>
      <c r="J371" s="127" t="s">
        <v>3154</v>
      </c>
      <c r="K371" s="37">
        <f t="shared" ref="K371:M371" si="10">SUBTOTAL(9,K367:K370)</f>
        <v>-120000</v>
      </c>
      <c r="L371" s="37">
        <f t="shared" si="10"/>
        <v>-120000</v>
      </c>
      <c r="M371" s="38">
        <f t="shared" si="10"/>
        <v>-64375</v>
      </c>
    </row>
    <row r="372" spans="1:13" ht="15.75" outlineLevel="1">
      <c r="A372" s="10">
        <v>12500000</v>
      </c>
      <c r="B372" s="11">
        <v>0</v>
      </c>
      <c r="C372" s="19">
        <v>250000</v>
      </c>
      <c r="D372" s="13">
        <v>1</v>
      </c>
      <c r="E372" s="136" t="s">
        <v>3154</v>
      </c>
      <c r="F372" s="15" t="s">
        <v>313</v>
      </c>
      <c r="G372" s="137" t="s">
        <v>3154</v>
      </c>
      <c r="H372" s="13" t="s">
        <v>11</v>
      </c>
      <c r="I372" s="126" t="s">
        <v>3154</v>
      </c>
      <c r="J372" s="142" t="s">
        <v>3154</v>
      </c>
      <c r="K372" s="17">
        <f>VLOOKUP(A372,'[1]קובץ מוכן '!$A$1:$C$7608,3,0)</f>
        <v>0</v>
      </c>
      <c r="L372" s="139" t="s">
        <v>3154</v>
      </c>
      <c r="M372" s="140" t="s">
        <v>3154</v>
      </c>
    </row>
    <row r="373" spans="1:13" ht="15.75" outlineLevel="1">
      <c r="A373" s="10">
        <v>12540000</v>
      </c>
      <c r="B373" s="11">
        <v>0</v>
      </c>
      <c r="C373" s="19">
        <v>254000</v>
      </c>
      <c r="D373" s="13">
        <v>1</v>
      </c>
      <c r="E373" s="136" t="s">
        <v>3154</v>
      </c>
      <c r="F373" s="15" t="s">
        <v>314</v>
      </c>
      <c r="G373" s="137" t="s">
        <v>3154</v>
      </c>
      <c r="H373" s="13" t="s">
        <v>11</v>
      </c>
      <c r="I373" s="126" t="s">
        <v>3154</v>
      </c>
      <c r="J373" s="142" t="s">
        <v>3154</v>
      </c>
      <c r="K373" s="17">
        <f>VLOOKUP(A373,'[1]קובץ מוכן '!$A$1:$C$7608,3,0)</f>
        <v>0</v>
      </c>
      <c r="L373" s="17">
        <f>VLOOKUP(A373,'[2]2023'!$A$9:$I$7853,9,0)</f>
        <v>0</v>
      </c>
      <c r="M373" s="140" t="s">
        <v>3154</v>
      </c>
    </row>
    <row r="374" spans="1:13" ht="15.75" outlineLevel="1">
      <c r="A374" s="10">
        <v>1254000420</v>
      </c>
      <c r="B374" s="11">
        <v>420</v>
      </c>
      <c r="C374" s="19">
        <v>254000</v>
      </c>
      <c r="D374" s="13">
        <v>1</v>
      </c>
      <c r="E374" s="136" t="s">
        <v>3154</v>
      </c>
      <c r="F374" s="15" t="s">
        <v>315</v>
      </c>
      <c r="G374" s="137" t="s">
        <v>3154</v>
      </c>
      <c r="H374" s="13" t="s">
        <v>34</v>
      </c>
      <c r="I374" s="126" t="s">
        <v>3154</v>
      </c>
      <c r="J374" s="126" t="s">
        <v>3154</v>
      </c>
      <c r="K374" s="17">
        <f>VLOOKUP(A374,'[1]קובץ מוכן '!$A$1:$C$7608,3,0)</f>
        <v>0</v>
      </c>
      <c r="L374" s="17">
        <f>VLOOKUP(A374,'[2]2023'!$A$9:$I$7853,9,0)</f>
        <v>0</v>
      </c>
      <c r="M374" s="18">
        <f>VLOOKUP(A374,[3]data1683177749303!$A$2:$J$6448,10,0)</f>
        <v>0</v>
      </c>
    </row>
    <row r="375" spans="1:13" ht="15.75" outlineLevel="1">
      <c r="A375" s="10">
        <v>1254000770</v>
      </c>
      <c r="B375" s="11">
        <v>770</v>
      </c>
      <c r="C375" s="19">
        <v>254000</v>
      </c>
      <c r="D375" s="13">
        <v>1</v>
      </c>
      <c r="E375" s="136" t="s">
        <v>3154</v>
      </c>
      <c r="F375" s="15" t="s">
        <v>316</v>
      </c>
      <c r="G375" s="137" t="s">
        <v>3154</v>
      </c>
      <c r="H375" s="13" t="s">
        <v>34</v>
      </c>
      <c r="I375" s="126" t="s">
        <v>3154</v>
      </c>
      <c r="J375" s="126" t="s">
        <v>3154</v>
      </c>
      <c r="K375" s="17">
        <f>VLOOKUP(A375,'[1]קובץ מוכן '!$A$1:$C$7608,3,0)</f>
        <v>0</v>
      </c>
      <c r="L375" s="17">
        <f>VLOOKUP(A375,'[2]2023'!$A$9:$I$7853,9,0)</f>
        <v>0</v>
      </c>
      <c r="M375" s="18">
        <f>VLOOKUP(A375,[3]data1683177749303!$A$2:$J$6448,10,0)</f>
        <v>-375</v>
      </c>
    </row>
    <row r="376" spans="1:13" ht="15.75" outlineLevel="1">
      <c r="A376" s="10">
        <v>1254000771</v>
      </c>
      <c r="B376" s="11">
        <v>771</v>
      </c>
      <c r="C376" s="19">
        <v>254000</v>
      </c>
      <c r="D376" s="13">
        <v>1</v>
      </c>
      <c r="E376" s="136" t="s">
        <v>3154</v>
      </c>
      <c r="F376" s="48" t="s">
        <v>317</v>
      </c>
      <c r="G376" s="165" t="s">
        <v>3154</v>
      </c>
      <c r="H376" s="13" t="s">
        <v>34</v>
      </c>
      <c r="I376" s="126" t="s">
        <v>3154</v>
      </c>
      <c r="J376" s="126" t="s">
        <v>3154</v>
      </c>
      <c r="K376" s="17">
        <f>VLOOKUP(A376,'[1]קובץ מוכן '!$A$1:$C$7608,3,0)</f>
        <v>0</v>
      </c>
      <c r="L376" s="17">
        <f>VLOOKUP(A376,'[2]2023'!$A$9:$I$7853,9,0)</f>
        <v>0</v>
      </c>
      <c r="M376" s="18">
        <f>VLOOKUP(A376,[3]data1683177749303!$A$2:$J$6448,10,0)</f>
        <v>0</v>
      </c>
    </row>
    <row r="377" spans="1:13" ht="16.5" outlineLevel="1" thickBot="1">
      <c r="A377" s="10">
        <v>1254000772</v>
      </c>
      <c r="B377" s="11">
        <v>772</v>
      </c>
      <c r="C377" s="19">
        <v>254000</v>
      </c>
      <c r="D377" s="13">
        <v>1</v>
      </c>
      <c r="E377" s="136" t="s">
        <v>3154</v>
      </c>
      <c r="F377" s="48" t="s">
        <v>318</v>
      </c>
      <c r="G377" s="165" t="s">
        <v>3154</v>
      </c>
      <c r="H377" s="13" t="s">
        <v>34</v>
      </c>
      <c r="I377" s="126" t="s">
        <v>3154</v>
      </c>
      <c r="J377" s="126" t="s">
        <v>3154</v>
      </c>
      <c r="K377" s="17">
        <f>VLOOKUP(A377,'[1]קובץ מוכן '!$A$1:$C$7608,3,0)</f>
        <v>0</v>
      </c>
      <c r="L377" s="17">
        <f>VLOOKUP(A377,'[2]2023'!$A$9:$I$7853,9,0)</f>
        <v>0</v>
      </c>
      <c r="M377" s="18">
        <f>VLOOKUP(A377,[3]data1683177749303!$A$2:$J$6448,10,0)</f>
        <v>0</v>
      </c>
    </row>
    <row r="378" spans="1:13" ht="16.5" thickBot="1">
      <c r="A378" s="125" t="s">
        <v>3154</v>
      </c>
      <c r="B378" s="25" t="s">
        <v>319</v>
      </c>
      <c r="C378" s="146" t="s">
        <v>3154</v>
      </c>
      <c r="D378" s="146" t="s">
        <v>3154</v>
      </c>
      <c r="E378" s="147" t="s">
        <v>3154</v>
      </c>
      <c r="F378" s="28" t="s">
        <v>314</v>
      </c>
      <c r="G378" s="153" t="s">
        <v>3154</v>
      </c>
      <c r="H378" s="146" t="s">
        <v>3154</v>
      </c>
      <c r="I378" s="127" t="s">
        <v>3154</v>
      </c>
      <c r="J378" s="127" t="s">
        <v>3154</v>
      </c>
      <c r="K378" s="37">
        <f t="shared" ref="K378:M378" si="11">SUBTOTAL(9,K374:K377)</f>
        <v>0</v>
      </c>
      <c r="L378" s="37">
        <f t="shared" si="11"/>
        <v>0</v>
      </c>
      <c r="M378" s="38">
        <f t="shared" si="11"/>
        <v>-375</v>
      </c>
    </row>
    <row r="379" spans="1:13" ht="15.75" outlineLevel="1">
      <c r="A379" s="10">
        <v>12600000</v>
      </c>
      <c r="B379" s="11">
        <v>0</v>
      </c>
      <c r="C379" s="19">
        <v>260000</v>
      </c>
      <c r="D379" s="13">
        <v>1</v>
      </c>
      <c r="E379" s="136" t="s">
        <v>3154</v>
      </c>
      <c r="F379" s="15" t="s">
        <v>320</v>
      </c>
      <c r="G379" s="137" t="s">
        <v>3154</v>
      </c>
      <c r="H379" s="13" t="s">
        <v>11</v>
      </c>
      <c r="I379" s="126" t="s">
        <v>3154</v>
      </c>
      <c r="J379" s="142" t="s">
        <v>3154</v>
      </c>
      <c r="K379" s="17">
        <f>VLOOKUP(A379,'[1]קובץ מוכן '!$A$1:$C$7608,3,0)</f>
        <v>0</v>
      </c>
      <c r="L379" s="139" t="s">
        <v>3154</v>
      </c>
      <c r="M379" s="140" t="s">
        <v>3154</v>
      </c>
    </row>
    <row r="380" spans="1:13" ht="15.75" outlineLevel="1">
      <c r="A380" s="10">
        <v>12670000</v>
      </c>
      <c r="B380" s="11">
        <v>0</v>
      </c>
      <c r="C380" s="19">
        <v>267000</v>
      </c>
      <c r="D380" s="13">
        <v>1</v>
      </c>
      <c r="E380" s="136" t="s">
        <v>3154</v>
      </c>
      <c r="F380" s="15" t="s">
        <v>321</v>
      </c>
      <c r="G380" s="137" t="s">
        <v>3154</v>
      </c>
      <c r="H380" s="13" t="s">
        <v>11</v>
      </c>
      <c r="I380" s="126" t="s">
        <v>3154</v>
      </c>
      <c r="J380" s="142" t="s">
        <v>3154</v>
      </c>
      <c r="K380" s="17">
        <f>VLOOKUP(A380,'[1]קובץ מוכן '!$A$1:$C$7608,3,0)</f>
        <v>0</v>
      </c>
      <c r="L380" s="17">
        <f>VLOOKUP(A380,'[2]2023'!$A$9:$I$7853,9,0)</f>
        <v>0</v>
      </c>
      <c r="M380" s="140" t="s">
        <v>3154</v>
      </c>
    </row>
    <row r="381" spans="1:13" ht="16.5" outlineLevel="1" thickBot="1">
      <c r="A381" s="10">
        <v>1267000540</v>
      </c>
      <c r="B381" s="11">
        <v>540</v>
      </c>
      <c r="C381" s="19">
        <v>267000</v>
      </c>
      <c r="D381" s="13">
        <v>1</v>
      </c>
      <c r="E381" s="136" t="s">
        <v>3154</v>
      </c>
      <c r="F381" s="15" t="s">
        <v>322</v>
      </c>
      <c r="G381" s="137" t="s">
        <v>3154</v>
      </c>
      <c r="H381" s="13" t="s">
        <v>34</v>
      </c>
      <c r="I381" s="126" t="s">
        <v>3154</v>
      </c>
      <c r="J381" s="126" t="s">
        <v>3154</v>
      </c>
      <c r="K381" s="17">
        <f>VLOOKUP(A381,'[1]קובץ מוכן '!$A$1:$C$7608,3,0)</f>
        <v>0</v>
      </c>
      <c r="L381" s="17">
        <f>VLOOKUP(A381,'[2]2023'!$A$9:$I$7853,9,0)</f>
        <v>0</v>
      </c>
      <c r="M381" s="18">
        <f>VLOOKUP(A381,[3]data1683177749303!$A$2:$J$6448,10,0)</f>
        <v>-67237.42</v>
      </c>
    </row>
    <row r="382" spans="1:13" ht="16.5" thickBot="1">
      <c r="A382" s="125" t="s">
        <v>3154</v>
      </c>
      <c r="B382" s="25" t="s">
        <v>323</v>
      </c>
      <c r="C382" s="146" t="s">
        <v>3154</v>
      </c>
      <c r="D382" s="146" t="s">
        <v>3154</v>
      </c>
      <c r="E382" s="147" t="s">
        <v>3154</v>
      </c>
      <c r="F382" s="28" t="s">
        <v>321</v>
      </c>
      <c r="G382" s="153" t="s">
        <v>3154</v>
      </c>
      <c r="H382" s="146" t="s">
        <v>3154</v>
      </c>
      <c r="I382" s="127" t="s">
        <v>3154</v>
      </c>
      <c r="J382" s="127" t="s">
        <v>3154</v>
      </c>
      <c r="K382" s="37">
        <f t="shared" ref="K382:M382" si="12">SUBTOTAL(9,K381)</f>
        <v>0</v>
      </c>
      <c r="L382" s="37">
        <f t="shared" si="12"/>
        <v>0</v>
      </c>
      <c r="M382" s="38">
        <f t="shared" si="12"/>
        <v>-67237.42</v>
      </c>
    </row>
    <row r="383" spans="1:13" ht="15.75" outlineLevel="1">
      <c r="A383" s="10">
        <v>12690000</v>
      </c>
      <c r="B383" s="11">
        <v>0</v>
      </c>
      <c r="C383" s="19">
        <v>269000</v>
      </c>
      <c r="D383" s="13">
        <v>1</v>
      </c>
      <c r="E383" s="136" t="s">
        <v>3154</v>
      </c>
      <c r="F383" s="15" t="s">
        <v>324</v>
      </c>
      <c r="G383" s="137" t="s">
        <v>3154</v>
      </c>
      <c r="H383" s="13" t="s">
        <v>11</v>
      </c>
      <c r="I383" s="126" t="s">
        <v>3154</v>
      </c>
      <c r="J383" s="142" t="s">
        <v>3154</v>
      </c>
      <c r="K383" s="17">
        <f>VLOOKUP(A383,'[1]קובץ מוכן '!$A$1:$C$7608,3,0)</f>
        <v>0</v>
      </c>
      <c r="L383" s="139" t="s">
        <v>3154</v>
      </c>
      <c r="M383" s="140" t="s">
        <v>3154</v>
      </c>
    </row>
    <row r="384" spans="1:13" ht="15.75" outlineLevel="1">
      <c r="A384" s="10">
        <v>1269000114</v>
      </c>
      <c r="B384" s="11">
        <v>114</v>
      </c>
      <c r="C384" s="19">
        <v>269000</v>
      </c>
      <c r="D384" s="13">
        <v>1</v>
      </c>
      <c r="E384" s="136" t="s">
        <v>3154</v>
      </c>
      <c r="F384" s="15" t="s">
        <v>325</v>
      </c>
      <c r="G384" s="137" t="s">
        <v>3154</v>
      </c>
      <c r="H384" s="13" t="s">
        <v>34</v>
      </c>
      <c r="I384" s="16">
        <f>K384/L384-1</f>
        <v>-0.94545454545454544</v>
      </c>
      <c r="J384" s="126" t="s">
        <v>3154</v>
      </c>
      <c r="K384" s="17">
        <v>-60000</v>
      </c>
      <c r="L384" s="17">
        <f>VLOOKUP(A384,'[2]2023'!$A$9:$I$7853,9,0)</f>
        <v>-1100000</v>
      </c>
      <c r="M384" s="18">
        <f>VLOOKUP(A384,[3]data1683177749303!$A$2:$J$6448,10,0)</f>
        <v>-671659.88</v>
      </c>
    </row>
    <row r="385" spans="1:13" ht="15.75" outlineLevel="1">
      <c r="A385" s="10">
        <v>1269000115</v>
      </c>
      <c r="B385" s="11">
        <v>115</v>
      </c>
      <c r="C385" s="19">
        <v>269000</v>
      </c>
      <c r="D385" s="13">
        <v>1</v>
      </c>
      <c r="E385" s="136" t="s">
        <v>3154</v>
      </c>
      <c r="F385" s="15" t="s">
        <v>326</v>
      </c>
      <c r="G385" s="137" t="s">
        <v>3154</v>
      </c>
      <c r="H385" s="13" t="s">
        <v>34</v>
      </c>
      <c r="I385" s="16">
        <f>K385/L385-1</f>
        <v>-0.9291666666666667</v>
      </c>
      <c r="J385" s="126" t="s">
        <v>3154</v>
      </c>
      <c r="K385" s="17">
        <v>-17000</v>
      </c>
      <c r="L385" s="17">
        <f>VLOOKUP(A385,'[2]2023'!$A$9:$I$7853,9,0)</f>
        <v>-240000</v>
      </c>
      <c r="M385" s="18">
        <f>VLOOKUP(A385,[3]data1683177749303!$A$2:$J$6448,10,0)</f>
        <v>-135492.57</v>
      </c>
    </row>
    <row r="386" spans="1:13" ht="15.75" outlineLevel="1">
      <c r="A386" s="10">
        <v>1269000116</v>
      </c>
      <c r="B386" s="11">
        <v>116</v>
      </c>
      <c r="C386" s="19">
        <v>269000</v>
      </c>
      <c r="D386" s="13">
        <v>1</v>
      </c>
      <c r="E386" s="136" t="s">
        <v>3154</v>
      </c>
      <c r="F386" s="15" t="s">
        <v>327</v>
      </c>
      <c r="G386" s="137" t="s">
        <v>3154</v>
      </c>
      <c r="H386" s="13" t="s">
        <v>34</v>
      </c>
      <c r="I386" s="16">
        <f>K386/L386-1</f>
        <v>-1</v>
      </c>
      <c r="J386" s="126" t="s">
        <v>3154</v>
      </c>
      <c r="K386" s="17">
        <v>0</v>
      </c>
      <c r="L386" s="17">
        <f>VLOOKUP(A386,'[2]2023'!$A$9:$I$7853,9,0)</f>
        <v>-20000</v>
      </c>
      <c r="M386" s="18">
        <f>VLOOKUP(A386,[3]data1683177749303!$A$2:$J$6448,10,0)</f>
        <v>-948.75</v>
      </c>
    </row>
    <row r="387" spans="1:13" ht="15.75" outlineLevel="1">
      <c r="A387" s="10">
        <v>1269000117</v>
      </c>
      <c r="B387" s="11">
        <v>117</v>
      </c>
      <c r="C387" s="19">
        <v>269000</v>
      </c>
      <c r="D387" s="13">
        <v>1</v>
      </c>
      <c r="E387" s="136" t="s">
        <v>3154</v>
      </c>
      <c r="F387" s="15" t="s">
        <v>328</v>
      </c>
      <c r="G387" s="137" t="s">
        <v>3154</v>
      </c>
      <c r="H387" s="13" t="s">
        <v>31</v>
      </c>
      <c r="I387" s="126" t="s">
        <v>3154</v>
      </c>
      <c r="J387" s="126" t="s">
        <v>3154</v>
      </c>
      <c r="K387" s="17">
        <f>VLOOKUP(A387,'[1]קובץ מוכן '!$A$1:$C$7608,3,0)</f>
        <v>0</v>
      </c>
      <c r="L387" s="17">
        <f>VLOOKUP(A387,'[2]2023'!$A$9:$I$7853,9,0)</f>
        <v>0</v>
      </c>
      <c r="M387" s="18">
        <f>VLOOKUP(A387,[3]data1683177749303!$A$2:$J$6448,10,0)</f>
        <v>-463</v>
      </c>
    </row>
    <row r="388" spans="1:13" ht="15.75" outlineLevel="1">
      <c r="A388" s="10">
        <v>1269000290</v>
      </c>
      <c r="B388" s="11">
        <v>290</v>
      </c>
      <c r="C388" s="19">
        <v>269000</v>
      </c>
      <c r="D388" s="13">
        <v>1</v>
      </c>
      <c r="E388" s="136" t="s">
        <v>3154</v>
      </c>
      <c r="F388" s="15" t="s">
        <v>3089</v>
      </c>
      <c r="G388" s="137" t="s">
        <v>3154</v>
      </c>
      <c r="H388" s="13" t="s">
        <v>34</v>
      </c>
      <c r="I388" s="126" t="s">
        <v>3154</v>
      </c>
      <c r="J388" s="16" t="s">
        <v>522</v>
      </c>
      <c r="K388" s="17">
        <v>-183000</v>
      </c>
      <c r="L388" s="139" t="s">
        <v>3154</v>
      </c>
      <c r="M388" s="140" t="s">
        <v>3154</v>
      </c>
    </row>
    <row r="389" spans="1:13" ht="15.75" outlineLevel="1">
      <c r="A389" s="10">
        <v>1269000291</v>
      </c>
      <c r="B389" s="11">
        <v>291</v>
      </c>
      <c r="C389" s="19">
        <v>269000</v>
      </c>
      <c r="D389" s="13">
        <v>1</v>
      </c>
      <c r="E389" s="136" t="s">
        <v>3154</v>
      </c>
      <c r="F389" s="15" t="s">
        <v>3086</v>
      </c>
      <c r="G389" s="137" t="s">
        <v>3154</v>
      </c>
      <c r="H389" s="13" t="s">
        <v>34</v>
      </c>
      <c r="I389" s="126" t="s">
        <v>3154</v>
      </c>
      <c r="J389" s="16" t="s">
        <v>522</v>
      </c>
      <c r="K389" s="17">
        <v>-640000</v>
      </c>
      <c r="L389" s="139" t="s">
        <v>3154</v>
      </c>
      <c r="M389" s="140" t="s">
        <v>3154</v>
      </c>
    </row>
    <row r="390" spans="1:13" ht="15.75" outlineLevel="1">
      <c r="A390" s="10">
        <v>1269000292</v>
      </c>
      <c r="B390" s="11">
        <v>292</v>
      </c>
      <c r="C390" s="19">
        <v>269000</v>
      </c>
      <c r="D390" s="13">
        <v>1</v>
      </c>
      <c r="E390" s="136" t="s">
        <v>3154</v>
      </c>
      <c r="F390" s="15" t="s">
        <v>3087</v>
      </c>
      <c r="G390" s="137" t="s">
        <v>3154</v>
      </c>
      <c r="H390" s="13" t="s">
        <v>34</v>
      </c>
      <c r="I390" s="126" t="s">
        <v>3154</v>
      </c>
      <c r="J390" s="16" t="s">
        <v>522</v>
      </c>
      <c r="K390" s="17">
        <v>-275000</v>
      </c>
      <c r="L390" s="139" t="s">
        <v>3154</v>
      </c>
      <c r="M390" s="140" t="s">
        <v>3154</v>
      </c>
    </row>
    <row r="391" spans="1:13" ht="15.75" outlineLevel="1">
      <c r="A391" s="10">
        <v>1269000293</v>
      </c>
      <c r="B391" s="11">
        <v>293</v>
      </c>
      <c r="C391" s="19">
        <v>269000</v>
      </c>
      <c r="D391" s="13">
        <v>1</v>
      </c>
      <c r="E391" s="136" t="s">
        <v>3154</v>
      </c>
      <c r="F391" s="15" t="s">
        <v>3088</v>
      </c>
      <c r="G391" s="137" t="s">
        <v>3154</v>
      </c>
      <c r="H391" s="13" t="s">
        <v>34</v>
      </c>
      <c r="I391" s="126" t="s">
        <v>3154</v>
      </c>
      <c r="J391" s="16" t="s">
        <v>522</v>
      </c>
      <c r="K391" s="17">
        <v>-5000</v>
      </c>
      <c r="L391" s="139" t="s">
        <v>3154</v>
      </c>
      <c r="M391" s="140" t="s">
        <v>3154</v>
      </c>
    </row>
    <row r="392" spans="1:13" ht="15.75" outlineLevel="1">
      <c r="A392" s="10">
        <v>1269000294</v>
      </c>
      <c r="B392" s="11">
        <v>294</v>
      </c>
      <c r="C392" s="19">
        <v>269000</v>
      </c>
      <c r="D392" s="13">
        <v>1</v>
      </c>
      <c r="E392" s="136" t="s">
        <v>3154</v>
      </c>
      <c r="F392" s="15" t="s">
        <v>3104</v>
      </c>
      <c r="G392" s="137" t="s">
        <v>3154</v>
      </c>
      <c r="H392" s="13" t="s">
        <v>34</v>
      </c>
      <c r="I392" s="126" t="s">
        <v>3154</v>
      </c>
      <c r="J392" s="16" t="s">
        <v>522</v>
      </c>
      <c r="K392" s="17">
        <v>-1000</v>
      </c>
      <c r="L392" s="139" t="s">
        <v>3154</v>
      </c>
      <c r="M392" s="140" t="s">
        <v>3154</v>
      </c>
    </row>
    <row r="393" spans="1:13" ht="15.75" outlineLevel="1">
      <c r="A393" s="10">
        <v>1269000691</v>
      </c>
      <c r="B393" s="11">
        <v>691</v>
      </c>
      <c r="C393" s="19">
        <v>269000</v>
      </c>
      <c r="D393" s="13">
        <v>1</v>
      </c>
      <c r="E393" s="136" t="s">
        <v>3154</v>
      </c>
      <c r="F393" s="15" t="s">
        <v>329</v>
      </c>
      <c r="G393" s="137" t="s">
        <v>3154</v>
      </c>
      <c r="H393" s="13" t="s">
        <v>34</v>
      </c>
      <c r="I393" s="16">
        <f>K393/L393-1</f>
        <v>0</v>
      </c>
      <c r="J393" s="126" t="s">
        <v>3154</v>
      </c>
      <c r="K393" s="17">
        <f>VLOOKUP(A393,'[1]קובץ מוכן '!$A$1:$C$7608,3,0)</f>
        <v>-3500</v>
      </c>
      <c r="L393" s="17">
        <f>VLOOKUP(A393,'[2]2023'!$A$9:$I$7853,9,0)</f>
        <v>-3500</v>
      </c>
      <c r="M393" s="18">
        <f>VLOOKUP(A393,[3]data1683177749303!$A$2:$J$6448,10,0)</f>
        <v>-3480</v>
      </c>
    </row>
    <row r="394" spans="1:13" ht="15.75" outlineLevel="1">
      <c r="A394" s="10">
        <v>1269000692</v>
      </c>
      <c r="B394" s="11">
        <v>692</v>
      </c>
      <c r="C394" s="19">
        <v>269000</v>
      </c>
      <c r="D394" s="13">
        <v>1</v>
      </c>
      <c r="E394" s="136" t="s">
        <v>3154</v>
      </c>
      <c r="F394" s="15" t="s">
        <v>330</v>
      </c>
      <c r="G394" s="137" t="s">
        <v>3154</v>
      </c>
      <c r="H394" s="13" t="s">
        <v>34</v>
      </c>
      <c r="I394" s="126" t="s">
        <v>3154</v>
      </c>
      <c r="J394" s="126" t="s">
        <v>3154</v>
      </c>
      <c r="K394" s="17">
        <v>-25000</v>
      </c>
      <c r="L394" s="17">
        <f>VLOOKUP(A394,'[2]2023'!$A$9:$I$7853,9,0)</f>
        <v>0</v>
      </c>
      <c r="M394" s="18">
        <f>VLOOKUP(A394,[3]data1683177749303!$A$2:$J$6448,10,0)</f>
        <v>-337774.73</v>
      </c>
    </row>
    <row r="395" spans="1:13" ht="15.75" outlineLevel="1">
      <c r="A395" s="10">
        <v>1269000693</v>
      </c>
      <c r="B395" s="11">
        <v>693</v>
      </c>
      <c r="C395" s="19">
        <v>269000</v>
      </c>
      <c r="D395" s="13">
        <v>1</v>
      </c>
      <c r="E395" s="136" t="s">
        <v>3154</v>
      </c>
      <c r="F395" s="15" t="s">
        <v>331</v>
      </c>
      <c r="G395" s="137" t="s">
        <v>3154</v>
      </c>
      <c r="H395" s="13" t="s">
        <v>34</v>
      </c>
      <c r="I395" s="16">
        <f>K395/L395-1</f>
        <v>0</v>
      </c>
      <c r="J395" s="126" t="s">
        <v>3154</v>
      </c>
      <c r="K395" s="17">
        <f>VLOOKUP(A395,'[1]קובץ מוכן '!$A$1:$C$7608,3,0)</f>
        <v>-1000</v>
      </c>
      <c r="L395" s="17">
        <f>VLOOKUP(A395,'[2]2023'!$A$9:$I$7853,9,0)</f>
        <v>-1000</v>
      </c>
      <c r="M395" s="18">
        <f>VLOOKUP(A395,[3]data1683177749303!$A$2:$J$6448,10,0)</f>
        <v>-990</v>
      </c>
    </row>
    <row r="396" spans="1:13" ht="15.75" outlineLevel="1">
      <c r="A396" s="10">
        <v>1269000696</v>
      </c>
      <c r="B396" s="11">
        <v>696</v>
      </c>
      <c r="C396" s="19">
        <v>269000</v>
      </c>
      <c r="D396" s="13">
        <v>1</v>
      </c>
      <c r="E396" s="136" t="s">
        <v>3154</v>
      </c>
      <c r="F396" s="15" t="s">
        <v>332</v>
      </c>
      <c r="G396" s="137" t="s">
        <v>3154</v>
      </c>
      <c r="H396" s="13" t="s">
        <v>34</v>
      </c>
      <c r="I396" s="16">
        <f>K396/L396-1</f>
        <v>0</v>
      </c>
      <c r="J396" s="126" t="s">
        <v>3154</v>
      </c>
      <c r="K396" s="17">
        <f>VLOOKUP(A396,'[1]קובץ מוכן '!$A$1:$C$7608,3,0)</f>
        <v>-40000</v>
      </c>
      <c r="L396" s="17">
        <f>VLOOKUP(A396,'[2]2023'!$A$9:$I$7853,9,0)</f>
        <v>-40000</v>
      </c>
      <c r="M396" s="18">
        <f>VLOOKUP(A396,[3]data1683177749303!$A$2:$J$6448,10,0)</f>
        <v>-30340</v>
      </c>
    </row>
    <row r="397" spans="1:13" ht="15.75" outlineLevel="1">
      <c r="A397" s="10">
        <v>1269000697</v>
      </c>
      <c r="B397" s="11">
        <v>697</v>
      </c>
      <c r="C397" s="19">
        <v>269000</v>
      </c>
      <c r="D397" s="13">
        <v>1</v>
      </c>
      <c r="E397" s="136" t="s">
        <v>3154</v>
      </c>
      <c r="F397" s="15" t="s">
        <v>333</v>
      </c>
      <c r="G397" s="137" t="s">
        <v>3154</v>
      </c>
      <c r="H397" s="13" t="s">
        <v>34</v>
      </c>
      <c r="I397" s="126" t="s">
        <v>3154</v>
      </c>
      <c r="J397" s="126" t="s">
        <v>3154</v>
      </c>
      <c r="K397" s="17">
        <f>VLOOKUP(A397,'[1]קובץ מוכן '!$A$1:$C$7608,3,0)</f>
        <v>0</v>
      </c>
      <c r="L397" s="17">
        <f>VLOOKUP(A397,'[2]2023'!$A$9:$I$7853,9,0)</f>
        <v>0</v>
      </c>
      <c r="M397" s="18">
        <f>VLOOKUP(A397,[3]data1683177749303!$A$2:$J$6448,10,0)</f>
        <v>0</v>
      </c>
    </row>
    <row r="398" spans="1:13" ht="15.75" outlineLevel="1">
      <c r="A398" s="10">
        <v>1269000925</v>
      </c>
      <c r="B398" s="11">
        <v>925</v>
      </c>
      <c r="C398" s="19">
        <v>269000</v>
      </c>
      <c r="D398" s="13">
        <v>1</v>
      </c>
      <c r="E398" s="136" t="s">
        <v>3154</v>
      </c>
      <c r="F398" s="15" t="s">
        <v>334</v>
      </c>
      <c r="G398" s="137" t="s">
        <v>3154</v>
      </c>
      <c r="H398" s="13" t="s">
        <v>34</v>
      </c>
      <c r="I398" s="126" t="s">
        <v>3154</v>
      </c>
      <c r="J398" s="126" t="s">
        <v>3154</v>
      </c>
      <c r="K398" s="17">
        <f>VLOOKUP(A398,'[1]קובץ מוכן '!$A$1:$C$7608,3,0)</f>
        <v>0</v>
      </c>
      <c r="L398" s="17">
        <f>VLOOKUP(A398,'[2]2023'!$A$9:$I$7853,9,0)</f>
        <v>0</v>
      </c>
      <c r="M398" s="18">
        <f>VLOOKUP(A398,[3]data1683177749303!$A$2:$J$6448,10,0)</f>
        <v>0</v>
      </c>
    </row>
    <row r="399" spans="1:13" ht="16.5" outlineLevel="1" thickBot="1">
      <c r="A399" s="10">
        <v>1269000970</v>
      </c>
      <c r="B399" s="11">
        <v>970</v>
      </c>
      <c r="C399" s="19">
        <v>269000</v>
      </c>
      <c r="D399" s="13">
        <v>1</v>
      </c>
      <c r="E399" s="136" t="s">
        <v>3154</v>
      </c>
      <c r="F399" s="48" t="s">
        <v>335</v>
      </c>
      <c r="G399" s="165" t="s">
        <v>3154</v>
      </c>
      <c r="H399" s="13" t="s">
        <v>34</v>
      </c>
      <c r="I399" s="126" t="s">
        <v>3154</v>
      </c>
      <c r="J399" s="126" t="s">
        <v>3154</v>
      </c>
      <c r="K399" s="17">
        <f>VLOOKUP(A399,'[1]קובץ מוכן '!$A$1:$C$7608,3,0)</f>
        <v>0</v>
      </c>
      <c r="L399" s="17">
        <f>VLOOKUP(A399,'[2]2023'!$A$9:$I$7853,9,0)</f>
        <v>0</v>
      </c>
      <c r="M399" s="140" t="s">
        <v>3154</v>
      </c>
    </row>
    <row r="400" spans="1:13" ht="16.5" thickBot="1">
      <c r="A400" s="125" t="s">
        <v>3154</v>
      </c>
      <c r="B400" s="25" t="s">
        <v>336</v>
      </c>
      <c r="C400" s="146" t="s">
        <v>3154</v>
      </c>
      <c r="D400" s="146" t="s">
        <v>3154</v>
      </c>
      <c r="E400" s="147" t="s">
        <v>3154</v>
      </c>
      <c r="F400" s="28" t="s">
        <v>324</v>
      </c>
      <c r="G400" s="153" t="s">
        <v>3154</v>
      </c>
      <c r="H400" s="146" t="s">
        <v>3154</v>
      </c>
      <c r="I400" s="29">
        <f>K400/L400-1</f>
        <v>-0.1096475614097544</v>
      </c>
      <c r="J400" s="127" t="s">
        <v>3154</v>
      </c>
      <c r="K400" s="37">
        <f t="shared" ref="K400:M400" si="13">SUBTOTAL(9,K384:K399)</f>
        <v>-1250500</v>
      </c>
      <c r="L400" s="37">
        <f t="shared" si="13"/>
        <v>-1404500</v>
      </c>
      <c r="M400" s="38">
        <f t="shared" si="13"/>
        <v>-1181148.93</v>
      </c>
    </row>
    <row r="401" spans="1:13" ht="15.75" outlineLevel="1">
      <c r="A401" s="10">
        <v>12691000</v>
      </c>
      <c r="B401" s="11">
        <v>0</v>
      </c>
      <c r="C401" s="19">
        <v>269100</v>
      </c>
      <c r="D401" s="13">
        <v>1</v>
      </c>
      <c r="E401" s="136" t="s">
        <v>3154</v>
      </c>
      <c r="F401" s="15" t="s">
        <v>337</v>
      </c>
      <c r="G401" s="137" t="s">
        <v>3154</v>
      </c>
      <c r="H401" s="13" t="s">
        <v>11</v>
      </c>
      <c r="I401" s="126" t="s">
        <v>3154</v>
      </c>
      <c r="J401" s="142" t="s">
        <v>3154</v>
      </c>
      <c r="K401" s="17">
        <f>VLOOKUP(A401,'[1]קובץ מוכן '!$A$1:$C$7608,3,0)</f>
        <v>0</v>
      </c>
      <c r="L401" s="139" t="s">
        <v>3154</v>
      </c>
      <c r="M401" s="140" t="s">
        <v>3154</v>
      </c>
    </row>
    <row r="402" spans="1:13" ht="15.75" outlineLevel="1">
      <c r="A402" s="10">
        <v>1269100410</v>
      </c>
      <c r="B402" s="11">
        <v>410</v>
      </c>
      <c r="C402" s="19">
        <v>269100</v>
      </c>
      <c r="D402" s="13">
        <v>1</v>
      </c>
      <c r="E402" s="136" t="s">
        <v>3154</v>
      </c>
      <c r="F402" s="15" t="s">
        <v>338</v>
      </c>
      <c r="G402" s="137" t="s">
        <v>3154</v>
      </c>
      <c r="H402" s="13" t="s">
        <v>34</v>
      </c>
      <c r="I402" s="126" t="s">
        <v>3154</v>
      </c>
      <c r="J402" s="126" t="s">
        <v>3154</v>
      </c>
      <c r="K402" s="17">
        <f>VLOOKUP(A402,'[1]קובץ מוכן '!$A$1:$C$7608,3,0)</f>
        <v>0</v>
      </c>
      <c r="L402" s="17">
        <f>VLOOKUP(A402,'[2]2023'!$A$9:$I$7853,9,0)</f>
        <v>0</v>
      </c>
      <c r="M402" s="18">
        <f>VLOOKUP(A402,[3]data1683177749303!$A$2:$J$6448,10,0)</f>
        <v>0</v>
      </c>
    </row>
    <row r="403" spans="1:13" ht="15.75" outlineLevel="1">
      <c r="A403" s="10">
        <v>1269100690</v>
      </c>
      <c r="B403" s="11">
        <v>690</v>
      </c>
      <c r="C403" s="19">
        <v>269100</v>
      </c>
      <c r="D403" s="13">
        <v>1</v>
      </c>
      <c r="E403" s="136" t="s">
        <v>3154</v>
      </c>
      <c r="F403" s="15" t="s">
        <v>339</v>
      </c>
      <c r="G403" s="137" t="s">
        <v>3154</v>
      </c>
      <c r="H403" s="13" t="s">
        <v>34</v>
      </c>
      <c r="I403" s="126" t="s">
        <v>3154</v>
      </c>
      <c r="J403" s="126" t="s">
        <v>3154</v>
      </c>
      <c r="K403" s="17">
        <f>VLOOKUP(A403,'[1]קובץ מוכן '!$A$1:$C$7608,3,0)</f>
        <v>0</v>
      </c>
      <c r="L403" s="17">
        <f>VLOOKUP(A403,'[2]2023'!$A$9:$I$7853,9,0)</f>
        <v>0</v>
      </c>
      <c r="M403" s="18">
        <f>VLOOKUP(A403,[3]data1683177749303!$A$2:$J$6448,10,0)</f>
        <v>-3062.6</v>
      </c>
    </row>
    <row r="404" spans="1:13" ht="15.75" outlineLevel="1">
      <c r="A404" s="10">
        <v>1269100691</v>
      </c>
      <c r="B404" s="11">
        <v>691</v>
      </c>
      <c r="C404" s="19">
        <v>269100</v>
      </c>
      <c r="D404" s="13">
        <v>1</v>
      </c>
      <c r="E404" s="136" t="s">
        <v>3154</v>
      </c>
      <c r="F404" s="15" t="s">
        <v>340</v>
      </c>
      <c r="G404" s="137" t="s">
        <v>3154</v>
      </c>
      <c r="H404" s="13" t="s">
        <v>34</v>
      </c>
      <c r="I404" s="126" t="s">
        <v>3154</v>
      </c>
      <c r="J404" s="126" t="s">
        <v>3154</v>
      </c>
      <c r="K404" s="17">
        <f>VLOOKUP(A404,'[1]קובץ מוכן '!$A$1:$C$7608,3,0)</f>
        <v>0</v>
      </c>
      <c r="L404" s="17">
        <f>VLOOKUP(A404,'[2]2023'!$A$9:$I$7853,9,0)</f>
        <v>0</v>
      </c>
      <c r="M404" s="18">
        <f>VLOOKUP(A404,[3]data1683177749303!$A$2:$J$6448,10,0)</f>
        <v>0</v>
      </c>
    </row>
    <row r="405" spans="1:13" ht="15.75" outlineLevel="1">
      <c r="A405" s="10">
        <v>1269100692</v>
      </c>
      <c r="B405" s="11">
        <v>692</v>
      </c>
      <c r="C405" s="19">
        <v>269100</v>
      </c>
      <c r="D405" s="13">
        <v>1</v>
      </c>
      <c r="E405" s="136" t="s">
        <v>3154</v>
      </c>
      <c r="F405" s="15" t="s">
        <v>341</v>
      </c>
      <c r="G405" s="137" t="s">
        <v>3154</v>
      </c>
      <c r="H405" s="13" t="s">
        <v>34</v>
      </c>
      <c r="I405" s="16">
        <f>K405/L405-1</f>
        <v>0</v>
      </c>
      <c r="J405" s="126" t="s">
        <v>3154</v>
      </c>
      <c r="K405" s="17">
        <f>VLOOKUP(A405,'[1]קובץ מוכן '!$A$1:$C$7608,3,0)</f>
        <v>-100000</v>
      </c>
      <c r="L405" s="17">
        <f>VLOOKUP(A405,'[2]2023'!$A$9:$I$7853,9,0)</f>
        <v>-100000</v>
      </c>
      <c r="M405" s="18">
        <f>VLOOKUP(A405,[3]data1683177749303!$A$2:$J$6448,10,0)</f>
        <v>-87731</v>
      </c>
    </row>
    <row r="406" spans="1:13" ht="16.5" outlineLevel="1" thickBot="1">
      <c r="A406" s="10">
        <v>1269100693</v>
      </c>
      <c r="B406" s="11">
        <v>693</v>
      </c>
      <c r="C406" s="19">
        <v>269100</v>
      </c>
      <c r="D406" s="13">
        <v>1</v>
      </c>
      <c r="E406" s="136" t="s">
        <v>3154</v>
      </c>
      <c r="F406" s="15" t="s">
        <v>342</v>
      </c>
      <c r="G406" s="137" t="s">
        <v>3154</v>
      </c>
      <c r="H406" s="13" t="s">
        <v>34</v>
      </c>
      <c r="I406" s="126" t="s">
        <v>3154</v>
      </c>
      <c r="J406" s="126" t="s">
        <v>3154</v>
      </c>
      <c r="K406" s="17">
        <f>VLOOKUP(A406,'[1]קובץ מוכן '!$A$1:$C$7608,3,0)</f>
        <v>0</v>
      </c>
      <c r="L406" s="17">
        <f>VLOOKUP(A406,'[2]2023'!$A$9:$I$7853,9,0)</f>
        <v>0</v>
      </c>
      <c r="M406" s="18">
        <f>VLOOKUP(A406,[3]data1683177749303!$A$2:$J$6448,10,0)</f>
        <v>0</v>
      </c>
    </row>
    <row r="407" spans="1:13" ht="16.5" thickBot="1">
      <c r="A407" s="125" t="s">
        <v>3154</v>
      </c>
      <c r="B407" s="25" t="s">
        <v>343</v>
      </c>
      <c r="C407" s="146" t="s">
        <v>3154</v>
      </c>
      <c r="D407" s="146" t="s">
        <v>3154</v>
      </c>
      <c r="E407" s="147" t="s">
        <v>3154</v>
      </c>
      <c r="F407" s="28" t="s">
        <v>337</v>
      </c>
      <c r="G407" s="153" t="s">
        <v>3154</v>
      </c>
      <c r="H407" s="146" t="s">
        <v>3154</v>
      </c>
      <c r="I407" s="29">
        <f>K407/L407-1</f>
        <v>0</v>
      </c>
      <c r="J407" s="127" t="s">
        <v>3154</v>
      </c>
      <c r="K407" s="37">
        <f t="shared" ref="K407:M407" si="14">SUBTOTAL(9,K402:K406)</f>
        <v>-100000</v>
      </c>
      <c r="L407" s="37">
        <f t="shared" si="14"/>
        <v>-100000</v>
      </c>
      <c r="M407" s="38">
        <f t="shared" si="14"/>
        <v>-90793.600000000006</v>
      </c>
    </row>
    <row r="408" spans="1:13" ht="15.75" outlineLevel="1">
      <c r="A408" s="10">
        <v>12691100</v>
      </c>
      <c r="B408" s="11">
        <v>0</v>
      </c>
      <c r="C408" s="19">
        <v>269110</v>
      </c>
      <c r="D408" s="13">
        <v>1</v>
      </c>
      <c r="E408" s="136" t="s">
        <v>3154</v>
      </c>
      <c r="F408" s="15" t="s">
        <v>344</v>
      </c>
      <c r="G408" s="137" t="s">
        <v>3154</v>
      </c>
      <c r="H408" s="13" t="s">
        <v>11</v>
      </c>
      <c r="I408" s="126" t="s">
        <v>3154</v>
      </c>
      <c r="J408" s="142" t="s">
        <v>3154</v>
      </c>
      <c r="K408" s="17">
        <f>VLOOKUP(A408,'[1]קובץ מוכן '!$A$1:$C$7608,3,0)</f>
        <v>0</v>
      </c>
      <c r="L408" s="17">
        <f>VLOOKUP(A408,'[2]2023'!$A$9:$I$7853,9,0)</f>
        <v>0</v>
      </c>
      <c r="M408" s="140" t="s">
        <v>3154</v>
      </c>
    </row>
    <row r="409" spans="1:13" ht="16.5" outlineLevel="1" thickBot="1">
      <c r="A409" s="10">
        <v>1269110410</v>
      </c>
      <c r="B409" s="11">
        <v>410</v>
      </c>
      <c r="C409" s="19">
        <v>269110</v>
      </c>
      <c r="D409" s="13">
        <v>1</v>
      </c>
      <c r="E409" s="136" t="s">
        <v>3154</v>
      </c>
      <c r="F409" s="15" t="s">
        <v>345</v>
      </c>
      <c r="G409" s="137" t="s">
        <v>3154</v>
      </c>
      <c r="H409" s="13" t="s">
        <v>34</v>
      </c>
      <c r="I409" s="126" t="s">
        <v>3154</v>
      </c>
      <c r="J409" s="126" t="s">
        <v>3154</v>
      </c>
      <c r="K409" s="17">
        <f>VLOOKUP(A409,'[1]קובץ מוכן '!$A$1:$C$7608,3,0)</f>
        <v>0</v>
      </c>
      <c r="L409" s="17">
        <f>VLOOKUP(A409,'[2]2023'!$A$9:$I$7853,9,0)</f>
        <v>0</v>
      </c>
      <c r="M409" s="18">
        <f>VLOOKUP(A409,[3]data1683177749303!$A$2:$J$6448,10,0)</f>
        <v>0</v>
      </c>
    </row>
    <row r="410" spans="1:13" ht="16.5" thickBot="1">
      <c r="A410" s="125" t="s">
        <v>3154</v>
      </c>
      <c r="B410" s="25" t="s">
        <v>346</v>
      </c>
      <c r="C410" s="146" t="s">
        <v>3154</v>
      </c>
      <c r="D410" s="146" t="s">
        <v>3154</v>
      </c>
      <c r="E410" s="147" t="s">
        <v>3154</v>
      </c>
      <c r="F410" s="28" t="s">
        <v>344</v>
      </c>
      <c r="G410" s="153" t="s">
        <v>3154</v>
      </c>
      <c r="H410" s="146" t="s">
        <v>3154</v>
      </c>
      <c r="I410" s="127" t="s">
        <v>3154</v>
      </c>
      <c r="J410" s="127" t="s">
        <v>3154</v>
      </c>
      <c r="K410" s="37">
        <f>SUBTOTAL(9,K409)</f>
        <v>0</v>
      </c>
      <c r="L410" s="37">
        <f>SUBTOTAL(9,L409)</f>
        <v>0</v>
      </c>
      <c r="M410" s="38">
        <f>SUBTOTAL(9,M409)</f>
        <v>0</v>
      </c>
    </row>
    <row r="411" spans="1:13" ht="15.75" outlineLevel="1">
      <c r="A411" s="10">
        <v>12692000</v>
      </c>
      <c r="B411" s="11">
        <v>0</v>
      </c>
      <c r="C411" s="19">
        <v>269200</v>
      </c>
      <c r="D411" s="13">
        <v>1</v>
      </c>
      <c r="E411" s="136" t="s">
        <v>3154</v>
      </c>
      <c r="F411" s="15" t="s">
        <v>271</v>
      </c>
      <c r="G411" s="137" t="s">
        <v>3154</v>
      </c>
      <c r="H411" s="13" t="s">
        <v>11</v>
      </c>
      <c r="I411" s="126" t="s">
        <v>3154</v>
      </c>
      <c r="J411" s="142" t="s">
        <v>3154</v>
      </c>
      <c r="K411" s="17">
        <f>VLOOKUP(A411,'[1]קובץ מוכן '!$A$1:$C$7608,3,0)</f>
        <v>0</v>
      </c>
      <c r="L411" s="139" t="s">
        <v>3154</v>
      </c>
      <c r="M411" s="140" t="s">
        <v>3154</v>
      </c>
    </row>
    <row r="412" spans="1:13" ht="15.75" outlineLevel="1">
      <c r="A412" s="10">
        <v>1269200690</v>
      </c>
      <c r="B412" s="11">
        <v>690</v>
      </c>
      <c r="C412" s="19">
        <v>269200</v>
      </c>
      <c r="D412" s="13">
        <v>1</v>
      </c>
      <c r="E412" s="136" t="s">
        <v>3154</v>
      </c>
      <c r="F412" s="15" t="s">
        <v>271</v>
      </c>
      <c r="G412" s="137" t="s">
        <v>3154</v>
      </c>
      <c r="H412" s="13" t="s">
        <v>34</v>
      </c>
      <c r="I412" s="126" t="s">
        <v>3154</v>
      </c>
      <c r="J412" s="142" t="s">
        <v>3154</v>
      </c>
      <c r="K412" s="17">
        <f>VLOOKUP(A412,'[1]קובץ מוכן '!$A$1:$C$7608,3,0)</f>
        <v>0</v>
      </c>
      <c r="L412" s="17">
        <f>VLOOKUP(A412,'[2]2023'!$A$9:$I$7853,9,0)</f>
        <v>0</v>
      </c>
      <c r="M412" s="140" t="s">
        <v>3154</v>
      </c>
    </row>
    <row r="413" spans="1:13" ht="16.5" outlineLevel="1" thickBot="1">
      <c r="A413" s="10">
        <v>1269200691</v>
      </c>
      <c r="B413" s="11">
        <v>691</v>
      </c>
      <c r="C413" s="19">
        <v>269200</v>
      </c>
      <c r="D413" s="13">
        <v>1</v>
      </c>
      <c r="E413" s="136" t="s">
        <v>3154</v>
      </c>
      <c r="F413" s="15" t="s">
        <v>347</v>
      </c>
      <c r="G413" s="137" t="s">
        <v>3154</v>
      </c>
      <c r="H413" s="13" t="s">
        <v>34</v>
      </c>
      <c r="I413" s="126" t="s">
        <v>3154</v>
      </c>
      <c r="J413" s="126" t="s">
        <v>3154</v>
      </c>
      <c r="K413" s="17">
        <f>VLOOKUP(A413,'[1]קובץ מוכן '!$A$1:$C$7608,3,0)</f>
        <v>0</v>
      </c>
      <c r="L413" s="17">
        <f>VLOOKUP(A413,'[2]2023'!$A$9:$I$7853,9,0)</f>
        <v>0</v>
      </c>
      <c r="M413" s="18">
        <f>VLOOKUP(A413,[3]data1683177749303!$A$2:$J$6448,10,0)</f>
        <v>-6382.08</v>
      </c>
    </row>
    <row r="414" spans="1:13" ht="16.5" thickBot="1">
      <c r="A414" s="125" t="s">
        <v>3154</v>
      </c>
      <c r="B414" s="25" t="s">
        <v>348</v>
      </c>
      <c r="C414" s="146" t="s">
        <v>3154</v>
      </c>
      <c r="D414" s="146" t="s">
        <v>3154</v>
      </c>
      <c r="E414" s="147" t="s">
        <v>3154</v>
      </c>
      <c r="F414" s="28" t="s">
        <v>271</v>
      </c>
      <c r="G414" s="153" t="s">
        <v>3154</v>
      </c>
      <c r="H414" s="146" t="s">
        <v>3154</v>
      </c>
      <c r="I414" s="127" t="s">
        <v>3154</v>
      </c>
      <c r="J414" s="127" t="s">
        <v>3154</v>
      </c>
      <c r="K414" s="37">
        <f t="shared" ref="K414:M414" si="15">SUBTOTAL(9,K413)</f>
        <v>0</v>
      </c>
      <c r="L414" s="37">
        <f t="shared" si="15"/>
        <v>0</v>
      </c>
      <c r="M414" s="38">
        <f t="shared" si="15"/>
        <v>-6382.08</v>
      </c>
    </row>
    <row r="415" spans="1:13" ht="15.75" outlineLevel="1">
      <c r="A415" s="10">
        <v>12698000</v>
      </c>
      <c r="B415" s="11">
        <v>0</v>
      </c>
      <c r="C415" s="19">
        <v>269800</v>
      </c>
      <c r="D415" s="13">
        <v>1</v>
      </c>
      <c r="E415" s="136" t="s">
        <v>3154</v>
      </c>
      <c r="F415" s="15" t="s">
        <v>349</v>
      </c>
      <c r="G415" s="137" t="s">
        <v>3154</v>
      </c>
      <c r="H415" s="13" t="s">
        <v>11</v>
      </c>
      <c r="I415" s="126" t="s">
        <v>3154</v>
      </c>
      <c r="J415" s="142" t="s">
        <v>3154</v>
      </c>
      <c r="K415" s="17">
        <f>VLOOKUP(A415,'[1]קובץ מוכן '!$A$1:$C$7608,3,0)</f>
        <v>0</v>
      </c>
      <c r="L415" s="139" t="s">
        <v>3154</v>
      </c>
      <c r="M415" s="140" t="s">
        <v>3154</v>
      </c>
    </row>
    <row r="416" spans="1:13" ht="15.75" outlineLevel="1">
      <c r="A416" s="10">
        <v>1269800790</v>
      </c>
      <c r="B416" s="11">
        <v>790</v>
      </c>
      <c r="C416" s="19">
        <v>269800</v>
      </c>
      <c r="D416" s="13">
        <v>1</v>
      </c>
      <c r="E416" s="136" t="s">
        <v>3154</v>
      </c>
      <c r="F416" s="15" t="s">
        <v>350</v>
      </c>
      <c r="G416" s="137" t="s">
        <v>3154</v>
      </c>
      <c r="H416" s="13" t="s">
        <v>34</v>
      </c>
      <c r="I416" s="126" t="s">
        <v>3154</v>
      </c>
      <c r="J416" s="126" t="s">
        <v>3154</v>
      </c>
      <c r="K416" s="17">
        <f>VLOOKUP(A416,'[1]קובץ מוכן '!$A$1:$C$7608,3,0)</f>
        <v>0</v>
      </c>
      <c r="L416" s="17">
        <f>VLOOKUP(A416,'[2]2023'!$A$9:$I$7853,9,0)</f>
        <v>0</v>
      </c>
      <c r="M416" s="18">
        <f>VLOOKUP(A416,[3]data1683177749303!$A$2:$J$6448,10,0)</f>
        <v>-690</v>
      </c>
    </row>
    <row r="417" spans="1:13" ht="15.75" outlineLevel="1">
      <c r="A417" s="10">
        <v>1269800791</v>
      </c>
      <c r="B417" s="11">
        <v>791</v>
      </c>
      <c r="C417" s="19">
        <v>269800</v>
      </c>
      <c r="D417" s="13">
        <v>1</v>
      </c>
      <c r="E417" s="136" t="s">
        <v>3154</v>
      </c>
      <c r="F417" s="15" t="s">
        <v>351</v>
      </c>
      <c r="G417" s="137" t="s">
        <v>3154</v>
      </c>
      <c r="H417" s="13" t="s">
        <v>34</v>
      </c>
      <c r="I417" s="126" t="s">
        <v>3154</v>
      </c>
      <c r="J417" s="126" t="s">
        <v>3154</v>
      </c>
      <c r="K417" s="17">
        <f>VLOOKUP(A417,'[1]קובץ מוכן '!$A$1:$C$7608,3,0)</f>
        <v>0</v>
      </c>
      <c r="L417" s="17">
        <f>VLOOKUP(A417,'[2]2023'!$A$9:$I$7853,9,0)</f>
        <v>0</v>
      </c>
      <c r="M417" s="18">
        <f>VLOOKUP(A417,[3]data1683177749303!$A$2:$J$6448,10,0)</f>
        <v>0</v>
      </c>
    </row>
    <row r="418" spans="1:13" ht="15.75" outlineLevel="1">
      <c r="A418" s="10">
        <v>1269800910</v>
      </c>
      <c r="B418" s="11">
        <v>910</v>
      </c>
      <c r="C418" s="19">
        <v>269800</v>
      </c>
      <c r="D418" s="13">
        <v>1</v>
      </c>
      <c r="E418" s="136" t="s">
        <v>3154</v>
      </c>
      <c r="F418" s="15" t="s">
        <v>352</v>
      </c>
      <c r="G418" s="137" t="s">
        <v>3154</v>
      </c>
      <c r="H418" s="13" t="s">
        <v>34</v>
      </c>
      <c r="I418" s="126" t="s">
        <v>3154</v>
      </c>
      <c r="J418" s="126" t="s">
        <v>3154</v>
      </c>
      <c r="K418" s="17">
        <f>VLOOKUP(A418,'[1]קובץ מוכן '!$A$1:$C$7608,3,0)</f>
        <v>0</v>
      </c>
      <c r="L418" s="17">
        <f>VLOOKUP(A418,'[2]2023'!$A$9:$I$7853,9,0)</f>
        <v>0</v>
      </c>
      <c r="M418" s="18">
        <f>VLOOKUP(A418,[3]data1683177749303!$A$2:$J$6448,10,0)</f>
        <v>0</v>
      </c>
    </row>
    <row r="419" spans="1:13" ht="16.5" outlineLevel="1" thickBot="1">
      <c r="A419" s="10">
        <v>1269800990</v>
      </c>
      <c r="B419" s="11">
        <v>990</v>
      </c>
      <c r="C419" s="19">
        <v>269800</v>
      </c>
      <c r="D419" s="13">
        <v>1</v>
      </c>
      <c r="E419" s="136" t="s">
        <v>3154</v>
      </c>
      <c r="F419" s="15" t="s">
        <v>353</v>
      </c>
      <c r="G419" s="137" t="s">
        <v>3154</v>
      </c>
      <c r="H419" s="13" t="s">
        <v>34</v>
      </c>
      <c r="I419" s="126" t="s">
        <v>3154</v>
      </c>
      <c r="J419" s="126" t="s">
        <v>3154</v>
      </c>
      <c r="K419" s="17">
        <f>VLOOKUP(A419,'[1]קובץ מוכן '!$A$1:$C$7608,3,0)</f>
        <v>0</v>
      </c>
      <c r="L419" s="17">
        <f>VLOOKUP(A419,'[2]2023'!$A$9:$I$7853,9,0)</f>
        <v>0</v>
      </c>
      <c r="M419" s="18">
        <f>VLOOKUP(A419,[3]data1683177749303!$A$2:$J$6448,10,0)</f>
        <v>0</v>
      </c>
    </row>
    <row r="420" spans="1:13" ht="16.5" thickBot="1">
      <c r="A420" s="125" t="s">
        <v>3154</v>
      </c>
      <c r="B420" s="25" t="s">
        <v>354</v>
      </c>
      <c r="C420" s="146" t="s">
        <v>3154</v>
      </c>
      <c r="D420" s="146" t="s">
        <v>3154</v>
      </c>
      <c r="E420" s="147" t="s">
        <v>3154</v>
      </c>
      <c r="F420" s="28" t="s">
        <v>349</v>
      </c>
      <c r="G420" s="153" t="s">
        <v>3154</v>
      </c>
      <c r="H420" s="146" t="s">
        <v>3154</v>
      </c>
      <c r="I420" s="127" t="s">
        <v>3154</v>
      </c>
      <c r="J420" s="127" t="s">
        <v>3154</v>
      </c>
      <c r="K420" s="37">
        <f t="shared" ref="K420:M420" si="16">SUBTOTAL(9,K416:K419)</f>
        <v>0</v>
      </c>
      <c r="L420" s="37">
        <f t="shared" si="16"/>
        <v>0</v>
      </c>
      <c r="M420" s="38">
        <f t="shared" si="16"/>
        <v>-690</v>
      </c>
    </row>
    <row r="421" spans="1:13" ht="15.75" outlineLevel="1">
      <c r="A421" s="10">
        <v>12700000</v>
      </c>
      <c r="B421" s="11">
        <v>0</v>
      </c>
      <c r="C421" s="19">
        <v>270000</v>
      </c>
      <c r="D421" s="13">
        <v>1</v>
      </c>
      <c r="E421" s="136" t="s">
        <v>3154</v>
      </c>
      <c r="F421" s="15" t="s">
        <v>355</v>
      </c>
      <c r="G421" s="137" t="s">
        <v>3154</v>
      </c>
      <c r="H421" s="13" t="s">
        <v>11</v>
      </c>
      <c r="I421" s="126" t="s">
        <v>3154</v>
      </c>
      <c r="J421" s="142" t="s">
        <v>3154</v>
      </c>
      <c r="K421" s="17">
        <f>VLOOKUP(A421,'[1]קובץ מוכן '!$A$1:$C$7608,3,0)</f>
        <v>0</v>
      </c>
      <c r="L421" s="17">
        <f>VLOOKUP(A421,'[2]2023'!$A$9:$I$7853,9,0)</f>
        <v>0</v>
      </c>
      <c r="M421" s="140" t="s">
        <v>3154</v>
      </c>
    </row>
    <row r="422" spans="1:13" ht="15.75" outlineLevel="1">
      <c r="A422" s="10">
        <v>12730000</v>
      </c>
      <c r="B422" s="11">
        <v>0</v>
      </c>
      <c r="C422" s="19">
        <v>273000</v>
      </c>
      <c r="D422" s="13">
        <v>1</v>
      </c>
      <c r="E422" s="136" t="s">
        <v>3154</v>
      </c>
      <c r="F422" s="15" t="s">
        <v>356</v>
      </c>
      <c r="G422" s="137" t="s">
        <v>3154</v>
      </c>
      <c r="H422" s="13" t="s">
        <v>11</v>
      </c>
      <c r="I422" s="126" t="s">
        <v>3154</v>
      </c>
      <c r="J422" s="142" t="s">
        <v>3154</v>
      </c>
      <c r="K422" s="17">
        <f>VLOOKUP(A422,'[1]קובץ מוכן '!$A$1:$C$7608,3,0)</f>
        <v>0</v>
      </c>
      <c r="L422" s="17">
        <f>VLOOKUP(A422,'[2]2023'!$A$9:$I$7853,9,0)</f>
        <v>0</v>
      </c>
      <c r="M422" s="140" t="s">
        <v>3154</v>
      </c>
    </row>
    <row r="423" spans="1:13" ht="15.75" outlineLevel="1">
      <c r="A423" s="10">
        <v>1273000520</v>
      </c>
      <c r="B423" s="11">
        <v>520</v>
      </c>
      <c r="C423" s="19">
        <v>273000</v>
      </c>
      <c r="D423" s="13">
        <v>1</v>
      </c>
      <c r="E423" s="136" t="s">
        <v>3154</v>
      </c>
      <c r="F423" s="15" t="s">
        <v>357</v>
      </c>
      <c r="G423" s="137" t="s">
        <v>3154</v>
      </c>
      <c r="H423" s="13" t="s">
        <v>34</v>
      </c>
      <c r="I423" s="126" t="s">
        <v>3154</v>
      </c>
      <c r="J423" s="126" t="s">
        <v>3154</v>
      </c>
      <c r="K423" s="17">
        <f>VLOOKUP(A423,'[1]קובץ מוכן '!$A$1:$C$7608,3,0)</f>
        <v>0</v>
      </c>
      <c r="L423" s="17">
        <f>VLOOKUP(A423,'[2]2023'!$A$9:$I$7853,9,0)</f>
        <v>0</v>
      </c>
      <c r="M423" s="18">
        <f>VLOOKUP(A423,[3]data1683177749303!$A$2:$J$6448,10,0)</f>
        <v>0</v>
      </c>
    </row>
    <row r="424" spans="1:13" ht="15.75" outlineLevel="1">
      <c r="A424" s="10">
        <v>1273000640</v>
      </c>
      <c r="B424" s="11">
        <v>640</v>
      </c>
      <c r="C424" s="19">
        <v>273000</v>
      </c>
      <c r="D424" s="13">
        <v>1</v>
      </c>
      <c r="E424" s="136" t="s">
        <v>3154</v>
      </c>
      <c r="F424" s="15" t="s">
        <v>358</v>
      </c>
      <c r="G424" s="137" t="s">
        <v>3154</v>
      </c>
      <c r="H424" s="13" t="s">
        <v>34</v>
      </c>
      <c r="I424" s="126" t="s">
        <v>3154</v>
      </c>
      <c r="J424" s="126" t="s">
        <v>3154</v>
      </c>
      <c r="K424" s="17">
        <f>VLOOKUP(A424,'[1]קובץ מוכן '!$A$1:$C$7608,3,0)</f>
        <v>0</v>
      </c>
      <c r="L424" s="17">
        <f>VLOOKUP(A424,'[2]2023'!$A$9:$I$7853,9,0)</f>
        <v>0</v>
      </c>
      <c r="M424" s="18">
        <f>VLOOKUP(A424,[3]data1683177749303!$A$2:$J$6448,10,0)</f>
        <v>0</v>
      </c>
    </row>
    <row r="425" spans="1:13" ht="16.5" outlineLevel="1" thickBot="1">
      <c r="A425" s="10">
        <v>1273000641</v>
      </c>
      <c r="B425" s="11">
        <v>641</v>
      </c>
      <c r="C425" s="19">
        <v>273000</v>
      </c>
      <c r="D425" s="13">
        <v>1</v>
      </c>
      <c r="E425" s="136" t="s">
        <v>3154</v>
      </c>
      <c r="F425" s="15" t="s">
        <v>359</v>
      </c>
      <c r="G425" s="137" t="s">
        <v>3154</v>
      </c>
      <c r="H425" s="13" t="s">
        <v>34</v>
      </c>
      <c r="I425" s="126" t="s">
        <v>3154</v>
      </c>
      <c r="J425" s="126" t="s">
        <v>3154</v>
      </c>
      <c r="K425" s="17">
        <f>VLOOKUP(A425,'[1]קובץ מוכן '!$A$1:$C$7608,3,0)</f>
        <v>0</v>
      </c>
      <c r="L425" s="17">
        <f>VLOOKUP(A425,'[2]2023'!$A$9:$I$7853,9,0)</f>
        <v>0</v>
      </c>
      <c r="M425" s="18">
        <f>VLOOKUP(A425,[3]data1683177749303!$A$2:$J$6448,10,0)</f>
        <v>0</v>
      </c>
    </row>
    <row r="426" spans="1:13" ht="16.5" thickBot="1">
      <c r="A426" s="125" t="s">
        <v>3154</v>
      </c>
      <c r="B426" s="25" t="s">
        <v>360</v>
      </c>
      <c r="C426" s="146" t="s">
        <v>3154</v>
      </c>
      <c r="D426" s="146" t="s">
        <v>3154</v>
      </c>
      <c r="E426" s="147" t="s">
        <v>3154</v>
      </c>
      <c r="F426" s="28" t="s">
        <v>356</v>
      </c>
      <c r="G426" s="153" t="s">
        <v>3154</v>
      </c>
      <c r="H426" s="146" t="s">
        <v>3154</v>
      </c>
      <c r="I426" s="127" t="s">
        <v>3154</v>
      </c>
      <c r="J426" s="127" t="s">
        <v>3154</v>
      </c>
      <c r="K426" s="37">
        <f>SUBTOTAL(9,K423:K425)</f>
        <v>0</v>
      </c>
      <c r="L426" s="37">
        <f>SUBTOTAL(9,L423:L425)</f>
        <v>0</v>
      </c>
      <c r="M426" s="38">
        <f>SUBTOTAL(9,M423:M425)</f>
        <v>0</v>
      </c>
    </row>
    <row r="427" spans="1:13" ht="15.75" outlineLevel="1">
      <c r="A427" s="10">
        <v>12800000</v>
      </c>
      <c r="B427" s="11">
        <v>0</v>
      </c>
      <c r="C427" s="19">
        <v>280000</v>
      </c>
      <c r="D427" s="13">
        <v>1</v>
      </c>
      <c r="E427" s="136" t="s">
        <v>3154</v>
      </c>
      <c r="F427" s="15" t="s">
        <v>361</v>
      </c>
      <c r="G427" s="137" t="s">
        <v>3154</v>
      </c>
      <c r="H427" s="13" t="s">
        <v>11</v>
      </c>
      <c r="I427" s="126" t="s">
        <v>3154</v>
      </c>
      <c r="J427" s="142" t="s">
        <v>3154</v>
      </c>
      <c r="K427" s="17">
        <f>VLOOKUP(A427,'[1]קובץ מוכן '!$A$1:$C$7608,3,0)</f>
        <v>0</v>
      </c>
      <c r="L427" s="139" t="s">
        <v>3154</v>
      </c>
      <c r="M427" s="140" t="s">
        <v>3154</v>
      </c>
    </row>
    <row r="428" spans="1:13" ht="15.75" outlineLevel="1">
      <c r="A428" s="10">
        <v>12810000</v>
      </c>
      <c r="B428" s="11">
        <v>0</v>
      </c>
      <c r="C428" s="19">
        <v>281000</v>
      </c>
      <c r="D428" s="13">
        <v>1</v>
      </c>
      <c r="E428" s="136" t="s">
        <v>3154</v>
      </c>
      <c r="F428" s="15" t="s">
        <v>362</v>
      </c>
      <c r="G428" s="137" t="s">
        <v>3154</v>
      </c>
      <c r="H428" s="13" t="s">
        <v>11</v>
      </c>
      <c r="I428" s="126" t="s">
        <v>3154</v>
      </c>
      <c r="J428" s="142" t="s">
        <v>3154</v>
      </c>
      <c r="K428" s="17">
        <f>VLOOKUP(A428,'[1]קובץ מוכן '!$A$1:$C$7608,3,0)</f>
        <v>0</v>
      </c>
      <c r="L428" s="17">
        <f>VLOOKUP(A428,'[2]2023'!$A$9:$I$7853,9,0)</f>
        <v>0</v>
      </c>
      <c r="M428" s="140" t="s">
        <v>3154</v>
      </c>
    </row>
    <row r="429" spans="1:13" ht="15.75" outlineLevel="1">
      <c r="A429" s="10">
        <v>12811000</v>
      </c>
      <c r="B429" s="11">
        <v>0</v>
      </c>
      <c r="C429" s="19">
        <v>281100</v>
      </c>
      <c r="D429" s="13">
        <v>1</v>
      </c>
      <c r="E429" s="136" t="s">
        <v>3154</v>
      </c>
      <c r="F429" s="15" t="s">
        <v>361</v>
      </c>
      <c r="G429" s="137" t="s">
        <v>3154</v>
      </c>
      <c r="H429" s="13" t="s">
        <v>11</v>
      </c>
      <c r="I429" s="126" t="s">
        <v>3154</v>
      </c>
      <c r="J429" s="142" t="s">
        <v>3154</v>
      </c>
      <c r="K429" s="17">
        <f>VLOOKUP(A429,'[1]קובץ מוכן '!$A$1:$C$7608,3,0)</f>
        <v>0</v>
      </c>
      <c r="L429" s="17">
        <f>VLOOKUP(A429,'[2]2023'!$A$9:$I$7853,9,0)</f>
        <v>0</v>
      </c>
      <c r="M429" s="140" t="s">
        <v>3154</v>
      </c>
    </row>
    <row r="430" spans="1:13" ht="15.75" outlineLevel="1">
      <c r="A430" s="10">
        <v>1281100290</v>
      </c>
      <c r="B430" s="11">
        <v>290</v>
      </c>
      <c r="C430" s="19">
        <v>281100</v>
      </c>
      <c r="D430" s="13">
        <v>1</v>
      </c>
      <c r="E430" s="136" t="s">
        <v>3154</v>
      </c>
      <c r="F430" s="15" t="s">
        <v>3090</v>
      </c>
      <c r="G430" s="137" t="s">
        <v>3154</v>
      </c>
      <c r="H430" s="13" t="s">
        <v>34</v>
      </c>
      <c r="I430" s="126" t="s">
        <v>3154</v>
      </c>
      <c r="J430" s="36" t="s">
        <v>522</v>
      </c>
      <c r="K430" s="17">
        <v>-10000</v>
      </c>
      <c r="L430" s="17">
        <v>0</v>
      </c>
      <c r="M430" s="140" t="s">
        <v>3154</v>
      </c>
    </row>
    <row r="431" spans="1:13" ht="15.75" outlineLevel="1">
      <c r="A431" s="10">
        <v>1281100291</v>
      </c>
      <c r="B431" s="11">
        <v>291</v>
      </c>
      <c r="C431" s="19">
        <v>281100</v>
      </c>
      <c r="D431" s="13">
        <v>1</v>
      </c>
      <c r="E431" s="136" t="s">
        <v>3154</v>
      </c>
      <c r="F431" s="15" t="s">
        <v>3091</v>
      </c>
      <c r="G431" s="137" t="s">
        <v>3154</v>
      </c>
      <c r="H431" s="13" t="s">
        <v>34</v>
      </c>
      <c r="I431" s="126" t="s">
        <v>3154</v>
      </c>
      <c r="J431" s="36" t="s">
        <v>522</v>
      </c>
      <c r="K431" s="17">
        <v>-5000</v>
      </c>
      <c r="L431" s="17">
        <v>0</v>
      </c>
      <c r="M431" s="140" t="s">
        <v>3154</v>
      </c>
    </row>
    <row r="432" spans="1:13" ht="15.75" outlineLevel="1">
      <c r="A432" s="10">
        <v>1281100292</v>
      </c>
      <c r="B432" s="11">
        <v>292</v>
      </c>
      <c r="C432" s="19">
        <v>281100</v>
      </c>
      <c r="D432" s="13">
        <v>1</v>
      </c>
      <c r="E432" s="136" t="s">
        <v>3154</v>
      </c>
      <c r="F432" s="15" t="s">
        <v>3092</v>
      </c>
      <c r="G432" s="137" t="s">
        <v>3154</v>
      </c>
      <c r="H432" s="13" t="s">
        <v>34</v>
      </c>
      <c r="I432" s="126" t="s">
        <v>3154</v>
      </c>
      <c r="J432" s="36" t="s">
        <v>522</v>
      </c>
      <c r="K432" s="17">
        <v>-5000</v>
      </c>
      <c r="L432" s="17">
        <v>0</v>
      </c>
      <c r="M432" s="140" t="s">
        <v>3154</v>
      </c>
    </row>
    <row r="433" spans="1:13" ht="15.75" outlineLevel="1">
      <c r="A433" s="10">
        <v>1281100293</v>
      </c>
      <c r="B433" s="11">
        <v>293</v>
      </c>
      <c r="C433" s="19">
        <v>281100</v>
      </c>
      <c r="D433" s="13">
        <v>1</v>
      </c>
      <c r="E433" s="136" t="s">
        <v>3154</v>
      </c>
      <c r="F433" s="15" t="s">
        <v>3093</v>
      </c>
      <c r="G433" s="137" t="s">
        <v>3154</v>
      </c>
      <c r="H433" s="13" t="s">
        <v>34</v>
      </c>
      <c r="I433" s="126" t="s">
        <v>3154</v>
      </c>
      <c r="J433" s="36" t="s">
        <v>522</v>
      </c>
      <c r="K433" s="17">
        <v>-1000</v>
      </c>
      <c r="L433" s="17">
        <v>0</v>
      </c>
      <c r="M433" s="140" t="s">
        <v>3154</v>
      </c>
    </row>
    <row r="434" spans="1:13" ht="15.75" outlineLevel="1">
      <c r="A434" s="10">
        <v>1281100294</v>
      </c>
      <c r="B434" s="11">
        <v>294</v>
      </c>
      <c r="C434" s="19">
        <v>281100</v>
      </c>
      <c r="D434" s="13">
        <v>1</v>
      </c>
      <c r="E434" s="136" t="s">
        <v>3154</v>
      </c>
      <c r="F434" s="15" t="s">
        <v>3094</v>
      </c>
      <c r="G434" s="137" t="s">
        <v>3154</v>
      </c>
      <c r="H434" s="13" t="s">
        <v>34</v>
      </c>
      <c r="I434" s="126" t="s">
        <v>3154</v>
      </c>
      <c r="J434" s="16" t="s">
        <v>522</v>
      </c>
      <c r="K434" s="17">
        <v>-1000</v>
      </c>
      <c r="L434" s="17">
        <v>0</v>
      </c>
      <c r="M434" s="140" t="s">
        <v>3154</v>
      </c>
    </row>
    <row r="435" spans="1:13" ht="15.75" outlineLevel="1">
      <c r="A435" s="10">
        <v>1281100420</v>
      </c>
      <c r="B435" s="11">
        <v>420</v>
      </c>
      <c r="C435" s="19">
        <v>281100</v>
      </c>
      <c r="D435" s="13">
        <v>1</v>
      </c>
      <c r="E435" s="136" t="s">
        <v>3154</v>
      </c>
      <c r="F435" s="15" t="s">
        <v>363</v>
      </c>
      <c r="G435" s="137" t="s">
        <v>3154</v>
      </c>
      <c r="H435" s="13" t="s">
        <v>34</v>
      </c>
      <c r="I435" s="16">
        <f>K435/L435-1</f>
        <v>0</v>
      </c>
      <c r="J435" s="126" t="s">
        <v>3154</v>
      </c>
      <c r="K435" s="17">
        <v>-2500000</v>
      </c>
      <c r="L435" s="17">
        <f>VLOOKUP(A435,'[2]2023'!$A$9:$I$7853,9,0)</f>
        <v>-2500000</v>
      </c>
      <c r="M435" s="18">
        <f>VLOOKUP(A435,[3]data1683177749303!$A$2:$J$6448,10,0)</f>
        <v>-2082689.29</v>
      </c>
    </row>
    <row r="436" spans="1:13" ht="15.75" outlineLevel="1">
      <c r="A436" s="10">
        <v>1281100421</v>
      </c>
      <c r="B436" s="11">
        <v>421</v>
      </c>
      <c r="C436" s="19">
        <v>281100</v>
      </c>
      <c r="D436" s="13">
        <v>1</v>
      </c>
      <c r="E436" s="136" t="s">
        <v>3154</v>
      </c>
      <c r="F436" s="15" t="s">
        <v>364</v>
      </c>
      <c r="G436" s="137" t="s">
        <v>3154</v>
      </c>
      <c r="H436" s="13" t="s">
        <v>34</v>
      </c>
      <c r="I436" s="16">
        <f>K436/L436-1</f>
        <v>-0.9</v>
      </c>
      <c r="J436" s="126" t="s">
        <v>3154</v>
      </c>
      <c r="K436" s="17">
        <v>-500</v>
      </c>
      <c r="L436" s="17">
        <f>VLOOKUP(A436,'[2]2023'!$A$9:$I$7853,9,0)</f>
        <v>-5000</v>
      </c>
      <c r="M436" s="18">
        <f>VLOOKUP(A436,[3]data1683177749303!$A$2:$J$6448,10,0)</f>
        <v>-2245.9699999999998</v>
      </c>
    </row>
    <row r="437" spans="1:13" ht="15.75" outlineLevel="1">
      <c r="A437" s="10">
        <v>1281100422</v>
      </c>
      <c r="B437" s="11">
        <v>422</v>
      </c>
      <c r="C437" s="19">
        <v>281100</v>
      </c>
      <c r="D437" s="13">
        <v>1</v>
      </c>
      <c r="E437" s="136" t="s">
        <v>3154</v>
      </c>
      <c r="F437" s="15" t="s">
        <v>365</v>
      </c>
      <c r="G437" s="137" t="s">
        <v>3154</v>
      </c>
      <c r="H437" s="13" t="s">
        <v>34</v>
      </c>
      <c r="I437" s="16">
        <f>K437/L437-1</f>
        <v>-0.9</v>
      </c>
      <c r="J437" s="126" t="s">
        <v>3154</v>
      </c>
      <c r="K437" s="17">
        <v>-100</v>
      </c>
      <c r="L437" s="17">
        <f>VLOOKUP(A437,'[2]2023'!$A$9:$I$7853,9,0)</f>
        <v>-1000</v>
      </c>
      <c r="M437" s="18">
        <f>VLOOKUP(A437,[3]data1683177749303!$A$2:$J$6448,10,0)</f>
        <v>-124.43</v>
      </c>
    </row>
    <row r="438" spans="1:13" ht="15.75" outlineLevel="1">
      <c r="A438" s="10">
        <v>1281100424</v>
      </c>
      <c r="B438" s="11">
        <v>424</v>
      </c>
      <c r="C438" s="19">
        <v>281100</v>
      </c>
      <c r="D438" s="13">
        <v>1</v>
      </c>
      <c r="E438" s="136" t="s">
        <v>3154</v>
      </c>
      <c r="F438" s="15" t="s">
        <v>366</v>
      </c>
      <c r="G438" s="137" t="s">
        <v>3154</v>
      </c>
      <c r="H438" s="13" t="s">
        <v>34</v>
      </c>
      <c r="I438" s="138" t="s">
        <v>3154</v>
      </c>
      <c r="J438" s="138" t="s">
        <v>3154</v>
      </c>
      <c r="K438" s="17">
        <v>-1250</v>
      </c>
      <c r="L438" s="17">
        <f>VLOOKUP(A438,'[2]2023'!$A$9:$I$7853,9,0)</f>
        <v>-15000</v>
      </c>
      <c r="M438" s="18">
        <f>VLOOKUP(A438,[3]data1683177749303!$A$2:$J$6448,10,0)</f>
        <v>-14329.8</v>
      </c>
    </row>
    <row r="439" spans="1:13" ht="16.5" outlineLevel="1" thickBot="1">
      <c r="A439" s="10">
        <v>1281100690</v>
      </c>
      <c r="B439" s="11">
        <v>690</v>
      </c>
      <c r="C439" s="19">
        <v>281100</v>
      </c>
      <c r="D439" s="13">
        <v>1</v>
      </c>
      <c r="E439" s="136" t="s">
        <v>3154</v>
      </c>
      <c r="F439" s="15" t="s">
        <v>324</v>
      </c>
      <c r="G439" s="137" t="s">
        <v>3154</v>
      </c>
      <c r="H439" s="13" t="s">
        <v>34</v>
      </c>
      <c r="I439" s="16">
        <f>K439/L439-1</f>
        <v>15.666666666666668</v>
      </c>
      <c r="J439" s="126" t="s">
        <v>3154</v>
      </c>
      <c r="K439" s="17">
        <v>-500000</v>
      </c>
      <c r="L439" s="17">
        <f>VLOOKUP(A439,'[2]2023'!$A$9:$I$7853,9,0)</f>
        <v>-30000</v>
      </c>
      <c r="M439" s="18">
        <f>VLOOKUP(A439,[3]data1683177749303!$A$2:$J$6448,10,0)</f>
        <v>-961348.98</v>
      </c>
    </row>
    <row r="440" spans="1:13" ht="16.5" thickBot="1">
      <c r="A440" s="125" t="s">
        <v>3154</v>
      </c>
      <c r="B440" s="55" t="s">
        <v>367</v>
      </c>
      <c r="C440" s="169" t="s">
        <v>3154</v>
      </c>
      <c r="D440" s="169" t="s">
        <v>3154</v>
      </c>
      <c r="E440" s="170" t="s">
        <v>3154</v>
      </c>
      <c r="F440" s="56" t="s">
        <v>361</v>
      </c>
      <c r="G440" s="171" t="s">
        <v>3154</v>
      </c>
      <c r="H440" s="169" t="s">
        <v>3154</v>
      </c>
      <c r="I440" s="57">
        <f>K440/L440-1</f>
        <v>0.18535868286946289</v>
      </c>
      <c r="J440" s="172" t="s">
        <v>3154</v>
      </c>
      <c r="K440" s="58">
        <f>SUBTOTAL(9,K430:K439)</f>
        <v>-3023850</v>
      </c>
      <c r="L440" s="58">
        <f t="shared" ref="L440:M440" si="17">SUBTOTAL(9,L430:L439)</f>
        <v>-2551000</v>
      </c>
      <c r="M440" s="59">
        <f t="shared" si="17"/>
        <v>-3060738.4699999997</v>
      </c>
    </row>
    <row r="441" spans="1:13" ht="16.5" outlineLevel="1" thickTop="1">
      <c r="A441" s="10">
        <v>12812000</v>
      </c>
      <c r="B441" s="32">
        <v>0</v>
      </c>
      <c r="C441" s="49">
        <v>281200</v>
      </c>
      <c r="D441" s="34">
        <v>1</v>
      </c>
      <c r="E441" s="151" t="s">
        <v>3154</v>
      </c>
      <c r="F441" s="35" t="s">
        <v>368</v>
      </c>
      <c r="G441" s="152" t="s">
        <v>3154</v>
      </c>
      <c r="H441" s="34" t="s">
        <v>11</v>
      </c>
      <c r="I441" s="142" t="s">
        <v>3154</v>
      </c>
      <c r="J441" s="142" t="s">
        <v>3154</v>
      </c>
      <c r="K441" s="139" t="s">
        <v>3154</v>
      </c>
      <c r="L441" s="139" t="s">
        <v>3154</v>
      </c>
      <c r="M441" s="140" t="s">
        <v>3154</v>
      </c>
    </row>
    <row r="442" spans="1:13" ht="15.75" outlineLevel="1">
      <c r="A442" s="10">
        <v>1281200290</v>
      </c>
      <c r="B442" s="32">
        <v>290</v>
      </c>
      <c r="C442" s="19">
        <v>281200</v>
      </c>
      <c r="D442" s="13">
        <v>1</v>
      </c>
      <c r="E442" s="151" t="s">
        <v>3154</v>
      </c>
      <c r="F442" s="35" t="s">
        <v>3095</v>
      </c>
      <c r="G442" s="152" t="s">
        <v>3154</v>
      </c>
      <c r="H442" s="34" t="s">
        <v>34</v>
      </c>
      <c r="I442" s="126" t="s">
        <v>3154</v>
      </c>
      <c r="J442" s="36" t="s">
        <v>522</v>
      </c>
      <c r="K442" s="17">
        <v>-180000</v>
      </c>
      <c r="L442" s="139" t="s">
        <v>3154</v>
      </c>
      <c r="M442" s="140" t="s">
        <v>3154</v>
      </c>
    </row>
    <row r="443" spans="1:13" ht="15.75" outlineLevel="1">
      <c r="A443" s="10">
        <v>1281200291</v>
      </c>
      <c r="B443" s="32">
        <v>291</v>
      </c>
      <c r="C443" s="19">
        <v>281200</v>
      </c>
      <c r="D443" s="13">
        <v>1</v>
      </c>
      <c r="E443" s="151" t="s">
        <v>3154</v>
      </c>
      <c r="F443" s="35" t="s">
        <v>3096</v>
      </c>
      <c r="G443" s="152" t="s">
        <v>3154</v>
      </c>
      <c r="H443" s="34" t="s">
        <v>34</v>
      </c>
      <c r="I443" s="126" t="s">
        <v>3154</v>
      </c>
      <c r="J443" s="36" t="s">
        <v>522</v>
      </c>
      <c r="K443" s="17">
        <v>-260000</v>
      </c>
      <c r="L443" s="139" t="s">
        <v>3154</v>
      </c>
      <c r="M443" s="140" t="s">
        <v>3154</v>
      </c>
    </row>
    <row r="444" spans="1:13" ht="15.75" outlineLevel="1">
      <c r="A444" s="10">
        <v>1281200292</v>
      </c>
      <c r="B444" s="32">
        <v>292</v>
      </c>
      <c r="C444" s="19">
        <v>281200</v>
      </c>
      <c r="D444" s="13">
        <v>1</v>
      </c>
      <c r="E444" s="151" t="s">
        <v>3154</v>
      </c>
      <c r="F444" s="35" t="s">
        <v>3097</v>
      </c>
      <c r="G444" s="152" t="s">
        <v>3154</v>
      </c>
      <c r="H444" s="34" t="s">
        <v>34</v>
      </c>
      <c r="I444" s="126" t="s">
        <v>3154</v>
      </c>
      <c r="J444" s="36" t="s">
        <v>522</v>
      </c>
      <c r="K444" s="17">
        <v>-310000</v>
      </c>
      <c r="L444" s="139" t="s">
        <v>3154</v>
      </c>
      <c r="M444" s="140" t="s">
        <v>3154</v>
      </c>
    </row>
    <row r="445" spans="1:13" ht="15.75" outlineLevel="1">
      <c r="A445" s="10">
        <v>1281200293</v>
      </c>
      <c r="B445" s="32">
        <v>293</v>
      </c>
      <c r="C445" s="19">
        <v>281200</v>
      </c>
      <c r="D445" s="13">
        <v>1</v>
      </c>
      <c r="E445" s="151" t="s">
        <v>3154</v>
      </c>
      <c r="F445" s="35" t="s">
        <v>3098</v>
      </c>
      <c r="G445" s="152" t="s">
        <v>3154</v>
      </c>
      <c r="H445" s="34" t="s">
        <v>34</v>
      </c>
      <c r="I445" s="126" t="s">
        <v>3154</v>
      </c>
      <c r="J445" s="36" t="s">
        <v>522</v>
      </c>
      <c r="K445" s="17">
        <v>-310000</v>
      </c>
      <c r="L445" s="139" t="s">
        <v>3154</v>
      </c>
      <c r="M445" s="140" t="s">
        <v>3154</v>
      </c>
    </row>
    <row r="446" spans="1:13" ht="15.75" outlineLevel="1">
      <c r="A446" s="10">
        <v>1281200294</v>
      </c>
      <c r="B446" s="32">
        <v>294</v>
      </c>
      <c r="C446" s="19">
        <v>281200</v>
      </c>
      <c r="D446" s="13">
        <v>1</v>
      </c>
      <c r="E446" s="151" t="s">
        <v>3154</v>
      </c>
      <c r="F446" s="35" t="s">
        <v>3099</v>
      </c>
      <c r="G446" s="152" t="s">
        <v>3154</v>
      </c>
      <c r="H446" s="34" t="s">
        <v>34</v>
      </c>
      <c r="I446" s="126" t="s">
        <v>3154</v>
      </c>
      <c r="J446" s="36" t="s">
        <v>522</v>
      </c>
      <c r="K446" s="17">
        <v>-310000</v>
      </c>
      <c r="L446" s="139" t="s">
        <v>3154</v>
      </c>
      <c r="M446" s="140" t="s">
        <v>3154</v>
      </c>
    </row>
    <row r="447" spans="1:13" ht="15.75" outlineLevel="1">
      <c r="A447" s="10">
        <v>1281200420</v>
      </c>
      <c r="B447" s="11">
        <v>420</v>
      </c>
      <c r="C447" s="19">
        <v>281200</v>
      </c>
      <c r="D447" s="13">
        <v>1</v>
      </c>
      <c r="E447" s="136" t="s">
        <v>3154</v>
      </c>
      <c r="F447" s="15" t="s">
        <v>369</v>
      </c>
      <c r="G447" s="137" t="s">
        <v>3154</v>
      </c>
      <c r="H447" s="13" t="s">
        <v>34</v>
      </c>
      <c r="I447" s="16">
        <f>K447/L447-1</f>
        <v>0</v>
      </c>
      <c r="J447" s="126" t="s">
        <v>3154</v>
      </c>
      <c r="K447" s="17">
        <v>-22500000</v>
      </c>
      <c r="L447" s="17">
        <f>VLOOKUP(A447,'[2]2023'!$A$9:$I$7853,9,0)</f>
        <v>-22500000</v>
      </c>
      <c r="M447" s="18">
        <f>VLOOKUP(A447,[3]data1683177749303!$A$2:$J$6448,10,0)</f>
        <v>-19342981.07</v>
      </c>
    </row>
    <row r="448" spans="1:13" ht="15.75" outlineLevel="1">
      <c r="A448" s="10">
        <v>1281200421</v>
      </c>
      <c r="B448" s="11">
        <v>421</v>
      </c>
      <c r="C448" s="19">
        <v>281200</v>
      </c>
      <c r="D448" s="13">
        <v>1</v>
      </c>
      <c r="E448" s="136" t="s">
        <v>3154</v>
      </c>
      <c r="F448" s="15" t="s">
        <v>370</v>
      </c>
      <c r="G448" s="137" t="s">
        <v>3154</v>
      </c>
      <c r="H448" s="13" t="s">
        <v>34</v>
      </c>
      <c r="I448" s="126" t="s">
        <v>3154</v>
      </c>
      <c r="J448" s="126" t="s">
        <v>3154</v>
      </c>
      <c r="K448" s="17">
        <v>-15000</v>
      </c>
      <c r="L448" s="17">
        <f>VLOOKUP(A448,'[2]2023'!$A$9:$I$7853,9,0)</f>
        <v>0</v>
      </c>
      <c r="M448" s="18">
        <f>VLOOKUP(A448,[3]data1683177749303!$A$2:$J$6448,10,0)</f>
        <v>-117638.17</v>
      </c>
    </row>
    <row r="449" spans="1:13" ht="15.75" outlineLevel="1">
      <c r="A449" s="10">
        <v>1281200422</v>
      </c>
      <c r="B449" s="11">
        <v>422</v>
      </c>
      <c r="C449" s="19">
        <v>281200</v>
      </c>
      <c r="D449" s="13">
        <v>1</v>
      </c>
      <c r="E449" s="136" t="s">
        <v>3154</v>
      </c>
      <c r="F449" s="15" t="s">
        <v>371</v>
      </c>
      <c r="G449" s="137" t="s">
        <v>3154</v>
      </c>
      <c r="H449" s="13" t="s">
        <v>34</v>
      </c>
      <c r="I449" s="126" t="s">
        <v>3154</v>
      </c>
      <c r="J449" s="126" t="s">
        <v>3154</v>
      </c>
      <c r="K449" s="17">
        <v>-15000</v>
      </c>
      <c r="L449" s="17">
        <f>VLOOKUP(A449,'[2]2023'!$A$9:$I$7853,9,0)</f>
        <v>0</v>
      </c>
      <c r="M449" s="18">
        <f>VLOOKUP(A449,[3]data1683177749303!$A$2:$J$6448,10,0)</f>
        <v>-55229.35</v>
      </c>
    </row>
    <row r="450" spans="1:13" ht="15.75" outlineLevel="1">
      <c r="A450" s="10">
        <v>1281200424</v>
      </c>
      <c r="B450" s="11">
        <v>424</v>
      </c>
      <c r="C450" s="19">
        <v>281200</v>
      </c>
      <c r="D450" s="13">
        <v>1</v>
      </c>
      <c r="E450" s="136" t="s">
        <v>3154</v>
      </c>
      <c r="F450" s="15" t="s">
        <v>372</v>
      </c>
      <c r="G450" s="137" t="s">
        <v>3154</v>
      </c>
      <c r="H450" s="13" t="s">
        <v>34</v>
      </c>
      <c r="I450" s="16">
        <f>K450/L450-1</f>
        <v>-0.93333333333333335</v>
      </c>
      <c r="J450" s="126" t="s">
        <v>3154</v>
      </c>
      <c r="K450" s="17">
        <v>-100000</v>
      </c>
      <c r="L450" s="17">
        <f>VLOOKUP(A450,'[2]2023'!$A$9:$I$7853,9,0)</f>
        <v>-1500000</v>
      </c>
      <c r="M450" s="18">
        <f>VLOOKUP(A450,[3]data1683177749303!$A$2:$J$6448,10,0)</f>
        <v>-1205787.8500000001</v>
      </c>
    </row>
    <row r="451" spans="1:13" ht="15.75" outlineLevel="1">
      <c r="A451" s="10">
        <v>1281200425</v>
      </c>
      <c r="B451" s="11">
        <v>425</v>
      </c>
      <c r="C451" s="19">
        <v>281200</v>
      </c>
      <c r="D451" s="13">
        <v>1</v>
      </c>
      <c r="E451" s="136" t="s">
        <v>3154</v>
      </c>
      <c r="F451" s="15" t="s">
        <v>3066</v>
      </c>
      <c r="G451" s="137" t="s">
        <v>3154</v>
      </c>
      <c r="H451" s="13" t="s">
        <v>34</v>
      </c>
      <c r="I451" s="126" t="s">
        <v>3154</v>
      </c>
      <c r="J451" s="16" t="s">
        <v>522</v>
      </c>
      <c r="K451" s="17">
        <v>-1000000</v>
      </c>
      <c r="L451" s="17">
        <v>0</v>
      </c>
      <c r="M451" s="18">
        <v>0</v>
      </c>
    </row>
    <row r="452" spans="1:13" ht="16.5" outlineLevel="1" thickBot="1">
      <c r="A452" s="10">
        <v>1281200650</v>
      </c>
      <c r="B452" s="11">
        <v>650</v>
      </c>
      <c r="C452" s="19">
        <v>281200</v>
      </c>
      <c r="D452" s="13">
        <v>1</v>
      </c>
      <c r="E452" s="136" t="s">
        <v>3154</v>
      </c>
      <c r="F452" s="15" t="s">
        <v>373</v>
      </c>
      <c r="G452" s="137" t="s">
        <v>3154</v>
      </c>
      <c r="H452" s="13" t="s">
        <v>34</v>
      </c>
      <c r="I452" s="126" t="s">
        <v>3154</v>
      </c>
      <c r="J452" s="126" t="s">
        <v>3154</v>
      </c>
      <c r="K452" s="17">
        <f>VLOOKUP(A452,'[1]קובץ מוכן '!$A$1:$C$7608,3,0)</f>
        <v>0</v>
      </c>
      <c r="L452" s="17">
        <f>VLOOKUP(A452,'[2]2023'!$A$9:$I$7853,9,0)</f>
        <v>0</v>
      </c>
      <c r="M452" s="18">
        <f>VLOOKUP(A452,[3]data1683177749303!$A$2:$J$6448,10,0)</f>
        <v>0</v>
      </c>
    </row>
    <row r="453" spans="1:13" ht="16.5" thickBot="1">
      <c r="A453" s="125" t="s">
        <v>3154</v>
      </c>
      <c r="B453" s="25" t="s">
        <v>374</v>
      </c>
      <c r="C453" s="146" t="s">
        <v>3154</v>
      </c>
      <c r="D453" s="146" t="s">
        <v>3154</v>
      </c>
      <c r="E453" s="147" t="s">
        <v>3154</v>
      </c>
      <c r="F453" s="28" t="s">
        <v>368</v>
      </c>
      <c r="G453" s="153" t="s">
        <v>3154</v>
      </c>
      <c r="H453" s="146" t="s">
        <v>3154</v>
      </c>
      <c r="I453" s="29">
        <f>K453/L453-1</f>
        <v>4.1666666666666741E-2</v>
      </c>
      <c r="J453" s="127" t="s">
        <v>3154</v>
      </c>
      <c r="K453" s="37">
        <f>SUBTOTAL(9,K442:K452)</f>
        <v>-25000000</v>
      </c>
      <c r="L453" s="37">
        <f t="shared" ref="L453:M453" si="18">SUBTOTAL(9,L442:L452)</f>
        <v>-24000000</v>
      </c>
      <c r="M453" s="38">
        <f t="shared" si="18"/>
        <v>-20721636.440000005</v>
      </c>
    </row>
    <row r="454" spans="1:13" ht="15.75" outlineLevel="1">
      <c r="A454" s="10">
        <v>12813000</v>
      </c>
      <c r="B454" s="11">
        <v>0</v>
      </c>
      <c r="C454" s="19">
        <v>281300</v>
      </c>
      <c r="D454" s="13">
        <v>1</v>
      </c>
      <c r="E454" s="136" t="s">
        <v>3154</v>
      </c>
      <c r="F454" s="15" t="s">
        <v>375</v>
      </c>
      <c r="G454" s="137" t="s">
        <v>3154</v>
      </c>
      <c r="H454" s="13" t="s">
        <v>11</v>
      </c>
      <c r="I454" s="126" t="s">
        <v>3154</v>
      </c>
      <c r="J454" s="142" t="s">
        <v>3154</v>
      </c>
      <c r="K454" s="17">
        <f>VLOOKUP(A454,'[1]קובץ מוכן '!$A$1:$C$7608,3,0)</f>
        <v>0</v>
      </c>
      <c r="L454" s="139" t="s">
        <v>3154</v>
      </c>
      <c r="M454" s="140" t="s">
        <v>3154</v>
      </c>
    </row>
    <row r="455" spans="1:13" ht="15.75" outlineLevel="1">
      <c r="A455" s="10">
        <v>1281300220</v>
      </c>
      <c r="B455" s="11">
        <v>220</v>
      </c>
      <c r="C455" s="19">
        <v>281300</v>
      </c>
      <c r="D455" s="13">
        <v>1</v>
      </c>
      <c r="E455" s="136" t="s">
        <v>3154</v>
      </c>
      <c r="F455" s="15" t="s">
        <v>376</v>
      </c>
      <c r="G455" s="137" t="s">
        <v>3154</v>
      </c>
      <c r="H455" s="13" t="s">
        <v>34</v>
      </c>
      <c r="I455" s="16">
        <f>K455/L455-1</f>
        <v>3.2607809876998184E-2</v>
      </c>
      <c r="J455" s="126" t="s">
        <v>3154</v>
      </c>
      <c r="K455" s="17">
        <v>-8236400</v>
      </c>
      <c r="L455" s="17">
        <f>VLOOKUP(A455,'[2]2023'!$A$9:$I$7853,9,0)</f>
        <v>-7976310</v>
      </c>
      <c r="M455" s="18">
        <f>VLOOKUP(A455,[3]data1683177749303!$A$2:$J$6448,10,0)</f>
        <v>-8096374.7000000002</v>
      </c>
    </row>
    <row r="456" spans="1:13" ht="16.5" outlineLevel="1" thickBot="1">
      <c r="A456" s="10">
        <v>1281300433</v>
      </c>
      <c r="B456" s="107">
        <v>433</v>
      </c>
      <c r="C456" s="108">
        <v>281300</v>
      </c>
      <c r="D456" s="109">
        <v>1</v>
      </c>
      <c r="E456" s="173" t="s">
        <v>3154</v>
      </c>
      <c r="F456" s="110" t="s">
        <v>409</v>
      </c>
      <c r="G456" s="174" t="s">
        <v>3154</v>
      </c>
      <c r="H456" s="109" t="s">
        <v>34</v>
      </c>
      <c r="I456" s="161" t="s">
        <v>3154</v>
      </c>
      <c r="J456" s="161" t="s">
        <v>3154</v>
      </c>
      <c r="K456" s="111">
        <v>-2700000</v>
      </c>
      <c r="L456" s="111">
        <v>0</v>
      </c>
      <c r="M456" s="112">
        <v>0</v>
      </c>
    </row>
    <row r="457" spans="1:13" ht="16.5" thickBot="1">
      <c r="A457" s="125" t="s">
        <v>3154</v>
      </c>
      <c r="B457" s="25" t="s">
        <v>377</v>
      </c>
      <c r="C457" s="146" t="s">
        <v>3154</v>
      </c>
      <c r="D457" s="146" t="s">
        <v>3154</v>
      </c>
      <c r="E457" s="147" t="s">
        <v>3154</v>
      </c>
      <c r="F457" s="28" t="s">
        <v>375</v>
      </c>
      <c r="G457" s="153" t="s">
        <v>3154</v>
      </c>
      <c r="H457" s="146" t="s">
        <v>3154</v>
      </c>
      <c r="I457" s="29">
        <f>K457/L457-1</f>
        <v>0.37111020007998685</v>
      </c>
      <c r="J457" s="127" t="s">
        <v>3154</v>
      </c>
      <c r="K457" s="37">
        <f>SUBTOTAL(9,K455:K456)</f>
        <v>-10936400</v>
      </c>
      <c r="L457" s="37">
        <f t="shared" ref="L457:M457" si="19">SUBTOTAL(9,L455)</f>
        <v>-7976310</v>
      </c>
      <c r="M457" s="38">
        <f t="shared" si="19"/>
        <v>-8096374.7000000002</v>
      </c>
    </row>
    <row r="458" spans="1:13" ht="15.75" outlineLevel="1">
      <c r="A458" s="10">
        <v>12820000</v>
      </c>
      <c r="B458" s="11">
        <v>0</v>
      </c>
      <c r="C458" s="19">
        <v>282000</v>
      </c>
      <c r="D458" s="13">
        <v>1</v>
      </c>
      <c r="E458" s="136" t="s">
        <v>3154</v>
      </c>
      <c r="F458" s="15" t="s">
        <v>378</v>
      </c>
      <c r="G458" s="137" t="s">
        <v>3154</v>
      </c>
      <c r="H458" s="13" t="s">
        <v>11</v>
      </c>
      <c r="I458" s="126" t="s">
        <v>3154</v>
      </c>
      <c r="J458" s="142" t="s">
        <v>3154</v>
      </c>
      <c r="K458" s="17">
        <f>VLOOKUP(A458,'[1]קובץ מוכן '!$A$1:$C$7608,3,0)</f>
        <v>0</v>
      </c>
      <c r="L458" s="139" t="s">
        <v>3154</v>
      </c>
      <c r="M458" s="140" t="s">
        <v>3154</v>
      </c>
    </row>
    <row r="459" spans="1:13" ht="16.5" outlineLevel="1" thickBot="1">
      <c r="A459" s="10">
        <v>1282000690</v>
      </c>
      <c r="B459" s="11">
        <v>690</v>
      </c>
      <c r="C459" s="19">
        <v>282000</v>
      </c>
      <c r="D459" s="13">
        <v>1</v>
      </c>
      <c r="E459" s="136" t="s">
        <v>3154</v>
      </c>
      <c r="F459" s="15" t="s">
        <v>379</v>
      </c>
      <c r="G459" s="137" t="s">
        <v>3154</v>
      </c>
      <c r="H459" s="13" t="s">
        <v>34</v>
      </c>
      <c r="I459" s="16">
        <f>K459/L459-1</f>
        <v>0</v>
      </c>
      <c r="J459" s="126" t="s">
        <v>3154</v>
      </c>
      <c r="K459" s="17">
        <v>-2000000</v>
      </c>
      <c r="L459" s="17">
        <f>VLOOKUP(A459,'[2]2023'!$A$9:$I$7853,9,0)</f>
        <v>-2000000</v>
      </c>
      <c r="M459" s="18">
        <f>VLOOKUP(A459,[3]data1683177749303!$A$2:$J$6448,10,0)</f>
        <v>-888858.5</v>
      </c>
    </row>
    <row r="460" spans="1:13" ht="16.5" thickBot="1">
      <c r="A460" s="125" t="s">
        <v>3154</v>
      </c>
      <c r="B460" s="25" t="s">
        <v>380</v>
      </c>
      <c r="C460" s="146" t="s">
        <v>3154</v>
      </c>
      <c r="D460" s="146" t="s">
        <v>3154</v>
      </c>
      <c r="E460" s="147" t="s">
        <v>3154</v>
      </c>
      <c r="F460" s="28" t="s">
        <v>378</v>
      </c>
      <c r="G460" s="153" t="s">
        <v>3154</v>
      </c>
      <c r="H460" s="146" t="s">
        <v>3154</v>
      </c>
      <c r="I460" s="29">
        <f>K460/L460-1</f>
        <v>0</v>
      </c>
      <c r="J460" s="127" t="s">
        <v>3154</v>
      </c>
      <c r="K460" s="37">
        <f t="shared" ref="K460:M460" si="20">SUBTOTAL(9,K459)</f>
        <v>-2000000</v>
      </c>
      <c r="L460" s="37">
        <f t="shared" si="20"/>
        <v>-2000000</v>
      </c>
      <c r="M460" s="38">
        <f t="shared" si="20"/>
        <v>-888858.5</v>
      </c>
    </row>
    <row r="461" spans="1:13" ht="15.75" outlineLevel="1">
      <c r="A461" s="10">
        <v>12821000</v>
      </c>
      <c r="B461" s="11">
        <v>0</v>
      </c>
      <c r="C461" s="19">
        <v>282100</v>
      </c>
      <c r="D461" s="13">
        <v>1</v>
      </c>
      <c r="E461" s="136" t="s">
        <v>3154</v>
      </c>
      <c r="F461" s="15" t="s">
        <v>381</v>
      </c>
      <c r="G461" s="137" t="s">
        <v>3154</v>
      </c>
      <c r="H461" s="13" t="s">
        <v>11</v>
      </c>
      <c r="I461" s="126" t="s">
        <v>3154</v>
      </c>
      <c r="J461" s="142" t="s">
        <v>3154</v>
      </c>
      <c r="K461" s="17">
        <f>VLOOKUP(A461,'[1]קובץ מוכן '!$A$1:$C$7608,3,0)</f>
        <v>0</v>
      </c>
      <c r="L461" s="17">
        <f>VLOOKUP(A461,'[2]2023'!$A$9:$I$7853,9,0)</f>
        <v>0</v>
      </c>
      <c r="M461" s="140" t="s">
        <v>3154</v>
      </c>
    </row>
    <row r="462" spans="1:13" ht="15.75" outlineLevel="1">
      <c r="A462" s="10">
        <v>1282100790</v>
      </c>
      <c r="B462" s="11">
        <v>790</v>
      </c>
      <c r="C462" s="19">
        <v>282100</v>
      </c>
      <c r="D462" s="13">
        <v>1</v>
      </c>
      <c r="E462" s="136" t="s">
        <v>3154</v>
      </c>
      <c r="F462" s="15" t="s">
        <v>382</v>
      </c>
      <c r="G462" s="137" t="s">
        <v>3154</v>
      </c>
      <c r="H462" s="13" t="s">
        <v>34</v>
      </c>
      <c r="I462" s="126" t="s">
        <v>3154</v>
      </c>
      <c r="J462" s="126" t="s">
        <v>3154</v>
      </c>
      <c r="K462" s="17">
        <f>VLOOKUP(A462,'[1]קובץ מוכן '!$A$1:$C$7608,3,0)</f>
        <v>0</v>
      </c>
      <c r="L462" s="17">
        <f>VLOOKUP(A462,'[2]2023'!$A$9:$I$7853,9,0)</f>
        <v>0</v>
      </c>
      <c r="M462" s="18">
        <f>VLOOKUP(A462,[3]data1683177749303!$A$2:$J$6448,10,0)</f>
        <v>0</v>
      </c>
    </row>
    <row r="463" spans="1:13" ht="16.5" outlineLevel="1" thickBot="1">
      <c r="A463" s="10">
        <v>1282100791</v>
      </c>
      <c r="B463" s="11">
        <v>791</v>
      </c>
      <c r="C463" s="19">
        <v>282100</v>
      </c>
      <c r="D463" s="13">
        <v>1</v>
      </c>
      <c r="E463" s="136" t="s">
        <v>3154</v>
      </c>
      <c r="F463" s="48" t="s">
        <v>383</v>
      </c>
      <c r="G463" s="165" t="s">
        <v>3154</v>
      </c>
      <c r="H463" s="13" t="s">
        <v>34</v>
      </c>
      <c r="I463" s="126" t="s">
        <v>3154</v>
      </c>
      <c r="J463" s="126" t="s">
        <v>3154</v>
      </c>
      <c r="K463" s="17">
        <f>VLOOKUP(A463,'[1]קובץ מוכן '!$A$1:$C$7608,3,0)</f>
        <v>0</v>
      </c>
      <c r="L463" s="17">
        <f>VLOOKUP(A463,'[2]2023'!$A$9:$I$7853,9,0)</f>
        <v>0</v>
      </c>
      <c r="M463" s="140" t="s">
        <v>3154</v>
      </c>
    </row>
    <row r="464" spans="1:13" ht="16.5" thickBot="1">
      <c r="A464" s="125" t="s">
        <v>3154</v>
      </c>
      <c r="B464" s="25" t="s">
        <v>384</v>
      </c>
      <c r="C464" s="146" t="s">
        <v>3154</v>
      </c>
      <c r="D464" s="146" t="s">
        <v>3154</v>
      </c>
      <c r="E464" s="147" t="s">
        <v>3154</v>
      </c>
      <c r="F464" s="28" t="s">
        <v>381</v>
      </c>
      <c r="G464" s="153" t="s">
        <v>3154</v>
      </c>
      <c r="H464" s="146" t="s">
        <v>3154</v>
      </c>
      <c r="I464" s="127" t="s">
        <v>3154</v>
      </c>
      <c r="J464" s="127" t="s">
        <v>3154</v>
      </c>
      <c r="K464" s="37">
        <f>SUBTOTAL(9,K462:K463)</f>
        <v>0</v>
      </c>
      <c r="L464" s="37">
        <f>SUBTOTAL(9,L462:L463)</f>
        <v>0</v>
      </c>
      <c r="M464" s="38">
        <f>SUBTOTAL(9,M462:M463)</f>
        <v>0</v>
      </c>
    </row>
    <row r="465" spans="1:13" ht="15.75" outlineLevel="1">
      <c r="A465" s="10">
        <v>13000000</v>
      </c>
      <c r="B465" s="11">
        <v>0</v>
      </c>
      <c r="C465" s="19">
        <v>300000</v>
      </c>
      <c r="D465" s="13">
        <v>1</v>
      </c>
      <c r="E465" s="136" t="s">
        <v>3154</v>
      </c>
      <c r="F465" s="15" t="s">
        <v>385</v>
      </c>
      <c r="G465" s="137" t="s">
        <v>3154</v>
      </c>
      <c r="H465" s="13" t="s">
        <v>11</v>
      </c>
      <c r="I465" s="126" t="s">
        <v>3154</v>
      </c>
      <c r="J465" s="142" t="s">
        <v>3154</v>
      </c>
      <c r="K465" s="17">
        <f>VLOOKUP(A465,'[1]קובץ מוכן '!$A$1:$C$7608,3,0)</f>
        <v>0</v>
      </c>
      <c r="L465" s="139" t="s">
        <v>3154</v>
      </c>
      <c r="M465" s="140" t="s">
        <v>3154</v>
      </c>
    </row>
    <row r="466" spans="1:13" ht="15.75" outlineLevel="1">
      <c r="A466" s="10">
        <v>13100000</v>
      </c>
      <c r="B466" s="11">
        <v>0</v>
      </c>
      <c r="C466" s="19">
        <v>310000</v>
      </c>
      <c r="D466" s="13">
        <v>1</v>
      </c>
      <c r="E466" s="136" t="s">
        <v>3154</v>
      </c>
      <c r="F466" s="15" t="s">
        <v>386</v>
      </c>
      <c r="G466" s="137" t="s">
        <v>3154</v>
      </c>
      <c r="H466" s="13" t="s">
        <v>11</v>
      </c>
      <c r="I466" s="126" t="s">
        <v>3154</v>
      </c>
      <c r="J466" s="142" t="s">
        <v>3154</v>
      </c>
      <c r="K466" s="17">
        <f>VLOOKUP(A466,'[1]קובץ מוכן '!$A$1:$C$7608,3,0)</f>
        <v>0</v>
      </c>
      <c r="L466" s="17">
        <f>VLOOKUP(A466,'[2]2023'!$A$9:$I$7853,9,0)</f>
        <v>0</v>
      </c>
      <c r="M466" s="140" t="s">
        <v>3154</v>
      </c>
    </row>
    <row r="467" spans="1:13" ht="15.75" outlineLevel="1">
      <c r="A467" s="10">
        <v>13110000</v>
      </c>
      <c r="B467" s="11">
        <v>0</v>
      </c>
      <c r="C467" s="19">
        <v>311000</v>
      </c>
      <c r="D467" s="13">
        <v>1</v>
      </c>
      <c r="E467" s="136" t="s">
        <v>3154</v>
      </c>
      <c r="F467" s="15" t="s">
        <v>387</v>
      </c>
      <c r="G467" s="137" t="s">
        <v>3154</v>
      </c>
      <c r="H467" s="13" t="s">
        <v>11</v>
      </c>
      <c r="I467" s="126" t="s">
        <v>3154</v>
      </c>
      <c r="J467" s="142" t="s">
        <v>3154</v>
      </c>
      <c r="K467" s="17">
        <f>VLOOKUP(A467,'[1]קובץ מוכן '!$A$1:$C$7608,3,0)</f>
        <v>0</v>
      </c>
      <c r="L467" s="17">
        <f>VLOOKUP(A467,'[2]2023'!$A$9:$I$7853,9,0)</f>
        <v>0</v>
      </c>
      <c r="M467" s="140" t="s">
        <v>3154</v>
      </c>
    </row>
    <row r="468" spans="1:13" ht="15.75" outlineLevel="1">
      <c r="A468" s="10">
        <v>13111000</v>
      </c>
      <c r="B468" s="11">
        <v>0</v>
      </c>
      <c r="C468" s="19">
        <v>311100</v>
      </c>
      <c r="D468" s="13">
        <v>1</v>
      </c>
      <c r="E468" s="136" t="s">
        <v>3154</v>
      </c>
      <c r="F468" s="15" t="s">
        <v>388</v>
      </c>
      <c r="G468" s="137" t="s">
        <v>3154</v>
      </c>
      <c r="H468" s="13" t="s">
        <v>11</v>
      </c>
      <c r="I468" s="126" t="s">
        <v>3154</v>
      </c>
      <c r="J468" s="142" t="s">
        <v>3154</v>
      </c>
      <c r="K468" s="17">
        <f>VLOOKUP(A468,'[1]קובץ מוכן '!$A$1:$C$7608,3,0)</f>
        <v>0</v>
      </c>
      <c r="L468" s="17">
        <f>VLOOKUP(A468,'[2]2023'!$A$9:$I$7853,9,0)</f>
        <v>0</v>
      </c>
      <c r="M468" s="140" t="s">
        <v>3154</v>
      </c>
    </row>
    <row r="469" spans="1:13" ht="15.75" outlineLevel="1">
      <c r="A469" s="10">
        <v>1311100410</v>
      </c>
      <c r="B469" s="11">
        <v>410</v>
      </c>
      <c r="C469" s="19">
        <v>311100</v>
      </c>
      <c r="D469" s="13">
        <v>1</v>
      </c>
      <c r="E469" s="136" t="s">
        <v>3154</v>
      </c>
      <c r="F469" s="15" t="s">
        <v>389</v>
      </c>
      <c r="G469" s="137" t="s">
        <v>3154</v>
      </c>
      <c r="H469" s="13" t="s">
        <v>34</v>
      </c>
      <c r="I469" s="126" t="s">
        <v>3154</v>
      </c>
      <c r="J469" s="126" t="s">
        <v>3154</v>
      </c>
      <c r="K469" s="17">
        <v>-30000</v>
      </c>
      <c r="L469" s="139" t="s">
        <v>3154</v>
      </c>
      <c r="M469" s="140" t="s">
        <v>3154</v>
      </c>
    </row>
    <row r="470" spans="1:13" ht="15.75" outlineLevel="1">
      <c r="A470" s="10">
        <v>1311100420</v>
      </c>
      <c r="B470" s="11">
        <v>420</v>
      </c>
      <c r="C470" s="19">
        <v>311100</v>
      </c>
      <c r="D470" s="13">
        <v>1</v>
      </c>
      <c r="E470" s="136" t="s">
        <v>3154</v>
      </c>
      <c r="F470" s="15" t="s">
        <v>390</v>
      </c>
      <c r="G470" s="137" t="s">
        <v>3154</v>
      </c>
      <c r="H470" s="13" t="s">
        <v>34</v>
      </c>
      <c r="I470" s="16">
        <f>K470/L470-1</f>
        <v>0.11764705882352944</v>
      </c>
      <c r="J470" s="126" t="s">
        <v>3154</v>
      </c>
      <c r="K470" s="17">
        <f>VLOOKUP(A470,'[1]קובץ מוכן '!$A$1:$C$7608,3,0)</f>
        <v>-380000</v>
      </c>
      <c r="L470" s="17">
        <f>VLOOKUP(A470,'[2]2023'!$A$9:$I$7853,9,0)</f>
        <v>-340000</v>
      </c>
      <c r="M470" s="18">
        <f>VLOOKUP(A470,[3]data1683177749303!$A$2:$J$6448,10,0)</f>
        <v>-376935</v>
      </c>
    </row>
    <row r="471" spans="1:13" ht="15.75" outlineLevel="1">
      <c r="A471" s="10">
        <v>1311100421</v>
      </c>
      <c r="B471" s="11">
        <v>421</v>
      </c>
      <c r="C471" s="19">
        <v>311100</v>
      </c>
      <c r="D471" s="13">
        <v>1</v>
      </c>
      <c r="E471" s="136" t="s">
        <v>3154</v>
      </c>
      <c r="F471" s="15" t="s">
        <v>391</v>
      </c>
      <c r="G471" s="137" t="s">
        <v>3154</v>
      </c>
      <c r="H471" s="13" t="s">
        <v>34</v>
      </c>
      <c r="I471" s="16">
        <f>K471/L471-1</f>
        <v>0</v>
      </c>
      <c r="J471" s="126" t="s">
        <v>3154</v>
      </c>
      <c r="K471" s="17">
        <f>VLOOKUP(A471,'[1]קובץ מוכן '!$A$1:$C$7608,3,0)</f>
        <v>-200000</v>
      </c>
      <c r="L471" s="17">
        <f>VLOOKUP(A471,'[2]2023'!$A$9:$I$7853,9,0)</f>
        <v>-200000</v>
      </c>
      <c r="M471" s="18">
        <f>VLOOKUP(A471,[3]data1683177749303!$A$2:$J$6448,10,0)</f>
        <v>-166862</v>
      </c>
    </row>
    <row r="472" spans="1:13" ht="15.75" outlineLevel="1">
      <c r="A472" s="10">
        <v>1311100422</v>
      </c>
      <c r="B472" s="11">
        <v>422</v>
      </c>
      <c r="C472" s="19">
        <v>311100</v>
      </c>
      <c r="D472" s="13">
        <v>1</v>
      </c>
      <c r="E472" s="136" t="s">
        <v>3154</v>
      </c>
      <c r="F472" s="15" t="s">
        <v>392</v>
      </c>
      <c r="G472" s="137" t="s">
        <v>3154</v>
      </c>
      <c r="H472" s="13" t="s">
        <v>34</v>
      </c>
      <c r="I472" s="126" t="s">
        <v>3154</v>
      </c>
      <c r="J472" s="126" t="s">
        <v>3154</v>
      </c>
      <c r="K472" s="17">
        <f>VLOOKUP(A472,'[1]קובץ מוכן '!$A$1:$C$7608,3,0)</f>
        <v>0</v>
      </c>
      <c r="L472" s="17">
        <f>VLOOKUP(A472,'[2]2023'!$A$9:$I$7853,9,0)</f>
        <v>0</v>
      </c>
      <c r="M472" s="18">
        <f>VLOOKUP(A472,[3]data1683177749303!$A$2:$J$6448,10,0)</f>
        <v>0</v>
      </c>
    </row>
    <row r="473" spans="1:13" ht="15.75" outlineLevel="1">
      <c r="A473" s="10">
        <v>1311100423</v>
      </c>
      <c r="B473" s="11">
        <v>423</v>
      </c>
      <c r="C473" s="19">
        <v>311100</v>
      </c>
      <c r="D473" s="13">
        <v>1</v>
      </c>
      <c r="E473" s="136" t="s">
        <v>3154</v>
      </c>
      <c r="F473" s="15" t="s">
        <v>393</v>
      </c>
      <c r="G473" s="137" t="s">
        <v>3154</v>
      </c>
      <c r="H473" s="13" t="s">
        <v>34</v>
      </c>
      <c r="I473" s="16">
        <f>K473/L473-1</f>
        <v>0</v>
      </c>
      <c r="J473" s="126" t="s">
        <v>3154</v>
      </c>
      <c r="K473" s="17">
        <v>-50000</v>
      </c>
      <c r="L473" s="17">
        <f>VLOOKUP(A473,'[2]2023'!$A$9:$I$7853,9,0)</f>
        <v>-50000</v>
      </c>
      <c r="M473" s="18">
        <f>VLOOKUP(A473,[3]data1683177749303!$A$2:$J$6448,10,0)</f>
        <v>-38934.54</v>
      </c>
    </row>
    <row r="474" spans="1:13" ht="15.75" outlineLevel="1">
      <c r="A474" s="10">
        <v>1311100424</v>
      </c>
      <c r="B474" s="11">
        <v>424</v>
      </c>
      <c r="C474" s="19">
        <v>311100</v>
      </c>
      <c r="D474" s="13">
        <v>1</v>
      </c>
      <c r="E474" s="136" t="s">
        <v>3154</v>
      </c>
      <c r="F474" s="48" t="s">
        <v>394</v>
      </c>
      <c r="G474" s="165" t="s">
        <v>3154</v>
      </c>
      <c r="H474" s="13" t="s">
        <v>34</v>
      </c>
      <c r="I474" s="16">
        <f>K474/L474-1</f>
        <v>0</v>
      </c>
      <c r="J474" s="126" t="s">
        <v>3154</v>
      </c>
      <c r="K474" s="17">
        <f>VLOOKUP(A474,'[1]קובץ מוכן '!$A$1:$C$7608,3,0)</f>
        <v>-450000</v>
      </c>
      <c r="L474" s="17">
        <f>VLOOKUP(A474,'[2]2023'!$A$9:$I$7853,9,0)</f>
        <v>-450000</v>
      </c>
      <c r="M474" s="18">
        <f>VLOOKUP(A474,[3]data1683177749303!$A$2:$J$6448,10,0)</f>
        <v>-350411.13</v>
      </c>
    </row>
    <row r="475" spans="1:13" ht="15.75" outlineLevel="1">
      <c r="A475" s="10">
        <v>1311100425</v>
      </c>
      <c r="B475" s="11">
        <v>425</v>
      </c>
      <c r="C475" s="19">
        <v>311100</v>
      </c>
      <c r="D475" s="13">
        <v>1</v>
      </c>
      <c r="E475" s="136" t="s">
        <v>3154</v>
      </c>
      <c r="F475" s="15" t="s">
        <v>395</v>
      </c>
      <c r="G475" s="137" t="s">
        <v>3154</v>
      </c>
      <c r="H475" s="13" t="s">
        <v>34</v>
      </c>
      <c r="I475" s="126" t="s">
        <v>3154</v>
      </c>
      <c r="J475" s="126" t="s">
        <v>3154</v>
      </c>
      <c r="K475" s="17">
        <f>VLOOKUP(A475,'[1]קובץ מוכן '!$A$1:$C$7608,3,0)</f>
        <v>-40000</v>
      </c>
      <c r="L475" s="17">
        <f>VLOOKUP(A475,'[2]2023'!$A$9:$I$7853,9,0)</f>
        <v>0</v>
      </c>
      <c r="M475" s="18">
        <f>VLOOKUP(A475,[3]data1683177749303!$A$2:$J$6448,10,0)</f>
        <v>-17680</v>
      </c>
    </row>
    <row r="476" spans="1:13" ht="15.75" outlineLevel="1">
      <c r="A476" s="10">
        <v>1311100426</v>
      </c>
      <c r="B476" s="11">
        <v>426</v>
      </c>
      <c r="C476" s="19">
        <v>311100</v>
      </c>
      <c r="D476" s="13">
        <v>1</v>
      </c>
      <c r="E476" s="136" t="s">
        <v>3154</v>
      </c>
      <c r="F476" s="15" t="s">
        <v>396</v>
      </c>
      <c r="G476" s="137" t="s">
        <v>3154</v>
      </c>
      <c r="H476" s="13" t="s">
        <v>34</v>
      </c>
      <c r="I476" s="126" t="s">
        <v>3154</v>
      </c>
      <c r="J476" s="126" t="s">
        <v>3154</v>
      </c>
      <c r="K476" s="17">
        <f>VLOOKUP(A476,'[1]קובץ מוכן '!$A$1:$C$7608,3,0)</f>
        <v>0</v>
      </c>
      <c r="L476" s="17">
        <f>VLOOKUP(A476,'[2]2023'!$A$9:$I$7853,9,0)</f>
        <v>0</v>
      </c>
      <c r="M476" s="18">
        <f>VLOOKUP(A476,[3]data1683177749303!$A$2:$J$6448,10,0)</f>
        <v>0</v>
      </c>
    </row>
    <row r="477" spans="1:13" ht="15.75" outlineLevel="1">
      <c r="A477" s="10">
        <v>1311100427</v>
      </c>
      <c r="B477" s="11">
        <v>427</v>
      </c>
      <c r="C477" s="19">
        <v>311100</v>
      </c>
      <c r="D477" s="13">
        <v>1</v>
      </c>
      <c r="E477" s="136" t="s">
        <v>3154</v>
      </c>
      <c r="F477" s="15" t="s">
        <v>397</v>
      </c>
      <c r="G477" s="137" t="s">
        <v>3154</v>
      </c>
      <c r="H477" s="13" t="s">
        <v>34</v>
      </c>
      <c r="I477" s="126" t="s">
        <v>3154</v>
      </c>
      <c r="J477" s="126" t="s">
        <v>3154</v>
      </c>
      <c r="K477" s="17">
        <f>VLOOKUP(A477,'[1]קובץ מוכן '!$A$1:$C$7608,3,0)</f>
        <v>0</v>
      </c>
      <c r="L477" s="17">
        <f>VLOOKUP(A477,'[2]2023'!$A$9:$I$7853,9,0)</f>
        <v>0</v>
      </c>
      <c r="M477" s="18">
        <f>VLOOKUP(A477,[3]data1683177749303!$A$2:$J$6448,10,0)</f>
        <v>0</v>
      </c>
    </row>
    <row r="478" spans="1:13" ht="15.75" outlineLevel="1">
      <c r="A478" s="10">
        <v>1311100428</v>
      </c>
      <c r="B478" s="11">
        <v>428</v>
      </c>
      <c r="C478" s="19">
        <v>311100</v>
      </c>
      <c r="D478" s="13">
        <v>1</v>
      </c>
      <c r="E478" s="136" t="s">
        <v>3154</v>
      </c>
      <c r="F478" s="15" t="s">
        <v>398</v>
      </c>
      <c r="G478" s="137" t="s">
        <v>3154</v>
      </c>
      <c r="H478" s="13" t="s">
        <v>34</v>
      </c>
      <c r="I478" s="16">
        <f>K478/L478-1</f>
        <v>0</v>
      </c>
      <c r="J478" s="126" t="s">
        <v>3154</v>
      </c>
      <c r="K478" s="17">
        <f>VLOOKUP(A478,'[1]קובץ מוכן '!$A$1:$C$7608,3,0)</f>
        <v>-1000000</v>
      </c>
      <c r="L478" s="17">
        <f>VLOOKUP(A478,'[2]2023'!$A$9:$I$7853,9,0)</f>
        <v>-1000000</v>
      </c>
      <c r="M478" s="18">
        <f>VLOOKUP(A478,[3]data1683177749303!$A$2:$J$6448,10,0)</f>
        <v>-543725.01</v>
      </c>
    </row>
    <row r="479" spans="1:13" ht="15.75" outlineLevel="1">
      <c r="A479" s="10">
        <v>1311100429</v>
      </c>
      <c r="B479" s="11">
        <v>429</v>
      </c>
      <c r="C479" s="19">
        <v>311100</v>
      </c>
      <c r="D479" s="13">
        <v>1</v>
      </c>
      <c r="E479" s="136" t="s">
        <v>3154</v>
      </c>
      <c r="F479" s="15" t="s">
        <v>399</v>
      </c>
      <c r="G479" s="137" t="s">
        <v>3154</v>
      </c>
      <c r="H479" s="13" t="s">
        <v>34</v>
      </c>
      <c r="I479" s="16">
        <f>K479/L479-1</f>
        <v>-0.4</v>
      </c>
      <c r="J479" s="126" t="s">
        <v>3154</v>
      </c>
      <c r="K479" s="17">
        <f>VLOOKUP(A479,'[1]קובץ מוכן '!$A$1:$C$7608,3,0)</f>
        <v>-30000</v>
      </c>
      <c r="L479" s="17">
        <f>VLOOKUP(A479,'[2]2023'!$A$9:$I$7853,9,0)</f>
        <v>-50000</v>
      </c>
      <c r="M479" s="18">
        <f>VLOOKUP(A479,[3]data1683177749303!$A$2:$J$6448,10,0)</f>
        <v>-61800</v>
      </c>
    </row>
    <row r="480" spans="1:13" ht="15.75" outlineLevel="1">
      <c r="A480" s="10">
        <v>1311100430</v>
      </c>
      <c r="B480" s="11">
        <v>430</v>
      </c>
      <c r="C480" s="19">
        <v>311100</v>
      </c>
      <c r="D480" s="13">
        <v>1</v>
      </c>
      <c r="E480" s="136" t="s">
        <v>3154</v>
      </c>
      <c r="F480" s="15" t="s">
        <v>400</v>
      </c>
      <c r="G480" s="137" t="s">
        <v>3154</v>
      </c>
      <c r="H480" s="13" t="s">
        <v>34</v>
      </c>
      <c r="I480" s="16">
        <f>K480/L480-1</f>
        <v>1.3333333333333335</v>
      </c>
      <c r="J480" s="126" t="s">
        <v>3154</v>
      </c>
      <c r="K480" s="17">
        <f>VLOOKUP(A480,'[1]קובץ מוכן '!$A$1:$C$7608,3,0)</f>
        <v>-35000</v>
      </c>
      <c r="L480" s="17">
        <f>VLOOKUP(A480,'[2]2023'!$A$9:$I$7853,9,0)</f>
        <v>-15000</v>
      </c>
      <c r="M480" s="18">
        <f>VLOOKUP(A480,[3]data1683177749303!$A$2:$J$6448,10,0)</f>
        <v>-20300</v>
      </c>
    </row>
    <row r="481" spans="1:13" ht="15.75" outlineLevel="1">
      <c r="A481" s="10">
        <v>1311100433</v>
      </c>
      <c r="B481" s="11">
        <v>433</v>
      </c>
      <c r="C481" s="19">
        <v>311100</v>
      </c>
      <c r="D481" s="13">
        <v>1</v>
      </c>
      <c r="E481" s="136" t="s">
        <v>3154</v>
      </c>
      <c r="F481" s="15" t="s">
        <v>3112</v>
      </c>
      <c r="G481" s="137" t="s">
        <v>3154</v>
      </c>
      <c r="H481" s="13" t="s">
        <v>34</v>
      </c>
      <c r="I481" s="126" t="s">
        <v>3154</v>
      </c>
      <c r="J481" s="54" t="s">
        <v>522</v>
      </c>
      <c r="K481" s="139" t="s">
        <v>3154</v>
      </c>
      <c r="L481" s="139" t="s">
        <v>3154</v>
      </c>
      <c r="M481" s="140" t="s">
        <v>3154</v>
      </c>
    </row>
    <row r="482" spans="1:13" ht="15.75" outlineLevel="1">
      <c r="A482" s="10">
        <v>1311100920</v>
      </c>
      <c r="B482" s="11">
        <v>920</v>
      </c>
      <c r="C482" s="19">
        <v>311100</v>
      </c>
      <c r="D482" s="13">
        <v>1</v>
      </c>
      <c r="E482" s="136" t="s">
        <v>3154</v>
      </c>
      <c r="F482" s="15" t="s">
        <v>395</v>
      </c>
      <c r="G482" s="137" t="s">
        <v>3154</v>
      </c>
      <c r="H482" s="13" t="s">
        <v>34</v>
      </c>
      <c r="I482" s="126" t="s">
        <v>3154</v>
      </c>
      <c r="J482" s="126" t="s">
        <v>3154</v>
      </c>
      <c r="K482" s="17">
        <f>VLOOKUP(A482,'[1]קובץ מוכן '!$A$1:$C$7608,3,0)</f>
        <v>0</v>
      </c>
      <c r="L482" s="17">
        <f>VLOOKUP(A482,'[2]2023'!$A$9:$I$7853,9,0)</f>
        <v>0</v>
      </c>
      <c r="M482" s="18">
        <f>VLOOKUP(A482,[3]data1683177749303!$A$2:$J$6448,10,0)</f>
        <v>0</v>
      </c>
    </row>
    <row r="483" spans="1:13" ht="15.75" outlineLevel="1">
      <c r="A483" s="10">
        <v>1311100921</v>
      </c>
      <c r="B483" s="11">
        <v>921</v>
      </c>
      <c r="C483" s="19">
        <v>311100</v>
      </c>
      <c r="D483" s="13">
        <v>1</v>
      </c>
      <c r="E483" s="136" t="s">
        <v>3154</v>
      </c>
      <c r="F483" s="15" t="s">
        <v>401</v>
      </c>
      <c r="G483" s="137" t="s">
        <v>3154</v>
      </c>
      <c r="H483" s="13" t="s">
        <v>34</v>
      </c>
      <c r="I483" s="126" t="s">
        <v>3154</v>
      </c>
      <c r="J483" s="126" t="s">
        <v>3154</v>
      </c>
      <c r="K483" s="17">
        <f>VLOOKUP(A483,'[1]קובץ מוכן '!$A$1:$C$7608,3,0)</f>
        <v>0</v>
      </c>
      <c r="L483" s="17">
        <f>VLOOKUP(A483,'[2]2023'!$A$9:$I$7853,9,0)</f>
        <v>0</v>
      </c>
      <c r="M483" s="18">
        <f>VLOOKUP(A483,[3]data1683177749303!$A$2:$J$6448,10,0)</f>
        <v>0</v>
      </c>
    </row>
    <row r="484" spans="1:13" ht="15.75" outlineLevel="1">
      <c r="A484" s="10">
        <v>1311100922</v>
      </c>
      <c r="B484" s="11">
        <v>922</v>
      </c>
      <c r="C484" s="19">
        <v>311100</v>
      </c>
      <c r="D484" s="13">
        <v>1</v>
      </c>
      <c r="E484" s="136" t="s">
        <v>3154</v>
      </c>
      <c r="F484" s="15" t="s">
        <v>402</v>
      </c>
      <c r="G484" s="137" t="s">
        <v>3154</v>
      </c>
      <c r="H484" s="13" t="s">
        <v>34</v>
      </c>
      <c r="I484" s="16">
        <f>K484/L484-1</f>
        <v>0.13037622339947919</v>
      </c>
      <c r="J484" s="126" t="s">
        <v>3154</v>
      </c>
      <c r="K484" s="17">
        <f>VLOOKUP(A484,'[1]קובץ מוכן '!$A$1:$C$7608,3,0)</f>
        <v>-1258900</v>
      </c>
      <c r="L484" s="17">
        <f>VLOOKUP(A484,'[2]2023'!$A$9:$I$7853,9,0)</f>
        <v>-1113700</v>
      </c>
      <c r="M484" s="18">
        <f>VLOOKUP(A484,[3]data1683177749303!$A$2:$J$6448,10,0)</f>
        <v>-1138534.5900000001</v>
      </c>
    </row>
    <row r="485" spans="1:13" ht="15.75" outlineLevel="1">
      <c r="A485" s="10">
        <v>1311100923</v>
      </c>
      <c r="B485" s="11">
        <v>923</v>
      </c>
      <c r="C485" s="19">
        <v>311100</v>
      </c>
      <c r="D485" s="13">
        <v>1</v>
      </c>
      <c r="E485" s="136" t="s">
        <v>3154</v>
      </c>
      <c r="F485" s="15" t="s">
        <v>403</v>
      </c>
      <c r="G485" s="137" t="s">
        <v>3154</v>
      </c>
      <c r="H485" s="13" t="s">
        <v>34</v>
      </c>
      <c r="I485" s="126" t="s">
        <v>3154</v>
      </c>
      <c r="J485" s="126" t="s">
        <v>3154</v>
      </c>
      <c r="K485" s="17">
        <f>VLOOKUP(A485,'[1]קובץ מוכן '!$A$1:$C$7608,3,0)</f>
        <v>0</v>
      </c>
      <c r="L485" s="17">
        <f>VLOOKUP(A485,'[2]2023'!$A$9:$I$7853,9,0)</f>
        <v>0</v>
      </c>
      <c r="M485" s="18">
        <f>VLOOKUP(A485,[3]data1683177749303!$A$2:$J$6448,10,0)</f>
        <v>0</v>
      </c>
    </row>
    <row r="486" spans="1:13" ht="15.75" outlineLevel="1">
      <c r="A486" s="10">
        <v>1311100924</v>
      </c>
      <c r="B486" s="11">
        <v>924</v>
      </c>
      <c r="C486" s="19">
        <v>311100</v>
      </c>
      <c r="D486" s="13">
        <v>1</v>
      </c>
      <c r="E486" s="136" t="s">
        <v>3154</v>
      </c>
      <c r="F486" s="15" t="s">
        <v>404</v>
      </c>
      <c r="G486" s="137" t="s">
        <v>3154</v>
      </c>
      <c r="H486" s="13" t="s">
        <v>34</v>
      </c>
      <c r="I486" s="16">
        <f>K486/L486-1</f>
        <v>0</v>
      </c>
      <c r="J486" s="126" t="s">
        <v>3154</v>
      </c>
      <c r="K486" s="17">
        <f>VLOOKUP(A486,'[1]קובץ מוכן '!$A$1:$C$7608,3,0)</f>
        <v>-400000</v>
      </c>
      <c r="L486" s="17">
        <f>VLOOKUP(A486,'[2]2023'!$A$9:$I$7853,9,0)</f>
        <v>-400000</v>
      </c>
      <c r="M486" s="18">
        <f>VLOOKUP(A486,[3]data1683177749303!$A$2:$J$6448,10,0)</f>
        <v>-255699</v>
      </c>
    </row>
    <row r="487" spans="1:13" ht="15.75" outlineLevel="1">
      <c r="A487" s="10">
        <v>1311100925</v>
      </c>
      <c r="B487" s="11">
        <v>925</v>
      </c>
      <c r="C487" s="19">
        <v>311100</v>
      </c>
      <c r="D487" s="13">
        <v>1</v>
      </c>
      <c r="E487" s="136" t="s">
        <v>3154</v>
      </c>
      <c r="F487" s="15" t="s">
        <v>405</v>
      </c>
      <c r="G487" s="137" t="s">
        <v>3154</v>
      </c>
      <c r="H487" s="13" t="s">
        <v>34</v>
      </c>
      <c r="I487" s="126" t="s">
        <v>3154</v>
      </c>
      <c r="J487" s="126" t="s">
        <v>3154</v>
      </c>
      <c r="K487" s="17">
        <f>VLOOKUP(A487,'[1]קובץ מוכן '!$A$1:$C$7608,3,0)</f>
        <v>0</v>
      </c>
      <c r="L487" s="17">
        <f>VLOOKUP(A487,'[2]2023'!$A$9:$I$7853,9,0)</f>
        <v>0</v>
      </c>
      <c r="M487" s="18">
        <f>VLOOKUP(A487,[3]data1683177749303!$A$2:$J$6448,10,0)</f>
        <v>-60000</v>
      </c>
    </row>
    <row r="488" spans="1:13" ht="15.75" outlineLevel="1">
      <c r="A488" s="10">
        <v>1311100929</v>
      </c>
      <c r="B488" s="11">
        <v>929</v>
      </c>
      <c r="C488" s="19">
        <v>311100</v>
      </c>
      <c r="D488" s="13">
        <v>1</v>
      </c>
      <c r="E488" s="136" t="s">
        <v>3154</v>
      </c>
      <c r="F488" s="15" t="s">
        <v>406</v>
      </c>
      <c r="G488" s="137" t="s">
        <v>3154</v>
      </c>
      <c r="H488" s="13" t="s">
        <v>34</v>
      </c>
      <c r="I488" s="16">
        <f>K488/L488-1</f>
        <v>0</v>
      </c>
      <c r="J488" s="126" t="s">
        <v>3154</v>
      </c>
      <c r="K488" s="17">
        <f>VLOOKUP(A488,'[1]קובץ מוכן '!$A$1:$C$7608,3,0)</f>
        <v>-2400000</v>
      </c>
      <c r="L488" s="17">
        <f>VLOOKUP(A488,'[2]2023'!$A$9:$I$7853,9,0)</f>
        <v>-2400000</v>
      </c>
      <c r="M488" s="18">
        <f>VLOOKUP(A488,[3]data1683177749303!$A$2:$J$6448,10,0)</f>
        <v>0</v>
      </c>
    </row>
    <row r="489" spans="1:13" ht="15.75" outlineLevel="1">
      <c r="A489" s="10">
        <v>1311100935</v>
      </c>
      <c r="B489" s="11">
        <v>935</v>
      </c>
      <c r="C489" s="19">
        <v>311100</v>
      </c>
      <c r="D489" s="13">
        <v>1</v>
      </c>
      <c r="E489" s="136" t="s">
        <v>3154</v>
      </c>
      <c r="F489" s="15" t="s">
        <v>407</v>
      </c>
      <c r="G489" s="137" t="s">
        <v>3154</v>
      </c>
      <c r="H489" s="13" t="s">
        <v>34</v>
      </c>
      <c r="I489" s="126" t="s">
        <v>3154</v>
      </c>
      <c r="J489" s="126" t="s">
        <v>3154</v>
      </c>
      <c r="K489" s="17">
        <f>VLOOKUP(A489,'[1]קובץ מוכן '!$A$1:$C$7608,3,0)</f>
        <v>0</v>
      </c>
      <c r="L489" s="17">
        <f>VLOOKUP(A489,'[2]2023'!$A$9:$I$7853,9,0)</f>
        <v>0</v>
      </c>
      <c r="M489" s="18">
        <f>VLOOKUP(A489,[3]data1683177749303!$A$2:$J$6448,10,0)</f>
        <v>0</v>
      </c>
    </row>
    <row r="490" spans="1:13" ht="15.75" outlineLevel="1">
      <c r="A490" s="10">
        <v>1311100936</v>
      </c>
      <c r="B490" s="11">
        <v>936</v>
      </c>
      <c r="C490" s="19">
        <v>311100</v>
      </c>
      <c r="D490" s="13">
        <v>1</v>
      </c>
      <c r="E490" s="136" t="s">
        <v>3154</v>
      </c>
      <c r="F490" s="15" t="s">
        <v>408</v>
      </c>
      <c r="G490" s="137" t="s">
        <v>3154</v>
      </c>
      <c r="H490" s="13" t="s">
        <v>34</v>
      </c>
      <c r="I490" s="126" t="s">
        <v>3154</v>
      </c>
      <c r="J490" s="126" t="s">
        <v>3154</v>
      </c>
      <c r="K490" s="17">
        <f>VLOOKUP(A490,'[1]קובץ מוכן '!$A$1:$C$7608,3,0)</f>
        <v>0</v>
      </c>
      <c r="L490" s="17">
        <f>VLOOKUP(A490,'[2]2023'!$A$9:$I$7853,9,0)</f>
        <v>0</v>
      </c>
      <c r="M490" s="18">
        <f>VLOOKUP(A490,[3]data1683177749303!$A$2:$J$6448,10,0)</f>
        <v>0</v>
      </c>
    </row>
    <row r="491" spans="1:13" ht="15.75" outlineLevel="1">
      <c r="A491" s="10">
        <v>1311100937</v>
      </c>
      <c r="B491" s="11">
        <v>937</v>
      </c>
      <c r="C491" s="19">
        <v>311100</v>
      </c>
      <c r="D491" s="13">
        <v>1</v>
      </c>
      <c r="E491" s="136" t="s">
        <v>3154</v>
      </c>
      <c r="F491" s="15" t="s">
        <v>3110</v>
      </c>
      <c r="G491" s="137" t="s">
        <v>3154</v>
      </c>
      <c r="H491" s="13" t="s">
        <v>34</v>
      </c>
      <c r="I491" s="126" t="s">
        <v>3154</v>
      </c>
      <c r="J491" s="16" t="s">
        <v>915</v>
      </c>
      <c r="K491" s="17">
        <f>VLOOKUP(A491,'[1]קובץ מוכן '!$A$1:$C$7608,3,0)</f>
        <v>-2000000</v>
      </c>
      <c r="L491" s="17">
        <f>VLOOKUP(A491,'[2]2023'!$A$9:$I$7853,9,0)</f>
        <v>0</v>
      </c>
      <c r="M491" s="18">
        <f>VLOOKUP(A491,[3]data1683177749303!$A$2:$J$6448,10,0)</f>
        <v>-11337168.17</v>
      </c>
    </row>
    <row r="492" spans="1:13" ht="15.75" outlineLevel="1">
      <c r="A492" s="10">
        <v>1311100940</v>
      </c>
      <c r="B492" s="11">
        <v>940</v>
      </c>
      <c r="C492" s="19">
        <v>311100</v>
      </c>
      <c r="D492" s="13">
        <v>1</v>
      </c>
      <c r="E492" s="136" t="s">
        <v>3154</v>
      </c>
      <c r="F492" s="15" t="s">
        <v>410</v>
      </c>
      <c r="G492" s="137" t="s">
        <v>3154</v>
      </c>
      <c r="H492" s="13" t="s">
        <v>34</v>
      </c>
      <c r="I492" s="126" t="s">
        <v>3154</v>
      </c>
      <c r="J492" s="126" t="s">
        <v>3154</v>
      </c>
      <c r="K492" s="17">
        <f>VLOOKUP(A492,'[1]קובץ מוכן '!$A$1:$C$7608,3,0)</f>
        <v>0</v>
      </c>
      <c r="L492" s="17">
        <f>VLOOKUP(A492,'[2]2023'!$A$9:$I$7853,9,0)</f>
        <v>0</v>
      </c>
      <c r="M492" s="18">
        <f>VLOOKUP(A492,[3]data1683177749303!$A$2:$J$6448,10,0)</f>
        <v>0</v>
      </c>
    </row>
    <row r="493" spans="1:13" ht="16.5" outlineLevel="1" thickBot="1">
      <c r="A493" s="10">
        <v>1311100953</v>
      </c>
      <c r="B493" s="11">
        <v>953</v>
      </c>
      <c r="C493" s="19">
        <v>311100</v>
      </c>
      <c r="D493" s="13">
        <v>1</v>
      </c>
      <c r="E493" s="136" t="s">
        <v>3154</v>
      </c>
      <c r="F493" s="15" t="s">
        <v>411</v>
      </c>
      <c r="G493" s="137" t="s">
        <v>3154</v>
      </c>
      <c r="H493" s="13" t="s">
        <v>34</v>
      </c>
      <c r="I493" s="126" t="s">
        <v>3154</v>
      </c>
      <c r="J493" s="126" t="s">
        <v>3154</v>
      </c>
      <c r="K493" s="17">
        <f>VLOOKUP(A493,'[1]קובץ מוכן '!$A$1:$C$7608,3,0)</f>
        <v>-3939400</v>
      </c>
      <c r="L493" s="17">
        <f>VLOOKUP(A493,'[2]2023'!$A$9:$I$7853,9,0)</f>
        <v>-4935400</v>
      </c>
      <c r="M493" s="18">
        <f>VLOOKUP(A493,[3]data1683177749303!$A$2:$J$6448,10,0)</f>
        <v>-1302958.8</v>
      </c>
    </row>
    <row r="494" spans="1:13" ht="16.5" thickBot="1">
      <c r="A494" s="125" t="s">
        <v>3154</v>
      </c>
      <c r="B494" s="25" t="s">
        <v>412</v>
      </c>
      <c r="C494" s="146" t="s">
        <v>3154</v>
      </c>
      <c r="D494" s="146" t="s">
        <v>3154</v>
      </c>
      <c r="E494" s="147" t="s">
        <v>3154</v>
      </c>
      <c r="F494" s="28" t="s">
        <v>388</v>
      </c>
      <c r="G494" s="153" t="s">
        <v>3154</v>
      </c>
      <c r="H494" s="146" t="s">
        <v>3154</v>
      </c>
      <c r="I494" s="29">
        <f>K494/L494-1</f>
        <v>0.11495239225495468</v>
      </c>
      <c r="J494" s="127" t="s">
        <v>3154</v>
      </c>
      <c r="K494" s="37">
        <f>SUBTOTAL(9,K469:K493)</f>
        <v>-12213300</v>
      </c>
      <c r="L494" s="37">
        <f>SUBTOTAL(9,L469:L493)</f>
        <v>-10954100</v>
      </c>
      <c r="M494" s="38">
        <f>SUBTOTAL(9,M469:M493)</f>
        <v>-15671008.240000002</v>
      </c>
    </row>
    <row r="495" spans="1:13" ht="15.75" outlineLevel="1">
      <c r="A495" s="10">
        <v>13112000</v>
      </c>
      <c r="B495" s="11">
        <v>0</v>
      </c>
      <c r="C495" s="19">
        <v>311200</v>
      </c>
      <c r="D495" s="13">
        <v>1</v>
      </c>
      <c r="E495" s="136" t="s">
        <v>3154</v>
      </c>
      <c r="F495" s="15" t="s">
        <v>413</v>
      </c>
      <c r="G495" s="137" t="s">
        <v>3154</v>
      </c>
      <c r="H495" s="13" t="s">
        <v>11</v>
      </c>
      <c r="I495" s="126" t="s">
        <v>3154</v>
      </c>
      <c r="J495" s="142" t="s">
        <v>3154</v>
      </c>
      <c r="K495" s="17">
        <f>VLOOKUP(A495,'[1]קובץ מוכן '!$A$1:$C$7608,3,0)</f>
        <v>0</v>
      </c>
      <c r="L495" s="139" t="s">
        <v>3154</v>
      </c>
      <c r="M495" s="140" t="s">
        <v>3154</v>
      </c>
    </row>
    <row r="496" spans="1:13" ht="15.75" outlineLevel="1">
      <c r="A496" s="10">
        <v>1311200410</v>
      </c>
      <c r="B496" s="11">
        <v>410</v>
      </c>
      <c r="C496" s="19">
        <v>311200</v>
      </c>
      <c r="D496" s="13">
        <v>1</v>
      </c>
      <c r="E496" s="136" t="s">
        <v>3154</v>
      </c>
      <c r="F496" s="15" t="s">
        <v>414</v>
      </c>
      <c r="G496" s="137" t="s">
        <v>3154</v>
      </c>
      <c r="H496" s="13" t="s">
        <v>34</v>
      </c>
      <c r="I496" s="16">
        <f>K496/L496-1</f>
        <v>0</v>
      </c>
      <c r="J496" s="126" t="s">
        <v>3154</v>
      </c>
      <c r="K496" s="17">
        <f>VLOOKUP(A496,'[1]קובץ מוכן '!$A$1:$C$7608,3,0)</f>
        <v>-89000</v>
      </c>
      <c r="L496" s="17">
        <f>VLOOKUP(A496,'[2]2023'!$A$9:$I$7853,9,0)</f>
        <v>-89000</v>
      </c>
      <c r="M496" s="18">
        <f>VLOOKUP(A496,[3]data1683177749303!$A$2:$J$6448,10,0)</f>
        <v>-27972</v>
      </c>
    </row>
    <row r="497" spans="1:13" ht="15.75" outlineLevel="1">
      <c r="A497" s="10">
        <v>1311200411</v>
      </c>
      <c r="B497" s="11">
        <v>411</v>
      </c>
      <c r="C497" s="19">
        <v>311200</v>
      </c>
      <c r="D497" s="13">
        <v>1</v>
      </c>
      <c r="E497" s="136" t="s">
        <v>3154</v>
      </c>
      <c r="F497" s="15" t="s">
        <v>415</v>
      </c>
      <c r="G497" s="137" t="s">
        <v>3154</v>
      </c>
      <c r="H497" s="13" t="s">
        <v>34</v>
      </c>
      <c r="I497" s="126" t="s">
        <v>3154</v>
      </c>
      <c r="J497" s="126" t="s">
        <v>3154</v>
      </c>
      <c r="K497" s="17">
        <f>VLOOKUP(A497,'[1]קובץ מוכן '!$A$1:$C$7608,3,0)</f>
        <v>0</v>
      </c>
      <c r="L497" s="17">
        <f>VLOOKUP(A497,'[2]2023'!$A$9:$I$7853,9,0)</f>
        <v>0</v>
      </c>
      <c r="M497" s="18">
        <f>VLOOKUP(A497,[3]data1683177749303!$A$2:$J$6448,10,0)</f>
        <v>0</v>
      </c>
    </row>
    <row r="498" spans="1:13" ht="15.75" outlineLevel="1">
      <c r="A498" s="10">
        <v>1311200412</v>
      </c>
      <c r="B498" s="11">
        <v>412</v>
      </c>
      <c r="C498" s="19">
        <v>311200</v>
      </c>
      <c r="D498" s="13">
        <v>1</v>
      </c>
      <c r="E498" s="136" t="s">
        <v>3154</v>
      </c>
      <c r="F498" s="15" t="s">
        <v>416</v>
      </c>
      <c r="G498" s="137" t="s">
        <v>3154</v>
      </c>
      <c r="H498" s="13" t="s">
        <v>34</v>
      </c>
      <c r="I498" s="126" t="s">
        <v>3154</v>
      </c>
      <c r="J498" s="126" t="s">
        <v>3154</v>
      </c>
      <c r="K498" s="17">
        <f>VLOOKUP(A498,'[1]קובץ מוכן '!$A$1:$C$7608,3,0)</f>
        <v>0</v>
      </c>
      <c r="L498" s="17">
        <f>VLOOKUP(A498,'[2]2023'!$A$9:$I$7853,9,0)</f>
        <v>0</v>
      </c>
      <c r="M498" s="18">
        <f>VLOOKUP(A498,[3]data1683177749303!$A$2:$J$6448,10,0)</f>
        <v>0</v>
      </c>
    </row>
    <row r="499" spans="1:13" ht="15.75" outlineLevel="1">
      <c r="A499" s="10">
        <v>1311200421</v>
      </c>
      <c r="B499" s="11">
        <v>421</v>
      </c>
      <c r="C499" s="19">
        <v>311200</v>
      </c>
      <c r="D499" s="13">
        <v>1</v>
      </c>
      <c r="E499" s="136" t="s">
        <v>3154</v>
      </c>
      <c r="F499" s="15" t="s">
        <v>417</v>
      </c>
      <c r="G499" s="137" t="s">
        <v>3154</v>
      </c>
      <c r="H499" s="13" t="s">
        <v>34</v>
      </c>
      <c r="I499" s="126" t="s">
        <v>3154</v>
      </c>
      <c r="J499" s="126" t="s">
        <v>3154</v>
      </c>
      <c r="K499" s="17">
        <f>VLOOKUP(A499,'[1]קובץ מוכן '!$A$1:$C$7608,3,0)</f>
        <v>0</v>
      </c>
      <c r="L499" s="17">
        <f>VLOOKUP(A499,'[2]2023'!$A$9:$I$7853,9,0)</f>
        <v>0</v>
      </c>
      <c r="M499" s="18">
        <f>VLOOKUP(A499,[3]data1683177749303!$A$2:$J$6448,10,0)</f>
        <v>-56795.34</v>
      </c>
    </row>
    <row r="500" spans="1:13" ht="15.75" outlineLevel="1">
      <c r="A500" s="10">
        <v>1311200430</v>
      </c>
      <c r="B500" s="11">
        <v>430</v>
      </c>
      <c r="C500" s="19">
        <v>311200</v>
      </c>
      <c r="D500" s="13">
        <v>1</v>
      </c>
      <c r="E500" s="136" t="s">
        <v>3154</v>
      </c>
      <c r="F500" s="15" t="s">
        <v>418</v>
      </c>
      <c r="G500" s="137" t="s">
        <v>3154</v>
      </c>
      <c r="H500" s="13" t="s">
        <v>34</v>
      </c>
      <c r="I500" s="126" t="s">
        <v>3154</v>
      </c>
      <c r="J500" s="126" t="s">
        <v>3154</v>
      </c>
      <c r="K500" s="17">
        <f>VLOOKUP(A500,'[1]קובץ מוכן '!$A$1:$C$7608,3,0)</f>
        <v>0</v>
      </c>
      <c r="L500" s="17">
        <f>VLOOKUP(A500,'[2]2023'!$A$9:$I$7853,9,0)</f>
        <v>0</v>
      </c>
      <c r="M500" s="18">
        <f>VLOOKUP(A500,[3]data1683177749303!$A$2:$J$6448,10,0)</f>
        <v>0</v>
      </c>
    </row>
    <row r="501" spans="1:13" ht="15.75" outlineLevel="1">
      <c r="A501" s="10">
        <v>1311200490</v>
      </c>
      <c r="B501" s="11">
        <v>490</v>
      </c>
      <c r="C501" s="19">
        <v>311200</v>
      </c>
      <c r="D501" s="13">
        <v>1</v>
      </c>
      <c r="E501" s="136" t="s">
        <v>3154</v>
      </c>
      <c r="F501" s="15" t="s">
        <v>419</v>
      </c>
      <c r="G501" s="137" t="s">
        <v>3154</v>
      </c>
      <c r="H501" s="13" t="s">
        <v>34</v>
      </c>
      <c r="I501" s="126" t="s">
        <v>3154</v>
      </c>
      <c r="J501" s="126" t="s">
        <v>3154</v>
      </c>
      <c r="K501" s="17">
        <f>VLOOKUP(A501,'[1]קובץ מוכן '!$A$1:$C$7608,3,0)</f>
        <v>0</v>
      </c>
      <c r="L501" s="17">
        <f>VLOOKUP(A501,'[2]2023'!$A$9:$I$7853,9,0)</f>
        <v>0</v>
      </c>
      <c r="M501" s="18">
        <f>VLOOKUP(A501,[3]data1683177749303!$A$2:$J$6448,10,0)</f>
        <v>0</v>
      </c>
    </row>
    <row r="502" spans="1:13" ht="15.75" outlineLevel="1">
      <c r="A502" s="10">
        <v>1311200790</v>
      </c>
      <c r="B502" s="11">
        <v>790</v>
      </c>
      <c r="C502" s="19">
        <v>311200</v>
      </c>
      <c r="D502" s="13">
        <v>1</v>
      </c>
      <c r="E502" s="136" t="s">
        <v>3154</v>
      </c>
      <c r="F502" s="15" t="s">
        <v>288</v>
      </c>
      <c r="G502" s="137" t="s">
        <v>3154</v>
      </c>
      <c r="H502" s="13" t="s">
        <v>34</v>
      </c>
      <c r="I502" s="126" t="s">
        <v>3154</v>
      </c>
      <c r="J502" s="126" t="s">
        <v>3154</v>
      </c>
      <c r="K502" s="17">
        <f>VLOOKUP(A502,'[1]קובץ מוכן '!$A$1:$C$7608,3,0)</f>
        <v>0</v>
      </c>
      <c r="L502" s="17">
        <f>VLOOKUP(A502,'[2]2023'!$A$9:$I$7853,9,0)</f>
        <v>0</v>
      </c>
      <c r="M502" s="18">
        <f>VLOOKUP(A502,[3]data1683177749303!$A$2:$J$6448,10,0)</f>
        <v>0</v>
      </c>
    </row>
    <row r="503" spans="1:13" ht="15.75" outlineLevel="1">
      <c r="A503" s="10">
        <v>1311200920</v>
      </c>
      <c r="B503" s="11">
        <v>920</v>
      </c>
      <c r="C503" s="19">
        <v>311200</v>
      </c>
      <c r="D503" s="13">
        <v>1</v>
      </c>
      <c r="E503" s="136" t="s">
        <v>3154</v>
      </c>
      <c r="F503" s="15" t="s">
        <v>420</v>
      </c>
      <c r="G503" s="137" t="s">
        <v>3154</v>
      </c>
      <c r="H503" s="13" t="s">
        <v>34</v>
      </c>
      <c r="I503" s="126" t="s">
        <v>3154</v>
      </c>
      <c r="J503" s="126" t="s">
        <v>3154</v>
      </c>
      <c r="K503" s="17">
        <f>VLOOKUP(A503,'[1]קובץ מוכן '!$A$1:$C$7608,3,0)</f>
        <v>0</v>
      </c>
      <c r="L503" s="17">
        <f>VLOOKUP(A503,'[2]2023'!$A$9:$I$7853,9,0)</f>
        <v>0</v>
      </c>
      <c r="M503" s="18">
        <f>VLOOKUP(A503,[3]data1683177749303!$A$2:$J$6448,10,0)</f>
        <v>0</v>
      </c>
    </row>
    <row r="504" spans="1:13" ht="15.75" outlineLevel="1">
      <c r="A504" s="10">
        <v>1311200921</v>
      </c>
      <c r="B504" s="11">
        <v>921</v>
      </c>
      <c r="C504" s="19">
        <v>311200</v>
      </c>
      <c r="D504" s="13">
        <v>1</v>
      </c>
      <c r="E504" s="136" t="s">
        <v>3154</v>
      </c>
      <c r="F504" s="15" t="s">
        <v>421</v>
      </c>
      <c r="G504" s="137" t="s">
        <v>3154</v>
      </c>
      <c r="H504" s="13" t="s">
        <v>34</v>
      </c>
      <c r="I504" s="126" t="s">
        <v>3154</v>
      </c>
      <c r="J504" s="126" t="s">
        <v>3154</v>
      </c>
      <c r="K504" s="17">
        <f>VLOOKUP(A504,'[1]קובץ מוכן '!$A$1:$C$7608,3,0)</f>
        <v>0</v>
      </c>
      <c r="L504" s="17">
        <f>VLOOKUP(A504,'[2]2023'!$A$9:$I$7853,9,0)</f>
        <v>0</v>
      </c>
      <c r="M504" s="18">
        <f>VLOOKUP(A504,[3]data1683177749303!$A$2:$J$6448,10,0)</f>
        <v>0</v>
      </c>
    </row>
    <row r="505" spans="1:13" ht="15.75" outlineLevel="1">
      <c r="A505" s="10">
        <v>1311200922</v>
      </c>
      <c r="B505" s="11">
        <v>922</v>
      </c>
      <c r="C505" s="19">
        <v>311200</v>
      </c>
      <c r="D505" s="13">
        <v>1</v>
      </c>
      <c r="E505" s="136" t="s">
        <v>3154</v>
      </c>
      <c r="F505" s="15" t="s">
        <v>422</v>
      </c>
      <c r="G505" s="137" t="s">
        <v>3154</v>
      </c>
      <c r="H505" s="13" t="s">
        <v>34</v>
      </c>
      <c r="I505" s="126" t="s">
        <v>3154</v>
      </c>
      <c r="J505" s="126" t="s">
        <v>3154</v>
      </c>
      <c r="K505" s="17">
        <f>VLOOKUP(A505,'[1]קובץ מוכן '!$A$1:$C$7608,3,0)</f>
        <v>0</v>
      </c>
      <c r="L505" s="17">
        <f>VLOOKUP(A505,'[2]2023'!$A$9:$I$7853,9,0)</f>
        <v>0</v>
      </c>
      <c r="M505" s="18">
        <f>VLOOKUP(A505,[3]data1683177749303!$A$2:$J$6448,10,0)</f>
        <v>0</v>
      </c>
    </row>
    <row r="506" spans="1:13" ht="15.75" outlineLevel="1">
      <c r="A506" s="10">
        <v>1311200923</v>
      </c>
      <c r="B506" s="11">
        <v>923</v>
      </c>
      <c r="C506" s="19">
        <v>311200</v>
      </c>
      <c r="D506" s="13">
        <v>1</v>
      </c>
      <c r="E506" s="136" t="s">
        <v>3154</v>
      </c>
      <c r="F506" s="15" t="s">
        <v>289</v>
      </c>
      <c r="G506" s="137" t="s">
        <v>3154</v>
      </c>
      <c r="H506" s="13" t="s">
        <v>34</v>
      </c>
      <c r="I506" s="126" t="s">
        <v>3154</v>
      </c>
      <c r="J506" s="126" t="s">
        <v>3154</v>
      </c>
      <c r="K506" s="17">
        <f>VLOOKUP(A506,'[1]קובץ מוכן '!$A$1:$C$7608,3,0)</f>
        <v>0</v>
      </c>
      <c r="L506" s="17">
        <f>VLOOKUP(A506,'[2]2023'!$A$9:$I$7853,9,0)</f>
        <v>0</v>
      </c>
      <c r="M506" s="18">
        <f>VLOOKUP(A506,[3]data1683177749303!$A$2:$J$6448,10,0)</f>
        <v>0</v>
      </c>
    </row>
    <row r="507" spans="1:13" ht="16.5" outlineLevel="1" thickBot="1">
      <c r="A507" s="10">
        <v>1311200929</v>
      </c>
      <c r="B507" s="11">
        <v>929</v>
      </c>
      <c r="C507" s="19">
        <v>311200</v>
      </c>
      <c r="D507" s="13">
        <v>1</v>
      </c>
      <c r="E507" s="136" t="s">
        <v>3154</v>
      </c>
      <c r="F507" s="15" t="s">
        <v>423</v>
      </c>
      <c r="G507" s="137" t="s">
        <v>3154</v>
      </c>
      <c r="H507" s="13" t="s">
        <v>34</v>
      </c>
      <c r="I507" s="126" t="s">
        <v>3154</v>
      </c>
      <c r="J507" s="126" t="s">
        <v>3154</v>
      </c>
      <c r="K507" s="17">
        <f>VLOOKUP(A507,'[1]קובץ מוכן '!$A$1:$C$7608,3,0)</f>
        <v>-134000</v>
      </c>
      <c r="L507" s="17">
        <f>VLOOKUP(A507,'[2]2023'!$A$9:$I$7853,9,0)</f>
        <v>0</v>
      </c>
      <c r="M507" s="18">
        <f>VLOOKUP(A507,[3]data1683177749303!$A$2:$J$6448,10,0)</f>
        <v>-224280</v>
      </c>
    </row>
    <row r="508" spans="1:13" ht="16.5" thickBot="1">
      <c r="A508" s="125" t="s">
        <v>3154</v>
      </c>
      <c r="B508" s="25" t="s">
        <v>424</v>
      </c>
      <c r="C508" s="146" t="s">
        <v>3154</v>
      </c>
      <c r="D508" s="146" t="s">
        <v>3154</v>
      </c>
      <c r="E508" s="147" t="s">
        <v>3154</v>
      </c>
      <c r="F508" s="28" t="s">
        <v>413</v>
      </c>
      <c r="G508" s="153" t="s">
        <v>3154</v>
      </c>
      <c r="H508" s="146" t="s">
        <v>3154</v>
      </c>
      <c r="I508" s="29">
        <f>K508/L508-1</f>
        <v>1.50561797752809</v>
      </c>
      <c r="J508" s="127" t="s">
        <v>3154</v>
      </c>
      <c r="K508" s="37">
        <f t="shared" ref="K508:M508" si="21">SUBTOTAL(9,K496:K507)</f>
        <v>-223000</v>
      </c>
      <c r="L508" s="37">
        <f t="shared" si="21"/>
        <v>-89000</v>
      </c>
      <c r="M508" s="38">
        <f t="shared" si="21"/>
        <v>-309047.33999999997</v>
      </c>
    </row>
    <row r="509" spans="1:13" ht="15.75" outlineLevel="1">
      <c r="A509" s="10">
        <v>13113000</v>
      </c>
      <c r="B509" s="11">
        <v>0</v>
      </c>
      <c r="C509" s="19">
        <v>311300</v>
      </c>
      <c r="D509" s="13">
        <v>1</v>
      </c>
      <c r="E509" s="136" t="s">
        <v>3154</v>
      </c>
      <c r="F509" s="48" t="s">
        <v>425</v>
      </c>
      <c r="G509" s="165" t="s">
        <v>3154</v>
      </c>
      <c r="H509" s="13" t="s">
        <v>11</v>
      </c>
      <c r="I509" s="126" t="s">
        <v>3154</v>
      </c>
      <c r="J509" s="142" t="s">
        <v>3154</v>
      </c>
      <c r="K509" s="17">
        <f>VLOOKUP(A509,'[1]קובץ מוכן '!$A$1:$C$7608,3,0)</f>
        <v>0</v>
      </c>
      <c r="L509" s="139" t="s">
        <v>3154</v>
      </c>
      <c r="M509" s="140" t="s">
        <v>3154</v>
      </c>
    </row>
    <row r="510" spans="1:13" ht="16.5" outlineLevel="1" thickBot="1">
      <c r="A510" s="10">
        <v>1311300482</v>
      </c>
      <c r="B510" s="11">
        <v>482</v>
      </c>
      <c r="C510" s="19">
        <v>311300</v>
      </c>
      <c r="D510" s="13">
        <v>1</v>
      </c>
      <c r="E510" s="136" t="s">
        <v>3154</v>
      </c>
      <c r="F510" s="15" t="s">
        <v>426</v>
      </c>
      <c r="G510" s="137" t="s">
        <v>3154</v>
      </c>
      <c r="H510" s="13" t="s">
        <v>34</v>
      </c>
      <c r="I510" s="16">
        <f>K510/L510-1</f>
        <v>0</v>
      </c>
      <c r="J510" s="126" t="s">
        <v>3154</v>
      </c>
      <c r="K510" s="17">
        <f>VLOOKUP(A510,'[1]קובץ מוכן '!$A$1:$C$7608,3,0)</f>
        <v>-120000</v>
      </c>
      <c r="L510" s="17">
        <f>VLOOKUP(A510,'[2]2023'!$A$9:$I$7853,9,0)</f>
        <v>-120000</v>
      </c>
      <c r="M510" s="18">
        <f>VLOOKUP(A510,[3]data1683177749303!$A$2:$J$6448,10,0)</f>
        <v>-106400</v>
      </c>
    </row>
    <row r="511" spans="1:13" ht="16.5" thickBot="1">
      <c r="A511" s="125" t="s">
        <v>3154</v>
      </c>
      <c r="B511" s="25" t="s">
        <v>427</v>
      </c>
      <c r="C511" s="146" t="s">
        <v>3154</v>
      </c>
      <c r="D511" s="146" t="s">
        <v>3154</v>
      </c>
      <c r="E511" s="147" t="s">
        <v>3154</v>
      </c>
      <c r="F511" s="28" t="s">
        <v>425</v>
      </c>
      <c r="G511" s="153" t="s">
        <v>3154</v>
      </c>
      <c r="H511" s="146" t="s">
        <v>3154</v>
      </c>
      <c r="I511" s="29">
        <f>K511/L511-1</f>
        <v>0</v>
      </c>
      <c r="J511" s="127" t="s">
        <v>3154</v>
      </c>
      <c r="K511" s="37">
        <f t="shared" ref="K511:M511" si="22">SUBTOTAL(9,K510)</f>
        <v>-120000</v>
      </c>
      <c r="L511" s="37">
        <f t="shared" si="22"/>
        <v>-120000</v>
      </c>
      <c r="M511" s="38">
        <f t="shared" si="22"/>
        <v>-106400</v>
      </c>
    </row>
    <row r="512" spans="1:13" ht="15.75" outlineLevel="1">
      <c r="A512" s="10">
        <v>13113040</v>
      </c>
      <c r="B512" s="11">
        <v>0</v>
      </c>
      <c r="C512" s="19">
        <v>311304</v>
      </c>
      <c r="D512" s="13">
        <v>1</v>
      </c>
      <c r="E512" s="136" t="s">
        <v>3154</v>
      </c>
      <c r="F512" s="48" t="s">
        <v>428</v>
      </c>
      <c r="G512" s="165" t="s">
        <v>3154</v>
      </c>
      <c r="H512" s="13" t="s">
        <v>11</v>
      </c>
      <c r="I512" s="126" t="s">
        <v>3154</v>
      </c>
      <c r="J512" s="142" t="s">
        <v>3154</v>
      </c>
      <c r="K512" s="17">
        <f>VLOOKUP(A512,'[1]קובץ מוכן '!$A$1:$C$7608,3,0)</f>
        <v>0</v>
      </c>
      <c r="L512" s="139" t="s">
        <v>3154</v>
      </c>
      <c r="M512" s="140" t="s">
        <v>3154</v>
      </c>
    </row>
    <row r="513" spans="1:13" ht="16.5" outlineLevel="1" thickBot="1">
      <c r="A513" s="10">
        <v>1311304420</v>
      </c>
      <c r="B513" s="11">
        <v>420</v>
      </c>
      <c r="C513" s="19">
        <v>311304</v>
      </c>
      <c r="D513" s="13">
        <v>1</v>
      </c>
      <c r="E513" s="136" t="s">
        <v>3154</v>
      </c>
      <c r="F513" s="15" t="s">
        <v>429</v>
      </c>
      <c r="G513" s="137" t="s">
        <v>3154</v>
      </c>
      <c r="H513" s="13" t="s">
        <v>34</v>
      </c>
      <c r="I513" s="16">
        <f>K513/L513-1</f>
        <v>0</v>
      </c>
      <c r="J513" s="126" t="s">
        <v>3154</v>
      </c>
      <c r="K513" s="17">
        <f>VLOOKUP(A513,'[1]קובץ מוכן '!$A$1:$C$7608,3,0)</f>
        <v>-100000</v>
      </c>
      <c r="L513" s="17">
        <f>VLOOKUP(A513,'[2]2023'!$A$9:$I$7853,9,0)</f>
        <v>-100000</v>
      </c>
      <c r="M513" s="18">
        <f>VLOOKUP(A513,[3]data1683177749303!$A$2:$J$6448,10,0)</f>
        <v>-82000</v>
      </c>
    </row>
    <row r="514" spans="1:13" ht="16.5" thickBot="1">
      <c r="A514" s="125" t="s">
        <v>3154</v>
      </c>
      <c r="B514" s="25" t="s">
        <v>430</v>
      </c>
      <c r="C514" s="146" t="s">
        <v>3154</v>
      </c>
      <c r="D514" s="146" t="s">
        <v>3154</v>
      </c>
      <c r="E514" s="147" t="s">
        <v>3154</v>
      </c>
      <c r="F514" s="28" t="s">
        <v>428</v>
      </c>
      <c r="G514" s="153" t="s">
        <v>3154</v>
      </c>
      <c r="H514" s="146" t="s">
        <v>3154</v>
      </c>
      <c r="I514" s="29">
        <f>K514/L514-1</f>
        <v>0</v>
      </c>
      <c r="J514" s="127" t="s">
        <v>3154</v>
      </c>
      <c r="K514" s="37">
        <f t="shared" ref="K514:M514" si="23">SUBTOTAL(9,K513)</f>
        <v>-100000</v>
      </c>
      <c r="L514" s="37">
        <f t="shared" si="23"/>
        <v>-100000</v>
      </c>
      <c r="M514" s="38">
        <f t="shared" si="23"/>
        <v>-82000</v>
      </c>
    </row>
    <row r="515" spans="1:13" ht="15.75" outlineLevel="1">
      <c r="A515" s="10">
        <v>13113050</v>
      </c>
      <c r="B515" s="11">
        <v>0</v>
      </c>
      <c r="C515" s="19">
        <v>311305</v>
      </c>
      <c r="D515" s="13">
        <v>1</v>
      </c>
      <c r="E515" s="136" t="s">
        <v>3154</v>
      </c>
      <c r="F515" s="48" t="s">
        <v>431</v>
      </c>
      <c r="G515" s="165" t="s">
        <v>3154</v>
      </c>
      <c r="H515" s="13" t="s">
        <v>11</v>
      </c>
      <c r="I515" s="126" t="s">
        <v>3154</v>
      </c>
      <c r="J515" s="142" t="s">
        <v>3154</v>
      </c>
      <c r="K515" s="17">
        <f>VLOOKUP(A515,'[1]קובץ מוכן '!$A$1:$C$7608,3,0)</f>
        <v>0</v>
      </c>
      <c r="L515" s="17">
        <f>VLOOKUP(A515,'[2]2023'!$A$9:$I$7853,9,0)</f>
        <v>0</v>
      </c>
      <c r="M515" s="140" t="s">
        <v>3154</v>
      </c>
    </row>
    <row r="516" spans="1:13" ht="16.5" outlineLevel="1" thickBot="1">
      <c r="A516" s="10">
        <v>1311305410</v>
      </c>
      <c r="B516" s="11">
        <v>410</v>
      </c>
      <c r="C516" s="19">
        <v>311305</v>
      </c>
      <c r="D516" s="13">
        <v>1</v>
      </c>
      <c r="E516" s="136" t="s">
        <v>3154</v>
      </c>
      <c r="F516" s="15" t="s">
        <v>432</v>
      </c>
      <c r="G516" s="137" t="s">
        <v>3154</v>
      </c>
      <c r="H516" s="13" t="s">
        <v>34</v>
      </c>
      <c r="I516" s="126" t="s">
        <v>3154</v>
      </c>
      <c r="J516" s="126" t="s">
        <v>3154</v>
      </c>
      <c r="K516" s="17">
        <f>VLOOKUP(A516,'[1]קובץ מוכן '!$A$1:$C$7608,3,0)</f>
        <v>-120000</v>
      </c>
      <c r="L516" s="17">
        <f>VLOOKUP(A516,'[2]2023'!$A$9:$I$7853,9,0)</f>
        <v>0</v>
      </c>
      <c r="M516" s="18">
        <f>VLOOKUP(A516,[3]data1683177749303!$A$2:$J$6448,10,0)</f>
        <v>-109235</v>
      </c>
    </row>
    <row r="517" spans="1:13" ht="16.5" thickBot="1">
      <c r="A517" s="125" t="s">
        <v>3154</v>
      </c>
      <c r="B517" s="25" t="s">
        <v>433</v>
      </c>
      <c r="C517" s="146" t="s">
        <v>3154</v>
      </c>
      <c r="D517" s="146" t="s">
        <v>3154</v>
      </c>
      <c r="E517" s="147" t="s">
        <v>3154</v>
      </c>
      <c r="F517" s="28" t="s">
        <v>431</v>
      </c>
      <c r="G517" s="153" t="s">
        <v>3154</v>
      </c>
      <c r="H517" s="146" t="s">
        <v>3154</v>
      </c>
      <c r="I517" s="127" t="s">
        <v>3154</v>
      </c>
      <c r="J517" s="127" t="s">
        <v>3154</v>
      </c>
      <c r="K517" s="37">
        <f>SUBTOTAL(9,K516)</f>
        <v>-120000</v>
      </c>
      <c r="L517" s="37">
        <f>SUBTOTAL(9,L516)</f>
        <v>0</v>
      </c>
      <c r="M517" s="38">
        <f>SUBTOTAL(9,M516)</f>
        <v>-109235</v>
      </c>
    </row>
    <row r="518" spans="1:13" ht="15.75" outlineLevel="1">
      <c r="A518" s="10">
        <v>13114000</v>
      </c>
      <c r="B518" s="11">
        <v>0</v>
      </c>
      <c r="C518" s="19">
        <v>311400</v>
      </c>
      <c r="D518" s="13">
        <v>1</v>
      </c>
      <c r="E518" s="136" t="s">
        <v>3154</v>
      </c>
      <c r="F518" s="15" t="s">
        <v>434</v>
      </c>
      <c r="G518" s="137" t="s">
        <v>3154</v>
      </c>
      <c r="H518" s="13" t="s">
        <v>11</v>
      </c>
      <c r="I518" s="126" t="s">
        <v>3154</v>
      </c>
      <c r="J518" s="142" t="s">
        <v>3154</v>
      </c>
      <c r="K518" s="17">
        <f>VLOOKUP(A518,'[1]קובץ מוכן '!$A$1:$C$7608,3,0)</f>
        <v>0</v>
      </c>
      <c r="L518" s="139" t="s">
        <v>3154</v>
      </c>
      <c r="M518" s="140" t="s">
        <v>3154</v>
      </c>
    </row>
    <row r="519" spans="1:13" ht="15.75" outlineLevel="1">
      <c r="A519" s="10">
        <v>1311400423</v>
      </c>
      <c r="B519" s="11">
        <v>423</v>
      </c>
      <c r="C519" s="19">
        <v>311400</v>
      </c>
      <c r="D519" s="13">
        <v>1</v>
      </c>
      <c r="E519" s="136" t="s">
        <v>3154</v>
      </c>
      <c r="F519" s="15" t="s">
        <v>435</v>
      </c>
      <c r="G519" s="137" t="s">
        <v>3154</v>
      </c>
      <c r="H519" s="13" t="s">
        <v>34</v>
      </c>
      <c r="I519" s="126" t="s">
        <v>3154</v>
      </c>
      <c r="J519" s="126" t="s">
        <v>3154</v>
      </c>
      <c r="K519" s="17">
        <f>VLOOKUP(A519,'[1]קובץ מוכן '!$A$1:$C$7608,3,0)</f>
        <v>0</v>
      </c>
      <c r="L519" s="17">
        <f>VLOOKUP(A519,'[2]2023'!$A$9:$I$7853,9,0)</f>
        <v>0</v>
      </c>
      <c r="M519" s="18">
        <f>VLOOKUP(A519,[3]data1683177749303!$A$2:$J$6448,10,0)</f>
        <v>0</v>
      </c>
    </row>
    <row r="520" spans="1:13" ht="15.75" outlineLevel="1">
      <c r="A520" s="10">
        <v>1311400790</v>
      </c>
      <c r="B520" s="11">
        <v>790</v>
      </c>
      <c r="C520" s="19">
        <v>311400</v>
      </c>
      <c r="D520" s="13">
        <v>1</v>
      </c>
      <c r="E520" s="136" t="s">
        <v>3154</v>
      </c>
      <c r="F520" s="15" t="s">
        <v>436</v>
      </c>
      <c r="G520" s="137" t="s">
        <v>3154</v>
      </c>
      <c r="H520" s="13" t="s">
        <v>34</v>
      </c>
      <c r="I520" s="126" t="s">
        <v>3154</v>
      </c>
      <c r="J520" s="126" t="s">
        <v>3154</v>
      </c>
      <c r="K520" s="17">
        <f>VLOOKUP(A520,'[1]קובץ מוכן '!$A$1:$C$7608,3,0)</f>
        <v>0</v>
      </c>
      <c r="L520" s="17">
        <f>VLOOKUP(A520,'[2]2023'!$A$9:$I$7853,9,0)</f>
        <v>0</v>
      </c>
      <c r="M520" s="18">
        <f>VLOOKUP(A520,[3]data1683177749303!$A$2:$J$6448,10,0)</f>
        <v>0</v>
      </c>
    </row>
    <row r="521" spans="1:13" ht="15.75" outlineLevel="1">
      <c r="A521" s="10">
        <v>1311400791</v>
      </c>
      <c r="B521" s="11">
        <v>791</v>
      </c>
      <c r="C521" s="19">
        <v>311400</v>
      </c>
      <c r="D521" s="13">
        <v>1</v>
      </c>
      <c r="E521" s="136" t="s">
        <v>3154</v>
      </c>
      <c r="F521" s="15" t="s">
        <v>437</v>
      </c>
      <c r="G521" s="137" t="s">
        <v>3154</v>
      </c>
      <c r="H521" s="13" t="s">
        <v>34</v>
      </c>
      <c r="I521" s="126" t="s">
        <v>3154</v>
      </c>
      <c r="J521" s="126" t="s">
        <v>3154</v>
      </c>
      <c r="K521" s="17">
        <f>VLOOKUP(A521,'[1]קובץ מוכן '!$A$1:$C$7608,3,0)</f>
        <v>0</v>
      </c>
      <c r="L521" s="17">
        <f>VLOOKUP(A521,'[2]2023'!$A$9:$I$7853,9,0)</f>
        <v>0</v>
      </c>
      <c r="M521" s="18">
        <f>VLOOKUP(A521,[3]data1683177749303!$A$2:$J$6448,10,0)</f>
        <v>0</v>
      </c>
    </row>
    <row r="522" spans="1:13" ht="15.75" outlineLevel="1">
      <c r="A522" s="10">
        <v>1311400920</v>
      </c>
      <c r="B522" s="11">
        <v>920</v>
      </c>
      <c r="C522" s="19">
        <v>311400</v>
      </c>
      <c r="D522" s="13">
        <v>1</v>
      </c>
      <c r="E522" s="136" t="s">
        <v>3154</v>
      </c>
      <c r="F522" s="15" t="s">
        <v>438</v>
      </c>
      <c r="G522" s="137" t="s">
        <v>3154</v>
      </c>
      <c r="H522" s="13" t="s">
        <v>34</v>
      </c>
      <c r="I522" s="126" t="s">
        <v>3154</v>
      </c>
      <c r="J522" s="126" t="s">
        <v>3154</v>
      </c>
      <c r="K522" s="17">
        <f>VLOOKUP(A522,'[1]קובץ מוכן '!$A$1:$C$7608,3,0)</f>
        <v>0</v>
      </c>
      <c r="L522" s="17">
        <f>VLOOKUP(A522,'[2]2023'!$A$9:$I$7853,9,0)</f>
        <v>0</v>
      </c>
      <c r="M522" s="18">
        <f>VLOOKUP(A522,[3]data1683177749303!$A$2:$J$6448,10,0)</f>
        <v>0</v>
      </c>
    </row>
    <row r="523" spans="1:13" ht="15.75" outlineLevel="1">
      <c r="A523" s="10">
        <v>1311400922</v>
      </c>
      <c r="B523" s="11">
        <v>922</v>
      </c>
      <c r="C523" s="19">
        <v>311400</v>
      </c>
      <c r="D523" s="13">
        <v>1</v>
      </c>
      <c r="E523" s="175" t="s">
        <v>3154</v>
      </c>
      <c r="F523" s="60" t="s">
        <v>439</v>
      </c>
      <c r="G523" s="176" t="s">
        <v>3154</v>
      </c>
      <c r="H523" s="13" t="s">
        <v>34</v>
      </c>
      <c r="I523" s="126" t="s">
        <v>3154</v>
      </c>
      <c r="J523" s="126" t="s">
        <v>3154</v>
      </c>
      <c r="K523" s="17">
        <f>VLOOKUP(A523,'[1]קובץ מוכן '!$A$1:$C$7608,3,0)</f>
        <v>0</v>
      </c>
      <c r="L523" s="17">
        <f>VLOOKUP(A523,'[2]2023'!$A$9:$I$7853,9,0)</f>
        <v>0</v>
      </c>
      <c r="M523" s="140" t="s">
        <v>3154</v>
      </c>
    </row>
    <row r="524" spans="1:13" ht="15.75" outlineLevel="1">
      <c r="A524" s="10">
        <v>1311400923</v>
      </c>
      <c r="B524" s="11">
        <v>923</v>
      </c>
      <c r="C524" s="19">
        <v>311400</v>
      </c>
      <c r="D524" s="13">
        <v>1</v>
      </c>
      <c r="E524" s="136" t="s">
        <v>3154</v>
      </c>
      <c r="F524" s="15" t="s">
        <v>440</v>
      </c>
      <c r="G524" s="137" t="s">
        <v>3154</v>
      </c>
      <c r="H524" s="13" t="s">
        <v>34</v>
      </c>
      <c r="I524" s="126" t="s">
        <v>3154</v>
      </c>
      <c r="J524" s="126" t="s">
        <v>3154</v>
      </c>
      <c r="K524" s="17">
        <f>VLOOKUP(A524,'[1]קובץ מוכן '!$A$1:$C$7608,3,0)</f>
        <v>0</v>
      </c>
      <c r="L524" s="17">
        <f>VLOOKUP(A524,'[2]2023'!$A$9:$I$7853,9,0)</f>
        <v>0</v>
      </c>
      <c r="M524" s="18">
        <f>VLOOKUP(A524,[3]data1683177749303!$A$2:$J$6448,10,0)</f>
        <v>0</v>
      </c>
    </row>
    <row r="525" spans="1:13" ht="15.75" outlineLevel="1">
      <c r="A525" s="10">
        <v>1311400937</v>
      </c>
      <c r="B525" s="11">
        <v>937</v>
      </c>
      <c r="C525" s="19">
        <v>311400</v>
      </c>
      <c r="D525" s="13">
        <v>1</v>
      </c>
      <c r="E525" s="136" t="s">
        <v>3154</v>
      </c>
      <c r="F525" s="15" t="s">
        <v>409</v>
      </c>
      <c r="G525" s="137" t="s">
        <v>3154</v>
      </c>
      <c r="H525" s="13" t="s">
        <v>34</v>
      </c>
      <c r="I525" s="126" t="s">
        <v>3154</v>
      </c>
      <c r="J525" s="126" t="s">
        <v>3154</v>
      </c>
      <c r="K525" s="17">
        <f>VLOOKUP(A525,'[1]קובץ מוכן '!$A$1:$C$7608,3,0)</f>
        <v>0</v>
      </c>
      <c r="L525" s="17">
        <v>0</v>
      </c>
      <c r="M525" s="18">
        <f>VLOOKUP(A525,[3]data1683177749303!$A$2:$J$6448,10,0)</f>
        <v>-112687</v>
      </c>
    </row>
    <row r="526" spans="1:13" ht="16.5" outlineLevel="1" thickBot="1">
      <c r="A526" s="10">
        <v>1311400990</v>
      </c>
      <c r="B526" s="11">
        <v>990</v>
      </c>
      <c r="C526" s="19">
        <v>311400</v>
      </c>
      <c r="D526" s="13">
        <v>1</v>
      </c>
      <c r="E526" s="136" t="s">
        <v>3154</v>
      </c>
      <c r="F526" s="60" t="s">
        <v>439</v>
      </c>
      <c r="G526" s="176" t="s">
        <v>3154</v>
      </c>
      <c r="H526" s="13" t="s">
        <v>34</v>
      </c>
      <c r="I526" s="16">
        <f>K526/L526-1</f>
        <v>0</v>
      </c>
      <c r="J526" s="126" t="s">
        <v>3154</v>
      </c>
      <c r="K526" s="17">
        <f>VLOOKUP(A526,'[1]קובץ מוכן '!$A$1:$C$7608,3,0)</f>
        <v>-1610600</v>
      </c>
      <c r="L526" s="17">
        <f>VLOOKUP(A526,'[2]2023'!$A$9:$I$7853,9,0)</f>
        <v>-1610600</v>
      </c>
      <c r="M526" s="18">
        <f>VLOOKUP(A526,[3]data1683177749303!$A$2:$J$6448,10,0)</f>
        <v>-585433</v>
      </c>
    </row>
    <row r="527" spans="1:13" ht="16.5" thickBot="1">
      <c r="A527" s="125" t="s">
        <v>3154</v>
      </c>
      <c r="B527" s="25" t="s">
        <v>441</v>
      </c>
      <c r="C527" s="146" t="s">
        <v>3154</v>
      </c>
      <c r="D527" s="146" t="s">
        <v>3154</v>
      </c>
      <c r="E527" s="147" t="s">
        <v>3154</v>
      </c>
      <c r="F527" s="28" t="s">
        <v>434</v>
      </c>
      <c r="G527" s="153" t="s">
        <v>3154</v>
      </c>
      <c r="H527" s="146" t="s">
        <v>3154</v>
      </c>
      <c r="I527" s="29">
        <f>K527/L527-1</f>
        <v>0</v>
      </c>
      <c r="J527" s="127" t="s">
        <v>3154</v>
      </c>
      <c r="K527" s="37">
        <f t="shared" ref="K527:M527" si="24">SUBTOTAL(9,K519:K526)</f>
        <v>-1610600</v>
      </c>
      <c r="L527" s="37">
        <f t="shared" si="24"/>
        <v>-1610600</v>
      </c>
      <c r="M527" s="38">
        <f t="shared" si="24"/>
        <v>-698120</v>
      </c>
    </row>
    <row r="528" spans="1:13" ht="15.75" outlineLevel="1">
      <c r="A528" s="10">
        <v>13120000</v>
      </c>
      <c r="B528" s="11">
        <v>0</v>
      </c>
      <c r="C528" s="19">
        <v>312000</v>
      </c>
      <c r="D528" s="13">
        <v>1</v>
      </c>
      <c r="E528" s="136" t="s">
        <v>3154</v>
      </c>
      <c r="F528" s="15" t="s">
        <v>442</v>
      </c>
      <c r="G528" s="137" t="s">
        <v>3154</v>
      </c>
      <c r="H528" s="13" t="s">
        <v>11</v>
      </c>
      <c r="I528" s="126" t="s">
        <v>3154</v>
      </c>
      <c r="J528" s="142" t="s">
        <v>3154</v>
      </c>
      <c r="K528" s="17">
        <f>VLOOKUP(A528,'[1]קובץ מוכן '!$A$1:$C$7608,3,0)</f>
        <v>0</v>
      </c>
      <c r="L528" s="139" t="s">
        <v>3154</v>
      </c>
      <c r="M528" s="140" t="s">
        <v>3154</v>
      </c>
    </row>
    <row r="529" spans="1:13" ht="15.75" outlineLevel="1">
      <c r="A529" s="10">
        <v>13122000</v>
      </c>
      <c r="B529" s="11">
        <v>0</v>
      </c>
      <c r="C529" s="19">
        <v>312200</v>
      </c>
      <c r="D529" s="13">
        <v>1</v>
      </c>
      <c r="E529" s="136" t="s">
        <v>3154</v>
      </c>
      <c r="F529" s="15" t="s">
        <v>443</v>
      </c>
      <c r="G529" s="137" t="s">
        <v>3154</v>
      </c>
      <c r="H529" s="13" t="s">
        <v>11</v>
      </c>
      <c r="I529" s="126" t="s">
        <v>3154</v>
      </c>
      <c r="J529" s="142" t="s">
        <v>3154</v>
      </c>
      <c r="K529" s="17">
        <f>VLOOKUP(A529,'[1]קובץ מוכן '!$A$1:$C$7608,3,0)</f>
        <v>0</v>
      </c>
      <c r="L529" s="17">
        <f>VLOOKUP(A529,'[2]2023'!$A$9:$I$7853,9,0)</f>
        <v>0</v>
      </c>
      <c r="M529" s="140" t="s">
        <v>3154</v>
      </c>
    </row>
    <row r="530" spans="1:13" ht="15.75" outlineLevel="1">
      <c r="A530" s="10">
        <v>1312200312</v>
      </c>
      <c r="B530" s="11">
        <v>312</v>
      </c>
      <c r="C530" s="19">
        <v>312200</v>
      </c>
      <c r="D530" s="13">
        <v>1</v>
      </c>
      <c r="E530" s="136" t="s">
        <v>3154</v>
      </c>
      <c r="F530" s="15" t="s">
        <v>444</v>
      </c>
      <c r="G530" s="137" t="s">
        <v>3154</v>
      </c>
      <c r="H530" s="13" t="s">
        <v>34</v>
      </c>
      <c r="I530" s="126" t="s">
        <v>3154</v>
      </c>
      <c r="J530" s="126" t="s">
        <v>3154</v>
      </c>
      <c r="K530" s="17">
        <v>-58600</v>
      </c>
      <c r="L530" s="17">
        <f>VLOOKUP(A530,'[2]2023'!$A$9:$I$7853,9,0)</f>
        <v>0</v>
      </c>
      <c r="M530" s="18">
        <f>VLOOKUP(A530,[3]data1683177749303!$A$2:$J$6448,10,0)</f>
        <v>-58568</v>
      </c>
    </row>
    <row r="531" spans="1:13" ht="15.75" outlineLevel="1">
      <c r="A531" s="10">
        <v>1312200410</v>
      </c>
      <c r="B531" s="11">
        <v>410</v>
      </c>
      <c r="C531" s="19">
        <v>312200</v>
      </c>
      <c r="D531" s="13">
        <v>1</v>
      </c>
      <c r="E531" s="136" t="s">
        <v>3154</v>
      </c>
      <c r="F531" s="15" t="s">
        <v>445</v>
      </c>
      <c r="G531" s="137" t="s">
        <v>3154</v>
      </c>
      <c r="H531" s="13" t="s">
        <v>34</v>
      </c>
      <c r="I531" s="126" t="s">
        <v>3154</v>
      </c>
      <c r="J531" s="126" t="s">
        <v>3154</v>
      </c>
      <c r="K531" s="17">
        <f>VLOOKUP(A531,'[1]קובץ מוכן '!$A$1:$C$7608,3,0)</f>
        <v>0</v>
      </c>
      <c r="L531" s="17">
        <f>VLOOKUP(A531,'[2]2023'!$A$9:$I$7853,9,0)</f>
        <v>0</v>
      </c>
      <c r="M531" s="18">
        <f>VLOOKUP(A531,[3]data1683177749303!$A$2:$J$6448,10,0)</f>
        <v>0</v>
      </c>
    </row>
    <row r="532" spans="1:13" ht="15.75" outlineLevel="1">
      <c r="A532" s="10">
        <v>1312200490</v>
      </c>
      <c r="B532" s="11">
        <v>490</v>
      </c>
      <c r="C532" s="19">
        <v>312200</v>
      </c>
      <c r="D532" s="13">
        <v>1</v>
      </c>
      <c r="E532" s="136" t="s">
        <v>3154</v>
      </c>
      <c r="F532" s="15" t="s">
        <v>446</v>
      </c>
      <c r="G532" s="137" t="s">
        <v>3154</v>
      </c>
      <c r="H532" s="13" t="s">
        <v>34</v>
      </c>
      <c r="I532" s="126" t="s">
        <v>3154</v>
      </c>
      <c r="J532" s="126" t="s">
        <v>3154</v>
      </c>
      <c r="K532" s="17">
        <f>VLOOKUP(A532,'[1]קובץ מוכן '!$A$1:$C$7608,3,0)</f>
        <v>0</v>
      </c>
      <c r="L532" s="17">
        <f>VLOOKUP(A532,'[2]2023'!$A$9:$I$7853,9,0)</f>
        <v>0</v>
      </c>
      <c r="M532" s="18">
        <f>VLOOKUP(A532,[3]data1683177749303!$A$2:$J$6448,10,0)</f>
        <v>0</v>
      </c>
    </row>
    <row r="533" spans="1:13" ht="15.75" outlineLevel="1">
      <c r="A533" s="10">
        <v>1312200491</v>
      </c>
      <c r="B533" s="11">
        <v>491</v>
      </c>
      <c r="C533" s="19">
        <v>312200</v>
      </c>
      <c r="D533" s="13">
        <v>1</v>
      </c>
      <c r="E533" s="136" t="s">
        <v>3154</v>
      </c>
      <c r="F533" s="15" t="s">
        <v>447</v>
      </c>
      <c r="G533" s="137" t="s">
        <v>3154</v>
      </c>
      <c r="H533" s="13" t="s">
        <v>34</v>
      </c>
      <c r="I533" s="16">
        <f>K533/L533-1</f>
        <v>0</v>
      </c>
      <c r="J533" s="126" t="s">
        <v>3154</v>
      </c>
      <c r="K533" s="17">
        <f>VLOOKUP(A533,'[1]קובץ מוכן '!$A$1:$C$7608,3,0)</f>
        <v>-505400</v>
      </c>
      <c r="L533" s="17">
        <f>VLOOKUP(A533,'[2]2023'!$A$9:$I$7853,9,0)</f>
        <v>-505400</v>
      </c>
      <c r="M533" s="18">
        <f>VLOOKUP(A533,[3]data1683177749303!$A$2:$J$6448,10,0)</f>
        <v>-518860.45</v>
      </c>
    </row>
    <row r="534" spans="1:13" ht="15.75" outlineLevel="1">
      <c r="A534" s="10">
        <v>1312200910</v>
      </c>
      <c r="B534" s="11">
        <v>910</v>
      </c>
      <c r="C534" s="19">
        <v>312200</v>
      </c>
      <c r="D534" s="13">
        <v>1</v>
      </c>
      <c r="E534" s="136" t="s">
        <v>3154</v>
      </c>
      <c r="F534" s="15" t="s">
        <v>448</v>
      </c>
      <c r="G534" s="137" t="s">
        <v>3154</v>
      </c>
      <c r="H534" s="13" t="s">
        <v>34</v>
      </c>
      <c r="I534" s="126" t="s">
        <v>3154</v>
      </c>
      <c r="J534" s="126" t="s">
        <v>3154</v>
      </c>
      <c r="K534" s="17">
        <f>VLOOKUP(A534,'[1]קובץ מוכן '!$A$1:$C$7608,3,0)</f>
        <v>0</v>
      </c>
      <c r="L534" s="17">
        <f>VLOOKUP(A534,'[2]2023'!$A$9:$I$7853,9,0)</f>
        <v>0</v>
      </c>
      <c r="M534" s="18">
        <f>VLOOKUP(A534,[3]data1683177749303!$A$2:$J$6448,10,0)</f>
        <v>0</v>
      </c>
    </row>
    <row r="535" spans="1:13" ht="15.75" outlineLevel="1">
      <c r="A535" s="10">
        <v>1312200920</v>
      </c>
      <c r="B535" s="11">
        <v>920</v>
      </c>
      <c r="C535" s="19">
        <v>312200</v>
      </c>
      <c r="D535" s="13">
        <v>1</v>
      </c>
      <c r="E535" s="136" t="s">
        <v>3154</v>
      </c>
      <c r="F535" s="15" t="s">
        <v>449</v>
      </c>
      <c r="G535" s="137" t="s">
        <v>3154</v>
      </c>
      <c r="H535" s="13" t="s">
        <v>34</v>
      </c>
      <c r="I535" s="16">
        <f>K535/L535-1</f>
        <v>1</v>
      </c>
      <c r="J535" s="126" t="s">
        <v>3154</v>
      </c>
      <c r="K535" s="17">
        <f>VLOOKUP(A535,'[1]קובץ מוכן '!$A$1:$C$7608,3,0)</f>
        <v>-30000</v>
      </c>
      <c r="L535" s="17">
        <f>VLOOKUP(A535,'[2]2023'!$A$9:$I$7853,9,0)</f>
        <v>-15000</v>
      </c>
      <c r="M535" s="18">
        <f>VLOOKUP(A535,[3]data1683177749303!$A$2:$J$6448,10,0)</f>
        <v>-29433.4</v>
      </c>
    </row>
    <row r="536" spans="1:13" ht="15.75" outlineLevel="1">
      <c r="A536" s="10">
        <v>1312200921</v>
      </c>
      <c r="B536" s="11">
        <v>921</v>
      </c>
      <c r="C536" s="19">
        <v>312200</v>
      </c>
      <c r="D536" s="13">
        <v>1</v>
      </c>
      <c r="E536" s="136" t="s">
        <v>3154</v>
      </c>
      <c r="F536" s="15" t="s">
        <v>450</v>
      </c>
      <c r="G536" s="137" t="s">
        <v>3154</v>
      </c>
      <c r="H536" s="13" t="s">
        <v>34</v>
      </c>
      <c r="I536" s="16">
        <f>K536/L536-1</f>
        <v>0.30286986698883078</v>
      </c>
      <c r="J536" s="126" t="s">
        <v>3154</v>
      </c>
      <c r="K536" s="17">
        <v>-22000000</v>
      </c>
      <c r="L536" s="17">
        <f>VLOOKUP(A536,'[2]2023'!$A$9:$I$7853,9,0)</f>
        <v>-16885800</v>
      </c>
      <c r="M536" s="18">
        <f>VLOOKUP(A536,[3]data1683177749303!$A$2:$J$6448,10,0)</f>
        <v>-16723930.949999999</v>
      </c>
    </row>
    <row r="537" spans="1:13" ht="15.75" outlineLevel="1">
      <c r="A537" s="10">
        <v>1312200922</v>
      </c>
      <c r="B537" s="11">
        <v>922</v>
      </c>
      <c r="C537" s="19">
        <v>312200</v>
      </c>
      <c r="D537" s="13">
        <v>1</v>
      </c>
      <c r="E537" s="136" t="s">
        <v>3154</v>
      </c>
      <c r="F537" s="15" t="s">
        <v>451</v>
      </c>
      <c r="G537" s="137" t="s">
        <v>3154</v>
      </c>
      <c r="H537" s="13" t="s">
        <v>34</v>
      </c>
      <c r="I537" s="126" t="s">
        <v>3154</v>
      </c>
      <c r="J537" s="126" t="s">
        <v>3154</v>
      </c>
      <c r="K537" s="17">
        <f>VLOOKUP(A537,'[1]קובץ מוכן '!$A$1:$C$7608,3,0)</f>
        <v>0</v>
      </c>
      <c r="L537" s="17">
        <f>VLOOKUP(A537,'[2]2023'!$A$9:$I$7853,9,0)</f>
        <v>0</v>
      </c>
      <c r="M537" s="18">
        <f>VLOOKUP(A537,[3]data1683177749303!$A$2:$J$6448,10,0)</f>
        <v>0</v>
      </c>
    </row>
    <row r="538" spans="1:13" ht="15.75" outlineLevel="1">
      <c r="A538" s="10">
        <v>1312200924</v>
      </c>
      <c r="B538" s="11">
        <v>924</v>
      </c>
      <c r="C538" s="19">
        <v>312200</v>
      </c>
      <c r="D538" s="13">
        <v>1</v>
      </c>
      <c r="E538" s="136" t="s">
        <v>3154</v>
      </c>
      <c r="F538" s="15" t="s">
        <v>452</v>
      </c>
      <c r="G538" s="137" t="s">
        <v>3154</v>
      </c>
      <c r="H538" s="13" t="s">
        <v>34</v>
      </c>
      <c r="I538" s="126" t="s">
        <v>3154</v>
      </c>
      <c r="J538" s="126" t="s">
        <v>3154</v>
      </c>
      <c r="K538" s="17">
        <f>VLOOKUP(A538,'[1]קובץ מוכן '!$A$1:$C$7608,3,0)</f>
        <v>0</v>
      </c>
      <c r="L538" s="17">
        <f>VLOOKUP(A538,'[2]2023'!$A$9:$I$7853,9,0)</f>
        <v>0</v>
      </c>
      <c r="M538" s="18">
        <f>VLOOKUP(A538,[3]data1683177749303!$A$2:$J$6448,10,0)</f>
        <v>0</v>
      </c>
    </row>
    <row r="539" spans="1:13" ht="15.75" outlineLevel="1">
      <c r="A539" s="10">
        <v>1312200925</v>
      </c>
      <c r="B539" s="11">
        <v>925</v>
      </c>
      <c r="C539" s="19">
        <v>312200</v>
      </c>
      <c r="D539" s="13">
        <v>1</v>
      </c>
      <c r="E539" s="136" t="s">
        <v>3154</v>
      </c>
      <c r="F539" s="15" t="s">
        <v>453</v>
      </c>
      <c r="G539" s="137" t="s">
        <v>3154</v>
      </c>
      <c r="H539" s="13" t="s">
        <v>34</v>
      </c>
      <c r="I539" s="16">
        <f>K539/L539-1</f>
        <v>-1</v>
      </c>
      <c r="J539" s="126" t="s">
        <v>3154</v>
      </c>
      <c r="K539" s="17">
        <f>VLOOKUP(A539,'[1]קובץ מוכן '!$A$1:$C$7608,3,0)</f>
        <v>0</v>
      </c>
      <c r="L539" s="17">
        <f>VLOOKUP(A539,'[2]2023'!$A$9:$I$7853,9,0)</f>
        <v>-20165000</v>
      </c>
      <c r="M539" s="18">
        <f>VLOOKUP(A539,[3]data1683177749303!$A$2:$J$6448,10,0)</f>
        <v>-19792317.350000001</v>
      </c>
    </row>
    <row r="540" spans="1:13" ht="15.75" outlineLevel="1">
      <c r="A540" s="10">
        <v>1312200936</v>
      </c>
      <c r="B540" s="11">
        <v>936</v>
      </c>
      <c r="C540" s="19">
        <v>312200</v>
      </c>
      <c r="D540" s="13">
        <v>1</v>
      </c>
      <c r="E540" s="136" t="s">
        <v>3154</v>
      </c>
      <c r="F540" s="15" t="s">
        <v>454</v>
      </c>
      <c r="G540" s="137" t="s">
        <v>3154</v>
      </c>
      <c r="H540" s="13" t="s">
        <v>34</v>
      </c>
      <c r="I540" s="126" t="s">
        <v>3154</v>
      </c>
      <c r="J540" s="126" t="s">
        <v>3154</v>
      </c>
      <c r="K540" s="17">
        <f>VLOOKUP(A540,'[1]קובץ מוכן '!$A$1:$C$7608,3,0)</f>
        <v>0</v>
      </c>
      <c r="L540" s="17">
        <f>VLOOKUP(A540,'[2]2023'!$A$9:$I$7853,9,0)</f>
        <v>0</v>
      </c>
      <c r="M540" s="18">
        <f>VLOOKUP(A540,[3]data1683177749303!$A$2:$J$6448,10,0)</f>
        <v>-57567</v>
      </c>
    </row>
    <row r="541" spans="1:13" ht="16.5" outlineLevel="1" thickBot="1">
      <c r="A541" s="10">
        <v>1312200944</v>
      </c>
      <c r="B541" s="11">
        <v>944</v>
      </c>
      <c r="C541" s="19">
        <v>312200</v>
      </c>
      <c r="D541" s="13">
        <v>1</v>
      </c>
      <c r="E541" s="136" t="s">
        <v>3154</v>
      </c>
      <c r="F541" s="15" t="s">
        <v>3108</v>
      </c>
      <c r="G541" s="137" t="s">
        <v>3154</v>
      </c>
      <c r="H541" s="13" t="s">
        <v>34</v>
      </c>
      <c r="I541" s="126" t="s">
        <v>3154</v>
      </c>
      <c r="J541" s="16" t="s">
        <v>915</v>
      </c>
      <c r="K541" s="17">
        <f>VLOOKUP(A541,'[1]קובץ מוכן '!$A$1:$C$7608,3,0)</f>
        <v>0</v>
      </c>
      <c r="L541" s="17">
        <f>VLOOKUP(A541,'[2]2023'!$A$9:$I$7853,9,0)</f>
        <v>0</v>
      </c>
      <c r="M541" s="18">
        <f>VLOOKUP(A541,[3]data1683177749303!$A$2:$J$6448,10,0)</f>
        <v>0</v>
      </c>
    </row>
    <row r="542" spans="1:13" ht="16.5" thickBot="1">
      <c r="A542" s="125" t="s">
        <v>3154</v>
      </c>
      <c r="B542" s="25" t="s">
        <v>456</v>
      </c>
      <c r="C542" s="146" t="s">
        <v>3154</v>
      </c>
      <c r="D542" s="146" t="s">
        <v>3154</v>
      </c>
      <c r="E542" s="147" t="s">
        <v>3154</v>
      </c>
      <c r="F542" s="28" t="s">
        <v>443</v>
      </c>
      <c r="G542" s="153" t="s">
        <v>3154</v>
      </c>
      <c r="H542" s="146" t="s">
        <v>3154</v>
      </c>
      <c r="I542" s="29">
        <f>K542/L542-1</f>
        <v>-0.39863512477642449</v>
      </c>
      <c r="J542" s="127" t="s">
        <v>3154</v>
      </c>
      <c r="K542" s="37">
        <f t="shared" ref="K542:M542" si="25">SUBTOTAL(9,K530:K541)</f>
        <v>-22594000</v>
      </c>
      <c r="L542" s="37">
        <f t="shared" si="25"/>
        <v>-37571200</v>
      </c>
      <c r="M542" s="38">
        <f t="shared" si="25"/>
        <v>-37180677.150000006</v>
      </c>
    </row>
    <row r="543" spans="1:13" ht="15.75" outlineLevel="1">
      <c r="A543" s="10">
        <v>13122100</v>
      </c>
      <c r="B543" s="11">
        <v>0</v>
      </c>
      <c r="C543" s="19">
        <v>312210</v>
      </c>
      <c r="D543" s="13">
        <v>1</v>
      </c>
      <c r="E543" s="136" t="s">
        <v>3154</v>
      </c>
      <c r="F543" s="15" t="s">
        <v>457</v>
      </c>
      <c r="G543" s="137" t="s">
        <v>3154</v>
      </c>
      <c r="H543" s="13" t="s">
        <v>11</v>
      </c>
      <c r="I543" s="126" t="s">
        <v>3154</v>
      </c>
      <c r="J543" s="142" t="s">
        <v>3154</v>
      </c>
      <c r="K543" s="17">
        <f>VLOOKUP(A543,'[1]קובץ מוכן '!$A$1:$C$7608,3,0)</f>
        <v>0</v>
      </c>
      <c r="L543" s="139" t="s">
        <v>3154</v>
      </c>
      <c r="M543" s="140" t="s">
        <v>3154</v>
      </c>
    </row>
    <row r="544" spans="1:13" ht="15.75" outlineLevel="1">
      <c r="A544" s="10">
        <v>1312210430</v>
      </c>
      <c r="B544" s="11">
        <v>430</v>
      </c>
      <c r="C544" s="19">
        <v>312210</v>
      </c>
      <c r="D544" s="13">
        <v>1</v>
      </c>
      <c r="E544" s="136" t="s">
        <v>3154</v>
      </c>
      <c r="F544" s="15" t="s">
        <v>458</v>
      </c>
      <c r="G544" s="137" t="s">
        <v>3154</v>
      </c>
      <c r="H544" s="13" t="s">
        <v>34</v>
      </c>
      <c r="I544" s="126" t="s">
        <v>3154</v>
      </c>
      <c r="J544" s="126" t="s">
        <v>3154</v>
      </c>
      <c r="K544" s="17">
        <f>VLOOKUP(A544,'[1]קובץ מוכן '!$A$1:$C$7608,3,0)</f>
        <v>0</v>
      </c>
      <c r="L544" s="17">
        <f>VLOOKUP(A544,'[2]2023'!$A$9:$I$7853,9,0)</f>
        <v>0</v>
      </c>
      <c r="M544" s="18">
        <f>VLOOKUP(A544,[3]data1683177749303!$A$2:$J$6448,10,0)</f>
        <v>0</v>
      </c>
    </row>
    <row r="545" spans="1:13" ht="15.75" outlineLevel="1">
      <c r="A545" s="10">
        <v>1312210491</v>
      </c>
      <c r="B545" s="11">
        <v>491</v>
      </c>
      <c r="C545" s="19">
        <v>312210</v>
      </c>
      <c r="D545" s="13">
        <v>1</v>
      </c>
      <c r="E545" s="136" t="s">
        <v>3154</v>
      </c>
      <c r="F545" s="15" t="s">
        <v>459</v>
      </c>
      <c r="G545" s="137" t="s">
        <v>3154</v>
      </c>
      <c r="H545" s="13" t="s">
        <v>34</v>
      </c>
      <c r="I545" s="126" t="s">
        <v>3154</v>
      </c>
      <c r="J545" s="126" t="s">
        <v>3154</v>
      </c>
      <c r="K545" s="17">
        <f>VLOOKUP(A545,'[1]קובץ מוכן '!$A$1:$C$7608,3,0)</f>
        <v>0</v>
      </c>
      <c r="L545" s="17">
        <f>VLOOKUP(A545,'[2]2023'!$A$9:$I$7853,9,0)</f>
        <v>0</v>
      </c>
      <c r="M545" s="18">
        <f>VLOOKUP(A545,[3]data1683177749303!$A$2:$J$6448,10,0)</f>
        <v>0</v>
      </c>
    </row>
    <row r="546" spans="1:13" ht="15.75" outlineLevel="1">
      <c r="A546" s="10">
        <v>1312210790</v>
      </c>
      <c r="B546" s="11">
        <v>790</v>
      </c>
      <c r="C546" s="19">
        <v>312210</v>
      </c>
      <c r="D546" s="13">
        <v>1</v>
      </c>
      <c r="E546" s="136" t="s">
        <v>3154</v>
      </c>
      <c r="F546" s="48" t="s">
        <v>460</v>
      </c>
      <c r="G546" s="165" t="s">
        <v>3154</v>
      </c>
      <c r="H546" s="13" t="s">
        <v>34</v>
      </c>
      <c r="I546" s="126" t="s">
        <v>3154</v>
      </c>
      <c r="J546" s="126" t="s">
        <v>3154</v>
      </c>
      <c r="K546" s="17">
        <f>VLOOKUP(A546,'[1]קובץ מוכן '!$A$1:$C$7608,3,0)</f>
        <v>0</v>
      </c>
      <c r="L546" s="17">
        <f>VLOOKUP(A546,'[2]2023'!$A$9:$I$7853,9,0)</f>
        <v>0</v>
      </c>
      <c r="M546" s="18">
        <f>VLOOKUP(A546,[3]data1683177749303!$A$2:$J$6448,10,0)</f>
        <v>0</v>
      </c>
    </row>
    <row r="547" spans="1:13" ht="15.75" outlineLevel="1">
      <c r="A547" s="10">
        <v>1312210920</v>
      </c>
      <c r="B547" s="11">
        <v>920</v>
      </c>
      <c r="C547" s="19">
        <v>312210</v>
      </c>
      <c r="D547" s="13">
        <v>1</v>
      </c>
      <c r="E547" s="136" t="s">
        <v>3154</v>
      </c>
      <c r="F547" s="15" t="s">
        <v>461</v>
      </c>
      <c r="G547" s="137" t="s">
        <v>3154</v>
      </c>
      <c r="H547" s="13" t="s">
        <v>34</v>
      </c>
      <c r="I547" s="16">
        <f>K547/L547-1</f>
        <v>0</v>
      </c>
      <c r="J547" s="126" t="s">
        <v>3154</v>
      </c>
      <c r="K547" s="17">
        <f>VLOOKUP(A547,'[1]קובץ מוכן '!$A$1:$C$7608,3,0)</f>
        <v>-20000</v>
      </c>
      <c r="L547" s="17">
        <f>VLOOKUP(A547,'[2]2023'!$A$9:$I$7853,9,0)</f>
        <v>-20000</v>
      </c>
      <c r="M547" s="18">
        <f>VLOOKUP(A547,[3]data1683177749303!$A$2:$J$6448,10,0)</f>
        <v>0</v>
      </c>
    </row>
    <row r="548" spans="1:13" ht="15.75" outlineLevel="1">
      <c r="A548" s="10">
        <v>1312210922</v>
      </c>
      <c r="B548" s="11">
        <v>922</v>
      </c>
      <c r="C548" s="19">
        <v>312210</v>
      </c>
      <c r="D548" s="13">
        <v>1</v>
      </c>
      <c r="E548" s="136" t="s">
        <v>3154</v>
      </c>
      <c r="F548" s="15" t="s">
        <v>451</v>
      </c>
      <c r="G548" s="137" t="s">
        <v>3154</v>
      </c>
      <c r="H548" s="13" t="s">
        <v>34</v>
      </c>
      <c r="I548" s="16">
        <f>K548/L548-1</f>
        <v>0.26920356486065922</v>
      </c>
      <c r="J548" s="126" t="s">
        <v>3154</v>
      </c>
      <c r="K548" s="17">
        <f>VLOOKUP(A548,'[1]קובץ מוכן '!$A$1:$C$7608,3,0)</f>
        <v>-897200</v>
      </c>
      <c r="L548" s="17">
        <f>VLOOKUP(A548,'[2]2023'!$A$9:$I$7853,9,0)</f>
        <v>-706900</v>
      </c>
      <c r="M548" s="18">
        <f>VLOOKUP(A548,[3]data1683177749303!$A$2:$J$6448,10,0)</f>
        <v>-782870.52</v>
      </c>
    </row>
    <row r="549" spans="1:13" ht="15.75" outlineLevel="1">
      <c r="A549" s="10">
        <v>1312210924</v>
      </c>
      <c r="B549" s="11">
        <v>924</v>
      </c>
      <c r="C549" s="19">
        <v>312210</v>
      </c>
      <c r="D549" s="13">
        <v>1</v>
      </c>
      <c r="E549" s="136" t="s">
        <v>3154</v>
      </c>
      <c r="F549" s="15" t="s">
        <v>452</v>
      </c>
      <c r="G549" s="137" t="s">
        <v>3154</v>
      </c>
      <c r="H549" s="13" t="s">
        <v>34</v>
      </c>
      <c r="I549" s="16">
        <f>K549/L549-1</f>
        <v>0.18426823229822453</v>
      </c>
      <c r="J549" s="126" t="s">
        <v>3154</v>
      </c>
      <c r="K549" s="17">
        <f>VLOOKUP(A549,'[1]קובץ מוכן '!$A$1:$C$7608,3,0)</f>
        <v>-1674200</v>
      </c>
      <c r="L549" s="17">
        <f>VLOOKUP(A549,'[2]2023'!$A$9:$I$7853,9,0)</f>
        <v>-1413700</v>
      </c>
      <c r="M549" s="18">
        <f>VLOOKUP(A549,[3]data1683177749303!$A$2:$J$6448,10,0)</f>
        <v>-1374585.26</v>
      </c>
    </row>
    <row r="550" spans="1:13" ht="16.5" outlineLevel="1" thickBot="1">
      <c r="A550" s="10">
        <v>1312210928</v>
      </c>
      <c r="B550" s="11">
        <v>928</v>
      </c>
      <c r="C550" s="19">
        <v>312210</v>
      </c>
      <c r="D550" s="13">
        <v>1</v>
      </c>
      <c r="E550" s="136" t="s">
        <v>3154</v>
      </c>
      <c r="F550" s="15" t="s">
        <v>462</v>
      </c>
      <c r="G550" s="137" t="s">
        <v>3154</v>
      </c>
      <c r="H550" s="13" t="s">
        <v>34</v>
      </c>
      <c r="I550" s="16">
        <f>K550/L550-1</f>
        <v>0.24132492113564674</v>
      </c>
      <c r="J550" s="126" t="s">
        <v>3154</v>
      </c>
      <c r="K550" s="17">
        <f>VLOOKUP(A550,'[1]קובץ מוכן '!$A$1:$C$7608,3,0)</f>
        <v>-393500</v>
      </c>
      <c r="L550" s="17">
        <f>VLOOKUP(A550,'[2]2023'!$A$9:$I$7853,9,0)</f>
        <v>-317000</v>
      </c>
      <c r="M550" s="18">
        <f>VLOOKUP(A550,[3]data1683177749303!$A$2:$J$6448,10,0)</f>
        <v>-334458</v>
      </c>
    </row>
    <row r="551" spans="1:13" ht="16.5" thickBot="1">
      <c r="A551" s="125" t="s">
        <v>3154</v>
      </c>
      <c r="B551" s="25" t="s">
        <v>463</v>
      </c>
      <c r="C551" s="146" t="s">
        <v>3154</v>
      </c>
      <c r="D551" s="146" t="s">
        <v>3154</v>
      </c>
      <c r="E551" s="147" t="s">
        <v>3154</v>
      </c>
      <c r="F551" s="28" t="s">
        <v>457</v>
      </c>
      <c r="G551" s="153" t="s">
        <v>3154</v>
      </c>
      <c r="H551" s="146" t="s">
        <v>3154</v>
      </c>
      <c r="I551" s="29">
        <f>K551/L551-1</f>
        <v>0.21455891927083326</v>
      </c>
      <c r="J551" s="127" t="s">
        <v>3154</v>
      </c>
      <c r="K551" s="37">
        <f t="shared" ref="K551:M551" si="26">SUBTOTAL(9,K544:K550)</f>
        <v>-2984900</v>
      </c>
      <c r="L551" s="37">
        <f t="shared" si="26"/>
        <v>-2457600</v>
      </c>
      <c r="M551" s="38">
        <f t="shared" si="26"/>
        <v>-2491913.7800000003</v>
      </c>
    </row>
    <row r="552" spans="1:13" ht="15.75" outlineLevel="1">
      <c r="A552" s="10">
        <v>13123000</v>
      </c>
      <c r="B552" s="11">
        <v>0</v>
      </c>
      <c r="C552" s="19">
        <v>312300</v>
      </c>
      <c r="D552" s="13">
        <v>1</v>
      </c>
      <c r="E552" s="136" t="s">
        <v>3154</v>
      </c>
      <c r="F552" s="15" t="s">
        <v>464</v>
      </c>
      <c r="G552" s="137" t="s">
        <v>3154</v>
      </c>
      <c r="H552" s="13" t="s">
        <v>11</v>
      </c>
      <c r="I552" s="126" t="s">
        <v>3154</v>
      </c>
      <c r="J552" s="142" t="s">
        <v>3154</v>
      </c>
      <c r="K552" s="17">
        <f>VLOOKUP(A552,'[1]קובץ מוכן '!$A$1:$C$7608,3,0)</f>
        <v>0</v>
      </c>
      <c r="L552" s="139" t="s">
        <v>3154</v>
      </c>
      <c r="M552" s="140" t="s">
        <v>3154</v>
      </c>
    </row>
    <row r="553" spans="1:13" ht="15.75" outlineLevel="1">
      <c r="A553" s="10">
        <v>1312300410</v>
      </c>
      <c r="B553" s="11">
        <v>410</v>
      </c>
      <c r="C553" s="19">
        <v>312300</v>
      </c>
      <c r="D553" s="13">
        <v>1</v>
      </c>
      <c r="E553" s="136" t="s">
        <v>3154</v>
      </c>
      <c r="F553" s="15" t="s">
        <v>465</v>
      </c>
      <c r="G553" s="137" t="s">
        <v>3154</v>
      </c>
      <c r="H553" s="13" t="s">
        <v>34</v>
      </c>
      <c r="I553" s="126" t="s">
        <v>3154</v>
      </c>
      <c r="J553" s="126" t="s">
        <v>3154</v>
      </c>
      <c r="K553" s="17">
        <f>VLOOKUP(A553,'[1]קובץ מוכן '!$A$1:$C$7608,3,0)</f>
        <v>-100000</v>
      </c>
      <c r="L553" s="17">
        <f>VLOOKUP(A553,'[2]2023'!$A$9:$I$7853,9,0)</f>
        <v>-100000</v>
      </c>
      <c r="M553" s="18">
        <f>VLOOKUP(A553,[3]data1683177749303!$A$2:$J$6448,10,0)</f>
        <v>-41226.120000000003</v>
      </c>
    </row>
    <row r="554" spans="1:13" ht="15.75" outlineLevel="1">
      <c r="A554" s="10">
        <v>1312300492</v>
      </c>
      <c r="B554" s="11">
        <v>492</v>
      </c>
      <c r="C554" s="19">
        <v>312300</v>
      </c>
      <c r="D554" s="13">
        <v>1</v>
      </c>
      <c r="E554" s="136" t="s">
        <v>3154</v>
      </c>
      <c r="F554" s="15" t="s">
        <v>466</v>
      </c>
      <c r="G554" s="137" t="s">
        <v>3154</v>
      </c>
      <c r="H554" s="13" t="s">
        <v>34</v>
      </c>
      <c r="I554" s="126" t="s">
        <v>3154</v>
      </c>
      <c r="J554" s="126" t="s">
        <v>3154</v>
      </c>
      <c r="K554" s="17">
        <f>VLOOKUP(A554,'[1]קובץ מוכן '!$A$1:$C$7608,3,0)</f>
        <v>0</v>
      </c>
      <c r="L554" s="17">
        <f>VLOOKUP(A554,'[2]2023'!$A$9:$I$7853,9,0)</f>
        <v>0</v>
      </c>
      <c r="M554" s="18">
        <f>VLOOKUP(A554,[3]data1683177749303!$A$2:$J$6448,10,0)</f>
        <v>0</v>
      </c>
    </row>
    <row r="555" spans="1:13" ht="15.75" outlineLevel="1">
      <c r="A555" s="10">
        <v>1312300493</v>
      </c>
      <c r="B555" s="11">
        <v>493</v>
      </c>
      <c r="C555" s="19">
        <v>312300</v>
      </c>
      <c r="D555" s="13">
        <v>1</v>
      </c>
      <c r="E555" s="136" t="s">
        <v>3154</v>
      </c>
      <c r="F555" s="15" t="s">
        <v>467</v>
      </c>
      <c r="G555" s="137" t="s">
        <v>3154</v>
      </c>
      <c r="H555" s="13" t="s">
        <v>34</v>
      </c>
      <c r="I555" s="126" t="s">
        <v>3154</v>
      </c>
      <c r="J555" s="126" t="s">
        <v>3154</v>
      </c>
      <c r="K555" s="17">
        <f>VLOOKUP(A555,'[1]קובץ מוכן '!$A$1:$C$7608,3,0)</f>
        <v>0</v>
      </c>
      <c r="L555" s="17">
        <f>VLOOKUP(A555,'[2]2023'!$A$9:$I$7853,9,0)</f>
        <v>0</v>
      </c>
      <c r="M555" s="18">
        <f>VLOOKUP(A555,[3]data1683177749303!$A$2:$J$6448,10,0)</f>
        <v>0</v>
      </c>
    </row>
    <row r="556" spans="1:13" ht="15.75" outlineLevel="1">
      <c r="A556" s="10">
        <v>1312300494</v>
      </c>
      <c r="B556" s="11">
        <v>494</v>
      </c>
      <c r="C556" s="19">
        <v>312300</v>
      </c>
      <c r="D556" s="13">
        <v>1</v>
      </c>
      <c r="E556" s="136" t="s">
        <v>3154</v>
      </c>
      <c r="F556" s="15" t="s">
        <v>468</v>
      </c>
      <c r="G556" s="137" t="s">
        <v>3154</v>
      </c>
      <c r="H556" s="13" t="s">
        <v>34</v>
      </c>
      <c r="I556" s="126" t="s">
        <v>3154</v>
      </c>
      <c r="J556" s="126" t="s">
        <v>3154</v>
      </c>
      <c r="K556" s="17">
        <f>VLOOKUP(A556,'[1]קובץ מוכן '!$A$1:$C$7608,3,0)</f>
        <v>0</v>
      </c>
      <c r="L556" s="17">
        <f>VLOOKUP(A556,'[2]2023'!$A$9:$I$7853,9,0)</f>
        <v>0</v>
      </c>
      <c r="M556" s="18">
        <f>VLOOKUP(A556,[3]data1683177749303!$A$2:$J$6448,10,0)</f>
        <v>0</v>
      </c>
    </row>
    <row r="557" spans="1:13" ht="15.75" outlineLevel="1">
      <c r="A557" s="10">
        <v>1312300790</v>
      </c>
      <c r="B557" s="11">
        <v>790</v>
      </c>
      <c r="C557" s="19">
        <v>312300</v>
      </c>
      <c r="D557" s="13">
        <v>1</v>
      </c>
      <c r="E557" s="175" t="s">
        <v>3154</v>
      </c>
      <c r="F557" s="60" t="s">
        <v>469</v>
      </c>
      <c r="G557" s="176" t="s">
        <v>3154</v>
      </c>
      <c r="H557" s="13" t="s">
        <v>34</v>
      </c>
      <c r="I557" s="126" t="s">
        <v>3154</v>
      </c>
      <c r="J557" s="126" t="s">
        <v>3154</v>
      </c>
      <c r="K557" s="17">
        <f>VLOOKUP(A557,'[1]קובץ מוכן '!$A$1:$C$7608,3,0)</f>
        <v>0</v>
      </c>
      <c r="L557" s="17">
        <f>VLOOKUP(A557,'[2]2023'!$A$9:$I$7853,9,0)</f>
        <v>0</v>
      </c>
      <c r="M557" s="18">
        <f>VLOOKUP(A557,[3]data1683177749303!$A$2:$J$6448,10,0)</f>
        <v>0</v>
      </c>
    </row>
    <row r="558" spans="1:13" ht="15.75" outlineLevel="1">
      <c r="A558" s="10">
        <v>1312300920</v>
      </c>
      <c r="B558" s="11">
        <v>920</v>
      </c>
      <c r="C558" s="19">
        <v>312300</v>
      </c>
      <c r="D558" s="13">
        <v>1</v>
      </c>
      <c r="E558" s="136" t="s">
        <v>3154</v>
      </c>
      <c r="F558" s="15" t="s">
        <v>470</v>
      </c>
      <c r="G558" s="137" t="s">
        <v>3154</v>
      </c>
      <c r="H558" s="13" t="s">
        <v>34</v>
      </c>
      <c r="I558" s="126" t="s">
        <v>3154</v>
      </c>
      <c r="J558" s="126" t="s">
        <v>3154</v>
      </c>
      <c r="K558" s="17">
        <f>VLOOKUP(A558,'[1]קובץ מוכן '!$A$1:$C$7608,3,0)</f>
        <v>0</v>
      </c>
      <c r="L558" s="17">
        <f>VLOOKUP(A558,'[2]2023'!$A$9:$I$7853,9,0)</f>
        <v>0</v>
      </c>
      <c r="M558" s="18">
        <f>VLOOKUP(A558,[3]data1683177749303!$A$2:$J$6448,10,0)</f>
        <v>0</v>
      </c>
    </row>
    <row r="559" spans="1:13" ht="15.75" outlineLevel="1">
      <c r="A559" s="10">
        <v>1312300921</v>
      </c>
      <c r="B559" s="11">
        <v>921</v>
      </c>
      <c r="C559" s="19">
        <v>312300</v>
      </c>
      <c r="D559" s="13">
        <v>1</v>
      </c>
      <c r="E559" s="136" t="s">
        <v>3154</v>
      </c>
      <c r="F559" s="15" t="s">
        <v>471</v>
      </c>
      <c r="G559" s="137" t="s">
        <v>3154</v>
      </c>
      <c r="H559" s="13" t="s">
        <v>34</v>
      </c>
      <c r="I559" s="16">
        <f>K559/L559-1</f>
        <v>0.29607780042189558</v>
      </c>
      <c r="J559" s="126" t="s">
        <v>3154</v>
      </c>
      <c r="K559" s="17">
        <v>-58000000</v>
      </c>
      <c r="L559" s="17">
        <f>VLOOKUP(A559,'[2]2023'!$A$9:$I$7853,9,0)</f>
        <v>-44750400</v>
      </c>
      <c r="M559" s="18">
        <f>VLOOKUP(A559,[3]data1683177749303!$A$2:$J$6448,10,0)</f>
        <v>-43906141.659999996</v>
      </c>
    </row>
    <row r="560" spans="1:13" ht="15.75" outlineLevel="1">
      <c r="A560" s="10">
        <v>1312300922</v>
      </c>
      <c r="B560" s="11">
        <v>922</v>
      </c>
      <c r="C560" s="19">
        <v>312300</v>
      </c>
      <c r="D560" s="13">
        <v>1</v>
      </c>
      <c r="E560" s="136" t="s">
        <v>3154</v>
      </c>
      <c r="F560" s="15" t="s">
        <v>472</v>
      </c>
      <c r="G560" s="137" t="s">
        <v>3154</v>
      </c>
      <c r="H560" s="13" t="s">
        <v>34</v>
      </c>
      <c r="I560" s="16">
        <f>K560/L560-1</f>
        <v>0.29530882321193408</v>
      </c>
      <c r="J560" s="126" t="s">
        <v>3154</v>
      </c>
      <c r="K560" s="17">
        <v>-12000000</v>
      </c>
      <c r="L560" s="17">
        <f>VLOOKUP(A560,'[2]2023'!$A$9:$I$7853,9,0)</f>
        <v>-9264200</v>
      </c>
      <c r="M560" s="18">
        <f>VLOOKUP(A560,[3]data1683177749303!$A$2:$J$6448,10,0)</f>
        <v>-6435379.0199999996</v>
      </c>
    </row>
    <row r="561" spans="1:13" ht="16.5" outlineLevel="1" thickBot="1">
      <c r="A561" s="10">
        <v>1312300923</v>
      </c>
      <c r="B561" s="11">
        <v>923</v>
      </c>
      <c r="C561" s="19">
        <v>312300</v>
      </c>
      <c r="D561" s="13">
        <v>1</v>
      </c>
      <c r="E561" s="136" t="s">
        <v>3154</v>
      </c>
      <c r="F561" s="15" t="s">
        <v>473</v>
      </c>
      <c r="G561" s="137" t="s">
        <v>3154</v>
      </c>
      <c r="H561" s="13" t="s">
        <v>34</v>
      </c>
      <c r="I561" s="16">
        <f>K561/L561-1</f>
        <v>-4.3126684636118573E-2</v>
      </c>
      <c r="J561" s="126" t="s">
        <v>3154</v>
      </c>
      <c r="K561" s="17">
        <f>VLOOKUP(A561,'[1]קובץ מוכן '!$A$1:$C$7608,3,0)</f>
        <v>-142000</v>
      </c>
      <c r="L561" s="17">
        <f>VLOOKUP(A561,'[2]2023'!$A$9:$I$7853,9,0)</f>
        <v>-148400</v>
      </c>
      <c r="M561" s="18">
        <f>VLOOKUP(A561,[3]data1683177749303!$A$2:$J$6448,10,0)</f>
        <v>0</v>
      </c>
    </row>
    <row r="562" spans="1:13" ht="16.5" thickBot="1">
      <c r="A562" s="125" t="s">
        <v>3154</v>
      </c>
      <c r="B562" s="25" t="s">
        <v>474</v>
      </c>
      <c r="C562" s="146" t="s">
        <v>3154</v>
      </c>
      <c r="D562" s="146" t="s">
        <v>3154</v>
      </c>
      <c r="E562" s="147" t="s">
        <v>3154</v>
      </c>
      <c r="F562" s="28" t="s">
        <v>464</v>
      </c>
      <c r="G562" s="153" t="s">
        <v>3154</v>
      </c>
      <c r="H562" s="146" t="s">
        <v>3154</v>
      </c>
      <c r="I562" s="29">
        <f>K562/L562-1</f>
        <v>0.29447321379208669</v>
      </c>
      <c r="J562" s="127" t="s">
        <v>3154</v>
      </c>
      <c r="K562" s="37">
        <f t="shared" ref="K562:M562" si="27">SUBTOTAL(9,K553:K561)</f>
        <v>-70242000</v>
      </c>
      <c r="L562" s="37">
        <f t="shared" si="27"/>
        <v>-54263000</v>
      </c>
      <c r="M562" s="38">
        <f t="shared" si="27"/>
        <v>-50382746.799999997</v>
      </c>
    </row>
    <row r="563" spans="1:13" ht="15.75" outlineLevel="1">
      <c r="A563" s="10">
        <v>13123100</v>
      </c>
      <c r="B563" s="11">
        <v>0</v>
      </c>
      <c r="C563" s="19">
        <v>312310</v>
      </c>
      <c r="D563" s="13">
        <v>1</v>
      </c>
      <c r="E563" s="136" t="s">
        <v>3154</v>
      </c>
      <c r="F563" s="15" t="s">
        <v>475</v>
      </c>
      <c r="G563" s="137" t="s">
        <v>3154</v>
      </c>
      <c r="H563" s="13" t="s">
        <v>11</v>
      </c>
      <c r="I563" s="126" t="s">
        <v>3154</v>
      </c>
      <c r="J563" s="142" t="s">
        <v>3154</v>
      </c>
      <c r="K563" s="17">
        <f>VLOOKUP(A563,'[1]קובץ מוכן '!$A$1:$C$7608,3,0)</f>
        <v>0</v>
      </c>
      <c r="L563" s="17">
        <f>VLOOKUP(A563,'[2]2023'!$A$9:$I$7853,9,0)</f>
        <v>0</v>
      </c>
      <c r="M563" s="140" t="s">
        <v>3154</v>
      </c>
    </row>
    <row r="564" spans="1:13" ht="15.75" outlineLevel="1">
      <c r="A564" s="10">
        <v>1312310494</v>
      </c>
      <c r="B564" s="11">
        <v>494</v>
      </c>
      <c r="C564" s="19">
        <v>312310</v>
      </c>
      <c r="D564" s="13">
        <v>1</v>
      </c>
      <c r="E564" s="136" t="s">
        <v>3154</v>
      </c>
      <c r="F564" s="15" t="s">
        <v>476</v>
      </c>
      <c r="G564" s="137" t="s">
        <v>3154</v>
      </c>
      <c r="H564" s="13" t="s">
        <v>34</v>
      </c>
      <c r="I564" s="126" t="s">
        <v>3154</v>
      </c>
      <c r="J564" s="126" t="s">
        <v>3154</v>
      </c>
      <c r="K564" s="17">
        <f>VLOOKUP(A564,'[1]קובץ מוכן '!$A$1:$C$7608,3,0)</f>
        <v>0</v>
      </c>
      <c r="L564" s="17">
        <f>VLOOKUP(A564,'[2]2023'!$A$9:$I$7853,9,0)</f>
        <v>0</v>
      </c>
      <c r="M564" s="18">
        <f>VLOOKUP(A564,[3]data1683177749303!$A$2:$J$6448,10,0)</f>
        <v>0</v>
      </c>
    </row>
    <row r="565" spans="1:13" ht="16.5" outlineLevel="1" thickBot="1">
      <c r="A565" s="10">
        <v>1312310923</v>
      </c>
      <c r="B565" s="11">
        <v>923</v>
      </c>
      <c r="C565" s="19">
        <v>312310</v>
      </c>
      <c r="D565" s="13">
        <v>1</v>
      </c>
      <c r="E565" s="136" t="s">
        <v>3154</v>
      </c>
      <c r="F565" s="15" t="s">
        <v>477</v>
      </c>
      <c r="G565" s="137" t="s">
        <v>3154</v>
      </c>
      <c r="H565" s="13" t="s">
        <v>34</v>
      </c>
      <c r="I565" s="126" t="s">
        <v>3154</v>
      </c>
      <c r="J565" s="126" t="s">
        <v>3154</v>
      </c>
      <c r="K565" s="17">
        <f>VLOOKUP(A565,'[1]קובץ מוכן '!$A$1:$C$7608,3,0)</f>
        <v>0</v>
      </c>
      <c r="L565" s="17">
        <f>VLOOKUP(A565,'[2]2023'!$A$9:$I$7853,9,0)</f>
        <v>0</v>
      </c>
      <c r="M565" s="18">
        <f>VLOOKUP(A565,[3]data1683177749303!$A$2:$J$6448,10,0)</f>
        <v>0</v>
      </c>
    </row>
    <row r="566" spans="1:13" ht="16.5" thickBot="1">
      <c r="A566" s="125" t="s">
        <v>3154</v>
      </c>
      <c r="B566" s="25" t="s">
        <v>478</v>
      </c>
      <c r="C566" s="146" t="s">
        <v>3154</v>
      </c>
      <c r="D566" s="146" t="s">
        <v>3154</v>
      </c>
      <c r="E566" s="147" t="s">
        <v>3154</v>
      </c>
      <c r="F566" s="28" t="s">
        <v>475</v>
      </c>
      <c r="G566" s="153" t="s">
        <v>3154</v>
      </c>
      <c r="H566" s="146" t="s">
        <v>3154</v>
      </c>
      <c r="I566" s="127" t="s">
        <v>3154</v>
      </c>
      <c r="J566" s="127" t="s">
        <v>3154</v>
      </c>
      <c r="K566" s="37">
        <f>SUBTOTAL(9,K564:K565)</f>
        <v>0</v>
      </c>
      <c r="L566" s="37">
        <f>SUBTOTAL(9,L564:L565)</f>
        <v>0</v>
      </c>
      <c r="M566" s="38">
        <f>SUBTOTAL(9,M564:M565)</f>
        <v>0</v>
      </c>
    </row>
    <row r="567" spans="1:13" ht="15.75" outlineLevel="1">
      <c r="A567" s="10">
        <v>13123300</v>
      </c>
      <c r="B567" s="11">
        <v>0</v>
      </c>
      <c r="C567" s="19">
        <v>312330</v>
      </c>
      <c r="D567" s="13">
        <v>1</v>
      </c>
      <c r="E567" s="136" t="s">
        <v>3154</v>
      </c>
      <c r="F567" s="15" t="s">
        <v>467</v>
      </c>
      <c r="G567" s="137" t="s">
        <v>3154</v>
      </c>
      <c r="H567" s="13" t="s">
        <v>11</v>
      </c>
      <c r="I567" s="126" t="s">
        <v>3154</v>
      </c>
      <c r="J567" s="142" t="s">
        <v>3154</v>
      </c>
      <c r="K567" s="17">
        <f>VLOOKUP(A567,'[1]קובץ מוכן '!$A$1:$C$7608,3,0)</f>
        <v>0</v>
      </c>
      <c r="L567" s="139" t="s">
        <v>3154</v>
      </c>
      <c r="M567" s="140" t="s">
        <v>3154</v>
      </c>
    </row>
    <row r="568" spans="1:13" ht="16.5" outlineLevel="1" thickBot="1">
      <c r="A568" s="10">
        <v>1312330493</v>
      </c>
      <c r="B568" s="11">
        <v>493</v>
      </c>
      <c r="C568" s="19">
        <v>312330</v>
      </c>
      <c r="D568" s="13">
        <v>1</v>
      </c>
      <c r="E568" s="136" t="s">
        <v>3154</v>
      </c>
      <c r="F568" s="15" t="s">
        <v>467</v>
      </c>
      <c r="G568" s="137" t="s">
        <v>3154</v>
      </c>
      <c r="H568" s="13" t="s">
        <v>34</v>
      </c>
      <c r="I568" s="16">
        <f>K568/L568-1</f>
        <v>0</v>
      </c>
      <c r="J568" s="126" t="s">
        <v>3154</v>
      </c>
      <c r="K568" s="17">
        <f>VLOOKUP(A568,'[1]קובץ מוכן '!$A$1:$C$7608,3,0)</f>
        <v>-250000</v>
      </c>
      <c r="L568" s="17">
        <f>VLOOKUP(A568,'[2]2023'!$A$9:$I$7853,9,0)</f>
        <v>-250000</v>
      </c>
      <c r="M568" s="18">
        <f>VLOOKUP(A568,[3]data1683177749303!$A$2:$J$6448,10,0)</f>
        <v>-243297.1</v>
      </c>
    </row>
    <row r="569" spans="1:13" ht="16.5" thickBot="1">
      <c r="A569" s="125" t="s">
        <v>3154</v>
      </c>
      <c r="B569" s="25" t="s">
        <v>479</v>
      </c>
      <c r="C569" s="146" t="s">
        <v>3154</v>
      </c>
      <c r="D569" s="146" t="s">
        <v>3154</v>
      </c>
      <c r="E569" s="147" t="s">
        <v>3154</v>
      </c>
      <c r="F569" s="28" t="s">
        <v>467</v>
      </c>
      <c r="G569" s="153" t="s">
        <v>3154</v>
      </c>
      <c r="H569" s="146" t="s">
        <v>3154</v>
      </c>
      <c r="I569" s="29">
        <f>K569/L569-1</f>
        <v>0</v>
      </c>
      <c r="J569" s="127" t="s">
        <v>3154</v>
      </c>
      <c r="K569" s="37">
        <f t="shared" ref="K569:M569" si="28">SUBTOTAL(9,K568)</f>
        <v>-250000</v>
      </c>
      <c r="L569" s="37">
        <f t="shared" si="28"/>
        <v>-250000</v>
      </c>
      <c r="M569" s="38">
        <f t="shared" si="28"/>
        <v>-243297.1</v>
      </c>
    </row>
    <row r="570" spans="1:13" ht="15.75" outlineLevel="1">
      <c r="A570" s="10">
        <v>13123600</v>
      </c>
      <c r="B570" s="11">
        <v>0</v>
      </c>
      <c r="C570" s="19">
        <v>312360</v>
      </c>
      <c r="D570" s="13">
        <v>1</v>
      </c>
      <c r="E570" s="136" t="s">
        <v>3154</v>
      </c>
      <c r="F570" s="15" t="s">
        <v>480</v>
      </c>
      <c r="G570" s="137" t="s">
        <v>3154</v>
      </c>
      <c r="H570" s="13" t="s">
        <v>11</v>
      </c>
      <c r="I570" s="126" t="s">
        <v>3154</v>
      </c>
      <c r="J570" s="142" t="s">
        <v>3154</v>
      </c>
      <c r="K570" s="17">
        <f>VLOOKUP(A570,'[1]קובץ מוכן '!$A$1:$C$7608,3,0)</f>
        <v>0</v>
      </c>
      <c r="L570" s="139" t="s">
        <v>3154</v>
      </c>
      <c r="M570" s="140" t="s">
        <v>3154</v>
      </c>
    </row>
    <row r="571" spans="1:13" ht="16.5" outlineLevel="1" thickBot="1">
      <c r="A571" s="10">
        <v>1312360495</v>
      </c>
      <c r="B571" s="11">
        <v>495</v>
      </c>
      <c r="C571" s="19">
        <v>312360</v>
      </c>
      <c r="D571" s="13">
        <v>1</v>
      </c>
      <c r="E571" s="136" t="s">
        <v>3154</v>
      </c>
      <c r="F571" s="15" t="s">
        <v>480</v>
      </c>
      <c r="G571" s="137" t="s">
        <v>3154</v>
      </c>
      <c r="H571" s="13" t="s">
        <v>34</v>
      </c>
      <c r="I571" s="16">
        <f>K571/L571-1</f>
        <v>0</v>
      </c>
      <c r="J571" s="126" t="s">
        <v>3154</v>
      </c>
      <c r="K571" s="17">
        <f>VLOOKUP(A571,'[1]קובץ מוכן '!$A$1:$C$7608,3,0)</f>
        <v>-3500000</v>
      </c>
      <c r="L571" s="17">
        <f>VLOOKUP(A571,'[2]2023'!$A$9:$I$7853,9,0)</f>
        <v>-3500000</v>
      </c>
      <c r="M571" s="18">
        <f>VLOOKUP(A571,[3]data1683177749303!$A$2:$J$6448,10,0)</f>
        <v>-4485351.5</v>
      </c>
    </row>
    <row r="572" spans="1:13" ht="16.5" thickBot="1">
      <c r="A572" s="125" t="s">
        <v>3154</v>
      </c>
      <c r="B572" s="25" t="s">
        <v>481</v>
      </c>
      <c r="C572" s="146" t="s">
        <v>3154</v>
      </c>
      <c r="D572" s="146" t="s">
        <v>3154</v>
      </c>
      <c r="E572" s="147" t="s">
        <v>3154</v>
      </c>
      <c r="F572" s="28" t="s">
        <v>480</v>
      </c>
      <c r="G572" s="153" t="s">
        <v>3154</v>
      </c>
      <c r="H572" s="146" t="s">
        <v>3154</v>
      </c>
      <c r="I572" s="29">
        <f>K572/L572-1</f>
        <v>0</v>
      </c>
      <c r="J572" s="127" t="s">
        <v>3154</v>
      </c>
      <c r="K572" s="37">
        <f t="shared" ref="K572:M572" si="29">SUBTOTAL(9,K571)</f>
        <v>-3500000</v>
      </c>
      <c r="L572" s="37">
        <f t="shared" si="29"/>
        <v>-3500000</v>
      </c>
      <c r="M572" s="38">
        <f t="shared" si="29"/>
        <v>-4485351.5</v>
      </c>
    </row>
    <row r="573" spans="1:13" ht="15.75" outlineLevel="1">
      <c r="A573" s="10">
        <v>13123700</v>
      </c>
      <c r="B573" s="11">
        <v>0</v>
      </c>
      <c r="C573" s="19">
        <v>312370</v>
      </c>
      <c r="D573" s="13">
        <v>1</v>
      </c>
      <c r="E573" s="136" t="s">
        <v>3154</v>
      </c>
      <c r="F573" s="15" t="s">
        <v>482</v>
      </c>
      <c r="G573" s="137" t="s">
        <v>3154</v>
      </c>
      <c r="H573" s="13" t="s">
        <v>11</v>
      </c>
      <c r="I573" s="126" t="s">
        <v>3154</v>
      </c>
      <c r="J573" s="142" t="s">
        <v>3154</v>
      </c>
      <c r="K573" s="17">
        <f>VLOOKUP(A573,'[1]קובץ מוכן '!$A$1:$C$7608,3,0)</f>
        <v>0</v>
      </c>
      <c r="L573" s="139" t="s">
        <v>3154</v>
      </c>
      <c r="M573" s="140" t="s">
        <v>3154</v>
      </c>
    </row>
    <row r="574" spans="1:13" ht="15.75" outlineLevel="1">
      <c r="A574" s="10">
        <v>1312370493</v>
      </c>
      <c r="B574" s="11">
        <v>493</v>
      </c>
      <c r="C574" s="19">
        <v>312370</v>
      </c>
      <c r="D574" s="13">
        <v>1</v>
      </c>
      <c r="E574" s="136" t="s">
        <v>3154</v>
      </c>
      <c r="F574" s="15" t="s">
        <v>482</v>
      </c>
      <c r="G574" s="137" t="s">
        <v>3154</v>
      </c>
      <c r="H574" s="13" t="s">
        <v>34</v>
      </c>
      <c r="I574" s="16">
        <f>K574/L574-1</f>
        <v>0</v>
      </c>
      <c r="J574" s="126" t="s">
        <v>3154</v>
      </c>
      <c r="K574" s="17">
        <f>VLOOKUP(A574,'[1]קובץ מוכן '!$A$1:$C$7608,3,0)</f>
        <v>-250000</v>
      </c>
      <c r="L574" s="17">
        <f>VLOOKUP(A574,'[2]2023'!$A$9:$I$7853,9,0)</f>
        <v>-250000</v>
      </c>
      <c r="M574" s="18">
        <f>VLOOKUP(A574,[3]data1683177749303!$A$2:$J$6448,10,0)</f>
        <v>-239326.84</v>
      </c>
    </row>
    <row r="575" spans="1:13" ht="16.5" outlineLevel="1" thickBot="1">
      <c r="A575" s="10">
        <v>1312370990</v>
      </c>
      <c r="B575" s="11">
        <v>990</v>
      </c>
      <c r="C575" s="19">
        <v>312370</v>
      </c>
      <c r="D575" s="13">
        <v>1</v>
      </c>
      <c r="E575" s="136" t="s">
        <v>3154</v>
      </c>
      <c r="F575" s="15" t="s">
        <v>483</v>
      </c>
      <c r="G575" s="137" t="s">
        <v>3154</v>
      </c>
      <c r="H575" s="13" t="s">
        <v>34</v>
      </c>
      <c r="I575" s="126" t="s">
        <v>3154</v>
      </c>
      <c r="J575" s="126" t="s">
        <v>3154</v>
      </c>
      <c r="K575" s="17">
        <f>VLOOKUP(A575,'[1]קובץ מוכן '!$A$1:$C$7608,3,0)</f>
        <v>0</v>
      </c>
      <c r="L575" s="17">
        <f>VLOOKUP(A575,'[2]2023'!$A$9:$I$7853,9,0)</f>
        <v>0</v>
      </c>
      <c r="M575" s="18">
        <f>VLOOKUP(A575,[3]data1683177749303!$A$2:$J$6448,10,0)</f>
        <v>0</v>
      </c>
    </row>
    <row r="576" spans="1:13" ht="16.5" thickBot="1">
      <c r="A576" s="125" t="s">
        <v>3154</v>
      </c>
      <c r="B576" s="25" t="s">
        <v>484</v>
      </c>
      <c r="C576" s="146" t="s">
        <v>3154</v>
      </c>
      <c r="D576" s="146" t="s">
        <v>3154</v>
      </c>
      <c r="E576" s="147" t="s">
        <v>3154</v>
      </c>
      <c r="F576" s="28" t="s">
        <v>485</v>
      </c>
      <c r="G576" s="153" t="s">
        <v>3154</v>
      </c>
      <c r="H576" s="146" t="s">
        <v>3154</v>
      </c>
      <c r="I576" s="29">
        <f>K576/L576-1</f>
        <v>0</v>
      </c>
      <c r="J576" s="127" t="s">
        <v>3154</v>
      </c>
      <c r="K576" s="37">
        <f t="shared" ref="K576:M576" si="30">SUBTOTAL(9,K574:K575)</f>
        <v>-250000</v>
      </c>
      <c r="L576" s="37">
        <f t="shared" si="30"/>
        <v>-250000</v>
      </c>
      <c r="M576" s="38">
        <f t="shared" si="30"/>
        <v>-239326.84</v>
      </c>
    </row>
    <row r="577" spans="1:13" ht="15.75" outlineLevel="1">
      <c r="A577" s="10">
        <v>13125000</v>
      </c>
      <c r="B577" s="11">
        <v>0</v>
      </c>
      <c r="C577" s="19">
        <v>312500</v>
      </c>
      <c r="D577" s="13">
        <v>1</v>
      </c>
      <c r="E577" s="136" t="s">
        <v>3154</v>
      </c>
      <c r="F577" s="15" t="s">
        <v>486</v>
      </c>
      <c r="G577" s="137" t="s">
        <v>3154</v>
      </c>
      <c r="H577" s="13" t="s">
        <v>11</v>
      </c>
      <c r="I577" s="126" t="s">
        <v>3154</v>
      </c>
      <c r="J577" s="142" t="s">
        <v>3154</v>
      </c>
      <c r="K577" s="17">
        <f>VLOOKUP(A577,'[1]קובץ מוכן '!$A$1:$C$7608,3,0)</f>
        <v>0</v>
      </c>
      <c r="L577" s="139" t="s">
        <v>3154</v>
      </c>
      <c r="M577" s="140" t="s">
        <v>3154</v>
      </c>
    </row>
    <row r="578" spans="1:13" ht="15.75" outlineLevel="1">
      <c r="A578" s="10">
        <v>1312500410</v>
      </c>
      <c r="B578" s="11">
        <v>410</v>
      </c>
      <c r="C578" s="19">
        <v>312500</v>
      </c>
      <c r="D578" s="13">
        <v>1</v>
      </c>
      <c r="E578" s="136" t="s">
        <v>3154</v>
      </c>
      <c r="F578" s="15" t="s">
        <v>487</v>
      </c>
      <c r="G578" s="137" t="s">
        <v>3154</v>
      </c>
      <c r="H578" s="13" t="s">
        <v>34</v>
      </c>
      <c r="I578" s="126" t="s">
        <v>3154</v>
      </c>
      <c r="J578" s="126" t="s">
        <v>3154</v>
      </c>
      <c r="K578" s="17">
        <f>VLOOKUP(A578,'[1]קובץ מוכן '!$A$1:$C$7608,3,0)</f>
        <v>0</v>
      </c>
      <c r="L578" s="17">
        <f>VLOOKUP(A578,'[2]2023'!$A$9:$I$7853,9,0)</f>
        <v>0</v>
      </c>
      <c r="M578" s="18">
        <f>VLOOKUP(A578,[3]data1683177749303!$A$2:$J$6448,10,0)</f>
        <v>484.9</v>
      </c>
    </row>
    <row r="579" spans="1:13" ht="15.75" outlineLevel="1">
      <c r="A579" s="10">
        <v>1312500411</v>
      </c>
      <c r="B579" s="11">
        <v>411</v>
      </c>
      <c r="C579" s="19">
        <v>312500</v>
      </c>
      <c r="D579" s="13">
        <v>1</v>
      </c>
      <c r="E579" s="136" t="s">
        <v>3154</v>
      </c>
      <c r="F579" s="15" t="s">
        <v>488</v>
      </c>
      <c r="G579" s="137" t="s">
        <v>3154</v>
      </c>
      <c r="H579" s="13" t="s">
        <v>34</v>
      </c>
      <c r="I579" s="126" t="s">
        <v>3154</v>
      </c>
      <c r="J579" s="126" t="s">
        <v>3154</v>
      </c>
      <c r="K579" s="17">
        <f>VLOOKUP(A579,'[1]קובץ מוכן '!$A$1:$C$7608,3,0)</f>
        <v>0</v>
      </c>
      <c r="L579" s="17">
        <f>VLOOKUP(A579,'[2]2023'!$A$9:$I$7853,9,0)</f>
        <v>0</v>
      </c>
      <c r="M579" s="18">
        <f>VLOOKUP(A579,[3]data1683177749303!$A$2:$J$6448,10,0)</f>
        <v>0</v>
      </c>
    </row>
    <row r="580" spans="1:13" ht="16.5" outlineLevel="1" thickBot="1">
      <c r="A580" s="10">
        <v>1312500920</v>
      </c>
      <c r="B580" s="11">
        <v>920</v>
      </c>
      <c r="C580" s="19">
        <v>312500</v>
      </c>
      <c r="D580" s="13">
        <v>1</v>
      </c>
      <c r="E580" s="136" t="s">
        <v>3154</v>
      </c>
      <c r="F580" s="15" t="s">
        <v>489</v>
      </c>
      <c r="G580" s="137" t="s">
        <v>3154</v>
      </c>
      <c r="H580" s="13" t="s">
        <v>34</v>
      </c>
      <c r="I580" s="126" t="s">
        <v>3154</v>
      </c>
      <c r="J580" s="126" t="s">
        <v>3154</v>
      </c>
      <c r="K580" s="17">
        <f>VLOOKUP(A580,'[1]קובץ מוכן '!$A$1:$C$7608,3,0)</f>
        <v>0</v>
      </c>
      <c r="L580" s="17">
        <f>VLOOKUP(A580,'[2]2023'!$A$9:$I$7853,9,0)</f>
        <v>0</v>
      </c>
      <c r="M580" s="18">
        <f>VLOOKUP(A580,[3]data1683177749303!$A$2:$J$6448,10,0)</f>
        <v>0</v>
      </c>
    </row>
    <row r="581" spans="1:13" ht="16.5" thickBot="1">
      <c r="A581" s="125" t="s">
        <v>3154</v>
      </c>
      <c r="B581" s="25" t="s">
        <v>490</v>
      </c>
      <c r="C581" s="146" t="s">
        <v>3154</v>
      </c>
      <c r="D581" s="146" t="s">
        <v>3154</v>
      </c>
      <c r="E581" s="147" t="s">
        <v>3154</v>
      </c>
      <c r="F581" s="28" t="s">
        <v>486</v>
      </c>
      <c r="G581" s="153" t="s">
        <v>3154</v>
      </c>
      <c r="H581" s="146" t="s">
        <v>3154</v>
      </c>
      <c r="I581" s="127" t="s">
        <v>3154</v>
      </c>
      <c r="J581" s="127" t="s">
        <v>3154</v>
      </c>
      <c r="K581" s="37">
        <f t="shared" ref="K581:M581" si="31">SUBTOTAL(9,K578:K580)</f>
        <v>0</v>
      </c>
      <c r="L581" s="37">
        <f t="shared" si="31"/>
        <v>0</v>
      </c>
      <c r="M581" s="38">
        <f t="shared" si="31"/>
        <v>484.9</v>
      </c>
    </row>
    <row r="582" spans="1:13" ht="15.75" outlineLevel="1">
      <c r="A582" s="10">
        <v>13130000</v>
      </c>
      <c r="B582" s="11">
        <v>0</v>
      </c>
      <c r="C582" s="19">
        <v>313000</v>
      </c>
      <c r="D582" s="13">
        <v>1</v>
      </c>
      <c r="E582" s="136" t="s">
        <v>3154</v>
      </c>
      <c r="F582" s="15" t="s">
        <v>491</v>
      </c>
      <c r="G582" s="137" t="s">
        <v>3154</v>
      </c>
      <c r="H582" s="13" t="s">
        <v>11</v>
      </c>
      <c r="I582" s="126" t="s">
        <v>3154</v>
      </c>
      <c r="J582" s="142" t="s">
        <v>3154</v>
      </c>
      <c r="K582" s="17">
        <f>VLOOKUP(A582,'[1]קובץ מוכן '!$A$1:$C$7608,3,0)</f>
        <v>0</v>
      </c>
      <c r="L582" s="139" t="s">
        <v>3154</v>
      </c>
      <c r="M582" s="140" t="s">
        <v>3154</v>
      </c>
    </row>
    <row r="583" spans="1:13" ht="15.75" outlineLevel="1">
      <c r="A583" s="10">
        <v>13132000</v>
      </c>
      <c r="B583" s="11">
        <v>0</v>
      </c>
      <c r="C583" s="19">
        <v>313200</v>
      </c>
      <c r="D583" s="13">
        <v>1</v>
      </c>
      <c r="E583" s="136" t="s">
        <v>3154</v>
      </c>
      <c r="F583" s="15" t="s">
        <v>492</v>
      </c>
      <c r="G583" s="137" t="s">
        <v>3154</v>
      </c>
      <c r="H583" s="13" t="s">
        <v>11</v>
      </c>
      <c r="I583" s="126" t="s">
        <v>3154</v>
      </c>
      <c r="J583" s="142" t="s">
        <v>3154</v>
      </c>
      <c r="K583" s="17">
        <f>VLOOKUP(A583,'[1]קובץ מוכן '!$A$1:$C$7608,3,0)</f>
        <v>0</v>
      </c>
      <c r="L583" s="17">
        <f>VLOOKUP(A583,'[2]2023'!$A$9:$I$7853,9,0)</f>
        <v>0</v>
      </c>
      <c r="M583" s="140" t="s">
        <v>3154</v>
      </c>
    </row>
    <row r="584" spans="1:13" ht="15.75" outlineLevel="1">
      <c r="A584" s="10">
        <v>1313200312</v>
      </c>
      <c r="B584" s="11">
        <v>312</v>
      </c>
      <c r="C584" s="19">
        <v>313200</v>
      </c>
      <c r="D584" s="13">
        <v>1</v>
      </c>
      <c r="E584" s="136" t="s">
        <v>3154</v>
      </c>
      <c r="F584" s="15" t="s">
        <v>444</v>
      </c>
      <c r="G584" s="137" t="s">
        <v>3154</v>
      </c>
      <c r="H584" s="13" t="s">
        <v>34</v>
      </c>
      <c r="I584" s="126" t="s">
        <v>3154</v>
      </c>
      <c r="J584" s="126" t="s">
        <v>3154</v>
      </c>
      <c r="K584" s="17">
        <v>-310800</v>
      </c>
      <c r="L584" s="17">
        <f>VLOOKUP(A584,'[2]2023'!$A$9:$I$7853,9,0)</f>
        <v>0</v>
      </c>
      <c r="M584" s="18">
        <f>VLOOKUP(A584,[3]data1683177749303!$A$2:$J$6448,10,0)</f>
        <v>-310840</v>
      </c>
    </row>
    <row r="585" spans="1:13" ht="15.75" outlineLevel="1">
      <c r="A585" s="10">
        <v>1313200414</v>
      </c>
      <c r="B585" s="11">
        <v>414</v>
      </c>
      <c r="C585" s="19">
        <v>313200</v>
      </c>
      <c r="D585" s="13">
        <v>1</v>
      </c>
      <c r="E585" s="136" t="s">
        <v>3154</v>
      </c>
      <c r="F585" s="15" t="s">
        <v>493</v>
      </c>
      <c r="G585" s="137" t="s">
        <v>3154</v>
      </c>
      <c r="H585" s="13" t="s">
        <v>34</v>
      </c>
      <c r="I585" s="126" t="s">
        <v>3154</v>
      </c>
      <c r="J585" s="126" t="s">
        <v>3154</v>
      </c>
      <c r="K585" s="17">
        <f>VLOOKUP(A585,'[1]קובץ מוכן '!$A$1:$C$7608,3,0)</f>
        <v>0</v>
      </c>
      <c r="L585" s="17">
        <f>VLOOKUP(A585,'[2]2023'!$A$9:$I$7853,9,0)</f>
        <v>0</v>
      </c>
      <c r="M585" s="18">
        <f>VLOOKUP(A585,[3]data1683177749303!$A$2:$J$6448,10,0)</f>
        <v>0</v>
      </c>
    </row>
    <row r="586" spans="1:13" ht="15.75" outlineLevel="1">
      <c r="A586" s="10">
        <v>1313200420</v>
      </c>
      <c r="B586" s="11">
        <v>420</v>
      </c>
      <c r="C586" s="19">
        <v>313200</v>
      </c>
      <c r="D586" s="13">
        <v>1</v>
      </c>
      <c r="E586" s="136" t="s">
        <v>3154</v>
      </c>
      <c r="F586" s="15" t="s">
        <v>494</v>
      </c>
      <c r="G586" s="137" t="s">
        <v>3154</v>
      </c>
      <c r="H586" s="13" t="s">
        <v>34</v>
      </c>
      <c r="I586" s="126" t="s">
        <v>3154</v>
      </c>
      <c r="J586" s="126" t="s">
        <v>3154</v>
      </c>
      <c r="K586" s="17">
        <f>VLOOKUP(A586,'[1]קובץ מוכן '!$A$1:$C$7608,3,0)</f>
        <v>0</v>
      </c>
      <c r="L586" s="17">
        <f>VLOOKUP(A586,'[2]2023'!$A$9:$I$7853,9,0)</f>
        <v>0</v>
      </c>
      <c r="M586" s="18">
        <f>VLOOKUP(A586,[3]data1683177749303!$A$2:$J$6448,10,0)</f>
        <v>0</v>
      </c>
    </row>
    <row r="587" spans="1:13" ht="15.75" outlineLevel="1">
      <c r="A587" s="10">
        <v>1313200427</v>
      </c>
      <c r="B587" s="11">
        <v>427</v>
      </c>
      <c r="C587" s="19">
        <v>313200</v>
      </c>
      <c r="D587" s="13">
        <v>1</v>
      </c>
      <c r="E587" s="136" t="s">
        <v>3154</v>
      </c>
      <c r="F587" s="15" t="s">
        <v>495</v>
      </c>
      <c r="G587" s="137" t="s">
        <v>3154</v>
      </c>
      <c r="H587" s="13" t="s">
        <v>34</v>
      </c>
      <c r="I587" s="126" t="s">
        <v>3154</v>
      </c>
      <c r="J587" s="126" t="s">
        <v>3154</v>
      </c>
      <c r="K587" s="17">
        <f>VLOOKUP(A587,'[1]קובץ מוכן '!$A$1:$C$7608,3,0)</f>
        <v>0</v>
      </c>
      <c r="L587" s="17">
        <f>VLOOKUP(A587,'[2]2023'!$A$9:$I$7853,9,0)</f>
        <v>0</v>
      </c>
      <c r="M587" s="18">
        <f>VLOOKUP(A587,[3]data1683177749303!$A$2:$J$6448,10,0)</f>
        <v>0</v>
      </c>
    </row>
    <row r="588" spans="1:13" ht="15.75" outlineLevel="1">
      <c r="A588" s="10">
        <v>1313200430</v>
      </c>
      <c r="B588" s="11">
        <v>430</v>
      </c>
      <c r="C588" s="19">
        <v>313200</v>
      </c>
      <c r="D588" s="13">
        <v>1</v>
      </c>
      <c r="E588" s="136" t="s">
        <v>3154</v>
      </c>
      <c r="F588" s="15" t="s">
        <v>496</v>
      </c>
      <c r="G588" s="137" t="s">
        <v>3154</v>
      </c>
      <c r="H588" s="13" t="s">
        <v>34</v>
      </c>
      <c r="I588" s="126" t="s">
        <v>3154</v>
      </c>
      <c r="J588" s="126" t="s">
        <v>3154</v>
      </c>
      <c r="K588" s="17">
        <f>VLOOKUP(A588,'[1]קובץ מוכן '!$A$1:$C$7608,3,0)</f>
        <v>0</v>
      </c>
      <c r="L588" s="17">
        <f>VLOOKUP(A588,'[2]2023'!$A$9:$I$7853,9,0)</f>
        <v>0</v>
      </c>
      <c r="M588" s="18">
        <f>VLOOKUP(A588,[3]data1683177749303!$A$2:$J$6448,10,0)</f>
        <v>0</v>
      </c>
    </row>
    <row r="589" spans="1:13" ht="15.75" outlineLevel="1">
      <c r="A589" s="10">
        <v>1313200440</v>
      </c>
      <c r="B589" s="11">
        <v>440</v>
      </c>
      <c r="C589" s="19">
        <v>313200</v>
      </c>
      <c r="D589" s="13">
        <v>1</v>
      </c>
      <c r="E589" s="136" t="s">
        <v>3154</v>
      </c>
      <c r="F589" s="15" t="s">
        <v>497</v>
      </c>
      <c r="G589" s="137" t="s">
        <v>3154</v>
      </c>
      <c r="H589" s="13" t="s">
        <v>34</v>
      </c>
      <c r="I589" s="126" t="s">
        <v>3154</v>
      </c>
      <c r="J589" s="16" t="s">
        <v>498</v>
      </c>
      <c r="K589" s="17">
        <f>VLOOKUP(A589,'[1]קובץ מוכן '!$A$1:$C$7608,3,0)</f>
        <v>-400000</v>
      </c>
      <c r="L589" s="17">
        <f>VLOOKUP(A589,'[2]2023'!$A$9:$I$7853,9,0)</f>
        <v>0</v>
      </c>
      <c r="M589" s="18">
        <f>VLOOKUP(A589,[3]data1683177749303!$A$2:$J$6448,10,0)</f>
        <v>0</v>
      </c>
    </row>
    <row r="590" spans="1:13" ht="15.75" outlineLevel="1">
      <c r="A590" s="10">
        <v>1313200490</v>
      </c>
      <c r="B590" s="11">
        <v>490</v>
      </c>
      <c r="C590" s="19">
        <v>313200</v>
      </c>
      <c r="D590" s="13">
        <v>1</v>
      </c>
      <c r="E590" s="136" t="s">
        <v>3154</v>
      </c>
      <c r="F590" s="15" t="s">
        <v>459</v>
      </c>
      <c r="G590" s="137" t="s">
        <v>3154</v>
      </c>
      <c r="H590" s="13" t="s">
        <v>34</v>
      </c>
      <c r="I590" s="126" t="s">
        <v>3154</v>
      </c>
      <c r="J590" s="126" t="s">
        <v>3154</v>
      </c>
      <c r="K590" s="17">
        <f>VLOOKUP(A590,'[1]קובץ מוכן '!$A$1:$C$7608,3,0)</f>
        <v>0</v>
      </c>
      <c r="L590" s="17">
        <f>VLOOKUP(A590,'[2]2023'!$A$9:$I$7853,9,0)</f>
        <v>0</v>
      </c>
      <c r="M590" s="18">
        <f>VLOOKUP(A590,[3]data1683177749303!$A$2:$J$6448,10,0)</f>
        <v>-12960</v>
      </c>
    </row>
    <row r="591" spans="1:13" ht="15.75" outlineLevel="1">
      <c r="A591" s="10">
        <v>1313200491</v>
      </c>
      <c r="B591" s="11">
        <v>491</v>
      </c>
      <c r="C591" s="19">
        <v>313200</v>
      </c>
      <c r="D591" s="13">
        <v>1</v>
      </c>
      <c r="E591" s="136" t="s">
        <v>3154</v>
      </c>
      <c r="F591" s="15" t="s">
        <v>499</v>
      </c>
      <c r="G591" s="137" t="s">
        <v>3154</v>
      </c>
      <c r="H591" s="13" t="s">
        <v>34</v>
      </c>
      <c r="I591" s="126" t="s">
        <v>3154</v>
      </c>
      <c r="J591" s="126" t="s">
        <v>3154</v>
      </c>
      <c r="K591" s="17">
        <f>VLOOKUP(A591,'[1]קובץ מוכן '!$A$1:$C$7608,3,0)</f>
        <v>0</v>
      </c>
      <c r="L591" s="17">
        <f>VLOOKUP(A591,'[2]2023'!$A$9:$I$7853,9,0)</f>
        <v>0</v>
      </c>
      <c r="M591" s="18">
        <f>VLOOKUP(A591,[3]data1683177749303!$A$2:$J$6448,10,0)</f>
        <v>0</v>
      </c>
    </row>
    <row r="592" spans="1:13" ht="15.75" outlineLevel="1">
      <c r="A592" s="10">
        <v>1313200650</v>
      </c>
      <c r="B592" s="11">
        <v>650</v>
      </c>
      <c r="C592" s="19">
        <v>313200</v>
      </c>
      <c r="D592" s="13">
        <v>1</v>
      </c>
      <c r="E592" s="136" t="s">
        <v>3154</v>
      </c>
      <c r="F592" s="15" t="s">
        <v>500</v>
      </c>
      <c r="G592" s="137" t="s">
        <v>3154</v>
      </c>
      <c r="H592" s="13" t="s">
        <v>34</v>
      </c>
      <c r="I592" s="126" t="s">
        <v>3154</v>
      </c>
      <c r="J592" s="126" t="s">
        <v>3154</v>
      </c>
      <c r="K592" s="17">
        <f>VLOOKUP(A592,'[1]קובץ מוכן '!$A$1:$C$7608,3,0)</f>
        <v>0</v>
      </c>
      <c r="L592" s="17">
        <f>VLOOKUP(A592,'[2]2023'!$A$9:$I$7853,9,0)</f>
        <v>0</v>
      </c>
      <c r="M592" s="18">
        <f>VLOOKUP(A592,[3]data1683177749303!$A$2:$J$6448,10,0)</f>
        <v>0</v>
      </c>
    </row>
    <row r="593" spans="1:13" ht="15.75" outlineLevel="1">
      <c r="A593" s="10">
        <v>1313200790</v>
      </c>
      <c r="B593" s="11">
        <v>790</v>
      </c>
      <c r="C593" s="19">
        <v>313200</v>
      </c>
      <c r="D593" s="13">
        <v>1</v>
      </c>
      <c r="E593" s="136" t="s">
        <v>3154</v>
      </c>
      <c r="F593" s="15" t="s">
        <v>501</v>
      </c>
      <c r="G593" s="137" t="s">
        <v>3154</v>
      </c>
      <c r="H593" s="13" t="s">
        <v>34</v>
      </c>
      <c r="I593" s="126" t="s">
        <v>3154</v>
      </c>
      <c r="J593" s="126" t="s">
        <v>3154</v>
      </c>
      <c r="K593" s="17">
        <f>VLOOKUP(A593,'[1]קובץ מוכן '!$A$1:$C$7608,3,0)</f>
        <v>0</v>
      </c>
      <c r="L593" s="17">
        <f>VLOOKUP(A593,'[2]2023'!$A$9:$I$7853,9,0)</f>
        <v>0</v>
      </c>
      <c r="M593" s="18">
        <f>VLOOKUP(A593,[3]data1683177749303!$A$2:$J$6448,10,0)</f>
        <v>0</v>
      </c>
    </row>
    <row r="594" spans="1:13" ht="15.75" outlineLevel="1">
      <c r="A594" s="10">
        <v>1313200911</v>
      </c>
      <c r="B594" s="11">
        <v>911</v>
      </c>
      <c r="C594" s="19">
        <v>313200</v>
      </c>
      <c r="D594" s="13">
        <v>1</v>
      </c>
      <c r="E594" s="136" t="s">
        <v>3154</v>
      </c>
      <c r="F594" s="15" t="s">
        <v>502</v>
      </c>
      <c r="G594" s="137" t="s">
        <v>3154</v>
      </c>
      <c r="H594" s="13" t="s">
        <v>34</v>
      </c>
      <c r="I594" s="126" t="s">
        <v>3154</v>
      </c>
      <c r="J594" s="126" t="s">
        <v>3154</v>
      </c>
      <c r="K594" s="17">
        <f>VLOOKUP(A594,'[1]קובץ מוכן '!$A$1:$C$7608,3,0)</f>
        <v>0</v>
      </c>
      <c r="L594" s="17">
        <f>VLOOKUP(A594,'[2]2023'!$A$9:$I$7853,9,0)</f>
        <v>0</v>
      </c>
      <c r="M594" s="18">
        <f>VLOOKUP(A594,[3]data1683177749303!$A$2:$J$6448,10,0)</f>
        <v>-96890</v>
      </c>
    </row>
    <row r="595" spans="1:13" ht="15.75" outlineLevel="1">
      <c r="A595" s="10">
        <v>1313200915</v>
      </c>
      <c r="B595" s="11">
        <v>915</v>
      </c>
      <c r="C595" s="19">
        <v>313200</v>
      </c>
      <c r="D595" s="13">
        <v>1</v>
      </c>
      <c r="E595" s="136" t="s">
        <v>3154</v>
      </c>
      <c r="F595" s="15" t="s">
        <v>503</v>
      </c>
      <c r="G595" s="137" t="s">
        <v>3154</v>
      </c>
      <c r="H595" s="13" t="s">
        <v>34</v>
      </c>
      <c r="I595" s="126" t="s">
        <v>3154</v>
      </c>
      <c r="J595" s="126" t="s">
        <v>3154</v>
      </c>
      <c r="K595" s="17">
        <f>VLOOKUP(A595,'[1]קובץ מוכן '!$A$1:$C$7608,3,0)</f>
        <v>0</v>
      </c>
      <c r="L595" s="17">
        <f>VLOOKUP(A595,'[2]2023'!$A$9:$I$7853,9,0)</f>
        <v>0</v>
      </c>
      <c r="M595" s="18">
        <f>VLOOKUP(A595,[3]data1683177749303!$A$2:$J$6448,10,0)</f>
        <v>0</v>
      </c>
    </row>
    <row r="596" spans="1:13" ht="15.75" outlineLevel="1">
      <c r="A596" s="10">
        <v>1313200920</v>
      </c>
      <c r="B596" s="11">
        <v>920</v>
      </c>
      <c r="C596" s="19">
        <v>313200</v>
      </c>
      <c r="D596" s="13">
        <v>1</v>
      </c>
      <c r="E596" s="136" t="s">
        <v>3154</v>
      </c>
      <c r="F596" s="15" t="s">
        <v>504</v>
      </c>
      <c r="G596" s="137" t="s">
        <v>3154</v>
      </c>
      <c r="H596" s="13" t="s">
        <v>34</v>
      </c>
      <c r="I596" s="16">
        <f>K596/L596-1</f>
        <v>0.23231943922893983</v>
      </c>
      <c r="J596" s="126" t="s">
        <v>3154</v>
      </c>
      <c r="K596" s="17">
        <f>VLOOKUP(A596,'[1]קובץ מוכן '!$A$1:$C$7608,3,0)</f>
        <v>-984500</v>
      </c>
      <c r="L596" s="17">
        <f>VLOOKUP(A596,'[2]2023'!$A$9:$I$7853,9,0)</f>
        <v>-798900</v>
      </c>
      <c r="M596" s="18">
        <f>VLOOKUP(A596,[3]data1683177749303!$A$2:$J$6448,10,0)</f>
        <v>-844133.77</v>
      </c>
    </row>
    <row r="597" spans="1:13" ht="15.75" outlineLevel="1">
      <c r="A597" s="10">
        <v>1313200921</v>
      </c>
      <c r="B597" s="11">
        <v>921</v>
      </c>
      <c r="C597" s="19">
        <v>313200</v>
      </c>
      <c r="D597" s="13">
        <v>1</v>
      </c>
      <c r="E597" s="136" t="s">
        <v>3154</v>
      </c>
      <c r="F597" s="15" t="s">
        <v>505</v>
      </c>
      <c r="G597" s="137" t="s">
        <v>3154</v>
      </c>
      <c r="H597" s="13" t="s">
        <v>34</v>
      </c>
      <c r="I597" s="16">
        <f>K597/L597-1</f>
        <v>0.25828611542897262</v>
      </c>
      <c r="J597" s="126" t="s">
        <v>3154</v>
      </c>
      <c r="K597" s="17">
        <f>VLOOKUP(A597,'[1]קובץ מוכן '!$A$1:$C$7608,3,0)</f>
        <v>-2509400</v>
      </c>
      <c r="L597" s="17">
        <f>VLOOKUP(A597,'[2]2023'!$A$9:$I$7853,9,0)</f>
        <v>-1994300</v>
      </c>
      <c r="M597" s="18">
        <f>VLOOKUP(A597,[3]data1683177749303!$A$2:$J$6448,10,0)</f>
        <v>-2135252.14</v>
      </c>
    </row>
    <row r="598" spans="1:13" ht="15.75" outlineLevel="1">
      <c r="A598" s="10">
        <v>1313200922</v>
      </c>
      <c r="B598" s="11">
        <v>922</v>
      </c>
      <c r="C598" s="19">
        <v>313200</v>
      </c>
      <c r="D598" s="13">
        <v>1</v>
      </c>
      <c r="E598" s="136" t="s">
        <v>3154</v>
      </c>
      <c r="F598" s="15" t="s">
        <v>451</v>
      </c>
      <c r="G598" s="137" t="s">
        <v>3154</v>
      </c>
      <c r="H598" s="13" t="s">
        <v>34</v>
      </c>
      <c r="I598" s="126" t="s">
        <v>3154</v>
      </c>
      <c r="J598" s="126" t="s">
        <v>3154</v>
      </c>
      <c r="K598" s="17">
        <f>VLOOKUP(A598,'[1]קובץ מוכן '!$A$1:$C$7608,3,0)</f>
        <v>0</v>
      </c>
      <c r="L598" s="17">
        <f>VLOOKUP(A598,'[2]2023'!$A$9:$I$7853,9,0)</f>
        <v>0</v>
      </c>
      <c r="M598" s="18">
        <f>VLOOKUP(A598,[3]data1683177749303!$A$2:$J$6448,10,0)</f>
        <v>0</v>
      </c>
    </row>
    <row r="599" spans="1:13" ht="15.75" outlineLevel="1">
      <c r="A599" s="10">
        <v>1313200923</v>
      </c>
      <c r="B599" s="11">
        <v>923</v>
      </c>
      <c r="C599" s="19">
        <v>313200</v>
      </c>
      <c r="D599" s="13">
        <v>1</v>
      </c>
      <c r="E599" s="136" t="s">
        <v>3154</v>
      </c>
      <c r="F599" s="15" t="s">
        <v>506</v>
      </c>
      <c r="G599" s="137" t="s">
        <v>3154</v>
      </c>
      <c r="H599" s="13" t="s">
        <v>34</v>
      </c>
      <c r="I599" s="126" t="s">
        <v>3154</v>
      </c>
      <c r="J599" s="126" t="s">
        <v>3154</v>
      </c>
      <c r="K599" s="17">
        <f>VLOOKUP(A599,'[1]קובץ מוכן '!$A$1:$C$7608,3,0)</f>
        <v>0</v>
      </c>
      <c r="L599" s="17">
        <f>VLOOKUP(A599,'[2]2023'!$A$9:$I$7853,9,0)</f>
        <v>0</v>
      </c>
      <c r="M599" s="18">
        <f>VLOOKUP(A599,[3]data1683177749303!$A$2:$J$6448,10,0)</f>
        <v>0</v>
      </c>
    </row>
    <row r="600" spans="1:13" ht="15.75" outlineLevel="1">
      <c r="A600" s="10">
        <v>1313200924</v>
      </c>
      <c r="B600" s="11">
        <v>924</v>
      </c>
      <c r="C600" s="19">
        <v>313200</v>
      </c>
      <c r="D600" s="13">
        <v>1</v>
      </c>
      <c r="E600" s="136" t="s">
        <v>3154</v>
      </c>
      <c r="F600" s="15" t="s">
        <v>507</v>
      </c>
      <c r="G600" s="137" t="s">
        <v>3154</v>
      </c>
      <c r="H600" s="13" t="s">
        <v>34</v>
      </c>
      <c r="I600" s="16">
        <f>K600/L600-1</f>
        <v>7.2221211569947208E-2</v>
      </c>
      <c r="J600" s="126" t="s">
        <v>3154</v>
      </c>
      <c r="K600" s="17">
        <f>VLOOKUP(A600,'[1]קובץ מוכן '!$A$1:$C$7608,3,0)</f>
        <v>-589400</v>
      </c>
      <c r="L600" s="17">
        <f>VLOOKUP(A600,'[2]2023'!$A$9:$I$7853,9,0)</f>
        <v>-549700</v>
      </c>
      <c r="M600" s="18">
        <f>VLOOKUP(A600,[3]data1683177749303!$A$2:$J$6448,10,0)</f>
        <v>-561530.51</v>
      </c>
    </row>
    <row r="601" spans="1:13" ht="15.75" outlineLevel="1">
      <c r="A601" s="10">
        <v>1313200925</v>
      </c>
      <c r="B601" s="11">
        <v>925</v>
      </c>
      <c r="C601" s="19">
        <v>313200</v>
      </c>
      <c r="D601" s="13">
        <v>1</v>
      </c>
      <c r="E601" s="136" t="s">
        <v>3154</v>
      </c>
      <c r="F601" s="15" t="s">
        <v>508</v>
      </c>
      <c r="G601" s="137" t="s">
        <v>3154</v>
      </c>
      <c r="H601" s="13" t="s">
        <v>34</v>
      </c>
      <c r="I601" s="16">
        <f>K601/L601-1</f>
        <v>0.1736594543744121</v>
      </c>
      <c r="J601" s="126" t="s">
        <v>3154</v>
      </c>
      <c r="K601" s="17">
        <f>VLOOKUP(A601,'[1]קובץ מוכן '!$A$1:$C$7608,3,0)</f>
        <v>-1247600</v>
      </c>
      <c r="L601" s="17">
        <f>VLOOKUP(A601,'[2]2023'!$A$9:$I$7853,9,0)</f>
        <v>-1063000</v>
      </c>
      <c r="M601" s="18">
        <f>VLOOKUP(A601,[3]data1683177749303!$A$2:$J$6448,10,0)</f>
        <v>-1096863.4099999999</v>
      </c>
    </row>
    <row r="602" spans="1:13" ht="15.75" outlineLevel="1">
      <c r="A602" s="10">
        <v>1313200926</v>
      </c>
      <c r="B602" s="11">
        <v>926</v>
      </c>
      <c r="C602" s="19">
        <v>313200</v>
      </c>
      <c r="D602" s="13">
        <v>1</v>
      </c>
      <c r="E602" s="136" t="s">
        <v>3154</v>
      </c>
      <c r="F602" s="15" t="s">
        <v>509</v>
      </c>
      <c r="G602" s="137" t="s">
        <v>3154</v>
      </c>
      <c r="H602" s="13" t="s">
        <v>34</v>
      </c>
      <c r="I602" s="126" t="s">
        <v>3154</v>
      </c>
      <c r="J602" s="126" t="s">
        <v>3154</v>
      </c>
      <c r="K602" s="17">
        <f>VLOOKUP(A602,'[1]קובץ מוכן '!$A$1:$C$7608,3,0)</f>
        <v>0</v>
      </c>
      <c r="L602" s="17">
        <f>VLOOKUP(A602,'[2]2023'!$A$9:$I$7853,9,0)</f>
        <v>0</v>
      </c>
      <c r="M602" s="18">
        <f>VLOOKUP(A602,[3]data1683177749303!$A$2:$J$6448,10,0)</f>
        <v>0</v>
      </c>
    </row>
    <row r="603" spans="1:13" ht="15.75" outlineLevel="1">
      <c r="A603" s="10">
        <v>1313200927</v>
      </c>
      <c r="B603" s="11">
        <v>927</v>
      </c>
      <c r="C603" s="19">
        <v>313200</v>
      </c>
      <c r="D603" s="13">
        <v>1</v>
      </c>
      <c r="E603" s="136" t="s">
        <v>3154</v>
      </c>
      <c r="F603" s="15" t="s">
        <v>510</v>
      </c>
      <c r="G603" s="137" t="s">
        <v>3154</v>
      </c>
      <c r="H603" s="13" t="s">
        <v>34</v>
      </c>
      <c r="I603" s="16">
        <f>K603/L603-1</f>
        <v>0</v>
      </c>
      <c r="J603" s="126" t="s">
        <v>3154</v>
      </c>
      <c r="K603" s="17">
        <f>VLOOKUP(A603,'[1]קובץ מוכן '!$A$1:$C$7608,3,0)</f>
        <v>-175000</v>
      </c>
      <c r="L603" s="17">
        <f>VLOOKUP(A603,'[2]2023'!$A$9:$I$7853,9,0)</f>
        <v>-175000</v>
      </c>
      <c r="M603" s="18">
        <f>VLOOKUP(A603,[3]data1683177749303!$A$2:$J$6448,10,0)</f>
        <v>-26775</v>
      </c>
    </row>
    <row r="604" spans="1:13" ht="15.75" outlineLevel="1">
      <c r="A604" s="10">
        <v>1313200928</v>
      </c>
      <c r="B604" s="11">
        <v>928</v>
      </c>
      <c r="C604" s="19">
        <v>313200</v>
      </c>
      <c r="D604" s="13">
        <v>1</v>
      </c>
      <c r="E604" s="136" t="s">
        <v>3154</v>
      </c>
      <c r="F604" s="15" t="s">
        <v>511</v>
      </c>
      <c r="G604" s="137" t="s">
        <v>3154</v>
      </c>
      <c r="H604" s="13" t="s">
        <v>34</v>
      </c>
      <c r="I604" s="126" t="s">
        <v>3154</v>
      </c>
      <c r="J604" s="126" t="s">
        <v>3154</v>
      </c>
      <c r="K604" s="17">
        <f>VLOOKUP(A604,'[1]קובץ מוכן '!$A$1:$C$7608,3,0)</f>
        <v>0</v>
      </c>
      <c r="L604" s="17">
        <f>VLOOKUP(A604,'[2]2023'!$A$9:$I$7853,9,0)</f>
        <v>0</v>
      </c>
      <c r="M604" s="18">
        <f>VLOOKUP(A604,[3]data1683177749303!$A$2:$J$6448,10,0)</f>
        <v>0</v>
      </c>
    </row>
    <row r="605" spans="1:13" ht="15.75" outlineLevel="1">
      <c r="A605" s="10">
        <v>1313200929</v>
      </c>
      <c r="B605" s="11">
        <v>929</v>
      </c>
      <c r="C605" s="19">
        <v>313200</v>
      </c>
      <c r="D605" s="13">
        <v>1</v>
      </c>
      <c r="E605" s="136" t="s">
        <v>3154</v>
      </c>
      <c r="F605" s="15" t="s">
        <v>512</v>
      </c>
      <c r="G605" s="137" t="s">
        <v>3154</v>
      </c>
      <c r="H605" s="13" t="s">
        <v>34</v>
      </c>
      <c r="I605" s="16">
        <f>K605/L605-1</f>
        <v>0</v>
      </c>
      <c r="J605" s="126" t="s">
        <v>3154</v>
      </c>
      <c r="K605" s="17">
        <f>VLOOKUP(A605,'[1]קובץ מוכן '!$A$1:$C$7608,3,0)</f>
        <v>-150000</v>
      </c>
      <c r="L605" s="17">
        <f>VLOOKUP(A605,'[2]2023'!$A$9:$I$7853,9,0)</f>
        <v>-150000</v>
      </c>
      <c r="M605" s="18">
        <f>VLOOKUP(A605,[3]data1683177749303!$A$2:$J$6448,10,0)</f>
        <v>-121604</v>
      </c>
    </row>
    <row r="606" spans="1:13" ht="15.75" outlineLevel="1">
      <c r="A606" s="10">
        <v>1313200930</v>
      </c>
      <c r="B606" s="11">
        <v>930</v>
      </c>
      <c r="C606" s="19">
        <v>313200</v>
      </c>
      <c r="D606" s="13">
        <v>1</v>
      </c>
      <c r="E606" s="136" t="s">
        <v>3154</v>
      </c>
      <c r="F606" s="15" t="s">
        <v>513</v>
      </c>
      <c r="G606" s="137" t="s">
        <v>3154</v>
      </c>
      <c r="H606" s="13" t="s">
        <v>34</v>
      </c>
      <c r="I606" s="126" t="s">
        <v>3154</v>
      </c>
      <c r="J606" s="126" t="s">
        <v>3154</v>
      </c>
      <c r="K606" s="17">
        <f>VLOOKUP(A606,'[1]קובץ מוכן '!$A$1:$C$7608,3,0)</f>
        <v>0</v>
      </c>
      <c r="L606" s="17">
        <f>VLOOKUP(A606,'[2]2023'!$A$9:$I$7853,9,0)</f>
        <v>0</v>
      </c>
      <c r="M606" s="18">
        <f>VLOOKUP(A606,[3]data1683177749303!$A$2:$J$6448,10,0)</f>
        <v>-1760143.7</v>
      </c>
    </row>
    <row r="607" spans="1:13" ht="15.75" outlineLevel="1">
      <c r="A607" s="10">
        <v>1313200931</v>
      </c>
      <c r="B607" s="11">
        <v>931</v>
      </c>
      <c r="C607" s="19">
        <v>313200</v>
      </c>
      <c r="D607" s="13">
        <v>1</v>
      </c>
      <c r="E607" s="136" t="s">
        <v>3154</v>
      </c>
      <c r="F607" s="15" t="s">
        <v>514</v>
      </c>
      <c r="G607" s="137" t="s">
        <v>3154</v>
      </c>
      <c r="H607" s="13" t="s">
        <v>34</v>
      </c>
      <c r="I607" s="16">
        <f>K607/L607-1</f>
        <v>7.865268992646568E-2</v>
      </c>
      <c r="J607" s="126" t="s">
        <v>3154</v>
      </c>
      <c r="K607" s="17">
        <f>VLOOKUP(A607,'[1]קובץ מוכן '!$A$1:$C$7608,3,0)</f>
        <v>-14478000</v>
      </c>
      <c r="L607" s="17">
        <f>VLOOKUP(A607,'[2]2023'!$A$9:$I$7853,9,0)</f>
        <v>-13422300</v>
      </c>
      <c r="M607" s="18">
        <f>VLOOKUP(A607,[3]data1683177749303!$A$2:$J$6448,10,0)</f>
        <v>-13670752.949999999</v>
      </c>
    </row>
    <row r="608" spans="1:13" ht="15.75" outlineLevel="1">
      <c r="A608" s="10">
        <v>1313200932</v>
      </c>
      <c r="B608" s="11">
        <v>932</v>
      </c>
      <c r="C608" s="19">
        <v>313200</v>
      </c>
      <c r="D608" s="13">
        <v>1</v>
      </c>
      <c r="E608" s="136" t="s">
        <v>3154</v>
      </c>
      <c r="F608" s="15" t="s">
        <v>515</v>
      </c>
      <c r="G608" s="137" t="s">
        <v>3154</v>
      </c>
      <c r="H608" s="13" t="s">
        <v>34</v>
      </c>
      <c r="I608" s="126" t="s">
        <v>3154</v>
      </c>
      <c r="J608" s="126" t="s">
        <v>3154</v>
      </c>
      <c r="K608" s="17">
        <f>VLOOKUP(A608,'[1]קובץ מוכן '!$A$1:$C$7608,3,0)</f>
        <v>0</v>
      </c>
      <c r="L608" s="17">
        <f>VLOOKUP(A608,'[2]2023'!$A$9:$I$7853,9,0)</f>
        <v>0</v>
      </c>
      <c r="M608" s="18">
        <f>VLOOKUP(A608,[3]data1683177749303!$A$2:$J$6448,10,0)</f>
        <v>-497411.2</v>
      </c>
    </row>
    <row r="609" spans="1:13" ht="15.75" outlineLevel="1">
      <c r="A609" s="10">
        <v>1313200936</v>
      </c>
      <c r="B609" s="11">
        <v>936</v>
      </c>
      <c r="C609" s="19">
        <v>313200</v>
      </c>
      <c r="D609" s="13">
        <v>1</v>
      </c>
      <c r="E609" s="136" t="s">
        <v>3154</v>
      </c>
      <c r="F609" s="15" t="s">
        <v>516</v>
      </c>
      <c r="G609" s="137" t="s">
        <v>3154</v>
      </c>
      <c r="H609" s="13" t="s">
        <v>34</v>
      </c>
      <c r="I609" s="126" t="s">
        <v>3154</v>
      </c>
      <c r="J609" s="126" t="s">
        <v>3154</v>
      </c>
      <c r="K609" s="17">
        <f>VLOOKUP(A609,'[1]קובץ מוכן '!$A$1:$C$7608,3,0)</f>
        <v>0</v>
      </c>
      <c r="L609" s="17">
        <f>VLOOKUP(A609,'[2]2023'!$A$9:$I$7853,9,0)</f>
        <v>0</v>
      </c>
      <c r="M609" s="18">
        <f>VLOOKUP(A609,[3]data1683177749303!$A$2:$J$6448,10,0)</f>
        <v>-1518000</v>
      </c>
    </row>
    <row r="610" spans="1:13" ht="15.75" outlineLevel="1">
      <c r="A610" s="10">
        <v>1313200938</v>
      </c>
      <c r="B610" s="11">
        <v>938</v>
      </c>
      <c r="C610" s="19">
        <v>313200</v>
      </c>
      <c r="D610" s="13">
        <v>1</v>
      </c>
      <c r="E610" s="136" t="s">
        <v>3154</v>
      </c>
      <c r="F610" s="15" t="s">
        <v>517</v>
      </c>
      <c r="G610" s="137" t="s">
        <v>3154</v>
      </c>
      <c r="H610" s="13" t="s">
        <v>34</v>
      </c>
      <c r="I610" s="126" t="s">
        <v>3154</v>
      </c>
      <c r="J610" s="126" t="s">
        <v>3154</v>
      </c>
      <c r="K610" s="17">
        <f>VLOOKUP(A610,'[1]קובץ מוכן '!$A$1:$C$7608,3,0)</f>
        <v>0</v>
      </c>
      <c r="L610" s="17">
        <f>VLOOKUP(A610,'[2]2023'!$A$9:$I$7853,9,0)</f>
        <v>0</v>
      </c>
      <c r="M610" s="18">
        <f>VLOOKUP(A610,[3]data1683177749303!$A$2:$J$6448,10,0)</f>
        <v>0</v>
      </c>
    </row>
    <row r="611" spans="1:13" ht="15.75" outlineLevel="1">
      <c r="A611" s="10">
        <v>1313200944</v>
      </c>
      <c r="B611" s="11">
        <v>944</v>
      </c>
      <c r="C611" s="19">
        <v>313200</v>
      </c>
      <c r="D611" s="13">
        <v>1</v>
      </c>
      <c r="E611" s="136" t="s">
        <v>3154</v>
      </c>
      <c r="F611" s="15" t="s">
        <v>455</v>
      </c>
      <c r="G611" s="137" t="s">
        <v>3154</v>
      </c>
      <c r="H611" s="13" t="s">
        <v>34</v>
      </c>
      <c r="I611" s="126" t="s">
        <v>3154</v>
      </c>
      <c r="J611" s="126" t="s">
        <v>3154</v>
      </c>
      <c r="K611" s="17">
        <f>VLOOKUP(A611,'[1]קובץ מוכן '!$A$1:$C$7608,3,0)</f>
        <v>0</v>
      </c>
      <c r="L611" s="17">
        <f>VLOOKUP(A611,'[2]2023'!$A$9:$I$7853,9,0)</f>
        <v>0</v>
      </c>
      <c r="M611" s="18">
        <f>VLOOKUP(A611,[3]data1683177749303!$A$2:$J$6448,10,0)</f>
        <v>0</v>
      </c>
    </row>
    <row r="612" spans="1:13" ht="15.75" outlineLevel="1">
      <c r="A612" s="10">
        <v>1313200950</v>
      </c>
      <c r="B612" s="11">
        <v>950</v>
      </c>
      <c r="C612" s="19">
        <v>313200</v>
      </c>
      <c r="D612" s="13">
        <v>1</v>
      </c>
      <c r="E612" s="136" t="s">
        <v>3154</v>
      </c>
      <c r="F612" s="15" t="s">
        <v>518</v>
      </c>
      <c r="G612" s="137" t="s">
        <v>3154</v>
      </c>
      <c r="H612" s="13" t="s">
        <v>34</v>
      </c>
      <c r="I612" s="126" t="s">
        <v>3154</v>
      </c>
      <c r="J612" s="126" t="s">
        <v>3154</v>
      </c>
      <c r="K612" s="17">
        <f>VLOOKUP(A612,'[1]קובץ מוכן '!$A$1:$C$7608,3,0)</f>
        <v>-30000</v>
      </c>
      <c r="L612" s="17">
        <f>VLOOKUP(A612,'[2]2023'!$A$9:$I$7853,9,0)</f>
        <v>0</v>
      </c>
      <c r="M612" s="18">
        <f>VLOOKUP(A612,[3]data1683177749303!$A$2:$J$6448,10,0)</f>
        <v>-12810</v>
      </c>
    </row>
    <row r="613" spans="1:13" ht="15.75" outlineLevel="1">
      <c r="A613" s="10">
        <v>1313200951</v>
      </c>
      <c r="B613" s="11">
        <v>951</v>
      </c>
      <c r="C613" s="19">
        <v>313200</v>
      </c>
      <c r="D613" s="13">
        <v>1</v>
      </c>
      <c r="E613" s="136" t="s">
        <v>3154</v>
      </c>
      <c r="F613" s="15" t="s">
        <v>519</v>
      </c>
      <c r="G613" s="137" t="s">
        <v>3154</v>
      </c>
      <c r="H613" s="13" t="s">
        <v>34</v>
      </c>
      <c r="I613" s="126" t="s">
        <v>3154</v>
      </c>
      <c r="J613" s="126" t="s">
        <v>3154</v>
      </c>
      <c r="K613" s="17">
        <f>VLOOKUP(A613,'[1]קובץ מוכן '!$A$1:$C$7608,3,0)</f>
        <v>0</v>
      </c>
      <c r="L613" s="17">
        <f>VLOOKUP(A613,'[2]2023'!$A$9:$I$7853,9,0)</f>
        <v>0</v>
      </c>
      <c r="M613" s="18">
        <f>VLOOKUP(A613,[3]data1683177749303!$A$2:$J$6448,10,0)</f>
        <v>-84500</v>
      </c>
    </row>
    <row r="614" spans="1:13" ht="15.75" outlineLevel="1">
      <c r="A614" s="10">
        <v>1313200952</v>
      </c>
      <c r="B614" s="11">
        <v>952</v>
      </c>
      <c r="C614" s="19">
        <v>313200</v>
      </c>
      <c r="D614" s="13">
        <v>1</v>
      </c>
      <c r="E614" s="136" t="s">
        <v>3154</v>
      </c>
      <c r="F614" s="15" t="s">
        <v>520</v>
      </c>
      <c r="G614" s="137" t="s">
        <v>3154</v>
      </c>
      <c r="H614" s="13" t="s">
        <v>34</v>
      </c>
      <c r="I614" s="126" t="s">
        <v>3154</v>
      </c>
      <c r="J614" s="126" t="s">
        <v>3154</v>
      </c>
      <c r="K614" s="17">
        <f>VLOOKUP(A614,'[1]קובץ מוכן '!$A$1:$C$7608,3,0)</f>
        <v>0</v>
      </c>
      <c r="L614" s="17">
        <f>VLOOKUP(A614,'[2]2023'!$A$9:$I$7853,9,0)</f>
        <v>0</v>
      </c>
      <c r="M614" s="18">
        <f>VLOOKUP(A614,[3]data1683177749303!$A$2:$J$6448,10,0)</f>
        <v>-510762.06</v>
      </c>
    </row>
    <row r="615" spans="1:13" ht="15.75" outlineLevel="1">
      <c r="A615" s="10">
        <v>1313200953</v>
      </c>
      <c r="B615" s="11">
        <v>953</v>
      </c>
      <c r="C615" s="19">
        <v>313200</v>
      </c>
      <c r="D615" s="13">
        <v>1</v>
      </c>
      <c r="E615" s="136" t="s">
        <v>3154</v>
      </c>
      <c r="F615" s="15" t="s">
        <v>411</v>
      </c>
      <c r="G615" s="137" t="s">
        <v>3154</v>
      </c>
      <c r="H615" s="13" t="s">
        <v>34</v>
      </c>
      <c r="I615" s="126" t="s">
        <v>3154</v>
      </c>
      <c r="J615" s="126" t="s">
        <v>3154</v>
      </c>
      <c r="K615" s="17">
        <f>VLOOKUP(A615,'[1]קובץ מוכן '!$A$1:$C$7608,3,0)</f>
        <v>0</v>
      </c>
      <c r="L615" s="17">
        <f>VLOOKUP(A615,'[2]2023'!$A$9:$I$7853,9,0)</f>
        <v>0</v>
      </c>
      <c r="M615" s="18">
        <f>VLOOKUP(A615,[3]data1683177749303!$A$2:$J$6448,10,0)</f>
        <v>-1644061.06</v>
      </c>
    </row>
    <row r="616" spans="1:13" ht="15.75" outlineLevel="1">
      <c r="A616" s="10">
        <v>1313200954</v>
      </c>
      <c r="B616" s="11">
        <v>954</v>
      </c>
      <c r="C616" s="19">
        <v>313200</v>
      </c>
      <c r="D616" s="13">
        <v>1</v>
      </c>
      <c r="E616" s="136" t="s">
        <v>3154</v>
      </c>
      <c r="F616" s="15" t="s">
        <v>521</v>
      </c>
      <c r="G616" s="137" t="s">
        <v>3154</v>
      </c>
      <c r="H616" s="13" t="s">
        <v>34</v>
      </c>
      <c r="I616" s="126" t="s">
        <v>3154</v>
      </c>
      <c r="J616" s="16" t="s">
        <v>522</v>
      </c>
      <c r="K616" s="17">
        <v>-20000000</v>
      </c>
      <c r="L616" s="139" t="s">
        <v>3154</v>
      </c>
      <c r="M616" s="140" t="s">
        <v>3154</v>
      </c>
    </row>
    <row r="617" spans="1:13" ht="16.5" outlineLevel="1" thickBot="1">
      <c r="A617" s="10">
        <v>1313200990</v>
      </c>
      <c r="B617" s="11">
        <v>990</v>
      </c>
      <c r="C617" s="19">
        <v>313200</v>
      </c>
      <c r="D617" s="13">
        <v>1</v>
      </c>
      <c r="E617" s="136" t="s">
        <v>3154</v>
      </c>
      <c r="F617" s="15" t="s">
        <v>523</v>
      </c>
      <c r="G617" s="137" t="s">
        <v>3154</v>
      </c>
      <c r="H617" s="13" t="s">
        <v>34</v>
      </c>
      <c r="I617" s="126" t="s">
        <v>3154</v>
      </c>
      <c r="J617" s="126" t="s">
        <v>3154</v>
      </c>
      <c r="K617" s="17">
        <f>VLOOKUP(A617,'[1]קובץ מוכן '!$A$1:$C$7608,3,0)</f>
        <v>0</v>
      </c>
      <c r="L617" s="17">
        <f>VLOOKUP(A617,'[2]2023'!$A$9:$I$7853,9,0)</f>
        <v>0</v>
      </c>
      <c r="M617" s="18">
        <f>VLOOKUP(A617,[3]data1683177749303!$A$2:$J$6448,10,0)</f>
        <v>0</v>
      </c>
    </row>
    <row r="618" spans="1:13" ht="16.5" thickBot="1">
      <c r="A618" s="125" t="s">
        <v>3154</v>
      </c>
      <c r="B618" s="25" t="s">
        <v>524</v>
      </c>
      <c r="C618" s="146" t="s">
        <v>3154</v>
      </c>
      <c r="D618" s="146" t="s">
        <v>3154</v>
      </c>
      <c r="E618" s="147" t="s">
        <v>3154</v>
      </c>
      <c r="F618" s="28" t="s">
        <v>492</v>
      </c>
      <c r="G618" s="153" t="s">
        <v>3154</v>
      </c>
      <c r="H618" s="146" t="s">
        <v>3154</v>
      </c>
      <c r="I618" s="29">
        <f>K618/L618-1</f>
        <v>1.2516526011942797</v>
      </c>
      <c r="J618" s="127" t="s">
        <v>3154</v>
      </c>
      <c r="K618" s="37">
        <f t="shared" ref="K618:M618" si="32">SUBTOTAL(9,K584:K617)</f>
        <v>-40874700</v>
      </c>
      <c r="L618" s="37">
        <f t="shared" si="32"/>
        <v>-18153200</v>
      </c>
      <c r="M618" s="38">
        <f t="shared" si="32"/>
        <v>-24905289.799999997</v>
      </c>
    </row>
    <row r="619" spans="1:13" ht="15.75" outlineLevel="1">
      <c r="A619" s="10">
        <v>13132010</v>
      </c>
      <c r="B619" s="11">
        <v>0</v>
      </c>
      <c r="C619" s="19">
        <v>313201</v>
      </c>
      <c r="D619" s="13">
        <v>1</v>
      </c>
      <c r="E619" s="136" t="s">
        <v>3154</v>
      </c>
      <c r="F619" s="61" t="s">
        <v>525</v>
      </c>
      <c r="G619" s="177" t="s">
        <v>3154</v>
      </c>
      <c r="H619" s="13" t="s">
        <v>11</v>
      </c>
      <c r="I619" s="126" t="s">
        <v>3154</v>
      </c>
      <c r="J619" s="142" t="s">
        <v>3154</v>
      </c>
      <c r="K619" s="17">
        <f>VLOOKUP(A619,'[1]קובץ מוכן '!$A$1:$C$7608,3,0)</f>
        <v>0</v>
      </c>
      <c r="L619" s="139" t="s">
        <v>3154</v>
      </c>
      <c r="M619" s="140" t="s">
        <v>3154</v>
      </c>
    </row>
    <row r="620" spans="1:13" ht="15.75" outlineLevel="1">
      <c r="A620" s="10">
        <v>1313201420</v>
      </c>
      <c r="B620" s="11">
        <v>420</v>
      </c>
      <c r="C620" s="19">
        <v>313201</v>
      </c>
      <c r="D620" s="13">
        <v>1</v>
      </c>
      <c r="E620" s="136" t="s">
        <v>3154</v>
      </c>
      <c r="F620" s="15" t="s">
        <v>526</v>
      </c>
      <c r="G620" s="137" t="s">
        <v>3154</v>
      </c>
      <c r="H620" s="13" t="s">
        <v>34</v>
      </c>
      <c r="I620" s="126" t="s">
        <v>3154</v>
      </c>
      <c r="J620" s="126" t="s">
        <v>3154</v>
      </c>
      <c r="K620" s="17">
        <f>VLOOKUP(A620,'[1]קובץ מוכן '!$A$1:$C$7608,3,0)</f>
        <v>0</v>
      </c>
      <c r="L620" s="17">
        <f>VLOOKUP(A620,'[2]2023'!$A$9:$I$7853,9,0)</f>
        <v>0</v>
      </c>
      <c r="M620" s="18">
        <f>VLOOKUP(A620,[3]data1683177749303!$A$2:$J$6448,10,0)</f>
        <v>-354</v>
      </c>
    </row>
    <row r="621" spans="1:13" ht="15.75" outlineLevel="1">
      <c r="A621" s="10">
        <v>1313201421</v>
      </c>
      <c r="B621" s="11">
        <v>421</v>
      </c>
      <c r="C621" s="19">
        <v>313201</v>
      </c>
      <c r="D621" s="13">
        <v>1</v>
      </c>
      <c r="E621" s="136" t="s">
        <v>3154</v>
      </c>
      <c r="F621" s="15" t="s">
        <v>527</v>
      </c>
      <c r="G621" s="137" t="s">
        <v>3154</v>
      </c>
      <c r="H621" s="13" t="s">
        <v>34</v>
      </c>
      <c r="I621" s="16">
        <f>K621/L621-1</f>
        <v>0.18181818181818188</v>
      </c>
      <c r="J621" s="126" t="s">
        <v>3154</v>
      </c>
      <c r="K621" s="17">
        <f>VLOOKUP(A621,'[1]קובץ מוכן '!$A$1:$C$7608,3,0)</f>
        <v>-13000000</v>
      </c>
      <c r="L621" s="17">
        <f>VLOOKUP(A621,'[2]2023'!$A$9:$I$7853,9,0)</f>
        <v>-11000000</v>
      </c>
      <c r="M621" s="18">
        <f>VLOOKUP(A621,[3]data1683177749303!$A$2:$J$6448,10,0)</f>
        <v>-14734388.310000001</v>
      </c>
    </row>
    <row r="622" spans="1:13" ht="15.75" outlineLevel="1">
      <c r="A622" s="10">
        <v>1313201920</v>
      </c>
      <c r="B622" s="11">
        <v>920</v>
      </c>
      <c r="C622" s="19">
        <v>313201</v>
      </c>
      <c r="D622" s="13">
        <v>1</v>
      </c>
      <c r="E622" s="136" t="s">
        <v>3154</v>
      </c>
      <c r="F622" s="50" t="s">
        <v>528</v>
      </c>
      <c r="G622" s="166" t="s">
        <v>3154</v>
      </c>
      <c r="H622" s="13" t="s">
        <v>34</v>
      </c>
      <c r="I622" s="16">
        <f>K622/L622-1</f>
        <v>5.202120609675287E-2</v>
      </c>
      <c r="J622" s="126" t="s">
        <v>3154</v>
      </c>
      <c r="K622" s="17">
        <f>VLOOKUP(A622,'[1]קובץ מוכן '!$A$1:$C$7608,3,0)</f>
        <v>-6350000</v>
      </c>
      <c r="L622" s="17">
        <f>VLOOKUP(A622,'[2]2023'!$A$9:$I$7853,9,0)</f>
        <v>-6036000</v>
      </c>
      <c r="M622" s="18">
        <f>VLOOKUP(A622,[3]data1683177749303!$A$2:$J$6448,10,0)</f>
        <v>-5198230.4400000004</v>
      </c>
    </row>
    <row r="623" spans="1:13" ht="15.75" outlineLevel="1">
      <c r="A623" s="10">
        <v>1313201921</v>
      </c>
      <c r="B623" s="11">
        <v>921</v>
      </c>
      <c r="C623" s="19">
        <v>313201</v>
      </c>
      <c r="D623" s="13">
        <v>1</v>
      </c>
      <c r="E623" s="136" t="s">
        <v>3154</v>
      </c>
      <c r="F623" s="15" t="s">
        <v>529</v>
      </c>
      <c r="G623" s="137" t="s">
        <v>3154</v>
      </c>
      <c r="H623" s="13" t="s">
        <v>34</v>
      </c>
      <c r="I623" s="126" t="s">
        <v>3154</v>
      </c>
      <c r="J623" s="126" t="s">
        <v>3154</v>
      </c>
      <c r="K623" s="17">
        <f>VLOOKUP(A623,'[1]קובץ מוכן '!$A$1:$C$7608,3,0)</f>
        <v>-2150000</v>
      </c>
      <c r="L623" s="17">
        <f>VLOOKUP(A623,'[2]2023'!$A$9:$I$7853,9,0)</f>
        <v>-2150000</v>
      </c>
      <c r="M623" s="18">
        <f>VLOOKUP(A623,[3]data1683177749303!$A$2:$J$6448,10,0)</f>
        <v>-3056728.46</v>
      </c>
    </row>
    <row r="624" spans="1:13" ht="15.75" outlineLevel="1">
      <c r="A624" s="10">
        <v>1313201922</v>
      </c>
      <c r="B624" s="11">
        <v>922</v>
      </c>
      <c r="C624" s="19">
        <v>313201</v>
      </c>
      <c r="D624" s="13">
        <v>1</v>
      </c>
      <c r="E624" s="136" t="s">
        <v>3154</v>
      </c>
      <c r="F624" s="15" t="s">
        <v>530</v>
      </c>
      <c r="G624" s="137" t="s">
        <v>3154</v>
      </c>
      <c r="H624" s="13" t="s">
        <v>34</v>
      </c>
      <c r="I624" s="126" t="s">
        <v>3154</v>
      </c>
      <c r="J624" s="126" t="s">
        <v>3154</v>
      </c>
      <c r="K624" s="17">
        <f>VLOOKUP(A624,'[1]קובץ מוכן '!$A$1:$C$7608,3,0)</f>
        <v>0</v>
      </c>
      <c r="L624" s="17">
        <f>VLOOKUP(A624,'[2]2023'!$A$9:$I$7853,9,0)</f>
        <v>0</v>
      </c>
      <c r="M624" s="18">
        <f>VLOOKUP(A624,[3]data1683177749303!$A$2:$J$6448,10,0)</f>
        <v>0</v>
      </c>
    </row>
    <row r="625" spans="1:13" ht="15.75" outlineLevel="1">
      <c r="A625" s="10">
        <v>1313201923</v>
      </c>
      <c r="B625" s="11">
        <v>923</v>
      </c>
      <c r="C625" s="19">
        <v>313201</v>
      </c>
      <c r="D625" s="13">
        <v>1</v>
      </c>
      <c r="E625" s="136" t="s">
        <v>3154</v>
      </c>
      <c r="F625" s="15" t="s">
        <v>531</v>
      </c>
      <c r="G625" s="137" t="s">
        <v>3154</v>
      </c>
      <c r="H625" s="13" t="s">
        <v>34</v>
      </c>
      <c r="I625" s="126" t="s">
        <v>3154</v>
      </c>
      <c r="J625" s="126" t="s">
        <v>3154</v>
      </c>
      <c r="K625" s="17">
        <f>VLOOKUP(A625,'[1]קובץ מוכן '!$A$1:$C$7608,3,0)</f>
        <v>0</v>
      </c>
      <c r="L625" s="17">
        <f>VLOOKUP(A625,'[2]2023'!$A$9:$I$7853,9,0)</f>
        <v>0</v>
      </c>
      <c r="M625" s="18">
        <f>VLOOKUP(A625,[3]data1683177749303!$A$2:$J$6448,10,0)</f>
        <v>0</v>
      </c>
    </row>
    <row r="626" spans="1:13" ht="16.5" outlineLevel="1" thickBot="1">
      <c r="A626" s="10">
        <v>1313201941</v>
      </c>
      <c r="B626" s="11">
        <v>941</v>
      </c>
      <c r="C626" s="19">
        <v>313201</v>
      </c>
      <c r="D626" s="13">
        <v>1</v>
      </c>
      <c r="E626" s="136" t="s">
        <v>3154</v>
      </c>
      <c r="F626" s="15" t="s">
        <v>532</v>
      </c>
      <c r="G626" s="137" t="s">
        <v>3154</v>
      </c>
      <c r="H626" s="13" t="s">
        <v>34</v>
      </c>
      <c r="I626" s="16">
        <f>K626/L626-1</f>
        <v>0</v>
      </c>
      <c r="J626" s="126" t="s">
        <v>3154</v>
      </c>
      <c r="K626" s="17">
        <f>VLOOKUP(A626,'[1]קובץ מוכן '!$A$1:$C$7608,3,0)</f>
        <v>-5028000</v>
      </c>
      <c r="L626" s="17">
        <f>VLOOKUP(A626,'[2]2023'!$A$9:$I$7853,9,0)</f>
        <v>-5028000</v>
      </c>
      <c r="M626" s="18">
        <f>VLOOKUP(A626,[3]data1683177749303!$A$2:$J$6448,10,0)</f>
        <v>-4554633.37</v>
      </c>
    </row>
    <row r="627" spans="1:13" ht="16.5" thickBot="1">
      <c r="A627" s="125" t="s">
        <v>3154</v>
      </c>
      <c r="B627" s="52" t="s">
        <v>533</v>
      </c>
      <c r="C627" s="146" t="s">
        <v>3154</v>
      </c>
      <c r="D627" s="146" t="s">
        <v>3154</v>
      </c>
      <c r="E627" s="147" t="s">
        <v>3154</v>
      </c>
      <c r="F627" s="28" t="s">
        <v>534</v>
      </c>
      <c r="G627" s="153" t="s">
        <v>3154</v>
      </c>
      <c r="H627" s="146" t="s">
        <v>3154</v>
      </c>
      <c r="I627" s="29">
        <f>K627/L627-1</f>
        <v>9.5564549434211665E-2</v>
      </c>
      <c r="J627" s="127" t="s">
        <v>3154</v>
      </c>
      <c r="K627" s="37">
        <f t="shared" ref="K627:M627" si="33">SUBTOTAL(9,K620:K626)</f>
        <v>-26528000</v>
      </c>
      <c r="L627" s="37">
        <f t="shared" si="33"/>
        <v>-24214000</v>
      </c>
      <c r="M627" s="38">
        <f t="shared" si="33"/>
        <v>-27544334.580000002</v>
      </c>
    </row>
    <row r="628" spans="1:13" ht="15.75" outlineLevel="2">
      <c r="A628" s="10">
        <v>13133000</v>
      </c>
      <c r="B628" s="32">
        <v>0</v>
      </c>
      <c r="C628" s="49">
        <v>313300</v>
      </c>
      <c r="D628" s="34">
        <v>1</v>
      </c>
      <c r="E628" s="151" t="s">
        <v>3154</v>
      </c>
      <c r="F628" s="35" t="s">
        <v>535</v>
      </c>
      <c r="G628" s="152" t="s">
        <v>3154</v>
      </c>
      <c r="H628" s="34" t="s">
        <v>11</v>
      </c>
      <c r="I628" s="142" t="s">
        <v>3154</v>
      </c>
      <c r="J628" s="142" t="s">
        <v>3154</v>
      </c>
      <c r="K628" s="17">
        <f>VLOOKUP(A628,'[1]קובץ מוכן '!$A$1:$C$7608,3,0)</f>
        <v>0</v>
      </c>
      <c r="L628" s="139" t="s">
        <v>3154</v>
      </c>
      <c r="M628" s="140" t="s">
        <v>3154</v>
      </c>
    </row>
    <row r="629" spans="1:13" ht="15.75" outlineLevel="2">
      <c r="A629" s="10">
        <v>1313300312</v>
      </c>
      <c r="B629" s="11">
        <v>312</v>
      </c>
      <c r="C629" s="19">
        <v>313300</v>
      </c>
      <c r="D629" s="13">
        <v>1</v>
      </c>
      <c r="E629" s="136" t="s">
        <v>3154</v>
      </c>
      <c r="F629" s="15" t="s">
        <v>444</v>
      </c>
      <c r="G629" s="137" t="s">
        <v>3154</v>
      </c>
      <c r="H629" s="13" t="s">
        <v>34</v>
      </c>
      <c r="I629" s="126" t="s">
        <v>3154</v>
      </c>
      <c r="J629" s="126" t="s">
        <v>3154</v>
      </c>
      <c r="K629" s="17">
        <v>-310800</v>
      </c>
      <c r="L629" s="17">
        <f>VLOOKUP(A629,'[2]2023'!$A$9:$I$7853,9,0)</f>
        <v>0</v>
      </c>
      <c r="M629" s="18">
        <f>VLOOKUP(A629,[3]data1683177749303!$A$2:$J$6448,10,0)</f>
        <v>-9620</v>
      </c>
    </row>
    <row r="630" spans="1:13" ht="15.75" outlineLevel="2">
      <c r="A630" s="10">
        <v>1313300420</v>
      </c>
      <c r="B630" s="11">
        <v>420</v>
      </c>
      <c r="C630" s="19">
        <v>313300</v>
      </c>
      <c r="D630" s="13">
        <v>1</v>
      </c>
      <c r="E630" s="136" t="s">
        <v>3154</v>
      </c>
      <c r="F630" s="15" t="s">
        <v>536</v>
      </c>
      <c r="G630" s="137" t="s">
        <v>3154</v>
      </c>
      <c r="H630" s="13" t="s">
        <v>34</v>
      </c>
      <c r="I630" s="126" t="s">
        <v>3154</v>
      </c>
      <c r="J630" s="126" t="s">
        <v>3154</v>
      </c>
      <c r="K630" s="17">
        <f>VLOOKUP(A630,'[1]קובץ מוכן '!$A$1:$C$7608,3,0)</f>
        <v>0</v>
      </c>
      <c r="L630" s="17">
        <f>VLOOKUP(A630,'[2]2023'!$A$9:$I$7853,9,0)</f>
        <v>0</v>
      </c>
      <c r="M630" s="18">
        <f>VLOOKUP(A630,[3]data1683177749303!$A$2:$J$6448,10,0)</f>
        <v>0</v>
      </c>
    </row>
    <row r="631" spans="1:13" ht="15.75" outlineLevel="2">
      <c r="A631" s="10">
        <v>1313300422</v>
      </c>
      <c r="B631" s="11">
        <v>422</v>
      </c>
      <c r="C631" s="19">
        <v>313300</v>
      </c>
      <c r="D631" s="13">
        <v>1</v>
      </c>
      <c r="E631" s="136" t="s">
        <v>3154</v>
      </c>
      <c r="F631" s="15" t="s">
        <v>537</v>
      </c>
      <c r="G631" s="137" t="s">
        <v>3154</v>
      </c>
      <c r="H631" s="13" t="s">
        <v>34</v>
      </c>
      <c r="I631" s="126" t="s">
        <v>3154</v>
      </c>
      <c r="J631" s="126" t="s">
        <v>3154</v>
      </c>
      <c r="K631" s="17">
        <f>VLOOKUP(A631,'[1]קובץ מוכן '!$A$1:$C$7608,3,0)</f>
        <v>0</v>
      </c>
      <c r="L631" s="17">
        <f>VLOOKUP(A631,'[2]2023'!$A$9:$I$7853,9,0)</f>
        <v>0</v>
      </c>
      <c r="M631" s="18">
        <f>VLOOKUP(A631,[3]data1683177749303!$A$2:$J$6448,10,0)</f>
        <v>0</v>
      </c>
    </row>
    <row r="632" spans="1:13" ht="15.75" outlineLevel="2">
      <c r="A632" s="10">
        <v>1313300430</v>
      </c>
      <c r="B632" s="11">
        <v>430</v>
      </c>
      <c r="C632" s="19">
        <v>313300</v>
      </c>
      <c r="D632" s="13">
        <v>1</v>
      </c>
      <c r="E632" s="136" t="s">
        <v>3154</v>
      </c>
      <c r="F632" s="15" t="s">
        <v>538</v>
      </c>
      <c r="G632" s="137" t="s">
        <v>3154</v>
      </c>
      <c r="H632" s="13" t="s">
        <v>34</v>
      </c>
      <c r="I632" s="16">
        <f>K632/L632-1</f>
        <v>0</v>
      </c>
      <c r="J632" s="126" t="s">
        <v>3154</v>
      </c>
      <c r="K632" s="17">
        <f>VLOOKUP(A632,'[1]קובץ מוכן '!$A$1:$C$7608,3,0)</f>
        <v>-2700000</v>
      </c>
      <c r="L632" s="17">
        <f>VLOOKUP(A632,'[2]2023'!$A$9:$I$7853,9,0)</f>
        <v>-2700000</v>
      </c>
      <c r="M632" s="18">
        <f>VLOOKUP(A632,[3]data1683177749303!$A$2:$J$6448,10,0)</f>
        <v>-2519124</v>
      </c>
    </row>
    <row r="633" spans="1:13" ht="15.75" outlineLevel="2">
      <c r="A633" s="10">
        <v>1313300737</v>
      </c>
      <c r="B633" s="11">
        <v>737</v>
      </c>
      <c r="C633" s="19">
        <v>313300</v>
      </c>
      <c r="D633" s="13">
        <v>1</v>
      </c>
      <c r="E633" s="136" t="s">
        <v>3154</v>
      </c>
      <c r="F633" s="15" t="s">
        <v>539</v>
      </c>
      <c r="G633" s="137" t="s">
        <v>3154</v>
      </c>
      <c r="H633" s="13" t="s">
        <v>34</v>
      </c>
      <c r="I633" s="126" t="s">
        <v>3154</v>
      </c>
      <c r="J633" s="126" t="s">
        <v>3154</v>
      </c>
      <c r="K633" s="17">
        <f>VLOOKUP(A633,'[1]קובץ מוכן '!$A$1:$C$7608,3,0)</f>
        <v>0</v>
      </c>
      <c r="L633" s="17">
        <f>VLOOKUP(A633,'[2]2023'!$A$9:$I$7853,9,0)</f>
        <v>0</v>
      </c>
      <c r="M633" s="18">
        <f>VLOOKUP(A633,[3]data1683177749303!$A$2:$J$6448,10,0)</f>
        <v>0</v>
      </c>
    </row>
    <row r="634" spans="1:13" ht="15.75" outlineLevel="2">
      <c r="A634" s="10">
        <v>1313300691</v>
      </c>
      <c r="B634" s="11">
        <v>691</v>
      </c>
      <c r="C634" s="19">
        <v>313300</v>
      </c>
      <c r="D634" s="13">
        <v>1</v>
      </c>
      <c r="E634" s="136" t="s">
        <v>3154</v>
      </c>
      <c r="F634" s="15" t="s">
        <v>540</v>
      </c>
      <c r="G634" s="137" t="s">
        <v>3154</v>
      </c>
      <c r="H634" s="13" t="s">
        <v>34</v>
      </c>
      <c r="I634" s="126" t="s">
        <v>3154</v>
      </c>
      <c r="J634" s="126" t="s">
        <v>3154</v>
      </c>
      <c r="K634" s="17">
        <f>VLOOKUP(A634,'[1]קובץ מוכן '!$A$1:$C$7608,3,0)</f>
        <v>0</v>
      </c>
      <c r="L634" s="17">
        <f>VLOOKUP(A634,'[2]2023'!$A$9:$I$7853,9,0)</f>
        <v>0</v>
      </c>
      <c r="M634" s="18">
        <f>VLOOKUP(A634,[3]data1683177749303!$A$2:$J$6448,10,0)</f>
        <v>0</v>
      </c>
    </row>
    <row r="635" spans="1:13" ht="15.75" outlineLevel="2">
      <c r="A635" s="10">
        <v>1313300911</v>
      </c>
      <c r="B635" s="11">
        <v>911</v>
      </c>
      <c r="C635" s="19">
        <v>313300</v>
      </c>
      <c r="D635" s="13">
        <v>1</v>
      </c>
      <c r="E635" s="136" t="s">
        <v>3154</v>
      </c>
      <c r="F635" s="39" t="s">
        <v>541</v>
      </c>
      <c r="G635" s="154" t="s">
        <v>3154</v>
      </c>
      <c r="H635" s="13" t="s">
        <v>34</v>
      </c>
      <c r="I635" s="126" t="s">
        <v>3154</v>
      </c>
      <c r="J635" s="126" t="s">
        <v>3154</v>
      </c>
      <c r="K635" s="17">
        <f>VLOOKUP(A635,'[1]קובץ מוכן '!$A$1:$C$7608,3,0)</f>
        <v>0</v>
      </c>
      <c r="L635" s="17">
        <f>VLOOKUP(A635,'[2]2023'!$A$9:$I$7853,9,0)</f>
        <v>0</v>
      </c>
      <c r="M635" s="140" t="s">
        <v>3154</v>
      </c>
    </row>
    <row r="636" spans="1:13" ht="15.75" outlineLevel="2">
      <c r="A636" s="10">
        <v>1313300920</v>
      </c>
      <c r="B636" s="11">
        <v>920</v>
      </c>
      <c r="C636" s="19">
        <v>313300</v>
      </c>
      <c r="D636" s="13">
        <v>1</v>
      </c>
      <c r="E636" s="136" t="s">
        <v>3154</v>
      </c>
      <c r="F636" s="15" t="s">
        <v>542</v>
      </c>
      <c r="G636" s="137" t="s">
        <v>3154</v>
      </c>
      <c r="H636" s="13" t="s">
        <v>34</v>
      </c>
      <c r="I636" s="16">
        <f>K636/L636-1</f>
        <v>0.50981033579554413</v>
      </c>
      <c r="J636" s="126" t="s">
        <v>3154</v>
      </c>
      <c r="K636" s="17">
        <v>-66000000</v>
      </c>
      <c r="L636" s="17">
        <f>VLOOKUP(A636,'[2]2023'!$A$9:$I$7853,9,0)</f>
        <v>-43714100</v>
      </c>
      <c r="M636" s="18">
        <f>VLOOKUP(A636,[3]data1683177749303!$A$2:$J$6448,10,0)</f>
        <v>-45881418.93</v>
      </c>
    </row>
    <row r="637" spans="1:13" ht="15.75" outlineLevel="2">
      <c r="A637" s="10">
        <v>1313300921</v>
      </c>
      <c r="B637" s="11">
        <v>921</v>
      </c>
      <c r="C637" s="19">
        <v>313300</v>
      </c>
      <c r="D637" s="13">
        <v>1</v>
      </c>
      <c r="E637" s="136" t="s">
        <v>3154</v>
      </c>
      <c r="F637" s="15" t="s">
        <v>543</v>
      </c>
      <c r="G637" s="137" t="s">
        <v>3154</v>
      </c>
      <c r="H637" s="13" t="s">
        <v>34</v>
      </c>
      <c r="I637" s="16">
        <f>K637/L637-1</f>
        <v>8.8435374149659962E-2</v>
      </c>
      <c r="J637" s="126" t="s">
        <v>3154</v>
      </c>
      <c r="K637" s="17">
        <f>VLOOKUP(A637,'[1]קובץ מוכן '!$A$1:$C$7608,3,0)</f>
        <v>-176000</v>
      </c>
      <c r="L637" s="17">
        <f>VLOOKUP(A637,'[2]2023'!$A$9:$I$7853,9,0)</f>
        <v>-161700</v>
      </c>
      <c r="M637" s="18">
        <f>VLOOKUP(A637,[3]data1683177749303!$A$2:$J$6448,10,0)</f>
        <v>-166268.49</v>
      </c>
    </row>
    <row r="638" spans="1:13" ht="15.75" outlineLevel="2">
      <c r="A638" s="10">
        <v>1313300922</v>
      </c>
      <c r="B638" s="11">
        <v>922</v>
      </c>
      <c r="C638" s="19">
        <v>313300</v>
      </c>
      <c r="D638" s="13">
        <v>1</v>
      </c>
      <c r="E638" s="136" t="s">
        <v>3154</v>
      </c>
      <c r="F638" s="15" t="s">
        <v>544</v>
      </c>
      <c r="G638" s="137" t="s">
        <v>3154</v>
      </c>
      <c r="H638" s="13" t="s">
        <v>34</v>
      </c>
      <c r="I638" s="16">
        <f>K638/L638-1</f>
        <v>0.20902147971360385</v>
      </c>
      <c r="J638" s="126" t="s">
        <v>3154</v>
      </c>
      <c r="K638" s="17">
        <f>VLOOKUP(A638,'[1]קובץ מוכן '!$A$1:$C$7608,3,0)</f>
        <v>-2532900</v>
      </c>
      <c r="L638" s="17">
        <f>VLOOKUP(A638,'[2]2023'!$A$9:$I$7853,9,0)</f>
        <v>-2095000</v>
      </c>
      <c r="M638" s="18">
        <f>VLOOKUP(A638,[3]data1683177749303!$A$2:$J$6448,10,0)</f>
        <v>-2248971.9900000002</v>
      </c>
    </row>
    <row r="639" spans="1:13" ht="15.75" outlineLevel="2">
      <c r="A639" s="10">
        <v>1313300923</v>
      </c>
      <c r="B639" s="11">
        <v>923</v>
      </c>
      <c r="C639" s="19">
        <v>313300</v>
      </c>
      <c r="D639" s="13">
        <v>1</v>
      </c>
      <c r="E639" s="136" t="s">
        <v>3154</v>
      </c>
      <c r="F639" s="15" t="s">
        <v>545</v>
      </c>
      <c r="G639" s="137" t="s">
        <v>3154</v>
      </c>
      <c r="H639" s="13" t="s">
        <v>34</v>
      </c>
      <c r="I639" s="126" t="s">
        <v>3154</v>
      </c>
      <c r="J639" s="126" t="s">
        <v>3154</v>
      </c>
      <c r="K639" s="17">
        <f>VLOOKUP(A639,'[1]קובץ מוכן '!$A$1:$C$7608,3,0)</f>
        <v>0</v>
      </c>
      <c r="L639" s="17">
        <f>VLOOKUP(A639,'[2]2023'!$A$9:$I$7853,9,0)</f>
        <v>0</v>
      </c>
      <c r="M639" s="18">
        <f>VLOOKUP(A639,[3]data1683177749303!$A$2:$J$6448,10,0)</f>
        <v>-153650.44</v>
      </c>
    </row>
    <row r="640" spans="1:13" ht="15.75" outlineLevel="2">
      <c r="A640" s="10">
        <v>1313300924</v>
      </c>
      <c r="B640" s="11">
        <v>924</v>
      </c>
      <c r="C640" s="19">
        <v>313300</v>
      </c>
      <c r="D640" s="13">
        <v>1</v>
      </c>
      <c r="E640" s="136" t="s">
        <v>3154</v>
      </c>
      <c r="F640" s="15" t="s">
        <v>452</v>
      </c>
      <c r="G640" s="137" t="s">
        <v>3154</v>
      </c>
      <c r="H640" s="13" t="s">
        <v>34</v>
      </c>
      <c r="I640" s="16">
        <f>K640/L640-1</f>
        <v>0.73927350151622684</v>
      </c>
      <c r="J640" s="126" t="s">
        <v>3154</v>
      </c>
      <c r="K640" s="17">
        <f>VLOOKUP(A640,'[1]קובץ מוכן '!$A$1:$C$7608,3,0)</f>
        <v>-2695700</v>
      </c>
      <c r="L640" s="17">
        <f>VLOOKUP(A640,'[2]2023'!$A$9:$I$7853,9,0)</f>
        <v>-1549900</v>
      </c>
      <c r="M640" s="18">
        <f>VLOOKUP(A640,[3]data1683177749303!$A$2:$J$6448,10,0)</f>
        <v>-1902918.67</v>
      </c>
    </row>
    <row r="641" spans="1:13" ht="15.75" outlineLevel="2">
      <c r="A641" s="10">
        <v>1313300925</v>
      </c>
      <c r="B641" s="11">
        <v>925</v>
      </c>
      <c r="C641" s="19">
        <v>313300</v>
      </c>
      <c r="D641" s="13">
        <v>1</v>
      </c>
      <c r="E641" s="136" t="s">
        <v>3154</v>
      </c>
      <c r="F641" s="15" t="s">
        <v>546</v>
      </c>
      <c r="G641" s="137" t="s">
        <v>3154</v>
      </c>
      <c r="H641" s="13" t="s">
        <v>34</v>
      </c>
      <c r="I641" s="126" t="s">
        <v>3154</v>
      </c>
      <c r="J641" s="126" t="s">
        <v>3154</v>
      </c>
      <c r="K641" s="17">
        <f>VLOOKUP(A641,'[1]קובץ מוכן '!$A$1:$C$7608,3,0)</f>
        <v>0</v>
      </c>
      <c r="L641" s="17">
        <f>VLOOKUP(A641,'[2]2023'!$A$9:$I$7853,9,0)</f>
        <v>0</v>
      </c>
      <c r="M641" s="18">
        <f>VLOOKUP(A641,[3]data1683177749303!$A$2:$J$6448,10,0)</f>
        <v>0</v>
      </c>
    </row>
    <row r="642" spans="1:13" ht="15.75" outlineLevel="2">
      <c r="A642" s="10">
        <v>1313300926</v>
      </c>
      <c r="B642" s="11">
        <v>926</v>
      </c>
      <c r="C642" s="19">
        <v>313300</v>
      </c>
      <c r="D642" s="13">
        <v>1</v>
      </c>
      <c r="E642" s="136" t="s">
        <v>3154</v>
      </c>
      <c r="F642" s="15" t="s">
        <v>547</v>
      </c>
      <c r="G642" s="137" t="s">
        <v>3154</v>
      </c>
      <c r="H642" s="13" t="s">
        <v>34</v>
      </c>
      <c r="I642" s="16">
        <f>K642/L642-1</f>
        <v>0.17732764747690122</v>
      </c>
      <c r="J642" s="126" t="s">
        <v>3154</v>
      </c>
      <c r="K642" s="17">
        <f>VLOOKUP(A642,'[1]קובץ מוכן '!$A$1:$C$7608,3,0)</f>
        <v>-331300</v>
      </c>
      <c r="L642" s="17">
        <f>VLOOKUP(A642,'[2]2023'!$A$9:$I$7853,9,0)</f>
        <v>-281400</v>
      </c>
      <c r="M642" s="18">
        <f>VLOOKUP(A642,[3]data1683177749303!$A$2:$J$6448,10,0)</f>
        <v>-294756.21000000002</v>
      </c>
    </row>
    <row r="643" spans="1:13" ht="15.75" outlineLevel="2">
      <c r="A643" s="10">
        <v>1313300927</v>
      </c>
      <c r="B643" s="11">
        <v>927</v>
      </c>
      <c r="C643" s="19">
        <v>313300</v>
      </c>
      <c r="D643" s="13">
        <v>1</v>
      </c>
      <c r="E643" s="136" t="s">
        <v>3154</v>
      </c>
      <c r="F643" s="15" t="s">
        <v>548</v>
      </c>
      <c r="G643" s="137" t="s">
        <v>3154</v>
      </c>
      <c r="H643" s="13" t="s">
        <v>34</v>
      </c>
      <c r="I643" s="126" t="s">
        <v>3154</v>
      </c>
      <c r="J643" s="126" t="s">
        <v>3154</v>
      </c>
      <c r="K643" s="17">
        <f>VLOOKUP(A643,'[1]קובץ מוכן '!$A$1:$C$7608,3,0)</f>
        <v>0</v>
      </c>
      <c r="L643" s="17">
        <f>VLOOKUP(A643,'[2]2023'!$A$9:$I$7853,9,0)</f>
        <v>0</v>
      </c>
      <c r="M643" s="18">
        <f>VLOOKUP(A643,[3]data1683177749303!$A$2:$J$6448,10,0)</f>
        <v>0</v>
      </c>
    </row>
    <row r="644" spans="1:13" ht="15.75" outlineLevel="2">
      <c r="A644" s="10">
        <v>1313300928</v>
      </c>
      <c r="B644" s="11">
        <v>928</v>
      </c>
      <c r="C644" s="19">
        <v>313300</v>
      </c>
      <c r="D644" s="13">
        <v>1</v>
      </c>
      <c r="E644" s="136" t="s">
        <v>3154</v>
      </c>
      <c r="F644" s="15" t="s">
        <v>549</v>
      </c>
      <c r="G644" s="137" t="s">
        <v>3154</v>
      </c>
      <c r="H644" s="13" t="s">
        <v>34</v>
      </c>
      <c r="I644" s="16">
        <f>K644/L644-1</f>
        <v>0.39541892706449677</v>
      </c>
      <c r="J644" s="126" t="s">
        <v>3154</v>
      </c>
      <c r="K644" s="17">
        <f>VLOOKUP(A644,'[1]קובץ מוכן '!$A$1:$C$7608,3,0)</f>
        <v>-231500</v>
      </c>
      <c r="L644" s="17">
        <f>VLOOKUP(A644,'[2]2023'!$A$9:$I$7853,9,0)</f>
        <v>-165900</v>
      </c>
      <c r="M644" s="18">
        <f>VLOOKUP(A644,[3]data1683177749303!$A$2:$J$6448,10,0)</f>
        <v>-181588</v>
      </c>
    </row>
    <row r="645" spans="1:13" ht="15.75" outlineLevel="2">
      <c r="A645" s="10">
        <v>1313300929</v>
      </c>
      <c r="B645" s="11">
        <v>929</v>
      </c>
      <c r="C645" s="19">
        <v>313300</v>
      </c>
      <c r="D645" s="13">
        <v>1</v>
      </c>
      <c r="E645" s="136" t="s">
        <v>3154</v>
      </c>
      <c r="F645" s="15" t="s">
        <v>550</v>
      </c>
      <c r="G645" s="137" t="s">
        <v>3154</v>
      </c>
      <c r="H645" s="13" t="s">
        <v>34</v>
      </c>
      <c r="I645" s="126" t="s">
        <v>3154</v>
      </c>
      <c r="J645" s="126" t="s">
        <v>3154</v>
      </c>
      <c r="K645" s="17">
        <f>VLOOKUP(A645,'[1]קובץ מוכן '!$A$1:$C$7608,3,0)</f>
        <v>0</v>
      </c>
      <c r="L645" s="17">
        <f>VLOOKUP(A645,'[2]2023'!$A$9:$I$7853,9,0)</f>
        <v>0</v>
      </c>
      <c r="M645" s="18">
        <f>VLOOKUP(A645,[3]data1683177749303!$A$2:$J$6448,10,0)</f>
        <v>0</v>
      </c>
    </row>
    <row r="646" spans="1:13" ht="15.75" outlineLevel="2">
      <c r="A646" s="10">
        <v>1313300938</v>
      </c>
      <c r="B646" s="11">
        <v>938</v>
      </c>
      <c r="C646" s="19">
        <v>313300</v>
      </c>
      <c r="D646" s="13">
        <v>1</v>
      </c>
      <c r="E646" s="136" t="s">
        <v>3154</v>
      </c>
      <c r="F646" s="15" t="s">
        <v>551</v>
      </c>
      <c r="G646" s="137" t="s">
        <v>3154</v>
      </c>
      <c r="H646" s="13" t="s">
        <v>34</v>
      </c>
      <c r="I646" s="126" t="s">
        <v>3154</v>
      </c>
      <c r="J646" s="126" t="s">
        <v>3154</v>
      </c>
      <c r="K646" s="17">
        <f>VLOOKUP(A646,'[1]קובץ מוכן '!$A$1:$C$7608,3,0)</f>
        <v>0</v>
      </c>
      <c r="L646" s="17">
        <f>VLOOKUP(A646,'[2]2023'!$A$9:$I$7853,9,0)</f>
        <v>0</v>
      </c>
      <c r="M646" s="18">
        <f>VLOOKUP(A646,[3]data1683177749303!$A$2:$J$6448,10,0)</f>
        <v>0</v>
      </c>
    </row>
    <row r="647" spans="1:13" ht="16.5" outlineLevel="2" thickBot="1">
      <c r="A647" s="10">
        <v>1313300953</v>
      </c>
      <c r="B647" s="11">
        <v>953</v>
      </c>
      <c r="C647" s="19">
        <v>313300</v>
      </c>
      <c r="D647" s="13">
        <v>1</v>
      </c>
      <c r="E647" s="136" t="s">
        <v>3154</v>
      </c>
      <c r="F647" s="15" t="s">
        <v>411</v>
      </c>
      <c r="G647" s="137" t="s">
        <v>3154</v>
      </c>
      <c r="H647" s="13" t="s">
        <v>34</v>
      </c>
      <c r="I647" s="126" t="s">
        <v>3154</v>
      </c>
      <c r="J647" s="126" t="s">
        <v>3154</v>
      </c>
      <c r="K647" s="17">
        <f>VLOOKUP(A647,'[1]קובץ מוכן '!$A$1:$C$7608,3,0)</f>
        <v>0</v>
      </c>
      <c r="L647" s="17">
        <f>VLOOKUP(A647,'[2]2023'!$A$9:$I$7853,9,0)</f>
        <v>0</v>
      </c>
      <c r="M647" s="18">
        <f>VLOOKUP(A647,[3]data1683177749303!$A$2:$J$6448,10,0)</f>
        <v>-99002.85</v>
      </c>
    </row>
    <row r="648" spans="1:13" ht="16.5" thickBot="1">
      <c r="A648" s="125" t="s">
        <v>3154</v>
      </c>
      <c r="B648" s="25" t="s">
        <v>552</v>
      </c>
      <c r="C648" s="146" t="s">
        <v>3154</v>
      </c>
      <c r="D648" s="146" t="s">
        <v>3154</v>
      </c>
      <c r="E648" s="147" t="s">
        <v>3154</v>
      </c>
      <c r="F648" s="28" t="s">
        <v>535</v>
      </c>
      <c r="G648" s="153" t="s">
        <v>3154</v>
      </c>
      <c r="H648" s="146" t="s">
        <v>3154</v>
      </c>
      <c r="I648" s="29">
        <f>K648/L648-1</f>
        <v>0.47979395279071602</v>
      </c>
      <c r="J648" s="127" t="s">
        <v>3154</v>
      </c>
      <c r="K648" s="37">
        <f t="shared" ref="K648:M648" si="34">SUBTOTAL(9,K629:K647)</f>
        <v>-74978200</v>
      </c>
      <c r="L648" s="37">
        <f t="shared" si="34"/>
        <v>-50668000</v>
      </c>
      <c r="M648" s="38">
        <f t="shared" si="34"/>
        <v>-53457319.580000006</v>
      </c>
    </row>
    <row r="649" spans="1:13" ht="15.75" outlineLevel="1">
      <c r="A649" s="10">
        <v>13133100</v>
      </c>
      <c r="B649" s="11">
        <v>0</v>
      </c>
      <c r="C649" s="19">
        <v>313310</v>
      </c>
      <c r="D649" s="13">
        <v>1</v>
      </c>
      <c r="E649" s="136" t="s">
        <v>3154</v>
      </c>
      <c r="F649" s="15" t="s">
        <v>553</v>
      </c>
      <c r="G649" s="137" t="s">
        <v>3154</v>
      </c>
      <c r="H649" s="13" t="s">
        <v>11</v>
      </c>
      <c r="I649" s="126" t="s">
        <v>3154</v>
      </c>
      <c r="J649" s="142" t="s">
        <v>3154</v>
      </c>
      <c r="K649" s="17">
        <f>VLOOKUP(A649,'[1]קובץ מוכן '!$A$1:$C$7608,3,0)</f>
        <v>0</v>
      </c>
      <c r="L649" s="139" t="s">
        <v>3154</v>
      </c>
      <c r="M649" s="140" t="s">
        <v>3154</v>
      </c>
    </row>
    <row r="650" spans="1:13" ht="15.75" outlineLevel="1">
      <c r="A650" s="10">
        <v>1313310312</v>
      </c>
      <c r="B650" s="11">
        <v>312</v>
      </c>
      <c r="C650" s="19">
        <v>313310</v>
      </c>
      <c r="D650" s="13">
        <v>1</v>
      </c>
      <c r="E650" s="136" t="s">
        <v>3154</v>
      </c>
      <c r="F650" s="15" t="s">
        <v>444</v>
      </c>
      <c r="G650" s="137" t="s">
        <v>3154</v>
      </c>
      <c r="H650" s="13" t="s">
        <v>34</v>
      </c>
      <c r="I650" s="126" t="s">
        <v>3154</v>
      </c>
      <c r="J650" s="126" t="s">
        <v>3154</v>
      </c>
      <c r="K650" s="17">
        <v>-310800</v>
      </c>
      <c r="L650" s="17">
        <f>VLOOKUP(A650,'[2]2023'!$A$9:$I$7853,9,0)</f>
        <v>0</v>
      </c>
      <c r="M650" s="18">
        <f>VLOOKUP(A650,[3]data1683177749303!$A$2:$J$6448,10,0)</f>
        <v>-1540</v>
      </c>
    </row>
    <row r="651" spans="1:13" ht="15.75" outlineLevel="1">
      <c r="A651" s="10">
        <v>1313310430</v>
      </c>
      <c r="B651" s="11">
        <v>430</v>
      </c>
      <c r="C651" s="19">
        <v>313310</v>
      </c>
      <c r="D651" s="13">
        <v>1</v>
      </c>
      <c r="E651" s="136" t="s">
        <v>3154</v>
      </c>
      <c r="F651" s="15" t="s">
        <v>554</v>
      </c>
      <c r="G651" s="137" t="s">
        <v>3154</v>
      </c>
      <c r="H651" s="13" t="s">
        <v>34</v>
      </c>
      <c r="I651" s="16">
        <f>K651/L651-1</f>
        <v>0</v>
      </c>
      <c r="J651" s="126" t="s">
        <v>3154</v>
      </c>
      <c r="K651" s="17">
        <f>VLOOKUP(A651,'[1]קובץ מוכן '!$A$1:$C$7608,3,0)</f>
        <v>-450000</v>
      </c>
      <c r="L651" s="17">
        <f>VLOOKUP(A651,'[2]2023'!$A$9:$I$7853,9,0)</f>
        <v>-450000</v>
      </c>
      <c r="M651" s="18">
        <f>VLOOKUP(A651,[3]data1683177749303!$A$2:$J$6448,10,0)</f>
        <v>-395734</v>
      </c>
    </row>
    <row r="652" spans="1:13" ht="15.75" outlineLevel="1">
      <c r="A652" s="10">
        <v>1313310920</v>
      </c>
      <c r="B652" s="11">
        <v>920</v>
      </c>
      <c r="C652" s="19">
        <v>313310</v>
      </c>
      <c r="D652" s="13">
        <v>1</v>
      </c>
      <c r="E652" s="136" t="s">
        <v>3154</v>
      </c>
      <c r="F652" s="15" t="s">
        <v>542</v>
      </c>
      <c r="G652" s="137" t="s">
        <v>3154</v>
      </c>
      <c r="H652" s="13" t="s">
        <v>34</v>
      </c>
      <c r="I652" s="16">
        <f>K652/L652-1</f>
        <v>0.23297322686707367</v>
      </c>
      <c r="J652" s="126" t="s">
        <v>3154</v>
      </c>
      <c r="K652" s="17">
        <v>-2100000</v>
      </c>
      <c r="L652" s="17">
        <f>VLOOKUP(A652,'[2]2023'!$A$9:$I$7853,9,0)</f>
        <v>-1703200</v>
      </c>
      <c r="M652" s="18">
        <f>VLOOKUP(A652,[3]data1683177749303!$A$2:$J$6448,10,0)</f>
        <v>-1750271.36</v>
      </c>
    </row>
    <row r="653" spans="1:13" ht="15.75" outlineLevel="1">
      <c r="A653" s="10">
        <v>1313310921</v>
      </c>
      <c r="B653" s="11">
        <v>921</v>
      </c>
      <c r="C653" s="19">
        <v>313310</v>
      </c>
      <c r="D653" s="13">
        <v>1</v>
      </c>
      <c r="E653" s="136" t="s">
        <v>3154</v>
      </c>
      <c r="F653" s="15" t="s">
        <v>555</v>
      </c>
      <c r="G653" s="137" t="s">
        <v>3154</v>
      </c>
      <c r="H653" s="13" t="s">
        <v>34</v>
      </c>
      <c r="I653" s="16">
        <f>K653/L653-1</f>
        <v>7.3208722741433085E-2</v>
      </c>
      <c r="J653" s="126" t="s">
        <v>3154</v>
      </c>
      <c r="K653" s="17">
        <f>VLOOKUP(A653,'[1]קובץ מוכן '!$A$1:$C$7608,3,0)</f>
        <v>-344500</v>
      </c>
      <c r="L653" s="17">
        <f>VLOOKUP(A653,'[2]2023'!$A$9:$I$7853,9,0)</f>
        <v>-321000</v>
      </c>
      <c r="M653" s="18">
        <f>VLOOKUP(A653,[3]data1683177749303!$A$2:$J$6448,10,0)</f>
        <v>-326612.26</v>
      </c>
    </row>
    <row r="654" spans="1:13" ht="15.75" outlineLevel="1">
      <c r="A654" s="10">
        <v>1313310922</v>
      </c>
      <c r="B654" s="11">
        <v>922</v>
      </c>
      <c r="C654" s="19">
        <v>313310</v>
      </c>
      <c r="D654" s="13">
        <v>1</v>
      </c>
      <c r="E654" s="136" t="s">
        <v>3154</v>
      </c>
      <c r="F654" s="15" t="s">
        <v>544</v>
      </c>
      <c r="G654" s="137" t="s">
        <v>3154</v>
      </c>
      <c r="H654" s="13" t="s">
        <v>34</v>
      </c>
      <c r="I654" s="16">
        <f>K654/L654-1</f>
        <v>1.7060367454068137E-2</v>
      </c>
      <c r="J654" s="126" t="s">
        <v>3154</v>
      </c>
      <c r="K654" s="17">
        <f>VLOOKUP(A654,'[1]קובץ מוכן '!$A$1:$C$7608,3,0)</f>
        <v>-310000</v>
      </c>
      <c r="L654" s="17">
        <f>VLOOKUP(A654,'[2]2023'!$A$9:$I$7853,9,0)</f>
        <v>-304800</v>
      </c>
      <c r="M654" s="18">
        <f>VLOOKUP(A654,[3]data1683177749303!$A$2:$J$6448,10,0)</f>
        <v>-297061.44</v>
      </c>
    </row>
    <row r="655" spans="1:13" ht="15.75" outlineLevel="1">
      <c r="A655" s="10">
        <v>1313310923</v>
      </c>
      <c r="B655" s="11">
        <v>923</v>
      </c>
      <c r="C655" s="19">
        <v>313310</v>
      </c>
      <c r="D655" s="13">
        <v>1</v>
      </c>
      <c r="E655" s="136" t="s">
        <v>3154</v>
      </c>
      <c r="F655" s="15" t="s">
        <v>556</v>
      </c>
      <c r="G655" s="137" t="s">
        <v>3154</v>
      </c>
      <c r="H655" s="13" t="s">
        <v>34</v>
      </c>
      <c r="I655" s="126" t="s">
        <v>3154</v>
      </c>
      <c r="J655" s="126" t="s">
        <v>3154</v>
      </c>
      <c r="K655" s="17">
        <f>VLOOKUP(A655,'[1]קובץ מוכן '!$A$1:$C$7608,3,0)</f>
        <v>0</v>
      </c>
      <c r="L655" s="17">
        <f>VLOOKUP(A655,'[2]2023'!$A$9:$I$7853,9,0)</f>
        <v>0</v>
      </c>
      <c r="M655" s="18">
        <f>VLOOKUP(A655,[3]data1683177749303!$A$2:$J$6448,10,0)</f>
        <v>0</v>
      </c>
    </row>
    <row r="656" spans="1:13" ht="15.75" outlineLevel="1">
      <c r="A656" s="10">
        <v>1313310924</v>
      </c>
      <c r="B656" s="11">
        <v>924</v>
      </c>
      <c r="C656" s="19">
        <v>313310</v>
      </c>
      <c r="D656" s="13">
        <v>1</v>
      </c>
      <c r="E656" s="136" t="s">
        <v>3154</v>
      </c>
      <c r="F656" s="15" t="s">
        <v>452</v>
      </c>
      <c r="G656" s="137" t="s">
        <v>3154</v>
      </c>
      <c r="H656" s="13" t="s">
        <v>34</v>
      </c>
      <c r="I656" s="16">
        <f>K656/L656-1</f>
        <v>7.2046109510086387E-2</v>
      </c>
      <c r="J656" s="126" t="s">
        <v>3154</v>
      </c>
      <c r="K656" s="17">
        <f>VLOOKUP(A656,'[1]קובץ מוכן '!$A$1:$C$7608,3,0)</f>
        <v>-148800</v>
      </c>
      <c r="L656" s="17">
        <f>VLOOKUP(A656,'[2]2023'!$A$9:$I$7853,9,0)</f>
        <v>-138800</v>
      </c>
      <c r="M656" s="18">
        <f>VLOOKUP(A656,[3]data1683177749303!$A$2:$J$6448,10,0)</f>
        <v>-132948.6</v>
      </c>
    </row>
    <row r="657" spans="1:13" ht="15.75" outlineLevel="1">
      <c r="A657" s="10">
        <v>1313310938</v>
      </c>
      <c r="B657" s="11">
        <v>938</v>
      </c>
      <c r="C657" s="19">
        <v>313310</v>
      </c>
      <c r="D657" s="13">
        <v>1</v>
      </c>
      <c r="E657" s="136" t="s">
        <v>3154</v>
      </c>
      <c r="F657" s="15" t="s">
        <v>551</v>
      </c>
      <c r="G657" s="137" t="s">
        <v>3154</v>
      </c>
      <c r="H657" s="13" t="s">
        <v>34</v>
      </c>
      <c r="I657" s="126" t="s">
        <v>3154</v>
      </c>
      <c r="J657" s="126" t="s">
        <v>3154</v>
      </c>
      <c r="K657" s="17">
        <f>VLOOKUP(A657,'[1]קובץ מוכן '!$A$1:$C$7608,3,0)</f>
        <v>0</v>
      </c>
      <c r="L657" s="17">
        <f>VLOOKUP(A657,'[2]2023'!$A$9:$I$7853,9,0)</f>
        <v>0</v>
      </c>
      <c r="M657" s="18">
        <f>VLOOKUP(A657,[3]data1683177749303!$A$2:$J$6448,10,0)</f>
        <v>-14730</v>
      </c>
    </row>
    <row r="658" spans="1:13" ht="16.5" outlineLevel="1" thickBot="1">
      <c r="A658" s="10">
        <v>1313310953</v>
      </c>
      <c r="B658" s="11">
        <v>953</v>
      </c>
      <c r="C658" s="19">
        <v>313310</v>
      </c>
      <c r="D658" s="13">
        <v>1</v>
      </c>
      <c r="E658" s="136" t="s">
        <v>3154</v>
      </c>
      <c r="F658" s="15" t="s">
        <v>411</v>
      </c>
      <c r="G658" s="137" t="s">
        <v>3154</v>
      </c>
      <c r="H658" s="13" t="s">
        <v>34</v>
      </c>
      <c r="I658" s="126" t="s">
        <v>3154</v>
      </c>
      <c r="J658" s="126" t="s">
        <v>3154</v>
      </c>
      <c r="K658" s="17">
        <f>VLOOKUP(A658,'[1]קובץ מוכן '!$A$1:$C$7608,3,0)</f>
        <v>0</v>
      </c>
      <c r="L658" s="17">
        <f>VLOOKUP(A658,'[2]2023'!$A$9:$I$7853,9,0)</f>
        <v>0</v>
      </c>
      <c r="M658" s="18">
        <f>VLOOKUP(A658,[3]data1683177749303!$A$2:$J$6448,10,0)</f>
        <v>-34217.58</v>
      </c>
    </row>
    <row r="659" spans="1:13" ht="16.5" thickBot="1">
      <c r="A659" s="125" t="s">
        <v>3154</v>
      </c>
      <c r="B659" s="25" t="s">
        <v>557</v>
      </c>
      <c r="C659" s="146" t="s">
        <v>3154</v>
      </c>
      <c r="D659" s="146" t="s">
        <v>3154</v>
      </c>
      <c r="E659" s="147" t="s">
        <v>3154</v>
      </c>
      <c r="F659" s="28" t="s">
        <v>553</v>
      </c>
      <c r="G659" s="153" t="s">
        <v>3154</v>
      </c>
      <c r="H659" s="146" t="s">
        <v>3154</v>
      </c>
      <c r="I659" s="29">
        <f>K659/L659-1</f>
        <v>0.25577489889642879</v>
      </c>
      <c r="J659" s="127" t="s">
        <v>3154</v>
      </c>
      <c r="K659" s="37">
        <f t="shared" ref="K659:M659" si="35">SUBTOTAL(9,K650:K658)</f>
        <v>-3664100</v>
      </c>
      <c r="L659" s="37">
        <f t="shared" si="35"/>
        <v>-2917800</v>
      </c>
      <c r="M659" s="38">
        <f t="shared" si="35"/>
        <v>-2953115.24</v>
      </c>
    </row>
    <row r="660" spans="1:13" ht="15.75" outlineLevel="2">
      <c r="A660" s="10">
        <v>13137000</v>
      </c>
      <c r="B660" s="11">
        <v>0</v>
      </c>
      <c r="C660" s="19">
        <v>313700</v>
      </c>
      <c r="D660" s="13">
        <v>1</v>
      </c>
      <c r="E660" s="136" t="s">
        <v>3154</v>
      </c>
      <c r="F660" s="15" t="s">
        <v>558</v>
      </c>
      <c r="G660" s="137" t="s">
        <v>3154</v>
      </c>
      <c r="H660" s="13" t="s">
        <v>11</v>
      </c>
      <c r="I660" s="126" t="s">
        <v>3154</v>
      </c>
      <c r="J660" s="142" t="s">
        <v>3154</v>
      </c>
      <c r="K660" s="17">
        <f>VLOOKUP(A660,'[1]קובץ מוכן '!$A$1:$C$7608,3,0)</f>
        <v>0</v>
      </c>
      <c r="L660" s="139" t="s">
        <v>3154</v>
      </c>
      <c r="M660" s="140" t="s">
        <v>3154</v>
      </c>
    </row>
    <row r="661" spans="1:13" ht="15.75" outlineLevel="2">
      <c r="A661" s="10">
        <v>1313700610</v>
      </c>
      <c r="B661" s="11">
        <v>610</v>
      </c>
      <c r="C661" s="19">
        <v>313700</v>
      </c>
      <c r="D661" s="13">
        <v>1</v>
      </c>
      <c r="E661" s="136" t="s">
        <v>3154</v>
      </c>
      <c r="F661" s="15" t="s">
        <v>559</v>
      </c>
      <c r="G661" s="137" t="s">
        <v>3154</v>
      </c>
      <c r="H661" s="13" t="s">
        <v>34</v>
      </c>
      <c r="I661" s="126" t="s">
        <v>3154</v>
      </c>
      <c r="J661" s="126" t="s">
        <v>3154</v>
      </c>
      <c r="K661" s="17">
        <f>VLOOKUP(A661,'[1]קובץ מוכן '!$A$1:$C$7608,3,0)</f>
        <v>0</v>
      </c>
      <c r="L661" s="17">
        <f>VLOOKUP(A661,'[2]2023'!$A$9:$I$7853,9,0)</f>
        <v>0</v>
      </c>
      <c r="M661" s="18">
        <f>VLOOKUP(A661,[3]data1683177749303!$A$2:$J$6448,10,0)</f>
        <v>0</v>
      </c>
    </row>
    <row r="662" spans="1:13" ht="15.75" outlineLevel="2">
      <c r="A662" s="10">
        <v>1313700920</v>
      </c>
      <c r="B662" s="11">
        <v>920</v>
      </c>
      <c r="C662" s="19">
        <v>313700</v>
      </c>
      <c r="D662" s="13">
        <v>1</v>
      </c>
      <c r="E662" s="136" t="s">
        <v>3154</v>
      </c>
      <c r="F662" s="15" t="s">
        <v>560</v>
      </c>
      <c r="G662" s="137" t="s">
        <v>3154</v>
      </c>
      <c r="H662" s="13" t="s">
        <v>34</v>
      </c>
      <c r="I662" s="16">
        <f>K662/L662-1</f>
        <v>0</v>
      </c>
      <c r="J662" s="126" t="s">
        <v>3154</v>
      </c>
      <c r="K662" s="17">
        <f>VLOOKUP(A662,'[1]קובץ מוכן '!$A$1:$C$7608,3,0)</f>
        <v>-200000</v>
      </c>
      <c r="L662" s="17">
        <f>VLOOKUP(A662,'[2]2023'!$A$9:$I$7853,9,0)</f>
        <v>-200000</v>
      </c>
      <c r="M662" s="18">
        <f>VLOOKUP(A662,[3]data1683177749303!$A$2:$J$6448,10,0)</f>
        <v>0</v>
      </c>
    </row>
    <row r="663" spans="1:13" ht="15.75" outlineLevel="2">
      <c r="A663" s="10">
        <v>1313700921</v>
      </c>
      <c r="B663" s="11">
        <v>921</v>
      </c>
      <c r="C663" s="19">
        <v>313700</v>
      </c>
      <c r="D663" s="13">
        <v>1</v>
      </c>
      <c r="E663" s="136" t="s">
        <v>3154</v>
      </c>
      <c r="F663" s="15" t="s">
        <v>561</v>
      </c>
      <c r="G663" s="137" t="s">
        <v>3154</v>
      </c>
      <c r="H663" s="13" t="s">
        <v>34</v>
      </c>
      <c r="I663" s="16">
        <f>K663/L663-1</f>
        <v>0</v>
      </c>
      <c r="J663" s="126" t="s">
        <v>3154</v>
      </c>
      <c r="K663" s="17">
        <f>VLOOKUP(A663,'[1]קובץ מוכן '!$A$1:$C$7608,3,0)</f>
        <v>-105000</v>
      </c>
      <c r="L663" s="17">
        <f>VLOOKUP(A663,'[2]2023'!$A$9:$I$7853,9,0)</f>
        <v>-105000</v>
      </c>
      <c r="M663" s="18">
        <f>VLOOKUP(A663,[3]data1683177749303!$A$2:$J$6448,10,0)</f>
        <v>-47828</v>
      </c>
    </row>
    <row r="664" spans="1:13" ht="16.5" outlineLevel="2" thickBot="1">
      <c r="A664" s="10">
        <v>1313700922</v>
      </c>
      <c r="B664" s="11">
        <v>922</v>
      </c>
      <c r="C664" s="19">
        <v>313700</v>
      </c>
      <c r="D664" s="13">
        <v>1</v>
      </c>
      <c r="E664" s="136" t="s">
        <v>3154</v>
      </c>
      <c r="F664" s="15" t="s">
        <v>562</v>
      </c>
      <c r="G664" s="137" t="s">
        <v>3154</v>
      </c>
      <c r="H664" s="13" t="s">
        <v>34</v>
      </c>
      <c r="I664" s="16">
        <f>K664/L664-1</f>
        <v>0.23039647577092515</v>
      </c>
      <c r="J664" s="126" t="s">
        <v>3154</v>
      </c>
      <c r="K664" s="17">
        <f>VLOOKUP(A664,'[1]קובץ מוכן '!$A$1:$C$7608,3,0)</f>
        <v>-279300</v>
      </c>
      <c r="L664" s="17">
        <f>VLOOKUP(A664,'[2]2023'!$A$9:$I$7853,9,0)</f>
        <v>-227000</v>
      </c>
      <c r="M664" s="18">
        <f>VLOOKUP(A664,[3]data1683177749303!$A$2:$J$6448,10,0)</f>
        <v>-252032.78</v>
      </c>
    </row>
    <row r="665" spans="1:13" ht="16.5" thickBot="1">
      <c r="A665" s="125" t="s">
        <v>3154</v>
      </c>
      <c r="B665" s="25" t="s">
        <v>563</v>
      </c>
      <c r="C665" s="146" t="s">
        <v>3154</v>
      </c>
      <c r="D665" s="146" t="s">
        <v>3154</v>
      </c>
      <c r="E665" s="147" t="s">
        <v>3154</v>
      </c>
      <c r="F665" s="28" t="s">
        <v>558</v>
      </c>
      <c r="G665" s="153" t="s">
        <v>3154</v>
      </c>
      <c r="H665" s="146" t="s">
        <v>3154</v>
      </c>
      <c r="I665" s="29">
        <f>K665/L665-1</f>
        <v>9.8308270676691789E-2</v>
      </c>
      <c r="J665" s="127" t="s">
        <v>3154</v>
      </c>
      <c r="K665" s="37">
        <f t="shared" ref="K665:M665" si="36">SUBTOTAL(9,K662:K664)</f>
        <v>-584300</v>
      </c>
      <c r="L665" s="37">
        <f t="shared" si="36"/>
        <v>-532000</v>
      </c>
      <c r="M665" s="38">
        <f t="shared" si="36"/>
        <v>-299860.78000000003</v>
      </c>
    </row>
    <row r="666" spans="1:13" ht="15.75" outlineLevel="1">
      <c r="A666" s="10">
        <v>13150000</v>
      </c>
      <c r="B666" s="11">
        <v>0</v>
      </c>
      <c r="C666" s="19">
        <v>315000</v>
      </c>
      <c r="D666" s="13">
        <v>1</v>
      </c>
      <c r="E666" s="136" t="s">
        <v>3154</v>
      </c>
      <c r="F666" s="15" t="s">
        <v>564</v>
      </c>
      <c r="G666" s="137" t="s">
        <v>3154</v>
      </c>
      <c r="H666" s="13" t="s">
        <v>11</v>
      </c>
      <c r="I666" s="126" t="s">
        <v>3154</v>
      </c>
      <c r="J666" s="142" t="s">
        <v>3154</v>
      </c>
      <c r="K666" s="17">
        <f>VLOOKUP(A666,'[1]קובץ מוכן '!$A$1:$C$7608,3,0)</f>
        <v>0</v>
      </c>
      <c r="L666" s="139" t="s">
        <v>3154</v>
      </c>
      <c r="M666" s="140" t="s">
        <v>3154</v>
      </c>
    </row>
    <row r="667" spans="1:13" ht="15.75" outlineLevel="1">
      <c r="A667" s="10">
        <v>13151000</v>
      </c>
      <c r="B667" s="11">
        <v>0</v>
      </c>
      <c r="C667" s="19">
        <v>315100</v>
      </c>
      <c r="D667" s="13">
        <v>1</v>
      </c>
      <c r="E667" s="136" t="s">
        <v>3154</v>
      </c>
      <c r="F667" s="15" t="s">
        <v>565</v>
      </c>
      <c r="G667" s="137" t="s">
        <v>3154</v>
      </c>
      <c r="H667" s="13" t="s">
        <v>11</v>
      </c>
      <c r="I667" s="126" t="s">
        <v>3154</v>
      </c>
      <c r="J667" s="142" t="s">
        <v>3154</v>
      </c>
      <c r="K667" s="17">
        <f>VLOOKUP(A667,'[1]קובץ מוכן '!$A$1:$C$7608,3,0)</f>
        <v>0</v>
      </c>
      <c r="L667" s="17">
        <f>VLOOKUP(A667,'[2]2023'!$A$9:$I$7853,9,0)</f>
        <v>0</v>
      </c>
      <c r="M667" s="140" t="s">
        <v>3154</v>
      </c>
    </row>
    <row r="668" spans="1:13" ht="15.75" outlineLevel="1">
      <c r="A668" s="10">
        <v>1315100420</v>
      </c>
      <c r="B668" s="11">
        <v>420</v>
      </c>
      <c r="C668" s="19">
        <v>315100</v>
      </c>
      <c r="D668" s="13">
        <v>1</v>
      </c>
      <c r="E668" s="136" t="s">
        <v>3154</v>
      </c>
      <c r="F668" s="15" t="s">
        <v>566</v>
      </c>
      <c r="G668" s="137" t="s">
        <v>3154</v>
      </c>
      <c r="H668" s="13" t="s">
        <v>34</v>
      </c>
      <c r="I668" s="126" t="s">
        <v>3154</v>
      </c>
      <c r="J668" s="126" t="s">
        <v>3154</v>
      </c>
      <c r="K668" s="17">
        <f>VLOOKUP(A668,'[1]קובץ מוכן '!$A$1:$C$7608,3,0)</f>
        <v>0</v>
      </c>
      <c r="L668" s="17">
        <f>VLOOKUP(A668,'[2]2023'!$A$9:$I$7853,9,0)</f>
        <v>0</v>
      </c>
      <c r="M668" s="18">
        <f>VLOOKUP(A668,[3]data1683177749303!$A$2:$J$6448,10,0)</f>
        <v>0</v>
      </c>
    </row>
    <row r="669" spans="1:13" ht="15.75" outlineLevel="1">
      <c r="A669" s="10">
        <v>1315100441</v>
      </c>
      <c r="B669" s="11">
        <v>441</v>
      </c>
      <c r="C669" s="19">
        <v>315100</v>
      </c>
      <c r="D669" s="13">
        <v>1</v>
      </c>
      <c r="E669" s="136" t="s">
        <v>3154</v>
      </c>
      <c r="F669" s="15" t="s">
        <v>567</v>
      </c>
      <c r="G669" s="137" t="s">
        <v>3154</v>
      </c>
      <c r="H669" s="13" t="s">
        <v>34</v>
      </c>
      <c r="I669" s="126" t="s">
        <v>3154</v>
      </c>
      <c r="J669" s="126" t="s">
        <v>3154</v>
      </c>
      <c r="K669" s="17">
        <f>VLOOKUP(A669,'[1]קובץ מוכן '!$A$1:$C$7608,3,0)</f>
        <v>0</v>
      </c>
      <c r="L669" s="17">
        <f>VLOOKUP(A669,'[2]2023'!$A$9:$I$7853,9,0)</f>
        <v>0</v>
      </c>
      <c r="M669" s="18">
        <f>VLOOKUP(A669,[3]data1683177749303!$A$2:$J$6448,10,0)</f>
        <v>0</v>
      </c>
    </row>
    <row r="670" spans="1:13" ht="15.75" outlineLevel="1">
      <c r="A670" s="10">
        <v>1315100490</v>
      </c>
      <c r="B670" s="11">
        <v>490</v>
      </c>
      <c r="C670" s="19">
        <v>315100</v>
      </c>
      <c r="D670" s="13">
        <v>1</v>
      </c>
      <c r="E670" s="136" t="s">
        <v>3154</v>
      </c>
      <c r="F670" s="15" t="s">
        <v>568</v>
      </c>
      <c r="G670" s="137" t="s">
        <v>3154</v>
      </c>
      <c r="H670" s="13" t="s">
        <v>34</v>
      </c>
      <c r="I670" s="126" t="s">
        <v>3154</v>
      </c>
      <c r="J670" s="126" t="s">
        <v>3154</v>
      </c>
      <c r="K670" s="17">
        <f>VLOOKUP(A670,'[1]קובץ מוכן '!$A$1:$C$7608,3,0)</f>
        <v>0</v>
      </c>
      <c r="L670" s="17">
        <f>VLOOKUP(A670,'[2]2023'!$A$9:$I$7853,9,0)</f>
        <v>0</v>
      </c>
      <c r="M670" s="18">
        <f>VLOOKUP(A670,[3]data1683177749303!$A$2:$J$6448,10,0)</f>
        <v>0</v>
      </c>
    </row>
    <row r="671" spans="1:13" ht="15.75" outlineLevel="1">
      <c r="A671" s="10">
        <v>1315100491</v>
      </c>
      <c r="B671" s="11">
        <v>491</v>
      </c>
      <c r="C671" s="19">
        <v>315100</v>
      </c>
      <c r="D671" s="13">
        <v>1</v>
      </c>
      <c r="E671" s="136" t="s">
        <v>3154</v>
      </c>
      <c r="F671" s="15" t="s">
        <v>459</v>
      </c>
      <c r="G671" s="137" t="s">
        <v>3154</v>
      </c>
      <c r="H671" s="13" t="s">
        <v>34</v>
      </c>
      <c r="I671" s="126" t="s">
        <v>3154</v>
      </c>
      <c r="J671" s="126" t="s">
        <v>3154</v>
      </c>
      <c r="K671" s="17">
        <f>VLOOKUP(A671,'[1]קובץ מוכן '!$A$1:$C$7608,3,0)</f>
        <v>0</v>
      </c>
      <c r="L671" s="17">
        <f>VLOOKUP(A671,'[2]2023'!$A$9:$I$7853,9,0)</f>
        <v>0</v>
      </c>
      <c r="M671" s="18">
        <f>VLOOKUP(A671,[3]data1683177749303!$A$2:$J$6448,10,0)</f>
        <v>0</v>
      </c>
    </row>
    <row r="672" spans="1:13" ht="15.75" outlineLevel="1">
      <c r="A672" s="10">
        <v>1315100492</v>
      </c>
      <c r="B672" s="11">
        <v>492</v>
      </c>
      <c r="C672" s="19">
        <v>315100</v>
      </c>
      <c r="D672" s="13">
        <v>1</v>
      </c>
      <c r="E672" s="136" t="s">
        <v>3154</v>
      </c>
      <c r="F672" s="15" t="s">
        <v>569</v>
      </c>
      <c r="G672" s="137" t="s">
        <v>3154</v>
      </c>
      <c r="H672" s="13" t="s">
        <v>34</v>
      </c>
      <c r="I672" s="126" t="s">
        <v>3154</v>
      </c>
      <c r="J672" s="126" t="s">
        <v>3154</v>
      </c>
      <c r="K672" s="17">
        <f>VLOOKUP(A672,'[1]קובץ מוכן '!$A$1:$C$7608,3,0)</f>
        <v>0</v>
      </c>
      <c r="L672" s="17">
        <f>VLOOKUP(A672,'[2]2023'!$A$9:$I$7853,9,0)</f>
        <v>0</v>
      </c>
      <c r="M672" s="18">
        <f>VLOOKUP(A672,[3]data1683177749303!$A$2:$J$6448,10,0)</f>
        <v>0</v>
      </c>
    </row>
    <row r="673" spans="1:13" ht="15.75" outlineLevel="1">
      <c r="A673" s="10">
        <v>1315100493</v>
      </c>
      <c r="B673" s="11">
        <v>493</v>
      </c>
      <c r="C673" s="19">
        <v>315100</v>
      </c>
      <c r="D673" s="13">
        <v>1</v>
      </c>
      <c r="E673" s="136" t="s">
        <v>3154</v>
      </c>
      <c r="F673" s="15" t="s">
        <v>570</v>
      </c>
      <c r="G673" s="137" t="s">
        <v>3154</v>
      </c>
      <c r="H673" s="13" t="s">
        <v>34</v>
      </c>
      <c r="I673" s="16">
        <f>K673/L673-1</f>
        <v>0</v>
      </c>
      <c r="J673" s="126" t="s">
        <v>3154</v>
      </c>
      <c r="K673" s="17">
        <f>VLOOKUP(A673,'[1]קובץ מוכן '!$A$1:$C$7608,3,0)</f>
        <v>-60000</v>
      </c>
      <c r="L673" s="17">
        <f>VLOOKUP(A673,'[2]2023'!$A$9:$I$7853,9,0)</f>
        <v>-60000</v>
      </c>
      <c r="M673" s="18">
        <f>VLOOKUP(A673,[3]data1683177749303!$A$2:$J$6448,10,0)</f>
        <v>-39408</v>
      </c>
    </row>
    <row r="674" spans="1:13" ht="15.75" outlineLevel="1">
      <c r="A674" s="10">
        <v>1315100921</v>
      </c>
      <c r="B674" s="11">
        <v>921</v>
      </c>
      <c r="C674" s="19">
        <v>315100</v>
      </c>
      <c r="D674" s="13">
        <v>1</v>
      </c>
      <c r="E674" s="136" t="s">
        <v>3154</v>
      </c>
      <c r="F674" s="15" t="s">
        <v>571</v>
      </c>
      <c r="G674" s="137" t="s">
        <v>3154</v>
      </c>
      <c r="H674" s="13" t="s">
        <v>34</v>
      </c>
      <c r="I674" s="126" t="s">
        <v>3154</v>
      </c>
      <c r="J674" s="126" t="s">
        <v>3154</v>
      </c>
      <c r="K674" s="17">
        <f>VLOOKUP(A674,'[1]קובץ מוכן '!$A$1:$C$7608,3,0)</f>
        <v>0</v>
      </c>
      <c r="L674" s="17">
        <f>VLOOKUP(A674,'[2]2023'!$A$9:$I$7853,9,0)</f>
        <v>0</v>
      </c>
      <c r="M674" s="18">
        <f>VLOOKUP(A674,[3]data1683177749303!$A$2:$J$6448,10,0)</f>
        <v>0</v>
      </c>
    </row>
    <row r="675" spans="1:13" ht="15.75" outlineLevel="1">
      <c r="A675" s="10">
        <v>1315100922</v>
      </c>
      <c r="B675" s="11">
        <v>922</v>
      </c>
      <c r="C675" s="19">
        <v>315100</v>
      </c>
      <c r="D675" s="13">
        <v>1</v>
      </c>
      <c r="E675" s="136" t="s">
        <v>3154</v>
      </c>
      <c r="F675" s="15" t="s">
        <v>572</v>
      </c>
      <c r="G675" s="137" t="s">
        <v>3154</v>
      </c>
      <c r="H675" s="13" t="s">
        <v>34</v>
      </c>
      <c r="I675" s="16">
        <f>K675/L675-1</f>
        <v>0</v>
      </c>
      <c r="J675" s="126" t="s">
        <v>3154</v>
      </c>
      <c r="K675" s="17">
        <f>VLOOKUP(A675,'[1]קובץ מוכן '!$A$1:$C$7608,3,0)</f>
        <v>-300000</v>
      </c>
      <c r="L675" s="17">
        <f>VLOOKUP(A675,'[2]2023'!$A$9:$I$7853,9,0)</f>
        <v>-300000</v>
      </c>
      <c r="M675" s="18">
        <f>VLOOKUP(A675,[3]data1683177749303!$A$2:$J$6448,10,0)</f>
        <v>-38637</v>
      </c>
    </row>
    <row r="676" spans="1:13" ht="15.75" outlineLevel="1">
      <c r="A676" s="10">
        <v>1315100923</v>
      </c>
      <c r="B676" s="11">
        <v>923</v>
      </c>
      <c r="C676" s="19">
        <v>315100</v>
      </c>
      <c r="D676" s="13">
        <v>1</v>
      </c>
      <c r="E676" s="136" t="s">
        <v>3154</v>
      </c>
      <c r="F676" s="15" t="s">
        <v>573</v>
      </c>
      <c r="G676" s="137" t="s">
        <v>3154</v>
      </c>
      <c r="H676" s="13" t="s">
        <v>34</v>
      </c>
      <c r="I676" s="126" t="s">
        <v>3154</v>
      </c>
      <c r="J676" s="126" t="s">
        <v>3154</v>
      </c>
      <c r="K676" s="17">
        <f>VLOOKUP(A676,'[1]קובץ מוכן '!$A$1:$C$7608,3,0)</f>
        <v>0</v>
      </c>
      <c r="L676" s="17">
        <f>VLOOKUP(A676,'[2]2023'!$A$9:$I$7853,9,0)</f>
        <v>0</v>
      </c>
      <c r="M676" s="18">
        <f>VLOOKUP(A676,[3]data1683177749303!$A$2:$J$6448,10,0)</f>
        <v>0</v>
      </c>
    </row>
    <row r="677" spans="1:13" ht="15.75" outlineLevel="1">
      <c r="A677" s="10">
        <v>1315100924</v>
      </c>
      <c r="B677" s="11">
        <v>924</v>
      </c>
      <c r="C677" s="19">
        <v>315100</v>
      </c>
      <c r="D677" s="13">
        <v>1</v>
      </c>
      <c r="E677" s="136" t="s">
        <v>3154</v>
      </c>
      <c r="F677" s="15" t="s">
        <v>574</v>
      </c>
      <c r="G677" s="137" t="s">
        <v>3154</v>
      </c>
      <c r="H677" s="13" t="s">
        <v>34</v>
      </c>
      <c r="I677" s="16">
        <f>K677/L677-1</f>
        <v>0</v>
      </c>
      <c r="J677" s="126" t="s">
        <v>3154</v>
      </c>
      <c r="K677" s="17">
        <f>VLOOKUP(A677,'[1]קובץ מוכן '!$A$1:$C$7608,3,0)</f>
        <v>-40000</v>
      </c>
      <c r="L677" s="17">
        <f>VLOOKUP(A677,'[2]2023'!$A$9:$I$7853,9,0)</f>
        <v>-40000</v>
      </c>
      <c r="M677" s="18">
        <f>VLOOKUP(A677,[3]data1683177749303!$A$2:$J$6448,10,0)</f>
        <v>0</v>
      </c>
    </row>
    <row r="678" spans="1:13" ht="15.75" outlineLevel="1">
      <c r="A678" s="10">
        <v>1315100925</v>
      </c>
      <c r="B678" s="11">
        <v>925</v>
      </c>
      <c r="C678" s="19">
        <v>315100</v>
      </c>
      <c r="D678" s="13">
        <v>1</v>
      </c>
      <c r="E678" s="136" t="s">
        <v>3154</v>
      </c>
      <c r="F678" s="15" t="s">
        <v>575</v>
      </c>
      <c r="G678" s="137" t="s">
        <v>3154</v>
      </c>
      <c r="H678" s="13" t="s">
        <v>34</v>
      </c>
      <c r="I678" s="126" t="s">
        <v>3154</v>
      </c>
      <c r="J678" s="126" t="s">
        <v>3154</v>
      </c>
      <c r="K678" s="17">
        <f>VLOOKUP(A678,'[1]קובץ מוכן '!$A$1:$C$7608,3,0)</f>
        <v>0</v>
      </c>
      <c r="L678" s="17">
        <f>VLOOKUP(A678,'[2]2023'!$A$9:$I$7853,9,0)</f>
        <v>0</v>
      </c>
      <c r="M678" s="18">
        <f>VLOOKUP(A678,[3]data1683177749303!$A$2:$J$6448,10,0)</f>
        <v>0</v>
      </c>
    </row>
    <row r="679" spans="1:13" ht="15.75" outlineLevel="1">
      <c r="A679" s="10">
        <v>1315100929</v>
      </c>
      <c r="B679" s="11">
        <v>929</v>
      </c>
      <c r="C679" s="19">
        <v>315100</v>
      </c>
      <c r="D679" s="13">
        <v>1</v>
      </c>
      <c r="E679" s="136" t="s">
        <v>3154</v>
      </c>
      <c r="F679" s="15" t="s">
        <v>576</v>
      </c>
      <c r="G679" s="137" t="s">
        <v>3154</v>
      </c>
      <c r="H679" s="13" t="s">
        <v>34</v>
      </c>
      <c r="I679" s="126" t="s">
        <v>3154</v>
      </c>
      <c r="J679" s="126" t="s">
        <v>3154</v>
      </c>
      <c r="K679" s="17">
        <f>VLOOKUP(A679,'[1]קובץ מוכן '!$A$1:$C$7608,3,0)</f>
        <v>0</v>
      </c>
      <c r="L679" s="17">
        <f>VLOOKUP(A679,'[2]2023'!$A$9:$I$7853,9,0)</f>
        <v>0</v>
      </c>
      <c r="M679" s="18">
        <f>VLOOKUP(A679,[3]data1683177749303!$A$2:$J$6448,10,0)</f>
        <v>0</v>
      </c>
    </row>
    <row r="680" spans="1:13" ht="15.75" outlineLevel="1">
      <c r="A680" s="10">
        <v>1315100944</v>
      </c>
      <c r="B680" s="11">
        <v>944</v>
      </c>
      <c r="C680" s="19">
        <v>315100</v>
      </c>
      <c r="D680" s="13">
        <v>1</v>
      </c>
      <c r="E680" s="136" t="s">
        <v>3154</v>
      </c>
      <c r="F680" s="15" t="s">
        <v>455</v>
      </c>
      <c r="G680" s="137" t="s">
        <v>3154</v>
      </c>
      <c r="H680" s="13" t="s">
        <v>34</v>
      </c>
      <c r="I680" s="126" t="s">
        <v>3154</v>
      </c>
      <c r="J680" s="126" t="s">
        <v>3154</v>
      </c>
      <c r="K680" s="17">
        <f>VLOOKUP(A680,'[1]קובץ מוכן '!$A$1:$C$7608,3,0)</f>
        <v>0</v>
      </c>
      <c r="L680" s="17">
        <f>VLOOKUP(A680,'[2]2023'!$A$9:$I$7853,9,0)</f>
        <v>0</v>
      </c>
      <c r="M680" s="18">
        <f>VLOOKUP(A680,[3]data1683177749303!$A$2:$J$6448,10,0)</f>
        <v>0</v>
      </c>
    </row>
    <row r="681" spans="1:13" ht="16.5" outlineLevel="1" thickBot="1">
      <c r="A681" s="10">
        <v>1315100990</v>
      </c>
      <c r="B681" s="11">
        <v>990</v>
      </c>
      <c r="C681" s="19">
        <v>315100</v>
      </c>
      <c r="D681" s="13">
        <v>1</v>
      </c>
      <c r="E681" s="136" t="s">
        <v>3154</v>
      </c>
      <c r="F681" s="15" t="s">
        <v>577</v>
      </c>
      <c r="G681" s="137" t="s">
        <v>3154</v>
      </c>
      <c r="H681" s="13" t="s">
        <v>34</v>
      </c>
      <c r="I681" s="126" t="s">
        <v>3154</v>
      </c>
      <c r="J681" s="126" t="s">
        <v>3154</v>
      </c>
      <c r="K681" s="17">
        <f>VLOOKUP(A681,'[1]קובץ מוכן '!$A$1:$C$7608,3,0)</f>
        <v>0</v>
      </c>
      <c r="L681" s="17">
        <f>VLOOKUP(A681,'[2]2023'!$A$9:$I$7853,9,0)</f>
        <v>0</v>
      </c>
      <c r="M681" s="18">
        <f>VLOOKUP(A681,[3]data1683177749303!$A$2:$J$6448,10,0)</f>
        <v>0</v>
      </c>
    </row>
    <row r="682" spans="1:13" ht="16.5" thickBot="1">
      <c r="A682" s="125" t="s">
        <v>3154</v>
      </c>
      <c r="B682" s="25" t="s">
        <v>578</v>
      </c>
      <c r="C682" s="146" t="s">
        <v>3154</v>
      </c>
      <c r="D682" s="146" t="s">
        <v>3154</v>
      </c>
      <c r="E682" s="147" t="s">
        <v>3154</v>
      </c>
      <c r="F682" s="28" t="s">
        <v>565</v>
      </c>
      <c r="G682" s="153" t="s">
        <v>3154</v>
      </c>
      <c r="H682" s="146" t="s">
        <v>3154</v>
      </c>
      <c r="I682" s="29">
        <f>K682/L682-1</f>
        <v>0</v>
      </c>
      <c r="J682" s="127" t="s">
        <v>3154</v>
      </c>
      <c r="K682" s="37">
        <f t="shared" ref="K682:M682" si="37">SUBTOTAL(9,K668:K681)</f>
        <v>-400000</v>
      </c>
      <c r="L682" s="37">
        <f t="shared" si="37"/>
        <v>-400000</v>
      </c>
      <c r="M682" s="38">
        <f t="shared" si="37"/>
        <v>-78045</v>
      </c>
    </row>
    <row r="683" spans="1:13" ht="15.75" outlineLevel="2">
      <c r="A683" s="10">
        <v>13151100</v>
      </c>
      <c r="B683" s="11">
        <v>0</v>
      </c>
      <c r="C683" s="19">
        <v>315110</v>
      </c>
      <c r="D683" s="13">
        <v>1</v>
      </c>
      <c r="E683" s="136" t="s">
        <v>3154</v>
      </c>
      <c r="F683" s="48" t="s">
        <v>579</v>
      </c>
      <c r="G683" s="165" t="s">
        <v>3154</v>
      </c>
      <c r="H683" s="13" t="s">
        <v>11</v>
      </c>
      <c r="I683" s="126" t="s">
        <v>3154</v>
      </c>
      <c r="J683" s="142" t="s">
        <v>3154</v>
      </c>
      <c r="K683" s="17">
        <f>VLOOKUP(A683,'[1]קובץ מוכן '!$A$1:$C$7608,3,0)</f>
        <v>0</v>
      </c>
      <c r="L683" s="139" t="s">
        <v>3154</v>
      </c>
      <c r="M683" s="140" t="s">
        <v>3154</v>
      </c>
    </row>
    <row r="684" spans="1:13" ht="15.75" outlineLevel="2">
      <c r="A684" s="10">
        <v>1315110921</v>
      </c>
      <c r="B684" s="11">
        <v>921</v>
      </c>
      <c r="C684" s="19">
        <v>315110</v>
      </c>
      <c r="D684" s="13">
        <v>1</v>
      </c>
      <c r="E684" s="136" t="s">
        <v>3154</v>
      </c>
      <c r="F684" s="15" t="s">
        <v>580</v>
      </c>
      <c r="G684" s="137" t="s">
        <v>3154</v>
      </c>
      <c r="H684" s="13" t="s">
        <v>34</v>
      </c>
      <c r="I684" s="126" t="s">
        <v>3154</v>
      </c>
      <c r="J684" s="126" t="s">
        <v>3154</v>
      </c>
      <c r="K684" s="17">
        <f>VLOOKUP(A684,'[1]קובץ מוכן '!$A$1:$C$7608,3,0)</f>
        <v>0</v>
      </c>
      <c r="L684" s="17">
        <f>VLOOKUP(A684,'[2]2023'!$A$9:$I$7853,9,0)</f>
        <v>0</v>
      </c>
      <c r="M684" s="18">
        <f>VLOOKUP(A684,[3]data1683177749303!$A$2:$J$6448,10,0)</f>
        <v>0</v>
      </c>
    </row>
    <row r="685" spans="1:13" ht="15.75" outlineLevel="2">
      <c r="A685" s="10">
        <v>1315110922</v>
      </c>
      <c r="B685" s="11">
        <v>922</v>
      </c>
      <c r="C685" s="19">
        <v>315110</v>
      </c>
      <c r="D685" s="13">
        <v>1</v>
      </c>
      <c r="E685" s="136" t="s">
        <v>3154</v>
      </c>
      <c r="F685" s="15" t="s">
        <v>581</v>
      </c>
      <c r="G685" s="137" t="s">
        <v>3154</v>
      </c>
      <c r="H685" s="13" t="s">
        <v>34</v>
      </c>
      <c r="I685" s="126" t="s">
        <v>3154</v>
      </c>
      <c r="J685" s="126" t="s">
        <v>3154</v>
      </c>
      <c r="K685" s="17">
        <f>VLOOKUP(A685,'[1]קובץ מוכן '!$A$1:$C$7608,3,0)</f>
        <v>0</v>
      </c>
      <c r="L685" s="17">
        <f>VLOOKUP(A685,'[2]2023'!$A$9:$I$7853,9,0)</f>
        <v>0</v>
      </c>
      <c r="M685" s="18">
        <f>VLOOKUP(A685,[3]data1683177749303!$A$2:$J$6448,10,0)</f>
        <v>0</v>
      </c>
    </row>
    <row r="686" spans="1:13" ht="16.5" outlineLevel="2" thickBot="1">
      <c r="A686" s="10">
        <v>1315110923</v>
      </c>
      <c r="B686" s="11">
        <v>923</v>
      </c>
      <c r="C686" s="19">
        <v>315110</v>
      </c>
      <c r="D686" s="13">
        <v>1</v>
      </c>
      <c r="E686" s="136" t="s">
        <v>3154</v>
      </c>
      <c r="F686" s="48" t="s">
        <v>582</v>
      </c>
      <c r="G686" s="165" t="s">
        <v>3154</v>
      </c>
      <c r="H686" s="13" t="s">
        <v>34</v>
      </c>
      <c r="I686" s="16">
        <f>K686/L686-1</f>
        <v>0</v>
      </c>
      <c r="J686" s="126" t="s">
        <v>3154</v>
      </c>
      <c r="K686" s="17">
        <f>VLOOKUP(A686,'[1]קובץ מוכן '!$A$1:$C$7608,3,0)</f>
        <v>-40000</v>
      </c>
      <c r="L686" s="17">
        <f>VLOOKUP(A686,'[2]2023'!$A$9:$I$7853,9,0)</f>
        <v>-40000</v>
      </c>
      <c r="M686" s="18">
        <f>VLOOKUP(A686,[3]data1683177749303!$A$2:$J$6448,10,0)</f>
        <v>0</v>
      </c>
    </row>
    <row r="687" spans="1:13" ht="16.5" thickBot="1">
      <c r="A687" s="125" t="s">
        <v>3154</v>
      </c>
      <c r="B687" s="52" t="s">
        <v>583</v>
      </c>
      <c r="C687" s="146" t="s">
        <v>3154</v>
      </c>
      <c r="D687" s="146" t="s">
        <v>3154</v>
      </c>
      <c r="E687" s="147" t="s">
        <v>3154</v>
      </c>
      <c r="F687" s="28" t="s">
        <v>579</v>
      </c>
      <c r="G687" s="153" t="s">
        <v>3154</v>
      </c>
      <c r="H687" s="146" t="s">
        <v>3154</v>
      </c>
      <c r="I687" s="29">
        <f>K687/L687-1</f>
        <v>0</v>
      </c>
      <c r="J687" s="127" t="s">
        <v>3154</v>
      </c>
      <c r="K687" s="37">
        <f t="shared" ref="K687:M687" si="38">SUBTOTAL(9,K684:K686)</f>
        <v>-40000</v>
      </c>
      <c r="L687" s="37">
        <f t="shared" si="38"/>
        <v>-40000</v>
      </c>
      <c r="M687" s="38">
        <f t="shared" si="38"/>
        <v>0</v>
      </c>
    </row>
    <row r="688" spans="1:13" ht="15.75" outlineLevel="1">
      <c r="A688" s="10">
        <v>13151200</v>
      </c>
      <c r="B688" s="11">
        <v>0</v>
      </c>
      <c r="C688" s="19">
        <v>315120</v>
      </c>
      <c r="D688" s="13">
        <v>1</v>
      </c>
      <c r="E688" s="136" t="s">
        <v>3154</v>
      </c>
      <c r="F688" s="48" t="s">
        <v>584</v>
      </c>
      <c r="G688" s="165" t="s">
        <v>3154</v>
      </c>
      <c r="H688" s="13" t="s">
        <v>11</v>
      </c>
      <c r="I688" s="126" t="s">
        <v>3154</v>
      </c>
      <c r="J688" s="142" t="s">
        <v>3154</v>
      </c>
      <c r="K688" s="17">
        <f>VLOOKUP(A688,'[1]קובץ מוכן '!$A$1:$C$7608,3,0)</f>
        <v>0</v>
      </c>
      <c r="L688" s="17">
        <f>VLOOKUP(A688,'[2]2023'!$A$9:$I$7853,9,0)</f>
        <v>0</v>
      </c>
      <c r="M688" s="140" t="s">
        <v>3154</v>
      </c>
    </row>
    <row r="689" spans="1:13" ht="15.75" outlineLevel="1">
      <c r="A689" s="10">
        <v>1315120921</v>
      </c>
      <c r="B689" s="11">
        <v>921</v>
      </c>
      <c r="C689" s="19">
        <v>315120</v>
      </c>
      <c r="D689" s="13">
        <v>1</v>
      </c>
      <c r="E689" s="136" t="s">
        <v>3154</v>
      </c>
      <c r="F689" s="15" t="s">
        <v>580</v>
      </c>
      <c r="G689" s="137" t="s">
        <v>3154</v>
      </c>
      <c r="H689" s="13" t="s">
        <v>34</v>
      </c>
      <c r="I689" s="126" t="s">
        <v>3154</v>
      </c>
      <c r="J689" s="126" t="s">
        <v>3154</v>
      </c>
      <c r="K689" s="17">
        <f>VLOOKUP(A689,'[1]קובץ מוכן '!$A$1:$C$7608,3,0)</f>
        <v>0</v>
      </c>
      <c r="L689" s="17">
        <f>VLOOKUP(A689,'[2]2023'!$A$9:$I$7853,9,0)</f>
        <v>0</v>
      </c>
      <c r="M689" s="18">
        <f>VLOOKUP(A689,[3]data1683177749303!$A$2:$J$6448,10,0)</f>
        <v>0</v>
      </c>
    </row>
    <row r="690" spans="1:13" ht="15.75" outlineLevel="1">
      <c r="A690" s="10">
        <v>1315120922</v>
      </c>
      <c r="B690" s="11">
        <v>922</v>
      </c>
      <c r="C690" s="19">
        <v>315120</v>
      </c>
      <c r="D690" s="13">
        <v>1</v>
      </c>
      <c r="E690" s="136" t="s">
        <v>3154</v>
      </c>
      <c r="F690" s="15" t="s">
        <v>581</v>
      </c>
      <c r="G690" s="137" t="s">
        <v>3154</v>
      </c>
      <c r="H690" s="13" t="s">
        <v>34</v>
      </c>
      <c r="I690" s="126" t="s">
        <v>3154</v>
      </c>
      <c r="J690" s="126" t="s">
        <v>3154</v>
      </c>
      <c r="K690" s="17">
        <f>VLOOKUP(A690,'[1]קובץ מוכן '!$A$1:$C$7608,3,0)</f>
        <v>0</v>
      </c>
      <c r="L690" s="17">
        <f>VLOOKUP(A690,'[2]2023'!$A$9:$I$7853,9,0)</f>
        <v>0</v>
      </c>
      <c r="M690" s="18">
        <f>VLOOKUP(A690,[3]data1683177749303!$A$2:$J$6448,10,0)</f>
        <v>0</v>
      </c>
    </row>
    <row r="691" spans="1:13" ht="16.5" outlineLevel="1" thickBot="1">
      <c r="A691" s="10">
        <v>1315120923</v>
      </c>
      <c r="B691" s="11">
        <v>923</v>
      </c>
      <c r="C691" s="19">
        <v>315120</v>
      </c>
      <c r="D691" s="13">
        <v>1</v>
      </c>
      <c r="E691" s="136" t="s">
        <v>3154</v>
      </c>
      <c r="F691" s="48" t="s">
        <v>582</v>
      </c>
      <c r="G691" s="165" t="s">
        <v>3154</v>
      </c>
      <c r="H691" s="13" t="s">
        <v>34</v>
      </c>
      <c r="I691" s="126" t="s">
        <v>3154</v>
      </c>
      <c r="J691" s="126" t="s">
        <v>3154</v>
      </c>
      <c r="K691" s="17">
        <f>VLOOKUP(A691,'[1]קובץ מוכן '!$A$1:$C$7608,3,0)</f>
        <v>0</v>
      </c>
      <c r="L691" s="17">
        <f>VLOOKUP(A691,'[2]2023'!$A$9:$I$7853,9,0)</f>
        <v>0</v>
      </c>
      <c r="M691" s="18">
        <f>VLOOKUP(A691,[3]data1683177749303!$A$2:$J$6448,10,0)</f>
        <v>0</v>
      </c>
    </row>
    <row r="692" spans="1:13" ht="16.5" thickBot="1">
      <c r="A692" s="125" t="s">
        <v>3154</v>
      </c>
      <c r="B692" s="52" t="s">
        <v>585</v>
      </c>
      <c r="C692" s="146" t="s">
        <v>3154</v>
      </c>
      <c r="D692" s="146" t="s">
        <v>3154</v>
      </c>
      <c r="E692" s="147" t="s">
        <v>3154</v>
      </c>
      <c r="F692" s="28" t="s">
        <v>584</v>
      </c>
      <c r="G692" s="153" t="s">
        <v>3154</v>
      </c>
      <c r="H692" s="146" t="s">
        <v>3154</v>
      </c>
      <c r="I692" s="127" t="s">
        <v>3154</v>
      </c>
      <c r="J692" s="127" t="s">
        <v>3154</v>
      </c>
      <c r="K692" s="37">
        <f>SUBTOTAL(9,K689:K691)</f>
        <v>0</v>
      </c>
      <c r="L692" s="37">
        <f>SUBTOTAL(9,L689:L691)</f>
        <v>0</v>
      </c>
      <c r="M692" s="38">
        <f>SUBTOTAL(9,M689:M691)</f>
        <v>0</v>
      </c>
    </row>
    <row r="693" spans="1:13" ht="15.75" outlineLevel="1">
      <c r="A693" s="10">
        <v>13151300</v>
      </c>
      <c r="B693" s="11">
        <v>0</v>
      </c>
      <c r="C693" s="19">
        <v>315130</v>
      </c>
      <c r="D693" s="13">
        <v>1</v>
      </c>
      <c r="E693" s="136" t="s">
        <v>3154</v>
      </c>
      <c r="F693" s="48" t="s">
        <v>586</v>
      </c>
      <c r="G693" s="165" t="s">
        <v>3154</v>
      </c>
      <c r="H693" s="13" t="s">
        <v>11</v>
      </c>
      <c r="I693" s="126" t="s">
        <v>3154</v>
      </c>
      <c r="J693" s="142" t="s">
        <v>3154</v>
      </c>
      <c r="K693" s="17">
        <f>VLOOKUP(A693,'[1]קובץ מוכן '!$A$1:$C$7608,3,0)</f>
        <v>0</v>
      </c>
      <c r="L693" s="139" t="s">
        <v>3154</v>
      </c>
      <c r="M693" s="140" t="s">
        <v>3154</v>
      </c>
    </row>
    <row r="694" spans="1:13" ht="15.75" outlineLevel="1">
      <c r="A694" s="10">
        <v>1315130921</v>
      </c>
      <c r="B694" s="11">
        <v>921</v>
      </c>
      <c r="C694" s="19">
        <v>315130</v>
      </c>
      <c r="D694" s="13">
        <v>1</v>
      </c>
      <c r="E694" s="136" t="s">
        <v>3154</v>
      </c>
      <c r="F694" s="15" t="s">
        <v>580</v>
      </c>
      <c r="G694" s="137" t="s">
        <v>3154</v>
      </c>
      <c r="H694" s="13" t="s">
        <v>34</v>
      </c>
      <c r="I694" s="126" t="s">
        <v>3154</v>
      </c>
      <c r="J694" s="126" t="s">
        <v>3154</v>
      </c>
      <c r="K694" s="17">
        <f>VLOOKUP(A694,'[1]קובץ מוכן '!$A$1:$C$7608,3,0)</f>
        <v>0</v>
      </c>
      <c r="L694" s="17">
        <f>VLOOKUP(A694,'[2]2023'!$A$9:$I$7853,9,0)</f>
        <v>0</v>
      </c>
      <c r="M694" s="18">
        <f>VLOOKUP(A694,[3]data1683177749303!$A$2:$J$6448,10,0)</f>
        <v>0</v>
      </c>
    </row>
    <row r="695" spans="1:13" ht="15.75" outlineLevel="1">
      <c r="A695" s="10">
        <v>1315130922</v>
      </c>
      <c r="B695" s="11">
        <v>922</v>
      </c>
      <c r="C695" s="19">
        <v>315130</v>
      </c>
      <c r="D695" s="13">
        <v>1</v>
      </c>
      <c r="E695" s="136" t="s">
        <v>3154</v>
      </c>
      <c r="F695" s="15" t="s">
        <v>581</v>
      </c>
      <c r="G695" s="137" t="s">
        <v>3154</v>
      </c>
      <c r="H695" s="13" t="s">
        <v>34</v>
      </c>
      <c r="I695" s="126" t="s">
        <v>3154</v>
      </c>
      <c r="J695" s="126" t="s">
        <v>3154</v>
      </c>
      <c r="K695" s="17">
        <f>VLOOKUP(A695,'[1]קובץ מוכן '!$A$1:$C$7608,3,0)</f>
        <v>0</v>
      </c>
      <c r="L695" s="17">
        <f>VLOOKUP(A695,'[2]2023'!$A$9:$I$7853,9,0)</f>
        <v>0</v>
      </c>
      <c r="M695" s="18">
        <f>VLOOKUP(A695,[3]data1683177749303!$A$2:$J$6448,10,0)</f>
        <v>0</v>
      </c>
    </row>
    <row r="696" spans="1:13" ht="16.5" outlineLevel="1" thickBot="1">
      <c r="A696" s="10">
        <v>1315130923</v>
      </c>
      <c r="B696" s="11">
        <v>923</v>
      </c>
      <c r="C696" s="19">
        <v>315130</v>
      </c>
      <c r="D696" s="13">
        <v>1</v>
      </c>
      <c r="E696" s="136" t="s">
        <v>3154</v>
      </c>
      <c r="F696" s="48" t="s">
        <v>582</v>
      </c>
      <c r="G696" s="165" t="s">
        <v>3154</v>
      </c>
      <c r="H696" s="13" t="s">
        <v>34</v>
      </c>
      <c r="I696" s="16">
        <f>K696/L696-1</f>
        <v>0</v>
      </c>
      <c r="J696" s="126" t="s">
        <v>3154</v>
      </c>
      <c r="K696" s="17">
        <f>VLOOKUP(A696,'[1]קובץ מוכן '!$A$1:$C$7608,3,0)</f>
        <v>-120000</v>
      </c>
      <c r="L696" s="17">
        <f>VLOOKUP(A696,'[2]2023'!$A$9:$I$7853,9,0)</f>
        <v>-120000</v>
      </c>
      <c r="M696" s="18">
        <f>VLOOKUP(A696,[3]data1683177749303!$A$2:$J$6448,10,0)</f>
        <v>-55466.6</v>
      </c>
    </row>
    <row r="697" spans="1:13" ht="16.5" thickBot="1">
      <c r="A697" s="125" t="s">
        <v>3154</v>
      </c>
      <c r="B697" s="52" t="s">
        <v>587</v>
      </c>
      <c r="C697" s="146" t="s">
        <v>3154</v>
      </c>
      <c r="D697" s="146" t="s">
        <v>3154</v>
      </c>
      <c r="E697" s="147" t="s">
        <v>3154</v>
      </c>
      <c r="F697" s="28" t="s">
        <v>586</v>
      </c>
      <c r="G697" s="153" t="s">
        <v>3154</v>
      </c>
      <c r="H697" s="146" t="s">
        <v>3154</v>
      </c>
      <c r="I697" s="29">
        <f>K697/L697-1</f>
        <v>0</v>
      </c>
      <c r="J697" s="127" t="s">
        <v>3154</v>
      </c>
      <c r="K697" s="37">
        <f t="shared" ref="K697:M697" si="39">SUBTOTAL(9,K694:K696)</f>
        <v>-120000</v>
      </c>
      <c r="L697" s="37">
        <f t="shared" si="39"/>
        <v>-120000</v>
      </c>
      <c r="M697" s="38">
        <f t="shared" si="39"/>
        <v>-55466.6</v>
      </c>
    </row>
    <row r="698" spans="1:13" ht="15.75" outlineLevel="1">
      <c r="A698" s="10">
        <v>13151400</v>
      </c>
      <c r="B698" s="11">
        <v>0</v>
      </c>
      <c r="C698" s="19">
        <v>315140</v>
      </c>
      <c r="D698" s="13">
        <v>1</v>
      </c>
      <c r="E698" s="136" t="s">
        <v>3154</v>
      </c>
      <c r="F698" s="48" t="s">
        <v>588</v>
      </c>
      <c r="G698" s="165" t="s">
        <v>3154</v>
      </c>
      <c r="H698" s="13" t="s">
        <v>11</v>
      </c>
      <c r="I698" s="126" t="s">
        <v>3154</v>
      </c>
      <c r="J698" s="142" t="s">
        <v>3154</v>
      </c>
      <c r="K698" s="17">
        <f>VLOOKUP(A698,'[1]קובץ מוכן '!$A$1:$C$7608,3,0)</f>
        <v>0</v>
      </c>
      <c r="L698" s="139" t="s">
        <v>3154</v>
      </c>
      <c r="M698" s="140" t="s">
        <v>3154</v>
      </c>
    </row>
    <row r="699" spans="1:13" ht="15.75" outlineLevel="1">
      <c r="A699" s="10">
        <v>1315140921</v>
      </c>
      <c r="B699" s="11">
        <v>921</v>
      </c>
      <c r="C699" s="19">
        <v>315140</v>
      </c>
      <c r="D699" s="13">
        <v>1</v>
      </c>
      <c r="E699" s="136" t="s">
        <v>3154</v>
      </c>
      <c r="F699" s="15" t="s">
        <v>580</v>
      </c>
      <c r="G699" s="137" t="s">
        <v>3154</v>
      </c>
      <c r="H699" s="13" t="s">
        <v>34</v>
      </c>
      <c r="I699" s="126" t="s">
        <v>3154</v>
      </c>
      <c r="J699" s="126" t="s">
        <v>3154</v>
      </c>
      <c r="K699" s="17">
        <f>VLOOKUP(A699,'[1]קובץ מוכן '!$A$1:$C$7608,3,0)</f>
        <v>0</v>
      </c>
      <c r="L699" s="17">
        <f>VLOOKUP(A699,'[2]2023'!$A$9:$I$7853,9,0)</f>
        <v>0</v>
      </c>
      <c r="M699" s="18">
        <f>VLOOKUP(A699,[3]data1683177749303!$A$2:$J$6448,10,0)</f>
        <v>0</v>
      </c>
    </row>
    <row r="700" spans="1:13" ht="15.75" outlineLevel="1">
      <c r="A700" s="10">
        <v>1315140922</v>
      </c>
      <c r="B700" s="11">
        <v>922</v>
      </c>
      <c r="C700" s="19">
        <v>315140</v>
      </c>
      <c r="D700" s="13">
        <v>1</v>
      </c>
      <c r="E700" s="136" t="s">
        <v>3154</v>
      </c>
      <c r="F700" s="15" t="s">
        <v>581</v>
      </c>
      <c r="G700" s="137" t="s">
        <v>3154</v>
      </c>
      <c r="H700" s="13" t="s">
        <v>34</v>
      </c>
      <c r="I700" s="126" t="s">
        <v>3154</v>
      </c>
      <c r="J700" s="126" t="s">
        <v>3154</v>
      </c>
      <c r="K700" s="17">
        <f>VLOOKUP(A700,'[1]קובץ מוכן '!$A$1:$C$7608,3,0)</f>
        <v>0</v>
      </c>
      <c r="L700" s="17">
        <f>VLOOKUP(A700,'[2]2023'!$A$9:$I$7853,9,0)</f>
        <v>0</v>
      </c>
      <c r="M700" s="18">
        <f>VLOOKUP(A700,[3]data1683177749303!$A$2:$J$6448,10,0)</f>
        <v>0</v>
      </c>
    </row>
    <row r="701" spans="1:13" ht="16.5" outlineLevel="1" thickBot="1">
      <c r="A701" s="10">
        <v>1315140923</v>
      </c>
      <c r="B701" s="11">
        <v>923</v>
      </c>
      <c r="C701" s="19">
        <v>315140</v>
      </c>
      <c r="D701" s="13">
        <v>1</v>
      </c>
      <c r="E701" s="136" t="s">
        <v>3154</v>
      </c>
      <c r="F701" s="48" t="s">
        <v>582</v>
      </c>
      <c r="G701" s="165" t="s">
        <v>3154</v>
      </c>
      <c r="H701" s="13" t="s">
        <v>34</v>
      </c>
      <c r="I701" s="16">
        <f>K701/L701-1</f>
        <v>0</v>
      </c>
      <c r="J701" s="126" t="s">
        <v>3154</v>
      </c>
      <c r="K701" s="17">
        <f>VLOOKUP(A701,'[1]קובץ מוכן '!$A$1:$C$7608,3,0)</f>
        <v>-40000</v>
      </c>
      <c r="L701" s="17">
        <f>VLOOKUP(A701,'[2]2023'!$A$9:$I$7853,9,0)</f>
        <v>-40000</v>
      </c>
      <c r="M701" s="18">
        <f>VLOOKUP(A701,[3]data1683177749303!$A$2:$J$6448,10,0)</f>
        <v>-10266.6</v>
      </c>
    </row>
    <row r="702" spans="1:13" ht="16.5" thickBot="1">
      <c r="A702" s="125" t="s">
        <v>3154</v>
      </c>
      <c r="B702" s="52" t="s">
        <v>589</v>
      </c>
      <c r="C702" s="146" t="s">
        <v>3154</v>
      </c>
      <c r="D702" s="146" t="s">
        <v>3154</v>
      </c>
      <c r="E702" s="147" t="s">
        <v>3154</v>
      </c>
      <c r="F702" s="28" t="s">
        <v>588</v>
      </c>
      <c r="G702" s="153" t="s">
        <v>3154</v>
      </c>
      <c r="H702" s="146" t="s">
        <v>3154</v>
      </c>
      <c r="I702" s="29">
        <f>K702/L702-1</f>
        <v>0</v>
      </c>
      <c r="J702" s="127" t="s">
        <v>3154</v>
      </c>
      <c r="K702" s="37">
        <f t="shared" ref="K702:M702" si="40">SUBTOTAL(9,K699:K701)</f>
        <v>-40000</v>
      </c>
      <c r="L702" s="37">
        <f t="shared" si="40"/>
        <v>-40000</v>
      </c>
      <c r="M702" s="38">
        <f t="shared" si="40"/>
        <v>-10266.6</v>
      </c>
    </row>
    <row r="703" spans="1:13" ht="15.75" outlineLevel="1">
      <c r="A703" s="10">
        <v>13151500</v>
      </c>
      <c r="B703" s="11">
        <v>0</v>
      </c>
      <c r="C703" s="19">
        <v>315150</v>
      </c>
      <c r="D703" s="13">
        <v>1</v>
      </c>
      <c r="E703" s="136" t="s">
        <v>3154</v>
      </c>
      <c r="F703" s="48" t="s">
        <v>590</v>
      </c>
      <c r="G703" s="165" t="s">
        <v>3154</v>
      </c>
      <c r="H703" s="13" t="s">
        <v>11</v>
      </c>
      <c r="I703" s="126" t="s">
        <v>3154</v>
      </c>
      <c r="J703" s="142" t="s">
        <v>3154</v>
      </c>
      <c r="K703" s="17">
        <f>VLOOKUP(A703,'[1]קובץ מוכן '!$A$1:$C$7608,3,0)</f>
        <v>0</v>
      </c>
      <c r="L703" s="139" t="s">
        <v>3154</v>
      </c>
      <c r="M703" s="140" t="s">
        <v>3154</v>
      </c>
    </row>
    <row r="704" spans="1:13" ht="15.75" outlineLevel="1">
      <c r="A704" s="10">
        <v>1315150921</v>
      </c>
      <c r="B704" s="11">
        <v>921</v>
      </c>
      <c r="C704" s="19">
        <v>315150</v>
      </c>
      <c r="D704" s="13">
        <v>1</v>
      </c>
      <c r="E704" s="136" t="s">
        <v>3154</v>
      </c>
      <c r="F704" s="15" t="s">
        <v>580</v>
      </c>
      <c r="G704" s="137" t="s">
        <v>3154</v>
      </c>
      <c r="H704" s="13" t="s">
        <v>34</v>
      </c>
      <c r="I704" s="126" t="s">
        <v>3154</v>
      </c>
      <c r="J704" s="126" t="s">
        <v>3154</v>
      </c>
      <c r="K704" s="17">
        <f>VLOOKUP(A704,'[1]קובץ מוכן '!$A$1:$C$7608,3,0)</f>
        <v>0</v>
      </c>
      <c r="L704" s="17">
        <f>VLOOKUP(A704,'[2]2023'!$A$9:$I$7853,9,0)</f>
        <v>0</v>
      </c>
      <c r="M704" s="18">
        <f>VLOOKUP(A704,[3]data1683177749303!$A$2:$J$6448,10,0)</f>
        <v>0</v>
      </c>
    </row>
    <row r="705" spans="1:13" ht="15.75" outlineLevel="1">
      <c r="A705" s="10">
        <v>1315150922</v>
      </c>
      <c r="B705" s="11">
        <v>922</v>
      </c>
      <c r="C705" s="19">
        <v>315150</v>
      </c>
      <c r="D705" s="13">
        <v>1</v>
      </c>
      <c r="E705" s="136" t="s">
        <v>3154</v>
      </c>
      <c r="F705" s="15" t="s">
        <v>581</v>
      </c>
      <c r="G705" s="137" t="s">
        <v>3154</v>
      </c>
      <c r="H705" s="13" t="s">
        <v>34</v>
      </c>
      <c r="I705" s="126" t="s">
        <v>3154</v>
      </c>
      <c r="J705" s="126" t="s">
        <v>3154</v>
      </c>
      <c r="K705" s="17">
        <f>VLOOKUP(A705,'[1]קובץ מוכן '!$A$1:$C$7608,3,0)</f>
        <v>0</v>
      </c>
      <c r="L705" s="17">
        <f>VLOOKUP(A705,'[2]2023'!$A$9:$I$7853,9,0)</f>
        <v>0</v>
      </c>
      <c r="M705" s="18">
        <f>VLOOKUP(A705,[3]data1683177749303!$A$2:$J$6448,10,0)</f>
        <v>0</v>
      </c>
    </row>
    <row r="706" spans="1:13" ht="16.5" outlineLevel="1" thickBot="1">
      <c r="A706" s="10">
        <v>1315150923</v>
      </c>
      <c r="B706" s="11">
        <v>923</v>
      </c>
      <c r="C706" s="19">
        <v>315150</v>
      </c>
      <c r="D706" s="13">
        <v>1</v>
      </c>
      <c r="E706" s="136" t="s">
        <v>3154</v>
      </c>
      <c r="F706" s="48" t="s">
        <v>582</v>
      </c>
      <c r="G706" s="165" t="s">
        <v>3154</v>
      </c>
      <c r="H706" s="13" t="s">
        <v>34</v>
      </c>
      <c r="I706" s="16">
        <f>K706/L706-1</f>
        <v>0</v>
      </c>
      <c r="J706" s="126" t="s">
        <v>3154</v>
      </c>
      <c r="K706" s="17">
        <f>VLOOKUP(A706,'[1]קובץ מוכן '!$A$1:$C$7608,3,0)</f>
        <v>-20000</v>
      </c>
      <c r="L706" s="17">
        <f>VLOOKUP(A706,'[2]2023'!$A$9:$I$7853,9,0)</f>
        <v>-20000</v>
      </c>
      <c r="M706" s="18">
        <f>VLOOKUP(A706,[3]data1683177749303!$A$2:$J$6448,10,0)</f>
        <v>0</v>
      </c>
    </row>
    <row r="707" spans="1:13" ht="16.5" thickBot="1">
      <c r="A707" s="125" t="s">
        <v>3154</v>
      </c>
      <c r="B707" s="52" t="s">
        <v>591</v>
      </c>
      <c r="C707" s="146" t="s">
        <v>3154</v>
      </c>
      <c r="D707" s="146" t="s">
        <v>3154</v>
      </c>
      <c r="E707" s="147" t="s">
        <v>3154</v>
      </c>
      <c r="F707" s="28" t="s">
        <v>590</v>
      </c>
      <c r="G707" s="153" t="s">
        <v>3154</v>
      </c>
      <c r="H707" s="146" t="s">
        <v>3154</v>
      </c>
      <c r="I707" s="29">
        <f>K707/L707-1</f>
        <v>0</v>
      </c>
      <c r="J707" s="127" t="s">
        <v>3154</v>
      </c>
      <c r="K707" s="37">
        <f t="shared" ref="K707:M707" si="41">SUBTOTAL(9,K704:K706)</f>
        <v>-20000</v>
      </c>
      <c r="L707" s="37">
        <f t="shared" si="41"/>
        <v>-20000</v>
      </c>
      <c r="M707" s="38">
        <f t="shared" si="41"/>
        <v>0</v>
      </c>
    </row>
    <row r="708" spans="1:13" ht="15.75" outlineLevel="2">
      <c r="A708" s="10">
        <v>13151600</v>
      </c>
      <c r="B708" s="11">
        <v>0</v>
      </c>
      <c r="C708" s="19">
        <v>315160</v>
      </c>
      <c r="D708" s="13">
        <v>1</v>
      </c>
      <c r="E708" s="136" t="s">
        <v>3154</v>
      </c>
      <c r="F708" s="48" t="s">
        <v>592</v>
      </c>
      <c r="G708" s="165" t="s">
        <v>3154</v>
      </c>
      <c r="H708" s="13" t="s">
        <v>11</v>
      </c>
      <c r="I708" s="126" t="s">
        <v>3154</v>
      </c>
      <c r="J708" s="142" t="s">
        <v>3154</v>
      </c>
      <c r="K708" s="17">
        <f>VLOOKUP(A708,'[1]קובץ מוכן '!$A$1:$C$7608,3,0)</f>
        <v>0</v>
      </c>
      <c r="L708" s="139" t="s">
        <v>3154</v>
      </c>
      <c r="M708" s="140" t="s">
        <v>3154</v>
      </c>
    </row>
    <row r="709" spans="1:13" ht="15.75" outlineLevel="2">
      <c r="A709" s="10">
        <v>1315160921</v>
      </c>
      <c r="B709" s="11">
        <v>921</v>
      </c>
      <c r="C709" s="19">
        <v>315160</v>
      </c>
      <c r="D709" s="13">
        <v>1</v>
      </c>
      <c r="E709" s="136" t="s">
        <v>3154</v>
      </c>
      <c r="F709" s="15" t="s">
        <v>580</v>
      </c>
      <c r="G709" s="137" t="s">
        <v>3154</v>
      </c>
      <c r="H709" s="13" t="s">
        <v>34</v>
      </c>
      <c r="I709" s="126" t="s">
        <v>3154</v>
      </c>
      <c r="J709" s="126" t="s">
        <v>3154</v>
      </c>
      <c r="K709" s="17">
        <f>VLOOKUP(A709,'[1]קובץ מוכן '!$A$1:$C$7608,3,0)</f>
        <v>0</v>
      </c>
      <c r="L709" s="17">
        <f>VLOOKUP(A709,'[2]2023'!$A$9:$I$7853,9,0)</f>
        <v>0</v>
      </c>
      <c r="M709" s="18">
        <f>VLOOKUP(A709,[3]data1683177749303!$A$2:$J$6448,10,0)</f>
        <v>0</v>
      </c>
    </row>
    <row r="710" spans="1:13" ht="15.75" outlineLevel="2">
      <c r="A710" s="10">
        <v>1315160922</v>
      </c>
      <c r="B710" s="11">
        <v>922</v>
      </c>
      <c r="C710" s="19">
        <v>315160</v>
      </c>
      <c r="D710" s="13">
        <v>1</v>
      </c>
      <c r="E710" s="136" t="s">
        <v>3154</v>
      </c>
      <c r="F710" s="15" t="s">
        <v>581</v>
      </c>
      <c r="G710" s="137" t="s">
        <v>3154</v>
      </c>
      <c r="H710" s="13" t="s">
        <v>34</v>
      </c>
      <c r="I710" s="126" t="s">
        <v>3154</v>
      </c>
      <c r="J710" s="126" t="s">
        <v>3154</v>
      </c>
      <c r="K710" s="17">
        <f>VLOOKUP(A710,'[1]קובץ מוכן '!$A$1:$C$7608,3,0)</f>
        <v>0</v>
      </c>
      <c r="L710" s="17">
        <f>VLOOKUP(A710,'[2]2023'!$A$9:$I$7853,9,0)</f>
        <v>0</v>
      </c>
      <c r="M710" s="18">
        <f>VLOOKUP(A710,[3]data1683177749303!$A$2:$J$6448,10,0)</f>
        <v>0</v>
      </c>
    </row>
    <row r="711" spans="1:13" ht="16.5" outlineLevel="2" thickBot="1">
      <c r="A711" s="10">
        <v>1315160923</v>
      </c>
      <c r="B711" s="11">
        <v>923</v>
      </c>
      <c r="C711" s="19">
        <v>315160</v>
      </c>
      <c r="D711" s="13">
        <v>1</v>
      </c>
      <c r="E711" s="136" t="s">
        <v>3154</v>
      </c>
      <c r="F711" s="48" t="s">
        <v>582</v>
      </c>
      <c r="G711" s="165" t="s">
        <v>3154</v>
      </c>
      <c r="H711" s="13" t="s">
        <v>34</v>
      </c>
      <c r="I711" s="126" t="s">
        <v>3154</v>
      </c>
      <c r="J711" s="126" t="s">
        <v>3154</v>
      </c>
      <c r="K711" s="17">
        <f>VLOOKUP(A711,'[1]קובץ מוכן '!$A$1:$C$7608,3,0)</f>
        <v>-80000</v>
      </c>
      <c r="L711" s="17">
        <f>VLOOKUP(A711,'[2]2023'!$A$9:$I$7853,9,0)</f>
        <v>-80000</v>
      </c>
      <c r="M711" s="18">
        <f>VLOOKUP(A711,[3]data1683177749303!$A$2:$J$6448,10,0)</f>
        <v>0</v>
      </c>
    </row>
    <row r="712" spans="1:13" ht="16.5" thickBot="1">
      <c r="A712" s="125" t="s">
        <v>3154</v>
      </c>
      <c r="B712" s="52" t="s">
        <v>593</v>
      </c>
      <c r="C712" s="146" t="s">
        <v>3154</v>
      </c>
      <c r="D712" s="146" t="s">
        <v>3154</v>
      </c>
      <c r="E712" s="147" t="s">
        <v>3154</v>
      </c>
      <c r="F712" s="28" t="s">
        <v>592</v>
      </c>
      <c r="G712" s="153" t="s">
        <v>3154</v>
      </c>
      <c r="H712" s="146" t="s">
        <v>3154</v>
      </c>
      <c r="I712" s="127" t="s">
        <v>3154</v>
      </c>
      <c r="J712" s="127" t="s">
        <v>3154</v>
      </c>
      <c r="K712" s="37">
        <f t="shared" ref="K712:M712" si="42">SUBTOTAL(9,K709:K711)</f>
        <v>-80000</v>
      </c>
      <c r="L712" s="37">
        <f t="shared" si="42"/>
        <v>-80000</v>
      </c>
      <c r="M712" s="38">
        <f t="shared" si="42"/>
        <v>0</v>
      </c>
    </row>
    <row r="713" spans="1:13" ht="15.75" outlineLevel="1">
      <c r="A713" s="10">
        <v>13151700</v>
      </c>
      <c r="B713" s="11">
        <v>0</v>
      </c>
      <c r="C713" s="19">
        <v>315170</v>
      </c>
      <c r="D713" s="13">
        <v>1</v>
      </c>
      <c r="E713" s="136" t="s">
        <v>3154</v>
      </c>
      <c r="F713" s="48" t="s">
        <v>594</v>
      </c>
      <c r="G713" s="165" t="s">
        <v>3154</v>
      </c>
      <c r="H713" s="13" t="s">
        <v>11</v>
      </c>
      <c r="I713" s="126" t="s">
        <v>3154</v>
      </c>
      <c r="J713" s="142" t="s">
        <v>3154</v>
      </c>
      <c r="K713" s="17">
        <f>VLOOKUP(A713,'[1]קובץ מוכן '!$A$1:$C$7608,3,0)</f>
        <v>0</v>
      </c>
      <c r="L713" s="139" t="s">
        <v>3154</v>
      </c>
      <c r="M713" s="140" t="s">
        <v>3154</v>
      </c>
    </row>
    <row r="714" spans="1:13" ht="15.75" outlineLevel="1">
      <c r="A714" s="10">
        <v>1315170921</v>
      </c>
      <c r="B714" s="11">
        <v>921</v>
      </c>
      <c r="C714" s="19">
        <v>315170</v>
      </c>
      <c r="D714" s="13">
        <v>1</v>
      </c>
      <c r="E714" s="136" t="s">
        <v>3154</v>
      </c>
      <c r="F714" s="15" t="s">
        <v>580</v>
      </c>
      <c r="G714" s="137" t="s">
        <v>3154</v>
      </c>
      <c r="H714" s="13" t="s">
        <v>34</v>
      </c>
      <c r="I714" s="126" t="s">
        <v>3154</v>
      </c>
      <c r="J714" s="126" t="s">
        <v>3154</v>
      </c>
      <c r="K714" s="17">
        <f>VLOOKUP(A714,'[1]קובץ מוכן '!$A$1:$C$7608,3,0)</f>
        <v>0</v>
      </c>
      <c r="L714" s="17">
        <f>VLOOKUP(A714,'[2]2023'!$A$9:$I$7853,9,0)</f>
        <v>0</v>
      </c>
      <c r="M714" s="18">
        <f>VLOOKUP(A714,[3]data1683177749303!$A$2:$J$6448,10,0)</f>
        <v>0</v>
      </c>
    </row>
    <row r="715" spans="1:13" ht="15.75" outlineLevel="1">
      <c r="A715" s="10">
        <v>1315170922</v>
      </c>
      <c r="B715" s="11">
        <v>922</v>
      </c>
      <c r="C715" s="19">
        <v>315170</v>
      </c>
      <c r="D715" s="13">
        <v>1</v>
      </c>
      <c r="E715" s="136" t="s">
        <v>3154</v>
      </c>
      <c r="F715" s="15" t="s">
        <v>581</v>
      </c>
      <c r="G715" s="137" t="s">
        <v>3154</v>
      </c>
      <c r="H715" s="13" t="s">
        <v>34</v>
      </c>
      <c r="I715" s="126" t="s">
        <v>3154</v>
      </c>
      <c r="J715" s="126" t="s">
        <v>3154</v>
      </c>
      <c r="K715" s="17">
        <f>VLOOKUP(A715,'[1]קובץ מוכן '!$A$1:$C$7608,3,0)</f>
        <v>0</v>
      </c>
      <c r="L715" s="17">
        <f>VLOOKUP(A715,'[2]2023'!$A$9:$I$7853,9,0)</f>
        <v>0</v>
      </c>
      <c r="M715" s="18">
        <f>VLOOKUP(A715,[3]data1683177749303!$A$2:$J$6448,10,0)</f>
        <v>0</v>
      </c>
    </row>
    <row r="716" spans="1:13" ht="16.5" outlineLevel="1" thickBot="1">
      <c r="A716" s="10">
        <v>1315170923</v>
      </c>
      <c r="B716" s="11">
        <v>923</v>
      </c>
      <c r="C716" s="19">
        <v>315170</v>
      </c>
      <c r="D716" s="13">
        <v>1</v>
      </c>
      <c r="E716" s="136" t="s">
        <v>3154</v>
      </c>
      <c r="F716" s="48" t="s">
        <v>582</v>
      </c>
      <c r="G716" s="165" t="s">
        <v>3154</v>
      </c>
      <c r="H716" s="13" t="s">
        <v>34</v>
      </c>
      <c r="I716" s="16">
        <f>K716/L716-1</f>
        <v>0</v>
      </c>
      <c r="J716" s="126" t="s">
        <v>3154</v>
      </c>
      <c r="K716" s="17">
        <f>VLOOKUP(A716,'[1]קובץ מוכן '!$A$1:$C$7608,3,0)</f>
        <v>-80000</v>
      </c>
      <c r="L716" s="17">
        <f>VLOOKUP(A716,'[2]2023'!$A$9:$I$7853,9,0)</f>
        <v>-80000</v>
      </c>
      <c r="M716" s="18">
        <f>VLOOKUP(A716,[3]data1683177749303!$A$2:$J$6448,10,0)</f>
        <v>-21599.919999999998</v>
      </c>
    </row>
    <row r="717" spans="1:13" ht="16.5" thickBot="1">
      <c r="A717" s="125" t="s">
        <v>3154</v>
      </c>
      <c r="B717" s="52" t="s">
        <v>595</v>
      </c>
      <c r="C717" s="146" t="s">
        <v>3154</v>
      </c>
      <c r="D717" s="146" t="s">
        <v>3154</v>
      </c>
      <c r="E717" s="147" t="s">
        <v>3154</v>
      </c>
      <c r="F717" s="28" t="s">
        <v>594</v>
      </c>
      <c r="G717" s="153" t="s">
        <v>3154</v>
      </c>
      <c r="H717" s="146" t="s">
        <v>3154</v>
      </c>
      <c r="I717" s="29">
        <f>K717/L717-1</f>
        <v>0</v>
      </c>
      <c r="J717" s="127" t="s">
        <v>3154</v>
      </c>
      <c r="K717" s="37">
        <f t="shared" ref="K717:M717" si="43">SUBTOTAL(9,K714:K716)</f>
        <v>-80000</v>
      </c>
      <c r="L717" s="37">
        <f t="shared" si="43"/>
        <v>-80000</v>
      </c>
      <c r="M717" s="38">
        <f t="shared" si="43"/>
        <v>-21599.919999999998</v>
      </c>
    </row>
    <row r="718" spans="1:13" ht="15.75" outlineLevel="1">
      <c r="A718" s="10">
        <v>13151800</v>
      </c>
      <c r="B718" s="11">
        <v>0</v>
      </c>
      <c r="C718" s="19">
        <v>315180</v>
      </c>
      <c r="D718" s="13">
        <v>1</v>
      </c>
      <c r="E718" s="136" t="s">
        <v>3154</v>
      </c>
      <c r="F718" s="48" t="s">
        <v>596</v>
      </c>
      <c r="G718" s="165" t="s">
        <v>3154</v>
      </c>
      <c r="H718" s="13" t="s">
        <v>11</v>
      </c>
      <c r="I718" s="126" t="s">
        <v>3154</v>
      </c>
      <c r="J718" s="142" t="s">
        <v>3154</v>
      </c>
      <c r="K718" s="17">
        <f>VLOOKUP(A718,'[1]קובץ מוכן '!$A$1:$C$7608,3,0)</f>
        <v>0</v>
      </c>
      <c r="L718" s="139" t="s">
        <v>3154</v>
      </c>
      <c r="M718" s="140" t="s">
        <v>3154</v>
      </c>
    </row>
    <row r="719" spans="1:13" ht="15.75" outlineLevel="1">
      <c r="A719" s="10">
        <v>1315180921</v>
      </c>
      <c r="B719" s="11">
        <v>921</v>
      </c>
      <c r="C719" s="19">
        <v>315180</v>
      </c>
      <c r="D719" s="13">
        <v>1</v>
      </c>
      <c r="E719" s="136" t="s">
        <v>3154</v>
      </c>
      <c r="F719" s="15" t="s">
        <v>580</v>
      </c>
      <c r="G719" s="137" t="s">
        <v>3154</v>
      </c>
      <c r="H719" s="13" t="s">
        <v>34</v>
      </c>
      <c r="I719" s="126" t="s">
        <v>3154</v>
      </c>
      <c r="J719" s="126" t="s">
        <v>3154</v>
      </c>
      <c r="K719" s="17">
        <f>VLOOKUP(A719,'[1]קובץ מוכן '!$A$1:$C$7608,3,0)</f>
        <v>0</v>
      </c>
      <c r="L719" s="17">
        <f>VLOOKUP(A719,'[2]2023'!$A$9:$I$7853,9,0)</f>
        <v>0</v>
      </c>
      <c r="M719" s="18">
        <f>VLOOKUP(A719,[3]data1683177749303!$A$2:$J$6448,10,0)</f>
        <v>0</v>
      </c>
    </row>
    <row r="720" spans="1:13" ht="15.75" outlineLevel="1">
      <c r="A720" s="10">
        <v>1315180922</v>
      </c>
      <c r="B720" s="11">
        <v>922</v>
      </c>
      <c r="C720" s="19">
        <v>315180</v>
      </c>
      <c r="D720" s="13">
        <v>1</v>
      </c>
      <c r="E720" s="136" t="s">
        <v>3154</v>
      </c>
      <c r="F720" s="15" t="s">
        <v>581</v>
      </c>
      <c r="G720" s="137" t="s">
        <v>3154</v>
      </c>
      <c r="H720" s="13" t="s">
        <v>34</v>
      </c>
      <c r="I720" s="126" t="s">
        <v>3154</v>
      </c>
      <c r="J720" s="126" t="s">
        <v>3154</v>
      </c>
      <c r="K720" s="17">
        <f>VLOOKUP(A720,'[1]קובץ מוכן '!$A$1:$C$7608,3,0)</f>
        <v>0</v>
      </c>
      <c r="L720" s="17">
        <f>VLOOKUP(A720,'[2]2023'!$A$9:$I$7853,9,0)</f>
        <v>0</v>
      </c>
      <c r="M720" s="18">
        <f>VLOOKUP(A720,[3]data1683177749303!$A$2:$J$6448,10,0)</f>
        <v>0</v>
      </c>
    </row>
    <row r="721" spans="1:13" ht="16.5" outlineLevel="1" thickBot="1">
      <c r="A721" s="10">
        <v>1315180923</v>
      </c>
      <c r="B721" s="11">
        <v>923</v>
      </c>
      <c r="C721" s="19">
        <v>315180</v>
      </c>
      <c r="D721" s="13">
        <v>1</v>
      </c>
      <c r="E721" s="136" t="s">
        <v>3154</v>
      </c>
      <c r="F721" s="48" t="s">
        <v>582</v>
      </c>
      <c r="G721" s="165" t="s">
        <v>3154</v>
      </c>
      <c r="H721" s="13" t="s">
        <v>34</v>
      </c>
      <c r="I721" s="126" t="s">
        <v>3154</v>
      </c>
      <c r="J721" s="126" t="s">
        <v>3154</v>
      </c>
      <c r="K721" s="17">
        <f>VLOOKUP(A721,'[1]קובץ מוכן '!$A$1:$C$7608,3,0)</f>
        <v>-40000</v>
      </c>
      <c r="L721" s="17">
        <f>VLOOKUP(A721,'[2]2023'!$A$9:$I$7853,9,0)</f>
        <v>-40000</v>
      </c>
      <c r="M721" s="18">
        <f>VLOOKUP(A721,[3]data1683177749303!$A$2:$J$6448,10,0)</f>
        <v>-61466.6</v>
      </c>
    </row>
    <row r="722" spans="1:13" ht="16.5" thickBot="1">
      <c r="A722" s="125" t="s">
        <v>3154</v>
      </c>
      <c r="B722" s="52" t="s">
        <v>597</v>
      </c>
      <c r="C722" s="146" t="s">
        <v>3154</v>
      </c>
      <c r="D722" s="146" t="s">
        <v>3154</v>
      </c>
      <c r="E722" s="147" t="s">
        <v>3154</v>
      </c>
      <c r="F722" s="28" t="s">
        <v>596</v>
      </c>
      <c r="G722" s="153" t="s">
        <v>3154</v>
      </c>
      <c r="H722" s="146" t="s">
        <v>3154</v>
      </c>
      <c r="I722" s="127" t="s">
        <v>3154</v>
      </c>
      <c r="J722" s="127" t="s">
        <v>3154</v>
      </c>
      <c r="K722" s="37">
        <f t="shared" ref="K722:M722" si="44">SUBTOTAL(9,K719:K721)</f>
        <v>-40000</v>
      </c>
      <c r="L722" s="37">
        <f t="shared" si="44"/>
        <v>-40000</v>
      </c>
      <c r="M722" s="38">
        <f t="shared" si="44"/>
        <v>-61466.6</v>
      </c>
    </row>
    <row r="723" spans="1:13" ht="15.75" outlineLevel="1">
      <c r="A723" s="10">
        <v>13151900</v>
      </c>
      <c r="B723" s="32">
        <v>0</v>
      </c>
      <c r="C723" s="49">
        <v>315190</v>
      </c>
      <c r="D723" s="34">
        <v>1</v>
      </c>
      <c r="E723" s="151" t="s">
        <v>3154</v>
      </c>
      <c r="F723" s="62" t="s">
        <v>598</v>
      </c>
      <c r="G723" s="178" t="s">
        <v>3154</v>
      </c>
      <c r="H723" s="34" t="s">
        <v>11</v>
      </c>
      <c r="I723" s="142" t="s">
        <v>3154</v>
      </c>
      <c r="J723" s="142" t="s">
        <v>3154</v>
      </c>
      <c r="K723" s="17">
        <f>VLOOKUP(A723,'[1]קובץ מוכן '!$A$1:$C$7608,3,0)</f>
        <v>0</v>
      </c>
      <c r="L723" s="139" t="s">
        <v>3154</v>
      </c>
      <c r="M723" s="140" t="s">
        <v>3154</v>
      </c>
    </row>
    <row r="724" spans="1:13" ht="15.75" outlineLevel="1">
      <c r="A724" s="10">
        <v>1315190921</v>
      </c>
      <c r="B724" s="11">
        <v>921</v>
      </c>
      <c r="C724" s="19">
        <v>315190</v>
      </c>
      <c r="D724" s="13">
        <v>1</v>
      </c>
      <c r="E724" s="136" t="s">
        <v>3154</v>
      </c>
      <c r="F724" s="15" t="s">
        <v>580</v>
      </c>
      <c r="G724" s="137" t="s">
        <v>3154</v>
      </c>
      <c r="H724" s="13" t="s">
        <v>34</v>
      </c>
      <c r="I724" s="126" t="s">
        <v>3154</v>
      </c>
      <c r="J724" s="126" t="s">
        <v>3154</v>
      </c>
      <c r="K724" s="17">
        <f>VLOOKUP(A724,'[1]קובץ מוכן '!$A$1:$C$7608,3,0)</f>
        <v>0</v>
      </c>
      <c r="L724" s="17">
        <f>VLOOKUP(A724,'[2]2023'!$A$9:$I$7853,9,0)</f>
        <v>0</v>
      </c>
      <c r="M724" s="18">
        <f>VLOOKUP(A724,[3]data1683177749303!$A$2:$J$6448,10,0)</f>
        <v>0</v>
      </c>
    </row>
    <row r="725" spans="1:13" ht="15.75" outlineLevel="1">
      <c r="A725" s="10">
        <v>1315190922</v>
      </c>
      <c r="B725" s="11">
        <v>922</v>
      </c>
      <c r="C725" s="19">
        <v>315190</v>
      </c>
      <c r="D725" s="13">
        <v>1</v>
      </c>
      <c r="E725" s="136" t="s">
        <v>3154</v>
      </c>
      <c r="F725" s="15" t="s">
        <v>581</v>
      </c>
      <c r="G725" s="137" t="s">
        <v>3154</v>
      </c>
      <c r="H725" s="13" t="s">
        <v>34</v>
      </c>
      <c r="I725" s="126" t="s">
        <v>3154</v>
      </c>
      <c r="J725" s="126" t="s">
        <v>3154</v>
      </c>
      <c r="K725" s="17">
        <f>VLOOKUP(A725,'[1]קובץ מוכן '!$A$1:$C$7608,3,0)</f>
        <v>0</v>
      </c>
      <c r="L725" s="17">
        <f>VLOOKUP(A725,'[2]2023'!$A$9:$I$7853,9,0)</f>
        <v>0</v>
      </c>
      <c r="M725" s="18">
        <f>VLOOKUP(A725,[3]data1683177749303!$A$2:$J$6448,10,0)</f>
        <v>0</v>
      </c>
    </row>
    <row r="726" spans="1:13" ht="16.5" outlineLevel="1" thickBot="1">
      <c r="A726" s="10">
        <v>1315190923</v>
      </c>
      <c r="B726" s="11">
        <v>923</v>
      </c>
      <c r="C726" s="19">
        <v>315190</v>
      </c>
      <c r="D726" s="13">
        <v>1</v>
      </c>
      <c r="E726" s="136" t="s">
        <v>3154</v>
      </c>
      <c r="F726" s="48" t="s">
        <v>582</v>
      </c>
      <c r="G726" s="165" t="s">
        <v>3154</v>
      </c>
      <c r="H726" s="13" t="s">
        <v>34</v>
      </c>
      <c r="I726" s="16">
        <f>K726/L726-1</f>
        <v>0</v>
      </c>
      <c r="J726" s="126" t="s">
        <v>3154</v>
      </c>
      <c r="K726" s="17">
        <f>VLOOKUP(A726,'[1]קובץ מוכן '!$A$1:$C$7608,3,0)</f>
        <v>-80000</v>
      </c>
      <c r="L726" s="17">
        <f>VLOOKUP(A726,'[2]2023'!$A$9:$I$7853,9,0)</f>
        <v>-80000</v>
      </c>
      <c r="M726" s="18">
        <f>VLOOKUP(A726,[3]data1683177749303!$A$2:$J$6448,10,0)</f>
        <v>0</v>
      </c>
    </row>
    <row r="727" spans="1:13" ht="16.5" thickBot="1">
      <c r="A727" s="125" t="s">
        <v>3154</v>
      </c>
      <c r="B727" s="52" t="s">
        <v>599</v>
      </c>
      <c r="C727" s="146" t="s">
        <v>3154</v>
      </c>
      <c r="D727" s="146" t="s">
        <v>3154</v>
      </c>
      <c r="E727" s="147" t="s">
        <v>3154</v>
      </c>
      <c r="F727" s="28" t="s">
        <v>598</v>
      </c>
      <c r="G727" s="153" t="s">
        <v>3154</v>
      </c>
      <c r="H727" s="146" t="s">
        <v>3154</v>
      </c>
      <c r="I727" s="29">
        <f>K727/L727-1</f>
        <v>0</v>
      </c>
      <c r="J727" s="127" t="s">
        <v>3154</v>
      </c>
      <c r="K727" s="37">
        <f t="shared" ref="K727:M727" si="45">SUBTOTAL(9,K724:K726)</f>
        <v>-80000</v>
      </c>
      <c r="L727" s="37">
        <f t="shared" si="45"/>
        <v>-80000</v>
      </c>
      <c r="M727" s="38">
        <f t="shared" si="45"/>
        <v>0</v>
      </c>
    </row>
    <row r="728" spans="1:13" ht="15.75" outlineLevel="1">
      <c r="A728" s="10">
        <v>13157000</v>
      </c>
      <c r="B728" s="11">
        <v>0</v>
      </c>
      <c r="C728" s="19">
        <v>315700</v>
      </c>
      <c r="D728" s="13">
        <v>1</v>
      </c>
      <c r="E728" s="136" t="s">
        <v>3154</v>
      </c>
      <c r="F728" s="15" t="s">
        <v>600</v>
      </c>
      <c r="G728" s="137" t="s">
        <v>3154</v>
      </c>
      <c r="H728" s="13" t="s">
        <v>11</v>
      </c>
      <c r="I728" s="126" t="s">
        <v>3154</v>
      </c>
      <c r="J728" s="142" t="s">
        <v>3154</v>
      </c>
      <c r="K728" s="17">
        <f>VLOOKUP(A728,'[1]קובץ מוכן '!$A$1:$C$7608,3,0)</f>
        <v>0</v>
      </c>
      <c r="L728" s="139" t="s">
        <v>3154</v>
      </c>
      <c r="M728" s="140" t="s">
        <v>3154</v>
      </c>
    </row>
    <row r="729" spans="1:13" ht="15.75" outlineLevel="1">
      <c r="A729" s="10">
        <v>1315710312</v>
      </c>
      <c r="B729" s="11">
        <v>312</v>
      </c>
      <c r="C729" s="19">
        <v>315710</v>
      </c>
      <c r="D729" s="13">
        <v>1</v>
      </c>
      <c r="E729" s="136" t="s">
        <v>3154</v>
      </c>
      <c r="F729" s="15" t="s">
        <v>444</v>
      </c>
      <c r="G729" s="137" t="s">
        <v>3154</v>
      </c>
      <c r="H729" s="13" t="s">
        <v>34</v>
      </c>
      <c r="I729" s="126" t="s">
        <v>3154</v>
      </c>
      <c r="J729" s="126" t="s">
        <v>3154</v>
      </c>
      <c r="K729" s="17">
        <v>-310800</v>
      </c>
      <c r="L729" s="17">
        <v>0</v>
      </c>
      <c r="M729" s="18">
        <f>VLOOKUP(A729,[3]data1683177749303!$A$2:$J$6448,10,0)</f>
        <v>-22500</v>
      </c>
    </row>
    <row r="730" spans="1:13" ht="15.75" outlineLevel="1">
      <c r="A730" s="10">
        <v>1315710440</v>
      </c>
      <c r="B730" s="11">
        <v>440</v>
      </c>
      <c r="C730" s="19">
        <v>315710</v>
      </c>
      <c r="D730" s="13">
        <v>1</v>
      </c>
      <c r="E730" s="136" t="s">
        <v>3154</v>
      </c>
      <c r="F730" s="15" t="s">
        <v>497</v>
      </c>
      <c r="G730" s="137" t="s">
        <v>3154</v>
      </c>
      <c r="H730" s="13" t="s">
        <v>34</v>
      </c>
      <c r="I730" s="126" t="s">
        <v>3154</v>
      </c>
      <c r="J730" s="16" t="s">
        <v>522</v>
      </c>
      <c r="K730" s="17">
        <v>0</v>
      </c>
      <c r="L730" s="17">
        <v>0</v>
      </c>
      <c r="M730" s="18">
        <v>0</v>
      </c>
    </row>
    <row r="731" spans="1:13" ht="15.75" outlineLevel="1">
      <c r="A731" s="10">
        <v>1315710915</v>
      </c>
      <c r="B731" s="11">
        <v>915</v>
      </c>
      <c r="C731" s="19">
        <v>315710</v>
      </c>
      <c r="D731" s="13">
        <v>1</v>
      </c>
      <c r="E731" s="136" t="s">
        <v>3154</v>
      </c>
      <c r="F731" s="15" t="s">
        <v>503</v>
      </c>
      <c r="G731" s="137" t="s">
        <v>3154</v>
      </c>
      <c r="H731" s="13" t="s">
        <v>34</v>
      </c>
      <c r="I731" s="126" t="s">
        <v>3154</v>
      </c>
      <c r="J731" s="126" t="s">
        <v>3154</v>
      </c>
      <c r="K731" s="17">
        <f>VLOOKUP(A731,'[1]קובץ מוכן '!$A$1:$C$7608,3,0)</f>
        <v>0</v>
      </c>
      <c r="L731" s="17">
        <f>VLOOKUP(A731,'[2]2023'!$A$9:$I$7853,9,0)</f>
        <v>0</v>
      </c>
      <c r="M731" s="18">
        <f>VLOOKUP(A731,[3]data1683177749303!$A$2:$J$6448,10,0)</f>
        <v>0</v>
      </c>
    </row>
    <row r="732" spans="1:13" ht="15.75" outlineLevel="1">
      <c r="A732" s="10">
        <v>1315710920</v>
      </c>
      <c r="B732" s="11">
        <v>920</v>
      </c>
      <c r="C732" s="19">
        <v>315710</v>
      </c>
      <c r="D732" s="13">
        <v>1</v>
      </c>
      <c r="E732" s="136" t="s">
        <v>3154</v>
      </c>
      <c r="F732" s="15" t="s">
        <v>601</v>
      </c>
      <c r="G732" s="137" t="s">
        <v>3154</v>
      </c>
      <c r="H732" s="13" t="s">
        <v>34</v>
      </c>
      <c r="I732" s="16">
        <f>K732/L732-1</f>
        <v>7.1654963668049243E-2</v>
      </c>
      <c r="J732" s="126" t="s">
        <v>3154</v>
      </c>
      <c r="K732" s="17">
        <f>VLOOKUP(A732,'[1]קובץ מוכן '!$A$1:$C$7608,3,0)</f>
        <v>-10515400</v>
      </c>
      <c r="L732" s="17">
        <f>VLOOKUP(A732,'[2]2023'!$A$9:$I$7853,9,0)</f>
        <v>-9812300</v>
      </c>
      <c r="M732" s="18">
        <f>VLOOKUP(A732,[3]data1683177749303!$A$2:$J$6448,10,0)</f>
        <v>-9117092.75</v>
      </c>
    </row>
    <row r="733" spans="1:13" ht="15.75" outlineLevel="1">
      <c r="A733" s="10">
        <v>1315710921</v>
      </c>
      <c r="B733" s="11">
        <v>921</v>
      </c>
      <c r="C733" s="19">
        <v>315710</v>
      </c>
      <c r="D733" s="13">
        <v>1</v>
      </c>
      <c r="E733" s="136" t="s">
        <v>3154</v>
      </c>
      <c r="F733" s="15" t="s">
        <v>602</v>
      </c>
      <c r="G733" s="137" t="s">
        <v>3154</v>
      </c>
      <c r="H733" s="13" t="s">
        <v>34</v>
      </c>
      <c r="I733" s="16">
        <f>K733/L733-1</f>
        <v>2.3113379511483734E-2</v>
      </c>
      <c r="J733" s="126" t="s">
        <v>3154</v>
      </c>
      <c r="K733" s="17">
        <f>VLOOKUP(A733,'[1]קובץ מוכן '!$A$1:$C$7608,3,0)</f>
        <v>-1403200</v>
      </c>
      <c r="L733" s="17">
        <f>VLOOKUP(A733,'[2]2023'!$A$9:$I$7853,9,0)</f>
        <v>-1371500</v>
      </c>
      <c r="M733" s="18">
        <f>VLOOKUP(A733,[3]data1683177749303!$A$2:$J$6448,10,0)</f>
        <v>-1394347.98</v>
      </c>
    </row>
    <row r="734" spans="1:13" ht="15.75" outlineLevel="1">
      <c r="A734" s="10">
        <v>1315710922</v>
      </c>
      <c r="B734" s="11">
        <v>922</v>
      </c>
      <c r="C734" s="19">
        <v>315710</v>
      </c>
      <c r="D734" s="13">
        <v>1</v>
      </c>
      <c r="E734" s="136" t="s">
        <v>3154</v>
      </c>
      <c r="F734" s="15" t="s">
        <v>603</v>
      </c>
      <c r="G734" s="137" t="s">
        <v>3154</v>
      </c>
      <c r="H734" s="13" t="s">
        <v>34</v>
      </c>
      <c r="I734" s="126" t="s">
        <v>3154</v>
      </c>
      <c r="J734" s="126" t="s">
        <v>3154</v>
      </c>
      <c r="K734" s="17">
        <f>VLOOKUP(A734,'[1]קובץ מוכן '!$A$1:$C$7608,3,0)</f>
        <v>-120000</v>
      </c>
      <c r="L734" s="17">
        <f>VLOOKUP(A734,'[2]2023'!$A$9:$I$7853,9,0)</f>
        <v>0</v>
      </c>
      <c r="M734" s="18">
        <f>VLOOKUP(A734,[3]data1683177749303!$A$2:$J$6448,10,0)</f>
        <v>-84298.73</v>
      </c>
    </row>
    <row r="735" spans="1:13" ht="15.75" outlineLevel="1">
      <c r="A735" s="10">
        <v>1315710923</v>
      </c>
      <c r="B735" s="11">
        <v>923</v>
      </c>
      <c r="C735" s="19">
        <v>315710</v>
      </c>
      <c r="D735" s="13">
        <v>1</v>
      </c>
      <c r="E735" s="136" t="s">
        <v>3154</v>
      </c>
      <c r="F735" s="15" t="s">
        <v>604</v>
      </c>
      <c r="G735" s="137" t="s">
        <v>3154</v>
      </c>
      <c r="H735" s="13" t="s">
        <v>34</v>
      </c>
      <c r="I735" s="126" t="s">
        <v>3154</v>
      </c>
      <c r="J735" s="126" t="s">
        <v>3154</v>
      </c>
      <c r="K735" s="17">
        <f>VLOOKUP(A735,'[1]קובץ מוכן '!$A$1:$C$7608,3,0)</f>
        <v>-3600</v>
      </c>
      <c r="L735" s="17">
        <f>VLOOKUP(A735,'[2]2023'!$A$9:$I$7853,9,0)</f>
        <v>-13200</v>
      </c>
      <c r="M735" s="18">
        <f>VLOOKUP(A735,[3]data1683177749303!$A$2:$J$6448,10,0)</f>
        <v>-13372.11</v>
      </c>
    </row>
    <row r="736" spans="1:13" ht="15.75" outlineLevel="1">
      <c r="A736" s="10">
        <v>1315710925</v>
      </c>
      <c r="B736" s="11">
        <v>925</v>
      </c>
      <c r="C736" s="19">
        <v>315710</v>
      </c>
      <c r="D736" s="13">
        <v>1</v>
      </c>
      <c r="E736" s="136" t="s">
        <v>3154</v>
      </c>
      <c r="F736" s="15" t="s">
        <v>605</v>
      </c>
      <c r="G736" s="137" t="s">
        <v>3154</v>
      </c>
      <c r="H736" s="13" t="s">
        <v>34</v>
      </c>
      <c r="I736" s="16">
        <f>K736/L736-1</f>
        <v>0.13359133126934974</v>
      </c>
      <c r="J736" s="126" t="s">
        <v>3154</v>
      </c>
      <c r="K736" s="17">
        <f>VLOOKUP(A736,'[1]קובץ מוכן '!$A$1:$C$7608,3,0)</f>
        <v>-732300</v>
      </c>
      <c r="L736" s="17">
        <f>VLOOKUP(A736,'[2]2023'!$A$9:$I$7853,9,0)</f>
        <v>-646000</v>
      </c>
      <c r="M736" s="18">
        <f>VLOOKUP(A736,[3]data1683177749303!$A$2:$J$6448,10,0)</f>
        <v>-661919.81000000006</v>
      </c>
    </row>
    <row r="737" spans="1:13" ht="15.75" outlineLevel="1">
      <c r="A737" s="10">
        <v>1315710926</v>
      </c>
      <c r="B737" s="11">
        <v>926</v>
      </c>
      <c r="C737" s="19">
        <v>315710</v>
      </c>
      <c r="D737" s="13">
        <v>1</v>
      </c>
      <c r="E737" s="136" t="s">
        <v>3154</v>
      </c>
      <c r="F737" s="15" t="s">
        <v>606</v>
      </c>
      <c r="G737" s="137" t="s">
        <v>3154</v>
      </c>
      <c r="H737" s="13" t="s">
        <v>34</v>
      </c>
      <c r="I737" s="16">
        <f>K737/L737-1</f>
        <v>0</v>
      </c>
      <c r="J737" s="126" t="s">
        <v>3154</v>
      </c>
      <c r="K737" s="17">
        <f>VLOOKUP(A737,'[1]קובץ מוכן '!$A$1:$C$7608,3,0)</f>
        <v>-124000</v>
      </c>
      <c r="L737" s="17">
        <f>VLOOKUP(A737,'[2]2023'!$A$9:$I$7853,9,0)</f>
        <v>-124000</v>
      </c>
      <c r="M737" s="18">
        <f>VLOOKUP(A737,[3]data1683177749303!$A$2:$J$6448,10,0)</f>
        <v>-81218.34</v>
      </c>
    </row>
    <row r="738" spans="1:13" ht="15.75" outlineLevel="1">
      <c r="A738" s="10">
        <v>1315710927</v>
      </c>
      <c r="B738" s="11">
        <v>927</v>
      </c>
      <c r="C738" s="19">
        <v>315710</v>
      </c>
      <c r="D738" s="13">
        <v>1</v>
      </c>
      <c r="E738" s="136" t="s">
        <v>3154</v>
      </c>
      <c r="F738" s="15" t="s">
        <v>607</v>
      </c>
      <c r="G738" s="137" t="s">
        <v>3154</v>
      </c>
      <c r="H738" s="13" t="s">
        <v>34</v>
      </c>
      <c r="I738" s="126" t="s">
        <v>3154</v>
      </c>
      <c r="J738" s="126" t="s">
        <v>3154</v>
      </c>
      <c r="K738" s="17">
        <f>VLOOKUP(A738,'[1]קובץ מוכן '!$A$1:$C$7608,3,0)</f>
        <v>0</v>
      </c>
      <c r="L738" s="17">
        <f>VLOOKUP(A738,'[2]2023'!$A$9:$I$7853,9,0)</f>
        <v>0</v>
      </c>
      <c r="M738" s="18">
        <f>VLOOKUP(A738,[3]data1683177749303!$A$2:$J$6448,10,0)</f>
        <v>0</v>
      </c>
    </row>
    <row r="739" spans="1:13" ht="15.75" outlineLevel="1">
      <c r="A739" s="10">
        <v>1315710928</v>
      </c>
      <c r="B739" s="11">
        <v>928</v>
      </c>
      <c r="C739" s="19">
        <v>315710</v>
      </c>
      <c r="D739" s="13">
        <v>1</v>
      </c>
      <c r="E739" s="136" t="s">
        <v>3154</v>
      </c>
      <c r="F739" s="15" t="s">
        <v>608</v>
      </c>
      <c r="G739" s="137" t="s">
        <v>3154</v>
      </c>
      <c r="H739" s="13" t="s">
        <v>34</v>
      </c>
      <c r="I739" s="16">
        <f>K739/L739-1</f>
        <v>0.10526315789473695</v>
      </c>
      <c r="J739" s="126" t="s">
        <v>3154</v>
      </c>
      <c r="K739" s="17">
        <f>VLOOKUP(A739,'[1]קובץ מוכן '!$A$1:$C$7608,3,0)</f>
        <v>-174300</v>
      </c>
      <c r="L739" s="17">
        <f>VLOOKUP(A739,'[2]2023'!$A$9:$I$7853,9,0)</f>
        <v>-157700</v>
      </c>
      <c r="M739" s="18">
        <f>VLOOKUP(A739,[3]data1683177749303!$A$2:$J$6448,10,0)</f>
        <v>-165358.24</v>
      </c>
    </row>
    <row r="740" spans="1:13" ht="15.75" outlineLevel="1">
      <c r="A740" s="10">
        <v>1315710930</v>
      </c>
      <c r="B740" s="11">
        <v>930</v>
      </c>
      <c r="C740" s="19">
        <v>315710</v>
      </c>
      <c r="D740" s="13">
        <v>1</v>
      </c>
      <c r="E740" s="136" t="s">
        <v>3154</v>
      </c>
      <c r="F740" s="15" t="s">
        <v>609</v>
      </c>
      <c r="G740" s="137" t="s">
        <v>3154</v>
      </c>
      <c r="H740" s="13" t="s">
        <v>34</v>
      </c>
      <c r="I740" s="16">
        <f>K740/L740-1</f>
        <v>7.1898790040822336E-2</v>
      </c>
      <c r="J740" s="126" t="s">
        <v>3154</v>
      </c>
      <c r="K740" s="17">
        <f>VLOOKUP(A740,'[1]קובץ מוכן '!$A$1:$C$7608,3,0)</f>
        <v>-5829200</v>
      </c>
      <c r="L740" s="17">
        <f>VLOOKUP(A740,'[2]2023'!$A$9:$I$7853,9,0)</f>
        <v>-5438200</v>
      </c>
      <c r="M740" s="18">
        <f>VLOOKUP(A740,[3]data1683177749303!$A$2:$J$6448,10,0)</f>
        <v>-5026814.96</v>
      </c>
    </row>
    <row r="741" spans="1:13" ht="15.75" outlineLevel="1">
      <c r="A741" s="10">
        <v>1315710932</v>
      </c>
      <c r="B741" s="11">
        <v>932</v>
      </c>
      <c r="C741" s="19">
        <v>315710</v>
      </c>
      <c r="D741" s="13">
        <v>1</v>
      </c>
      <c r="E741" s="136" t="s">
        <v>3154</v>
      </c>
      <c r="F741" s="15" t="s">
        <v>610</v>
      </c>
      <c r="G741" s="137" t="s">
        <v>3154</v>
      </c>
      <c r="H741" s="13" t="s">
        <v>34</v>
      </c>
      <c r="I741" s="16">
        <f>K741/L741-1</f>
        <v>8.4096586178184829E-2</v>
      </c>
      <c r="J741" s="126" t="s">
        <v>3154</v>
      </c>
      <c r="K741" s="17">
        <f>VLOOKUP(A741,'[1]קובץ מוכן '!$A$1:$C$7608,3,0)</f>
        <v>-260400</v>
      </c>
      <c r="L741" s="17">
        <f>VLOOKUP(A741,'[2]2023'!$A$9:$I$7853,9,0)</f>
        <v>-240200</v>
      </c>
      <c r="M741" s="18">
        <f>VLOOKUP(A741,[3]data1683177749303!$A$2:$J$6448,10,0)</f>
        <v>-247701.61</v>
      </c>
    </row>
    <row r="742" spans="1:13" ht="15.75" outlineLevel="1">
      <c r="A742" s="10">
        <v>1315710933</v>
      </c>
      <c r="B742" s="11">
        <v>933</v>
      </c>
      <c r="C742" s="19">
        <v>315710</v>
      </c>
      <c r="D742" s="13">
        <v>1</v>
      </c>
      <c r="E742" s="136" t="s">
        <v>3154</v>
      </c>
      <c r="F742" s="15" t="s">
        <v>611</v>
      </c>
      <c r="G742" s="137" t="s">
        <v>3154</v>
      </c>
      <c r="H742" s="13" t="s">
        <v>34</v>
      </c>
      <c r="I742" s="126" t="s">
        <v>3154</v>
      </c>
      <c r="J742" s="126" t="s">
        <v>3154</v>
      </c>
      <c r="K742" s="17">
        <f>VLOOKUP(A742,'[1]קובץ מוכן '!$A$1:$C$7608,3,0)</f>
        <v>0</v>
      </c>
      <c r="L742" s="17">
        <f>VLOOKUP(A742,'[2]2023'!$A$9:$I$7853,9,0)</f>
        <v>0</v>
      </c>
      <c r="M742" s="18">
        <f>VLOOKUP(A742,[3]data1683177749303!$A$2:$J$6448,10,0)</f>
        <v>0</v>
      </c>
    </row>
    <row r="743" spans="1:13" ht="15.75" outlineLevel="1">
      <c r="A743" s="10">
        <v>1315710934</v>
      </c>
      <c r="B743" s="11">
        <v>934</v>
      </c>
      <c r="C743" s="19">
        <v>315710</v>
      </c>
      <c r="D743" s="13">
        <v>1</v>
      </c>
      <c r="E743" s="136" t="s">
        <v>3154</v>
      </c>
      <c r="F743" s="15" t="s">
        <v>612</v>
      </c>
      <c r="G743" s="137" t="s">
        <v>3154</v>
      </c>
      <c r="H743" s="13" t="s">
        <v>34</v>
      </c>
      <c r="I743" s="126" t="s">
        <v>3154</v>
      </c>
      <c r="J743" s="126" t="s">
        <v>3154</v>
      </c>
      <c r="K743" s="17">
        <f>VLOOKUP(A743,'[1]קובץ מוכן '!$A$1:$C$7608,3,0)</f>
        <v>0</v>
      </c>
      <c r="L743" s="17">
        <f>VLOOKUP(A743,'[2]2023'!$A$9:$I$7853,9,0)</f>
        <v>0</v>
      </c>
      <c r="M743" s="18">
        <f>VLOOKUP(A743,[3]data1683177749303!$A$2:$J$6448,10,0)</f>
        <v>0</v>
      </c>
    </row>
    <row r="744" spans="1:13" ht="15.75" outlineLevel="1">
      <c r="A744" s="10">
        <v>1315710938</v>
      </c>
      <c r="B744" s="11">
        <v>938</v>
      </c>
      <c r="C744" s="19">
        <v>315710</v>
      </c>
      <c r="D744" s="13">
        <v>1</v>
      </c>
      <c r="E744" s="136" t="s">
        <v>3154</v>
      </c>
      <c r="F744" s="15" t="s">
        <v>551</v>
      </c>
      <c r="G744" s="137" t="s">
        <v>3154</v>
      </c>
      <c r="H744" s="13" t="s">
        <v>34</v>
      </c>
      <c r="I744" s="126" t="s">
        <v>3154</v>
      </c>
      <c r="J744" s="126" t="s">
        <v>3154</v>
      </c>
      <c r="K744" s="17">
        <f>VLOOKUP(A744,'[1]קובץ מוכן '!$A$1:$C$7608,3,0)</f>
        <v>0</v>
      </c>
      <c r="L744" s="17">
        <f>VLOOKUP(A744,'[2]2023'!$A$9:$I$7853,9,0)</f>
        <v>0</v>
      </c>
      <c r="M744" s="18">
        <f>VLOOKUP(A744,[3]data1683177749303!$A$2:$J$6448,10,0)</f>
        <v>0</v>
      </c>
    </row>
    <row r="745" spans="1:13" ht="15.75" outlineLevel="1">
      <c r="A745" s="10">
        <v>1315710952</v>
      </c>
      <c r="B745" s="11">
        <v>952</v>
      </c>
      <c r="C745" s="19">
        <v>315710</v>
      </c>
      <c r="D745" s="13">
        <v>1</v>
      </c>
      <c r="E745" s="136" t="s">
        <v>3154</v>
      </c>
      <c r="F745" s="15" t="s">
        <v>613</v>
      </c>
      <c r="G745" s="137" t="s">
        <v>3154</v>
      </c>
      <c r="H745" s="13" t="s">
        <v>34</v>
      </c>
      <c r="I745" s="126" t="s">
        <v>3154</v>
      </c>
      <c r="J745" s="126" t="s">
        <v>3154</v>
      </c>
      <c r="K745" s="17">
        <f>VLOOKUP(A745,'[1]קובץ מוכן '!$A$1:$C$7608,3,0)</f>
        <v>0</v>
      </c>
      <c r="L745" s="17">
        <f>VLOOKUP(A745,'[2]2023'!$A$9:$I$7853,9,0)</f>
        <v>0</v>
      </c>
      <c r="M745" s="18">
        <f>VLOOKUP(A745,[3]data1683177749303!$A$2:$J$6448,10,0)</f>
        <v>-8775</v>
      </c>
    </row>
    <row r="746" spans="1:13" ht="16.5" outlineLevel="1" thickBot="1">
      <c r="A746" s="10">
        <v>1315710953</v>
      </c>
      <c r="B746" s="11">
        <v>953</v>
      </c>
      <c r="C746" s="19">
        <v>315710</v>
      </c>
      <c r="D746" s="13">
        <v>1</v>
      </c>
      <c r="E746" s="136" t="s">
        <v>3154</v>
      </c>
      <c r="F746" s="15" t="s">
        <v>411</v>
      </c>
      <c r="G746" s="137" t="s">
        <v>3154</v>
      </c>
      <c r="H746" s="13" t="s">
        <v>34</v>
      </c>
      <c r="I746" s="126" t="s">
        <v>3154</v>
      </c>
      <c r="J746" s="126" t="s">
        <v>3154</v>
      </c>
      <c r="K746" s="17">
        <f>VLOOKUP(A746,'[1]קובץ מוכן '!$A$1:$C$7608,3,0)</f>
        <v>-1440000</v>
      </c>
      <c r="L746" s="17">
        <f>VLOOKUP(A746,'[2]2023'!$A$9:$I$7853,9,0)</f>
        <v>-1068500</v>
      </c>
      <c r="M746" s="18">
        <f>VLOOKUP(A746,[3]data1683177749303!$A$2:$J$6448,10,0)</f>
        <v>-332035.24</v>
      </c>
    </row>
    <row r="747" spans="1:13" ht="16.5" thickBot="1">
      <c r="A747" s="125" t="s">
        <v>3154</v>
      </c>
      <c r="B747" s="25" t="s">
        <v>614</v>
      </c>
      <c r="C747" s="146" t="s">
        <v>3154</v>
      </c>
      <c r="D747" s="146" t="s">
        <v>3154</v>
      </c>
      <c r="E747" s="147" t="s">
        <v>3154</v>
      </c>
      <c r="F747" s="28" t="s">
        <v>615</v>
      </c>
      <c r="G747" s="153" t="s">
        <v>3154</v>
      </c>
      <c r="H747" s="146" t="s">
        <v>3154</v>
      </c>
      <c r="I747" s="29">
        <f>K747/L747-1</f>
        <v>0.10818372581021207</v>
      </c>
      <c r="J747" s="127" t="s">
        <v>3154</v>
      </c>
      <c r="K747" s="38">
        <f>SUBTOTAL(9,K729:K746)</f>
        <v>-20913200</v>
      </c>
      <c r="L747" s="38">
        <f>SUBTOTAL(9,L729:L746)</f>
        <v>-18871600</v>
      </c>
      <c r="M747" s="38">
        <f>SUBTOTAL(9,M729:M746)</f>
        <v>-17155434.77</v>
      </c>
    </row>
    <row r="748" spans="1:13" ht="15.75" outlineLevel="1">
      <c r="A748" s="10">
        <v>13157200</v>
      </c>
      <c r="B748" s="11">
        <v>0</v>
      </c>
      <c r="C748" s="19">
        <v>315720</v>
      </c>
      <c r="D748" s="13">
        <v>1</v>
      </c>
      <c r="E748" s="136" t="s">
        <v>3154</v>
      </c>
      <c r="F748" s="15" t="s">
        <v>616</v>
      </c>
      <c r="G748" s="137" t="s">
        <v>3154</v>
      </c>
      <c r="H748" s="13" t="s">
        <v>11</v>
      </c>
      <c r="I748" s="126" t="s">
        <v>3154</v>
      </c>
      <c r="J748" s="142" t="s">
        <v>3154</v>
      </c>
      <c r="K748" s="17">
        <f>VLOOKUP(A748,'[1]קובץ מוכן '!$A$1:$C$7608,3,0)</f>
        <v>0</v>
      </c>
      <c r="L748" s="139" t="s">
        <v>3154</v>
      </c>
      <c r="M748" s="140" t="s">
        <v>3154</v>
      </c>
    </row>
    <row r="749" spans="1:13" ht="15.75" outlineLevel="1">
      <c r="A749" s="10">
        <v>1315720312</v>
      </c>
      <c r="B749" s="11">
        <v>312</v>
      </c>
      <c r="C749" s="19">
        <v>315720</v>
      </c>
      <c r="D749" s="13">
        <v>1</v>
      </c>
      <c r="E749" s="136" t="s">
        <v>3154</v>
      </c>
      <c r="F749" s="15" t="s">
        <v>444</v>
      </c>
      <c r="G749" s="137" t="s">
        <v>3154</v>
      </c>
      <c r="H749" s="13" t="s">
        <v>34</v>
      </c>
      <c r="I749" s="126" t="s">
        <v>3154</v>
      </c>
      <c r="J749" s="126" t="s">
        <v>3154</v>
      </c>
      <c r="K749" s="17">
        <v>-310800</v>
      </c>
      <c r="L749" s="17">
        <f>VLOOKUP(A749,'[2]2023'!$A$9:$I$7853,9,0)</f>
        <v>0</v>
      </c>
      <c r="M749" s="18">
        <f>VLOOKUP(A749,[3]data1683177749303!$A$2:$J$6448,10,0)</f>
        <v>-28040</v>
      </c>
    </row>
    <row r="750" spans="1:13" ht="15.75" outlineLevel="1">
      <c r="A750" s="10">
        <v>1315720416</v>
      </c>
      <c r="B750" s="11">
        <v>416</v>
      </c>
      <c r="C750" s="19">
        <v>315720</v>
      </c>
      <c r="D750" s="13">
        <v>1</v>
      </c>
      <c r="E750" s="136" t="s">
        <v>3154</v>
      </c>
      <c r="F750" s="15" t="s">
        <v>617</v>
      </c>
      <c r="G750" s="137" t="s">
        <v>3154</v>
      </c>
      <c r="H750" s="13" t="s">
        <v>34</v>
      </c>
      <c r="I750" s="16">
        <f>K750/L750-1</f>
        <v>0</v>
      </c>
      <c r="J750" s="126" t="s">
        <v>3154</v>
      </c>
      <c r="K750" s="17">
        <f>VLOOKUP(A750,'[1]קובץ מוכן '!$A$1:$C$7608,3,0)</f>
        <v>-30000</v>
      </c>
      <c r="L750" s="17">
        <f>VLOOKUP(A750,'[2]2023'!$A$9:$I$7853,9,0)</f>
        <v>-30000</v>
      </c>
      <c r="M750" s="18">
        <f>VLOOKUP(A750,[3]data1683177749303!$A$2:$J$6448,10,0)</f>
        <v>-10500</v>
      </c>
    </row>
    <row r="751" spans="1:13" ht="15.75" outlineLevel="1">
      <c r="A751" s="10">
        <v>1315720417</v>
      </c>
      <c r="B751" s="11">
        <v>417</v>
      </c>
      <c r="C751" s="19">
        <v>315720</v>
      </c>
      <c r="D751" s="13">
        <v>1</v>
      </c>
      <c r="E751" s="136" t="s">
        <v>3154</v>
      </c>
      <c r="F751" s="15" t="s">
        <v>618</v>
      </c>
      <c r="G751" s="137" t="s">
        <v>3154</v>
      </c>
      <c r="H751" s="13" t="s">
        <v>34</v>
      </c>
      <c r="I751" s="126" t="s">
        <v>3154</v>
      </c>
      <c r="J751" s="126" t="s">
        <v>3154</v>
      </c>
      <c r="K751" s="17">
        <f>VLOOKUP(A751,'[1]קובץ מוכן '!$A$1:$C$7608,3,0)</f>
        <v>0</v>
      </c>
      <c r="L751" s="17">
        <f>VLOOKUP(A751,'[2]2023'!$A$9:$I$7853,9,0)</f>
        <v>0</v>
      </c>
      <c r="M751" s="18">
        <f>VLOOKUP(A751,[3]data1683177749303!$A$2:$J$6448,10,0)</f>
        <v>0</v>
      </c>
    </row>
    <row r="752" spans="1:13" ht="15.75" outlineLevel="1">
      <c r="A752" s="10">
        <v>1315720421</v>
      </c>
      <c r="B752" s="11">
        <v>421</v>
      </c>
      <c r="C752" s="19">
        <v>315720</v>
      </c>
      <c r="D752" s="13">
        <v>1</v>
      </c>
      <c r="E752" s="136" t="s">
        <v>3154</v>
      </c>
      <c r="F752" s="15" t="s">
        <v>619</v>
      </c>
      <c r="G752" s="137" t="s">
        <v>3154</v>
      </c>
      <c r="H752" s="13" t="s">
        <v>34</v>
      </c>
      <c r="I752" s="126" t="s">
        <v>3154</v>
      </c>
      <c r="J752" s="126" t="s">
        <v>3154</v>
      </c>
      <c r="K752" s="17">
        <f>VLOOKUP(A752,'[1]קובץ מוכן '!$A$1:$C$7608,3,0)</f>
        <v>0</v>
      </c>
      <c r="L752" s="17">
        <f>VLOOKUP(A752,'[2]2023'!$A$9:$I$7853,9,0)</f>
        <v>0</v>
      </c>
      <c r="M752" s="18">
        <f>VLOOKUP(A752,[3]data1683177749303!$A$2:$J$6448,10,0)</f>
        <v>0</v>
      </c>
    </row>
    <row r="753" spans="1:13" ht="15.75" outlineLevel="1">
      <c r="A753" s="10">
        <v>1315720425</v>
      </c>
      <c r="B753" s="11">
        <v>425</v>
      </c>
      <c r="C753" s="19">
        <v>315720</v>
      </c>
      <c r="D753" s="13">
        <v>1</v>
      </c>
      <c r="E753" s="136" t="s">
        <v>3154</v>
      </c>
      <c r="F753" s="15" t="s">
        <v>620</v>
      </c>
      <c r="G753" s="137" t="s">
        <v>3154</v>
      </c>
      <c r="H753" s="13" t="s">
        <v>34</v>
      </c>
      <c r="I753" s="126" t="s">
        <v>3154</v>
      </c>
      <c r="J753" s="126" t="s">
        <v>3154</v>
      </c>
      <c r="K753" s="17">
        <f>VLOOKUP(A753,'[1]קובץ מוכן '!$A$1:$C$7608,3,0)</f>
        <v>0</v>
      </c>
      <c r="L753" s="17">
        <f>VLOOKUP(A753,'[2]2023'!$A$9:$I$7853,9,0)</f>
        <v>0</v>
      </c>
      <c r="M753" s="18">
        <f>VLOOKUP(A753,[3]data1683177749303!$A$2:$J$6448,10,0)</f>
        <v>0</v>
      </c>
    </row>
    <row r="754" spans="1:13" ht="15.75" outlineLevel="1">
      <c r="A754" s="10">
        <v>1315720440</v>
      </c>
      <c r="B754" s="11">
        <v>440</v>
      </c>
      <c r="C754" s="19">
        <v>315720</v>
      </c>
      <c r="D754" s="13">
        <v>1</v>
      </c>
      <c r="E754" s="136" t="s">
        <v>3154</v>
      </c>
      <c r="F754" s="15" t="s">
        <v>497</v>
      </c>
      <c r="G754" s="137" t="s">
        <v>3154</v>
      </c>
      <c r="H754" s="13" t="s">
        <v>34</v>
      </c>
      <c r="I754" s="126" t="s">
        <v>3154</v>
      </c>
      <c r="J754" s="16" t="s">
        <v>522</v>
      </c>
      <c r="K754" s="17">
        <v>0</v>
      </c>
      <c r="L754" s="17">
        <v>0</v>
      </c>
      <c r="M754" s="18">
        <v>0</v>
      </c>
    </row>
    <row r="755" spans="1:13" ht="15.75" outlineLevel="1">
      <c r="A755" s="10">
        <v>1315720911</v>
      </c>
      <c r="B755" s="11">
        <v>911</v>
      </c>
      <c r="C755" s="19">
        <v>315720</v>
      </c>
      <c r="D755" s="13">
        <v>1</v>
      </c>
      <c r="E755" s="136" t="s">
        <v>3154</v>
      </c>
      <c r="F755" s="39" t="s">
        <v>541</v>
      </c>
      <c r="G755" s="154" t="s">
        <v>3154</v>
      </c>
      <c r="H755" s="13" t="s">
        <v>34</v>
      </c>
      <c r="I755" s="126" t="s">
        <v>3154</v>
      </c>
      <c r="J755" s="126" t="s">
        <v>3154</v>
      </c>
      <c r="K755" s="17">
        <f>VLOOKUP(A755,'[1]קובץ מוכן '!$A$1:$C$7608,3,0)</f>
        <v>0</v>
      </c>
      <c r="L755" s="17">
        <f>VLOOKUP(A755,'[2]2023'!$A$9:$I$7853,9,0)</f>
        <v>0</v>
      </c>
      <c r="M755" s="140" t="s">
        <v>3154</v>
      </c>
    </row>
    <row r="756" spans="1:13" ht="15.75" outlineLevel="1">
      <c r="A756" s="10">
        <v>1315720915</v>
      </c>
      <c r="B756" s="11">
        <v>915</v>
      </c>
      <c r="C756" s="19">
        <v>315720</v>
      </c>
      <c r="D756" s="13">
        <v>1</v>
      </c>
      <c r="E756" s="136" t="s">
        <v>3154</v>
      </c>
      <c r="F756" s="15" t="s">
        <v>503</v>
      </c>
      <c r="G756" s="137" t="s">
        <v>3154</v>
      </c>
      <c r="H756" s="13" t="s">
        <v>34</v>
      </c>
      <c r="I756" s="126" t="s">
        <v>3154</v>
      </c>
      <c r="J756" s="126" t="s">
        <v>3154</v>
      </c>
      <c r="K756" s="17">
        <f>VLOOKUP(A756,'[1]קובץ מוכן '!$A$1:$C$7608,3,0)</f>
        <v>0</v>
      </c>
      <c r="L756" s="17">
        <f>VLOOKUP(A756,'[2]2023'!$A$9:$I$7853,9,0)</f>
        <v>0</v>
      </c>
      <c r="M756" s="18">
        <f>VLOOKUP(A756,[3]data1683177749303!$A$2:$J$6448,10,0)</f>
        <v>0</v>
      </c>
    </row>
    <row r="757" spans="1:13" ht="15.75" outlineLevel="1">
      <c r="A757" s="10">
        <v>1315720920</v>
      </c>
      <c r="B757" s="11">
        <v>920</v>
      </c>
      <c r="C757" s="19">
        <v>315720</v>
      </c>
      <c r="D757" s="13">
        <v>1</v>
      </c>
      <c r="E757" s="136" t="s">
        <v>3154</v>
      </c>
      <c r="F757" s="15" t="s">
        <v>621</v>
      </c>
      <c r="G757" s="137" t="s">
        <v>3154</v>
      </c>
      <c r="H757" s="13" t="s">
        <v>34</v>
      </c>
      <c r="I757" s="16">
        <f>K757/L757-1</f>
        <v>0.15125097587270897</v>
      </c>
      <c r="J757" s="126" t="s">
        <v>3154</v>
      </c>
      <c r="K757" s="17">
        <f>VLOOKUP(A757,'[1]קובץ מוכן '!$A$1:$C$7608,3,0)</f>
        <v>-12387000</v>
      </c>
      <c r="L757" s="17">
        <f>VLOOKUP(A757,'[2]2023'!$A$9:$I$7853,9,0)</f>
        <v>-10759600</v>
      </c>
      <c r="M757" s="18">
        <f>VLOOKUP(A757,[3]data1683177749303!$A$2:$J$6448,10,0)</f>
        <v>-11123025.34</v>
      </c>
    </row>
    <row r="758" spans="1:13" ht="15.75" outlineLevel="1">
      <c r="A758" s="10">
        <v>1315720921</v>
      </c>
      <c r="B758" s="11">
        <v>921</v>
      </c>
      <c r="C758" s="19">
        <v>315720</v>
      </c>
      <c r="D758" s="13">
        <v>1</v>
      </c>
      <c r="E758" s="136" t="s">
        <v>3154</v>
      </c>
      <c r="F758" s="15" t="s">
        <v>602</v>
      </c>
      <c r="G758" s="137" t="s">
        <v>3154</v>
      </c>
      <c r="H758" s="13" t="s">
        <v>34</v>
      </c>
      <c r="I758" s="16">
        <f>K758/L758-1</f>
        <v>7.625077035128025E-2</v>
      </c>
      <c r="J758" s="126" t="s">
        <v>3154</v>
      </c>
      <c r="K758" s="17">
        <f>VLOOKUP(A758,'[1]קובץ מוכן '!$A$1:$C$7608,3,0)</f>
        <v>-1921000</v>
      </c>
      <c r="L758" s="17">
        <f>VLOOKUP(A758,'[2]2023'!$A$9:$I$7853,9,0)</f>
        <v>-1784900</v>
      </c>
      <c r="M758" s="18">
        <f>VLOOKUP(A758,[3]data1683177749303!$A$2:$J$6448,10,0)</f>
        <v>-1786211.49</v>
      </c>
    </row>
    <row r="759" spans="1:13" ht="15.75" outlineLevel="1">
      <c r="A759" s="10">
        <v>1315720922</v>
      </c>
      <c r="B759" s="11">
        <v>922</v>
      </c>
      <c r="C759" s="19">
        <v>315720</v>
      </c>
      <c r="D759" s="13">
        <v>1</v>
      </c>
      <c r="E759" s="136" t="s">
        <v>3154</v>
      </c>
      <c r="F759" s="15" t="s">
        <v>603</v>
      </c>
      <c r="G759" s="137" t="s">
        <v>3154</v>
      </c>
      <c r="H759" s="13" t="s">
        <v>34</v>
      </c>
      <c r="I759" s="126" t="s">
        <v>3154</v>
      </c>
      <c r="J759" s="126" t="s">
        <v>3154</v>
      </c>
      <c r="K759" s="17">
        <f>VLOOKUP(A759,'[1]קובץ מוכן '!$A$1:$C$7608,3,0)</f>
        <v>0</v>
      </c>
      <c r="L759" s="17">
        <f>VLOOKUP(A759,'[2]2023'!$A$9:$I$7853,9,0)</f>
        <v>0</v>
      </c>
      <c r="M759" s="18">
        <f>VLOOKUP(A759,[3]data1683177749303!$A$2:$J$6448,10,0)</f>
        <v>-8623.83</v>
      </c>
    </row>
    <row r="760" spans="1:13" ht="15.75" outlineLevel="1">
      <c r="A760" s="10">
        <v>1315720923</v>
      </c>
      <c r="B760" s="11">
        <v>923</v>
      </c>
      <c r="C760" s="19">
        <v>315720</v>
      </c>
      <c r="D760" s="13">
        <v>1</v>
      </c>
      <c r="E760" s="136" t="s">
        <v>3154</v>
      </c>
      <c r="F760" s="15" t="s">
        <v>604</v>
      </c>
      <c r="G760" s="137" t="s">
        <v>3154</v>
      </c>
      <c r="H760" s="13" t="s">
        <v>34</v>
      </c>
      <c r="I760" s="126" t="s">
        <v>3154</v>
      </c>
      <c r="J760" s="126" t="s">
        <v>3154</v>
      </c>
      <c r="K760" s="17">
        <f>VLOOKUP(A760,'[1]קובץ מוכן '!$A$1:$C$7608,3,0)</f>
        <v>-3600</v>
      </c>
      <c r="L760" s="17">
        <f>VLOOKUP(A760,'[2]2023'!$A$9:$I$7853,9,0)</f>
        <v>-3100</v>
      </c>
      <c r="M760" s="18">
        <f>VLOOKUP(A760,[3]data1683177749303!$A$2:$J$6448,10,0)</f>
        <v>-3924.81</v>
      </c>
    </row>
    <row r="761" spans="1:13" ht="15.75" outlineLevel="1">
      <c r="A761" s="10">
        <v>1315720925</v>
      </c>
      <c r="B761" s="11">
        <v>925</v>
      </c>
      <c r="C761" s="19">
        <v>315720</v>
      </c>
      <c r="D761" s="13">
        <v>1</v>
      </c>
      <c r="E761" s="136" t="s">
        <v>3154</v>
      </c>
      <c r="F761" s="15" t="s">
        <v>605</v>
      </c>
      <c r="G761" s="137" t="s">
        <v>3154</v>
      </c>
      <c r="H761" s="13" t="s">
        <v>34</v>
      </c>
      <c r="I761" s="16">
        <f>K761/L761-1</f>
        <v>7.2893501359031276E-2</v>
      </c>
      <c r="J761" s="126" t="s">
        <v>3154</v>
      </c>
      <c r="K761" s="17">
        <f>VLOOKUP(A761,'[1]קובץ מוכן '!$A$1:$C$7608,3,0)</f>
        <v>-868400</v>
      </c>
      <c r="L761" s="17">
        <f>VLOOKUP(A761,'[2]2023'!$A$9:$I$7853,9,0)</f>
        <v>-809400</v>
      </c>
      <c r="M761" s="18">
        <f>VLOOKUP(A761,[3]data1683177749303!$A$2:$J$6448,10,0)</f>
        <v>-806609.11</v>
      </c>
    </row>
    <row r="762" spans="1:13" ht="15.75" outlineLevel="1">
      <c r="A762" s="10">
        <v>1315720926</v>
      </c>
      <c r="B762" s="11">
        <v>926</v>
      </c>
      <c r="C762" s="19">
        <v>315720</v>
      </c>
      <c r="D762" s="13">
        <v>1</v>
      </c>
      <c r="E762" s="136" t="s">
        <v>3154</v>
      </c>
      <c r="F762" s="15" t="s">
        <v>606</v>
      </c>
      <c r="G762" s="137" t="s">
        <v>3154</v>
      </c>
      <c r="H762" s="13" t="s">
        <v>34</v>
      </c>
      <c r="I762" s="126" t="s">
        <v>3154</v>
      </c>
      <c r="J762" s="126" t="s">
        <v>3154</v>
      </c>
      <c r="K762" s="17">
        <f>VLOOKUP(A762,'[1]קובץ מוכן '!$A$1:$C$7608,3,0)</f>
        <v>0</v>
      </c>
      <c r="L762" s="17">
        <f>VLOOKUP(A762,'[2]2023'!$A$9:$I$7853,9,0)</f>
        <v>0</v>
      </c>
      <c r="M762" s="18">
        <f>VLOOKUP(A762,[3]data1683177749303!$A$2:$J$6448,10,0)</f>
        <v>0</v>
      </c>
    </row>
    <row r="763" spans="1:13" ht="15.75" outlineLevel="1">
      <c r="A763" s="10">
        <v>1315720927</v>
      </c>
      <c r="B763" s="11">
        <v>927</v>
      </c>
      <c r="C763" s="19">
        <v>315720</v>
      </c>
      <c r="D763" s="13">
        <v>1</v>
      </c>
      <c r="E763" s="136" t="s">
        <v>3154</v>
      </c>
      <c r="F763" s="15" t="s">
        <v>607</v>
      </c>
      <c r="G763" s="137" t="s">
        <v>3154</v>
      </c>
      <c r="H763" s="13" t="s">
        <v>34</v>
      </c>
      <c r="I763" s="126" t="s">
        <v>3154</v>
      </c>
      <c r="J763" s="126" t="s">
        <v>3154</v>
      </c>
      <c r="K763" s="17">
        <f>VLOOKUP(A763,'[1]קובץ מוכן '!$A$1:$C$7608,3,0)</f>
        <v>0</v>
      </c>
      <c r="L763" s="17">
        <f>VLOOKUP(A763,'[2]2023'!$A$9:$I$7853,9,0)</f>
        <v>0</v>
      </c>
      <c r="M763" s="18">
        <f>VLOOKUP(A763,[3]data1683177749303!$A$2:$J$6448,10,0)</f>
        <v>0</v>
      </c>
    </row>
    <row r="764" spans="1:13" ht="15.75" outlineLevel="1">
      <c r="A764" s="10">
        <v>1315720928</v>
      </c>
      <c r="B764" s="11">
        <v>928</v>
      </c>
      <c r="C764" s="19">
        <v>315720</v>
      </c>
      <c r="D764" s="13">
        <v>1</v>
      </c>
      <c r="E764" s="136" t="s">
        <v>3154</v>
      </c>
      <c r="F764" s="15" t="s">
        <v>608</v>
      </c>
      <c r="G764" s="137" t="s">
        <v>3154</v>
      </c>
      <c r="H764" s="13" t="s">
        <v>34</v>
      </c>
      <c r="I764" s="16">
        <f>K764/L764-1</f>
        <v>5.8823529411764719E-2</v>
      </c>
      <c r="J764" s="126" t="s">
        <v>3154</v>
      </c>
      <c r="K764" s="17">
        <f>VLOOKUP(A764,'[1]קובץ מוכן '!$A$1:$C$7608,3,0)</f>
        <v>-219600</v>
      </c>
      <c r="L764" s="17">
        <f>VLOOKUP(A764,'[2]2023'!$A$9:$I$7853,9,0)</f>
        <v>-207400</v>
      </c>
      <c r="M764" s="18">
        <f>VLOOKUP(A764,[3]data1683177749303!$A$2:$J$6448,10,0)</f>
        <v>-212375.19</v>
      </c>
    </row>
    <row r="765" spans="1:13" ht="15.75" outlineLevel="1">
      <c r="A765" s="10">
        <v>1315720929</v>
      </c>
      <c r="B765" s="11">
        <v>929</v>
      </c>
      <c r="C765" s="19">
        <v>315720</v>
      </c>
      <c r="D765" s="13">
        <v>1</v>
      </c>
      <c r="E765" s="136" t="s">
        <v>3154</v>
      </c>
      <c r="F765" s="15" t="s">
        <v>622</v>
      </c>
      <c r="G765" s="137" t="s">
        <v>3154</v>
      </c>
      <c r="H765" s="13" t="s">
        <v>34</v>
      </c>
      <c r="I765" s="126" t="s">
        <v>3154</v>
      </c>
      <c r="J765" s="126" t="s">
        <v>3154</v>
      </c>
      <c r="K765" s="17">
        <f>VLOOKUP(A765,'[1]קובץ מוכן '!$A$1:$C$7608,3,0)</f>
        <v>0</v>
      </c>
      <c r="L765" s="17">
        <f>VLOOKUP(A765,'[2]2023'!$A$9:$I$7853,9,0)</f>
        <v>0</v>
      </c>
      <c r="M765" s="18">
        <f>VLOOKUP(A765,[3]data1683177749303!$A$2:$J$6448,10,0)</f>
        <v>0</v>
      </c>
    </row>
    <row r="766" spans="1:13" ht="15.75" outlineLevel="1">
      <c r="A766" s="10">
        <v>1315720930</v>
      </c>
      <c r="B766" s="11">
        <v>930</v>
      </c>
      <c r="C766" s="19">
        <v>315720</v>
      </c>
      <c r="D766" s="13">
        <v>1</v>
      </c>
      <c r="E766" s="136" t="s">
        <v>3154</v>
      </c>
      <c r="F766" s="15" t="s">
        <v>609</v>
      </c>
      <c r="G766" s="137" t="s">
        <v>3154</v>
      </c>
      <c r="H766" s="13" t="s">
        <v>34</v>
      </c>
      <c r="I766" s="16">
        <f>K766/L766-1</f>
        <v>0.15058765915768846</v>
      </c>
      <c r="J766" s="126" t="s">
        <v>3154</v>
      </c>
      <c r="K766" s="17">
        <f>VLOOKUP(A766,'[1]קובץ מוכן '!$A$1:$C$7608,3,0)</f>
        <v>-6578600</v>
      </c>
      <c r="L766" s="17">
        <f>VLOOKUP(A766,'[2]2023'!$A$9:$I$7853,9,0)</f>
        <v>-5717600</v>
      </c>
      <c r="M766" s="18">
        <f>VLOOKUP(A766,[3]data1683177749303!$A$2:$J$6448,10,0)</f>
        <v>-5950077.96</v>
      </c>
    </row>
    <row r="767" spans="1:13" ht="15.75" outlineLevel="1">
      <c r="A767" s="10">
        <v>1315720932</v>
      </c>
      <c r="B767" s="11">
        <v>932</v>
      </c>
      <c r="C767" s="19">
        <v>315720</v>
      </c>
      <c r="D767" s="13">
        <v>1</v>
      </c>
      <c r="E767" s="136" t="s">
        <v>3154</v>
      </c>
      <c r="F767" s="15" t="s">
        <v>610</v>
      </c>
      <c r="G767" s="137" t="s">
        <v>3154</v>
      </c>
      <c r="H767" s="13" t="s">
        <v>34</v>
      </c>
      <c r="I767" s="16">
        <f>K767/L767-1</f>
        <v>1.8431635388739931E-2</v>
      </c>
      <c r="J767" s="126" t="s">
        <v>3154</v>
      </c>
      <c r="K767" s="17">
        <f>VLOOKUP(A767,'[1]קובץ מוכן '!$A$1:$C$7608,3,0)</f>
        <v>-303900</v>
      </c>
      <c r="L767" s="17">
        <f>VLOOKUP(A767,'[2]2023'!$A$9:$I$7853,9,0)</f>
        <v>-298400</v>
      </c>
      <c r="M767" s="18">
        <f>VLOOKUP(A767,[3]data1683177749303!$A$2:$J$6448,10,0)</f>
        <v>-303424.78000000003</v>
      </c>
    </row>
    <row r="768" spans="1:13" ht="15.75" outlineLevel="1">
      <c r="A768" s="10">
        <v>1315720933</v>
      </c>
      <c r="B768" s="11">
        <v>933</v>
      </c>
      <c r="C768" s="19">
        <v>315720</v>
      </c>
      <c r="D768" s="13">
        <v>1</v>
      </c>
      <c r="E768" s="136" t="s">
        <v>3154</v>
      </c>
      <c r="F768" s="15" t="s">
        <v>611</v>
      </c>
      <c r="G768" s="137" t="s">
        <v>3154</v>
      </c>
      <c r="H768" s="13" t="s">
        <v>34</v>
      </c>
      <c r="I768" s="126" t="s">
        <v>3154</v>
      </c>
      <c r="J768" s="126" t="s">
        <v>3154</v>
      </c>
      <c r="K768" s="17">
        <f>VLOOKUP(A768,'[1]קובץ מוכן '!$A$1:$C$7608,3,0)</f>
        <v>0</v>
      </c>
      <c r="L768" s="17">
        <f>VLOOKUP(A768,'[2]2023'!$A$9:$I$7853,9,0)</f>
        <v>0</v>
      </c>
      <c r="M768" s="18">
        <f>VLOOKUP(A768,[3]data1683177749303!$A$2:$J$6448,10,0)</f>
        <v>0</v>
      </c>
    </row>
    <row r="769" spans="1:13" ht="15.75" outlineLevel="1">
      <c r="A769" s="10">
        <v>1315720934</v>
      </c>
      <c r="B769" s="11">
        <v>934</v>
      </c>
      <c r="C769" s="19">
        <v>315720</v>
      </c>
      <c r="D769" s="13">
        <v>1</v>
      </c>
      <c r="E769" s="136" t="s">
        <v>3154</v>
      </c>
      <c r="F769" s="15" t="s">
        <v>612</v>
      </c>
      <c r="G769" s="137" t="s">
        <v>3154</v>
      </c>
      <c r="H769" s="13" t="s">
        <v>34</v>
      </c>
      <c r="I769" s="126" t="s">
        <v>3154</v>
      </c>
      <c r="J769" s="126" t="s">
        <v>3154</v>
      </c>
      <c r="K769" s="17">
        <f>VLOOKUP(A769,'[1]קובץ מוכן '!$A$1:$C$7608,3,0)</f>
        <v>0</v>
      </c>
      <c r="L769" s="17">
        <f>VLOOKUP(A769,'[2]2023'!$A$9:$I$7853,9,0)</f>
        <v>0</v>
      </c>
      <c r="M769" s="18">
        <f>VLOOKUP(A769,[3]data1683177749303!$A$2:$J$6448,10,0)</f>
        <v>0</v>
      </c>
    </row>
    <row r="770" spans="1:13" ht="15.75" outlineLevel="1">
      <c r="A770" s="10">
        <v>1315720938</v>
      </c>
      <c r="B770" s="11">
        <v>938</v>
      </c>
      <c r="C770" s="19">
        <v>315720</v>
      </c>
      <c r="D770" s="13">
        <v>1</v>
      </c>
      <c r="E770" s="136" t="s">
        <v>3154</v>
      </c>
      <c r="F770" s="15" t="s">
        <v>551</v>
      </c>
      <c r="G770" s="137" t="s">
        <v>3154</v>
      </c>
      <c r="H770" s="13" t="s">
        <v>34</v>
      </c>
      <c r="I770" s="126" t="s">
        <v>3154</v>
      </c>
      <c r="J770" s="126" t="s">
        <v>3154</v>
      </c>
      <c r="K770" s="17">
        <f>VLOOKUP(A770,'[1]קובץ מוכן '!$A$1:$C$7608,3,0)</f>
        <v>0</v>
      </c>
      <c r="L770" s="17">
        <f>VLOOKUP(A770,'[2]2023'!$A$9:$I$7853,9,0)</f>
        <v>0</v>
      </c>
      <c r="M770" s="18">
        <f>VLOOKUP(A770,[3]data1683177749303!$A$2:$J$6448,10,0)</f>
        <v>0</v>
      </c>
    </row>
    <row r="771" spans="1:13" ht="15.75" outlineLevel="1">
      <c r="A771" s="10">
        <v>1315720952</v>
      </c>
      <c r="B771" s="11">
        <v>952</v>
      </c>
      <c r="C771" s="19">
        <v>315720</v>
      </c>
      <c r="D771" s="13">
        <v>1</v>
      </c>
      <c r="E771" s="136" t="s">
        <v>3154</v>
      </c>
      <c r="F771" s="15" t="s">
        <v>613</v>
      </c>
      <c r="G771" s="137" t="s">
        <v>3154</v>
      </c>
      <c r="H771" s="13" t="s">
        <v>34</v>
      </c>
      <c r="I771" s="126" t="s">
        <v>3154</v>
      </c>
      <c r="J771" s="126" t="s">
        <v>3154</v>
      </c>
      <c r="K771" s="17">
        <f>VLOOKUP(A771,'[1]קובץ מוכן '!$A$1:$C$7608,3,0)</f>
        <v>0</v>
      </c>
      <c r="L771" s="17">
        <f>VLOOKUP(A771,'[2]2023'!$A$9:$I$7853,9,0)</f>
        <v>0</v>
      </c>
      <c r="M771" s="18">
        <f>VLOOKUP(A771,[3]data1683177749303!$A$2:$J$6448,10,0)</f>
        <v>-13500</v>
      </c>
    </row>
    <row r="772" spans="1:13" ht="16.5" outlineLevel="1" thickBot="1">
      <c r="A772" s="10">
        <v>1315720953</v>
      </c>
      <c r="B772" s="11">
        <v>953</v>
      </c>
      <c r="C772" s="19">
        <v>315720</v>
      </c>
      <c r="D772" s="13">
        <v>1</v>
      </c>
      <c r="E772" s="136" t="s">
        <v>3154</v>
      </c>
      <c r="F772" s="15" t="s">
        <v>411</v>
      </c>
      <c r="G772" s="137" t="s">
        <v>3154</v>
      </c>
      <c r="H772" s="13" t="s">
        <v>34</v>
      </c>
      <c r="I772" s="126" t="s">
        <v>3154</v>
      </c>
      <c r="J772" s="126" t="s">
        <v>3154</v>
      </c>
      <c r="K772" s="17">
        <f>VLOOKUP(A772,'[1]קובץ מוכן '!$A$1:$C$7608,3,0)</f>
        <v>-1586000</v>
      </c>
      <c r="L772" s="17">
        <f>VLOOKUP(A772,'[2]2023'!$A$9:$I$7853,9,0)</f>
        <v>-1155400</v>
      </c>
      <c r="M772" s="18">
        <f>VLOOKUP(A772,[3]data1683177749303!$A$2:$J$6448,10,0)</f>
        <v>-345369.68</v>
      </c>
    </row>
    <row r="773" spans="1:13" ht="16.5" thickBot="1">
      <c r="A773" s="125" t="s">
        <v>3154</v>
      </c>
      <c r="B773" s="25" t="s">
        <v>623</v>
      </c>
      <c r="C773" s="146" t="s">
        <v>3154</v>
      </c>
      <c r="D773" s="146" t="s">
        <v>3154</v>
      </c>
      <c r="E773" s="147" t="s">
        <v>3154</v>
      </c>
      <c r="F773" s="28" t="s">
        <v>616</v>
      </c>
      <c r="G773" s="153" t="s">
        <v>3154</v>
      </c>
      <c r="H773" s="146" t="s">
        <v>3154</v>
      </c>
      <c r="I773" s="29">
        <f>K773/L773-1</f>
        <v>0.1658062776295639</v>
      </c>
      <c r="J773" s="127" t="s">
        <v>3154</v>
      </c>
      <c r="K773" s="37">
        <f>SUBTOTAL(9,K749:K772)</f>
        <v>-24208900</v>
      </c>
      <c r="L773" s="37">
        <f>SUBTOTAL(9,L749:L772)</f>
        <v>-20765800</v>
      </c>
      <c r="M773" s="38">
        <f>SUBTOTAL(9,M749:M772)</f>
        <v>-20591682.190000001</v>
      </c>
    </row>
    <row r="774" spans="1:13" ht="15.75" outlineLevel="1">
      <c r="A774" s="10">
        <v>13157300</v>
      </c>
      <c r="B774" s="11">
        <v>0</v>
      </c>
      <c r="C774" s="19">
        <v>315730</v>
      </c>
      <c r="D774" s="13">
        <v>1</v>
      </c>
      <c r="E774" s="136" t="s">
        <v>3154</v>
      </c>
      <c r="F774" s="15" t="s">
        <v>624</v>
      </c>
      <c r="G774" s="137" t="s">
        <v>3154</v>
      </c>
      <c r="H774" s="13" t="s">
        <v>11</v>
      </c>
      <c r="I774" s="126" t="s">
        <v>3154</v>
      </c>
      <c r="J774" s="142" t="s">
        <v>3154</v>
      </c>
      <c r="K774" s="17">
        <f>VLOOKUP(A774,'[1]קובץ מוכן '!$A$1:$C$7608,3,0)</f>
        <v>0</v>
      </c>
      <c r="L774" s="139" t="s">
        <v>3154</v>
      </c>
      <c r="M774" s="140" t="s">
        <v>3154</v>
      </c>
    </row>
    <row r="775" spans="1:13" ht="15.75" outlineLevel="1">
      <c r="A775" s="10">
        <v>1315730312</v>
      </c>
      <c r="B775" s="11">
        <v>312</v>
      </c>
      <c r="C775" s="19">
        <v>315730</v>
      </c>
      <c r="D775" s="13">
        <v>1</v>
      </c>
      <c r="E775" s="136" t="s">
        <v>3154</v>
      </c>
      <c r="F775" s="15" t="s">
        <v>444</v>
      </c>
      <c r="G775" s="137" t="s">
        <v>3154</v>
      </c>
      <c r="H775" s="13" t="s">
        <v>34</v>
      </c>
      <c r="I775" s="126" t="s">
        <v>3154</v>
      </c>
      <c r="J775" s="126" t="s">
        <v>3154</v>
      </c>
      <c r="K775" s="17">
        <v>-310800</v>
      </c>
      <c r="L775" s="17">
        <f>VLOOKUP(A775,'[2]2023'!$A$9:$I$7853,9,0)</f>
        <v>0</v>
      </c>
      <c r="M775" s="18">
        <f>VLOOKUP(A775,[3]data1683177749303!$A$2:$J$6448,10,0)</f>
        <v>-18300</v>
      </c>
    </row>
    <row r="776" spans="1:13" ht="15.75" outlineLevel="1">
      <c r="A776" s="10">
        <v>1315730410</v>
      </c>
      <c r="B776" s="11">
        <v>410</v>
      </c>
      <c r="C776" s="19">
        <v>315730</v>
      </c>
      <c r="D776" s="13">
        <v>1</v>
      </c>
      <c r="E776" s="136" t="s">
        <v>3154</v>
      </c>
      <c r="F776" s="15" t="s">
        <v>625</v>
      </c>
      <c r="G776" s="137" t="s">
        <v>3154</v>
      </c>
      <c r="H776" s="13" t="s">
        <v>34</v>
      </c>
      <c r="I776" s="126" t="s">
        <v>3154</v>
      </c>
      <c r="J776" s="126" t="s">
        <v>3154</v>
      </c>
      <c r="K776" s="17">
        <f>VLOOKUP(A776,'[1]קובץ מוכן '!$A$1:$C$7608,3,0)</f>
        <v>0</v>
      </c>
      <c r="L776" s="17">
        <f>VLOOKUP(A776,'[2]2023'!$A$9:$I$7853,9,0)</f>
        <v>0</v>
      </c>
      <c r="M776" s="18">
        <f>VLOOKUP(A776,[3]data1683177749303!$A$2:$J$6448,10,0)</f>
        <v>0</v>
      </c>
    </row>
    <row r="777" spans="1:13" ht="15.75" outlineLevel="1">
      <c r="A777" s="10">
        <v>1315730416</v>
      </c>
      <c r="B777" s="11">
        <v>416</v>
      </c>
      <c r="C777" s="19">
        <v>315730</v>
      </c>
      <c r="D777" s="13">
        <v>1</v>
      </c>
      <c r="E777" s="136" t="s">
        <v>3154</v>
      </c>
      <c r="F777" s="15" t="s">
        <v>617</v>
      </c>
      <c r="G777" s="137" t="s">
        <v>3154</v>
      </c>
      <c r="H777" s="13" t="s">
        <v>34</v>
      </c>
      <c r="I777" s="126" t="s">
        <v>3154</v>
      </c>
      <c r="J777" s="126" t="s">
        <v>3154</v>
      </c>
      <c r="K777" s="17">
        <f>VLOOKUP(A777,'[1]קובץ מוכן '!$A$1:$C$7608,3,0)</f>
        <v>0</v>
      </c>
      <c r="L777" s="17">
        <f>VLOOKUP(A777,'[2]2023'!$A$9:$I$7853,9,0)</f>
        <v>0</v>
      </c>
      <c r="M777" s="18">
        <f>VLOOKUP(A777,[3]data1683177749303!$A$2:$J$6448,10,0)</f>
        <v>0</v>
      </c>
    </row>
    <row r="778" spans="1:13" ht="15.75" outlineLevel="1">
      <c r="A778" s="10">
        <v>1315730417</v>
      </c>
      <c r="B778" s="11">
        <v>417</v>
      </c>
      <c r="C778" s="19">
        <v>315730</v>
      </c>
      <c r="D778" s="13">
        <v>1</v>
      </c>
      <c r="E778" s="136" t="s">
        <v>3154</v>
      </c>
      <c r="F778" s="15" t="s">
        <v>618</v>
      </c>
      <c r="G778" s="137" t="s">
        <v>3154</v>
      </c>
      <c r="H778" s="13" t="s">
        <v>34</v>
      </c>
      <c r="I778" s="126" t="s">
        <v>3154</v>
      </c>
      <c r="J778" s="126" t="s">
        <v>3154</v>
      </c>
      <c r="K778" s="17">
        <f>VLOOKUP(A778,'[1]קובץ מוכן '!$A$1:$C$7608,3,0)</f>
        <v>0</v>
      </c>
      <c r="L778" s="17">
        <f>VLOOKUP(A778,'[2]2023'!$A$9:$I$7853,9,0)</f>
        <v>0</v>
      </c>
      <c r="M778" s="18">
        <f>VLOOKUP(A778,[3]data1683177749303!$A$2:$J$6448,10,0)</f>
        <v>0</v>
      </c>
    </row>
    <row r="779" spans="1:13" ht="15.75" outlineLevel="1">
      <c r="A779" s="10">
        <v>1315730421</v>
      </c>
      <c r="B779" s="11">
        <v>421</v>
      </c>
      <c r="C779" s="19">
        <v>315730</v>
      </c>
      <c r="D779" s="13">
        <v>1</v>
      </c>
      <c r="E779" s="136" t="s">
        <v>3154</v>
      </c>
      <c r="F779" s="15" t="s">
        <v>619</v>
      </c>
      <c r="G779" s="137" t="s">
        <v>3154</v>
      </c>
      <c r="H779" s="13" t="s">
        <v>34</v>
      </c>
      <c r="I779" s="126" t="s">
        <v>3154</v>
      </c>
      <c r="J779" s="126" t="s">
        <v>3154</v>
      </c>
      <c r="K779" s="17">
        <f>VLOOKUP(A779,'[1]קובץ מוכן '!$A$1:$C$7608,3,0)</f>
        <v>0</v>
      </c>
      <c r="L779" s="17">
        <f>VLOOKUP(A779,'[2]2023'!$A$9:$I$7853,9,0)</f>
        <v>0</v>
      </c>
      <c r="M779" s="18">
        <f>VLOOKUP(A779,[3]data1683177749303!$A$2:$J$6448,10,0)</f>
        <v>0</v>
      </c>
    </row>
    <row r="780" spans="1:13" ht="15.75" outlineLevel="1">
      <c r="A780" s="10">
        <v>1315730422</v>
      </c>
      <c r="B780" s="11">
        <v>422</v>
      </c>
      <c r="C780" s="19">
        <v>315730</v>
      </c>
      <c r="D780" s="13">
        <v>1</v>
      </c>
      <c r="E780" s="136" t="s">
        <v>3154</v>
      </c>
      <c r="F780" s="15" t="s">
        <v>626</v>
      </c>
      <c r="G780" s="137" t="s">
        <v>3154</v>
      </c>
      <c r="H780" s="13" t="s">
        <v>34</v>
      </c>
      <c r="I780" s="126" t="s">
        <v>3154</v>
      </c>
      <c r="J780" s="126" t="s">
        <v>3154</v>
      </c>
      <c r="K780" s="17">
        <f>VLOOKUP(A780,'[1]קובץ מוכן '!$A$1:$C$7608,3,0)</f>
        <v>0</v>
      </c>
      <c r="L780" s="17">
        <f>VLOOKUP(A780,'[2]2023'!$A$9:$I$7853,9,0)</f>
        <v>0</v>
      </c>
      <c r="M780" s="18">
        <f>VLOOKUP(A780,[3]data1683177749303!$A$2:$J$6448,10,0)</f>
        <v>0</v>
      </c>
    </row>
    <row r="781" spans="1:13" ht="15.75" outlineLevel="1">
      <c r="A781" s="10">
        <v>1315730425</v>
      </c>
      <c r="B781" s="11">
        <v>425</v>
      </c>
      <c r="C781" s="19">
        <v>315730</v>
      </c>
      <c r="D781" s="13">
        <v>1</v>
      </c>
      <c r="E781" s="136" t="s">
        <v>3154</v>
      </c>
      <c r="F781" s="15" t="s">
        <v>627</v>
      </c>
      <c r="G781" s="137" t="s">
        <v>3154</v>
      </c>
      <c r="H781" s="13" t="s">
        <v>34</v>
      </c>
      <c r="I781" s="126" t="s">
        <v>3154</v>
      </c>
      <c r="J781" s="126" t="s">
        <v>3154</v>
      </c>
      <c r="K781" s="17">
        <f>VLOOKUP(A781,'[1]קובץ מוכן '!$A$1:$C$7608,3,0)</f>
        <v>0</v>
      </c>
      <c r="L781" s="17">
        <f>VLOOKUP(A781,'[2]2023'!$A$9:$I$7853,9,0)</f>
        <v>0</v>
      </c>
      <c r="M781" s="18">
        <f>VLOOKUP(A781,[3]data1683177749303!$A$2:$J$6448,10,0)</f>
        <v>0</v>
      </c>
    </row>
    <row r="782" spans="1:13" ht="15.75" outlineLevel="1">
      <c r="A782" s="10">
        <v>1315730440</v>
      </c>
      <c r="B782" s="11">
        <v>440</v>
      </c>
      <c r="C782" s="19">
        <v>315730</v>
      </c>
      <c r="D782" s="13">
        <v>1</v>
      </c>
      <c r="E782" s="136" t="s">
        <v>3154</v>
      </c>
      <c r="F782" s="15" t="s">
        <v>497</v>
      </c>
      <c r="G782" s="137" t="s">
        <v>3154</v>
      </c>
      <c r="H782" s="13" t="s">
        <v>34</v>
      </c>
      <c r="I782" s="126" t="s">
        <v>3154</v>
      </c>
      <c r="J782" s="16" t="s">
        <v>522</v>
      </c>
      <c r="K782" s="17">
        <v>0</v>
      </c>
      <c r="L782" s="17">
        <v>0</v>
      </c>
      <c r="M782" s="18">
        <v>0</v>
      </c>
    </row>
    <row r="783" spans="1:13" ht="15.75" outlineLevel="1">
      <c r="A783" s="10">
        <v>1315730640</v>
      </c>
      <c r="B783" s="11">
        <v>640</v>
      </c>
      <c r="C783" s="19">
        <v>315730</v>
      </c>
      <c r="D783" s="13">
        <v>1</v>
      </c>
      <c r="E783" s="136" t="s">
        <v>3154</v>
      </c>
      <c r="F783" s="15" t="s">
        <v>628</v>
      </c>
      <c r="G783" s="137" t="s">
        <v>3154</v>
      </c>
      <c r="H783" s="13" t="s">
        <v>34</v>
      </c>
      <c r="I783" s="126" t="s">
        <v>3154</v>
      </c>
      <c r="J783" s="126" t="s">
        <v>3154</v>
      </c>
      <c r="K783" s="17">
        <f>VLOOKUP(A783,'[1]קובץ מוכן '!$A$1:$C$7608,3,0)</f>
        <v>0</v>
      </c>
      <c r="L783" s="17">
        <f>VLOOKUP(A783,'[2]2023'!$A$9:$I$7853,9,0)</f>
        <v>0</v>
      </c>
      <c r="M783" s="18">
        <f>VLOOKUP(A783,[3]data1683177749303!$A$2:$J$6448,10,0)</f>
        <v>0</v>
      </c>
    </row>
    <row r="784" spans="1:13" ht="15.75" outlineLevel="1">
      <c r="A784" s="10">
        <v>1315730911</v>
      </c>
      <c r="B784" s="11">
        <v>911</v>
      </c>
      <c r="C784" s="19">
        <v>315730</v>
      </c>
      <c r="D784" s="13">
        <v>1</v>
      </c>
      <c r="E784" s="136" t="s">
        <v>3154</v>
      </c>
      <c r="F784" s="39" t="s">
        <v>541</v>
      </c>
      <c r="G784" s="154" t="s">
        <v>3154</v>
      </c>
      <c r="H784" s="13" t="s">
        <v>34</v>
      </c>
      <c r="I784" s="126" t="s">
        <v>3154</v>
      </c>
      <c r="J784" s="126" t="s">
        <v>3154</v>
      </c>
      <c r="K784" s="17">
        <f>VLOOKUP(A784,'[1]קובץ מוכן '!$A$1:$C$7608,3,0)</f>
        <v>0</v>
      </c>
      <c r="L784" s="17">
        <f>VLOOKUP(A784,'[2]2023'!$A$9:$I$7853,9,0)</f>
        <v>0</v>
      </c>
      <c r="M784" s="140" t="s">
        <v>3154</v>
      </c>
    </row>
    <row r="785" spans="1:13" ht="15.75" outlineLevel="1">
      <c r="A785" s="10">
        <v>1315730920</v>
      </c>
      <c r="B785" s="11">
        <v>920</v>
      </c>
      <c r="C785" s="19">
        <v>315730</v>
      </c>
      <c r="D785" s="13">
        <v>1</v>
      </c>
      <c r="E785" s="136" t="s">
        <v>3154</v>
      </c>
      <c r="F785" s="15" t="s">
        <v>621</v>
      </c>
      <c r="G785" s="137" t="s">
        <v>3154</v>
      </c>
      <c r="H785" s="13" t="s">
        <v>34</v>
      </c>
      <c r="I785" s="16">
        <f>K785/L785-1</f>
        <v>2.7202089627059722E-2</v>
      </c>
      <c r="J785" s="126" t="s">
        <v>3154</v>
      </c>
      <c r="K785" s="17">
        <f>VLOOKUP(A785,'[1]קובץ מוכן '!$A$1:$C$7608,3,0)</f>
        <v>-7786500</v>
      </c>
      <c r="L785" s="17">
        <f>VLOOKUP(A785,'[2]2023'!$A$9:$I$7853,9,0)</f>
        <v>-7580300</v>
      </c>
      <c r="M785" s="18">
        <f>VLOOKUP(A785,[3]data1683177749303!$A$2:$J$6448,10,0)</f>
        <v>-7648285.7199999997</v>
      </c>
    </row>
    <row r="786" spans="1:13" ht="15.75" outlineLevel="1">
      <c r="A786" s="10">
        <v>1315730921</v>
      </c>
      <c r="B786" s="11">
        <v>921</v>
      </c>
      <c r="C786" s="19">
        <v>315730</v>
      </c>
      <c r="D786" s="13">
        <v>1</v>
      </c>
      <c r="E786" s="136" t="s">
        <v>3154</v>
      </c>
      <c r="F786" s="15" t="s">
        <v>602</v>
      </c>
      <c r="G786" s="137" t="s">
        <v>3154</v>
      </c>
      <c r="H786" s="13" t="s">
        <v>34</v>
      </c>
      <c r="I786" s="16">
        <f>K786/L786-1</f>
        <v>0.15594980527909996</v>
      </c>
      <c r="J786" s="126" t="s">
        <v>3154</v>
      </c>
      <c r="K786" s="17">
        <f>VLOOKUP(A786,'[1]קובץ מוכן '!$A$1:$C$7608,3,0)</f>
        <v>-1335700</v>
      </c>
      <c r="L786" s="17">
        <f>VLOOKUP(A786,'[2]2023'!$A$9:$I$7853,9,0)</f>
        <v>-1155500</v>
      </c>
      <c r="M786" s="18">
        <f>VLOOKUP(A786,[3]data1683177749303!$A$2:$J$6448,10,0)</f>
        <v>-1237706.28</v>
      </c>
    </row>
    <row r="787" spans="1:13" ht="15.75" outlineLevel="1">
      <c r="A787" s="10">
        <v>1315730915</v>
      </c>
      <c r="B787" s="11">
        <v>915</v>
      </c>
      <c r="C787" s="19">
        <v>315730</v>
      </c>
      <c r="D787" s="13">
        <v>1</v>
      </c>
      <c r="E787" s="136" t="s">
        <v>3154</v>
      </c>
      <c r="F787" s="15" t="s">
        <v>503</v>
      </c>
      <c r="G787" s="137" t="s">
        <v>3154</v>
      </c>
      <c r="H787" s="13" t="s">
        <v>34</v>
      </c>
      <c r="I787" s="126" t="s">
        <v>3154</v>
      </c>
      <c r="J787" s="126" t="s">
        <v>3154</v>
      </c>
      <c r="K787" s="17">
        <f>VLOOKUP(A787,'[1]קובץ מוכן '!$A$1:$C$7608,3,0)</f>
        <v>0</v>
      </c>
      <c r="L787" s="17">
        <f>VLOOKUP(A787,'[2]2023'!$A$9:$I$7853,9,0)</f>
        <v>0</v>
      </c>
      <c r="M787" s="18">
        <f>VLOOKUP(A787,[3]data1683177749303!$A$2:$J$6448,10,0)</f>
        <v>0</v>
      </c>
    </row>
    <row r="788" spans="1:13" ht="15.75" outlineLevel="1">
      <c r="A788" s="10">
        <v>1315730922</v>
      </c>
      <c r="B788" s="11">
        <v>922</v>
      </c>
      <c r="C788" s="19">
        <v>315730</v>
      </c>
      <c r="D788" s="13">
        <v>1</v>
      </c>
      <c r="E788" s="136" t="s">
        <v>3154</v>
      </c>
      <c r="F788" s="15" t="s">
        <v>603</v>
      </c>
      <c r="G788" s="137" t="s">
        <v>3154</v>
      </c>
      <c r="H788" s="13" t="s">
        <v>34</v>
      </c>
      <c r="I788" s="126" t="s">
        <v>3154</v>
      </c>
      <c r="J788" s="126" t="s">
        <v>3154</v>
      </c>
      <c r="K788" s="17">
        <f>VLOOKUP(A788,'[1]קובץ מוכן '!$A$1:$C$7608,3,0)</f>
        <v>0</v>
      </c>
      <c r="L788" s="17">
        <f>VLOOKUP(A788,'[2]2023'!$A$9:$I$7853,9,0)</f>
        <v>0</v>
      </c>
      <c r="M788" s="18">
        <f>VLOOKUP(A788,[3]data1683177749303!$A$2:$J$6448,10,0)</f>
        <v>-16409.580000000002</v>
      </c>
    </row>
    <row r="789" spans="1:13" ht="15.75" outlineLevel="1">
      <c r="A789" s="10">
        <v>1315730923</v>
      </c>
      <c r="B789" s="11">
        <v>923</v>
      </c>
      <c r="C789" s="19">
        <v>315730</v>
      </c>
      <c r="D789" s="13">
        <v>1</v>
      </c>
      <c r="E789" s="136" t="s">
        <v>3154</v>
      </c>
      <c r="F789" s="15" t="s">
        <v>604</v>
      </c>
      <c r="G789" s="137" t="s">
        <v>3154</v>
      </c>
      <c r="H789" s="13" t="s">
        <v>34</v>
      </c>
      <c r="I789" s="126" t="s">
        <v>3154</v>
      </c>
      <c r="J789" s="126" t="s">
        <v>3154</v>
      </c>
      <c r="K789" s="17">
        <f>VLOOKUP(A789,'[1]קובץ מוכן '!$A$1:$C$7608,3,0)</f>
        <v>-3600</v>
      </c>
      <c r="L789" s="17">
        <f>VLOOKUP(A789,'[2]2023'!$A$9:$I$7853,9,0)</f>
        <v>-4200</v>
      </c>
      <c r="M789" s="18">
        <f>VLOOKUP(A789,[3]data1683177749303!$A$2:$J$6448,10,0)</f>
        <v>-4974.51</v>
      </c>
    </row>
    <row r="790" spans="1:13" ht="15.75" outlineLevel="1">
      <c r="A790" s="10">
        <v>1315730924</v>
      </c>
      <c r="B790" s="11">
        <v>924</v>
      </c>
      <c r="C790" s="19">
        <v>315730</v>
      </c>
      <c r="D790" s="13">
        <v>1</v>
      </c>
      <c r="E790" s="136" t="s">
        <v>3154</v>
      </c>
      <c r="F790" s="15" t="s">
        <v>629</v>
      </c>
      <c r="G790" s="137" t="s">
        <v>3154</v>
      </c>
      <c r="H790" s="13" t="s">
        <v>34</v>
      </c>
      <c r="I790" s="126" t="s">
        <v>3154</v>
      </c>
      <c r="J790" s="126" t="s">
        <v>3154</v>
      </c>
      <c r="K790" s="17">
        <f>VLOOKUP(A790,'[1]קובץ מוכן '!$A$1:$C$7608,3,0)</f>
        <v>0</v>
      </c>
      <c r="L790" s="17">
        <f>VLOOKUP(A790,'[2]2023'!$A$9:$I$7853,9,0)</f>
        <v>0</v>
      </c>
      <c r="M790" s="18">
        <f>VLOOKUP(A790,[3]data1683177749303!$A$2:$J$6448,10,0)</f>
        <v>0</v>
      </c>
    </row>
    <row r="791" spans="1:13" ht="15.75" outlineLevel="1">
      <c r="A791" s="10">
        <v>1315730925</v>
      </c>
      <c r="B791" s="11">
        <v>925</v>
      </c>
      <c r="C791" s="19">
        <v>315730</v>
      </c>
      <c r="D791" s="13">
        <v>1</v>
      </c>
      <c r="E791" s="136" t="s">
        <v>3154</v>
      </c>
      <c r="F791" s="15" t="s">
        <v>605</v>
      </c>
      <c r="G791" s="137" t="s">
        <v>3154</v>
      </c>
      <c r="H791" s="13" t="s">
        <v>34</v>
      </c>
      <c r="I791" s="16">
        <f>K791/L791-1</f>
        <v>5.5930397727272707E-2</v>
      </c>
      <c r="J791" s="126" t="s">
        <v>3154</v>
      </c>
      <c r="K791" s="17">
        <f>VLOOKUP(A791,'[1]קובץ מוכן '!$A$1:$C$7608,3,0)</f>
        <v>-594700</v>
      </c>
      <c r="L791" s="17">
        <f>VLOOKUP(A791,'[2]2023'!$A$9:$I$7853,9,0)</f>
        <v>-563200</v>
      </c>
      <c r="M791" s="18">
        <f>VLOOKUP(A791,[3]data1683177749303!$A$2:$J$6448,10,0)</f>
        <v>-560437.62</v>
      </c>
    </row>
    <row r="792" spans="1:13" ht="15.75" outlineLevel="1">
      <c r="A792" s="10">
        <v>1315730926</v>
      </c>
      <c r="B792" s="11">
        <v>926</v>
      </c>
      <c r="C792" s="19">
        <v>315730</v>
      </c>
      <c r="D792" s="13">
        <v>1</v>
      </c>
      <c r="E792" s="136" t="s">
        <v>3154</v>
      </c>
      <c r="F792" s="15" t="s">
        <v>606</v>
      </c>
      <c r="G792" s="137" t="s">
        <v>3154</v>
      </c>
      <c r="H792" s="13" t="s">
        <v>34</v>
      </c>
      <c r="I792" s="126" t="s">
        <v>3154</v>
      </c>
      <c r="J792" s="126" t="s">
        <v>3154</v>
      </c>
      <c r="K792" s="17">
        <f>VLOOKUP(A792,'[1]קובץ מוכן '!$A$1:$C$7608,3,0)</f>
        <v>-404700</v>
      </c>
      <c r="L792" s="17">
        <f>VLOOKUP(A792,'[2]2023'!$A$9:$I$7853,9,0)</f>
        <v>0</v>
      </c>
      <c r="M792" s="18">
        <f>VLOOKUP(A792,[3]data1683177749303!$A$2:$J$6448,10,0)</f>
        <v>-82865.09</v>
      </c>
    </row>
    <row r="793" spans="1:13" ht="15.75" outlineLevel="1">
      <c r="A793" s="10">
        <v>1315730927</v>
      </c>
      <c r="B793" s="11">
        <v>927</v>
      </c>
      <c r="C793" s="19">
        <v>315730</v>
      </c>
      <c r="D793" s="13">
        <v>1</v>
      </c>
      <c r="E793" s="136" t="s">
        <v>3154</v>
      </c>
      <c r="F793" s="15" t="s">
        <v>607</v>
      </c>
      <c r="G793" s="137" t="s">
        <v>3154</v>
      </c>
      <c r="H793" s="13" t="s">
        <v>34</v>
      </c>
      <c r="I793" s="126" t="s">
        <v>3154</v>
      </c>
      <c r="J793" s="126" t="s">
        <v>3154</v>
      </c>
      <c r="K793" s="17">
        <f>VLOOKUP(A793,'[1]קובץ מוכן '!$A$1:$C$7608,3,0)</f>
        <v>0</v>
      </c>
      <c r="L793" s="17">
        <f>VLOOKUP(A793,'[2]2023'!$A$9:$I$7853,9,0)</f>
        <v>0</v>
      </c>
      <c r="M793" s="18">
        <f>VLOOKUP(A793,[3]data1683177749303!$A$2:$J$6448,10,0)</f>
        <v>0</v>
      </c>
    </row>
    <row r="794" spans="1:13" ht="15.75" outlineLevel="1">
      <c r="A794" s="10">
        <v>1315730928</v>
      </c>
      <c r="B794" s="11">
        <v>928</v>
      </c>
      <c r="C794" s="19">
        <v>315730</v>
      </c>
      <c r="D794" s="13">
        <v>1</v>
      </c>
      <c r="E794" s="136" t="s">
        <v>3154</v>
      </c>
      <c r="F794" s="15" t="s">
        <v>608</v>
      </c>
      <c r="G794" s="137" t="s">
        <v>3154</v>
      </c>
      <c r="H794" s="13" t="s">
        <v>34</v>
      </c>
      <c r="I794" s="16">
        <f>K794/L794-1</f>
        <v>-3.3758439609902435E-2</v>
      </c>
      <c r="J794" s="126" t="s">
        <v>3154</v>
      </c>
      <c r="K794" s="17">
        <f>VLOOKUP(A794,'[1]קובץ מוכן '!$A$1:$C$7608,3,0)</f>
        <v>-128800</v>
      </c>
      <c r="L794" s="17">
        <f>VLOOKUP(A794,'[2]2023'!$A$9:$I$7853,9,0)</f>
        <v>-133300</v>
      </c>
      <c r="M794" s="18">
        <f>VLOOKUP(A794,[3]data1683177749303!$A$2:$J$6448,10,0)</f>
        <v>-130013.26</v>
      </c>
    </row>
    <row r="795" spans="1:13" ht="15.75" outlineLevel="1">
      <c r="A795" s="10">
        <v>1315730930</v>
      </c>
      <c r="B795" s="11">
        <v>930</v>
      </c>
      <c r="C795" s="19">
        <v>315730</v>
      </c>
      <c r="D795" s="13">
        <v>1</v>
      </c>
      <c r="E795" s="136" t="s">
        <v>3154</v>
      </c>
      <c r="F795" s="15" t="s">
        <v>609</v>
      </c>
      <c r="G795" s="137" t="s">
        <v>3154</v>
      </c>
      <c r="H795" s="13" t="s">
        <v>34</v>
      </c>
      <c r="I795" s="16">
        <f>K795/L795-1</f>
        <v>2.2334293948126804E-2</v>
      </c>
      <c r="J795" s="126" t="s">
        <v>3154</v>
      </c>
      <c r="K795" s="17">
        <f>VLOOKUP(A795,'[1]קובץ מוכן '!$A$1:$C$7608,3,0)</f>
        <v>-4257000</v>
      </c>
      <c r="L795" s="17">
        <f>VLOOKUP(A795,'[2]2023'!$A$9:$I$7853,9,0)</f>
        <v>-4164000</v>
      </c>
      <c r="M795" s="18">
        <f>VLOOKUP(A795,[3]data1683177749303!$A$2:$J$6448,10,0)</f>
        <v>-4130037.37</v>
      </c>
    </row>
    <row r="796" spans="1:13" ht="15.75" outlineLevel="1">
      <c r="A796" s="10">
        <v>1315730932</v>
      </c>
      <c r="B796" s="11">
        <v>932</v>
      </c>
      <c r="C796" s="19">
        <v>315730</v>
      </c>
      <c r="D796" s="13">
        <v>1</v>
      </c>
      <c r="E796" s="136" t="s">
        <v>3154</v>
      </c>
      <c r="F796" s="15" t="s">
        <v>610</v>
      </c>
      <c r="G796" s="137" t="s">
        <v>3154</v>
      </c>
      <c r="H796" s="13" t="s">
        <v>34</v>
      </c>
      <c r="I796" s="16">
        <f>K796/L796-1</f>
        <v>-1.5000000000000013E-2</v>
      </c>
      <c r="J796" s="126" t="s">
        <v>3154</v>
      </c>
      <c r="K796" s="17">
        <f>VLOOKUP(A796,'[1]קובץ מוכן '!$A$1:$C$7608,3,0)</f>
        <v>-197000</v>
      </c>
      <c r="L796" s="17">
        <f>VLOOKUP(A796,'[2]2023'!$A$9:$I$7853,9,0)</f>
        <v>-200000</v>
      </c>
      <c r="M796" s="18">
        <f>VLOOKUP(A796,[3]data1683177749303!$A$2:$J$6448,10,0)</f>
        <v>-197774.07</v>
      </c>
    </row>
    <row r="797" spans="1:13" ht="15.75" outlineLevel="1">
      <c r="A797" s="10">
        <v>1315730933</v>
      </c>
      <c r="B797" s="11">
        <v>933</v>
      </c>
      <c r="C797" s="19">
        <v>315730</v>
      </c>
      <c r="D797" s="13">
        <v>1</v>
      </c>
      <c r="E797" s="136" t="s">
        <v>3154</v>
      </c>
      <c r="F797" s="15" t="s">
        <v>611</v>
      </c>
      <c r="G797" s="137" t="s">
        <v>3154</v>
      </c>
      <c r="H797" s="13" t="s">
        <v>34</v>
      </c>
      <c r="I797" s="126" t="s">
        <v>3154</v>
      </c>
      <c r="J797" s="126" t="s">
        <v>3154</v>
      </c>
      <c r="K797" s="17">
        <f>VLOOKUP(A797,'[1]קובץ מוכן '!$A$1:$C$7608,3,0)</f>
        <v>0</v>
      </c>
      <c r="L797" s="17">
        <f>VLOOKUP(A797,'[2]2023'!$A$9:$I$7853,9,0)</f>
        <v>0</v>
      </c>
      <c r="M797" s="18">
        <f>VLOOKUP(A797,[3]data1683177749303!$A$2:$J$6448,10,0)</f>
        <v>0</v>
      </c>
    </row>
    <row r="798" spans="1:13" ht="15.75" outlineLevel="1">
      <c r="A798" s="10">
        <v>1315730934</v>
      </c>
      <c r="B798" s="11">
        <v>934</v>
      </c>
      <c r="C798" s="19">
        <v>315730</v>
      </c>
      <c r="D798" s="13">
        <v>1</v>
      </c>
      <c r="E798" s="136" t="s">
        <v>3154</v>
      </c>
      <c r="F798" s="15" t="s">
        <v>612</v>
      </c>
      <c r="G798" s="137" t="s">
        <v>3154</v>
      </c>
      <c r="H798" s="13" t="s">
        <v>34</v>
      </c>
      <c r="I798" s="126" t="s">
        <v>3154</v>
      </c>
      <c r="J798" s="126" t="s">
        <v>3154</v>
      </c>
      <c r="K798" s="17">
        <f>VLOOKUP(A798,'[1]קובץ מוכן '!$A$1:$C$7608,3,0)</f>
        <v>0</v>
      </c>
      <c r="L798" s="17">
        <f>VLOOKUP(A798,'[2]2023'!$A$9:$I$7853,9,0)</f>
        <v>0</v>
      </c>
      <c r="M798" s="18">
        <f>VLOOKUP(A798,[3]data1683177749303!$A$2:$J$6448,10,0)</f>
        <v>0</v>
      </c>
    </row>
    <row r="799" spans="1:13" ht="15.75" outlineLevel="1">
      <c r="A799" s="10">
        <v>1315730938</v>
      </c>
      <c r="B799" s="11">
        <v>938</v>
      </c>
      <c r="C799" s="19">
        <v>315730</v>
      </c>
      <c r="D799" s="13">
        <v>1</v>
      </c>
      <c r="E799" s="136" t="s">
        <v>3154</v>
      </c>
      <c r="F799" s="15" t="s">
        <v>551</v>
      </c>
      <c r="G799" s="137" t="s">
        <v>3154</v>
      </c>
      <c r="H799" s="13" t="s">
        <v>34</v>
      </c>
      <c r="I799" s="126" t="s">
        <v>3154</v>
      </c>
      <c r="J799" s="126" t="s">
        <v>3154</v>
      </c>
      <c r="K799" s="17">
        <f>VLOOKUP(A799,'[1]קובץ מוכן '!$A$1:$C$7608,3,0)</f>
        <v>0</v>
      </c>
      <c r="L799" s="17">
        <f>VLOOKUP(A799,'[2]2023'!$A$9:$I$7853,9,0)</f>
        <v>0</v>
      </c>
      <c r="M799" s="18">
        <f>VLOOKUP(A799,[3]data1683177749303!$A$2:$J$6448,10,0)</f>
        <v>0</v>
      </c>
    </row>
    <row r="800" spans="1:13" ht="15.75" outlineLevel="1">
      <c r="A800" s="10">
        <v>1315730939</v>
      </c>
      <c r="B800" s="11">
        <v>939</v>
      </c>
      <c r="C800" s="19">
        <v>315730</v>
      </c>
      <c r="D800" s="13">
        <v>1</v>
      </c>
      <c r="E800" s="136" t="s">
        <v>3154</v>
      </c>
      <c r="F800" s="15" t="s">
        <v>630</v>
      </c>
      <c r="G800" s="137" t="s">
        <v>3154</v>
      </c>
      <c r="H800" s="13" t="s">
        <v>34</v>
      </c>
      <c r="I800" s="126" t="s">
        <v>3154</v>
      </c>
      <c r="J800" s="126" t="s">
        <v>3154</v>
      </c>
      <c r="K800" s="17">
        <f>VLOOKUP(A800,'[1]קובץ מוכן '!$A$1:$C$7608,3,0)</f>
        <v>0</v>
      </c>
      <c r="L800" s="17">
        <f>VLOOKUP(A800,'[2]2023'!$A$9:$I$7853,9,0)</f>
        <v>0</v>
      </c>
      <c r="M800" s="18">
        <f>VLOOKUP(A800,[3]data1683177749303!$A$2:$J$6448,10,0)</f>
        <v>0</v>
      </c>
    </row>
    <row r="801" spans="1:13" ht="15.75" outlineLevel="1">
      <c r="A801" s="10">
        <v>1315730952</v>
      </c>
      <c r="B801" s="11">
        <v>952</v>
      </c>
      <c r="C801" s="19">
        <v>315730</v>
      </c>
      <c r="D801" s="13">
        <v>1</v>
      </c>
      <c r="E801" s="136" t="s">
        <v>3154</v>
      </c>
      <c r="F801" s="15" t="s">
        <v>613</v>
      </c>
      <c r="G801" s="137" t="s">
        <v>3154</v>
      </c>
      <c r="H801" s="13" t="s">
        <v>34</v>
      </c>
      <c r="I801" s="126" t="s">
        <v>3154</v>
      </c>
      <c r="J801" s="126" t="s">
        <v>3154</v>
      </c>
      <c r="K801" s="17">
        <f>VLOOKUP(A801,'[1]קובץ מוכן '!$A$1:$C$7608,3,0)</f>
        <v>0</v>
      </c>
      <c r="L801" s="17">
        <f>VLOOKUP(A801,'[2]2023'!$A$9:$I$7853,9,0)</f>
        <v>0</v>
      </c>
      <c r="M801" s="18">
        <f>VLOOKUP(A801,[3]data1683177749303!$A$2:$J$6448,10,0)</f>
        <v>-78995</v>
      </c>
    </row>
    <row r="802" spans="1:13" ht="15.75" outlineLevel="1">
      <c r="A802" s="10">
        <v>1315730953</v>
      </c>
      <c r="B802" s="11">
        <v>953</v>
      </c>
      <c r="C802" s="19">
        <v>315730</v>
      </c>
      <c r="D802" s="13">
        <v>1</v>
      </c>
      <c r="E802" s="136" t="s">
        <v>3154</v>
      </c>
      <c r="F802" s="15" t="s">
        <v>411</v>
      </c>
      <c r="G802" s="137" t="s">
        <v>3154</v>
      </c>
      <c r="H802" s="13" t="s">
        <v>34</v>
      </c>
      <c r="I802" s="126" t="s">
        <v>3154</v>
      </c>
      <c r="J802" s="126" t="s">
        <v>3154</v>
      </c>
      <c r="K802" s="17">
        <f>VLOOKUP(A802,'[1]קובץ מוכן '!$A$1:$C$7608,3,0)</f>
        <v>-1305200</v>
      </c>
      <c r="L802" s="17">
        <f>VLOOKUP(A802,'[2]2023'!$A$9:$I$7853,9,0)</f>
        <v>-937800</v>
      </c>
      <c r="M802" s="18">
        <f>VLOOKUP(A802,[3]data1683177749303!$A$2:$J$6448,10,0)</f>
        <v>-347758.96</v>
      </c>
    </row>
    <row r="803" spans="1:13" ht="16.5" outlineLevel="1" thickBot="1">
      <c r="A803" s="10">
        <v>1315730990</v>
      </c>
      <c r="B803" s="11">
        <v>990</v>
      </c>
      <c r="C803" s="19">
        <v>315730</v>
      </c>
      <c r="D803" s="13">
        <v>1</v>
      </c>
      <c r="E803" s="136" t="s">
        <v>3154</v>
      </c>
      <c r="F803" s="15" t="s">
        <v>577</v>
      </c>
      <c r="G803" s="137" t="s">
        <v>3154</v>
      </c>
      <c r="H803" s="13" t="s">
        <v>34</v>
      </c>
      <c r="I803" s="126" t="s">
        <v>3154</v>
      </c>
      <c r="J803" s="126" t="s">
        <v>3154</v>
      </c>
      <c r="K803" s="17">
        <f>VLOOKUP(A803,'[1]קובץ מוכן '!$A$1:$C$7608,3,0)</f>
        <v>0</v>
      </c>
      <c r="L803" s="17">
        <f>VLOOKUP(A803,'[2]2023'!$A$9:$I$7853,9,0)</f>
        <v>0</v>
      </c>
      <c r="M803" s="18">
        <f>VLOOKUP(A803,[3]data1683177749303!$A$2:$J$6448,10,0)</f>
        <v>0</v>
      </c>
    </row>
    <row r="804" spans="1:13" ht="16.5" thickBot="1">
      <c r="A804" s="125" t="s">
        <v>3154</v>
      </c>
      <c r="B804" s="25" t="s">
        <v>631</v>
      </c>
      <c r="C804" s="146" t="s">
        <v>3154</v>
      </c>
      <c r="D804" s="146" t="s">
        <v>3154</v>
      </c>
      <c r="E804" s="147" t="s">
        <v>3154</v>
      </c>
      <c r="F804" s="28" t="s">
        <v>624</v>
      </c>
      <c r="G804" s="153" t="s">
        <v>3154</v>
      </c>
      <c r="H804" s="146" t="s">
        <v>3154</v>
      </c>
      <c r="I804" s="29">
        <f>K804/L804-1</f>
        <v>0.10759042766126359</v>
      </c>
      <c r="J804" s="127" t="s">
        <v>3154</v>
      </c>
      <c r="K804" s="37">
        <f>SUBTOTAL(9,K775:K803)</f>
        <v>-16324000</v>
      </c>
      <c r="L804" s="37">
        <f>SUBTOTAL(9,L775:L803)</f>
        <v>-14738300</v>
      </c>
      <c r="M804" s="38">
        <f>SUBTOTAL(9,M775:M803)</f>
        <v>-14453557.460000001</v>
      </c>
    </row>
    <row r="805" spans="1:13" ht="15.75" outlineLevel="1">
      <c r="A805" s="10">
        <v>13157400</v>
      </c>
      <c r="B805" s="32">
        <v>0</v>
      </c>
      <c r="C805" s="49">
        <v>315740</v>
      </c>
      <c r="D805" s="34">
        <v>1</v>
      </c>
      <c r="E805" s="151" t="s">
        <v>3154</v>
      </c>
      <c r="F805" s="35" t="s">
        <v>632</v>
      </c>
      <c r="G805" s="152" t="s">
        <v>3154</v>
      </c>
      <c r="H805" s="34" t="s">
        <v>11</v>
      </c>
      <c r="I805" s="142" t="s">
        <v>3154</v>
      </c>
      <c r="J805" s="142" t="s">
        <v>3154</v>
      </c>
      <c r="K805" s="17">
        <f>VLOOKUP(A805,'[1]קובץ מוכן '!$A$1:$C$7608,3,0)</f>
        <v>0</v>
      </c>
      <c r="L805" s="139" t="s">
        <v>3154</v>
      </c>
      <c r="M805" s="140" t="s">
        <v>3154</v>
      </c>
    </row>
    <row r="806" spans="1:13" ht="15.75" outlineLevel="1">
      <c r="A806" s="10">
        <v>1315740312</v>
      </c>
      <c r="B806" s="11">
        <v>312</v>
      </c>
      <c r="C806" s="19">
        <v>315740</v>
      </c>
      <c r="D806" s="13">
        <v>1</v>
      </c>
      <c r="E806" s="136" t="s">
        <v>3154</v>
      </c>
      <c r="F806" s="15" t="s">
        <v>444</v>
      </c>
      <c r="G806" s="137" t="s">
        <v>3154</v>
      </c>
      <c r="H806" s="13" t="s">
        <v>34</v>
      </c>
      <c r="I806" s="126" t="s">
        <v>3154</v>
      </c>
      <c r="J806" s="126" t="s">
        <v>3154</v>
      </c>
      <c r="K806" s="17">
        <v>-310800</v>
      </c>
      <c r="L806" s="17">
        <f>VLOOKUP(A806,'[2]2023'!$A$9:$I$7853,9,0)</f>
        <v>0</v>
      </c>
      <c r="M806" s="18">
        <f>VLOOKUP(A806,[3]data1683177749303!$A$2:$J$6448,10,0)</f>
        <v>-31920</v>
      </c>
    </row>
    <row r="807" spans="1:13" ht="15.75" outlineLevel="1">
      <c r="A807" s="10">
        <v>1315740416</v>
      </c>
      <c r="B807" s="11">
        <v>416</v>
      </c>
      <c r="C807" s="19">
        <v>315740</v>
      </c>
      <c r="D807" s="13">
        <v>1</v>
      </c>
      <c r="E807" s="136" t="s">
        <v>3154</v>
      </c>
      <c r="F807" s="15" t="s">
        <v>617</v>
      </c>
      <c r="G807" s="137" t="s">
        <v>3154</v>
      </c>
      <c r="H807" s="13" t="s">
        <v>34</v>
      </c>
      <c r="I807" s="16">
        <f>K807/L807-1</f>
        <v>0</v>
      </c>
      <c r="J807" s="126" t="s">
        <v>3154</v>
      </c>
      <c r="K807" s="17">
        <f>VLOOKUP(A807,'[1]קובץ מוכן '!$A$1:$C$7608,3,0)</f>
        <v>-70000</v>
      </c>
      <c r="L807" s="17">
        <f>VLOOKUP(A807,'[2]2023'!$A$9:$I$7853,9,0)</f>
        <v>-70000</v>
      </c>
      <c r="M807" s="18">
        <f>VLOOKUP(A807,[3]data1683177749303!$A$2:$J$6448,10,0)</f>
        <v>0</v>
      </c>
    </row>
    <row r="808" spans="1:13" ht="15.75" outlineLevel="1">
      <c r="A808" s="10">
        <v>1315740417</v>
      </c>
      <c r="B808" s="11">
        <v>417</v>
      </c>
      <c r="C808" s="19">
        <v>315740</v>
      </c>
      <c r="D808" s="13">
        <v>1</v>
      </c>
      <c r="E808" s="136" t="s">
        <v>3154</v>
      </c>
      <c r="F808" s="15" t="s">
        <v>618</v>
      </c>
      <c r="G808" s="137" t="s">
        <v>3154</v>
      </c>
      <c r="H808" s="13" t="s">
        <v>34</v>
      </c>
      <c r="I808" s="126" t="s">
        <v>3154</v>
      </c>
      <c r="J808" s="126" t="s">
        <v>3154</v>
      </c>
      <c r="K808" s="17">
        <f>VLOOKUP(A808,'[1]קובץ מוכן '!$A$1:$C$7608,3,0)</f>
        <v>0</v>
      </c>
      <c r="L808" s="17">
        <f>VLOOKUP(A808,'[2]2023'!$A$9:$I$7853,9,0)</f>
        <v>0</v>
      </c>
      <c r="M808" s="18">
        <f>VLOOKUP(A808,[3]data1683177749303!$A$2:$J$6448,10,0)</f>
        <v>0</v>
      </c>
    </row>
    <row r="809" spans="1:13" ht="15.75" outlineLevel="1">
      <c r="A809" s="10">
        <v>1315740425</v>
      </c>
      <c r="B809" s="11">
        <v>425</v>
      </c>
      <c r="C809" s="19">
        <v>315740</v>
      </c>
      <c r="D809" s="13">
        <v>1</v>
      </c>
      <c r="E809" s="136" t="s">
        <v>3154</v>
      </c>
      <c r="F809" s="15" t="s">
        <v>620</v>
      </c>
      <c r="G809" s="137" t="s">
        <v>3154</v>
      </c>
      <c r="H809" s="13" t="s">
        <v>34</v>
      </c>
      <c r="I809" s="126" t="s">
        <v>3154</v>
      </c>
      <c r="J809" s="126" t="s">
        <v>3154</v>
      </c>
      <c r="K809" s="17">
        <f>VLOOKUP(A809,'[1]קובץ מוכן '!$A$1:$C$7608,3,0)</f>
        <v>0</v>
      </c>
      <c r="L809" s="17">
        <f>VLOOKUP(A809,'[2]2023'!$A$9:$I$7853,9,0)</f>
        <v>0</v>
      </c>
      <c r="M809" s="18">
        <f>VLOOKUP(A809,[3]data1683177749303!$A$2:$J$6448,10,0)</f>
        <v>0</v>
      </c>
    </row>
    <row r="810" spans="1:13" ht="15.75" outlineLevel="1">
      <c r="A810" s="10">
        <v>1315740440</v>
      </c>
      <c r="B810" s="11">
        <v>440</v>
      </c>
      <c r="C810" s="19">
        <v>315740</v>
      </c>
      <c r="D810" s="13">
        <v>1</v>
      </c>
      <c r="E810" s="136" t="s">
        <v>3154</v>
      </c>
      <c r="F810" s="15" t="s">
        <v>497</v>
      </c>
      <c r="G810" s="137" t="s">
        <v>3154</v>
      </c>
      <c r="H810" s="13" t="s">
        <v>34</v>
      </c>
      <c r="I810" s="126" t="s">
        <v>3154</v>
      </c>
      <c r="J810" s="16" t="s">
        <v>522</v>
      </c>
      <c r="K810" s="17">
        <v>0</v>
      </c>
      <c r="L810" s="17">
        <v>0</v>
      </c>
      <c r="M810" s="18">
        <v>0</v>
      </c>
    </row>
    <row r="811" spans="1:13" ht="15.75" outlineLevel="1">
      <c r="A811" s="10">
        <v>1315740911</v>
      </c>
      <c r="B811" s="11">
        <v>911</v>
      </c>
      <c r="C811" s="19">
        <v>315740</v>
      </c>
      <c r="D811" s="13">
        <v>1</v>
      </c>
      <c r="E811" s="136" t="s">
        <v>3154</v>
      </c>
      <c r="F811" s="39" t="s">
        <v>541</v>
      </c>
      <c r="G811" s="154" t="s">
        <v>3154</v>
      </c>
      <c r="H811" s="13" t="s">
        <v>34</v>
      </c>
      <c r="I811" s="126" t="s">
        <v>3154</v>
      </c>
      <c r="J811" s="126" t="s">
        <v>3154</v>
      </c>
      <c r="K811" s="17">
        <f>VLOOKUP(A811,'[1]קובץ מוכן '!$A$1:$C$7608,3,0)</f>
        <v>0</v>
      </c>
      <c r="L811" s="17">
        <f>VLOOKUP(A811,'[2]2023'!$A$9:$I$7853,9,0)</f>
        <v>0</v>
      </c>
      <c r="M811" s="140" t="s">
        <v>3154</v>
      </c>
    </row>
    <row r="812" spans="1:13" ht="15.75" outlineLevel="1">
      <c r="A812" s="10">
        <v>1315740915</v>
      </c>
      <c r="B812" s="11">
        <v>915</v>
      </c>
      <c r="C812" s="19">
        <v>315740</v>
      </c>
      <c r="D812" s="13">
        <v>1</v>
      </c>
      <c r="E812" s="136" t="s">
        <v>3154</v>
      </c>
      <c r="F812" s="15" t="s">
        <v>503</v>
      </c>
      <c r="G812" s="137" t="s">
        <v>3154</v>
      </c>
      <c r="H812" s="13" t="s">
        <v>34</v>
      </c>
      <c r="I812" s="126" t="s">
        <v>3154</v>
      </c>
      <c r="J812" s="126" t="s">
        <v>3154</v>
      </c>
      <c r="K812" s="17">
        <f>VLOOKUP(A812,'[1]קובץ מוכן '!$A$1:$C$7608,3,0)</f>
        <v>0</v>
      </c>
      <c r="L812" s="17">
        <f>VLOOKUP(A812,'[2]2023'!$A$9:$I$7853,9,0)</f>
        <v>0</v>
      </c>
      <c r="M812" s="18">
        <f>VLOOKUP(A812,[3]data1683177749303!$A$2:$J$6448,10,0)</f>
        <v>0</v>
      </c>
    </row>
    <row r="813" spans="1:13" ht="15.75" outlineLevel="1">
      <c r="A813" s="10">
        <v>1315740920</v>
      </c>
      <c r="B813" s="11">
        <v>920</v>
      </c>
      <c r="C813" s="19">
        <v>315740</v>
      </c>
      <c r="D813" s="13">
        <v>1</v>
      </c>
      <c r="E813" s="136" t="s">
        <v>3154</v>
      </c>
      <c r="F813" s="15" t="s">
        <v>621</v>
      </c>
      <c r="G813" s="137" t="s">
        <v>3154</v>
      </c>
      <c r="H813" s="13" t="s">
        <v>34</v>
      </c>
      <c r="I813" s="16">
        <f>K813/L813-1</f>
        <v>1.1671908920131813E-2</v>
      </c>
      <c r="J813" s="126" t="s">
        <v>3154</v>
      </c>
      <c r="K813" s="17">
        <f>VLOOKUP(A813,'[1]קובץ מוכן '!$A$1:$C$7608,3,0)</f>
        <v>-18687300</v>
      </c>
      <c r="L813" s="17">
        <f>VLOOKUP(A813,'[2]2023'!$A$9:$I$7853,9,0)</f>
        <v>-18471700</v>
      </c>
      <c r="M813" s="18">
        <f>VLOOKUP(A813,[3]data1683177749303!$A$2:$J$6448,10,0)</f>
        <v>-18447711.350000001</v>
      </c>
    </row>
    <row r="814" spans="1:13" ht="15.75" outlineLevel="1">
      <c r="A814" s="10">
        <v>1315740921</v>
      </c>
      <c r="B814" s="11">
        <v>921</v>
      </c>
      <c r="C814" s="19">
        <v>315740</v>
      </c>
      <c r="D814" s="13">
        <v>1</v>
      </c>
      <c r="E814" s="136" t="s">
        <v>3154</v>
      </c>
      <c r="F814" s="15" t="s">
        <v>602</v>
      </c>
      <c r="G814" s="137" t="s">
        <v>3154</v>
      </c>
      <c r="H814" s="13" t="s">
        <v>34</v>
      </c>
      <c r="I814" s="16">
        <f>K814/L814-1</f>
        <v>9.6341003394945224E-2</v>
      </c>
      <c r="J814" s="126" t="s">
        <v>3154</v>
      </c>
      <c r="K814" s="17">
        <f>VLOOKUP(A814,'[1]קובץ מוכן '!$A$1:$C$7608,3,0)</f>
        <v>-2906400</v>
      </c>
      <c r="L814" s="17">
        <f>VLOOKUP(A814,'[2]2023'!$A$9:$I$7853,9,0)</f>
        <v>-2651000</v>
      </c>
      <c r="M814" s="18">
        <f>VLOOKUP(A814,[3]data1683177749303!$A$2:$J$6448,10,0)</f>
        <v>-2735959.67</v>
      </c>
    </row>
    <row r="815" spans="1:13" ht="15.75" outlineLevel="1">
      <c r="A815" s="10">
        <v>1315740922</v>
      </c>
      <c r="B815" s="11">
        <v>922</v>
      </c>
      <c r="C815" s="19">
        <v>315740</v>
      </c>
      <c r="D815" s="13">
        <v>1</v>
      </c>
      <c r="E815" s="136" t="s">
        <v>3154</v>
      </c>
      <c r="F815" s="15" t="s">
        <v>603</v>
      </c>
      <c r="G815" s="137" t="s">
        <v>3154</v>
      </c>
      <c r="H815" s="13" t="s">
        <v>34</v>
      </c>
      <c r="I815" s="126" t="s">
        <v>3154</v>
      </c>
      <c r="J815" s="126" t="s">
        <v>3154</v>
      </c>
      <c r="K815" s="17">
        <f>VLOOKUP(A815,'[1]קובץ מוכן '!$A$1:$C$7608,3,0)</f>
        <v>0</v>
      </c>
      <c r="L815" s="17">
        <f>VLOOKUP(A815,'[2]2023'!$A$9:$I$7853,9,0)</f>
        <v>0</v>
      </c>
      <c r="M815" s="18">
        <f>VLOOKUP(A815,[3]data1683177749303!$A$2:$J$6448,10,0)</f>
        <v>-125211.32</v>
      </c>
    </row>
    <row r="816" spans="1:13" ht="15.75" outlineLevel="1">
      <c r="A816" s="10">
        <v>1315740923</v>
      </c>
      <c r="B816" s="11">
        <v>923</v>
      </c>
      <c r="C816" s="19">
        <v>315740</v>
      </c>
      <c r="D816" s="13">
        <v>1</v>
      </c>
      <c r="E816" s="136" t="s">
        <v>3154</v>
      </c>
      <c r="F816" s="15" t="s">
        <v>604</v>
      </c>
      <c r="G816" s="137" t="s">
        <v>3154</v>
      </c>
      <c r="H816" s="13" t="s">
        <v>34</v>
      </c>
      <c r="I816" s="126" t="s">
        <v>3154</v>
      </c>
      <c r="J816" s="126" t="s">
        <v>3154</v>
      </c>
      <c r="K816" s="17">
        <f>VLOOKUP(A816,'[1]קובץ מוכן '!$A$1:$C$7608,3,0)</f>
        <v>-8400</v>
      </c>
      <c r="L816" s="17">
        <f>VLOOKUP(A816,'[2]2023'!$A$9:$I$7853,9,0)</f>
        <v>-11400</v>
      </c>
      <c r="M816" s="18">
        <f>VLOOKUP(A816,[3]data1683177749303!$A$2:$J$6448,10,0)</f>
        <v>-9469.0499999999993</v>
      </c>
    </row>
    <row r="817" spans="1:13" ht="15.75" outlineLevel="1">
      <c r="A817" s="10">
        <v>1315740924</v>
      </c>
      <c r="B817" s="11">
        <v>924</v>
      </c>
      <c r="C817" s="19">
        <v>315740</v>
      </c>
      <c r="D817" s="13">
        <v>1</v>
      </c>
      <c r="E817" s="136" t="s">
        <v>3154</v>
      </c>
      <c r="F817" s="15" t="s">
        <v>633</v>
      </c>
      <c r="G817" s="137" t="s">
        <v>3154</v>
      </c>
      <c r="H817" s="13" t="s">
        <v>34</v>
      </c>
      <c r="I817" s="126" t="s">
        <v>3154</v>
      </c>
      <c r="J817" s="126" t="s">
        <v>3154</v>
      </c>
      <c r="K817" s="17">
        <f>VLOOKUP(A817,'[1]קובץ מוכן '!$A$1:$C$7608,3,0)</f>
        <v>0</v>
      </c>
      <c r="L817" s="17">
        <f>VLOOKUP(A817,'[2]2023'!$A$9:$I$7853,9,0)</f>
        <v>0</v>
      </c>
      <c r="M817" s="18">
        <f>VLOOKUP(A817,[3]data1683177749303!$A$2:$J$6448,10,0)</f>
        <v>0</v>
      </c>
    </row>
    <row r="818" spans="1:13" ht="15.75" outlineLevel="1">
      <c r="A818" s="10">
        <v>1315740925</v>
      </c>
      <c r="B818" s="11">
        <v>925</v>
      </c>
      <c r="C818" s="19">
        <v>315740</v>
      </c>
      <c r="D818" s="13">
        <v>1</v>
      </c>
      <c r="E818" s="136" t="s">
        <v>3154</v>
      </c>
      <c r="F818" s="15" t="s">
        <v>605</v>
      </c>
      <c r="G818" s="137" t="s">
        <v>3154</v>
      </c>
      <c r="H818" s="13" t="s">
        <v>34</v>
      </c>
      <c r="I818" s="16">
        <f>K818/L818-1</f>
        <v>-2.0362465887621584E-2</v>
      </c>
      <c r="J818" s="126" t="s">
        <v>3154</v>
      </c>
      <c r="K818" s="17">
        <f>VLOOKUP(A818,'[1]קובץ מוכן '!$A$1:$C$7608,3,0)</f>
        <v>-1400000</v>
      </c>
      <c r="L818" s="17">
        <f>VLOOKUP(A818,'[2]2023'!$A$9:$I$7853,9,0)</f>
        <v>-1429100</v>
      </c>
      <c r="M818" s="18">
        <f>VLOOKUP(A818,[3]data1683177749303!$A$2:$J$6448,10,0)</f>
        <v>-1396938.97</v>
      </c>
    </row>
    <row r="819" spans="1:13" ht="15.75" outlineLevel="1">
      <c r="A819" s="10">
        <v>1315740926</v>
      </c>
      <c r="B819" s="11">
        <v>926</v>
      </c>
      <c r="C819" s="19">
        <v>315740</v>
      </c>
      <c r="D819" s="13">
        <v>1</v>
      </c>
      <c r="E819" s="136" t="s">
        <v>3154</v>
      </c>
      <c r="F819" s="15" t="s">
        <v>606</v>
      </c>
      <c r="G819" s="137" t="s">
        <v>3154</v>
      </c>
      <c r="H819" s="13" t="s">
        <v>34</v>
      </c>
      <c r="I819" s="16">
        <f>K819/L819-1</f>
        <v>-1</v>
      </c>
      <c r="J819" s="126" t="s">
        <v>3154</v>
      </c>
      <c r="K819" s="17">
        <f>VLOOKUP(A819,'[1]קובץ מוכן '!$A$1:$C$7608,3,0)</f>
        <v>0</v>
      </c>
      <c r="L819" s="17">
        <f>VLOOKUP(A819,'[2]2023'!$A$9:$I$7853,9,0)</f>
        <v>-163500</v>
      </c>
      <c r="M819" s="18">
        <f>VLOOKUP(A819,[3]data1683177749303!$A$2:$J$6448,10,0)</f>
        <v>-136379.70000000001</v>
      </c>
    </row>
    <row r="820" spans="1:13" ht="15.75" outlineLevel="1">
      <c r="A820" s="10">
        <v>1315740927</v>
      </c>
      <c r="B820" s="11">
        <v>927</v>
      </c>
      <c r="C820" s="19">
        <v>315740</v>
      </c>
      <c r="D820" s="13">
        <v>1</v>
      </c>
      <c r="E820" s="136" t="s">
        <v>3154</v>
      </c>
      <c r="F820" s="15" t="s">
        <v>607</v>
      </c>
      <c r="G820" s="137" t="s">
        <v>3154</v>
      </c>
      <c r="H820" s="13" t="s">
        <v>34</v>
      </c>
      <c r="I820" s="126" t="s">
        <v>3154</v>
      </c>
      <c r="J820" s="126" t="s">
        <v>3154</v>
      </c>
      <c r="K820" s="17">
        <f>VLOOKUP(A820,'[1]קובץ מוכן '!$A$1:$C$7608,3,0)</f>
        <v>0</v>
      </c>
      <c r="L820" s="17">
        <f>VLOOKUP(A820,'[2]2023'!$A$9:$I$7853,9,0)</f>
        <v>0</v>
      </c>
      <c r="M820" s="18">
        <f>VLOOKUP(A820,[3]data1683177749303!$A$2:$J$6448,10,0)</f>
        <v>0</v>
      </c>
    </row>
    <row r="821" spans="1:13" ht="15.75" outlineLevel="1">
      <c r="A821" s="10">
        <v>1315740928</v>
      </c>
      <c r="B821" s="11">
        <v>928</v>
      </c>
      <c r="C821" s="19">
        <v>315740</v>
      </c>
      <c r="D821" s="13">
        <v>1</v>
      </c>
      <c r="E821" s="136" t="s">
        <v>3154</v>
      </c>
      <c r="F821" s="15" t="s">
        <v>608</v>
      </c>
      <c r="G821" s="137" t="s">
        <v>3154</v>
      </c>
      <c r="H821" s="13" t="s">
        <v>34</v>
      </c>
      <c r="I821" s="16">
        <f>K821/L821-1</f>
        <v>-4.8257372654155528E-2</v>
      </c>
      <c r="J821" s="126" t="s">
        <v>3154</v>
      </c>
      <c r="K821" s="17">
        <f>VLOOKUP(A821,'[1]קובץ מוכן '!$A$1:$C$7608,3,0)</f>
        <v>-355000</v>
      </c>
      <c r="L821" s="17">
        <f>VLOOKUP(A821,'[2]2023'!$A$9:$I$7853,9,0)</f>
        <v>-373000</v>
      </c>
      <c r="M821" s="18">
        <f>VLOOKUP(A821,[3]data1683177749303!$A$2:$J$6448,10,0)</f>
        <v>-371547.28</v>
      </c>
    </row>
    <row r="822" spans="1:13" ht="15.75" outlineLevel="1">
      <c r="A822" s="10">
        <v>1315740930</v>
      </c>
      <c r="B822" s="11">
        <v>930</v>
      </c>
      <c r="C822" s="19">
        <v>315740</v>
      </c>
      <c r="D822" s="13">
        <v>1</v>
      </c>
      <c r="E822" s="136" t="s">
        <v>3154</v>
      </c>
      <c r="F822" s="15" t="s">
        <v>609</v>
      </c>
      <c r="G822" s="137" t="s">
        <v>3154</v>
      </c>
      <c r="H822" s="13" t="s">
        <v>34</v>
      </c>
      <c r="I822" s="16">
        <f>K822/L822-1</f>
        <v>6.8761976983695572E-3</v>
      </c>
      <c r="J822" s="126" t="s">
        <v>3154</v>
      </c>
      <c r="K822" s="17">
        <f>VLOOKUP(A822,'[1]קובץ מוכן '!$A$1:$C$7608,3,0)</f>
        <v>-9825400</v>
      </c>
      <c r="L822" s="17">
        <f>VLOOKUP(A822,'[2]2023'!$A$9:$I$7853,9,0)</f>
        <v>-9758300</v>
      </c>
      <c r="M822" s="18">
        <f>VLOOKUP(A822,[3]data1683177749303!$A$2:$J$6448,10,0)</f>
        <v>-9999531.2899999991</v>
      </c>
    </row>
    <row r="823" spans="1:13" ht="15.75" outlineLevel="1">
      <c r="A823" s="10">
        <v>1315740932</v>
      </c>
      <c r="B823" s="11">
        <v>932</v>
      </c>
      <c r="C823" s="19">
        <v>315740</v>
      </c>
      <c r="D823" s="13">
        <v>1</v>
      </c>
      <c r="E823" s="136" t="s">
        <v>3154</v>
      </c>
      <c r="F823" s="15" t="s">
        <v>610</v>
      </c>
      <c r="G823" s="137" t="s">
        <v>3154</v>
      </c>
      <c r="H823" s="13" t="s">
        <v>34</v>
      </c>
      <c r="I823" s="16">
        <f>K823/L823-1</f>
        <v>-4.650717703349283E-2</v>
      </c>
      <c r="J823" s="126" t="s">
        <v>3154</v>
      </c>
      <c r="K823" s="17">
        <f>VLOOKUP(A823,'[1]קובץ מוכן '!$A$1:$C$7608,3,0)</f>
        <v>-498200</v>
      </c>
      <c r="L823" s="17">
        <f>VLOOKUP(A823,'[2]2023'!$A$9:$I$7853,9,0)</f>
        <v>-522500</v>
      </c>
      <c r="M823" s="18">
        <f>VLOOKUP(A823,[3]data1683177749303!$A$2:$J$6448,10,0)</f>
        <v>-516136.28</v>
      </c>
    </row>
    <row r="824" spans="1:13" ht="15.75" outlineLevel="1">
      <c r="A824" s="10">
        <v>1315740933</v>
      </c>
      <c r="B824" s="11">
        <v>933</v>
      </c>
      <c r="C824" s="19">
        <v>315740</v>
      </c>
      <c r="D824" s="13">
        <v>1</v>
      </c>
      <c r="E824" s="136" t="s">
        <v>3154</v>
      </c>
      <c r="F824" s="15" t="s">
        <v>611</v>
      </c>
      <c r="G824" s="137" t="s">
        <v>3154</v>
      </c>
      <c r="H824" s="13" t="s">
        <v>34</v>
      </c>
      <c r="I824" s="126" t="s">
        <v>3154</v>
      </c>
      <c r="J824" s="126" t="s">
        <v>3154</v>
      </c>
      <c r="K824" s="17">
        <f>VLOOKUP(A824,'[1]קובץ מוכן '!$A$1:$C$7608,3,0)</f>
        <v>0</v>
      </c>
      <c r="L824" s="17">
        <f>VLOOKUP(A824,'[2]2023'!$A$9:$I$7853,9,0)</f>
        <v>0</v>
      </c>
      <c r="M824" s="18">
        <f>VLOOKUP(A824,[3]data1683177749303!$A$2:$J$6448,10,0)</f>
        <v>0</v>
      </c>
    </row>
    <row r="825" spans="1:13" ht="15.75" outlineLevel="1">
      <c r="A825" s="10">
        <v>1315740934</v>
      </c>
      <c r="B825" s="11">
        <v>934</v>
      </c>
      <c r="C825" s="19">
        <v>315740</v>
      </c>
      <c r="D825" s="13">
        <v>1</v>
      </c>
      <c r="E825" s="136" t="s">
        <v>3154</v>
      </c>
      <c r="F825" s="15" t="s">
        <v>612</v>
      </c>
      <c r="G825" s="137" t="s">
        <v>3154</v>
      </c>
      <c r="H825" s="13" t="s">
        <v>34</v>
      </c>
      <c r="I825" s="126" t="s">
        <v>3154</v>
      </c>
      <c r="J825" s="126" t="s">
        <v>3154</v>
      </c>
      <c r="K825" s="17">
        <f>VLOOKUP(A825,'[1]קובץ מוכן '!$A$1:$C$7608,3,0)</f>
        <v>0</v>
      </c>
      <c r="L825" s="17">
        <f>VLOOKUP(A825,'[2]2023'!$A$9:$I$7853,9,0)</f>
        <v>0</v>
      </c>
      <c r="M825" s="18">
        <f>VLOOKUP(A825,[3]data1683177749303!$A$2:$J$6448,10,0)</f>
        <v>0</v>
      </c>
    </row>
    <row r="826" spans="1:13" ht="15.75" outlineLevel="1">
      <c r="A826" s="10">
        <v>1315740938</v>
      </c>
      <c r="B826" s="11">
        <v>938</v>
      </c>
      <c r="C826" s="19">
        <v>315740</v>
      </c>
      <c r="D826" s="13">
        <v>1</v>
      </c>
      <c r="E826" s="136" t="s">
        <v>3154</v>
      </c>
      <c r="F826" s="15" t="s">
        <v>551</v>
      </c>
      <c r="G826" s="137" t="s">
        <v>3154</v>
      </c>
      <c r="H826" s="13" t="s">
        <v>34</v>
      </c>
      <c r="I826" s="126" t="s">
        <v>3154</v>
      </c>
      <c r="J826" s="126" t="s">
        <v>3154</v>
      </c>
      <c r="K826" s="17">
        <f>VLOOKUP(A826,'[1]קובץ מוכן '!$A$1:$C$7608,3,0)</f>
        <v>0</v>
      </c>
      <c r="L826" s="17">
        <f>VLOOKUP(A826,'[2]2023'!$A$9:$I$7853,9,0)</f>
        <v>0</v>
      </c>
      <c r="M826" s="18">
        <f>VLOOKUP(A826,[3]data1683177749303!$A$2:$J$6448,10,0)</f>
        <v>0</v>
      </c>
    </row>
    <row r="827" spans="1:13" ht="15.75" outlineLevel="1">
      <c r="A827" s="10">
        <v>1315740952</v>
      </c>
      <c r="B827" s="11">
        <v>952</v>
      </c>
      <c r="C827" s="19">
        <v>315740</v>
      </c>
      <c r="D827" s="13">
        <v>1</v>
      </c>
      <c r="E827" s="136" t="s">
        <v>3154</v>
      </c>
      <c r="F827" s="15" t="s">
        <v>613</v>
      </c>
      <c r="G827" s="137" t="s">
        <v>3154</v>
      </c>
      <c r="H827" s="13" t="s">
        <v>34</v>
      </c>
      <c r="I827" s="126" t="s">
        <v>3154</v>
      </c>
      <c r="J827" s="126" t="s">
        <v>3154</v>
      </c>
      <c r="K827" s="17">
        <f>VLOOKUP(A827,'[1]קובץ מוכן '!$A$1:$C$7608,3,0)</f>
        <v>0</v>
      </c>
      <c r="L827" s="17">
        <f>VLOOKUP(A827,'[2]2023'!$A$9:$I$7853,9,0)</f>
        <v>0</v>
      </c>
      <c r="M827" s="18">
        <f>VLOOKUP(A827,[3]data1683177749303!$A$2:$J$6448,10,0)</f>
        <v>-46170</v>
      </c>
    </row>
    <row r="828" spans="1:13" ht="15.75" outlineLevel="1">
      <c r="A828" s="10">
        <v>1315740953</v>
      </c>
      <c r="B828" s="11">
        <v>953</v>
      </c>
      <c r="C828" s="19">
        <v>315740</v>
      </c>
      <c r="D828" s="13">
        <v>1</v>
      </c>
      <c r="E828" s="136" t="s">
        <v>3154</v>
      </c>
      <c r="F828" s="15" t="s">
        <v>411</v>
      </c>
      <c r="G828" s="137" t="s">
        <v>3154</v>
      </c>
      <c r="H828" s="13" t="s">
        <v>34</v>
      </c>
      <c r="I828" s="126" t="s">
        <v>3154</v>
      </c>
      <c r="J828" s="126" t="s">
        <v>3154</v>
      </c>
      <c r="K828" s="17">
        <f>VLOOKUP(A828,'[1]קובץ מוכן '!$A$1:$C$7608,3,0)</f>
        <v>-2534700</v>
      </c>
      <c r="L828" s="17">
        <f>VLOOKUP(A828,'[2]2023'!$A$9:$I$7853,9,0)</f>
        <v>-2023700</v>
      </c>
      <c r="M828" s="18">
        <f>VLOOKUP(A828,[3]data1683177749303!$A$2:$J$6448,10,0)</f>
        <v>-419797.48</v>
      </c>
    </row>
    <row r="829" spans="1:13" ht="16.5" outlineLevel="1" thickBot="1">
      <c r="A829" s="10">
        <v>1315740990</v>
      </c>
      <c r="B829" s="11">
        <v>990</v>
      </c>
      <c r="C829" s="19">
        <v>315740</v>
      </c>
      <c r="D829" s="13">
        <v>1</v>
      </c>
      <c r="E829" s="136" t="s">
        <v>3154</v>
      </c>
      <c r="F829" s="15" t="s">
        <v>577</v>
      </c>
      <c r="G829" s="137" t="s">
        <v>3154</v>
      </c>
      <c r="H829" s="13" t="s">
        <v>34</v>
      </c>
      <c r="I829" s="126" t="s">
        <v>3154</v>
      </c>
      <c r="J829" s="126" t="s">
        <v>3154</v>
      </c>
      <c r="K829" s="17">
        <f>VLOOKUP(A829,'[1]קובץ מוכן '!$A$1:$C$7608,3,0)</f>
        <v>0</v>
      </c>
      <c r="L829" s="17">
        <f>VLOOKUP(A829,'[2]2023'!$A$9:$I$7853,9,0)</f>
        <v>0</v>
      </c>
      <c r="M829" s="18">
        <f>VLOOKUP(A829,[3]data1683177749303!$A$2:$J$6448,10,0)</f>
        <v>0</v>
      </c>
    </row>
    <row r="830" spans="1:13" ht="16.5" thickBot="1">
      <c r="A830" s="125" t="s">
        <v>3154</v>
      </c>
      <c r="B830" s="25" t="s">
        <v>634</v>
      </c>
      <c r="C830" s="146" t="s">
        <v>3154</v>
      </c>
      <c r="D830" s="146" t="s">
        <v>3154</v>
      </c>
      <c r="E830" s="147" t="s">
        <v>3154</v>
      </c>
      <c r="F830" s="28" t="s">
        <v>632</v>
      </c>
      <c r="G830" s="153" t="s">
        <v>3154</v>
      </c>
      <c r="H830" s="146" t="s">
        <v>3154</v>
      </c>
      <c r="I830" s="29">
        <f>K830/L830-1</f>
        <v>3.1628620236679117E-2</v>
      </c>
      <c r="J830" s="127" t="s">
        <v>3154</v>
      </c>
      <c r="K830" s="37">
        <f>SUBTOTAL(9,K806:K829)</f>
        <v>-36596200</v>
      </c>
      <c r="L830" s="37">
        <f>SUBTOTAL(9,L806:L829)</f>
        <v>-35474200</v>
      </c>
      <c r="M830" s="38">
        <f>SUBTOTAL(9,M806:M829)</f>
        <v>-34236772.390000001</v>
      </c>
    </row>
    <row r="831" spans="1:13" ht="15.75" outlineLevel="1">
      <c r="A831" s="10">
        <v>13157500</v>
      </c>
      <c r="B831" s="11">
        <v>0</v>
      </c>
      <c r="C831" s="19">
        <v>315750</v>
      </c>
      <c r="D831" s="13">
        <v>1</v>
      </c>
      <c r="E831" s="136" t="s">
        <v>3154</v>
      </c>
      <c r="F831" s="15" t="s">
        <v>635</v>
      </c>
      <c r="G831" s="137" t="s">
        <v>3154</v>
      </c>
      <c r="H831" s="13" t="s">
        <v>11</v>
      </c>
      <c r="I831" s="126" t="s">
        <v>3154</v>
      </c>
      <c r="J831" s="142" t="s">
        <v>3154</v>
      </c>
      <c r="K831" s="139" t="s">
        <v>3154</v>
      </c>
      <c r="L831" s="139" t="s">
        <v>3154</v>
      </c>
      <c r="M831" s="140" t="s">
        <v>3154</v>
      </c>
    </row>
    <row r="832" spans="1:13" ht="15.75" outlineLevel="1">
      <c r="A832" s="10">
        <v>1315750312</v>
      </c>
      <c r="B832" s="11">
        <v>312</v>
      </c>
      <c r="C832" s="19">
        <v>315750</v>
      </c>
      <c r="D832" s="13">
        <v>1</v>
      </c>
      <c r="E832" s="136" t="s">
        <v>3154</v>
      </c>
      <c r="F832" s="15" t="s">
        <v>444</v>
      </c>
      <c r="G832" s="137" t="s">
        <v>3154</v>
      </c>
      <c r="H832" s="13" t="s">
        <v>34</v>
      </c>
      <c r="I832" s="126" t="s">
        <v>3154</v>
      </c>
      <c r="J832" s="126" t="s">
        <v>3154</v>
      </c>
      <c r="K832" s="17">
        <v>-310800</v>
      </c>
      <c r="L832" s="17">
        <f>VLOOKUP(A832,'[2]2023'!$A$9:$I$7853,9,0)</f>
        <v>0</v>
      </c>
      <c r="M832" s="18">
        <f>VLOOKUP(A832,[3]data1683177749303!$A$2:$J$6448,10,0)</f>
        <v>-24540</v>
      </c>
    </row>
    <row r="833" spans="1:13" ht="15.75" outlineLevel="1">
      <c r="A833" s="10">
        <v>1315750416</v>
      </c>
      <c r="B833" s="11">
        <v>416</v>
      </c>
      <c r="C833" s="19">
        <v>315750</v>
      </c>
      <c r="D833" s="13">
        <v>1</v>
      </c>
      <c r="E833" s="136" t="s">
        <v>3154</v>
      </c>
      <c r="F833" s="15" t="s">
        <v>617</v>
      </c>
      <c r="G833" s="137" t="s">
        <v>3154</v>
      </c>
      <c r="H833" s="13" t="s">
        <v>34</v>
      </c>
      <c r="I833" s="126" t="s">
        <v>3154</v>
      </c>
      <c r="J833" s="126" t="s">
        <v>3154</v>
      </c>
      <c r="K833" s="17">
        <f>VLOOKUP(A833,'[1]קובץ מוכן '!$A$1:$C$7608,3,0)</f>
        <v>0</v>
      </c>
      <c r="L833" s="17">
        <f>VLOOKUP(A833,'[2]2023'!$A$9:$I$7853,9,0)</f>
        <v>0</v>
      </c>
      <c r="M833" s="18">
        <f>VLOOKUP(A833,[3]data1683177749303!$A$2:$J$6448,10,0)</f>
        <v>0</v>
      </c>
    </row>
    <row r="834" spans="1:13" ht="15.75" outlineLevel="1">
      <c r="A834" s="10">
        <v>1315750417</v>
      </c>
      <c r="B834" s="11">
        <v>417</v>
      </c>
      <c r="C834" s="19">
        <v>315750</v>
      </c>
      <c r="D834" s="13">
        <v>1</v>
      </c>
      <c r="E834" s="136" t="s">
        <v>3154</v>
      </c>
      <c r="F834" s="15" t="s">
        <v>618</v>
      </c>
      <c r="G834" s="137" t="s">
        <v>3154</v>
      </c>
      <c r="H834" s="13" t="s">
        <v>34</v>
      </c>
      <c r="I834" s="126" t="s">
        <v>3154</v>
      </c>
      <c r="J834" s="126" t="s">
        <v>3154</v>
      </c>
      <c r="K834" s="17">
        <f>VLOOKUP(A834,'[1]קובץ מוכן '!$A$1:$C$7608,3,0)</f>
        <v>0</v>
      </c>
      <c r="L834" s="17">
        <f>VLOOKUP(A834,'[2]2023'!$A$9:$I$7853,9,0)</f>
        <v>0</v>
      </c>
      <c r="M834" s="18">
        <f>VLOOKUP(A834,[3]data1683177749303!$A$2:$J$6448,10,0)</f>
        <v>0</v>
      </c>
    </row>
    <row r="835" spans="1:13" ht="15.75" outlineLevel="1">
      <c r="A835" s="10">
        <v>1315750440</v>
      </c>
      <c r="B835" s="11">
        <v>440</v>
      </c>
      <c r="C835" s="19">
        <v>315750</v>
      </c>
      <c r="D835" s="13">
        <v>1</v>
      </c>
      <c r="E835" s="136" t="s">
        <v>3154</v>
      </c>
      <c r="F835" s="15" t="s">
        <v>497</v>
      </c>
      <c r="G835" s="137" t="s">
        <v>3154</v>
      </c>
      <c r="H835" s="13" t="s">
        <v>34</v>
      </c>
      <c r="I835" s="126" t="s">
        <v>3154</v>
      </c>
      <c r="J835" s="16" t="s">
        <v>522</v>
      </c>
      <c r="K835" s="17">
        <v>0</v>
      </c>
      <c r="L835" s="17">
        <v>0</v>
      </c>
      <c r="M835" s="18">
        <v>0</v>
      </c>
    </row>
    <row r="836" spans="1:13" ht="15.75" outlineLevel="1">
      <c r="A836" s="10">
        <v>1315750640</v>
      </c>
      <c r="B836" s="11">
        <v>640</v>
      </c>
      <c r="C836" s="19">
        <v>315750</v>
      </c>
      <c r="D836" s="13">
        <v>1</v>
      </c>
      <c r="E836" s="136" t="s">
        <v>3154</v>
      </c>
      <c r="F836" s="15" t="s">
        <v>628</v>
      </c>
      <c r="G836" s="137" t="s">
        <v>3154</v>
      </c>
      <c r="H836" s="13" t="s">
        <v>34</v>
      </c>
      <c r="I836" s="126" t="s">
        <v>3154</v>
      </c>
      <c r="J836" s="126" t="s">
        <v>3154</v>
      </c>
      <c r="K836" s="17">
        <f>VLOOKUP(A836,'[1]קובץ מוכן '!$A$1:$C$7608,3,0)</f>
        <v>0</v>
      </c>
      <c r="L836" s="17">
        <f>VLOOKUP(A836,'[2]2023'!$A$9:$I$7853,9,0)</f>
        <v>0</v>
      </c>
      <c r="M836" s="18">
        <f>VLOOKUP(A836,[3]data1683177749303!$A$2:$J$6448,10,0)</f>
        <v>0</v>
      </c>
    </row>
    <row r="837" spans="1:13" ht="15.75" outlineLevel="1">
      <c r="A837" s="10">
        <v>1315750911</v>
      </c>
      <c r="B837" s="11">
        <v>911</v>
      </c>
      <c r="C837" s="19">
        <v>315750</v>
      </c>
      <c r="D837" s="13">
        <v>1</v>
      </c>
      <c r="E837" s="136" t="s">
        <v>3154</v>
      </c>
      <c r="F837" s="39" t="s">
        <v>541</v>
      </c>
      <c r="G837" s="154" t="s">
        <v>3154</v>
      </c>
      <c r="H837" s="13" t="s">
        <v>34</v>
      </c>
      <c r="I837" s="126" t="s">
        <v>3154</v>
      </c>
      <c r="J837" s="126" t="s">
        <v>3154</v>
      </c>
      <c r="K837" s="17">
        <f>VLOOKUP(A837,'[1]קובץ מוכן '!$A$1:$C$7608,3,0)</f>
        <v>0</v>
      </c>
      <c r="L837" s="17">
        <f>VLOOKUP(A837,'[2]2023'!$A$9:$I$7853,9,0)</f>
        <v>0</v>
      </c>
      <c r="M837" s="140" t="s">
        <v>3154</v>
      </c>
    </row>
    <row r="838" spans="1:13" ht="15.75" outlineLevel="1">
      <c r="A838" s="10">
        <v>1315750915</v>
      </c>
      <c r="B838" s="11">
        <v>915</v>
      </c>
      <c r="C838" s="19">
        <v>315750</v>
      </c>
      <c r="D838" s="13">
        <v>1</v>
      </c>
      <c r="E838" s="136" t="s">
        <v>3154</v>
      </c>
      <c r="F838" s="15" t="s">
        <v>503</v>
      </c>
      <c r="G838" s="137" t="s">
        <v>3154</v>
      </c>
      <c r="H838" s="13" t="s">
        <v>34</v>
      </c>
      <c r="I838" s="126" t="s">
        <v>3154</v>
      </c>
      <c r="J838" s="126" t="s">
        <v>3154</v>
      </c>
      <c r="K838" s="17">
        <f>VLOOKUP(A838,'[1]קובץ מוכן '!$A$1:$C$7608,3,0)</f>
        <v>0</v>
      </c>
      <c r="L838" s="17">
        <f>VLOOKUP(A838,'[2]2023'!$A$9:$I$7853,9,0)</f>
        <v>0</v>
      </c>
      <c r="M838" s="18">
        <f>VLOOKUP(A838,[3]data1683177749303!$A$2:$J$6448,10,0)</f>
        <v>0</v>
      </c>
    </row>
    <row r="839" spans="1:13" ht="15.75" outlineLevel="1">
      <c r="A839" s="10">
        <v>1315750920</v>
      </c>
      <c r="B839" s="11">
        <v>920</v>
      </c>
      <c r="C839" s="19">
        <v>315750</v>
      </c>
      <c r="D839" s="13">
        <v>1</v>
      </c>
      <c r="E839" s="136" t="s">
        <v>3154</v>
      </c>
      <c r="F839" s="15" t="s">
        <v>621</v>
      </c>
      <c r="G839" s="137" t="s">
        <v>3154</v>
      </c>
      <c r="H839" s="13" t="s">
        <v>34</v>
      </c>
      <c r="I839" s="16">
        <f>K839/L839-1</f>
        <v>8.0924937341583902E-2</v>
      </c>
      <c r="J839" s="126" t="s">
        <v>3154</v>
      </c>
      <c r="K839" s="17">
        <f>VLOOKUP(A839,'[1]קובץ מוכן '!$A$1:$C$7608,3,0)</f>
        <v>-15267200</v>
      </c>
      <c r="L839" s="17">
        <f>VLOOKUP(A839,'[2]2023'!$A$9:$I$7853,9,0)</f>
        <v>-14124200</v>
      </c>
      <c r="M839" s="18">
        <f>VLOOKUP(A839,[3]data1683177749303!$A$2:$J$6448,10,0)</f>
        <v>-15327035.140000001</v>
      </c>
    </row>
    <row r="840" spans="1:13" ht="15.75" outlineLevel="1">
      <c r="A840" s="10">
        <v>1315750921</v>
      </c>
      <c r="B840" s="11">
        <v>921</v>
      </c>
      <c r="C840" s="19">
        <v>315750</v>
      </c>
      <c r="D840" s="13">
        <v>1</v>
      </c>
      <c r="E840" s="136" t="s">
        <v>3154</v>
      </c>
      <c r="F840" s="15" t="s">
        <v>602</v>
      </c>
      <c r="G840" s="137" t="s">
        <v>3154</v>
      </c>
      <c r="H840" s="13" t="s">
        <v>34</v>
      </c>
      <c r="I840" s="16">
        <f>K840/L840-1</f>
        <v>-3.3670937017908686E-2</v>
      </c>
      <c r="J840" s="126" t="s">
        <v>3154</v>
      </c>
      <c r="K840" s="17">
        <f>VLOOKUP(A840,'[1]קובץ מוכן '!$A$1:$C$7608,3,0)</f>
        <v>-1440700</v>
      </c>
      <c r="L840" s="17">
        <f>VLOOKUP(A840,'[2]2023'!$A$9:$I$7853,9,0)</f>
        <v>-1490900</v>
      </c>
      <c r="M840" s="18">
        <f>VLOOKUP(A840,[3]data1683177749303!$A$2:$J$6448,10,0)</f>
        <v>-1443451.11</v>
      </c>
    </row>
    <row r="841" spans="1:13" ht="15.75" outlineLevel="1">
      <c r="A841" s="10">
        <v>1315750922</v>
      </c>
      <c r="B841" s="11">
        <v>922</v>
      </c>
      <c r="C841" s="19">
        <v>315750</v>
      </c>
      <c r="D841" s="13">
        <v>1</v>
      </c>
      <c r="E841" s="136" t="s">
        <v>3154</v>
      </c>
      <c r="F841" s="15" t="s">
        <v>603</v>
      </c>
      <c r="G841" s="137" t="s">
        <v>3154</v>
      </c>
      <c r="H841" s="13" t="s">
        <v>34</v>
      </c>
      <c r="I841" s="126" t="s">
        <v>3154</v>
      </c>
      <c r="J841" s="126" t="s">
        <v>3154</v>
      </c>
      <c r="K841" s="17">
        <f>VLOOKUP(A841,'[1]קובץ מוכן '!$A$1:$C$7608,3,0)</f>
        <v>0</v>
      </c>
      <c r="L841" s="17">
        <f>VLOOKUP(A841,'[2]2023'!$A$9:$I$7853,9,0)</f>
        <v>0</v>
      </c>
      <c r="M841" s="18">
        <f>VLOOKUP(A841,[3]data1683177749303!$A$2:$J$6448,10,0)</f>
        <v>-3914.48</v>
      </c>
    </row>
    <row r="842" spans="1:13" ht="15.75" outlineLevel="1">
      <c r="A842" s="10">
        <v>1315750923</v>
      </c>
      <c r="B842" s="11">
        <v>923</v>
      </c>
      <c r="C842" s="19">
        <v>315750</v>
      </c>
      <c r="D842" s="13">
        <v>1</v>
      </c>
      <c r="E842" s="136" t="s">
        <v>3154</v>
      </c>
      <c r="F842" s="15" t="s">
        <v>604</v>
      </c>
      <c r="G842" s="137" t="s">
        <v>3154</v>
      </c>
      <c r="H842" s="13" t="s">
        <v>34</v>
      </c>
      <c r="I842" s="126" t="s">
        <v>3154</v>
      </c>
      <c r="J842" s="126" t="s">
        <v>3154</v>
      </c>
      <c r="K842" s="17">
        <f>VLOOKUP(A842,'[1]קובץ מוכן '!$A$1:$C$7608,3,0)</f>
        <v>0</v>
      </c>
      <c r="L842" s="17">
        <f>VLOOKUP(A842,'[2]2023'!$A$9:$I$7853,9,0)</f>
        <v>-1100</v>
      </c>
      <c r="M842" s="18">
        <f>VLOOKUP(A842,[3]data1683177749303!$A$2:$J$6448,10,0)</f>
        <v>-1154.6500000000001</v>
      </c>
    </row>
    <row r="843" spans="1:13" ht="15.75" outlineLevel="1">
      <c r="A843" s="10">
        <v>1315750925</v>
      </c>
      <c r="B843" s="11">
        <v>925</v>
      </c>
      <c r="C843" s="19">
        <v>315750</v>
      </c>
      <c r="D843" s="13">
        <v>1</v>
      </c>
      <c r="E843" s="136" t="s">
        <v>3154</v>
      </c>
      <c r="F843" s="15" t="s">
        <v>605</v>
      </c>
      <c r="G843" s="137" t="s">
        <v>3154</v>
      </c>
      <c r="H843" s="13" t="s">
        <v>34</v>
      </c>
      <c r="I843" s="16">
        <f>K843/L843-1</f>
        <v>4.1320598006644449E-2</v>
      </c>
      <c r="J843" s="126" t="s">
        <v>3154</v>
      </c>
      <c r="K843" s="17">
        <f>VLOOKUP(A843,'[1]קובץ מוכן '!$A$1:$C$7608,3,0)</f>
        <v>-1003000</v>
      </c>
      <c r="L843" s="17">
        <f>VLOOKUP(A843,'[2]2023'!$A$9:$I$7853,9,0)</f>
        <v>-963200</v>
      </c>
      <c r="M843" s="18">
        <f>VLOOKUP(A843,[3]data1683177749303!$A$2:$J$6448,10,0)</f>
        <v>-971615.59</v>
      </c>
    </row>
    <row r="844" spans="1:13" ht="15.75" outlineLevel="1">
      <c r="A844" s="10">
        <v>1315750926</v>
      </c>
      <c r="B844" s="11">
        <v>926</v>
      </c>
      <c r="C844" s="19">
        <v>315750</v>
      </c>
      <c r="D844" s="13">
        <v>1</v>
      </c>
      <c r="E844" s="136" t="s">
        <v>3154</v>
      </c>
      <c r="F844" s="15" t="s">
        <v>606</v>
      </c>
      <c r="G844" s="137" t="s">
        <v>3154</v>
      </c>
      <c r="H844" s="13" t="s">
        <v>34</v>
      </c>
      <c r="I844" s="16">
        <f>K844/L844-1</f>
        <v>0.18306878306878316</v>
      </c>
      <c r="J844" s="126" t="s">
        <v>3154</v>
      </c>
      <c r="K844" s="17">
        <f>VLOOKUP(A844,'[1]קובץ מוכן '!$A$1:$C$7608,3,0)</f>
        <v>-111800</v>
      </c>
      <c r="L844" s="17">
        <f>VLOOKUP(A844,'[2]2023'!$A$9:$I$7853,9,0)</f>
        <v>-94500</v>
      </c>
      <c r="M844" s="18">
        <f>VLOOKUP(A844,[3]data1683177749303!$A$2:$J$6448,10,0)</f>
        <v>-66649.17</v>
      </c>
    </row>
    <row r="845" spans="1:13" ht="15.75" outlineLevel="1">
      <c r="A845" s="10">
        <v>1315750927</v>
      </c>
      <c r="B845" s="11">
        <v>927</v>
      </c>
      <c r="C845" s="19">
        <v>315750</v>
      </c>
      <c r="D845" s="13">
        <v>1</v>
      </c>
      <c r="E845" s="136" t="s">
        <v>3154</v>
      </c>
      <c r="F845" s="15" t="s">
        <v>607</v>
      </c>
      <c r="G845" s="137" t="s">
        <v>3154</v>
      </c>
      <c r="H845" s="13" t="s">
        <v>34</v>
      </c>
      <c r="I845" s="126" t="s">
        <v>3154</v>
      </c>
      <c r="J845" s="126" t="s">
        <v>3154</v>
      </c>
      <c r="K845" s="17">
        <f>VLOOKUP(A845,'[1]קובץ מוכן '!$A$1:$C$7608,3,0)</f>
        <v>0</v>
      </c>
      <c r="L845" s="17">
        <f>VLOOKUP(A845,'[2]2023'!$A$9:$I$7853,9,0)</f>
        <v>0</v>
      </c>
      <c r="M845" s="18">
        <f>VLOOKUP(A845,[3]data1683177749303!$A$2:$J$6448,10,0)</f>
        <v>0</v>
      </c>
    </row>
    <row r="846" spans="1:13" ht="15.75" outlineLevel="1">
      <c r="A846" s="10">
        <v>1315750928</v>
      </c>
      <c r="B846" s="11">
        <v>928</v>
      </c>
      <c r="C846" s="19">
        <v>315750</v>
      </c>
      <c r="D846" s="13">
        <v>1</v>
      </c>
      <c r="E846" s="136" t="s">
        <v>3154</v>
      </c>
      <c r="F846" s="15" t="s">
        <v>608</v>
      </c>
      <c r="G846" s="137" t="s">
        <v>3154</v>
      </c>
      <c r="H846" s="13" t="s">
        <v>34</v>
      </c>
      <c r="I846" s="16">
        <f>K846/L846-1</f>
        <v>5.1119766309639658E-2</v>
      </c>
      <c r="J846" s="126" t="s">
        <v>3154</v>
      </c>
      <c r="K846" s="17">
        <f>VLOOKUP(A846,'[1]קובץ מוכן '!$A$1:$C$7608,3,0)</f>
        <v>-215900</v>
      </c>
      <c r="L846" s="17">
        <f>VLOOKUP(A846,'[2]2023'!$A$9:$I$7853,9,0)</f>
        <v>-205400</v>
      </c>
      <c r="M846" s="18">
        <f>VLOOKUP(A846,[3]data1683177749303!$A$2:$J$6448,10,0)</f>
        <v>-212112.16</v>
      </c>
    </row>
    <row r="847" spans="1:13" ht="15.75" outlineLevel="1">
      <c r="A847" s="10">
        <v>1315750930</v>
      </c>
      <c r="B847" s="11">
        <v>930</v>
      </c>
      <c r="C847" s="19">
        <v>315750</v>
      </c>
      <c r="D847" s="13">
        <v>1</v>
      </c>
      <c r="E847" s="136" t="s">
        <v>3154</v>
      </c>
      <c r="F847" s="15" t="s">
        <v>609</v>
      </c>
      <c r="G847" s="137" t="s">
        <v>3154</v>
      </c>
      <c r="H847" s="13" t="s">
        <v>34</v>
      </c>
      <c r="I847" s="16">
        <f>K847/L847-1</f>
        <v>0.10681751872143153</v>
      </c>
      <c r="J847" s="126" t="s">
        <v>3154</v>
      </c>
      <c r="K847" s="17">
        <f>VLOOKUP(A847,'[1]קובץ מוכן '!$A$1:$C$7608,3,0)</f>
        <v>-6828400</v>
      </c>
      <c r="L847" s="17">
        <f>VLOOKUP(A847,'[2]2023'!$A$9:$I$7853,9,0)</f>
        <v>-6169400</v>
      </c>
      <c r="M847" s="18">
        <f>VLOOKUP(A847,[3]data1683177749303!$A$2:$J$6448,10,0)</f>
        <v>-6692182.6299999999</v>
      </c>
    </row>
    <row r="848" spans="1:13" ht="15.75" outlineLevel="1">
      <c r="A848" s="10">
        <v>1315750932</v>
      </c>
      <c r="B848" s="11">
        <v>932</v>
      </c>
      <c r="C848" s="19">
        <v>315750</v>
      </c>
      <c r="D848" s="13">
        <v>1</v>
      </c>
      <c r="E848" s="136" t="s">
        <v>3154</v>
      </c>
      <c r="F848" s="15" t="s">
        <v>610</v>
      </c>
      <c r="G848" s="137" t="s">
        <v>3154</v>
      </c>
      <c r="H848" s="13" t="s">
        <v>34</v>
      </c>
      <c r="I848" s="16">
        <f>K848/L848-1</f>
        <v>5.7866184448462921E-2</v>
      </c>
      <c r="J848" s="126" t="s">
        <v>3154</v>
      </c>
      <c r="K848" s="17">
        <f>VLOOKUP(A848,'[1]קובץ מוכן '!$A$1:$C$7608,3,0)</f>
        <v>-292500</v>
      </c>
      <c r="L848" s="17">
        <f>VLOOKUP(A848,'[2]2023'!$A$9:$I$7853,9,0)</f>
        <v>-276500</v>
      </c>
      <c r="M848" s="18">
        <f>VLOOKUP(A848,[3]data1683177749303!$A$2:$J$6448,10,0)</f>
        <v>-283387.09000000003</v>
      </c>
    </row>
    <row r="849" spans="1:13" ht="15.75" outlineLevel="1">
      <c r="A849" s="10">
        <v>1315750933</v>
      </c>
      <c r="B849" s="11">
        <v>933</v>
      </c>
      <c r="C849" s="19">
        <v>315750</v>
      </c>
      <c r="D849" s="13">
        <v>1</v>
      </c>
      <c r="E849" s="136" t="s">
        <v>3154</v>
      </c>
      <c r="F849" s="15" t="s">
        <v>611</v>
      </c>
      <c r="G849" s="137" t="s">
        <v>3154</v>
      </c>
      <c r="H849" s="13" t="s">
        <v>34</v>
      </c>
      <c r="I849" s="126" t="s">
        <v>3154</v>
      </c>
      <c r="J849" s="126" t="s">
        <v>3154</v>
      </c>
      <c r="K849" s="17">
        <f>VLOOKUP(A849,'[1]קובץ מוכן '!$A$1:$C$7608,3,0)</f>
        <v>0</v>
      </c>
      <c r="L849" s="17">
        <f>VLOOKUP(A849,'[2]2023'!$A$9:$I$7853,9,0)</f>
        <v>0</v>
      </c>
      <c r="M849" s="18">
        <f>VLOOKUP(A849,[3]data1683177749303!$A$2:$J$6448,10,0)</f>
        <v>0</v>
      </c>
    </row>
    <row r="850" spans="1:13" ht="15.75" outlineLevel="1">
      <c r="A850" s="10">
        <v>1315750934</v>
      </c>
      <c r="B850" s="11">
        <v>934</v>
      </c>
      <c r="C850" s="19">
        <v>315750</v>
      </c>
      <c r="D850" s="13">
        <v>1</v>
      </c>
      <c r="E850" s="136" t="s">
        <v>3154</v>
      </c>
      <c r="F850" s="15" t="s">
        <v>612</v>
      </c>
      <c r="G850" s="137" t="s">
        <v>3154</v>
      </c>
      <c r="H850" s="13" t="s">
        <v>34</v>
      </c>
      <c r="I850" s="126" t="s">
        <v>3154</v>
      </c>
      <c r="J850" s="126" t="s">
        <v>3154</v>
      </c>
      <c r="K850" s="17">
        <f>VLOOKUP(A850,'[1]קובץ מוכן '!$A$1:$C$7608,3,0)</f>
        <v>0</v>
      </c>
      <c r="L850" s="17">
        <f>VLOOKUP(A850,'[2]2023'!$A$9:$I$7853,9,0)</f>
        <v>0</v>
      </c>
      <c r="M850" s="18">
        <f>VLOOKUP(A850,[3]data1683177749303!$A$2:$J$6448,10,0)</f>
        <v>0</v>
      </c>
    </row>
    <row r="851" spans="1:13" ht="15.75" outlineLevel="1">
      <c r="A851" s="10">
        <v>1315750938</v>
      </c>
      <c r="B851" s="11">
        <v>938</v>
      </c>
      <c r="C851" s="19">
        <v>315750</v>
      </c>
      <c r="D851" s="13">
        <v>1</v>
      </c>
      <c r="E851" s="136" t="s">
        <v>3154</v>
      </c>
      <c r="F851" s="15" t="s">
        <v>551</v>
      </c>
      <c r="G851" s="137" t="s">
        <v>3154</v>
      </c>
      <c r="H851" s="13" t="s">
        <v>34</v>
      </c>
      <c r="I851" s="126" t="s">
        <v>3154</v>
      </c>
      <c r="J851" s="126" t="s">
        <v>3154</v>
      </c>
      <c r="K851" s="17">
        <f>VLOOKUP(A851,'[1]קובץ מוכן '!$A$1:$C$7608,3,0)</f>
        <v>0</v>
      </c>
      <c r="L851" s="17">
        <f>VLOOKUP(A851,'[2]2023'!$A$9:$I$7853,9,0)</f>
        <v>0</v>
      </c>
      <c r="M851" s="18">
        <f>VLOOKUP(A851,[3]data1683177749303!$A$2:$J$6448,10,0)</f>
        <v>0</v>
      </c>
    </row>
    <row r="852" spans="1:13" ht="15.75" outlineLevel="1">
      <c r="A852" s="10">
        <v>1315750952</v>
      </c>
      <c r="B852" s="11">
        <v>952</v>
      </c>
      <c r="C852" s="19">
        <v>315750</v>
      </c>
      <c r="D852" s="13">
        <v>1</v>
      </c>
      <c r="E852" s="136" t="s">
        <v>3154</v>
      </c>
      <c r="F852" s="15" t="s">
        <v>613</v>
      </c>
      <c r="G852" s="137" t="s">
        <v>3154</v>
      </c>
      <c r="H852" s="13" t="s">
        <v>34</v>
      </c>
      <c r="I852" s="126" t="s">
        <v>3154</v>
      </c>
      <c r="J852" s="126" t="s">
        <v>3154</v>
      </c>
      <c r="K852" s="17">
        <f>VLOOKUP(A852,'[1]קובץ מוכן '!$A$1:$C$7608,3,0)</f>
        <v>0</v>
      </c>
      <c r="L852" s="17">
        <f>VLOOKUP(A852,'[2]2023'!$A$9:$I$7853,9,0)</f>
        <v>0</v>
      </c>
      <c r="M852" s="18">
        <f>VLOOKUP(A852,[3]data1683177749303!$A$2:$J$6448,10,0)</f>
        <v>-26860</v>
      </c>
    </row>
    <row r="853" spans="1:13" ht="15.75" outlineLevel="1">
      <c r="A853" s="10">
        <v>1315750953</v>
      </c>
      <c r="B853" s="11">
        <v>953</v>
      </c>
      <c r="C853" s="19">
        <v>315750</v>
      </c>
      <c r="D853" s="13">
        <v>1</v>
      </c>
      <c r="E853" s="136" t="s">
        <v>3154</v>
      </c>
      <c r="F853" s="15" t="s">
        <v>411</v>
      </c>
      <c r="G853" s="137" t="s">
        <v>3154</v>
      </c>
      <c r="H853" s="13" t="s">
        <v>34</v>
      </c>
      <c r="I853" s="126" t="s">
        <v>3154</v>
      </c>
      <c r="J853" s="126" t="s">
        <v>3154</v>
      </c>
      <c r="K853" s="17">
        <f>VLOOKUP(A853,'[1]קובץ מוכן '!$A$1:$C$7608,3,0)</f>
        <v>-1365600</v>
      </c>
      <c r="L853" s="17">
        <f>VLOOKUP(A853,'[2]2023'!$A$9:$I$7853,9,0)</f>
        <v>-1031000</v>
      </c>
      <c r="M853" s="18">
        <f>VLOOKUP(A853,[3]data1683177749303!$A$2:$J$6448,10,0)</f>
        <v>-300243.59999999998</v>
      </c>
    </row>
    <row r="854" spans="1:13" ht="16.5" outlineLevel="1" thickBot="1">
      <c r="A854" s="10">
        <v>1315750990</v>
      </c>
      <c r="B854" s="11">
        <v>990</v>
      </c>
      <c r="C854" s="19">
        <v>315750</v>
      </c>
      <c r="D854" s="13">
        <v>1</v>
      </c>
      <c r="E854" s="136" t="s">
        <v>3154</v>
      </c>
      <c r="F854" s="15" t="s">
        <v>577</v>
      </c>
      <c r="G854" s="137" t="s">
        <v>3154</v>
      </c>
      <c r="H854" s="13" t="s">
        <v>34</v>
      </c>
      <c r="I854" s="126" t="s">
        <v>3154</v>
      </c>
      <c r="J854" s="126" t="s">
        <v>3154</v>
      </c>
      <c r="K854" s="17">
        <f>VLOOKUP(A854,'[1]קובץ מוכן '!$A$1:$C$7608,3,0)</f>
        <v>0</v>
      </c>
      <c r="L854" s="17">
        <f>VLOOKUP(A854,'[2]2023'!$A$9:$I$7853,9,0)</f>
        <v>0</v>
      </c>
      <c r="M854" s="18">
        <f>VLOOKUP(A854,[3]data1683177749303!$A$2:$J$6448,10,0)</f>
        <v>0</v>
      </c>
    </row>
    <row r="855" spans="1:13" ht="16.5" thickBot="1">
      <c r="A855" s="125" t="s">
        <v>3154</v>
      </c>
      <c r="B855" s="25" t="s">
        <v>636</v>
      </c>
      <c r="C855" s="146" t="s">
        <v>3154</v>
      </c>
      <c r="D855" s="146" t="s">
        <v>3154</v>
      </c>
      <c r="E855" s="147" t="s">
        <v>3154</v>
      </c>
      <c r="F855" s="28" t="s">
        <v>635</v>
      </c>
      <c r="G855" s="153" t="s">
        <v>3154</v>
      </c>
      <c r="H855" s="146" t="s">
        <v>3154</v>
      </c>
      <c r="I855" s="29">
        <f>K855/L855-1</f>
        <v>0.10180980612739265</v>
      </c>
      <c r="J855" s="127" t="s">
        <v>3154</v>
      </c>
      <c r="K855" s="37">
        <f t="shared" ref="K855:M855" si="46">SUBTOTAL(9,K832:K854)</f>
        <v>-26835900</v>
      </c>
      <c r="L855" s="37">
        <f t="shared" si="46"/>
        <v>-24356200</v>
      </c>
      <c r="M855" s="38">
        <f t="shared" si="46"/>
        <v>-25353145.620000001</v>
      </c>
    </row>
    <row r="856" spans="1:13" ht="15.75" outlineLevel="1">
      <c r="A856" s="10">
        <v>13157600</v>
      </c>
      <c r="B856" s="11">
        <v>0</v>
      </c>
      <c r="C856" s="19">
        <v>315760</v>
      </c>
      <c r="D856" s="13">
        <v>1</v>
      </c>
      <c r="E856" s="136" t="s">
        <v>3154</v>
      </c>
      <c r="F856" s="15" t="s">
        <v>637</v>
      </c>
      <c r="G856" s="137" t="s">
        <v>3154</v>
      </c>
      <c r="H856" s="13" t="s">
        <v>11</v>
      </c>
      <c r="I856" s="126" t="s">
        <v>3154</v>
      </c>
      <c r="J856" s="142" t="s">
        <v>3154</v>
      </c>
      <c r="K856" s="17" t="str">
        <f>VLOOKUP(A856,'[1]קובץ מוכן '!$A$1:$C$7608,3,0)</f>
        <v xml:space="preserve">       </v>
      </c>
      <c r="L856" s="139" t="s">
        <v>3154</v>
      </c>
      <c r="M856" s="140" t="s">
        <v>3154</v>
      </c>
    </row>
    <row r="857" spans="1:13" ht="15.75" outlineLevel="1">
      <c r="A857" s="10">
        <v>1315760312</v>
      </c>
      <c r="B857" s="11">
        <v>312</v>
      </c>
      <c r="C857" s="19">
        <v>315760</v>
      </c>
      <c r="D857" s="13">
        <v>1</v>
      </c>
      <c r="E857" s="136" t="s">
        <v>3154</v>
      </c>
      <c r="F857" s="15" t="s">
        <v>444</v>
      </c>
      <c r="G857" s="137" t="s">
        <v>3154</v>
      </c>
      <c r="H857" s="13" t="s">
        <v>34</v>
      </c>
      <c r="I857" s="126" t="s">
        <v>3154</v>
      </c>
      <c r="J857" s="126" t="s">
        <v>3154</v>
      </c>
      <c r="K857" s="17">
        <v>-310800</v>
      </c>
      <c r="L857" s="17">
        <f>VLOOKUP(A857,'[2]2023'!$A$9:$I$7853,9,0)</f>
        <v>0</v>
      </c>
      <c r="M857" s="18">
        <f>VLOOKUP(A857,[3]data1683177749303!$A$2:$J$6448,10,0)</f>
        <v>-8560</v>
      </c>
    </row>
    <row r="858" spans="1:13" ht="15.75" outlineLevel="1">
      <c r="A858" s="10">
        <v>1315760414</v>
      </c>
      <c r="B858" s="11">
        <v>414</v>
      </c>
      <c r="C858" s="19">
        <v>315760</v>
      </c>
      <c r="D858" s="13">
        <v>1</v>
      </c>
      <c r="E858" s="136" t="s">
        <v>3154</v>
      </c>
      <c r="F858" s="15" t="s">
        <v>638</v>
      </c>
      <c r="G858" s="137" t="s">
        <v>3154</v>
      </c>
      <c r="H858" s="13" t="s">
        <v>34</v>
      </c>
      <c r="I858" s="126" t="s">
        <v>3154</v>
      </c>
      <c r="J858" s="126" t="s">
        <v>3154</v>
      </c>
      <c r="K858" s="17">
        <f>VLOOKUP(A858,'[1]קובץ מוכן '!$A$1:$C$7608,3,0)</f>
        <v>0</v>
      </c>
      <c r="L858" s="17">
        <f>VLOOKUP(A858,'[2]2023'!$A$9:$I$7853,9,0)</f>
        <v>0</v>
      </c>
      <c r="M858" s="18">
        <f>VLOOKUP(A858,[3]data1683177749303!$A$2:$J$6448,10,0)</f>
        <v>0</v>
      </c>
    </row>
    <row r="859" spans="1:13" ht="15.75" outlineLevel="1">
      <c r="A859" s="10">
        <v>1315760416</v>
      </c>
      <c r="B859" s="11">
        <v>416</v>
      </c>
      <c r="C859" s="19">
        <v>315760</v>
      </c>
      <c r="D859" s="13">
        <v>1</v>
      </c>
      <c r="E859" s="136" t="s">
        <v>3154</v>
      </c>
      <c r="F859" s="15" t="s">
        <v>617</v>
      </c>
      <c r="G859" s="137" t="s">
        <v>3154</v>
      </c>
      <c r="H859" s="13" t="s">
        <v>34</v>
      </c>
      <c r="I859" s="126" t="s">
        <v>3154</v>
      </c>
      <c r="J859" s="126" t="s">
        <v>3154</v>
      </c>
      <c r="K859" s="17">
        <f>VLOOKUP(A859,'[1]קובץ מוכן '!$A$1:$C$7608,3,0)</f>
        <v>0</v>
      </c>
      <c r="L859" s="17">
        <f>VLOOKUP(A859,'[2]2023'!$A$9:$I$7853,9,0)</f>
        <v>0</v>
      </c>
      <c r="M859" s="18">
        <f>VLOOKUP(A859,[3]data1683177749303!$A$2:$J$6448,10,0)</f>
        <v>0</v>
      </c>
    </row>
    <row r="860" spans="1:13" ht="15.75" outlineLevel="1">
      <c r="A860" s="10">
        <v>1315760417</v>
      </c>
      <c r="B860" s="11">
        <v>417</v>
      </c>
      <c r="C860" s="19">
        <v>315760</v>
      </c>
      <c r="D860" s="13">
        <v>1</v>
      </c>
      <c r="E860" s="136" t="s">
        <v>3154</v>
      </c>
      <c r="F860" s="15" t="s">
        <v>618</v>
      </c>
      <c r="G860" s="137" t="s">
        <v>3154</v>
      </c>
      <c r="H860" s="13" t="s">
        <v>34</v>
      </c>
      <c r="I860" s="126" t="s">
        <v>3154</v>
      </c>
      <c r="J860" s="126" t="s">
        <v>3154</v>
      </c>
      <c r="K860" s="17">
        <f>VLOOKUP(A860,'[1]קובץ מוכן '!$A$1:$C$7608,3,0)</f>
        <v>0</v>
      </c>
      <c r="L860" s="17">
        <f>VLOOKUP(A860,'[2]2023'!$A$9:$I$7853,9,0)</f>
        <v>0</v>
      </c>
      <c r="M860" s="18">
        <f>VLOOKUP(A860,[3]data1683177749303!$A$2:$J$6448,10,0)</f>
        <v>0</v>
      </c>
    </row>
    <row r="861" spans="1:13" ht="15.75" outlineLevel="1">
      <c r="A861" s="10">
        <v>1315760421</v>
      </c>
      <c r="B861" s="11">
        <v>421</v>
      </c>
      <c r="C861" s="19">
        <v>315760</v>
      </c>
      <c r="D861" s="13">
        <v>1</v>
      </c>
      <c r="E861" s="136" t="s">
        <v>3154</v>
      </c>
      <c r="F861" s="15" t="s">
        <v>619</v>
      </c>
      <c r="G861" s="137" t="s">
        <v>3154</v>
      </c>
      <c r="H861" s="13" t="s">
        <v>34</v>
      </c>
      <c r="I861" s="126" t="s">
        <v>3154</v>
      </c>
      <c r="J861" s="126" t="s">
        <v>3154</v>
      </c>
      <c r="K861" s="17">
        <f>VLOOKUP(A861,'[1]קובץ מוכן '!$A$1:$C$7608,3,0)</f>
        <v>0</v>
      </c>
      <c r="L861" s="17">
        <f>VLOOKUP(A861,'[2]2023'!$A$9:$I$7853,9,0)</f>
        <v>0</v>
      </c>
      <c r="M861" s="18">
        <f>VLOOKUP(A861,[3]data1683177749303!$A$2:$J$6448,10,0)</f>
        <v>0</v>
      </c>
    </row>
    <row r="862" spans="1:13" ht="15.75" outlineLevel="1">
      <c r="A862" s="10">
        <v>1315760440</v>
      </c>
      <c r="B862" s="11">
        <v>440</v>
      </c>
      <c r="C862" s="19">
        <v>315760</v>
      </c>
      <c r="D862" s="13">
        <v>1</v>
      </c>
      <c r="E862" s="136" t="s">
        <v>3154</v>
      </c>
      <c r="F862" s="15" t="s">
        <v>497</v>
      </c>
      <c r="G862" s="137" t="s">
        <v>3154</v>
      </c>
      <c r="H862" s="13" t="s">
        <v>34</v>
      </c>
      <c r="I862" s="126" t="s">
        <v>3154</v>
      </c>
      <c r="J862" s="16" t="s">
        <v>522</v>
      </c>
      <c r="K862" s="17">
        <v>0</v>
      </c>
      <c r="L862" s="17">
        <v>0</v>
      </c>
      <c r="M862" s="18">
        <v>0</v>
      </c>
    </row>
    <row r="863" spans="1:13" ht="15.75" outlineLevel="1">
      <c r="A863" s="10">
        <v>1315760911</v>
      </c>
      <c r="B863" s="11">
        <v>911</v>
      </c>
      <c r="C863" s="19">
        <v>315760</v>
      </c>
      <c r="D863" s="13">
        <v>1</v>
      </c>
      <c r="E863" s="136" t="s">
        <v>3154</v>
      </c>
      <c r="F863" s="39" t="s">
        <v>541</v>
      </c>
      <c r="G863" s="154" t="s">
        <v>3154</v>
      </c>
      <c r="H863" s="13" t="s">
        <v>34</v>
      </c>
      <c r="I863" s="126" t="s">
        <v>3154</v>
      </c>
      <c r="J863" s="126" t="s">
        <v>3154</v>
      </c>
      <c r="K863" s="17">
        <f>VLOOKUP(A863,'[1]קובץ מוכן '!$A$1:$C$7608,3,0)</f>
        <v>0</v>
      </c>
      <c r="L863" s="17">
        <f>VLOOKUP(A863,'[2]2023'!$A$9:$I$7853,9,0)</f>
        <v>0</v>
      </c>
      <c r="M863" s="140" t="s">
        <v>3154</v>
      </c>
    </row>
    <row r="864" spans="1:13" ht="15.75" outlineLevel="1">
      <c r="A864" s="10">
        <v>1315760915</v>
      </c>
      <c r="B864" s="11">
        <v>915</v>
      </c>
      <c r="C864" s="19">
        <v>315760</v>
      </c>
      <c r="D864" s="13">
        <v>1</v>
      </c>
      <c r="E864" s="136" t="s">
        <v>3154</v>
      </c>
      <c r="F864" s="15" t="s">
        <v>503</v>
      </c>
      <c r="G864" s="137" t="s">
        <v>3154</v>
      </c>
      <c r="H864" s="13" t="s">
        <v>34</v>
      </c>
      <c r="I864" s="126" t="s">
        <v>3154</v>
      </c>
      <c r="J864" s="126" t="s">
        <v>3154</v>
      </c>
      <c r="K864" s="17">
        <f>VLOOKUP(A864,'[1]קובץ מוכן '!$A$1:$C$7608,3,0)</f>
        <v>0</v>
      </c>
      <c r="L864" s="17">
        <f>VLOOKUP(A864,'[2]2023'!$A$9:$I$7853,9,0)</f>
        <v>0</v>
      </c>
      <c r="M864" s="18">
        <f>VLOOKUP(A864,[3]data1683177749303!$A$2:$J$6448,10,0)</f>
        <v>0</v>
      </c>
    </row>
    <row r="865" spans="1:13" ht="15.75" outlineLevel="1">
      <c r="A865" s="10">
        <v>1315760920</v>
      </c>
      <c r="B865" s="11">
        <v>920</v>
      </c>
      <c r="C865" s="19">
        <v>315760</v>
      </c>
      <c r="D865" s="13">
        <v>1</v>
      </c>
      <c r="E865" s="136" t="s">
        <v>3154</v>
      </c>
      <c r="F865" s="15" t="s">
        <v>621</v>
      </c>
      <c r="G865" s="137" t="s">
        <v>3154</v>
      </c>
      <c r="H865" s="13" t="s">
        <v>34</v>
      </c>
      <c r="I865" s="16">
        <f>K865/L865-1</f>
        <v>6.7074578619256586E-2</v>
      </c>
      <c r="J865" s="126" t="s">
        <v>3154</v>
      </c>
      <c r="K865" s="17">
        <f>VLOOKUP(A865,'[1]קובץ מוכן '!$A$1:$C$7608,3,0)</f>
        <v>-2772900</v>
      </c>
      <c r="L865" s="17">
        <f>VLOOKUP(A865,'[2]2023'!$A$9:$I$7853,9,0)</f>
        <v>-2598600</v>
      </c>
      <c r="M865" s="18">
        <f>VLOOKUP(A865,[3]data1683177749303!$A$2:$J$6448,10,0)</f>
        <v>-2551114.11</v>
      </c>
    </row>
    <row r="866" spans="1:13" ht="15.75" outlineLevel="1">
      <c r="A866" s="10">
        <v>1315760921</v>
      </c>
      <c r="B866" s="11">
        <v>921</v>
      </c>
      <c r="C866" s="19">
        <v>315760</v>
      </c>
      <c r="D866" s="13">
        <v>1</v>
      </c>
      <c r="E866" s="136" t="s">
        <v>3154</v>
      </c>
      <c r="F866" s="15" t="s">
        <v>602</v>
      </c>
      <c r="G866" s="137" t="s">
        <v>3154</v>
      </c>
      <c r="H866" s="13" t="s">
        <v>34</v>
      </c>
      <c r="I866" s="16">
        <f>K866/L866-1</f>
        <v>0.11095381348433908</v>
      </c>
      <c r="J866" s="126" t="s">
        <v>3154</v>
      </c>
      <c r="K866" s="17">
        <f>VLOOKUP(A866,'[1]קובץ מוכן '!$A$1:$C$7608,3,0)</f>
        <v>-627800</v>
      </c>
      <c r="L866" s="17">
        <f>VLOOKUP(A866,'[2]2023'!$A$9:$I$7853,9,0)</f>
        <v>-565100</v>
      </c>
      <c r="M866" s="18">
        <f>VLOOKUP(A866,[3]data1683177749303!$A$2:$J$6448,10,0)</f>
        <v>-620536.61</v>
      </c>
    </row>
    <row r="867" spans="1:13" ht="15.75" outlineLevel="1">
      <c r="A867" s="10">
        <v>1315760922</v>
      </c>
      <c r="B867" s="11">
        <v>922</v>
      </c>
      <c r="C867" s="19">
        <v>315760</v>
      </c>
      <c r="D867" s="13">
        <v>1</v>
      </c>
      <c r="E867" s="136" t="s">
        <v>3154</v>
      </c>
      <c r="F867" s="15" t="s">
        <v>603</v>
      </c>
      <c r="G867" s="137" t="s">
        <v>3154</v>
      </c>
      <c r="H867" s="13" t="s">
        <v>34</v>
      </c>
      <c r="I867" s="126" t="s">
        <v>3154</v>
      </c>
      <c r="J867" s="126" t="s">
        <v>3154</v>
      </c>
      <c r="K867" s="17">
        <f>VLOOKUP(A867,'[1]קובץ מוכן '!$A$1:$C$7608,3,0)</f>
        <v>0</v>
      </c>
      <c r="L867" s="17">
        <f>VLOOKUP(A867,'[2]2023'!$A$9:$I$7853,9,0)</f>
        <v>0</v>
      </c>
      <c r="M867" s="18">
        <f>VLOOKUP(A867,[3]data1683177749303!$A$2:$J$6448,10,0)</f>
        <v>-56098.400000000001</v>
      </c>
    </row>
    <row r="868" spans="1:13" ht="15.75" outlineLevel="1">
      <c r="A868" s="10">
        <v>1315760923</v>
      </c>
      <c r="B868" s="11">
        <v>923</v>
      </c>
      <c r="C868" s="19">
        <v>315760</v>
      </c>
      <c r="D868" s="13">
        <v>1</v>
      </c>
      <c r="E868" s="136" t="s">
        <v>3154</v>
      </c>
      <c r="F868" s="15" t="s">
        <v>604</v>
      </c>
      <c r="G868" s="137" t="s">
        <v>3154</v>
      </c>
      <c r="H868" s="13" t="s">
        <v>34</v>
      </c>
      <c r="I868" s="126" t="s">
        <v>3154</v>
      </c>
      <c r="J868" s="126" t="s">
        <v>3154</v>
      </c>
      <c r="K868" s="17">
        <f>VLOOKUP(A868,'[1]קובץ מוכן '!$A$1:$C$7608,3,0)</f>
        <v>-12000</v>
      </c>
      <c r="L868" s="17">
        <f>VLOOKUP(A868,'[2]2023'!$A$9:$I$7853,9,0)</f>
        <v>-9400</v>
      </c>
      <c r="M868" s="18">
        <f>VLOOKUP(A868,[3]data1683177749303!$A$2:$J$6448,10,0)</f>
        <v>-12344.2</v>
      </c>
    </row>
    <row r="869" spans="1:13" ht="15.75" outlineLevel="1">
      <c r="A869" s="10">
        <v>1315760924</v>
      </c>
      <c r="B869" s="11">
        <v>924</v>
      </c>
      <c r="C869" s="19">
        <v>315760</v>
      </c>
      <c r="D869" s="13">
        <v>1</v>
      </c>
      <c r="E869" s="136" t="s">
        <v>3154</v>
      </c>
      <c r="F869" s="15" t="s">
        <v>639</v>
      </c>
      <c r="G869" s="137" t="s">
        <v>3154</v>
      </c>
      <c r="H869" s="13" t="s">
        <v>34</v>
      </c>
      <c r="I869" s="126" t="s">
        <v>3154</v>
      </c>
      <c r="J869" s="126" t="s">
        <v>3154</v>
      </c>
      <c r="K869" s="17">
        <f>VLOOKUP(A869,'[1]קובץ מוכן '!$A$1:$C$7608,3,0)</f>
        <v>0</v>
      </c>
      <c r="L869" s="17">
        <f>VLOOKUP(A869,'[2]2023'!$A$9:$I$7853,9,0)</f>
        <v>0</v>
      </c>
      <c r="M869" s="18">
        <f>VLOOKUP(A869,[3]data1683177749303!$A$2:$J$6448,10,0)</f>
        <v>-126281.60000000001</v>
      </c>
    </row>
    <row r="870" spans="1:13" ht="15.75" outlineLevel="1">
      <c r="A870" s="10">
        <v>1315760925</v>
      </c>
      <c r="B870" s="11">
        <v>925</v>
      </c>
      <c r="C870" s="19">
        <v>315760</v>
      </c>
      <c r="D870" s="13">
        <v>1</v>
      </c>
      <c r="E870" s="136" t="s">
        <v>3154</v>
      </c>
      <c r="F870" s="15" t="s">
        <v>605</v>
      </c>
      <c r="G870" s="137" t="s">
        <v>3154</v>
      </c>
      <c r="H870" s="13" t="s">
        <v>34</v>
      </c>
      <c r="I870" s="16">
        <f>K870/L870-1</f>
        <v>-9.8606091894682502E-2</v>
      </c>
      <c r="J870" s="126" t="s">
        <v>3154</v>
      </c>
      <c r="K870" s="17">
        <f>VLOOKUP(A870,'[1]קובץ מוכן '!$A$1:$C$7608,3,0)</f>
        <v>-174600</v>
      </c>
      <c r="L870" s="17">
        <f>VLOOKUP(A870,'[2]2023'!$A$9:$I$7853,9,0)</f>
        <v>-193700</v>
      </c>
      <c r="M870" s="18">
        <f>VLOOKUP(A870,[3]data1683177749303!$A$2:$J$6448,10,0)</f>
        <v>-184148.77</v>
      </c>
    </row>
    <row r="871" spans="1:13" ht="15.75" outlineLevel="1">
      <c r="A871" s="10">
        <v>1315760926</v>
      </c>
      <c r="B871" s="11">
        <v>926</v>
      </c>
      <c r="C871" s="19">
        <v>315760</v>
      </c>
      <c r="D871" s="13">
        <v>1</v>
      </c>
      <c r="E871" s="136" t="s">
        <v>3154</v>
      </c>
      <c r="F871" s="15" t="s">
        <v>606</v>
      </c>
      <c r="G871" s="137" t="s">
        <v>3154</v>
      </c>
      <c r="H871" s="13" t="s">
        <v>34</v>
      </c>
      <c r="I871" s="126" t="s">
        <v>3154</v>
      </c>
      <c r="J871" s="126" t="s">
        <v>3154</v>
      </c>
      <c r="K871" s="17">
        <f>VLOOKUP(A871,'[1]קובץ מוכן '!$A$1:$C$7608,3,0)</f>
        <v>-184500</v>
      </c>
      <c r="L871" s="17">
        <f>VLOOKUP(A871,'[2]2023'!$A$9:$I$7853,9,0)</f>
        <v>-81900</v>
      </c>
      <c r="M871" s="18">
        <f>VLOOKUP(A871,[3]data1683177749303!$A$2:$J$6448,10,0)</f>
        <v>-52680.13</v>
      </c>
    </row>
    <row r="872" spans="1:13" ht="15.75" outlineLevel="1">
      <c r="A872" s="10">
        <v>1315760927</v>
      </c>
      <c r="B872" s="11">
        <v>927</v>
      </c>
      <c r="C872" s="19">
        <v>315760</v>
      </c>
      <c r="D872" s="13">
        <v>1</v>
      </c>
      <c r="E872" s="136" t="s">
        <v>3154</v>
      </c>
      <c r="F872" s="15" t="s">
        <v>607</v>
      </c>
      <c r="G872" s="137" t="s">
        <v>3154</v>
      </c>
      <c r="H872" s="13" t="s">
        <v>34</v>
      </c>
      <c r="I872" s="126" t="s">
        <v>3154</v>
      </c>
      <c r="J872" s="126" t="s">
        <v>3154</v>
      </c>
      <c r="K872" s="17">
        <f>VLOOKUP(A872,'[1]קובץ מוכן '!$A$1:$C$7608,3,0)</f>
        <v>0</v>
      </c>
      <c r="L872" s="17">
        <f>VLOOKUP(A872,'[2]2023'!$A$9:$I$7853,9,0)</f>
        <v>0</v>
      </c>
      <c r="M872" s="18">
        <f>VLOOKUP(A872,[3]data1683177749303!$A$2:$J$6448,10,0)</f>
        <v>0</v>
      </c>
    </row>
    <row r="873" spans="1:13" ht="15.75" outlineLevel="1">
      <c r="A873" s="10">
        <v>1315760928</v>
      </c>
      <c r="B873" s="11">
        <v>928</v>
      </c>
      <c r="C873" s="19">
        <v>315760</v>
      </c>
      <c r="D873" s="13">
        <v>1</v>
      </c>
      <c r="E873" s="136" t="s">
        <v>3154</v>
      </c>
      <c r="F873" s="15" t="s">
        <v>608</v>
      </c>
      <c r="G873" s="137" t="s">
        <v>3154</v>
      </c>
      <c r="H873" s="13" t="s">
        <v>34</v>
      </c>
      <c r="I873" s="16">
        <f>K873/L873-1</f>
        <v>1.8518518518518601E-2</v>
      </c>
      <c r="J873" s="126" t="s">
        <v>3154</v>
      </c>
      <c r="K873" s="17">
        <f>VLOOKUP(A873,'[1]קובץ מוכן '!$A$1:$C$7608,3,0)</f>
        <v>-55000</v>
      </c>
      <c r="L873" s="17">
        <f>VLOOKUP(A873,'[2]2023'!$A$9:$I$7853,9,0)</f>
        <v>-54000</v>
      </c>
      <c r="M873" s="18">
        <f>VLOOKUP(A873,[3]data1683177749303!$A$2:$J$6448,10,0)</f>
        <v>-54562.21</v>
      </c>
    </row>
    <row r="874" spans="1:13" ht="15.75" outlineLevel="1">
      <c r="A874" s="10">
        <v>1315760929</v>
      </c>
      <c r="B874" s="11">
        <v>929</v>
      </c>
      <c r="C874" s="19">
        <v>315760</v>
      </c>
      <c r="D874" s="13">
        <v>1</v>
      </c>
      <c r="E874" s="136" t="s">
        <v>3154</v>
      </c>
      <c r="F874" s="15" t="s">
        <v>622</v>
      </c>
      <c r="G874" s="137" t="s">
        <v>3154</v>
      </c>
      <c r="H874" s="13" t="s">
        <v>34</v>
      </c>
      <c r="I874" s="126" t="s">
        <v>3154</v>
      </c>
      <c r="J874" s="126" t="s">
        <v>3154</v>
      </c>
      <c r="K874" s="17">
        <f>VLOOKUP(A874,'[1]קובץ מוכן '!$A$1:$C$7608,3,0)</f>
        <v>0</v>
      </c>
      <c r="L874" s="17">
        <f>VLOOKUP(A874,'[2]2023'!$A$9:$I$7853,9,0)</f>
        <v>0</v>
      </c>
      <c r="M874" s="18">
        <f>VLOOKUP(A874,[3]data1683177749303!$A$2:$J$6448,10,0)</f>
        <v>0</v>
      </c>
    </row>
    <row r="875" spans="1:13" ht="15.75" outlineLevel="1">
      <c r="A875" s="10">
        <v>1315760930</v>
      </c>
      <c r="B875" s="11">
        <v>930</v>
      </c>
      <c r="C875" s="19">
        <v>315760</v>
      </c>
      <c r="D875" s="13">
        <v>1</v>
      </c>
      <c r="E875" s="136" t="s">
        <v>3154</v>
      </c>
      <c r="F875" s="15" t="s">
        <v>609</v>
      </c>
      <c r="G875" s="137" t="s">
        <v>3154</v>
      </c>
      <c r="H875" s="13" t="s">
        <v>34</v>
      </c>
      <c r="I875" s="16">
        <f>K875/L875-1</f>
        <v>9.8997493734335862E-2</v>
      </c>
      <c r="J875" s="126" t="s">
        <v>3154</v>
      </c>
      <c r="K875" s="17">
        <f>VLOOKUP(A875,'[1]קובץ מוכן '!$A$1:$C$7608,3,0)</f>
        <v>-1754000</v>
      </c>
      <c r="L875" s="17">
        <f>VLOOKUP(A875,'[2]2023'!$A$9:$I$7853,9,0)</f>
        <v>-1596000</v>
      </c>
      <c r="M875" s="18">
        <f>VLOOKUP(A875,[3]data1683177749303!$A$2:$J$6448,10,0)</f>
        <v>-1693135.9</v>
      </c>
    </row>
    <row r="876" spans="1:13" ht="15.75" outlineLevel="1">
      <c r="A876" s="10">
        <v>1315760932</v>
      </c>
      <c r="B876" s="11">
        <v>932</v>
      </c>
      <c r="C876" s="19">
        <v>315760</v>
      </c>
      <c r="D876" s="13">
        <v>1</v>
      </c>
      <c r="E876" s="136" t="s">
        <v>3154</v>
      </c>
      <c r="F876" s="15" t="s">
        <v>610</v>
      </c>
      <c r="G876" s="137" t="s">
        <v>3154</v>
      </c>
      <c r="H876" s="13" t="s">
        <v>34</v>
      </c>
      <c r="I876" s="16">
        <f>K876/L876-1</f>
        <v>-6.5366972477064245E-2</v>
      </c>
      <c r="J876" s="126" t="s">
        <v>3154</v>
      </c>
      <c r="K876" s="17">
        <f>VLOOKUP(A876,'[1]קובץ מוכן '!$A$1:$C$7608,3,0)</f>
        <v>-81500</v>
      </c>
      <c r="L876" s="17">
        <f>VLOOKUP(A876,'[2]2023'!$A$9:$I$7853,9,0)</f>
        <v>-87200</v>
      </c>
      <c r="M876" s="18">
        <f>VLOOKUP(A876,[3]data1683177749303!$A$2:$J$6448,10,0)</f>
        <v>-85724.67</v>
      </c>
    </row>
    <row r="877" spans="1:13" ht="15.75" outlineLevel="1">
      <c r="A877" s="10">
        <v>1315760933</v>
      </c>
      <c r="B877" s="11">
        <v>933</v>
      </c>
      <c r="C877" s="19">
        <v>315760</v>
      </c>
      <c r="D877" s="13">
        <v>1</v>
      </c>
      <c r="E877" s="136" t="s">
        <v>3154</v>
      </c>
      <c r="F877" s="15" t="s">
        <v>611</v>
      </c>
      <c r="G877" s="137" t="s">
        <v>3154</v>
      </c>
      <c r="H877" s="13" t="s">
        <v>34</v>
      </c>
      <c r="I877" s="126" t="s">
        <v>3154</v>
      </c>
      <c r="J877" s="126" t="s">
        <v>3154</v>
      </c>
      <c r="K877" s="17">
        <f>VLOOKUP(A877,'[1]קובץ מוכן '!$A$1:$C$7608,3,0)</f>
        <v>0</v>
      </c>
      <c r="L877" s="17">
        <f>VLOOKUP(A877,'[2]2023'!$A$9:$I$7853,9,0)</f>
        <v>0</v>
      </c>
      <c r="M877" s="18">
        <f>VLOOKUP(A877,[3]data1683177749303!$A$2:$J$6448,10,0)</f>
        <v>0</v>
      </c>
    </row>
    <row r="878" spans="1:13" ht="15.75" outlineLevel="1">
      <c r="A878" s="10">
        <v>1315760934</v>
      </c>
      <c r="B878" s="11">
        <v>934</v>
      </c>
      <c r="C878" s="19">
        <v>315760</v>
      </c>
      <c r="D878" s="13">
        <v>1</v>
      </c>
      <c r="E878" s="136" t="s">
        <v>3154</v>
      </c>
      <c r="F878" s="15" t="s">
        <v>612</v>
      </c>
      <c r="G878" s="137" t="s">
        <v>3154</v>
      </c>
      <c r="H878" s="13" t="s">
        <v>34</v>
      </c>
      <c r="I878" s="126" t="s">
        <v>3154</v>
      </c>
      <c r="J878" s="126" t="s">
        <v>3154</v>
      </c>
      <c r="K878" s="17">
        <f>VLOOKUP(A878,'[1]קובץ מוכן '!$A$1:$C$7608,3,0)</f>
        <v>0</v>
      </c>
      <c r="L878" s="17">
        <f>VLOOKUP(A878,'[2]2023'!$A$9:$I$7853,9,0)</f>
        <v>0</v>
      </c>
      <c r="M878" s="18">
        <f>VLOOKUP(A878,[3]data1683177749303!$A$2:$J$6448,10,0)</f>
        <v>0</v>
      </c>
    </row>
    <row r="879" spans="1:13" ht="15.75" outlineLevel="1">
      <c r="A879" s="10">
        <v>1315760938</v>
      </c>
      <c r="B879" s="11">
        <v>938</v>
      </c>
      <c r="C879" s="19">
        <v>315760</v>
      </c>
      <c r="D879" s="13">
        <v>1</v>
      </c>
      <c r="E879" s="136" t="s">
        <v>3154</v>
      </c>
      <c r="F879" s="15" t="s">
        <v>551</v>
      </c>
      <c r="G879" s="137" t="s">
        <v>3154</v>
      </c>
      <c r="H879" s="13" t="s">
        <v>34</v>
      </c>
      <c r="I879" s="126" t="s">
        <v>3154</v>
      </c>
      <c r="J879" s="126" t="s">
        <v>3154</v>
      </c>
      <c r="K879" s="17">
        <f>VLOOKUP(A879,'[1]קובץ מוכן '!$A$1:$C$7608,3,0)</f>
        <v>0</v>
      </c>
      <c r="L879" s="17">
        <f>VLOOKUP(A879,'[2]2023'!$A$9:$I$7853,9,0)</f>
        <v>0</v>
      </c>
      <c r="M879" s="18">
        <f>VLOOKUP(A879,[3]data1683177749303!$A$2:$J$6448,10,0)</f>
        <v>0</v>
      </c>
    </row>
    <row r="880" spans="1:13" ht="15.75" outlineLevel="1">
      <c r="A880" s="10">
        <v>1315760952</v>
      </c>
      <c r="B880" s="11">
        <v>952</v>
      </c>
      <c r="C880" s="19">
        <v>315760</v>
      </c>
      <c r="D880" s="13">
        <v>1</v>
      </c>
      <c r="E880" s="136" t="s">
        <v>3154</v>
      </c>
      <c r="F880" s="15" t="s">
        <v>613</v>
      </c>
      <c r="G880" s="137" t="s">
        <v>3154</v>
      </c>
      <c r="H880" s="13" t="s">
        <v>34</v>
      </c>
      <c r="I880" s="126" t="s">
        <v>3154</v>
      </c>
      <c r="J880" s="126" t="s">
        <v>3154</v>
      </c>
      <c r="K880" s="17">
        <f>VLOOKUP(A880,'[1]קובץ מוכן '!$A$1:$C$7608,3,0)</f>
        <v>0</v>
      </c>
      <c r="L880" s="17">
        <f>VLOOKUP(A880,'[2]2023'!$A$9:$I$7853,9,0)</f>
        <v>0</v>
      </c>
      <c r="M880" s="18">
        <f>VLOOKUP(A880,[3]data1683177749303!$A$2:$J$6448,10,0)</f>
        <v>-17700</v>
      </c>
    </row>
    <row r="881" spans="1:13" ht="16.5" outlineLevel="1" thickBot="1">
      <c r="A881" s="10">
        <v>1315760953</v>
      </c>
      <c r="B881" s="11">
        <v>953</v>
      </c>
      <c r="C881" s="19">
        <v>315760</v>
      </c>
      <c r="D881" s="13">
        <v>1</v>
      </c>
      <c r="E881" s="136" t="s">
        <v>3154</v>
      </c>
      <c r="F881" s="15" t="s">
        <v>411</v>
      </c>
      <c r="G881" s="137" t="s">
        <v>3154</v>
      </c>
      <c r="H881" s="13" t="s">
        <v>34</v>
      </c>
      <c r="I881" s="126" t="s">
        <v>3154</v>
      </c>
      <c r="J881" s="126" t="s">
        <v>3154</v>
      </c>
      <c r="K881" s="17">
        <f>VLOOKUP(A881,'[1]קובץ מוכן '!$A$1:$C$7608,3,0)</f>
        <v>-613900</v>
      </c>
      <c r="L881" s="17">
        <f>VLOOKUP(A881,'[2]2023'!$A$9:$I$7853,9,0)</f>
        <v>-517000</v>
      </c>
      <c r="M881" s="18">
        <f>VLOOKUP(A881,[3]data1683177749303!$A$2:$J$6448,10,0)</f>
        <v>-154489.42000000001</v>
      </c>
    </row>
    <row r="882" spans="1:13" ht="16.5" thickBot="1">
      <c r="A882" s="125" t="s">
        <v>3154</v>
      </c>
      <c r="B882" s="25" t="s">
        <v>640</v>
      </c>
      <c r="C882" s="146" t="s">
        <v>3154</v>
      </c>
      <c r="D882" s="146" t="s">
        <v>3154</v>
      </c>
      <c r="E882" s="147" t="s">
        <v>3154</v>
      </c>
      <c r="F882" s="28" t="s">
        <v>637</v>
      </c>
      <c r="G882" s="153" t="s">
        <v>3154</v>
      </c>
      <c r="H882" s="146" t="s">
        <v>3154</v>
      </c>
      <c r="I882" s="29">
        <f>K882/L882-1</f>
        <v>0.15502639008223884</v>
      </c>
      <c r="J882" s="127" t="s">
        <v>3154</v>
      </c>
      <c r="K882" s="37">
        <f>SUBTOTAL(9,K857:K881)</f>
        <v>-6587000</v>
      </c>
      <c r="L882" s="37">
        <f>SUBTOTAL(9,L857:L881)</f>
        <v>-5702900</v>
      </c>
      <c r="M882" s="38">
        <f>SUBTOTAL(9,M857:M881)</f>
        <v>-5617376.0199999996</v>
      </c>
    </row>
    <row r="883" spans="1:13" ht="15.75" outlineLevel="1">
      <c r="A883" s="10">
        <v>13157700</v>
      </c>
      <c r="B883" s="32">
        <v>0</v>
      </c>
      <c r="C883" s="49">
        <v>315770</v>
      </c>
      <c r="D883" s="34">
        <v>1</v>
      </c>
      <c r="E883" s="151" t="s">
        <v>3154</v>
      </c>
      <c r="F883" s="35" t="s">
        <v>641</v>
      </c>
      <c r="G883" s="152" t="s">
        <v>3154</v>
      </c>
      <c r="H883" s="34" t="s">
        <v>11</v>
      </c>
      <c r="I883" s="142" t="s">
        <v>3154</v>
      </c>
      <c r="J883" s="142" t="s">
        <v>3154</v>
      </c>
      <c r="K883" s="17">
        <f>VLOOKUP(A883,'[1]קובץ מוכן '!$A$1:$C$7608,3,0)</f>
        <v>0</v>
      </c>
      <c r="L883" s="139" t="s">
        <v>3154</v>
      </c>
      <c r="M883" s="140" t="s">
        <v>3154</v>
      </c>
    </row>
    <row r="884" spans="1:13" ht="15.75" outlineLevel="1">
      <c r="A884" s="10">
        <v>1315770312</v>
      </c>
      <c r="B884" s="11">
        <v>312</v>
      </c>
      <c r="C884" s="19">
        <v>315770</v>
      </c>
      <c r="D884" s="13">
        <v>1</v>
      </c>
      <c r="E884" s="136" t="s">
        <v>3154</v>
      </c>
      <c r="F884" s="15" t="s">
        <v>444</v>
      </c>
      <c r="G884" s="137" t="s">
        <v>3154</v>
      </c>
      <c r="H884" s="13" t="s">
        <v>34</v>
      </c>
      <c r="I884" s="126" t="s">
        <v>3154</v>
      </c>
      <c r="J884" s="126" t="s">
        <v>3154</v>
      </c>
      <c r="K884" s="17">
        <v>-310800</v>
      </c>
      <c r="L884" s="17">
        <f>VLOOKUP(A884,'[2]2023'!$A$9:$I$7853,9,0)</f>
        <v>0</v>
      </c>
      <c r="M884" s="18">
        <f>VLOOKUP(A884,[3]data1683177749303!$A$2:$J$6448,10,0)</f>
        <v>-29540</v>
      </c>
    </row>
    <row r="885" spans="1:13" ht="15.75" outlineLevel="1">
      <c r="A885" s="10">
        <v>1315770410</v>
      </c>
      <c r="B885" s="11">
        <v>410</v>
      </c>
      <c r="C885" s="19">
        <v>315770</v>
      </c>
      <c r="D885" s="13">
        <v>1</v>
      </c>
      <c r="E885" s="136" t="s">
        <v>3154</v>
      </c>
      <c r="F885" s="15" t="s">
        <v>496</v>
      </c>
      <c r="G885" s="137" t="s">
        <v>3154</v>
      </c>
      <c r="H885" s="13" t="s">
        <v>34</v>
      </c>
      <c r="I885" s="126" t="s">
        <v>3154</v>
      </c>
      <c r="J885" s="126" t="s">
        <v>3154</v>
      </c>
      <c r="K885" s="17">
        <f>VLOOKUP(A885,'[1]קובץ מוכן '!$A$1:$C$7608,3,0)</f>
        <v>0</v>
      </c>
      <c r="L885" s="17">
        <f>VLOOKUP(A885,'[2]2023'!$A$9:$I$7853,9,0)</f>
        <v>0</v>
      </c>
      <c r="M885" s="18">
        <f>VLOOKUP(A885,[3]data1683177749303!$A$2:$J$6448,10,0)</f>
        <v>0</v>
      </c>
    </row>
    <row r="886" spans="1:13" ht="15.75" outlineLevel="1">
      <c r="A886" s="10">
        <v>1315770417</v>
      </c>
      <c r="B886" s="11">
        <v>417</v>
      </c>
      <c r="C886" s="19">
        <v>315770</v>
      </c>
      <c r="D886" s="13">
        <v>1</v>
      </c>
      <c r="E886" s="136" t="s">
        <v>3154</v>
      </c>
      <c r="F886" s="15" t="s">
        <v>618</v>
      </c>
      <c r="G886" s="137" t="s">
        <v>3154</v>
      </c>
      <c r="H886" s="13" t="s">
        <v>34</v>
      </c>
      <c r="I886" s="126" t="s">
        <v>3154</v>
      </c>
      <c r="J886" s="126" t="s">
        <v>3154</v>
      </c>
      <c r="K886" s="17">
        <f>VLOOKUP(A886,'[1]קובץ מוכן '!$A$1:$C$7608,3,0)</f>
        <v>0</v>
      </c>
      <c r="L886" s="17">
        <f>VLOOKUP(A886,'[2]2023'!$A$9:$I$7853,9,0)</f>
        <v>0</v>
      </c>
      <c r="M886" s="18">
        <f>VLOOKUP(A886,[3]data1683177749303!$A$2:$J$6448,10,0)</f>
        <v>0</v>
      </c>
    </row>
    <row r="887" spans="1:13" ht="15.75" outlineLevel="1">
      <c r="A887" s="10">
        <v>1315770421</v>
      </c>
      <c r="B887" s="11">
        <v>421</v>
      </c>
      <c r="C887" s="19">
        <v>315770</v>
      </c>
      <c r="D887" s="13">
        <v>1</v>
      </c>
      <c r="E887" s="136" t="s">
        <v>3154</v>
      </c>
      <c r="F887" s="15" t="s">
        <v>619</v>
      </c>
      <c r="G887" s="137" t="s">
        <v>3154</v>
      </c>
      <c r="H887" s="13" t="s">
        <v>34</v>
      </c>
      <c r="I887" s="126" t="s">
        <v>3154</v>
      </c>
      <c r="J887" s="126" t="s">
        <v>3154</v>
      </c>
      <c r="K887" s="17">
        <f>VLOOKUP(A887,'[1]קובץ מוכן '!$A$1:$C$7608,3,0)</f>
        <v>0</v>
      </c>
      <c r="L887" s="17">
        <f>VLOOKUP(A887,'[2]2023'!$A$9:$I$7853,9,0)</f>
        <v>0</v>
      </c>
      <c r="M887" s="18">
        <f>VLOOKUP(A887,[3]data1683177749303!$A$2:$J$6448,10,0)</f>
        <v>0</v>
      </c>
    </row>
    <row r="888" spans="1:13" ht="15.75" outlineLevel="1">
      <c r="A888" s="10">
        <v>1315770425</v>
      </c>
      <c r="B888" s="11">
        <v>425</v>
      </c>
      <c r="C888" s="19">
        <v>315770</v>
      </c>
      <c r="D888" s="13">
        <v>1</v>
      </c>
      <c r="E888" s="136" t="s">
        <v>3154</v>
      </c>
      <c r="F888" s="15" t="s">
        <v>620</v>
      </c>
      <c r="G888" s="137" t="s">
        <v>3154</v>
      </c>
      <c r="H888" s="13" t="s">
        <v>34</v>
      </c>
      <c r="I888" s="126" t="s">
        <v>3154</v>
      </c>
      <c r="J888" s="126" t="s">
        <v>3154</v>
      </c>
      <c r="K888" s="17">
        <f>VLOOKUP(A888,'[1]קובץ מוכן '!$A$1:$C$7608,3,0)</f>
        <v>0</v>
      </c>
      <c r="L888" s="17">
        <f>VLOOKUP(A888,'[2]2023'!$A$9:$I$7853,9,0)</f>
        <v>0</v>
      </c>
      <c r="M888" s="18">
        <f>VLOOKUP(A888,[3]data1683177749303!$A$2:$J$6448,10,0)</f>
        <v>0</v>
      </c>
    </row>
    <row r="889" spans="1:13" ht="15.75" outlineLevel="1">
      <c r="A889" s="10">
        <v>1315770429</v>
      </c>
      <c r="B889" s="11">
        <v>429</v>
      </c>
      <c r="C889" s="19">
        <v>315770</v>
      </c>
      <c r="D889" s="13">
        <v>1</v>
      </c>
      <c r="E889" s="136" t="s">
        <v>3154</v>
      </c>
      <c r="F889" s="15" t="s">
        <v>642</v>
      </c>
      <c r="G889" s="137" t="s">
        <v>3154</v>
      </c>
      <c r="H889" s="13" t="s">
        <v>34</v>
      </c>
      <c r="I889" s="126" t="s">
        <v>3154</v>
      </c>
      <c r="J889" s="126" t="s">
        <v>3154</v>
      </c>
      <c r="K889" s="17">
        <f>VLOOKUP(A889,'[1]קובץ מוכן '!$A$1:$C$7608,3,0)</f>
        <v>0</v>
      </c>
      <c r="L889" s="17">
        <f>VLOOKUP(A889,'[2]2023'!$A$9:$I$7853,9,0)</f>
        <v>0</v>
      </c>
      <c r="M889" s="18">
        <f>VLOOKUP(A889,[3]data1683177749303!$A$2:$J$6448,10,0)</f>
        <v>0</v>
      </c>
    </row>
    <row r="890" spans="1:13" ht="15.75" outlineLevel="1">
      <c r="A890" s="10">
        <v>1315770440</v>
      </c>
      <c r="B890" s="11">
        <v>440</v>
      </c>
      <c r="C890" s="19">
        <v>315770</v>
      </c>
      <c r="D890" s="13">
        <v>1</v>
      </c>
      <c r="E890" s="136" t="s">
        <v>3154</v>
      </c>
      <c r="F890" s="15" t="s">
        <v>497</v>
      </c>
      <c r="G890" s="137" t="s">
        <v>3154</v>
      </c>
      <c r="H890" s="13" t="s">
        <v>34</v>
      </c>
      <c r="I890" s="126" t="s">
        <v>3154</v>
      </c>
      <c r="J890" s="15" t="s">
        <v>522</v>
      </c>
      <c r="K890" s="17">
        <v>0</v>
      </c>
      <c r="L890" s="17">
        <v>0</v>
      </c>
      <c r="M890" s="18">
        <v>0</v>
      </c>
    </row>
    <row r="891" spans="1:13" ht="15.75" outlineLevel="1">
      <c r="A891" s="10">
        <v>1315770911</v>
      </c>
      <c r="B891" s="11">
        <v>911</v>
      </c>
      <c r="C891" s="19">
        <v>315770</v>
      </c>
      <c r="D891" s="13">
        <v>1</v>
      </c>
      <c r="E891" s="136" t="s">
        <v>3154</v>
      </c>
      <c r="F891" s="39" t="s">
        <v>541</v>
      </c>
      <c r="G891" s="154" t="s">
        <v>3154</v>
      </c>
      <c r="H891" s="13" t="s">
        <v>34</v>
      </c>
      <c r="I891" s="126" t="s">
        <v>3154</v>
      </c>
      <c r="J891" s="126" t="s">
        <v>3154</v>
      </c>
      <c r="K891" s="17">
        <f>VLOOKUP(A891,'[1]קובץ מוכן '!$A$1:$C$7608,3,0)</f>
        <v>0</v>
      </c>
      <c r="L891" s="17">
        <f>VLOOKUP(A891,'[2]2023'!$A$9:$I$7853,9,0)</f>
        <v>0</v>
      </c>
      <c r="M891" s="140" t="s">
        <v>3154</v>
      </c>
    </row>
    <row r="892" spans="1:13" ht="15.75" outlineLevel="1">
      <c r="A892" s="10">
        <v>1315770915</v>
      </c>
      <c r="B892" s="11">
        <v>915</v>
      </c>
      <c r="C892" s="19">
        <v>315770</v>
      </c>
      <c r="D892" s="13">
        <v>1</v>
      </c>
      <c r="E892" s="136" t="s">
        <v>3154</v>
      </c>
      <c r="F892" s="15" t="s">
        <v>503</v>
      </c>
      <c r="G892" s="137" t="s">
        <v>3154</v>
      </c>
      <c r="H892" s="13" t="s">
        <v>34</v>
      </c>
      <c r="I892" s="126" t="s">
        <v>3154</v>
      </c>
      <c r="J892" s="126" t="s">
        <v>3154</v>
      </c>
      <c r="K892" s="17">
        <f>VLOOKUP(A892,'[1]קובץ מוכן '!$A$1:$C$7608,3,0)</f>
        <v>0</v>
      </c>
      <c r="L892" s="17">
        <f>VLOOKUP(A892,'[2]2023'!$A$9:$I$7853,9,0)</f>
        <v>0</v>
      </c>
      <c r="M892" s="18">
        <f>VLOOKUP(A892,[3]data1683177749303!$A$2:$J$6448,10,0)</f>
        <v>0</v>
      </c>
    </row>
    <row r="893" spans="1:13" ht="15.75" outlineLevel="1">
      <c r="A893" s="10">
        <v>1315770920</v>
      </c>
      <c r="B893" s="11">
        <v>920</v>
      </c>
      <c r="C893" s="19">
        <v>315770</v>
      </c>
      <c r="D893" s="13">
        <v>1</v>
      </c>
      <c r="E893" s="136" t="s">
        <v>3154</v>
      </c>
      <c r="F893" s="15" t="s">
        <v>621</v>
      </c>
      <c r="G893" s="137" t="s">
        <v>3154</v>
      </c>
      <c r="H893" s="13" t="s">
        <v>34</v>
      </c>
      <c r="I893" s="16">
        <f>K893/L893-1</f>
        <v>4.741425943957589E-2</v>
      </c>
      <c r="J893" s="126" t="s">
        <v>3154</v>
      </c>
      <c r="K893" s="17">
        <f>VLOOKUP(A893,'[1]קובץ מוכן '!$A$1:$C$7608,3,0)</f>
        <v>-11617500</v>
      </c>
      <c r="L893" s="17">
        <f>VLOOKUP(A893,'[2]2023'!$A$9:$I$7853,9,0)</f>
        <v>-11091600</v>
      </c>
      <c r="M893" s="18">
        <f>VLOOKUP(A893,[3]data1683177749303!$A$2:$J$6448,10,0)</f>
        <v>-10708348.32</v>
      </c>
    </row>
    <row r="894" spans="1:13" ht="15.75" outlineLevel="1">
      <c r="A894" s="10">
        <v>1315770921</v>
      </c>
      <c r="B894" s="11">
        <v>921</v>
      </c>
      <c r="C894" s="19">
        <v>315770</v>
      </c>
      <c r="D894" s="13">
        <v>1</v>
      </c>
      <c r="E894" s="136" t="s">
        <v>3154</v>
      </c>
      <c r="F894" s="15" t="s">
        <v>602</v>
      </c>
      <c r="G894" s="137" t="s">
        <v>3154</v>
      </c>
      <c r="H894" s="13" t="s">
        <v>34</v>
      </c>
      <c r="I894" s="16">
        <f>K894/L894-1</f>
        <v>0.13385516386980512</v>
      </c>
      <c r="J894" s="126" t="s">
        <v>3154</v>
      </c>
      <c r="K894" s="17">
        <f>VLOOKUP(A894,'[1]קובץ מוכן '!$A$1:$C$7608,3,0)</f>
        <v>-2013500</v>
      </c>
      <c r="L894" s="17">
        <f>VLOOKUP(A894,'[2]2023'!$A$9:$I$7853,9,0)</f>
        <v>-1775800</v>
      </c>
      <c r="M894" s="18">
        <f>VLOOKUP(A894,[3]data1683177749303!$A$2:$J$6448,10,0)</f>
        <v>-1806566.49</v>
      </c>
    </row>
    <row r="895" spans="1:13" ht="15.75" outlineLevel="1">
      <c r="A895" s="10">
        <v>1315770922</v>
      </c>
      <c r="B895" s="11">
        <v>922</v>
      </c>
      <c r="C895" s="19">
        <v>315770</v>
      </c>
      <c r="D895" s="13">
        <v>1</v>
      </c>
      <c r="E895" s="136" t="s">
        <v>3154</v>
      </c>
      <c r="F895" s="15" t="s">
        <v>603</v>
      </c>
      <c r="G895" s="137" t="s">
        <v>3154</v>
      </c>
      <c r="H895" s="13" t="s">
        <v>34</v>
      </c>
      <c r="I895" s="126" t="s">
        <v>3154</v>
      </c>
      <c r="J895" s="126" t="s">
        <v>3154</v>
      </c>
      <c r="K895" s="17">
        <f>VLOOKUP(A895,'[1]קובץ מוכן '!$A$1:$C$7608,3,0)</f>
        <v>-17900</v>
      </c>
      <c r="L895" s="17">
        <f>VLOOKUP(A895,'[2]2023'!$A$9:$I$7853,9,0)</f>
        <v>0</v>
      </c>
      <c r="M895" s="18">
        <f>VLOOKUP(A895,[3]data1683177749303!$A$2:$J$6448,10,0)</f>
        <v>-17852.96</v>
      </c>
    </row>
    <row r="896" spans="1:13" ht="15.75" outlineLevel="1">
      <c r="A896" s="10">
        <v>1315770923</v>
      </c>
      <c r="B896" s="11">
        <v>923</v>
      </c>
      <c r="C896" s="19">
        <v>315770</v>
      </c>
      <c r="D896" s="13">
        <v>1</v>
      </c>
      <c r="E896" s="136" t="s">
        <v>3154</v>
      </c>
      <c r="F896" s="15" t="s">
        <v>604</v>
      </c>
      <c r="G896" s="137" t="s">
        <v>3154</v>
      </c>
      <c r="H896" s="13" t="s">
        <v>34</v>
      </c>
      <c r="I896" s="126" t="s">
        <v>3154</v>
      </c>
      <c r="J896" s="126" t="s">
        <v>3154</v>
      </c>
      <c r="K896" s="17">
        <f>VLOOKUP(A896,'[1]קובץ מוכן '!$A$1:$C$7608,3,0)</f>
        <v>-1100</v>
      </c>
      <c r="L896" s="17">
        <f>VLOOKUP(A896,'[2]2023'!$A$9:$I$7853,9,0)</f>
        <v>-1100</v>
      </c>
      <c r="M896" s="18">
        <f>VLOOKUP(A896,[3]data1683177749303!$A$2:$J$6448,10,0)</f>
        <v>-1154.6500000000001</v>
      </c>
    </row>
    <row r="897" spans="1:13" ht="15.75" outlineLevel="1">
      <c r="A897" s="10">
        <v>1315770924</v>
      </c>
      <c r="B897" s="11">
        <v>924</v>
      </c>
      <c r="C897" s="19">
        <v>315770</v>
      </c>
      <c r="D897" s="13">
        <v>1</v>
      </c>
      <c r="E897" s="136" t="s">
        <v>3154</v>
      </c>
      <c r="F897" s="15" t="s">
        <v>633</v>
      </c>
      <c r="G897" s="137" t="s">
        <v>3154</v>
      </c>
      <c r="H897" s="13" t="s">
        <v>34</v>
      </c>
      <c r="I897" s="126" t="s">
        <v>3154</v>
      </c>
      <c r="J897" s="126" t="s">
        <v>3154</v>
      </c>
      <c r="K897" s="17">
        <f>VLOOKUP(A897,'[1]קובץ מוכן '!$A$1:$C$7608,3,0)</f>
        <v>0</v>
      </c>
      <c r="L897" s="17">
        <f>VLOOKUP(A897,'[2]2023'!$A$9:$I$7853,9,0)</f>
        <v>0</v>
      </c>
      <c r="M897" s="18">
        <f>VLOOKUP(A897,[3]data1683177749303!$A$2:$J$6448,10,0)</f>
        <v>0</v>
      </c>
    </row>
    <row r="898" spans="1:13" ht="15.75" outlineLevel="1">
      <c r="A898" s="10">
        <v>1315770925</v>
      </c>
      <c r="B898" s="11">
        <v>925</v>
      </c>
      <c r="C898" s="19">
        <v>315770</v>
      </c>
      <c r="D898" s="13">
        <v>1</v>
      </c>
      <c r="E898" s="136" t="s">
        <v>3154</v>
      </c>
      <c r="F898" s="15" t="s">
        <v>605</v>
      </c>
      <c r="G898" s="137" t="s">
        <v>3154</v>
      </c>
      <c r="H898" s="13" t="s">
        <v>34</v>
      </c>
      <c r="I898" s="16">
        <f>K898/L898-1</f>
        <v>6.4589462423107813E-2</v>
      </c>
      <c r="J898" s="126" t="s">
        <v>3154</v>
      </c>
      <c r="K898" s="17">
        <f>VLOOKUP(A898,'[1]קובץ מוכן '!$A$1:$C$7608,3,0)</f>
        <v>-796100</v>
      </c>
      <c r="L898" s="17">
        <f>VLOOKUP(A898,'[2]2023'!$A$9:$I$7853,9,0)</f>
        <v>-747800</v>
      </c>
      <c r="M898" s="18">
        <f>VLOOKUP(A898,[3]data1683177749303!$A$2:$J$6448,10,0)</f>
        <v>-779516.64</v>
      </c>
    </row>
    <row r="899" spans="1:13" ht="15.75" outlineLevel="1">
      <c r="A899" s="10">
        <v>1315770926</v>
      </c>
      <c r="B899" s="11">
        <v>926</v>
      </c>
      <c r="C899" s="19">
        <v>315770</v>
      </c>
      <c r="D899" s="13">
        <v>1</v>
      </c>
      <c r="E899" s="136" t="s">
        <v>3154</v>
      </c>
      <c r="F899" s="15" t="s">
        <v>606</v>
      </c>
      <c r="G899" s="137" t="s">
        <v>3154</v>
      </c>
      <c r="H899" s="13" t="s">
        <v>34</v>
      </c>
      <c r="I899" s="126" t="s">
        <v>3154</v>
      </c>
      <c r="J899" s="126" t="s">
        <v>3154</v>
      </c>
      <c r="K899" s="17">
        <f>VLOOKUP(A899,'[1]קובץ מוכן '!$A$1:$C$7608,3,0)</f>
        <v>-31200</v>
      </c>
      <c r="L899" s="17">
        <f>VLOOKUP(A899,'[2]2023'!$A$9:$I$7853,9,0)</f>
        <v>-30500</v>
      </c>
      <c r="M899" s="18">
        <f>VLOOKUP(A899,[3]data1683177749303!$A$2:$J$6448,10,0)</f>
        <v>-20072.919999999998</v>
      </c>
    </row>
    <row r="900" spans="1:13" ht="15.75" outlineLevel="1">
      <c r="A900" s="10">
        <v>1315770927</v>
      </c>
      <c r="B900" s="11">
        <v>927</v>
      </c>
      <c r="C900" s="19">
        <v>315770</v>
      </c>
      <c r="D900" s="13">
        <v>1</v>
      </c>
      <c r="E900" s="136" t="s">
        <v>3154</v>
      </c>
      <c r="F900" s="15" t="s">
        <v>607</v>
      </c>
      <c r="G900" s="137" t="s">
        <v>3154</v>
      </c>
      <c r="H900" s="13" t="s">
        <v>34</v>
      </c>
      <c r="I900" s="126" t="s">
        <v>3154</v>
      </c>
      <c r="J900" s="126" t="s">
        <v>3154</v>
      </c>
      <c r="K900" s="17">
        <f>VLOOKUP(A900,'[1]קובץ מוכן '!$A$1:$C$7608,3,0)</f>
        <v>0</v>
      </c>
      <c r="L900" s="17">
        <f>VLOOKUP(A900,'[2]2023'!$A$9:$I$7853,9,0)</f>
        <v>0</v>
      </c>
      <c r="M900" s="18">
        <f>VLOOKUP(A900,[3]data1683177749303!$A$2:$J$6448,10,0)</f>
        <v>0</v>
      </c>
    </row>
    <row r="901" spans="1:13" ht="15.75" outlineLevel="1">
      <c r="A901" s="10">
        <v>1315770928</v>
      </c>
      <c r="B901" s="11">
        <v>928</v>
      </c>
      <c r="C901" s="19">
        <v>315770</v>
      </c>
      <c r="D901" s="13">
        <v>1</v>
      </c>
      <c r="E901" s="136" t="s">
        <v>3154</v>
      </c>
      <c r="F901" s="15" t="s">
        <v>608</v>
      </c>
      <c r="G901" s="137" t="s">
        <v>3154</v>
      </c>
      <c r="H901" s="13" t="s">
        <v>34</v>
      </c>
      <c r="I901" s="16">
        <f>K901/L901-1</f>
        <v>5.0620821394460336E-2</v>
      </c>
      <c r="J901" s="126" t="s">
        <v>3154</v>
      </c>
      <c r="K901" s="17">
        <f>VLOOKUP(A901,'[1]קובץ מוכן '!$A$1:$C$7608,3,0)</f>
        <v>-220000</v>
      </c>
      <c r="L901" s="17">
        <f>VLOOKUP(A901,'[2]2023'!$A$9:$I$7853,9,0)</f>
        <v>-209400</v>
      </c>
      <c r="M901" s="18">
        <f>VLOOKUP(A901,[3]data1683177749303!$A$2:$J$6448,10,0)</f>
        <v>-210873.89</v>
      </c>
    </row>
    <row r="902" spans="1:13" ht="15.75" outlineLevel="1">
      <c r="A902" s="10">
        <v>1315770929</v>
      </c>
      <c r="B902" s="11">
        <v>929</v>
      </c>
      <c r="C902" s="19">
        <v>315770</v>
      </c>
      <c r="D902" s="13">
        <v>1</v>
      </c>
      <c r="E902" s="136" t="s">
        <v>3154</v>
      </c>
      <c r="F902" s="15" t="s">
        <v>642</v>
      </c>
      <c r="G902" s="137" t="s">
        <v>3154</v>
      </c>
      <c r="H902" s="13" t="s">
        <v>34</v>
      </c>
      <c r="I902" s="16">
        <f>K902/L902-1</f>
        <v>8.7396318025490638E-2</v>
      </c>
      <c r="J902" s="126" t="s">
        <v>3154</v>
      </c>
      <c r="K902" s="17">
        <f>VLOOKUP(A902,'[1]קובץ מוכן '!$A$1:$C$7608,3,0)</f>
        <v>-537500</v>
      </c>
      <c r="L902" s="17">
        <f>VLOOKUP(A902,'[2]2023'!$A$9:$I$7853,9,0)</f>
        <v>-494300</v>
      </c>
      <c r="M902" s="18">
        <f>VLOOKUP(A902,[3]data1683177749303!$A$2:$J$6448,10,0)</f>
        <v>-504810.01</v>
      </c>
    </row>
    <row r="903" spans="1:13" ht="15.75" outlineLevel="1">
      <c r="A903" s="10">
        <v>1315770930</v>
      </c>
      <c r="B903" s="11">
        <v>930</v>
      </c>
      <c r="C903" s="19">
        <v>315770</v>
      </c>
      <c r="D903" s="13">
        <v>1</v>
      </c>
      <c r="E903" s="136" t="s">
        <v>3154</v>
      </c>
      <c r="F903" s="15" t="s">
        <v>609</v>
      </c>
      <c r="G903" s="137" t="s">
        <v>3154</v>
      </c>
      <c r="H903" s="13" t="s">
        <v>34</v>
      </c>
      <c r="I903" s="16">
        <f>K903/L903-1</f>
        <v>6.89440880261738E-2</v>
      </c>
      <c r="J903" s="126" t="s">
        <v>3154</v>
      </c>
      <c r="K903" s="17">
        <f>VLOOKUP(A903,'[1]קובץ מוכן '!$A$1:$C$7608,3,0)</f>
        <v>-5848300</v>
      </c>
      <c r="L903" s="17">
        <f>VLOOKUP(A903,'[2]2023'!$A$9:$I$7853,9,0)</f>
        <v>-5471100</v>
      </c>
      <c r="M903" s="18">
        <f>VLOOKUP(A903,[3]data1683177749303!$A$2:$J$6448,10,0)</f>
        <v>-5388798.6799999997</v>
      </c>
    </row>
    <row r="904" spans="1:13" ht="15.75" outlineLevel="1">
      <c r="A904" s="10">
        <v>1315770932</v>
      </c>
      <c r="B904" s="11">
        <v>932</v>
      </c>
      <c r="C904" s="19">
        <v>315770</v>
      </c>
      <c r="D904" s="13">
        <v>1</v>
      </c>
      <c r="E904" s="136" t="s">
        <v>3154</v>
      </c>
      <c r="F904" s="15" t="s">
        <v>610</v>
      </c>
      <c r="G904" s="137" t="s">
        <v>3154</v>
      </c>
      <c r="H904" s="13" t="s">
        <v>34</v>
      </c>
      <c r="I904" s="16">
        <f>K904/L904-1</f>
        <v>4.6381578947368496E-2</v>
      </c>
      <c r="J904" s="126" t="s">
        <v>3154</v>
      </c>
      <c r="K904" s="17">
        <f>VLOOKUP(A904,'[1]קובץ מוכן '!$A$1:$C$7608,3,0)</f>
        <v>-318100</v>
      </c>
      <c r="L904" s="17">
        <f>VLOOKUP(A904,'[2]2023'!$A$9:$I$7853,9,0)</f>
        <v>-304000</v>
      </c>
      <c r="M904" s="18">
        <f>VLOOKUP(A904,[3]data1683177749303!$A$2:$J$6448,10,0)</f>
        <v>-302042.46000000002</v>
      </c>
    </row>
    <row r="905" spans="1:13" ht="15.75" outlineLevel="1">
      <c r="A905" s="10">
        <v>1315770933</v>
      </c>
      <c r="B905" s="11">
        <v>933</v>
      </c>
      <c r="C905" s="19">
        <v>315770</v>
      </c>
      <c r="D905" s="13">
        <v>1</v>
      </c>
      <c r="E905" s="136" t="s">
        <v>3154</v>
      </c>
      <c r="F905" s="15" t="s">
        <v>611</v>
      </c>
      <c r="G905" s="137" t="s">
        <v>3154</v>
      </c>
      <c r="H905" s="13" t="s">
        <v>34</v>
      </c>
      <c r="I905" s="126" t="s">
        <v>3154</v>
      </c>
      <c r="J905" s="126" t="s">
        <v>3154</v>
      </c>
      <c r="K905" s="17">
        <f>VLOOKUP(A905,'[1]קובץ מוכן '!$A$1:$C$7608,3,0)</f>
        <v>0</v>
      </c>
      <c r="L905" s="17">
        <f>VLOOKUP(A905,'[2]2023'!$A$9:$I$7853,9,0)</f>
        <v>0</v>
      </c>
      <c r="M905" s="18">
        <f>VLOOKUP(A905,[3]data1683177749303!$A$2:$J$6448,10,0)</f>
        <v>0</v>
      </c>
    </row>
    <row r="906" spans="1:13" ht="15.75" outlineLevel="1">
      <c r="A906" s="10">
        <v>1315770934</v>
      </c>
      <c r="B906" s="11">
        <v>934</v>
      </c>
      <c r="C906" s="19">
        <v>315770</v>
      </c>
      <c r="D906" s="13">
        <v>1</v>
      </c>
      <c r="E906" s="136" t="s">
        <v>3154</v>
      </c>
      <c r="F906" s="15" t="s">
        <v>612</v>
      </c>
      <c r="G906" s="137" t="s">
        <v>3154</v>
      </c>
      <c r="H906" s="13" t="s">
        <v>34</v>
      </c>
      <c r="I906" s="126" t="s">
        <v>3154</v>
      </c>
      <c r="J906" s="126" t="s">
        <v>3154</v>
      </c>
      <c r="K906" s="17">
        <f>VLOOKUP(A906,'[1]קובץ מוכן '!$A$1:$C$7608,3,0)</f>
        <v>0</v>
      </c>
      <c r="L906" s="17">
        <f>VLOOKUP(A906,'[2]2023'!$A$9:$I$7853,9,0)</f>
        <v>0</v>
      </c>
      <c r="M906" s="18">
        <f>VLOOKUP(A906,[3]data1683177749303!$A$2:$J$6448,10,0)</f>
        <v>0</v>
      </c>
    </row>
    <row r="907" spans="1:13" ht="15.75" outlineLevel="1">
      <c r="A907" s="10">
        <v>1315770938</v>
      </c>
      <c r="B907" s="11">
        <v>938</v>
      </c>
      <c r="C907" s="19">
        <v>315770</v>
      </c>
      <c r="D907" s="13">
        <v>1</v>
      </c>
      <c r="E907" s="136" t="s">
        <v>3154</v>
      </c>
      <c r="F907" s="15" t="s">
        <v>551</v>
      </c>
      <c r="G907" s="137" t="s">
        <v>3154</v>
      </c>
      <c r="H907" s="13" t="s">
        <v>34</v>
      </c>
      <c r="I907" s="126" t="s">
        <v>3154</v>
      </c>
      <c r="J907" s="126" t="s">
        <v>3154</v>
      </c>
      <c r="K907" s="17">
        <f>VLOOKUP(A907,'[1]קובץ מוכן '!$A$1:$C$7608,3,0)</f>
        <v>0</v>
      </c>
      <c r="L907" s="17">
        <f>VLOOKUP(A907,'[2]2023'!$A$9:$I$7853,9,0)</f>
        <v>0</v>
      </c>
      <c r="M907" s="18">
        <f>VLOOKUP(A907,[3]data1683177749303!$A$2:$J$6448,10,0)</f>
        <v>0</v>
      </c>
    </row>
    <row r="908" spans="1:13" ht="15.75" outlineLevel="1">
      <c r="A908" s="10">
        <v>1315770952</v>
      </c>
      <c r="B908" s="11">
        <v>952</v>
      </c>
      <c r="C908" s="19">
        <v>315770</v>
      </c>
      <c r="D908" s="13">
        <v>1</v>
      </c>
      <c r="E908" s="136" t="s">
        <v>3154</v>
      </c>
      <c r="F908" s="15" t="s">
        <v>613</v>
      </c>
      <c r="G908" s="137" t="s">
        <v>3154</v>
      </c>
      <c r="H908" s="13" t="s">
        <v>34</v>
      </c>
      <c r="I908" s="126" t="s">
        <v>3154</v>
      </c>
      <c r="J908" s="126" t="s">
        <v>3154</v>
      </c>
      <c r="K908" s="17">
        <f>VLOOKUP(A908,'[1]קובץ מוכן '!$A$1:$C$7608,3,0)</f>
        <v>0</v>
      </c>
      <c r="L908" s="17">
        <f>VLOOKUP(A908,'[2]2023'!$A$9:$I$7853,9,0)</f>
        <v>0</v>
      </c>
      <c r="M908" s="18">
        <f>VLOOKUP(A908,[3]data1683177749303!$A$2:$J$6448,10,0)</f>
        <v>-10000</v>
      </c>
    </row>
    <row r="909" spans="1:13" ht="16.5" outlineLevel="1" thickBot="1">
      <c r="A909" s="10">
        <v>1315770953</v>
      </c>
      <c r="B909" s="11">
        <v>953</v>
      </c>
      <c r="C909" s="19">
        <v>315770</v>
      </c>
      <c r="D909" s="13">
        <v>1</v>
      </c>
      <c r="E909" s="136" t="s">
        <v>3154</v>
      </c>
      <c r="F909" s="15" t="s">
        <v>411</v>
      </c>
      <c r="G909" s="137" t="s">
        <v>3154</v>
      </c>
      <c r="H909" s="13" t="s">
        <v>34</v>
      </c>
      <c r="I909" s="126" t="s">
        <v>3154</v>
      </c>
      <c r="J909" s="126" t="s">
        <v>3154</v>
      </c>
      <c r="K909" s="17">
        <f>VLOOKUP(A909,'[1]קובץ מוכן '!$A$1:$C$7608,3,0)</f>
        <v>-1693000</v>
      </c>
      <c r="L909" s="17">
        <f>VLOOKUP(A909,'[2]2023'!$A$9:$I$7853,9,0)</f>
        <v>-1195600</v>
      </c>
      <c r="M909" s="18">
        <f>VLOOKUP(A909,[3]data1683177749303!$A$2:$J$6448,10,0)</f>
        <v>-385384.98</v>
      </c>
    </row>
    <row r="910" spans="1:13" ht="16.5" thickBot="1">
      <c r="A910" s="125" t="s">
        <v>3154</v>
      </c>
      <c r="B910" s="25" t="s">
        <v>643</v>
      </c>
      <c r="C910" s="146" t="s">
        <v>3154</v>
      </c>
      <c r="D910" s="146" t="s">
        <v>3154</v>
      </c>
      <c r="E910" s="147" t="s">
        <v>3154</v>
      </c>
      <c r="F910" s="28" t="s">
        <v>641</v>
      </c>
      <c r="G910" s="153" t="s">
        <v>3154</v>
      </c>
      <c r="H910" s="146" t="s">
        <v>3154</v>
      </c>
      <c r="I910" s="29">
        <f>K910/L910-1</f>
        <v>9.7733711048158645E-2</v>
      </c>
      <c r="J910" s="127" t="s">
        <v>3154</v>
      </c>
      <c r="K910" s="37">
        <f>SUBTOTAL(9,K884:K909)</f>
        <v>-23405000</v>
      </c>
      <c r="L910" s="37">
        <f>SUBTOTAL(9,L884:L909)</f>
        <v>-21321200</v>
      </c>
      <c r="M910" s="38">
        <f>SUBTOTAL(9,M884:M909)</f>
        <v>-20164962.000000004</v>
      </c>
    </row>
    <row r="911" spans="1:13" ht="15.75" outlineLevel="1">
      <c r="A911" s="10">
        <v>13157800</v>
      </c>
      <c r="B911" s="11">
        <v>0</v>
      </c>
      <c r="C911" s="19">
        <v>315780</v>
      </c>
      <c r="D911" s="13">
        <v>1</v>
      </c>
      <c r="E911" s="136" t="s">
        <v>3154</v>
      </c>
      <c r="F911" s="15" t="s">
        <v>644</v>
      </c>
      <c r="G911" s="137" t="s">
        <v>3154</v>
      </c>
      <c r="H911" s="13" t="s">
        <v>11</v>
      </c>
      <c r="I911" s="126" t="s">
        <v>3154</v>
      </c>
      <c r="J911" s="142" t="s">
        <v>3154</v>
      </c>
      <c r="K911" s="17">
        <f>VLOOKUP(A911,'[1]קובץ מוכן '!$A$1:$C$7608,3,0)</f>
        <v>0</v>
      </c>
      <c r="L911" s="139" t="s">
        <v>3154</v>
      </c>
      <c r="M911" s="140" t="s">
        <v>3154</v>
      </c>
    </row>
    <row r="912" spans="1:13" ht="15.75" outlineLevel="1">
      <c r="A912" s="10">
        <v>1315780417</v>
      </c>
      <c r="B912" s="11">
        <v>417</v>
      </c>
      <c r="C912" s="19">
        <v>315780</v>
      </c>
      <c r="D912" s="13">
        <v>1</v>
      </c>
      <c r="E912" s="136" t="s">
        <v>3154</v>
      </c>
      <c r="F912" s="15" t="s">
        <v>618</v>
      </c>
      <c r="G912" s="137" t="s">
        <v>3154</v>
      </c>
      <c r="H912" s="13" t="s">
        <v>34</v>
      </c>
      <c r="I912" s="126" t="s">
        <v>3154</v>
      </c>
      <c r="J912" s="126" t="s">
        <v>3154</v>
      </c>
      <c r="K912" s="17">
        <f>VLOOKUP(A912,'[1]קובץ מוכן '!$A$1:$C$7608,3,0)</f>
        <v>0</v>
      </c>
      <c r="L912" s="17">
        <f>VLOOKUP(A912,'[2]2023'!$A$9:$I$7853,9,0)</f>
        <v>0</v>
      </c>
      <c r="M912" s="18">
        <f>VLOOKUP(A912,[3]data1683177749303!$A$2:$J$6448,10,0)</f>
        <v>0</v>
      </c>
    </row>
    <row r="913" spans="1:13" ht="15.75" outlineLevel="1">
      <c r="A913" s="10">
        <v>1315780920</v>
      </c>
      <c r="B913" s="11">
        <v>920</v>
      </c>
      <c r="C913" s="19">
        <v>315780</v>
      </c>
      <c r="D913" s="13">
        <v>1</v>
      </c>
      <c r="E913" s="136" t="s">
        <v>3154</v>
      </c>
      <c r="F913" s="15" t="s">
        <v>621</v>
      </c>
      <c r="G913" s="137" t="s">
        <v>3154</v>
      </c>
      <c r="H913" s="13" t="s">
        <v>34</v>
      </c>
      <c r="I913" s="126" t="s">
        <v>3154</v>
      </c>
      <c r="J913" s="126" t="s">
        <v>3154</v>
      </c>
      <c r="K913" s="17">
        <f>VLOOKUP(A913,'[1]קובץ מוכן '!$A$1:$C$7608,3,0)</f>
        <v>0</v>
      </c>
      <c r="L913" s="17">
        <f>VLOOKUP(A913,'[2]2023'!$A$9:$I$7853,9,0)</f>
        <v>0</v>
      </c>
      <c r="M913" s="18">
        <f>VLOOKUP(A913,[3]data1683177749303!$A$2:$J$6448,10,0)</f>
        <v>0</v>
      </c>
    </row>
    <row r="914" spans="1:13" ht="15.75" outlineLevel="1">
      <c r="A914" s="10">
        <v>1315780921</v>
      </c>
      <c r="B914" s="11">
        <v>921</v>
      </c>
      <c r="C914" s="19">
        <v>315780</v>
      </c>
      <c r="D914" s="13">
        <v>1</v>
      </c>
      <c r="E914" s="136" t="s">
        <v>3154</v>
      </c>
      <c r="F914" s="15" t="s">
        <v>645</v>
      </c>
      <c r="G914" s="137" t="s">
        <v>3154</v>
      </c>
      <c r="H914" s="13" t="s">
        <v>34</v>
      </c>
      <c r="I914" s="126" t="s">
        <v>3154</v>
      </c>
      <c r="J914" s="126" t="s">
        <v>3154</v>
      </c>
      <c r="K914" s="17">
        <f>VLOOKUP(A914,'[1]קובץ מוכן '!$A$1:$C$7608,3,0)</f>
        <v>0</v>
      </c>
      <c r="L914" s="17">
        <f>VLOOKUP(A914,'[2]2023'!$A$9:$I$7853,9,0)</f>
        <v>0</v>
      </c>
      <c r="M914" s="18">
        <f>VLOOKUP(A914,[3]data1683177749303!$A$2:$J$6448,10,0)</f>
        <v>0</v>
      </c>
    </row>
    <row r="915" spans="1:13" ht="15.75" outlineLevel="1">
      <c r="A915" s="10">
        <v>1315780922</v>
      </c>
      <c r="B915" s="11">
        <v>922</v>
      </c>
      <c r="C915" s="19">
        <v>315780</v>
      </c>
      <c r="D915" s="13">
        <v>1</v>
      </c>
      <c r="E915" s="136" t="s">
        <v>3154</v>
      </c>
      <c r="F915" s="15" t="s">
        <v>603</v>
      </c>
      <c r="G915" s="137" t="s">
        <v>3154</v>
      </c>
      <c r="H915" s="13" t="s">
        <v>34</v>
      </c>
      <c r="I915" s="126" t="s">
        <v>3154</v>
      </c>
      <c r="J915" s="126" t="s">
        <v>3154</v>
      </c>
      <c r="K915" s="17">
        <f>VLOOKUP(A915,'[1]קובץ מוכן '!$A$1:$C$7608,3,0)</f>
        <v>0</v>
      </c>
      <c r="L915" s="17">
        <f>VLOOKUP(A915,'[2]2023'!$A$9:$I$7853,9,0)</f>
        <v>0</v>
      </c>
      <c r="M915" s="18">
        <f>VLOOKUP(A915,[3]data1683177749303!$A$2:$J$6448,10,0)</f>
        <v>0</v>
      </c>
    </row>
    <row r="916" spans="1:13" ht="15.75" outlineLevel="1">
      <c r="A916" s="10">
        <v>1315780923</v>
      </c>
      <c r="B916" s="11">
        <v>923</v>
      </c>
      <c r="C916" s="19">
        <v>315780</v>
      </c>
      <c r="D916" s="13">
        <v>1</v>
      </c>
      <c r="E916" s="136" t="s">
        <v>3154</v>
      </c>
      <c r="F916" s="15" t="s">
        <v>646</v>
      </c>
      <c r="G916" s="137" t="s">
        <v>3154</v>
      </c>
      <c r="H916" s="13" t="s">
        <v>34</v>
      </c>
      <c r="I916" s="126" t="s">
        <v>3154</v>
      </c>
      <c r="J916" s="126" t="s">
        <v>3154</v>
      </c>
      <c r="K916" s="17">
        <f>VLOOKUP(A916,'[1]קובץ מוכן '!$A$1:$C$7608,3,0)</f>
        <v>0</v>
      </c>
      <c r="L916" s="17">
        <f>VLOOKUP(A916,'[2]2023'!$A$9:$I$7853,9,0)</f>
        <v>0</v>
      </c>
      <c r="M916" s="18">
        <f>VLOOKUP(A916,[3]data1683177749303!$A$2:$J$6448,10,0)</f>
        <v>0</v>
      </c>
    </row>
    <row r="917" spans="1:13" ht="15.75" outlineLevel="1">
      <c r="A917" s="10">
        <v>1315780924</v>
      </c>
      <c r="B917" s="11">
        <v>924</v>
      </c>
      <c r="C917" s="19">
        <v>315780</v>
      </c>
      <c r="D917" s="13">
        <v>1</v>
      </c>
      <c r="E917" s="136" t="s">
        <v>3154</v>
      </c>
      <c r="F917" s="15" t="s">
        <v>633</v>
      </c>
      <c r="G917" s="137" t="s">
        <v>3154</v>
      </c>
      <c r="H917" s="13" t="s">
        <v>34</v>
      </c>
      <c r="I917" s="126" t="s">
        <v>3154</v>
      </c>
      <c r="J917" s="126" t="s">
        <v>3154</v>
      </c>
      <c r="K917" s="17">
        <f>VLOOKUP(A917,'[1]קובץ מוכן '!$A$1:$C$7608,3,0)</f>
        <v>0</v>
      </c>
      <c r="L917" s="17">
        <f>VLOOKUP(A917,'[2]2023'!$A$9:$I$7853,9,0)</f>
        <v>0</v>
      </c>
      <c r="M917" s="18">
        <f>VLOOKUP(A917,[3]data1683177749303!$A$2:$J$6448,10,0)</f>
        <v>0</v>
      </c>
    </row>
    <row r="918" spans="1:13" ht="15.75" outlineLevel="1">
      <c r="A918" s="10">
        <v>1315780925</v>
      </c>
      <c r="B918" s="11">
        <v>925</v>
      </c>
      <c r="C918" s="19">
        <v>315780</v>
      </c>
      <c r="D918" s="13">
        <v>1</v>
      </c>
      <c r="E918" s="136" t="s">
        <v>3154</v>
      </c>
      <c r="F918" s="15" t="s">
        <v>605</v>
      </c>
      <c r="G918" s="137" t="s">
        <v>3154</v>
      </c>
      <c r="H918" s="13" t="s">
        <v>34</v>
      </c>
      <c r="I918" s="126" t="s">
        <v>3154</v>
      </c>
      <c r="J918" s="126" t="s">
        <v>3154</v>
      </c>
      <c r="K918" s="17">
        <f>VLOOKUP(A918,'[1]קובץ מוכן '!$A$1:$C$7608,3,0)</f>
        <v>0</v>
      </c>
      <c r="L918" s="17">
        <f>VLOOKUP(A918,'[2]2023'!$A$9:$I$7853,9,0)</f>
        <v>0</v>
      </c>
      <c r="M918" s="18">
        <f>VLOOKUP(A918,[3]data1683177749303!$A$2:$J$6448,10,0)</f>
        <v>0</v>
      </c>
    </row>
    <row r="919" spans="1:13" ht="15.75" outlineLevel="1">
      <c r="A919" s="10">
        <v>1315780926</v>
      </c>
      <c r="B919" s="11">
        <v>926</v>
      </c>
      <c r="C919" s="19">
        <v>315780</v>
      </c>
      <c r="D919" s="13">
        <v>1</v>
      </c>
      <c r="E919" s="136" t="s">
        <v>3154</v>
      </c>
      <c r="F919" s="15" t="s">
        <v>606</v>
      </c>
      <c r="G919" s="137" t="s">
        <v>3154</v>
      </c>
      <c r="H919" s="13" t="s">
        <v>34</v>
      </c>
      <c r="I919" s="126" t="s">
        <v>3154</v>
      </c>
      <c r="J919" s="126" t="s">
        <v>3154</v>
      </c>
      <c r="K919" s="17">
        <f>VLOOKUP(A919,'[1]קובץ מוכן '!$A$1:$C$7608,3,0)</f>
        <v>0</v>
      </c>
      <c r="L919" s="17">
        <f>VLOOKUP(A919,'[2]2023'!$A$9:$I$7853,9,0)</f>
        <v>-120500</v>
      </c>
      <c r="M919" s="18">
        <f>VLOOKUP(A919,[3]data1683177749303!$A$2:$J$6448,10,0)</f>
        <v>0</v>
      </c>
    </row>
    <row r="920" spans="1:13" ht="15.75" outlineLevel="1">
      <c r="A920" s="10">
        <v>1315780927</v>
      </c>
      <c r="B920" s="11">
        <v>927</v>
      </c>
      <c r="C920" s="19">
        <v>315780</v>
      </c>
      <c r="D920" s="13">
        <v>1</v>
      </c>
      <c r="E920" s="136" t="s">
        <v>3154</v>
      </c>
      <c r="F920" s="15" t="s">
        <v>647</v>
      </c>
      <c r="G920" s="137" t="s">
        <v>3154</v>
      </c>
      <c r="H920" s="13" t="s">
        <v>34</v>
      </c>
      <c r="I920" s="126" t="s">
        <v>3154</v>
      </c>
      <c r="J920" s="126" t="s">
        <v>3154</v>
      </c>
      <c r="K920" s="17">
        <f>VLOOKUP(A920,'[1]קובץ מוכן '!$A$1:$C$7608,3,0)</f>
        <v>0</v>
      </c>
      <c r="L920" s="17">
        <f>VLOOKUP(A920,'[2]2023'!$A$9:$I$7853,9,0)</f>
        <v>0</v>
      </c>
      <c r="M920" s="18">
        <f>VLOOKUP(A920,[3]data1683177749303!$A$2:$J$6448,10,0)</f>
        <v>0</v>
      </c>
    </row>
    <row r="921" spans="1:13" ht="15.75" outlineLevel="1">
      <c r="A921" s="10">
        <v>1315780928</v>
      </c>
      <c r="B921" s="11">
        <v>928</v>
      </c>
      <c r="C921" s="19">
        <v>315780</v>
      </c>
      <c r="D921" s="13">
        <v>1</v>
      </c>
      <c r="E921" s="136" t="s">
        <v>3154</v>
      </c>
      <c r="F921" s="15" t="s">
        <v>608</v>
      </c>
      <c r="G921" s="137" t="s">
        <v>3154</v>
      </c>
      <c r="H921" s="13" t="s">
        <v>34</v>
      </c>
      <c r="I921" s="126" t="s">
        <v>3154</v>
      </c>
      <c r="J921" s="126" t="s">
        <v>3154</v>
      </c>
      <c r="K921" s="17">
        <f>VLOOKUP(A921,'[1]קובץ מוכן '!$A$1:$C$7608,3,0)</f>
        <v>0</v>
      </c>
      <c r="L921" s="17">
        <f>VLOOKUP(A921,'[2]2023'!$A$9:$I$7853,9,0)</f>
        <v>0</v>
      </c>
      <c r="M921" s="18">
        <f>VLOOKUP(A921,[3]data1683177749303!$A$2:$J$6448,10,0)</f>
        <v>0</v>
      </c>
    </row>
    <row r="922" spans="1:13" ht="15.75" outlineLevel="1">
      <c r="A922" s="10">
        <v>1315780930</v>
      </c>
      <c r="B922" s="11">
        <v>930</v>
      </c>
      <c r="C922" s="19">
        <v>315780</v>
      </c>
      <c r="D922" s="13">
        <v>1</v>
      </c>
      <c r="E922" s="136" t="s">
        <v>3154</v>
      </c>
      <c r="F922" s="15" t="s">
        <v>609</v>
      </c>
      <c r="G922" s="137" t="s">
        <v>3154</v>
      </c>
      <c r="H922" s="13" t="s">
        <v>34</v>
      </c>
      <c r="I922" s="126" t="s">
        <v>3154</v>
      </c>
      <c r="J922" s="126" t="s">
        <v>3154</v>
      </c>
      <c r="K922" s="17">
        <f>VLOOKUP(A922,'[1]קובץ מוכן '!$A$1:$C$7608,3,0)</f>
        <v>0</v>
      </c>
      <c r="L922" s="17">
        <f>VLOOKUP(A922,'[2]2023'!$A$9:$I$7853,9,0)</f>
        <v>0</v>
      </c>
      <c r="M922" s="18">
        <f>VLOOKUP(A922,[3]data1683177749303!$A$2:$J$6448,10,0)</f>
        <v>0</v>
      </c>
    </row>
    <row r="923" spans="1:13" ht="15.75" outlineLevel="1">
      <c r="A923" s="10">
        <v>1315780932</v>
      </c>
      <c r="B923" s="11">
        <v>932</v>
      </c>
      <c r="C923" s="19">
        <v>315780</v>
      </c>
      <c r="D923" s="13">
        <v>1</v>
      </c>
      <c r="E923" s="136" t="s">
        <v>3154</v>
      </c>
      <c r="F923" s="15" t="s">
        <v>610</v>
      </c>
      <c r="G923" s="137" t="s">
        <v>3154</v>
      </c>
      <c r="H923" s="13" t="s">
        <v>34</v>
      </c>
      <c r="I923" s="126" t="s">
        <v>3154</v>
      </c>
      <c r="J923" s="126" t="s">
        <v>3154</v>
      </c>
      <c r="K923" s="17">
        <f>VLOOKUP(A923,'[1]קובץ מוכן '!$A$1:$C$7608,3,0)</f>
        <v>0</v>
      </c>
      <c r="L923" s="17">
        <f>VLOOKUP(A923,'[2]2023'!$A$9:$I$7853,9,0)</f>
        <v>0</v>
      </c>
      <c r="M923" s="18">
        <f>VLOOKUP(A923,[3]data1683177749303!$A$2:$J$6448,10,0)</f>
        <v>0</v>
      </c>
    </row>
    <row r="924" spans="1:13" ht="15.75" outlineLevel="1">
      <c r="A924" s="10">
        <v>1315780933</v>
      </c>
      <c r="B924" s="11">
        <v>933</v>
      </c>
      <c r="C924" s="19">
        <v>315780</v>
      </c>
      <c r="D924" s="13">
        <v>1</v>
      </c>
      <c r="E924" s="136" t="s">
        <v>3154</v>
      </c>
      <c r="F924" s="15" t="s">
        <v>611</v>
      </c>
      <c r="G924" s="137" t="s">
        <v>3154</v>
      </c>
      <c r="H924" s="13" t="s">
        <v>34</v>
      </c>
      <c r="I924" s="126" t="s">
        <v>3154</v>
      </c>
      <c r="J924" s="126" t="s">
        <v>3154</v>
      </c>
      <c r="K924" s="17">
        <f>VLOOKUP(A924,'[1]קובץ מוכן '!$A$1:$C$7608,3,0)</f>
        <v>0</v>
      </c>
      <c r="L924" s="17">
        <f>VLOOKUP(A924,'[2]2023'!$A$9:$I$7853,9,0)</f>
        <v>0</v>
      </c>
      <c r="M924" s="18">
        <f>VLOOKUP(A924,[3]data1683177749303!$A$2:$J$6448,10,0)</f>
        <v>0</v>
      </c>
    </row>
    <row r="925" spans="1:13" ht="15.75" outlineLevel="1">
      <c r="A925" s="10">
        <v>1315780934</v>
      </c>
      <c r="B925" s="11">
        <v>934</v>
      </c>
      <c r="C925" s="19">
        <v>315780</v>
      </c>
      <c r="D925" s="13">
        <v>1</v>
      </c>
      <c r="E925" s="136" t="s">
        <v>3154</v>
      </c>
      <c r="F925" s="15" t="s">
        <v>612</v>
      </c>
      <c r="G925" s="137" t="s">
        <v>3154</v>
      </c>
      <c r="H925" s="13" t="s">
        <v>34</v>
      </c>
      <c r="I925" s="126" t="s">
        <v>3154</v>
      </c>
      <c r="J925" s="126" t="s">
        <v>3154</v>
      </c>
      <c r="K925" s="17">
        <f>VLOOKUP(A925,'[1]קובץ מוכן '!$A$1:$C$7608,3,0)</f>
        <v>0</v>
      </c>
      <c r="L925" s="17">
        <f>VLOOKUP(A925,'[2]2023'!$A$9:$I$7853,9,0)</f>
        <v>0</v>
      </c>
      <c r="M925" s="18">
        <f>VLOOKUP(A925,[3]data1683177749303!$A$2:$J$6448,10,0)</f>
        <v>0</v>
      </c>
    </row>
    <row r="926" spans="1:13" ht="16.5" outlineLevel="1" thickBot="1">
      <c r="A926" s="10">
        <v>1315780938</v>
      </c>
      <c r="B926" s="11">
        <v>938</v>
      </c>
      <c r="C926" s="19">
        <v>315780</v>
      </c>
      <c r="D926" s="13">
        <v>1</v>
      </c>
      <c r="E926" s="136" t="s">
        <v>3154</v>
      </c>
      <c r="F926" s="15" t="s">
        <v>551</v>
      </c>
      <c r="G926" s="137" t="s">
        <v>3154</v>
      </c>
      <c r="H926" s="13" t="s">
        <v>34</v>
      </c>
      <c r="I926" s="126" t="s">
        <v>3154</v>
      </c>
      <c r="J926" s="126" t="s">
        <v>3154</v>
      </c>
      <c r="K926" s="17">
        <f>VLOOKUP(A926,'[1]קובץ מוכן '!$A$1:$C$7608,3,0)</f>
        <v>0</v>
      </c>
      <c r="L926" s="17">
        <f>VLOOKUP(A926,'[2]2023'!$A$9:$I$7853,9,0)</f>
        <v>0</v>
      </c>
      <c r="M926" s="18">
        <f>VLOOKUP(A926,[3]data1683177749303!$A$2:$J$6448,10,0)</f>
        <v>0</v>
      </c>
    </row>
    <row r="927" spans="1:13" ht="16.5" thickBot="1">
      <c r="A927" s="125" t="s">
        <v>3154</v>
      </c>
      <c r="B927" s="25" t="s">
        <v>648</v>
      </c>
      <c r="C927" s="146" t="s">
        <v>3154</v>
      </c>
      <c r="D927" s="146" t="s">
        <v>3154</v>
      </c>
      <c r="E927" s="147" t="s">
        <v>3154</v>
      </c>
      <c r="F927" s="28" t="s">
        <v>644</v>
      </c>
      <c r="G927" s="153" t="s">
        <v>3154</v>
      </c>
      <c r="H927" s="146" t="s">
        <v>3154</v>
      </c>
      <c r="I927" s="127" t="s">
        <v>3154</v>
      </c>
      <c r="J927" s="127" t="s">
        <v>3154</v>
      </c>
      <c r="K927" s="37">
        <f t="shared" ref="K927:M927" si="47">SUBTOTAL(9,K912:K926)</f>
        <v>0</v>
      </c>
      <c r="L927" s="37">
        <f t="shared" si="47"/>
        <v>-120500</v>
      </c>
      <c r="M927" s="38">
        <f t="shared" si="47"/>
        <v>0</v>
      </c>
    </row>
    <row r="928" spans="1:13" ht="15.75" outlineLevel="1">
      <c r="A928" s="10">
        <v>13157900</v>
      </c>
      <c r="B928" s="11">
        <v>0</v>
      </c>
      <c r="C928" s="19">
        <v>315790</v>
      </c>
      <c r="D928" s="13">
        <v>1</v>
      </c>
      <c r="E928" s="136" t="s">
        <v>3154</v>
      </c>
      <c r="F928" s="15" t="s">
        <v>649</v>
      </c>
      <c r="G928" s="137" t="s">
        <v>3154</v>
      </c>
      <c r="H928" s="13" t="s">
        <v>11</v>
      </c>
      <c r="I928" s="126" t="s">
        <v>3154</v>
      </c>
      <c r="J928" s="142" t="s">
        <v>3154</v>
      </c>
      <c r="K928" s="17">
        <f>VLOOKUP(A928,'[1]קובץ מוכן '!$A$1:$C$7608,3,0)</f>
        <v>0</v>
      </c>
      <c r="L928" s="17">
        <f>VLOOKUP(A928,'[2]2023'!$A$9:$I$7853,9,0)</f>
        <v>0</v>
      </c>
      <c r="M928" s="140" t="s">
        <v>3154</v>
      </c>
    </row>
    <row r="929" spans="1:13" ht="15.75" outlineLevel="1">
      <c r="A929" s="10">
        <v>1315790312</v>
      </c>
      <c r="B929" s="11">
        <v>312</v>
      </c>
      <c r="C929" s="19">
        <v>315790</v>
      </c>
      <c r="D929" s="13">
        <v>1</v>
      </c>
      <c r="E929" s="136" t="s">
        <v>3154</v>
      </c>
      <c r="F929" s="15" t="s">
        <v>444</v>
      </c>
      <c r="G929" s="137" t="s">
        <v>3154</v>
      </c>
      <c r="H929" s="13" t="s">
        <v>34</v>
      </c>
      <c r="I929" s="126" t="s">
        <v>3154</v>
      </c>
      <c r="J929" s="126" t="s">
        <v>3154</v>
      </c>
      <c r="K929" s="17">
        <f>VLOOKUP(A929,'[1]קובץ מוכן '!$A$1:$C$7608,3,0)</f>
        <v>0</v>
      </c>
      <c r="L929" s="17">
        <f>VLOOKUP(A929,'[2]2023'!$A$9:$I$7853,9,0)</f>
        <v>0</v>
      </c>
      <c r="M929" s="18">
        <f>VLOOKUP(A929,[3]data1683177749303!$A$2:$J$6448,10,0)</f>
        <v>0</v>
      </c>
    </row>
    <row r="930" spans="1:13" ht="15.75" outlineLevel="1">
      <c r="A930" s="10">
        <v>1315790417</v>
      </c>
      <c r="B930" s="11">
        <v>417</v>
      </c>
      <c r="C930" s="19">
        <v>315790</v>
      </c>
      <c r="D930" s="13">
        <v>1</v>
      </c>
      <c r="E930" s="136" t="s">
        <v>3154</v>
      </c>
      <c r="F930" s="15" t="s">
        <v>618</v>
      </c>
      <c r="G930" s="137" t="s">
        <v>3154</v>
      </c>
      <c r="H930" s="13" t="s">
        <v>34</v>
      </c>
      <c r="I930" s="126" t="s">
        <v>3154</v>
      </c>
      <c r="J930" s="126" t="s">
        <v>3154</v>
      </c>
      <c r="K930" s="17">
        <f>VLOOKUP(A930,'[1]קובץ מוכן '!$A$1:$C$7608,3,0)</f>
        <v>0</v>
      </c>
      <c r="L930" s="17">
        <f>VLOOKUP(A930,'[2]2023'!$A$9:$I$7853,9,0)</f>
        <v>0</v>
      </c>
      <c r="M930" s="18">
        <f>VLOOKUP(A930,[3]data1683177749303!$A$2:$J$6448,10,0)</f>
        <v>0</v>
      </c>
    </row>
    <row r="931" spans="1:13" ht="15.75" outlineLevel="1">
      <c r="A931" s="10">
        <v>1315790911</v>
      </c>
      <c r="B931" s="11">
        <v>911</v>
      </c>
      <c r="C931" s="19">
        <v>315790</v>
      </c>
      <c r="D931" s="13">
        <v>1</v>
      </c>
      <c r="E931" s="136" t="s">
        <v>3154</v>
      </c>
      <c r="F931" s="39" t="s">
        <v>541</v>
      </c>
      <c r="G931" s="154" t="s">
        <v>3154</v>
      </c>
      <c r="H931" s="13" t="s">
        <v>34</v>
      </c>
      <c r="I931" s="126" t="s">
        <v>3154</v>
      </c>
      <c r="J931" s="126" t="s">
        <v>3154</v>
      </c>
      <c r="K931" s="17">
        <f>VLOOKUP(A931,'[1]קובץ מוכן '!$A$1:$C$7608,3,0)</f>
        <v>0</v>
      </c>
      <c r="L931" s="17">
        <f>VLOOKUP(A931,'[2]2023'!$A$9:$I$7853,9,0)</f>
        <v>0</v>
      </c>
      <c r="M931" s="140" t="s">
        <v>3154</v>
      </c>
    </row>
    <row r="932" spans="1:13" ht="15.75" outlineLevel="1">
      <c r="A932" s="10">
        <v>1315790921</v>
      </c>
      <c r="B932" s="11">
        <v>921</v>
      </c>
      <c r="C932" s="19">
        <v>315790</v>
      </c>
      <c r="D932" s="13">
        <v>1</v>
      </c>
      <c r="E932" s="136" t="s">
        <v>3154</v>
      </c>
      <c r="F932" s="15" t="s">
        <v>645</v>
      </c>
      <c r="G932" s="137" t="s">
        <v>3154</v>
      </c>
      <c r="H932" s="13" t="s">
        <v>34</v>
      </c>
      <c r="I932" s="126" t="s">
        <v>3154</v>
      </c>
      <c r="J932" s="126" t="s">
        <v>3154</v>
      </c>
      <c r="K932" s="17">
        <f>VLOOKUP(A932,'[1]קובץ מוכן '!$A$1:$C$7608,3,0)</f>
        <v>0</v>
      </c>
      <c r="L932" s="17">
        <f>VLOOKUP(A932,'[2]2023'!$A$9:$I$7853,9,0)</f>
        <v>0</v>
      </c>
      <c r="M932" s="18">
        <f>VLOOKUP(A932,[3]data1683177749303!$A$2:$J$6448,10,0)</f>
        <v>0</v>
      </c>
    </row>
    <row r="933" spans="1:13" ht="15.75" outlineLevel="1">
      <c r="A933" s="10">
        <v>1315790930</v>
      </c>
      <c r="B933" s="11">
        <v>930</v>
      </c>
      <c r="C933" s="19">
        <v>315790</v>
      </c>
      <c r="D933" s="13">
        <v>1</v>
      </c>
      <c r="E933" s="136" t="s">
        <v>3154</v>
      </c>
      <c r="F933" s="15" t="s">
        <v>609</v>
      </c>
      <c r="G933" s="137" t="s">
        <v>3154</v>
      </c>
      <c r="H933" s="13" t="s">
        <v>34</v>
      </c>
      <c r="I933" s="126" t="s">
        <v>3154</v>
      </c>
      <c r="J933" s="126" t="s">
        <v>3154</v>
      </c>
      <c r="K933" s="17">
        <f>VLOOKUP(A933,'[1]קובץ מוכן '!$A$1:$C$7608,3,0)</f>
        <v>0</v>
      </c>
      <c r="L933" s="17">
        <f>VLOOKUP(A933,'[2]2023'!$A$9:$I$7853,9,0)</f>
        <v>0</v>
      </c>
      <c r="M933" s="18">
        <f>VLOOKUP(A933,[3]data1683177749303!$A$2:$J$6448,10,0)</f>
        <v>0</v>
      </c>
    </row>
    <row r="934" spans="1:13" ht="15.75" outlineLevel="1">
      <c r="A934" s="10">
        <v>1315790933</v>
      </c>
      <c r="B934" s="11">
        <v>933</v>
      </c>
      <c r="C934" s="19">
        <v>315790</v>
      </c>
      <c r="D934" s="13">
        <v>1</v>
      </c>
      <c r="E934" s="136" t="s">
        <v>3154</v>
      </c>
      <c r="F934" s="15" t="s">
        <v>611</v>
      </c>
      <c r="G934" s="137" t="s">
        <v>3154</v>
      </c>
      <c r="H934" s="13" t="s">
        <v>34</v>
      </c>
      <c r="I934" s="126" t="s">
        <v>3154</v>
      </c>
      <c r="J934" s="126" t="s">
        <v>3154</v>
      </c>
      <c r="K934" s="17">
        <f>VLOOKUP(A934,'[1]קובץ מוכן '!$A$1:$C$7608,3,0)</f>
        <v>0</v>
      </c>
      <c r="L934" s="17">
        <f>VLOOKUP(A934,'[2]2023'!$A$9:$I$7853,9,0)</f>
        <v>0</v>
      </c>
      <c r="M934" s="18">
        <f>VLOOKUP(A934,[3]data1683177749303!$A$2:$J$6448,10,0)</f>
        <v>0</v>
      </c>
    </row>
    <row r="935" spans="1:13" ht="15.75" outlineLevel="1">
      <c r="A935" s="10">
        <v>1315790938</v>
      </c>
      <c r="B935" s="11">
        <v>938</v>
      </c>
      <c r="C935" s="19">
        <v>315790</v>
      </c>
      <c r="D935" s="13">
        <v>1</v>
      </c>
      <c r="E935" s="136" t="s">
        <v>3154</v>
      </c>
      <c r="F935" s="15" t="s">
        <v>551</v>
      </c>
      <c r="G935" s="137" t="s">
        <v>3154</v>
      </c>
      <c r="H935" s="13" t="s">
        <v>34</v>
      </c>
      <c r="I935" s="126" t="s">
        <v>3154</v>
      </c>
      <c r="J935" s="126" t="s">
        <v>3154</v>
      </c>
      <c r="K935" s="17">
        <f>VLOOKUP(A935,'[1]קובץ מוכן '!$A$1:$C$7608,3,0)</f>
        <v>0</v>
      </c>
      <c r="L935" s="17">
        <f>VLOOKUP(A935,'[2]2023'!$A$9:$I$7853,9,0)</f>
        <v>0</v>
      </c>
      <c r="M935" s="18">
        <f>VLOOKUP(A935,[3]data1683177749303!$A$2:$J$6448,10,0)</f>
        <v>0</v>
      </c>
    </row>
    <row r="936" spans="1:13" ht="16.5" outlineLevel="1" thickBot="1">
      <c r="A936" s="10">
        <v>1315790952</v>
      </c>
      <c r="B936" s="11">
        <v>952</v>
      </c>
      <c r="C936" s="19">
        <v>315790</v>
      </c>
      <c r="D936" s="13">
        <v>1</v>
      </c>
      <c r="E936" s="136" t="s">
        <v>3154</v>
      </c>
      <c r="F936" s="15" t="s">
        <v>650</v>
      </c>
      <c r="G936" s="137" t="s">
        <v>3154</v>
      </c>
      <c r="H936" s="13" t="s">
        <v>34</v>
      </c>
      <c r="I936" s="126" t="s">
        <v>3154</v>
      </c>
      <c r="J936" s="126" t="s">
        <v>3154</v>
      </c>
      <c r="K936" s="17">
        <f>VLOOKUP(A936,'[1]קובץ מוכן '!$A$1:$C$7608,3,0)</f>
        <v>0</v>
      </c>
      <c r="L936" s="17">
        <f>VLOOKUP(A936,'[2]2023'!$A$9:$I$7853,9,0)</f>
        <v>0</v>
      </c>
      <c r="M936" s="18">
        <f>VLOOKUP(A936,[3]data1683177749303!$A$2:$J$6448,10,0)</f>
        <v>0</v>
      </c>
    </row>
    <row r="937" spans="1:13" ht="16.5" thickBot="1">
      <c r="A937" s="125" t="s">
        <v>3154</v>
      </c>
      <c r="B937" s="25" t="s">
        <v>651</v>
      </c>
      <c r="C937" s="146" t="s">
        <v>3154</v>
      </c>
      <c r="D937" s="146" t="s">
        <v>3154</v>
      </c>
      <c r="E937" s="147" t="s">
        <v>3154</v>
      </c>
      <c r="F937" s="28" t="s">
        <v>649</v>
      </c>
      <c r="G937" s="153" t="s">
        <v>3154</v>
      </c>
      <c r="H937" s="146" t="s">
        <v>3154</v>
      </c>
      <c r="I937" s="127" t="s">
        <v>3154</v>
      </c>
      <c r="J937" s="127" t="s">
        <v>3154</v>
      </c>
      <c r="K937" s="37">
        <f>SUBTOTAL(9,K929:K936)</f>
        <v>0</v>
      </c>
      <c r="L937" s="37">
        <f>SUBTOTAL(9,L929:L936)</f>
        <v>0</v>
      </c>
      <c r="M937" s="38">
        <f>SUBTOTAL(9,M929:M936)</f>
        <v>0</v>
      </c>
    </row>
    <row r="938" spans="1:13" ht="15.75" outlineLevel="1">
      <c r="A938" s="10">
        <v>13158000</v>
      </c>
      <c r="B938" s="11">
        <v>0</v>
      </c>
      <c r="C938" s="19">
        <v>315800</v>
      </c>
      <c r="D938" s="13">
        <v>1</v>
      </c>
      <c r="E938" s="136" t="s">
        <v>3154</v>
      </c>
      <c r="F938" s="15" t="s">
        <v>652</v>
      </c>
      <c r="G938" s="137" t="s">
        <v>3154</v>
      </c>
      <c r="H938" s="13" t="s">
        <v>11</v>
      </c>
      <c r="I938" s="126" t="s">
        <v>3154</v>
      </c>
      <c r="J938" s="142" t="s">
        <v>3154</v>
      </c>
      <c r="K938" s="17">
        <f>VLOOKUP(A938,'[1]קובץ מוכן '!$A$1:$C$7608,3,0)</f>
        <v>0</v>
      </c>
      <c r="L938" s="139" t="s">
        <v>3154</v>
      </c>
      <c r="M938" s="140" t="s">
        <v>3154</v>
      </c>
    </row>
    <row r="939" spans="1:13" ht="15.75" outlineLevel="1">
      <c r="A939" s="10">
        <v>1315800312</v>
      </c>
      <c r="B939" s="11">
        <v>312</v>
      </c>
      <c r="C939" s="19">
        <v>315800</v>
      </c>
      <c r="D939" s="13">
        <v>1</v>
      </c>
      <c r="E939" s="136" t="s">
        <v>3154</v>
      </c>
      <c r="F939" s="15" t="s">
        <v>444</v>
      </c>
      <c r="G939" s="137" t="s">
        <v>3154</v>
      </c>
      <c r="H939" s="13" t="s">
        <v>34</v>
      </c>
      <c r="I939" s="126" t="s">
        <v>3154</v>
      </c>
      <c r="J939" s="126" t="s">
        <v>3154</v>
      </c>
      <c r="K939" s="17">
        <v>-19900</v>
      </c>
      <c r="L939" s="17">
        <f>VLOOKUP(A939,'[2]2023'!$A$9:$I$7853,9,0)</f>
        <v>0</v>
      </c>
      <c r="M939" s="18">
        <f>VLOOKUP(A939,[3]data1683177749303!$A$2:$J$6448,10,0)</f>
        <v>-19860</v>
      </c>
    </row>
    <row r="940" spans="1:13" ht="15.75" outlineLevel="1">
      <c r="A940" s="10">
        <v>1315800416</v>
      </c>
      <c r="B940" s="11">
        <v>416</v>
      </c>
      <c r="C940" s="19">
        <v>315800</v>
      </c>
      <c r="D940" s="13">
        <v>1</v>
      </c>
      <c r="E940" s="136" t="s">
        <v>3154</v>
      </c>
      <c r="F940" s="15" t="s">
        <v>617</v>
      </c>
      <c r="G940" s="137" t="s">
        <v>3154</v>
      </c>
      <c r="H940" s="13" t="s">
        <v>34</v>
      </c>
      <c r="I940" s="126" t="s">
        <v>3154</v>
      </c>
      <c r="J940" s="126" t="s">
        <v>3154</v>
      </c>
      <c r="K940" s="17">
        <f>VLOOKUP(A940,'[1]קובץ מוכן '!$A$1:$C$7608,3,0)</f>
        <v>0</v>
      </c>
      <c r="L940" s="17">
        <f>VLOOKUP(A940,'[2]2023'!$A$9:$I$7853,9,0)</f>
        <v>0</v>
      </c>
      <c r="M940" s="18">
        <f>VLOOKUP(A940,[3]data1683177749303!$A$2:$J$6448,10,0)</f>
        <v>0</v>
      </c>
    </row>
    <row r="941" spans="1:13" ht="15.75" outlineLevel="1">
      <c r="A941" s="10">
        <v>1315800417</v>
      </c>
      <c r="B941" s="11">
        <v>417</v>
      </c>
      <c r="C941" s="19">
        <v>315800</v>
      </c>
      <c r="D941" s="13">
        <v>1</v>
      </c>
      <c r="E941" s="136" t="s">
        <v>3154</v>
      </c>
      <c r="F941" s="15" t="s">
        <v>618</v>
      </c>
      <c r="G941" s="137" t="s">
        <v>3154</v>
      </c>
      <c r="H941" s="13" t="s">
        <v>34</v>
      </c>
      <c r="I941" s="126" t="s">
        <v>3154</v>
      </c>
      <c r="J941" s="126" t="s">
        <v>3154</v>
      </c>
      <c r="K941" s="17">
        <f>VLOOKUP(A941,'[1]קובץ מוכן '!$A$1:$C$7608,3,0)</f>
        <v>0</v>
      </c>
      <c r="L941" s="17">
        <f>VLOOKUP(A941,'[2]2023'!$A$9:$I$7853,9,0)</f>
        <v>0</v>
      </c>
      <c r="M941" s="18">
        <f>VLOOKUP(A941,[3]data1683177749303!$A$2:$J$6448,10,0)</f>
        <v>0</v>
      </c>
    </row>
    <row r="942" spans="1:13" ht="15.75" outlineLevel="1">
      <c r="A942" s="10">
        <v>1315800440</v>
      </c>
      <c r="B942" s="11">
        <v>440</v>
      </c>
      <c r="C942" s="19">
        <v>315800</v>
      </c>
      <c r="D942" s="13">
        <v>1</v>
      </c>
      <c r="E942" s="136" t="s">
        <v>3154</v>
      </c>
      <c r="F942" s="15" t="s">
        <v>497</v>
      </c>
      <c r="G942" s="137" t="s">
        <v>3154</v>
      </c>
      <c r="H942" s="13" t="s">
        <v>34</v>
      </c>
      <c r="I942" s="126" t="s">
        <v>3154</v>
      </c>
      <c r="J942" s="15" t="s">
        <v>522</v>
      </c>
      <c r="K942" s="17">
        <v>0</v>
      </c>
      <c r="L942" s="17">
        <v>0</v>
      </c>
      <c r="M942" s="18">
        <v>0</v>
      </c>
    </row>
    <row r="943" spans="1:13" ht="15.75" outlineLevel="1">
      <c r="A943" s="10">
        <v>1315800640</v>
      </c>
      <c r="B943" s="11">
        <v>640</v>
      </c>
      <c r="C943" s="19">
        <v>315800</v>
      </c>
      <c r="D943" s="13">
        <v>1</v>
      </c>
      <c r="E943" s="136" t="s">
        <v>3154</v>
      </c>
      <c r="F943" s="15" t="s">
        <v>653</v>
      </c>
      <c r="G943" s="137" t="s">
        <v>3154</v>
      </c>
      <c r="H943" s="13" t="s">
        <v>34</v>
      </c>
      <c r="I943" s="126" t="s">
        <v>3154</v>
      </c>
      <c r="J943" s="126" t="s">
        <v>3154</v>
      </c>
      <c r="K943" s="17">
        <f>VLOOKUP(A943,'[1]קובץ מוכן '!$A$1:$C$7608,3,0)</f>
        <v>0</v>
      </c>
      <c r="L943" s="17">
        <f>VLOOKUP(A943,'[2]2023'!$A$9:$I$7853,9,0)</f>
        <v>0</v>
      </c>
      <c r="M943" s="18">
        <f>VLOOKUP(A943,[3]data1683177749303!$A$2:$J$6448,10,0)</f>
        <v>0</v>
      </c>
    </row>
    <row r="944" spans="1:13" ht="15.75" outlineLevel="1">
      <c r="A944" s="10">
        <v>1315800911</v>
      </c>
      <c r="B944" s="11">
        <v>911</v>
      </c>
      <c r="C944" s="19">
        <v>315800</v>
      </c>
      <c r="D944" s="13">
        <v>1</v>
      </c>
      <c r="E944" s="136" t="s">
        <v>3154</v>
      </c>
      <c r="F944" s="39" t="s">
        <v>541</v>
      </c>
      <c r="G944" s="154" t="s">
        <v>3154</v>
      </c>
      <c r="H944" s="13" t="s">
        <v>34</v>
      </c>
      <c r="I944" s="126" t="s">
        <v>3154</v>
      </c>
      <c r="J944" s="126" t="s">
        <v>3154</v>
      </c>
      <c r="K944" s="17">
        <f>VLOOKUP(A944,'[1]קובץ מוכן '!$A$1:$C$7608,3,0)</f>
        <v>0</v>
      </c>
      <c r="L944" s="17">
        <f>VLOOKUP(A944,'[2]2023'!$A$9:$I$7853,9,0)</f>
        <v>0</v>
      </c>
      <c r="M944" s="140" t="s">
        <v>3154</v>
      </c>
    </row>
    <row r="945" spans="1:13" ht="15.75" outlineLevel="1">
      <c r="A945" s="10">
        <v>1315800915</v>
      </c>
      <c r="B945" s="11">
        <v>915</v>
      </c>
      <c r="C945" s="19">
        <v>315800</v>
      </c>
      <c r="D945" s="13">
        <v>1</v>
      </c>
      <c r="E945" s="136" t="s">
        <v>3154</v>
      </c>
      <c r="F945" s="15" t="s">
        <v>503</v>
      </c>
      <c r="G945" s="137" t="s">
        <v>3154</v>
      </c>
      <c r="H945" s="13" t="s">
        <v>34</v>
      </c>
      <c r="I945" s="126" t="s">
        <v>3154</v>
      </c>
      <c r="J945" s="126" t="s">
        <v>3154</v>
      </c>
      <c r="K945" s="17">
        <f>VLOOKUP(A945,'[1]קובץ מוכן '!$A$1:$C$7608,3,0)</f>
        <v>0</v>
      </c>
      <c r="L945" s="17">
        <f>VLOOKUP(A945,'[2]2023'!$A$9:$I$7853,9,0)</f>
        <v>0</v>
      </c>
      <c r="M945" s="18">
        <f>VLOOKUP(A945,[3]data1683177749303!$A$2:$J$6448,10,0)</f>
        <v>0</v>
      </c>
    </row>
    <row r="946" spans="1:13" ht="15.75" outlineLevel="1">
      <c r="A946" s="10">
        <v>1315800920</v>
      </c>
      <c r="B946" s="11">
        <v>920</v>
      </c>
      <c r="C946" s="19">
        <v>315800</v>
      </c>
      <c r="D946" s="13">
        <v>1</v>
      </c>
      <c r="E946" s="136" t="s">
        <v>3154</v>
      </c>
      <c r="F946" s="15" t="s">
        <v>621</v>
      </c>
      <c r="G946" s="137" t="s">
        <v>3154</v>
      </c>
      <c r="H946" s="13" t="s">
        <v>34</v>
      </c>
      <c r="I946" s="16">
        <f>K946/L946-1</f>
        <v>3.5769948133575147E-2</v>
      </c>
      <c r="J946" s="126" t="s">
        <v>3154</v>
      </c>
      <c r="K946" s="17">
        <f>VLOOKUP(A946,'[1]קובץ מוכן '!$A$1:$C$7608,3,0)</f>
        <v>-8107800</v>
      </c>
      <c r="L946" s="17">
        <f>VLOOKUP(A946,'[2]2023'!$A$9:$I$7853,9,0)</f>
        <v>-7827800</v>
      </c>
      <c r="M946" s="18">
        <f>VLOOKUP(A946,[3]data1683177749303!$A$2:$J$6448,10,0)</f>
        <v>-7510083.6900000004</v>
      </c>
    </row>
    <row r="947" spans="1:13" ht="15.75" outlineLevel="1">
      <c r="A947" s="10">
        <v>1315800921</v>
      </c>
      <c r="B947" s="11">
        <v>921</v>
      </c>
      <c r="C947" s="19">
        <v>315800</v>
      </c>
      <c r="D947" s="13">
        <v>1</v>
      </c>
      <c r="E947" s="136" t="s">
        <v>3154</v>
      </c>
      <c r="F947" s="15" t="s">
        <v>654</v>
      </c>
      <c r="G947" s="137" t="s">
        <v>3154</v>
      </c>
      <c r="H947" s="13" t="s">
        <v>34</v>
      </c>
      <c r="I947" s="16">
        <f>K947/L947-1</f>
        <v>0.15713554114032102</v>
      </c>
      <c r="J947" s="126" t="s">
        <v>3154</v>
      </c>
      <c r="K947" s="17">
        <f>VLOOKUP(A947,'[1]קובץ מוכן '!$A$1:$C$7608,3,0)</f>
        <v>-1355700</v>
      </c>
      <c r="L947" s="17">
        <f>VLOOKUP(A947,'[2]2023'!$A$9:$I$7853,9,0)</f>
        <v>-1171600</v>
      </c>
      <c r="M947" s="18">
        <f>VLOOKUP(A947,[3]data1683177749303!$A$2:$J$6448,10,0)</f>
        <v>-1253497.8899999999</v>
      </c>
    </row>
    <row r="948" spans="1:13" ht="15.75" outlineLevel="1">
      <c r="A948" s="10">
        <v>1315800922</v>
      </c>
      <c r="B948" s="11">
        <v>922</v>
      </c>
      <c r="C948" s="19">
        <v>315800</v>
      </c>
      <c r="D948" s="13">
        <v>1</v>
      </c>
      <c r="E948" s="136" t="s">
        <v>3154</v>
      </c>
      <c r="F948" s="15" t="s">
        <v>603</v>
      </c>
      <c r="G948" s="137" t="s">
        <v>3154</v>
      </c>
      <c r="H948" s="13" t="s">
        <v>34</v>
      </c>
      <c r="I948" s="126" t="s">
        <v>3154</v>
      </c>
      <c r="J948" s="126" t="s">
        <v>3154</v>
      </c>
      <c r="K948" s="17">
        <f>VLOOKUP(A948,'[1]קובץ מוכן '!$A$1:$C$7608,3,0)</f>
        <v>-90000</v>
      </c>
      <c r="L948" s="17">
        <f>VLOOKUP(A948,'[2]2023'!$A$9:$I$7853,9,0)</f>
        <v>0</v>
      </c>
      <c r="M948" s="18">
        <f>VLOOKUP(A948,[3]data1683177749303!$A$2:$J$6448,10,0)</f>
        <v>-86735.72</v>
      </c>
    </row>
    <row r="949" spans="1:13" ht="15.75" outlineLevel="1">
      <c r="A949" s="10">
        <v>1315800923</v>
      </c>
      <c r="B949" s="11">
        <v>923</v>
      </c>
      <c r="C949" s="19">
        <v>315800</v>
      </c>
      <c r="D949" s="13">
        <v>1</v>
      </c>
      <c r="E949" s="136" t="s">
        <v>3154</v>
      </c>
      <c r="F949" s="15" t="s">
        <v>655</v>
      </c>
      <c r="G949" s="137" t="s">
        <v>3154</v>
      </c>
      <c r="H949" s="13" t="s">
        <v>34</v>
      </c>
      <c r="I949" s="126" t="s">
        <v>3154</v>
      </c>
      <c r="J949" s="126" t="s">
        <v>3154</v>
      </c>
      <c r="K949" s="17">
        <f>VLOOKUP(A949,'[1]קובץ מוכן '!$A$1:$C$7608,3,0)</f>
        <v>0</v>
      </c>
      <c r="L949" s="17">
        <f>VLOOKUP(A949,'[2]2023'!$A$9:$I$7853,9,0)</f>
        <v>0</v>
      </c>
      <c r="M949" s="18">
        <f>VLOOKUP(A949,[3]data1683177749303!$A$2:$J$6448,10,0)</f>
        <v>0</v>
      </c>
    </row>
    <row r="950" spans="1:13" ht="15.75" outlineLevel="1">
      <c r="A950" s="10">
        <v>1315800924</v>
      </c>
      <c r="B950" s="11">
        <v>924</v>
      </c>
      <c r="C950" s="19">
        <v>315800</v>
      </c>
      <c r="D950" s="13">
        <v>1</v>
      </c>
      <c r="E950" s="136" t="s">
        <v>3154</v>
      </c>
      <c r="F950" s="15" t="s">
        <v>506</v>
      </c>
      <c r="G950" s="137" t="s">
        <v>3154</v>
      </c>
      <c r="H950" s="13" t="s">
        <v>34</v>
      </c>
      <c r="I950" s="126" t="s">
        <v>3154</v>
      </c>
      <c r="J950" s="126" t="s">
        <v>3154</v>
      </c>
      <c r="K950" s="17">
        <f>VLOOKUP(A950,'[1]קובץ מוכן '!$A$1:$C$7608,3,0)</f>
        <v>0</v>
      </c>
      <c r="L950" s="17">
        <f>VLOOKUP(A950,'[2]2023'!$A$9:$I$7853,9,0)</f>
        <v>0</v>
      </c>
      <c r="M950" s="18">
        <f>VLOOKUP(A950,[3]data1683177749303!$A$2:$J$6448,10,0)</f>
        <v>0</v>
      </c>
    </row>
    <row r="951" spans="1:13" ht="15.75" outlineLevel="1">
      <c r="A951" s="10">
        <v>1315800925</v>
      </c>
      <c r="B951" s="11">
        <v>925</v>
      </c>
      <c r="C951" s="19">
        <v>315800</v>
      </c>
      <c r="D951" s="13">
        <v>1</v>
      </c>
      <c r="E951" s="136" t="s">
        <v>3154</v>
      </c>
      <c r="F951" s="15" t="s">
        <v>605</v>
      </c>
      <c r="G951" s="137" t="s">
        <v>3154</v>
      </c>
      <c r="H951" s="13" t="s">
        <v>34</v>
      </c>
      <c r="I951" s="16">
        <f>K951/L951-1</f>
        <v>4.7117516629711753E-2</v>
      </c>
      <c r="J951" s="126" t="s">
        <v>3154</v>
      </c>
      <c r="K951" s="17">
        <f>VLOOKUP(A951,'[1]קובץ מוכן '!$A$1:$C$7608,3,0)</f>
        <v>-566700</v>
      </c>
      <c r="L951" s="17">
        <f>VLOOKUP(A951,'[2]2023'!$A$9:$I$7853,9,0)</f>
        <v>-541200</v>
      </c>
      <c r="M951" s="18">
        <f>VLOOKUP(A951,[3]data1683177749303!$A$2:$J$6448,10,0)</f>
        <v>-544018.13</v>
      </c>
    </row>
    <row r="952" spans="1:13" ht="15.75" outlineLevel="1">
      <c r="A952" s="10">
        <v>1315800926</v>
      </c>
      <c r="B952" s="11">
        <v>926</v>
      </c>
      <c r="C952" s="19">
        <v>315800</v>
      </c>
      <c r="D952" s="13">
        <v>1</v>
      </c>
      <c r="E952" s="136" t="s">
        <v>3154</v>
      </c>
      <c r="F952" s="15" t="s">
        <v>606</v>
      </c>
      <c r="G952" s="137" t="s">
        <v>3154</v>
      </c>
      <c r="H952" s="13" t="s">
        <v>34</v>
      </c>
      <c r="I952" s="126" t="s">
        <v>3154</v>
      </c>
      <c r="J952" s="126" t="s">
        <v>3154</v>
      </c>
      <c r="K952" s="17">
        <f>VLOOKUP(A952,'[1]קובץ מוכן '!$A$1:$C$7608,3,0)</f>
        <v>-160400</v>
      </c>
      <c r="L952" s="17">
        <f>VLOOKUP(A952,'[2]2023'!$A$9:$I$7853,9,0)</f>
        <v>0</v>
      </c>
      <c r="M952" s="18">
        <f>VLOOKUP(A952,[3]data1683177749303!$A$2:$J$6448,10,0)</f>
        <v>-66856.600000000006</v>
      </c>
    </row>
    <row r="953" spans="1:13" ht="15.75" outlineLevel="1">
      <c r="A953" s="10">
        <v>1315800927</v>
      </c>
      <c r="B953" s="11">
        <v>927</v>
      </c>
      <c r="C953" s="19">
        <v>315800</v>
      </c>
      <c r="D953" s="13">
        <v>1</v>
      </c>
      <c r="E953" s="136" t="s">
        <v>3154</v>
      </c>
      <c r="F953" s="15" t="s">
        <v>607</v>
      </c>
      <c r="G953" s="137" t="s">
        <v>3154</v>
      </c>
      <c r="H953" s="13" t="s">
        <v>34</v>
      </c>
      <c r="I953" s="126" t="s">
        <v>3154</v>
      </c>
      <c r="J953" s="126" t="s">
        <v>3154</v>
      </c>
      <c r="K953" s="17">
        <f>VLOOKUP(A953,'[1]קובץ מוכן '!$A$1:$C$7608,3,0)</f>
        <v>0</v>
      </c>
      <c r="L953" s="17">
        <f>VLOOKUP(A953,'[2]2023'!$A$9:$I$7853,9,0)</f>
        <v>0</v>
      </c>
      <c r="M953" s="18">
        <f>VLOOKUP(A953,[3]data1683177749303!$A$2:$J$6448,10,0)</f>
        <v>0</v>
      </c>
    </row>
    <row r="954" spans="1:13" ht="15.75" outlineLevel="1">
      <c r="A954" s="10">
        <v>1315800928</v>
      </c>
      <c r="B954" s="11">
        <v>928</v>
      </c>
      <c r="C954" s="19">
        <v>315800</v>
      </c>
      <c r="D954" s="13">
        <v>1</v>
      </c>
      <c r="E954" s="136" t="s">
        <v>3154</v>
      </c>
      <c r="F954" s="15" t="s">
        <v>608</v>
      </c>
      <c r="G954" s="137" t="s">
        <v>3154</v>
      </c>
      <c r="H954" s="13" t="s">
        <v>34</v>
      </c>
      <c r="I954" s="16">
        <f>K954/L954-1</f>
        <v>4.3352601156069426E-2</v>
      </c>
      <c r="J954" s="126" t="s">
        <v>3154</v>
      </c>
      <c r="K954" s="17">
        <f>VLOOKUP(A954,'[1]קובץ מוכן '!$A$1:$C$7608,3,0)</f>
        <v>-144400</v>
      </c>
      <c r="L954" s="17">
        <f>VLOOKUP(A954,'[2]2023'!$A$9:$I$7853,9,0)</f>
        <v>-138400</v>
      </c>
      <c r="M954" s="18">
        <f>VLOOKUP(A954,[3]data1683177749303!$A$2:$J$6448,10,0)</f>
        <v>-141927.53</v>
      </c>
    </row>
    <row r="955" spans="1:13" ht="15.75" outlineLevel="1">
      <c r="A955" s="10">
        <v>1315800930</v>
      </c>
      <c r="B955" s="11">
        <v>930</v>
      </c>
      <c r="C955" s="19">
        <v>315800</v>
      </c>
      <c r="D955" s="13">
        <v>1</v>
      </c>
      <c r="E955" s="136" t="s">
        <v>3154</v>
      </c>
      <c r="F955" s="15" t="s">
        <v>609</v>
      </c>
      <c r="G955" s="137" t="s">
        <v>3154</v>
      </c>
      <c r="H955" s="13" t="s">
        <v>34</v>
      </c>
      <c r="I955" s="16">
        <f>K955/L955-1</f>
        <v>5.1123986095017449E-2</v>
      </c>
      <c r="J955" s="126" t="s">
        <v>3154</v>
      </c>
      <c r="K955" s="17">
        <f>VLOOKUP(A955,'[1]קובץ מוכן '!$A$1:$C$7608,3,0)</f>
        <v>-4535600</v>
      </c>
      <c r="L955" s="17">
        <f>VLOOKUP(A955,'[2]2023'!$A$9:$I$7853,9,0)</f>
        <v>-4315000</v>
      </c>
      <c r="M955" s="18">
        <f>VLOOKUP(A955,[3]data1683177749303!$A$2:$J$6448,10,0)</f>
        <v>-4211651.75</v>
      </c>
    </row>
    <row r="956" spans="1:13" ht="15.75" outlineLevel="1">
      <c r="A956" s="10">
        <v>1315800932</v>
      </c>
      <c r="B956" s="11">
        <v>932</v>
      </c>
      <c r="C956" s="19">
        <v>315800</v>
      </c>
      <c r="D956" s="13">
        <v>1</v>
      </c>
      <c r="E956" s="136" t="s">
        <v>3154</v>
      </c>
      <c r="F956" s="15" t="s">
        <v>610</v>
      </c>
      <c r="G956" s="137" t="s">
        <v>3154</v>
      </c>
      <c r="H956" s="13" t="s">
        <v>34</v>
      </c>
      <c r="I956" s="16">
        <f>K956/L956-1</f>
        <v>4.4243577545195034E-2</v>
      </c>
      <c r="J956" s="126" t="s">
        <v>3154</v>
      </c>
      <c r="K956" s="17">
        <f>VLOOKUP(A956,'[1]קובץ מוכן '!$A$1:$C$7608,3,0)</f>
        <v>-219500</v>
      </c>
      <c r="L956" s="17">
        <f>VLOOKUP(A956,'[2]2023'!$A$9:$I$7853,9,0)</f>
        <v>-210200</v>
      </c>
      <c r="M956" s="18">
        <f>VLOOKUP(A956,[3]data1683177749303!$A$2:$J$6448,10,0)</f>
        <v>-213834.43</v>
      </c>
    </row>
    <row r="957" spans="1:13" ht="15.75" outlineLevel="1">
      <c r="A957" s="10">
        <v>1315800933</v>
      </c>
      <c r="B957" s="11">
        <v>933</v>
      </c>
      <c r="C957" s="19">
        <v>315800</v>
      </c>
      <c r="D957" s="13">
        <v>1</v>
      </c>
      <c r="E957" s="136" t="s">
        <v>3154</v>
      </c>
      <c r="F957" s="15" t="s">
        <v>611</v>
      </c>
      <c r="G957" s="137" t="s">
        <v>3154</v>
      </c>
      <c r="H957" s="13" t="s">
        <v>34</v>
      </c>
      <c r="I957" s="126" t="s">
        <v>3154</v>
      </c>
      <c r="J957" s="126" t="s">
        <v>3154</v>
      </c>
      <c r="K957" s="17">
        <f>VLOOKUP(A957,'[1]קובץ מוכן '!$A$1:$C$7608,3,0)</f>
        <v>0</v>
      </c>
      <c r="L957" s="17">
        <f>VLOOKUP(A957,'[2]2023'!$A$9:$I$7853,9,0)</f>
        <v>0</v>
      </c>
      <c r="M957" s="18">
        <f>VLOOKUP(A957,[3]data1683177749303!$A$2:$J$6448,10,0)</f>
        <v>0</v>
      </c>
    </row>
    <row r="958" spans="1:13" ht="15.75" outlineLevel="1">
      <c r="A958" s="10">
        <v>1315800934</v>
      </c>
      <c r="B958" s="11">
        <v>934</v>
      </c>
      <c r="C958" s="19">
        <v>315800</v>
      </c>
      <c r="D958" s="13">
        <v>1</v>
      </c>
      <c r="E958" s="136" t="s">
        <v>3154</v>
      </c>
      <c r="F958" s="15" t="s">
        <v>612</v>
      </c>
      <c r="G958" s="137" t="s">
        <v>3154</v>
      </c>
      <c r="H958" s="13" t="s">
        <v>34</v>
      </c>
      <c r="I958" s="126" t="s">
        <v>3154</v>
      </c>
      <c r="J958" s="126" t="s">
        <v>3154</v>
      </c>
      <c r="K958" s="17">
        <f>VLOOKUP(A958,'[1]קובץ מוכן '!$A$1:$C$7608,3,0)</f>
        <v>0</v>
      </c>
      <c r="L958" s="17">
        <f>VLOOKUP(A958,'[2]2023'!$A$9:$I$7853,9,0)</f>
        <v>0</v>
      </c>
      <c r="M958" s="18">
        <f>VLOOKUP(A958,[3]data1683177749303!$A$2:$J$6448,10,0)</f>
        <v>0</v>
      </c>
    </row>
    <row r="959" spans="1:13" ht="15.75" outlineLevel="1">
      <c r="A959" s="10">
        <v>1315800938</v>
      </c>
      <c r="B959" s="11">
        <v>938</v>
      </c>
      <c r="C959" s="19">
        <v>315800</v>
      </c>
      <c r="D959" s="13">
        <v>1</v>
      </c>
      <c r="E959" s="136" t="s">
        <v>3154</v>
      </c>
      <c r="F959" s="15" t="s">
        <v>551</v>
      </c>
      <c r="G959" s="137" t="s">
        <v>3154</v>
      </c>
      <c r="H959" s="13" t="s">
        <v>34</v>
      </c>
      <c r="I959" s="126" t="s">
        <v>3154</v>
      </c>
      <c r="J959" s="126" t="s">
        <v>3154</v>
      </c>
      <c r="K959" s="17">
        <f>VLOOKUP(A959,'[1]קובץ מוכן '!$A$1:$C$7608,3,0)</f>
        <v>0</v>
      </c>
      <c r="L959" s="17">
        <f>VLOOKUP(A959,'[2]2023'!$A$9:$I$7853,9,0)</f>
        <v>0</v>
      </c>
      <c r="M959" s="18">
        <f>VLOOKUP(A959,[3]data1683177749303!$A$2:$J$6448,10,0)</f>
        <v>0</v>
      </c>
    </row>
    <row r="960" spans="1:13" ht="15.75" outlineLevel="1">
      <c r="A960" s="10">
        <v>1315800952</v>
      </c>
      <c r="B960" s="11">
        <v>952</v>
      </c>
      <c r="C960" s="19">
        <v>315800</v>
      </c>
      <c r="D960" s="13">
        <v>1</v>
      </c>
      <c r="E960" s="136" t="s">
        <v>3154</v>
      </c>
      <c r="F960" s="15" t="s">
        <v>613</v>
      </c>
      <c r="G960" s="137" t="s">
        <v>3154</v>
      </c>
      <c r="H960" s="13" t="s">
        <v>34</v>
      </c>
      <c r="I960" s="126" t="s">
        <v>3154</v>
      </c>
      <c r="J960" s="126" t="s">
        <v>3154</v>
      </c>
      <c r="K960" s="17">
        <f>VLOOKUP(A960,'[1]קובץ מוכן '!$A$1:$C$7608,3,0)</f>
        <v>0</v>
      </c>
      <c r="L960" s="17">
        <f>VLOOKUP(A960,'[2]2023'!$A$9:$I$7853,9,0)</f>
        <v>0</v>
      </c>
      <c r="M960" s="18">
        <f>VLOOKUP(A960,[3]data1683177749303!$A$2:$J$6448,10,0)</f>
        <v>-48519</v>
      </c>
    </row>
    <row r="961" spans="1:13" ht="15.75" outlineLevel="1">
      <c r="A961" s="10">
        <v>1315800953</v>
      </c>
      <c r="B961" s="11">
        <v>953</v>
      </c>
      <c r="C961" s="19">
        <v>315800</v>
      </c>
      <c r="D961" s="13">
        <v>1</v>
      </c>
      <c r="E961" s="136" t="s">
        <v>3154</v>
      </c>
      <c r="F961" s="15" t="s">
        <v>411</v>
      </c>
      <c r="G961" s="137" t="s">
        <v>3154</v>
      </c>
      <c r="H961" s="13" t="s">
        <v>34</v>
      </c>
      <c r="I961" s="126" t="s">
        <v>3154</v>
      </c>
      <c r="J961" s="126" t="s">
        <v>3154</v>
      </c>
      <c r="K961" s="17">
        <f>VLOOKUP(A961,'[1]קובץ מוכן '!$A$1:$C$7608,3,0)</f>
        <v>-1414700</v>
      </c>
      <c r="L961" s="17">
        <f>VLOOKUP(A961,'[2]2023'!$A$9:$I$7853,9,0)</f>
        <v>-989200</v>
      </c>
      <c r="M961" s="18">
        <f>VLOOKUP(A961,[3]data1683177749303!$A$2:$J$6448,10,0)</f>
        <v>-285303.59999999998</v>
      </c>
    </row>
    <row r="962" spans="1:13" ht="16.5" outlineLevel="1" thickBot="1">
      <c r="A962" s="10">
        <v>1315800990</v>
      </c>
      <c r="B962" s="11">
        <v>990</v>
      </c>
      <c r="C962" s="19">
        <v>315800</v>
      </c>
      <c r="D962" s="13">
        <v>1</v>
      </c>
      <c r="E962" s="136" t="s">
        <v>3154</v>
      </c>
      <c r="F962" s="15" t="s">
        <v>577</v>
      </c>
      <c r="G962" s="137" t="s">
        <v>3154</v>
      </c>
      <c r="H962" s="13" t="s">
        <v>34</v>
      </c>
      <c r="I962" s="126" t="s">
        <v>3154</v>
      </c>
      <c r="J962" s="126" t="s">
        <v>3154</v>
      </c>
      <c r="K962" s="17">
        <f>VLOOKUP(A962,'[1]קובץ מוכן '!$A$1:$C$7608,3,0)</f>
        <v>0</v>
      </c>
      <c r="L962" s="17">
        <f>VLOOKUP(A962,'[2]2023'!$A$9:$I$7853,9,0)</f>
        <v>0</v>
      </c>
      <c r="M962" s="18">
        <f>VLOOKUP(A962,[3]data1683177749303!$A$2:$J$6448,10,0)</f>
        <v>0</v>
      </c>
    </row>
    <row r="963" spans="1:13" ht="16.5" thickBot="1">
      <c r="A963" s="125" t="s">
        <v>3154</v>
      </c>
      <c r="B963" s="52" t="s">
        <v>656</v>
      </c>
      <c r="C963" s="146" t="s">
        <v>3154</v>
      </c>
      <c r="D963" s="146" t="s">
        <v>3154</v>
      </c>
      <c r="E963" s="147" t="s">
        <v>3154</v>
      </c>
      <c r="F963" s="28" t="s">
        <v>657</v>
      </c>
      <c r="G963" s="153" t="s">
        <v>3154</v>
      </c>
      <c r="H963" s="146" t="s">
        <v>3154</v>
      </c>
      <c r="I963" s="29">
        <f>K963/L963-1</f>
        <v>9.3547198125501829E-2</v>
      </c>
      <c r="J963" s="127" t="s">
        <v>3154</v>
      </c>
      <c r="K963" s="37">
        <f t="shared" ref="K963:M963" si="48">SUBTOTAL(9,K939:K962)</f>
        <v>-16614700</v>
      </c>
      <c r="L963" s="37">
        <f t="shared" si="48"/>
        <v>-15193400</v>
      </c>
      <c r="M963" s="38">
        <f t="shared" si="48"/>
        <v>-14382288.34</v>
      </c>
    </row>
    <row r="964" spans="1:13" ht="15.75" outlineLevel="1">
      <c r="A964" s="10">
        <v>13158100</v>
      </c>
      <c r="B964" s="11">
        <v>0</v>
      </c>
      <c r="C964" s="19">
        <v>315810</v>
      </c>
      <c r="D964" s="13">
        <v>1</v>
      </c>
      <c r="E964" s="136" t="s">
        <v>3154</v>
      </c>
      <c r="F964" s="15" t="s">
        <v>658</v>
      </c>
      <c r="G964" s="137" t="s">
        <v>3154</v>
      </c>
      <c r="H964" s="13" t="s">
        <v>11</v>
      </c>
      <c r="I964" s="126" t="s">
        <v>3154</v>
      </c>
      <c r="J964" s="142" t="s">
        <v>3154</v>
      </c>
      <c r="K964" s="17">
        <f>VLOOKUP(A964,'[1]קובץ מוכן '!$A$1:$C$7608,3,0)</f>
        <v>0</v>
      </c>
      <c r="L964" s="139" t="s">
        <v>3154</v>
      </c>
      <c r="M964" s="140" t="s">
        <v>3154</v>
      </c>
    </row>
    <row r="965" spans="1:13" ht="15.75" outlineLevel="1">
      <c r="A965" s="10">
        <v>1315810312</v>
      </c>
      <c r="B965" s="11">
        <v>312</v>
      </c>
      <c r="C965" s="19">
        <v>315810</v>
      </c>
      <c r="D965" s="13">
        <v>1</v>
      </c>
      <c r="E965" s="136" t="s">
        <v>3154</v>
      </c>
      <c r="F965" s="15" t="s">
        <v>444</v>
      </c>
      <c r="G965" s="137" t="s">
        <v>3154</v>
      </c>
      <c r="H965" s="13" t="s">
        <v>34</v>
      </c>
      <c r="I965" s="126" t="s">
        <v>3154</v>
      </c>
      <c r="J965" s="126" t="s">
        <v>3154</v>
      </c>
      <c r="K965" s="17">
        <f>VLOOKUP(A965,'[1]קובץ מוכן '!$A$1:$C$7608,3,0)</f>
        <v>-12300</v>
      </c>
      <c r="L965" s="17">
        <f>VLOOKUP(A965,'[2]2023'!$A$9:$I$7853,9,0)</f>
        <v>0</v>
      </c>
      <c r="M965" s="18">
        <f>VLOOKUP(A965,[3]data1683177749303!$A$2:$J$6448,10,0)</f>
        <v>-12300</v>
      </c>
    </row>
    <row r="966" spans="1:13" ht="15.75" outlineLevel="1">
      <c r="A966" s="10">
        <v>1315810417</v>
      </c>
      <c r="B966" s="11">
        <v>417</v>
      </c>
      <c r="C966" s="19">
        <v>315810</v>
      </c>
      <c r="D966" s="13">
        <v>1</v>
      </c>
      <c r="E966" s="136" t="s">
        <v>3154</v>
      </c>
      <c r="F966" s="15" t="s">
        <v>618</v>
      </c>
      <c r="G966" s="137" t="s">
        <v>3154</v>
      </c>
      <c r="H966" s="13" t="s">
        <v>34</v>
      </c>
      <c r="I966" s="126" t="s">
        <v>3154</v>
      </c>
      <c r="J966" s="126" t="s">
        <v>3154</v>
      </c>
      <c r="K966" s="17">
        <f>VLOOKUP(A966,'[1]קובץ מוכן '!$A$1:$C$7608,3,0)</f>
        <v>0</v>
      </c>
      <c r="L966" s="17">
        <f>VLOOKUP(A966,'[2]2023'!$A$9:$I$7853,9,0)</f>
        <v>0</v>
      </c>
      <c r="M966" s="18">
        <f>VLOOKUP(A966,[3]data1683177749303!$A$2:$J$6448,10,0)</f>
        <v>0</v>
      </c>
    </row>
    <row r="967" spans="1:13" ht="15.75" outlineLevel="1">
      <c r="A967" s="10">
        <v>1315810440</v>
      </c>
      <c r="B967" s="11">
        <v>440</v>
      </c>
      <c r="C967" s="19">
        <v>315810</v>
      </c>
      <c r="D967" s="13">
        <v>1</v>
      </c>
      <c r="E967" s="136" t="s">
        <v>3154</v>
      </c>
      <c r="F967" s="15" t="s">
        <v>497</v>
      </c>
      <c r="G967" s="137" t="s">
        <v>3154</v>
      </c>
      <c r="H967" s="13" t="s">
        <v>34</v>
      </c>
      <c r="I967" s="126" t="s">
        <v>3154</v>
      </c>
      <c r="J967" s="15" t="s">
        <v>522</v>
      </c>
      <c r="K967" s="17">
        <v>0</v>
      </c>
      <c r="L967" s="17">
        <v>0</v>
      </c>
      <c r="M967" s="18">
        <v>0</v>
      </c>
    </row>
    <row r="968" spans="1:13" ht="15.75" outlineLevel="1">
      <c r="A968" s="10">
        <v>1315810911</v>
      </c>
      <c r="B968" s="11">
        <v>911</v>
      </c>
      <c r="C968" s="19">
        <v>315810</v>
      </c>
      <c r="D968" s="13">
        <v>1</v>
      </c>
      <c r="E968" s="136" t="s">
        <v>3154</v>
      </c>
      <c r="F968" s="39" t="s">
        <v>541</v>
      </c>
      <c r="G968" s="154" t="s">
        <v>3154</v>
      </c>
      <c r="H968" s="13" t="s">
        <v>34</v>
      </c>
      <c r="I968" s="126" t="s">
        <v>3154</v>
      </c>
      <c r="J968" s="126" t="s">
        <v>3154</v>
      </c>
      <c r="K968" s="17">
        <f>VLOOKUP(A968,'[1]קובץ מוכן '!$A$1:$C$7608,3,0)</f>
        <v>0</v>
      </c>
      <c r="L968" s="17">
        <f>VLOOKUP(A968,'[2]2023'!$A$9:$I$7853,9,0)</f>
        <v>0</v>
      </c>
      <c r="M968" s="140" t="s">
        <v>3154</v>
      </c>
    </row>
    <row r="969" spans="1:13" ht="15.75" outlineLevel="1">
      <c r="A969" s="10">
        <v>1315810915</v>
      </c>
      <c r="B969" s="11">
        <v>915</v>
      </c>
      <c r="C969" s="19">
        <v>315810</v>
      </c>
      <c r="D969" s="13">
        <v>1</v>
      </c>
      <c r="E969" s="136" t="s">
        <v>3154</v>
      </c>
      <c r="F969" s="15" t="s">
        <v>503</v>
      </c>
      <c r="G969" s="137" t="s">
        <v>3154</v>
      </c>
      <c r="H969" s="13" t="s">
        <v>34</v>
      </c>
      <c r="I969" s="126" t="s">
        <v>3154</v>
      </c>
      <c r="J969" s="126" t="s">
        <v>3154</v>
      </c>
      <c r="K969" s="17">
        <f>VLOOKUP(A969,'[1]קובץ מוכן '!$A$1:$C$7608,3,0)</f>
        <v>0</v>
      </c>
      <c r="L969" s="17">
        <f>VLOOKUP(A969,'[2]2023'!$A$9:$I$7853,9,0)</f>
        <v>0</v>
      </c>
      <c r="M969" s="18">
        <f>VLOOKUP(A969,[3]data1683177749303!$A$2:$J$6448,10,0)</f>
        <v>0</v>
      </c>
    </row>
    <row r="970" spans="1:13" ht="15.75" outlineLevel="1">
      <c r="A970" s="10">
        <v>1315810920</v>
      </c>
      <c r="B970" s="11">
        <v>920</v>
      </c>
      <c r="C970" s="19">
        <v>315810</v>
      </c>
      <c r="D970" s="13">
        <v>1</v>
      </c>
      <c r="E970" s="136" t="s">
        <v>3154</v>
      </c>
      <c r="F970" s="15" t="s">
        <v>621</v>
      </c>
      <c r="G970" s="137" t="s">
        <v>3154</v>
      </c>
      <c r="H970" s="13" t="s">
        <v>34</v>
      </c>
      <c r="I970" s="16">
        <f>K970/L970-1</f>
        <v>2.4490721493631629E-2</v>
      </c>
      <c r="J970" s="126" t="s">
        <v>3154</v>
      </c>
      <c r="K970" s="17">
        <f>VLOOKUP(A970,'[1]קובץ מוכן '!$A$1:$C$7608,3,0)</f>
        <v>-5421400</v>
      </c>
      <c r="L970" s="17">
        <f>VLOOKUP(A970,'[2]2023'!$A$9:$I$7853,9,0)</f>
        <v>-5291800</v>
      </c>
      <c r="M970" s="18">
        <f>VLOOKUP(A970,[3]data1683177749303!$A$2:$J$6448,10,0)</f>
        <v>-5626989.6299999999</v>
      </c>
    </row>
    <row r="971" spans="1:13" ht="15.75" outlineLevel="1">
      <c r="A971" s="10">
        <v>1315810921</v>
      </c>
      <c r="B971" s="11">
        <v>921</v>
      </c>
      <c r="C971" s="19">
        <v>315810</v>
      </c>
      <c r="D971" s="13">
        <v>1</v>
      </c>
      <c r="E971" s="136" t="s">
        <v>3154</v>
      </c>
      <c r="F971" s="15" t="s">
        <v>654</v>
      </c>
      <c r="G971" s="137" t="s">
        <v>3154</v>
      </c>
      <c r="H971" s="13" t="s">
        <v>34</v>
      </c>
      <c r="I971" s="16">
        <f>K971/L971-1</f>
        <v>0.18608825729244582</v>
      </c>
      <c r="J971" s="126" t="s">
        <v>3154</v>
      </c>
      <c r="K971" s="17">
        <v>-792900</v>
      </c>
      <c r="L971" s="17">
        <f>VLOOKUP(A971,'[2]2023'!$A$9:$I$7853,9,0)</f>
        <v>-668500</v>
      </c>
      <c r="M971" s="18">
        <f>VLOOKUP(A971,[3]data1683177749303!$A$2:$J$6448,10,0)</f>
        <v>-790564.67</v>
      </c>
    </row>
    <row r="972" spans="1:13" ht="15.75" outlineLevel="1">
      <c r="A972" s="10">
        <v>1315810922</v>
      </c>
      <c r="B972" s="11">
        <v>922</v>
      </c>
      <c r="C972" s="19">
        <v>315810</v>
      </c>
      <c r="D972" s="13">
        <v>1</v>
      </c>
      <c r="E972" s="136" t="s">
        <v>3154</v>
      </c>
      <c r="F972" s="15" t="s">
        <v>603</v>
      </c>
      <c r="G972" s="137" t="s">
        <v>3154</v>
      </c>
      <c r="H972" s="13" t="s">
        <v>34</v>
      </c>
      <c r="I972" s="126" t="s">
        <v>3154</v>
      </c>
      <c r="J972" s="126" t="s">
        <v>3154</v>
      </c>
      <c r="K972" s="17">
        <f>VLOOKUP(A972,'[1]קובץ מוכן '!$A$1:$C$7608,3,0)</f>
        <v>-7000</v>
      </c>
      <c r="L972" s="17">
        <f>VLOOKUP(A972,'[2]2023'!$A$9:$I$7853,9,0)</f>
        <v>0</v>
      </c>
      <c r="M972" s="18">
        <f>VLOOKUP(A972,[3]data1683177749303!$A$2:$J$6448,10,0)</f>
        <v>-6999.01</v>
      </c>
    </row>
    <row r="973" spans="1:13" ht="15.75" outlineLevel="1">
      <c r="A973" s="10">
        <v>1315810923</v>
      </c>
      <c r="B973" s="11">
        <v>923</v>
      </c>
      <c r="C973" s="19">
        <v>315810</v>
      </c>
      <c r="D973" s="13">
        <v>1</v>
      </c>
      <c r="E973" s="136" t="s">
        <v>3154</v>
      </c>
      <c r="F973" s="15" t="s">
        <v>655</v>
      </c>
      <c r="G973" s="137" t="s">
        <v>3154</v>
      </c>
      <c r="H973" s="13" t="s">
        <v>34</v>
      </c>
      <c r="I973" s="126" t="s">
        <v>3154</v>
      </c>
      <c r="J973" s="126" t="s">
        <v>3154</v>
      </c>
      <c r="K973" s="17">
        <f>VLOOKUP(A973,'[1]קובץ מוכן '!$A$1:$C$7608,3,0)</f>
        <v>0</v>
      </c>
      <c r="L973" s="17">
        <f>VLOOKUP(A973,'[2]2023'!$A$9:$I$7853,9,0)</f>
        <v>-3200</v>
      </c>
      <c r="M973" s="18">
        <f>VLOOKUP(A973,[3]data1683177749303!$A$2:$J$6448,10,0)</f>
        <v>0</v>
      </c>
    </row>
    <row r="974" spans="1:13" ht="15.75" outlineLevel="1">
      <c r="A974" s="10">
        <v>1315810924</v>
      </c>
      <c r="B974" s="11">
        <v>924</v>
      </c>
      <c r="C974" s="19">
        <v>315810</v>
      </c>
      <c r="D974" s="13">
        <v>1</v>
      </c>
      <c r="E974" s="136" t="s">
        <v>3154</v>
      </c>
      <c r="F974" s="15" t="s">
        <v>506</v>
      </c>
      <c r="G974" s="137" t="s">
        <v>3154</v>
      </c>
      <c r="H974" s="13" t="s">
        <v>34</v>
      </c>
      <c r="I974" s="126" t="s">
        <v>3154</v>
      </c>
      <c r="J974" s="126" t="s">
        <v>3154</v>
      </c>
      <c r="K974" s="17">
        <f>VLOOKUP(A974,'[1]קובץ מוכן '!$A$1:$C$7608,3,0)</f>
        <v>0</v>
      </c>
      <c r="L974" s="17">
        <f>VLOOKUP(A974,'[2]2023'!$A$9:$I$7853,9,0)</f>
        <v>0</v>
      </c>
      <c r="M974" s="18">
        <f>VLOOKUP(A974,[3]data1683177749303!$A$2:$J$6448,10,0)</f>
        <v>0</v>
      </c>
    </row>
    <row r="975" spans="1:13" ht="15.75" outlineLevel="1">
      <c r="A975" s="10">
        <v>1315810925</v>
      </c>
      <c r="B975" s="11">
        <v>925</v>
      </c>
      <c r="C975" s="19">
        <v>315810</v>
      </c>
      <c r="D975" s="13">
        <v>1</v>
      </c>
      <c r="E975" s="136" t="s">
        <v>3154</v>
      </c>
      <c r="F975" s="15" t="s">
        <v>605</v>
      </c>
      <c r="G975" s="137" t="s">
        <v>3154</v>
      </c>
      <c r="H975" s="13" t="s">
        <v>34</v>
      </c>
      <c r="I975" s="16">
        <f>K975/L975-1</f>
        <v>8.0952380952380887E-2</v>
      </c>
      <c r="J975" s="126" t="s">
        <v>3154</v>
      </c>
      <c r="K975" s="17">
        <f>VLOOKUP(A975,'[1]קובץ מוכן '!$A$1:$C$7608,3,0)</f>
        <v>-363200</v>
      </c>
      <c r="L975" s="17">
        <f>VLOOKUP(A975,'[2]2023'!$A$9:$I$7853,9,0)</f>
        <v>-336000</v>
      </c>
      <c r="M975" s="18">
        <f>VLOOKUP(A975,[3]data1683177749303!$A$2:$J$6448,10,0)</f>
        <v>-341428.27</v>
      </c>
    </row>
    <row r="976" spans="1:13" ht="15.75" outlineLevel="1">
      <c r="A976" s="10">
        <v>1315810926</v>
      </c>
      <c r="B976" s="11">
        <v>926</v>
      </c>
      <c r="C976" s="19">
        <v>315810</v>
      </c>
      <c r="D976" s="13">
        <v>1</v>
      </c>
      <c r="E976" s="136" t="s">
        <v>3154</v>
      </c>
      <c r="F976" s="15" t="s">
        <v>606</v>
      </c>
      <c r="G976" s="137" t="s">
        <v>3154</v>
      </c>
      <c r="H976" s="13" t="s">
        <v>34</v>
      </c>
      <c r="I976" s="126" t="s">
        <v>3154</v>
      </c>
      <c r="J976" s="126" t="s">
        <v>3154</v>
      </c>
      <c r="K976" s="17">
        <f>VLOOKUP(A976,'[1]קובץ מוכן '!$A$1:$C$7608,3,0)</f>
        <v>0</v>
      </c>
      <c r="L976" s="17">
        <f>VLOOKUP(A976,'[2]2023'!$A$9:$I$7853,9,0)</f>
        <v>0</v>
      </c>
      <c r="M976" s="18">
        <f>VLOOKUP(A976,[3]data1683177749303!$A$2:$J$6448,10,0)</f>
        <v>0</v>
      </c>
    </row>
    <row r="977" spans="1:13" ht="15.75" outlineLevel="1">
      <c r="A977" s="10">
        <v>1315810927</v>
      </c>
      <c r="B977" s="11">
        <v>927</v>
      </c>
      <c r="C977" s="19">
        <v>315810</v>
      </c>
      <c r="D977" s="13">
        <v>1</v>
      </c>
      <c r="E977" s="136" t="s">
        <v>3154</v>
      </c>
      <c r="F977" s="15" t="s">
        <v>607</v>
      </c>
      <c r="G977" s="137" t="s">
        <v>3154</v>
      </c>
      <c r="H977" s="13" t="s">
        <v>34</v>
      </c>
      <c r="I977" s="126" t="s">
        <v>3154</v>
      </c>
      <c r="J977" s="126" t="s">
        <v>3154</v>
      </c>
      <c r="K977" s="17">
        <f>VLOOKUP(A977,'[1]קובץ מוכן '!$A$1:$C$7608,3,0)</f>
        <v>0</v>
      </c>
      <c r="L977" s="17">
        <f>VLOOKUP(A977,'[2]2023'!$A$9:$I$7853,9,0)</f>
        <v>0</v>
      </c>
      <c r="M977" s="18">
        <f>VLOOKUP(A977,[3]data1683177749303!$A$2:$J$6448,10,0)</f>
        <v>0</v>
      </c>
    </row>
    <row r="978" spans="1:13" ht="15.75" outlineLevel="1">
      <c r="A978" s="10">
        <v>1315810928</v>
      </c>
      <c r="B978" s="11">
        <v>928</v>
      </c>
      <c r="C978" s="19">
        <v>315810</v>
      </c>
      <c r="D978" s="13">
        <v>1</v>
      </c>
      <c r="E978" s="136" t="s">
        <v>3154</v>
      </c>
      <c r="F978" s="15" t="s">
        <v>608</v>
      </c>
      <c r="G978" s="137" t="s">
        <v>3154</v>
      </c>
      <c r="H978" s="13" t="s">
        <v>34</v>
      </c>
      <c r="I978" s="16">
        <f>K978/L978-1</f>
        <v>-0.23463687150837986</v>
      </c>
      <c r="J978" s="126" t="s">
        <v>3154</v>
      </c>
      <c r="K978" s="17">
        <f>VLOOKUP(A978,'[1]קובץ מוכן '!$A$1:$C$7608,3,0)</f>
        <v>-68500</v>
      </c>
      <c r="L978" s="17">
        <f>VLOOKUP(A978,'[2]2023'!$A$9:$I$7853,9,0)</f>
        <v>-89500</v>
      </c>
      <c r="M978" s="18">
        <f>VLOOKUP(A978,[3]data1683177749303!$A$2:$J$6448,10,0)</f>
        <v>-89801.29</v>
      </c>
    </row>
    <row r="979" spans="1:13" ht="15.75" outlineLevel="1">
      <c r="A979" s="10">
        <v>1315810930</v>
      </c>
      <c r="B979" s="11">
        <v>930</v>
      </c>
      <c r="C979" s="19">
        <v>315810</v>
      </c>
      <c r="D979" s="13">
        <v>1</v>
      </c>
      <c r="E979" s="136" t="s">
        <v>3154</v>
      </c>
      <c r="F979" s="15" t="s">
        <v>609</v>
      </c>
      <c r="G979" s="137" t="s">
        <v>3154</v>
      </c>
      <c r="H979" s="13" t="s">
        <v>34</v>
      </c>
      <c r="I979" s="16">
        <f>K979/L979-1</f>
        <v>6.2475208250694081E-3</v>
      </c>
      <c r="J979" s="126" t="s">
        <v>3154</v>
      </c>
      <c r="K979" s="17">
        <f>VLOOKUP(A979,'[1]קובץ מוכן '!$A$1:$C$7608,3,0)</f>
        <v>-3044100</v>
      </c>
      <c r="L979" s="17">
        <f>VLOOKUP(A979,'[2]2023'!$A$9:$I$7853,9,0)</f>
        <v>-3025200</v>
      </c>
      <c r="M979" s="18">
        <f>VLOOKUP(A979,[3]data1683177749303!$A$2:$J$6448,10,0)</f>
        <v>-1981439.66</v>
      </c>
    </row>
    <row r="980" spans="1:13" ht="15.75" outlineLevel="1">
      <c r="A980" s="10">
        <v>1315810932</v>
      </c>
      <c r="B980" s="11">
        <v>932</v>
      </c>
      <c r="C980" s="19">
        <v>315810</v>
      </c>
      <c r="D980" s="13">
        <v>1</v>
      </c>
      <c r="E980" s="136" t="s">
        <v>3154</v>
      </c>
      <c r="F980" s="15" t="s">
        <v>610</v>
      </c>
      <c r="G980" s="137" t="s">
        <v>3154</v>
      </c>
      <c r="H980" s="13" t="s">
        <v>34</v>
      </c>
      <c r="I980" s="16">
        <f>K980/L980-1</f>
        <v>-0.10526315789473684</v>
      </c>
      <c r="J980" s="126" t="s">
        <v>3154</v>
      </c>
      <c r="K980" s="17">
        <f>VLOOKUP(A980,'[1]קובץ מוכן '!$A$1:$C$7608,3,0)</f>
        <v>-108800</v>
      </c>
      <c r="L980" s="17">
        <f>VLOOKUP(A980,'[2]2023'!$A$9:$I$7853,9,0)</f>
        <v>-121600</v>
      </c>
      <c r="M980" s="18">
        <f>VLOOKUP(A980,[3]data1683177749303!$A$2:$J$6448,10,0)</f>
        <v>-120101.74</v>
      </c>
    </row>
    <row r="981" spans="1:13" ht="15.75" outlineLevel="1">
      <c r="A981" s="10">
        <v>1315810933</v>
      </c>
      <c r="B981" s="11">
        <v>933</v>
      </c>
      <c r="C981" s="19">
        <v>315810</v>
      </c>
      <c r="D981" s="13">
        <v>1</v>
      </c>
      <c r="E981" s="136" t="s">
        <v>3154</v>
      </c>
      <c r="F981" s="15" t="s">
        <v>611</v>
      </c>
      <c r="G981" s="137" t="s">
        <v>3154</v>
      </c>
      <c r="H981" s="13" t="s">
        <v>34</v>
      </c>
      <c r="I981" s="126" t="s">
        <v>3154</v>
      </c>
      <c r="J981" s="126" t="s">
        <v>3154</v>
      </c>
      <c r="K981" s="17">
        <f>VLOOKUP(A981,'[1]קובץ מוכן '!$A$1:$C$7608,3,0)</f>
        <v>0</v>
      </c>
      <c r="L981" s="17">
        <f>VLOOKUP(A981,'[2]2023'!$A$9:$I$7853,9,0)</f>
        <v>0</v>
      </c>
      <c r="M981" s="18">
        <f>VLOOKUP(A981,[3]data1683177749303!$A$2:$J$6448,10,0)</f>
        <v>-5850</v>
      </c>
    </row>
    <row r="982" spans="1:13" ht="15.75" outlineLevel="1">
      <c r="A982" s="10">
        <v>1315810934</v>
      </c>
      <c r="B982" s="11">
        <v>934</v>
      </c>
      <c r="C982" s="19">
        <v>315810</v>
      </c>
      <c r="D982" s="13">
        <v>1</v>
      </c>
      <c r="E982" s="136" t="s">
        <v>3154</v>
      </c>
      <c r="F982" s="15" t="s">
        <v>612</v>
      </c>
      <c r="G982" s="137" t="s">
        <v>3154</v>
      </c>
      <c r="H982" s="13" t="s">
        <v>34</v>
      </c>
      <c r="I982" s="126" t="s">
        <v>3154</v>
      </c>
      <c r="J982" s="126" t="s">
        <v>3154</v>
      </c>
      <c r="K982" s="17">
        <f>VLOOKUP(A982,'[1]קובץ מוכן '!$A$1:$C$7608,3,0)</f>
        <v>0</v>
      </c>
      <c r="L982" s="17">
        <f>VLOOKUP(A982,'[2]2023'!$A$9:$I$7853,9,0)</f>
        <v>0</v>
      </c>
      <c r="M982" s="18">
        <f>VLOOKUP(A982,[3]data1683177749303!$A$2:$J$6448,10,0)</f>
        <v>0</v>
      </c>
    </row>
    <row r="983" spans="1:13" ht="15.75" outlineLevel="1">
      <c r="A983" s="10">
        <v>1315810938</v>
      </c>
      <c r="B983" s="11">
        <v>938</v>
      </c>
      <c r="C983" s="19">
        <v>315810</v>
      </c>
      <c r="D983" s="13">
        <v>1</v>
      </c>
      <c r="E983" s="136" t="s">
        <v>3154</v>
      </c>
      <c r="F983" s="15" t="s">
        <v>551</v>
      </c>
      <c r="G983" s="137" t="s">
        <v>3154</v>
      </c>
      <c r="H983" s="13" t="s">
        <v>34</v>
      </c>
      <c r="I983" s="126" t="s">
        <v>3154</v>
      </c>
      <c r="J983" s="126" t="s">
        <v>3154</v>
      </c>
      <c r="K983" s="17">
        <f>VLOOKUP(A983,'[1]קובץ מוכן '!$A$1:$C$7608,3,0)</f>
        <v>0</v>
      </c>
      <c r="L983" s="17">
        <f>VLOOKUP(A983,'[2]2023'!$A$9:$I$7853,9,0)</f>
        <v>0</v>
      </c>
      <c r="M983" s="18">
        <f>VLOOKUP(A983,[3]data1683177749303!$A$2:$J$6448,10,0)</f>
        <v>0</v>
      </c>
    </row>
    <row r="984" spans="1:13" ht="15.75" outlineLevel="1">
      <c r="A984" s="10">
        <v>1315810952</v>
      </c>
      <c r="B984" s="11">
        <v>952</v>
      </c>
      <c r="C984" s="19">
        <v>315810</v>
      </c>
      <c r="D984" s="13">
        <v>1</v>
      </c>
      <c r="E984" s="136" t="s">
        <v>3154</v>
      </c>
      <c r="F984" s="15" t="s">
        <v>613</v>
      </c>
      <c r="G984" s="137" t="s">
        <v>3154</v>
      </c>
      <c r="H984" s="13" t="s">
        <v>34</v>
      </c>
      <c r="I984" s="126" t="s">
        <v>3154</v>
      </c>
      <c r="J984" s="126" t="s">
        <v>3154</v>
      </c>
      <c r="K984" s="17">
        <f>VLOOKUP(A984,'[1]קובץ מוכן '!$A$1:$C$7608,3,0)</f>
        <v>0</v>
      </c>
      <c r="L984" s="17">
        <f>VLOOKUP(A984,'[2]2023'!$A$9:$I$7853,9,0)</f>
        <v>0</v>
      </c>
      <c r="M984" s="18">
        <f>VLOOKUP(A984,[3]data1683177749303!$A$2:$J$6448,10,0)</f>
        <v>-13100</v>
      </c>
    </row>
    <row r="985" spans="1:13" ht="16.5" outlineLevel="1" thickBot="1">
      <c r="A985" s="10">
        <v>1315810953</v>
      </c>
      <c r="B985" s="11">
        <v>953</v>
      </c>
      <c r="C985" s="19">
        <v>315810</v>
      </c>
      <c r="D985" s="13">
        <v>1</v>
      </c>
      <c r="E985" s="136" t="s">
        <v>3154</v>
      </c>
      <c r="F985" s="15" t="s">
        <v>411</v>
      </c>
      <c r="G985" s="137" t="s">
        <v>3154</v>
      </c>
      <c r="H985" s="13" t="s">
        <v>34</v>
      </c>
      <c r="I985" s="126" t="s">
        <v>3154</v>
      </c>
      <c r="J985" s="126" t="s">
        <v>3154</v>
      </c>
      <c r="K985" s="17">
        <f>VLOOKUP(A985,'[1]קובץ מוכן '!$A$1:$C$7608,3,0)</f>
        <v>-690600</v>
      </c>
      <c r="L985" s="17">
        <f>VLOOKUP(A985,'[2]2023'!$A$9:$I$7853,9,0)</f>
        <v>-541200</v>
      </c>
      <c r="M985" s="18">
        <f>VLOOKUP(A985,[3]data1683177749303!$A$2:$J$6448,10,0)</f>
        <v>-172256.44</v>
      </c>
    </row>
    <row r="986" spans="1:13" ht="16.5" thickBot="1">
      <c r="A986" s="125" t="s">
        <v>3154</v>
      </c>
      <c r="B986" s="52" t="s">
        <v>659</v>
      </c>
      <c r="C986" s="146" t="s">
        <v>3154</v>
      </c>
      <c r="D986" s="146" t="s">
        <v>3154</v>
      </c>
      <c r="E986" s="147" t="s">
        <v>3154</v>
      </c>
      <c r="F986" s="28" t="s">
        <v>658</v>
      </c>
      <c r="G986" s="153" t="s">
        <v>3154</v>
      </c>
      <c r="H986" s="146" t="s">
        <v>3154</v>
      </c>
      <c r="I986" s="29">
        <f>K986/L986-1</f>
        <v>4.2850054579736119E-2</v>
      </c>
      <c r="J986" s="127" t="s">
        <v>3154</v>
      </c>
      <c r="K986" s="37">
        <f t="shared" ref="K986:M986" si="49">SUBTOTAL(9,K965:K985)</f>
        <v>-10508800</v>
      </c>
      <c r="L986" s="37">
        <f t="shared" si="49"/>
        <v>-10077000</v>
      </c>
      <c r="M986" s="38">
        <f t="shared" si="49"/>
        <v>-9160830.709999999</v>
      </c>
    </row>
    <row r="987" spans="1:13" ht="15.75" outlineLevel="1">
      <c r="A987" s="10">
        <v>13158200</v>
      </c>
      <c r="B987" s="32">
        <v>0</v>
      </c>
      <c r="C987" s="49">
        <v>315820</v>
      </c>
      <c r="D987" s="34">
        <v>1</v>
      </c>
      <c r="E987" s="151" t="s">
        <v>3154</v>
      </c>
      <c r="F987" s="35" t="s">
        <v>660</v>
      </c>
      <c r="G987" s="152" t="s">
        <v>3154</v>
      </c>
      <c r="H987" s="34" t="s">
        <v>11</v>
      </c>
      <c r="I987" s="142" t="s">
        <v>3154</v>
      </c>
      <c r="J987" s="142" t="s">
        <v>3154</v>
      </c>
      <c r="K987" s="17">
        <f>VLOOKUP(A987,'[1]קובץ מוכן '!$A$1:$C$7608,3,0)</f>
        <v>0</v>
      </c>
      <c r="L987" s="139" t="s">
        <v>3154</v>
      </c>
      <c r="M987" s="140" t="s">
        <v>3154</v>
      </c>
    </row>
    <row r="988" spans="1:13" ht="15.75" outlineLevel="1">
      <c r="A988" s="10">
        <v>1315820312</v>
      </c>
      <c r="B988" s="11">
        <v>312</v>
      </c>
      <c r="C988" s="19">
        <v>315820</v>
      </c>
      <c r="D988" s="13">
        <v>1</v>
      </c>
      <c r="E988" s="136" t="s">
        <v>3154</v>
      </c>
      <c r="F988" s="15" t="s">
        <v>444</v>
      </c>
      <c r="G988" s="137" t="s">
        <v>3154</v>
      </c>
      <c r="H988" s="13" t="s">
        <v>34</v>
      </c>
      <c r="I988" s="126" t="s">
        <v>3154</v>
      </c>
      <c r="J988" s="126" t="s">
        <v>3154</v>
      </c>
      <c r="K988" s="17">
        <v>-6000</v>
      </c>
      <c r="L988" s="17">
        <f>VLOOKUP(A988,'[2]2023'!$A$9:$I$7853,9,0)</f>
        <v>0</v>
      </c>
      <c r="M988" s="18">
        <f>VLOOKUP(A988,[3]data1683177749303!$A$2:$J$6448,10,0)</f>
        <v>-5960</v>
      </c>
    </row>
    <row r="989" spans="1:13" ht="15.75" outlineLevel="1">
      <c r="A989" s="10">
        <v>1315820440</v>
      </c>
      <c r="B989" s="11">
        <v>440</v>
      </c>
      <c r="C989" s="19">
        <v>315820</v>
      </c>
      <c r="D989" s="13">
        <v>1</v>
      </c>
      <c r="E989" s="136" t="s">
        <v>3154</v>
      </c>
      <c r="F989" s="73" t="s">
        <v>497</v>
      </c>
      <c r="G989" s="179" t="s">
        <v>3154</v>
      </c>
      <c r="H989" s="13" t="s">
        <v>34</v>
      </c>
      <c r="I989" s="126" t="s">
        <v>3154</v>
      </c>
      <c r="J989" s="16" t="s">
        <v>522</v>
      </c>
      <c r="K989" s="139" t="s">
        <v>3154</v>
      </c>
      <c r="L989" s="139" t="s">
        <v>3154</v>
      </c>
      <c r="M989" s="140" t="s">
        <v>3154</v>
      </c>
    </row>
    <row r="990" spans="1:13" ht="15.75" outlineLevel="1">
      <c r="A990" s="10">
        <v>1315820911</v>
      </c>
      <c r="B990" s="11">
        <v>911</v>
      </c>
      <c r="C990" s="19">
        <v>315820</v>
      </c>
      <c r="D990" s="13">
        <v>1</v>
      </c>
      <c r="E990" s="136" t="s">
        <v>3154</v>
      </c>
      <c r="F990" s="39" t="s">
        <v>541</v>
      </c>
      <c r="G990" s="154" t="s">
        <v>3154</v>
      </c>
      <c r="H990" s="13" t="s">
        <v>34</v>
      </c>
      <c r="I990" s="126" t="s">
        <v>3154</v>
      </c>
      <c r="J990" s="126" t="s">
        <v>3154</v>
      </c>
      <c r="K990" s="17">
        <f>VLOOKUP(A990,'[1]קובץ מוכן '!$A$1:$C$7608,3,0)</f>
        <v>0</v>
      </c>
      <c r="L990" s="17">
        <f>VLOOKUP(A990,'[2]2023'!$A$9:$I$7853,9,0)</f>
        <v>0</v>
      </c>
      <c r="M990" s="140" t="s">
        <v>3154</v>
      </c>
    </row>
    <row r="991" spans="1:13" ht="15.75" outlineLevel="1">
      <c r="A991" s="10">
        <v>1315820915</v>
      </c>
      <c r="B991" s="11">
        <v>915</v>
      </c>
      <c r="C991" s="19">
        <v>315820</v>
      </c>
      <c r="D991" s="13">
        <v>1</v>
      </c>
      <c r="E991" s="136" t="s">
        <v>3154</v>
      </c>
      <c r="F991" s="15" t="s">
        <v>503</v>
      </c>
      <c r="G991" s="137" t="s">
        <v>3154</v>
      </c>
      <c r="H991" s="13" t="s">
        <v>34</v>
      </c>
      <c r="I991" s="126" t="s">
        <v>3154</v>
      </c>
      <c r="J991" s="126" t="s">
        <v>3154</v>
      </c>
      <c r="K991" s="17">
        <f>VLOOKUP(A991,'[1]קובץ מוכן '!$A$1:$C$7608,3,0)</f>
        <v>0</v>
      </c>
      <c r="L991" s="17">
        <f>VLOOKUP(A991,'[2]2023'!$A$9:$I$7853,9,0)</f>
        <v>0</v>
      </c>
      <c r="M991" s="18">
        <f>VLOOKUP(A991,[3]data1683177749303!$A$2:$J$6448,10,0)</f>
        <v>0</v>
      </c>
    </row>
    <row r="992" spans="1:13" ht="15.75" outlineLevel="1">
      <c r="A992" s="10">
        <v>1315820920</v>
      </c>
      <c r="B992" s="11">
        <v>920</v>
      </c>
      <c r="C992" s="19">
        <v>315820</v>
      </c>
      <c r="D992" s="13">
        <v>1</v>
      </c>
      <c r="E992" s="136" t="s">
        <v>3154</v>
      </c>
      <c r="F992" s="15" t="s">
        <v>621</v>
      </c>
      <c r="G992" s="137" t="s">
        <v>3154</v>
      </c>
      <c r="H992" s="13" t="s">
        <v>34</v>
      </c>
      <c r="I992" s="16">
        <f>K992/L992-1</f>
        <v>6.4418451319870007E-2</v>
      </c>
      <c r="J992" s="126" t="s">
        <v>3154</v>
      </c>
      <c r="K992" s="17">
        <f>VLOOKUP(A992,'[1]קובץ מוכן '!$A$1:$C$7608,3,0)</f>
        <v>-4358900</v>
      </c>
      <c r="L992" s="17">
        <f>VLOOKUP(A992,'[2]2023'!$A$9:$I$7853,9,0)</f>
        <v>-4095100</v>
      </c>
      <c r="M992" s="18">
        <f>VLOOKUP(A992,[3]data1683177749303!$A$2:$J$6448,10,0)</f>
        <v>-3837181.25</v>
      </c>
    </row>
    <row r="993" spans="1:13" ht="15.75" outlineLevel="1">
      <c r="A993" s="10">
        <v>1315820923</v>
      </c>
      <c r="B993" s="11">
        <v>923</v>
      </c>
      <c r="C993" s="19">
        <v>315820</v>
      </c>
      <c r="D993" s="13">
        <v>1</v>
      </c>
      <c r="E993" s="136" t="s">
        <v>3154</v>
      </c>
      <c r="F993" s="15" t="s">
        <v>655</v>
      </c>
      <c r="G993" s="137" t="s">
        <v>3154</v>
      </c>
      <c r="H993" s="13" t="s">
        <v>34</v>
      </c>
      <c r="I993" s="126" t="s">
        <v>3154</v>
      </c>
      <c r="J993" s="126" t="s">
        <v>3154</v>
      </c>
      <c r="K993" s="17">
        <f>VLOOKUP(A993,'[1]קובץ מוכן '!$A$1:$C$7608,3,0)</f>
        <v>-114500</v>
      </c>
      <c r="L993" s="17">
        <f>VLOOKUP(A993,'[2]2023'!$A$9:$I$7853,9,0)</f>
        <v>-28700</v>
      </c>
      <c r="M993" s="18">
        <f>VLOOKUP(A993,[3]data1683177749303!$A$2:$J$6448,10,0)</f>
        <v>-63722.07</v>
      </c>
    </row>
    <row r="994" spans="1:13" ht="15.75" outlineLevel="1">
      <c r="A994" s="10">
        <v>1315820924</v>
      </c>
      <c r="B994" s="11">
        <v>924</v>
      </c>
      <c r="C994" s="19">
        <v>315820</v>
      </c>
      <c r="D994" s="13">
        <v>1</v>
      </c>
      <c r="E994" s="136" t="s">
        <v>3154</v>
      </c>
      <c r="F994" s="15" t="s">
        <v>506</v>
      </c>
      <c r="G994" s="137" t="s">
        <v>3154</v>
      </c>
      <c r="H994" s="13" t="s">
        <v>34</v>
      </c>
      <c r="I994" s="126" t="s">
        <v>3154</v>
      </c>
      <c r="J994" s="126" t="s">
        <v>3154</v>
      </c>
      <c r="K994" s="17">
        <f>VLOOKUP(A994,'[1]קובץ מוכן '!$A$1:$C$7608,3,0)</f>
        <v>0</v>
      </c>
      <c r="L994" s="17">
        <f>VLOOKUP(A994,'[2]2023'!$A$9:$I$7853,9,0)</f>
        <v>0</v>
      </c>
      <c r="M994" s="18">
        <f>VLOOKUP(A994,[3]data1683177749303!$A$2:$J$6448,10,0)</f>
        <v>0</v>
      </c>
    </row>
    <row r="995" spans="1:13" ht="15.75" outlineLevel="1">
      <c r="A995" s="10">
        <v>1315820925</v>
      </c>
      <c r="B995" s="11">
        <v>925</v>
      </c>
      <c r="C995" s="19">
        <v>315820</v>
      </c>
      <c r="D995" s="13">
        <v>1</v>
      </c>
      <c r="E995" s="136" t="s">
        <v>3154</v>
      </c>
      <c r="F995" s="15" t="s">
        <v>605</v>
      </c>
      <c r="G995" s="137" t="s">
        <v>3154</v>
      </c>
      <c r="H995" s="13" t="s">
        <v>34</v>
      </c>
      <c r="I995" s="16">
        <f>K995/L995-1</f>
        <v>7.2386058981233292E-2</v>
      </c>
      <c r="J995" s="126" t="s">
        <v>3154</v>
      </c>
      <c r="K995" s="17">
        <f>VLOOKUP(A995,'[1]קובץ מוכן '!$A$1:$C$7608,3,0)</f>
        <v>-280000</v>
      </c>
      <c r="L995" s="17">
        <f>VLOOKUP(A995,'[2]2023'!$A$9:$I$7853,9,0)</f>
        <v>-261100</v>
      </c>
      <c r="M995" s="18">
        <f>VLOOKUP(A995,[3]data1683177749303!$A$2:$J$6448,10,0)</f>
        <v>-273485.12</v>
      </c>
    </row>
    <row r="996" spans="1:13" ht="15.75" outlineLevel="1">
      <c r="A996" s="10">
        <v>1315820927</v>
      </c>
      <c r="B996" s="11">
        <v>927</v>
      </c>
      <c r="C996" s="19">
        <v>315820</v>
      </c>
      <c r="D996" s="13">
        <v>1</v>
      </c>
      <c r="E996" s="136" t="s">
        <v>3154</v>
      </c>
      <c r="F996" s="15" t="s">
        <v>607</v>
      </c>
      <c r="G996" s="137" t="s">
        <v>3154</v>
      </c>
      <c r="H996" s="13" t="s">
        <v>34</v>
      </c>
      <c r="I996" s="126" t="s">
        <v>3154</v>
      </c>
      <c r="J996" s="126" t="s">
        <v>3154</v>
      </c>
      <c r="K996" s="17">
        <f>VLOOKUP(A996,'[1]קובץ מוכן '!$A$1:$C$7608,3,0)</f>
        <v>0</v>
      </c>
      <c r="L996" s="17">
        <f>VLOOKUP(A996,'[2]2023'!$A$9:$I$7853,9,0)</f>
        <v>0</v>
      </c>
      <c r="M996" s="18">
        <f>VLOOKUP(A996,[3]data1683177749303!$A$2:$J$6448,10,0)</f>
        <v>0</v>
      </c>
    </row>
    <row r="997" spans="1:13" ht="15.75" outlineLevel="1">
      <c r="A997" s="10">
        <v>1315820928</v>
      </c>
      <c r="B997" s="11">
        <v>928</v>
      </c>
      <c r="C997" s="19">
        <v>315820</v>
      </c>
      <c r="D997" s="13">
        <v>1</v>
      </c>
      <c r="E997" s="136" t="s">
        <v>3154</v>
      </c>
      <c r="F997" s="15" t="s">
        <v>608</v>
      </c>
      <c r="G997" s="137" t="s">
        <v>3154</v>
      </c>
      <c r="H997" s="13" t="s">
        <v>34</v>
      </c>
      <c r="I997" s="16">
        <f>K997/L997-1</f>
        <v>7.2753209700427979E-2</v>
      </c>
      <c r="J997" s="126" t="s">
        <v>3154</v>
      </c>
      <c r="K997" s="17">
        <f>VLOOKUP(A997,'[1]קובץ מוכן '!$A$1:$C$7608,3,0)</f>
        <v>-75200</v>
      </c>
      <c r="L997" s="17">
        <f>VLOOKUP(A997,'[2]2023'!$A$9:$I$7853,9,0)</f>
        <v>-70100</v>
      </c>
      <c r="M997" s="18">
        <f>VLOOKUP(A997,[3]data1683177749303!$A$2:$J$6448,10,0)</f>
        <v>-71456.429999999993</v>
      </c>
    </row>
    <row r="998" spans="1:13" ht="15.75" outlineLevel="1">
      <c r="A998" s="10">
        <v>1315820930</v>
      </c>
      <c r="B998" s="11">
        <v>930</v>
      </c>
      <c r="C998" s="19">
        <v>315820</v>
      </c>
      <c r="D998" s="13">
        <v>1</v>
      </c>
      <c r="E998" s="136" t="s">
        <v>3154</v>
      </c>
      <c r="F998" s="15" t="s">
        <v>609</v>
      </c>
      <c r="G998" s="137" t="s">
        <v>3154</v>
      </c>
      <c r="H998" s="13" t="s">
        <v>34</v>
      </c>
      <c r="I998" s="16">
        <f>K998/L998-1</f>
        <v>4.2739301334219215E-2</v>
      </c>
      <c r="J998" s="126" t="s">
        <v>3154</v>
      </c>
      <c r="K998" s="17">
        <f>VLOOKUP(A998,'[1]קובץ מוכן '!$A$1:$C$7608,3,0)</f>
        <v>-1883500</v>
      </c>
      <c r="L998" s="17">
        <f>VLOOKUP(A998,'[2]2023'!$A$9:$I$7853,9,0)</f>
        <v>-1806300</v>
      </c>
      <c r="M998" s="18">
        <f>VLOOKUP(A998,[3]data1683177749303!$A$2:$J$6448,10,0)</f>
        <v>-1696414.01</v>
      </c>
    </row>
    <row r="999" spans="1:13" ht="15.75" outlineLevel="1">
      <c r="A999" s="10">
        <v>1315820932</v>
      </c>
      <c r="B999" s="11">
        <v>932</v>
      </c>
      <c r="C999" s="19">
        <v>315820</v>
      </c>
      <c r="D999" s="13">
        <v>1</v>
      </c>
      <c r="E999" s="136" t="s">
        <v>3154</v>
      </c>
      <c r="F999" s="15" t="s">
        <v>610</v>
      </c>
      <c r="G999" s="137" t="s">
        <v>3154</v>
      </c>
      <c r="H999" s="13" t="s">
        <v>34</v>
      </c>
      <c r="I999" s="16">
        <f>K999/L999-1</f>
        <v>1.2019230769230838E-2</v>
      </c>
      <c r="J999" s="126" t="s">
        <v>3154</v>
      </c>
      <c r="K999" s="17">
        <f>VLOOKUP(A999,'[1]קובץ מוכן '!$A$1:$C$7608,3,0)</f>
        <v>-84200</v>
      </c>
      <c r="L999" s="17">
        <f>VLOOKUP(A999,'[2]2023'!$A$9:$I$7853,9,0)</f>
        <v>-83200</v>
      </c>
      <c r="M999" s="18">
        <f>VLOOKUP(A999,[3]data1683177749303!$A$2:$J$6448,10,0)</f>
        <v>-81319.08</v>
      </c>
    </row>
    <row r="1000" spans="1:13" ht="15.75" outlineLevel="1">
      <c r="A1000" s="10">
        <v>1315820933</v>
      </c>
      <c r="B1000" s="11">
        <v>933</v>
      </c>
      <c r="C1000" s="19">
        <v>315820</v>
      </c>
      <c r="D1000" s="13">
        <v>1</v>
      </c>
      <c r="E1000" s="136" t="s">
        <v>3154</v>
      </c>
      <c r="F1000" s="15" t="s">
        <v>611</v>
      </c>
      <c r="G1000" s="137" t="s">
        <v>3154</v>
      </c>
      <c r="H1000" s="13" t="s">
        <v>34</v>
      </c>
      <c r="I1000" s="126" t="s">
        <v>3154</v>
      </c>
      <c r="J1000" s="126" t="s">
        <v>3154</v>
      </c>
      <c r="K1000" s="17">
        <f>VLOOKUP(A1000,'[1]קובץ מוכן '!$A$1:$C$7608,3,0)</f>
        <v>0</v>
      </c>
      <c r="L1000" s="17">
        <f>VLOOKUP(A1000,'[2]2023'!$A$9:$I$7853,9,0)</f>
        <v>0</v>
      </c>
      <c r="M1000" s="18">
        <f>VLOOKUP(A1000,[3]data1683177749303!$A$2:$J$6448,10,0)</f>
        <v>0</v>
      </c>
    </row>
    <row r="1001" spans="1:13" ht="16.5" outlineLevel="1" thickBot="1">
      <c r="A1001" s="10">
        <v>1315820953</v>
      </c>
      <c r="B1001" s="11">
        <v>953</v>
      </c>
      <c r="C1001" s="19">
        <v>315820</v>
      </c>
      <c r="D1001" s="13">
        <v>1</v>
      </c>
      <c r="E1001" s="136" t="s">
        <v>3154</v>
      </c>
      <c r="F1001" s="15" t="s">
        <v>411</v>
      </c>
      <c r="G1001" s="137" t="s">
        <v>3154</v>
      </c>
      <c r="H1001" s="13" t="s">
        <v>34</v>
      </c>
      <c r="I1001" s="126" t="s">
        <v>3154</v>
      </c>
      <c r="J1001" s="126" t="s">
        <v>3154</v>
      </c>
      <c r="K1001" s="17">
        <f>VLOOKUP(A1001,'[1]קובץ מוכן '!$A$1:$C$7608,3,0)</f>
        <v>-372000</v>
      </c>
      <c r="L1001" s="17">
        <f>VLOOKUP(A1001,'[2]2023'!$A$9:$I$7853,9,0)</f>
        <v>-240000</v>
      </c>
      <c r="M1001" s="18">
        <f>VLOOKUP(A1001,[3]data1683177749303!$A$2:$J$6448,10,0)</f>
        <v>-66388.240000000005</v>
      </c>
    </row>
    <row r="1002" spans="1:13" ht="16.5" thickBot="1">
      <c r="A1002" s="125" t="s">
        <v>3154</v>
      </c>
      <c r="B1002" s="52" t="s">
        <v>661</v>
      </c>
      <c r="C1002" s="146" t="s">
        <v>3154</v>
      </c>
      <c r="D1002" s="146" t="s">
        <v>3154</v>
      </c>
      <c r="E1002" s="147" t="s">
        <v>3154</v>
      </c>
      <c r="F1002" s="28" t="s">
        <v>660</v>
      </c>
      <c r="G1002" s="153" t="s">
        <v>3154</v>
      </c>
      <c r="H1002" s="146" t="s">
        <v>3154</v>
      </c>
      <c r="I1002" s="29">
        <f>K1002/L1002-1</f>
        <v>8.9573999544384497E-2</v>
      </c>
      <c r="J1002" s="127" t="s">
        <v>3154</v>
      </c>
      <c r="K1002" s="37">
        <f t="shared" ref="K1002:M1002" si="50">SUBTOTAL(9,K988:K1001)</f>
        <v>-7174300</v>
      </c>
      <c r="L1002" s="37">
        <f t="shared" si="50"/>
        <v>-6584500</v>
      </c>
      <c r="M1002" s="38">
        <f t="shared" si="50"/>
        <v>-6095926.2000000002</v>
      </c>
    </row>
    <row r="1003" spans="1:13" ht="15.75" outlineLevel="1">
      <c r="A1003" s="10">
        <v>13158300</v>
      </c>
      <c r="B1003" s="32" t="s">
        <v>13</v>
      </c>
      <c r="C1003" s="49" t="s">
        <v>662</v>
      </c>
      <c r="D1003" s="34">
        <v>1</v>
      </c>
      <c r="E1003" s="151" t="s">
        <v>3154</v>
      </c>
      <c r="F1003" s="35" t="s">
        <v>663</v>
      </c>
      <c r="G1003" s="152" t="s">
        <v>3154</v>
      </c>
      <c r="H1003" s="180" t="s">
        <v>3154</v>
      </c>
      <c r="I1003" s="142" t="s">
        <v>3154</v>
      </c>
      <c r="J1003" s="142" t="s">
        <v>3154</v>
      </c>
      <c r="K1003" s="17">
        <f>VLOOKUP(A1003,'[1]קובץ מוכן '!$A$1:$C$7608,3,0)</f>
        <v>0</v>
      </c>
      <c r="L1003" s="139" t="s">
        <v>3154</v>
      </c>
      <c r="M1003" s="140" t="s">
        <v>3154</v>
      </c>
    </row>
    <row r="1004" spans="1:13" ht="15.75" outlineLevel="1">
      <c r="A1004" s="10">
        <v>1315830312</v>
      </c>
      <c r="B1004" s="11">
        <v>312</v>
      </c>
      <c r="C1004" s="19" t="s">
        <v>662</v>
      </c>
      <c r="D1004" s="13">
        <v>1</v>
      </c>
      <c r="E1004" s="136" t="s">
        <v>3154</v>
      </c>
      <c r="F1004" s="15" t="s">
        <v>444</v>
      </c>
      <c r="G1004" s="137" t="s">
        <v>3154</v>
      </c>
      <c r="H1004" s="13" t="s">
        <v>34</v>
      </c>
      <c r="I1004" s="126" t="s">
        <v>3154</v>
      </c>
      <c r="J1004" s="126" t="s">
        <v>3154</v>
      </c>
      <c r="K1004" s="17">
        <f>VLOOKUP(A1004,'[1]קובץ מוכן '!$A$1:$C$7608,3,0)</f>
        <v>0</v>
      </c>
      <c r="L1004" s="139" t="s">
        <v>3154</v>
      </c>
      <c r="M1004" s="140" t="s">
        <v>3154</v>
      </c>
    </row>
    <row r="1005" spans="1:13" ht="15.75" outlineLevel="1">
      <c r="A1005" s="10">
        <v>1315830921</v>
      </c>
      <c r="B1005" s="11">
        <v>921</v>
      </c>
      <c r="C1005" s="19">
        <v>315830</v>
      </c>
      <c r="D1005" s="13">
        <v>1</v>
      </c>
      <c r="E1005" s="136" t="s">
        <v>3154</v>
      </c>
      <c r="F1005" s="15" t="s">
        <v>3067</v>
      </c>
      <c r="G1005" s="137" t="s">
        <v>3154</v>
      </c>
      <c r="H1005" s="13" t="s">
        <v>34</v>
      </c>
      <c r="I1005" s="126" t="s">
        <v>3154</v>
      </c>
      <c r="J1005" s="16" t="s">
        <v>522</v>
      </c>
      <c r="K1005" s="17">
        <v>-330200</v>
      </c>
      <c r="L1005" s="139" t="s">
        <v>3154</v>
      </c>
      <c r="M1005" s="140" t="s">
        <v>3154</v>
      </c>
    </row>
    <row r="1006" spans="1:13" ht="16.5" outlineLevel="1" thickBot="1">
      <c r="A1006" s="10">
        <v>1315830953</v>
      </c>
      <c r="B1006" s="11" t="s">
        <v>664</v>
      </c>
      <c r="C1006" s="19" t="s">
        <v>662</v>
      </c>
      <c r="D1006" s="13">
        <v>1</v>
      </c>
      <c r="E1006" s="136" t="s">
        <v>3154</v>
      </c>
      <c r="F1006" s="15" t="s">
        <v>411</v>
      </c>
      <c r="G1006" s="137" t="s">
        <v>3154</v>
      </c>
      <c r="H1006" s="13" t="s">
        <v>34</v>
      </c>
      <c r="I1006" s="126" t="s">
        <v>3154</v>
      </c>
      <c r="J1006" s="126" t="s">
        <v>3154</v>
      </c>
      <c r="K1006" s="17">
        <f>VLOOKUP(A1006,'[1]קובץ מוכן '!$A$1:$C$7608,3,0)</f>
        <v>0</v>
      </c>
      <c r="L1006" s="17">
        <f>VLOOKUP(A1006,'[2]2023'!$A$9:$I$7853,9,0)</f>
        <v>-207000</v>
      </c>
      <c r="M1006" s="18">
        <f>VLOOKUP(A1006,[3]data1683177749303!$A$2:$J$6448,10,0)</f>
        <v>0</v>
      </c>
    </row>
    <row r="1007" spans="1:13" ht="16.5" thickBot="1">
      <c r="A1007" s="125" t="s">
        <v>3154</v>
      </c>
      <c r="B1007" s="52" t="s">
        <v>661</v>
      </c>
      <c r="C1007" s="26" t="s">
        <v>662</v>
      </c>
      <c r="D1007" s="147" t="s">
        <v>3154</v>
      </c>
      <c r="E1007" s="153" t="s">
        <v>3154</v>
      </c>
      <c r="F1007" s="63" t="s">
        <v>663</v>
      </c>
      <c r="G1007" s="181" t="s">
        <v>3154</v>
      </c>
      <c r="H1007" s="127" t="s">
        <v>3154</v>
      </c>
      <c r="I1007" s="127" t="s">
        <v>3154</v>
      </c>
      <c r="J1007" s="127" t="s">
        <v>3154</v>
      </c>
      <c r="K1007" s="37">
        <f>SUBTOTAL(9,K1004:K1006)</f>
        <v>-330200</v>
      </c>
      <c r="L1007" s="37">
        <f>SUBTOTAL(9,L1004:L1006)</f>
        <v>-207000</v>
      </c>
      <c r="M1007" s="38">
        <f>SUBTOTAL(9,M1004:M1006)</f>
        <v>0</v>
      </c>
    </row>
    <row r="1008" spans="1:13" ht="15.75" outlineLevel="1">
      <c r="A1008" s="10">
        <v>13170000</v>
      </c>
      <c r="B1008" s="11">
        <v>0</v>
      </c>
      <c r="C1008" s="19">
        <v>317000</v>
      </c>
      <c r="D1008" s="13">
        <v>1</v>
      </c>
      <c r="E1008" s="136" t="s">
        <v>3154</v>
      </c>
      <c r="F1008" s="15" t="s">
        <v>665</v>
      </c>
      <c r="G1008" s="137" t="s">
        <v>3154</v>
      </c>
      <c r="H1008" s="13" t="s">
        <v>11</v>
      </c>
      <c r="I1008" s="126" t="s">
        <v>3154</v>
      </c>
      <c r="J1008" s="142" t="s">
        <v>3154</v>
      </c>
      <c r="K1008" s="17">
        <f>VLOOKUP(A1008,'[1]קובץ מוכן '!$A$1:$C$7608,3,0)</f>
        <v>0</v>
      </c>
      <c r="L1008" s="139" t="s">
        <v>3154</v>
      </c>
      <c r="M1008" s="140" t="s">
        <v>3154</v>
      </c>
    </row>
    <row r="1009" spans="1:13" ht="15.75" outlineLevel="1">
      <c r="A1009" s="10">
        <v>1317000221</v>
      </c>
      <c r="B1009" s="11">
        <v>221</v>
      </c>
      <c r="C1009" s="19">
        <v>317000</v>
      </c>
      <c r="D1009" s="13">
        <v>1</v>
      </c>
      <c r="E1009" s="136" t="s">
        <v>3154</v>
      </c>
      <c r="F1009" s="15" t="s">
        <v>666</v>
      </c>
      <c r="G1009" s="137" t="s">
        <v>3154</v>
      </c>
      <c r="H1009" s="13" t="s">
        <v>34</v>
      </c>
      <c r="I1009" s="126" t="s">
        <v>3154</v>
      </c>
      <c r="J1009" s="126" t="s">
        <v>3154</v>
      </c>
      <c r="K1009" s="17">
        <f>VLOOKUP(A1009,'[1]קובץ מוכן '!$A$1:$C$7608,3,0)</f>
        <v>0</v>
      </c>
      <c r="L1009" s="17">
        <f>VLOOKUP(A1009,'[2]2023'!$A$9:$I$7853,9,0)</f>
        <v>0</v>
      </c>
      <c r="M1009" s="18">
        <f>VLOOKUP(A1009,[3]data1683177749303!$A$2:$J$6448,10,0)</f>
        <v>-553105.62</v>
      </c>
    </row>
    <row r="1010" spans="1:13" ht="15.75" outlineLevel="1">
      <c r="A1010" s="10">
        <v>1317000222</v>
      </c>
      <c r="B1010" s="11">
        <v>222</v>
      </c>
      <c r="C1010" s="19">
        <v>317000</v>
      </c>
      <c r="D1010" s="13">
        <v>1</v>
      </c>
      <c r="E1010" s="136" t="s">
        <v>3154</v>
      </c>
      <c r="F1010" s="15" t="s">
        <v>667</v>
      </c>
      <c r="G1010" s="137" t="s">
        <v>3154</v>
      </c>
      <c r="H1010" s="13" t="s">
        <v>34</v>
      </c>
      <c r="I1010" s="126" t="s">
        <v>3154</v>
      </c>
      <c r="J1010" s="126" t="s">
        <v>3154</v>
      </c>
      <c r="K1010" s="17">
        <f>VLOOKUP(A1010,'[1]קובץ מוכן '!$A$1:$C$7608,3,0)</f>
        <v>0</v>
      </c>
      <c r="L1010" s="17">
        <f>VLOOKUP(A1010,'[2]2023'!$A$9:$I$7853,9,0)</f>
        <v>0</v>
      </c>
      <c r="M1010" s="18">
        <f>VLOOKUP(A1010,[3]data1683177749303!$A$2:$J$6448,10,0)</f>
        <v>0</v>
      </c>
    </row>
    <row r="1011" spans="1:13" ht="15.75" outlineLevel="1">
      <c r="A1011" s="10">
        <v>1317000223</v>
      </c>
      <c r="B1011" s="11">
        <v>223</v>
      </c>
      <c r="C1011" s="19">
        <v>317000</v>
      </c>
      <c r="D1011" s="13">
        <v>1</v>
      </c>
      <c r="E1011" s="136" t="s">
        <v>3154</v>
      </c>
      <c r="F1011" s="15" t="s">
        <v>668</v>
      </c>
      <c r="G1011" s="137" t="s">
        <v>3154</v>
      </c>
      <c r="H1011" s="13" t="s">
        <v>34</v>
      </c>
      <c r="I1011" s="16">
        <f>K1011/L1011-1</f>
        <v>0</v>
      </c>
      <c r="J1011" s="126" t="s">
        <v>3154</v>
      </c>
      <c r="K1011" s="17">
        <f>VLOOKUP(A1011,'[1]קובץ מוכן '!$A$1:$C$7608,3,0)</f>
        <v>-4112700</v>
      </c>
      <c r="L1011" s="17">
        <f>VLOOKUP(A1011,'[2]2023'!$A$9:$I$7853,9,0)</f>
        <v>-4112700</v>
      </c>
      <c r="M1011" s="18">
        <f>VLOOKUP(A1011,[3]data1683177749303!$A$2:$J$6448,10,0)</f>
        <v>-4661788.21</v>
      </c>
    </row>
    <row r="1012" spans="1:13" ht="15.75" outlineLevel="1">
      <c r="A1012" s="10">
        <v>1317000420</v>
      </c>
      <c r="B1012" s="11">
        <v>420</v>
      </c>
      <c r="C1012" s="19">
        <v>317000</v>
      </c>
      <c r="D1012" s="13">
        <v>1</v>
      </c>
      <c r="E1012" s="136" t="s">
        <v>3154</v>
      </c>
      <c r="F1012" s="15" t="s">
        <v>669</v>
      </c>
      <c r="G1012" s="137" t="s">
        <v>3154</v>
      </c>
      <c r="H1012" s="13" t="s">
        <v>34</v>
      </c>
      <c r="I1012" s="16">
        <f>K1012/L1012-1</f>
        <v>0</v>
      </c>
      <c r="J1012" s="126" t="s">
        <v>3154</v>
      </c>
      <c r="K1012" s="17">
        <f>VLOOKUP(A1012,'[1]קובץ מוכן '!$A$1:$C$7608,3,0)</f>
        <v>-666000</v>
      </c>
      <c r="L1012" s="17">
        <f>VLOOKUP(A1012,'[2]2023'!$A$9:$I$7853,9,0)</f>
        <v>-666000</v>
      </c>
      <c r="M1012" s="18">
        <f>VLOOKUP(A1012,[3]data1683177749303!$A$2:$J$6448,10,0)</f>
        <v>-605829.5</v>
      </c>
    </row>
    <row r="1013" spans="1:13" ht="15.75" outlineLevel="1">
      <c r="A1013" s="10">
        <v>1317000421</v>
      </c>
      <c r="B1013" s="11">
        <v>421</v>
      </c>
      <c r="C1013" s="19">
        <v>317000</v>
      </c>
      <c r="D1013" s="13">
        <v>1</v>
      </c>
      <c r="E1013" s="136" t="s">
        <v>3154</v>
      </c>
      <c r="F1013" s="15" t="s">
        <v>670</v>
      </c>
      <c r="G1013" s="137" t="s">
        <v>3154</v>
      </c>
      <c r="H1013" s="13" t="s">
        <v>34</v>
      </c>
      <c r="I1013" s="126" t="s">
        <v>3154</v>
      </c>
      <c r="J1013" s="126" t="s">
        <v>3154</v>
      </c>
      <c r="K1013" s="17">
        <f>VLOOKUP(A1013,'[1]קובץ מוכן '!$A$1:$C$7608,3,0)</f>
        <v>0</v>
      </c>
      <c r="L1013" s="17">
        <f>VLOOKUP(A1013,'[2]2023'!$A$9:$I$7853,9,0)</f>
        <v>0</v>
      </c>
      <c r="M1013" s="18">
        <f>VLOOKUP(A1013,[3]data1683177749303!$A$2:$J$6448,10,0)</f>
        <v>-11530</v>
      </c>
    </row>
    <row r="1014" spans="1:13" ht="15.75" outlineLevel="1">
      <c r="A1014" s="10">
        <v>1317000430</v>
      </c>
      <c r="B1014" s="11">
        <v>430</v>
      </c>
      <c r="C1014" s="19">
        <v>317000</v>
      </c>
      <c r="D1014" s="13">
        <v>1</v>
      </c>
      <c r="E1014" s="136" t="s">
        <v>3154</v>
      </c>
      <c r="F1014" s="15" t="s">
        <v>671</v>
      </c>
      <c r="G1014" s="137" t="s">
        <v>3154</v>
      </c>
      <c r="H1014" s="13" t="s">
        <v>34</v>
      </c>
      <c r="I1014" s="126" t="s">
        <v>3154</v>
      </c>
      <c r="J1014" s="126" t="s">
        <v>3154</v>
      </c>
      <c r="K1014" s="17">
        <f>VLOOKUP(A1014,'[1]קובץ מוכן '!$A$1:$C$7608,3,0)</f>
        <v>0</v>
      </c>
      <c r="L1014" s="17">
        <f>VLOOKUP(A1014,'[2]2023'!$A$9:$I$7853,9,0)</f>
        <v>0</v>
      </c>
      <c r="M1014" s="18">
        <f>VLOOKUP(A1014,[3]data1683177749303!$A$2:$J$6448,10,0)</f>
        <v>0</v>
      </c>
    </row>
    <row r="1015" spans="1:13" ht="15.75" outlineLevel="1">
      <c r="A1015" s="10">
        <v>1317000490</v>
      </c>
      <c r="B1015" s="11">
        <v>490</v>
      </c>
      <c r="C1015" s="19">
        <v>317000</v>
      </c>
      <c r="D1015" s="13">
        <v>1</v>
      </c>
      <c r="E1015" s="136" t="s">
        <v>3154</v>
      </c>
      <c r="F1015" s="15" t="s">
        <v>672</v>
      </c>
      <c r="G1015" s="137" t="s">
        <v>3154</v>
      </c>
      <c r="H1015" s="13" t="s">
        <v>34</v>
      </c>
      <c r="I1015" s="126" t="s">
        <v>3154</v>
      </c>
      <c r="J1015" s="126" t="s">
        <v>3154</v>
      </c>
      <c r="K1015" s="17">
        <f>VLOOKUP(A1015,'[1]קובץ מוכן '!$A$1:$C$7608,3,0)</f>
        <v>-1000000</v>
      </c>
      <c r="L1015" s="17">
        <f>VLOOKUP(A1015,'[2]2023'!$A$9:$I$7853,9,0)</f>
        <v>-1000000</v>
      </c>
      <c r="M1015" s="18">
        <f>VLOOKUP(A1015,[3]data1683177749303!$A$2:$J$6448,10,0)</f>
        <v>-935586.34</v>
      </c>
    </row>
    <row r="1016" spans="1:13" ht="15.75" outlineLevel="1">
      <c r="A1016" s="10">
        <v>1317000921</v>
      </c>
      <c r="B1016" s="11">
        <v>921</v>
      </c>
      <c r="C1016" s="19">
        <v>317000</v>
      </c>
      <c r="D1016" s="13">
        <v>1</v>
      </c>
      <c r="E1016" s="136" t="s">
        <v>3154</v>
      </c>
      <c r="F1016" s="15" t="s">
        <v>673</v>
      </c>
      <c r="G1016" s="137" t="s">
        <v>3154</v>
      </c>
      <c r="H1016" s="13" t="s">
        <v>34</v>
      </c>
      <c r="I1016" s="126" t="s">
        <v>3154</v>
      </c>
      <c r="J1016" s="126" t="s">
        <v>3154</v>
      </c>
      <c r="K1016" s="17">
        <f>VLOOKUP(A1016,'[1]קובץ מוכן '!$A$1:$C$7608,3,0)</f>
        <v>0</v>
      </c>
      <c r="L1016" s="17">
        <f>VLOOKUP(A1016,'[2]2023'!$A$9:$I$7853,9,0)</f>
        <v>0</v>
      </c>
      <c r="M1016" s="18">
        <f>VLOOKUP(A1016,[3]data1683177749303!$A$2:$J$6448,10,0)</f>
        <v>-421563.23</v>
      </c>
    </row>
    <row r="1017" spans="1:13" ht="15.75" outlineLevel="1">
      <c r="A1017" s="10">
        <v>1317000922</v>
      </c>
      <c r="B1017" s="11">
        <v>922</v>
      </c>
      <c r="C1017" s="19">
        <v>317000</v>
      </c>
      <c r="D1017" s="13">
        <v>1</v>
      </c>
      <c r="E1017" s="136" t="s">
        <v>3154</v>
      </c>
      <c r="F1017" s="15" t="s">
        <v>674</v>
      </c>
      <c r="G1017" s="137" t="s">
        <v>3154</v>
      </c>
      <c r="H1017" s="13" t="s">
        <v>34</v>
      </c>
      <c r="I1017" s="16">
        <f>K1017/L1017-1</f>
        <v>0</v>
      </c>
      <c r="J1017" s="126" t="s">
        <v>3154</v>
      </c>
      <c r="K1017" s="17">
        <f>VLOOKUP(A1017,'[1]קובץ מוכן '!$A$1:$C$7608,3,0)</f>
        <v>-140000</v>
      </c>
      <c r="L1017" s="17">
        <f>VLOOKUP(A1017,'[2]2023'!$A$9:$I$7853,9,0)</f>
        <v>-140000</v>
      </c>
      <c r="M1017" s="18">
        <f>VLOOKUP(A1017,[3]data1683177749303!$A$2:$J$6448,10,0)</f>
        <v>-136810.82</v>
      </c>
    </row>
    <row r="1018" spans="1:13" ht="15.75" outlineLevel="1">
      <c r="A1018" s="10">
        <v>1317000923</v>
      </c>
      <c r="B1018" s="11">
        <v>923</v>
      </c>
      <c r="C1018" s="19">
        <v>317000</v>
      </c>
      <c r="D1018" s="13">
        <v>1</v>
      </c>
      <c r="E1018" s="136" t="s">
        <v>3154</v>
      </c>
      <c r="F1018" s="15" t="s">
        <v>675</v>
      </c>
      <c r="G1018" s="137" t="s">
        <v>3154</v>
      </c>
      <c r="H1018" s="13" t="s">
        <v>34</v>
      </c>
      <c r="I1018" s="126" t="s">
        <v>3154</v>
      </c>
      <c r="J1018" s="126" t="s">
        <v>3154</v>
      </c>
      <c r="K1018" s="17">
        <f>VLOOKUP(A1018,'[1]קובץ מוכן '!$A$1:$C$7608,3,0)</f>
        <v>0</v>
      </c>
      <c r="L1018" s="17">
        <f>VLOOKUP(A1018,'[2]2023'!$A$9:$I$7853,9,0)</f>
        <v>0</v>
      </c>
      <c r="M1018" s="18">
        <f>VLOOKUP(A1018,[3]data1683177749303!$A$2:$J$6448,10,0)</f>
        <v>-568538.35</v>
      </c>
    </row>
    <row r="1019" spans="1:13" ht="15.75" outlineLevel="1">
      <c r="A1019" s="10">
        <v>1317000924</v>
      </c>
      <c r="B1019" s="11">
        <v>924</v>
      </c>
      <c r="C1019" s="19">
        <v>317000</v>
      </c>
      <c r="D1019" s="13">
        <v>1</v>
      </c>
      <c r="E1019" s="136" t="s">
        <v>3154</v>
      </c>
      <c r="F1019" s="15" t="s">
        <v>676</v>
      </c>
      <c r="G1019" s="137" t="s">
        <v>3154</v>
      </c>
      <c r="H1019" s="13" t="s">
        <v>34</v>
      </c>
      <c r="I1019" s="16">
        <f>K1019/L1019-1</f>
        <v>0</v>
      </c>
      <c r="J1019" s="126" t="s">
        <v>3154</v>
      </c>
      <c r="K1019" s="17">
        <f>VLOOKUP(A1019,'[1]קובץ מוכן '!$A$1:$C$7608,3,0)</f>
        <v>-50000</v>
      </c>
      <c r="L1019" s="17">
        <f>VLOOKUP(A1019,'[2]2023'!$A$9:$I$7853,9,0)</f>
        <v>-50000</v>
      </c>
      <c r="M1019" s="18">
        <f>VLOOKUP(A1019,[3]data1683177749303!$A$2:$J$6448,10,0)</f>
        <v>0</v>
      </c>
    </row>
    <row r="1020" spans="1:13" ht="15.75" outlineLevel="1">
      <c r="A1020" s="10">
        <v>1317000925</v>
      </c>
      <c r="B1020" s="11">
        <v>925</v>
      </c>
      <c r="C1020" s="19">
        <v>317000</v>
      </c>
      <c r="D1020" s="13">
        <v>1</v>
      </c>
      <c r="E1020" s="136" t="s">
        <v>3154</v>
      </c>
      <c r="F1020" s="15" t="s">
        <v>677</v>
      </c>
      <c r="G1020" s="137" t="s">
        <v>3154</v>
      </c>
      <c r="H1020" s="13" t="s">
        <v>34</v>
      </c>
      <c r="I1020" s="126" t="s">
        <v>3154</v>
      </c>
      <c r="J1020" s="126" t="s">
        <v>3154</v>
      </c>
      <c r="K1020" s="17">
        <f>VLOOKUP(A1020,'[1]קובץ מוכן '!$A$1:$C$7608,3,0)</f>
        <v>0</v>
      </c>
      <c r="L1020" s="17">
        <f>VLOOKUP(A1020,'[2]2023'!$A$9:$I$7853,9,0)</f>
        <v>0</v>
      </c>
      <c r="M1020" s="18">
        <f>VLOOKUP(A1020,[3]data1683177749303!$A$2:$J$6448,10,0)</f>
        <v>0</v>
      </c>
    </row>
    <row r="1021" spans="1:13" ht="15.75" outlineLevel="1">
      <c r="A1021" s="10">
        <v>1317000926</v>
      </c>
      <c r="B1021" s="11">
        <v>926</v>
      </c>
      <c r="C1021" s="19">
        <v>317000</v>
      </c>
      <c r="D1021" s="13">
        <v>1</v>
      </c>
      <c r="E1021" s="136" t="s">
        <v>3154</v>
      </c>
      <c r="F1021" s="15" t="s">
        <v>678</v>
      </c>
      <c r="G1021" s="137" t="s">
        <v>3154</v>
      </c>
      <c r="H1021" s="13" t="s">
        <v>34</v>
      </c>
      <c r="I1021" s="16">
        <f>K1021/L1021-1</f>
        <v>0.32352941176470584</v>
      </c>
      <c r="J1021" s="126" t="s">
        <v>3154</v>
      </c>
      <c r="K1021" s="17">
        <f>VLOOKUP(A1021,'[1]קובץ מוכן '!$A$1:$C$7608,3,0)</f>
        <v>-135000</v>
      </c>
      <c r="L1021" s="17">
        <f>VLOOKUP(A1021,'[2]2023'!$A$9:$I$7853,9,0)</f>
        <v>-102000</v>
      </c>
      <c r="M1021" s="18">
        <f>VLOOKUP(A1021,[3]data1683177749303!$A$2:$J$6448,10,0)</f>
        <v>-724206.29</v>
      </c>
    </row>
    <row r="1022" spans="1:13" ht="16.5" outlineLevel="1" thickBot="1">
      <c r="A1022" s="10">
        <v>1317000990</v>
      </c>
      <c r="B1022" s="11">
        <v>990</v>
      </c>
      <c r="C1022" s="19">
        <v>317000</v>
      </c>
      <c r="D1022" s="13">
        <v>1</v>
      </c>
      <c r="E1022" s="136" t="s">
        <v>3154</v>
      </c>
      <c r="F1022" s="15" t="s">
        <v>679</v>
      </c>
      <c r="G1022" s="137" t="s">
        <v>3154</v>
      </c>
      <c r="H1022" s="13" t="s">
        <v>34</v>
      </c>
      <c r="I1022" s="16">
        <f>K1022/L1022-1</f>
        <v>0</v>
      </c>
      <c r="J1022" s="126" t="s">
        <v>3154</v>
      </c>
      <c r="K1022" s="17">
        <f>VLOOKUP(A1022,'[1]קובץ מוכן '!$A$1:$C$7608,3,0)</f>
        <v>-8000000</v>
      </c>
      <c r="L1022" s="17">
        <f>VLOOKUP(A1022,'[2]2023'!$A$9:$I$7853,9,0)</f>
        <v>-8000000</v>
      </c>
      <c r="M1022" s="18">
        <v>-4178197.96</v>
      </c>
    </row>
    <row r="1023" spans="1:13" ht="16.5" thickBot="1">
      <c r="A1023" s="125" t="s">
        <v>3154</v>
      </c>
      <c r="B1023" s="25" t="s">
        <v>680</v>
      </c>
      <c r="C1023" s="146" t="s">
        <v>3154</v>
      </c>
      <c r="D1023" s="146" t="s">
        <v>3154</v>
      </c>
      <c r="E1023" s="147" t="s">
        <v>3154</v>
      </c>
      <c r="F1023" s="28" t="s">
        <v>665</v>
      </c>
      <c r="G1023" s="153" t="s">
        <v>3154</v>
      </c>
      <c r="H1023" s="146" t="s">
        <v>3154</v>
      </c>
      <c r="I1023" s="29">
        <f>K1023/L1023-1</f>
        <v>2.3452990967045562E-3</v>
      </c>
      <c r="J1023" s="127" t="s">
        <v>3154</v>
      </c>
      <c r="K1023" s="37">
        <f t="shared" ref="K1023:M1023" si="51">SUBTOTAL(9,K1009:K1022)</f>
        <v>-14103700</v>
      </c>
      <c r="L1023" s="37">
        <f t="shared" si="51"/>
        <v>-14070700</v>
      </c>
      <c r="M1023" s="38">
        <f t="shared" si="51"/>
        <v>-12797156.32</v>
      </c>
    </row>
    <row r="1024" spans="1:13" ht="15.75" outlineLevel="1">
      <c r="A1024" s="10">
        <v>13172000</v>
      </c>
      <c r="B1024" s="11">
        <v>0</v>
      </c>
      <c r="C1024" s="19">
        <v>317200</v>
      </c>
      <c r="D1024" s="13">
        <v>1</v>
      </c>
      <c r="E1024" s="136" t="s">
        <v>3154</v>
      </c>
      <c r="F1024" s="15" t="s">
        <v>681</v>
      </c>
      <c r="G1024" s="137" t="s">
        <v>3154</v>
      </c>
      <c r="H1024" s="13" t="s">
        <v>11</v>
      </c>
      <c r="I1024" s="126" t="s">
        <v>3154</v>
      </c>
      <c r="J1024" s="142" t="s">
        <v>3154</v>
      </c>
      <c r="K1024" s="17">
        <f>VLOOKUP(A1024,'[1]קובץ מוכן '!$A$1:$C$7608,3,0)</f>
        <v>0</v>
      </c>
      <c r="L1024" s="17">
        <f>VLOOKUP(A1024,'[2]2023'!$A$9:$I$7853,9,0)</f>
        <v>0</v>
      </c>
      <c r="M1024" s="140" t="s">
        <v>3154</v>
      </c>
    </row>
    <row r="1025" spans="1:13" ht="15.75" outlineLevel="1">
      <c r="A1025" s="10">
        <v>1317200410</v>
      </c>
      <c r="B1025" s="11">
        <v>410</v>
      </c>
      <c r="C1025" s="19">
        <v>317200</v>
      </c>
      <c r="D1025" s="13">
        <v>1</v>
      </c>
      <c r="E1025" s="136" t="s">
        <v>3154</v>
      </c>
      <c r="F1025" s="15" t="s">
        <v>682</v>
      </c>
      <c r="G1025" s="137" t="s">
        <v>3154</v>
      </c>
      <c r="H1025" s="13" t="s">
        <v>34</v>
      </c>
      <c r="I1025" s="126" t="s">
        <v>3154</v>
      </c>
      <c r="J1025" s="126" t="s">
        <v>3154</v>
      </c>
      <c r="K1025" s="17">
        <f>VLOOKUP(A1025,'[1]קובץ מוכן '!$A$1:$C$7608,3,0)</f>
        <v>0</v>
      </c>
      <c r="L1025" s="17">
        <f>VLOOKUP(A1025,'[2]2023'!$A$9:$I$7853,9,0)</f>
        <v>0</v>
      </c>
      <c r="M1025" s="18">
        <f>VLOOKUP(A1025,[3]data1683177749303!$A$2:$J$6448,10,0)</f>
        <v>0</v>
      </c>
    </row>
    <row r="1026" spans="1:13" ht="15.75" outlineLevel="1">
      <c r="A1026" s="10">
        <v>1317200422</v>
      </c>
      <c r="B1026" s="11">
        <v>422</v>
      </c>
      <c r="C1026" s="19">
        <v>317200</v>
      </c>
      <c r="D1026" s="13">
        <v>1</v>
      </c>
      <c r="E1026" s="136" t="s">
        <v>3154</v>
      </c>
      <c r="F1026" s="15" t="s">
        <v>683</v>
      </c>
      <c r="G1026" s="137" t="s">
        <v>3154</v>
      </c>
      <c r="H1026" s="13" t="s">
        <v>34</v>
      </c>
      <c r="I1026" s="126" t="s">
        <v>3154</v>
      </c>
      <c r="J1026" s="126" t="s">
        <v>3154</v>
      </c>
      <c r="K1026" s="17">
        <f>VLOOKUP(A1026,'[1]קובץ מוכן '!$A$1:$C$7608,3,0)</f>
        <v>0</v>
      </c>
      <c r="L1026" s="17">
        <f>VLOOKUP(A1026,'[2]2023'!$A$9:$I$7853,9,0)</f>
        <v>0</v>
      </c>
      <c r="M1026" s="18">
        <f>VLOOKUP(A1026,[3]data1683177749303!$A$2:$J$6448,10,0)</f>
        <v>0</v>
      </c>
    </row>
    <row r="1027" spans="1:13" ht="15.75" outlineLevel="1">
      <c r="A1027" s="10">
        <v>1317200490</v>
      </c>
      <c r="B1027" s="11">
        <v>490</v>
      </c>
      <c r="C1027" s="19">
        <v>317200</v>
      </c>
      <c r="D1027" s="13">
        <v>1</v>
      </c>
      <c r="E1027" s="136" t="s">
        <v>3154</v>
      </c>
      <c r="F1027" s="15" t="s">
        <v>684</v>
      </c>
      <c r="G1027" s="137" t="s">
        <v>3154</v>
      </c>
      <c r="H1027" s="13" t="s">
        <v>34</v>
      </c>
      <c r="I1027" s="126" t="s">
        <v>3154</v>
      </c>
      <c r="J1027" s="126" t="s">
        <v>3154</v>
      </c>
      <c r="K1027" s="17">
        <f>VLOOKUP(A1027,'[1]קובץ מוכן '!$A$1:$C$7608,3,0)</f>
        <v>0</v>
      </c>
      <c r="L1027" s="17">
        <f>VLOOKUP(A1027,'[2]2023'!$A$9:$I$7853,9,0)</f>
        <v>0</v>
      </c>
      <c r="M1027" s="18">
        <f>VLOOKUP(A1027,[3]data1683177749303!$A$2:$J$6448,10,0)</f>
        <v>0</v>
      </c>
    </row>
    <row r="1028" spans="1:13" ht="15.75" outlineLevel="1">
      <c r="A1028" s="10">
        <v>1317200640</v>
      </c>
      <c r="B1028" s="11">
        <v>640</v>
      </c>
      <c r="C1028" s="19">
        <v>317200</v>
      </c>
      <c r="D1028" s="13">
        <v>1</v>
      </c>
      <c r="E1028" s="136" t="s">
        <v>3154</v>
      </c>
      <c r="F1028" s="15" t="s">
        <v>685</v>
      </c>
      <c r="G1028" s="137" t="s">
        <v>3154</v>
      </c>
      <c r="H1028" s="13" t="s">
        <v>34</v>
      </c>
      <c r="I1028" s="126" t="s">
        <v>3154</v>
      </c>
      <c r="J1028" s="126" t="s">
        <v>3154</v>
      </c>
      <c r="K1028" s="17">
        <f>VLOOKUP(A1028,'[1]קובץ מוכן '!$A$1:$C$7608,3,0)</f>
        <v>0</v>
      </c>
      <c r="L1028" s="17">
        <f>VLOOKUP(A1028,'[2]2023'!$A$9:$I$7853,9,0)</f>
        <v>0</v>
      </c>
      <c r="M1028" s="18">
        <f>VLOOKUP(A1028,[3]data1683177749303!$A$2:$J$6448,10,0)</f>
        <v>-381</v>
      </c>
    </row>
    <row r="1029" spans="1:13" ht="15.75" outlineLevel="1">
      <c r="A1029" s="10">
        <v>1317200641</v>
      </c>
      <c r="B1029" s="11">
        <v>641</v>
      </c>
      <c r="C1029" s="19">
        <v>317200</v>
      </c>
      <c r="D1029" s="13">
        <v>1</v>
      </c>
      <c r="E1029" s="136" t="s">
        <v>3154</v>
      </c>
      <c r="F1029" s="15" t="s">
        <v>359</v>
      </c>
      <c r="G1029" s="137" t="s">
        <v>3154</v>
      </c>
      <c r="H1029" s="13" t="s">
        <v>34</v>
      </c>
      <c r="I1029" s="126" t="s">
        <v>3154</v>
      </c>
      <c r="J1029" s="126" t="s">
        <v>3154</v>
      </c>
      <c r="K1029" s="17">
        <f>VLOOKUP(A1029,'[1]קובץ מוכן '!$A$1:$C$7608,3,0)</f>
        <v>0</v>
      </c>
      <c r="L1029" s="17">
        <f>VLOOKUP(A1029,'[2]2023'!$A$9:$I$7853,9,0)</f>
        <v>0</v>
      </c>
      <c r="M1029" s="18">
        <f>VLOOKUP(A1029,[3]data1683177749303!$A$2:$J$6448,10,0)</f>
        <v>0</v>
      </c>
    </row>
    <row r="1030" spans="1:13" ht="15.75" outlineLevel="1">
      <c r="A1030" s="10">
        <v>1317200920</v>
      </c>
      <c r="B1030" s="11">
        <v>920</v>
      </c>
      <c r="C1030" s="19">
        <v>317200</v>
      </c>
      <c r="D1030" s="13">
        <v>1</v>
      </c>
      <c r="E1030" s="136" t="s">
        <v>3154</v>
      </c>
      <c r="F1030" s="15" t="s">
        <v>686</v>
      </c>
      <c r="G1030" s="137" t="s">
        <v>3154</v>
      </c>
      <c r="H1030" s="13" t="s">
        <v>34</v>
      </c>
      <c r="I1030" s="126" t="s">
        <v>3154</v>
      </c>
      <c r="J1030" s="126" t="s">
        <v>3154</v>
      </c>
      <c r="K1030" s="17">
        <f>VLOOKUP(A1030,'[1]קובץ מוכן '!$A$1:$C$7608,3,0)</f>
        <v>0</v>
      </c>
      <c r="L1030" s="17">
        <f>VLOOKUP(A1030,'[2]2023'!$A$9:$I$7853,9,0)</f>
        <v>0</v>
      </c>
      <c r="M1030" s="18">
        <f>VLOOKUP(A1030,[3]data1683177749303!$A$2:$J$6448,10,0)</f>
        <v>0</v>
      </c>
    </row>
    <row r="1031" spans="1:13" ht="15.75" outlineLevel="1">
      <c r="A1031" s="10">
        <v>1317200922</v>
      </c>
      <c r="B1031" s="11">
        <v>922</v>
      </c>
      <c r="C1031" s="19">
        <v>317200</v>
      </c>
      <c r="D1031" s="13">
        <v>1</v>
      </c>
      <c r="E1031" s="136" t="s">
        <v>3154</v>
      </c>
      <c r="F1031" s="15" t="s">
        <v>683</v>
      </c>
      <c r="G1031" s="137" t="s">
        <v>3154</v>
      </c>
      <c r="H1031" s="13" t="s">
        <v>34</v>
      </c>
      <c r="I1031" s="126" t="s">
        <v>3154</v>
      </c>
      <c r="J1031" s="126" t="s">
        <v>3154</v>
      </c>
      <c r="K1031" s="17">
        <f>VLOOKUP(A1031,'[1]קובץ מוכן '!$A$1:$C$7608,3,0)</f>
        <v>0</v>
      </c>
      <c r="L1031" s="17">
        <f>VLOOKUP(A1031,'[2]2023'!$A$9:$I$7853,9,0)</f>
        <v>0</v>
      </c>
      <c r="M1031" s="18">
        <f>VLOOKUP(A1031,[3]data1683177749303!$A$2:$J$6448,10,0)</f>
        <v>0</v>
      </c>
    </row>
    <row r="1032" spans="1:13" ht="16.5" outlineLevel="1" thickBot="1">
      <c r="A1032" s="10">
        <v>1317200927</v>
      </c>
      <c r="B1032" s="11">
        <v>927</v>
      </c>
      <c r="C1032" s="19">
        <v>317200</v>
      </c>
      <c r="D1032" s="13">
        <v>1</v>
      </c>
      <c r="E1032" s="136" t="s">
        <v>3154</v>
      </c>
      <c r="F1032" s="15" t="s">
        <v>687</v>
      </c>
      <c r="G1032" s="137" t="s">
        <v>3154</v>
      </c>
      <c r="H1032" s="13" t="s">
        <v>34</v>
      </c>
      <c r="I1032" s="126" t="s">
        <v>3154</v>
      </c>
      <c r="J1032" s="126" t="s">
        <v>3154</v>
      </c>
      <c r="K1032" s="17">
        <f>VLOOKUP(A1032,'[1]קובץ מוכן '!$A$1:$C$7608,3,0)</f>
        <v>0</v>
      </c>
      <c r="L1032" s="17">
        <f>VLOOKUP(A1032,'[2]2023'!$A$9:$I$7853,9,0)</f>
        <v>0</v>
      </c>
      <c r="M1032" s="18">
        <f>VLOOKUP(A1032,[3]data1683177749303!$A$2:$J$6448,10,0)</f>
        <v>0</v>
      </c>
    </row>
    <row r="1033" spans="1:13" ht="16.5" thickBot="1">
      <c r="A1033" s="125" t="s">
        <v>3154</v>
      </c>
      <c r="B1033" s="25" t="s">
        <v>688</v>
      </c>
      <c r="C1033" s="146" t="s">
        <v>3154</v>
      </c>
      <c r="D1033" s="146" t="s">
        <v>3154</v>
      </c>
      <c r="E1033" s="147" t="s">
        <v>3154</v>
      </c>
      <c r="F1033" s="28" t="s">
        <v>681</v>
      </c>
      <c r="G1033" s="153" t="s">
        <v>3154</v>
      </c>
      <c r="H1033" s="146" t="s">
        <v>3154</v>
      </c>
      <c r="I1033" s="127" t="s">
        <v>3154</v>
      </c>
      <c r="J1033" s="127" t="s">
        <v>3154</v>
      </c>
      <c r="K1033" s="37">
        <f>SUBTOTAL(9,K1025:K1032)</f>
        <v>0</v>
      </c>
      <c r="L1033" s="37">
        <f>SUBTOTAL(9,L1025:L1032)</f>
        <v>0</v>
      </c>
      <c r="M1033" s="38">
        <f>SUBTOTAL(9,M1025:M1032)</f>
        <v>-381</v>
      </c>
    </row>
    <row r="1034" spans="1:13" ht="15.75" outlineLevel="1">
      <c r="A1034" s="10">
        <v>13172100</v>
      </c>
      <c r="B1034" s="11">
        <v>0</v>
      </c>
      <c r="C1034" s="19">
        <v>317210</v>
      </c>
      <c r="D1034" s="13">
        <v>1</v>
      </c>
      <c r="E1034" s="136" t="s">
        <v>3154</v>
      </c>
      <c r="F1034" s="15" t="s">
        <v>689</v>
      </c>
      <c r="G1034" s="137" t="s">
        <v>3154</v>
      </c>
      <c r="H1034" s="13" t="s">
        <v>11</v>
      </c>
      <c r="I1034" s="126" t="s">
        <v>3154</v>
      </c>
      <c r="J1034" s="142" t="s">
        <v>3154</v>
      </c>
      <c r="K1034" s="17">
        <f>VLOOKUP(A1034,'[1]קובץ מוכן '!$A$1:$C$7608,3,0)</f>
        <v>0</v>
      </c>
      <c r="L1034" s="139" t="s">
        <v>3154</v>
      </c>
      <c r="M1034" s="140" t="s">
        <v>3154</v>
      </c>
    </row>
    <row r="1035" spans="1:13" ht="15.75" outlineLevel="1">
      <c r="A1035" s="10">
        <v>1317210420</v>
      </c>
      <c r="B1035" s="11">
        <v>420</v>
      </c>
      <c r="C1035" s="19">
        <v>317210</v>
      </c>
      <c r="D1035" s="13">
        <v>1</v>
      </c>
      <c r="E1035" s="136" t="s">
        <v>3154</v>
      </c>
      <c r="F1035" s="15" t="s">
        <v>690</v>
      </c>
      <c r="G1035" s="137" t="s">
        <v>3154</v>
      </c>
      <c r="H1035" s="13" t="s">
        <v>34</v>
      </c>
      <c r="I1035" s="126" t="s">
        <v>3154</v>
      </c>
      <c r="J1035" s="126" t="s">
        <v>3154</v>
      </c>
      <c r="K1035" s="17">
        <f>VLOOKUP(A1035,'[1]קובץ מוכן '!$A$1:$C$7608,3,0)</f>
        <v>0</v>
      </c>
      <c r="L1035" s="17">
        <f>VLOOKUP(A1035,'[2]2023'!$A$9:$I$7853,9,0)</f>
        <v>0</v>
      </c>
      <c r="M1035" s="18">
        <f>VLOOKUP(A1035,[3]data1683177749303!$A$2:$J$6448,10,0)</f>
        <v>0</v>
      </c>
    </row>
    <row r="1036" spans="1:13" ht="15.75" outlineLevel="1">
      <c r="A1036" s="10">
        <v>1317210422</v>
      </c>
      <c r="B1036" s="11">
        <v>422</v>
      </c>
      <c r="C1036" s="19">
        <v>317210</v>
      </c>
      <c r="D1036" s="13">
        <v>1</v>
      </c>
      <c r="E1036" s="136" t="s">
        <v>3154</v>
      </c>
      <c r="F1036" s="15" t="s">
        <v>683</v>
      </c>
      <c r="G1036" s="137" t="s">
        <v>3154</v>
      </c>
      <c r="H1036" s="13" t="s">
        <v>34</v>
      </c>
      <c r="I1036" s="126" t="s">
        <v>3154</v>
      </c>
      <c r="J1036" s="126" t="s">
        <v>3154</v>
      </c>
      <c r="K1036" s="17">
        <f>VLOOKUP(A1036,'[1]קובץ מוכן '!$A$1:$C$7608,3,0)</f>
        <v>0</v>
      </c>
      <c r="L1036" s="17">
        <f>VLOOKUP(A1036,'[2]2023'!$A$9:$I$7853,9,0)</f>
        <v>0</v>
      </c>
      <c r="M1036" s="18">
        <f>VLOOKUP(A1036,[3]data1683177749303!$A$2:$J$6448,10,0)</f>
        <v>0</v>
      </c>
    </row>
    <row r="1037" spans="1:13" ht="15.75" outlineLevel="1">
      <c r="A1037" s="10">
        <v>1317210920</v>
      </c>
      <c r="B1037" s="11">
        <v>920</v>
      </c>
      <c r="C1037" s="19">
        <v>317210</v>
      </c>
      <c r="D1037" s="13">
        <v>1</v>
      </c>
      <c r="E1037" s="136" t="s">
        <v>3154</v>
      </c>
      <c r="F1037" s="15" t="s">
        <v>691</v>
      </c>
      <c r="G1037" s="137" t="s">
        <v>3154</v>
      </c>
      <c r="H1037" s="13" t="s">
        <v>34</v>
      </c>
      <c r="I1037" s="16">
        <f>K1037/L1037-1</f>
        <v>0</v>
      </c>
      <c r="J1037" s="126" t="s">
        <v>3154</v>
      </c>
      <c r="K1037" s="17">
        <f>VLOOKUP(A1037,'[1]קובץ מוכן '!$A$1:$C$7608,3,0)</f>
        <v>-80000</v>
      </c>
      <c r="L1037" s="17">
        <f>VLOOKUP(A1037,'[2]2023'!$A$9:$I$7853,9,0)</f>
        <v>-80000</v>
      </c>
      <c r="M1037" s="18">
        <f>VLOOKUP(A1037,[3]data1683177749303!$A$2:$J$6448,10,0)</f>
        <v>-7133.4</v>
      </c>
    </row>
    <row r="1038" spans="1:13" ht="16.5" outlineLevel="1" thickBot="1">
      <c r="A1038" s="10">
        <v>1317210922</v>
      </c>
      <c r="B1038" s="11">
        <v>922</v>
      </c>
      <c r="C1038" s="19">
        <v>317210</v>
      </c>
      <c r="D1038" s="13">
        <v>1</v>
      </c>
      <c r="E1038" s="136" t="s">
        <v>3154</v>
      </c>
      <c r="F1038" s="15" t="s">
        <v>692</v>
      </c>
      <c r="G1038" s="137" t="s">
        <v>3154</v>
      </c>
      <c r="H1038" s="13" t="s">
        <v>34</v>
      </c>
      <c r="I1038" s="126" t="s">
        <v>3154</v>
      </c>
      <c r="J1038" s="126" t="s">
        <v>3154</v>
      </c>
      <c r="K1038" s="17">
        <f>VLOOKUP(A1038,'[1]קובץ מוכן '!$A$1:$C$7608,3,0)</f>
        <v>0</v>
      </c>
      <c r="L1038" s="17">
        <f>VLOOKUP(A1038,'[2]2023'!$A$9:$I$7853,9,0)</f>
        <v>0</v>
      </c>
      <c r="M1038" s="18">
        <f>VLOOKUP(A1038,[3]data1683177749303!$A$2:$J$6448,10,0)</f>
        <v>0</v>
      </c>
    </row>
    <row r="1039" spans="1:13" ht="16.5" thickBot="1">
      <c r="A1039" s="125" t="s">
        <v>3154</v>
      </c>
      <c r="B1039" s="25" t="s">
        <v>693</v>
      </c>
      <c r="C1039" s="146" t="s">
        <v>3154</v>
      </c>
      <c r="D1039" s="146" t="s">
        <v>3154</v>
      </c>
      <c r="E1039" s="147" t="s">
        <v>3154</v>
      </c>
      <c r="F1039" s="28" t="s">
        <v>689</v>
      </c>
      <c r="G1039" s="153" t="s">
        <v>3154</v>
      </c>
      <c r="H1039" s="146" t="s">
        <v>3154</v>
      </c>
      <c r="I1039" s="29">
        <f>K1039/L1039-1</f>
        <v>0</v>
      </c>
      <c r="J1039" s="127" t="s">
        <v>3154</v>
      </c>
      <c r="K1039" s="37">
        <f t="shared" ref="K1039:M1039" si="52">SUBTOTAL(9,K1035:K1038)</f>
        <v>-80000</v>
      </c>
      <c r="L1039" s="37">
        <f t="shared" si="52"/>
        <v>-80000</v>
      </c>
      <c r="M1039" s="38">
        <f t="shared" si="52"/>
        <v>-7133.4</v>
      </c>
    </row>
    <row r="1040" spans="1:13" ht="15.75" outlineLevel="1">
      <c r="A1040" s="10">
        <v>13173000</v>
      </c>
      <c r="B1040" s="11">
        <v>0</v>
      </c>
      <c r="C1040" s="19">
        <v>317300</v>
      </c>
      <c r="D1040" s="13">
        <v>1</v>
      </c>
      <c r="E1040" s="136" t="s">
        <v>3154</v>
      </c>
      <c r="F1040" s="15" t="s">
        <v>694</v>
      </c>
      <c r="G1040" s="137" t="s">
        <v>3154</v>
      </c>
      <c r="H1040" s="13" t="s">
        <v>11</v>
      </c>
      <c r="I1040" s="126" t="s">
        <v>3154</v>
      </c>
      <c r="J1040" s="142" t="s">
        <v>3154</v>
      </c>
      <c r="K1040" s="17">
        <f>VLOOKUP(A1040,'[1]קובץ מוכן '!$A$1:$C$7608,3,0)</f>
        <v>0</v>
      </c>
      <c r="L1040" s="139" t="s">
        <v>3154</v>
      </c>
      <c r="M1040" s="140" t="s">
        <v>3154</v>
      </c>
    </row>
    <row r="1041" spans="1:13" ht="15.75" outlineLevel="1">
      <c r="A1041" s="10">
        <v>1317300420</v>
      </c>
      <c r="B1041" s="11">
        <v>420</v>
      </c>
      <c r="C1041" s="19">
        <v>317300</v>
      </c>
      <c r="D1041" s="13">
        <v>1</v>
      </c>
      <c r="E1041" s="136" t="s">
        <v>3154</v>
      </c>
      <c r="F1041" s="15" t="s">
        <v>695</v>
      </c>
      <c r="G1041" s="137" t="s">
        <v>3154</v>
      </c>
      <c r="H1041" s="13" t="s">
        <v>34</v>
      </c>
      <c r="I1041" s="126" t="s">
        <v>3154</v>
      </c>
      <c r="J1041" s="126" t="s">
        <v>3154</v>
      </c>
      <c r="K1041" s="17">
        <f>VLOOKUP(A1041,'[1]קובץ מוכן '!$A$1:$C$7608,3,0)</f>
        <v>-90000</v>
      </c>
      <c r="L1041" s="17">
        <f>VLOOKUP(A1041,'[2]2023'!$A$9:$I$7853,9,0)</f>
        <v>0</v>
      </c>
      <c r="M1041" s="18">
        <f>VLOOKUP(A1041,[3]data1683177749303!$A$2:$J$6448,10,0)</f>
        <v>-11980</v>
      </c>
    </row>
    <row r="1042" spans="1:13" ht="15.75" outlineLevel="1">
      <c r="A1042" s="10">
        <v>1317300421</v>
      </c>
      <c r="B1042" s="11">
        <v>421</v>
      </c>
      <c r="C1042" s="19">
        <v>317300</v>
      </c>
      <c r="D1042" s="13">
        <v>1</v>
      </c>
      <c r="E1042" s="136" t="s">
        <v>3154</v>
      </c>
      <c r="F1042" s="15" t="s">
        <v>696</v>
      </c>
      <c r="G1042" s="137" t="s">
        <v>3154</v>
      </c>
      <c r="H1042" s="13" t="s">
        <v>34</v>
      </c>
      <c r="I1042" s="126" t="s">
        <v>3154</v>
      </c>
      <c r="J1042" s="126" t="s">
        <v>3154</v>
      </c>
      <c r="K1042" s="17">
        <f>VLOOKUP(A1042,'[1]קובץ מוכן '!$A$1:$C$7608,3,0)</f>
        <v>-300000</v>
      </c>
      <c r="L1042" s="17">
        <f>VLOOKUP(A1042,'[2]2023'!$A$9:$I$7853,9,0)</f>
        <v>0</v>
      </c>
      <c r="M1042" s="18">
        <f>VLOOKUP(A1042,[3]data1683177749303!$A$2:$J$6448,10,0)</f>
        <v>-282447</v>
      </c>
    </row>
    <row r="1043" spans="1:13" ht="15.75" outlineLevel="1">
      <c r="A1043" s="10">
        <v>1317300422</v>
      </c>
      <c r="B1043" s="11">
        <v>422</v>
      </c>
      <c r="C1043" s="19">
        <v>317300</v>
      </c>
      <c r="D1043" s="13">
        <v>1</v>
      </c>
      <c r="E1043" s="136" t="s">
        <v>3154</v>
      </c>
      <c r="F1043" s="15" t="s">
        <v>697</v>
      </c>
      <c r="G1043" s="137" t="s">
        <v>3154</v>
      </c>
      <c r="H1043" s="13" t="s">
        <v>34</v>
      </c>
      <c r="I1043" s="126" t="s">
        <v>3154</v>
      </c>
      <c r="J1043" s="126" t="s">
        <v>3154</v>
      </c>
      <c r="K1043" s="17">
        <f>VLOOKUP(A1043,'[1]קובץ מוכן '!$A$1:$C$7608,3,0)</f>
        <v>-470000</v>
      </c>
      <c r="L1043" s="17">
        <f>VLOOKUP(A1043,'[2]2023'!$A$9:$I$7853,9,0)</f>
        <v>0</v>
      </c>
      <c r="M1043" s="18">
        <f>VLOOKUP(A1043,[3]data1683177749303!$A$2:$J$6448,10,0)</f>
        <v>-213150</v>
      </c>
    </row>
    <row r="1044" spans="1:13" ht="15.75" outlineLevel="1">
      <c r="A1044" s="10">
        <v>1317300920</v>
      </c>
      <c r="B1044" s="11">
        <v>920</v>
      </c>
      <c r="C1044" s="19">
        <v>317300</v>
      </c>
      <c r="D1044" s="13">
        <v>1</v>
      </c>
      <c r="E1044" s="136" t="s">
        <v>3154</v>
      </c>
      <c r="F1044" s="15" t="s">
        <v>698</v>
      </c>
      <c r="G1044" s="137" t="s">
        <v>3154</v>
      </c>
      <c r="H1044" s="13" t="s">
        <v>34</v>
      </c>
      <c r="I1044" s="16">
        <f>K1044/L1044-1</f>
        <v>-0.10980372006987982</v>
      </c>
      <c r="J1044" s="126" t="s">
        <v>3154</v>
      </c>
      <c r="K1044" s="17">
        <f>VLOOKUP(A1044,'[1]קובץ מוכן '!$A$1:$C$7608,3,0)</f>
        <v>-6930000</v>
      </c>
      <c r="L1044" s="17">
        <f>VLOOKUP(A1044,'[2]2023'!$A$9:$I$7853,9,0)</f>
        <v>-7784800</v>
      </c>
      <c r="M1044" s="18">
        <f>VLOOKUP(A1044,[3]data1683177749303!$A$2:$J$6448,10,0)</f>
        <v>-7065207.79</v>
      </c>
    </row>
    <row r="1045" spans="1:13" ht="15.75" outlineLevel="1">
      <c r="A1045" s="10">
        <v>1317300921</v>
      </c>
      <c r="B1045" s="11">
        <v>921</v>
      </c>
      <c r="C1045" s="19">
        <v>317300</v>
      </c>
      <c r="D1045" s="13">
        <v>1</v>
      </c>
      <c r="E1045" s="136" t="s">
        <v>3154</v>
      </c>
      <c r="F1045" s="15" t="s">
        <v>699</v>
      </c>
      <c r="G1045" s="137" t="s">
        <v>3154</v>
      </c>
      <c r="H1045" s="13" t="s">
        <v>34</v>
      </c>
      <c r="I1045" s="126" t="s">
        <v>3154</v>
      </c>
      <c r="J1045" s="126" t="s">
        <v>3154</v>
      </c>
      <c r="K1045" s="17">
        <f>VLOOKUP(A1045,'[1]קובץ מוכן '!$A$1:$C$7608,3,0)</f>
        <v>0</v>
      </c>
      <c r="L1045" s="17">
        <f>VLOOKUP(A1045,'[2]2023'!$A$9:$I$7853,9,0)</f>
        <v>0</v>
      </c>
      <c r="M1045" s="18">
        <f>VLOOKUP(A1045,[3]data1683177749303!$A$2:$J$6448,10,0)</f>
        <v>0</v>
      </c>
    </row>
    <row r="1046" spans="1:13" ht="15.75" outlineLevel="1">
      <c r="A1046" s="10">
        <v>1317300922</v>
      </c>
      <c r="B1046" s="11">
        <v>922</v>
      </c>
      <c r="C1046" s="19">
        <v>317300</v>
      </c>
      <c r="D1046" s="13">
        <v>1</v>
      </c>
      <c r="E1046" s="136" t="s">
        <v>3154</v>
      </c>
      <c r="F1046" s="15" t="s">
        <v>700</v>
      </c>
      <c r="G1046" s="137" t="s">
        <v>3154</v>
      </c>
      <c r="H1046" s="13" t="s">
        <v>34</v>
      </c>
      <c r="I1046" s="16">
        <f>K1046/L1046-1</f>
        <v>0</v>
      </c>
      <c r="J1046" s="126" t="s">
        <v>3154</v>
      </c>
      <c r="K1046" s="17">
        <f>VLOOKUP(A1046,'[1]קובץ מוכן '!$A$1:$C$7608,3,0)</f>
        <v>-30000</v>
      </c>
      <c r="L1046" s="17">
        <f>VLOOKUP(A1046,'[2]2023'!$A$9:$I$7853,9,0)</f>
        <v>-30000</v>
      </c>
      <c r="M1046" s="18">
        <f>VLOOKUP(A1046,[3]data1683177749303!$A$2:$J$6448,10,0)</f>
        <v>-166539.32999999999</v>
      </c>
    </row>
    <row r="1047" spans="1:13" ht="15.75" outlineLevel="1">
      <c r="A1047" s="10">
        <v>1317300923</v>
      </c>
      <c r="B1047" s="11">
        <v>923</v>
      </c>
      <c r="C1047" s="19">
        <v>317300</v>
      </c>
      <c r="D1047" s="13">
        <v>1</v>
      </c>
      <c r="E1047" s="136" t="s">
        <v>3154</v>
      </c>
      <c r="F1047" s="15" t="s">
        <v>701</v>
      </c>
      <c r="G1047" s="137" t="s">
        <v>3154</v>
      </c>
      <c r="H1047" s="13" t="s">
        <v>34</v>
      </c>
      <c r="I1047" s="16">
        <f>K1047/L1047-1</f>
        <v>6.2893081761006275E-3</v>
      </c>
      <c r="J1047" s="126" t="s">
        <v>3154</v>
      </c>
      <c r="K1047" s="17">
        <f>VLOOKUP(A1047,'[1]קובץ מוכן '!$A$1:$C$7608,3,0)</f>
        <v>-160000</v>
      </c>
      <c r="L1047" s="17">
        <f>VLOOKUP(A1047,'[2]2023'!$A$9:$I$7853,9,0)</f>
        <v>-159000</v>
      </c>
      <c r="M1047" s="18">
        <f>VLOOKUP(A1047,[3]data1683177749303!$A$2:$J$6448,10,0)</f>
        <v>-163894.5</v>
      </c>
    </row>
    <row r="1048" spans="1:13" ht="16.5" outlineLevel="1" thickBot="1">
      <c r="A1048" s="10">
        <v>1317300924</v>
      </c>
      <c r="B1048" s="11">
        <v>924</v>
      </c>
      <c r="C1048" s="19">
        <v>317300</v>
      </c>
      <c r="D1048" s="13">
        <v>1</v>
      </c>
      <c r="E1048" s="136" t="s">
        <v>3154</v>
      </c>
      <c r="F1048" s="15" t="s">
        <v>702</v>
      </c>
      <c r="G1048" s="137" t="s">
        <v>3154</v>
      </c>
      <c r="H1048" s="13" t="s">
        <v>34</v>
      </c>
      <c r="I1048" s="126" t="s">
        <v>3154</v>
      </c>
      <c r="J1048" s="126" t="s">
        <v>3154</v>
      </c>
      <c r="K1048" s="17">
        <f>VLOOKUP(A1048,'[1]קובץ מוכן '!$A$1:$C$7608,3,0)</f>
        <v>0</v>
      </c>
      <c r="L1048" s="17">
        <f>VLOOKUP(A1048,'[2]2023'!$A$9:$I$7853,9,0)</f>
        <v>0</v>
      </c>
      <c r="M1048" s="18">
        <f>VLOOKUP(A1048,[3]data1683177749303!$A$2:$J$6448,10,0)</f>
        <v>0</v>
      </c>
    </row>
    <row r="1049" spans="1:13" ht="16.5" thickBot="1">
      <c r="A1049" s="125" t="s">
        <v>3154</v>
      </c>
      <c r="B1049" s="25" t="s">
        <v>703</v>
      </c>
      <c r="C1049" s="146" t="s">
        <v>3154</v>
      </c>
      <c r="D1049" s="146" t="s">
        <v>3154</v>
      </c>
      <c r="E1049" s="147" t="s">
        <v>3154</v>
      </c>
      <c r="F1049" s="28" t="s">
        <v>694</v>
      </c>
      <c r="G1049" s="153" t="s">
        <v>3154</v>
      </c>
      <c r="H1049" s="146" t="s">
        <v>3154</v>
      </c>
      <c r="I1049" s="29">
        <f>K1049/L1049-1</f>
        <v>7.7754646467176336E-4</v>
      </c>
      <c r="J1049" s="127" t="s">
        <v>3154</v>
      </c>
      <c r="K1049" s="37">
        <f t="shared" ref="K1049:M1049" si="53">SUBTOTAL(9,K1041:K1048)</f>
        <v>-7980000</v>
      </c>
      <c r="L1049" s="37">
        <f t="shared" si="53"/>
        <v>-7973800</v>
      </c>
      <c r="M1049" s="38">
        <f t="shared" si="53"/>
        <v>-7903218.6200000001</v>
      </c>
    </row>
    <row r="1050" spans="1:13" ht="15.75" outlineLevel="1">
      <c r="A1050" s="10">
        <v>13176000</v>
      </c>
      <c r="B1050" s="11">
        <v>0</v>
      </c>
      <c r="C1050" s="19">
        <v>317600</v>
      </c>
      <c r="D1050" s="13">
        <v>1</v>
      </c>
      <c r="E1050" s="136" t="s">
        <v>3154</v>
      </c>
      <c r="F1050" s="15" t="s">
        <v>704</v>
      </c>
      <c r="G1050" s="137" t="s">
        <v>3154</v>
      </c>
      <c r="H1050" s="13" t="s">
        <v>11</v>
      </c>
      <c r="I1050" s="126" t="s">
        <v>3154</v>
      </c>
      <c r="J1050" s="142" t="s">
        <v>3154</v>
      </c>
      <c r="K1050" s="17">
        <f>VLOOKUP(A1050,'[1]קובץ מוכן '!$A$1:$C$7608,3,0)</f>
        <v>0</v>
      </c>
      <c r="L1050" s="139" t="s">
        <v>3154</v>
      </c>
      <c r="M1050" s="140" t="s">
        <v>3154</v>
      </c>
    </row>
    <row r="1051" spans="1:13" ht="15.75" outlineLevel="1">
      <c r="A1051" s="10">
        <v>1317600420</v>
      </c>
      <c r="B1051" s="11">
        <v>420</v>
      </c>
      <c r="C1051" s="19">
        <v>317600</v>
      </c>
      <c r="D1051" s="13">
        <v>1</v>
      </c>
      <c r="E1051" s="136" t="s">
        <v>3154</v>
      </c>
      <c r="F1051" s="15" t="s">
        <v>704</v>
      </c>
      <c r="G1051" s="137" t="s">
        <v>3154</v>
      </c>
      <c r="H1051" s="13" t="s">
        <v>34</v>
      </c>
      <c r="I1051" s="126" t="s">
        <v>3154</v>
      </c>
      <c r="J1051" s="126" t="s">
        <v>3154</v>
      </c>
      <c r="K1051" s="17">
        <f>VLOOKUP(A1051,'[1]קובץ מוכן '!$A$1:$C$7608,3,0)</f>
        <v>0</v>
      </c>
      <c r="L1051" s="17">
        <f>VLOOKUP(A1051,'[2]2023'!$A$9:$I$7853,9,0)</f>
        <v>0</v>
      </c>
      <c r="M1051" s="18">
        <f>VLOOKUP(A1051,[3]data1683177749303!$A$2:$J$6448,10,0)</f>
        <v>0</v>
      </c>
    </row>
    <row r="1052" spans="1:13" ht="15.75" outlineLevel="1">
      <c r="A1052" s="10">
        <v>1317600421</v>
      </c>
      <c r="B1052" s="11">
        <v>421</v>
      </c>
      <c r="C1052" s="19">
        <v>317600</v>
      </c>
      <c r="D1052" s="13">
        <v>1</v>
      </c>
      <c r="E1052" s="136" t="s">
        <v>3154</v>
      </c>
      <c r="F1052" s="15" t="s">
        <v>705</v>
      </c>
      <c r="G1052" s="137" t="s">
        <v>3154</v>
      </c>
      <c r="H1052" s="13" t="s">
        <v>34</v>
      </c>
      <c r="I1052" s="126" t="s">
        <v>3154</v>
      </c>
      <c r="J1052" s="126" t="s">
        <v>3154</v>
      </c>
      <c r="K1052" s="17">
        <f>VLOOKUP(A1052,'[1]קובץ מוכן '!$A$1:$C$7608,3,0)</f>
        <v>0</v>
      </c>
      <c r="L1052" s="17">
        <f>VLOOKUP(A1052,'[2]2023'!$A$9:$I$7853,9,0)</f>
        <v>0</v>
      </c>
      <c r="M1052" s="18">
        <f>VLOOKUP(A1052,[3]data1683177749303!$A$2:$J$6448,10,0)</f>
        <v>0</v>
      </c>
    </row>
    <row r="1053" spans="1:13" ht="15.75" outlineLevel="1">
      <c r="A1053" s="10">
        <v>1317600423</v>
      </c>
      <c r="B1053" s="11">
        <v>423</v>
      </c>
      <c r="C1053" s="19">
        <v>317600</v>
      </c>
      <c r="D1053" s="13">
        <v>1</v>
      </c>
      <c r="E1053" s="136" t="s">
        <v>3154</v>
      </c>
      <c r="F1053" s="15" t="s">
        <v>706</v>
      </c>
      <c r="G1053" s="137" t="s">
        <v>3154</v>
      </c>
      <c r="H1053" s="13" t="s">
        <v>34</v>
      </c>
      <c r="I1053" s="126" t="s">
        <v>3154</v>
      </c>
      <c r="J1053" s="126" t="s">
        <v>3154</v>
      </c>
      <c r="K1053" s="17">
        <f>VLOOKUP(A1053,'[1]קובץ מוכן '!$A$1:$C$7608,3,0)</f>
        <v>0</v>
      </c>
      <c r="L1053" s="17">
        <f>VLOOKUP(A1053,'[2]2023'!$A$9:$I$7853,9,0)</f>
        <v>0</v>
      </c>
      <c r="M1053" s="18">
        <f>VLOOKUP(A1053,[3]data1683177749303!$A$2:$J$6448,10,0)</f>
        <v>0</v>
      </c>
    </row>
    <row r="1054" spans="1:13" ht="15.75" outlineLevel="1">
      <c r="A1054" s="10">
        <v>1317600781</v>
      </c>
      <c r="B1054" s="11">
        <v>781</v>
      </c>
      <c r="C1054" s="19">
        <v>317600</v>
      </c>
      <c r="D1054" s="13">
        <v>1</v>
      </c>
      <c r="E1054" s="136" t="s">
        <v>3154</v>
      </c>
      <c r="F1054" s="15" t="s">
        <v>707</v>
      </c>
      <c r="G1054" s="137" t="s">
        <v>3154</v>
      </c>
      <c r="H1054" s="13" t="s">
        <v>34</v>
      </c>
      <c r="I1054" s="126" t="s">
        <v>3154</v>
      </c>
      <c r="J1054" s="126" t="s">
        <v>3154</v>
      </c>
      <c r="K1054" s="17">
        <f>VLOOKUP(A1054,'[1]קובץ מוכן '!$A$1:$C$7608,3,0)</f>
        <v>0</v>
      </c>
      <c r="L1054" s="17">
        <f>VLOOKUP(A1054,'[2]2023'!$A$9:$I$7853,9,0)</f>
        <v>0</v>
      </c>
      <c r="M1054" s="18">
        <f>VLOOKUP(A1054,[3]data1683177749303!$A$2:$J$6448,10,0)</f>
        <v>0</v>
      </c>
    </row>
    <row r="1055" spans="1:13" ht="15.75" outlineLevel="1">
      <c r="A1055" s="10">
        <v>1317600921</v>
      </c>
      <c r="B1055" s="11">
        <v>921</v>
      </c>
      <c r="C1055" s="19">
        <v>317600</v>
      </c>
      <c r="D1055" s="13">
        <v>1</v>
      </c>
      <c r="E1055" s="136" t="s">
        <v>3154</v>
      </c>
      <c r="F1055" s="15" t="s">
        <v>708</v>
      </c>
      <c r="G1055" s="137" t="s">
        <v>3154</v>
      </c>
      <c r="H1055" s="13" t="s">
        <v>34</v>
      </c>
      <c r="I1055" s="16">
        <f>K1055/L1055-1</f>
        <v>-1</v>
      </c>
      <c r="J1055" s="126" t="s">
        <v>3154</v>
      </c>
      <c r="K1055" s="17">
        <v>0</v>
      </c>
      <c r="L1055" s="17">
        <f>VLOOKUP(A1055,'[2]2023'!$A$9:$I$7853,9,0)</f>
        <v>-100000</v>
      </c>
      <c r="M1055" s="18">
        <f>VLOOKUP(A1055,[3]data1683177749303!$A$2:$J$6448,10,0)</f>
        <v>-5321.5</v>
      </c>
    </row>
    <row r="1056" spans="1:13" ht="15.75" outlineLevel="1">
      <c r="A1056" s="10">
        <v>1317600922</v>
      </c>
      <c r="B1056" s="11">
        <v>922</v>
      </c>
      <c r="C1056" s="19">
        <v>317600</v>
      </c>
      <c r="D1056" s="13">
        <v>1</v>
      </c>
      <c r="E1056" s="136" t="s">
        <v>3154</v>
      </c>
      <c r="F1056" s="15" t="s">
        <v>709</v>
      </c>
      <c r="G1056" s="137" t="s">
        <v>3154</v>
      </c>
      <c r="H1056" s="13" t="s">
        <v>34</v>
      </c>
      <c r="I1056" s="126" t="s">
        <v>3154</v>
      </c>
      <c r="J1056" s="126" t="s">
        <v>3154</v>
      </c>
      <c r="K1056" s="17">
        <f>VLOOKUP(A1056,'[1]קובץ מוכן '!$A$1:$C$7608,3,0)</f>
        <v>0</v>
      </c>
      <c r="L1056" s="17">
        <f>VLOOKUP(A1056,'[2]2023'!$A$9:$I$7853,9,0)</f>
        <v>0</v>
      </c>
      <c r="M1056" s="18">
        <f>VLOOKUP(A1056,[3]data1683177749303!$A$2:$J$6448,10,0)</f>
        <v>0</v>
      </c>
    </row>
    <row r="1057" spans="1:13" ht="15.75" outlineLevel="1">
      <c r="A1057" s="10">
        <v>1317600923</v>
      </c>
      <c r="B1057" s="11">
        <v>923</v>
      </c>
      <c r="C1057" s="19">
        <v>317600</v>
      </c>
      <c r="D1057" s="13">
        <v>1</v>
      </c>
      <c r="E1057" s="136" t="s">
        <v>3154</v>
      </c>
      <c r="F1057" s="15" t="s">
        <v>710</v>
      </c>
      <c r="G1057" s="137" t="s">
        <v>3154</v>
      </c>
      <c r="H1057" s="13" t="s">
        <v>34</v>
      </c>
      <c r="I1057" s="16">
        <f>K1057/L1057-1</f>
        <v>0</v>
      </c>
      <c r="J1057" s="126" t="s">
        <v>3154</v>
      </c>
      <c r="K1057" s="17">
        <f>VLOOKUP(A1057,'[1]קובץ מוכן '!$A$1:$C$7608,3,0)</f>
        <v>-125000</v>
      </c>
      <c r="L1057" s="17">
        <f>VLOOKUP(A1057,'[2]2023'!$A$9:$I$7853,9,0)</f>
        <v>-125000</v>
      </c>
      <c r="M1057" s="18">
        <f>VLOOKUP(A1057,[3]data1683177749303!$A$2:$J$6448,10,0)</f>
        <v>0</v>
      </c>
    </row>
    <row r="1058" spans="1:13" ht="16.5" outlineLevel="1" thickBot="1">
      <c r="A1058" s="10">
        <v>1317600980</v>
      </c>
      <c r="B1058" s="11">
        <v>980</v>
      </c>
      <c r="C1058" s="19">
        <v>317600</v>
      </c>
      <c r="D1058" s="13">
        <v>1</v>
      </c>
      <c r="E1058" s="136" t="s">
        <v>3154</v>
      </c>
      <c r="F1058" s="15" t="s">
        <v>711</v>
      </c>
      <c r="G1058" s="137" t="s">
        <v>3154</v>
      </c>
      <c r="H1058" s="13" t="s">
        <v>34</v>
      </c>
      <c r="I1058" s="126" t="s">
        <v>3154</v>
      </c>
      <c r="J1058" s="126" t="s">
        <v>3154</v>
      </c>
      <c r="K1058" s="17">
        <f>VLOOKUP(A1058,'[1]קובץ מוכן '!$A$1:$C$7608,3,0)</f>
        <v>0</v>
      </c>
      <c r="L1058" s="17">
        <f>VLOOKUP(A1058,'[2]2023'!$A$9:$I$7853,9,0)</f>
        <v>0</v>
      </c>
      <c r="M1058" s="18">
        <f>VLOOKUP(A1058,[3]data1683177749303!$A$2:$J$6448,10,0)</f>
        <v>0</v>
      </c>
    </row>
    <row r="1059" spans="1:13" ht="16.5" thickBot="1">
      <c r="A1059" s="125" t="s">
        <v>3154</v>
      </c>
      <c r="B1059" s="25" t="s">
        <v>712</v>
      </c>
      <c r="C1059" s="146" t="s">
        <v>3154</v>
      </c>
      <c r="D1059" s="146" t="s">
        <v>3154</v>
      </c>
      <c r="E1059" s="147" t="s">
        <v>3154</v>
      </c>
      <c r="F1059" s="28" t="s">
        <v>704</v>
      </c>
      <c r="G1059" s="153" t="s">
        <v>3154</v>
      </c>
      <c r="H1059" s="146" t="s">
        <v>3154</v>
      </c>
      <c r="I1059" s="29">
        <f>K1059/L1059-1</f>
        <v>-0.44444444444444442</v>
      </c>
      <c r="J1059" s="127" t="s">
        <v>3154</v>
      </c>
      <c r="K1059" s="37">
        <f t="shared" ref="K1059:M1059" si="54">SUBTOTAL(9,K1051:K1058)</f>
        <v>-125000</v>
      </c>
      <c r="L1059" s="37">
        <f t="shared" si="54"/>
        <v>-225000</v>
      </c>
      <c r="M1059" s="38">
        <f t="shared" si="54"/>
        <v>-5321.5</v>
      </c>
    </row>
    <row r="1060" spans="1:13" ht="15.75" outlineLevel="1">
      <c r="A1060" s="10">
        <v>13178000</v>
      </c>
      <c r="B1060" s="11">
        <v>0</v>
      </c>
      <c r="C1060" s="19">
        <v>317800</v>
      </c>
      <c r="D1060" s="13">
        <v>1</v>
      </c>
      <c r="E1060" s="136" t="s">
        <v>3154</v>
      </c>
      <c r="F1060" s="15" t="s">
        <v>713</v>
      </c>
      <c r="G1060" s="137" t="s">
        <v>3154</v>
      </c>
      <c r="H1060" s="13" t="s">
        <v>11</v>
      </c>
      <c r="I1060" s="126" t="s">
        <v>3154</v>
      </c>
      <c r="J1060" s="142" t="s">
        <v>3154</v>
      </c>
      <c r="K1060" s="17">
        <f>VLOOKUP(A1060,'[1]קובץ מוכן '!$A$1:$C$7608,3,0)</f>
        <v>0</v>
      </c>
      <c r="L1060" s="139" t="s">
        <v>3154</v>
      </c>
      <c r="M1060" s="140" t="s">
        <v>3154</v>
      </c>
    </row>
    <row r="1061" spans="1:13" ht="15.75" outlineLevel="1">
      <c r="A1061" s="10">
        <v>1317800420</v>
      </c>
      <c r="B1061" s="11">
        <v>420</v>
      </c>
      <c r="C1061" s="19">
        <v>317800</v>
      </c>
      <c r="D1061" s="13">
        <v>1</v>
      </c>
      <c r="E1061" s="136" t="s">
        <v>3154</v>
      </c>
      <c r="F1061" s="15" t="s">
        <v>714</v>
      </c>
      <c r="G1061" s="137" t="s">
        <v>3154</v>
      </c>
      <c r="H1061" s="13" t="s">
        <v>34</v>
      </c>
      <c r="I1061" s="16">
        <f>K1061/L1061-1</f>
        <v>0</v>
      </c>
      <c r="J1061" s="126" t="s">
        <v>3154</v>
      </c>
      <c r="K1061" s="17">
        <f>VLOOKUP(A1061,'[1]קובץ מוכן '!$A$1:$C$7608,3,0)</f>
        <v>-200000</v>
      </c>
      <c r="L1061" s="17">
        <f>VLOOKUP(A1061,'[2]2023'!$A$9:$I$7853,9,0)</f>
        <v>-200000</v>
      </c>
      <c r="M1061" s="18">
        <f>VLOOKUP(A1061,[3]data1683177749303!$A$2:$J$6448,10,0)</f>
        <v>-182371</v>
      </c>
    </row>
    <row r="1062" spans="1:13" ht="15.75" outlineLevel="1">
      <c r="A1062" s="10">
        <v>1317800421</v>
      </c>
      <c r="B1062" s="11">
        <v>421</v>
      </c>
      <c r="C1062" s="19">
        <v>317800</v>
      </c>
      <c r="D1062" s="13">
        <v>1</v>
      </c>
      <c r="E1062" s="136" t="s">
        <v>3154</v>
      </c>
      <c r="F1062" s="15" t="s">
        <v>512</v>
      </c>
      <c r="G1062" s="137" t="s">
        <v>3154</v>
      </c>
      <c r="H1062" s="13" t="s">
        <v>34</v>
      </c>
      <c r="I1062" s="126" t="s">
        <v>3154</v>
      </c>
      <c r="J1062" s="126" t="s">
        <v>3154</v>
      </c>
      <c r="K1062" s="17">
        <f>VLOOKUP(A1062,'[1]קובץ מוכן '!$A$1:$C$7608,3,0)</f>
        <v>0</v>
      </c>
      <c r="L1062" s="17">
        <f>VLOOKUP(A1062,'[2]2023'!$A$9:$I$7853,9,0)</f>
        <v>0</v>
      </c>
      <c r="M1062" s="18">
        <f>VLOOKUP(A1062,[3]data1683177749303!$A$2:$J$6448,10,0)</f>
        <v>0</v>
      </c>
    </row>
    <row r="1063" spans="1:13" ht="15.75" outlineLevel="1">
      <c r="A1063" s="10">
        <v>1317800422</v>
      </c>
      <c r="B1063" s="11">
        <v>422</v>
      </c>
      <c r="C1063" s="19">
        <v>317800</v>
      </c>
      <c r="D1063" s="13">
        <v>1</v>
      </c>
      <c r="E1063" s="136" t="s">
        <v>3154</v>
      </c>
      <c r="F1063" s="15" t="s">
        <v>715</v>
      </c>
      <c r="G1063" s="137" t="s">
        <v>3154</v>
      </c>
      <c r="H1063" s="13" t="s">
        <v>34</v>
      </c>
      <c r="I1063" s="126" t="s">
        <v>3154</v>
      </c>
      <c r="J1063" s="126" t="s">
        <v>3154</v>
      </c>
      <c r="K1063" s="17">
        <f>VLOOKUP(A1063,'[1]קובץ מוכן '!$A$1:$C$7608,3,0)</f>
        <v>0</v>
      </c>
      <c r="L1063" s="17">
        <f>VLOOKUP(A1063,'[2]2023'!$A$9:$I$7853,9,0)</f>
        <v>0</v>
      </c>
      <c r="M1063" s="18">
        <f>VLOOKUP(A1063,[3]data1683177749303!$A$2:$J$6448,10,0)</f>
        <v>0</v>
      </c>
    </row>
    <row r="1064" spans="1:13" ht="15.75" outlineLevel="1">
      <c r="A1064" s="10">
        <v>1317800423</v>
      </c>
      <c r="B1064" s="11">
        <v>423</v>
      </c>
      <c r="C1064" s="19">
        <v>317800</v>
      </c>
      <c r="D1064" s="13">
        <v>1</v>
      </c>
      <c r="E1064" s="136" t="s">
        <v>3154</v>
      </c>
      <c r="F1064" s="15" t="s">
        <v>716</v>
      </c>
      <c r="G1064" s="137" t="s">
        <v>3154</v>
      </c>
      <c r="H1064" s="13" t="s">
        <v>34</v>
      </c>
      <c r="I1064" s="126" t="s">
        <v>3154</v>
      </c>
      <c r="J1064" s="126" t="s">
        <v>3154</v>
      </c>
      <c r="K1064" s="17">
        <f>VLOOKUP(A1064,'[1]קובץ מוכן '!$A$1:$C$7608,3,0)</f>
        <v>0</v>
      </c>
      <c r="L1064" s="17">
        <f>VLOOKUP(A1064,'[2]2023'!$A$9:$I$7853,9,0)</f>
        <v>0</v>
      </c>
      <c r="M1064" s="18">
        <f>VLOOKUP(A1064,[3]data1683177749303!$A$2:$J$6448,10,0)</f>
        <v>0</v>
      </c>
    </row>
    <row r="1065" spans="1:13" ht="15.75" outlineLevel="1">
      <c r="A1065" s="10">
        <v>1317800424</v>
      </c>
      <c r="B1065" s="11">
        <v>424</v>
      </c>
      <c r="C1065" s="19">
        <v>317800</v>
      </c>
      <c r="D1065" s="13">
        <v>1</v>
      </c>
      <c r="E1065" s="136" t="s">
        <v>3154</v>
      </c>
      <c r="F1065" s="15" t="s">
        <v>717</v>
      </c>
      <c r="G1065" s="137" t="s">
        <v>3154</v>
      </c>
      <c r="H1065" s="13" t="s">
        <v>34</v>
      </c>
      <c r="I1065" s="126" t="s">
        <v>3154</v>
      </c>
      <c r="J1065" s="126" t="s">
        <v>3154</v>
      </c>
      <c r="K1065" s="17">
        <f>VLOOKUP(A1065,'[1]קובץ מוכן '!$A$1:$C$7608,3,0)</f>
        <v>0</v>
      </c>
      <c r="L1065" s="17">
        <f>VLOOKUP(A1065,'[2]2023'!$A$9:$I$7853,9,0)</f>
        <v>0</v>
      </c>
      <c r="M1065" s="18">
        <f>VLOOKUP(A1065,[3]data1683177749303!$A$2:$J$6448,10,0)</f>
        <v>0</v>
      </c>
    </row>
    <row r="1066" spans="1:13" ht="15.75" outlineLevel="1">
      <c r="A1066" s="10">
        <v>1317800425</v>
      </c>
      <c r="B1066" s="11">
        <v>425</v>
      </c>
      <c r="C1066" s="19">
        <v>317800</v>
      </c>
      <c r="D1066" s="13">
        <v>1</v>
      </c>
      <c r="E1066" s="136" t="s">
        <v>3154</v>
      </c>
      <c r="F1066" s="15" t="s">
        <v>718</v>
      </c>
      <c r="G1066" s="137" t="s">
        <v>3154</v>
      </c>
      <c r="H1066" s="13" t="s">
        <v>34</v>
      </c>
      <c r="I1066" s="126" t="s">
        <v>3154</v>
      </c>
      <c r="J1066" s="126" t="s">
        <v>3154</v>
      </c>
      <c r="K1066" s="17">
        <f>VLOOKUP(A1066,'[1]קובץ מוכן '!$A$1:$C$7608,3,0)</f>
        <v>0</v>
      </c>
      <c r="L1066" s="17">
        <f>VLOOKUP(A1066,'[2]2023'!$A$9:$I$7853,9,0)</f>
        <v>0</v>
      </c>
      <c r="M1066" s="18">
        <f>VLOOKUP(A1066,[3]data1683177749303!$A$2:$J$6448,10,0)</f>
        <v>0</v>
      </c>
    </row>
    <row r="1067" spans="1:13" ht="15.75" outlineLevel="1">
      <c r="A1067" s="10">
        <v>1317800426</v>
      </c>
      <c r="B1067" s="11">
        <v>426</v>
      </c>
      <c r="C1067" s="19">
        <v>317800</v>
      </c>
      <c r="D1067" s="13">
        <v>1</v>
      </c>
      <c r="E1067" s="136" t="s">
        <v>3154</v>
      </c>
      <c r="F1067" s="15" t="s">
        <v>719</v>
      </c>
      <c r="G1067" s="137" t="s">
        <v>3154</v>
      </c>
      <c r="H1067" s="13" t="s">
        <v>34</v>
      </c>
      <c r="I1067" s="126" t="s">
        <v>3154</v>
      </c>
      <c r="J1067" s="126" t="s">
        <v>3154</v>
      </c>
      <c r="K1067" s="17">
        <f>VLOOKUP(A1067,'[1]קובץ מוכן '!$A$1:$C$7608,3,0)</f>
        <v>0</v>
      </c>
      <c r="L1067" s="17">
        <f>VLOOKUP(A1067,'[2]2023'!$A$9:$I$7853,9,0)</f>
        <v>0</v>
      </c>
      <c r="M1067" s="18">
        <f>VLOOKUP(A1067,[3]data1683177749303!$A$2:$J$6448,10,0)</f>
        <v>0</v>
      </c>
    </row>
    <row r="1068" spans="1:13" ht="15.75" outlineLevel="1">
      <c r="A1068" s="10">
        <v>1317800920</v>
      </c>
      <c r="B1068" s="11">
        <v>920</v>
      </c>
      <c r="C1068" s="19">
        <v>317800</v>
      </c>
      <c r="D1068" s="13">
        <v>1</v>
      </c>
      <c r="E1068" s="136" t="s">
        <v>3154</v>
      </c>
      <c r="F1068" s="15" t="s">
        <v>720</v>
      </c>
      <c r="G1068" s="137" t="s">
        <v>3154</v>
      </c>
      <c r="H1068" s="13" t="s">
        <v>34</v>
      </c>
      <c r="I1068" s="16">
        <f>K1068/L1068-1</f>
        <v>0.26923076923076916</v>
      </c>
      <c r="J1068" s="126" t="s">
        <v>3154</v>
      </c>
      <c r="K1068" s="17">
        <v>-13200000</v>
      </c>
      <c r="L1068" s="17">
        <f>VLOOKUP(A1068,'[2]2023'!$A$9:$I$7853,9,0)</f>
        <v>-10400000</v>
      </c>
      <c r="M1068" s="18">
        <f>VLOOKUP(A1068,[3]data1683177749303!$A$2:$J$6448,10,0)</f>
        <v>-6633793.7000000002</v>
      </c>
    </row>
    <row r="1069" spans="1:13" ht="15.75" outlineLevel="1">
      <c r="A1069" s="10">
        <v>1317800921</v>
      </c>
      <c r="B1069" s="11">
        <v>921</v>
      </c>
      <c r="C1069" s="19">
        <v>317800</v>
      </c>
      <c r="D1069" s="13">
        <v>1</v>
      </c>
      <c r="E1069" s="136" t="s">
        <v>3154</v>
      </c>
      <c r="F1069" s="15" t="s">
        <v>721</v>
      </c>
      <c r="G1069" s="137" t="s">
        <v>3154</v>
      </c>
      <c r="H1069" s="13" t="s">
        <v>34</v>
      </c>
      <c r="I1069" s="126" t="s">
        <v>3154</v>
      </c>
      <c r="J1069" s="126" t="s">
        <v>3154</v>
      </c>
      <c r="K1069" s="17">
        <f>VLOOKUP(A1069,'[1]קובץ מוכן '!$A$1:$C$7608,3,0)</f>
        <v>0</v>
      </c>
      <c r="L1069" s="17">
        <f>VLOOKUP(A1069,'[2]2023'!$A$9:$I$7853,9,0)</f>
        <v>0</v>
      </c>
      <c r="M1069" s="18">
        <f>VLOOKUP(A1069,[3]data1683177749303!$A$2:$J$6448,10,0)</f>
        <v>0</v>
      </c>
    </row>
    <row r="1070" spans="1:13" ht="15.75" outlineLevel="1">
      <c r="A1070" s="10">
        <v>1317800922</v>
      </c>
      <c r="B1070" s="11">
        <v>922</v>
      </c>
      <c r="C1070" s="19">
        <v>317800</v>
      </c>
      <c r="D1070" s="13">
        <v>1</v>
      </c>
      <c r="E1070" s="136" t="s">
        <v>3154</v>
      </c>
      <c r="F1070" s="15" t="s">
        <v>722</v>
      </c>
      <c r="G1070" s="137" t="s">
        <v>3154</v>
      </c>
      <c r="H1070" s="13" t="s">
        <v>34</v>
      </c>
      <c r="I1070" s="16">
        <f>K1070/L1070-1</f>
        <v>1.5625E-2</v>
      </c>
      <c r="J1070" s="126" t="s">
        <v>3154</v>
      </c>
      <c r="K1070" s="17">
        <v>-13000000</v>
      </c>
      <c r="L1070" s="17">
        <f>VLOOKUP(A1070,'[2]2023'!$A$9:$I$7853,9,0)</f>
        <v>-12800000</v>
      </c>
      <c r="M1070" s="18">
        <f>VLOOKUP(A1070,[3]data1683177749303!$A$2:$J$6448,10,0)</f>
        <v>-12053524.199999999</v>
      </c>
    </row>
    <row r="1071" spans="1:13" ht="15.75" outlineLevel="1">
      <c r="A1071" s="10">
        <v>1317800923</v>
      </c>
      <c r="B1071" s="11">
        <v>923</v>
      </c>
      <c r="C1071" s="19">
        <v>317800</v>
      </c>
      <c r="D1071" s="13">
        <v>1</v>
      </c>
      <c r="E1071" s="136" t="s">
        <v>3154</v>
      </c>
      <c r="F1071" s="15" t="s">
        <v>723</v>
      </c>
      <c r="G1071" s="137" t="s">
        <v>3154</v>
      </c>
      <c r="H1071" s="13" t="s">
        <v>34</v>
      </c>
      <c r="I1071" s="126" t="s">
        <v>3154</v>
      </c>
      <c r="J1071" s="126" t="s">
        <v>3154</v>
      </c>
      <c r="K1071" s="17">
        <f>VLOOKUP(A1071,'[1]קובץ מוכן '!$A$1:$C$7608,3,0)</f>
        <v>0</v>
      </c>
      <c r="L1071" s="17">
        <f>VLOOKUP(A1071,'[2]2023'!$A$9:$I$7853,9,0)</f>
        <v>0</v>
      </c>
      <c r="M1071" s="18">
        <f>VLOOKUP(A1071,[3]data1683177749303!$A$2:$J$6448,10,0)</f>
        <v>0</v>
      </c>
    </row>
    <row r="1072" spans="1:13" ht="16.5" outlineLevel="1" thickBot="1">
      <c r="A1072" s="10">
        <v>1317800924</v>
      </c>
      <c r="B1072" s="11">
        <v>924</v>
      </c>
      <c r="C1072" s="19">
        <v>317800</v>
      </c>
      <c r="D1072" s="13">
        <v>1</v>
      </c>
      <c r="E1072" s="136" t="s">
        <v>3154</v>
      </c>
      <c r="F1072" s="15" t="s">
        <v>724</v>
      </c>
      <c r="G1072" s="137" t="s">
        <v>3154</v>
      </c>
      <c r="H1072" s="13" t="s">
        <v>34</v>
      </c>
      <c r="I1072" s="126" t="s">
        <v>3154</v>
      </c>
      <c r="J1072" s="126" t="s">
        <v>3154</v>
      </c>
      <c r="K1072" s="17">
        <f>VLOOKUP(A1072,'[1]קובץ מוכן '!$A$1:$C$7608,3,0)</f>
        <v>-20000</v>
      </c>
      <c r="L1072" s="17">
        <f>VLOOKUP(A1072,'[2]2023'!$A$9:$I$7853,9,0)</f>
        <v>-20000</v>
      </c>
      <c r="M1072" s="18">
        <f>VLOOKUP(A1072,[3]data1683177749303!$A$2:$J$6448,10,0)</f>
        <v>0</v>
      </c>
    </row>
    <row r="1073" spans="1:13" ht="16.5" thickBot="1">
      <c r="A1073" s="125" t="s">
        <v>3154</v>
      </c>
      <c r="B1073" s="25" t="s">
        <v>725</v>
      </c>
      <c r="C1073" s="146" t="s">
        <v>3154</v>
      </c>
      <c r="D1073" s="146" t="s">
        <v>3154</v>
      </c>
      <c r="E1073" s="147" t="s">
        <v>3154</v>
      </c>
      <c r="F1073" s="28" t="s">
        <v>713</v>
      </c>
      <c r="G1073" s="153" t="s">
        <v>3154</v>
      </c>
      <c r="H1073" s="146" t="s">
        <v>3154</v>
      </c>
      <c r="I1073" s="29">
        <f>K1073/L1073-1</f>
        <v>0.12809564474807855</v>
      </c>
      <c r="J1073" s="127" t="s">
        <v>3154</v>
      </c>
      <c r="K1073" s="37">
        <f t="shared" ref="K1073:M1073" si="55">SUBTOTAL(9,K1061:K1072)</f>
        <v>-26420000</v>
      </c>
      <c r="L1073" s="37">
        <f t="shared" si="55"/>
        <v>-23420000</v>
      </c>
      <c r="M1073" s="38">
        <f t="shared" si="55"/>
        <v>-18869688.899999999</v>
      </c>
    </row>
    <row r="1074" spans="1:13" ht="15.75" outlineLevel="1">
      <c r="A1074" s="10">
        <v>13179200</v>
      </c>
      <c r="B1074" s="11">
        <v>0</v>
      </c>
      <c r="C1074" s="19">
        <v>317920</v>
      </c>
      <c r="D1074" s="13">
        <v>1</v>
      </c>
      <c r="E1074" s="136" t="s">
        <v>3154</v>
      </c>
      <c r="F1074" s="15" t="s">
        <v>726</v>
      </c>
      <c r="G1074" s="137" t="s">
        <v>3154</v>
      </c>
      <c r="H1074" s="13" t="s">
        <v>11</v>
      </c>
      <c r="I1074" s="126" t="s">
        <v>3154</v>
      </c>
      <c r="J1074" s="142" t="s">
        <v>3154</v>
      </c>
      <c r="K1074" s="17">
        <f>VLOOKUP(A1074,'[1]קובץ מוכן '!$A$1:$C$7608,3,0)</f>
        <v>0</v>
      </c>
      <c r="L1074" s="17">
        <f>VLOOKUP(A1074,'[2]2023'!$A$9:$I$7853,9,0)</f>
        <v>0</v>
      </c>
      <c r="M1074" s="140" t="s">
        <v>3154</v>
      </c>
    </row>
    <row r="1075" spans="1:13" ht="15.75" outlineLevel="1">
      <c r="A1075" s="10">
        <v>1317920420</v>
      </c>
      <c r="B1075" s="11">
        <v>420</v>
      </c>
      <c r="C1075" s="19">
        <v>317920</v>
      </c>
      <c r="D1075" s="13">
        <v>1</v>
      </c>
      <c r="E1075" s="136" t="s">
        <v>3154</v>
      </c>
      <c r="F1075" s="15" t="s">
        <v>727</v>
      </c>
      <c r="G1075" s="137" t="s">
        <v>3154</v>
      </c>
      <c r="H1075" s="13" t="s">
        <v>34</v>
      </c>
      <c r="I1075" s="126" t="s">
        <v>3154</v>
      </c>
      <c r="J1075" s="126" t="s">
        <v>3154</v>
      </c>
      <c r="K1075" s="17">
        <f>VLOOKUP(A1075,'[1]קובץ מוכן '!$A$1:$C$7608,3,0)</f>
        <v>0</v>
      </c>
      <c r="L1075" s="17">
        <f>VLOOKUP(A1075,'[2]2023'!$A$9:$I$7853,9,0)</f>
        <v>0</v>
      </c>
      <c r="M1075" s="18">
        <f>VLOOKUP(A1075,[3]data1683177749303!$A$2:$J$6448,10,0)</f>
        <v>0</v>
      </c>
    </row>
    <row r="1076" spans="1:13" ht="16.5" outlineLevel="1" thickBot="1">
      <c r="A1076" s="10">
        <v>1317920920</v>
      </c>
      <c r="B1076" s="11">
        <v>920</v>
      </c>
      <c r="C1076" s="19">
        <v>317920</v>
      </c>
      <c r="D1076" s="13">
        <v>1</v>
      </c>
      <c r="E1076" s="136" t="s">
        <v>3154</v>
      </c>
      <c r="F1076" s="15" t="s">
        <v>728</v>
      </c>
      <c r="G1076" s="137" t="s">
        <v>3154</v>
      </c>
      <c r="H1076" s="13" t="s">
        <v>34</v>
      </c>
      <c r="I1076" s="126" t="s">
        <v>3154</v>
      </c>
      <c r="J1076" s="126" t="s">
        <v>3154</v>
      </c>
      <c r="K1076" s="17">
        <f>VLOOKUP(A1076,'[1]קובץ מוכן '!$A$1:$C$7608,3,0)</f>
        <v>0</v>
      </c>
      <c r="L1076" s="17">
        <f>VLOOKUP(A1076,'[2]2023'!$A$9:$I$7853,9,0)</f>
        <v>0</v>
      </c>
      <c r="M1076" s="18">
        <f>VLOOKUP(A1076,[3]data1683177749303!$A$2:$J$6448,10,0)</f>
        <v>0</v>
      </c>
    </row>
    <row r="1077" spans="1:13" ht="16.5" thickBot="1">
      <c r="A1077" s="125" t="s">
        <v>3154</v>
      </c>
      <c r="B1077" s="25" t="s">
        <v>729</v>
      </c>
      <c r="C1077" s="146" t="s">
        <v>3154</v>
      </c>
      <c r="D1077" s="146" t="s">
        <v>3154</v>
      </c>
      <c r="E1077" s="147" t="s">
        <v>3154</v>
      </c>
      <c r="F1077" s="28" t="s">
        <v>726</v>
      </c>
      <c r="G1077" s="153" t="s">
        <v>3154</v>
      </c>
      <c r="H1077" s="146" t="s">
        <v>3154</v>
      </c>
      <c r="I1077" s="127" t="s">
        <v>3154</v>
      </c>
      <c r="J1077" s="127" t="s">
        <v>3154</v>
      </c>
      <c r="K1077" s="37">
        <f>SUBTOTAL(9,K1075:K1076)</f>
        <v>0</v>
      </c>
      <c r="L1077" s="37">
        <f>SUBTOTAL(9,L1075:L1076)</f>
        <v>0</v>
      </c>
      <c r="M1077" s="38">
        <f>SUBTOTAL(9,M1075:M1076)</f>
        <v>0</v>
      </c>
    </row>
    <row r="1078" spans="1:13" ht="15.75" outlineLevel="1">
      <c r="A1078" s="10">
        <v>13179300</v>
      </c>
      <c r="B1078" s="11">
        <v>0</v>
      </c>
      <c r="C1078" s="19">
        <v>317930</v>
      </c>
      <c r="D1078" s="13">
        <v>1</v>
      </c>
      <c r="E1078" s="136" t="s">
        <v>3154</v>
      </c>
      <c r="F1078" s="15" t="s">
        <v>730</v>
      </c>
      <c r="G1078" s="137" t="s">
        <v>3154</v>
      </c>
      <c r="H1078" s="13" t="s">
        <v>11</v>
      </c>
      <c r="I1078" s="126" t="s">
        <v>3154</v>
      </c>
      <c r="J1078" s="142" t="s">
        <v>3154</v>
      </c>
      <c r="K1078" s="17">
        <f>VLOOKUP(A1078,'[1]קובץ מוכן '!$A$1:$C$7608,3,0)</f>
        <v>0</v>
      </c>
      <c r="L1078" s="139" t="s">
        <v>3154</v>
      </c>
      <c r="M1078" s="140" t="s">
        <v>3154</v>
      </c>
    </row>
    <row r="1079" spans="1:13" ht="16.5" outlineLevel="1" thickBot="1">
      <c r="A1079" s="10">
        <v>1317930424</v>
      </c>
      <c r="B1079" s="11">
        <v>424</v>
      </c>
      <c r="C1079" s="19">
        <v>317930</v>
      </c>
      <c r="D1079" s="13">
        <v>1</v>
      </c>
      <c r="E1079" s="136" t="s">
        <v>3154</v>
      </c>
      <c r="F1079" s="15" t="s">
        <v>731</v>
      </c>
      <c r="G1079" s="137" t="s">
        <v>3154</v>
      </c>
      <c r="H1079" s="13" t="s">
        <v>34</v>
      </c>
      <c r="I1079" s="16">
        <f>K1079/L1079-1</f>
        <v>0</v>
      </c>
      <c r="J1079" s="126" t="s">
        <v>3154</v>
      </c>
      <c r="K1079" s="17">
        <f>VLOOKUP(A1079,'[1]קובץ מוכן '!$A$1:$C$7608,3,0)</f>
        <v>-2000000</v>
      </c>
      <c r="L1079" s="17">
        <f>VLOOKUP(A1079,'[2]2023'!$A$9:$I$7853,9,0)</f>
        <v>-2000000</v>
      </c>
      <c r="M1079" s="18">
        <f>VLOOKUP(A1079,[3]data1683177749303!$A$2:$J$6448,10,0)</f>
        <v>-1851738.13</v>
      </c>
    </row>
    <row r="1080" spans="1:13" ht="16.5" thickBot="1">
      <c r="A1080" s="125" t="s">
        <v>3154</v>
      </c>
      <c r="B1080" s="25" t="s">
        <v>732</v>
      </c>
      <c r="C1080" s="146" t="s">
        <v>3154</v>
      </c>
      <c r="D1080" s="146" t="s">
        <v>3154</v>
      </c>
      <c r="E1080" s="147" t="s">
        <v>3154</v>
      </c>
      <c r="F1080" s="28" t="s">
        <v>730</v>
      </c>
      <c r="G1080" s="153" t="s">
        <v>3154</v>
      </c>
      <c r="H1080" s="146" t="s">
        <v>3154</v>
      </c>
      <c r="I1080" s="29">
        <f>K1080/L1080-1</f>
        <v>0</v>
      </c>
      <c r="J1080" s="127" t="s">
        <v>3154</v>
      </c>
      <c r="K1080" s="37">
        <f>SUBTOTAL(9,K1079)</f>
        <v>-2000000</v>
      </c>
      <c r="L1080" s="37">
        <f>SUBTOTAL(9,L1079)</f>
        <v>-2000000</v>
      </c>
      <c r="M1080" s="38">
        <f>SUBTOTAL(9,M1079)</f>
        <v>-1851738.13</v>
      </c>
    </row>
    <row r="1081" spans="1:13" ht="15.75" outlineLevel="1">
      <c r="A1081" s="10">
        <v>13180000</v>
      </c>
      <c r="B1081" s="11">
        <v>0</v>
      </c>
      <c r="C1081" s="19">
        <v>318000</v>
      </c>
      <c r="D1081" s="13">
        <v>1</v>
      </c>
      <c r="E1081" s="136" t="s">
        <v>3154</v>
      </c>
      <c r="F1081" s="15" t="s">
        <v>733</v>
      </c>
      <c r="G1081" s="137" t="s">
        <v>3154</v>
      </c>
      <c r="H1081" s="13" t="s">
        <v>11</v>
      </c>
      <c r="I1081" s="126" t="s">
        <v>3154</v>
      </c>
      <c r="J1081" s="142" t="s">
        <v>3154</v>
      </c>
      <c r="K1081" s="17">
        <f>VLOOKUP(A1081,'[1]קובץ מוכן '!$A$1:$C$7608,3,0)</f>
        <v>0</v>
      </c>
      <c r="L1081" s="17">
        <f>VLOOKUP(A1081,'[2]2023'!$A$9:$I$7853,9,0)</f>
        <v>0</v>
      </c>
      <c r="M1081" s="140" t="s">
        <v>3154</v>
      </c>
    </row>
    <row r="1082" spans="1:13" ht="15.75" outlineLevel="1">
      <c r="A1082" s="10">
        <v>13182000</v>
      </c>
      <c r="B1082" s="11">
        <v>0</v>
      </c>
      <c r="C1082" s="19">
        <v>318200</v>
      </c>
      <c r="D1082" s="13">
        <v>1</v>
      </c>
      <c r="E1082" s="136" t="s">
        <v>3154</v>
      </c>
      <c r="F1082" s="15" t="s">
        <v>734</v>
      </c>
      <c r="G1082" s="137" t="s">
        <v>3154</v>
      </c>
      <c r="H1082" s="13" t="s">
        <v>11</v>
      </c>
      <c r="I1082" s="126" t="s">
        <v>3154</v>
      </c>
      <c r="J1082" s="142" t="s">
        <v>3154</v>
      </c>
      <c r="K1082" s="17">
        <f>VLOOKUP(A1082,'[1]קובץ מוכן '!$A$1:$C$7608,3,0)</f>
        <v>0</v>
      </c>
      <c r="L1082" s="17">
        <f>VLOOKUP(A1082,'[2]2023'!$A$9:$I$7853,9,0)</f>
        <v>0</v>
      </c>
      <c r="M1082" s="140" t="s">
        <v>3154</v>
      </c>
    </row>
    <row r="1083" spans="1:13" ht="15.75" outlineLevel="1">
      <c r="A1083" s="10">
        <v>1318200410</v>
      </c>
      <c r="B1083" s="11">
        <v>410</v>
      </c>
      <c r="C1083" s="19">
        <v>318200</v>
      </c>
      <c r="D1083" s="13">
        <v>1</v>
      </c>
      <c r="E1083" s="136" t="s">
        <v>3154</v>
      </c>
      <c r="F1083" s="15" t="s">
        <v>735</v>
      </c>
      <c r="G1083" s="137" t="s">
        <v>3154</v>
      </c>
      <c r="H1083" s="13" t="s">
        <v>34</v>
      </c>
      <c r="I1083" s="126" t="s">
        <v>3154</v>
      </c>
      <c r="J1083" s="126" t="s">
        <v>3154</v>
      </c>
      <c r="K1083" s="17">
        <f>VLOOKUP(A1083,'[1]קובץ מוכן '!$A$1:$C$7608,3,0)</f>
        <v>0</v>
      </c>
      <c r="L1083" s="17">
        <f>VLOOKUP(A1083,'[2]2023'!$A$9:$I$7853,9,0)</f>
        <v>0</v>
      </c>
      <c r="M1083" s="18">
        <f>VLOOKUP(A1083,[3]data1683177749303!$A$2:$J$6448,10,0)</f>
        <v>0</v>
      </c>
    </row>
    <row r="1084" spans="1:13" ht="15.75" outlineLevel="1">
      <c r="A1084" s="10">
        <v>1318200420</v>
      </c>
      <c r="B1084" s="11">
        <v>420</v>
      </c>
      <c r="C1084" s="19">
        <v>318200</v>
      </c>
      <c r="D1084" s="13">
        <v>1</v>
      </c>
      <c r="E1084" s="136" t="s">
        <v>3154</v>
      </c>
      <c r="F1084" s="15" t="s">
        <v>736</v>
      </c>
      <c r="G1084" s="137" t="s">
        <v>3154</v>
      </c>
      <c r="H1084" s="13" t="s">
        <v>34</v>
      </c>
      <c r="I1084" s="126" t="s">
        <v>3154</v>
      </c>
      <c r="J1084" s="126" t="s">
        <v>3154</v>
      </c>
      <c r="K1084" s="17">
        <f>VLOOKUP(A1084,'[1]קובץ מוכן '!$A$1:$C$7608,3,0)</f>
        <v>0</v>
      </c>
      <c r="L1084" s="17">
        <f>VLOOKUP(A1084,'[2]2023'!$A$9:$I$7853,9,0)</f>
        <v>0</v>
      </c>
      <c r="M1084" s="18">
        <f>VLOOKUP(A1084,[3]data1683177749303!$A$2:$J$6448,10,0)</f>
        <v>0</v>
      </c>
    </row>
    <row r="1085" spans="1:13" ht="15.75" outlineLevel="1">
      <c r="A1085" s="10">
        <v>1318200920</v>
      </c>
      <c r="B1085" s="11">
        <v>920</v>
      </c>
      <c r="C1085" s="19">
        <v>318200</v>
      </c>
      <c r="D1085" s="13">
        <v>1</v>
      </c>
      <c r="E1085" s="136" t="s">
        <v>3154</v>
      </c>
      <c r="F1085" s="15" t="s">
        <v>737</v>
      </c>
      <c r="G1085" s="137" t="s">
        <v>3154</v>
      </c>
      <c r="H1085" s="13" t="s">
        <v>34</v>
      </c>
      <c r="I1085" s="126" t="s">
        <v>3154</v>
      </c>
      <c r="J1085" s="126" t="s">
        <v>3154</v>
      </c>
      <c r="K1085" s="17">
        <f>VLOOKUP(A1085,'[1]קובץ מוכן '!$A$1:$C$7608,3,0)</f>
        <v>0</v>
      </c>
      <c r="L1085" s="17">
        <f>VLOOKUP(A1085,'[2]2023'!$A$9:$I$7853,9,0)</f>
        <v>0</v>
      </c>
      <c r="M1085" s="18">
        <f>VLOOKUP(A1085,[3]data1683177749303!$A$2:$J$6448,10,0)</f>
        <v>0</v>
      </c>
    </row>
    <row r="1086" spans="1:13" ht="16.5" outlineLevel="1" thickBot="1">
      <c r="A1086" s="10">
        <v>1318200990</v>
      </c>
      <c r="B1086" s="11">
        <v>990</v>
      </c>
      <c r="C1086" s="19">
        <v>318200</v>
      </c>
      <c r="D1086" s="13">
        <v>1</v>
      </c>
      <c r="E1086" s="136" t="s">
        <v>3154</v>
      </c>
      <c r="F1086" s="15" t="s">
        <v>687</v>
      </c>
      <c r="G1086" s="137" t="s">
        <v>3154</v>
      </c>
      <c r="H1086" s="13" t="s">
        <v>34</v>
      </c>
      <c r="I1086" s="126" t="s">
        <v>3154</v>
      </c>
      <c r="J1086" s="126" t="s">
        <v>3154</v>
      </c>
      <c r="K1086" s="17">
        <f>VLOOKUP(A1086,'[1]קובץ מוכן '!$A$1:$C$7608,3,0)</f>
        <v>0</v>
      </c>
      <c r="L1086" s="17">
        <f>VLOOKUP(A1086,'[2]2023'!$A$9:$I$7853,9,0)</f>
        <v>0</v>
      </c>
      <c r="M1086" s="18">
        <f>VLOOKUP(A1086,[3]data1683177749303!$A$2:$J$6448,10,0)</f>
        <v>0</v>
      </c>
    </row>
    <row r="1087" spans="1:13" ht="16.5" thickBot="1">
      <c r="A1087" s="125" t="s">
        <v>3154</v>
      </c>
      <c r="B1087" s="25" t="s">
        <v>738</v>
      </c>
      <c r="C1087" s="146" t="s">
        <v>3154</v>
      </c>
      <c r="D1087" s="146" t="s">
        <v>3154</v>
      </c>
      <c r="E1087" s="147" t="s">
        <v>3154</v>
      </c>
      <c r="F1087" s="28" t="s">
        <v>734</v>
      </c>
      <c r="G1087" s="153" t="s">
        <v>3154</v>
      </c>
      <c r="H1087" s="146" t="s">
        <v>3154</v>
      </c>
      <c r="I1087" s="127" t="s">
        <v>3154</v>
      </c>
      <c r="J1087" s="127" t="s">
        <v>3154</v>
      </c>
      <c r="K1087" s="37">
        <f>SUBTOTAL(9,K1083:K1086)</f>
        <v>0</v>
      </c>
      <c r="L1087" s="37">
        <f>SUBTOTAL(9,L1083:L1086)</f>
        <v>0</v>
      </c>
      <c r="M1087" s="38">
        <f>SUBTOTAL(9,M1083:M1086)</f>
        <v>0</v>
      </c>
    </row>
    <row r="1088" spans="1:13" ht="15.75" outlineLevel="1">
      <c r="A1088" s="10">
        <v>13200000</v>
      </c>
      <c r="B1088" s="11">
        <v>0</v>
      </c>
      <c r="C1088" s="19">
        <v>320000</v>
      </c>
      <c r="D1088" s="13">
        <v>1</v>
      </c>
      <c r="E1088" s="136" t="s">
        <v>3154</v>
      </c>
      <c r="F1088" s="15" t="s">
        <v>739</v>
      </c>
      <c r="G1088" s="137" t="s">
        <v>3154</v>
      </c>
      <c r="H1088" s="13" t="s">
        <v>11</v>
      </c>
      <c r="I1088" s="126" t="s">
        <v>3154</v>
      </c>
      <c r="J1088" s="142" t="s">
        <v>3154</v>
      </c>
      <c r="K1088" s="17">
        <f>VLOOKUP(A1088,'[1]קובץ מוכן '!$A$1:$C$7608,3,0)</f>
        <v>0</v>
      </c>
      <c r="L1088" s="139" t="s">
        <v>3154</v>
      </c>
      <c r="M1088" s="140" t="s">
        <v>3154</v>
      </c>
    </row>
    <row r="1089" spans="1:13" ht="15.75" outlineLevel="1">
      <c r="A1089" s="10">
        <v>13220000</v>
      </c>
      <c r="B1089" s="11">
        <v>0</v>
      </c>
      <c r="C1089" s="19">
        <v>322000</v>
      </c>
      <c r="D1089" s="13">
        <v>1</v>
      </c>
      <c r="E1089" s="136" t="s">
        <v>3154</v>
      </c>
      <c r="F1089" s="15" t="s">
        <v>740</v>
      </c>
      <c r="G1089" s="137" t="s">
        <v>3154</v>
      </c>
      <c r="H1089" s="13" t="s">
        <v>11</v>
      </c>
      <c r="I1089" s="126" t="s">
        <v>3154</v>
      </c>
      <c r="J1089" s="142" t="s">
        <v>3154</v>
      </c>
      <c r="K1089" s="17">
        <f>VLOOKUP(A1089,'[1]קובץ מוכן '!$A$1:$C$7608,3,0)</f>
        <v>0</v>
      </c>
      <c r="L1089" s="17">
        <f>VLOOKUP(A1089,'[2]2023'!$A$9:$I$7853,9,0)</f>
        <v>0</v>
      </c>
      <c r="M1089" s="140" t="s">
        <v>3154</v>
      </c>
    </row>
    <row r="1090" spans="1:13" ht="15.75" outlineLevel="1">
      <c r="A1090" s="10">
        <v>13222000</v>
      </c>
      <c r="B1090" s="11">
        <v>0</v>
      </c>
      <c r="C1090" s="19">
        <v>322200</v>
      </c>
      <c r="D1090" s="13">
        <v>1</v>
      </c>
      <c r="E1090" s="136" t="s">
        <v>3154</v>
      </c>
      <c r="F1090" s="15" t="s">
        <v>741</v>
      </c>
      <c r="G1090" s="137" t="s">
        <v>3154</v>
      </c>
      <c r="H1090" s="13" t="s">
        <v>11</v>
      </c>
      <c r="I1090" s="126" t="s">
        <v>3154</v>
      </c>
      <c r="J1090" s="142" t="s">
        <v>3154</v>
      </c>
      <c r="K1090" s="17">
        <f>VLOOKUP(A1090,'[1]קובץ מוכן '!$A$1:$C$7608,3,0)</f>
        <v>0</v>
      </c>
      <c r="L1090" s="17">
        <f>VLOOKUP(A1090,'[2]2023'!$A$9:$I$7853,9,0)</f>
        <v>0</v>
      </c>
      <c r="M1090" s="140" t="s">
        <v>3154</v>
      </c>
    </row>
    <row r="1091" spans="1:13" ht="15.75" outlineLevel="1">
      <c r="A1091" s="10">
        <v>1322200420</v>
      </c>
      <c r="B1091" s="11">
        <v>420</v>
      </c>
      <c r="C1091" s="19">
        <v>322200</v>
      </c>
      <c r="D1091" s="13">
        <v>1</v>
      </c>
      <c r="E1091" s="136" t="s">
        <v>3154</v>
      </c>
      <c r="F1091" s="15" t="s">
        <v>742</v>
      </c>
      <c r="G1091" s="137" t="s">
        <v>3154</v>
      </c>
      <c r="H1091" s="13" t="s">
        <v>34</v>
      </c>
      <c r="I1091" s="126" t="s">
        <v>3154</v>
      </c>
      <c r="J1091" s="126" t="s">
        <v>3154</v>
      </c>
      <c r="K1091" s="17">
        <f>VLOOKUP(A1091,'[1]קובץ מוכן '!$A$1:$C$7608,3,0)</f>
        <v>0</v>
      </c>
      <c r="L1091" s="17">
        <f>VLOOKUP(A1091,'[2]2023'!$A$9:$I$7853,9,0)</f>
        <v>0</v>
      </c>
      <c r="M1091" s="18">
        <f>VLOOKUP(A1091,[3]data1683177749303!$A$2:$J$6448,10,0)</f>
        <v>0</v>
      </c>
    </row>
    <row r="1092" spans="1:13" ht="15.75" outlineLevel="1">
      <c r="A1092" s="10">
        <v>1322200421</v>
      </c>
      <c r="B1092" s="11">
        <v>421</v>
      </c>
      <c r="C1092" s="19">
        <v>322200</v>
      </c>
      <c r="D1092" s="13">
        <v>1</v>
      </c>
      <c r="E1092" s="136" t="s">
        <v>3154</v>
      </c>
      <c r="F1092" s="15" t="s">
        <v>743</v>
      </c>
      <c r="G1092" s="137" t="s">
        <v>3154</v>
      </c>
      <c r="H1092" s="13" t="s">
        <v>34</v>
      </c>
      <c r="I1092" s="126" t="s">
        <v>3154</v>
      </c>
      <c r="J1092" s="126" t="s">
        <v>3154</v>
      </c>
      <c r="K1092" s="17">
        <f>VLOOKUP(A1092,'[1]קובץ מוכן '!$A$1:$C$7608,3,0)</f>
        <v>0</v>
      </c>
      <c r="L1092" s="17">
        <f>VLOOKUP(A1092,'[2]2023'!$A$9:$I$7853,9,0)</f>
        <v>0</v>
      </c>
      <c r="M1092" s="18">
        <f>VLOOKUP(A1092,[3]data1683177749303!$A$2:$J$6448,10,0)</f>
        <v>-65221</v>
      </c>
    </row>
    <row r="1093" spans="1:13" ht="15.75" outlineLevel="1">
      <c r="A1093" s="10">
        <v>1322200424</v>
      </c>
      <c r="B1093" s="11">
        <v>424</v>
      </c>
      <c r="C1093" s="19">
        <v>322200</v>
      </c>
      <c r="D1093" s="13">
        <v>1</v>
      </c>
      <c r="E1093" s="136" t="s">
        <v>3154</v>
      </c>
      <c r="F1093" s="15" t="s">
        <v>744</v>
      </c>
      <c r="G1093" s="137" t="s">
        <v>3154</v>
      </c>
      <c r="H1093" s="13" t="s">
        <v>34</v>
      </c>
      <c r="I1093" s="126" t="s">
        <v>3154</v>
      </c>
      <c r="J1093" s="126" t="s">
        <v>3154</v>
      </c>
      <c r="K1093" s="17">
        <f>VLOOKUP(A1093,'[1]קובץ מוכן '!$A$1:$C$7608,3,0)</f>
        <v>0</v>
      </c>
      <c r="L1093" s="17">
        <f>VLOOKUP(A1093,'[2]2023'!$A$9:$I$7853,9,0)</f>
        <v>0</v>
      </c>
      <c r="M1093" s="18">
        <f>VLOOKUP(A1093,[3]data1683177749303!$A$2:$J$6448,10,0)</f>
        <v>-27945</v>
      </c>
    </row>
    <row r="1094" spans="1:13" ht="15.75" outlineLevel="1">
      <c r="A1094" s="10">
        <v>1322200425</v>
      </c>
      <c r="B1094" s="11">
        <v>425</v>
      </c>
      <c r="C1094" s="19">
        <v>322200</v>
      </c>
      <c r="D1094" s="13">
        <v>1</v>
      </c>
      <c r="E1094" s="136" t="s">
        <v>3154</v>
      </c>
      <c r="F1094" s="15" t="s">
        <v>745</v>
      </c>
      <c r="G1094" s="137" t="s">
        <v>3154</v>
      </c>
      <c r="H1094" s="13" t="s">
        <v>34</v>
      </c>
      <c r="I1094" s="126" t="s">
        <v>3154</v>
      </c>
      <c r="J1094" s="126" t="s">
        <v>3154</v>
      </c>
      <c r="K1094" s="17">
        <f>VLOOKUP(A1094,'[1]קובץ מוכן '!$A$1:$C$7608,3,0)</f>
        <v>0</v>
      </c>
      <c r="L1094" s="17">
        <f>VLOOKUP(A1094,'[2]2023'!$A$9:$I$7853,9,0)</f>
        <v>0</v>
      </c>
      <c r="M1094" s="18">
        <f>VLOOKUP(A1094,[3]data1683177749303!$A$2:$J$6448,10,0)</f>
        <v>0</v>
      </c>
    </row>
    <row r="1095" spans="1:13" ht="15.75" outlineLevel="1">
      <c r="A1095" s="10">
        <v>1322200902</v>
      </c>
      <c r="B1095" s="11">
        <v>902</v>
      </c>
      <c r="C1095" s="19">
        <v>322200</v>
      </c>
      <c r="D1095" s="13">
        <v>1</v>
      </c>
      <c r="E1095" s="136" t="s">
        <v>3154</v>
      </c>
      <c r="F1095" s="15" t="s">
        <v>746</v>
      </c>
      <c r="G1095" s="137" t="s">
        <v>3154</v>
      </c>
      <c r="H1095" s="13" t="s">
        <v>34</v>
      </c>
      <c r="I1095" s="126" t="s">
        <v>3154</v>
      </c>
      <c r="J1095" s="16" t="s">
        <v>522</v>
      </c>
      <c r="K1095" s="17">
        <v>0</v>
      </c>
      <c r="L1095" s="17">
        <v>0</v>
      </c>
      <c r="M1095" s="18">
        <v>0</v>
      </c>
    </row>
    <row r="1096" spans="1:13" ht="16.5" outlineLevel="1" thickBot="1">
      <c r="A1096" s="10">
        <v>1322200920</v>
      </c>
      <c r="B1096" s="11">
        <v>920</v>
      </c>
      <c r="C1096" s="19">
        <v>322200</v>
      </c>
      <c r="D1096" s="13">
        <v>1</v>
      </c>
      <c r="E1096" s="136" t="s">
        <v>3154</v>
      </c>
      <c r="F1096" s="15" t="s">
        <v>747</v>
      </c>
      <c r="G1096" s="137" t="s">
        <v>3154</v>
      </c>
      <c r="H1096" s="13" t="s">
        <v>34</v>
      </c>
      <c r="I1096" s="126" t="s">
        <v>3154</v>
      </c>
      <c r="J1096" s="126" t="s">
        <v>3154</v>
      </c>
      <c r="K1096" s="17">
        <f>VLOOKUP(A1096,'[1]קובץ מוכן '!$A$1:$C$7608,3,0)</f>
        <v>0</v>
      </c>
      <c r="L1096" s="17">
        <f>VLOOKUP(A1096,'[2]2023'!$A$9:$I$7853,9,0)</f>
        <v>0</v>
      </c>
      <c r="M1096" s="18">
        <f>VLOOKUP(A1096,[3]data1683177749303!$A$2:$J$6448,10,0)</f>
        <v>-90518</v>
      </c>
    </row>
    <row r="1097" spans="1:13" ht="16.5" thickBot="1">
      <c r="A1097" s="125" t="s">
        <v>3154</v>
      </c>
      <c r="B1097" s="25" t="s">
        <v>748</v>
      </c>
      <c r="C1097" s="146" t="s">
        <v>3154</v>
      </c>
      <c r="D1097" s="146" t="s">
        <v>3154</v>
      </c>
      <c r="E1097" s="147" t="s">
        <v>3154</v>
      </c>
      <c r="F1097" s="28" t="s">
        <v>741</v>
      </c>
      <c r="G1097" s="153" t="s">
        <v>3154</v>
      </c>
      <c r="H1097" s="146" t="s">
        <v>3154</v>
      </c>
      <c r="I1097" s="127" t="s">
        <v>3154</v>
      </c>
      <c r="J1097" s="127" t="s">
        <v>3154</v>
      </c>
      <c r="K1097" s="37">
        <f t="shared" ref="K1097:M1097" si="56">SUBTOTAL(9,K1091:K1096)</f>
        <v>0</v>
      </c>
      <c r="L1097" s="37">
        <f t="shared" si="56"/>
        <v>0</v>
      </c>
      <c r="M1097" s="38">
        <f t="shared" si="56"/>
        <v>-183684</v>
      </c>
    </row>
    <row r="1098" spans="1:13" ht="15.75" outlineLevel="1">
      <c r="A1098" s="10">
        <v>13227000</v>
      </c>
      <c r="B1098" s="11">
        <v>0</v>
      </c>
      <c r="C1098" s="19">
        <v>322700</v>
      </c>
      <c r="D1098" s="13">
        <v>1</v>
      </c>
      <c r="E1098" s="136" t="s">
        <v>3154</v>
      </c>
      <c r="F1098" s="15" t="s">
        <v>749</v>
      </c>
      <c r="G1098" s="137" t="s">
        <v>3154</v>
      </c>
      <c r="H1098" s="13" t="s">
        <v>11</v>
      </c>
      <c r="I1098" s="126" t="s">
        <v>3154</v>
      </c>
      <c r="J1098" s="142" t="s">
        <v>3154</v>
      </c>
      <c r="K1098" s="17">
        <f>VLOOKUP(A1098,'[1]קובץ מוכן '!$A$1:$C$7608,3,0)</f>
        <v>0</v>
      </c>
      <c r="L1098" s="17">
        <f>VLOOKUP(A1098,'[2]2023'!$A$9:$I$7853,9,0)</f>
        <v>0</v>
      </c>
      <c r="M1098" s="140" t="s">
        <v>3154</v>
      </c>
    </row>
    <row r="1099" spans="1:13" ht="15.75" outlineLevel="1">
      <c r="A1099" s="10">
        <v>1322700420</v>
      </c>
      <c r="B1099" s="11">
        <v>420</v>
      </c>
      <c r="C1099" s="19">
        <v>322700</v>
      </c>
      <c r="D1099" s="13">
        <v>1</v>
      </c>
      <c r="E1099" s="136" t="s">
        <v>3154</v>
      </c>
      <c r="F1099" s="15" t="s">
        <v>749</v>
      </c>
      <c r="G1099" s="137" t="s">
        <v>3154</v>
      </c>
      <c r="H1099" s="13" t="s">
        <v>34</v>
      </c>
      <c r="I1099" s="126" t="s">
        <v>3154</v>
      </c>
      <c r="J1099" s="126" t="s">
        <v>3154</v>
      </c>
      <c r="K1099" s="17">
        <f>VLOOKUP(A1099,'[1]קובץ מוכן '!$A$1:$C$7608,3,0)</f>
        <v>0</v>
      </c>
      <c r="L1099" s="17">
        <f>VLOOKUP(A1099,'[2]2023'!$A$9:$I$7853,9,0)</f>
        <v>0</v>
      </c>
      <c r="M1099" s="18">
        <f>VLOOKUP(A1099,[3]data1683177749303!$A$2:$J$6448,10,0)</f>
        <v>0</v>
      </c>
    </row>
    <row r="1100" spans="1:13" ht="15.75" outlineLevel="1">
      <c r="A1100" s="10">
        <v>1322700421</v>
      </c>
      <c r="B1100" s="11">
        <v>421</v>
      </c>
      <c r="C1100" s="19">
        <v>322700</v>
      </c>
      <c r="D1100" s="13">
        <v>1</v>
      </c>
      <c r="E1100" s="136" t="s">
        <v>3154</v>
      </c>
      <c r="F1100" s="15" t="s">
        <v>750</v>
      </c>
      <c r="G1100" s="137" t="s">
        <v>3154</v>
      </c>
      <c r="H1100" s="13" t="s">
        <v>34</v>
      </c>
      <c r="I1100" s="126" t="s">
        <v>3154</v>
      </c>
      <c r="J1100" s="126" t="s">
        <v>3154</v>
      </c>
      <c r="K1100" s="17">
        <f>VLOOKUP(A1100,'[1]קובץ מוכן '!$A$1:$C$7608,3,0)</f>
        <v>0</v>
      </c>
      <c r="L1100" s="17">
        <f>VLOOKUP(A1100,'[2]2023'!$A$9:$I$7853,9,0)</f>
        <v>0</v>
      </c>
      <c r="M1100" s="18">
        <f>VLOOKUP(A1100,[3]data1683177749303!$A$2:$J$6448,10,0)</f>
        <v>0</v>
      </c>
    </row>
    <row r="1101" spans="1:13" ht="15.75" outlineLevel="1">
      <c r="A1101" s="10">
        <v>1322700422</v>
      </c>
      <c r="B1101" s="11">
        <v>422</v>
      </c>
      <c r="C1101" s="19">
        <v>322700</v>
      </c>
      <c r="D1101" s="13">
        <v>1</v>
      </c>
      <c r="E1101" s="136" t="s">
        <v>3154</v>
      </c>
      <c r="F1101" s="15" t="s">
        <v>345</v>
      </c>
      <c r="G1101" s="137" t="s">
        <v>3154</v>
      </c>
      <c r="H1101" s="13" t="s">
        <v>34</v>
      </c>
      <c r="I1101" s="126" t="s">
        <v>3154</v>
      </c>
      <c r="J1101" s="126" t="s">
        <v>3154</v>
      </c>
      <c r="K1101" s="17">
        <f>VLOOKUP(A1101,'[1]קובץ מוכן '!$A$1:$C$7608,3,0)</f>
        <v>0</v>
      </c>
      <c r="L1101" s="17">
        <f>VLOOKUP(A1101,'[2]2023'!$A$9:$I$7853,9,0)</f>
        <v>0</v>
      </c>
      <c r="M1101" s="18">
        <f>VLOOKUP(A1101,[3]data1683177749303!$A$2:$J$6448,10,0)</f>
        <v>0</v>
      </c>
    </row>
    <row r="1102" spans="1:13" ht="15.75" outlineLevel="1">
      <c r="A1102" s="10">
        <v>1322700491</v>
      </c>
      <c r="B1102" s="11">
        <v>491</v>
      </c>
      <c r="C1102" s="19">
        <v>322700</v>
      </c>
      <c r="D1102" s="13">
        <v>1</v>
      </c>
      <c r="E1102" s="136" t="s">
        <v>3154</v>
      </c>
      <c r="F1102" s="15" t="s">
        <v>751</v>
      </c>
      <c r="G1102" s="137" t="s">
        <v>3154</v>
      </c>
      <c r="H1102" s="13" t="s">
        <v>34</v>
      </c>
      <c r="I1102" s="126" t="s">
        <v>3154</v>
      </c>
      <c r="J1102" s="126" t="s">
        <v>3154</v>
      </c>
      <c r="K1102" s="17">
        <f>VLOOKUP(A1102,'[1]קובץ מוכן '!$A$1:$C$7608,3,0)</f>
        <v>0</v>
      </c>
      <c r="L1102" s="17">
        <f>VLOOKUP(A1102,'[2]2023'!$A$9:$I$7853,9,0)</f>
        <v>0</v>
      </c>
      <c r="M1102" s="18">
        <f>VLOOKUP(A1102,[3]data1683177749303!$A$2:$J$6448,10,0)</f>
        <v>0</v>
      </c>
    </row>
    <row r="1103" spans="1:13" ht="15.75" outlineLevel="1">
      <c r="A1103" s="10">
        <v>1322700920</v>
      </c>
      <c r="B1103" s="11">
        <v>920</v>
      </c>
      <c r="C1103" s="19">
        <v>322700</v>
      </c>
      <c r="D1103" s="13">
        <v>1</v>
      </c>
      <c r="E1103" s="136" t="s">
        <v>3154</v>
      </c>
      <c r="F1103" s="15" t="s">
        <v>752</v>
      </c>
      <c r="G1103" s="137" t="s">
        <v>3154</v>
      </c>
      <c r="H1103" s="13" t="s">
        <v>34</v>
      </c>
      <c r="I1103" s="126" t="s">
        <v>3154</v>
      </c>
      <c r="J1103" s="126" t="s">
        <v>3154</v>
      </c>
      <c r="K1103" s="17">
        <f>VLOOKUP(A1103,'[1]קובץ מוכן '!$A$1:$C$7608,3,0)</f>
        <v>0</v>
      </c>
      <c r="L1103" s="17">
        <f>VLOOKUP(A1103,'[2]2023'!$A$9:$I$7853,9,0)</f>
        <v>0</v>
      </c>
      <c r="M1103" s="18">
        <f>VLOOKUP(A1103,[3]data1683177749303!$A$2:$J$6448,10,0)</f>
        <v>0</v>
      </c>
    </row>
    <row r="1104" spans="1:13" ht="16.5" outlineLevel="1" thickBot="1">
      <c r="A1104" s="10">
        <v>1322700929</v>
      </c>
      <c r="B1104" s="11">
        <v>929</v>
      </c>
      <c r="C1104" s="19">
        <v>322700</v>
      </c>
      <c r="D1104" s="13">
        <v>1</v>
      </c>
      <c r="E1104" s="136" t="s">
        <v>3154</v>
      </c>
      <c r="F1104" s="15" t="s">
        <v>753</v>
      </c>
      <c r="G1104" s="137" t="s">
        <v>3154</v>
      </c>
      <c r="H1104" s="13" t="s">
        <v>34</v>
      </c>
      <c r="I1104" s="126" t="s">
        <v>3154</v>
      </c>
      <c r="J1104" s="126" t="s">
        <v>3154</v>
      </c>
      <c r="K1104" s="17">
        <f>VLOOKUP(A1104,'[1]קובץ מוכן '!$A$1:$C$7608,3,0)</f>
        <v>0</v>
      </c>
      <c r="L1104" s="17">
        <f>VLOOKUP(A1104,'[2]2023'!$A$9:$I$7853,9,0)</f>
        <v>0</v>
      </c>
      <c r="M1104" s="18">
        <f>VLOOKUP(A1104,[3]data1683177749303!$A$2:$J$6448,10,0)</f>
        <v>0</v>
      </c>
    </row>
    <row r="1105" spans="1:13" ht="16.5" thickBot="1">
      <c r="A1105" s="125" t="s">
        <v>3154</v>
      </c>
      <c r="B1105" s="25" t="s">
        <v>754</v>
      </c>
      <c r="C1105" s="146" t="s">
        <v>3154</v>
      </c>
      <c r="D1105" s="146" t="s">
        <v>3154</v>
      </c>
      <c r="E1105" s="147" t="s">
        <v>3154</v>
      </c>
      <c r="F1105" s="28" t="s">
        <v>749</v>
      </c>
      <c r="G1105" s="153" t="s">
        <v>3154</v>
      </c>
      <c r="H1105" s="146" t="s">
        <v>3154</v>
      </c>
      <c r="I1105" s="37">
        <f t="shared" ref="I1105" si="57">SUBTOTAL(9,I1099:I1104)</f>
        <v>0</v>
      </c>
      <c r="J1105" s="127" t="s">
        <v>3154</v>
      </c>
      <c r="K1105" s="37">
        <f>SUBTOTAL(9,K1099:K1104)</f>
        <v>0</v>
      </c>
      <c r="L1105" s="37">
        <f>SUBTOTAL(9,L1099:L1104)</f>
        <v>0</v>
      </c>
      <c r="M1105" s="38">
        <f>SUBTOTAL(9,M1099:M1104)</f>
        <v>0</v>
      </c>
    </row>
    <row r="1106" spans="1:13" ht="15.75" outlineLevel="1">
      <c r="A1106" s="10">
        <v>13230000</v>
      </c>
      <c r="B1106" s="32">
        <v>0</v>
      </c>
      <c r="C1106" s="49">
        <v>323000</v>
      </c>
      <c r="D1106" s="34">
        <v>1</v>
      </c>
      <c r="E1106" s="151" t="s">
        <v>3154</v>
      </c>
      <c r="F1106" s="35" t="s">
        <v>755</v>
      </c>
      <c r="G1106" s="152" t="s">
        <v>3154</v>
      </c>
      <c r="H1106" s="34" t="s">
        <v>11</v>
      </c>
      <c r="I1106" s="142" t="s">
        <v>3154</v>
      </c>
      <c r="J1106" s="142" t="s">
        <v>3154</v>
      </c>
      <c r="K1106" s="95">
        <f>VLOOKUP(A1106,'[1]קובץ מוכן '!$A$1:$C$7608,3,0)</f>
        <v>0</v>
      </c>
      <c r="L1106" s="141" t="s">
        <v>3154</v>
      </c>
      <c r="M1106" s="182" t="s">
        <v>3154</v>
      </c>
    </row>
    <row r="1107" spans="1:13" ht="15.75" outlineLevel="1">
      <c r="A1107" s="10">
        <v>1323000413</v>
      </c>
      <c r="B1107" s="11">
        <v>413</v>
      </c>
      <c r="C1107" s="19">
        <v>323000</v>
      </c>
      <c r="D1107" s="13">
        <v>1</v>
      </c>
      <c r="E1107" s="136" t="s">
        <v>3154</v>
      </c>
      <c r="F1107" s="15" t="s">
        <v>756</v>
      </c>
      <c r="G1107" s="137" t="s">
        <v>3154</v>
      </c>
      <c r="H1107" s="13" t="s">
        <v>34</v>
      </c>
      <c r="I1107" s="126" t="s">
        <v>3154</v>
      </c>
      <c r="J1107" s="126" t="s">
        <v>3154</v>
      </c>
      <c r="K1107" s="17">
        <f>VLOOKUP(A1107,'[1]קובץ מוכן '!$A$1:$C$7608,3,0)</f>
        <v>0</v>
      </c>
      <c r="L1107" s="17">
        <f>VLOOKUP(A1107,'[2]2023'!$A$9:$I$7853,9,0)</f>
        <v>0</v>
      </c>
      <c r="M1107" s="18">
        <f>VLOOKUP(A1107,[3]data1683177749303!$A$2:$J$6448,10,0)</f>
        <v>0</v>
      </c>
    </row>
    <row r="1108" spans="1:13" ht="15.75" outlineLevel="1">
      <c r="A1108" s="10">
        <v>1323000420</v>
      </c>
      <c r="B1108" s="11">
        <v>420</v>
      </c>
      <c r="C1108" s="19">
        <v>323000</v>
      </c>
      <c r="D1108" s="13">
        <v>1</v>
      </c>
      <c r="E1108" s="136" t="s">
        <v>3154</v>
      </c>
      <c r="F1108" s="15" t="s">
        <v>757</v>
      </c>
      <c r="G1108" s="137" t="s">
        <v>3154</v>
      </c>
      <c r="H1108" s="13" t="s">
        <v>34</v>
      </c>
      <c r="I1108" s="126" t="s">
        <v>3154</v>
      </c>
      <c r="J1108" s="126" t="s">
        <v>3154</v>
      </c>
      <c r="K1108" s="17">
        <f>VLOOKUP(A1108,'[1]קובץ מוכן '!$A$1:$C$7608,3,0)</f>
        <v>0</v>
      </c>
      <c r="L1108" s="17">
        <f>VLOOKUP(A1108,'[2]2023'!$A$9:$I$7853,9,0)</f>
        <v>0</v>
      </c>
      <c r="M1108" s="18">
        <f>VLOOKUP(A1108,[3]data1683177749303!$A$2:$J$6448,10,0)</f>
        <v>0</v>
      </c>
    </row>
    <row r="1109" spans="1:13" ht="15.75" outlineLevel="1">
      <c r="A1109" s="10">
        <v>1323000421</v>
      </c>
      <c r="B1109" s="11">
        <v>421</v>
      </c>
      <c r="C1109" s="19">
        <v>323000</v>
      </c>
      <c r="D1109" s="13">
        <v>1</v>
      </c>
      <c r="E1109" s="136" t="s">
        <v>3154</v>
      </c>
      <c r="F1109" s="15" t="s">
        <v>758</v>
      </c>
      <c r="G1109" s="137" t="s">
        <v>3154</v>
      </c>
      <c r="H1109" s="13" t="s">
        <v>34</v>
      </c>
      <c r="I1109" s="126" t="s">
        <v>3154</v>
      </c>
      <c r="J1109" s="126" t="s">
        <v>3154</v>
      </c>
      <c r="K1109" s="17">
        <f>VLOOKUP(A1109,'[1]קובץ מוכן '!$A$1:$C$7608,3,0)</f>
        <v>0</v>
      </c>
      <c r="L1109" s="17">
        <f>VLOOKUP(A1109,'[2]2023'!$A$9:$I$7853,9,0)</f>
        <v>0</v>
      </c>
      <c r="M1109" s="18">
        <f>VLOOKUP(A1109,[3]data1683177749303!$A$2:$J$6448,10,0)</f>
        <v>0</v>
      </c>
    </row>
    <row r="1110" spans="1:13" ht="15.75" outlineLevel="1">
      <c r="A1110" s="10">
        <v>1323000429</v>
      </c>
      <c r="B1110" s="11">
        <v>429</v>
      </c>
      <c r="C1110" s="19">
        <v>323000</v>
      </c>
      <c r="D1110" s="13">
        <v>1</v>
      </c>
      <c r="E1110" s="136" t="s">
        <v>3154</v>
      </c>
      <c r="F1110" s="15" t="s">
        <v>759</v>
      </c>
      <c r="G1110" s="137" t="s">
        <v>3154</v>
      </c>
      <c r="H1110" s="13" t="s">
        <v>34</v>
      </c>
      <c r="I1110" s="126" t="s">
        <v>3154</v>
      </c>
      <c r="J1110" s="126" t="s">
        <v>3154</v>
      </c>
      <c r="K1110" s="17">
        <f>VLOOKUP(A1110,'[1]קובץ מוכן '!$A$1:$C$7608,3,0)</f>
        <v>0</v>
      </c>
      <c r="L1110" s="17">
        <f>VLOOKUP(A1110,'[2]2023'!$A$9:$I$7853,9,0)</f>
        <v>0</v>
      </c>
      <c r="M1110" s="18">
        <f>VLOOKUP(A1110,[3]data1683177749303!$A$2:$J$6448,10,0)</f>
        <v>0</v>
      </c>
    </row>
    <row r="1111" spans="1:13" ht="15.75" outlineLevel="1">
      <c r="A1111" s="10">
        <v>1323000491</v>
      </c>
      <c r="B1111" s="11">
        <v>491</v>
      </c>
      <c r="C1111" s="19">
        <v>323000</v>
      </c>
      <c r="D1111" s="13">
        <v>1</v>
      </c>
      <c r="E1111" s="136" t="s">
        <v>3154</v>
      </c>
      <c r="F1111" s="15" t="s">
        <v>760</v>
      </c>
      <c r="G1111" s="137" t="s">
        <v>3154</v>
      </c>
      <c r="H1111" s="13" t="s">
        <v>34</v>
      </c>
      <c r="I1111" s="126" t="s">
        <v>3154</v>
      </c>
      <c r="J1111" s="126" t="s">
        <v>3154</v>
      </c>
      <c r="K1111" s="17">
        <f>VLOOKUP(A1111,'[1]קובץ מוכן '!$A$1:$C$7608,3,0)</f>
        <v>0</v>
      </c>
      <c r="L1111" s="17">
        <f>VLOOKUP(A1111,'[2]2023'!$A$9:$I$7853,9,0)</f>
        <v>0</v>
      </c>
      <c r="M1111" s="18">
        <f>VLOOKUP(A1111,[3]data1683177749303!$A$2:$J$6448,10,0)</f>
        <v>0</v>
      </c>
    </row>
    <row r="1112" spans="1:13" ht="15.75" outlineLevel="1">
      <c r="A1112" s="10">
        <v>1323000640</v>
      </c>
      <c r="B1112" s="11">
        <v>640</v>
      </c>
      <c r="C1112" s="19">
        <v>323000</v>
      </c>
      <c r="D1112" s="13">
        <v>1</v>
      </c>
      <c r="E1112" s="136" t="s">
        <v>3154</v>
      </c>
      <c r="F1112" s="15" t="s">
        <v>761</v>
      </c>
      <c r="G1112" s="137" t="s">
        <v>3154</v>
      </c>
      <c r="H1112" s="13" t="s">
        <v>34</v>
      </c>
      <c r="I1112" s="126" t="s">
        <v>3154</v>
      </c>
      <c r="J1112" s="126" t="s">
        <v>3154</v>
      </c>
      <c r="K1112" s="17">
        <f>VLOOKUP(A1112,'[1]קובץ מוכן '!$A$1:$C$7608,3,0)</f>
        <v>0</v>
      </c>
      <c r="L1112" s="17">
        <f>VLOOKUP(A1112,'[2]2023'!$A$9:$I$7853,9,0)</f>
        <v>0</v>
      </c>
      <c r="M1112" s="18">
        <f>VLOOKUP(A1112,[3]data1683177749303!$A$2:$J$6448,10,0)</f>
        <v>0</v>
      </c>
    </row>
    <row r="1113" spans="1:13" ht="15.75" outlineLevel="1">
      <c r="A1113" s="10">
        <v>1323000641</v>
      </c>
      <c r="B1113" s="11">
        <v>641</v>
      </c>
      <c r="C1113" s="19">
        <v>323000</v>
      </c>
      <c r="D1113" s="13">
        <v>1</v>
      </c>
      <c r="E1113" s="136" t="s">
        <v>3154</v>
      </c>
      <c r="F1113" s="15" t="s">
        <v>762</v>
      </c>
      <c r="G1113" s="137" t="s">
        <v>3154</v>
      </c>
      <c r="H1113" s="13" t="s">
        <v>34</v>
      </c>
      <c r="I1113" s="16">
        <f>K1113/L1113-1</f>
        <v>0</v>
      </c>
      <c r="J1113" s="126" t="s">
        <v>3154</v>
      </c>
      <c r="K1113" s="17">
        <f>VLOOKUP(A1113,'[1]קובץ מוכן '!$A$1:$C$7608,3,0)</f>
        <v>-20600</v>
      </c>
      <c r="L1113" s="17">
        <f>VLOOKUP(A1113,'[2]2023'!$A$9:$I$7853,9,0)</f>
        <v>-20600</v>
      </c>
      <c r="M1113" s="18">
        <f>VLOOKUP(A1113,[3]data1683177749303!$A$2:$J$6448,10,0)</f>
        <v>-20600</v>
      </c>
    </row>
    <row r="1114" spans="1:13" ht="15.75" outlineLevel="1">
      <c r="A1114" s="10">
        <v>1323000651</v>
      </c>
      <c r="B1114" s="11">
        <v>651</v>
      </c>
      <c r="C1114" s="19">
        <v>323000</v>
      </c>
      <c r="D1114" s="13">
        <v>1</v>
      </c>
      <c r="E1114" s="136" t="s">
        <v>3154</v>
      </c>
      <c r="F1114" s="15" t="s">
        <v>763</v>
      </c>
      <c r="G1114" s="137" t="s">
        <v>3154</v>
      </c>
      <c r="H1114" s="13" t="s">
        <v>11</v>
      </c>
      <c r="I1114" s="126" t="s">
        <v>3154</v>
      </c>
      <c r="J1114" s="126" t="s">
        <v>3154</v>
      </c>
      <c r="K1114" s="17">
        <f>VLOOKUP(A1114,'[1]קובץ מוכן '!$A$1:$C$7608,3,0)</f>
        <v>0</v>
      </c>
      <c r="L1114" s="17">
        <f>VLOOKUP(A1114,'[2]2023'!$A$9:$I$7853,9,0)</f>
        <v>0</v>
      </c>
      <c r="M1114" s="18">
        <f>VLOOKUP(A1114,[3]data1683177749303!$A$2:$J$6448,10,0)</f>
        <v>0</v>
      </c>
    </row>
    <row r="1115" spans="1:13" ht="15.75" outlineLevel="1">
      <c r="A1115" s="10">
        <v>1323000790</v>
      </c>
      <c r="B1115" s="11">
        <v>790</v>
      </c>
      <c r="C1115" s="19">
        <v>323000</v>
      </c>
      <c r="D1115" s="13">
        <v>1</v>
      </c>
      <c r="E1115" s="136" t="s">
        <v>3154</v>
      </c>
      <c r="F1115" s="15" t="s">
        <v>764</v>
      </c>
      <c r="G1115" s="137" t="s">
        <v>3154</v>
      </c>
      <c r="H1115" s="13" t="s">
        <v>34</v>
      </c>
      <c r="I1115" s="126" t="s">
        <v>3154</v>
      </c>
      <c r="J1115" s="126" t="s">
        <v>3154</v>
      </c>
      <c r="K1115" s="17">
        <f>VLOOKUP(A1115,'[1]קובץ מוכן '!$A$1:$C$7608,3,0)</f>
        <v>0</v>
      </c>
      <c r="L1115" s="17">
        <f>VLOOKUP(A1115,'[2]2023'!$A$9:$I$7853,9,0)</f>
        <v>0</v>
      </c>
      <c r="M1115" s="18">
        <f>VLOOKUP(A1115,[3]data1683177749303!$A$2:$J$6448,10,0)</f>
        <v>0</v>
      </c>
    </row>
    <row r="1116" spans="1:13" ht="15.75" outlineLevel="1">
      <c r="A1116" s="10">
        <v>1323000920</v>
      </c>
      <c r="B1116" s="11">
        <v>920</v>
      </c>
      <c r="C1116" s="19">
        <v>323000</v>
      </c>
      <c r="D1116" s="13">
        <v>1</v>
      </c>
      <c r="E1116" s="136" t="s">
        <v>3154</v>
      </c>
      <c r="F1116" s="15" t="s">
        <v>645</v>
      </c>
      <c r="G1116" s="137" t="s">
        <v>3154</v>
      </c>
      <c r="H1116" s="13" t="s">
        <v>34</v>
      </c>
      <c r="I1116" s="126" t="s">
        <v>3154</v>
      </c>
      <c r="J1116" s="126" t="s">
        <v>3154</v>
      </c>
      <c r="K1116" s="17">
        <f>VLOOKUP(A1116,'[1]קובץ מוכן '!$A$1:$C$7608,3,0)</f>
        <v>0</v>
      </c>
      <c r="L1116" s="17">
        <f>VLOOKUP(A1116,'[2]2023'!$A$9:$I$7853,9,0)</f>
        <v>0</v>
      </c>
      <c r="M1116" s="18">
        <f>VLOOKUP(A1116,[3]data1683177749303!$A$2:$J$6448,10,0)</f>
        <v>0</v>
      </c>
    </row>
    <row r="1117" spans="1:13" ht="15.75" outlineLevel="1">
      <c r="A1117" s="10">
        <v>1323000921</v>
      </c>
      <c r="B1117" s="11">
        <v>921</v>
      </c>
      <c r="C1117" s="19">
        <v>323000</v>
      </c>
      <c r="D1117" s="13">
        <v>1</v>
      </c>
      <c r="E1117" s="136" t="s">
        <v>3154</v>
      </c>
      <c r="F1117" s="15" t="s">
        <v>765</v>
      </c>
      <c r="G1117" s="137" t="s">
        <v>3154</v>
      </c>
      <c r="H1117" s="13" t="s">
        <v>34</v>
      </c>
      <c r="I1117" s="126" t="s">
        <v>3154</v>
      </c>
      <c r="J1117" s="126" t="s">
        <v>3154</v>
      </c>
      <c r="K1117" s="17">
        <f>VLOOKUP(A1117,'[1]קובץ מוכן '!$A$1:$C$7608,3,0)</f>
        <v>0</v>
      </c>
      <c r="L1117" s="17">
        <f>VLOOKUP(A1117,'[2]2023'!$A$9:$I$7853,9,0)</f>
        <v>0</v>
      </c>
      <c r="M1117" s="18">
        <f>VLOOKUP(A1117,[3]data1683177749303!$A$2:$J$6448,10,0)</f>
        <v>0</v>
      </c>
    </row>
    <row r="1118" spans="1:13" ht="16.5" outlineLevel="1" thickBot="1">
      <c r="A1118" s="10">
        <v>1323000935</v>
      </c>
      <c r="B1118" s="11">
        <v>935</v>
      </c>
      <c r="C1118" s="19">
        <v>323000</v>
      </c>
      <c r="D1118" s="13">
        <v>1</v>
      </c>
      <c r="E1118" s="136" t="s">
        <v>3154</v>
      </c>
      <c r="F1118" s="15" t="s">
        <v>766</v>
      </c>
      <c r="G1118" s="137" t="s">
        <v>3154</v>
      </c>
      <c r="H1118" s="13" t="s">
        <v>34</v>
      </c>
      <c r="I1118" s="126" t="s">
        <v>3154</v>
      </c>
      <c r="J1118" s="126" t="s">
        <v>3154</v>
      </c>
      <c r="K1118" s="17">
        <f>VLOOKUP(A1118,'[1]קובץ מוכן '!$A$1:$C$7608,3,0)</f>
        <v>0</v>
      </c>
      <c r="L1118" s="17">
        <f>VLOOKUP(A1118,'[2]2023'!$A$9:$I$7853,9,0)</f>
        <v>0</v>
      </c>
      <c r="M1118" s="18">
        <f>VLOOKUP(A1118,[3]data1683177749303!$A$2:$J$6448,10,0)</f>
        <v>0</v>
      </c>
    </row>
    <row r="1119" spans="1:13" ht="16.5" thickBot="1">
      <c r="A1119" s="125" t="s">
        <v>3154</v>
      </c>
      <c r="B1119" s="25" t="s">
        <v>767</v>
      </c>
      <c r="C1119" s="146" t="s">
        <v>3154</v>
      </c>
      <c r="D1119" s="146" t="s">
        <v>3154</v>
      </c>
      <c r="E1119" s="147" t="s">
        <v>3154</v>
      </c>
      <c r="F1119" s="28" t="s">
        <v>755</v>
      </c>
      <c r="G1119" s="153" t="s">
        <v>3154</v>
      </c>
      <c r="H1119" s="146" t="s">
        <v>3154</v>
      </c>
      <c r="I1119" s="29">
        <f>K1119/L1119-1</f>
        <v>0</v>
      </c>
      <c r="J1119" s="127" t="s">
        <v>3154</v>
      </c>
      <c r="K1119" s="37">
        <f t="shared" ref="K1119:M1119" si="58">SUBTOTAL(9,K1107:K1118)</f>
        <v>-20600</v>
      </c>
      <c r="L1119" s="37">
        <f t="shared" si="58"/>
        <v>-20600</v>
      </c>
      <c r="M1119" s="38">
        <f t="shared" si="58"/>
        <v>-20600</v>
      </c>
    </row>
    <row r="1120" spans="1:13" ht="15.75" outlineLevel="1">
      <c r="A1120" s="10">
        <v>13250000</v>
      </c>
      <c r="B1120" s="11">
        <v>0</v>
      </c>
      <c r="C1120" s="19">
        <v>325000</v>
      </c>
      <c r="D1120" s="13">
        <v>1</v>
      </c>
      <c r="E1120" s="136" t="s">
        <v>3154</v>
      </c>
      <c r="F1120" s="15" t="s">
        <v>768</v>
      </c>
      <c r="G1120" s="137" t="s">
        <v>3154</v>
      </c>
      <c r="H1120" s="13" t="s">
        <v>11</v>
      </c>
      <c r="I1120" s="126" t="s">
        <v>3154</v>
      </c>
      <c r="J1120" s="142" t="s">
        <v>3154</v>
      </c>
      <c r="K1120" s="17">
        <f>VLOOKUP(A1120,'[1]קובץ מוכן '!$A$1:$C$7608,3,0)</f>
        <v>0</v>
      </c>
      <c r="L1120" s="17">
        <f>VLOOKUP(A1120,'[2]2023'!$A$9:$I$7853,9,0)</f>
        <v>0</v>
      </c>
      <c r="M1120" s="140" t="s">
        <v>3154</v>
      </c>
    </row>
    <row r="1121" spans="1:13" ht="15.75" outlineLevel="1">
      <c r="A1121" s="10">
        <v>13255000</v>
      </c>
      <c r="B1121" s="11">
        <v>0</v>
      </c>
      <c r="C1121" s="19">
        <v>325500</v>
      </c>
      <c r="D1121" s="13">
        <v>1</v>
      </c>
      <c r="E1121" s="136" t="s">
        <v>3154</v>
      </c>
      <c r="F1121" s="15" t="s">
        <v>769</v>
      </c>
      <c r="G1121" s="137" t="s">
        <v>3154</v>
      </c>
      <c r="H1121" s="13" t="s">
        <v>11</v>
      </c>
      <c r="I1121" s="126" t="s">
        <v>3154</v>
      </c>
      <c r="J1121" s="142" t="s">
        <v>3154</v>
      </c>
      <c r="K1121" s="17">
        <f>VLOOKUP(A1121,'[1]קובץ מוכן '!$A$1:$C$7608,3,0)</f>
        <v>0</v>
      </c>
      <c r="L1121" s="17">
        <f>VLOOKUP(A1121,'[2]2023'!$A$9:$I$7853,9,0)</f>
        <v>0</v>
      </c>
      <c r="M1121" s="140" t="s">
        <v>3154</v>
      </c>
    </row>
    <row r="1122" spans="1:13" ht="15.75" outlineLevel="1">
      <c r="A1122" s="10">
        <v>1325500420</v>
      </c>
      <c r="B1122" s="11">
        <v>420</v>
      </c>
      <c r="C1122" s="19">
        <v>325500</v>
      </c>
      <c r="D1122" s="13">
        <v>1</v>
      </c>
      <c r="E1122" s="136" t="s">
        <v>3154</v>
      </c>
      <c r="F1122" s="15" t="s">
        <v>770</v>
      </c>
      <c r="G1122" s="137" t="s">
        <v>3154</v>
      </c>
      <c r="H1122" s="13" t="s">
        <v>34</v>
      </c>
      <c r="I1122" s="126" t="s">
        <v>3154</v>
      </c>
      <c r="J1122" s="126" t="s">
        <v>3154</v>
      </c>
      <c r="K1122" s="17">
        <f>VLOOKUP(A1122,'[1]קובץ מוכן '!$A$1:$C$7608,3,0)</f>
        <v>0</v>
      </c>
      <c r="L1122" s="17">
        <f>VLOOKUP(A1122,'[2]2023'!$A$9:$I$7853,9,0)</f>
        <v>0</v>
      </c>
      <c r="M1122" s="18">
        <f>VLOOKUP(A1122,[3]data1683177749303!$A$2:$J$6448,10,0)</f>
        <v>0</v>
      </c>
    </row>
    <row r="1123" spans="1:13" ht="15.75" outlineLevel="1">
      <c r="A1123" s="10">
        <v>1325500491</v>
      </c>
      <c r="B1123" s="11">
        <v>491</v>
      </c>
      <c r="C1123" s="19">
        <v>325500</v>
      </c>
      <c r="D1123" s="13">
        <v>1</v>
      </c>
      <c r="E1123" s="136" t="s">
        <v>3154</v>
      </c>
      <c r="F1123" s="15" t="s">
        <v>771</v>
      </c>
      <c r="G1123" s="137" t="s">
        <v>3154</v>
      </c>
      <c r="H1123" s="13" t="s">
        <v>34</v>
      </c>
      <c r="I1123" s="126" t="s">
        <v>3154</v>
      </c>
      <c r="J1123" s="126" t="s">
        <v>3154</v>
      </c>
      <c r="K1123" s="17">
        <f>VLOOKUP(A1123,'[1]קובץ מוכן '!$A$1:$C$7608,3,0)</f>
        <v>0</v>
      </c>
      <c r="L1123" s="17">
        <f>VLOOKUP(A1123,'[2]2023'!$A$9:$I$7853,9,0)</f>
        <v>0</v>
      </c>
      <c r="M1123" s="18">
        <f>VLOOKUP(A1123,[3]data1683177749303!$A$2:$J$6448,10,0)</f>
        <v>0</v>
      </c>
    </row>
    <row r="1124" spans="1:13" ht="16.5" outlineLevel="1" thickBot="1">
      <c r="A1124" s="10">
        <v>1325500492</v>
      </c>
      <c r="B1124" s="11">
        <v>492</v>
      </c>
      <c r="C1124" s="19">
        <v>325500</v>
      </c>
      <c r="D1124" s="13">
        <v>1</v>
      </c>
      <c r="E1124" s="136" t="s">
        <v>3154</v>
      </c>
      <c r="F1124" s="15" t="s">
        <v>685</v>
      </c>
      <c r="G1124" s="137" t="s">
        <v>3154</v>
      </c>
      <c r="H1124" s="13" t="s">
        <v>34</v>
      </c>
      <c r="I1124" s="126" t="s">
        <v>3154</v>
      </c>
      <c r="J1124" s="126" t="s">
        <v>3154</v>
      </c>
      <c r="K1124" s="17">
        <f>VLOOKUP(A1124,'[1]קובץ מוכן '!$A$1:$C$7608,3,0)</f>
        <v>0</v>
      </c>
      <c r="L1124" s="17">
        <f>VLOOKUP(A1124,'[2]2023'!$A$9:$I$7853,9,0)</f>
        <v>0</v>
      </c>
      <c r="M1124" s="18">
        <f>VLOOKUP(A1124,[3]data1683177749303!$A$2:$J$6448,10,0)</f>
        <v>0</v>
      </c>
    </row>
    <row r="1125" spans="1:13" ht="16.5" thickBot="1">
      <c r="A1125" s="125" t="s">
        <v>3154</v>
      </c>
      <c r="B1125" s="25" t="s">
        <v>772</v>
      </c>
      <c r="C1125" s="146" t="s">
        <v>3154</v>
      </c>
      <c r="D1125" s="146" t="s">
        <v>3154</v>
      </c>
      <c r="E1125" s="147" t="s">
        <v>3154</v>
      </c>
      <c r="F1125" s="28" t="s">
        <v>769</v>
      </c>
      <c r="G1125" s="153" t="s">
        <v>3154</v>
      </c>
      <c r="H1125" s="146" t="s">
        <v>3154</v>
      </c>
      <c r="I1125" s="127" t="s">
        <v>3154</v>
      </c>
      <c r="J1125" s="127" t="s">
        <v>3154</v>
      </c>
      <c r="K1125" s="37">
        <f>SUBTOTAL(9,K1122:K1124)</f>
        <v>0</v>
      </c>
      <c r="L1125" s="37">
        <f>SUBTOTAL(9,L1122:L1124)</f>
        <v>0</v>
      </c>
      <c r="M1125" s="38">
        <f>SUBTOTAL(9,M1122:M1124)</f>
        <v>0</v>
      </c>
    </row>
    <row r="1126" spans="1:13" ht="15.75" outlineLevel="1">
      <c r="A1126" s="10">
        <v>13261000</v>
      </c>
      <c r="B1126" s="11">
        <v>0</v>
      </c>
      <c r="C1126" s="19">
        <v>326100</v>
      </c>
      <c r="D1126" s="13">
        <v>1</v>
      </c>
      <c r="E1126" s="136" t="s">
        <v>3154</v>
      </c>
      <c r="F1126" s="15" t="s">
        <v>773</v>
      </c>
      <c r="G1126" s="137" t="s">
        <v>3154</v>
      </c>
      <c r="H1126" s="13" t="s">
        <v>11</v>
      </c>
      <c r="I1126" s="126" t="s">
        <v>3154</v>
      </c>
      <c r="J1126" s="142" t="s">
        <v>3154</v>
      </c>
      <c r="K1126" s="17">
        <f>VLOOKUP(A1126,'[1]קובץ מוכן '!$A$1:$C$7608,3,0)</f>
        <v>0</v>
      </c>
      <c r="L1126" s="139" t="s">
        <v>3154</v>
      </c>
      <c r="M1126" s="140" t="s">
        <v>3154</v>
      </c>
    </row>
    <row r="1127" spans="1:13" ht="15.75" outlineLevel="1">
      <c r="A1127" s="10">
        <v>1326100413</v>
      </c>
      <c r="B1127" s="11">
        <v>413</v>
      </c>
      <c r="C1127" s="19">
        <v>326100</v>
      </c>
      <c r="D1127" s="13">
        <v>1</v>
      </c>
      <c r="E1127" s="136" t="s">
        <v>3154</v>
      </c>
      <c r="F1127" s="15" t="s">
        <v>756</v>
      </c>
      <c r="G1127" s="137" t="s">
        <v>3154</v>
      </c>
      <c r="H1127" s="13" t="s">
        <v>34</v>
      </c>
      <c r="I1127" s="126" t="s">
        <v>3154</v>
      </c>
      <c r="J1127" s="126" t="s">
        <v>3154</v>
      </c>
      <c r="K1127" s="17">
        <f>VLOOKUP(A1127,'[1]קובץ מוכן '!$A$1:$C$7608,3,0)</f>
        <v>0</v>
      </c>
      <c r="L1127" s="17">
        <f>VLOOKUP(A1127,'[2]2023'!$A$9:$I$7853,9,0)</f>
        <v>0</v>
      </c>
      <c r="M1127" s="18">
        <f>VLOOKUP(A1127,[3]data1683177749303!$A$2:$J$6448,10,0)</f>
        <v>0</v>
      </c>
    </row>
    <row r="1128" spans="1:13" ht="15.75" outlineLevel="1">
      <c r="A1128" s="10">
        <v>1326100640</v>
      </c>
      <c r="B1128" s="11">
        <v>640</v>
      </c>
      <c r="C1128" s="19">
        <v>326100</v>
      </c>
      <c r="D1128" s="13">
        <v>1</v>
      </c>
      <c r="E1128" s="136" t="s">
        <v>3154</v>
      </c>
      <c r="F1128" s="15" t="s">
        <v>32</v>
      </c>
      <c r="G1128" s="137" t="s">
        <v>3154</v>
      </c>
      <c r="H1128" s="13" t="s">
        <v>34</v>
      </c>
      <c r="I1128" s="126" t="s">
        <v>3154</v>
      </c>
      <c r="J1128" s="126" t="s">
        <v>3154</v>
      </c>
      <c r="K1128" s="17">
        <f>VLOOKUP(A1128,'[1]קובץ מוכן '!$A$1:$C$7608,3,0)</f>
        <v>0</v>
      </c>
      <c r="L1128" s="17">
        <f>VLOOKUP(A1128,'[2]2023'!$A$9:$I$7853,9,0)</f>
        <v>0</v>
      </c>
      <c r="M1128" s="18">
        <f>VLOOKUP(A1128,[3]data1683177749303!$A$2:$J$6448,10,0)</f>
        <v>0</v>
      </c>
    </row>
    <row r="1129" spans="1:13" ht="15.75" outlineLevel="1">
      <c r="A1129" s="10">
        <v>1326100641</v>
      </c>
      <c r="B1129" s="11">
        <v>641</v>
      </c>
      <c r="C1129" s="19">
        <v>326100</v>
      </c>
      <c r="D1129" s="13">
        <v>1</v>
      </c>
      <c r="E1129" s="136" t="s">
        <v>3154</v>
      </c>
      <c r="F1129" s="15" t="s">
        <v>359</v>
      </c>
      <c r="G1129" s="137" t="s">
        <v>3154</v>
      </c>
      <c r="H1129" s="13" t="s">
        <v>34</v>
      </c>
      <c r="I1129" s="16">
        <f>K1129/L1129-1</f>
        <v>0</v>
      </c>
      <c r="J1129" s="126" t="s">
        <v>3154</v>
      </c>
      <c r="K1129" s="17">
        <f>VLOOKUP(A1129,'[1]קובץ מוכן '!$A$1:$C$7608,3,0)</f>
        <v>-29400</v>
      </c>
      <c r="L1129" s="17">
        <f>VLOOKUP(A1129,'[2]2023'!$A$9:$I$7853,9,0)</f>
        <v>-29400</v>
      </c>
      <c r="M1129" s="18">
        <f>VLOOKUP(A1129,[3]data1683177749303!$A$2:$J$6448,10,0)</f>
        <v>-29400</v>
      </c>
    </row>
    <row r="1130" spans="1:13" ht="15.75" outlineLevel="1">
      <c r="A1130" s="10">
        <v>1326100920</v>
      </c>
      <c r="B1130" s="11">
        <v>920</v>
      </c>
      <c r="C1130" s="19">
        <v>326100</v>
      </c>
      <c r="D1130" s="13">
        <v>1</v>
      </c>
      <c r="E1130" s="136" t="s">
        <v>3154</v>
      </c>
      <c r="F1130" s="15" t="s">
        <v>774</v>
      </c>
      <c r="G1130" s="137" t="s">
        <v>3154</v>
      </c>
      <c r="H1130" s="13" t="s">
        <v>34</v>
      </c>
      <c r="I1130" s="126" t="s">
        <v>3154</v>
      </c>
      <c r="J1130" s="126" t="s">
        <v>3154</v>
      </c>
      <c r="K1130" s="17">
        <f>VLOOKUP(A1130,'[1]קובץ מוכן '!$A$1:$C$7608,3,0)</f>
        <v>0</v>
      </c>
      <c r="L1130" s="17">
        <f>VLOOKUP(A1130,'[2]2023'!$A$9:$I$7853,9,0)</f>
        <v>0</v>
      </c>
      <c r="M1130" s="18">
        <f>VLOOKUP(A1130,[3]data1683177749303!$A$2:$J$6448,10,0)</f>
        <v>0</v>
      </c>
    </row>
    <row r="1131" spans="1:13" ht="16.5" outlineLevel="1" thickBot="1">
      <c r="A1131" s="10">
        <v>1326100935</v>
      </c>
      <c r="B1131" s="11">
        <v>935</v>
      </c>
      <c r="C1131" s="19">
        <v>326100</v>
      </c>
      <c r="D1131" s="13">
        <v>1</v>
      </c>
      <c r="E1131" s="136" t="s">
        <v>3154</v>
      </c>
      <c r="F1131" s="15" t="s">
        <v>775</v>
      </c>
      <c r="G1131" s="137" t="s">
        <v>3154</v>
      </c>
      <c r="H1131" s="13" t="s">
        <v>34</v>
      </c>
      <c r="I1131" s="126" t="s">
        <v>3154</v>
      </c>
      <c r="J1131" s="126" t="s">
        <v>3154</v>
      </c>
      <c r="K1131" s="17">
        <f>VLOOKUP(A1131,'[1]קובץ מוכן '!$A$1:$C$7608,3,0)</f>
        <v>0</v>
      </c>
      <c r="L1131" s="17">
        <f>VLOOKUP(A1131,'[2]2023'!$A$9:$I$7853,9,0)</f>
        <v>0</v>
      </c>
      <c r="M1131" s="18">
        <f>VLOOKUP(A1131,[3]data1683177749303!$A$2:$J$6448,10,0)</f>
        <v>0</v>
      </c>
    </row>
    <row r="1132" spans="1:13" ht="16.5" thickBot="1">
      <c r="A1132" s="125" t="s">
        <v>3154</v>
      </c>
      <c r="B1132" s="25" t="s">
        <v>776</v>
      </c>
      <c r="C1132" s="146" t="s">
        <v>3154</v>
      </c>
      <c r="D1132" s="146" t="s">
        <v>3154</v>
      </c>
      <c r="E1132" s="147" t="s">
        <v>3154</v>
      </c>
      <c r="F1132" s="28" t="s">
        <v>773</v>
      </c>
      <c r="G1132" s="153" t="s">
        <v>3154</v>
      </c>
      <c r="H1132" s="146" t="s">
        <v>3154</v>
      </c>
      <c r="I1132" s="29">
        <f>K1132/L1132-1</f>
        <v>0</v>
      </c>
      <c r="J1132" s="127" t="s">
        <v>3154</v>
      </c>
      <c r="K1132" s="37">
        <f t="shared" ref="K1132:M1132" si="59">SUBTOTAL(9,K1127:K1131)</f>
        <v>-29400</v>
      </c>
      <c r="L1132" s="37">
        <f t="shared" si="59"/>
        <v>-29400</v>
      </c>
      <c r="M1132" s="38">
        <f t="shared" si="59"/>
        <v>-29400</v>
      </c>
    </row>
    <row r="1133" spans="1:13" ht="15.75" outlineLevel="1">
      <c r="A1133" s="10">
        <v>13261200</v>
      </c>
      <c r="B1133" s="11">
        <v>0</v>
      </c>
      <c r="C1133" s="19">
        <v>326120</v>
      </c>
      <c r="D1133" s="13">
        <v>1</v>
      </c>
      <c r="E1133" s="136" t="s">
        <v>3154</v>
      </c>
      <c r="F1133" s="15" t="s">
        <v>777</v>
      </c>
      <c r="G1133" s="137" t="s">
        <v>3154</v>
      </c>
      <c r="H1133" s="13" t="s">
        <v>11</v>
      </c>
      <c r="I1133" s="126" t="s">
        <v>3154</v>
      </c>
      <c r="J1133" s="142" t="s">
        <v>3154</v>
      </c>
      <c r="K1133" s="17">
        <f>VLOOKUP(A1133,'[1]קובץ מוכן '!$A$1:$C$7608,3,0)</f>
        <v>0</v>
      </c>
      <c r="L1133" s="17">
        <f>VLOOKUP(A1133,'[2]2023'!$A$9:$I$7853,9,0)</f>
        <v>0</v>
      </c>
      <c r="M1133" s="140" t="s">
        <v>3154</v>
      </c>
    </row>
    <row r="1134" spans="1:13" ht="16.5" outlineLevel="1" thickBot="1">
      <c r="A1134" s="10">
        <v>1326120413</v>
      </c>
      <c r="B1134" s="11">
        <v>413</v>
      </c>
      <c r="C1134" s="19">
        <v>326120</v>
      </c>
      <c r="D1134" s="13">
        <v>1</v>
      </c>
      <c r="E1134" s="136" t="s">
        <v>3154</v>
      </c>
      <c r="F1134" s="15" t="s">
        <v>756</v>
      </c>
      <c r="G1134" s="137" t="s">
        <v>3154</v>
      </c>
      <c r="H1134" s="13" t="s">
        <v>34</v>
      </c>
      <c r="I1134" s="126" t="s">
        <v>3154</v>
      </c>
      <c r="J1134" s="126" t="s">
        <v>3154</v>
      </c>
      <c r="K1134" s="17">
        <f>VLOOKUP(A1134,'[1]קובץ מוכן '!$A$1:$C$7608,3,0)</f>
        <v>0</v>
      </c>
      <c r="L1134" s="17">
        <f>VLOOKUP(A1134,'[2]2023'!$A$9:$I$7853,9,0)</f>
        <v>0</v>
      </c>
      <c r="M1134" s="18">
        <f>VLOOKUP(A1134,[3]data1683177749303!$A$2:$J$6448,10,0)</f>
        <v>0</v>
      </c>
    </row>
    <row r="1135" spans="1:13" ht="16.5" thickBot="1">
      <c r="A1135" s="125" t="s">
        <v>3154</v>
      </c>
      <c r="B1135" s="25" t="s">
        <v>778</v>
      </c>
      <c r="C1135" s="146" t="s">
        <v>3154</v>
      </c>
      <c r="D1135" s="146" t="s">
        <v>3154</v>
      </c>
      <c r="E1135" s="147" t="s">
        <v>3154</v>
      </c>
      <c r="F1135" s="28" t="s">
        <v>777</v>
      </c>
      <c r="G1135" s="153" t="s">
        <v>3154</v>
      </c>
      <c r="H1135" s="146" t="s">
        <v>3154</v>
      </c>
      <c r="I1135" s="127" t="s">
        <v>3154</v>
      </c>
      <c r="J1135" s="127" t="s">
        <v>3154</v>
      </c>
      <c r="K1135" s="37">
        <f>SUBTOTAL(9,K1134)</f>
        <v>0</v>
      </c>
      <c r="L1135" s="37">
        <f>SUBTOTAL(9,L1134)</f>
        <v>0</v>
      </c>
      <c r="M1135" s="38">
        <f>SUBTOTAL(9,M1134)</f>
        <v>0</v>
      </c>
    </row>
    <row r="1136" spans="1:13" ht="15.75" outlineLevel="1">
      <c r="A1136" s="10">
        <v>13263000</v>
      </c>
      <c r="B1136" s="11">
        <v>0</v>
      </c>
      <c r="C1136" s="19">
        <v>326300</v>
      </c>
      <c r="D1136" s="13">
        <v>1</v>
      </c>
      <c r="E1136" s="136" t="s">
        <v>3154</v>
      </c>
      <c r="F1136" s="15" t="s">
        <v>779</v>
      </c>
      <c r="G1136" s="137" t="s">
        <v>3154</v>
      </c>
      <c r="H1136" s="13" t="s">
        <v>11</v>
      </c>
      <c r="I1136" s="126" t="s">
        <v>3154</v>
      </c>
      <c r="J1136" s="142" t="s">
        <v>3154</v>
      </c>
      <c r="K1136" s="139" t="s">
        <v>3154</v>
      </c>
      <c r="L1136" s="139" t="s">
        <v>3154</v>
      </c>
      <c r="M1136" s="140" t="s">
        <v>3154</v>
      </c>
    </row>
    <row r="1137" spans="1:13" ht="15.75" outlineLevel="1">
      <c r="A1137" s="10">
        <v>1326300413</v>
      </c>
      <c r="B1137" s="11">
        <v>413</v>
      </c>
      <c r="C1137" s="19">
        <v>326300</v>
      </c>
      <c r="D1137" s="13">
        <v>1</v>
      </c>
      <c r="E1137" s="136" t="s">
        <v>3154</v>
      </c>
      <c r="F1137" s="15" t="s">
        <v>756</v>
      </c>
      <c r="G1137" s="137" t="s">
        <v>3154</v>
      </c>
      <c r="H1137" s="13" t="s">
        <v>34</v>
      </c>
      <c r="I1137" s="126" t="s">
        <v>3154</v>
      </c>
      <c r="J1137" s="126" t="s">
        <v>3154</v>
      </c>
      <c r="K1137" s="17">
        <f>VLOOKUP(A1137,'[1]קובץ מוכן '!$A$1:$C$7608,3,0)</f>
        <v>0</v>
      </c>
      <c r="L1137" s="17">
        <f>VLOOKUP(A1137,'[2]2023'!$A$9:$I$7853,9,0)</f>
        <v>0</v>
      </c>
      <c r="M1137" s="18">
        <f>VLOOKUP(A1137,[3]data1683177749303!$A$2:$J$6448,10,0)</f>
        <v>0</v>
      </c>
    </row>
    <row r="1138" spans="1:13" ht="15.75" outlineLevel="1">
      <c r="A1138" s="10">
        <v>1326300640</v>
      </c>
      <c r="B1138" s="11">
        <v>640</v>
      </c>
      <c r="C1138" s="19">
        <v>326300</v>
      </c>
      <c r="D1138" s="13">
        <v>1</v>
      </c>
      <c r="E1138" s="136" t="s">
        <v>3154</v>
      </c>
      <c r="F1138" s="48" t="s">
        <v>780</v>
      </c>
      <c r="G1138" s="165" t="s">
        <v>3154</v>
      </c>
      <c r="H1138" s="13" t="s">
        <v>34</v>
      </c>
      <c r="I1138" s="126" t="s">
        <v>3154</v>
      </c>
      <c r="J1138" s="126" t="s">
        <v>3154</v>
      </c>
      <c r="K1138" s="17">
        <v>-40000</v>
      </c>
      <c r="L1138" s="17">
        <f>VLOOKUP(A1138,'[2]2023'!$A$9:$I$7853,9,0)</f>
        <v>0</v>
      </c>
      <c r="M1138" s="18">
        <f>VLOOKUP(A1138,[3]data1683177749303!$A$2:$J$6448,10,0)</f>
        <v>-40000</v>
      </c>
    </row>
    <row r="1139" spans="1:13" ht="16.5" outlineLevel="1" thickBot="1">
      <c r="A1139" s="10">
        <v>1326300641</v>
      </c>
      <c r="B1139" s="11">
        <v>641</v>
      </c>
      <c r="C1139" s="19">
        <v>326300</v>
      </c>
      <c r="D1139" s="13">
        <v>1</v>
      </c>
      <c r="E1139" s="136" t="s">
        <v>3154</v>
      </c>
      <c r="F1139" s="15" t="s">
        <v>359</v>
      </c>
      <c r="G1139" s="137" t="s">
        <v>3154</v>
      </c>
      <c r="H1139" s="13" t="s">
        <v>34</v>
      </c>
      <c r="I1139" s="16">
        <f>K1139/L1139-1</f>
        <v>0</v>
      </c>
      <c r="J1139" s="126" t="s">
        <v>3154</v>
      </c>
      <c r="K1139" s="17">
        <f>VLOOKUP(A1139,'[1]קובץ מוכן '!$A$1:$C$7608,3,0)</f>
        <v>-40500</v>
      </c>
      <c r="L1139" s="17">
        <f>VLOOKUP(A1139,'[2]2023'!$A$9:$I$7853,9,0)</f>
        <v>-40500</v>
      </c>
      <c r="M1139" s="18">
        <f>VLOOKUP(A1139,[3]data1683177749303!$A$2:$J$6448,10,0)</f>
        <v>-40500</v>
      </c>
    </row>
    <row r="1140" spans="1:13" ht="16.5" thickBot="1">
      <c r="A1140" s="125" t="s">
        <v>3154</v>
      </c>
      <c r="B1140" s="25" t="s">
        <v>781</v>
      </c>
      <c r="C1140" s="146" t="s">
        <v>3154</v>
      </c>
      <c r="D1140" s="146" t="s">
        <v>3154</v>
      </c>
      <c r="E1140" s="147" t="s">
        <v>3154</v>
      </c>
      <c r="F1140" s="28" t="s">
        <v>779</v>
      </c>
      <c r="G1140" s="153" t="s">
        <v>3154</v>
      </c>
      <c r="H1140" s="146" t="s">
        <v>3154</v>
      </c>
      <c r="I1140" s="29">
        <f>K1140/L1140-1</f>
        <v>0.98765432098765427</v>
      </c>
      <c r="J1140" s="127" t="s">
        <v>3154</v>
      </c>
      <c r="K1140" s="37">
        <f t="shared" ref="K1140:M1140" si="60">SUBTOTAL(9,K1137:K1139)</f>
        <v>-80500</v>
      </c>
      <c r="L1140" s="37">
        <f t="shared" si="60"/>
        <v>-40500</v>
      </c>
      <c r="M1140" s="38">
        <f t="shared" si="60"/>
        <v>-80500</v>
      </c>
    </row>
    <row r="1141" spans="1:13" ht="15.75" outlineLevel="1">
      <c r="A1141" s="10">
        <v>13264000</v>
      </c>
      <c r="B1141" s="11">
        <v>0</v>
      </c>
      <c r="C1141" s="19">
        <v>326400</v>
      </c>
      <c r="D1141" s="13">
        <v>1</v>
      </c>
      <c r="E1141" s="136" t="s">
        <v>3154</v>
      </c>
      <c r="F1141" s="15" t="s">
        <v>782</v>
      </c>
      <c r="G1141" s="137" t="s">
        <v>3154</v>
      </c>
      <c r="H1141" s="13" t="s">
        <v>11</v>
      </c>
      <c r="I1141" s="126" t="s">
        <v>3154</v>
      </c>
      <c r="J1141" s="142" t="s">
        <v>3154</v>
      </c>
      <c r="K1141" s="17">
        <f>VLOOKUP(A1141,'[1]קובץ מוכן '!$A$1:$C$7608,3,0)</f>
        <v>0</v>
      </c>
      <c r="L1141" s="139" t="s">
        <v>3154</v>
      </c>
      <c r="M1141" s="140" t="s">
        <v>3154</v>
      </c>
    </row>
    <row r="1142" spans="1:13" ht="15.75" outlineLevel="1">
      <c r="A1142" s="10">
        <v>1326400413</v>
      </c>
      <c r="B1142" s="11">
        <v>413</v>
      </c>
      <c r="C1142" s="19">
        <v>326400</v>
      </c>
      <c r="D1142" s="13">
        <v>1</v>
      </c>
      <c r="E1142" s="136" t="s">
        <v>3154</v>
      </c>
      <c r="F1142" s="15" t="s">
        <v>756</v>
      </c>
      <c r="G1142" s="137" t="s">
        <v>3154</v>
      </c>
      <c r="H1142" s="13" t="s">
        <v>34</v>
      </c>
      <c r="I1142" s="126" t="s">
        <v>3154</v>
      </c>
      <c r="J1142" s="126" t="s">
        <v>3154</v>
      </c>
      <c r="K1142" s="17">
        <f>VLOOKUP(A1142,'[1]קובץ מוכן '!$A$1:$C$7608,3,0)</f>
        <v>0</v>
      </c>
      <c r="L1142" s="17">
        <f>VLOOKUP(A1142,'[2]2023'!$A$9:$I$7853,9,0)</f>
        <v>0</v>
      </c>
      <c r="M1142" s="18">
        <f>VLOOKUP(A1142,[3]data1683177749303!$A$2:$J$6448,10,0)</f>
        <v>0</v>
      </c>
    </row>
    <row r="1143" spans="1:13" ht="15.75" outlineLevel="1">
      <c r="A1143" s="10">
        <v>1326400421</v>
      </c>
      <c r="B1143" s="11">
        <v>421</v>
      </c>
      <c r="C1143" s="19">
        <v>326400</v>
      </c>
      <c r="D1143" s="13">
        <v>1</v>
      </c>
      <c r="E1143" s="136" t="s">
        <v>3154</v>
      </c>
      <c r="F1143" s="15" t="s">
        <v>783</v>
      </c>
      <c r="G1143" s="137" t="s">
        <v>3154</v>
      </c>
      <c r="H1143" s="13" t="s">
        <v>34</v>
      </c>
      <c r="I1143" s="126" t="s">
        <v>3154</v>
      </c>
      <c r="J1143" s="126" t="s">
        <v>3154</v>
      </c>
      <c r="K1143" s="17">
        <f>VLOOKUP(A1143,'[1]קובץ מוכן '!$A$1:$C$7608,3,0)</f>
        <v>0</v>
      </c>
      <c r="L1143" s="17">
        <f>VLOOKUP(A1143,'[2]2023'!$A$9:$I$7853,9,0)</f>
        <v>0</v>
      </c>
      <c r="M1143" s="18">
        <f>VLOOKUP(A1143,[3]data1683177749303!$A$2:$J$6448,10,0)</f>
        <v>0</v>
      </c>
    </row>
    <row r="1144" spans="1:13" ht="15.75" outlineLevel="1">
      <c r="A1144" s="10">
        <v>1326400425</v>
      </c>
      <c r="B1144" s="11">
        <v>425</v>
      </c>
      <c r="C1144" s="19">
        <v>326400</v>
      </c>
      <c r="D1144" s="13">
        <v>1</v>
      </c>
      <c r="E1144" s="136" t="s">
        <v>3154</v>
      </c>
      <c r="F1144" s="15" t="s">
        <v>784</v>
      </c>
      <c r="G1144" s="137" t="s">
        <v>3154</v>
      </c>
      <c r="H1144" s="13" t="s">
        <v>34</v>
      </c>
      <c r="I1144" s="126" t="s">
        <v>3154</v>
      </c>
      <c r="J1144" s="126" t="s">
        <v>3154</v>
      </c>
      <c r="K1144" s="17">
        <f>VLOOKUP(A1144,'[1]קובץ מוכן '!$A$1:$C$7608,3,0)</f>
        <v>0</v>
      </c>
      <c r="L1144" s="17">
        <f>VLOOKUP(A1144,'[2]2023'!$A$9:$I$7853,9,0)</f>
        <v>0</v>
      </c>
      <c r="M1144" s="18">
        <f>VLOOKUP(A1144,[3]data1683177749303!$A$2:$J$6448,10,0)</f>
        <v>0</v>
      </c>
    </row>
    <row r="1145" spans="1:13" ht="15.75" outlineLevel="1">
      <c r="A1145" s="10">
        <v>1326400426</v>
      </c>
      <c r="B1145" s="11">
        <v>426</v>
      </c>
      <c r="C1145" s="19">
        <v>326400</v>
      </c>
      <c r="D1145" s="13">
        <v>1</v>
      </c>
      <c r="E1145" s="136" t="s">
        <v>3154</v>
      </c>
      <c r="F1145" s="15" t="s">
        <v>785</v>
      </c>
      <c r="G1145" s="137" t="s">
        <v>3154</v>
      </c>
      <c r="H1145" s="13" t="s">
        <v>34</v>
      </c>
      <c r="I1145" s="126" t="s">
        <v>3154</v>
      </c>
      <c r="J1145" s="126" t="s">
        <v>3154</v>
      </c>
      <c r="K1145" s="17">
        <f>VLOOKUP(A1145,'[1]קובץ מוכן '!$A$1:$C$7608,3,0)</f>
        <v>0</v>
      </c>
      <c r="L1145" s="17">
        <f>VLOOKUP(A1145,'[2]2023'!$A$9:$I$7853,9,0)</f>
        <v>0</v>
      </c>
      <c r="M1145" s="18">
        <f>VLOOKUP(A1145,[3]data1683177749303!$A$2:$J$6448,10,0)</f>
        <v>0</v>
      </c>
    </row>
    <row r="1146" spans="1:13" ht="15.75" outlineLevel="1">
      <c r="A1146" s="10">
        <v>1326400641</v>
      </c>
      <c r="B1146" s="11">
        <v>641</v>
      </c>
      <c r="C1146" s="19">
        <v>326400</v>
      </c>
      <c r="D1146" s="13">
        <v>1</v>
      </c>
      <c r="E1146" s="136" t="s">
        <v>3154</v>
      </c>
      <c r="F1146" s="15" t="s">
        <v>359</v>
      </c>
      <c r="G1146" s="137" t="s">
        <v>3154</v>
      </c>
      <c r="H1146" s="13" t="s">
        <v>34</v>
      </c>
      <c r="I1146" s="16">
        <f>K1146/L1146-1</f>
        <v>0</v>
      </c>
      <c r="J1146" s="126" t="s">
        <v>3154</v>
      </c>
      <c r="K1146" s="17">
        <f>VLOOKUP(A1146,'[1]קובץ מוכן '!$A$1:$C$7608,3,0)</f>
        <v>-13500</v>
      </c>
      <c r="L1146" s="17">
        <f>VLOOKUP(A1146,'[2]2023'!$A$9:$I$7853,9,0)</f>
        <v>-13500</v>
      </c>
      <c r="M1146" s="18">
        <f>VLOOKUP(A1146,[3]data1683177749303!$A$2:$J$6448,10,0)</f>
        <v>-13500</v>
      </c>
    </row>
    <row r="1147" spans="1:13" ht="16.5" outlineLevel="1" thickBot="1">
      <c r="A1147" s="10">
        <v>1326400920</v>
      </c>
      <c r="B1147" s="11">
        <v>920</v>
      </c>
      <c r="C1147" s="19">
        <v>326400</v>
      </c>
      <c r="D1147" s="13">
        <v>1</v>
      </c>
      <c r="E1147" s="136" t="s">
        <v>3154</v>
      </c>
      <c r="F1147" s="15" t="s">
        <v>786</v>
      </c>
      <c r="G1147" s="137" t="s">
        <v>3154</v>
      </c>
      <c r="H1147" s="13" t="s">
        <v>34</v>
      </c>
      <c r="I1147" s="126" t="s">
        <v>3154</v>
      </c>
      <c r="J1147" s="126" t="s">
        <v>3154</v>
      </c>
      <c r="K1147" s="17">
        <f>VLOOKUP(A1147,'[1]קובץ מוכן '!$A$1:$C$7608,3,0)</f>
        <v>0</v>
      </c>
      <c r="L1147" s="17">
        <f>VLOOKUP(A1147,'[2]2023'!$A$9:$I$7853,9,0)</f>
        <v>0</v>
      </c>
      <c r="M1147" s="18">
        <f>VLOOKUP(A1147,[3]data1683177749303!$A$2:$J$6448,10,0)</f>
        <v>0</v>
      </c>
    </row>
    <row r="1148" spans="1:13" ht="16.5" thickBot="1">
      <c r="A1148" s="125" t="s">
        <v>3154</v>
      </c>
      <c r="B1148" s="25" t="s">
        <v>787</v>
      </c>
      <c r="C1148" s="146" t="s">
        <v>3154</v>
      </c>
      <c r="D1148" s="146" t="s">
        <v>3154</v>
      </c>
      <c r="E1148" s="147" t="s">
        <v>3154</v>
      </c>
      <c r="F1148" s="28" t="s">
        <v>782</v>
      </c>
      <c r="G1148" s="153" t="s">
        <v>3154</v>
      </c>
      <c r="H1148" s="146" t="s">
        <v>3154</v>
      </c>
      <c r="I1148" s="29">
        <f>K1148/L1148-1</f>
        <v>0</v>
      </c>
      <c r="J1148" s="127" t="s">
        <v>3154</v>
      </c>
      <c r="K1148" s="37">
        <f t="shared" ref="K1148:M1148" si="61">SUBTOTAL(9,K1142:K1147)</f>
        <v>-13500</v>
      </c>
      <c r="L1148" s="37">
        <f t="shared" si="61"/>
        <v>-13500</v>
      </c>
      <c r="M1148" s="38">
        <f t="shared" si="61"/>
        <v>-13500</v>
      </c>
    </row>
    <row r="1149" spans="1:13" ht="15.75" outlineLevel="1">
      <c r="A1149" s="10">
        <v>13265000</v>
      </c>
      <c r="B1149" s="11">
        <v>0</v>
      </c>
      <c r="C1149" s="19">
        <v>326500</v>
      </c>
      <c r="D1149" s="13">
        <v>1</v>
      </c>
      <c r="E1149" s="136" t="s">
        <v>3154</v>
      </c>
      <c r="F1149" s="15" t="s">
        <v>788</v>
      </c>
      <c r="G1149" s="137" t="s">
        <v>3154</v>
      </c>
      <c r="H1149" s="13" t="s">
        <v>11</v>
      </c>
      <c r="I1149" s="126" t="s">
        <v>3154</v>
      </c>
      <c r="J1149" s="142" t="s">
        <v>3154</v>
      </c>
      <c r="K1149" s="17">
        <f>VLOOKUP(A1149,'[1]קובץ מוכן '!$A$1:$C$7608,3,0)</f>
        <v>0</v>
      </c>
      <c r="L1149" s="139" t="s">
        <v>3154</v>
      </c>
      <c r="M1149" s="140" t="s">
        <v>3154</v>
      </c>
    </row>
    <row r="1150" spans="1:13" ht="15.75" outlineLevel="1">
      <c r="A1150" s="10">
        <v>1326500420</v>
      </c>
      <c r="B1150" s="11">
        <v>420</v>
      </c>
      <c r="C1150" s="19">
        <v>326500</v>
      </c>
      <c r="D1150" s="13">
        <v>1</v>
      </c>
      <c r="E1150" s="136" t="s">
        <v>3154</v>
      </c>
      <c r="F1150" s="15" t="s">
        <v>789</v>
      </c>
      <c r="G1150" s="137" t="s">
        <v>3154</v>
      </c>
      <c r="H1150" s="13" t="s">
        <v>34</v>
      </c>
      <c r="I1150" s="126" t="s">
        <v>3154</v>
      </c>
      <c r="J1150" s="126" t="s">
        <v>3154</v>
      </c>
      <c r="K1150" s="17">
        <f>VLOOKUP(A1150,'[1]קובץ מוכן '!$A$1:$C$7608,3,0)</f>
        <v>0</v>
      </c>
      <c r="L1150" s="17">
        <f>VLOOKUP(A1150,'[2]2023'!$A$9:$I$7853,9,0)</f>
        <v>0</v>
      </c>
      <c r="M1150" s="18">
        <f>VLOOKUP(A1150,[3]data1683177749303!$A$2:$J$6448,10,0)</f>
        <v>0</v>
      </c>
    </row>
    <row r="1151" spans="1:13" ht="15.75" outlineLevel="1">
      <c r="A1151" s="10">
        <v>1326500491</v>
      </c>
      <c r="B1151" s="11">
        <v>491</v>
      </c>
      <c r="C1151" s="19">
        <v>326500</v>
      </c>
      <c r="D1151" s="13">
        <v>1</v>
      </c>
      <c r="E1151" s="136" t="s">
        <v>3154</v>
      </c>
      <c r="F1151" s="15" t="s">
        <v>790</v>
      </c>
      <c r="G1151" s="137" t="s">
        <v>3154</v>
      </c>
      <c r="H1151" s="13" t="s">
        <v>34</v>
      </c>
      <c r="I1151" s="126" t="s">
        <v>3154</v>
      </c>
      <c r="J1151" s="126" t="s">
        <v>3154</v>
      </c>
      <c r="K1151" s="17">
        <f>VLOOKUP(A1151,'[1]קובץ מוכן '!$A$1:$C$7608,3,0)</f>
        <v>0</v>
      </c>
      <c r="L1151" s="17">
        <f>VLOOKUP(A1151,'[2]2023'!$A$9:$I$7853,9,0)</f>
        <v>0</v>
      </c>
      <c r="M1151" s="18">
        <f>VLOOKUP(A1151,[3]data1683177749303!$A$2:$J$6448,10,0)</f>
        <v>-480354</v>
      </c>
    </row>
    <row r="1152" spans="1:13" ht="15.75" outlineLevel="1">
      <c r="A1152" s="10">
        <v>1326500740</v>
      </c>
      <c r="B1152" s="11">
        <v>740</v>
      </c>
      <c r="C1152" s="19">
        <v>326500</v>
      </c>
      <c r="D1152" s="13">
        <v>1</v>
      </c>
      <c r="E1152" s="136" t="s">
        <v>3154</v>
      </c>
      <c r="F1152" s="15" t="s">
        <v>791</v>
      </c>
      <c r="G1152" s="137" t="s">
        <v>3154</v>
      </c>
      <c r="H1152" s="13" t="s">
        <v>34</v>
      </c>
      <c r="I1152" s="126" t="s">
        <v>3154</v>
      </c>
      <c r="J1152" s="126" t="s">
        <v>3154</v>
      </c>
      <c r="K1152" s="17">
        <f>VLOOKUP(A1152,'[1]קובץ מוכן '!$A$1:$C$7608,3,0)</f>
        <v>0</v>
      </c>
      <c r="L1152" s="17">
        <f>VLOOKUP(A1152,'[2]2023'!$A$9:$I$7853,9,0)</f>
        <v>0</v>
      </c>
      <c r="M1152" s="18">
        <f>VLOOKUP(A1152,[3]data1683177749303!$A$2:$J$6448,10,0)</f>
        <v>0</v>
      </c>
    </row>
    <row r="1153" spans="1:13" ht="15.75" outlineLevel="1">
      <c r="A1153" s="10">
        <v>1326500920</v>
      </c>
      <c r="B1153" s="11">
        <v>920</v>
      </c>
      <c r="C1153" s="19">
        <v>326500</v>
      </c>
      <c r="D1153" s="13">
        <v>1</v>
      </c>
      <c r="E1153" s="136" t="s">
        <v>3154</v>
      </c>
      <c r="F1153" s="15" t="s">
        <v>792</v>
      </c>
      <c r="G1153" s="137" t="s">
        <v>3154</v>
      </c>
      <c r="H1153" s="13" t="s">
        <v>34</v>
      </c>
      <c r="I1153" s="126" t="s">
        <v>3154</v>
      </c>
      <c r="J1153" s="126" t="s">
        <v>3154</v>
      </c>
      <c r="K1153" s="17">
        <f>VLOOKUP(A1153,'[1]קובץ מוכן '!$A$1:$C$7608,3,0)</f>
        <v>0</v>
      </c>
      <c r="L1153" s="17">
        <f>VLOOKUP(A1153,'[2]2023'!$A$9:$I$7853,9,0)</f>
        <v>0</v>
      </c>
      <c r="M1153" s="18">
        <f>VLOOKUP(A1153,[3]data1683177749303!$A$2:$J$6448,10,0)</f>
        <v>0</v>
      </c>
    </row>
    <row r="1154" spans="1:13" ht="16.5" outlineLevel="1" thickBot="1">
      <c r="A1154" s="10">
        <v>1326500930</v>
      </c>
      <c r="B1154" s="11">
        <v>930</v>
      </c>
      <c r="C1154" s="19">
        <v>326500</v>
      </c>
      <c r="D1154" s="13">
        <v>1</v>
      </c>
      <c r="E1154" s="136" t="s">
        <v>3154</v>
      </c>
      <c r="F1154" s="15" t="s">
        <v>793</v>
      </c>
      <c r="G1154" s="137" t="s">
        <v>3154</v>
      </c>
      <c r="H1154" s="13" t="s">
        <v>34</v>
      </c>
      <c r="I1154" s="126" t="s">
        <v>3154</v>
      </c>
      <c r="J1154" s="126" t="s">
        <v>3154</v>
      </c>
      <c r="K1154" s="17">
        <f>VLOOKUP(A1154,'[1]קובץ מוכן '!$A$1:$C$7608,3,0)</f>
        <v>0</v>
      </c>
      <c r="L1154" s="17">
        <f>VLOOKUP(A1154,'[2]2023'!$A$9:$I$7853,9,0)</f>
        <v>0</v>
      </c>
      <c r="M1154" s="18">
        <f>VLOOKUP(A1154,[3]data1683177749303!$A$2:$J$6448,10,0)</f>
        <v>0</v>
      </c>
    </row>
    <row r="1155" spans="1:13" ht="16.5" thickBot="1">
      <c r="A1155" s="125" t="s">
        <v>3154</v>
      </c>
      <c r="B1155" s="25" t="s">
        <v>794</v>
      </c>
      <c r="C1155" s="146" t="s">
        <v>3154</v>
      </c>
      <c r="D1155" s="146" t="s">
        <v>3154</v>
      </c>
      <c r="E1155" s="147" t="s">
        <v>3154</v>
      </c>
      <c r="F1155" s="28" t="s">
        <v>788</v>
      </c>
      <c r="G1155" s="153" t="s">
        <v>3154</v>
      </c>
      <c r="H1155" s="146" t="s">
        <v>3154</v>
      </c>
      <c r="I1155" s="127" t="s">
        <v>3154</v>
      </c>
      <c r="J1155" s="127" t="s">
        <v>3154</v>
      </c>
      <c r="K1155" s="37">
        <f t="shared" ref="K1155:M1155" si="62">SUBTOTAL(9,K1150:K1154)</f>
        <v>0</v>
      </c>
      <c r="L1155" s="37">
        <f t="shared" si="62"/>
        <v>0</v>
      </c>
      <c r="M1155" s="38">
        <f t="shared" si="62"/>
        <v>-480354</v>
      </c>
    </row>
    <row r="1156" spans="1:13" ht="15.75" outlineLevel="1">
      <c r="A1156" s="10">
        <v>13267000</v>
      </c>
      <c r="B1156" s="11">
        <v>0</v>
      </c>
      <c r="C1156" s="19">
        <v>326700</v>
      </c>
      <c r="D1156" s="13">
        <v>1</v>
      </c>
      <c r="E1156" s="136" t="s">
        <v>3154</v>
      </c>
      <c r="F1156" s="15" t="s">
        <v>795</v>
      </c>
      <c r="G1156" s="137" t="s">
        <v>3154</v>
      </c>
      <c r="H1156" s="13" t="s">
        <v>11</v>
      </c>
      <c r="I1156" s="126" t="s">
        <v>3154</v>
      </c>
      <c r="J1156" s="142" t="s">
        <v>3154</v>
      </c>
      <c r="K1156" s="17">
        <f>VLOOKUP(A1156,'[1]קובץ מוכן '!$A$1:$C$7608,3,0)</f>
        <v>0</v>
      </c>
      <c r="L1156" s="139" t="s">
        <v>3154</v>
      </c>
      <c r="M1156" s="140" t="s">
        <v>3154</v>
      </c>
    </row>
    <row r="1157" spans="1:13" ht="15.75" outlineLevel="1">
      <c r="A1157" s="10">
        <v>1326700920</v>
      </c>
      <c r="B1157" s="11">
        <v>920</v>
      </c>
      <c r="C1157" s="19">
        <v>326700</v>
      </c>
      <c r="D1157" s="13">
        <v>1</v>
      </c>
      <c r="E1157" s="136" t="s">
        <v>3154</v>
      </c>
      <c r="F1157" s="15" t="s">
        <v>796</v>
      </c>
      <c r="G1157" s="137" t="s">
        <v>3154</v>
      </c>
      <c r="H1157" s="13" t="s">
        <v>34</v>
      </c>
      <c r="I1157" s="126" t="s">
        <v>3154</v>
      </c>
      <c r="J1157" s="126" t="s">
        <v>3154</v>
      </c>
      <c r="K1157" s="17">
        <f>VLOOKUP(A1157,'[1]קובץ מוכן '!$A$1:$C$7608,3,0)</f>
        <v>0</v>
      </c>
      <c r="L1157" s="17">
        <f>VLOOKUP(A1157,'[2]2023'!$A$9:$I$7853,9,0)</f>
        <v>0</v>
      </c>
      <c r="M1157" s="18">
        <f>VLOOKUP(A1157,[3]data1683177749303!$A$2:$J$6448,10,0)</f>
        <v>0</v>
      </c>
    </row>
    <row r="1158" spans="1:13" ht="16.5" outlineLevel="1" thickBot="1">
      <c r="A1158" s="10">
        <v>1326700990</v>
      </c>
      <c r="B1158" s="11">
        <v>990</v>
      </c>
      <c r="C1158" s="19">
        <v>326700</v>
      </c>
      <c r="D1158" s="13">
        <v>1</v>
      </c>
      <c r="E1158" s="136" t="s">
        <v>3154</v>
      </c>
      <c r="F1158" s="15" t="s">
        <v>797</v>
      </c>
      <c r="G1158" s="137" t="s">
        <v>3154</v>
      </c>
      <c r="H1158" s="13" t="s">
        <v>34</v>
      </c>
      <c r="I1158" s="126" t="s">
        <v>3154</v>
      </c>
      <c r="J1158" s="126" t="s">
        <v>3154</v>
      </c>
      <c r="K1158" s="17">
        <f>VLOOKUP(A1158,'[1]קובץ מוכן '!$A$1:$C$7608,3,0)</f>
        <v>-350000</v>
      </c>
      <c r="L1158" s="17">
        <f>VLOOKUP(A1158,'[2]2023'!$A$9:$I$7853,9,0)</f>
        <v>0</v>
      </c>
      <c r="M1158" s="18">
        <f>VLOOKUP(A1158,[3]data1683177749303!$A$2:$J$6448,10,0)</f>
        <v>-384788</v>
      </c>
    </row>
    <row r="1159" spans="1:13" ht="16.5" thickBot="1">
      <c r="A1159" s="125" t="s">
        <v>3154</v>
      </c>
      <c r="B1159" s="25" t="s">
        <v>798</v>
      </c>
      <c r="C1159" s="146" t="s">
        <v>3154</v>
      </c>
      <c r="D1159" s="146" t="s">
        <v>3154</v>
      </c>
      <c r="E1159" s="147" t="s">
        <v>3154</v>
      </c>
      <c r="F1159" s="28" t="s">
        <v>795</v>
      </c>
      <c r="G1159" s="153" t="s">
        <v>3154</v>
      </c>
      <c r="H1159" s="146" t="s">
        <v>3154</v>
      </c>
      <c r="I1159" s="127" t="s">
        <v>3154</v>
      </c>
      <c r="J1159" s="127" t="s">
        <v>3154</v>
      </c>
      <c r="K1159" s="37">
        <f t="shared" ref="K1159:M1159" si="63">SUBTOTAL(9,K1157:K1158)</f>
        <v>-350000</v>
      </c>
      <c r="L1159" s="37">
        <f t="shared" si="63"/>
        <v>0</v>
      </c>
      <c r="M1159" s="38">
        <f t="shared" si="63"/>
        <v>-384788</v>
      </c>
    </row>
    <row r="1160" spans="1:13" ht="15.75" outlineLevel="1">
      <c r="A1160" s="10">
        <v>13268000</v>
      </c>
      <c r="B1160" s="11">
        <v>0</v>
      </c>
      <c r="C1160" s="19">
        <v>326800</v>
      </c>
      <c r="D1160" s="13">
        <v>1</v>
      </c>
      <c r="E1160" s="136" t="s">
        <v>3154</v>
      </c>
      <c r="F1160" s="15" t="s">
        <v>799</v>
      </c>
      <c r="G1160" s="137" t="s">
        <v>3154</v>
      </c>
      <c r="H1160" s="138" t="s">
        <v>3154</v>
      </c>
      <c r="I1160" s="126" t="s">
        <v>3154</v>
      </c>
      <c r="J1160" s="142" t="s">
        <v>3154</v>
      </c>
      <c r="K1160" s="17">
        <f>VLOOKUP(A1160,'[1]קובץ מוכן '!$A$1:$C$7608,3,0)</f>
        <v>0</v>
      </c>
      <c r="L1160" s="139" t="s">
        <v>3154</v>
      </c>
      <c r="M1160" s="140" t="s">
        <v>3154</v>
      </c>
    </row>
    <row r="1161" spans="1:13" ht="15.75" outlineLevel="1">
      <c r="A1161" s="10">
        <v>1326800413</v>
      </c>
      <c r="B1161" s="11">
        <v>413</v>
      </c>
      <c r="C1161" s="19">
        <v>326800</v>
      </c>
      <c r="D1161" s="13">
        <v>1</v>
      </c>
      <c r="E1161" s="136" t="s">
        <v>3154</v>
      </c>
      <c r="F1161" s="15" t="s">
        <v>756</v>
      </c>
      <c r="G1161" s="137" t="s">
        <v>3154</v>
      </c>
      <c r="H1161" s="13" t="s">
        <v>34</v>
      </c>
      <c r="I1161" s="126" t="s">
        <v>3154</v>
      </c>
      <c r="J1161" s="126" t="s">
        <v>3154</v>
      </c>
      <c r="K1161" s="17">
        <f>VLOOKUP(A1161,'[1]קובץ מוכן '!$A$1:$C$7608,3,0)</f>
        <v>0</v>
      </c>
      <c r="L1161" s="17">
        <f>VLOOKUP(A1161,'[2]2023'!$A$9:$I$7853,9,0)</f>
        <v>0</v>
      </c>
      <c r="M1161" s="18">
        <f>VLOOKUP(A1161,[3]data1683177749303!$A$2:$J$6448,10,0)</f>
        <v>0</v>
      </c>
    </row>
    <row r="1162" spans="1:13" ht="16.5" outlineLevel="1" thickBot="1">
      <c r="A1162" s="10">
        <v>1326800641</v>
      </c>
      <c r="B1162" s="11">
        <v>641</v>
      </c>
      <c r="C1162" s="19">
        <v>326800</v>
      </c>
      <c r="D1162" s="13">
        <v>1</v>
      </c>
      <c r="E1162" s="136" t="s">
        <v>3154</v>
      </c>
      <c r="F1162" s="15" t="s">
        <v>762</v>
      </c>
      <c r="G1162" s="137" t="s">
        <v>3154</v>
      </c>
      <c r="H1162" s="13" t="s">
        <v>34</v>
      </c>
      <c r="I1162" s="16">
        <f>K1162/L1162-1</f>
        <v>0</v>
      </c>
      <c r="J1162" s="126" t="s">
        <v>3154</v>
      </c>
      <c r="K1162" s="17">
        <f>VLOOKUP(A1162,'[1]קובץ מוכן '!$A$1:$C$7608,3,0)</f>
        <v>-45000</v>
      </c>
      <c r="L1162" s="17">
        <f>VLOOKUP(A1162,'[2]2023'!$A$9:$I$7853,9,0)</f>
        <v>-45000</v>
      </c>
      <c r="M1162" s="18">
        <f>VLOOKUP(A1162,[3]data1683177749303!$A$2:$J$6448,10,0)</f>
        <v>-45000</v>
      </c>
    </row>
    <row r="1163" spans="1:13" ht="16.5" thickBot="1">
      <c r="A1163" s="125" t="s">
        <v>3154</v>
      </c>
      <c r="B1163" s="25" t="s">
        <v>800</v>
      </c>
      <c r="C1163" s="146" t="s">
        <v>3154</v>
      </c>
      <c r="D1163" s="146" t="s">
        <v>3154</v>
      </c>
      <c r="E1163" s="147" t="s">
        <v>3154</v>
      </c>
      <c r="F1163" s="28" t="s">
        <v>799</v>
      </c>
      <c r="G1163" s="153" t="s">
        <v>3154</v>
      </c>
      <c r="H1163" s="146" t="s">
        <v>3154</v>
      </c>
      <c r="I1163" s="29">
        <f>K1163/L1163-1</f>
        <v>0</v>
      </c>
      <c r="J1163" s="127" t="s">
        <v>3154</v>
      </c>
      <c r="K1163" s="37">
        <f t="shared" ref="K1163:M1163" si="64">SUBTOTAL(9,K1161:K1162)</f>
        <v>-45000</v>
      </c>
      <c r="L1163" s="37">
        <f t="shared" si="64"/>
        <v>-45000</v>
      </c>
      <c r="M1163" s="38">
        <f t="shared" si="64"/>
        <v>-45000</v>
      </c>
    </row>
    <row r="1164" spans="1:13" ht="15.75" outlineLevel="1">
      <c r="A1164" s="10">
        <v>13280000</v>
      </c>
      <c r="B1164" s="11">
        <v>0</v>
      </c>
      <c r="C1164" s="19">
        <v>328000</v>
      </c>
      <c r="D1164" s="13">
        <v>1</v>
      </c>
      <c r="E1164" s="136" t="s">
        <v>3154</v>
      </c>
      <c r="F1164" s="15" t="s">
        <v>801</v>
      </c>
      <c r="G1164" s="137" t="s">
        <v>3154</v>
      </c>
      <c r="H1164" s="13" t="s">
        <v>11</v>
      </c>
      <c r="I1164" s="126" t="s">
        <v>3154</v>
      </c>
      <c r="J1164" s="142" t="s">
        <v>3154</v>
      </c>
      <c r="K1164" s="17">
        <f>VLOOKUP(A1164,'[1]קובץ מוכן '!$A$1:$C$7608,3,0)</f>
        <v>0</v>
      </c>
      <c r="L1164" s="139" t="s">
        <v>3154</v>
      </c>
      <c r="M1164" s="140" t="s">
        <v>3154</v>
      </c>
    </row>
    <row r="1165" spans="1:13" ht="15.75" outlineLevel="1">
      <c r="A1165" s="10">
        <v>13281000</v>
      </c>
      <c r="B1165" s="11">
        <v>0</v>
      </c>
      <c r="C1165" s="19">
        <v>328100</v>
      </c>
      <c r="D1165" s="13">
        <v>1</v>
      </c>
      <c r="E1165" s="136" t="s">
        <v>3154</v>
      </c>
      <c r="F1165" s="15" t="s">
        <v>802</v>
      </c>
      <c r="G1165" s="137" t="s">
        <v>3154</v>
      </c>
      <c r="H1165" s="13" t="s">
        <v>11</v>
      </c>
      <c r="I1165" s="126" t="s">
        <v>3154</v>
      </c>
      <c r="J1165" s="142" t="s">
        <v>3154</v>
      </c>
      <c r="K1165" s="17">
        <f>VLOOKUP(A1165,'[1]קובץ מוכן '!$A$1:$C$7608,3,0)</f>
        <v>0</v>
      </c>
      <c r="L1165" s="17">
        <f>VLOOKUP(A1165,'[2]2023'!$A$9:$I$7853,9,0)</f>
        <v>0</v>
      </c>
      <c r="M1165" s="140" t="s">
        <v>3154</v>
      </c>
    </row>
    <row r="1166" spans="1:13" ht="15.75" outlineLevel="1">
      <c r="A1166" s="10">
        <v>1328100420</v>
      </c>
      <c r="B1166" s="11">
        <v>420</v>
      </c>
      <c r="C1166" s="19">
        <v>328100</v>
      </c>
      <c r="D1166" s="13">
        <v>1</v>
      </c>
      <c r="E1166" s="136" t="s">
        <v>3154</v>
      </c>
      <c r="F1166" s="15" t="s">
        <v>345</v>
      </c>
      <c r="G1166" s="137" t="s">
        <v>3154</v>
      </c>
      <c r="H1166" s="13" t="s">
        <v>34</v>
      </c>
      <c r="I1166" s="16">
        <f>K1166/L1166-1</f>
        <v>-1</v>
      </c>
      <c r="J1166" s="126" t="s">
        <v>3154</v>
      </c>
      <c r="K1166" s="17">
        <f>VLOOKUP(A1166,'[1]קובץ מוכן '!$A$1:$C$7608,3,0)</f>
        <v>0</v>
      </c>
      <c r="L1166" s="17">
        <f>VLOOKUP(A1166,'[2]2023'!$A$9:$I$7853,9,0)</f>
        <v>-5000</v>
      </c>
      <c r="M1166" s="18">
        <f>VLOOKUP(A1166,[3]data1683177749303!$A$2:$J$6448,10,0)</f>
        <v>0</v>
      </c>
    </row>
    <row r="1167" spans="1:13" ht="15.75" outlineLevel="1">
      <c r="A1167" s="10">
        <v>1328100423</v>
      </c>
      <c r="B1167" s="11">
        <v>423</v>
      </c>
      <c r="C1167" s="19">
        <v>328100</v>
      </c>
      <c r="D1167" s="13">
        <v>1</v>
      </c>
      <c r="E1167" s="136" t="s">
        <v>3154</v>
      </c>
      <c r="F1167" s="15" t="s">
        <v>435</v>
      </c>
      <c r="G1167" s="137" t="s">
        <v>3154</v>
      </c>
      <c r="H1167" s="13" t="s">
        <v>34</v>
      </c>
      <c r="I1167" s="126" t="s">
        <v>3154</v>
      </c>
      <c r="J1167" s="126" t="s">
        <v>3154</v>
      </c>
      <c r="K1167" s="17">
        <f>VLOOKUP(A1167,'[1]קובץ מוכן '!$A$1:$C$7608,3,0)</f>
        <v>0</v>
      </c>
      <c r="L1167" s="17">
        <f>VLOOKUP(A1167,'[2]2023'!$A$9:$I$7853,9,0)</f>
        <v>0</v>
      </c>
      <c r="M1167" s="18">
        <f>VLOOKUP(A1167,[3]data1683177749303!$A$2:$J$6448,10,0)</f>
        <v>0</v>
      </c>
    </row>
    <row r="1168" spans="1:13" ht="15.75" outlineLevel="1">
      <c r="A1168" s="10">
        <v>1328100424</v>
      </c>
      <c r="B1168" s="11">
        <v>424</v>
      </c>
      <c r="C1168" s="19">
        <v>328100</v>
      </c>
      <c r="D1168" s="13">
        <v>1</v>
      </c>
      <c r="E1168" s="136" t="s">
        <v>3154</v>
      </c>
      <c r="F1168" s="15" t="s">
        <v>803</v>
      </c>
      <c r="G1168" s="137" t="s">
        <v>3154</v>
      </c>
      <c r="H1168" s="13" t="s">
        <v>34</v>
      </c>
      <c r="I1168" s="126" t="s">
        <v>3154</v>
      </c>
      <c r="J1168" s="126" t="s">
        <v>3154</v>
      </c>
      <c r="K1168" s="17">
        <f>VLOOKUP(A1168,'[1]קובץ מוכן '!$A$1:$C$7608,3,0)</f>
        <v>0</v>
      </c>
      <c r="L1168" s="17">
        <f>VLOOKUP(A1168,'[2]2023'!$A$9:$I$7853,9,0)</f>
        <v>0</v>
      </c>
      <c r="M1168" s="18">
        <f>VLOOKUP(A1168,[3]data1683177749303!$A$2:$J$6448,10,0)</f>
        <v>0</v>
      </c>
    </row>
    <row r="1169" spans="1:13" ht="15.75" outlineLevel="1">
      <c r="A1169" s="10">
        <v>1328100444</v>
      </c>
      <c r="B1169" s="11">
        <v>444</v>
      </c>
      <c r="C1169" s="19">
        <v>328100</v>
      </c>
      <c r="D1169" s="13">
        <v>1</v>
      </c>
      <c r="E1169" s="136" t="s">
        <v>3154</v>
      </c>
      <c r="F1169" s="15" t="s">
        <v>804</v>
      </c>
      <c r="G1169" s="137" t="s">
        <v>3154</v>
      </c>
      <c r="H1169" s="13" t="s">
        <v>34</v>
      </c>
      <c r="I1169" s="126" t="s">
        <v>3154</v>
      </c>
      <c r="J1169" s="126" t="s">
        <v>3154</v>
      </c>
      <c r="K1169" s="17">
        <f>VLOOKUP(A1169,'[1]קובץ מוכן '!$A$1:$C$7608,3,0)</f>
        <v>0</v>
      </c>
      <c r="L1169" s="17">
        <f>VLOOKUP(A1169,'[2]2023'!$A$9:$I$7853,9,0)</f>
        <v>0</v>
      </c>
      <c r="M1169" s="18">
        <f>VLOOKUP(A1169,[3]data1683177749303!$A$2:$J$6448,10,0)</f>
        <v>0</v>
      </c>
    </row>
    <row r="1170" spans="1:13" ht="15.75" outlineLevel="1">
      <c r="A1170" s="10">
        <v>1328100490</v>
      </c>
      <c r="B1170" s="11">
        <v>490</v>
      </c>
      <c r="C1170" s="19">
        <v>328100</v>
      </c>
      <c r="D1170" s="13">
        <v>1</v>
      </c>
      <c r="E1170" s="136" t="s">
        <v>3154</v>
      </c>
      <c r="F1170" s="15" t="s">
        <v>805</v>
      </c>
      <c r="G1170" s="137" t="s">
        <v>3154</v>
      </c>
      <c r="H1170" s="13" t="s">
        <v>34</v>
      </c>
      <c r="I1170" s="126" t="s">
        <v>3154</v>
      </c>
      <c r="J1170" s="126" t="s">
        <v>3154</v>
      </c>
      <c r="K1170" s="17">
        <f>VLOOKUP(A1170,'[1]קובץ מוכן '!$A$1:$C$7608,3,0)</f>
        <v>0</v>
      </c>
      <c r="L1170" s="17">
        <f>VLOOKUP(A1170,'[2]2023'!$A$9:$I$7853,9,0)</f>
        <v>0</v>
      </c>
      <c r="M1170" s="18">
        <f>VLOOKUP(A1170,[3]data1683177749303!$A$2:$J$6448,10,0)</f>
        <v>0</v>
      </c>
    </row>
    <row r="1171" spans="1:13" ht="15.75" outlineLevel="1">
      <c r="A1171" s="10">
        <v>1328100491</v>
      </c>
      <c r="B1171" s="11">
        <v>491</v>
      </c>
      <c r="C1171" s="19">
        <v>328100</v>
      </c>
      <c r="D1171" s="13">
        <v>1</v>
      </c>
      <c r="E1171" s="136" t="s">
        <v>3154</v>
      </c>
      <c r="F1171" s="15" t="s">
        <v>459</v>
      </c>
      <c r="G1171" s="137" t="s">
        <v>3154</v>
      </c>
      <c r="H1171" s="13" t="s">
        <v>34</v>
      </c>
      <c r="I1171" s="126" t="s">
        <v>3154</v>
      </c>
      <c r="J1171" s="126" t="s">
        <v>3154</v>
      </c>
      <c r="K1171" s="17">
        <f>VLOOKUP(A1171,'[1]קובץ מוכן '!$A$1:$C$7608,3,0)</f>
        <v>0</v>
      </c>
      <c r="L1171" s="17">
        <f>VLOOKUP(A1171,'[2]2023'!$A$9:$I$7853,9,0)</f>
        <v>0</v>
      </c>
      <c r="M1171" s="18">
        <f>VLOOKUP(A1171,[3]data1683177749303!$A$2:$J$6448,10,0)</f>
        <v>0</v>
      </c>
    </row>
    <row r="1172" spans="1:13" ht="15.75" outlineLevel="1">
      <c r="A1172" s="10">
        <v>1328100492</v>
      </c>
      <c r="B1172" s="11">
        <v>492</v>
      </c>
      <c r="C1172" s="19">
        <v>328100</v>
      </c>
      <c r="D1172" s="13">
        <v>1</v>
      </c>
      <c r="E1172" s="136" t="s">
        <v>3154</v>
      </c>
      <c r="F1172" s="15" t="s">
        <v>806</v>
      </c>
      <c r="G1172" s="137" t="s">
        <v>3154</v>
      </c>
      <c r="H1172" s="13" t="s">
        <v>34</v>
      </c>
      <c r="I1172" s="126" t="s">
        <v>3154</v>
      </c>
      <c r="J1172" s="126" t="s">
        <v>3154</v>
      </c>
      <c r="K1172" s="17">
        <f>VLOOKUP(A1172,'[1]קובץ מוכן '!$A$1:$C$7608,3,0)</f>
        <v>0</v>
      </c>
      <c r="L1172" s="17">
        <f>VLOOKUP(A1172,'[2]2023'!$A$9:$I$7853,9,0)</f>
        <v>0</v>
      </c>
      <c r="M1172" s="18">
        <f>VLOOKUP(A1172,[3]data1683177749303!$A$2:$J$6448,10,0)</f>
        <v>0</v>
      </c>
    </row>
    <row r="1173" spans="1:13" ht="15.75" outlineLevel="1">
      <c r="A1173" s="10">
        <v>1328100790</v>
      </c>
      <c r="B1173" s="11">
        <v>790</v>
      </c>
      <c r="C1173" s="19">
        <v>328100</v>
      </c>
      <c r="D1173" s="13">
        <v>1</v>
      </c>
      <c r="E1173" s="136" t="s">
        <v>3154</v>
      </c>
      <c r="F1173" s="15" t="s">
        <v>807</v>
      </c>
      <c r="G1173" s="137" t="s">
        <v>3154</v>
      </c>
      <c r="H1173" s="13" t="s">
        <v>34</v>
      </c>
      <c r="I1173" s="126" t="s">
        <v>3154</v>
      </c>
      <c r="J1173" s="126" t="s">
        <v>3154</v>
      </c>
      <c r="K1173" s="17">
        <f>VLOOKUP(A1173,'[1]קובץ מוכן '!$A$1:$C$7608,3,0)</f>
        <v>0</v>
      </c>
      <c r="L1173" s="17">
        <f>VLOOKUP(A1173,'[2]2023'!$A$9:$I$7853,9,0)</f>
        <v>0</v>
      </c>
      <c r="M1173" s="18">
        <f>VLOOKUP(A1173,[3]data1683177749303!$A$2:$J$6448,10,0)</f>
        <v>-33400</v>
      </c>
    </row>
    <row r="1174" spans="1:13" ht="15.75" outlineLevel="1">
      <c r="A1174" s="10">
        <v>1328100792</v>
      </c>
      <c r="B1174" s="11">
        <v>792</v>
      </c>
      <c r="C1174" s="19">
        <v>328100</v>
      </c>
      <c r="D1174" s="13">
        <v>1</v>
      </c>
      <c r="E1174" s="136" t="s">
        <v>3154</v>
      </c>
      <c r="F1174" s="15" t="s">
        <v>808</v>
      </c>
      <c r="G1174" s="137" t="s">
        <v>3154</v>
      </c>
      <c r="H1174" s="13" t="s">
        <v>34</v>
      </c>
      <c r="I1174" s="126" t="s">
        <v>3154</v>
      </c>
      <c r="J1174" s="126" t="s">
        <v>3154</v>
      </c>
      <c r="K1174" s="17">
        <f>VLOOKUP(A1174,'[1]קובץ מוכן '!$A$1:$C$7608,3,0)</f>
        <v>0</v>
      </c>
      <c r="L1174" s="17">
        <f>VLOOKUP(A1174,'[2]2023'!$A$9:$I$7853,9,0)</f>
        <v>0</v>
      </c>
      <c r="M1174" s="18">
        <f>VLOOKUP(A1174,[3]data1683177749303!$A$2:$J$6448,10,0)</f>
        <v>0</v>
      </c>
    </row>
    <row r="1175" spans="1:13" ht="15.75" outlineLevel="1">
      <c r="A1175" s="10">
        <v>1328100920</v>
      </c>
      <c r="B1175" s="11">
        <v>920</v>
      </c>
      <c r="C1175" s="19">
        <v>328100</v>
      </c>
      <c r="D1175" s="13">
        <v>1</v>
      </c>
      <c r="E1175" s="136" t="s">
        <v>3154</v>
      </c>
      <c r="F1175" s="15" t="s">
        <v>809</v>
      </c>
      <c r="G1175" s="137" t="s">
        <v>3154</v>
      </c>
      <c r="H1175" s="13" t="s">
        <v>34</v>
      </c>
      <c r="I1175" s="126" t="s">
        <v>3154</v>
      </c>
      <c r="J1175" s="126" t="s">
        <v>3154</v>
      </c>
      <c r="K1175" s="17">
        <f>VLOOKUP(A1175,'[1]קובץ מוכן '!$A$1:$C$7608,3,0)</f>
        <v>0</v>
      </c>
      <c r="L1175" s="17">
        <f>VLOOKUP(A1175,'[2]2023'!$A$9:$I$7853,9,0)</f>
        <v>0</v>
      </c>
      <c r="M1175" s="18">
        <f>VLOOKUP(A1175,[3]data1683177749303!$A$2:$J$6448,10,0)</f>
        <v>0</v>
      </c>
    </row>
    <row r="1176" spans="1:13" ht="15.75" outlineLevel="1">
      <c r="A1176" s="10">
        <v>1328100921</v>
      </c>
      <c r="B1176" s="11">
        <v>921</v>
      </c>
      <c r="C1176" s="19">
        <v>328100</v>
      </c>
      <c r="D1176" s="13">
        <v>1</v>
      </c>
      <c r="E1176" s="136" t="s">
        <v>3154</v>
      </c>
      <c r="F1176" s="15" t="s">
        <v>810</v>
      </c>
      <c r="G1176" s="137" t="s">
        <v>3154</v>
      </c>
      <c r="H1176" s="13" t="s">
        <v>34</v>
      </c>
      <c r="I1176" s="126" t="s">
        <v>3154</v>
      </c>
      <c r="J1176" s="126" t="s">
        <v>3154</v>
      </c>
      <c r="K1176" s="17">
        <f>VLOOKUP(A1176,'[1]קובץ מוכן '!$A$1:$C$7608,3,0)</f>
        <v>0</v>
      </c>
      <c r="L1176" s="17">
        <f>VLOOKUP(A1176,'[2]2023'!$A$9:$I$7853,9,0)</f>
        <v>0</v>
      </c>
      <c r="M1176" s="18">
        <f>VLOOKUP(A1176,[3]data1683177749303!$A$2:$J$6448,10,0)</f>
        <v>0</v>
      </c>
    </row>
    <row r="1177" spans="1:13" ht="15.75" outlineLevel="1">
      <c r="A1177" s="10">
        <v>1328100922</v>
      </c>
      <c r="B1177" s="11">
        <v>922</v>
      </c>
      <c r="C1177" s="19">
        <v>328100</v>
      </c>
      <c r="D1177" s="13">
        <v>1</v>
      </c>
      <c r="E1177" s="136" t="s">
        <v>3154</v>
      </c>
      <c r="F1177" s="15" t="s">
        <v>811</v>
      </c>
      <c r="G1177" s="137" t="s">
        <v>3154</v>
      </c>
      <c r="H1177" s="13" t="s">
        <v>34</v>
      </c>
      <c r="I1177" s="126" t="s">
        <v>3154</v>
      </c>
      <c r="J1177" s="126" t="s">
        <v>3154</v>
      </c>
      <c r="K1177" s="17">
        <f>VLOOKUP(A1177,'[1]קובץ מוכן '!$A$1:$C$7608,3,0)</f>
        <v>0</v>
      </c>
      <c r="L1177" s="17">
        <f>VLOOKUP(A1177,'[2]2023'!$A$9:$I$7853,9,0)</f>
        <v>0</v>
      </c>
      <c r="M1177" s="18">
        <f>VLOOKUP(A1177,[3]data1683177749303!$A$2:$J$6448,10,0)</f>
        <v>0</v>
      </c>
    </row>
    <row r="1178" spans="1:13" ht="15.75" outlineLevel="1">
      <c r="A1178" s="10">
        <v>1328100923</v>
      </c>
      <c r="B1178" s="11">
        <v>923</v>
      </c>
      <c r="C1178" s="19">
        <v>328100</v>
      </c>
      <c r="D1178" s="13">
        <v>1</v>
      </c>
      <c r="E1178" s="136" t="s">
        <v>3154</v>
      </c>
      <c r="F1178" s="15" t="s">
        <v>440</v>
      </c>
      <c r="G1178" s="137" t="s">
        <v>3154</v>
      </c>
      <c r="H1178" s="13" t="s">
        <v>34</v>
      </c>
      <c r="I1178" s="126" t="s">
        <v>3154</v>
      </c>
      <c r="J1178" s="126" t="s">
        <v>3154</v>
      </c>
      <c r="K1178" s="17">
        <f>VLOOKUP(A1178,'[1]קובץ מוכן '!$A$1:$C$7608,3,0)</f>
        <v>0</v>
      </c>
      <c r="L1178" s="17">
        <f>VLOOKUP(A1178,'[2]2023'!$A$9:$I$7853,9,0)</f>
        <v>0</v>
      </c>
      <c r="M1178" s="18">
        <f>VLOOKUP(A1178,[3]data1683177749303!$A$2:$J$6448,10,0)</f>
        <v>0</v>
      </c>
    </row>
    <row r="1179" spans="1:13" ht="15.75" outlineLevel="1">
      <c r="A1179" s="10">
        <v>1328100924</v>
      </c>
      <c r="B1179" s="11">
        <v>924</v>
      </c>
      <c r="C1179" s="19">
        <v>328100</v>
      </c>
      <c r="D1179" s="13">
        <v>1</v>
      </c>
      <c r="E1179" s="136" t="s">
        <v>3154</v>
      </c>
      <c r="F1179" s="15" t="s">
        <v>438</v>
      </c>
      <c r="G1179" s="137" t="s">
        <v>3154</v>
      </c>
      <c r="H1179" s="13" t="s">
        <v>34</v>
      </c>
      <c r="I1179" s="16">
        <f>K1179/L1179-1</f>
        <v>-1</v>
      </c>
      <c r="J1179" s="126" t="s">
        <v>3154</v>
      </c>
      <c r="K1179" s="17">
        <f>VLOOKUP(A1179,'[1]קובץ מוכן '!$A$1:$C$7608,3,0)</f>
        <v>0</v>
      </c>
      <c r="L1179" s="17">
        <f>VLOOKUP(A1179,'[2]2023'!$A$9:$I$7853,9,0)</f>
        <v>-60000</v>
      </c>
      <c r="M1179" s="18">
        <f>VLOOKUP(A1179,[3]data1683177749303!$A$2:$J$6448,10,0)</f>
        <v>0</v>
      </c>
    </row>
    <row r="1180" spans="1:13" ht="16.5" outlineLevel="1" thickBot="1">
      <c r="A1180" s="10">
        <v>1328100929</v>
      </c>
      <c r="B1180" s="11">
        <v>929</v>
      </c>
      <c r="C1180" s="19">
        <v>328100</v>
      </c>
      <c r="D1180" s="13">
        <v>1</v>
      </c>
      <c r="E1180" s="136" t="s">
        <v>3154</v>
      </c>
      <c r="F1180" s="15" t="s">
        <v>753</v>
      </c>
      <c r="G1180" s="137" t="s">
        <v>3154</v>
      </c>
      <c r="H1180" s="13" t="s">
        <v>34</v>
      </c>
      <c r="I1180" s="16">
        <f>K1180/L1180-1</f>
        <v>0</v>
      </c>
      <c r="J1180" s="126" t="s">
        <v>3154</v>
      </c>
      <c r="K1180" s="17">
        <f>VLOOKUP(A1180,'[1]קובץ מוכן '!$A$1:$C$7608,3,0)</f>
        <v>-369000</v>
      </c>
      <c r="L1180" s="17">
        <f>VLOOKUP(A1180,'[2]2023'!$A$9:$I$7853,9,0)</f>
        <v>-369000</v>
      </c>
      <c r="M1180" s="18">
        <f>VLOOKUP(A1180,[3]data1683177749303!$A$2:$J$6448,10,0)</f>
        <v>-567093.46</v>
      </c>
    </row>
    <row r="1181" spans="1:13" ht="16.5" thickBot="1">
      <c r="A1181" s="125" t="s">
        <v>3154</v>
      </c>
      <c r="B1181" s="25" t="s">
        <v>812</v>
      </c>
      <c r="C1181" s="146" t="s">
        <v>3154</v>
      </c>
      <c r="D1181" s="146" t="s">
        <v>3154</v>
      </c>
      <c r="E1181" s="147" t="s">
        <v>3154</v>
      </c>
      <c r="F1181" s="28" t="s">
        <v>802</v>
      </c>
      <c r="G1181" s="153" t="s">
        <v>3154</v>
      </c>
      <c r="H1181" s="146" t="s">
        <v>3154</v>
      </c>
      <c r="I1181" s="29">
        <f>K1181/L1181-1</f>
        <v>-0.14976958525345618</v>
      </c>
      <c r="J1181" s="127" t="s">
        <v>3154</v>
      </c>
      <c r="K1181" s="37">
        <f t="shared" ref="K1181:M1181" si="65">SUBTOTAL(9,K1166:K1180)</f>
        <v>-369000</v>
      </c>
      <c r="L1181" s="37">
        <f t="shared" si="65"/>
        <v>-434000</v>
      </c>
      <c r="M1181" s="38">
        <f t="shared" si="65"/>
        <v>-600493.46</v>
      </c>
    </row>
    <row r="1182" spans="1:13" ht="15.75" outlineLevel="1">
      <c r="A1182" s="10">
        <v>13281200</v>
      </c>
      <c r="B1182" s="11">
        <v>0</v>
      </c>
      <c r="C1182" s="19">
        <v>328120</v>
      </c>
      <c r="D1182" s="13">
        <v>1</v>
      </c>
      <c r="E1182" s="136" t="s">
        <v>3154</v>
      </c>
      <c r="F1182" s="15" t="s">
        <v>813</v>
      </c>
      <c r="G1182" s="137" t="s">
        <v>3154</v>
      </c>
      <c r="H1182" s="13" t="s">
        <v>11</v>
      </c>
      <c r="I1182" s="126" t="s">
        <v>3154</v>
      </c>
      <c r="J1182" s="142" t="s">
        <v>3154</v>
      </c>
      <c r="K1182" s="17">
        <f>VLOOKUP(A1182,'[1]קובץ מוכן '!$A$1:$C$7608,3,0)</f>
        <v>0</v>
      </c>
      <c r="L1182" s="139" t="s">
        <v>3154</v>
      </c>
      <c r="M1182" s="140" t="s">
        <v>3154</v>
      </c>
    </row>
    <row r="1183" spans="1:13" ht="15.75" outlineLevel="1">
      <c r="A1183" s="10">
        <v>1328120444</v>
      </c>
      <c r="B1183" s="11">
        <v>444</v>
      </c>
      <c r="C1183" s="19">
        <v>328120</v>
      </c>
      <c r="D1183" s="13">
        <v>1</v>
      </c>
      <c r="E1183" s="136" t="s">
        <v>3154</v>
      </c>
      <c r="F1183" s="15" t="s">
        <v>814</v>
      </c>
      <c r="G1183" s="137" t="s">
        <v>3154</v>
      </c>
      <c r="H1183" s="13" t="s">
        <v>34</v>
      </c>
      <c r="I1183" s="126" t="s">
        <v>3154</v>
      </c>
      <c r="J1183" s="126" t="s">
        <v>3154</v>
      </c>
      <c r="K1183" s="17">
        <f>VLOOKUP(A1183,'[1]קובץ מוכן '!$A$1:$C$7608,3,0)</f>
        <v>0</v>
      </c>
      <c r="L1183" s="17">
        <f>VLOOKUP(A1183,'[2]2023'!$A$9:$I$7853,9,0)</f>
        <v>0</v>
      </c>
      <c r="M1183" s="18">
        <f>VLOOKUP(A1183,[3]data1683177749303!$A$2:$J$6448,10,0)</f>
        <v>0</v>
      </c>
    </row>
    <row r="1184" spans="1:13" ht="15.75" outlineLevel="1">
      <c r="A1184" s="10">
        <v>1328120790</v>
      </c>
      <c r="B1184" s="11">
        <v>790</v>
      </c>
      <c r="C1184" s="19">
        <v>328120</v>
      </c>
      <c r="D1184" s="13">
        <v>1</v>
      </c>
      <c r="E1184" s="136" t="s">
        <v>3154</v>
      </c>
      <c r="F1184" s="15" t="s">
        <v>815</v>
      </c>
      <c r="G1184" s="137" t="s">
        <v>3154</v>
      </c>
      <c r="H1184" s="13" t="s">
        <v>34</v>
      </c>
      <c r="I1184" s="126" t="s">
        <v>3154</v>
      </c>
      <c r="J1184" s="126" t="s">
        <v>3154</v>
      </c>
      <c r="K1184" s="17">
        <f>VLOOKUP(A1184,'[1]קובץ מוכן '!$A$1:$C$7608,3,0)</f>
        <v>0</v>
      </c>
      <c r="L1184" s="17">
        <f>VLOOKUP(A1184,'[2]2023'!$A$9:$I$7853,9,0)</f>
        <v>0</v>
      </c>
      <c r="M1184" s="18">
        <f>VLOOKUP(A1184,[3]data1683177749303!$A$2:$J$6448,10,0)</f>
        <v>0</v>
      </c>
    </row>
    <row r="1185" spans="1:13" ht="15.75" outlineLevel="1">
      <c r="A1185" s="10">
        <v>1328120922</v>
      </c>
      <c r="B1185" s="11">
        <v>922</v>
      </c>
      <c r="C1185" s="19">
        <v>328120</v>
      </c>
      <c r="D1185" s="13">
        <v>1</v>
      </c>
      <c r="E1185" s="136" t="s">
        <v>3154</v>
      </c>
      <c r="F1185" s="15" t="s">
        <v>813</v>
      </c>
      <c r="G1185" s="137" t="s">
        <v>3154</v>
      </c>
      <c r="H1185" s="13" t="s">
        <v>34</v>
      </c>
      <c r="I1185" s="126" t="s">
        <v>3154</v>
      </c>
      <c r="J1185" s="126" t="s">
        <v>3154</v>
      </c>
      <c r="K1185" s="17">
        <f>VLOOKUP(A1185,'[1]קובץ מוכן '!$A$1:$C$7608,3,0)</f>
        <v>0</v>
      </c>
      <c r="L1185" s="17">
        <f>VLOOKUP(A1185,'[2]2023'!$A$9:$I$7853,9,0)</f>
        <v>0</v>
      </c>
      <c r="M1185" s="18">
        <f>VLOOKUP(A1185,[3]data1683177749303!$A$2:$J$6448,10,0)</f>
        <v>714.36</v>
      </c>
    </row>
    <row r="1186" spans="1:13" ht="16.5" outlineLevel="1" thickBot="1">
      <c r="A1186" s="10">
        <v>1328120929</v>
      </c>
      <c r="B1186" s="11">
        <v>929</v>
      </c>
      <c r="C1186" s="19">
        <v>328120</v>
      </c>
      <c r="D1186" s="13">
        <v>1</v>
      </c>
      <c r="E1186" s="136" t="s">
        <v>3154</v>
      </c>
      <c r="F1186" s="15" t="s">
        <v>753</v>
      </c>
      <c r="G1186" s="137" t="s">
        <v>3154</v>
      </c>
      <c r="H1186" s="13" t="s">
        <v>34</v>
      </c>
      <c r="I1186" s="16">
        <f>K1186/L1186-1</f>
        <v>-1</v>
      </c>
      <c r="J1186" s="126" t="s">
        <v>3154</v>
      </c>
      <c r="K1186" s="17">
        <f>VLOOKUP(A1186,'[1]קובץ מוכן '!$A$1:$C$7608,3,0)</f>
        <v>0</v>
      </c>
      <c r="L1186" s="17">
        <f>VLOOKUP(A1186,'[2]2023'!$A$9:$I$7853,9,0)</f>
        <v>-400000</v>
      </c>
      <c r="M1186" s="18">
        <f>VLOOKUP(A1186,[3]data1683177749303!$A$2:$J$6448,10,0)</f>
        <v>0</v>
      </c>
    </row>
    <row r="1187" spans="1:13" ht="16.5" thickBot="1">
      <c r="A1187" s="125" t="s">
        <v>3154</v>
      </c>
      <c r="B1187" s="25" t="s">
        <v>816</v>
      </c>
      <c r="C1187" s="146" t="s">
        <v>3154</v>
      </c>
      <c r="D1187" s="146" t="s">
        <v>3154</v>
      </c>
      <c r="E1187" s="147" t="s">
        <v>3154</v>
      </c>
      <c r="F1187" s="28" t="s">
        <v>813</v>
      </c>
      <c r="G1187" s="153" t="s">
        <v>3154</v>
      </c>
      <c r="H1187" s="146" t="s">
        <v>3154</v>
      </c>
      <c r="I1187" s="29">
        <f>K1187/L1187-1</f>
        <v>-1</v>
      </c>
      <c r="J1187" s="127" t="s">
        <v>3154</v>
      </c>
      <c r="K1187" s="37">
        <f t="shared" ref="K1187:M1187" si="66">SUBTOTAL(9,K1183:K1186)</f>
        <v>0</v>
      </c>
      <c r="L1187" s="37">
        <f t="shared" si="66"/>
        <v>-400000</v>
      </c>
      <c r="M1187" s="38">
        <f t="shared" si="66"/>
        <v>714.36</v>
      </c>
    </row>
    <row r="1188" spans="1:13" ht="15.75" outlineLevel="1">
      <c r="A1188" s="10">
        <v>13281300</v>
      </c>
      <c r="B1188" s="11">
        <v>0</v>
      </c>
      <c r="C1188" s="19">
        <v>328130</v>
      </c>
      <c r="D1188" s="13">
        <v>1</v>
      </c>
      <c r="E1188" s="136" t="s">
        <v>3154</v>
      </c>
      <c r="F1188" s="15" t="s">
        <v>817</v>
      </c>
      <c r="G1188" s="137" t="s">
        <v>3154</v>
      </c>
      <c r="H1188" s="13" t="s">
        <v>11</v>
      </c>
      <c r="I1188" s="126" t="s">
        <v>3154</v>
      </c>
      <c r="J1188" s="142" t="s">
        <v>3154</v>
      </c>
      <c r="K1188" s="17">
        <f>VLOOKUP(A1188,'[1]קובץ מוכן '!$A$1:$C$7608,3,0)</f>
        <v>0</v>
      </c>
      <c r="L1188" s="139" t="s">
        <v>3154</v>
      </c>
      <c r="M1188" s="140" t="s">
        <v>3154</v>
      </c>
    </row>
    <row r="1189" spans="1:13" ht="15.75" outlineLevel="1">
      <c r="A1189" s="10">
        <v>1328130421</v>
      </c>
      <c r="B1189" s="11">
        <v>421</v>
      </c>
      <c r="C1189" s="19">
        <v>328130</v>
      </c>
      <c r="D1189" s="13">
        <v>1</v>
      </c>
      <c r="E1189" s="136" t="s">
        <v>3154</v>
      </c>
      <c r="F1189" s="15" t="s">
        <v>818</v>
      </c>
      <c r="G1189" s="137" t="s">
        <v>3154</v>
      </c>
      <c r="H1189" s="13" t="s">
        <v>34</v>
      </c>
      <c r="I1189" s="126" t="s">
        <v>3154</v>
      </c>
      <c r="J1189" s="126" t="s">
        <v>3154</v>
      </c>
      <c r="K1189" s="17">
        <f>VLOOKUP(A1189,'[1]קובץ מוכן '!$A$1:$C$7608,3,0)</f>
        <v>0</v>
      </c>
      <c r="L1189" s="17">
        <f>VLOOKUP(A1189,'[2]2023'!$A$9:$I$7853,9,0)</f>
        <v>0</v>
      </c>
      <c r="M1189" s="18">
        <f>VLOOKUP(A1189,[3]data1683177749303!$A$2:$J$6448,10,0)</f>
        <v>-6250</v>
      </c>
    </row>
    <row r="1190" spans="1:13" ht="15.75" outlineLevel="1">
      <c r="A1190" s="10">
        <v>1328130691</v>
      </c>
      <c r="B1190" s="11">
        <v>691</v>
      </c>
      <c r="C1190" s="19">
        <v>328130</v>
      </c>
      <c r="D1190" s="13">
        <v>1</v>
      </c>
      <c r="E1190" s="136" t="s">
        <v>3154</v>
      </c>
      <c r="F1190" s="15" t="s">
        <v>819</v>
      </c>
      <c r="G1190" s="137" t="s">
        <v>3154</v>
      </c>
      <c r="H1190" s="13" t="s">
        <v>34</v>
      </c>
      <c r="I1190" s="138" t="s">
        <v>3154</v>
      </c>
      <c r="J1190" s="138" t="s">
        <v>3154</v>
      </c>
      <c r="K1190" s="17">
        <f>VLOOKUP(A1190,'[1]קובץ מוכן '!$A$1:$C$7608,3,0)</f>
        <v>-10000</v>
      </c>
      <c r="L1190" s="17">
        <f>VLOOKUP(A1190,'[2]2023'!$A$9:$I$7853,9,0)</f>
        <v>-13000</v>
      </c>
      <c r="M1190" s="18">
        <f>VLOOKUP(A1190,[3]data1683177749303!$A$2:$J$6448,10,0)</f>
        <v>-8309</v>
      </c>
    </row>
    <row r="1191" spans="1:13" ht="15.75" outlineLevel="1">
      <c r="A1191" s="10">
        <v>1328130970</v>
      </c>
      <c r="B1191" s="11">
        <v>970</v>
      </c>
      <c r="C1191" s="19">
        <v>328130</v>
      </c>
      <c r="D1191" s="13">
        <v>1</v>
      </c>
      <c r="E1191" s="136" t="s">
        <v>3154</v>
      </c>
      <c r="F1191" s="15" t="s">
        <v>820</v>
      </c>
      <c r="G1191" s="137" t="s">
        <v>3154</v>
      </c>
      <c r="H1191" s="13" t="s">
        <v>34</v>
      </c>
      <c r="I1191" s="126" t="s">
        <v>3154</v>
      </c>
      <c r="J1191" s="126" t="s">
        <v>3154</v>
      </c>
      <c r="K1191" s="17">
        <f>VLOOKUP(A1191,'[1]קובץ מוכן '!$A$1:$C$7608,3,0)</f>
        <v>0</v>
      </c>
      <c r="L1191" s="17">
        <f>VLOOKUP(A1191,'[2]2023'!$A$9:$I$7853,9,0)</f>
        <v>0</v>
      </c>
      <c r="M1191" s="18">
        <f>VLOOKUP(A1191,[3]data1683177749303!$A$2:$J$6448,10,0)</f>
        <v>-77653.440000000002</v>
      </c>
    </row>
    <row r="1192" spans="1:13" ht="16.5" outlineLevel="1" thickBot="1">
      <c r="A1192" s="10">
        <v>1328130451</v>
      </c>
      <c r="B1192" s="11">
        <v>971</v>
      </c>
      <c r="C1192" s="19">
        <v>328130</v>
      </c>
      <c r="D1192" s="13">
        <v>1</v>
      </c>
      <c r="E1192" s="136" t="s">
        <v>3154</v>
      </c>
      <c r="F1192" s="15" t="s">
        <v>821</v>
      </c>
      <c r="G1192" s="137" t="s">
        <v>3154</v>
      </c>
      <c r="H1192" s="13" t="s">
        <v>34</v>
      </c>
      <c r="I1192" s="126" t="s">
        <v>3154</v>
      </c>
      <c r="J1192" s="126" t="s">
        <v>3154</v>
      </c>
      <c r="K1192" s="17">
        <f>VLOOKUP(A1192,'[1]קובץ מוכן '!$A$1:$C$7608,3,0)</f>
        <v>0</v>
      </c>
      <c r="L1192" s="17">
        <f>VLOOKUP(A1192,'[2]2023'!$A$9:$I$7853,9,0)</f>
        <v>0</v>
      </c>
      <c r="M1192" s="140" t="s">
        <v>3154</v>
      </c>
    </row>
    <row r="1193" spans="1:13" ht="16.5" thickBot="1">
      <c r="A1193" s="125" t="s">
        <v>3154</v>
      </c>
      <c r="B1193" s="25" t="s">
        <v>822</v>
      </c>
      <c r="C1193" s="146" t="s">
        <v>3154</v>
      </c>
      <c r="D1193" s="146" t="s">
        <v>3154</v>
      </c>
      <c r="E1193" s="147" t="s">
        <v>3154</v>
      </c>
      <c r="F1193" s="28" t="s">
        <v>817</v>
      </c>
      <c r="G1193" s="153" t="s">
        <v>3154</v>
      </c>
      <c r="H1193" s="146" t="s">
        <v>3154</v>
      </c>
      <c r="I1193" s="127" t="s">
        <v>3154</v>
      </c>
      <c r="J1193" s="127" t="s">
        <v>3154</v>
      </c>
      <c r="K1193" s="37">
        <f t="shared" ref="K1193:M1193" si="67">SUBTOTAL(9,K1189:K1192)</f>
        <v>-10000</v>
      </c>
      <c r="L1193" s="37">
        <f t="shared" si="67"/>
        <v>-13000</v>
      </c>
      <c r="M1193" s="38">
        <f t="shared" si="67"/>
        <v>-92212.44</v>
      </c>
    </row>
    <row r="1194" spans="1:13" ht="15.75" outlineLevel="1">
      <c r="A1194" s="10">
        <v>13282000</v>
      </c>
      <c r="B1194" s="11">
        <v>0</v>
      </c>
      <c r="C1194" s="19">
        <v>328200</v>
      </c>
      <c r="D1194" s="13">
        <v>1</v>
      </c>
      <c r="E1194" s="136" t="s">
        <v>3154</v>
      </c>
      <c r="F1194" s="15" t="s">
        <v>823</v>
      </c>
      <c r="G1194" s="137" t="s">
        <v>3154</v>
      </c>
      <c r="H1194" s="13" t="s">
        <v>11</v>
      </c>
      <c r="I1194" s="126" t="s">
        <v>3154</v>
      </c>
      <c r="J1194" s="142" t="s">
        <v>3154</v>
      </c>
      <c r="K1194" s="17">
        <f>VLOOKUP(A1194,'[1]קובץ מוכן '!$A$1:$C$7608,3,0)</f>
        <v>0</v>
      </c>
      <c r="L1194" s="139" t="s">
        <v>3154</v>
      </c>
      <c r="M1194" s="140" t="s">
        <v>3154</v>
      </c>
    </row>
    <row r="1195" spans="1:13" ht="15.75" outlineLevel="1">
      <c r="A1195" s="10">
        <v>1328200413</v>
      </c>
      <c r="B1195" s="11">
        <v>413</v>
      </c>
      <c r="C1195" s="19">
        <v>328200</v>
      </c>
      <c r="D1195" s="13">
        <v>1</v>
      </c>
      <c r="E1195" s="136" t="s">
        <v>3154</v>
      </c>
      <c r="F1195" s="15" t="s">
        <v>756</v>
      </c>
      <c r="G1195" s="137" t="s">
        <v>3154</v>
      </c>
      <c r="H1195" s="13" t="s">
        <v>34</v>
      </c>
      <c r="I1195" s="126" t="s">
        <v>3154</v>
      </c>
      <c r="J1195" s="126" t="s">
        <v>3154</v>
      </c>
      <c r="K1195" s="17">
        <f>VLOOKUP(A1195,'[1]קובץ מוכן '!$A$1:$C$7608,3,0)</f>
        <v>0</v>
      </c>
      <c r="L1195" s="17">
        <f>VLOOKUP(A1195,'[2]2023'!$A$9:$I$7853,9,0)</f>
        <v>0</v>
      </c>
      <c r="M1195" s="18">
        <f>VLOOKUP(A1195,[3]data1683177749303!$A$2:$J$6448,10,0)</f>
        <v>0</v>
      </c>
    </row>
    <row r="1196" spans="1:13" ht="15.75" outlineLevel="1">
      <c r="A1196" s="10">
        <v>1328200420</v>
      </c>
      <c r="B1196" s="11">
        <v>420</v>
      </c>
      <c r="C1196" s="19">
        <v>328200</v>
      </c>
      <c r="D1196" s="13">
        <v>1</v>
      </c>
      <c r="E1196" s="136" t="s">
        <v>3154</v>
      </c>
      <c r="F1196" s="15" t="s">
        <v>824</v>
      </c>
      <c r="G1196" s="137" t="s">
        <v>3154</v>
      </c>
      <c r="H1196" s="13" t="s">
        <v>34</v>
      </c>
      <c r="I1196" s="126" t="s">
        <v>3154</v>
      </c>
      <c r="J1196" s="126" t="s">
        <v>3154</v>
      </c>
      <c r="K1196" s="17">
        <f>VLOOKUP(A1196,'[1]קובץ מוכן '!$A$1:$C$7608,3,0)</f>
        <v>0</v>
      </c>
      <c r="L1196" s="17">
        <f>VLOOKUP(A1196,'[2]2023'!$A$9:$I$7853,9,0)</f>
        <v>0</v>
      </c>
      <c r="M1196" s="18">
        <f>VLOOKUP(A1196,[3]data1683177749303!$A$2:$J$6448,10,0)</f>
        <v>0</v>
      </c>
    </row>
    <row r="1197" spans="1:13" ht="15.75" outlineLevel="1">
      <c r="A1197" s="10">
        <v>1328200491</v>
      </c>
      <c r="B1197" s="11">
        <v>491</v>
      </c>
      <c r="C1197" s="19">
        <v>328200</v>
      </c>
      <c r="D1197" s="13">
        <v>1</v>
      </c>
      <c r="E1197" s="136" t="s">
        <v>3154</v>
      </c>
      <c r="F1197" s="15" t="s">
        <v>459</v>
      </c>
      <c r="G1197" s="137" t="s">
        <v>3154</v>
      </c>
      <c r="H1197" s="13" t="s">
        <v>34</v>
      </c>
      <c r="I1197" s="126" t="s">
        <v>3154</v>
      </c>
      <c r="J1197" s="126" t="s">
        <v>3154</v>
      </c>
      <c r="K1197" s="17">
        <f>VLOOKUP(A1197,'[1]קובץ מוכן '!$A$1:$C$7608,3,0)</f>
        <v>0</v>
      </c>
      <c r="L1197" s="17">
        <f>VLOOKUP(A1197,'[2]2023'!$A$9:$I$7853,9,0)</f>
        <v>0</v>
      </c>
      <c r="M1197" s="18">
        <f>VLOOKUP(A1197,[3]data1683177749303!$A$2:$J$6448,10,0)</f>
        <v>0</v>
      </c>
    </row>
    <row r="1198" spans="1:13" ht="15.75" outlineLevel="1">
      <c r="A1198" s="10">
        <v>1328200523</v>
      </c>
      <c r="B1198" s="11">
        <v>523</v>
      </c>
      <c r="C1198" s="19">
        <v>328200</v>
      </c>
      <c r="D1198" s="13">
        <v>1</v>
      </c>
      <c r="E1198" s="136" t="s">
        <v>3154</v>
      </c>
      <c r="F1198" s="15" t="s">
        <v>825</v>
      </c>
      <c r="G1198" s="137" t="s">
        <v>3154</v>
      </c>
      <c r="H1198" s="13" t="s">
        <v>34</v>
      </c>
      <c r="I1198" s="126" t="s">
        <v>3154</v>
      </c>
      <c r="J1198" s="126" t="s">
        <v>3154</v>
      </c>
      <c r="K1198" s="17">
        <v>-760000</v>
      </c>
      <c r="L1198" s="17">
        <v>0</v>
      </c>
      <c r="M1198" s="18">
        <v>0</v>
      </c>
    </row>
    <row r="1199" spans="1:13" ht="15.75" outlineLevel="1">
      <c r="A1199" s="10">
        <v>1328200640</v>
      </c>
      <c r="B1199" s="11">
        <v>640</v>
      </c>
      <c r="C1199" s="19">
        <v>328200</v>
      </c>
      <c r="D1199" s="13">
        <v>1</v>
      </c>
      <c r="E1199" s="136" t="s">
        <v>3154</v>
      </c>
      <c r="F1199" s="15" t="s">
        <v>32</v>
      </c>
      <c r="G1199" s="137" t="s">
        <v>3154</v>
      </c>
      <c r="H1199" s="13" t="s">
        <v>34</v>
      </c>
      <c r="I1199" s="126" t="s">
        <v>3154</v>
      </c>
      <c r="J1199" s="126" t="s">
        <v>3154</v>
      </c>
      <c r="K1199" s="17">
        <f>VLOOKUP(A1199,'[1]קובץ מוכן '!$A$1:$C$7608,3,0)</f>
        <v>0</v>
      </c>
      <c r="L1199" s="17">
        <f>VLOOKUP(A1199,'[2]2023'!$A$9:$I$7853,9,0)</f>
        <v>0</v>
      </c>
      <c r="M1199" s="18">
        <f>VLOOKUP(A1199,[3]data1683177749303!$A$2:$J$6448,10,0)</f>
        <v>0</v>
      </c>
    </row>
    <row r="1200" spans="1:13" ht="15.75" outlineLevel="1">
      <c r="A1200" s="10">
        <v>1328200641</v>
      </c>
      <c r="B1200" s="11">
        <v>641</v>
      </c>
      <c r="C1200" s="19">
        <v>328200</v>
      </c>
      <c r="D1200" s="13">
        <v>1</v>
      </c>
      <c r="E1200" s="136" t="s">
        <v>3154</v>
      </c>
      <c r="F1200" s="15" t="s">
        <v>359</v>
      </c>
      <c r="G1200" s="137" t="s">
        <v>3154</v>
      </c>
      <c r="H1200" s="13" t="s">
        <v>34</v>
      </c>
      <c r="I1200" s="16">
        <f>K1200/L1200-1</f>
        <v>0</v>
      </c>
      <c r="J1200" s="126" t="s">
        <v>3154</v>
      </c>
      <c r="K1200" s="17">
        <f>VLOOKUP(A1200,'[1]קובץ מוכן '!$A$1:$C$7608,3,0)</f>
        <v>-35300</v>
      </c>
      <c r="L1200" s="17">
        <f>VLOOKUP(A1200,'[2]2023'!$A$9:$I$7853,9,0)</f>
        <v>-35300</v>
      </c>
      <c r="M1200" s="18">
        <f>VLOOKUP(A1200,[3]data1683177749303!$A$2:$J$6448,10,0)</f>
        <v>-35300</v>
      </c>
    </row>
    <row r="1201" spans="1:13" ht="15.75" outlineLevel="1">
      <c r="A1201" s="10">
        <v>1328200990</v>
      </c>
      <c r="B1201" s="11">
        <v>990</v>
      </c>
      <c r="C1201" s="19">
        <v>328200</v>
      </c>
      <c r="D1201" s="13">
        <v>1</v>
      </c>
      <c r="E1201" s="136" t="s">
        <v>3154</v>
      </c>
      <c r="F1201" s="15" t="s">
        <v>826</v>
      </c>
      <c r="G1201" s="137" t="s">
        <v>3154</v>
      </c>
      <c r="H1201" s="13" t="s">
        <v>34</v>
      </c>
      <c r="I1201" s="126" t="s">
        <v>3154</v>
      </c>
      <c r="J1201" s="126" t="s">
        <v>3154</v>
      </c>
      <c r="K1201" s="17">
        <f>VLOOKUP(A1201,'[1]קובץ מוכן '!$A$1:$C$7608,3,0)</f>
        <v>0</v>
      </c>
      <c r="L1201" s="17">
        <f>VLOOKUP(A1201,'[2]2023'!$A$9:$I$7853,9,0)</f>
        <v>0</v>
      </c>
      <c r="M1201" s="18">
        <f>VLOOKUP(A1201,[3]data1683177749303!$A$2:$J$6448,10,0)</f>
        <v>0</v>
      </c>
    </row>
    <row r="1202" spans="1:13" ht="16.5" outlineLevel="1" thickBot="1">
      <c r="A1202" s="10">
        <v>1328200991</v>
      </c>
      <c r="B1202" s="11">
        <v>991</v>
      </c>
      <c r="C1202" s="19">
        <v>328200</v>
      </c>
      <c r="D1202" s="13">
        <v>1</v>
      </c>
      <c r="E1202" s="136" t="s">
        <v>3154</v>
      </c>
      <c r="F1202" s="15" t="s">
        <v>827</v>
      </c>
      <c r="G1202" s="137" t="s">
        <v>3154</v>
      </c>
      <c r="H1202" s="13" t="s">
        <v>34</v>
      </c>
      <c r="I1202" s="16">
        <f>K1202/L1202-1</f>
        <v>-1</v>
      </c>
      <c r="J1202" s="126" t="s">
        <v>3154</v>
      </c>
      <c r="K1202" s="17">
        <f>VLOOKUP(A1202,'[1]קובץ מוכן '!$A$1:$C$7608,3,0)</f>
        <v>0</v>
      </c>
      <c r="L1202" s="17">
        <f>VLOOKUP(A1202,'[2]2023'!$A$9:$I$7853,9,0)</f>
        <v>-652000</v>
      </c>
      <c r="M1202" s="18">
        <f>VLOOKUP(A1202,[3]data1683177749303!$A$2:$J$6448,10,0)</f>
        <v>-760000</v>
      </c>
    </row>
    <row r="1203" spans="1:13" ht="16.5" thickBot="1">
      <c r="A1203" s="125" t="s">
        <v>3154</v>
      </c>
      <c r="B1203" s="25" t="s">
        <v>828</v>
      </c>
      <c r="C1203" s="146" t="s">
        <v>3154</v>
      </c>
      <c r="D1203" s="146" t="s">
        <v>3154</v>
      </c>
      <c r="E1203" s="147" t="s">
        <v>3154</v>
      </c>
      <c r="F1203" s="28" t="s">
        <v>823</v>
      </c>
      <c r="G1203" s="153" t="s">
        <v>3154</v>
      </c>
      <c r="H1203" s="146" t="s">
        <v>3154</v>
      </c>
      <c r="I1203" s="29">
        <f>K1203/L1203-1</f>
        <v>0.15713662156263641</v>
      </c>
      <c r="J1203" s="127" t="s">
        <v>3154</v>
      </c>
      <c r="K1203" s="37">
        <f t="shared" ref="K1203:M1203" si="68">SUBTOTAL(9,K1195:K1202)</f>
        <v>-795300</v>
      </c>
      <c r="L1203" s="37">
        <f t="shared" si="68"/>
        <v>-687300</v>
      </c>
      <c r="M1203" s="38">
        <f t="shared" si="68"/>
        <v>-795300</v>
      </c>
    </row>
    <row r="1204" spans="1:13" ht="15.75" outlineLevel="1">
      <c r="A1204" s="10">
        <v>13282400</v>
      </c>
      <c r="B1204" s="11">
        <v>0</v>
      </c>
      <c r="C1204" s="19">
        <v>328240</v>
      </c>
      <c r="D1204" s="13">
        <v>1</v>
      </c>
      <c r="E1204" s="136" t="s">
        <v>3154</v>
      </c>
      <c r="F1204" s="15" t="s">
        <v>829</v>
      </c>
      <c r="G1204" s="137" t="s">
        <v>3154</v>
      </c>
      <c r="H1204" s="13" t="s">
        <v>11</v>
      </c>
      <c r="I1204" s="126" t="s">
        <v>3154</v>
      </c>
      <c r="J1204" s="142" t="s">
        <v>3154</v>
      </c>
      <c r="K1204" s="17">
        <f>VLOOKUP(A1204,'[1]קובץ מוכן '!$A$1:$C$7608,3,0)</f>
        <v>0</v>
      </c>
      <c r="L1204" s="139" t="s">
        <v>3154</v>
      </c>
      <c r="M1204" s="140" t="s">
        <v>3154</v>
      </c>
    </row>
    <row r="1205" spans="1:13" ht="15.75" outlineLevel="1">
      <c r="A1205" s="10">
        <v>1328240413</v>
      </c>
      <c r="B1205" s="11">
        <v>413</v>
      </c>
      <c r="C1205" s="19">
        <v>328240</v>
      </c>
      <c r="D1205" s="13">
        <v>1</v>
      </c>
      <c r="E1205" s="136" t="s">
        <v>3154</v>
      </c>
      <c r="F1205" s="15" t="s">
        <v>756</v>
      </c>
      <c r="G1205" s="137" t="s">
        <v>3154</v>
      </c>
      <c r="H1205" s="13" t="s">
        <v>34</v>
      </c>
      <c r="I1205" s="126" t="s">
        <v>3154</v>
      </c>
      <c r="J1205" s="126" t="s">
        <v>3154</v>
      </c>
      <c r="K1205" s="17">
        <f>VLOOKUP(A1205,'[1]קובץ מוכן '!$A$1:$C$7608,3,0)</f>
        <v>0</v>
      </c>
      <c r="L1205" s="17">
        <f>VLOOKUP(A1205,'[2]2023'!$A$9:$I$7853,9,0)</f>
        <v>0</v>
      </c>
      <c r="M1205" s="18">
        <f>VLOOKUP(A1205,[3]data1683177749303!$A$2:$J$6448,10,0)</f>
        <v>0</v>
      </c>
    </row>
    <row r="1206" spans="1:13" ht="15.75" outlineLevel="1">
      <c r="A1206" s="10">
        <v>1328240420</v>
      </c>
      <c r="B1206" s="11">
        <v>420</v>
      </c>
      <c r="C1206" s="19">
        <v>328240</v>
      </c>
      <c r="D1206" s="13">
        <v>1</v>
      </c>
      <c r="E1206" s="136" t="s">
        <v>3154</v>
      </c>
      <c r="F1206" s="15" t="s">
        <v>830</v>
      </c>
      <c r="G1206" s="137" t="s">
        <v>3154</v>
      </c>
      <c r="H1206" s="13" t="s">
        <v>34</v>
      </c>
      <c r="I1206" s="126" t="s">
        <v>3154</v>
      </c>
      <c r="J1206" s="126" t="s">
        <v>3154</v>
      </c>
      <c r="K1206" s="17">
        <f>VLOOKUP(A1206,'[1]קובץ מוכן '!$A$1:$C$7608,3,0)</f>
        <v>0</v>
      </c>
      <c r="L1206" s="17">
        <f>VLOOKUP(A1206,'[2]2023'!$A$9:$I$7853,9,0)</f>
        <v>0</v>
      </c>
      <c r="M1206" s="18">
        <f>VLOOKUP(A1206,[3]data1683177749303!$A$2:$J$6448,10,0)</f>
        <v>0</v>
      </c>
    </row>
    <row r="1207" spans="1:13" ht="15.75" outlineLevel="1">
      <c r="A1207" s="10">
        <v>1328240421</v>
      </c>
      <c r="B1207" s="11">
        <v>421</v>
      </c>
      <c r="C1207" s="19">
        <v>328240</v>
      </c>
      <c r="D1207" s="13">
        <v>1</v>
      </c>
      <c r="E1207" s="136" t="s">
        <v>3154</v>
      </c>
      <c r="F1207" s="15" t="s">
        <v>831</v>
      </c>
      <c r="G1207" s="137" t="s">
        <v>3154</v>
      </c>
      <c r="H1207" s="13" t="s">
        <v>34</v>
      </c>
      <c r="I1207" s="126" t="s">
        <v>3154</v>
      </c>
      <c r="J1207" s="126" t="s">
        <v>3154</v>
      </c>
      <c r="K1207" s="17">
        <f>VLOOKUP(A1207,'[1]קובץ מוכן '!$A$1:$C$7608,3,0)</f>
        <v>0</v>
      </c>
      <c r="L1207" s="17">
        <f>VLOOKUP(A1207,'[2]2023'!$A$9:$I$7853,9,0)</f>
        <v>0</v>
      </c>
      <c r="M1207" s="18">
        <f>VLOOKUP(A1207,[3]data1683177749303!$A$2:$J$6448,10,0)</f>
        <v>0</v>
      </c>
    </row>
    <row r="1208" spans="1:13" ht="15.75" outlineLevel="1">
      <c r="A1208" s="10">
        <v>1328240422</v>
      </c>
      <c r="B1208" s="11">
        <v>422</v>
      </c>
      <c r="C1208" s="19">
        <v>328240</v>
      </c>
      <c r="D1208" s="13">
        <v>1</v>
      </c>
      <c r="E1208" s="136" t="s">
        <v>3154</v>
      </c>
      <c r="F1208" s="15" t="s">
        <v>832</v>
      </c>
      <c r="G1208" s="137" t="s">
        <v>3154</v>
      </c>
      <c r="H1208" s="13" t="s">
        <v>34</v>
      </c>
      <c r="I1208" s="126" t="s">
        <v>3154</v>
      </c>
      <c r="J1208" s="126" t="s">
        <v>3154</v>
      </c>
      <c r="K1208" s="17">
        <f>VLOOKUP(A1208,'[1]קובץ מוכן '!$A$1:$C$7608,3,0)</f>
        <v>0</v>
      </c>
      <c r="L1208" s="17">
        <f>VLOOKUP(A1208,'[2]2023'!$A$9:$I$7853,9,0)</f>
        <v>0</v>
      </c>
      <c r="M1208" s="18">
        <f>VLOOKUP(A1208,[3]data1683177749303!$A$2:$J$6448,10,0)</f>
        <v>0</v>
      </c>
    </row>
    <row r="1209" spans="1:13" ht="15.75" outlineLevel="1">
      <c r="A1209" s="10">
        <v>1328240425</v>
      </c>
      <c r="B1209" s="11">
        <v>425</v>
      </c>
      <c r="C1209" s="19">
        <v>328240</v>
      </c>
      <c r="D1209" s="13">
        <v>1</v>
      </c>
      <c r="E1209" s="136" t="s">
        <v>3154</v>
      </c>
      <c r="F1209" s="15" t="s">
        <v>833</v>
      </c>
      <c r="G1209" s="137" t="s">
        <v>3154</v>
      </c>
      <c r="H1209" s="13" t="s">
        <v>34</v>
      </c>
      <c r="I1209" s="126" t="s">
        <v>3154</v>
      </c>
      <c r="J1209" s="126" t="s">
        <v>3154</v>
      </c>
      <c r="K1209" s="17">
        <f>VLOOKUP(A1209,'[1]קובץ מוכן '!$A$1:$C$7608,3,0)</f>
        <v>0</v>
      </c>
      <c r="L1209" s="17">
        <f>VLOOKUP(A1209,'[2]2023'!$A$9:$I$7853,9,0)</f>
        <v>0</v>
      </c>
      <c r="M1209" s="18">
        <f>VLOOKUP(A1209,[3]data1683177749303!$A$2:$J$6448,10,0)</f>
        <v>0</v>
      </c>
    </row>
    <row r="1210" spans="1:13" ht="15.75" outlineLevel="1">
      <c r="A1210" s="10">
        <v>1328240427</v>
      </c>
      <c r="B1210" s="11">
        <v>427</v>
      </c>
      <c r="C1210" s="19">
        <v>328240</v>
      </c>
      <c r="D1210" s="13">
        <v>1</v>
      </c>
      <c r="E1210" s="136" t="s">
        <v>3154</v>
      </c>
      <c r="F1210" s="15" t="s">
        <v>834</v>
      </c>
      <c r="G1210" s="137" t="s">
        <v>3154</v>
      </c>
      <c r="H1210" s="13" t="s">
        <v>34</v>
      </c>
      <c r="I1210" s="126" t="s">
        <v>3154</v>
      </c>
      <c r="J1210" s="126" t="s">
        <v>3154</v>
      </c>
      <c r="K1210" s="17">
        <f>VLOOKUP(A1210,'[1]קובץ מוכן '!$A$1:$C$7608,3,0)</f>
        <v>0</v>
      </c>
      <c r="L1210" s="17">
        <f>VLOOKUP(A1210,'[2]2023'!$A$9:$I$7853,9,0)</f>
        <v>0</v>
      </c>
      <c r="M1210" s="18">
        <f>VLOOKUP(A1210,[3]data1683177749303!$A$2:$J$6448,10,0)</f>
        <v>0</v>
      </c>
    </row>
    <row r="1211" spans="1:13" ht="15.75" outlineLevel="1">
      <c r="A1211" s="10">
        <v>1328240431</v>
      </c>
      <c r="B1211" s="11">
        <v>431</v>
      </c>
      <c r="C1211" s="19">
        <v>328240</v>
      </c>
      <c r="D1211" s="13">
        <v>1</v>
      </c>
      <c r="E1211" s="136" t="s">
        <v>3154</v>
      </c>
      <c r="F1211" s="15" t="s">
        <v>835</v>
      </c>
      <c r="G1211" s="137" t="s">
        <v>3154</v>
      </c>
      <c r="H1211" s="13" t="s">
        <v>34</v>
      </c>
      <c r="I1211" s="126" t="s">
        <v>3154</v>
      </c>
      <c r="J1211" s="126" t="s">
        <v>3154</v>
      </c>
      <c r="K1211" s="17">
        <f>VLOOKUP(A1211,'[1]קובץ מוכן '!$A$1:$C$7608,3,0)</f>
        <v>0</v>
      </c>
      <c r="L1211" s="17">
        <f>VLOOKUP(A1211,'[2]2023'!$A$9:$I$7853,9,0)</f>
        <v>0</v>
      </c>
      <c r="M1211" s="18">
        <f>VLOOKUP(A1211,[3]data1683177749303!$A$2:$J$6448,10,0)</f>
        <v>-12337.58</v>
      </c>
    </row>
    <row r="1212" spans="1:13" ht="15.75" outlineLevel="1">
      <c r="A1212" s="10">
        <v>1328240491</v>
      </c>
      <c r="B1212" s="11">
        <v>491</v>
      </c>
      <c r="C1212" s="19">
        <v>328240</v>
      </c>
      <c r="D1212" s="13">
        <v>1</v>
      </c>
      <c r="E1212" s="136" t="s">
        <v>3154</v>
      </c>
      <c r="F1212" s="15" t="s">
        <v>771</v>
      </c>
      <c r="G1212" s="137" t="s">
        <v>3154</v>
      </c>
      <c r="H1212" s="13" t="s">
        <v>34</v>
      </c>
      <c r="I1212" s="126" t="s">
        <v>3154</v>
      </c>
      <c r="J1212" s="126" t="s">
        <v>3154</v>
      </c>
      <c r="K1212" s="17">
        <f>VLOOKUP(A1212,'[1]קובץ מוכן '!$A$1:$C$7608,3,0)</f>
        <v>0</v>
      </c>
      <c r="L1212" s="17">
        <f>VLOOKUP(A1212,'[2]2023'!$A$9:$I$7853,9,0)</f>
        <v>0</v>
      </c>
      <c r="M1212" s="18">
        <f>VLOOKUP(A1212,[3]data1683177749303!$A$2:$J$6448,10,0)</f>
        <v>0</v>
      </c>
    </row>
    <row r="1213" spans="1:13" ht="15.75" outlineLevel="1">
      <c r="A1213" s="10">
        <v>1328240492</v>
      </c>
      <c r="B1213" s="11">
        <v>492</v>
      </c>
      <c r="C1213" s="19">
        <v>328240</v>
      </c>
      <c r="D1213" s="13">
        <v>1</v>
      </c>
      <c r="E1213" s="136" t="s">
        <v>3154</v>
      </c>
      <c r="F1213" s="15" t="s">
        <v>836</v>
      </c>
      <c r="G1213" s="137" t="s">
        <v>3154</v>
      </c>
      <c r="H1213" s="13" t="s">
        <v>34</v>
      </c>
      <c r="I1213" s="126" t="s">
        <v>3154</v>
      </c>
      <c r="J1213" s="126" t="s">
        <v>3154</v>
      </c>
      <c r="K1213" s="17">
        <f>VLOOKUP(A1213,'[1]קובץ מוכן '!$A$1:$C$7608,3,0)</f>
        <v>0</v>
      </c>
      <c r="L1213" s="17">
        <f>VLOOKUP(A1213,'[2]2023'!$A$9:$I$7853,9,0)</f>
        <v>0</v>
      </c>
      <c r="M1213" s="18">
        <f>VLOOKUP(A1213,[3]data1683177749303!$A$2:$J$6448,10,0)</f>
        <v>0</v>
      </c>
    </row>
    <row r="1214" spans="1:13" ht="15.75" outlineLevel="1">
      <c r="A1214" s="10">
        <v>1328240495</v>
      </c>
      <c r="B1214" s="11">
        <v>495</v>
      </c>
      <c r="C1214" s="19">
        <v>328240</v>
      </c>
      <c r="D1214" s="13">
        <v>1</v>
      </c>
      <c r="E1214" s="136" t="s">
        <v>3154</v>
      </c>
      <c r="F1214" s="15" t="s">
        <v>837</v>
      </c>
      <c r="G1214" s="137" t="s">
        <v>3154</v>
      </c>
      <c r="H1214" s="13" t="s">
        <v>34</v>
      </c>
      <c r="I1214" s="126" t="s">
        <v>3154</v>
      </c>
      <c r="J1214" s="126" t="s">
        <v>3154</v>
      </c>
      <c r="K1214" s="17">
        <f>VLOOKUP(A1214,'[1]קובץ מוכן '!$A$1:$C$7608,3,0)</f>
        <v>0</v>
      </c>
      <c r="L1214" s="17">
        <f>VLOOKUP(A1214,'[2]2023'!$A$9:$I$7853,9,0)</f>
        <v>0</v>
      </c>
      <c r="M1214" s="18">
        <f>VLOOKUP(A1214,[3]data1683177749303!$A$2:$J$6448,10,0)</f>
        <v>0</v>
      </c>
    </row>
    <row r="1215" spans="1:13" ht="15.75" outlineLevel="1">
      <c r="A1215" s="10">
        <v>1328240641</v>
      </c>
      <c r="B1215" s="11">
        <v>641</v>
      </c>
      <c r="C1215" s="19">
        <v>328240</v>
      </c>
      <c r="D1215" s="13">
        <v>1</v>
      </c>
      <c r="E1215" s="136" t="s">
        <v>3154</v>
      </c>
      <c r="F1215" s="15" t="s">
        <v>359</v>
      </c>
      <c r="G1215" s="137" t="s">
        <v>3154</v>
      </c>
      <c r="H1215" s="13" t="s">
        <v>34</v>
      </c>
      <c r="I1215" s="16">
        <f>K1215/L1215-1</f>
        <v>0</v>
      </c>
      <c r="J1215" s="126" t="s">
        <v>3154</v>
      </c>
      <c r="K1215" s="17">
        <f>VLOOKUP(A1215,'[1]קובץ מוכן '!$A$1:$C$7608,3,0)</f>
        <v>-4400</v>
      </c>
      <c r="L1215" s="17">
        <f>VLOOKUP(A1215,'[2]2023'!$A$9:$I$7853,9,0)</f>
        <v>-4400</v>
      </c>
      <c r="M1215" s="18">
        <f>VLOOKUP(A1215,[3]data1683177749303!$A$2:$J$6448,10,0)</f>
        <v>-4400</v>
      </c>
    </row>
    <row r="1216" spans="1:13" ht="16.5" outlineLevel="1" thickBot="1">
      <c r="A1216" s="10">
        <v>1328240920</v>
      </c>
      <c r="B1216" s="11">
        <v>920</v>
      </c>
      <c r="C1216" s="19">
        <v>328240</v>
      </c>
      <c r="D1216" s="13">
        <v>1</v>
      </c>
      <c r="E1216" s="136" t="s">
        <v>3154</v>
      </c>
      <c r="F1216" s="15" t="s">
        <v>483</v>
      </c>
      <c r="G1216" s="137" t="s">
        <v>3154</v>
      </c>
      <c r="H1216" s="13" t="s">
        <v>34</v>
      </c>
      <c r="I1216" s="126" t="s">
        <v>3154</v>
      </c>
      <c r="J1216" s="126" t="s">
        <v>3154</v>
      </c>
      <c r="K1216" s="17">
        <f>VLOOKUP(A1216,'[1]קובץ מוכן '!$A$1:$C$7608,3,0)</f>
        <v>0</v>
      </c>
      <c r="L1216" s="17">
        <f>VLOOKUP(A1216,'[2]2023'!$A$9:$I$7853,9,0)</f>
        <v>0</v>
      </c>
      <c r="M1216" s="18">
        <f>VLOOKUP(A1216,[3]data1683177749303!$A$2:$J$6448,10,0)</f>
        <v>0</v>
      </c>
    </row>
    <row r="1217" spans="1:13" ht="16.5" thickBot="1">
      <c r="A1217" s="125" t="s">
        <v>3154</v>
      </c>
      <c r="B1217" s="25" t="s">
        <v>838</v>
      </c>
      <c r="C1217" s="146" t="s">
        <v>3154</v>
      </c>
      <c r="D1217" s="146" t="s">
        <v>3154</v>
      </c>
      <c r="E1217" s="147" t="s">
        <v>3154</v>
      </c>
      <c r="F1217" s="28" t="s">
        <v>829</v>
      </c>
      <c r="G1217" s="153" t="s">
        <v>3154</v>
      </c>
      <c r="H1217" s="146" t="s">
        <v>3154</v>
      </c>
      <c r="I1217" s="29">
        <f>K1217/L1217-1</f>
        <v>0</v>
      </c>
      <c r="J1217" s="127" t="s">
        <v>3154</v>
      </c>
      <c r="K1217" s="37">
        <f t="shared" ref="K1217:M1217" si="69">SUBTOTAL(9,K1205:K1216)</f>
        <v>-4400</v>
      </c>
      <c r="L1217" s="37">
        <f t="shared" si="69"/>
        <v>-4400</v>
      </c>
      <c r="M1217" s="38">
        <f t="shared" si="69"/>
        <v>-16737.580000000002</v>
      </c>
    </row>
    <row r="1218" spans="1:13" ht="15.75" outlineLevel="1">
      <c r="A1218" s="10">
        <v>13290000</v>
      </c>
      <c r="B1218" s="11">
        <v>0</v>
      </c>
      <c r="C1218" s="19">
        <v>329000</v>
      </c>
      <c r="D1218" s="13">
        <v>1</v>
      </c>
      <c r="E1218" s="136" t="s">
        <v>3154</v>
      </c>
      <c r="F1218" s="15" t="s">
        <v>839</v>
      </c>
      <c r="G1218" s="137" t="s">
        <v>3154</v>
      </c>
      <c r="H1218" s="13" t="s">
        <v>11</v>
      </c>
      <c r="I1218" s="126" t="s">
        <v>3154</v>
      </c>
      <c r="J1218" s="142" t="s">
        <v>3154</v>
      </c>
      <c r="K1218" s="17">
        <f>VLOOKUP(A1218,'[1]קובץ מוכן '!$A$1:$C$7608,3,0)</f>
        <v>0</v>
      </c>
      <c r="L1218" s="139" t="s">
        <v>3154</v>
      </c>
      <c r="M1218" s="140" t="s">
        <v>3154</v>
      </c>
    </row>
    <row r="1219" spans="1:13" ht="15.75" outlineLevel="1">
      <c r="A1219" s="10">
        <v>13291000</v>
      </c>
      <c r="B1219" s="11">
        <v>0</v>
      </c>
      <c r="C1219" s="19">
        <v>329100</v>
      </c>
      <c r="D1219" s="13">
        <v>1</v>
      </c>
      <c r="E1219" s="136" t="s">
        <v>3154</v>
      </c>
      <c r="F1219" s="15" t="s">
        <v>840</v>
      </c>
      <c r="G1219" s="137" t="s">
        <v>3154</v>
      </c>
      <c r="H1219" s="13" t="s">
        <v>11</v>
      </c>
      <c r="I1219" s="126" t="s">
        <v>3154</v>
      </c>
      <c r="J1219" s="142" t="s">
        <v>3154</v>
      </c>
      <c r="K1219" s="17">
        <f>VLOOKUP(A1219,'[1]קובץ מוכן '!$A$1:$C$7608,3,0)</f>
        <v>0</v>
      </c>
      <c r="L1219" s="17">
        <f>VLOOKUP(A1219,'[2]2023'!$A$9:$I$7853,9,0)</f>
        <v>0</v>
      </c>
      <c r="M1219" s="140" t="s">
        <v>3154</v>
      </c>
    </row>
    <row r="1220" spans="1:13" ht="15.75" outlineLevel="1">
      <c r="A1220" s="10">
        <v>1329100413</v>
      </c>
      <c r="B1220" s="11">
        <v>413</v>
      </c>
      <c r="C1220" s="19">
        <v>329100</v>
      </c>
      <c r="D1220" s="13">
        <v>1</v>
      </c>
      <c r="E1220" s="136" t="s">
        <v>3154</v>
      </c>
      <c r="F1220" s="15" t="s">
        <v>756</v>
      </c>
      <c r="G1220" s="137" t="s">
        <v>3154</v>
      </c>
      <c r="H1220" s="13" t="s">
        <v>34</v>
      </c>
      <c r="I1220" s="126" t="s">
        <v>3154</v>
      </c>
      <c r="J1220" s="126" t="s">
        <v>3154</v>
      </c>
      <c r="K1220" s="17">
        <f>VLOOKUP(A1220,'[1]קובץ מוכן '!$A$1:$C$7608,3,0)</f>
        <v>0</v>
      </c>
      <c r="L1220" s="17">
        <f>VLOOKUP(A1220,'[2]2023'!$A$9:$I$7853,9,0)</f>
        <v>0</v>
      </c>
      <c r="M1220" s="18">
        <f>VLOOKUP(A1220,[3]data1683177749303!$A$2:$J$6448,10,0)</f>
        <v>0</v>
      </c>
    </row>
    <row r="1221" spans="1:13" ht="15.75" outlineLevel="1">
      <c r="A1221" s="10">
        <v>1329100420</v>
      </c>
      <c r="B1221" s="11">
        <v>420</v>
      </c>
      <c r="C1221" s="19">
        <v>329100</v>
      </c>
      <c r="D1221" s="13">
        <v>1</v>
      </c>
      <c r="E1221" s="136" t="s">
        <v>3154</v>
      </c>
      <c r="F1221" s="15" t="s">
        <v>841</v>
      </c>
      <c r="G1221" s="137" t="s">
        <v>3154</v>
      </c>
      <c r="H1221" s="13" t="s">
        <v>34</v>
      </c>
      <c r="I1221" s="126" t="s">
        <v>3154</v>
      </c>
      <c r="J1221" s="126" t="s">
        <v>3154</v>
      </c>
      <c r="K1221" s="17">
        <f>VLOOKUP(A1221,'[1]קובץ מוכן '!$A$1:$C$7608,3,0)</f>
        <v>0</v>
      </c>
      <c r="L1221" s="17">
        <f>VLOOKUP(A1221,'[2]2023'!$A$9:$I$7853,9,0)</f>
        <v>0</v>
      </c>
      <c r="M1221" s="140" t="s">
        <v>3154</v>
      </c>
    </row>
    <row r="1222" spans="1:13" ht="15.75" outlineLevel="1">
      <c r="A1222" s="10">
        <v>1329100421</v>
      </c>
      <c r="B1222" s="11">
        <v>421</v>
      </c>
      <c r="C1222" s="19">
        <v>329100</v>
      </c>
      <c r="D1222" s="13">
        <v>1</v>
      </c>
      <c r="E1222" s="136" t="s">
        <v>3154</v>
      </c>
      <c r="F1222" s="15" t="s">
        <v>842</v>
      </c>
      <c r="G1222" s="137" t="s">
        <v>3154</v>
      </c>
      <c r="H1222" s="13" t="s">
        <v>34</v>
      </c>
      <c r="I1222" s="126" t="s">
        <v>3154</v>
      </c>
      <c r="J1222" s="126" t="s">
        <v>3154</v>
      </c>
      <c r="K1222" s="17">
        <f>VLOOKUP(A1222,'[1]קובץ מוכן '!$A$1:$C$7608,3,0)</f>
        <v>0</v>
      </c>
      <c r="L1222" s="17">
        <f>VLOOKUP(A1222,'[2]2023'!$A$9:$I$7853,9,0)</f>
        <v>0</v>
      </c>
      <c r="M1222" s="18">
        <f>VLOOKUP(A1222,[3]data1683177749303!$A$2:$J$6448,10,0)</f>
        <v>0</v>
      </c>
    </row>
    <row r="1223" spans="1:13" ht="15.75" outlineLevel="1">
      <c r="A1223" s="10">
        <v>1329100491</v>
      </c>
      <c r="B1223" s="11">
        <v>491</v>
      </c>
      <c r="C1223" s="19">
        <v>329100</v>
      </c>
      <c r="D1223" s="13">
        <v>1</v>
      </c>
      <c r="E1223" s="136" t="s">
        <v>3154</v>
      </c>
      <c r="F1223" s="15" t="s">
        <v>459</v>
      </c>
      <c r="G1223" s="137" t="s">
        <v>3154</v>
      </c>
      <c r="H1223" s="13" t="s">
        <v>34</v>
      </c>
      <c r="I1223" s="126" t="s">
        <v>3154</v>
      </c>
      <c r="J1223" s="126" t="s">
        <v>3154</v>
      </c>
      <c r="K1223" s="17">
        <f>VLOOKUP(A1223,'[1]קובץ מוכן '!$A$1:$C$7608,3,0)</f>
        <v>0</v>
      </c>
      <c r="L1223" s="17">
        <f>VLOOKUP(A1223,'[2]2023'!$A$9:$I$7853,9,0)</f>
        <v>0</v>
      </c>
      <c r="M1223" s="18">
        <f>VLOOKUP(A1223,[3]data1683177749303!$A$2:$J$6448,10,0)</f>
        <v>0</v>
      </c>
    </row>
    <row r="1224" spans="1:13" ht="15.75" outlineLevel="1">
      <c r="A1224" s="10">
        <v>1329100641</v>
      </c>
      <c r="B1224" s="11">
        <v>641</v>
      </c>
      <c r="C1224" s="19">
        <v>329100</v>
      </c>
      <c r="D1224" s="13">
        <v>1</v>
      </c>
      <c r="E1224" s="136" t="s">
        <v>3154</v>
      </c>
      <c r="F1224" s="15" t="s">
        <v>359</v>
      </c>
      <c r="G1224" s="137" t="s">
        <v>3154</v>
      </c>
      <c r="H1224" s="13" t="s">
        <v>34</v>
      </c>
      <c r="I1224" s="16">
        <f>K1224/L1224-1</f>
        <v>0</v>
      </c>
      <c r="J1224" s="126" t="s">
        <v>3154</v>
      </c>
      <c r="K1224" s="17">
        <f>VLOOKUP(A1224,'[1]קובץ מוכן '!$A$1:$C$7608,3,0)</f>
        <v>-43900</v>
      </c>
      <c r="L1224" s="17">
        <f>VLOOKUP(A1224,'[2]2023'!$A$9:$I$7853,9,0)</f>
        <v>-43900</v>
      </c>
      <c r="M1224" s="18">
        <f>VLOOKUP(A1224,[3]data1683177749303!$A$2:$J$6448,10,0)</f>
        <v>-43900</v>
      </c>
    </row>
    <row r="1225" spans="1:13" ht="15.75" outlineLevel="1">
      <c r="A1225" s="10">
        <v>1329100652</v>
      </c>
      <c r="B1225" s="11">
        <v>652</v>
      </c>
      <c r="C1225" s="19">
        <v>329100</v>
      </c>
      <c r="D1225" s="13">
        <v>1</v>
      </c>
      <c r="E1225" s="136" t="s">
        <v>3154</v>
      </c>
      <c r="F1225" s="15" t="s">
        <v>843</v>
      </c>
      <c r="G1225" s="137" t="s">
        <v>3154</v>
      </c>
      <c r="H1225" s="13" t="s">
        <v>34</v>
      </c>
      <c r="I1225" s="16">
        <f>K1225/L1225-1</f>
        <v>0</v>
      </c>
      <c r="J1225" s="126" t="s">
        <v>3154</v>
      </c>
      <c r="K1225" s="17">
        <f>VLOOKUP(A1225,'[1]קובץ מוכן '!$A$1:$C$7608,3,0)</f>
        <v>-795000</v>
      </c>
      <c r="L1225" s="17">
        <f>VLOOKUP(A1225,'[2]2023'!$A$9:$I$7853,9,0)</f>
        <v>-795000</v>
      </c>
      <c r="M1225" s="18">
        <f>VLOOKUP(A1225,[3]data1683177749303!$A$2:$J$6448,10,0)</f>
        <v>0</v>
      </c>
    </row>
    <row r="1226" spans="1:13" ht="15.75" outlineLevel="1">
      <c r="A1226" s="10">
        <v>1329100790</v>
      </c>
      <c r="B1226" s="11">
        <v>790</v>
      </c>
      <c r="C1226" s="19">
        <v>329100</v>
      </c>
      <c r="D1226" s="13">
        <v>1</v>
      </c>
      <c r="E1226" s="136" t="s">
        <v>3154</v>
      </c>
      <c r="F1226" s="15" t="s">
        <v>844</v>
      </c>
      <c r="G1226" s="137" t="s">
        <v>3154</v>
      </c>
      <c r="H1226" s="13" t="s">
        <v>34</v>
      </c>
      <c r="I1226" s="126" t="s">
        <v>3154</v>
      </c>
      <c r="J1226" s="126" t="s">
        <v>3154</v>
      </c>
      <c r="K1226" s="17">
        <f>VLOOKUP(A1226,'[1]קובץ מוכן '!$A$1:$C$7608,3,0)</f>
        <v>0</v>
      </c>
      <c r="L1226" s="17">
        <f>VLOOKUP(A1226,'[2]2023'!$A$9:$I$7853,9,0)</f>
        <v>0</v>
      </c>
      <c r="M1226" s="18">
        <f>VLOOKUP(A1226,[3]data1683177749303!$A$2:$J$6448,10,0)</f>
        <v>0</v>
      </c>
    </row>
    <row r="1227" spans="1:13" ht="15.75" outlineLevel="1">
      <c r="A1227" s="10">
        <v>1329100920</v>
      </c>
      <c r="B1227" s="11">
        <v>920</v>
      </c>
      <c r="C1227" s="19">
        <v>329100</v>
      </c>
      <c r="D1227" s="13">
        <v>1</v>
      </c>
      <c r="E1227" s="136" t="s">
        <v>3154</v>
      </c>
      <c r="F1227" s="15" t="s">
        <v>845</v>
      </c>
      <c r="G1227" s="137" t="s">
        <v>3154</v>
      </c>
      <c r="H1227" s="13" t="s">
        <v>34</v>
      </c>
      <c r="I1227" s="126" t="s">
        <v>3154</v>
      </c>
      <c r="J1227" s="126" t="s">
        <v>3154</v>
      </c>
      <c r="K1227" s="17">
        <f>VLOOKUP(A1227,'[1]קובץ מוכן '!$A$1:$C$7608,3,0)</f>
        <v>0</v>
      </c>
      <c r="L1227" s="17">
        <f>VLOOKUP(A1227,'[2]2023'!$A$9:$I$7853,9,0)</f>
        <v>0</v>
      </c>
      <c r="M1227" s="18">
        <f>VLOOKUP(A1227,[3]data1683177749303!$A$2:$J$6448,10,0)</f>
        <v>0</v>
      </c>
    </row>
    <row r="1228" spans="1:13" ht="15.75" outlineLevel="1">
      <c r="A1228" s="10">
        <v>1329100921</v>
      </c>
      <c r="B1228" s="11">
        <v>921</v>
      </c>
      <c r="C1228" s="19">
        <v>329100</v>
      </c>
      <c r="D1228" s="13">
        <v>1</v>
      </c>
      <c r="E1228" s="136" t="s">
        <v>3154</v>
      </c>
      <c r="F1228" s="15" t="s">
        <v>846</v>
      </c>
      <c r="G1228" s="137" t="s">
        <v>3154</v>
      </c>
      <c r="H1228" s="13" t="s">
        <v>34</v>
      </c>
      <c r="I1228" s="16">
        <f>K1228/L1228-1</f>
        <v>-1</v>
      </c>
      <c r="J1228" s="126" t="s">
        <v>3154</v>
      </c>
      <c r="K1228" s="17">
        <f>VLOOKUP(A1228,'[1]קובץ מוכן '!$A$1:$C$7608,3,0)</f>
        <v>0</v>
      </c>
      <c r="L1228" s="17">
        <f>VLOOKUP(A1228,'[2]2023'!$A$9:$I$7853,9,0)</f>
        <v>-20000</v>
      </c>
      <c r="M1228" s="18">
        <f>VLOOKUP(A1228,[3]data1683177749303!$A$2:$J$6448,10,0)</f>
        <v>0</v>
      </c>
    </row>
    <row r="1229" spans="1:13" ht="15.75" outlineLevel="1">
      <c r="A1229" s="10">
        <v>1329100922</v>
      </c>
      <c r="B1229" s="11">
        <v>922</v>
      </c>
      <c r="C1229" s="19">
        <v>329100</v>
      </c>
      <c r="D1229" s="13">
        <v>1</v>
      </c>
      <c r="E1229" s="136" t="s">
        <v>3154</v>
      </c>
      <c r="F1229" s="15" t="s">
        <v>847</v>
      </c>
      <c r="G1229" s="137" t="s">
        <v>3154</v>
      </c>
      <c r="H1229" s="13" t="s">
        <v>34</v>
      </c>
      <c r="I1229" s="126" t="s">
        <v>3154</v>
      </c>
      <c r="J1229" s="126" t="s">
        <v>3154</v>
      </c>
      <c r="K1229" s="17">
        <f>VLOOKUP(A1229,'[1]קובץ מוכן '!$A$1:$C$7608,3,0)</f>
        <v>0</v>
      </c>
      <c r="L1229" s="17">
        <f>VLOOKUP(A1229,'[2]2023'!$A$9:$I$7853,9,0)</f>
        <v>0</v>
      </c>
      <c r="M1229" s="18">
        <f>VLOOKUP(A1229,[3]data1683177749303!$A$2:$J$6448,10,0)</f>
        <v>0</v>
      </c>
    </row>
    <row r="1230" spans="1:13" ht="15.75" outlineLevel="1">
      <c r="A1230" s="10">
        <v>1329100923</v>
      </c>
      <c r="B1230" s="11">
        <v>923</v>
      </c>
      <c r="C1230" s="19">
        <v>329100</v>
      </c>
      <c r="D1230" s="13">
        <v>1</v>
      </c>
      <c r="E1230" s="136" t="s">
        <v>3154</v>
      </c>
      <c r="F1230" s="15" t="s">
        <v>848</v>
      </c>
      <c r="G1230" s="137" t="s">
        <v>3154</v>
      </c>
      <c r="H1230" s="13" t="s">
        <v>34</v>
      </c>
      <c r="I1230" s="126" t="s">
        <v>3154</v>
      </c>
      <c r="J1230" s="126" t="s">
        <v>3154</v>
      </c>
      <c r="K1230" s="17">
        <f>VLOOKUP(A1230,'[1]קובץ מוכן '!$A$1:$C$7608,3,0)</f>
        <v>0</v>
      </c>
      <c r="L1230" s="17">
        <f>VLOOKUP(A1230,'[2]2023'!$A$9:$I$7853,9,0)</f>
        <v>0</v>
      </c>
      <c r="M1230" s="18">
        <f>VLOOKUP(A1230,[3]data1683177749303!$A$2:$J$6448,10,0)</f>
        <v>0</v>
      </c>
    </row>
    <row r="1231" spans="1:13" ht="15.75" outlineLevel="1">
      <c r="A1231" s="10">
        <v>1329100924</v>
      </c>
      <c r="B1231" s="11">
        <v>924</v>
      </c>
      <c r="C1231" s="19">
        <v>329100</v>
      </c>
      <c r="D1231" s="13">
        <v>1</v>
      </c>
      <c r="E1231" s="136" t="s">
        <v>3154</v>
      </c>
      <c r="F1231" s="15" t="s">
        <v>849</v>
      </c>
      <c r="G1231" s="137" t="s">
        <v>3154</v>
      </c>
      <c r="H1231" s="13" t="s">
        <v>34</v>
      </c>
      <c r="I1231" s="126" t="s">
        <v>3154</v>
      </c>
      <c r="J1231" s="126" t="s">
        <v>3154</v>
      </c>
      <c r="K1231" s="17">
        <f>VLOOKUP(A1231,'[1]קובץ מוכן '!$A$1:$C$7608,3,0)</f>
        <v>0</v>
      </c>
      <c r="L1231" s="17">
        <f>VLOOKUP(A1231,'[2]2023'!$A$9:$I$7853,9,0)</f>
        <v>0</v>
      </c>
      <c r="M1231" s="18">
        <f>VLOOKUP(A1231,[3]data1683177749303!$A$2:$J$6448,10,0)</f>
        <v>0</v>
      </c>
    </row>
    <row r="1232" spans="1:13" ht="15.75" outlineLevel="1">
      <c r="A1232" s="10">
        <v>1329100925</v>
      </c>
      <c r="B1232" s="11">
        <v>925</v>
      </c>
      <c r="C1232" s="19">
        <v>329100</v>
      </c>
      <c r="D1232" s="13">
        <v>1</v>
      </c>
      <c r="E1232" s="136" t="s">
        <v>3154</v>
      </c>
      <c r="F1232" s="15" t="s">
        <v>844</v>
      </c>
      <c r="G1232" s="137" t="s">
        <v>3154</v>
      </c>
      <c r="H1232" s="13" t="s">
        <v>34</v>
      </c>
      <c r="I1232" s="126" t="s">
        <v>3154</v>
      </c>
      <c r="J1232" s="126" t="s">
        <v>3154</v>
      </c>
      <c r="K1232" s="17">
        <f>VLOOKUP(A1232,'[1]קובץ מוכן '!$A$1:$C$7608,3,0)</f>
        <v>0</v>
      </c>
      <c r="L1232" s="17">
        <f>VLOOKUP(A1232,'[2]2023'!$A$9:$I$7853,9,0)</f>
        <v>0</v>
      </c>
      <c r="M1232" s="18">
        <f>VLOOKUP(A1232,[3]data1683177749303!$A$2:$J$6448,10,0)</f>
        <v>0</v>
      </c>
    </row>
    <row r="1233" spans="1:13" ht="15.75" outlineLevel="1">
      <c r="A1233" s="10">
        <v>1329100990</v>
      </c>
      <c r="B1233" s="11">
        <v>990</v>
      </c>
      <c r="C1233" s="19">
        <v>329100</v>
      </c>
      <c r="D1233" s="13">
        <v>1</v>
      </c>
      <c r="E1233" s="136" t="s">
        <v>3154</v>
      </c>
      <c r="F1233" s="15" t="s">
        <v>845</v>
      </c>
      <c r="G1233" s="137" t="s">
        <v>3154</v>
      </c>
      <c r="H1233" s="13" t="s">
        <v>34</v>
      </c>
      <c r="I1233" s="16">
        <f>K1233/L1233-1</f>
        <v>0</v>
      </c>
      <c r="J1233" s="126" t="s">
        <v>3154</v>
      </c>
      <c r="K1233" s="17">
        <f>VLOOKUP(A1233,'[1]קובץ מוכן '!$A$1:$C$7608,3,0)</f>
        <v>-300700</v>
      </c>
      <c r="L1233" s="17">
        <f>VLOOKUP(A1233,'[2]2023'!$A$9:$I$7853,9,0)</f>
        <v>-300700</v>
      </c>
      <c r="M1233" s="18">
        <f>VLOOKUP(A1233,[3]data1683177749303!$A$2:$J$6448,10,0)</f>
        <v>-438642</v>
      </c>
    </row>
    <row r="1234" spans="1:13" ht="15.75" outlineLevel="1">
      <c r="A1234" s="10">
        <v>1329100991</v>
      </c>
      <c r="B1234" s="11">
        <v>991</v>
      </c>
      <c r="C1234" s="19">
        <v>329100</v>
      </c>
      <c r="D1234" s="13">
        <v>1</v>
      </c>
      <c r="E1234" s="136" t="s">
        <v>3154</v>
      </c>
      <c r="F1234" s="15" t="s">
        <v>847</v>
      </c>
      <c r="G1234" s="137" t="s">
        <v>3154</v>
      </c>
      <c r="H1234" s="13" t="s">
        <v>34</v>
      </c>
      <c r="I1234" s="16">
        <f>K1234/L1234-1</f>
        <v>0</v>
      </c>
      <c r="J1234" s="126" t="s">
        <v>3154</v>
      </c>
      <c r="K1234" s="17">
        <f>VLOOKUP(A1234,'[1]קובץ מוכן '!$A$1:$C$7608,3,0)</f>
        <v>-155000</v>
      </c>
      <c r="L1234" s="17">
        <f>VLOOKUP(A1234,'[2]2023'!$A$9:$I$7853,9,0)</f>
        <v>-155000</v>
      </c>
      <c r="M1234" s="18">
        <f>VLOOKUP(A1234,[3]data1683177749303!$A$2:$J$6448,10,0)</f>
        <v>-88881</v>
      </c>
    </row>
    <row r="1235" spans="1:13" ht="15.75" outlineLevel="1">
      <c r="A1235" s="10">
        <v>1329100992</v>
      </c>
      <c r="B1235" s="11">
        <v>992</v>
      </c>
      <c r="C1235" s="19">
        <v>329100</v>
      </c>
      <c r="D1235" s="13">
        <v>1</v>
      </c>
      <c r="E1235" s="136" t="s">
        <v>3154</v>
      </c>
      <c r="F1235" s="15" t="s">
        <v>848</v>
      </c>
      <c r="G1235" s="137" t="s">
        <v>3154</v>
      </c>
      <c r="H1235" s="13" t="s">
        <v>34</v>
      </c>
      <c r="I1235" s="16">
        <f>K1235/L1235-1</f>
        <v>0</v>
      </c>
      <c r="J1235" s="126" t="s">
        <v>3154</v>
      </c>
      <c r="K1235" s="17">
        <f>VLOOKUP(A1235,'[1]קובץ מוכן '!$A$1:$C$7608,3,0)</f>
        <v>-110000</v>
      </c>
      <c r="L1235" s="17">
        <f>VLOOKUP(A1235,'[2]2023'!$A$9:$I$7853,9,0)</f>
        <v>-110000</v>
      </c>
      <c r="M1235" s="18">
        <f>VLOOKUP(A1235,[3]data1683177749303!$A$2:$J$6448,10,0)</f>
        <v>-83714</v>
      </c>
    </row>
    <row r="1236" spans="1:13" ht="16.5" outlineLevel="1" thickBot="1">
      <c r="A1236" s="10">
        <v>1329100993</v>
      </c>
      <c r="B1236" s="11">
        <v>993</v>
      </c>
      <c r="C1236" s="19">
        <v>329100</v>
      </c>
      <c r="D1236" s="13">
        <v>1</v>
      </c>
      <c r="E1236" s="136" t="s">
        <v>3154</v>
      </c>
      <c r="F1236" s="15" t="s">
        <v>850</v>
      </c>
      <c r="G1236" s="137" t="s">
        <v>3154</v>
      </c>
      <c r="H1236" s="13" t="s">
        <v>34</v>
      </c>
      <c r="I1236" s="126" t="s">
        <v>3154</v>
      </c>
      <c r="J1236" s="126" t="s">
        <v>3154</v>
      </c>
      <c r="K1236" s="17">
        <f>VLOOKUP(A1236,'[1]קובץ מוכן '!$A$1:$C$7608,3,0)</f>
        <v>0</v>
      </c>
      <c r="L1236" s="17">
        <f>VLOOKUP(A1236,'[2]2023'!$A$9:$I$7853,9,0)</f>
        <v>0</v>
      </c>
      <c r="M1236" s="18">
        <f>VLOOKUP(A1236,[3]data1683177749303!$A$2:$J$6448,10,0)</f>
        <v>0</v>
      </c>
    </row>
    <row r="1237" spans="1:13" ht="16.5" thickBot="1">
      <c r="A1237" s="125" t="s">
        <v>3154</v>
      </c>
      <c r="B1237" s="25" t="s">
        <v>851</v>
      </c>
      <c r="C1237" s="146" t="s">
        <v>3154</v>
      </c>
      <c r="D1237" s="146" t="s">
        <v>3154</v>
      </c>
      <c r="E1237" s="147" t="s">
        <v>3154</v>
      </c>
      <c r="F1237" s="28" t="s">
        <v>840</v>
      </c>
      <c r="G1237" s="153" t="s">
        <v>3154</v>
      </c>
      <c r="H1237" s="146" t="s">
        <v>3154</v>
      </c>
      <c r="I1237" s="29">
        <f>K1237/L1237-1</f>
        <v>-1.403902849922789E-2</v>
      </c>
      <c r="J1237" s="127" t="s">
        <v>3154</v>
      </c>
      <c r="K1237" s="37">
        <f t="shared" ref="K1237:M1237" si="70">SUBTOTAL(9,K1220:K1236)</f>
        <v>-1404600</v>
      </c>
      <c r="L1237" s="37">
        <f t="shared" si="70"/>
        <v>-1424600</v>
      </c>
      <c r="M1237" s="38">
        <f t="shared" si="70"/>
        <v>-655137</v>
      </c>
    </row>
    <row r="1238" spans="1:13" ht="15.75" outlineLevel="1">
      <c r="A1238" s="10">
        <v>13400000</v>
      </c>
      <c r="B1238" s="11">
        <v>0</v>
      </c>
      <c r="C1238" s="19">
        <v>340000</v>
      </c>
      <c r="D1238" s="13">
        <v>1</v>
      </c>
      <c r="E1238" s="136" t="s">
        <v>3154</v>
      </c>
      <c r="F1238" s="15" t="s">
        <v>852</v>
      </c>
      <c r="G1238" s="137" t="s">
        <v>3154</v>
      </c>
      <c r="H1238" s="13" t="s">
        <v>11</v>
      </c>
      <c r="I1238" s="126" t="s">
        <v>3154</v>
      </c>
      <c r="J1238" s="142" t="s">
        <v>3154</v>
      </c>
      <c r="K1238" s="17">
        <f>VLOOKUP(A1238,'[1]קובץ מוכן '!$A$1:$C$7608,3,0)</f>
        <v>0</v>
      </c>
      <c r="L1238" s="139" t="s">
        <v>3154</v>
      </c>
      <c r="M1238" s="140" t="s">
        <v>3154</v>
      </c>
    </row>
    <row r="1239" spans="1:13" ht="15.75" outlineLevel="1">
      <c r="A1239" s="10">
        <v>13410000</v>
      </c>
      <c r="B1239" s="11">
        <v>0</v>
      </c>
      <c r="C1239" s="19">
        <v>341000</v>
      </c>
      <c r="D1239" s="13">
        <v>1</v>
      </c>
      <c r="E1239" s="136" t="s">
        <v>3154</v>
      </c>
      <c r="F1239" s="15" t="s">
        <v>853</v>
      </c>
      <c r="G1239" s="137" t="s">
        <v>3154</v>
      </c>
      <c r="H1239" s="13" t="s">
        <v>11</v>
      </c>
      <c r="I1239" s="126" t="s">
        <v>3154</v>
      </c>
      <c r="J1239" s="142" t="s">
        <v>3154</v>
      </c>
      <c r="K1239" s="17">
        <f>VLOOKUP(A1239,'[1]קובץ מוכן '!$A$1:$C$7608,3,0)</f>
        <v>0</v>
      </c>
      <c r="L1239" s="17">
        <f>VLOOKUP(A1239,'[2]2023'!$A$9:$I$7853,9,0)</f>
        <v>0</v>
      </c>
      <c r="M1239" s="140" t="s">
        <v>3154</v>
      </c>
    </row>
    <row r="1240" spans="1:13" ht="15.75" outlineLevel="1">
      <c r="A1240" s="10">
        <v>1341000421</v>
      </c>
      <c r="B1240" s="11">
        <v>421</v>
      </c>
      <c r="C1240" s="19">
        <v>341000</v>
      </c>
      <c r="D1240" s="13">
        <v>1</v>
      </c>
      <c r="E1240" s="136" t="s">
        <v>3154</v>
      </c>
      <c r="F1240" s="15" t="s">
        <v>854</v>
      </c>
      <c r="G1240" s="137" t="s">
        <v>3154</v>
      </c>
      <c r="H1240" s="13" t="s">
        <v>34</v>
      </c>
      <c r="I1240" s="16">
        <f>K1240/L1240-1</f>
        <v>0</v>
      </c>
      <c r="J1240" s="126" t="s">
        <v>3154</v>
      </c>
      <c r="K1240" s="17">
        <f>VLOOKUP(A1240,'[1]קובץ מוכן '!$A$1:$C$7608,3,0)</f>
        <v>-80000</v>
      </c>
      <c r="L1240" s="17">
        <f>VLOOKUP(A1240,'[2]2023'!$A$9:$I$7853,9,0)</f>
        <v>-80000</v>
      </c>
      <c r="M1240" s="18">
        <f>VLOOKUP(A1240,[3]data1683177749303!$A$2:$J$6448,10,0)</f>
        <v>-113643</v>
      </c>
    </row>
    <row r="1241" spans="1:13" ht="15.75" outlineLevel="1">
      <c r="A1241" s="10">
        <v>1341000423</v>
      </c>
      <c r="B1241" s="11">
        <v>423</v>
      </c>
      <c r="C1241" s="19">
        <v>341000</v>
      </c>
      <c r="D1241" s="13">
        <v>1</v>
      </c>
      <c r="E1241" s="136" t="s">
        <v>3154</v>
      </c>
      <c r="F1241" s="15" t="s">
        <v>855</v>
      </c>
      <c r="G1241" s="137" t="s">
        <v>3154</v>
      </c>
      <c r="H1241" s="13" t="s">
        <v>34</v>
      </c>
      <c r="I1241" s="126" t="s">
        <v>3154</v>
      </c>
      <c r="J1241" s="126" t="s">
        <v>3154</v>
      </c>
      <c r="K1241" s="17">
        <f>VLOOKUP(A1241,'[1]קובץ מוכן '!$A$1:$C$7608,3,0)</f>
        <v>0</v>
      </c>
      <c r="L1241" s="17">
        <f>VLOOKUP(A1241,'[2]2023'!$A$9:$I$7853,9,0)</f>
        <v>0</v>
      </c>
      <c r="M1241" s="18">
        <f>VLOOKUP(A1241,[3]data1683177749303!$A$2:$J$6448,10,0)</f>
        <v>0</v>
      </c>
    </row>
    <row r="1242" spans="1:13" ht="15.75" outlineLevel="1">
      <c r="A1242" s="10">
        <v>1341000491</v>
      </c>
      <c r="B1242" s="11">
        <v>491</v>
      </c>
      <c r="C1242" s="19">
        <v>341000</v>
      </c>
      <c r="D1242" s="13">
        <v>1</v>
      </c>
      <c r="E1242" s="136" t="s">
        <v>3154</v>
      </c>
      <c r="F1242" s="15" t="s">
        <v>856</v>
      </c>
      <c r="G1242" s="137" t="s">
        <v>3154</v>
      </c>
      <c r="H1242" s="13" t="s">
        <v>34</v>
      </c>
      <c r="I1242" s="126" t="s">
        <v>3154</v>
      </c>
      <c r="J1242" s="126" t="s">
        <v>3154</v>
      </c>
      <c r="K1242" s="17">
        <f>VLOOKUP(A1242,'[1]קובץ מוכן '!$A$1:$C$7608,3,0)</f>
        <v>0</v>
      </c>
      <c r="L1242" s="17">
        <f>VLOOKUP(A1242,'[2]2023'!$A$9:$I$7853,9,0)</f>
        <v>0</v>
      </c>
      <c r="M1242" s="18">
        <f>VLOOKUP(A1242,[3]data1683177749303!$A$2:$J$6448,10,0)</f>
        <v>0</v>
      </c>
    </row>
    <row r="1243" spans="1:13" ht="15.75" outlineLevel="1">
      <c r="A1243" s="10">
        <v>1341000494</v>
      </c>
      <c r="B1243" s="11">
        <v>494</v>
      </c>
      <c r="C1243" s="19">
        <v>341000</v>
      </c>
      <c r="D1243" s="13">
        <v>1</v>
      </c>
      <c r="E1243" s="136" t="s">
        <v>3154</v>
      </c>
      <c r="F1243" s="15" t="s">
        <v>857</v>
      </c>
      <c r="G1243" s="137" t="s">
        <v>3154</v>
      </c>
      <c r="H1243" s="13" t="s">
        <v>34</v>
      </c>
      <c r="I1243" s="126" t="s">
        <v>3154</v>
      </c>
      <c r="J1243" s="126" t="s">
        <v>3154</v>
      </c>
      <c r="K1243" s="17">
        <f>VLOOKUP(A1243,'[1]קובץ מוכן '!$A$1:$C$7608,3,0)</f>
        <v>0</v>
      </c>
      <c r="L1243" s="17">
        <f>VLOOKUP(A1243,'[2]2023'!$A$9:$I$7853,9,0)</f>
        <v>0</v>
      </c>
      <c r="M1243" s="18">
        <f>VLOOKUP(A1243,[3]data1683177749303!$A$2:$J$6448,10,0)</f>
        <v>0</v>
      </c>
    </row>
    <row r="1244" spans="1:13" ht="15.75" outlineLevel="1">
      <c r="A1244" s="10">
        <v>1341000690</v>
      </c>
      <c r="B1244" s="11">
        <v>690</v>
      </c>
      <c r="C1244" s="19">
        <v>341000</v>
      </c>
      <c r="D1244" s="13">
        <v>1</v>
      </c>
      <c r="E1244" s="136" t="s">
        <v>3154</v>
      </c>
      <c r="F1244" s="64" t="s">
        <v>858</v>
      </c>
      <c r="G1244" s="183" t="s">
        <v>3154</v>
      </c>
      <c r="H1244" s="13" t="s">
        <v>34</v>
      </c>
      <c r="I1244" s="126" t="s">
        <v>3154</v>
      </c>
      <c r="J1244" s="126" t="s">
        <v>3154</v>
      </c>
      <c r="K1244" s="17">
        <f>VLOOKUP(A1244,'[1]קובץ מוכן '!$A$1:$C$7608,3,0)</f>
        <v>-35000</v>
      </c>
      <c r="L1244" s="17">
        <f>VLOOKUP(A1244,'[2]2023'!$A$9:$I$7853,9,0)</f>
        <v>-35000</v>
      </c>
      <c r="M1244" s="18">
        <f>VLOOKUP(A1244,[3]data1683177749303!$A$2:$J$6448,10,0)</f>
        <v>-43383.72</v>
      </c>
    </row>
    <row r="1245" spans="1:13" ht="15.75" outlineLevel="1">
      <c r="A1245" s="10">
        <v>1341000696</v>
      </c>
      <c r="B1245" s="11">
        <v>696</v>
      </c>
      <c r="C1245" s="19">
        <v>341000</v>
      </c>
      <c r="D1245" s="13">
        <v>1</v>
      </c>
      <c r="E1245" s="136" t="s">
        <v>3154</v>
      </c>
      <c r="F1245" s="15" t="s">
        <v>324</v>
      </c>
      <c r="G1245" s="137" t="s">
        <v>3154</v>
      </c>
      <c r="H1245" s="13" t="s">
        <v>34</v>
      </c>
      <c r="I1245" s="126" t="s">
        <v>3154</v>
      </c>
      <c r="J1245" s="126" t="s">
        <v>3154</v>
      </c>
      <c r="K1245" s="17">
        <v>-12000</v>
      </c>
      <c r="L1245" s="17">
        <f>VLOOKUP(A1245,'[2]2023'!$A$9:$I$7853,9,0)</f>
        <v>0</v>
      </c>
      <c r="M1245" s="18">
        <f>VLOOKUP(A1245,[3]data1683177749303!$A$2:$J$6448,10,0)</f>
        <v>0</v>
      </c>
    </row>
    <row r="1246" spans="1:13" ht="15.75" outlineLevel="1">
      <c r="A1246" s="10">
        <v>1341000790</v>
      </c>
      <c r="B1246" s="11">
        <v>790</v>
      </c>
      <c r="C1246" s="19">
        <v>341000</v>
      </c>
      <c r="D1246" s="13">
        <v>1</v>
      </c>
      <c r="E1246" s="136" t="s">
        <v>3154</v>
      </c>
      <c r="F1246" s="15" t="s">
        <v>859</v>
      </c>
      <c r="G1246" s="137" t="s">
        <v>3154</v>
      </c>
      <c r="H1246" s="13" t="s">
        <v>34</v>
      </c>
      <c r="I1246" s="126" t="s">
        <v>3154</v>
      </c>
      <c r="J1246" s="126" t="s">
        <v>3154</v>
      </c>
      <c r="K1246" s="17">
        <f>VLOOKUP(A1246,'[1]קובץ מוכן '!$A$1:$C$7608,3,0)</f>
        <v>0</v>
      </c>
      <c r="L1246" s="17">
        <f>VLOOKUP(A1246,'[2]2023'!$A$9:$I$7853,9,0)</f>
        <v>0</v>
      </c>
      <c r="M1246" s="18">
        <f>VLOOKUP(A1246,[3]data1683177749303!$A$2:$J$6448,10,0)</f>
        <v>0</v>
      </c>
    </row>
    <row r="1247" spans="1:13" ht="15.75" outlineLevel="1">
      <c r="A1247" s="10">
        <v>1341000932</v>
      </c>
      <c r="B1247" s="11">
        <v>932</v>
      </c>
      <c r="C1247" s="19">
        <v>341000</v>
      </c>
      <c r="D1247" s="13">
        <v>1</v>
      </c>
      <c r="E1247" s="136" t="s">
        <v>3154</v>
      </c>
      <c r="F1247" s="15" t="s">
        <v>860</v>
      </c>
      <c r="G1247" s="137" t="s">
        <v>3154</v>
      </c>
      <c r="H1247" s="13" t="s">
        <v>34</v>
      </c>
      <c r="I1247" s="126" t="s">
        <v>3154</v>
      </c>
      <c r="J1247" s="126" t="s">
        <v>3154</v>
      </c>
      <c r="K1247" s="17">
        <f>VLOOKUP(A1247,'[1]קובץ מוכן '!$A$1:$C$7608,3,0)</f>
        <v>0</v>
      </c>
      <c r="L1247" s="17">
        <f>VLOOKUP(A1247,'[2]2023'!$A$9:$I$7853,9,0)</f>
        <v>0</v>
      </c>
      <c r="M1247" s="18">
        <f>VLOOKUP(A1247,[3]data1683177749303!$A$2:$J$6448,10,0)</f>
        <v>0</v>
      </c>
    </row>
    <row r="1248" spans="1:13" ht="15.75" outlineLevel="1">
      <c r="A1248" s="10">
        <v>1341000933</v>
      </c>
      <c r="B1248" s="11">
        <v>933</v>
      </c>
      <c r="C1248" s="19">
        <v>341000</v>
      </c>
      <c r="D1248" s="13">
        <v>1</v>
      </c>
      <c r="E1248" s="136" t="s">
        <v>3154</v>
      </c>
      <c r="F1248" s="15" t="s">
        <v>861</v>
      </c>
      <c r="G1248" s="137" t="s">
        <v>3154</v>
      </c>
      <c r="H1248" s="13" t="s">
        <v>34</v>
      </c>
      <c r="I1248" s="126" t="s">
        <v>3154</v>
      </c>
      <c r="J1248" s="126" t="s">
        <v>3154</v>
      </c>
      <c r="K1248" s="17">
        <f>VLOOKUP(A1248,'[1]קובץ מוכן '!$A$1:$C$7608,3,0)</f>
        <v>0</v>
      </c>
      <c r="L1248" s="17">
        <f>VLOOKUP(A1248,'[2]2023'!$A$9:$I$7853,9,0)</f>
        <v>0</v>
      </c>
      <c r="M1248" s="18">
        <f>VLOOKUP(A1248,[3]data1683177749303!$A$2:$J$6448,10,0)</f>
        <v>0</v>
      </c>
    </row>
    <row r="1249" spans="1:13" ht="15.75" outlineLevel="1">
      <c r="A1249" s="10">
        <v>1341000934</v>
      </c>
      <c r="B1249" s="11">
        <v>934</v>
      </c>
      <c r="C1249" s="19">
        <v>341000</v>
      </c>
      <c r="D1249" s="13">
        <v>1</v>
      </c>
      <c r="E1249" s="136" t="s">
        <v>3154</v>
      </c>
      <c r="F1249" s="15" t="s">
        <v>862</v>
      </c>
      <c r="G1249" s="137" t="s">
        <v>3154</v>
      </c>
      <c r="H1249" s="13" t="s">
        <v>34</v>
      </c>
      <c r="I1249" s="16">
        <f>K1249/L1249-1</f>
        <v>6.4516129032258007E-2</v>
      </c>
      <c r="J1249" s="126" t="s">
        <v>3154</v>
      </c>
      <c r="K1249" s="17">
        <v>-1650000</v>
      </c>
      <c r="L1249" s="17">
        <f>VLOOKUP(A1249,'[2]2023'!$A$9:$I$7853,9,0)</f>
        <v>-1550000</v>
      </c>
      <c r="M1249" s="18">
        <f>VLOOKUP(A1249,[3]data1683177749303!$A$2:$J$6448,10,0)</f>
        <v>-1633134</v>
      </c>
    </row>
    <row r="1250" spans="1:13" ht="15.75" outlineLevel="1">
      <c r="A1250" s="10">
        <v>1341000935</v>
      </c>
      <c r="B1250" s="11">
        <v>935</v>
      </c>
      <c r="C1250" s="19">
        <v>341000</v>
      </c>
      <c r="D1250" s="13">
        <v>1</v>
      </c>
      <c r="E1250" s="136" t="s">
        <v>3154</v>
      </c>
      <c r="F1250" s="15" t="s">
        <v>863</v>
      </c>
      <c r="G1250" s="137" t="s">
        <v>3154</v>
      </c>
      <c r="H1250" s="13" t="s">
        <v>34</v>
      </c>
      <c r="I1250" s="16">
        <f>K1250/L1250-1</f>
        <v>-0.1310170104958378</v>
      </c>
      <c r="J1250" s="126" t="s">
        <v>3154</v>
      </c>
      <c r="K1250" s="17">
        <v>-240100</v>
      </c>
      <c r="L1250" s="17">
        <f>VLOOKUP(A1250,'[2]2023'!$A$9:$I$7853,9,0)</f>
        <v>-276300</v>
      </c>
      <c r="M1250" s="18">
        <f>VLOOKUP(A1250,[3]data1683177749303!$A$2:$J$6448,10,0)</f>
        <v>-267306</v>
      </c>
    </row>
    <row r="1251" spans="1:13" ht="15.75" outlineLevel="1">
      <c r="A1251" s="10">
        <v>1341000936</v>
      </c>
      <c r="B1251" s="11">
        <v>936</v>
      </c>
      <c r="C1251" s="19">
        <v>341000</v>
      </c>
      <c r="D1251" s="13">
        <v>1</v>
      </c>
      <c r="E1251" s="136" t="s">
        <v>3154</v>
      </c>
      <c r="F1251" s="15" t="s">
        <v>324</v>
      </c>
      <c r="G1251" s="137" t="s">
        <v>3154</v>
      </c>
      <c r="H1251" s="13" t="s">
        <v>34</v>
      </c>
      <c r="I1251" s="126" t="s">
        <v>3154</v>
      </c>
      <c r="J1251" s="126" t="s">
        <v>3154</v>
      </c>
      <c r="K1251" s="17">
        <f>VLOOKUP(A1251,'[1]קובץ מוכן '!$A$1:$C$7608,3,0)</f>
        <v>0</v>
      </c>
      <c r="L1251" s="17">
        <f>VLOOKUP(A1251,'[2]2023'!$A$9:$I$7853,9,0)</f>
        <v>0</v>
      </c>
      <c r="M1251" s="18">
        <f>VLOOKUP(A1251,[3]data1683177749303!$A$2:$J$6448,10,0)</f>
        <v>0</v>
      </c>
    </row>
    <row r="1252" spans="1:13" ht="15.75" outlineLevel="1">
      <c r="A1252" s="10">
        <v>1341000937</v>
      </c>
      <c r="B1252" s="11">
        <v>937</v>
      </c>
      <c r="C1252" s="19">
        <v>341000</v>
      </c>
      <c r="D1252" s="13">
        <v>1</v>
      </c>
      <c r="E1252" s="136" t="s">
        <v>3154</v>
      </c>
      <c r="F1252" s="15" t="s">
        <v>864</v>
      </c>
      <c r="G1252" s="137" t="s">
        <v>3154</v>
      </c>
      <c r="H1252" s="13" t="s">
        <v>34</v>
      </c>
      <c r="I1252" s="126" t="s">
        <v>3154</v>
      </c>
      <c r="J1252" s="126" t="s">
        <v>3154</v>
      </c>
      <c r="K1252" s="17">
        <f>VLOOKUP(A1252,'[1]קובץ מוכן '!$A$1:$C$7608,3,0)</f>
        <v>-57000</v>
      </c>
      <c r="L1252" s="17">
        <f>VLOOKUP(A1252,'[2]2023'!$A$9:$I$7853,9,0)</f>
        <v>-57000</v>
      </c>
      <c r="M1252" s="18">
        <f>VLOOKUP(A1252,[3]data1683177749303!$A$2:$J$6448,10,0)</f>
        <v>-1418</v>
      </c>
    </row>
    <row r="1253" spans="1:13" ht="16.5" outlineLevel="1" thickBot="1">
      <c r="A1253" s="10">
        <v>1341000944</v>
      </c>
      <c r="B1253" s="11">
        <v>944</v>
      </c>
      <c r="C1253" s="19">
        <v>341000</v>
      </c>
      <c r="D1253" s="13">
        <v>1</v>
      </c>
      <c r="E1253" s="136" t="s">
        <v>3154</v>
      </c>
      <c r="F1253" s="15" t="s">
        <v>455</v>
      </c>
      <c r="G1253" s="137" t="s">
        <v>3154</v>
      </c>
      <c r="H1253" s="13" t="s">
        <v>34</v>
      </c>
      <c r="I1253" s="126" t="s">
        <v>3154</v>
      </c>
      <c r="J1253" s="126" t="s">
        <v>3154</v>
      </c>
      <c r="K1253" s="17">
        <f>VLOOKUP(A1253,'[1]קובץ מוכן '!$A$1:$C$7608,3,0)</f>
        <v>0</v>
      </c>
      <c r="L1253" s="17">
        <f>VLOOKUP(A1253,'[2]2023'!$A$9:$I$7853,9,0)</f>
        <v>0</v>
      </c>
      <c r="M1253" s="18">
        <f>VLOOKUP(A1253,[3]data1683177749303!$A$2:$J$6448,10,0)</f>
        <v>0</v>
      </c>
    </row>
    <row r="1254" spans="1:13" ht="16.5" thickBot="1">
      <c r="A1254" s="125" t="s">
        <v>3154</v>
      </c>
      <c r="B1254" s="25" t="s">
        <v>865</v>
      </c>
      <c r="C1254" s="146" t="s">
        <v>3154</v>
      </c>
      <c r="D1254" s="146" t="s">
        <v>3154</v>
      </c>
      <c r="E1254" s="147" t="s">
        <v>3154</v>
      </c>
      <c r="F1254" s="28" t="s">
        <v>853</v>
      </c>
      <c r="G1254" s="153" t="s">
        <v>3154</v>
      </c>
      <c r="H1254" s="146" t="s">
        <v>3154</v>
      </c>
      <c r="I1254" s="29">
        <f>K1254/L1254-1</f>
        <v>3.7932242406045091E-2</v>
      </c>
      <c r="J1254" s="127" t="s">
        <v>3154</v>
      </c>
      <c r="K1254" s="37">
        <f t="shared" ref="K1254:M1254" si="71">SUBTOTAL(9,K1240:K1253)</f>
        <v>-2074100</v>
      </c>
      <c r="L1254" s="37">
        <f t="shared" si="71"/>
        <v>-1998300</v>
      </c>
      <c r="M1254" s="38">
        <f t="shared" si="71"/>
        <v>-2058884.72</v>
      </c>
    </row>
    <row r="1255" spans="1:13" ht="15.75" outlineLevel="1">
      <c r="A1255" s="10">
        <v>13420000</v>
      </c>
      <c r="B1255" s="11">
        <v>0</v>
      </c>
      <c r="C1255" s="19">
        <v>342000</v>
      </c>
      <c r="D1255" s="13">
        <v>1</v>
      </c>
      <c r="E1255" s="136" t="s">
        <v>3154</v>
      </c>
      <c r="F1255" s="15" t="s">
        <v>866</v>
      </c>
      <c r="G1255" s="137" t="s">
        <v>3154</v>
      </c>
      <c r="H1255" s="13" t="s">
        <v>11</v>
      </c>
      <c r="I1255" s="126" t="s">
        <v>3154</v>
      </c>
      <c r="J1255" s="142" t="s">
        <v>3154</v>
      </c>
      <c r="K1255" s="17">
        <f>VLOOKUP(A1255,'[1]קובץ מוכן '!$A$1:$C$7608,3,0)</f>
        <v>0</v>
      </c>
      <c r="L1255" s="139" t="s">
        <v>3154</v>
      </c>
      <c r="M1255" s="140" t="s">
        <v>3154</v>
      </c>
    </row>
    <row r="1256" spans="1:13" ht="15.75" outlineLevel="1">
      <c r="A1256" s="10">
        <v>13425000</v>
      </c>
      <c r="B1256" s="11">
        <v>0</v>
      </c>
      <c r="C1256" s="19">
        <v>342500</v>
      </c>
      <c r="D1256" s="13">
        <v>1</v>
      </c>
      <c r="E1256" s="136" t="s">
        <v>3154</v>
      </c>
      <c r="F1256" s="15" t="s">
        <v>867</v>
      </c>
      <c r="G1256" s="137" t="s">
        <v>3154</v>
      </c>
      <c r="H1256" s="13" t="s">
        <v>11</v>
      </c>
      <c r="I1256" s="126" t="s">
        <v>3154</v>
      </c>
      <c r="J1256" s="142" t="s">
        <v>3154</v>
      </c>
      <c r="K1256" s="17">
        <f>VLOOKUP(A1256,'[1]קובץ מוכן '!$A$1:$C$7608,3,0)</f>
        <v>0</v>
      </c>
      <c r="L1256" s="17">
        <f>VLOOKUP(A1256,'[2]2023'!$A$9:$I$7853,9,0)</f>
        <v>0</v>
      </c>
      <c r="M1256" s="140" t="s">
        <v>3154</v>
      </c>
    </row>
    <row r="1257" spans="1:13" ht="15.75" outlineLevel="1">
      <c r="A1257" s="10">
        <v>1342500421</v>
      </c>
      <c r="B1257" s="11">
        <v>421</v>
      </c>
      <c r="C1257" s="19">
        <v>342500</v>
      </c>
      <c r="D1257" s="13">
        <v>1</v>
      </c>
      <c r="E1257" s="136" t="s">
        <v>3154</v>
      </c>
      <c r="F1257" s="15" t="s">
        <v>868</v>
      </c>
      <c r="G1257" s="137" t="s">
        <v>3154</v>
      </c>
      <c r="H1257" s="13" t="s">
        <v>34</v>
      </c>
      <c r="I1257" s="16">
        <f>K1257/L1257-1</f>
        <v>0</v>
      </c>
      <c r="J1257" s="126" t="s">
        <v>3154</v>
      </c>
      <c r="K1257" s="17">
        <f>VLOOKUP(A1257,'[1]קובץ מוכן '!$A$1:$C$7608,3,0)</f>
        <v>-5000</v>
      </c>
      <c r="L1257" s="17">
        <f>VLOOKUP(A1257,'[2]2023'!$A$9:$I$7853,9,0)</f>
        <v>-5000</v>
      </c>
      <c r="M1257" s="18">
        <f>VLOOKUP(A1257,[3]data1683177749303!$A$2:$J$6448,10,0)</f>
        <v>-60956.9</v>
      </c>
    </row>
    <row r="1258" spans="1:13" ht="15.75" outlineLevel="1">
      <c r="A1258" s="10">
        <v>1342500422</v>
      </c>
      <c r="B1258" s="11">
        <v>422</v>
      </c>
      <c r="C1258" s="19">
        <v>342500</v>
      </c>
      <c r="D1258" s="13">
        <v>1</v>
      </c>
      <c r="E1258" s="136" t="s">
        <v>3154</v>
      </c>
      <c r="F1258" s="15" t="s">
        <v>869</v>
      </c>
      <c r="G1258" s="137" t="s">
        <v>3154</v>
      </c>
      <c r="H1258" s="13" t="s">
        <v>34</v>
      </c>
      <c r="I1258" s="126" t="s">
        <v>3154</v>
      </c>
      <c r="J1258" s="126" t="s">
        <v>3154</v>
      </c>
      <c r="K1258" s="17">
        <f>VLOOKUP(A1258,'[1]קובץ מוכן '!$A$1:$C$7608,3,0)</f>
        <v>0</v>
      </c>
      <c r="L1258" s="17">
        <f>VLOOKUP(A1258,'[2]2023'!$A$9:$I$7853,9,0)</f>
        <v>0</v>
      </c>
      <c r="M1258" s="18">
        <f>VLOOKUP(A1258,[3]data1683177749303!$A$2:$J$6448,10,0)</f>
        <v>0</v>
      </c>
    </row>
    <row r="1259" spans="1:13" ht="15.75" outlineLevel="1">
      <c r="A1259" s="10">
        <v>1342500423</v>
      </c>
      <c r="B1259" s="11">
        <v>423</v>
      </c>
      <c r="C1259" s="19">
        <v>342500</v>
      </c>
      <c r="D1259" s="13">
        <v>1</v>
      </c>
      <c r="E1259" s="136" t="s">
        <v>3154</v>
      </c>
      <c r="F1259" s="15" t="s">
        <v>870</v>
      </c>
      <c r="G1259" s="137" t="s">
        <v>3154</v>
      </c>
      <c r="H1259" s="13" t="s">
        <v>34</v>
      </c>
      <c r="I1259" s="16">
        <f>K1259/L1259-1</f>
        <v>0</v>
      </c>
      <c r="J1259" s="126" t="s">
        <v>3154</v>
      </c>
      <c r="K1259" s="17">
        <v>-17000</v>
      </c>
      <c r="L1259" s="17">
        <f>VLOOKUP(A1259,'[2]2023'!$A$9:$I$7853,9,0)</f>
        <v>-17000</v>
      </c>
      <c r="M1259" s="18">
        <f>VLOOKUP(A1259,[3]data1683177749303!$A$2:$J$6448,10,0)</f>
        <v>-25095</v>
      </c>
    </row>
    <row r="1260" spans="1:13" ht="15.75" outlineLevel="1">
      <c r="A1260" s="10">
        <v>1342500690</v>
      </c>
      <c r="B1260" s="11">
        <v>690</v>
      </c>
      <c r="C1260" s="19">
        <v>342500</v>
      </c>
      <c r="D1260" s="13">
        <v>1</v>
      </c>
      <c r="E1260" s="136" t="s">
        <v>3154</v>
      </c>
      <c r="F1260" s="48" t="s">
        <v>871</v>
      </c>
      <c r="G1260" s="165" t="s">
        <v>3154</v>
      </c>
      <c r="H1260" s="13" t="s">
        <v>34</v>
      </c>
      <c r="I1260" s="126" t="s">
        <v>3154</v>
      </c>
      <c r="J1260" s="126" t="s">
        <v>3154</v>
      </c>
      <c r="K1260" s="17">
        <f>VLOOKUP(A1260,'[1]קובץ מוכן '!$A$1:$C$7608,3,0)</f>
        <v>0</v>
      </c>
      <c r="L1260" s="17">
        <f>VLOOKUP(A1260,'[2]2023'!$A$9:$I$7853,9,0)</f>
        <v>0</v>
      </c>
      <c r="M1260" s="18">
        <f>VLOOKUP(A1260,[3]data1683177749303!$A$2:$J$6448,10,0)</f>
        <v>0</v>
      </c>
    </row>
    <row r="1261" spans="1:13" ht="15.75" outlineLevel="1">
      <c r="A1261" s="10">
        <v>1342500791</v>
      </c>
      <c r="B1261" s="11">
        <v>791</v>
      </c>
      <c r="C1261" s="19">
        <v>342500</v>
      </c>
      <c r="D1261" s="13">
        <v>1</v>
      </c>
      <c r="E1261" s="136" t="s">
        <v>3154</v>
      </c>
      <c r="F1261" s="48" t="s">
        <v>872</v>
      </c>
      <c r="G1261" s="165" t="s">
        <v>3154</v>
      </c>
      <c r="H1261" s="13" t="s">
        <v>34</v>
      </c>
      <c r="I1261" s="16">
        <f t="shared" ref="I1261:I1273" si="72">K1261/L1261-1</f>
        <v>0</v>
      </c>
      <c r="J1261" s="126" t="s">
        <v>3154</v>
      </c>
      <c r="K1261" s="17">
        <f>VLOOKUP(A1261,'[1]קובץ מוכן '!$A$1:$C$7608,3,0)</f>
        <v>-112500</v>
      </c>
      <c r="L1261" s="17">
        <f>VLOOKUP(A1261,'[2]2023'!$A$9:$I$7853,9,0)</f>
        <v>-112500</v>
      </c>
      <c r="M1261" s="18">
        <f>VLOOKUP(A1261,[3]data1683177749303!$A$2:$J$6448,10,0)</f>
        <v>-135000</v>
      </c>
    </row>
    <row r="1262" spans="1:13" ht="15.75" outlineLevel="1">
      <c r="A1262" s="10">
        <v>1342500931</v>
      </c>
      <c r="B1262" s="11">
        <v>931</v>
      </c>
      <c r="C1262" s="19">
        <v>342500</v>
      </c>
      <c r="D1262" s="13">
        <v>1</v>
      </c>
      <c r="E1262" s="136" t="s">
        <v>3154</v>
      </c>
      <c r="F1262" s="15" t="s">
        <v>873</v>
      </c>
      <c r="G1262" s="137" t="s">
        <v>3154</v>
      </c>
      <c r="H1262" s="13" t="s">
        <v>34</v>
      </c>
      <c r="I1262" s="16">
        <f t="shared" si="72"/>
        <v>-0.2593333333333333</v>
      </c>
      <c r="J1262" s="126" t="s">
        <v>3154</v>
      </c>
      <c r="K1262" s="17">
        <v>-444400</v>
      </c>
      <c r="L1262" s="17">
        <f>VLOOKUP(A1262,'[2]2023'!$A$9:$I$7853,9,0)</f>
        <v>-600000</v>
      </c>
      <c r="M1262" s="18">
        <f>VLOOKUP(A1262,[3]data1683177749303!$A$2:$J$6448,10,0)</f>
        <v>-328864</v>
      </c>
    </row>
    <row r="1263" spans="1:13" ht="15.75" outlineLevel="1">
      <c r="A1263" s="10">
        <v>1342500932</v>
      </c>
      <c r="B1263" s="11">
        <v>932</v>
      </c>
      <c r="C1263" s="19">
        <v>342500</v>
      </c>
      <c r="D1263" s="13">
        <v>1</v>
      </c>
      <c r="E1263" s="136" t="s">
        <v>3154</v>
      </c>
      <c r="F1263" s="15" t="s">
        <v>874</v>
      </c>
      <c r="G1263" s="137" t="s">
        <v>3154</v>
      </c>
      <c r="H1263" s="13" t="s">
        <v>34</v>
      </c>
      <c r="I1263" s="16">
        <f t="shared" si="72"/>
        <v>0</v>
      </c>
      <c r="J1263" s="126" t="s">
        <v>3154</v>
      </c>
      <c r="K1263" s="17">
        <f>VLOOKUP(A1263,'[1]קובץ מוכן '!$A$1:$C$7608,3,0)</f>
        <v>-60000</v>
      </c>
      <c r="L1263" s="17">
        <f>VLOOKUP(A1263,'[2]2023'!$A$9:$I$7853,9,0)</f>
        <v>-60000</v>
      </c>
      <c r="M1263" s="18">
        <f>VLOOKUP(A1263,[3]data1683177749303!$A$2:$J$6448,10,0)</f>
        <v>-34910</v>
      </c>
    </row>
    <row r="1264" spans="1:13" ht="15.75" outlineLevel="1">
      <c r="A1264" s="10">
        <v>1342500933</v>
      </c>
      <c r="B1264" s="11">
        <v>933</v>
      </c>
      <c r="C1264" s="19">
        <v>342500</v>
      </c>
      <c r="D1264" s="13">
        <v>1</v>
      </c>
      <c r="E1264" s="136" t="s">
        <v>3154</v>
      </c>
      <c r="F1264" s="15" t="s">
        <v>875</v>
      </c>
      <c r="G1264" s="137" t="s">
        <v>3154</v>
      </c>
      <c r="H1264" s="13" t="s">
        <v>34</v>
      </c>
      <c r="I1264" s="16">
        <f t="shared" si="72"/>
        <v>-0.4</v>
      </c>
      <c r="J1264" s="126" t="s">
        <v>3154</v>
      </c>
      <c r="K1264" s="17">
        <v>-150000</v>
      </c>
      <c r="L1264" s="17">
        <f>VLOOKUP(A1264,'[2]2023'!$A$9:$I$7853,9,0)</f>
        <v>-250000</v>
      </c>
      <c r="M1264" s="18">
        <f>VLOOKUP(A1264,[3]data1683177749303!$A$2:$J$6448,10,0)</f>
        <v>-249820</v>
      </c>
    </row>
    <row r="1265" spans="1:13" ht="15.75" outlineLevel="1">
      <c r="A1265" s="10">
        <v>1342500934</v>
      </c>
      <c r="B1265" s="11">
        <v>934</v>
      </c>
      <c r="C1265" s="19">
        <v>342500</v>
      </c>
      <c r="D1265" s="13">
        <v>1</v>
      </c>
      <c r="E1265" s="136" t="s">
        <v>3154</v>
      </c>
      <c r="F1265" s="15" t="s">
        <v>876</v>
      </c>
      <c r="G1265" s="137" t="s">
        <v>3154</v>
      </c>
      <c r="H1265" s="13" t="s">
        <v>34</v>
      </c>
      <c r="I1265" s="16">
        <f t="shared" si="72"/>
        <v>9.5030552257391987E-2</v>
      </c>
      <c r="J1265" s="126" t="s">
        <v>3154</v>
      </c>
      <c r="K1265" s="17">
        <v>-18150000</v>
      </c>
      <c r="L1265" s="17">
        <f>VLOOKUP(A1265,'[2]2023'!$A$9:$I$7853,9,0)</f>
        <v>-16574880</v>
      </c>
      <c r="M1265" s="18">
        <f>VLOOKUP(A1265,[3]data1683177749303!$A$2:$J$6448,10,0)</f>
        <v>-16830158</v>
      </c>
    </row>
    <row r="1266" spans="1:13" ht="15.75" outlineLevel="1">
      <c r="A1266" s="10">
        <v>1342500935</v>
      </c>
      <c r="B1266" s="11">
        <v>935</v>
      </c>
      <c r="C1266" s="19">
        <v>342500</v>
      </c>
      <c r="D1266" s="13">
        <v>1</v>
      </c>
      <c r="E1266" s="136" t="s">
        <v>3154</v>
      </c>
      <c r="F1266" s="15" t="s">
        <v>877</v>
      </c>
      <c r="G1266" s="137" t="s">
        <v>3154</v>
      </c>
      <c r="H1266" s="13" t="s">
        <v>34</v>
      </c>
      <c r="I1266" s="126" t="s">
        <v>3154</v>
      </c>
      <c r="J1266" s="15" t="s">
        <v>522</v>
      </c>
      <c r="K1266" s="17">
        <v>0</v>
      </c>
      <c r="L1266" s="17">
        <v>0</v>
      </c>
      <c r="M1266" s="18">
        <v>0</v>
      </c>
    </row>
    <row r="1267" spans="1:13" ht="15.75" outlineLevel="1">
      <c r="A1267" s="10">
        <v>1342500936</v>
      </c>
      <c r="B1267" s="11">
        <v>936</v>
      </c>
      <c r="C1267" s="19">
        <v>342500</v>
      </c>
      <c r="D1267" s="13">
        <v>1</v>
      </c>
      <c r="E1267" s="136" t="s">
        <v>3154</v>
      </c>
      <c r="F1267" s="15" t="s">
        <v>878</v>
      </c>
      <c r="G1267" s="137" t="s">
        <v>3154</v>
      </c>
      <c r="H1267" s="13" t="s">
        <v>34</v>
      </c>
      <c r="I1267" s="16">
        <f t="shared" si="72"/>
        <v>0</v>
      </c>
      <c r="J1267" s="126" t="s">
        <v>3154</v>
      </c>
      <c r="K1267" s="17">
        <f>VLOOKUP(A1267,'[1]קובץ מוכן '!$A$1:$C$7608,3,0)</f>
        <v>-140000</v>
      </c>
      <c r="L1267" s="17">
        <f>VLOOKUP(A1267,'[2]2023'!$A$9:$I$7853,9,0)</f>
        <v>-140000</v>
      </c>
      <c r="M1267" s="18">
        <f>VLOOKUP(A1267,[3]data1683177749303!$A$2:$J$6448,10,0)</f>
        <v>-81794</v>
      </c>
    </row>
    <row r="1268" spans="1:13" ht="15.75" outlineLevel="1">
      <c r="A1268" s="10">
        <v>1342500937</v>
      </c>
      <c r="B1268" s="11">
        <v>937</v>
      </c>
      <c r="C1268" s="19">
        <v>342500</v>
      </c>
      <c r="D1268" s="13">
        <v>1</v>
      </c>
      <c r="E1268" s="136" t="s">
        <v>3154</v>
      </c>
      <c r="F1268" s="15" t="s">
        <v>879</v>
      </c>
      <c r="G1268" s="137" t="s">
        <v>3154</v>
      </c>
      <c r="H1268" s="13" t="s">
        <v>34</v>
      </c>
      <c r="I1268" s="16">
        <f t="shared" si="72"/>
        <v>0</v>
      </c>
      <c r="J1268" s="126" t="s">
        <v>3154</v>
      </c>
      <c r="K1268" s="17">
        <f>VLOOKUP(A1268,'[1]קובץ מוכן '!$A$1:$C$7608,3,0)</f>
        <v>-567800</v>
      </c>
      <c r="L1268" s="17">
        <f>VLOOKUP(A1268,'[2]2023'!$A$9:$I$7853,9,0)</f>
        <v>-567800</v>
      </c>
      <c r="M1268" s="18">
        <f>VLOOKUP(A1268,[3]data1683177749303!$A$2:$J$6448,10,0)</f>
        <v>-349575</v>
      </c>
    </row>
    <row r="1269" spans="1:13" ht="15.75" outlineLevel="1">
      <c r="A1269" s="10">
        <v>1342500938</v>
      </c>
      <c r="B1269" s="11">
        <v>938</v>
      </c>
      <c r="C1269" s="19">
        <v>342500</v>
      </c>
      <c r="D1269" s="13">
        <v>1</v>
      </c>
      <c r="E1269" s="136" t="s">
        <v>3154</v>
      </c>
      <c r="F1269" s="15" t="s">
        <v>880</v>
      </c>
      <c r="G1269" s="137" t="s">
        <v>3154</v>
      </c>
      <c r="H1269" s="13" t="s">
        <v>34</v>
      </c>
      <c r="I1269" s="126" t="s">
        <v>3154</v>
      </c>
      <c r="J1269" s="126" t="s">
        <v>3154</v>
      </c>
      <c r="K1269" s="17">
        <f>VLOOKUP(A1269,'[1]קובץ מוכן '!$A$1:$C$7608,3,0)</f>
        <v>0</v>
      </c>
      <c r="L1269" s="17">
        <f>VLOOKUP(A1269,'[2]2023'!$A$9:$I$7853,9,0)</f>
        <v>0</v>
      </c>
      <c r="M1269" s="18">
        <f>VLOOKUP(A1269,[3]data1683177749303!$A$2:$J$6448,10,0)</f>
        <v>0</v>
      </c>
    </row>
    <row r="1270" spans="1:13" ht="15.75" outlineLevel="1">
      <c r="A1270" s="10">
        <v>1342500939</v>
      </c>
      <c r="B1270" s="11">
        <v>939</v>
      </c>
      <c r="C1270" s="19">
        <v>342500</v>
      </c>
      <c r="D1270" s="13">
        <v>1</v>
      </c>
      <c r="E1270" s="136" t="s">
        <v>3154</v>
      </c>
      <c r="F1270" s="15" t="s">
        <v>881</v>
      </c>
      <c r="G1270" s="137" t="s">
        <v>3154</v>
      </c>
      <c r="H1270" s="13" t="s">
        <v>34</v>
      </c>
      <c r="I1270" s="16">
        <f t="shared" si="72"/>
        <v>7.4257425742574323E-2</v>
      </c>
      <c r="J1270" s="126" t="s">
        <v>3154</v>
      </c>
      <c r="K1270" s="17">
        <v>-434000</v>
      </c>
      <c r="L1270" s="17">
        <f>VLOOKUP(A1270,'[2]2023'!$A$9:$I$7853,9,0)</f>
        <v>-404000</v>
      </c>
      <c r="M1270" s="18">
        <f>VLOOKUP(A1270,[3]data1683177749303!$A$2:$J$6448,10,0)</f>
        <v>0</v>
      </c>
    </row>
    <row r="1271" spans="1:13" ht="15.75" outlineLevel="1">
      <c r="A1271" s="10">
        <v>1342500940</v>
      </c>
      <c r="B1271" s="11">
        <v>940</v>
      </c>
      <c r="C1271" s="19">
        <v>342500</v>
      </c>
      <c r="D1271" s="13">
        <v>1</v>
      </c>
      <c r="E1271" s="136" t="s">
        <v>3154</v>
      </c>
      <c r="F1271" s="15" t="s">
        <v>882</v>
      </c>
      <c r="G1271" s="137" t="s">
        <v>3154</v>
      </c>
      <c r="H1271" s="13" t="s">
        <v>34</v>
      </c>
      <c r="I1271" s="16">
        <f t="shared" si="72"/>
        <v>0</v>
      </c>
      <c r="J1271" s="126" t="s">
        <v>3154</v>
      </c>
      <c r="K1271" s="17">
        <f>VLOOKUP(A1271,'[1]קובץ מוכן '!$A$1:$C$7608,3,0)</f>
        <v>-375000</v>
      </c>
      <c r="L1271" s="17">
        <f>VLOOKUP(A1271,'[2]2023'!$A$9:$I$7853,9,0)</f>
        <v>-375000</v>
      </c>
      <c r="M1271" s="18">
        <f>VLOOKUP(A1271,[3]data1683177749303!$A$2:$J$6448,10,0)</f>
        <v>-386125</v>
      </c>
    </row>
    <row r="1272" spans="1:13" ht="15.75" outlineLevel="1">
      <c r="A1272" s="10">
        <v>1342500941</v>
      </c>
      <c r="B1272" s="11">
        <v>941</v>
      </c>
      <c r="C1272" s="19">
        <v>342500</v>
      </c>
      <c r="D1272" s="13">
        <v>1</v>
      </c>
      <c r="E1272" s="136" t="s">
        <v>3154</v>
      </c>
      <c r="F1272" s="15" t="s">
        <v>883</v>
      </c>
      <c r="G1272" s="137" t="s">
        <v>3154</v>
      </c>
      <c r="H1272" s="13" t="s">
        <v>34</v>
      </c>
      <c r="I1272" s="16">
        <f t="shared" si="72"/>
        <v>0</v>
      </c>
      <c r="J1272" s="126" t="s">
        <v>3154</v>
      </c>
      <c r="K1272" s="17">
        <f>VLOOKUP(A1272,'[1]קובץ מוכן '!$A$1:$C$7608,3,0)</f>
        <v>-350000</v>
      </c>
      <c r="L1272" s="17">
        <f>VLOOKUP(A1272,'[2]2023'!$A$9:$I$7853,9,0)</f>
        <v>-350000</v>
      </c>
      <c r="M1272" s="18">
        <f>VLOOKUP(A1272,[3]data1683177749303!$A$2:$J$6448,10,0)</f>
        <v>-577718</v>
      </c>
    </row>
    <row r="1273" spans="1:13" ht="15.75" outlineLevel="1">
      <c r="A1273" s="10">
        <v>1342500942</v>
      </c>
      <c r="B1273" s="11">
        <v>942</v>
      </c>
      <c r="C1273" s="19">
        <v>342500</v>
      </c>
      <c r="D1273" s="13">
        <v>1</v>
      </c>
      <c r="E1273" s="136" t="s">
        <v>3154</v>
      </c>
      <c r="F1273" s="15" t="s">
        <v>884</v>
      </c>
      <c r="G1273" s="137" t="s">
        <v>3154</v>
      </c>
      <c r="H1273" s="13" t="s">
        <v>34</v>
      </c>
      <c r="I1273" s="16">
        <f t="shared" si="72"/>
        <v>0.16279069767441867</v>
      </c>
      <c r="J1273" s="126" t="s">
        <v>3154</v>
      </c>
      <c r="K1273" s="17">
        <f>VLOOKUP(A1273,'[1]קובץ מוכן '!$A$1:$C$7608,3,0)</f>
        <v>-750000</v>
      </c>
      <c r="L1273" s="17">
        <f>VLOOKUP(A1273,'[2]2023'!$A$9:$I$7853,9,0)</f>
        <v>-645000</v>
      </c>
      <c r="M1273" s="18">
        <f>VLOOKUP(A1273,[3]data1683177749303!$A$2:$J$6448,10,0)</f>
        <v>-658464</v>
      </c>
    </row>
    <row r="1274" spans="1:13" ht="15.75" outlineLevel="1">
      <c r="A1274" s="10">
        <v>1342500944</v>
      </c>
      <c r="B1274" s="11">
        <v>944</v>
      </c>
      <c r="C1274" s="19">
        <v>342500</v>
      </c>
      <c r="D1274" s="13">
        <v>1</v>
      </c>
      <c r="E1274" s="136" t="s">
        <v>3154</v>
      </c>
      <c r="F1274" s="15" t="s">
        <v>885</v>
      </c>
      <c r="G1274" s="137" t="s">
        <v>3154</v>
      </c>
      <c r="H1274" s="13" t="s">
        <v>34</v>
      </c>
      <c r="I1274" s="126" t="s">
        <v>3154</v>
      </c>
      <c r="J1274" s="126" t="s">
        <v>3154</v>
      </c>
      <c r="K1274" s="17">
        <f>VLOOKUP(A1274,'[1]קובץ מוכן '!$A$1:$C$7608,3,0)</f>
        <v>0</v>
      </c>
      <c r="L1274" s="17">
        <f>VLOOKUP(A1274,'[2]2023'!$A$9:$I$7853,9,0)</f>
        <v>0</v>
      </c>
      <c r="M1274" s="18">
        <f>VLOOKUP(A1274,[3]data1683177749303!$A$2:$J$6448,10,0)</f>
        <v>0</v>
      </c>
    </row>
    <row r="1275" spans="1:13" ht="15.75" outlineLevel="1">
      <c r="A1275" s="10">
        <v>1342500945</v>
      </c>
      <c r="B1275" s="11">
        <v>945</v>
      </c>
      <c r="C1275" s="19">
        <v>342500</v>
      </c>
      <c r="D1275" s="13">
        <v>1</v>
      </c>
      <c r="E1275" s="136" t="s">
        <v>3154</v>
      </c>
      <c r="F1275" s="48" t="s">
        <v>886</v>
      </c>
      <c r="G1275" s="165" t="s">
        <v>3154</v>
      </c>
      <c r="H1275" s="13" t="s">
        <v>34</v>
      </c>
      <c r="I1275" s="16">
        <f>K1275/L1275-1</f>
        <v>0</v>
      </c>
      <c r="J1275" s="126" t="s">
        <v>3154</v>
      </c>
      <c r="K1275" s="17">
        <f>VLOOKUP(A1275,'[1]קובץ מוכן '!$A$1:$C$7608,3,0)</f>
        <v>-37500</v>
      </c>
      <c r="L1275" s="17">
        <f>VLOOKUP(A1275,'[2]2023'!$A$9:$I$7853,9,0)</f>
        <v>-37500</v>
      </c>
      <c r="M1275" s="18">
        <f>VLOOKUP(A1275,[3]data1683177749303!$A$2:$J$6448,10,0)</f>
        <v>-356</v>
      </c>
    </row>
    <row r="1276" spans="1:13" ht="15.75" outlineLevel="1">
      <c r="A1276" s="10">
        <v>1342500946</v>
      </c>
      <c r="B1276" s="11">
        <v>946</v>
      </c>
      <c r="C1276" s="19">
        <v>342500</v>
      </c>
      <c r="D1276" s="13">
        <v>1</v>
      </c>
      <c r="E1276" s="136" t="s">
        <v>3154</v>
      </c>
      <c r="F1276" s="15" t="s">
        <v>887</v>
      </c>
      <c r="G1276" s="137" t="s">
        <v>3154</v>
      </c>
      <c r="H1276" s="13" t="s">
        <v>34</v>
      </c>
      <c r="I1276" s="16">
        <f>K1276/L1276-1</f>
        <v>0</v>
      </c>
      <c r="J1276" s="126" t="s">
        <v>3154</v>
      </c>
      <c r="K1276" s="17">
        <f>VLOOKUP(A1276,'[1]קובץ מוכן '!$A$1:$C$7608,3,0)</f>
        <v>-184000</v>
      </c>
      <c r="L1276" s="17">
        <f>VLOOKUP(A1276,'[2]2023'!$A$9:$I$7853,9,0)</f>
        <v>-184000</v>
      </c>
      <c r="M1276" s="18">
        <f>VLOOKUP(A1276,[3]data1683177749303!$A$2:$J$6448,10,0)</f>
        <v>-25543</v>
      </c>
    </row>
    <row r="1277" spans="1:13" ht="15.75" outlineLevel="1">
      <c r="A1277" s="10">
        <v>1342500949</v>
      </c>
      <c r="B1277" s="11">
        <v>949</v>
      </c>
      <c r="C1277" s="19">
        <v>342500</v>
      </c>
      <c r="D1277" s="13">
        <v>1</v>
      </c>
      <c r="E1277" s="136" t="s">
        <v>3154</v>
      </c>
      <c r="F1277" s="15" t="s">
        <v>888</v>
      </c>
      <c r="G1277" s="137" t="s">
        <v>3154</v>
      </c>
      <c r="H1277" s="13" t="s">
        <v>34</v>
      </c>
      <c r="I1277" s="16">
        <f>K1277/L1277-1</f>
        <v>0</v>
      </c>
      <c r="J1277" s="126" t="s">
        <v>3154</v>
      </c>
      <c r="K1277" s="17">
        <f>VLOOKUP(A1277,'[1]קובץ מוכן '!$A$1:$C$7608,3,0)</f>
        <v>-87000</v>
      </c>
      <c r="L1277" s="17">
        <f>VLOOKUP(A1277,'[2]2023'!$A$9:$I$7853,9,0)</f>
        <v>-87000</v>
      </c>
      <c r="M1277" s="18">
        <f>VLOOKUP(A1277,[3]data1683177749303!$A$2:$J$6448,10,0)</f>
        <v>-57913</v>
      </c>
    </row>
    <row r="1278" spans="1:13" ht="16.5" outlineLevel="1" thickBot="1">
      <c r="A1278" s="10">
        <v>1342500954</v>
      </c>
      <c r="B1278" s="11">
        <v>954</v>
      </c>
      <c r="C1278" s="19">
        <v>342500</v>
      </c>
      <c r="D1278" s="13">
        <v>1</v>
      </c>
      <c r="E1278" s="136" t="s">
        <v>3154</v>
      </c>
      <c r="F1278" s="15" t="s">
        <v>889</v>
      </c>
      <c r="G1278" s="137" t="s">
        <v>3154</v>
      </c>
      <c r="H1278" s="13" t="s">
        <v>34</v>
      </c>
      <c r="I1278" s="126" t="s">
        <v>3154</v>
      </c>
      <c r="J1278" s="126" t="s">
        <v>3154</v>
      </c>
      <c r="K1278" s="17">
        <f>VLOOKUP(A1278,'[1]קובץ מוכן '!$A$1:$C$7608,3,0)</f>
        <v>0</v>
      </c>
      <c r="L1278" s="17">
        <f>VLOOKUP(A1278,'[2]2023'!$A$9:$I$7853,9,0)</f>
        <v>0</v>
      </c>
      <c r="M1278" s="18">
        <f>VLOOKUP(A1278,[3]data1683177749303!$A$2:$J$6448,10,0)</f>
        <v>0</v>
      </c>
    </row>
    <row r="1279" spans="1:13" ht="16.5" thickBot="1">
      <c r="A1279" s="125" t="s">
        <v>3154</v>
      </c>
      <c r="B1279" s="25" t="s">
        <v>890</v>
      </c>
      <c r="C1279" s="146" t="s">
        <v>3154</v>
      </c>
      <c r="D1279" s="146" t="s">
        <v>3154</v>
      </c>
      <c r="E1279" s="147" t="s">
        <v>3154</v>
      </c>
      <c r="F1279" s="28" t="s">
        <v>867</v>
      </c>
      <c r="G1279" s="153" t="s">
        <v>3154</v>
      </c>
      <c r="H1279" s="146" t="s">
        <v>3154</v>
      </c>
      <c r="I1279" s="29">
        <f>K1279/L1279-1</f>
        <v>7.1266183497242563E-2</v>
      </c>
      <c r="J1279" s="127" t="s">
        <v>3154</v>
      </c>
      <c r="K1279" s="37">
        <f t="shared" ref="K1279:M1279" si="73">SUBTOTAL(9,K1257:K1278)</f>
        <v>-21864200</v>
      </c>
      <c r="L1279" s="37">
        <f t="shared" si="73"/>
        <v>-20409680</v>
      </c>
      <c r="M1279" s="38">
        <f t="shared" si="73"/>
        <v>-19802291.899999999</v>
      </c>
    </row>
    <row r="1280" spans="1:13" ht="15.75" outlineLevel="1">
      <c r="A1280" s="10">
        <v>13426000</v>
      </c>
      <c r="B1280" s="11">
        <v>0</v>
      </c>
      <c r="C1280" s="19">
        <v>342600</v>
      </c>
      <c r="D1280" s="13">
        <v>1</v>
      </c>
      <c r="E1280" s="136" t="s">
        <v>3154</v>
      </c>
      <c r="F1280" s="15" t="s">
        <v>891</v>
      </c>
      <c r="G1280" s="137" t="s">
        <v>3154</v>
      </c>
      <c r="H1280" s="13" t="s">
        <v>11</v>
      </c>
      <c r="I1280" s="126" t="s">
        <v>3154</v>
      </c>
      <c r="J1280" s="142" t="s">
        <v>3154</v>
      </c>
      <c r="K1280" s="17">
        <f>VLOOKUP(A1280,'[1]קובץ מוכן '!$A$1:$C$7608,3,0)</f>
        <v>0</v>
      </c>
      <c r="L1280" s="17">
        <f>VLOOKUP(A1280,'[2]2023'!$A$9:$I$7853,9,0)</f>
        <v>0</v>
      </c>
      <c r="M1280" s="140" t="s">
        <v>3154</v>
      </c>
    </row>
    <row r="1281" spans="1:13" ht="15.75" outlineLevel="1">
      <c r="A1281" s="10">
        <v>1342600421</v>
      </c>
      <c r="B1281" s="11">
        <v>421</v>
      </c>
      <c r="C1281" s="19">
        <v>342600</v>
      </c>
      <c r="D1281" s="13">
        <v>1</v>
      </c>
      <c r="E1281" s="136" t="s">
        <v>3154</v>
      </c>
      <c r="F1281" s="15" t="s">
        <v>854</v>
      </c>
      <c r="G1281" s="137" t="s">
        <v>3154</v>
      </c>
      <c r="H1281" s="13" t="s">
        <v>34</v>
      </c>
      <c r="I1281" s="126" t="s">
        <v>3154</v>
      </c>
      <c r="J1281" s="126" t="s">
        <v>3154</v>
      </c>
      <c r="K1281" s="17">
        <f>VLOOKUP(A1281,'[1]קובץ מוכן '!$A$1:$C$7608,3,0)</f>
        <v>0</v>
      </c>
      <c r="L1281" s="17">
        <f>VLOOKUP(A1281,'[2]2023'!$A$9:$I$7853,9,0)</f>
        <v>0</v>
      </c>
      <c r="M1281" s="18">
        <f>VLOOKUP(A1281,[3]data1683177749303!$A$2:$J$6448,10,0)</f>
        <v>0</v>
      </c>
    </row>
    <row r="1282" spans="1:13" ht="15.75" outlineLevel="1">
      <c r="A1282" s="10">
        <v>1342600423</v>
      </c>
      <c r="B1282" s="11">
        <v>423</v>
      </c>
      <c r="C1282" s="19">
        <v>342600</v>
      </c>
      <c r="D1282" s="13">
        <v>1</v>
      </c>
      <c r="E1282" s="136" t="s">
        <v>3154</v>
      </c>
      <c r="F1282" s="15" t="s">
        <v>855</v>
      </c>
      <c r="G1282" s="137" t="s">
        <v>3154</v>
      </c>
      <c r="H1282" s="13" t="s">
        <v>34</v>
      </c>
      <c r="I1282" s="126" t="s">
        <v>3154</v>
      </c>
      <c r="J1282" s="126" t="s">
        <v>3154</v>
      </c>
      <c r="K1282" s="17">
        <f>VLOOKUP(A1282,'[1]קובץ מוכן '!$A$1:$C$7608,3,0)</f>
        <v>0</v>
      </c>
      <c r="L1282" s="17">
        <f>VLOOKUP(A1282,'[2]2023'!$A$9:$I$7853,9,0)</f>
        <v>0</v>
      </c>
      <c r="M1282" s="18">
        <f>VLOOKUP(A1282,[3]data1683177749303!$A$2:$J$6448,10,0)</f>
        <v>0</v>
      </c>
    </row>
    <row r="1283" spans="1:13" ht="15.75" outlineLevel="1">
      <c r="A1283" s="10">
        <v>1342600931</v>
      </c>
      <c r="B1283" s="11">
        <v>931</v>
      </c>
      <c r="C1283" s="19">
        <v>342600</v>
      </c>
      <c r="D1283" s="13">
        <v>1</v>
      </c>
      <c r="E1283" s="136" t="s">
        <v>3154</v>
      </c>
      <c r="F1283" s="15" t="s">
        <v>883</v>
      </c>
      <c r="G1283" s="137" t="s">
        <v>3154</v>
      </c>
      <c r="H1283" s="13" t="s">
        <v>34</v>
      </c>
      <c r="I1283" s="126" t="s">
        <v>3154</v>
      </c>
      <c r="J1283" s="126" t="s">
        <v>3154</v>
      </c>
      <c r="K1283" s="17">
        <f>VLOOKUP(A1283,'[1]קובץ מוכן '!$A$1:$C$7608,3,0)</f>
        <v>0</v>
      </c>
      <c r="L1283" s="17">
        <f>VLOOKUP(A1283,'[2]2023'!$A$9:$I$7853,9,0)</f>
        <v>0</v>
      </c>
      <c r="M1283" s="18">
        <f>VLOOKUP(A1283,[3]data1683177749303!$A$2:$J$6448,10,0)</f>
        <v>0</v>
      </c>
    </row>
    <row r="1284" spans="1:13" ht="15.75" outlineLevel="1">
      <c r="A1284" s="10">
        <v>1342600932</v>
      </c>
      <c r="B1284" s="11">
        <v>932</v>
      </c>
      <c r="C1284" s="19">
        <v>342600</v>
      </c>
      <c r="D1284" s="13">
        <v>1</v>
      </c>
      <c r="E1284" s="136" t="s">
        <v>3154</v>
      </c>
      <c r="F1284" s="15" t="s">
        <v>884</v>
      </c>
      <c r="G1284" s="137" t="s">
        <v>3154</v>
      </c>
      <c r="H1284" s="13" t="s">
        <v>34</v>
      </c>
      <c r="I1284" s="126" t="s">
        <v>3154</v>
      </c>
      <c r="J1284" s="126" t="s">
        <v>3154</v>
      </c>
      <c r="K1284" s="17">
        <f>VLOOKUP(A1284,'[1]קובץ מוכן '!$A$1:$C$7608,3,0)</f>
        <v>0</v>
      </c>
      <c r="L1284" s="17">
        <f>VLOOKUP(A1284,'[2]2023'!$A$9:$I$7853,9,0)</f>
        <v>0</v>
      </c>
      <c r="M1284" s="18">
        <f>VLOOKUP(A1284,[3]data1683177749303!$A$2:$J$6448,10,0)</f>
        <v>0</v>
      </c>
    </row>
    <row r="1285" spans="1:13" ht="16.5" outlineLevel="1" thickBot="1">
      <c r="A1285" s="10">
        <v>1342600934</v>
      </c>
      <c r="B1285" s="11">
        <v>934</v>
      </c>
      <c r="C1285" s="19">
        <v>342600</v>
      </c>
      <c r="D1285" s="13">
        <v>1</v>
      </c>
      <c r="E1285" s="136" t="s">
        <v>3154</v>
      </c>
      <c r="F1285" s="15" t="s">
        <v>862</v>
      </c>
      <c r="G1285" s="137" t="s">
        <v>3154</v>
      </c>
      <c r="H1285" s="13" t="s">
        <v>34</v>
      </c>
      <c r="I1285" s="126" t="s">
        <v>3154</v>
      </c>
      <c r="J1285" s="126" t="s">
        <v>3154</v>
      </c>
      <c r="K1285" s="17">
        <f>VLOOKUP(A1285,'[1]קובץ מוכן '!$A$1:$C$7608,3,0)</f>
        <v>0</v>
      </c>
      <c r="L1285" s="17">
        <f>VLOOKUP(A1285,'[2]2023'!$A$9:$I$7853,9,0)</f>
        <v>0</v>
      </c>
      <c r="M1285" s="18">
        <f>VLOOKUP(A1285,[3]data1683177749303!$A$2:$J$6448,10,0)</f>
        <v>0</v>
      </c>
    </row>
    <row r="1286" spans="1:13" ht="16.5" thickBot="1">
      <c r="A1286" s="125" t="s">
        <v>3154</v>
      </c>
      <c r="B1286" s="25" t="s">
        <v>892</v>
      </c>
      <c r="C1286" s="146" t="s">
        <v>3154</v>
      </c>
      <c r="D1286" s="146" t="s">
        <v>3154</v>
      </c>
      <c r="E1286" s="147" t="s">
        <v>3154</v>
      </c>
      <c r="F1286" s="28" t="s">
        <v>891</v>
      </c>
      <c r="G1286" s="153" t="s">
        <v>3154</v>
      </c>
      <c r="H1286" s="146" t="s">
        <v>3154</v>
      </c>
      <c r="I1286" s="127" t="s">
        <v>3154</v>
      </c>
      <c r="J1286" s="127" t="s">
        <v>3154</v>
      </c>
      <c r="K1286" s="37">
        <f>SUBTOTAL(9,K1281:K1285)</f>
        <v>0</v>
      </c>
      <c r="L1286" s="37">
        <f>SUBTOTAL(9,L1281:L1285)</f>
        <v>0</v>
      </c>
      <c r="M1286" s="38">
        <f>SUBTOTAL(9,M1281:M1285)</f>
        <v>0</v>
      </c>
    </row>
    <row r="1287" spans="1:13" ht="15.75" outlineLevel="1">
      <c r="A1287" s="10">
        <v>13430000</v>
      </c>
      <c r="B1287" s="11">
        <v>0</v>
      </c>
      <c r="C1287" s="19">
        <v>343000</v>
      </c>
      <c r="D1287" s="13">
        <v>1</v>
      </c>
      <c r="E1287" s="136" t="s">
        <v>3154</v>
      </c>
      <c r="F1287" s="15" t="s">
        <v>893</v>
      </c>
      <c r="G1287" s="137" t="s">
        <v>3154</v>
      </c>
      <c r="H1287" s="13" t="s">
        <v>11</v>
      </c>
      <c r="I1287" s="126" t="s">
        <v>3154</v>
      </c>
      <c r="J1287" s="142" t="s">
        <v>3154</v>
      </c>
      <c r="K1287" s="17">
        <f>VLOOKUP(A1287,'[1]קובץ מוכן '!$A$1:$C$7608,3,0)</f>
        <v>0</v>
      </c>
      <c r="L1287" s="139" t="s">
        <v>3154</v>
      </c>
      <c r="M1287" s="140" t="s">
        <v>3154</v>
      </c>
    </row>
    <row r="1288" spans="1:13" ht="15.75" outlineLevel="1">
      <c r="A1288" s="10">
        <v>13438000</v>
      </c>
      <c r="B1288" s="11">
        <v>0</v>
      </c>
      <c r="C1288" s="19">
        <v>343800</v>
      </c>
      <c r="D1288" s="13">
        <v>1</v>
      </c>
      <c r="E1288" s="136" t="s">
        <v>3154</v>
      </c>
      <c r="F1288" s="15" t="s">
        <v>894</v>
      </c>
      <c r="G1288" s="137" t="s">
        <v>3154</v>
      </c>
      <c r="H1288" s="13" t="s">
        <v>11</v>
      </c>
      <c r="I1288" s="126" t="s">
        <v>3154</v>
      </c>
      <c r="J1288" s="142" t="s">
        <v>3154</v>
      </c>
      <c r="K1288" s="17">
        <f>VLOOKUP(A1288,'[1]קובץ מוכן '!$A$1:$C$7608,3,0)</f>
        <v>0</v>
      </c>
      <c r="L1288" s="17">
        <f>VLOOKUP(A1288,'[2]2023'!$A$9:$I$7853,9,0)</f>
        <v>0</v>
      </c>
      <c r="M1288" s="140" t="s">
        <v>3154</v>
      </c>
    </row>
    <row r="1289" spans="1:13" ht="15.75" outlineLevel="1">
      <c r="A1289" s="10">
        <v>1343800421</v>
      </c>
      <c r="B1289" s="11">
        <v>421</v>
      </c>
      <c r="C1289" s="19">
        <v>343800</v>
      </c>
      <c r="D1289" s="13">
        <v>1</v>
      </c>
      <c r="E1289" s="136" t="s">
        <v>3154</v>
      </c>
      <c r="F1289" s="15" t="s">
        <v>895</v>
      </c>
      <c r="G1289" s="137" t="s">
        <v>3154</v>
      </c>
      <c r="H1289" s="13" t="s">
        <v>34</v>
      </c>
      <c r="I1289" s="16">
        <f>K1289/L1289-1</f>
        <v>0</v>
      </c>
      <c r="J1289" s="126" t="s">
        <v>3154</v>
      </c>
      <c r="K1289" s="17">
        <f>VLOOKUP(A1289,'[1]קובץ מוכן '!$A$1:$C$7608,3,0)</f>
        <v>-315000</v>
      </c>
      <c r="L1289" s="17">
        <f>VLOOKUP(A1289,'[2]2023'!$A$9:$I$7853,9,0)</f>
        <v>-315000</v>
      </c>
      <c r="M1289" s="18">
        <f>VLOOKUP(A1289,[3]data1683177749303!$A$2:$J$6448,10,0)</f>
        <v>-245772.2</v>
      </c>
    </row>
    <row r="1290" spans="1:13" ht="15.75" outlineLevel="1">
      <c r="A1290" s="10">
        <v>1343800422</v>
      </c>
      <c r="B1290" s="11">
        <v>422</v>
      </c>
      <c r="C1290" s="19">
        <v>343800</v>
      </c>
      <c r="D1290" s="13">
        <v>1</v>
      </c>
      <c r="E1290" s="136" t="s">
        <v>3154</v>
      </c>
      <c r="F1290" s="15" t="s">
        <v>896</v>
      </c>
      <c r="G1290" s="137" t="s">
        <v>3154</v>
      </c>
      <c r="H1290" s="13" t="s">
        <v>34</v>
      </c>
      <c r="I1290" s="126" t="s">
        <v>3154</v>
      </c>
      <c r="J1290" s="126" t="s">
        <v>3154</v>
      </c>
      <c r="K1290" s="17">
        <v>0</v>
      </c>
      <c r="L1290" s="17">
        <v>0</v>
      </c>
      <c r="M1290" s="18">
        <v>0</v>
      </c>
    </row>
    <row r="1291" spans="1:13" ht="15.75" outlineLevel="1">
      <c r="A1291" s="10">
        <v>1343800812</v>
      </c>
      <c r="B1291" s="11">
        <v>812</v>
      </c>
      <c r="C1291" s="19">
        <v>343800</v>
      </c>
      <c r="D1291" s="13">
        <v>1</v>
      </c>
      <c r="E1291" s="136" t="s">
        <v>3154</v>
      </c>
      <c r="F1291" s="15" t="s">
        <v>897</v>
      </c>
      <c r="G1291" s="137" t="s">
        <v>3154</v>
      </c>
      <c r="H1291" s="13" t="s">
        <v>34</v>
      </c>
      <c r="I1291" s="126" t="s">
        <v>3154</v>
      </c>
      <c r="J1291" s="126" t="s">
        <v>3154</v>
      </c>
      <c r="K1291" s="17">
        <f>VLOOKUP(A1291,'[1]קובץ מוכן '!$A$1:$C$7608,3,0)</f>
        <v>0</v>
      </c>
      <c r="L1291" s="17">
        <f>VLOOKUP(A1291,'[2]2023'!$A$9:$I$7853,9,0)</f>
        <v>0</v>
      </c>
      <c r="M1291" s="18">
        <f>VLOOKUP(A1291,[3]data1683177749303!$A$2:$J$6448,10,0)</f>
        <v>0</v>
      </c>
    </row>
    <row r="1292" spans="1:13" ht="15.75" outlineLevel="1">
      <c r="A1292" s="10">
        <v>1343800920</v>
      </c>
      <c r="B1292" s="11">
        <v>920</v>
      </c>
      <c r="C1292" s="19">
        <v>343800</v>
      </c>
      <c r="D1292" s="13">
        <v>1</v>
      </c>
      <c r="E1292" s="136" t="s">
        <v>3154</v>
      </c>
      <c r="F1292" s="15" t="s">
        <v>898</v>
      </c>
      <c r="G1292" s="137" t="s">
        <v>3154</v>
      </c>
      <c r="H1292" s="13" t="s">
        <v>34</v>
      </c>
      <c r="I1292" s="16">
        <f>K1292/L1292-1</f>
        <v>0</v>
      </c>
      <c r="J1292" s="126" t="s">
        <v>3154</v>
      </c>
      <c r="K1292" s="17">
        <f>VLOOKUP(A1292,'[1]קובץ מוכן '!$A$1:$C$7608,3,0)</f>
        <v>-470000</v>
      </c>
      <c r="L1292" s="17">
        <f>VLOOKUP(A1292,'[2]2023'!$A$9:$I$7853,9,0)</f>
        <v>-470000</v>
      </c>
      <c r="M1292" s="18">
        <f>VLOOKUP(A1292,[3]data1683177749303!$A$2:$J$6448,10,0)</f>
        <v>-421329</v>
      </c>
    </row>
    <row r="1293" spans="1:13" ht="15.75" outlineLevel="1">
      <c r="A1293" s="10">
        <v>1343800931</v>
      </c>
      <c r="B1293" s="11">
        <v>931</v>
      </c>
      <c r="C1293" s="19">
        <v>343800</v>
      </c>
      <c r="D1293" s="13">
        <v>1</v>
      </c>
      <c r="E1293" s="136" t="s">
        <v>3154</v>
      </c>
      <c r="F1293" s="15" t="s">
        <v>895</v>
      </c>
      <c r="G1293" s="137" t="s">
        <v>3154</v>
      </c>
      <c r="H1293" s="13" t="s">
        <v>34</v>
      </c>
      <c r="I1293" s="16">
        <f>K1293/L1293-1</f>
        <v>0.11989459815546777</v>
      </c>
      <c r="J1293" s="126" t="s">
        <v>3154</v>
      </c>
      <c r="K1293" s="17">
        <v>-13600000</v>
      </c>
      <c r="L1293" s="17">
        <f>VLOOKUP(A1293,'[2]2023'!$A$9:$I$7853,9,0)</f>
        <v>-12144000</v>
      </c>
      <c r="M1293" s="18">
        <f>VLOOKUP(A1293,[3]data1683177749303!$A$2:$J$6448,10,0)</f>
        <v>-11941347</v>
      </c>
    </row>
    <row r="1294" spans="1:13" ht="15.75" outlineLevel="1">
      <c r="A1294" s="10">
        <v>1343800932</v>
      </c>
      <c r="B1294" s="11">
        <v>932</v>
      </c>
      <c r="C1294" s="19">
        <v>343800</v>
      </c>
      <c r="D1294" s="13">
        <v>1</v>
      </c>
      <c r="E1294" s="136" t="s">
        <v>3154</v>
      </c>
      <c r="F1294" s="15" t="s">
        <v>897</v>
      </c>
      <c r="G1294" s="137" t="s">
        <v>3154</v>
      </c>
      <c r="H1294" s="13" t="s">
        <v>34</v>
      </c>
      <c r="I1294" s="16">
        <f>K1294/L1294-1</f>
        <v>0</v>
      </c>
      <c r="J1294" s="126" t="s">
        <v>3154</v>
      </c>
      <c r="K1294" s="17">
        <f>VLOOKUP(A1294,'[1]קובץ מוכן '!$A$1:$C$7608,3,0)</f>
        <v>-1575000</v>
      </c>
      <c r="L1294" s="17">
        <f>VLOOKUP(A1294,'[2]2023'!$A$9:$I$7853,9,0)</f>
        <v>-1575000</v>
      </c>
      <c r="M1294" s="18">
        <f>VLOOKUP(A1294,[3]data1683177749303!$A$2:$J$6448,10,0)</f>
        <v>-679644</v>
      </c>
    </row>
    <row r="1295" spans="1:13" ht="15.75" outlineLevel="1">
      <c r="A1295" s="10">
        <v>1343800933</v>
      </c>
      <c r="B1295" s="11">
        <v>933</v>
      </c>
      <c r="C1295" s="19">
        <v>343800</v>
      </c>
      <c r="D1295" s="13">
        <v>1</v>
      </c>
      <c r="E1295" s="136" t="s">
        <v>3154</v>
      </c>
      <c r="F1295" s="15" t="s">
        <v>899</v>
      </c>
      <c r="G1295" s="137" t="s">
        <v>3154</v>
      </c>
      <c r="H1295" s="13" t="s">
        <v>34</v>
      </c>
      <c r="I1295" s="126" t="s">
        <v>3154</v>
      </c>
      <c r="J1295" s="126" t="s">
        <v>3154</v>
      </c>
      <c r="K1295" s="17">
        <f>VLOOKUP(A1295,'[1]קובץ מוכן '!$A$1:$C$7608,3,0)</f>
        <v>0</v>
      </c>
      <c r="L1295" s="17">
        <f>VLOOKUP(A1295,'[2]2023'!$A$9:$I$7853,9,0)</f>
        <v>0</v>
      </c>
      <c r="M1295" s="18">
        <f>VLOOKUP(A1295,[3]data1683177749303!$A$2:$J$6448,10,0)</f>
        <v>0</v>
      </c>
    </row>
    <row r="1296" spans="1:13" ht="15.75" outlineLevel="1">
      <c r="A1296" s="10">
        <v>1343800934</v>
      </c>
      <c r="B1296" s="11">
        <v>934</v>
      </c>
      <c r="C1296" s="19">
        <v>343800</v>
      </c>
      <c r="D1296" s="13">
        <v>1</v>
      </c>
      <c r="E1296" s="136" t="s">
        <v>3154</v>
      </c>
      <c r="F1296" s="15" t="s">
        <v>862</v>
      </c>
      <c r="G1296" s="137" t="s">
        <v>3154</v>
      </c>
      <c r="H1296" s="13" t="s">
        <v>34</v>
      </c>
      <c r="I1296" s="126" t="s">
        <v>3154</v>
      </c>
      <c r="J1296" s="126" t="s">
        <v>3154</v>
      </c>
      <c r="K1296" s="17">
        <f>VLOOKUP(A1296,'[1]קובץ מוכן '!$A$1:$C$7608,3,0)</f>
        <v>0</v>
      </c>
      <c r="L1296" s="17">
        <f>VLOOKUP(A1296,'[2]2023'!$A$9:$I$7853,9,0)</f>
        <v>0</v>
      </c>
      <c r="M1296" s="18">
        <f>VLOOKUP(A1296,[3]data1683177749303!$A$2:$J$6448,10,0)</f>
        <v>0</v>
      </c>
    </row>
    <row r="1297" spans="1:13" ht="15.75" outlineLevel="1">
      <c r="A1297" s="10">
        <v>1343800935</v>
      </c>
      <c r="B1297" s="11">
        <v>935</v>
      </c>
      <c r="C1297" s="19">
        <v>343800</v>
      </c>
      <c r="D1297" s="13">
        <v>1</v>
      </c>
      <c r="E1297" s="136" t="s">
        <v>3154</v>
      </c>
      <c r="F1297" s="15" t="s">
        <v>900</v>
      </c>
      <c r="G1297" s="137" t="s">
        <v>3154</v>
      </c>
      <c r="H1297" s="13" t="s">
        <v>34</v>
      </c>
      <c r="I1297" s="16">
        <f>K1297/L1297-1</f>
        <v>2.470305647986959E-2</v>
      </c>
      <c r="J1297" s="126" t="s">
        <v>3154</v>
      </c>
      <c r="K1297" s="17">
        <v>-4650000</v>
      </c>
      <c r="L1297" s="17">
        <f>VLOOKUP(A1297,'[2]2023'!$A$9:$I$7853,9,0)</f>
        <v>-4537900</v>
      </c>
      <c r="M1297" s="18">
        <f>VLOOKUP(A1297,[3]data1683177749303!$A$2:$J$6448,10,0)</f>
        <v>-3879772</v>
      </c>
    </row>
    <row r="1298" spans="1:13" ht="15.75" outlineLevel="1">
      <c r="A1298" s="10">
        <v>1343800936</v>
      </c>
      <c r="B1298" s="11">
        <v>936</v>
      </c>
      <c r="C1298" s="19">
        <v>343800</v>
      </c>
      <c r="D1298" s="13">
        <v>1</v>
      </c>
      <c r="E1298" s="136" t="s">
        <v>3154</v>
      </c>
      <c r="F1298" s="15" t="s">
        <v>901</v>
      </c>
      <c r="G1298" s="137" t="s">
        <v>3154</v>
      </c>
      <c r="H1298" s="13" t="s">
        <v>34</v>
      </c>
      <c r="I1298" s="126" t="s">
        <v>3154</v>
      </c>
      <c r="J1298" s="126" t="s">
        <v>3154</v>
      </c>
      <c r="K1298" s="17">
        <f>VLOOKUP(A1298,'[1]קובץ מוכן '!$A$1:$C$7608,3,0)</f>
        <v>0</v>
      </c>
      <c r="L1298" s="17">
        <f>VLOOKUP(A1298,'[2]2023'!$A$9:$I$7853,9,0)</f>
        <v>0</v>
      </c>
      <c r="M1298" s="18">
        <f>VLOOKUP(A1298,[3]data1683177749303!$A$2:$J$6448,10,0)</f>
        <v>0</v>
      </c>
    </row>
    <row r="1299" spans="1:13" ht="15.75" outlineLevel="1">
      <c r="A1299" s="10">
        <v>1343800937</v>
      </c>
      <c r="B1299" s="11">
        <v>937</v>
      </c>
      <c r="C1299" s="19">
        <v>343800</v>
      </c>
      <c r="D1299" s="13">
        <v>1</v>
      </c>
      <c r="E1299" s="136" t="s">
        <v>3154</v>
      </c>
      <c r="F1299" s="15" t="s">
        <v>3137</v>
      </c>
      <c r="G1299" s="137" t="s">
        <v>3154</v>
      </c>
      <c r="H1299" s="13" t="s">
        <v>34</v>
      </c>
      <c r="I1299" s="16">
        <f>K1299/L1299-1</f>
        <v>0.62274005624748896</v>
      </c>
      <c r="J1299" s="16" t="s">
        <v>915</v>
      </c>
      <c r="K1299" s="17">
        <f>VLOOKUP(A1299,'[1]קובץ מוכן '!$A$1:$C$7608,3,0)-620000</f>
        <v>-1615600</v>
      </c>
      <c r="L1299" s="17">
        <f>VLOOKUP(A1299,'[2]2023'!$A$9:$I$7853,9,0)</f>
        <v>-995600</v>
      </c>
      <c r="M1299" s="18">
        <f>VLOOKUP(A1299,[3]data1683177749303!$A$2:$J$6448,10,0)</f>
        <v>-1773924</v>
      </c>
    </row>
    <row r="1300" spans="1:13" ht="15.75" outlineLevel="1">
      <c r="A1300" s="10">
        <v>1343800938</v>
      </c>
      <c r="B1300" s="11">
        <v>938</v>
      </c>
      <c r="C1300" s="19">
        <v>343800</v>
      </c>
      <c r="D1300" s="13">
        <v>1</v>
      </c>
      <c r="E1300" s="136" t="s">
        <v>3154</v>
      </c>
      <c r="F1300" s="15" t="s">
        <v>902</v>
      </c>
      <c r="G1300" s="137" t="s">
        <v>3154</v>
      </c>
      <c r="H1300" s="13" t="s">
        <v>34</v>
      </c>
      <c r="I1300" s="126" t="s">
        <v>3154</v>
      </c>
      <c r="J1300" s="126" t="s">
        <v>3154</v>
      </c>
      <c r="K1300" s="17">
        <f>VLOOKUP(A1300,'[1]קובץ מוכן '!$A$1:$C$7608,3,0)</f>
        <v>0</v>
      </c>
      <c r="L1300" s="17">
        <f>VLOOKUP(A1300,'[2]2023'!$A$9:$I$7853,9,0)</f>
        <v>0</v>
      </c>
      <c r="M1300" s="18">
        <f>VLOOKUP(A1300,[3]data1683177749303!$A$2:$J$6448,10,0)</f>
        <v>0</v>
      </c>
    </row>
    <row r="1301" spans="1:13" ht="15.75" outlineLevel="1">
      <c r="A1301" s="10">
        <v>1343800939</v>
      </c>
      <c r="B1301" s="11">
        <v>939</v>
      </c>
      <c r="C1301" s="19">
        <v>343800</v>
      </c>
      <c r="D1301" s="13">
        <v>1</v>
      </c>
      <c r="E1301" s="136" t="s">
        <v>3154</v>
      </c>
      <c r="F1301" s="15" t="s">
        <v>903</v>
      </c>
      <c r="G1301" s="137" t="s">
        <v>3154</v>
      </c>
      <c r="H1301" s="13" t="s">
        <v>34</v>
      </c>
      <c r="I1301" s="16">
        <f>K1301/L1301-1</f>
        <v>0.55555555555555558</v>
      </c>
      <c r="J1301" s="126" t="s">
        <v>3154</v>
      </c>
      <c r="K1301" s="17">
        <f>VLOOKUP(A1301,'[1]קובץ מוכן '!$A$1:$C$7608,3,0)</f>
        <v>-210000</v>
      </c>
      <c r="L1301" s="17">
        <f>VLOOKUP(A1301,'[2]2023'!$A$9:$I$7853,9,0)</f>
        <v>-135000</v>
      </c>
      <c r="M1301" s="18">
        <f>VLOOKUP(A1301,[3]data1683177749303!$A$2:$J$6448,10,0)</f>
        <v>-120123</v>
      </c>
    </row>
    <row r="1302" spans="1:13" ht="15.75" outlineLevel="1">
      <c r="A1302" s="10">
        <v>1343800941</v>
      </c>
      <c r="B1302" s="11">
        <v>941</v>
      </c>
      <c r="C1302" s="19">
        <v>343800</v>
      </c>
      <c r="D1302" s="13">
        <v>1</v>
      </c>
      <c r="E1302" s="136" t="s">
        <v>3154</v>
      </c>
      <c r="F1302" s="15" t="s">
        <v>904</v>
      </c>
      <c r="G1302" s="137" t="s">
        <v>3154</v>
      </c>
      <c r="H1302" s="13" t="s">
        <v>34</v>
      </c>
      <c r="I1302" s="16">
        <f>K1302/L1302-1</f>
        <v>-0.31338055780641449</v>
      </c>
      <c r="J1302" s="126" t="s">
        <v>3154</v>
      </c>
      <c r="K1302" s="17">
        <f>VLOOKUP(A1302,'[1]קובץ מוכן '!$A$1:$C$7608,3,0)</f>
        <v>-2626800</v>
      </c>
      <c r="L1302" s="17">
        <f>VLOOKUP(A1302,'[2]2023'!$A$9:$I$7853,9,0)</f>
        <v>-3825700</v>
      </c>
      <c r="M1302" s="18">
        <f>VLOOKUP(A1302,[3]data1683177749303!$A$2:$J$6448,10,0)</f>
        <v>-2202048</v>
      </c>
    </row>
    <row r="1303" spans="1:13" ht="15.75" outlineLevel="1">
      <c r="A1303" s="10">
        <v>1343800942</v>
      </c>
      <c r="B1303" s="11">
        <v>942</v>
      </c>
      <c r="C1303" s="19">
        <v>343800</v>
      </c>
      <c r="D1303" s="13">
        <v>1</v>
      </c>
      <c r="E1303" s="136" t="s">
        <v>3154</v>
      </c>
      <c r="F1303" s="15" t="s">
        <v>905</v>
      </c>
      <c r="G1303" s="137" t="s">
        <v>3154</v>
      </c>
      <c r="H1303" s="13" t="s">
        <v>34</v>
      </c>
      <c r="I1303" s="16">
        <f t="shared" ref="I1303:I1366" si="74">K1303/L1303-1</f>
        <v>0</v>
      </c>
      <c r="J1303" s="126" t="s">
        <v>3154</v>
      </c>
      <c r="K1303" s="17">
        <f>VLOOKUP(A1303,'[1]קובץ מוכן '!$A$1:$C$7608,3,0)</f>
        <v>-675000</v>
      </c>
      <c r="L1303" s="17">
        <f>VLOOKUP(A1303,'[2]2023'!$A$9:$I$7853,9,0)</f>
        <v>-675000</v>
      </c>
      <c r="M1303" s="18">
        <f>VLOOKUP(A1303,[3]data1683177749303!$A$2:$J$6448,10,0)</f>
        <v>0</v>
      </c>
    </row>
    <row r="1304" spans="1:13" ht="15.75" outlineLevel="1">
      <c r="A1304" s="10">
        <v>1343800943</v>
      </c>
      <c r="B1304" s="11">
        <v>943</v>
      </c>
      <c r="C1304" s="19">
        <v>343800</v>
      </c>
      <c r="D1304" s="13">
        <v>1</v>
      </c>
      <c r="E1304" s="136" t="s">
        <v>3154</v>
      </c>
      <c r="F1304" s="15" t="s">
        <v>906</v>
      </c>
      <c r="G1304" s="137" t="s">
        <v>3154</v>
      </c>
      <c r="H1304" s="13" t="s">
        <v>34</v>
      </c>
      <c r="I1304" s="126" t="s">
        <v>3154</v>
      </c>
      <c r="J1304" s="126" t="s">
        <v>3154</v>
      </c>
      <c r="K1304" s="17">
        <f>VLOOKUP(A1304,'[1]קובץ מוכן '!$A$1:$C$7608,3,0)</f>
        <v>-1300000</v>
      </c>
      <c r="L1304" s="139" t="s">
        <v>3154</v>
      </c>
      <c r="M1304" s="140" t="s">
        <v>3154</v>
      </c>
    </row>
    <row r="1305" spans="1:13" ht="15.75" outlineLevel="1">
      <c r="A1305" s="10">
        <v>1343800990</v>
      </c>
      <c r="B1305" s="11">
        <v>990</v>
      </c>
      <c r="C1305" s="19">
        <v>343800</v>
      </c>
      <c r="D1305" s="13">
        <v>1</v>
      </c>
      <c r="E1305" s="136" t="s">
        <v>3154</v>
      </c>
      <c r="F1305" s="15" t="s">
        <v>907</v>
      </c>
      <c r="G1305" s="137" t="s">
        <v>3154</v>
      </c>
      <c r="H1305" s="13" t="s">
        <v>34</v>
      </c>
      <c r="I1305" s="126" t="s">
        <v>3154</v>
      </c>
      <c r="J1305" s="126" t="s">
        <v>3154</v>
      </c>
      <c r="K1305" s="17">
        <f>VLOOKUP(A1305,'[1]קובץ מוכן '!$A$1:$C$7608,3,0)</f>
        <v>0</v>
      </c>
      <c r="L1305" s="17">
        <f>VLOOKUP(A1305,'[2]2023'!$A$9:$I$7853,9,0)</f>
        <v>0</v>
      </c>
      <c r="M1305" s="18">
        <f>VLOOKUP(A1305,[3]data1683177749303!$A$2:$J$6448,10,0)</f>
        <v>0</v>
      </c>
    </row>
    <row r="1306" spans="1:13" ht="15.75" outlineLevel="1">
      <c r="A1306" s="10">
        <v>1343800991</v>
      </c>
      <c r="B1306" s="11">
        <v>991</v>
      </c>
      <c r="C1306" s="19">
        <v>343800</v>
      </c>
      <c r="D1306" s="13">
        <v>1</v>
      </c>
      <c r="E1306" s="136" t="s">
        <v>3154</v>
      </c>
      <c r="F1306" s="48" t="s">
        <v>908</v>
      </c>
      <c r="G1306" s="165" t="s">
        <v>3154</v>
      </c>
      <c r="H1306" s="13" t="s">
        <v>34</v>
      </c>
      <c r="I1306" s="126" t="s">
        <v>3154</v>
      </c>
      <c r="J1306" s="126" t="s">
        <v>3154</v>
      </c>
      <c r="K1306" s="17">
        <f>VLOOKUP(A1306,'[1]קובץ מוכן '!$A$1:$C$7608,3,0)</f>
        <v>0</v>
      </c>
      <c r="L1306" s="17">
        <f>VLOOKUP(A1306,'[2]2023'!$A$9:$I$7853,9,0)</f>
        <v>0</v>
      </c>
      <c r="M1306" s="18">
        <f>VLOOKUP(A1306,[3]data1683177749303!$A$2:$J$6448,10,0)</f>
        <v>0</v>
      </c>
    </row>
    <row r="1307" spans="1:13" ht="15.75" outlineLevel="1">
      <c r="A1307" s="10">
        <v>1343800992</v>
      </c>
      <c r="B1307" s="11">
        <v>992</v>
      </c>
      <c r="C1307" s="19">
        <v>343800</v>
      </c>
      <c r="D1307" s="13">
        <v>1</v>
      </c>
      <c r="E1307" s="136" t="s">
        <v>3154</v>
      </c>
      <c r="F1307" s="15" t="s">
        <v>909</v>
      </c>
      <c r="G1307" s="137" t="s">
        <v>3154</v>
      </c>
      <c r="H1307" s="13" t="s">
        <v>34</v>
      </c>
      <c r="I1307" s="16">
        <f t="shared" si="74"/>
        <v>-1</v>
      </c>
      <c r="J1307" s="126" t="s">
        <v>3154</v>
      </c>
      <c r="K1307" s="17">
        <f>VLOOKUP(A1307,'[1]קובץ מוכן '!$A$1:$C$7608,3,0)</f>
        <v>0</v>
      </c>
      <c r="L1307" s="17">
        <f>VLOOKUP(A1307,'[2]2023'!$A$9:$I$7853,9,0)</f>
        <v>-13600</v>
      </c>
      <c r="M1307" s="18">
        <f>VLOOKUP(A1307,[3]data1683177749303!$A$2:$J$6448,10,0)</f>
        <v>0</v>
      </c>
    </row>
    <row r="1308" spans="1:13" ht="15.75" outlineLevel="1">
      <c r="A1308" s="10">
        <v>1343800993</v>
      </c>
      <c r="B1308" s="11">
        <v>993</v>
      </c>
      <c r="C1308" s="19">
        <v>343800</v>
      </c>
      <c r="D1308" s="13">
        <v>1</v>
      </c>
      <c r="E1308" s="136" t="s">
        <v>3154</v>
      </c>
      <c r="F1308" s="15" t="s">
        <v>910</v>
      </c>
      <c r="G1308" s="137" t="s">
        <v>3154</v>
      </c>
      <c r="H1308" s="13" t="s">
        <v>34</v>
      </c>
      <c r="I1308" s="16">
        <f t="shared" si="74"/>
        <v>0</v>
      </c>
      <c r="J1308" s="126" t="s">
        <v>3154</v>
      </c>
      <c r="K1308" s="17">
        <f>VLOOKUP(A1308,'[1]קובץ מוכן '!$A$1:$C$7608,3,0)</f>
        <v>-67500</v>
      </c>
      <c r="L1308" s="17">
        <f>VLOOKUP(A1308,'[2]2023'!$A$9:$I$7853,9,0)</f>
        <v>-67500</v>
      </c>
      <c r="M1308" s="18">
        <f>VLOOKUP(A1308,[3]data1683177749303!$A$2:$J$6448,10,0)</f>
        <v>0</v>
      </c>
    </row>
    <row r="1309" spans="1:13" ht="15.75" outlineLevel="1">
      <c r="A1309" s="10">
        <v>1343800994</v>
      </c>
      <c r="B1309" s="11">
        <v>994</v>
      </c>
      <c r="C1309" s="19">
        <v>343800</v>
      </c>
      <c r="D1309" s="13">
        <v>1</v>
      </c>
      <c r="E1309" s="136" t="s">
        <v>3154</v>
      </c>
      <c r="F1309" s="15" t="s">
        <v>911</v>
      </c>
      <c r="G1309" s="137" t="s">
        <v>3154</v>
      </c>
      <c r="H1309" s="13" t="s">
        <v>34</v>
      </c>
      <c r="I1309" s="16">
        <f t="shared" si="74"/>
        <v>0</v>
      </c>
      <c r="J1309" s="126" t="s">
        <v>3154</v>
      </c>
      <c r="K1309" s="17">
        <f>VLOOKUP(A1309,'[1]קובץ מוכן '!$A$1:$C$7608,3,0)</f>
        <v>-750000</v>
      </c>
      <c r="L1309" s="17">
        <f>VLOOKUP(A1309,'[2]2023'!$A$9:$I$7853,9,0)</f>
        <v>-750000</v>
      </c>
      <c r="M1309" s="18">
        <f>VLOOKUP(A1309,[3]data1683177749303!$A$2:$J$6448,10,0)</f>
        <v>-694709</v>
      </c>
    </row>
    <row r="1310" spans="1:13" ht="15.75" outlineLevel="1">
      <c r="A1310" s="10">
        <v>1343800995</v>
      </c>
      <c r="B1310" s="11">
        <v>995</v>
      </c>
      <c r="C1310" s="19">
        <v>343800</v>
      </c>
      <c r="D1310" s="13">
        <v>1</v>
      </c>
      <c r="E1310" s="136" t="s">
        <v>3154</v>
      </c>
      <c r="F1310" s="48" t="s">
        <v>912</v>
      </c>
      <c r="G1310" s="165" t="s">
        <v>3154</v>
      </c>
      <c r="H1310" s="13" t="s">
        <v>34</v>
      </c>
      <c r="I1310" s="16">
        <f t="shared" si="74"/>
        <v>-0.15521020123530582</v>
      </c>
      <c r="J1310" s="126" t="s">
        <v>3154</v>
      </c>
      <c r="K1310" s="17">
        <v>-1272000</v>
      </c>
      <c r="L1310" s="17">
        <f>VLOOKUP(A1310,'[2]2023'!$A$9:$I$7853,9,0)</f>
        <v>-1505700</v>
      </c>
      <c r="M1310" s="18">
        <f>VLOOKUP(A1310,[3]data1683177749303!$A$2:$J$6448,10,0)</f>
        <v>-1067549</v>
      </c>
    </row>
    <row r="1311" spans="1:13" ht="15.75" outlineLevel="1">
      <c r="A1311" s="10">
        <v>1343800996</v>
      </c>
      <c r="B1311" s="11">
        <v>996</v>
      </c>
      <c r="C1311" s="19">
        <v>343800</v>
      </c>
      <c r="D1311" s="13">
        <v>1</v>
      </c>
      <c r="E1311" s="136" t="s">
        <v>3154</v>
      </c>
      <c r="F1311" s="15" t="s">
        <v>913</v>
      </c>
      <c r="G1311" s="137" t="s">
        <v>3154</v>
      </c>
      <c r="H1311" s="13" t="s">
        <v>34</v>
      </c>
      <c r="I1311" s="16">
        <f t="shared" si="74"/>
        <v>0</v>
      </c>
      <c r="J1311" s="126" t="s">
        <v>3154</v>
      </c>
      <c r="K1311" s="17">
        <f>VLOOKUP(A1311,'[1]קובץ מוכן '!$A$1:$C$7608,3,0)</f>
        <v>-1323100</v>
      </c>
      <c r="L1311" s="17">
        <f>VLOOKUP(A1311,'[2]2023'!$A$9:$I$7853,9,0)</f>
        <v>-1323100</v>
      </c>
      <c r="M1311" s="18">
        <f>VLOOKUP(A1311,[3]data1683177749303!$A$2:$J$6448,10,0)</f>
        <v>-1252323</v>
      </c>
    </row>
    <row r="1312" spans="1:13" ht="15.75" outlineLevel="1">
      <c r="A1312" s="10">
        <v>1343800997</v>
      </c>
      <c r="B1312" s="11">
        <v>997</v>
      </c>
      <c r="C1312" s="19">
        <v>343800</v>
      </c>
      <c r="D1312" s="13">
        <v>1</v>
      </c>
      <c r="E1312" s="136" t="s">
        <v>3154</v>
      </c>
      <c r="F1312" s="15" t="s">
        <v>914</v>
      </c>
      <c r="G1312" s="137" t="s">
        <v>3154</v>
      </c>
      <c r="H1312" s="13" t="s">
        <v>34</v>
      </c>
      <c r="I1312" s="16">
        <f t="shared" si="74"/>
        <v>-1</v>
      </c>
      <c r="J1312" s="126" t="s">
        <v>3154</v>
      </c>
      <c r="K1312" s="17">
        <v>0</v>
      </c>
      <c r="L1312" s="17">
        <f>VLOOKUP(A1312,'[2]2023'!$A$9:$I$7853,9,0)</f>
        <v>-555900</v>
      </c>
      <c r="M1312" s="18">
        <f>VLOOKUP(A1312,[3]data1683177749303!$A$2:$J$6448,10,0)</f>
        <v>-401741</v>
      </c>
    </row>
    <row r="1313" spans="1:13" ht="16.5" outlineLevel="1" thickBot="1">
      <c r="A1313" s="10">
        <v>1343800999</v>
      </c>
      <c r="B1313" s="11">
        <v>999</v>
      </c>
      <c r="C1313" s="19">
        <v>343800</v>
      </c>
      <c r="D1313" s="13">
        <v>1</v>
      </c>
      <c r="E1313" s="136" t="s">
        <v>3154</v>
      </c>
      <c r="F1313" s="15" t="s">
        <v>916</v>
      </c>
      <c r="G1313" s="137" t="s">
        <v>3154</v>
      </c>
      <c r="H1313" s="13" t="s">
        <v>34</v>
      </c>
      <c r="I1313" s="16">
        <f t="shared" si="74"/>
        <v>0</v>
      </c>
      <c r="J1313" s="126" t="s">
        <v>3154</v>
      </c>
      <c r="K1313" s="17">
        <f>VLOOKUP(A1313,'[1]קובץ מוכן '!$A$1:$C$7608,3,0)</f>
        <v>-660000</v>
      </c>
      <c r="L1313" s="17">
        <f>VLOOKUP(A1313,'[2]2023'!$A$9:$I$7853,9,0)</f>
        <v>-660000</v>
      </c>
      <c r="M1313" s="18">
        <f>VLOOKUP(A1313,[3]data1683177749303!$A$2:$J$6448,10,0)</f>
        <v>-372097</v>
      </c>
    </row>
    <row r="1314" spans="1:13" ht="16.5" thickBot="1">
      <c r="A1314" s="125" t="s">
        <v>3154</v>
      </c>
      <c r="B1314" s="25" t="s">
        <v>917</v>
      </c>
      <c r="C1314" s="146" t="s">
        <v>3154</v>
      </c>
      <c r="D1314" s="146" t="s">
        <v>3154</v>
      </c>
      <c r="E1314" s="147" t="s">
        <v>3154</v>
      </c>
      <c r="F1314" s="28" t="s">
        <v>894</v>
      </c>
      <c r="G1314" s="153" t="s">
        <v>3154</v>
      </c>
      <c r="H1314" s="146" t="s">
        <v>3154</v>
      </c>
      <c r="I1314" s="29">
        <f t="shared" si="74"/>
        <v>5.2827506853023731E-2</v>
      </c>
      <c r="J1314" s="127" t="s">
        <v>3154</v>
      </c>
      <c r="K1314" s="37">
        <f>SUBTOTAL(9,K1289:K1313)</f>
        <v>-31110000</v>
      </c>
      <c r="L1314" s="37">
        <f>SUBTOTAL(9,L1289:L1313)</f>
        <v>-29549000</v>
      </c>
      <c r="M1314" s="38">
        <f>SUBTOTAL(9,M1289:M1313)</f>
        <v>-25052378.199999999</v>
      </c>
    </row>
    <row r="1315" spans="1:13" ht="15.75" outlineLevel="1">
      <c r="A1315" s="10">
        <v>13440000</v>
      </c>
      <c r="B1315" s="32">
        <v>0</v>
      </c>
      <c r="C1315" s="49">
        <v>344000</v>
      </c>
      <c r="D1315" s="34">
        <v>1</v>
      </c>
      <c r="E1315" s="151" t="s">
        <v>3154</v>
      </c>
      <c r="F1315" s="35" t="s">
        <v>918</v>
      </c>
      <c r="G1315" s="152" t="s">
        <v>3154</v>
      </c>
      <c r="H1315" s="34" t="s">
        <v>11</v>
      </c>
      <c r="I1315" s="142" t="s">
        <v>3154</v>
      </c>
      <c r="J1315" s="142" t="s">
        <v>3154</v>
      </c>
      <c r="K1315" s="17">
        <f>VLOOKUP(A1315,'[1]קובץ מוכן '!$A$1:$C$7608,3,0)</f>
        <v>0</v>
      </c>
      <c r="L1315" s="139" t="s">
        <v>3154</v>
      </c>
      <c r="M1315" s="140" t="s">
        <v>3154</v>
      </c>
    </row>
    <row r="1316" spans="1:13" ht="15.75" outlineLevel="1">
      <c r="A1316" s="10">
        <v>13443000</v>
      </c>
      <c r="B1316" s="11">
        <v>0</v>
      </c>
      <c r="C1316" s="19">
        <v>344300</v>
      </c>
      <c r="D1316" s="13">
        <v>1</v>
      </c>
      <c r="E1316" s="136" t="s">
        <v>3154</v>
      </c>
      <c r="F1316" s="15" t="s">
        <v>919</v>
      </c>
      <c r="G1316" s="137" t="s">
        <v>3154</v>
      </c>
      <c r="H1316" s="13" t="s">
        <v>11</v>
      </c>
      <c r="I1316" s="126" t="s">
        <v>3154</v>
      </c>
      <c r="J1316" s="142" t="s">
        <v>3154</v>
      </c>
      <c r="K1316" s="17">
        <f>VLOOKUP(A1316,'[1]קובץ מוכן '!$A$1:$C$7608,3,0)</f>
        <v>0</v>
      </c>
      <c r="L1316" s="17">
        <f>VLOOKUP(A1316,'[2]2023'!$A$9:$I$7853,9,0)</f>
        <v>0</v>
      </c>
      <c r="M1316" s="140" t="s">
        <v>3154</v>
      </c>
    </row>
    <row r="1317" spans="1:13" ht="15.75" outlineLevel="1">
      <c r="A1317" s="10">
        <v>1344300421</v>
      </c>
      <c r="B1317" s="11">
        <v>421</v>
      </c>
      <c r="C1317" s="19">
        <v>344300</v>
      </c>
      <c r="D1317" s="13">
        <v>1</v>
      </c>
      <c r="E1317" s="136" t="s">
        <v>3154</v>
      </c>
      <c r="F1317" s="15" t="s">
        <v>920</v>
      </c>
      <c r="G1317" s="137" t="s">
        <v>3154</v>
      </c>
      <c r="H1317" s="13" t="s">
        <v>34</v>
      </c>
      <c r="I1317" s="16">
        <f t="shared" si="74"/>
        <v>0</v>
      </c>
      <c r="J1317" s="126" t="s">
        <v>3154</v>
      </c>
      <c r="K1317" s="17">
        <f>VLOOKUP(A1317,'[1]קובץ מוכן '!$A$1:$C$7608,3,0)</f>
        <v>-5000</v>
      </c>
      <c r="L1317" s="17">
        <f>VLOOKUP(A1317,'[2]2023'!$A$9:$I$7853,9,0)</f>
        <v>-5000</v>
      </c>
      <c r="M1317" s="18">
        <f>VLOOKUP(A1317,[3]data1683177749303!$A$2:$J$6448,10,0)</f>
        <v>-5710.19</v>
      </c>
    </row>
    <row r="1318" spans="1:13" ht="15.75" outlineLevel="1">
      <c r="A1318" s="10">
        <v>1344300422</v>
      </c>
      <c r="B1318" s="11">
        <v>422</v>
      </c>
      <c r="C1318" s="19">
        <v>344300</v>
      </c>
      <c r="D1318" s="13">
        <v>1</v>
      </c>
      <c r="E1318" s="136" t="s">
        <v>3154</v>
      </c>
      <c r="F1318" s="15" t="s">
        <v>921</v>
      </c>
      <c r="G1318" s="137" t="s">
        <v>3154</v>
      </c>
      <c r="H1318" s="13" t="s">
        <v>34</v>
      </c>
      <c r="I1318" s="16">
        <f t="shared" si="74"/>
        <v>0</v>
      </c>
      <c r="J1318" s="126" t="s">
        <v>3154</v>
      </c>
      <c r="K1318" s="17">
        <f>VLOOKUP(A1318,'[1]קובץ מוכן '!$A$1:$C$7608,3,0)</f>
        <v>-5000</v>
      </c>
      <c r="L1318" s="17">
        <f>VLOOKUP(A1318,'[2]2023'!$A$9:$I$7853,9,0)</f>
        <v>-5000</v>
      </c>
      <c r="M1318" s="18">
        <f>VLOOKUP(A1318,[3]data1683177749303!$A$2:$J$6448,10,0)</f>
        <v>-1264</v>
      </c>
    </row>
    <row r="1319" spans="1:13" ht="15.75" outlineLevel="1">
      <c r="A1319" s="10">
        <v>1344300423</v>
      </c>
      <c r="B1319" s="11">
        <v>423</v>
      </c>
      <c r="C1319" s="19">
        <v>344300</v>
      </c>
      <c r="D1319" s="13">
        <v>1</v>
      </c>
      <c r="E1319" s="136" t="s">
        <v>3154</v>
      </c>
      <c r="F1319" s="15" t="s">
        <v>922</v>
      </c>
      <c r="G1319" s="137" t="s">
        <v>3154</v>
      </c>
      <c r="H1319" s="13" t="s">
        <v>34</v>
      </c>
      <c r="I1319" s="126" t="s">
        <v>3154</v>
      </c>
      <c r="J1319" s="126" t="s">
        <v>3154</v>
      </c>
      <c r="K1319" s="17">
        <f>VLOOKUP(A1319,'[1]קובץ מוכן '!$A$1:$C$7608,3,0)</f>
        <v>0</v>
      </c>
      <c r="L1319" s="17">
        <f>VLOOKUP(A1319,'[2]2023'!$A$9:$I$7853,9,0)</f>
        <v>0</v>
      </c>
      <c r="M1319" s="18">
        <f>VLOOKUP(A1319,[3]data1683177749303!$A$2:$J$6448,10,0)</f>
        <v>0</v>
      </c>
    </row>
    <row r="1320" spans="1:13" ht="15.75" outlineLevel="1">
      <c r="A1320" s="10">
        <v>1344300424</v>
      </c>
      <c r="B1320" s="11">
        <v>424</v>
      </c>
      <c r="C1320" s="19">
        <v>344300</v>
      </c>
      <c r="D1320" s="13">
        <v>1</v>
      </c>
      <c r="E1320" s="136" t="s">
        <v>3154</v>
      </c>
      <c r="F1320" s="15" t="s">
        <v>923</v>
      </c>
      <c r="G1320" s="137" t="s">
        <v>3154</v>
      </c>
      <c r="H1320" s="13" t="s">
        <v>34</v>
      </c>
      <c r="I1320" s="16">
        <f t="shared" si="74"/>
        <v>0</v>
      </c>
      <c r="J1320" s="126" t="s">
        <v>3154</v>
      </c>
      <c r="K1320" s="17">
        <f>VLOOKUP(A1320,'[1]קובץ מוכן '!$A$1:$C$7608,3,0)</f>
        <v>-300000</v>
      </c>
      <c r="L1320" s="17">
        <f>VLOOKUP(A1320,'[2]2023'!$A$9:$I$7853,9,0)</f>
        <v>-300000</v>
      </c>
      <c r="M1320" s="18">
        <f>VLOOKUP(A1320,[3]data1683177749303!$A$2:$J$6448,10,0)</f>
        <v>-118688</v>
      </c>
    </row>
    <row r="1321" spans="1:13" ht="15.75" outlineLevel="1">
      <c r="A1321" s="10">
        <v>1344300425</v>
      </c>
      <c r="B1321" s="11">
        <v>425</v>
      </c>
      <c r="C1321" s="19">
        <v>344300</v>
      </c>
      <c r="D1321" s="13">
        <v>1</v>
      </c>
      <c r="E1321" s="136" t="s">
        <v>3154</v>
      </c>
      <c r="F1321" s="15" t="s">
        <v>924</v>
      </c>
      <c r="G1321" s="137" t="s">
        <v>3154</v>
      </c>
      <c r="H1321" s="13" t="s">
        <v>34</v>
      </c>
      <c r="I1321" s="126" t="s">
        <v>3154</v>
      </c>
      <c r="J1321" s="126" t="s">
        <v>3154</v>
      </c>
      <c r="K1321" s="17">
        <f>VLOOKUP(A1321,'[1]קובץ מוכן '!$A$1:$C$7608,3,0)</f>
        <v>0</v>
      </c>
      <c r="L1321" s="17">
        <f>VLOOKUP(A1321,'[2]2023'!$A$9:$I$7853,9,0)</f>
        <v>0</v>
      </c>
      <c r="M1321" s="18">
        <f>VLOOKUP(A1321,[3]data1683177749303!$A$2:$J$6448,10,0)</f>
        <v>0</v>
      </c>
    </row>
    <row r="1322" spans="1:13" ht="15.75" outlineLevel="1">
      <c r="A1322" s="10">
        <v>1344300426</v>
      </c>
      <c r="B1322" s="11">
        <v>426</v>
      </c>
      <c r="C1322" s="19">
        <v>344300</v>
      </c>
      <c r="D1322" s="13">
        <v>1</v>
      </c>
      <c r="E1322" s="136" t="s">
        <v>3154</v>
      </c>
      <c r="F1322" s="15" t="s">
        <v>925</v>
      </c>
      <c r="G1322" s="137" t="s">
        <v>3154</v>
      </c>
      <c r="H1322" s="13" t="s">
        <v>34</v>
      </c>
      <c r="I1322" s="16">
        <f t="shared" si="74"/>
        <v>0</v>
      </c>
      <c r="J1322" s="126" t="s">
        <v>3154</v>
      </c>
      <c r="K1322" s="17">
        <f>VLOOKUP(A1322,'[1]קובץ מוכן '!$A$1:$C$7608,3,0)</f>
        <v>-800000</v>
      </c>
      <c r="L1322" s="17">
        <f>VLOOKUP(A1322,'[2]2023'!$A$9:$I$7853,9,0)</f>
        <v>-800000</v>
      </c>
      <c r="M1322" s="18">
        <f>VLOOKUP(A1322,[3]data1683177749303!$A$2:$J$6448,10,0)</f>
        <v>-778945.44</v>
      </c>
    </row>
    <row r="1323" spans="1:13" ht="15.75" outlineLevel="1">
      <c r="A1323" s="10">
        <v>1344300523</v>
      </c>
      <c r="B1323" s="11">
        <v>523</v>
      </c>
      <c r="C1323" s="19">
        <v>344300</v>
      </c>
      <c r="D1323" s="13">
        <v>1</v>
      </c>
      <c r="E1323" s="136" t="s">
        <v>3154</v>
      </c>
      <c r="F1323" s="15" t="s">
        <v>926</v>
      </c>
      <c r="G1323" s="137" t="s">
        <v>3154</v>
      </c>
      <c r="H1323" s="13" t="s">
        <v>34</v>
      </c>
      <c r="I1323" s="126" t="s">
        <v>3154</v>
      </c>
      <c r="J1323" s="126" t="s">
        <v>3154</v>
      </c>
      <c r="K1323" s="17">
        <v>-675200</v>
      </c>
      <c r="L1323" s="139" t="s">
        <v>3154</v>
      </c>
      <c r="M1323" s="140" t="s">
        <v>3154</v>
      </c>
    </row>
    <row r="1324" spans="1:13" ht="15.75" outlineLevel="1">
      <c r="A1324" s="10">
        <v>1344300930</v>
      </c>
      <c r="B1324" s="11">
        <v>930</v>
      </c>
      <c r="C1324" s="19">
        <v>344300</v>
      </c>
      <c r="D1324" s="13">
        <v>1</v>
      </c>
      <c r="E1324" s="136" t="s">
        <v>3154</v>
      </c>
      <c r="F1324" s="15" t="s">
        <v>927</v>
      </c>
      <c r="G1324" s="137" t="s">
        <v>3154</v>
      </c>
      <c r="H1324" s="13" t="s">
        <v>34</v>
      </c>
      <c r="I1324" s="126" t="s">
        <v>3154</v>
      </c>
      <c r="J1324" s="126" t="s">
        <v>3154</v>
      </c>
      <c r="K1324" s="17">
        <f>VLOOKUP(A1324,'[1]קובץ מוכן '!$A$1:$C$7608,3,0)</f>
        <v>0</v>
      </c>
      <c r="L1324" s="17">
        <f>VLOOKUP(A1324,'[2]2023'!$A$9:$I$7853,9,0)</f>
        <v>0</v>
      </c>
      <c r="M1324" s="18">
        <f>VLOOKUP(A1324,[3]data1683177749303!$A$2:$J$6448,10,0)</f>
        <v>0</v>
      </c>
    </row>
    <row r="1325" spans="1:13" ht="15.75" outlineLevel="1">
      <c r="A1325" s="10">
        <v>1344300931</v>
      </c>
      <c r="B1325" s="11">
        <v>931</v>
      </c>
      <c r="C1325" s="19">
        <v>344300</v>
      </c>
      <c r="D1325" s="13">
        <v>1</v>
      </c>
      <c r="E1325" s="136" t="s">
        <v>3154</v>
      </c>
      <c r="F1325" s="15" t="s">
        <v>3064</v>
      </c>
      <c r="G1325" s="137" t="s">
        <v>3154</v>
      </c>
      <c r="H1325" s="13" t="s">
        <v>34</v>
      </c>
      <c r="I1325" s="16">
        <f t="shared" si="74"/>
        <v>-0.33333333333333337</v>
      </c>
      <c r="J1325" s="16" t="s">
        <v>915</v>
      </c>
      <c r="K1325" s="17">
        <f>VLOOKUP(A1325,'[1]קובץ מוכן '!$A$1:$C$7608,3,0)</f>
        <v>-225000</v>
      </c>
      <c r="L1325" s="17">
        <f>VLOOKUP(A1325,'[2]2023'!$A$9:$I$7853,9,0)</f>
        <v>-337500</v>
      </c>
      <c r="M1325" s="18">
        <f>VLOOKUP(A1325,[3]data1683177749303!$A$2:$J$6448,10,0)</f>
        <v>-139935</v>
      </c>
    </row>
    <row r="1326" spans="1:13" ht="15.75" outlineLevel="1">
      <c r="A1326" s="10">
        <v>1344300932</v>
      </c>
      <c r="B1326" s="11">
        <v>932</v>
      </c>
      <c r="C1326" s="19">
        <v>344300</v>
      </c>
      <c r="D1326" s="13">
        <v>1</v>
      </c>
      <c r="E1326" s="136" t="s">
        <v>3154</v>
      </c>
      <c r="F1326" s="15" t="s">
        <v>928</v>
      </c>
      <c r="G1326" s="137" t="s">
        <v>3154</v>
      </c>
      <c r="H1326" s="13" t="s">
        <v>34</v>
      </c>
      <c r="I1326" s="126" t="s">
        <v>3154</v>
      </c>
      <c r="J1326" s="126" t="s">
        <v>3154</v>
      </c>
      <c r="K1326" s="17">
        <f>VLOOKUP(A1326,'[1]קובץ מוכן '!$A$1:$C$7608,3,0)</f>
        <v>0</v>
      </c>
      <c r="L1326" s="17">
        <f>VLOOKUP(A1326,'[2]2023'!$A$9:$I$7853,9,0)</f>
        <v>0</v>
      </c>
      <c r="M1326" s="18">
        <f>VLOOKUP(A1326,[3]data1683177749303!$A$2:$J$6448,10,0)</f>
        <v>0</v>
      </c>
    </row>
    <row r="1327" spans="1:13" ht="15.75" outlineLevel="1">
      <c r="A1327" s="10">
        <v>1344300933</v>
      </c>
      <c r="B1327" s="11">
        <v>933</v>
      </c>
      <c r="C1327" s="19">
        <v>344300</v>
      </c>
      <c r="D1327" s="13">
        <v>1</v>
      </c>
      <c r="E1327" s="136" t="s">
        <v>3154</v>
      </c>
      <c r="F1327" s="15" t="s">
        <v>929</v>
      </c>
      <c r="G1327" s="137" t="s">
        <v>3154</v>
      </c>
      <c r="H1327" s="13" t="s">
        <v>34</v>
      </c>
      <c r="I1327" s="126" t="s">
        <v>3154</v>
      </c>
      <c r="J1327" s="126" t="s">
        <v>3154</v>
      </c>
      <c r="K1327" s="17">
        <f>VLOOKUP(A1327,'[1]קובץ מוכן '!$A$1:$C$7608,3,0)</f>
        <v>0</v>
      </c>
      <c r="L1327" s="17">
        <f>VLOOKUP(A1327,'[2]2023'!$A$9:$I$7853,9,0)</f>
        <v>0</v>
      </c>
      <c r="M1327" s="18">
        <f>VLOOKUP(A1327,[3]data1683177749303!$A$2:$J$6448,10,0)</f>
        <v>0</v>
      </c>
    </row>
    <row r="1328" spans="1:13" ht="15.75" outlineLevel="1">
      <c r="A1328" s="10">
        <v>1344300934</v>
      </c>
      <c r="B1328" s="11">
        <v>934</v>
      </c>
      <c r="C1328" s="19">
        <v>344300</v>
      </c>
      <c r="D1328" s="13">
        <v>1</v>
      </c>
      <c r="E1328" s="136" t="s">
        <v>3154</v>
      </c>
      <c r="F1328" s="15" t="s">
        <v>930</v>
      </c>
      <c r="G1328" s="137" t="s">
        <v>3154</v>
      </c>
      <c r="H1328" s="13" t="s">
        <v>34</v>
      </c>
      <c r="I1328" s="126" t="s">
        <v>3154</v>
      </c>
      <c r="J1328" s="126" t="s">
        <v>3154</v>
      </c>
      <c r="K1328" s="17">
        <f>VLOOKUP(A1328,'[1]קובץ מוכן '!$A$1:$C$7608,3,0)</f>
        <v>0</v>
      </c>
      <c r="L1328" s="17">
        <f>VLOOKUP(A1328,'[2]2023'!$A$9:$I$7853,9,0)</f>
        <v>0</v>
      </c>
      <c r="M1328" s="18">
        <f>VLOOKUP(A1328,[3]data1683177749303!$A$2:$J$6448,10,0)</f>
        <v>0</v>
      </c>
    </row>
    <row r="1329" spans="1:13" ht="15.75" outlineLevel="1">
      <c r="A1329" s="10">
        <v>1344300935</v>
      </c>
      <c r="B1329" s="11">
        <v>935</v>
      </c>
      <c r="C1329" s="19">
        <v>344300</v>
      </c>
      <c r="D1329" s="13">
        <v>1</v>
      </c>
      <c r="E1329" s="136" t="s">
        <v>3154</v>
      </c>
      <c r="F1329" s="15" t="s">
        <v>931</v>
      </c>
      <c r="G1329" s="137" t="s">
        <v>3154</v>
      </c>
      <c r="H1329" s="13" t="s">
        <v>34</v>
      </c>
      <c r="I1329" s="126" t="s">
        <v>3154</v>
      </c>
      <c r="J1329" s="126" t="s">
        <v>3154</v>
      </c>
      <c r="K1329" s="17">
        <f>VLOOKUP(A1329,'[1]קובץ מוכן '!$A$1:$C$7608,3,0)</f>
        <v>0</v>
      </c>
      <c r="L1329" s="17">
        <f>VLOOKUP(A1329,'[2]2023'!$A$9:$I$7853,9,0)</f>
        <v>0</v>
      </c>
      <c r="M1329" s="18">
        <f>VLOOKUP(A1329,[3]data1683177749303!$A$2:$J$6448,10,0)</f>
        <v>0</v>
      </c>
    </row>
    <row r="1330" spans="1:13" ht="15.75" outlineLevel="1">
      <c r="A1330" s="10">
        <v>1344300936</v>
      </c>
      <c r="B1330" s="11">
        <v>936</v>
      </c>
      <c r="C1330" s="19">
        <v>344300</v>
      </c>
      <c r="D1330" s="13">
        <v>1</v>
      </c>
      <c r="E1330" s="136" t="s">
        <v>3154</v>
      </c>
      <c r="F1330" s="15" t="s">
        <v>932</v>
      </c>
      <c r="G1330" s="137" t="s">
        <v>3154</v>
      </c>
      <c r="H1330" s="13" t="s">
        <v>34</v>
      </c>
      <c r="I1330" s="126" t="s">
        <v>3154</v>
      </c>
      <c r="J1330" s="126" t="s">
        <v>3154</v>
      </c>
      <c r="K1330" s="17">
        <f>VLOOKUP(A1330,'[1]קובץ מוכן '!$A$1:$C$7608,3,0)</f>
        <v>0</v>
      </c>
      <c r="L1330" s="17">
        <f>VLOOKUP(A1330,'[2]2023'!$A$9:$I$7853,9,0)</f>
        <v>0</v>
      </c>
      <c r="M1330" s="18">
        <f>VLOOKUP(A1330,[3]data1683177749303!$A$2:$J$6448,10,0)</f>
        <v>0</v>
      </c>
    </row>
    <row r="1331" spans="1:13" ht="15.75" outlineLevel="1">
      <c r="A1331" s="10">
        <v>1344300937</v>
      </c>
      <c r="B1331" s="11">
        <v>937</v>
      </c>
      <c r="C1331" s="19">
        <v>344300</v>
      </c>
      <c r="D1331" s="13">
        <v>1</v>
      </c>
      <c r="E1331" s="136" t="s">
        <v>3154</v>
      </c>
      <c r="F1331" s="15" t="s">
        <v>933</v>
      </c>
      <c r="G1331" s="137" t="s">
        <v>3154</v>
      </c>
      <c r="H1331" s="13" t="s">
        <v>34</v>
      </c>
      <c r="I1331" s="16">
        <f t="shared" si="74"/>
        <v>0</v>
      </c>
      <c r="J1331" s="126" t="s">
        <v>3154</v>
      </c>
      <c r="K1331" s="17">
        <f>VLOOKUP(A1331,'[1]קובץ מוכן '!$A$1:$C$7608,3,0)</f>
        <v>-6550000</v>
      </c>
      <c r="L1331" s="17">
        <f>VLOOKUP(A1331,'[2]2023'!$A$9:$I$7853,9,0)</f>
        <v>-6550000</v>
      </c>
      <c r="M1331" s="18">
        <f>VLOOKUP(A1331,[3]data1683177749303!$A$2:$J$6448,10,0)</f>
        <v>-6160501</v>
      </c>
    </row>
    <row r="1332" spans="1:13" ht="15.75" outlineLevel="1">
      <c r="A1332" s="10">
        <v>1344300938</v>
      </c>
      <c r="B1332" s="11">
        <v>938</v>
      </c>
      <c r="C1332" s="19">
        <v>344300</v>
      </c>
      <c r="D1332" s="13">
        <v>1</v>
      </c>
      <c r="E1332" s="136" t="s">
        <v>3154</v>
      </c>
      <c r="F1332" s="15" t="s">
        <v>934</v>
      </c>
      <c r="G1332" s="137" t="s">
        <v>3154</v>
      </c>
      <c r="H1332" s="13" t="s">
        <v>34</v>
      </c>
      <c r="I1332" s="16">
        <f t="shared" si="74"/>
        <v>0</v>
      </c>
      <c r="J1332" s="126" t="s">
        <v>3154</v>
      </c>
      <c r="K1332" s="17">
        <f>VLOOKUP(A1332,'[1]קובץ מוכן '!$A$1:$C$7608,3,0)</f>
        <v>-1350000</v>
      </c>
      <c r="L1332" s="17">
        <f>VLOOKUP(A1332,'[2]2023'!$A$9:$I$7853,9,0)</f>
        <v>-1350000</v>
      </c>
      <c r="M1332" s="18">
        <f>VLOOKUP(A1332,[3]data1683177749303!$A$2:$J$6448,10,0)</f>
        <v>-324946</v>
      </c>
    </row>
    <row r="1333" spans="1:13" ht="15.75" outlineLevel="1">
      <c r="A1333" s="10">
        <v>1344300939</v>
      </c>
      <c r="B1333" s="11">
        <v>939</v>
      </c>
      <c r="C1333" s="19">
        <v>344300</v>
      </c>
      <c r="D1333" s="13">
        <v>1</v>
      </c>
      <c r="E1333" s="136" t="s">
        <v>3154</v>
      </c>
      <c r="F1333" s="15" t="s">
        <v>935</v>
      </c>
      <c r="G1333" s="137" t="s">
        <v>3154</v>
      </c>
      <c r="H1333" s="13" t="s">
        <v>34</v>
      </c>
      <c r="I1333" s="126" t="s">
        <v>3154</v>
      </c>
      <c r="J1333" s="126" t="s">
        <v>3154</v>
      </c>
      <c r="K1333" s="17">
        <f>VLOOKUP(A1333,'[1]קובץ מוכן '!$A$1:$C$7608,3,0)</f>
        <v>0</v>
      </c>
      <c r="L1333" s="17">
        <f>VLOOKUP(A1333,'[2]2023'!$A$9:$I$7853,9,0)</f>
        <v>0</v>
      </c>
      <c r="M1333" s="18">
        <f>VLOOKUP(A1333,[3]data1683177749303!$A$2:$J$6448,10,0)</f>
        <v>0</v>
      </c>
    </row>
    <row r="1334" spans="1:13" ht="15.75" outlineLevel="1">
      <c r="A1334" s="10">
        <v>1344300940</v>
      </c>
      <c r="B1334" s="11">
        <v>940</v>
      </c>
      <c r="C1334" s="19">
        <v>344300</v>
      </c>
      <c r="D1334" s="13">
        <v>1</v>
      </c>
      <c r="E1334" s="136" t="s">
        <v>3154</v>
      </c>
      <c r="F1334" s="15" t="s">
        <v>936</v>
      </c>
      <c r="G1334" s="137" t="s">
        <v>3154</v>
      </c>
      <c r="H1334" s="13" t="s">
        <v>34</v>
      </c>
      <c r="I1334" s="16">
        <f t="shared" si="74"/>
        <v>0</v>
      </c>
      <c r="J1334" s="126" t="s">
        <v>3154</v>
      </c>
      <c r="K1334" s="17">
        <f>VLOOKUP(A1334,'[1]קובץ מוכן '!$A$1:$C$7608,3,0)</f>
        <v>-1100000</v>
      </c>
      <c r="L1334" s="17">
        <f>VLOOKUP(A1334,'[2]2023'!$A$9:$I$7853,9,0)</f>
        <v>-1100000</v>
      </c>
      <c r="M1334" s="18">
        <f>VLOOKUP(A1334,[3]data1683177749303!$A$2:$J$6448,10,0)</f>
        <v>-1036163</v>
      </c>
    </row>
    <row r="1335" spans="1:13" ht="15.75" outlineLevel="1">
      <c r="A1335" s="10">
        <v>1344300990</v>
      </c>
      <c r="B1335" s="11">
        <v>990</v>
      </c>
      <c r="C1335" s="19">
        <v>344300</v>
      </c>
      <c r="D1335" s="13">
        <v>1</v>
      </c>
      <c r="E1335" s="136" t="s">
        <v>3154</v>
      </c>
      <c r="F1335" s="15" t="s">
        <v>926</v>
      </c>
      <c r="G1335" s="137" t="s">
        <v>3154</v>
      </c>
      <c r="H1335" s="13" t="s">
        <v>34</v>
      </c>
      <c r="I1335" s="16">
        <f t="shared" si="74"/>
        <v>-1</v>
      </c>
      <c r="J1335" s="126" t="s">
        <v>3154</v>
      </c>
      <c r="K1335" s="17">
        <f>VLOOKUP(A1335,'[1]קובץ מוכן '!$A$1:$C$7608,3,0)</f>
        <v>0</v>
      </c>
      <c r="L1335" s="17">
        <f>VLOOKUP(A1335,'[2]2023'!$A$9:$I$7853,9,0)</f>
        <v>-675200</v>
      </c>
      <c r="M1335" s="18">
        <f>VLOOKUP(A1335,[3]data1683177749303!$A$2:$J$6448,10,0)</f>
        <v>-308128</v>
      </c>
    </row>
    <row r="1336" spans="1:13" ht="15.75" outlineLevel="1">
      <c r="A1336" s="10">
        <v>1344300991</v>
      </c>
      <c r="B1336" s="11">
        <v>991</v>
      </c>
      <c r="C1336" s="19">
        <v>344300</v>
      </c>
      <c r="D1336" s="13">
        <v>1</v>
      </c>
      <c r="E1336" s="136" t="s">
        <v>3154</v>
      </c>
      <c r="F1336" s="15" t="s">
        <v>937</v>
      </c>
      <c r="G1336" s="137" t="s">
        <v>3154</v>
      </c>
      <c r="H1336" s="13" t="s">
        <v>34</v>
      </c>
      <c r="I1336" s="126" t="s">
        <v>3154</v>
      </c>
      <c r="J1336" s="126" t="s">
        <v>3154</v>
      </c>
      <c r="K1336" s="17">
        <f>VLOOKUP(A1336,'[1]קובץ מוכן '!$A$1:$C$7608,3,0)</f>
        <v>0</v>
      </c>
      <c r="L1336" s="17">
        <f>VLOOKUP(A1336,'[2]2023'!$A$9:$I$7853,9,0)</f>
        <v>0</v>
      </c>
      <c r="M1336" s="18">
        <f>VLOOKUP(A1336,[3]data1683177749303!$A$2:$J$6448,10,0)</f>
        <v>0</v>
      </c>
    </row>
    <row r="1337" spans="1:13" ht="15.75" outlineLevel="1">
      <c r="A1337" s="10">
        <v>1344300992</v>
      </c>
      <c r="B1337" s="11">
        <v>992</v>
      </c>
      <c r="C1337" s="19">
        <v>344300</v>
      </c>
      <c r="D1337" s="13">
        <v>1</v>
      </c>
      <c r="E1337" s="136" t="s">
        <v>3154</v>
      </c>
      <c r="F1337" s="15" t="s">
        <v>938</v>
      </c>
      <c r="G1337" s="137" t="s">
        <v>3154</v>
      </c>
      <c r="H1337" s="13" t="s">
        <v>34</v>
      </c>
      <c r="I1337" s="126" t="s">
        <v>3154</v>
      </c>
      <c r="J1337" s="126" t="s">
        <v>3154</v>
      </c>
      <c r="K1337" s="17">
        <f>VLOOKUP(A1337,'[1]קובץ מוכן '!$A$1:$C$7608,3,0)</f>
        <v>0</v>
      </c>
      <c r="L1337" s="17">
        <f>VLOOKUP(A1337,'[2]2023'!$A$9:$I$7853,9,0)</f>
        <v>0</v>
      </c>
      <c r="M1337" s="18">
        <f>VLOOKUP(A1337,[3]data1683177749303!$A$2:$J$6448,10,0)</f>
        <v>0</v>
      </c>
    </row>
    <row r="1338" spans="1:13" ht="16.5" outlineLevel="1" thickBot="1">
      <c r="A1338" s="10">
        <v>1344300993</v>
      </c>
      <c r="B1338" s="11">
        <v>993</v>
      </c>
      <c r="C1338" s="19">
        <v>344300</v>
      </c>
      <c r="D1338" s="13">
        <v>1</v>
      </c>
      <c r="E1338" s="136" t="s">
        <v>3154</v>
      </c>
      <c r="F1338" s="15" t="s">
        <v>939</v>
      </c>
      <c r="G1338" s="137" t="s">
        <v>3154</v>
      </c>
      <c r="H1338" s="13" t="s">
        <v>34</v>
      </c>
      <c r="I1338" s="126" t="s">
        <v>3154</v>
      </c>
      <c r="J1338" s="126" t="s">
        <v>3154</v>
      </c>
      <c r="K1338" s="17">
        <f>VLOOKUP(A1338,'[1]קובץ מוכן '!$A$1:$C$7608,3,0)</f>
        <v>0</v>
      </c>
      <c r="L1338" s="17">
        <f>VLOOKUP(A1338,'[2]2023'!$A$9:$I$7853,9,0)</f>
        <v>0</v>
      </c>
      <c r="M1338" s="18">
        <f>VLOOKUP(A1338,[3]data1683177749303!$A$2:$J$6448,10,0)</f>
        <v>0</v>
      </c>
    </row>
    <row r="1339" spans="1:13" ht="16.5" thickBot="1">
      <c r="A1339" s="125" t="s">
        <v>3154</v>
      </c>
      <c r="B1339" s="25" t="s">
        <v>940</v>
      </c>
      <c r="C1339" s="146" t="s">
        <v>3154</v>
      </c>
      <c r="D1339" s="146" t="s">
        <v>3154</v>
      </c>
      <c r="E1339" s="147" t="s">
        <v>3154</v>
      </c>
      <c r="F1339" s="28" t="s">
        <v>919</v>
      </c>
      <c r="G1339" s="153" t="s">
        <v>3154</v>
      </c>
      <c r="H1339" s="146" t="s">
        <v>3154</v>
      </c>
      <c r="I1339" s="29">
        <f t="shared" si="74"/>
        <v>-1.0114450627994986E-2</v>
      </c>
      <c r="J1339" s="127" t="s">
        <v>3154</v>
      </c>
      <c r="K1339" s="37">
        <f t="shared" ref="K1339:M1339" si="75">SUBTOTAL(9,K1317:K1338)</f>
        <v>-11010200</v>
      </c>
      <c r="L1339" s="37">
        <f t="shared" si="75"/>
        <v>-11122700</v>
      </c>
      <c r="M1339" s="38">
        <f t="shared" si="75"/>
        <v>-8874280.629999999</v>
      </c>
    </row>
    <row r="1340" spans="1:13" ht="15.75" outlineLevel="1">
      <c r="A1340" s="10">
        <v>13445000</v>
      </c>
      <c r="B1340" s="11">
        <v>0</v>
      </c>
      <c r="C1340" s="19">
        <v>344500</v>
      </c>
      <c r="D1340" s="13">
        <v>1</v>
      </c>
      <c r="E1340" s="136" t="s">
        <v>3154</v>
      </c>
      <c r="F1340" s="15" t="s">
        <v>941</v>
      </c>
      <c r="G1340" s="137" t="s">
        <v>3154</v>
      </c>
      <c r="H1340" s="13" t="s">
        <v>11</v>
      </c>
      <c r="I1340" s="126" t="s">
        <v>3154</v>
      </c>
      <c r="J1340" s="142" t="s">
        <v>3154</v>
      </c>
      <c r="K1340" s="17">
        <f>VLOOKUP(A1340,'[1]קובץ מוכן '!$A$1:$C$7608,3,0)</f>
        <v>0</v>
      </c>
      <c r="L1340" s="139" t="s">
        <v>3154</v>
      </c>
      <c r="M1340" s="140" t="s">
        <v>3154</v>
      </c>
    </row>
    <row r="1341" spans="1:13" ht="16.5" outlineLevel="1" thickBot="1">
      <c r="A1341" s="10">
        <v>1344500931</v>
      </c>
      <c r="B1341" s="11">
        <v>931</v>
      </c>
      <c r="C1341" s="19">
        <v>344500</v>
      </c>
      <c r="D1341" s="13">
        <v>1</v>
      </c>
      <c r="E1341" s="136" t="s">
        <v>3154</v>
      </c>
      <c r="F1341" s="15" t="s">
        <v>942</v>
      </c>
      <c r="G1341" s="137" t="s">
        <v>3154</v>
      </c>
      <c r="H1341" s="13" t="s">
        <v>34</v>
      </c>
      <c r="I1341" s="16">
        <f t="shared" si="74"/>
        <v>0</v>
      </c>
      <c r="J1341" s="126" t="s">
        <v>3154</v>
      </c>
      <c r="K1341" s="17">
        <f>VLOOKUP(A1341,'[1]קובץ מוכן '!$A$1:$C$7608,3,0)</f>
        <v>-250000</v>
      </c>
      <c r="L1341" s="17">
        <v>-250000</v>
      </c>
      <c r="M1341" s="18">
        <f>VLOOKUP(A1341,[3]data1683177749303!$A$2:$J$6448,10,0)</f>
        <v>-495574</v>
      </c>
    </row>
    <row r="1342" spans="1:13" ht="16.5" thickBot="1">
      <c r="A1342" s="125" t="s">
        <v>3154</v>
      </c>
      <c r="B1342" s="25" t="s">
        <v>943</v>
      </c>
      <c r="C1342" s="146" t="s">
        <v>3154</v>
      </c>
      <c r="D1342" s="146" t="s">
        <v>3154</v>
      </c>
      <c r="E1342" s="147" t="s">
        <v>3154</v>
      </c>
      <c r="F1342" s="28" t="s">
        <v>941</v>
      </c>
      <c r="G1342" s="153" t="s">
        <v>3154</v>
      </c>
      <c r="H1342" s="146" t="s">
        <v>3154</v>
      </c>
      <c r="I1342" s="29">
        <f t="shared" si="74"/>
        <v>0</v>
      </c>
      <c r="J1342" s="127" t="s">
        <v>3154</v>
      </c>
      <c r="K1342" s="37">
        <f t="shared" ref="K1342:M1342" si="76">SUBTOTAL(9,K1341)</f>
        <v>-250000</v>
      </c>
      <c r="L1342" s="37">
        <f t="shared" si="76"/>
        <v>-250000</v>
      </c>
      <c r="M1342" s="38">
        <f t="shared" si="76"/>
        <v>-495574</v>
      </c>
    </row>
    <row r="1343" spans="1:13" ht="15.75" outlineLevel="2">
      <c r="A1343" s="10">
        <v>13450000</v>
      </c>
      <c r="B1343" s="11">
        <v>0</v>
      </c>
      <c r="C1343" s="19">
        <v>345000</v>
      </c>
      <c r="D1343" s="13">
        <v>1</v>
      </c>
      <c r="E1343" s="136" t="s">
        <v>3154</v>
      </c>
      <c r="F1343" s="15" t="s">
        <v>944</v>
      </c>
      <c r="G1343" s="137" t="s">
        <v>3154</v>
      </c>
      <c r="H1343" s="13" t="s">
        <v>11</v>
      </c>
      <c r="I1343" s="126" t="s">
        <v>3154</v>
      </c>
      <c r="J1343" s="142" t="s">
        <v>3154</v>
      </c>
      <c r="K1343" s="17">
        <f>VLOOKUP(A1343,'[1]קובץ מוכן '!$A$1:$C$7608,3,0)</f>
        <v>0</v>
      </c>
      <c r="L1343" s="17">
        <f>VLOOKUP(A1343,'[2]2023'!$A$9:$I$7853,9,0)</f>
        <v>0</v>
      </c>
      <c r="M1343" s="140" t="s">
        <v>3154</v>
      </c>
    </row>
    <row r="1344" spans="1:13" ht="15.75" outlineLevel="2">
      <c r="A1344" s="10">
        <v>13452000</v>
      </c>
      <c r="B1344" s="11">
        <v>0</v>
      </c>
      <c r="C1344" s="19">
        <v>345200</v>
      </c>
      <c r="D1344" s="13">
        <v>1</v>
      </c>
      <c r="E1344" s="136" t="s">
        <v>3154</v>
      </c>
      <c r="F1344" s="15" t="s">
        <v>945</v>
      </c>
      <c r="G1344" s="137" t="s">
        <v>3154</v>
      </c>
      <c r="H1344" s="13" t="s">
        <v>11</v>
      </c>
      <c r="I1344" s="126" t="s">
        <v>3154</v>
      </c>
      <c r="J1344" s="142" t="s">
        <v>3154</v>
      </c>
      <c r="K1344" s="17">
        <f>VLOOKUP(A1344,'[1]קובץ מוכן '!$A$1:$C$7608,3,0)</f>
        <v>0</v>
      </c>
      <c r="L1344" s="17">
        <f>VLOOKUP(A1344,'[2]2023'!$A$9:$I$7853,9,0)</f>
        <v>0</v>
      </c>
      <c r="M1344" s="140" t="s">
        <v>3154</v>
      </c>
    </row>
    <row r="1345" spans="1:13" ht="15.75" outlineLevel="2">
      <c r="A1345" s="10">
        <v>1345200731</v>
      </c>
      <c r="B1345" s="11">
        <v>731</v>
      </c>
      <c r="C1345" s="19">
        <v>345200</v>
      </c>
      <c r="D1345" s="13">
        <v>1</v>
      </c>
      <c r="E1345" s="136" t="s">
        <v>3154</v>
      </c>
      <c r="F1345" s="15" t="s">
        <v>946</v>
      </c>
      <c r="G1345" s="137" t="s">
        <v>3154</v>
      </c>
      <c r="H1345" s="13" t="s">
        <v>34</v>
      </c>
      <c r="I1345" s="126" t="s">
        <v>3154</v>
      </c>
      <c r="J1345" s="126" t="s">
        <v>3154</v>
      </c>
      <c r="K1345" s="17">
        <f>VLOOKUP(A1345,'[1]קובץ מוכן '!$A$1:$C$7608,3,0)</f>
        <v>0</v>
      </c>
      <c r="L1345" s="17">
        <f>VLOOKUP(A1345,'[2]2023'!$A$9:$I$7853,9,0)</f>
        <v>0</v>
      </c>
      <c r="M1345" s="18">
        <f>VLOOKUP(A1345,[3]data1683177749303!$A$2:$J$6448,10,0)</f>
        <v>0</v>
      </c>
    </row>
    <row r="1346" spans="1:13" ht="15.75" outlineLevel="2">
      <c r="A1346" s="10">
        <v>1345200791</v>
      </c>
      <c r="B1346" s="11">
        <v>791</v>
      </c>
      <c r="C1346" s="19">
        <v>345200</v>
      </c>
      <c r="D1346" s="13">
        <v>1</v>
      </c>
      <c r="E1346" s="136" t="s">
        <v>3154</v>
      </c>
      <c r="F1346" s="15" t="s">
        <v>947</v>
      </c>
      <c r="G1346" s="137" t="s">
        <v>3154</v>
      </c>
      <c r="H1346" s="13" t="s">
        <v>34</v>
      </c>
      <c r="I1346" s="126" t="s">
        <v>3154</v>
      </c>
      <c r="J1346" s="126" t="s">
        <v>3154</v>
      </c>
      <c r="K1346" s="17">
        <f>VLOOKUP(A1346,'[1]קובץ מוכן '!$A$1:$C$7608,3,0)</f>
        <v>0</v>
      </c>
      <c r="L1346" s="17">
        <f>VLOOKUP(A1346,'[2]2023'!$A$9:$I$7853,9,0)</f>
        <v>0</v>
      </c>
      <c r="M1346" s="18">
        <f>VLOOKUP(A1346,[3]data1683177749303!$A$2:$J$6448,10,0)</f>
        <v>0</v>
      </c>
    </row>
    <row r="1347" spans="1:13" ht="16.5" outlineLevel="2" thickBot="1">
      <c r="A1347" s="10">
        <v>1345200935</v>
      </c>
      <c r="B1347" s="11">
        <v>935</v>
      </c>
      <c r="C1347" s="19">
        <v>345200</v>
      </c>
      <c r="D1347" s="13">
        <v>1</v>
      </c>
      <c r="E1347" s="136" t="s">
        <v>3154</v>
      </c>
      <c r="F1347" s="15" t="s">
        <v>948</v>
      </c>
      <c r="G1347" s="137" t="s">
        <v>3154</v>
      </c>
      <c r="H1347" s="13" t="s">
        <v>34</v>
      </c>
      <c r="I1347" s="126" t="s">
        <v>3154</v>
      </c>
      <c r="J1347" s="126" t="s">
        <v>3154</v>
      </c>
      <c r="K1347" s="17">
        <f>VLOOKUP(A1347,'[1]קובץ מוכן '!$A$1:$C$7608,3,0)</f>
        <v>0</v>
      </c>
      <c r="L1347" s="17">
        <f>VLOOKUP(A1347,'[2]2023'!$A$9:$I$7853,9,0)</f>
        <v>0</v>
      </c>
      <c r="M1347" s="18">
        <f>VLOOKUP(A1347,[3]data1683177749303!$A$2:$J$6448,10,0)</f>
        <v>0</v>
      </c>
    </row>
    <row r="1348" spans="1:13" ht="16.5" thickBot="1">
      <c r="A1348" s="125" t="s">
        <v>3154</v>
      </c>
      <c r="B1348" s="25" t="s">
        <v>949</v>
      </c>
      <c r="C1348" s="146" t="s">
        <v>3154</v>
      </c>
      <c r="D1348" s="146" t="s">
        <v>3154</v>
      </c>
      <c r="E1348" s="147" t="s">
        <v>3154</v>
      </c>
      <c r="F1348" s="28" t="s">
        <v>944</v>
      </c>
      <c r="G1348" s="153" t="s">
        <v>3154</v>
      </c>
      <c r="H1348" s="146" t="s">
        <v>3154</v>
      </c>
      <c r="I1348" s="127" t="s">
        <v>3154</v>
      </c>
      <c r="J1348" s="127" t="s">
        <v>3154</v>
      </c>
      <c r="K1348" s="37">
        <f>SUBTOTAL(9,K1345:K1347)</f>
        <v>0</v>
      </c>
      <c r="L1348" s="37">
        <f>SUBTOTAL(9,L1345:L1347)</f>
        <v>0</v>
      </c>
      <c r="M1348" s="38">
        <f>SUBTOTAL(9,M1345:M1347)</f>
        <v>0</v>
      </c>
    </row>
    <row r="1349" spans="1:13" ht="15.75" outlineLevel="1">
      <c r="A1349" s="10">
        <v>13453000</v>
      </c>
      <c r="B1349" s="11">
        <v>0</v>
      </c>
      <c r="C1349" s="19">
        <v>345300</v>
      </c>
      <c r="D1349" s="13">
        <v>1</v>
      </c>
      <c r="E1349" s="136" t="s">
        <v>3154</v>
      </c>
      <c r="F1349" s="15" t="s">
        <v>950</v>
      </c>
      <c r="G1349" s="137" t="s">
        <v>3154</v>
      </c>
      <c r="H1349" s="13" t="s">
        <v>11</v>
      </c>
      <c r="I1349" s="126" t="s">
        <v>3154</v>
      </c>
      <c r="J1349" s="142" t="s">
        <v>3154</v>
      </c>
      <c r="K1349" s="17">
        <f>VLOOKUP(A1349,'[1]קובץ מוכן '!$A$1:$C$7608,3,0)</f>
        <v>0</v>
      </c>
      <c r="L1349" s="139" t="s">
        <v>3154</v>
      </c>
      <c r="M1349" s="140" t="s">
        <v>3154</v>
      </c>
    </row>
    <row r="1350" spans="1:13" ht="15.75" outlineLevel="1">
      <c r="A1350" s="10">
        <v>1345300421</v>
      </c>
      <c r="B1350" s="11">
        <v>421</v>
      </c>
      <c r="C1350" s="19">
        <v>345300</v>
      </c>
      <c r="D1350" s="13">
        <v>1</v>
      </c>
      <c r="E1350" s="136" t="s">
        <v>3154</v>
      </c>
      <c r="F1350" s="15" t="s">
        <v>951</v>
      </c>
      <c r="G1350" s="137" t="s">
        <v>3154</v>
      </c>
      <c r="H1350" s="13" t="s">
        <v>34</v>
      </c>
      <c r="I1350" s="16">
        <f t="shared" si="74"/>
        <v>0</v>
      </c>
      <c r="J1350" s="126" t="s">
        <v>3154</v>
      </c>
      <c r="K1350" s="17">
        <f>VLOOKUP(A1350,'[1]קובץ מוכן '!$A$1:$C$7608,3,0)</f>
        <v>-610000</v>
      </c>
      <c r="L1350" s="17">
        <f>VLOOKUP(A1350,'[2]2023'!$A$9:$I$7853,9,0)</f>
        <v>-610000</v>
      </c>
      <c r="M1350" s="18">
        <f>VLOOKUP(A1350,[3]data1683177749303!$A$2:$J$6448,10,0)</f>
        <v>-544014.19999999995</v>
      </c>
    </row>
    <row r="1351" spans="1:13" ht="15.75" outlineLevel="1">
      <c r="A1351" s="10">
        <v>1345300692</v>
      </c>
      <c r="B1351" s="11">
        <v>692</v>
      </c>
      <c r="C1351" s="19">
        <v>345300</v>
      </c>
      <c r="D1351" s="13">
        <v>1</v>
      </c>
      <c r="E1351" s="136" t="s">
        <v>3154</v>
      </c>
      <c r="F1351" s="15" t="s">
        <v>952</v>
      </c>
      <c r="G1351" s="137" t="s">
        <v>3154</v>
      </c>
      <c r="H1351" s="13" t="s">
        <v>34</v>
      </c>
      <c r="I1351" s="126" t="s">
        <v>3154</v>
      </c>
      <c r="J1351" s="126" t="s">
        <v>3154</v>
      </c>
      <c r="K1351" s="17">
        <f>VLOOKUP(A1351,'[1]קובץ מוכן '!$A$1:$C$7608,3,0)</f>
        <v>0</v>
      </c>
      <c r="L1351" s="17">
        <f>VLOOKUP(A1351,'[2]2023'!$A$9:$I$7853,9,0)</f>
        <v>0</v>
      </c>
      <c r="M1351" s="18">
        <f>VLOOKUP(A1351,[3]data1683177749303!$A$2:$J$6448,10,0)</f>
        <v>-17123</v>
      </c>
    </row>
    <row r="1352" spans="1:13" ht="15.75" outlineLevel="1">
      <c r="A1352" s="10">
        <v>1345300693</v>
      </c>
      <c r="B1352" s="11">
        <v>693</v>
      </c>
      <c r="C1352" s="19">
        <v>345300</v>
      </c>
      <c r="D1352" s="13">
        <v>1</v>
      </c>
      <c r="E1352" s="136" t="s">
        <v>3154</v>
      </c>
      <c r="F1352" s="15" t="s">
        <v>953</v>
      </c>
      <c r="G1352" s="137" t="s">
        <v>3154</v>
      </c>
      <c r="H1352" s="13" t="s">
        <v>34</v>
      </c>
      <c r="I1352" s="126" t="s">
        <v>3154</v>
      </c>
      <c r="J1352" s="126" t="s">
        <v>3154</v>
      </c>
      <c r="K1352" s="17">
        <f>VLOOKUP(A1352,'[1]קובץ מוכן '!$A$1:$C$7608,3,0)</f>
        <v>0</v>
      </c>
      <c r="L1352" s="17">
        <f>VLOOKUP(A1352,'[2]2023'!$A$9:$I$7853,9,0)</f>
        <v>0</v>
      </c>
      <c r="M1352" s="18">
        <f>VLOOKUP(A1352,[3]data1683177749303!$A$2:$J$6448,10,0)</f>
        <v>0</v>
      </c>
    </row>
    <row r="1353" spans="1:13" ht="15.75" outlineLevel="1">
      <c r="A1353" s="10">
        <v>1345300791</v>
      </c>
      <c r="B1353" s="11">
        <v>791</v>
      </c>
      <c r="C1353" s="19">
        <v>345300</v>
      </c>
      <c r="D1353" s="13">
        <v>1</v>
      </c>
      <c r="E1353" s="136" t="s">
        <v>3154</v>
      </c>
      <c r="F1353" s="15" t="s">
        <v>954</v>
      </c>
      <c r="G1353" s="137" t="s">
        <v>3154</v>
      </c>
      <c r="H1353" s="13" t="s">
        <v>34</v>
      </c>
      <c r="I1353" s="126" t="s">
        <v>3154</v>
      </c>
      <c r="J1353" s="126" t="s">
        <v>3154</v>
      </c>
      <c r="K1353" s="17">
        <f>VLOOKUP(A1353,'[1]קובץ מוכן '!$A$1:$C$7608,3,0)</f>
        <v>0</v>
      </c>
      <c r="L1353" s="17">
        <f>VLOOKUP(A1353,'[2]2023'!$A$9:$I$7853,9,0)</f>
        <v>0</v>
      </c>
      <c r="M1353" s="18">
        <f>VLOOKUP(A1353,[3]data1683177749303!$A$2:$J$6448,10,0)</f>
        <v>0</v>
      </c>
    </row>
    <row r="1354" spans="1:13" ht="15.75" outlineLevel="1">
      <c r="A1354" s="10">
        <v>1345300931</v>
      </c>
      <c r="B1354" s="11">
        <v>931</v>
      </c>
      <c r="C1354" s="19">
        <v>345300</v>
      </c>
      <c r="D1354" s="13">
        <v>1</v>
      </c>
      <c r="E1354" s="136" t="s">
        <v>3154</v>
      </c>
      <c r="F1354" s="15" t="s">
        <v>955</v>
      </c>
      <c r="G1354" s="137" t="s">
        <v>3154</v>
      </c>
      <c r="H1354" s="13" t="s">
        <v>34</v>
      </c>
      <c r="I1354" s="16">
        <f t="shared" si="74"/>
        <v>0</v>
      </c>
      <c r="J1354" s="126" t="s">
        <v>3154</v>
      </c>
      <c r="K1354" s="17">
        <f>VLOOKUP(A1354,'[1]קובץ מוכן '!$A$1:$C$7608,3,0)</f>
        <v>-75000</v>
      </c>
      <c r="L1354" s="17">
        <f>VLOOKUP(A1354,'[2]2023'!$A$9:$I$7853,9,0)</f>
        <v>-75000</v>
      </c>
      <c r="M1354" s="18">
        <f>VLOOKUP(A1354,[3]data1683177749303!$A$2:$J$6448,10,0)</f>
        <v>-42998</v>
      </c>
    </row>
    <row r="1355" spans="1:13" ht="15.75" outlineLevel="1">
      <c r="A1355" s="10">
        <v>1345300932</v>
      </c>
      <c r="B1355" s="11">
        <v>932</v>
      </c>
      <c r="C1355" s="19">
        <v>345300</v>
      </c>
      <c r="D1355" s="13">
        <v>1</v>
      </c>
      <c r="E1355" s="136" t="s">
        <v>3154</v>
      </c>
      <c r="F1355" s="15" t="s">
        <v>956</v>
      </c>
      <c r="G1355" s="137" t="s">
        <v>3154</v>
      </c>
      <c r="H1355" s="13" t="s">
        <v>34</v>
      </c>
      <c r="I1355" s="16">
        <f t="shared" si="74"/>
        <v>3.1373072558574133E-2</v>
      </c>
      <c r="J1355" s="126" t="s">
        <v>3154</v>
      </c>
      <c r="K1355" s="17">
        <f>VLOOKUP(A1355,'[1]קובץ מוכן '!$A$1:$C$7608,3,0)</f>
        <v>-4635300</v>
      </c>
      <c r="L1355" s="17">
        <f>VLOOKUP(A1355,'[2]2023'!$A$9:$I$7853,9,0)</f>
        <v>-4494300</v>
      </c>
      <c r="M1355" s="18">
        <f>VLOOKUP(A1355,[3]data1683177749303!$A$2:$J$6448,10,0)</f>
        <v>-4588027</v>
      </c>
    </row>
    <row r="1356" spans="1:13" ht="15.75" outlineLevel="1">
      <c r="A1356" s="10">
        <v>1345300933</v>
      </c>
      <c r="B1356" s="11">
        <v>933</v>
      </c>
      <c r="C1356" s="19">
        <v>345300</v>
      </c>
      <c r="D1356" s="13">
        <v>1</v>
      </c>
      <c r="E1356" s="136" t="s">
        <v>3154</v>
      </c>
      <c r="F1356" s="15" t="s">
        <v>957</v>
      </c>
      <c r="G1356" s="137" t="s">
        <v>3154</v>
      </c>
      <c r="H1356" s="13" t="s">
        <v>34</v>
      </c>
      <c r="I1356" s="126" t="s">
        <v>3154</v>
      </c>
      <c r="J1356" s="126" t="s">
        <v>3154</v>
      </c>
      <c r="K1356" s="17">
        <f>VLOOKUP(A1356,'[1]קובץ מוכן '!$A$1:$C$7608,3,0)</f>
        <v>0</v>
      </c>
      <c r="L1356" s="17">
        <f>VLOOKUP(A1356,'[2]2023'!$A$9:$I$7853,9,0)</f>
        <v>0</v>
      </c>
      <c r="M1356" s="18">
        <f>VLOOKUP(A1356,[3]data1683177749303!$A$2:$J$6448,10,0)</f>
        <v>0</v>
      </c>
    </row>
    <row r="1357" spans="1:13" ht="15.75" outlineLevel="1">
      <c r="A1357" s="10">
        <v>1345300934</v>
      </c>
      <c r="B1357" s="11">
        <v>934</v>
      </c>
      <c r="C1357" s="19">
        <v>345300</v>
      </c>
      <c r="D1357" s="13">
        <v>1</v>
      </c>
      <c r="E1357" s="136" t="s">
        <v>3154</v>
      </c>
      <c r="F1357" s="15" t="s">
        <v>958</v>
      </c>
      <c r="G1357" s="137" t="s">
        <v>3154</v>
      </c>
      <c r="H1357" s="13" t="s">
        <v>34</v>
      </c>
      <c r="I1357" s="126" t="s">
        <v>3154</v>
      </c>
      <c r="J1357" s="126" t="s">
        <v>3154</v>
      </c>
      <c r="K1357" s="17">
        <f>VLOOKUP(A1357,'[1]קובץ מוכן '!$A$1:$C$7608,3,0)</f>
        <v>0</v>
      </c>
      <c r="L1357" s="17">
        <f>VLOOKUP(A1357,'[2]2023'!$A$9:$I$7853,9,0)</f>
        <v>0</v>
      </c>
      <c r="M1357" s="18">
        <f>VLOOKUP(A1357,[3]data1683177749303!$A$2:$J$6448,10,0)</f>
        <v>0</v>
      </c>
    </row>
    <row r="1358" spans="1:13" ht="15.75" outlineLevel="1">
      <c r="A1358" s="10">
        <v>1345300936</v>
      </c>
      <c r="B1358" s="11">
        <v>936</v>
      </c>
      <c r="C1358" s="19">
        <v>345300</v>
      </c>
      <c r="D1358" s="13">
        <v>1</v>
      </c>
      <c r="E1358" s="136" t="s">
        <v>3154</v>
      </c>
      <c r="F1358" s="15" t="s">
        <v>959</v>
      </c>
      <c r="G1358" s="137" t="s">
        <v>3154</v>
      </c>
      <c r="H1358" s="13" t="s">
        <v>34</v>
      </c>
      <c r="I1358" s="16">
        <f t="shared" si="74"/>
        <v>0</v>
      </c>
      <c r="J1358" s="126" t="s">
        <v>3154</v>
      </c>
      <c r="K1358" s="17">
        <f>VLOOKUP(A1358,'[1]קובץ מוכן '!$A$1:$C$7608,3,0)</f>
        <v>-1234500</v>
      </c>
      <c r="L1358" s="17">
        <f>VLOOKUP(A1358,'[2]2023'!$A$9:$I$7853,9,0)</f>
        <v>-1234500</v>
      </c>
      <c r="M1358" s="18">
        <f>VLOOKUP(A1358,[3]data1683177749303!$A$2:$J$6448,10,0)</f>
        <v>-922095</v>
      </c>
    </row>
    <row r="1359" spans="1:13" ht="15.75" outlineLevel="1">
      <c r="A1359" s="10">
        <v>1345300937</v>
      </c>
      <c r="B1359" s="11">
        <v>937</v>
      </c>
      <c r="C1359" s="19">
        <v>345300</v>
      </c>
      <c r="D1359" s="13">
        <v>1</v>
      </c>
      <c r="E1359" s="136" t="s">
        <v>3154</v>
      </c>
      <c r="F1359" s="15" t="s">
        <v>960</v>
      </c>
      <c r="G1359" s="137" t="s">
        <v>3154</v>
      </c>
      <c r="H1359" s="13" t="s">
        <v>34</v>
      </c>
      <c r="I1359" s="16">
        <f t="shared" si="74"/>
        <v>8.4051305789072828E-2</v>
      </c>
      <c r="J1359" s="126" t="s">
        <v>3154</v>
      </c>
      <c r="K1359" s="17">
        <v>-36300000</v>
      </c>
      <c r="L1359" s="17">
        <f>VLOOKUP(A1359,'[2]2023'!$A$9:$I$7853,9,0)</f>
        <v>-33485500</v>
      </c>
      <c r="M1359" s="18">
        <f>VLOOKUP(A1359,[3]data1683177749303!$A$2:$J$6448,10,0)</f>
        <v>-32747807</v>
      </c>
    </row>
    <row r="1360" spans="1:13" ht="15.75" outlineLevel="1">
      <c r="A1360" s="10">
        <v>1345300938</v>
      </c>
      <c r="B1360" s="11">
        <v>938</v>
      </c>
      <c r="C1360" s="19">
        <v>345300</v>
      </c>
      <c r="D1360" s="13">
        <v>1</v>
      </c>
      <c r="E1360" s="136" t="s">
        <v>3154</v>
      </c>
      <c r="F1360" s="15" t="s">
        <v>961</v>
      </c>
      <c r="G1360" s="137" t="s">
        <v>3154</v>
      </c>
      <c r="H1360" s="13" t="s">
        <v>34</v>
      </c>
      <c r="I1360" s="16">
        <f t="shared" si="74"/>
        <v>0</v>
      </c>
      <c r="J1360" s="126" t="s">
        <v>3154</v>
      </c>
      <c r="K1360" s="17">
        <f>VLOOKUP(A1360,'[1]קובץ מוכן '!$A$1:$C$7608,3,0)</f>
        <v>-5750000</v>
      </c>
      <c r="L1360" s="17">
        <f>VLOOKUP(A1360,'[2]2023'!$A$9:$I$7853,9,0)</f>
        <v>-5750000</v>
      </c>
      <c r="M1360" s="18">
        <f>VLOOKUP(A1360,[3]data1683177749303!$A$2:$J$6448,10,0)</f>
        <v>-5346659</v>
      </c>
    </row>
    <row r="1361" spans="1:13" ht="15.75" outlineLevel="1">
      <c r="A1361" s="10">
        <v>1345300939</v>
      </c>
      <c r="B1361" s="11">
        <v>939</v>
      </c>
      <c r="C1361" s="19">
        <v>345300</v>
      </c>
      <c r="D1361" s="13">
        <v>1</v>
      </c>
      <c r="E1361" s="136" t="s">
        <v>3154</v>
      </c>
      <c r="F1361" s="15" t="s">
        <v>962</v>
      </c>
      <c r="G1361" s="137" t="s">
        <v>3154</v>
      </c>
      <c r="H1361" s="13" t="s">
        <v>34</v>
      </c>
      <c r="I1361" s="16">
        <f t="shared" si="74"/>
        <v>0</v>
      </c>
      <c r="J1361" s="126" t="s">
        <v>3154</v>
      </c>
      <c r="K1361" s="17">
        <f>VLOOKUP(A1361,'[1]קובץ מוכן '!$A$1:$C$7608,3,0)</f>
        <v>-180000</v>
      </c>
      <c r="L1361" s="17">
        <f>VLOOKUP(A1361,'[2]2023'!$A$9:$I$7853,9,0)</f>
        <v>-180000</v>
      </c>
      <c r="M1361" s="18">
        <f>VLOOKUP(A1361,[3]data1683177749303!$A$2:$J$6448,10,0)</f>
        <v>-169465</v>
      </c>
    </row>
    <row r="1362" spans="1:13" ht="15.75" outlineLevel="1">
      <c r="A1362" s="10">
        <v>1345300991</v>
      </c>
      <c r="B1362" s="11">
        <v>991</v>
      </c>
      <c r="C1362" s="19">
        <v>345300</v>
      </c>
      <c r="D1362" s="13">
        <v>1</v>
      </c>
      <c r="E1362" s="136" t="s">
        <v>3154</v>
      </c>
      <c r="F1362" s="15" t="s">
        <v>963</v>
      </c>
      <c r="G1362" s="137" t="s">
        <v>3154</v>
      </c>
      <c r="H1362" s="13" t="s">
        <v>34</v>
      </c>
      <c r="I1362" s="126" t="s">
        <v>3154</v>
      </c>
      <c r="J1362" s="126" t="s">
        <v>3154</v>
      </c>
      <c r="K1362" s="17">
        <f>VLOOKUP(A1362,'[1]קובץ מוכן '!$A$1:$C$7608,3,0)</f>
        <v>0</v>
      </c>
      <c r="L1362" s="17">
        <f>VLOOKUP(A1362,'[2]2023'!$A$9:$I$7853,9,0)</f>
        <v>0</v>
      </c>
      <c r="M1362" s="18">
        <f>VLOOKUP(A1362,[3]data1683177749303!$A$2:$J$6448,10,0)</f>
        <v>0</v>
      </c>
    </row>
    <row r="1363" spans="1:13" ht="16.5" outlineLevel="1" thickBot="1">
      <c r="A1363" s="10">
        <v>1345300992</v>
      </c>
      <c r="B1363" s="11">
        <v>992</v>
      </c>
      <c r="C1363" s="19">
        <v>345300</v>
      </c>
      <c r="D1363" s="13">
        <v>1</v>
      </c>
      <c r="E1363" s="136" t="s">
        <v>3154</v>
      </c>
      <c r="F1363" s="15" t="s">
        <v>964</v>
      </c>
      <c r="G1363" s="137" t="s">
        <v>3154</v>
      </c>
      <c r="H1363" s="13" t="s">
        <v>34</v>
      </c>
      <c r="I1363" s="126" t="s">
        <v>3154</v>
      </c>
      <c r="J1363" s="126" t="s">
        <v>3154</v>
      </c>
      <c r="K1363" s="17">
        <f>VLOOKUP(A1363,'[1]קובץ מוכן '!$A$1:$C$7608,3,0)</f>
        <v>0</v>
      </c>
      <c r="L1363" s="17">
        <f>VLOOKUP(A1363,'[2]2023'!$A$9:$I$7853,9,0)</f>
        <v>0</v>
      </c>
      <c r="M1363" s="18">
        <f>VLOOKUP(A1363,[3]data1683177749303!$A$2:$J$6448,10,0)</f>
        <v>0</v>
      </c>
    </row>
    <row r="1364" spans="1:13" ht="16.5" thickBot="1">
      <c r="A1364" s="125" t="s">
        <v>3154</v>
      </c>
      <c r="B1364" s="25" t="s">
        <v>965</v>
      </c>
      <c r="C1364" s="146" t="s">
        <v>3154</v>
      </c>
      <c r="D1364" s="146" t="s">
        <v>3154</v>
      </c>
      <c r="E1364" s="147" t="s">
        <v>3154</v>
      </c>
      <c r="F1364" s="28" t="s">
        <v>950</v>
      </c>
      <c r="G1364" s="153" t="s">
        <v>3154</v>
      </c>
      <c r="H1364" s="146" t="s">
        <v>3154</v>
      </c>
      <c r="I1364" s="29">
        <f t="shared" si="74"/>
        <v>6.4489311423041595E-2</v>
      </c>
      <c r="J1364" s="127" t="s">
        <v>3154</v>
      </c>
      <c r="K1364" s="37">
        <f t="shared" ref="K1364:M1364" si="77">SUBTOTAL(9,K1350:K1363)</f>
        <v>-48784800</v>
      </c>
      <c r="L1364" s="37">
        <f t="shared" si="77"/>
        <v>-45829300</v>
      </c>
      <c r="M1364" s="38">
        <f t="shared" si="77"/>
        <v>-44378188.200000003</v>
      </c>
    </row>
    <row r="1365" spans="1:13" ht="15.75" outlineLevel="1">
      <c r="A1365" s="10">
        <v>13454000</v>
      </c>
      <c r="B1365" s="11">
        <v>0</v>
      </c>
      <c r="C1365" s="19">
        <v>345400</v>
      </c>
      <c r="D1365" s="13">
        <v>1</v>
      </c>
      <c r="E1365" s="136" t="s">
        <v>3154</v>
      </c>
      <c r="F1365" s="15" t="s">
        <v>966</v>
      </c>
      <c r="G1365" s="137" t="s">
        <v>3154</v>
      </c>
      <c r="H1365" s="13" t="s">
        <v>11</v>
      </c>
      <c r="I1365" s="126" t="s">
        <v>3154</v>
      </c>
      <c r="J1365" s="142" t="s">
        <v>3154</v>
      </c>
      <c r="K1365" s="139" t="s">
        <v>3154</v>
      </c>
      <c r="L1365" s="139" t="s">
        <v>3154</v>
      </c>
      <c r="M1365" s="140" t="s">
        <v>3154</v>
      </c>
    </row>
    <row r="1366" spans="1:13" ht="15.75" outlineLevel="1">
      <c r="A1366" s="10">
        <v>1345400421</v>
      </c>
      <c r="B1366" s="11">
        <v>421</v>
      </c>
      <c r="C1366" s="19">
        <v>345400</v>
      </c>
      <c r="D1366" s="13">
        <v>1</v>
      </c>
      <c r="E1366" s="136" t="s">
        <v>3154</v>
      </c>
      <c r="F1366" s="15" t="s">
        <v>967</v>
      </c>
      <c r="G1366" s="137" t="s">
        <v>3154</v>
      </c>
      <c r="H1366" s="13" t="s">
        <v>34</v>
      </c>
      <c r="I1366" s="16">
        <f t="shared" si="74"/>
        <v>0</v>
      </c>
      <c r="J1366" s="126" t="s">
        <v>3154</v>
      </c>
      <c r="K1366" s="17">
        <f>VLOOKUP(A1366,'[1]קובץ מוכן '!$A$1:$C$7608,3,0)</f>
        <v>-140000</v>
      </c>
      <c r="L1366" s="17">
        <f>VLOOKUP(A1366,'[2]2023'!$A$9:$I$7853,9,0)</f>
        <v>-140000</v>
      </c>
      <c r="M1366" s="18">
        <f>VLOOKUP(A1366,[3]data1683177749303!$A$2:$J$6448,10,0)</f>
        <v>-155852</v>
      </c>
    </row>
    <row r="1367" spans="1:13" ht="15.75" outlineLevel="1">
      <c r="A1367" s="10">
        <v>1345400422</v>
      </c>
      <c r="B1367" s="11">
        <v>422</v>
      </c>
      <c r="C1367" s="19">
        <v>345400</v>
      </c>
      <c r="D1367" s="13">
        <v>1</v>
      </c>
      <c r="E1367" s="136" t="s">
        <v>3154</v>
      </c>
      <c r="F1367" s="15" t="s">
        <v>968</v>
      </c>
      <c r="G1367" s="137" t="s">
        <v>3154</v>
      </c>
      <c r="H1367" s="13" t="s">
        <v>34</v>
      </c>
      <c r="I1367" s="126" t="s">
        <v>3154</v>
      </c>
      <c r="J1367" s="126" t="s">
        <v>3154</v>
      </c>
      <c r="K1367" s="17">
        <f>VLOOKUP(A1367,'[1]קובץ מוכן '!$A$1:$C$7608,3,0)</f>
        <v>0</v>
      </c>
      <c r="L1367" s="17">
        <f>VLOOKUP(A1367,'[2]2023'!$A$9:$I$7853,9,0)</f>
        <v>0</v>
      </c>
      <c r="M1367" s="18">
        <f>VLOOKUP(A1367,[3]data1683177749303!$A$2:$J$6448,10,0)</f>
        <v>0</v>
      </c>
    </row>
    <row r="1368" spans="1:13" ht="15.75" outlineLevel="1">
      <c r="A1368" s="10">
        <v>1345400423</v>
      </c>
      <c r="B1368" s="11">
        <v>423</v>
      </c>
      <c r="C1368" s="19">
        <v>345400</v>
      </c>
      <c r="D1368" s="13">
        <v>1</v>
      </c>
      <c r="E1368" s="136" t="s">
        <v>3154</v>
      </c>
      <c r="F1368" s="15" t="s">
        <v>969</v>
      </c>
      <c r="G1368" s="137" t="s">
        <v>3154</v>
      </c>
      <c r="H1368" s="13" t="s">
        <v>34</v>
      </c>
      <c r="I1368" s="126" t="s">
        <v>3154</v>
      </c>
      <c r="J1368" s="126" t="s">
        <v>3154</v>
      </c>
      <c r="K1368" s="17">
        <f>VLOOKUP(A1368,'[1]קובץ מוכן '!$A$1:$C$7608,3,0)</f>
        <v>0</v>
      </c>
      <c r="L1368" s="17">
        <f>VLOOKUP(A1368,'[2]2023'!$A$9:$I$7853,9,0)</f>
        <v>0</v>
      </c>
      <c r="M1368" s="18">
        <f>VLOOKUP(A1368,[3]data1683177749303!$A$2:$J$6448,10,0)</f>
        <v>-4095</v>
      </c>
    </row>
    <row r="1369" spans="1:13" ht="15.75" outlineLevel="1">
      <c r="A1369" s="10">
        <v>1345400690</v>
      </c>
      <c r="B1369" s="11">
        <v>690</v>
      </c>
      <c r="C1369" s="19">
        <v>345400</v>
      </c>
      <c r="D1369" s="13">
        <v>1</v>
      </c>
      <c r="E1369" s="136" t="s">
        <v>3154</v>
      </c>
      <c r="F1369" s="15" t="s">
        <v>970</v>
      </c>
      <c r="G1369" s="137" t="s">
        <v>3154</v>
      </c>
      <c r="H1369" s="13" t="s">
        <v>34</v>
      </c>
      <c r="I1369" s="126" t="s">
        <v>3154</v>
      </c>
      <c r="J1369" s="126" t="s">
        <v>3154</v>
      </c>
      <c r="K1369" s="17">
        <f>VLOOKUP(A1369,'[1]קובץ מוכן '!$A$1:$C$7608,3,0)</f>
        <v>0</v>
      </c>
      <c r="L1369" s="17">
        <f>VLOOKUP(A1369,'[2]2023'!$A$9:$I$7853,9,0)</f>
        <v>0</v>
      </c>
      <c r="M1369" s="18">
        <f>VLOOKUP(A1369,[3]data1683177749303!$A$2:$J$6448,10,0)</f>
        <v>-350</v>
      </c>
    </row>
    <row r="1370" spans="1:13" ht="15.75" outlineLevel="1">
      <c r="A1370" s="10">
        <v>1345400692</v>
      </c>
      <c r="B1370" s="11">
        <v>692</v>
      </c>
      <c r="C1370" s="19">
        <v>345400</v>
      </c>
      <c r="D1370" s="13">
        <v>1</v>
      </c>
      <c r="E1370" s="136" t="s">
        <v>3154</v>
      </c>
      <c r="F1370" s="15" t="s">
        <v>971</v>
      </c>
      <c r="G1370" s="137" t="s">
        <v>3154</v>
      </c>
      <c r="H1370" s="13" t="s">
        <v>34</v>
      </c>
      <c r="I1370" s="126" t="s">
        <v>3154</v>
      </c>
      <c r="J1370" s="126" t="s">
        <v>3154</v>
      </c>
      <c r="K1370" s="17">
        <f>VLOOKUP(A1370,'[1]קובץ מוכן '!$A$1:$C$7608,3,0)</f>
        <v>0</v>
      </c>
      <c r="L1370" s="17">
        <f>VLOOKUP(A1370,'[2]2023'!$A$9:$I$7853,9,0)</f>
        <v>0</v>
      </c>
      <c r="M1370" s="18">
        <f>VLOOKUP(A1370,[3]data1683177749303!$A$2:$J$6448,10,0)</f>
        <v>0</v>
      </c>
    </row>
    <row r="1371" spans="1:13" ht="15.75" outlineLevel="1">
      <c r="A1371" s="10">
        <v>1345400931</v>
      </c>
      <c r="B1371" s="11">
        <v>931</v>
      </c>
      <c r="C1371" s="19">
        <v>345400</v>
      </c>
      <c r="D1371" s="13">
        <v>1</v>
      </c>
      <c r="E1371" s="136" t="s">
        <v>3154</v>
      </c>
      <c r="F1371" s="15" t="s">
        <v>972</v>
      </c>
      <c r="G1371" s="137" t="s">
        <v>3154</v>
      </c>
      <c r="H1371" s="13" t="s">
        <v>34</v>
      </c>
      <c r="I1371" s="16">
        <f t="shared" ref="I1371:I1432" si="78">K1371/L1371-1</f>
        <v>0</v>
      </c>
      <c r="J1371" s="126" t="s">
        <v>3154</v>
      </c>
      <c r="K1371" s="17">
        <f>VLOOKUP(A1371,'[1]קובץ מוכן '!$A$1:$C$7608,3,0)</f>
        <v>-1548800</v>
      </c>
      <c r="L1371" s="17">
        <f>VLOOKUP(A1371,'[2]2023'!$A$9:$I$7853,9,0)</f>
        <v>-1548800</v>
      </c>
      <c r="M1371" s="18">
        <f>VLOOKUP(A1371,[3]data1683177749303!$A$2:$J$6448,10,0)</f>
        <v>-1213657</v>
      </c>
    </row>
    <row r="1372" spans="1:13" ht="16.5" outlineLevel="1" thickBot="1">
      <c r="A1372" s="10">
        <v>1345400934</v>
      </c>
      <c r="B1372" s="11">
        <v>934</v>
      </c>
      <c r="C1372" s="19">
        <v>345400</v>
      </c>
      <c r="D1372" s="13">
        <v>1</v>
      </c>
      <c r="E1372" s="136" t="s">
        <v>3154</v>
      </c>
      <c r="F1372" s="15" t="s">
        <v>862</v>
      </c>
      <c r="G1372" s="137" t="s">
        <v>3154</v>
      </c>
      <c r="H1372" s="13" t="s">
        <v>34</v>
      </c>
      <c r="I1372" s="126" t="s">
        <v>3154</v>
      </c>
      <c r="J1372" s="126" t="s">
        <v>3154</v>
      </c>
      <c r="K1372" s="17">
        <f>VLOOKUP(A1372,'[1]קובץ מוכן '!$A$1:$C$7608,3,0)</f>
        <v>0</v>
      </c>
      <c r="L1372" s="17">
        <f>VLOOKUP(A1372,'[2]2023'!$A$9:$I$7853,9,0)</f>
        <v>0</v>
      </c>
      <c r="M1372" s="18">
        <f>VLOOKUP(A1372,[3]data1683177749303!$A$2:$J$6448,10,0)</f>
        <v>0</v>
      </c>
    </row>
    <row r="1373" spans="1:13" ht="16.5" thickBot="1">
      <c r="A1373" s="125" t="s">
        <v>3154</v>
      </c>
      <c r="B1373" s="25" t="s">
        <v>973</v>
      </c>
      <c r="C1373" s="146" t="s">
        <v>3154</v>
      </c>
      <c r="D1373" s="146" t="s">
        <v>3154</v>
      </c>
      <c r="E1373" s="147" t="s">
        <v>3154</v>
      </c>
      <c r="F1373" s="28" t="s">
        <v>966</v>
      </c>
      <c r="G1373" s="153" t="s">
        <v>3154</v>
      </c>
      <c r="H1373" s="146" t="s">
        <v>3154</v>
      </c>
      <c r="I1373" s="29">
        <f t="shared" si="78"/>
        <v>0</v>
      </c>
      <c r="J1373" s="127" t="s">
        <v>3154</v>
      </c>
      <c r="K1373" s="37">
        <f t="shared" ref="K1373:M1373" si="79">SUBTOTAL(9,K1366:K1372)</f>
        <v>-1688800</v>
      </c>
      <c r="L1373" s="37">
        <f t="shared" si="79"/>
        <v>-1688800</v>
      </c>
      <c r="M1373" s="38">
        <f t="shared" si="79"/>
        <v>-1373954</v>
      </c>
    </row>
    <row r="1374" spans="1:13" ht="15.75" outlineLevel="1">
      <c r="A1374" s="10">
        <v>13460000</v>
      </c>
      <c r="B1374" s="11">
        <v>0</v>
      </c>
      <c r="C1374" s="19">
        <v>346000</v>
      </c>
      <c r="D1374" s="13">
        <v>1</v>
      </c>
      <c r="E1374" s="136" t="s">
        <v>3154</v>
      </c>
      <c r="F1374" s="15" t="s">
        <v>974</v>
      </c>
      <c r="G1374" s="137" t="s">
        <v>3154</v>
      </c>
      <c r="H1374" s="13" t="s">
        <v>11</v>
      </c>
      <c r="I1374" s="126" t="s">
        <v>3154</v>
      </c>
      <c r="J1374" s="126" t="s">
        <v>3154</v>
      </c>
      <c r="K1374" s="17">
        <f>VLOOKUP(A1374,'[1]קובץ מוכן '!$A$1:$C$7608,3,0)</f>
        <v>0</v>
      </c>
      <c r="L1374" s="139" t="s">
        <v>3154</v>
      </c>
      <c r="M1374" s="140" t="s">
        <v>3154</v>
      </c>
    </row>
    <row r="1375" spans="1:13" ht="15.75" outlineLevel="1">
      <c r="A1375" s="10">
        <v>13462000</v>
      </c>
      <c r="B1375" s="65">
        <v>0</v>
      </c>
      <c r="C1375" s="66">
        <v>346200</v>
      </c>
      <c r="D1375" s="67">
        <v>1</v>
      </c>
      <c r="E1375" s="184" t="s">
        <v>3154</v>
      </c>
      <c r="F1375" s="68" t="s">
        <v>975</v>
      </c>
      <c r="G1375" s="185" t="s">
        <v>3154</v>
      </c>
      <c r="H1375" s="67" t="s">
        <v>11</v>
      </c>
      <c r="I1375" s="184" t="s">
        <v>3154</v>
      </c>
      <c r="J1375" s="184" t="s">
        <v>3154</v>
      </c>
      <c r="K1375" s="17">
        <f>VLOOKUP(A1375,'[1]קובץ מוכן '!$A$1:$C$7608,3,0)</f>
        <v>0</v>
      </c>
      <c r="L1375" s="17">
        <f>VLOOKUP(A1375,'[2]2023'!$A$9:$I$7853,9,0)</f>
        <v>0</v>
      </c>
      <c r="M1375" s="140" t="s">
        <v>3154</v>
      </c>
    </row>
    <row r="1376" spans="1:13" ht="15.75" outlineLevel="1">
      <c r="A1376" s="10">
        <v>1346200931</v>
      </c>
      <c r="B1376" s="65">
        <v>931</v>
      </c>
      <c r="C1376" s="66">
        <v>346200</v>
      </c>
      <c r="D1376" s="67">
        <v>1</v>
      </c>
      <c r="E1376" s="184" t="s">
        <v>3154</v>
      </c>
      <c r="F1376" s="68" t="s">
        <v>976</v>
      </c>
      <c r="G1376" s="185" t="s">
        <v>3154</v>
      </c>
      <c r="H1376" s="67" t="s">
        <v>34</v>
      </c>
      <c r="I1376" s="184" t="s">
        <v>3154</v>
      </c>
      <c r="J1376" s="184" t="s">
        <v>3154</v>
      </c>
      <c r="K1376" s="17">
        <f>VLOOKUP(A1376,'[1]קובץ מוכן '!$A$1:$C$7608,3,0)</f>
        <v>0</v>
      </c>
      <c r="L1376" s="17">
        <f>VLOOKUP(A1376,'[2]2023'!$A$9:$I$7853,9,0)</f>
        <v>0</v>
      </c>
      <c r="M1376" s="18">
        <f>VLOOKUP(A1376,[3]data1683177749303!$A$2:$J$6448,10,0)</f>
        <v>0</v>
      </c>
    </row>
    <row r="1377" spans="1:13" ht="15.75" outlineLevel="1">
      <c r="A1377" s="10">
        <v>1346200932</v>
      </c>
      <c r="B1377" s="11">
        <v>932</v>
      </c>
      <c r="C1377" s="19">
        <v>346200</v>
      </c>
      <c r="D1377" s="13">
        <v>1</v>
      </c>
      <c r="E1377" s="136" t="s">
        <v>3154</v>
      </c>
      <c r="F1377" s="15" t="s">
        <v>977</v>
      </c>
      <c r="G1377" s="137" t="s">
        <v>3154</v>
      </c>
      <c r="H1377" s="13" t="s">
        <v>34</v>
      </c>
      <c r="I1377" s="16">
        <f>K1377/L1377-1</f>
        <v>-0.36363636363636365</v>
      </c>
      <c r="J1377" s="126" t="s">
        <v>3154</v>
      </c>
      <c r="K1377" s="17">
        <f>VLOOKUP(A1377,'[1]קובץ מוכן '!$A$1:$C$7608,3,0)</f>
        <v>-525000</v>
      </c>
      <c r="L1377" s="17">
        <f>VLOOKUP(A1377,'[2]2023'!$A$9:$I$7853,9,0)</f>
        <v>-825000</v>
      </c>
      <c r="M1377" s="18">
        <f>VLOOKUP(A1377,[3]data1683177749303!$A$2:$J$6448,10,0)</f>
        <v>-401762</v>
      </c>
    </row>
    <row r="1378" spans="1:13" ht="15.75" outlineLevel="1">
      <c r="A1378" s="10">
        <v>1346200933</v>
      </c>
      <c r="B1378" s="11">
        <v>933</v>
      </c>
      <c r="C1378" s="19">
        <v>346200</v>
      </c>
      <c r="D1378" s="13">
        <v>1</v>
      </c>
      <c r="E1378" s="136" t="s">
        <v>3154</v>
      </c>
      <c r="F1378" s="15" t="s">
        <v>978</v>
      </c>
      <c r="G1378" s="137" t="s">
        <v>3154</v>
      </c>
      <c r="H1378" s="13" t="s">
        <v>34</v>
      </c>
      <c r="I1378" s="126" t="s">
        <v>3154</v>
      </c>
      <c r="J1378" s="126" t="s">
        <v>3154</v>
      </c>
      <c r="K1378" s="17">
        <f>VLOOKUP(A1378,'[1]קובץ מוכן '!$A$1:$C$7608,3,0)</f>
        <v>0</v>
      </c>
      <c r="L1378" s="17">
        <f>VLOOKUP(A1378,'[2]2023'!$A$9:$I$7853,9,0)</f>
        <v>0</v>
      </c>
      <c r="M1378" s="18">
        <f>VLOOKUP(A1378,[3]data1683177749303!$A$2:$J$6448,10,0)</f>
        <v>0</v>
      </c>
    </row>
    <row r="1379" spans="1:13" ht="15.75" outlineLevel="1">
      <c r="A1379" s="10">
        <v>1346200934</v>
      </c>
      <c r="B1379" s="11">
        <v>934</v>
      </c>
      <c r="C1379" s="19">
        <v>346200</v>
      </c>
      <c r="D1379" s="13">
        <v>1</v>
      </c>
      <c r="E1379" s="136" t="s">
        <v>3154</v>
      </c>
      <c r="F1379" s="15" t="s">
        <v>979</v>
      </c>
      <c r="G1379" s="137" t="s">
        <v>3154</v>
      </c>
      <c r="H1379" s="13" t="s">
        <v>34</v>
      </c>
      <c r="I1379" s="126" t="s">
        <v>3154</v>
      </c>
      <c r="J1379" s="126" t="s">
        <v>3154</v>
      </c>
      <c r="K1379" s="17">
        <f>VLOOKUP(A1379,'[1]קובץ מוכן '!$A$1:$C$7608,3,0)</f>
        <v>0</v>
      </c>
      <c r="L1379" s="17">
        <f>VLOOKUP(A1379,'[2]2023'!$A$9:$I$7853,9,0)</f>
        <v>0</v>
      </c>
      <c r="M1379" s="18">
        <f>VLOOKUP(A1379,[3]data1683177749303!$A$2:$J$6448,10,0)</f>
        <v>0</v>
      </c>
    </row>
    <row r="1380" spans="1:13" ht="15.75" outlineLevel="1">
      <c r="A1380" s="10">
        <v>1346200936</v>
      </c>
      <c r="B1380" s="11">
        <v>936</v>
      </c>
      <c r="C1380" s="19">
        <v>346200</v>
      </c>
      <c r="D1380" s="13">
        <v>1</v>
      </c>
      <c r="E1380" s="136" t="s">
        <v>3154</v>
      </c>
      <c r="F1380" s="15" t="s">
        <v>980</v>
      </c>
      <c r="G1380" s="137" t="s">
        <v>3154</v>
      </c>
      <c r="H1380" s="13" t="s">
        <v>34</v>
      </c>
      <c r="I1380" s="126" t="s">
        <v>3154</v>
      </c>
      <c r="J1380" s="126" t="s">
        <v>3154</v>
      </c>
      <c r="K1380" s="17">
        <f>VLOOKUP(A1380,'[1]קובץ מוכן '!$A$1:$C$7608,3,0)</f>
        <v>0</v>
      </c>
      <c r="L1380" s="17">
        <f>VLOOKUP(A1380,'[2]2023'!$A$9:$I$7853,9,0)</f>
        <v>0</v>
      </c>
      <c r="M1380" s="18">
        <f>VLOOKUP(A1380,[3]data1683177749303!$A$2:$J$6448,10,0)</f>
        <v>0</v>
      </c>
    </row>
    <row r="1381" spans="1:13" ht="15.75" outlineLevel="1">
      <c r="A1381" s="10">
        <v>1346200937</v>
      </c>
      <c r="B1381" s="11">
        <v>937</v>
      </c>
      <c r="C1381" s="19">
        <v>346200</v>
      </c>
      <c r="D1381" s="13">
        <v>1</v>
      </c>
      <c r="E1381" s="136" t="s">
        <v>3154</v>
      </c>
      <c r="F1381" s="15" t="s">
        <v>981</v>
      </c>
      <c r="G1381" s="137" t="s">
        <v>3154</v>
      </c>
      <c r="H1381" s="13" t="s">
        <v>34</v>
      </c>
      <c r="I1381" s="126" t="s">
        <v>3154</v>
      </c>
      <c r="J1381" s="126" t="s">
        <v>3154</v>
      </c>
      <c r="K1381" s="17">
        <f>VLOOKUP(A1381,'[1]קובץ מוכן '!$A$1:$C$7608,3,0)</f>
        <v>0</v>
      </c>
      <c r="L1381" s="17">
        <f>VLOOKUP(A1381,'[2]2023'!$A$9:$I$7853,9,0)</f>
        <v>0</v>
      </c>
      <c r="M1381" s="18">
        <f>VLOOKUP(A1381,[3]data1683177749303!$A$2:$J$6448,10,0)</f>
        <v>0</v>
      </c>
    </row>
    <row r="1382" spans="1:13" ht="15.75" outlineLevel="1">
      <c r="A1382" s="10">
        <v>1346200938</v>
      </c>
      <c r="B1382" s="11">
        <v>938</v>
      </c>
      <c r="C1382" s="19">
        <v>346200</v>
      </c>
      <c r="D1382" s="13">
        <v>1</v>
      </c>
      <c r="E1382" s="136" t="s">
        <v>3154</v>
      </c>
      <c r="F1382" s="15" t="s">
        <v>982</v>
      </c>
      <c r="G1382" s="137" t="s">
        <v>3154</v>
      </c>
      <c r="H1382" s="13" t="s">
        <v>34</v>
      </c>
      <c r="I1382" s="16">
        <f>K1382/L1382-1</f>
        <v>0.13047619047619041</v>
      </c>
      <c r="J1382" s="126" t="s">
        <v>3154</v>
      </c>
      <c r="K1382" s="17">
        <v>-474800</v>
      </c>
      <c r="L1382" s="17">
        <f>VLOOKUP(A1382,'[2]2023'!$A$9:$I$7853,9,0)</f>
        <v>-420000</v>
      </c>
      <c r="M1382" s="18">
        <f>VLOOKUP(A1382,[3]data1683177749303!$A$2:$J$6448,10,0)</f>
        <v>-413540</v>
      </c>
    </row>
    <row r="1383" spans="1:13" ht="16.5" outlineLevel="1" thickBot="1">
      <c r="A1383" s="10">
        <v>1346200939</v>
      </c>
      <c r="B1383" s="11">
        <v>939</v>
      </c>
      <c r="C1383" s="19">
        <v>346200</v>
      </c>
      <c r="D1383" s="13">
        <v>1</v>
      </c>
      <c r="E1383" s="136" t="s">
        <v>3154</v>
      </c>
      <c r="F1383" s="15" t="s">
        <v>983</v>
      </c>
      <c r="G1383" s="137" t="s">
        <v>3154</v>
      </c>
      <c r="H1383" s="13" t="s">
        <v>34</v>
      </c>
      <c r="I1383" s="16">
        <f>K1383/L1383-1</f>
        <v>0</v>
      </c>
      <c r="J1383" s="126" t="s">
        <v>3154</v>
      </c>
      <c r="K1383" s="17">
        <f>VLOOKUP(A1383,'[1]קובץ מוכן '!$A$1:$C$7608,3,0)</f>
        <v>-210000</v>
      </c>
      <c r="L1383" s="17">
        <f>VLOOKUP(A1383,'[2]2023'!$A$9:$I$7853,9,0)</f>
        <v>-210000</v>
      </c>
      <c r="M1383" s="18">
        <f>VLOOKUP(A1383,[3]data1683177749303!$A$2:$J$6448,10,0)</f>
        <v>-150800</v>
      </c>
    </row>
    <row r="1384" spans="1:13" ht="16.5" thickBot="1">
      <c r="A1384" s="125" t="s">
        <v>3154</v>
      </c>
      <c r="B1384" s="25" t="s">
        <v>984</v>
      </c>
      <c r="C1384" s="146" t="s">
        <v>3154</v>
      </c>
      <c r="D1384" s="146" t="s">
        <v>3154</v>
      </c>
      <c r="E1384" s="147" t="s">
        <v>3154</v>
      </c>
      <c r="F1384" s="28" t="s">
        <v>985</v>
      </c>
      <c r="G1384" s="153" t="s">
        <v>3154</v>
      </c>
      <c r="H1384" s="146" t="s">
        <v>3154</v>
      </c>
      <c r="I1384" s="29">
        <f>K1384/L1384-1</f>
        <v>-0.16852233676975947</v>
      </c>
      <c r="J1384" s="127" t="s">
        <v>3154</v>
      </c>
      <c r="K1384" s="37">
        <f t="shared" ref="K1384:M1384" si="80">SUBTOTAL(9,K1376:K1383)</f>
        <v>-1209800</v>
      </c>
      <c r="L1384" s="37">
        <f t="shared" si="80"/>
        <v>-1455000</v>
      </c>
      <c r="M1384" s="38">
        <f t="shared" si="80"/>
        <v>-966102</v>
      </c>
    </row>
    <row r="1385" spans="1:13" ht="15.75" outlineLevel="1">
      <c r="A1385" s="10">
        <v>13465000</v>
      </c>
      <c r="B1385" s="32">
        <v>0</v>
      </c>
      <c r="C1385" s="49">
        <v>346500</v>
      </c>
      <c r="D1385" s="34">
        <v>1</v>
      </c>
      <c r="E1385" s="151" t="s">
        <v>3154</v>
      </c>
      <c r="F1385" s="35" t="s">
        <v>986</v>
      </c>
      <c r="G1385" s="152" t="s">
        <v>3154</v>
      </c>
      <c r="H1385" s="34" t="s">
        <v>11</v>
      </c>
      <c r="I1385" s="142" t="s">
        <v>3154</v>
      </c>
      <c r="J1385" s="142" t="s">
        <v>3154</v>
      </c>
      <c r="K1385" s="17">
        <f>VLOOKUP(A1385,'[1]קובץ מוכן '!$A$1:$C$7608,3,0)</f>
        <v>0</v>
      </c>
      <c r="L1385" s="139" t="s">
        <v>3154</v>
      </c>
      <c r="M1385" s="140" t="s">
        <v>3154</v>
      </c>
    </row>
    <row r="1386" spans="1:13" ht="15.75" outlineLevel="1">
      <c r="A1386" s="10">
        <v>1346500421</v>
      </c>
      <c r="B1386" s="11">
        <v>421</v>
      </c>
      <c r="C1386" s="19">
        <v>346500</v>
      </c>
      <c r="D1386" s="13">
        <v>1</v>
      </c>
      <c r="E1386" s="136" t="s">
        <v>3154</v>
      </c>
      <c r="F1386" s="15" t="s">
        <v>951</v>
      </c>
      <c r="G1386" s="137" t="s">
        <v>3154</v>
      </c>
      <c r="H1386" s="13" t="s">
        <v>34</v>
      </c>
      <c r="I1386" s="16">
        <f t="shared" si="78"/>
        <v>0</v>
      </c>
      <c r="J1386" s="126" t="s">
        <v>3154</v>
      </c>
      <c r="K1386" s="17">
        <v>-1450000</v>
      </c>
      <c r="L1386" s="17">
        <f>VLOOKUP(A1386,'[2]2023'!$A$9:$I$7853,9,0)</f>
        <v>-1450000</v>
      </c>
      <c r="M1386" s="18">
        <f>VLOOKUP(A1386,[3]data1683177749303!$A$2:$J$6448,10,0)</f>
        <v>-1439450</v>
      </c>
    </row>
    <row r="1387" spans="1:13" ht="15.75" outlineLevel="1">
      <c r="A1387" s="10">
        <v>1346500931</v>
      </c>
      <c r="B1387" s="11">
        <v>931</v>
      </c>
      <c r="C1387" s="19">
        <v>346500</v>
      </c>
      <c r="D1387" s="13">
        <v>1</v>
      </c>
      <c r="E1387" s="136" t="s">
        <v>3154</v>
      </c>
      <c r="F1387" s="60" t="s">
        <v>987</v>
      </c>
      <c r="G1387" s="176" t="s">
        <v>3154</v>
      </c>
      <c r="H1387" s="13" t="s">
        <v>34</v>
      </c>
      <c r="I1387" s="16">
        <f t="shared" si="78"/>
        <v>0</v>
      </c>
      <c r="J1387" s="126" t="s">
        <v>3154</v>
      </c>
      <c r="K1387" s="17">
        <f>VLOOKUP(A1387,'[1]קובץ מוכן '!$A$1:$C$7608,3,0)</f>
        <v>-240000</v>
      </c>
      <c r="L1387" s="17">
        <f>VLOOKUP(A1387,'[2]2023'!$A$9:$I$7853,9,0)</f>
        <v>-240000</v>
      </c>
      <c r="M1387" s="18">
        <f>VLOOKUP(A1387,[3]data1683177749303!$A$2:$J$6448,10,0)</f>
        <v>-66418</v>
      </c>
    </row>
    <row r="1388" spans="1:13" ht="15.75" outlineLevel="1">
      <c r="A1388" s="10">
        <v>1346500932</v>
      </c>
      <c r="B1388" s="11">
        <v>932</v>
      </c>
      <c r="C1388" s="19">
        <v>346500</v>
      </c>
      <c r="D1388" s="13">
        <v>1</v>
      </c>
      <c r="E1388" s="136" t="s">
        <v>3154</v>
      </c>
      <c r="F1388" s="15" t="s">
        <v>988</v>
      </c>
      <c r="G1388" s="137" t="s">
        <v>3154</v>
      </c>
      <c r="H1388" s="13" t="s">
        <v>34</v>
      </c>
      <c r="I1388" s="16">
        <f t="shared" si="78"/>
        <v>0</v>
      </c>
      <c r="J1388" s="126" t="s">
        <v>3154</v>
      </c>
      <c r="K1388" s="17">
        <f>VLOOKUP(A1388,'[1]קובץ מוכן '!$A$1:$C$7608,3,0)</f>
        <v>-37500</v>
      </c>
      <c r="L1388" s="17">
        <f>VLOOKUP(A1388,'[2]2023'!$A$9:$I$7853,9,0)</f>
        <v>-37500</v>
      </c>
      <c r="M1388" s="18">
        <f>VLOOKUP(A1388,[3]data1683177749303!$A$2:$J$6448,10,0)</f>
        <v>-15857</v>
      </c>
    </row>
    <row r="1389" spans="1:13" ht="15.75" outlineLevel="1">
      <c r="A1389" s="10">
        <v>1346500933</v>
      </c>
      <c r="B1389" s="11">
        <v>933</v>
      </c>
      <c r="C1389" s="19">
        <v>346500</v>
      </c>
      <c r="D1389" s="13">
        <v>1</v>
      </c>
      <c r="E1389" s="136" t="s">
        <v>3154</v>
      </c>
      <c r="F1389" s="60" t="s">
        <v>989</v>
      </c>
      <c r="G1389" s="176" t="s">
        <v>3154</v>
      </c>
      <c r="H1389" s="13" t="s">
        <v>34</v>
      </c>
      <c r="I1389" s="16">
        <f t="shared" si="78"/>
        <v>0</v>
      </c>
      <c r="J1389" s="126" t="s">
        <v>3154</v>
      </c>
      <c r="K1389" s="17">
        <f>VLOOKUP(A1389,'[1]קובץ מוכן '!$A$1:$C$7608,3,0)</f>
        <v>-525000</v>
      </c>
      <c r="L1389" s="17">
        <f>VLOOKUP(A1389,'[2]2023'!$A$9:$I$7853,9,0)</f>
        <v>-525000</v>
      </c>
      <c r="M1389" s="18">
        <f>VLOOKUP(A1389,[3]data1683177749303!$A$2:$J$6448,10,0)</f>
        <v>-425705</v>
      </c>
    </row>
    <row r="1390" spans="1:13" ht="15.75" outlineLevel="1">
      <c r="A1390" s="10">
        <v>1346500934</v>
      </c>
      <c r="B1390" s="11">
        <v>934</v>
      </c>
      <c r="C1390" s="19">
        <v>346500</v>
      </c>
      <c r="D1390" s="13">
        <v>1</v>
      </c>
      <c r="E1390" s="136" t="s">
        <v>3154</v>
      </c>
      <c r="F1390" s="15" t="s">
        <v>990</v>
      </c>
      <c r="G1390" s="137" t="s">
        <v>3154</v>
      </c>
      <c r="H1390" s="13" t="s">
        <v>34</v>
      </c>
      <c r="I1390" s="126" t="s">
        <v>3154</v>
      </c>
      <c r="J1390" s="126" t="s">
        <v>3154</v>
      </c>
      <c r="K1390" s="17">
        <f>VLOOKUP(A1390,'[1]קובץ מוכן '!$A$1:$C$7608,3,0)</f>
        <v>0</v>
      </c>
      <c r="L1390" s="17">
        <f>VLOOKUP(A1390,'[2]2023'!$A$9:$I$7853,9,0)</f>
        <v>0</v>
      </c>
      <c r="M1390" s="18">
        <f>VLOOKUP(A1390,[3]data1683177749303!$A$2:$J$6448,10,0)</f>
        <v>0</v>
      </c>
    </row>
    <row r="1391" spans="1:13" ht="15.75" outlineLevel="1">
      <c r="A1391" s="10">
        <v>1346500935</v>
      </c>
      <c r="B1391" s="11">
        <v>935</v>
      </c>
      <c r="C1391" s="19">
        <v>346500</v>
      </c>
      <c r="D1391" s="13">
        <v>1</v>
      </c>
      <c r="E1391" s="136" t="s">
        <v>3154</v>
      </c>
      <c r="F1391" s="15" t="s">
        <v>991</v>
      </c>
      <c r="G1391" s="137" t="s">
        <v>3154</v>
      </c>
      <c r="H1391" s="13" t="s">
        <v>34</v>
      </c>
      <c r="I1391" s="16">
        <f t="shared" si="78"/>
        <v>0.625</v>
      </c>
      <c r="J1391" s="126" t="s">
        <v>3154</v>
      </c>
      <c r="K1391" s="17">
        <f>VLOOKUP(A1391,'[1]קובץ מוכן '!$A$1:$C$7608,3,0)</f>
        <v>-117000</v>
      </c>
      <c r="L1391" s="17">
        <f>VLOOKUP(A1391,'[2]2023'!$A$9:$I$7853,9,0)</f>
        <v>-72000</v>
      </c>
      <c r="M1391" s="18">
        <f>VLOOKUP(A1391,[3]data1683177749303!$A$2:$J$6448,10,0)</f>
        <v>-98111</v>
      </c>
    </row>
    <row r="1392" spans="1:13" ht="15.75" outlineLevel="1">
      <c r="A1392" s="10">
        <v>1346500936</v>
      </c>
      <c r="B1392" s="11">
        <v>936</v>
      </c>
      <c r="C1392" s="19">
        <v>346500</v>
      </c>
      <c r="D1392" s="13">
        <v>1</v>
      </c>
      <c r="E1392" s="136" t="s">
        <v>3154</v>
      </c>
      <c r="F1392" s="15" t="s">
        <v>992</v>
      </c>
      <c r="G1392" s="137" t="s">
        <v>3154</v>
      </c>
      <c r="H1392" s="13" t="s">
        <v>34</v>
      </c>
      <c r="I1392" s="16">
        <f t="shared" si="78"/>
        <v>0</v>
      </c>
      <c r="J1392" s="126" t="s">
        <v>3154</v>
      </c>
      <c r="K1392" s="17">
        <f>VLOOKUP(A1392,'[1]קובץ מוכן '!$A$1:$C$7608,3,0)</f>
        <v>-375000</v>
      </c>
      <c r="L1392" s="17">
        <f>VLOOKUP(A1392,'[2]2023'!$A$9:$I$7853,9,0)</f>
        <v>-375000</v>
      </c>
      <c r="M1392" s="18">
        <f>VLOOKUP(A1392,[3]data1683177749303!$A$2:$J$6448,10,0)</f>
        <v>-275950</v>
      </c>
    </row>
    <row r="1393" spans="1:13" ht="15.75" outlineLevel="1">
      <c r="A1393" s="10">
        <v>1346500937</v>
      </c>
      <c r="B1393" s="11">
        <v>937</v>
      </c>
      <c r="C1393" s="19">
        <v>346500</v>
      </c>
      <c r="D1393" s="13">
        <v>1</v>
      </c>
      <c r="E1393" s="136" t="s">
        <v>3154</v>
      </c>
      <c r="F1393" s="15" t="s">
        <v>3065</v>
      </c>
      <c r="G1393" s="137" t="s">
        <v>3154</v>
      </c>
      <c r="H1393" s="13" t="s">
        <v>34</v>
      </c>
      <c r="I1393" s="16">
        <f t="shared" si="78"/>
        <v>0</v>
      </c>
      <c r="J1393" s="16" t="s">
        <v>915</v>
      </c>
      <c r="K1393" s="17">
        <f>VLOOKUP(A1393,'[1]קובץ מוכן '!$A$1:$C$7608,3,0)</f>
        <v>-165000</v>
      </c>
      <c r="L1393" s="17">
        <f>VLOOKUP(A1393,'[2]2023'!$A$9:$I$7853,9,0)</f>
        <v>-165000</v>
      </c>
      <c r="M1393" s="18">
        <f>VLOOKUP(A1393,[3]data1683177749303!$A$2:$J$6448,10,0)</f>
        <v>-138600</v>
      </c>
    </row>
    <row r="1394" spans="1:13" ht="15.75" outlineLevel="1">
      <c r="A1394" s="10">
        <v>1346500938</v>
      </c>
      <c r="B1394" s="11">
        <v>938</v>
      </c>
      <c r="C1394" s="19">
        <v>346500</v>
      </c>
      <c r="D1394" s="13">
        <v>1</v>
      </c>
      <c r="E1394" s="136" t="s">
        <v>3154</v>
      </c>
      <c r="F1394" s="15" t="s">
        <v>993</v>
      </c>
      <c r="G1394" s="137" t="s">
        <v>3154</v>
      </c>
      <c r="H1394" s="13" t="s">
        <v>34</v>
      </c>
      <c r="I1394" s="16">
        <f t="shared" si="78"/>
        <v>0.1501501501501501</v>
      </c>
      <c r="J1394" s="126" t="s">
        <v>3154</v>
      </c>
      <c r="K1394" s="17">
        <f>VLOOKUP(A1394,'[1]קובץ מוכן '!$A$1:$C$7608,3,0)</f>
        <v>-1149000</v>
      </c>
      <c r="L1394" s="17">
        <f>VLOOKUP(A1394,'[2]2023'!$A$9:$I$7853,9,0)</f>
        <v>-999000</v>
      </c>
      <c r="M1394" s="18">
        <f>VLOOKUP(A1394,[3]data1683177749303!$A$2:$J$6448,10,0)</f>
        <v>-1099062</v>
      </c>
    </row>
    <row r="1395" spans="1:13" ht="15.75" outlineLevel="1">
      <c r="A1395" s="10">
        <v>1346500939</v>
      </c>
      <c r="B1395" s="11">
        <v>939</v>
      </c>
      <c r="C1395" s="19">
        <v>346500</v>
      </c>
      <c r="D1395" s="13">
        <v>1</v>
      </c>
      <c r="E1395" s="136" t="s">
        <v>3154</v>
      </c>
      <c r="F1395" s="15" t="s">
        <v>994</v>
      </c>
      <c r="G1395" s="137" t="s">
        <v>3154</v>
      </c>
      <c r="H1395" s="13" t="s">
        <v>34</v>
      </c>
      <c r="I1395" s="16">
        <f t="shared" si="78"/>
        <v>0.26</v>
      </c>
      <c r="J1395" s="126" t="s">
        <v>3154</v>
      </c>
      <c r="K1395" s="17">
        <v>-2079000</v>
      </c>
      <c r="L1395" s="17">
        <f>VLOOKUP(A1395,'[2]2023'!$A$9:$I$7853,9,0)</f>
        <v>-1650000</v>
      </c>
      <c r="M1395" s="18">
        <f>VLOOKUP(A1395,[3]data1683177749303!$A$2:$J$6448,10,0)</f>
        <v>-1102518</v>
      </c>
    </row>
    <row r="1396" spans="1:13" ht="15.75" outlineLevel="1">
      <c r="A1396" s="10">
        <v>1346500941</v>
      </c>
      <c r="B1396" s="11">
        <v>941</v>
      </c>
      <c r="C1396" s="19">
        <v>346500</v>
      </c>
      <c r="D1396" s="13">
        <v>1</v>
      </c>
      <c r="E1396" s="136" t="s">
        <v>3154</v>
      </c>
      <c r="F1396" s="15" t="s">
        <v>995</v>
      </c>
      <c r="G1396" s="137" t="s">
        <v>3154</v>
      </c>
      <c r="H1396" s="13" t="s">
        <v>34</v>
      </c>
      <c r="I1396" s="16">
        <f t="shared" si="78"/>
        <v>0</v>
      </c>
      <c r="J1396" s="126" t="s">
        <v>3154</v>
      </c>
      <c r="K1396" s="17">
        <f>VLOOKUP(A1396,'[1]קובץ מוכן '!$A$1:$C$7608,3,0)</f>
        <v>-240000</v>
      </c>
      <c r="L1396" s="17">
        <f>VLOOKUP(A1396,'[2]2023'!$A$9:$I$7853,9,0)</f>
        <v>-240000</v>
      </c>
      <c r="M1396" s="18">
        <f>VLOOKUP(A1396,[3]data1683177749303!$A$2:$J$6448,10,0)</f>
        <v>-239271</v>
      </c>
    </row>
    <row r="1397" spans="1:13" ht="15.75" outlineLevel="1">
      <c r="A1397" s="10">
        <v>1346500942</v>
      </c>
      <c r="B1397" s="11">
        <v>942</v>
      </c>
      <c r="C1397" s="19">
        <v>346500</v>
      </c>
      <c r="D1397" s="13">
        <v>1</v>
      </c>
      <c r="E1397" s="136" t="s">
        <v>3154</v>
      </c>
      <c r="F1397" s="15" t="s">
        <v>996</v>
      </c>
      <c r="G1397" s="137" t="s">
        <v>3154</v>
      </c>
      <c r="H1397" s="13" t="s">
        <v>34</v>
      </c>
      <c r="I1397" s="16">
        <f t="shared" si="78"/>
        <v>0</v>
      </c>
      <c r="J1397" s="126" t="s">
        <v>3154</v>
      </c>
      <c r="K1397" s="17">
        <f>VLOOKUP(A1397,'[1]קובץ מוכן '!$A$1:$C$7608,3,0)</f>
        <v>-1200000</v>
      </c>
      <c r="L1397" s="17">
        <f>VLOOKUP(A1397,'[2]2023'!$A$9:$I$7853,9,0)</f>
        <v>-1200000</v>
      </c>
      <c r="M1397" s="18">
        <f>VLOOKUP(A1397,[3]data1683177749303!$A$2:$J$6448,10,0)</f>
        <v>-610519</v>
      </c>
    </row>
    <row r="1398" spans="1:13" ht="15.75" outlineLevel="1">
      <c r="A1398" s="10">
        <v>1346500946</v>
      </c>
      <c r="B1398" s="11">
        <v>946</v>
      </c>
      <c r="C1398" s="19">
        <v>346500</v>
      </c>
      <c r="D1398" s="13">
        <v>1</v>
      </c>
      <c r="E1398" s="136" t="s">
        <v>3154</v>
      </c>
      <c r="F1398" s="15" t="s">
        <v>997</v>
      </c>
      <c r="G1398" s="137" t="s">
        <v>3154</v>
      </c>
      <c r="H1398" s="13" t="s">
        <v>34</v>
      </c>
      <c r="I1398" s="126" t="s">
        <v>3154</v>
      </c>
      <c r="J1398" s="126" t="s">
        <v>3154</v>
      </c>
      <c r="K1398" s="17">
        <f>VLOOKUP(A1398,'[1]קובץ מוכן '!$A$1:$C$7608,3,0)</f>
        <v>0</v>
      </c>
      <c r="L1398" s="17">
        <f>VLOOKUP(A1398,'[2]2023'!$A$9:$I$7853,9,0)</f>
        <v>0</v>
      </c>
      <c r="M1398" s="18">
        <f>VLOOKUP(A1398,[3]data1683177749303!$A$2:$J$6448,10,0)</f>
        <v>0</v>
      </c>
    </row>
    <row r="1399" spans="1:13" ht="15.75" outlineLevel="1">
      <c r="A1399" s="10">
        <v>1346500947</v>
      </c>
      <c r="B1399" s="11">
        <v>947</v>
      </c>
      <c r="C1399" s="19">
        <v>346500</v>
      </c>
      <c r="D1399" s="13">
        <v>1</v>
      </c>
      <c r="E1399" s="136" t="s">
        <v>3154</v>
      </c>
      <c r="F1399" s="39" t="s">
        <v>998</v>
      </c>
      <c r="G1399" s="154" t="s">
        <v>3154</v>
      </c>
      <c r="H1399" s="13" t="s">
        <v>34</v>
      </c>
      <c r="I1399" s="16">
        <f t="shared" si="78"/>
        <v>0</v>
      </c>
      <c r="J1399" s="126" t="s">
        <v>3154</v>
      </c>
      <c r="K1399" s="17">
        <f>VLOOKUP(A1399,'[1]קובץ מוכן '!$A$1:$C$7608,3,0)</f>
        <v>-450000</v>
      </c>
      <c r="L1399" s="17">
        <f>VLOOKUP(A1399,'[2]2023'!$A$9:$I$7853,9,0)</f>
        <v>-450000</v>
      </c>
      <c r="M1399" s="18">
        <f>VLOOKUP(A1399,[3]data1683177749303!$A$2:$J$6448,10,0)</f>
        <v>-375296</v>
      </c>
    </row>
    <row r="1400" spans="1:13" ht="15.75" outlineLevel="1">
      <c r="A1400" s="10">
        <v>1346500982</v>
      </c>
      <c r="B1400" s="11">
        <v>982</v>
      </c>
      <c r="C1400" s="19">
        <v>346500</v>
      </c>
      <c r="D1400" s="13">
        <v>1</v>
      </c>
      <c r="E1400" s="136" t="s">
        <v>3154</v>
      </c>
      <c r="F1400" s="15" t="s">
        <v>999</v>
      </c>
      <c r="G1400" s="137" t="s">
        <v>3154</v>
      </c>
      <c r="H1400" s="13" t="s">
        <v>34</v>
      </c>
      <c r="I1400" s="16">
        <f t="shared" si="78"/>
        <v>0</v>
      </c>
      <c r="J1400" s="126" t="s">
        <v>3154</v>
      </c>
      <c r="K1400" s="17">
        <f>VLOOKUP(A1400,'[1]קובץ מוכן '!$A$1:$C$7608,3,0)</f>
        <v>-1050000</v>
      </c>
      <c r="L1400" s="17">
        <f>VLOOKUP(A1400,'[2]2023'!$A$9:$I$7853,9,0)</f>
        <v>-1050000</v>
      </c>
      <c r="M1400" s="18">
        <f>VLOOKUP(A1400,[3]data1683177749303!$A$2:$J$6448,10,0)</f>
        <v>-842863</v>
      </c>
    </row>
    <row r="1401" spans="1:13" ht="15.75" outlineLevel="1">
      <c r="A1401" s="10">
        <v>1346500986</v>
      </c>
      <c r="B1401" s="11">
        <v>986</v>
      </c>
      <c r="C1401" s="19">
        <v>346500</v>
      </c>
      <c r="D1401" s="13">
        <v>1</v>
      </c>
      <c r="E1401" s="136" t="s">
        <v>3154</v>
      </c>
      <c r="F1401" s="15" t="s">
        <v>1000</v>
      </c>
      <c r="G1401" s="137" t="s">
        <v>3154</v>
      </c>
      <c r="H1401" s="13" t="s">
        <v>34</v>
      </c>
      <c r="I1401" s="126" t="s">
        <v>3154</v>
      </c>
      <c r="J1401" s="126" t="s">
        <v>3154</v>
      </c>
      <c r="K1401" s="17">
        <f>VLOOKUP(A1401,'[1]קובץ מוכן '!$A$1:$C$7608,3,0)</f>
        <v>0</v>
      </c>
      <c r="L1401" s="17">
        <f>VLOOKUP(A1401,'[2]2023'!$A$9:$I$7853,9,0)</f>
        <v>0</v>
      </c>
      <c r="M1401" s="18">
        <f>VLOOKUP(A1401,[3]data1683177749303!$A$2:$J$6448,10,0)</f>
        <v>0</v>
      </c>
    </row>
    <row r="1402" spans="1:13" ht="15.75" outlineLevel="1">
      <c r="A1402" s="10">
        <v>1346500987</v>
      </c>
      <c r="B1402" s="11">
        <v>987</v>
      </c>
      <c r="C1402" s="19">
        <v>346500</v>
      </c>
      <c r="D1402" s="13">
        <v>1</v>
      </c>
      <c r="E1402" s="136" t="s">
        <v>3154</v>
      </c>
      <c r="F1402" s="15" t="s">
        <v>1001</v>
      </c>
      <c r="G1402" s="137" t="s">
        <v>3154</v>
      </c>
      <c r="H1402" s="13" t="s">
        <v>34</v>
      </c>
      <c r="I1402" s="16">
        <f t="shared" si="78"/>
        <v>5.1221719457013482E-2</v>
      </c>
      <c r="J1402" s="126" t="s">
        <v>3154</v>
      </c>
      <c r="K1402" s="17">
        <v>-5808000</v>
      </c>
      <c r="L1402" s="17">
        <f>VLOOKUP(A1402,'[2]2023'!$A$9:$I$7853,9,0)</f>
        <v>-5525000</v>
      </c>
      <c r="M1402" s="18">
        <f>VLOOKUP(A1402,[3]data1683177749303!$A$2:$J$6448,10,0)</f>
        <v>-5197468</v>
      </c>
    </row>
    <row r="1403" spans="1:13" ht="15.75" outlineLevel="1">
      <c r="A1403" s="10">
        <v>1346500988</v>
      </c>
      <c r="B1403" s="11">
        <v>988</v>
      </c>
      <c r="C1403" s="19">
        <v>346500</v>
      </c>
      <c r="D1403" s="13">
        <v>1</v>
      </c>
      <c r="E1403" s="136" t="s">
        <v>3154</v>
      </c>
      <c r="F1403" s="15" t="s">
        <v>3138</v>
      </c>
      <c r="G1403" s="137" t="s">
        <v>3154</v>
      </c>
      <c r="H1403" s="13" t="s">
        <v>34</v>
      </c>
      <c r="I1403" s="126" t="s">
        <v>3154</v>
      </c>
      <c r="J1403" s="16" t="s">
        <v>522</v>
      </c>
      <c r="K1403" s="17">
        <v>-17300</v>
      </c>
      <c r="L1403" s="139" t="s">
        <v>3154</v>
      </c>
      <c r="M1403" s="140" t="s">
        <v>3154</v>
      </c>
    </row>
    <row r="1404" spans="1:13" ht="15.75" outlineLevel="1">
      <c r="A1404" s="10">
        <v>1346500990</v>
      </c>
      <c r="B1404" s="11">
        <v>990</v>
      </c>
      <c r="C1404" s="19">
        <v>346500</v>
      </c>
      <c r="D1404" s="13">
        <v>1</v>
      </c>
      <c r="E1404" s="136" t="s">
        <v>3154</v>
      </c>
      <c r="F1404" s="15" t="s">
        <v>1002</v>
      </c>
      <c r="G1404" s="137" t="s">
        <v>3154</v>
      </c>
      <c r="H1404" s="13" t="s">
        <v>34</v>
      </c>
      <c r="I1404" s="16">
        <f t="shared" si="78"/>
        <v>0</v>
      </c>
      <c r="J1404" s="126" t="s">
        <v>3154</v>
      </c>
      <c r="K1404" s="17">
        <f>VLOOKUP(A1404,'[1]קובץ מוכן '!$A$1:$C$7608,3,0)</f>
        <v>-360000</v>
      </c>
      <c r="L1404" s="17">
        <f>VLOOKUP(A1404,'[2]2023'!$A$9:$I$7853,9,0)</f>
        <v>-360000</v>
      </c>
      <c r="M1404" s="18">
        <f>VLOOKUP(A1404,[3]data1683177749303!$A$2:$J$6448,10,0)</f>
        <v>-273992</v>
      </c>
    </row>
    <row r="1405" spans="1:13" ht="15.75" outlineLevel="1">
      <c r="A1405" s="10">
        <v>1346500991</v>
      </c>
      <c r="B1405" s="11">
        <v>991</v>
      </c>
      <c r="C1405" s="19">
        <v>346500</v>
      </c>
      <c r="D1405" s="13">
        <v>1</v>
      </c>
      <c r="E1405" s="136" t="s">
        <v>3154</v>
      </c>
      <c r="F1405" s="15" t="s">
        <v>1003</v>
      </c>
      <c r="G1405" s="137" t="s">
        <v>3154</v>
      </c>
      <c r="H1405" s="13" t="s">
        <v>34</v>
      </c>
      <c r="I1405" s="16">
        <f t="shared" si="78"/>
        <v>0</v>
      </c>
      <c r="J1405" s="126" t="s">
        <v>3154</v>
      </c>
      <c r="K1405" s="17">
        <f>VLOOKUP(A1405,'[1]קובץ מוכן '!$A$1:$C$7608,3,0)</f>
        <v>-413700</v>
      </c>
      <c r="L1405" s="17">
        <f>VLOOKUP(A1405,'[2]2023'!$A$9:$I$7853,9,0)</f>
        <v>-413700</v>
      </c>
      <c r="M1405" s="18">
        <f>VLOOKUP(A1405,[3]data1683177749303!$A$2:$J$6448,10,0)</f>
        <v>-362025</v>
      </c>
    </row>
    <row r="1406" spans="1:13" ht="15.75" outlineLevel="1">
      <c r="A1406" s="10">
        <v>1346500992</v>
      </c>
      <c r="B1406" s="11">
        <v>992</v>
      </c>
      <c r="C1406" s="19">
        <v>346500</v>
      </c>
      <c r="D1406" s="13">
        <v>1</v>
      </c>
      <c r="E1406" s="136" t="s">
        <v>3154</v>
      </c>
      <c r="F1406" s="15" t="s">
        <v>1004</v>
      </c>
      <c r="G1406" s="137" t="s">
        <v>3154</v>
      </c>
      <c r="H1406" s="13" t="s">
        <v>34</v>
      </c>
      <c r="I1406" s="16">
        <f t="shared" si="78"/>
        <v>0.36363636363636354</v>
      </c>
      <c r="J1406" s="126" t="s">
        <v>3154</v>
      </c>
      <c r="K1406" s="17">
        <f>VLOOKUP(A1406,'[1]קובץ מוכן '!$A$1:$C$7608,3,0)</f>
        <v>-225000</v>
      </c>
      <c r="L1406" s="17">
        <f>VLOOKUP(A1406,'[2]2023'!$A$9:$I$7853,9,0)</f>
        <v>-165000</v>
      </c>
      <c r="M1406" s="18">
        <f>VLOOKUP(A1406,[3]data1683177749303!$A$2:$J$6448,10,0)</f>
        <v>-178887</v>
      </c>
    </row>
    <row r="1407" spans="1:13" ht="15.75" outlineLevel="1">
      <c r="A1407" s="10">
        <v>1346500993</v>
      </c>
      <c r="B1407" s="11">
        <v>993</v>
      </c>
      <c r="C1407" s="19">
        <v>346500</v>
      </c>
      <c r="D1407" s="13">
        <v>1</v>
      </c>
      <c r="E1407" s="136" t="s">
        <v>3154</v>
      </c>
      <c r="F1407" s="15" t="s">
        <v>1005</v>
      </c>
      <c r="G1407" s="137" t="s">
        <v>3154</v>
      </c>
      <c r="H1407" s="13" t="s">
        <v>34</v>
      </c>
      <c r="I1407" s="126" t="s">
        <v>3154</v>
      </c>
      <c r="J1407" s="126" t="s">
        <v>3154</v>
      </c>
      <c r="K1407" s="17">
        <f>VLOOKUP(A1407,'[1]קובץ מוכן '!$A$1:$C$7608,3,0)</f>
        <v>0</v>
      </c>
      <c r="L1407" s="17">
        <f>VLOOKUP(A1407,'[2]2023'!$A$9:$I$7853,9,0)</f>
        <v>0</v>
      </c>
      <c r="M1407" s="18">
        <f>VLOOKUP(A1407,[3]data1683177749303!$A$2:$J$6448,10,0)</f>
        <v>0</v>
      </c>
    </row>
    <row r="1408" spans="1:13" ht="15.75" outlineLevel="1">
      <c r="A1408" s="10">
        <v>1346500994</v>
      </c>
      <c r="B1408" s="11">
        <v>994</v>
      </c>
      <c r="C1408" s="19">
        <v>346500</v>
      </c>
      <c r="D1408" s="13">
        <v>1</v>
      </c>
      <c r="E1408" s="136" t="s">
        <v>3154</v>
      </c>
      <c r="F1408" s="15" t="s">
        <v>990</v>
      </c>
      <c r="G1408" s="137" t="s">
        <v>3154</v>
      </c>
      <c r="H1408" s="13" t="s">
        <v>34</v>
      </c>
      <c r="I1408" s="16">
        <f t="shared" si="78"/>
        <v>0.14234790874524705</v>
      </c>
      <c r="J1408" s="126" t="s">
        <v>3154</v>
      </c>
      <c r="K1408" s="17">
        <v>-24035000</v>
      </c>
      <c r="L1408" s="17">
        <f>VLOOKUP(A1408,'[2]2023'!$A$9:$I$7853,9,0)</f>
        <v>-21040000</v>
      </c>
      <c r="M1408" s="18">
        <f>VLOOKUP(A1408,[3]data1683177749303!$A$2:$J$6448,10,0)</f>
        <v>-22089114</v>
      </c>
    </row>
    <row r="1409" spans="1:13" ht="15.75" outlineLevel="1">
      <c r="A1409" s="10">
        <v>1346500995</v>
      </c>
      <c r="B1409" s="11">
        <v>995</v>
      </c>
      <c r="C1409" s="19">
        <v>346500</v>
      </c>
      <c r="D1409" s="13">
        <v>1</v>
      </c>
      <c r="E1409" s="136" t="s">
        <v>3154</v>
      </c>
      <c r="F1409" s="60" t="s">
        <v>1006</v>
      </c>
      <c r="G1409" s="176" t="s">
        <v>3154</v>
      </c>
      <c r="H1409" s="13" t="s">
        <v>34</v>
      </c>
      <c r="I1409" s="16">
        <f t="shared" si="78"/>
        <v>0</v>
      </c>
      <c r="J1409" s="126" t="s">
        <v>3154</v>
      </c>
      <c r="K1409" s="17">
        <f>VLOOKUP(A1409,'[1]קובץ מוכן '!$A$1:$C$7608,3,0)</f>
        <v>-195000</v>
      </c>
      <c r="L1409" s="17">
        <f>VLOOKUP(A1409,'[2]2023'!$A$9:$I$7853,9,0)</f>
        <v>-195000</v>
      </c>
      <c r="M1409" s="18">
        <f>VLOOKUP(A1409,[3]data1683177749303!$A$2:$J$6448,10,0)</f>
        <v>-147062</v>
      </c>
    </row>
    <row r="1410" spans="1:13" ht="15.75" outlineLevel="1">
      <c r="A1410" s="10">
        <v>1346500996</v>
      </c>
      <c r="B1410" s="11">
        <v>996</v>
      </c>
      <c r="C1410" s="19">
        <v>346500</v>
      </c>
      <c r="D1410" s="13">
        <v>1</v>
      </c>
      <c r="E1410" s="136" t="s">
        <v>3154</v>
      </c>
      <c r="F1410" s="15" t="s">
        <v>1007</v>
      </c>
      <c r="G1410" s="137" t="s">
        <v>3154</v>
      </c>
      <c r="H1410" s="13" t="s">
        <v>34</v>
      </c>
      <c r="I1410" s="16">
        <f t="shared" si="78"/>
        <v>0</v>
      </c>
      <c r="J1410" s="126" t="s">
        <v>3154</v>
      </c>
      <c r="K1410" s="17">
        <f>VLOOKUP(A1410,'[1]קובץ מוכן '!$A$1:$C$7608,3,0)</f>
        <v>-207400</v>
      </c>
      <c r="L1410" s="17">
        <f>VLOOKUP(A1410,'[2]2023'!$A$9:$I$7853,9,0)</f>
        <v>-207400</v>
      </c>
      <c r="M1410" s="18">
        <f>VLOOKUP(A1410,[3]data1683177749303!$A$2:$J$6448,10,0)</f>
        <v>0</v>
      </c>
    </row>
    <row r="1411" spans="1:13" ht="15.75" outlineLevel="1">
      <c r="A1411" s="10">
        <v>1346500997</v>
      </c>
      <c r="B1411" s="11">
        <v>997</v>
      </c>
      <c r="C1411" s="19">
        <v>346500</v>
      </c>
      <c r="D1411" s="13">
        <v>1</v>
      </c>
      <c r="E1411" s="136" t="s">
        <v>3154</v>
      </c>
      <c r="F1411" s="15" t="s">
        <v>1008</v>
      </c>
      <c r="G1411" s="137" t="s">
        <v>3154</v>
      </c>
      <c r="H1411" s="13" t="s">
        <v>34</v>
      </c>
      <c r="I1411" s="16">
        <f t="shared" si="78"/>
        <v>0.10810810810810811</v>
      </c>
      <c r="J1411" s="126" t="s">
        <v>3154</v>
      </c>
      <c r="K1411" s="17">
        <v>-12300000</v>
      </c>
      <c r="L1411" s="17">
        <f>VLOOKUP(A1411,'[2]2023'!$A$9:$I$7853,9,0)</f>
        <v>-11100000</v>
      </c>
      <c r="M1411" s="18">
        <f>VLOOKUP(A1411,[3]data1683177749303!$A$2:$J$6448,10,0)</f>
        <v>-11074594</v>
      </c>
    </row>
    <row r="1412" spans="1:13" ht="16.5" outlineLevel="1" thickBot="1">
      <c r="A1412" s="10">
        <v>1346500998</v>
      </c>
      <c r="B1412" s="11">
        <v>998</v>
      </c>
      <c r="C1412" s="19">
        <v>346500</v>
      </c>
      <c r="D1412" s="13">
        <v>1</v>
      </c>
      <c r="E1412" s="136" t="s">
        <v>3154</v>
      </c>
      <c r="F1412" s="15" t="s">
        <v>1009</v>
      </c>
      <c r="G1412" s="137" t="s">
        <v>3154</v>
      </c>
      <c r="H1412" s="13" t="s">
        <v>34</v>
      </c>
      <c r="I1412" s="16">
        <f t="shared" si="78"/>
        <v>0</v>
      </c>
      <c r="J1412" s="126" t="s">
        <v>3154</v>
      </c>
      <c r="K1412" s="17">
        <f>VLOOKUP(A1412,'[1]קובץ מוכן '!$A$1:$C$7608,3,0)</f>
        <v>-405000</v>
      </c>
      <c r="L1412" s="17">
        <f>VLOOKUP(A1412,'[2]2023'!$A$9:$I$7853,9,0)</f>
        <v>-405000</v>
      </c>
      <c r="M1412" s="18">
        <f>VLOOKUP(A1412,[3]data1683177749303!$A$2:$J$6448,10,0)</f>
        <v>-212299</v>
      </c>
    </row>
    <row r="1413" spans="1:13" ht="16.5" thickBot="1">
      <c r="A1413" s="125" t="s">
        <v>3154</v>
      </c>
      <c r="B1413" s="25" t="s">
        <v>1010</v>
      </c>
      <c r="C1413" s="146" t="s">
        <v>3154</v>
      </c>
      <c r="D1413" s="146" t="s">
        <v>3154</v>
      </c>
      <c r="E1413" s="147" t="s">
        <v>3154</v>
      </c>
      <c r="F1413" s="28" t="s">
        <v>986</v>
      </c>
      <c r="G1413" s="153" t="s">
        <v>3154</v>
      </c>
      <c r="H1413" s="146" t="s">
        <v>3154</v>
      </c>
      <c r="I1413" s="29">
        <f t="shared" si="78"/>
        <v>0.10820731814326234</v>
      </c>
      <c r="J1413" s="127" t="s">
        <v>3154</v>
      </c>
      <c r="K1413" s="37">
        <f t="shared" ref="K1413:M1413" si="81">SUBTOTAL(9,K1386:K1412)</f>
        <v>-53043900</v>
      </c>
      <c r="L1413" s="37">
        <f t="shared" si="81"/>
        <v>-47864600</v>
      </c>
      <c r="M1413" s="38">
        <f t="shared" si="81"/>
        <v>-46265061</v>
      </c>
    </row>
    <row r="1414" spans="1:13" ht="15.75" outlineLevel="1">
      <c r="A1414" s="10">
        <v>13470000</v>
      </c>
      <c r="B1414" s="11">
        <v>0</v>
      </c>
      <c r="C1414" s="19">
        <v>347000</v>
      </c>
      <c r="D1414" s="13">
        <v>1</v>
      </c>
      <c r="E1414" s="136" t="s">
        <v>3154</v>
      </c>
      <c r="F1414" s="15" t="s">
        <v>1011</v>
      </c>
      <c r="G1414" s="137" t="s">
        <v>3154</v>
      </c>
      <c r="H1414" s="13" t="s">
        <v>11</v>
      </c>
      <c r="I1414" s="126" t="s">
        <v>3154</v>
      </c>
      <c r="J1414" s="142" t="s">
        <v>3154</v>
      </c>
      <c r="K1414" s="17">
        <f>VLOOKUP(A1414,'[1]קובץ מוכן '!$A$1:$C$7608,3,0)</f>
        <v>0</v>
      </c>
      <c r="L1414" s="139" t="s">
        <v>3154</v>
      </c>
      <c r="M1414" s="140" t="s">
        <v>3154</v>
      </c>
    </row>
    <row r="1415" spans="1:13" ht="15.75" outlineLevel="1">
      <c r="A1415" s="10">
        <v>13471000</v>
      </c>
      <c r="B1415" s="11">
        <v>0</v>
      </c>
      <c r="C1415" s="19">
        <v>347100</v>
      </c>
      <c r="D1415" s="13">
        <v>1</v>
      </c>
      <c r="E1415" s="136" t="s">
        <v>3154</v>
      </c>
      <c r="F1415" s="15" t="s">
        <v>1012</v>
      </c>
      <c r="G1415" s="137" t="s">
        <v>3154</v>
      </c>
      <c r="H1415" s="13" t="s">
        <v>11</v>
      </c>
      <c r="I1415" s="126" t="s">
        <v>3154</v>
      </c>
      <c r="J1415" s="142" t="s">
        <v>3154</v>
      </c>
      <c r="K1415" s="17">
        <f>VLOOKUP(A1415,'[1]קובץ מוכן '!$A$1:$C$7608,3,0)</f>
        <v>0</v>
      </c>
      <c r="L1415" s="17">
        <f>VLOOKUP(A1415,'[2]2023'!$A$9:$I$7853,9,0)</f>
        <v>0</v>
      </c>
      <c r="M1415" s="140" t="s">
        <v>3154</v>
      </c>
    </row>
    <row r="1416" spans="1:13" ht="15.75" outlineLevel="1">
      <c r="A1416" s="10">
        <v>1347100931</v>
      </c>
      <c r="B1416" s="11">
        <v>931</v>
      </c>
      <c r="C1416" s="19">
        <v>347100</v>
      </c>
      <c r="D1416" s="13">
        <v>1</v>
      </c>
      <c r="E1416" s="136" t="s">
        <v>3154</v>
      </c>
      <c r="F1416" s="15" t="s">
        <v>1013</v>
      </c>
      <c r="G1416" s="137" t="s">
        <v>3154</v>
      </c>
      <c r="H1416" s="13" t="s">
        <v>34</v>
      </c>
      <c r="I1416" s="126" t="s">
        <v>3154</v>
      </c>
      <c r="J1416" s="142" t="s">
        <v>3154</v>
      </c>
      <c r="K1416" s="17">
        <f>VLOOKUP(A1416,'[1]קובץ מוכן '!$A$1:$C$7608,3,0)</f>
        <v>0</v>
      </c>
      <c r="L1416" s="17">
        <f>VLOOKUP(A1416,'[2]2023'!$A$9:$I$7853,9,0)</f>
        <v>0</v>
      </c>
      <c r="M1416" s="18">
        <f>VLOOKUP(A1416,[3]data1683177749303!$A$2:$J$6448,10,0)</f>
        <v>0</v>
      </c>
    </row>
    <row r="1417" spans="1:13" ht="15.75" outlineLevel="1">
      <c r="A1417" s="10">
        <v>1347100932</v>
      </c>
      <c r="B1417" s="11">
        <v>932</v>
      </c>
      <c r="C1417" s="19">
        <v>347100</v>
      </c>
      <c r="D1417" s="13">
        <v>1</v>
      </c>
      <c r="E1417" s="136" t="s">
        <v>3154</v>
      </c>
      <c r="F1417" s="15" t="s">
        <v>1014</v>
      </c>
      <c r="G1417" s="137" t="s">
        <v>3154</v>
      </c>
      <c r="H1417" s="13" t="s">
        <v>34</v>
      </c>
      <c r="I1417" s="16">
        <f t="shared" si="78"/>
        <v>-1</v>
      </c>
      <c r="J1417" s="126" t="s">
        <v>3154</v>
      </c>
      <c r="K1417" s="17">
        <f>VLOOKUP(A1417,'[1]קובץ מוכן '!$A$1:$C$7608,3,0)</f>
        <v>0</v>
      </c>
      <c r="L1417" s="17">
        <f>VLOOKUP(A1417,'[2]2023'!$A$9:$I$7853,9,0)</f>
        <v>-330000</v>
      </c>
      <c r="M1417" s="18">
        <f>VLOOKUP(A1417,[3]data1683177749303!$A$2:$J$6448,10,0)</f>
        <v>-260847</v>
      </c>
    </row>
    <row r="1418" spans="1:13" ht="15.75" outlineLevel="1">
      <c r="A1418" s="10">
        <v>1347100933</v>
      </c>
      <c r="B1418" s="11">
        <v>933</v>
      </c>
      <c r="C1418" s="19">
        <v>347100</v>
      </c>
      <c r="D1418" s="13">
        <v>1</v>
      </c>
      <c r="E1418" s="136" t="s">
        <v>3154</v>
      </c>
      <c r="F1418" s="15" t="s">
        <v>1015</v>
      </c>
      <c r="G1418" s="137" t="s">
        <v>3154</v>
      </c>
      <c r="H1418" s="13" t="s">
        <v>34</v>
      </c>
      <c r="I1418" s="16">
        <f t="shared" si="78"/>
        <v>5.0687499999999996</v>
      </c>
      <c r="J1418" s="126" t="s">
        <v>3154</v>
      </c>
      <c r="K1418" s="17">
        <v>-1456500</v>
      </c>
      <c r="L1418" s="17">
        <f>VLOOKUP(A1418,'[2]2023'!$A$9:$I$7853,9,0)</f>
        <v>-240000</v>
      </c>
      <c r="M1418" s="18">
        <f>VLOOKUP(A1418,[3]data1683177749303!$A$2:$J$6448,10,0)</f>
        <v>-439347</v>
      </c>
    </row>
    <row r="1419" spans="1:13" ht="15.75" outlineLevel="1">
      <c r="A1419" s="10">
        <v>1347100934</v>
      </c>
      <c r="B1419" s="11">
        <v>934</v>
      </c>
      <c r="C1419" s="19">
        <v>347100</v>
      </c>
      <c r="D1419" s="13">
        <v>1</v>
      </c>
      <c r="E1419" s="136" t="s">
        <v>3154</v>
      </c>
      <c r="F1419" s="15" t="s">
        <v>1016</v>
      </c>
      <c r="G1419" s="137" t="s">
        <v>3154</v>
      </c>
      <c r="H1419" s="13" t="s">
        <v>34</v>
      </c>
      <c r="I1419" s="126" t="s">
        <v>3154</v>
      </c>
      <c r="J1419" s="126" t="s">
        <v>3154</v>
      </c>
      <c r="K1419" s="17">
        <f>VLOOKUP(A1419,'[1]קובץ מוכן '!$A$1:$C$7608,3,0)</f>
        <v>0</v>
      </c>
      <c r="L1419" s="17">
        <f>VLOOKUP(A1419,'[2]2023'!$A$9:$I$7853,9,0)</f>
        <v>0</v>
      </c>
      <c r="M1419" s="18">
        <f>VLOOKUP(A1419,[3]data1683177749303!$A$2:$J$6448,10,0)</f>
        <v>0</v>
      </c>
    </row>
    <row r="1420" spans="1:13" ht="15.75" outlineLevel="1">
      <c r="A1420" s="10">
        <v>1347100935</v>
      </c>
      <c r="B1420" s="11">
        <v>935</v>
      </c>
      <c r="C1420" s="19">
        <v>347100</v>
      </c>
      <c r="D1420" s="13">
        <v>1</v>
      </c>
      <c r="E1420" s="136" t="s">
        <v>3154</v>
      </c>
      <c r="F1420" s="15" t="s">
        <v>1017</v>
      </c>
      <c r="G1420" s="137" t="s">
        <v>3154</v>
      </c>
      <c r="H1420" s="13" t="s">
        <v>34</v>
      </c>
      <c r="I1420" s="16">
        <f t="shared" si="78"/>
        <v>-1</v>
      </c>
      <c r="J1420" s="126" t="s">
        <v>3154</v>
      </c>
      <c r="K1420" s="17">
        <f>VLOOKUP(A1420,'[1]קובץ מוכן '!$A$1:$C$7608,3,0)</f>
        <v>0</v>
      </c>
      <c r="L1420" s="17">
        <f>VLOOKUP(A1420,'[2]2023'!$A$9:$I$7853,9,0)</f>
        <v>-18700</v>
      </c>
      <c r="M1420" s="18">
        <f>VLOOKUP(A1420,[3]data1683177749303!$A$2:$J$6448,10,0)</f>
        <v>0</v>
      </c>
    </row>
    <row r="1421" spans="1:13" ht="15.75" outlineLevel="1">
      <c r="A1421" s="10">
        <v>1347100936</v>
      </c>
      <c r="B1421" s="11">
        <v>936</v>
      </c>
      <c r="C1421" s="19">
        <v>347100</v>
      </c>
      <c r="D1421" s="13">
        <v>1</v>
      </c>
      <c r="E1421" s="136" t="s">
        <v>3154</v>
      </c>
      <c r="F1421" s="15" t="s">
        <v>1018</v>
      </c>
      <c r="G1421" s="137" t="s">
        <v>3154</v>
      </c>
      <c r="H1421" s="13" t="s">
        <v>34</v>
      </c>
      <c r="I1421" s="16">
        <f t="shared" si="78"/>
        <v>-1</v>
      </c>
      <c r="J1421" s="126" t="s">
        <v>3154</v>
      </c>
      <c r="K1421" s="17">
        <f>VLOOKUP(A1421,'[1]קובץ מוכן '!$A$1:$C$7608,3,0)</f>
        <v>0</v>
      </c>
      <c r="L1421" s="17">
        <f>VLOOKUP(A1421,'[2]2023'!$A$9:$I$7853,9,0)</f>
        <v>-270000</v>
      </c>
      <c r="M1421" s="18">
        <f>VLOOKUP(A1421,[3]data1683177749303!$A$2:$J$6448,10,0)</f>
        <v>-362421</v>
      </c>
    </row>
    <row r="1422" spans="1:13" ht="15.75" outlineLevel="1">
      <c r="A1422" s="10">
        <v>1347100937</v>
      </c>
      <c r="B1422" s="11">
        <v>937</v>
      </c>
      <c r="C1422" s="19">
        <v>347100</v>
      </c>
      <c r="D1422" s="13">
        <v>1</v>
      </c>
      <c r="E1422" s="136" t="s">
        <v>3154</v>
      </c>
      <c r="F1422" s="15" t="s">
        <v>1019</v>
      </c>
      <c r="G1422" s="137" t="s">
        <v>3154</v>
      </c>
      <c r="H1422" s="13" t="s">
        <v>34</v>
      </c>
      <c r="I1422" s="16">
        <f t="shared" si="78"/>
        <v>7.5146666666666668</v>
      </c>
      <c r="J1422" s="126" t="s">
        <v>3154</v>
      </c>
      <c r="K1422" s="17">
        <v>-1277200</v>
      </c>
      <c r="L1422" s="17">
        <f>VLOOKUP(A1422,'[2]2023'!$A$9:$I$7853,9,0)</f>
        <v>-150000</v>
      </c>
      <c r="M1422" s="18">
        <f>VLOOKUP(A1422,[3]data1683177749303!$A$2:$J$6448,10,0)</f>
        <v>-119344</v>
      </c>
    </row>
    <row r="1423" spans="1:13" ht="15.75" outlineLevel="1">
      <c r="A1423" s="10">
        <v>1347100938</v>
      </c>
      <c r="B1423" s="11">
        <v>938</v>
      </c>
      <c r="C1423" s="19">
        <v>347100</v>
      </c>
      <c r="D1423" s="13">
        <v>1</v>
      </c>
      <c r="E1423" s="136" t="s">
        <v>3154</v>
      </c>
      <c r="F1423" s="15" t="s">
        <v>1020</v>
      </c>
      <c r="G1423" s="137" t="s">
        <v>3154</v>
      </c>
      <c r="H1423" s="13" t="s">
        <v>34</v>
      </c>
      <c r="I1423" s="126" t="s">
        <v>3154</v>
      </c>
      <c r="J1423" s="126" t="s">
        <v>3154</v>
      </c>
      <c r="K1423" s="17">
        <v>-187500</v>
      </c>
      <c r="L1423" s="17">
        <f>VLOOKUP(A1423,'[2]2023'!$A$9:$I$7853,9,0)</f>
        <v>0</v>
      </c>
      <c r="M1423" s="18">
        <f>VLOOKUP(A1423,[3]data1683177749303!$A$2:$J$6448,10,0)</f>
        <v>0</v>
      </c>
    </row>
    <row r="1424" spans="1:13" ht="15.75" outlineLevel="1">
      <c r="A1424" s="10">
        <v>1347100939</v>
      </c>
      <c r="B1424" s="11">
        <v>939</v>
      </c>
      <c r="C1424" s="19">
        <v>347100</v>
      </c>
      <c r="D1424" s="13">
        <v>1</v>
      </c>
      <c r="E1424" s="136" t="s">
        <v>3154</v>
      </c>
      <c r="F1424" s="15" t="s">
        <v>1021</v>
      </c>
      <c r="G1424" s="137" t="s">
        <v>3154</v>
      </c>
      <c r="H1424" s="13" t="s">
        <v>34</v>
      </c>
      <c r="I1424" s="126" t="s">
        <v>3154</v>
      </c>
      <c r="J1424" s="126" t="s">
        <v>3154</v>
      </c>
      <c r="K1424" s="17">
        <f>VLOOKUP(A1424,'[1]קובץ מוכן '!$A$1:$C$7608,3,0)</f>
        <v>0</v>
      </c>
      <c r="L1424" s="17">
        <f>VLOOKUP(A1424,'[2]2023'!$A$9:$I$7853,9,0)</f>
        <v>0</v>
      </c>
      <c r="M1424" s="18">
        <f>VLOOKUP(A1424,[3]data1683177749303!$A$2:$J$6448,10,0)</f>
        <v>0</v>
      </c>
    </row>
    <row r="1425" spans="1:13" ht="15.75" outlineLevel="1">
      <c r="A1425" s="10">
        <v>1347100940</v>
      </c>
      <c r="B1425" s="11">
        <v>940</v>
      </c>
      <c r="C1425" s="19">
        <v>347100</v>
      </c>
      <c r="D1425" s="13">
        <v>1</v>
      </c>
      <c r="E1425" s="136" t="s">
        <v>3154</v>
      </c>
      <c r="F1425" s="15" t="s">
        <v>1022</v>
      </c>
      <c r="G1425" s="137" t="s">
        <v>3154</v>
      </c>
      <c r="H1425" s="13" t="s">
        <v>34</v>
      </c>
      <c r="I1425" s="16">
        <f t="shared" si="78"/>
        <v>0.18072289156626509</v>
      </c>
      <c r="J1425" s="126" t="s">
        <v>3154</v>
      </c>
      <c r="K1425" s="17">
        <f>VLOOKUP(A1425,'[1]קובץ מוכן '!$A$1:$C$7608,3,0)</f>
        <v>-980000</v>
      </c>
      <c r="L1425" s="17">
        <f>VLOOKUP(A1425,'[2]2023'!$A$9:$I$7853,9,0)</f>
        <v>-830000</v>
      </c>
      <c r="M1425" s="18">
        <f>VLOOKUP(A1425,[3]data1683177749303!$A$2:$J$6448,10,0)</f>
        <v>-985039</v>
      </c>
    </row>
    <row r="1426" spans="1:13" ht="15.75" outlineLevel="1">
      <c r="A1426" s="10">
        <v>1347100941</v>
      </c>
      <c r="B1426" s="11">
        <v>941</v>
      </c>
      <c r="C1426" s="19">
        <v>347100</v>
      </c>
      <c r="D1426" s="13">
        <v>1</v>
      </c>
      <c r="E1426" s="136" t="s">
        <v>3154</v>
      </c>
      <c r="F1426" s="15" t="s">
        <v>1023</v>
      </c>
      <c r="G1426" s="137" t="s">
        <v>3154</v>
      </c>
      <c r="H1426" s="13" t="s">
        <v>34</v>
      </c>
      <c r="I1426" s="16">
        <f t="shared" si="78"/>
        <v>0.15243902439024382</v>
      </c>
      <c r="J1426" s="126" t="s">
        <v>3154</v>
      </c>
      <c r="K1426" s="17">
        <f>VLOOKUP(A1426,'[1]קובץ מוכן '!$A$1:$C$7608,3,0)</f>
        <v>-567000</v>
      </c>
      <c r="L1426" s="17">
        <f>VLOOKUP(A1426,'[2]2023'!$A$9:$I$7853,9,0)</f>
        <v>-492000</v>
      </c>
      <c r="M1426" s="18">
        <f>VLOOKUP(A1426,[3]data1683177749303!$A$2:$J$6448,10,0)</f>
        <v>-261495</v>
      </c>
    </row>
    <row r="1427" spans="1:13" ht="15.75" outlineLevel="1">
      <c r="A1427" s="10">
        <v>1347100942</v>
      </c>
      <c r="B1427" s="11">
        <v>942</v>
      </c>
      <c r="C1427" s="19">
        <v>347100</v>
      </c>
      <c r="D1427" s="13">
        <v>1</v>
      </c>
      <c r="E1427" s="136" t="s">
        <v>3154</v>
      </c>
      <c r="F1427" s="15" t="s">
        <v>1024</v>
      </c>
      <c r="G1427" s="137" t="s">
        <v>3154</v>
      </c>
      <c r="H1427" s="13" t="s">
        <v>34</v>
      </c>
      <c r="I1427" s="126" t="s">
        <v>3154</v>
      </c>
      <c r="J1427" s="126" t="s">
        <v>3154</v>
      </c>
      <c r="K1427" s="17">
        <f>VLOOKUP(A1427,'[1]קובץ מוכן '!$A$1:$C$7608,3,0)</f>
        <v>0</v>
      </c>
      <c r="L1427" s="17">
        <f>VLOOKUP(A1427,'[2]2023'!$A$9:$I$7853,9,0)</f>
        <v>0</v>
      </c>
      <c r="M1427" s="18">
        <f>VLOOKUP(A1427,[3]data1683177749303!$A$2:$J$6448,10,0)</f>
        <v>-200077</v>
      </c>
    </row>
    <row r="1428" spans="1:13" ht="16.5" outlineLevel="1" thickBot="1">
      <c r="A1428" s="10">
        <v>1347100943</v>
      </c>
      <c r="B1428" s="11">
        <v>943</v>
      </c>
      <c r="C1428" s="19">
        <v>347100</v>
      </c>
      <c r="D1428" s="13">
        <v>1</v>
      </c>
      <c r="E1428" s="136" t="s">
        <v>3154</v>
      </c>
      <c r="F1428" s="15" t="s">
        <v>1025</v>
      </c>
      <c r="G1428" s="137" t="s">
        <v>3154</v>
      </c>
      <c r="H1428" s="13" t="s">
        <v>34</v>
      </c>
      <c r="I1428" s="16">
        <f t="shared" si="78"/>
        <v>-0.84921917070543884</v>
      </c>
      <c r="J1428" s="126" t="s">
        <v>3154</v>
      </c>
      <c r="K1428" s="17">
        <f>VLOOKUP(A1428,'[1]קובץ מוכן '!$A$1:$C$7608,3,0)</f>
        <v>-336000</v>
      </c>
      <c r="L1428" s="17">
        <f>VLOOKUP(A1428,'[2]2023'!$A$9:$I$7853,9,0)</f>
        <v>-2228400</v>
      </c>
      <c r="M1428" s="18">
        <f>VLOOKUP(A1428,[3]data1683177749303!$A$2:$J$6448,10,0)</f>
        <v>-1802393</v>
      </c>
    </row>
    <row r="1429" spans="1:13" ht="16.5" thickBot="1">
      <c r="A1429" s="125" t="s">
        <v>3154</v>
      </c>
      <c r="B1429" s="25" t="s">
        <v>1026</v>
      </c>
      <c r="C1429" s="146" t="s">
        <v>3154</v>
      </c>
      <c r="D1429" s="146" t="s">
        <v>3154</v>
      </c>
      <c r="E1429" s="147" t="s">
        <v>3154</v>
      </c>
      <c r="F1429" s="28" t="s">
        <v>1012</v>
      </c>
      <c r="G1429" s="153" t="s">
        <v>3154</v>
      </c>
      <c r="H1429" s="146" t="s">
        <v>3154</v>
      </c>
      <c r="I1429" s="29">
        <f t="shared" si="78"/>
        <v>5.3760610646838236E-2</v>
      </c>
      <c r="J1429" s="127" t="s">
        <v>3154</v>
      </c>
      <c r="K1429" s="37">
        <f t="shared" ref="K1429:M1429" si="82">SUBTOTAL(9,K1417:K1428)</f>
        <v>-4804200</v>
      </c>
      <c r="L1429" s="37">
        <f t="shared" si="82"/>
        <v>-4559100</v>
      </c>
      <c r="M1429" s="38">
        <f t="shared" si="82"/>
        <v>-4430963</v>
      </c>
    </row>
    <row r="1430" spans="1:13" ht="15.75" outlineLevel="1">
      <c r="A1430" s="10">
        <v>13473000</v>
      </c>
      <c r="B1430" s="11">
        <v>0</v>
      </c>
      <c r="C1430" s="19">
        <v>347300</v>
      </c>
      <c r="D1430" s="13">
        <v>1</v>
      </c>
      <c r="E1430" s="136" t="s">
        <v>3154</v>
      </c>
      <c r="F1430" s="15" t="s">
        <v>1027</v>
      </c>
      <c r="G1430" s="137" t="s">
        <v>3154</v>
      </c>
      <c r="H1430" s="13" t="s">
        <v>11</v>
      </c>
      <c r="I1430" s="126" t="s">
        <v>3154</v>
      </c>
      <c r="J1430" s="142" t="s">
        <v>3154</v>
      </c>
      <c r="K1430" s="17">
        <f>VLOOKUP(A1430,'[1]קובץ מוכן '!$A$1:$C$7608,3,0)</f>
        <v>0</v>
      </c>
      <c r="L1430" s="139" t="s">
        <v>3154</v>
      </c>
      <c r="M1430" s="140" t="s">
        <v>3154</v>
      </c>
    </row>
    <row r="1431" spans="1:13" ht="15.75" outlineLevel="1">
      <c r="A1431" s="10">
        <v>1347300421</v>
      </c>
      <c r="B1431" s="11">
        <v>421</v>
      </c>
      <c r="C1431" s="19">
        <v>347300</v>
      </c>
      <c r="D1431" s="13">
        <v>1</v>
      </c>
      <c r="E1431" s="136" t="s">
        <v>3154</v>
      </c>
      <c r="F1431" s="15" t="s">
        <v>1028</v>
      </c>
      <c r="G1431" s="137" t="s">
        <v>3154</v>
      </c>
      <c r="H1431" s="13" t="s">
        <v>34</v>
      </c>
      <c r="I1431" s="16">
        <f t="shared" si="78"/>
        <v>0</v>
      </c>
      <c r="J1431" s="126" t="s">
        <v>3154</v>
      </c>
      <c r="K1431" s="17">
        <f>VLOOKUP(A1431,'[1]קובץ מוכן '!$A$1:$C$7608,3,0)</f>
        <v>-45000</v>
      </c>
      <c r="L1431" s="17">
        <f>VLOOKUP(A1431,'[2]2023'!$A$9:$I$7853,9,0)</f>
        <v>-45000</v>
      </c>
      <c r="M1431" s="18">
        <f>VLOOKUP(A1431,[3]data1683177749303!$A$2:$J$6448,10,0)</f>
        <v>-50380</v>
      </c>
    </row>
    <row r="1432" spans="1:13" ht="15.75" outlineLevel="1">
      <c r="A1432" s="10">
        <v>1347300422</v>
      </c>
      <c r="B1432" s="11">
        <v>422</v>
      </c>
      <c r="C1432" s="19">
        <v>347300</v>
      </c>
      <c r="D1432" s="13">
        <v>1</v>
      </c>
      <c r="E1432" s="136" t="s">
        <v>3154</v>
      </c>
      <c r="F1432" s="15" t="s">
        <v>1029</v>
      </c>
      <c r="G1432" s="137" t="s">
        <v>3154</v>
      </c>
      <c r="H1432" s="13" t="s">
        <v>34</v>
      </c>
      <c r="I1432" s="16">
        <f t="shared" si="78"/>
        <v>0</v>
      </c>
      <c r="J1432" s="126" t="s">
        <v>3154</v>
      </c>
      <c r="K1432" s="17">
        <f>VLOOKUP(A1432,'[1]קובץ מוכן '!$A$1:$C$7608,3,0)</f>
        <v>-20000</v>
      </c>
      <c r="L1432" s="17">
        <f>VLOOKUP(A1432,'[2]2023'!$A$9:$I$7853,9,0)</f>
        <v>-20000</v>
      </c>
      <c r="M1432" s="18">
        <f>VLOOKUP(A1432,[3]data1683177749303!$A$2:$J$6448,10,0)</f>
        <v>-28720</v>
      </c>
    </row>
    <row r="1433" spans="1:13" ht="15.75" outlineLevel="1">
      <c r="A1433" s="10">
        <v>1347300931</v>
      </c>
      <c r="B1433" s="11">
        <v>931</v>
      </c>
      <c r="C1433" s="19">
        <v>347300</v>
      </c>
      <c r="D1433" s="13">
        <v>1</v>
      </c>
      <c r="E1433" s="136" t="s">
        <v>3154</v>
      </c>
      <c r="F1433" s="15" t="s">
        <v>1030</v>
      </c>
      <c r="G1433" s="137" t="s">
        <v>3154</v>
      </c>
      <c r="H1433" s="13" t="s">
        <v>34</v>
      </c>
      <c r="I1433" s="126" t="s">
        <v>3154</v>
      </c>
      <c r="J1433" s="126" t="s">
        <v>3154</v>
      </c>
      <c r="K1433" s="17">
        <f>VLOOKUP(A1433,'[1]קובץ מוכן '!$A$1:$C$7608,3,0)</f>
        <v>0</v>
      </c>
      <c r="L1433" s="17">
        <f>VLOOKUP(A1433,'[2]2023'!$A$9:$I$7853,9,0)</f>
        <v>0</v>
      </c>
      <c r="M1433" s="18">
        <f>VLOOKUP(A1433,[3]data1683177749303!$A$2:$J$6448,10,0)</f>
        <v>0</v>
      </c>
    </row>
    <row r="1434" spans="1:13" ht="15.75" outlineLevel="1">
      <c r="A1434" s="10">
        <v>1347300932</v>
      </c>
      <c r="B1434" s="11">
        <v>932</v>
      </c>
      <c r="C1434" s="19">
        <v>347300</v>
      </c>
      <c r="D1434" s="13">
        <v>1</v>
      </c>
      <c r="E1434" s="136" t="s">
        <v>3154</v>
      </c>
      <c r="F1434" s="15" t="s">
        <v>1031</v>
      </c>
      <c r="G1434" s="137" t="s">
        <v>3154</v>
      </c>
      <c r="H1434" s="13" t="s">
        <v>34</v>
      </c>
      <c r="I1434" s="126" t="s">
        <v>3154</v>
      </c>
      <c r="J1434" s="126" t="s">
        <v>3154</v>
      </c>
      <c r="K1434" s="17">
        <f>VLOOKUP(A1434,'[1]קובץ מוכן '!$A$1:$C$7608,3,0)</f>
        <v>0</v>
      </c>
      <c r="L1434" s="17">
        <f>VLOOKUP(A1434,'[2]2023'!$A$9:$I$7853,9,0)</f>
        <v>0</v>
      </c>
      <c r="M1434" s="18">
        <f>VLOOKUP(A1434,[3]data1683177749303!$A$2:$J$6448,10,0)</f>
        <v>0</v>
      </c>
    </row>
    <row r="1435" spans="1:13" ht="15.75" outlineLevel="1">
      <c r="A1435" s="10">
        <v>1347300933</v>
      </c>
      <c r="B1435" s="11">
        <v>933</v>
      </c>
      <c r="C1435" s="19">
        <v>347300</v>
      </c>
      <c r="D1435" s="13">
        <v>1</v>
      </c>
      <c r="E1435" s="136" t="s">
        <v>3154</v>
      </c>
      <c r="F1435" s="15" t="s">
        <v>1032</v>
      </c>
      <c r="G1435" s="137" t="s">
        <v>3154</v>
      </c>
      <c r="H1435" s="13" t="s">
        <v>34</v>
      </c>
      <c r="I1435" s="16">
        <f>K1435/L1435-1</f>
        <v>0.4137931034482758</v>
      </c>
      <c r="J1435" s="126" t="s">
        <v>3154</v>
      </c>
      <c r="K1435" s="17">
        <f>VLOOKUP(A1435,'[1]קובץ מוכן '!$A$1:$C$7608,3,0)</f>
        <v>-410000</v>
      </c>
      <c r="L1435" s="17">
        <f>VLOOKUP(A1435,'[2]2023'!$A$9:$I$7853,9,0)</f>
        <v>-290000</v>
      </c>
      <c r="M1435" s="18">
        <f>VLOOKUP(A1435,[3]data1683177749303!$A$2:$J$6448,10,0)</f>
        <v>-262725</v>
      </c>
    </row>
    <row r="1436" spans="1:13" ht="15.75" outlineLevel="1">
      <c r="A1436" s="10">
        <v>1347300934</v>
      </c>
      <c r="B1436" s="11">
        <v>934</v>
      </c>
      <c r="C1436" s="19">
        <v>347300</v>
      </c>
      <c r="D1436" s="13">
        <v>1</v>
      </c>
      <c r="E1436" s="136" t="s">
        <v>3154</v>
      </c>
      <c r="F1436" s="15" t="s">
        <v>1033</v>
      </c>
      <c r="G1436" s="137" t="s">
        <v>3154</v>
      </c>
      <c r="H1436" s="13" t="s">
        <v>34</v>
      </c>
      <c r="I1436" s="126" t="s">
        <v>3154</v>
      </c>
      <c r="J1436" s="126" t="s">
        <v>3154</v>
      </c>
      <c r="K1436" s="17">
        <f>VLOOKUP(A1436,'[1]קובץ מוכן '!$A$1:$C$7608,3,0)</f>
        <v>0</v>
      </c>
      <c r="L1436" s="17">
        <f>VLOOKUP(A1436,'[2]2023'!$A$9:$I$7853,9,0)</f>
        <v>0</v>
      </c>
      <c r="M1436" s="18">
        <f>VLOOKUP(A1436,[3]data1683177749303!$A$2:$J$6448,10,0)</f>
        <v>0</v>
      </c>
    </row>
    <row r="1437" spans="1:13" ht="15.75" outlineLevel="1">
      <c r="A1437" s="10">
        <v>1347300935</v>
      </c>
      <c r="B1437" s="11">
        <v>935</v>
      </c>
      <c r="C1437" s="19">
        <v>347300</v>
      </c>
      <c r="D1437" s="13">
        <v>1</v>
      </c>
      <c r="E1437" s="136" t="s">
        <v>3154</v>
      </c>
      <c r="F1437" s="15" t="s">
        <v>1034</v>
      </c>
      <c r="G1437" s="137" t="s">
        <v>3154</v>
      </c>
      <c r="H1437" s="13" t="s">
        <v>34</v>
      </c>
      <c r="I1437" s="126" t="s">
        <v>3154</v>
      </c>
      <c r="J1437" s="126" t="s">
        <v>3154</v>
      </c>
      <c r="K1437" s="17">
        <f>VLOOKUP(A1437,'[1]קובץ מוכן '!$A$1:$C$7608,3,0)</f>
        <v>0</v>
      </c>
      <c r="L1437" s="17">
        <f>VLOOKUP(A1437,'[2]2023'!$A$9:$I$7853,9,0)</f>
        <v>0</v>
      </c>
      <c r="M1437" s="18">
        <f>VLOOKUP(A1437,[3]data1683177749303!$A$2:$J$6448,10,0)</f>
        <v>0</v>
      </c>
    </row>
    <row r="1438" spans="1:13" ht="15.75" outlineLevel="1">
      <c r="A1438" s="10">
        <v>1347300936</v>
      </c>
      <c r="B1438" s="11">
        <v>936</v>
      </c>
      <c r="C1438" s="19">
        <v>347300</v>
      </c>
      <c r="D1438" s="13">
        <v>1</v>
      </c>
      <c r="E1438" s="136" t="s">
        <v>3154</v>
      </c>
      <c r="F1438" s="15" t="s">
        <v>1035</v>
      </c>
      <c r="G1438" s="137" t="s">
        <v>3154</v>
      </c>
      <c r="H1438" s="13" t="s">
        <v>34</v>
      </c>
      <c r="I1438" s="16">
        <f>K1438/L1438-1</f>
        <v>-1</v>
      </c>
      <c r="J1438" s="126" t="s">
        <v>3154</v>
      </c>
      <c r="K1438" s="17">
        <f>VLOOKUP(A1438,'[1]קובץ מוכן '!$A$1:$C$7608,3,0)</f>
        <v>0</v>
      </c>
      <c r="L1438" s="17">
        <f>VLOOKUP(A1438,'[2]2023'!$A$9:$I$7853,9,0)</f>
        <v>-66000</v>
      </c>
      <c r="M1438" s="18">
        <f>VLOOKUP(A1438,[3]data1683177749303!$A$2:$J$6448,10,0)</f>
        <v>-27442</v>
      </c>
    </row>
    <row r="1439" spans="1:13" ht="16.5" outlineLevel="1" thickBot="1">
      <c r="A1439" s="10">
        <v>1347300937</v>
      </c>
      <c r="B1439" s="11">
        <v>937</v>
      </c>
      <c r="C1439" s="19">
        <v>347300</v>
      </c>
      <c r="D1439" s="13">
        <v>1</v>
      </c>
      <c r="E1439" s="136" t="s">
        <v>3154</v>
      </c>
      <c r="F1439" s="15" t="s">
        <v>1036</v>
      </c>
      <c r="G1439" s="137" t="s">
        <v>3154</v>
      </c>
      <c r="H1439" s="13" t="s">
        <v>34</v>
      </c>
      <c r="I1439" s="126" t="s">
        <v>3154</v>
      </c>
      <c r="J1439" s="126" t="s">
        <v>3154</v>
      </c>
      <c r="K1439" s="17">
        <f>VLOOKUP(A1439,'[1]קובץ מוכן '!$A$1:$C$7608,3,0)</f>
        <v>0</v>
      </c>
      <c r="L1439" s="17">
        <f>VLOOKUP(A1439,'[2]2023'!$A$9:$I$7853,9,0)</f>
        <v>0</v>
      </c>
      <c r="M1439" s="18">
        <f>VLOOKUP(A1439,[3]data1683177749303!$A$2:$J$6448,10,0)</f>
        <v>0</v>
      </c>
    </row>
    <row r="1440" spans="1:13" ht="16.5" thickBot="1">
      <c r="A1440" s="125" t="s">
        <v>3154</v>
      </c>
      <c r="B1440" s="25" t="s">
        <v>1037</v>
      </c>
      <c r="C1440" s="146" t="s">
        <v>3154</v>
      </c>
      <c r="D1440" s="146" t="s">
        <v>3154</v>
      </c>
      <c r="E1440" s="147" t="s">
        <v>3154</v>
      </c>
      <c r="F1440" s="28" t="s">
        <v>1027</v>
      </c>
      <c r="G1440" s="153" t="s">
        <v>3154</v>
      </c>
      <c r="H1440" s="146" t="s">
        <v>3154</v>
      </c>
      <c r="I1440" s="29">
        <f>K1440/L1440-1</f>
        <v>0.12826603325415675</v>
      </c>
      <c r="J1440" s="127" t="s">
        <v>3154</v>
      </c>
      <c r="K1440" s="37">
        <f t="shared" ref="K1440:M1440" si="83">SUBTOTAL(9,K1431:K1439)</f>
        <v>-475000</v>
      </c>
      <c r="L1440" s="37">
        <f t="shared" si="83"/>
        <v>-421000</v>
      </c>
      <c r="M1440" s="38">
        <f t="shared" si="83"/>
        <v>-369267</v>
      </c>
    </row>
    <row r="1441" spans="1:13" ht="15.75" outlineLevel="1">
      <c r="A1441" s="10">
        <v>13480000</v>
      </c>
      <c r="B1441" s="32">
        <v>0</v>
      </c>
      <c r="C1441" s="49">
        <v>348000</v>
      </c>
      <c r="D1441" s="34">
        <v>1</v>
      </c>
      <c r="E1441" s="151" t="s">
        <v>3154</v>
      </c>
      <c r="F1441" s="35" t="s">
        <v>1038</v>
      </c>
      <c r="G1441" s="152" t="s">
        <v>3154</v>
      </c>
      <c r="H1441" s="34" t="s">
        <v>11</v>
      </c>
      <c r="I1441" s="142" t="s">
        <v>3154</v>
      </c>
      <c r="J1441" s="142" t="s">
        <v>3154</v>
      </c>
      <c r="K1441" s="17">
        <f>VLOOKUP(A1441,'[1]קובץ מוכן '!$A$1:$C$7608,3,0)</f>
        <v>0</v>
      </c>
      <c r="L1441" s="139" t="s">
        <v>3154</v>
      </c>
      <c r="M1441" s="140" t="s">
        <v>3154</v>
      </c>
    </row>
    <row r="1442" spans="1:13" ht="15.75" outlineLevel="1">
      <c r="A1442" s="10">
        <v>13481000</v>
      </c>
      <c r="B1442" s="11">
        <v>0</v>
      </c>
      <c r="C1442" s="19">
        <v>348100</v>
      </c>
      <c r="D1442" s="13">
        <v>1</v>
      </c>
      <c r="E1442" s="136" t="s">
        <v>3154</v>
      </c>
      <c r="F1442" s="15" t="s">
        <v>1038</v>
      </c>
      <c r="G1442" s="137" t="s">
        <v>3154</v>
      </c>
      <c r="H1442" s="13" t="s">
        <v>11</v>
      </c>
      <c r="I1442" s="126" t="s">
        <v>3154</v>
      </c>
      <c r="J1442" s="142" t="s">
        <v>3154</v>
      </c>
      <c r="K1442" s="17">
        <f>VLOOKUP(A1442,'[1]קובץ מוכן '!$A$1:$C$7608,3,0)</f>
        <v>0</v>
      </c>
      <c r="L1442" s="17">
        <f>VLOOKUP(A1442,'[2]2023'!$A$9:$I$7853,9,0)</f>
        <v>0</v>
      </c>
      <c r="M1442" s="140" t="s">
        <v>3154</v>
      </c>
    </row>
    <row r="1443" spans="1:13" ht="15.75" outlineLevel="1">
      <c r="A1443" s="10">
        <v>1348100421</v>
      </c>
      <c r="B1443" s="11">
        <v>421</v>
      </c>
      <c r="C1443" s="19">
        <v>348100</v>
      </c>
      <c r="D1443" s="13">
        <v>1</v>
      </c>
      <c r="E1443" s="136" t="s">
        <v>3154</v>
      </c>
      <c r="F1443" s="15" t="s">
        <v>1039</v>
      </c>
      <c r="G1443" s="137" t="s">
        <v>3154</v>
      </c>
      <c r="H1443" s="13" t="s">
        <v>34</v>
      </c>
      <c r="I1443" s="16">
        <f t="shared" ref="I1443:I1449" si="84">K1443/L1443-1</f>
        <v>0</v>
      </c>
      <c r="J1443" s="126" t="s">
        <v>3154</v>
      </c>
      <c r="K1443" s="17">
        <f>VLOOKUP(A1443,'[1]קובץ מוכן '!$A$1:$C$7608,3,0)</f>
        <v>-7500</v>
      </c>
      <c r="L1443" s="17">
        <f>VLOOKUP(A1443,'[2]2023'!$A$9:$I$7853,9,0)</f>
        <v>-7500</v>
      </c>
      <c r="M1443" s="18">
        <f>VLOOKUP(A1443,[3]data1683177749303!$A$2:$J$6448,10,0)</f>
        <v>-4672</v>
      </c>
    </row>
    <row r="1444" spans="1:13" ht="15.75" outlineLevel="1">
      <c r="A1444" s="10">
        <v>1348100931</v>
      </c>
      <c r="B1444" s="11">
        <v>931</v>
      </c>
      <c r="C1444" s="19">
        <v>348100</v>
      </c>
      <c r="D1444" s="13">
        <v>1</v>
      </c>
      <c r="E1444" s="136" t="s">
        <v>3154</v>
      </c>
      <c r="F1444" s="15" t="s">
        <v>1040</v>
      </c>
      <c r="G1444" s="137" t="s">
        <v>3154</v>
      </c>
      <c r="H1444" s="13" t="s">
        <v>34</v>
      </c>
      <c r="I1444" s="16">
        <f t="shared" si="84"/>
        <v>0</v>
      </c>
      <c r="J1444" s="126" t="s">
        <v>3154</v>
      </c>
      <c r="K1444" s="17">
        <f>VLOOKUP(A1444,'[1]קובץ מוכן '!$A$1:$C$7608,3,0)</f>
        <v>-37500</v>
      </c>
      <c r="L1444" s="17">
        <f>VLOOKUP(A1444,'[2]2023'!$A$9:$I$7853,9,0)</f>
        <v>-37500</v>
      </c>
      <c r="M1444" s="18">
        <f>VLOOKUP(A1444,[3]data1683177749303!$A$2:$J$6448,10,0)</f>
        <v>-13647</v>
      </c>
    </row>
    <row r="1445" spans="1:13" ht="15.75" outlineLevel="1">
      <c r="A1445" s="10">
        <v>1348100932</v>
      </c>
      <c r="B1445" s="11">
        <v>932</v>
      </c>
      <c r="C1445" s="19">
        <v>348100</v>
      </c>
      <c r="D1445" s="13">
        <v>1</v>
      </c>
      <c r="E1445" s="136" t="s">
        <v>3154</v>
      </c>
      <c r="F1445" s="15" t="s">
        <v>1041</v>
      </c>
      <c r="G1445" s="137" t="s">
        <v>3154</v>
      </c>
      <c r="H1445" s="13" t="s">
        <v>34</v>
      </c>
      <c r="I1445" s="16">
        <f t="shared" si="84"/>
        <v>0</v>
      </c>
      <c r="J1445" s="126" t="s">
        <v>3154</v>
      </c>
      <c r="K1445" s="17">
        <f>VLOOKUP(A1445,'[1]קובץ מוכן '!$A$1:$C$7608,3,0)</f>
        <v>-255000</v>
      </c>
      <c r="L1445" s="17">
        <f>VLOOKUP(A1445,'[2]2023'!$A$9:$I$7853,9,0)</f>
        <v>-255000</v>
      </c>
      <c r="M1445" s="18">
        <f>VLOOKUP(A1445,[3]data1683177749303!$A$2:$J$6448,10,0)</f>
        <v>-258238</v>
      </c>
    </row>
    <row r="1446" spans="1:13" ht="15.75" outlineLevel="1">
      <c r="A1446" s="10">
        <v>1348100933</v>
      </c>
      <c r="B1446" s="11">
        <v>933</v>
      </c>
      <c r="C1446" s="19">
        <v>348100</v>
      </c>
      <c r="D1446" s="13">
        <v>1</v>
      </c>
      <c r="E1446" s="136" t="s">
        <v>3154</v>
      </c>
      <c r="F1446" s="15" t="s">
        <v>1042</v>
      </c>
      <c r="G1446" s="137" t="s">
        <v>3154</v>
      </c>
      <c r="H1446" s="13" t="s">
        <v>34</v>
      </c>
      <c r="I1446" s="16">
        <f t="shared" si="84"/>
        <v>0</v>
      </c>
      <c r="J1446" s="126" t="s">
        <v>3154</v>
      </c>
      <c r="K1446" s="17">
        <f>VLOOKUP(A1446,'[1]קובץ מוכן '!$A$1:$C$7608,3,0)</f>
        <v>-14300</v>
      </c>
      <c r="L1446" s="17">
        <f>VLOOKUP(A1446,'[2]2023'!$A$9:$I$7853,9,0)</f>
        <v>-14300</v>
      </c>
      <c r="M1446" s="18">
        <f>VLOOKUP(A1446,[3]data1683177749303!$A$2:$J$6448,10,0)</f>
        <v>-13435</v>
      </c>
    </row>
    <row r="1447" spans="1:13" ht="15.75" outlineLevel="1">
      <c r="A1447" s="10">
        <v>1348100934</v>
      </c>
      <c r="B1447" s="11">
        <v>934</v>
      </c>
      <c r="C1447" s="19">
        <v>348100</v>
      </c>
      <c r="D1447" s="13">
        <v>1</v>
      </c>
      <c r="E1447" s="136" t="s">
        <v>3154</v>
      </c>
      <c r="F1447" s="15" t="s">
        <v>1043</v>
      </c>
      <c r="G1447" s="137" t="s">
        <v>3154</v>
      </c>
      <c r="H1447" s="13" t="s">
        <v>34</v>
      </c>
      <c r="I1447" s="16">
        <f t="shared" si="84"/>
        <v>-1</v>
      </c>
      <c r="J1447" s="126" t="s">
        <v>3154</v>
      </c>
      <c r="K1447" s="17">
        <f>VLOOKUP(A1447,'[1]קובץ מוכן '!$A$1:$C$7608,3,0)</f>
        <v>0</v>
      </c>
      <c r="L1447" s="17">
        <f>VLOOKUP(A1447,'[2]2023'!$A$9:$I$7853,9,0)</f>
        <v>-141500</v>
      </c>
      <c r="M1447" s="18">
        <f>VLOOKUP(A1447,[3]data1683177749303!$A$2:$J$6448,10,0)</f>
        <v>0</v>
      </c>
    </row>
    <row r="1448" spans="1:13" ht="15.75" outlineLevel="1">
      <c r="A1448" s="10">
        <v>1348100936</v>
      </c>
      <c r="B1448" s="11">
        <v>936</v>
      </c>
      <c r="C1448" s="19">
        <v>348100</v>
      </c>
      <c r="D1448" s="13">
        <v>1</v>
      </c>
      <c r="E1448" s="136" t="s">
        <v>3154</v>
      </c>
      <c r="F1448" s="15" t="s">
        <v>1044</v>
      </c>
      <c r="G1448" s="137" t="s">
        <v>3154</v>
      </c>
      <c r="H1448" s="13" t="s">
        <v>34</v>
      </c>
      <c r="I1448" s="16">
        <f t="shared" si="84"/>
        <v>0</v>
      </c>
      <c r="J1448" s="126" t="s">
        <v>3154</v>
      </c>
      <c r="K1448" s="17">
        <f>VLOOKUP(A1448,'[1]קובץ מוכן '!$A$1:$C$7608,3,0)</f>
        <v>-15000</v>
      </c>
      <c r="L1448" s="17">
        <f>VLOOKUP(A1448,'[2]2023'!$A$9:$I$7853,9,0)</f>
        <v>-15000</v>
      </c>
      <c r="M1448" s="18">
        <f>VLOOKUP(A1448,[3]data1683177749303!$A$2:$J$6448,10,0)</f>
        <v>-1158</v>
      </c>
    </row>
    <row r="1449" spans="1:13" ht="15.75" outlineLevel="1">
      <c r="A1449" s="10">
        <v>1348100937</v>
      </c>
      <c r="B1449" s="11">
        <v>937</v>
      </c>
      <c r="C1449" s="19">
        <v>348100</v>
      </c>
      <c r="D1449" s="13">
        <v>1</v>
      </c>
      <c r="E1449" s="136" t="s">
        <v>3154</v>
      </c>
      <c r="F1449" s="15" t="s">
        <v>1045</v>
      </c>
      <c r="G1449" s="137" t="s">
        <v>3154</v>
      </c>
      <c r="H1449" s="13" t="s">
        <v>34</v>
      </c>
      <c r="I1449" s="16">
        <f t="shared" si="84"/>
        <v>-1</v>
      </c>
      <c r="J1449" s="126" t="s">
        <v>3154</v>
      </c>
      <c r="K1449" s="17">
        <v>0</v>
      </c>
      <c r="L1449" s="17">
        <f>VLOOKUP(A1449,'[2]2023'!$A$9:$I$7853,9,0)</f>
        <v>-3000</v>
      </c>
      <c r="M1449" s="18">
        <f>VLOOKUP(A1449,[3]data1683177749303!$A$2:$J$6448,10,0)</f>
        <v>-9381</v>
      </c>
    </row>
    <row r="1450" spans="1:13" ht="15.75" outlineLevel="1">
      <c r="A1450" s="10">
        <v>1348100938</v>
      </c>
      <c r="B1450" s="11">
        <v>938</v>
      </c>
      <c r="C1450" s="19">
        <v>348100</v>
      </c>
      <c r="D1450" s="13">
        <v>1</v>
      </c>
      <c r="E1450" s="136" t="s">
        <v>3154</v>
      </c>
      <c r="F1450" s="60" t="s">
        <v>1046</v>
      </c>
      <c r="G1450" s="176" t="s">
        <v>3154</v>
      </c>
      <c r="H1450" s="13" t="s">
        <v>34</v>
      </c>
      <c r="I1450" s="126" t="s">
        <v>3154</v>
      </c>
      <c r="J1450" s="126" t="s">
        <v>3154</v>
      </c>
      <c r="K1450" s="17">
        <f>VLOOKUP(A1450,'[1]קובץ מוכן '!$A$1:$C$7608,3,0)</f>
        <v>0</v>
      </c>
      <c r="L1450" s="17">
        <f>VLOOKUP(A1450,'[2]2023'!$A$9:$I$7853,9,0)</f>
        <v>0</v>
      </c>
      <c r="M1450" s="18">
        <f>VLOOKUP(A1450,[3]data1683177749303!$A$2:$J$6448,10,0)</f>
        <v>0</v>
      </c>
    </row>
    <row r="1451" spans="1:13" ht="15.75" outlineLevel="1">
      <c r="A1451" s="10">
        <v>1348100939</v>
      </c>
      <c r="B1451" s="11">
        <v>939</v>
      </c>
      <c r="C1451" s="19">
        <v>348100</v>
      </c>
      <c r="D1451" s="13">
        <v>1</v>
      </c>
      <c r="E1451" s="136" t="s">
        <v>3154</v>
      </c>
      <c r="F1451" s="15" t="s">
        <v>1047</v>
      </c>
      <c r="G1451" s="137" t="s">
        <v>3154</v>
      </c>
      <c r="H1451" s="13" t="s">
        <v>34</v>
      </c>
      <c r="I1451" s="126" t="s">
        <v>3154</v>
      </c>
      <c r="J1451" s="126" t="s">
        <v>3154</v>
      </c>
      <c r="K1451" s="17">
        <f>VLOOKUP(A1451,'[1]קובץ מוכן '!$A$1:$C$7608,3,0)</f>
        <v>0</v>
      </c>
      <c r="L1451" s="17">
        <f>VLOOKUP(A1451,'[2]2023'!$A$9:$I$7853,9,0)</f>
        <v>0</v>
      </c>
      <c r="M1451" s="18">
        <f>VLOOKUP(A1451,[3]data1683177749303!$A$2:$J$6448,10,0)</f>
        <v>0</v>
      </c>
    </row>
    <row r="1452" spans="1:13" ht="16.5" outlineLevel="1" thickBot="1">
      <c r="A1452" s="10">
        <v>1348100980</v>
      </c>
      <c r="B1452" s="11">
        <v>980</v>
      </c>
      <c r="C1452" s="19">
        <v>348100</v>
      </c>
      <c r="D1452" s="13">
        <v>1</v>
      </c>
      <c r="E1452" s="136" t="s">
        <v>3154</v>
      </c>
      <c r="F1452" s="15" t="s">
        <v>1048</v>
      </c>
      <c r="G1452" s="137" t="s">
        <v>3154</v>
      </c>
      <c r="H1452" s="13" t="s">
        <v>34</v>
      </c>
      <c r="I1452" s="126" t="s">
        <v>3154</v>
      </c>
      <c r="J1452" s="126" t="s">
        <v>3154</v>
      </c>
      <c r="K1452" s="17">
        <f>VLOOKUP(A1452,'[1]קובץ מוכן '!$A$1:$C$7608,3,0)</f>
        <v>0</v>
      </c>
      <c r="L1452" s="17">
        <f>VLOOKUP(A1452,'[2]2023'!$A$9:$I$7853,9,0)</f>
        <v>0</v>
      </c>
      <c r="M1452" s="18">
        <f>VLOOKUP(A1452,[3]data1683177749303!$A$2:$J$6448,10,0)</f>
        <v>0</v>
      </c>
    </row>
    <row r="1453" spans="1:13" ht="16.5" thickBot="1">
      <c r="A1453" s="125" t="s">
        <v>3154</v>
      </c>
      <c r="B1453" s="25" t="s">
        <v>1049</v>
      </c>
      <c r="C1453" s="146" t="s">
        <v>3154</v>
      </c>
      <c r="D1453" s="146" t="s">
        <v>3154</v>
      </c>
      <c r="E1453" s="147" t="s">
        <v>3154</v>
      </c>
      <c r="F1453" s="28" t="s">
        <v>1038</v>
      </c>
      <c r="G1453" s="153" t="s">
        <v>3154</v>
      </c>
      <c r="H1453" s="146" t="s">
        <v>3154</v>
      </c>
      <c r="I1453" s="29">
        <f>K1453/L1453-1</f>
        <v>-0.30498100464330946</v>
      </c>
      <c r="J1453" s="127" t="s">
        <v>3154</v>
      </c>
      <c r="K1453" s="37">
        <f t="shared" ref="K1453:M1453" si="85">SUBTOTAL(9,K1443:K1452)</f>
        <v>-329300</v>
      </c>
      <c r="L1453" s="37">
        <f t="shared" si="85"/>
        <v>-473800</v>
      </c>
      <c r="M1453" s="38">
        <f t="shared" si="85"/>
        <v>-300531</v>
      </c>
    </row>
    <row r="1454" spans="1:13" ht="15.75" outlineLevel="1">
      <c r="A1454" s="10">
        <v>13600000</v>
      </c>
      <c r="B1454" s="11">
        <v>0</v>
      </c>
      <c r="C1454" s="19">
        <v>360000</v>
      </c>
      <c r="D1454" s="13">
        <v>1</v>
      </c>
      <c r="E1454" s="136" t="s">
        <v>3154</v>
      </c>
      <c r="F1454" s="15" t="s">
        <v>1050</v>
      </c>
      <c r="G1454" s="137" t="s">
        <v>3154</v>
      </c>
      <c r="H1454" s="13" t="s">
        <v>11</v>
      </c>
      <c r="I1454" s="126" t="s">
        <v>3154</v>
      </c>
      <c r="J1454" s="142" t="s">
        <v>3154</v>
      </c>
      <c r="K1454" s="17">
        <f>VLOOKUP(A1454,'[1]קובץ מוכן '!$A$1:$C$7608,3,0)</f>
        <v>0</v>
      </c>
      <c r="L1454" s="139" t="s">
        <v>3154</v>
      </c>
      <c r="M1454" s="140" t="s">
        <v>3154</v>
      </c>
    </row>
    <row r="1455" spans="1:13" ht="15.75" outlineLevel="1">
      <c r="A1455" s="10">
        <v>13680000</v>
      </c>
      <c r="B1455" s="11">
        <v>0</v>
      </c>
      <c r="C1455" s="19">
        <v>368000</v>
      </c>
      <c r="D1455" s="13">
        <v>1</v>
      </c>
      <c r="E1455" s="136" t="s">
        <v>3154</v>
      </c>
      <c r="F1455" s="15" t="s">
        <v>1051</v>
      </c>
      <c r="G1455" s="137" t="s">
        <v>3154</v>
      </c>
      <c r="H1455" s="13" t="s">
        <v>11</v>
      </c>
      <c r="I1455" s="126" t="s">
        <v>3154</v>
      </c>
      <c r="J1455" s="142" t="s">
        <v>3154</v>
      </c>
      <c r="K1455" s="17">
        <f>VLOOKUP(A1455,'[1]קובץ מוכן '!$A$1:$C$7608,3,0)</f>
        <v>0</v>
      </c>
      <c r="L1455" s="17">
        <f>VLOOKUP(A1455,'[2]2023'!$A$9:$I$7853,9,0)</f>
        <v>0</v>
      </c>
      <c r="M1455" s="140" t="s">
        <v>3154</v>
      </c>
    </row>
    <row r="1456" spans="1:13" ht="15.75" outlineLevel="1">
      <c r="A1456" s="10">
        <v>1368000490</v>
      </c>
      <c r="B1456" s="11">
        <v>490</v>
      </c>
      <c r="C1456" s="19">
        <v>368000</v>
      </c>
      <c r="D1456" s="13">
        <v>1</v>
      </c>
      <c r="E1456" s="136" t="s">
        <v>3154</v>
      </c>
      <c r="F1456" s="15" t="s">
        <v>1052</v>
      </c>
      <c r="G1456" s="137" t="s">
        <v>3154</v>
      </c>
      <c r="H1456" s="13" t="s">
        <v>34</v>
      </c>
      <c r="I1456" s="126" t="s">
        <v>3154</v>
      </c>
      <c r="J1456" s="126" t="s">
        <v>3154</v>
      </c>
      <c r="K1456" s="17">
        <f>VLOOKUP(A1456,'[1]קובץ מוכן '!$A$1:$C$7608,3,0)</f>
        <v>0</v>
      </c>
      <c r="L1456" s="17">
        <f>VLOOKUP(A1456,'[2]2023'!$A$9:$I$7853,9,0)</f>
        <v>0</v>
      </c>
      <c r="M1456" s="18">
        <f>VLOOKUP(A1456,[3]data1683177749303!$A$2:$J$6448,10,0)</f>
        <v>0</v>
      </c>
    </row>
    <row r="1457" spans="1:13" ht="15.75" outlineLevel="1">
      <c r="A1457" s="10">
        <v>1368000491</v>
      </c>
      <c r="B1457" s="11">
        <v>491</v>
      </c>
      <c r="C1457" s="19">
        <v>368000</v>
      </c>
      <c r="D1457" s="13">
        <v>1</v>
      </c>
      <c r="E1457" s="136" t="s">
        <v>3154</v>
      </c>
      <c r="F1457" s="15" t="s">
        <v>459</v>
      </c>
      <c r="G1457" s="137" t="s">
        <v>3154</v>
      </c>
      <c r="H1457" s="13" t="s">
        <v>34</v>
      </c>
      <c r="I1457" s="126" t="s">
        <v>3154</v>
      </c>
      <c r="J1457" s="126" t="s">
        <v>3154</v>
      </c>
      <c r="K1457" s="17">
        <f>VLOOKUP(A1457,'[1]קובץ מוכן '!$A$1:$C$7608,3,0)</f>
        <v>0</v>
      </c>
      <c r="L1457" s="17">
        <f>VLOOKUP(A1457,'[2]2023'!$A$9:$I$7853,9,0)</f>
        <v>0</v>
      </c>
      <c r="M1457" s="18">
        <f>VLOOKUP(A1457,[3]data1683177749303!$A$2:$J$6448,10,0)</f>
        <v>-13390</v>
      </c>
    </row>
    <row r="1458" spans="1:13" ht="15.75" outlineLevel="1">
      <c r="A1458" s="10">
        <v>1368000750</v>
      </c>
      <c r="B1458" s="11">
        <v>750</v>
      </c>
      <c r="C1458" s="19">
        <v>368000</v>
      </c>
      <c r="D1458" s="13">
        <v>1</v>
      </c>
      <c r="E1458" s="136" t="s">
        <v>3154</v>
      </c>
      <c r="F1458" s="15" t="s">
        <v>1053</v>
      </c>
      <c r="G1458" s="137" t="s">
        <v>3154</v>
      </c>
      <c r="H1458" s="13" t="s">
        <v>34</v>
      </c>
      <c r="I1458" s="126" t="s">
        <v>3154</v>
      </c>
      <c r="J1458" s="126" t="s">
        <v>3154</v>
      </c>
      <c r="K1458" s="17">
        <f>VLOOKUP(A1458,'[1]קובץ מוכן '!$A$1:$C$7608,3,0)</f>
        <v>0</v>
      </c>
      <c r="L1458" s="17">
        <f>VLOOKUP(A1458,'[2]2023'!$A$9:$I$7853,9,0)</f>
        <v>0</v>
      </c>
      <c r="M1458" s="18">
        <f>VLOOKUP(A1458,[3]data1683177749303!$A$2:$J$6448,10,0)</f>
        <v>-44255.56</v>
      </c>
    </row>
    <row r="1459" spans="1:13" ht="15.75" outlineLevel="1">
      <c r="A1459" s="10">
        <v>1368000920</v>
      </c>
      <c r="B1459" s="11">
        <v>920</v>
      </c>
      <c r="C1459" s="19">
        <v>368000</v>
      </c>
      <c r="D1459" s="13">
        <v>1</v>
      </c>
      <c r="E1459" s="136" t="s">
        <v>3154</v>
      </c>
      <c r="F1459" s="15" t="s">
        <v>3118</v>
      </c>
      <c r="G1459" s="137" t="s">
        <v>3154</v>
      </c>
      <c r="H1459" s="13" t="s">
        <v>34</v>
      </c>
      <c r="I1459" s="16">
        <f>K1459/L1459-1</f>
        <v>0</v>
      </c>
      <c r="J1459" s="126" t="s">
        <v>3154</v>
      </c>
      <c r="K1459" s="17">
        <f>VLOOKUP(A1459,'[1]קובץ מוכן '!$A$1:$C$7608,3,0)</f>
        <v>-150000</v>
      </c>
      <c r="L1459" s="17">
        <f>VLOOKUP(A1459,'[2]2023'!$A$9:$I$7853,9,0)</f>
        <v>-150000</v>
      </c>
      <c r="M1459" s="18">
        <f>VLOOKUP(A1459,[3]data1683177749303!$A$2:$J$6448,10,0)</f>
        <v>0</v>
      </c>
    </row>
    <row r="1460" spans="1:13" ht="15.75" outlineLevel="1">
      <c r="A1460" s="10">
        <v>1368000950</v>
      </c>
      <c r="B1460" s="11">
        <v>950</v>
      </c>
      <c r="C1460" s="19">
        <v>368000</v>
      </c>
      <c r="D1460" s="13">
        <v>1</v>
      </c>
      <c r="E1460" s="136" t="s">
        <v>3154</v>
      </c>
      <c r="F1460" s="15" t="s">
        <v>1054</v>
      </c>
      <c r="G1460" s="137" t="s">
        <v>3154</v>
      </c>
      <c r="H1460" s="13" t="s">
        <v>34</v>
      </c>
      <c r="I1460" s="126" t="s">
        <v>3154</v>
      </c>
      <c r="J1460" s="126" t="s">
        <v>3154</v>
      </c>
      <c r="K1460" s="17">
        <f>VLOOKUP(A1460,'[1]קובץ מוכן '!$A$1:$C$7608,3,0)</f>
        <v>0</v>
      </c>
      <c r="L1460" s="17">
        <f>VLOOKUP(A1460,'[2]2023'!$A$9:$I$7853,9,0)</f>
        <v>0</v>
      </c>
      <c r="M1460" s="18">
        <f>VLOOKUP(A1460,[3]data1683177749303!$A$2:$J$6448,10,0)</f>
        <v>-183206</v>
      </c>
    </row>
    <row r="1461" spans="1:13" ht="16.5" outlineLevel="1" thickBot="1">
      <c r="A1461" s="10">
        <v>1368000951</v>
      </c>
      <c r="B1461" s="69">
        <v>951</v>
      </c>
      <c r="C1461" s="70">
        <v>368000</v>
      </c>
      <c r="D1461" s="71">
        <v>1</v>
      </c>
      <c r="E1461" s="186" t="s">
        <v>3154</v>
      </c>
      <c r="F1461" s="72" t="s">
        <v>1055</v>
      </c>
      <c r="G1461" s="187" t="s">
        <v>3154</v>
      </c>
      <c r="H1461" s="13" t="s">
        <v>34</v>
      </c>
      <c r="I1461" s="16">
        <f>K1461/L1461-1</f>
        <v>0</v>
      </c>
      <c r="J1461" s="126" t="s">
        <v>3154</v>
      </c>
      <c r="K1461" s="17">
        <f>VLOOKUP(A1461,'[1]קובץ מוכן '!$A$1:$C$7608,3,0)</f>
        <v>-580000</v>
      </c>
      <c r="L1461" s="17">
        <f>VLOOKUP(A1461,'[2]2023'!$A$9:$I$7853,9,0)</f>
        <v>-580000</v>
      </c>
      <c r="M1461" s="18">
        <f>VLOOKUP(A1461,[3]data1683177749303!$A$2:$J$6448,10,0)</f>
        <v>0</v>
      </c>
    </row>
    <row r="1462" spans="1:13" ht="16.5" thickBot="1">
      <c r="A1462" s="125" t="s">
        <v>3154</v>
      </c>
      <c r="B1462" s="25" t="s">
        <v>1056</v>
      </c>
      <c r="C1462" s="146" t="s">
        <v>3154</v>
      </c>
      <c r="D1462" s="146" t="s">
        <v>3154</v>
      </c>
      <c r="E1462" s="147" t="s">
        <v>3154</v>
      </c>
      <c r="F1462" s="28" t="s">
        <v>1051</v>
      </c>
      <c r="G1462" s="153" t="s">
        <v>3154</v>
      </c>
      <c r="H1462" s="146" t="s">
        <v>3154</v>
      </c>
      <c r="I1462" s="29">
        <f>K1462/L1462-1</f>
        <v>0</v>
      </c>
      <c r="J1462" s="127" t="s">
        <v>3154</v>
      </c>
      <c r="K1462" s="37">
        <f t="shared" ref="K1462:M1462" si="86">SUBTOTAL(9,K1456:K1461)</f>
        <v>-730000</v>
      </c>
      <c r="L1462" s="37">
        <f t="shared" si="86"/>
        <v>-730000</v>
      </c>
      <c r="M1462" s="38">
        <f t="shared" si="86"/>
        <v>-240851.56</v>
      </c>
    </row>
    <row r="1463" spans="1:13" ht="15.75" outlineLevel="1">
      <c r="A1463" s="10">
        <v>13690000</v>
      </c>
      <c r="B1463" s="11">
        <v>0</v>
      </c>
      <c r="C1463" s="19">
        <v>369000</v>
      </c>
      <c r="D1463" s="13">
        <v>1</v>
      </c>
      <c r="E1463" s="136" t="s">
        <v>3154</v>
      </c>
      <c r="F1463" s="15" t="s">
        <v>1057</v>
      </c>
      <c r="G1463" s="137" t="s">
        <v>3154</v>
      </c>
      <c r="H1463" s="13" t="s">
        <v>11</v>
      </c>
      <c r="I1463" s="126" t="s">
        <v>3154</v>
      </c>
      <c r="J1463" s="142" t="s">
        <v>3154</v>
      </c>
      <c r="K1463" s="17">
        <f>VLOOKUP(A1463,'[1]קובץ מוכן '!$A$1:$C$7608,3,0)</f>
        <v>0</v>
      </c>
      <c r="L1463" s="139" t="s">
        <v>3154</v>
      </c>
      <c r="M1463" s="140" t="s">
        <v>3154</v>
      </c>
    </row>
    <row r="1464" spans="1:13" ht="15.75" outlineLevel="1">
      <c r="A1464" s="10">
        <v>1369000490</v>
      </c>
      <c r="B1464" s="11">
        <v>490</v>
      </c>
      <c r="C1464" s="19">
        <v>369000</v>
      </c>
      <c r="D1464" s="13">
        <v>1</v>
      </c>
      <c r="E1464" s="136" t="s">
        <v>3154</v>
      </c>
      <c r="F1464" s="15" t="s">
        <v>1058</v>
      </c>
      <c r="G1464" s="137" t="s">
        <v>3154</v>
      </c>
      <c r="H1464" s="13" t="s">
        <v>34</v>
      </c>
      <c r="I1464" s="126" t="s">
        <v>3154</v>
      </c>
      <c r="J1464" s="126" t="s">
        <v>3154</v>
      </c>
      <c r="K1464" s="17">
        <f>VLOOKUP(A1464,'[1]קובץ מוכן '!$A$1:$C$7608,3,0)</f>
        <v>0</v>
      </c>
      <c r="L1464" s="17">
        <f>VLOOKUP(A1464,'[2]2023'!$A$9:$I$7853,9,0)</f>
        <v>0</v>
      </c>
      <c r="M1464" s="18">
        <f>VLOOKUP(A1464,[3]data1683177749303!$A$2:$J$6448,10,0)</f>
        <v>-49395</v>
      </c>
    </row>
    <row r="1465" spans="1:13" ht="15.75" outlineLevel="1">
      <c r="A1465" s="10">
        <v>1369000670</v>
      </c>
      <c r="B1465" s="11">
        <v>670</v>
      </c>
      <c r="C1465" s="19">
        <v>369000</v>
      </c>
      <c r="D1465" s="13">
        <v>1</v>
      </c>
      <c r="E1465" s="136" t="s">
        <v>3154</v>
      </c>
      <c r="F1465" s="15" t="s">
        <v>1059</v>
      </c>
      <c r="G1465" s="137" t="s">
        <v>3154</v>
      </c>
      <c r="H1465" s="13" t="s">
        <v>34</v>
      </c>
      <c r="I1465" s="126" t="s">
        <v>3154</v>
      </c>
      <c r="J1465" s="126" t="s">
        <v>3154</v>
      </c>
      <c r="K1465" s="17">
        <f>VLOOKUP(A1465,'[1]קובץ מוכן '!$A$1:$C$7608,3,0)</f>
        <v>0</v>
      </c>
      <c r="L1465" s="17">
        <f>VLOOKUP(A1465,'[2]2023'!$A$9:$I$7853,9,0)</f>
        <v>0</v>
      </c>
      <c r="M1465" s="18">
        <f>VLOOKUP(A1465,[3]data1683177749303!$A$2:$J$6448,10,0)</f>
        <v>0</v>
      </c>
    </row>
    <row r="1466" spans="1:13" ht="15.75" outlineLevel="1">
      <c r="A1466" s="10">
        <v>1369000790</v>
      </c>
      <c r="B1466" s="11">
        <v>790</v>
      </c>
      <c r="C1466" s="19">
        <v>369000</v>
      </c>
      <c r="D1466" s="13">
        <v>1</v>
      </c>
      <c r="E1466" s="136" t="s">
        <v>3154</v>
      </c>
      <c r="F1466" s="15" t="s">
        <v>1060</v>
      </c>
      <c r="G1466" s="137" t="s">
        <v>3154</v>
      </c>
      <c r="H1466" s="13" t="s">
        <v>34</v>
      </c>
      <c r="I1466" s="126" t="s">
        <v>3154</v>
      </c>
      <c r="J1466" s="126" t="s">
        <v>3154</v>
      </c>
      <c r="K1466" s="17">
        <f>VLOOKUP(A1466,'[1]קובץ מוכן '!$A$1:$C$7608,3,0)</f>
        <v>0</v>
      </c>
      <c r="L1466" s="17">
        <f>VLOOKUP(A1466,'[2]2023'!$A$9:$I$7853,9,0)</f>
        <v>0</v>
      </c>
      <c r="M1466" s="18">
        <f>VLOOKUP(A1466,[3]data1683177749303!$A$2:$J$6448,10,0)</f>
        <v>-480</v>
      </c>
    </row>
    <row r="1467" spans="1:13" ht="15.75" outlineLevel="1">
      <c r="A1467" s="10">
        <v>1369000950</v>
      </c>
      <c r="B1467" s="11">
        <v>950</v>
      </c>
      <c r="C1467" s="19">
        <v>369000</v>
      </c>
      <c r="D1467" s="13">
        <v>1</v>
      </c>
      <c r="E1467" s="136" t="s">
        <v>3154</v>
      </c>
      <c r="F1467" s="15" t="s">
        <v>1061</v>
      </c>
      <c r="G1467" s="137" t="s">
        <v>3154</v>
      </c>
      <c r="H1467" s="13" t="s">
        <v>34</v>
      </c>
      <c r="I1467" s="126" t="s">
        <v>3154</v>
      </c>
      <c r="J1467" s="126" t="s">
        <v>3154</v>
      </c>
      <c r="K1467" s="17">
        <f>VLOOKUP(A1467,'[1]קובץ מוכן '!$A$1:$C$7608,3,0)</f>
        <v>0</v>
      </c>
      <c r="L1467" s="17">
        <f>VLOOKUP(A1467,'[2]2023'!$A$9:$I$7853,9,0)</f>
        <v>0</v>
      </c>
      <c r="M1467" s="18">
        <f>VLOOKUP(A1467,[3]data1683177749303!$A$2:$J$6448,10,0)</f>
        <v>-451568</v>
      </c>
    </row>
    <row r="1468" spans="1:13" ht="16.5" outlineLevel="1" thickBot="1">
      <c r="A1468" s="10">
        <v>1369000951</v>
      </c>
      <c r="B1468" s="11">
        <v>951</v>
      </c>
      <c r="C1468" s="19">
        <v>369000</v>
      </c>
      <c r="D1468" s="13">
        <v>1</v>
      </c>
      <c r="E1468" s="136" t="s">
        <v>3154</v>
      </c>
      <c r="F1468" s="15" t="s">
        <v>1055</v>
      </c>
      <c r="G1468" s="137" t="s">
        <v>3154</v>
      </c>
      <c r="H1468" s="13" t="s">
        <v>34</v>
      </c>
      <c r="I1468" s="126" t="s">
        <v>3154</v>
      </c>
      <c r="J1468" s="126" t="s">
        <v>3154</v>
      </c>
      <c r="K1468" s="17">
        <f>VLOOKUP(A1468,'[1]קובץ מוכן '!$A$1:$C$7608,3,0)</f>
        <v>0</v>
      </c>
      <c r="L1468" s="17">
        <f>VLOOKUP(A1468,'[2]2023'!$A$9:$I$7853,9,0)</f>
        <v>0</v>
      </c>
      <c r="M1468" s="18">
        <f>VLOOKUP(A1468,[3]data1683177749303!$A$2:$J$6448,10,0)</f>
        <v>-163584</v>
      </c>
    </row>
    <row r="1469" spans="1:13" ht="16.5" thickBot="1">
      <c r="A1469" s="125" t="s">
        <v>3154</v>
      </c>
      <c r="B1469" s="25" t="s">
        <v>1062</v>
      </c>
      <c r="C1469" s="146" t="s">
        <v>3154</v>
      </c>
      <c r="D1469" s="146" t="s">
        <v>3154</v>
      </c>
      <c r="E1469" s="147" t="s">
        <v>3154</v>
      </c>
      <c r="F1469" s="28" t="s">
        <v>1057</v>
      </c>
      <c r="G1469" s="153" t="s">
        <v>3154</v>
      </c>
      <c r="H1469" s="146" t="s">
        <v>3154</v>
      </c>
      <c r="I1469" s="127" t="s">
        <v>3154</v>
      </c>
      <c r="J1469" s="127" t="s">
        <v>3154</v>
      </c>
      <c r="K1469" s="37">
        <f t="shared" ref="K1469:M1469" si="87">SUBTOTAL(9,K1464:K1468)</f>
        <v>0</v>
      </c>
      <c r="L1469" s="37">
        <f t="shared" si="87"/>
        <v>0</v>
      </c>
      <c r="M1469" s="38">
        <f t="shared" si="87"/>
        <v>-665027</v>
      </c>
    </row>
    <row r="1470" spans="1:13" ht="15.75" outlineLevel="1">
      <c r="A1470" s="10">
        <v>13700000</v>
      </c>
      <c r="B1470" s="11">
        <v>0</v>
      </c>
      <c r="C1470" s="19">
        <v>370000</v>
      </c>
      <c r="D1470" s="13">
        <v>1</v>
      </c>
      <c r="E1470" s="136" t="s">
        <v>3154</v>
      </c>
      <c r="F1470" s="15" t="s">
        <v>1063</v>
      </c>
      <c r="G1470" s="137" t="s">
        <v>3154</v>
      </c>
      <c r="H1470" s="13" t="s">
        <v>11</v>
      </c>
      <c r="I1470" s="126" t="s">
        <v>3154</v>
      </c>
      <c r="J1470" s="142" t="s">
        <v>3154</v>
      </c>
      <c r="K1470" s="17">
        <f>VLOOKUP(A1470,'[1]קובץ מוכן '!$A$1:$C$7608,3,0)</f>
        <v>0</v>
      </c>
      <c r="L1470" s="139" t="s">
        <v>3154</v>
      </c>
      <c r="M1470" s="140" t="s">
        <v>3154</v>
      </c>
    </row>
    <row r="1471" spans="1:13" ht="15.75" outlineLevel="1">
      <c r="A1471" s="10">
        <v>13790000</v>
      </c>
      <c r="B1471" s="11">
        <v>0</v>
      </c>
      <c r="C1471" s="19">
        <v>379000</v>
      </c>
      <c r="D1471" s="13">
        <v>1</v>
      </c>
      <c r="E1471" s="136" t="s">
        <v>3154</v>
      </c>
      <c r="F1471" s="15" t="s">
        <v>1064</v>
      </c>
      <c r="G1471" s="137" t="s">
        <v>3154</v>
      </c>
      <c r="H1471" s="13" t="s">
        <v>11</v>
      </c>
      <c r="I1471" s="126" t="s">
        <v>3154</v>
      </c>
      <c r="J1471" s="142" t="s">
        <v>3154</v>
      </c>
      <c r="K1471" s="17">
        <f>VLOOKUP(A1471,'[1]קובץ מוכן '!$A$1:$C$7608,3,0)</f>
        <v>0</v>
      </c>
      <c r="L1471" s="17">
        <f>VLOOKUP(A1471,'[2]2023'!$A$9:$I$7853,9,0)</f>
        <v>0</v>
      </c>
      <c r="M1471" s="140" t="s">
        <v>3154</v>
      </c>
    </row>
    <row r="1472" spans="1:13" ht="15.75" outlineLevel="1">
      <c r="A1472" s="10">
        <v>1379000690</v>
      </c>
      <c r="B1472" s="11">
        <v>690</v>
      </c>
      <c r="C1472" s="19">
        <v>379000</v>
      </c>
      <c r="D1472" s="13">
        <v>1</v>
      </c>
      <c r="E1472" s="136" t="s">
        <v>3154</v>
      </c>
      <c r="F1472" s="15" t="s">
        <v>1065</v>
      </c>
      <c r="G1472" s="137" t="s">
        <v>3154</v>
      </c>
      <c r="H1472" s="13" t="s">
        <v>34</v>
      </c>
      <c r="I1472" s="126" t="s">
        <v>3154</v>
      </c>
      <c r="J1472" s="126" t="s">
        <v>3154</v>
      </c>
      <c r="K1472" s="17">
        <f>VLOOKUP(A1472,'[1]קובץ מוכן '!$A$1:$C$7608,3,0)</f>
        <v>0</v>
      </c>
      <c r="L1472" s="17">
        <f>VLOOKUP(A1472,'[2]2023'!$A$9:$I$7853,9,0)</f>
        <v>0</v>
      </c>
      <c r="M1472" s="18">
        <f>VLOOKUP(A1472,[3]data1683177749303!$A$2:$J$6448,10,0)</f>
        <v>0</v>
      </c>
    </row>
    <row r="1473" spans="1:13" ht="15.75" outlineLevel="1">
      <c r="A1473" s="10">
        <v>1379000790</v>
      </c>
      <c r="B1473" s="11">
        <v>790</v>
      </c>
      <c r="C1473" s="19">
        <v>379000</v>
      </c>
      <c r="D1473" s="13">
        <v>1</v>
      </c>
      <c r="E1473" s="136" t="s">
        <v>3154</v>
      </c>
      <c r="F1473" s="15" t="s">
        <v>1066</v>
      </c>
      <c r="G1473" s="137" t="s">
        <v>3154</v>
      </c>
      <c r="H1473" s="13" t="s">
        <v>34</v>
      </c>
      <c r="I1473" s="16">
        <f>K1473/L1473-1</f>
        <v>0</v>
      </c>
      <c r="J1473" s="126" t="s">
        <v>3154</v>
      </c>
      <c r="K1473" s="17">
        <f>VLOOKUP(A1473,'[1]קובץ מוכן '!$A$1:$C$7608,3,0)</f>
        <v>-138000</v>
      </c>
      <c r="L1473" s="17">
        <f>VLOOKUP(A1473,'[2]2023'!$A$9:$I$7853,9,0)</f>
        <v>-138000</v>
      </c>
      <c r="M1473" s="18">
        <f>VLOOKUP(A1473,[3]data1683177749303!$A$2:$J$6448,10,0)</f>
        <v>-69000</v>
      </c>
    </row>
    <row r="1474" spans="1:13" ht="15.75" outlineLevel="1">
      <c r="A1474" s="10">
        <v>1379000791</v>
      </c>
      <c r="B1474" s="11">
        <v>791</v>
      </c>
      <c r="C1474" s="19">
        <v>379000</v>
      </c>
      <c r="D1474" s="13">
        <v>1</v>
      </c>
      <c r="E1474" s="136" t="s">
        <v>3154</v>
      </c>
      <c r="F1474" s="15" t="s">
        <v>3120</v>
      </c>
      <c r="G1474" s="137" t="s">
        <v>3154</v>
      </c>
      <c r="H1474" s="13" t="s">
        <v>34</v>
      </c>
      <c r="I1474" s="126" t="s">
        <v>3154</v>
      </c>
      <c r="J1474" s="126" t="s">
        <v>3154</v>
      </c>
      <c r="K1474" s="17">
        <v>-5000</v>
      </c>
      <c r="L1474" s="139" t="s">
        <v>3154</v>
      </c>
      <c r="M1474" s="140" t="s">
        <v>3154</v>
      </c>
    </row>
    <row r="1475" spans="1:13" ht="15.75" outlineLevel="1">
      <c r="A1475" s="10">
        <v>1379000990</v>
      </c>
      <c r="B1475" s="11">
        <v>990</v>
      </c>
      <c r="C1475" s="19">
        <v>379000</v>
      </c>
      <c r="D1475" s="13">
        <v>1</v>
      </c>
      <c r="E1475" s="136" t="s">
        <v>3154</v>
      </c>
      <c r="F1475" s="15" t="s">
        <v>1067</v>
      </c>
      <c r="G1475" s="137" t="s">
        <v>3154</v>
      </c>
      <c r="H1475" s="13" t="s">
        <v>34</v>
      </c>
      <c r="I1475" s="126" t="s">
        <v>3154</v>
      </c>
      <c r="J1475" s="126" t="s">
        <v>3154</v>
      </c>
      <c r="K1475" s="17">
        <f>VLOOKUP(A1475,'[1]קובץ מוכן '!$A$1:$C$7608,3,0)</f>
        <v>0</v>
      </c>
      <c r="L1475" s="17">
        <f>VLOOKUP(A1475,'[2]2023'!$A$9:$I$7853,9,0)</f>
        <v>0</v>
      </c>
      <c r="M1475" s="18">
        <f>VLOOKUP(A1475,[3]data1683177749303!$A$2:$J$6448,10,0)</f>
        <v>-67064</v>
      </c>
    </row>
    <row r="1476" spans="1:13" ht="16.5" outlineLevel="1" thickBot="1">
      <c r="A1476" s="10">
        <v>1379000991</v>
      </c>
      <c r="B1476" s="11">
        <v>991</v>
      </c>
      <c r="C1476" s="19">
        <v>379000</v>
      </c>
      <c r="D1476" s="13">
        <v>1</v>
      </c>
      <c r="E1476" s="136" t="s">
        <v>3154</v>
      </c>
      <c r="F1476" s="15" t="s">
        <v>1068</v>
      </c>
      <c r="G1476" s="137" t="s">
        <v>3154</v>
      </c>
      <c r="H1476" s="13" t="s">
        <v>34</v>
      </c>
      <c r="I1476" s="126" t="s">
        <v>3154</v>
      </c>
      <c r="J1476" s="126" t="s">
        <v>3154</v>
      </c>
      <c r="K1476" s="17">
        <f>VLOOKUP(A1476,'[1]קובץ מוכן '!$A$1:$C$7608,3,0)</f>
        <v>0</v>
      </c>
      <c r="L1476" s="17">
        <f>VLOOKUP(A1476,'[2]2023'!$A$9:$I$7853,9,0)</f>
        <v>0</v>
      </c>
      <c r="M1476" s="18">
        <f>VLOOKUP(A1476,[3]data1683177749303!$A$2:$J$6448,10,0)</f>
        <v>-134128</v>
      </c>
    </row>
    <row r="1477" spans="1:13" ht="16.5" thickBot="1">
      <c r="A1477" s="125" t="s">
        <v>3154</v>
      </c>
      <c r="B1477" s="25" t="s">
        <v>1069</v>
      </c>
      <c r="C1477" s="146" t="s">
        <v>3154</v>
      </c>
      <c r="D1477" s="146" t="s">
        <v>3154</v>
      </c>
      <c r="E1477" s="147" t="s">
        <v>3154</v>
      </c>
      <c r="F1477" s="28" t="s">
        <v>1064</v>
      </c>
      <c r="G1477" s="153" t="s">
        <v>3154</v>
      </c>
      <c r="H1477" s="146" t="s">
        <v>3154</v>
      </c>
      <c r="I1477" s="29">
        <f>K1477/L1477-1</f>
        <v>3.6231884057970953E-2</v>
      </c>
      <c r="J1477" s="127" t="s">
        <v>3154</v>
      </c>
      <c r="K1477" s="37">
        <f t="shared" ref="K1477:M1477" si="88">SUBTOTAL(9,K1472:K1476)</f>
        <v>-143000</v>
      </c>
      <c r="L1477" s="37">
        <f t="shared" si="88"/>
        <v>-138000</v>
      </c>
      <c r="M1477" s="38">
        <f t="shared" si="88"/>
        <v>-270192</v>
      </c>
    </row>
    <row r="1478" spans="1:13" ht="15.75" outlineLevel="1">
      <c r="A1478" s="10">
        <v>14000000</v>
      </c>
      <c r="B1478" s="11">
        <v>0</v>
      </c>
      <c r="C1478" s="19">
        <v>400000</v>
      </c>
      <c r="D1478" s="13">
        <v>1</v>
      </c>
      <c r="E1478" s="136" t="s">
        <v>3154</v>
      </c>
      <c r="F1478" s="15" t="s">
        <v>1070</v>
      </c>
      <c r="G1478" s="137" t="s">
        <v>3154</v>
      </c>
      <c r="H1478" s="13" t="s">
        <v>11</v>
      </c>
      <c r="I1478" s="126" t="s">
        <v>3154</v>
      </c>
      <c r="J1478" s="142" t="s">
        <v>3154</v>
      </c>
      <c r="K1478" s="17">
        <f>VLOOKUP(A1478,'[1]קובץ מוכן '!$A$1:$C$7608,3,0)</f>
        <v>0</v>
      </c>
      <c r="L1478" s="139" t="s">
        <v>3154</v>
      </c>
      <c r="M1478" s="140" t="s">
        <v>3154</v>
      </c>
    </row>
    <row r="1479" spans="1:13" ht="15.75" outlineLevel="1">
      <c r="A1479" s="10">
        <v>14100000</v>
      </c>
      <c r="B1479" s="11">
        <v>0</v>
      </c>
      <c r="C1479" s="19">
        <v>410000</v>
      </c>
      <c r="D1479" s="13">
        <v>1</v>
      </c>
      <c r="E1479" s="136" t="s">
        <v>3154</v>
      </c>
      <c r="F1479" s="15" t="s">
        <v>37</v>
      </c>
      <c r="G1479" s="137" t="s">
        <v>3154</v>
      </c>
      <c r="H1479" s="13" t="s">
        <v>11</v>
      </c>
      <c r="I1479" s="126" t="s">
        <v>3154</v>
      </c>
      <c r="J1479" s="142" t="s">
        <v>3154</v>
      </c>
      <c r="K1479" s="17">
        <f>VLOOKUP(A1479,'[1]קובץ מוכן '!$A$1:$C$7608,3,0)</f>
        <v>0</v>
      </c>
      <c r="L1479" s="17">
        <f>VLOOKUP(A1479,'[2]2023'!$A$9:$I$7853,9,0)</f>
        <v>0</v>
      </c>
      <c r="M1479" s="140" t="s">
        <v>3154</v>
      </c>
    </row>
    <row r="1480" spans="1:13" ht="15.75" outlineLevel="1">
      <c r="A1480" s="10">
        <v>14120000</v>
      </c>
      <c r="B1480" s="11">
        <v>0</v>
      </c>
      <c r="C1480" s="19">
        <v>412000</v>
      </c>
      <c r="D1480" s="13">
        <v>1</v>
      </c>
      <c r="E1480" s="136" t="s">
        <v>3154</v>
      </c>
      <c r="F1480" s="15" t="s">
        <v>1071</v>
      </c>
      <c r="G1480" s="137" t="s">
        <v>3154</v>
      </c>
      <c r="H1480" s="13" t="s">
        <v>11</v>
      </c>
      <c r="I1480" s="126" t="s">
        <v>3154</v>
      </c>
      <c r="J1480" s="142" t="s">
        <v>3154</v>
      </c>
      <c r="K1480" s="17">
        <f>VLOOKUP(A1480,'[1]קובץ מוכן '!$A$1:$C$7608,3,0)</f>
        <v>0</v>
      </c>
      <c r="L1480" s="17">
        <f>VLOOKUP(A1480,'[2]2023'!$A$9:$I$7853,9,0)</f>
        <v>0</v>
      </c>
      <c r="M1480" s="140" t="s">
        <v>3154</v>
      </c>
    </row>
    <row r="1481" spans="1:13" ht="15.75" outlineLevel="1">
      <c r="A1481" s="10">
        <v>1412000111</v>
      </c>
      <c r="B1481" s="11">
        <v>111</v>
      </c>
      <c r="C1481" s="19">
        <v>412000</v>
      </c>
      <c r="D1481" s="13">
        <v>1</v>
      </c>
      <c r="E1481" s="136" t="s">
        <v>3154</v>
      </c>
      <c r="F1481" s="15" t="s">
        <v>151</v>
      </c>
      <c r="G1481" s="137" t="s">
        <v>3154</v>
      </c>
      <c r="H1481" s="13" t="s">
        <v>34</v>
      </c>
      <c r="I1481" s="126" t="s">
        <v>3154</v>
      </c>
      <c r="J1481" s="142" t="s">
        <v>3154</v>
      </c>
      <c r="K1481" s="17">
        <f>VLOOKUP(A1481,'[1]קובץ מוכן '!$A$1:$C$7608,3,0)</f>
        <v>0</v>
      </c>
      <c r="L1481" s="17">
        <f>VLOOKUP(A1481,'[2]2023'!$A$9:$I$7853,9,0)</f>
        <v>0</v>
      </c>
      <c r="M1481" s="18">
        <f>VLOOKUP(A1481,[3]data1683177749303!$A$2:$J$6448,10,0)</f>
        <v>0</v>
      </c>
    </row>
    <row r="1482" spans="1:13" ht="15.75" outlineLevel="1">
      <c r="A1482" s="10">
        <v>1412000211</v>
      </c>
      <c r="B1482" s="11">
        <v>211</v>
      </c>
      <c r="C1482" s="19">
        <v>412000</v>
      </c>
      <c r="D1482" s="13">
        <v>1</v>
      </c>
      <c r="E1482" s="136" t="s">
        <v>3154</v>
      </c>
      <c r="F1482" s="15" t="s">
        <v>1072</v>
      </c>
      <c r="G1482" s="137" t="s">
        <v>3154</v>
      </c>
      <c r="H1482" s="13" t="s">
        <v>34</v>
      </c>
      <c r="I1482" s="16">
        <f>K1482/L1482-1</f>
        <v>0</v>
      </c>
      <c r="J1482" s="126" t="s">
        <v>3154</v>
      </c>
      <c r="K1482" s="17">
        <f>VLOOKUP(A1482,'[1]קובץ מוכן '!$A$1:$C$7608,3,0)</f>
        <v>-50000</v>
      </c>
      <c r="L1482" s="17">
        <f>VLOOKUP(A1482,'[2]2023'!$A$9:$I$7853,9,0)</f>
        <v>-50000</v>
      </c>
      <c r="M1482" s="18">
        <f>VLOOKUP(A1482,[3]data1683177749303!$A$2:$J$6448,10,0)</f>
        <v>-282522.99</v>
      </c>
    </row>
    <row r="1483" spans="1:13" ht="15.75" outlineLevel="1">
      <c r="A1483" s="10">
        <v>1412000212</v>
      </c>
      <c r="B1483" s="11">
        <v>212</v>
      </c>
      <c r="C1483" s="19">
        <v>412000</v>
      </c>
      <c r="D1483" s="13">
        <v>1</v>
      </c>
      <c r="E1483" s="136" t="s">
        <v>3154</v>
      </c>
      <c r="F1483" s="15" t="s">
        <v>1073</v>
      </c>
      <c r="G1483" s="137" t="s">
        <v>3154</v>
      </c>
      <c r="H1483" s="13" t="s">
        <v>34</v>
      </c>
      <c r="I1483" s="126" t="s">
        <v>3154</v>
      </c>
      <c r="J1483" s="126" t="s">
        <v>3154</v>
      </c>
      <c r="K1483" s="17">
        <f>VLOOKUP(A1483,'[1]קובץ מוכן '!$A$1:$C$7608,3,0)</f>
        <v>0</v>
      </c>
      <c r="L1483" s="17">
        <f>VLOOKUP(A1483,'[2]2023'!$A$9:$I$7853,9,0)</f>
        <v>0</v>
      </c>
      <c r="M1483" s="18">
        <f>VLOOKUP(A1483,[3]data1683177749303!$A$2:$J$6448,10,0)</f>
        <v>-1000</v>
      </c>
    </row>
    <row r="1484" spans="1:13" ht="15.75" outlineLevel="1">
      <c r="A1484" s="10">
        <v>1412000213</v>
      </c>
      <c r="B1484" s="11">
        <v>213</v>
      </c>
      <c r="C1484" s="19">
        <v>412000</v>
      </c>
      <c r="D1484" s="13">
        <v>1</v>
      </c>
      <c r="E1484" s="136" t="s">
        <v>3154</v>
      </c>
      <c r="F1484" s="15" t="s">
        <v>1074</v>
      </c>
      <c r="G1484" s="137" t="s">
        <v>3154</v>
      </c>
      <c r="H1484" s="13" t="s">
        <v>34</v>
      </c>
      <c r="I1484" s="126" t="s">
        <v>3154</v>
      </c>
      <c r="J1484" s="126" t="s">
        <v>3154</v>
      </c>
      <c r="K1484" s="17">
        <f>VLOOKUP(A1484,'[1]קובץ מוכן '!$A$1:$C$7608,3,0)</f>
        <v>0</v>
      </c>
      <c r="L1484" s="17">
        <f>VLOOKUP(A1484,'[2]2023'!$A$9:$I$7853,9,0)</f>
        <v>0</v>
      </c>
      <c r="M1484" s="18">
        <f>VLOOKUP(A1484,[3]data1683177749303!$A$2:$J$6448,10,0)</f>
        <v>0</v>
      </c>
    </row>
    <row r="1485" spans="1:13" ht="15.75" outlineLevel="1">
      <c r="A1485" s="10">
        <v>1412000214</v>
      </c>
      <c r="B1485" s="11">
        <v>214</v>
      </c>
      <c r="C1485" s="19">
        <v>412000</v>
      </c>
      <c r="D1485" s="13">
        <v>1</v>
      </c>
      <c r="E1485" s="136" t="s">
        <v>3154</v>
      </c>
      <c r="F1485" s="15" t="s">
        <v>1075</v>
      </c>
      <c r="G1485" s="137" t="s">
        <v>3154</v>
      </c>
      <c r="H1485" s="13" t="s">
        <v>34</v>
      </c>
      <c r="I1485" s="126" t="s">
        <v>3154</v>
      </c>
      <c r="J1485" s="126" t="s">
        <v>3154</v>
      </c>
      <c r="K1485" s="17">
        <f>VLOOKUP(A1485,'[1]קובץ מוכן '!$A$1:$C$7608,3,0)</f>
        <v>0</v>
      </c>
      <c r="L1485" s="17">
        <f>VLOOKUP(A1485,'[2]2023'!$A$9:$I$7853,9,0)</f>
        <v>0</v>
      </c>
      <c r="M1485" s="18">
        <f>VLOOKUP(A1485,[3]data1683177749303!$A$2:$J$6448,10,0)</f>
        <v>-2522.06</v>
      </c>
    </row>
    <row r="1486" spans="1:13" ht="15.75" outlineLevel="1">
      <c r="A1486" s="10">
        <v>1412000215</v>
      </c>
      <c r="B1486" s="11">
        <v>215</v>
      </c>
      <c r="C1486" s="19">
        <v>412000</v>
      </c>
      <c r="D1486" s="13">
        <v>1</v>
      </c>
      <c r="E1486" s="136" t="s">
        <v>3154</v>
      </c>
      <c r="F1486" s="15" t="s">
        <v>1076</v>
      </c>
      <c r="G1486" s="137" t="s">
        <v>3154</v>
      </c>
      <c r="H1486" s="13" t="s">
        <v>34</v>
      </c>
      <c r="I1486" s="126" t="s">
        <v>3154</v>
      </c>
      <c r="J1486" s="126" t="s">
        <v>3154</v>
      </c>
      <c r="K1486" s="17">
        <f>VLOOKUP(A1486,'[1]קובץ מוכן '!$A$1:$C$7608,3,0)</f>
        <v>0</v>
      </c>
      <c r="L1486" s="17">
        <f>VLOOKUP(A1486,'[2]2023'!$A$9:$I$7853,9,0)</f>
        <v>0</v>
      </c>
      <c r="M1486" s="18">
        <f>VLOOKUP(A1486,[3]data1683177749303!$A$2:$J$6448,10,0)</f>
        <v>0</v>
      </c>
    </row>
    <row r="1487" spans="1:13" ht="15.75" outlineLevel="1">
      <c r="A1487" s="10">
        <v>1412000216</v>
      </c>
      <c r="B1487" s="11">
        <v>216</v>
      </c>
      <c r="C1487" s="19">
        <v>412000</v>
      </c>
      <c r="D1487" s="13">
        <v>1</v>
      </c>
      <c r="E1487" s="136" t="s">
        <v>3154</v>
      </c>
      <c r="F1487" s="15" t="s">
        <v>1077</v>
      </c>
      <c r="G1487" s="137" t="s">
        <v>3154</v>
      </c>
      <c r="H1487" s="13" t="s">
        <v>34</v>
      </c>
      <c r="I1487" s="126" t="s">
        <v>3154</v>
      </c>
      <c r="J1487" s="126" t="s">
        <v>3154</v>
      </c>
      <c r="K1487" s="17">
        <f>VLOOKUP(A1487,'[1]קובץ מוכן '!$A$1:$C$7608,3,0)</f>
        <v>0</v>
      </c>
      <c r="L1487" s="17">
        <f>VLOOKUP(A1487,'[2]2023'!$A$9:$I$7853,9,0)</f>
        <v>0</v>
      </c>
      <c r="M1487" s="18">
        <f>VLOOKUP(A1487,[3]data1683177749303!$A$2:$J$6448,10,0)</f>
        <v>0</v>
      </c>
    </row>
    <row r="1488" spans="1:13" ht="15.75" outlineLevel="1">
      <c r="A1488" s="10">
        <v>1412000661</v>
      </c>
      <c r="B1488" s="11">
        <v>661</v>
      </c>
      <c r="C1488" s="19">
        <v>412000</v>
      </c>
      <c r="D1488" s="13">
        <v>1</v>
      </c>
      <c r="E1488" s="136" t="s">
        <v>3154</v>
      </c>
      <c r="F1488" s="15" t="s">
        <v>1078</v>
      </c>
      <c r="G1488" s="137" t="s">
        <v>3154</v>
      </c>
      <c r="H1488" s="13" t="s">
        <v>34</v>
      </c>
      <c r="I1488" s="126" t="s">
        <v>3154</v>
      </c>
      <c r="J1488" s="126" t="s">
        <v>3154</v>
      </c>
      <c r="K1488" s="17">
        <f>VLOOKUP(A1488,'[1]קובץ מוכן '!$A$1:$C$7608,3,0)</f>
        <v>0</v>
      </c>
      <c r="L1488" s="17">
        <f>VLOOKUP(A1488,'[2]2023'!$A$9:$I$7853,9,0)</f>
        <v>0</v>
      </c>
      <c r="M1488" s="18">
        <f>VLOOKUP(A1488,[3]data1683177749303!$A$2:$J$6448,10,0)</f>
        <v>0</v>
      </c>
    </row>
    <row r="1489" spans="1:13" ht="15.75" outlineLevel="1">
      <c r="A1489" s="10">
        <v>1412000662</v>
      </c>
      <c r="B1489" s="11">
        <v>662</v>
      </c>
      <c r="C1489" s="19">
        <v>412000</v>
      </c>
      <c r="D1489" s="13">
        <v>1</v>
      </c>
      <c r="E1489" s="136" t="s">
        <v>3154</v>
      </c>
      <c r="F1489" s="15" t="s">
        <v>1079</v>
      </c>
      <c r="G1489" s="137" t="s">
        <v>3154</v>
      </c>
      <c r="H1489" s="13" t="s">
        <v>34</v>
      </c>
      <c r="I1489" s="16">
        <f>K1489/L1489-1</f>
        <v>0</v>
      </c>
      <c r="J1489" s="126" t="s">
        <v>3154</v>
      </c>
      <c r="K1489" s="17">
        <f>VLOOKUP(A1489,'[1]קובץ מוכן '!$A$1:$C$7608,3,0)</f>
        <v>-381800</v>
      </c>
      <c r="L1489" s="17">
        <f>VLOOKUP(A1489,'[2]2023'!$A$9:$I$7853,9,0)</f>
        <v>-381800</v>
      </c>
      <c r="M1489" s="18">
        <f>VLOOKUP(A1489,[3]data1683177749303!$A$2:$J$6448,10,0)</f>
        <v>-370139.6</v>
      </c>
    </row>
    <row r="1490" spans="1:13" ht="15.75" outlineLevel="1">
      <c r="A1490" s="10">
        <v>1412000663</v>
      </c>
      <c r="B1490" s="11">
        <v>663</v>
      </c>
      <c r="C1490" s="19">
        <v>412000</v>
      </c>
      <c r="D1490" s="13">
        <v>1</v>
      </c>
      <c r="E1490" s="136" t="s">
        <v>3154</v>
      </c>
      <c r="F1490" s="15" t="s">
        <v>1080</v>
      </c>
      <c r="G1490" s="137" t="s">
        <v>3154</v>
      </c>
      <c r="H1490" s="13" t="s">
        <v>34</v>
      </c>
      <c r="I1490" s="126" t="s">
        <v>3154</v>
      </c>
      <c r="J1490" s="126" t="s">
        <v>3154</v>
      </c>
      <c r="K1490" s="17">
        <f>VLOOKUP(A1490,'[1]קובץ מוכן '!$A$1:$C$7608,3,0)</f>
        <v>0</v>
      </c>
      <c r="L1490" s="17">
        <f>VLOOKUP(A1490,'[2]2023'!$A$9:$I$7853,9,0)</f>
        <v>0</v>
      </c>
      <c r="M1490" s="18">
        <f>VLOOKUP(A1490,[3]data1683177749303!$A$2:$J$6448,10,0)</f>
        <v>0</v>
      </c>
    </row>
    <row r="1491" spans="1:13" ht="16.5" outlineLevel="1" thickBot="1">
      <c r="A1491" s="10">
        <v>1412000664</v>
      </c>
      <c r="B1491" s="11">
        <v>664</v>
      </c>
      <c r="C1491" s="19">
        <v>412000</v>
      </c>
      <c r="D1491" s="13">
        <v>1</v>
      </c>
      <c r="E1491" s="136" t="s">
        <v>3154</v>
      </c>
      <c r="F1491" s="15" t="s">
        <v>1081</v>
      </c>
      <c r="G1491" s="137" t="s">
        <v>3154</v>
      </c>
      <c r="H1491" s="13" t="s">
        <v>34</v>
      </c>
      <c r="I1491" s="126" t="s">
        <v>3154</v>
      </c>
      <c r="J1491" s="126" t="s">
        <v>3154</v>
      </c>
      <c r="K1491" s="17">
        <f>VLOOKUP(A1491,'[1]קובץ מוכן '!$A$1:$C$7608,3,0)</f>
        <v>0</v>
      </c>
      <c r="L1491" s="17">
        <f>VLOOKUP(A1491,'[2]2023'!$A$9:$I$7853,9,0)</f>
        <v>0</v>
      </c>
      <c r="M1491" s="18">
        <f>VLOOKUP(A1491,[3]data1683177749303!$A$2:$J$6448,10,0)</f>
        <v>0</v>
      </c>
    </row>
    <row r="1492" spans="1:13" ht="16.5" thickBot="1">
      <c r="A1492" s="125" t="s">
        <v>3154</v>
      </c>
      <c r="B1492" s="25" t="s">
        <v>1082</v>
      </c>
      <c r="C1492" s="146" t="s">
        <v>3154</v>
      </c>
      <c r="D1492" s="146" t="s">
        <v>3154</v>
      </c>
      <c r="E1492" s="147" t="s">
        <v>3154</v>
      </c>
      <c r="F1492" s="28" t="s">
        <v>1083</v>
      </c>
      <c r="G1492" s="153" t="s">
        <v>3154</v>
      </c>
      <c r="H1492" s="146" t="s">
        <v>3154</v>
      </c>
      <c r="I1492" s="29">
        <f>K1492/L1492-1</f>
        <v>0</v>
      </c>
      <c r="J1492" s="127" t="s">
        <v>3154</v>
      </c>
      <c r="K1492" s="37">
        <f t="shared" ref="K1492:M1492" si="89">SUBTOTAL(9,K1482:K1491)</f>
        <v>-431800</v>
      </c>
      <c r="L1492" s="37">
        <f t="shared" si="89"/>
        <v>-431800</v>
      </c>
      <c r="M1492" s="38">
        <f t="shared" si="89"/>
        <v>-656184.64999999991</v>
      </c>
    </row>
    <row r="1493" spans="1:13" ht="15.75" outlineLevel="1">
      <c r="A1493" s="10">
        <v>14300000</v>
      </c>
      <c r="B1493" s="11">
        <v>0</v>
      </c>
      <c r="C1493" s="19">
        <v>430000</v>
      </c>
      <c r="D1493" s="13">
        <v>1</v>
      </c>
      <c r="E1493" s="136" t="s">
        <v>3154</v>
      </c>
      <c r="F1493" s="15" t="s">
        <v>1084</v>
      </c>
      <c r="G1493" s="137" t="s">
        <v>3154</v>
      </c>
      <c r="H1493" s="13" t="s">
        <v>11</v>
      </c>
      <c r="I1493" s="126" t="s">
        <v>3154</v>
      </c>
      <c r="J1493" s="142" t="s">
        <v>3154</v>
      </c>
      <c r="K1493" s="17">
        <f>VLOOKUP(A1493,'[1]קובץ מוכן '!$A$1:$C$7608,3,0)</f>
        <v>0</v>
      </c>
      <c r="L1493" s="139" t="s">
        <v>3154</v>
      </c>
      <c r="M1493" s="140" t="s">
        <v>3154</v>
      </c>
    </row>
    <row r="1494" spans="1:13" ht="15.75" outlineLevel="1">
      <c r="A1494" s="10">
        <v>14330000</v>
      </c>
      <c r="B1494" s="11">
        <v>0</v>
      </c>
      <c r="C1494" s="19">
        <v>433000</v>
      </c>
      <c r="D1494" s="13">
        <v>1</v>
      </c>
      <c r="E1494" s="136" t="s">
        <v>3154</v>
      </c>
      <c r="F1494" s="15" t="s">
        <v>1085</v>
      </c>
      <c r="G1494" s="137" t="s">
        <v>3154</v>
      </c>
      <c r="H1494" s="13" t="s">
        <v>11</v>
      </c>
      <c r="I1494" s="126" t="s">
        <v>3154</v>
      </c>
      <c r="J1494" s="142" t="s">
        <v>3154</v>
      </c>
      <c r="K1494" s="17">
        <f>VLOOKUP(A1494,'[1]קובץ מוכן '!$A$1:$C$7608,3,0)</f>
        <v>0</v>
      </c>
      <c r="L1494" s="17">
        <f>VLOOKUP(A1494,'[2]2023'!$A$9:$I$7853,9,0)</f>
        <v>0</v>
      </c>
      <c r="M1494" s="140" t="s">
        <v>3154</v>
      </c>
    </row>
    <row r="1495" spans="1:13" ht="15.75" outlineLevel="1">
      <c r="A1495" s="10">
        <v>1433000420</v>
      </c>
      <c r="B1495" s="11">
        <v>420</v>
      </c>
      <c r="C1495" s="19">
        <v>433000</v>
      </c>
      <c r="D1495" s="13">
        <v>1</v>
      </c>
      <c r="E1495" s="136" t="s">
        <v>3154</v>
      </c>
      <c r="F1495" s="15" t="s">
        <v>1086</v>
      </c>
      <c r="G1495" s="137" t="s">
        <v>3154</v>
      </c>
      <c r="H1495" s="13" t="s">
        <v>34</v>
      </c>
      <c r="I1495" s="16">
        <f>K1495/L1495-1</f>
        <v>2.0000000000000018E-2</v>
      </c>
      <c r="J1495" s="126" t="s">
        <v>3154</v>
      </c>
      <c r="K1495" s="17">
        <f>VLOOKUP(A1495,'[1]קובץ מוכן '!$A$1:$C$7608,3,0)</f>
        <v>-306000</v>
      </c>
      <c r="L1495" s="17">
        <f>VLOOKUP(A1495,'[2]2023'!$A$9:$I$7853,9,0)</f>
        <v>-300000</v>
      </c>
      <c r="M1495" s="18">
        <f>VLOOKUP(A1495,[3]data1683177749303!$A$2:$J$6448,10,0)</f>
        <v>-230286</v>
      </c>
    </row>
    <row r="1496" spans="1:13" ht="15.75" outlineLevel="1">
      <c r="A1496" s="10">
        <v>1433000429</v>
      </c>
      <c r="B1496" s="11">
        <v>429</v>
      </c>
      <c r="C1496" s="19">
        <v>433000</v>
      </c>
      <c r="D1496" s="13">
        <v>1</v>
      </c>
      <c r="E1496" s="136" t="s">
        <v>3154</v>
      </c>
      <c r="F1496" s="15" t="s">
        <v>1087</v>
      </c>
      <c r="G1496" s="137" t="s">
        <v>3154</v>
      </c>
      <c r="H1496" s="13" t="s">
        <v>34</v>
      </c>
      <c r="I1496" s="126" t="s">
        <v>3154</v>
      </c>
      <c r="J1496" s="126" t="s">
        <v>3154</v>
      </c>
      <c r="K1496" s="17">
        <v>-231500</v>
      </c>
      <c r="L1496" s="17">
        <f>VLOOKUP(A1496,'[2]2023'!$A$9:$I$7853,9,0)</f>
        <v>-50000</v>
      </c>
      <c r="M1496" s="18">
        <f>VLOOKUP(A1496,[3]data1683177749303!$A$2:$J$6448,10,0)</f>
        <v>-96000</v>
      </c>
    </row>
    <row r="1497" spans="1:13" ht="15.75" outlineLevel="1">
      <c r="A1497" s="10">
        <v>1433000430</v>
      </c>
      <c r="B1497" s="11">
        <v>430</v>
      </c>
      <c r="C1497" s="19">
        <v>433000</v>
      </c>
      <c r="D1497" s="13">
        <v>1</v>
      </c>
      <c r="E1497" s="136" t="s">
        <v>3154</v>
      </c>
      <c r="F1497" s="15" t="s">
        <v>1088</v>
      </c>
      <c r="G1497" s="137" t="s">
        <v>3154</v>
      </c>
      <c r="H1497" s="13" t="s">
        <v>34</v>
      </c>
      <c r="I1497" s="16">
        <f>K1497/L1497-1</f>
        <v>0.125</v>
      </c>
      <c r="J1497" s="126" t="s">
        <v>3154</v>
      </c>
      <c r="K1497" s="17">
        <f>VLOOKUP(A1497,'[1]קובץ מוכן '!$A$1:$C$7608,3,0)</f>
        <v>-900000</v>
      </c>
      <c r="L1497" s="17">
        <f>VLOOKUP(A1497,'[2]2023'!$A$9:$I$7853,9,0)</f>
        <v>-800000</v>
      </c>
      <c r="M1497" s="18">
        <f>VLOOKUP(A1497,[3]data1683177749303!$A$2:$J$6448,10,0)</f>
        <v>-654891</v>
      </c>
    </row>
    <row r="1498" spans="1:13" ht="15.75" outlineLevel="1">
      <c r="A1498" s="10">
        <v>1433000431</v>
      </c>
      <c r="B1498" s="11">
        <v>431</v>
      </c>
      <c r="C1498" s="19">
        <v>433000</v>
      </c>
      <c r="D1498" s="13">
        <v>1</v>
      </c>
      <c r="E1498" s="136" t="s">
        <v>3154</v>
      </c>
      <c r="F1498" s="15" t="s">
        <v>1089</v>
      </c>
      <c r="G1498" s="137" t="s">
        <v>3154</v>
      </c>
      <c r="H1498" s="13" t="s">
        <v>34</v>
      </c>
      <c r="I1498" s="16">
        <f t="shared" ref="I1498:I1566" si="90">K1498/L1498-1</f>
        <v>0</v>
      </c>
      <c r="J1498" s="126" t="s">
        <v>3154</v>
      </c>
      <c r="K1498" s="17">
        <f>VLOOKUP(A1498,'[1]קובץ מוכן '!$A$1:$C$7608,3,0)</f>
        <v>-40000</v>
      </c>
      <c r="L1498" s="17">
        <f>VLOOKUP(A1498,'[2]2023'!$A$9:$I$7853,9,0)</f>
        <v>-40000</v>
      </c>
      <c r="M1498" s="18">
        <f>VLOOKUP(A1498,[3]data1683177749303!$A$2:$J$6448,10,0)</f>
        <v>-153067.56</v>
      </c>
    </row>
    <row r="1499" spans="1:13" ht="15.75" outlineLevel="1">
      <c r="A1499" s="10">
        <v>1433000640</v>
      </c>
      <c r="B1499" s="11">
        <v>640</v>
      </c>
      <c r="C1499" s="19">
        <v>433000</v>
      </c>
      <c r="D1499" s="13">
        <v>1</v>
      </c>
      <c r="E1499" s="136" t="s">
        <v>3154</v>
      </c>
      <c r="F1499" s="15" t="s">
        <v>1090</v>
      </c>
      <c r="G1499" s="137" t="s">
        <v>3154</v>
      </c>
      <c r="H1499" s="13" t="s">
        <v>34</v>
      </c>
      <c r="I1499" s="16">
        <f t="shared" si="90"/>
        <v>-7.3999999999999622E-3</v>
      </c>
      <c r="J1499" s="126" t="s">
        <v>3154</v>
      </c>
      <c r="K1499" s="17">
        <v>-19852000</v>
      </c>
      <c r="L1499" s="17">
        <f>VLOOKUP(A1499,'[2]2023'!$A$9:$I$7853,9,0)</f>
        <v>-20000000</v>
      </c>
      <c r="M1499" s="18">
        <f>VLOOKUP(A1499,[3]data1683177749303!$A$2:$J$6448,10,0)</f>
        <v>-19422000</v>
      </c>
    </row>
    <row r="1500" spans="1:13" ht="15.75" outlineLevel="1">
      <c r="A1500" s="10">
        <v>1433000641</v>
      </c>
      <c r="B1500" s="11">
        <v>641</v>
      </c>
      <c r="C1500" s="19">
        <v>433000</v>
      </c>
      <c r="D1500" s="13">
        <v>1</v>
      </c>
      <c r="E1500" s="136" t="s">
        <v>3154</v>
      </c>
      <c r="F1500" s="15" t="s">
        <v>1091</v>
      </c>
      <c r="G1500" s="137" t="s">
        <v>3154</v>
      </c>
      <c r="H1500" s="13" t="s">
        <v>34</v>
      </c>
      <c r="I1500" s="126" t="s">
        <v>3154</v>
      </c>
      <c r="J1500" s="126" t="s">
        <v>3154</v>
      </c>
      <c r="K1500" s="17">
        <f>VLOOKUP(A1500,'[1]קובץ מוכן '!$A$1:$C$7608,3,0)</f>
        <v>0</v>
      </c>
      <c r="L1500" s="17">
        <f>VLOOKUP(A1500,'[2]2023'!$A$9:$I$7853,9,0)</f>
        <v>0</v>
      </c>
      <c r="M1500" s="18">
        <f>VLOOKUP(A1500,[3]data1683177749303!$A$2:$J$6448,10,0)</f>
        <v>0</v>
      </c>
    </row>
    <row r="1501" spans="1:13" ht="15.75" outlineLevel="1">
      <c r="A1501" s="10">
        <v>1433000642</v>
      </c>
      <c r="B1501" s="11">
        <v>642</v>
      </c>
      <c r="C1501" s="19">
        <v>433000</v>
      </c>
      <c r="D1501" s="13">
        <v>1</v>
      </c>
      <c r="E1501" s="136" t="s">
        <v>3154</v>
      </c>
      <c r="F1501" s="15" t="s">
        <v>1092</v>
      </c>
      <c r="G1501" s="137" t="s">
        <v>3154</v>
      </c>
      <c r="H1501" s="13" t="s">
        <v>34</v>
      </c>
      <c r="I1501" s="16">
        <f t="shared" si="90"/>
        <v>0</v>
      </c>
      <c r="J1501" s="126" t="s">
        <v>3154</v>
      </c>
      <c r="K1501" s="17">
        <v>-280000</v>
      </c>
      <c r="L1501" s="17">
        <f>VLOOKUP(A1501,'[2]2023'!$A$9:$I$7853,9,0)</f>
        <v>-280000</v>
      </c>
      <c r="M1501" s="18">
        <f>VLOOKUP(A1501,[3]data1683177749303!$A$2:$J$6448,10,0)</f>
        <v>-274740</v>
      </c>
    </row>
    <row r="1502" spans="1:13" ht="15.75" outlineLevel="1">
      <c r="A1502" s="10">
        <v>1433000643</v>
      </c>
      <c r="B1502" s="11">
        <v>643</v>
      </c>
      <c r="C1502" s="19">
        <v>433000</v>
      </c>
      <c r="D1502" s="13">
        <v>1</v>
      </c>
      <c r="E1502" s="136" t="s">
        <v>3154</v>
      </c>
      <c r="F1502" s="15" t="s">
        <v>1093</v>
      </c>
      <c r="G1502" s="137" t="s">
        <v>3154</v>
      </c>
      <c r="H1502" s="13" t="s">
        <v>34</v>
      </c>
      <c r="I1502" s="16">
        <f t="shared" si="90"/>
        <v>0.10000000000000009</v>
      </c>
      <c r="J1502" s="126" t="s">
        <v>3154</v>
      </c>
      <c r="K1502" s="17">
        <v>-660000</v>
      </c>
      <c r="L1502" s="17">
        <f>VLOOKUP(A1502,'[2]2023'!$A$9:$I$7853,9,0)</f>
        <v>-600000</v>
      </c>
      <c r="M1502" s="18">
        <f>VLOOKUP(A1502,[3]data1683177749303!$A$2:$J$6448,10,0)</f>
        <v>-325436</v>
      </c>
    </row>
    <row r="1503" spans="1:13" ht="15.75" outlineLevel="1">
      <c r="A1503" s="10">
        <v>1433000644</v>
      </c>
      <c r="B1503" s="11">
        <v>644</v>
      </c>
      <c r="C1503" s="19">
        <v>433000</v>
      </c>
      <c r="D1503" s="13">
        <v>1</v>
      </c>
      <c r="E1503" s="136" t="s">
        <v>3154</v>
      </c>
      <c r="F1503" s="15" t="s">
        <v>1094</v>
      </c>
      <c r="G1503" s="137" t="s">
        <v>3154</v>
      </c>
      <c r="H1503" s="13" t="s">
        <v>34</v>
      </c>
      <c r="I1503" s="16">
        <f t="shared" si="90"/>
        <v>3.7037037037036979E-2</v>
      </c>
      <c r="J1503" s="126" t="s">
        <v>3154</v>
      </c>
      <c r="K1503" s="17">
        <f>VLOOKUP(A1503,'[1]קובץ מוכן '!$A$1:$C$7608,3,0)</f>
        <v>-560000</v>
      </c>
      <c r="L1503" s="17">
        <f>VLOOKUP(A1503,'[2]2023'!$A$9:$I$7853,9,0)</f>
        <v>-540000</v>
      </c>
      <c r="M1503" s="18">
        <f>VLOOKUP(A1503,[3]data1683177749303!$A$2:$J$6448,10,0)</f>
        <v>-533462</v>
      </c>
    </row>
    <row r="1504" spans="1:13" ht="15.75" outlineLevel="1">
      <c r="A1504" s="10">
        <v>1433000645</v>
      </c>
      <c r="B1504" s="11">
        <v>645</v>
      </c>
      <c r="C1504" s="19">
        <v>433000</v>
      </c>
      <c r="D1504" s="13">
        <v>1</v>
      </c>
      <c r="E1504" s="136" t="s">
        <v>3154</v>
      </c>
      <c r="F1504" s="15" t="s">
        <v>1095</v>
      </c>
      <c r="G1504" s="137" t="s">
        <v>3154</v>
      </c>
      <c r="H1504" s="13" t="s">
        <v>34</v>
      </c>
      <c r="I1504" s="16">
        <f t="shared" si="90"/>
        <v>0.1272727272727272</v>
      </c>
      <c r="J1504" s="126" t="s">
        <v>3154</v>
      </c>
      <c r="K1504" s="17">
        <f>VLOOKUP(A1504,'[1]קובץ מוכן '!$A$1:$C$7608,3,0)</f>
        <v>-62000</v>
      </c>
      <c r="L1504" s="17">
        <f>VLOOKUP(A1504,'[2]2023'!$A$9:$I$7853,9,0)</f>
        <v>-55000</v>
      </c>
      <c r="M1504" s="18">
        <f>VLOOKUP(A1504,[3]data1683177749303!$A$2:$J$6448,10,0)</f>
        <v>-62334</v>
      </c>
    </row>
    <row r="1505" spans="1:13" ht="15.75" outlineLevel="1">
      <c r="A1505" s="10">
        <v>1433000646</v>
      </c>
      <c r="B1505" s="11">
        <v>646</v>
      </c>
      <c r="C1505" s="19">
        <v>433000</v>
      </c>
      <c r="D1505" s="13">
        <v>1</v>
      </c>
      <c r="E1505" s="136" t="s">
        <v>3154</v>
      </c>
      <c r="F1505" s="15" t="s">
        <v>1096</v>
      </c>
      <c r="G1505" s="137" t="s">
        <v>3154</v>
      </c>
      <c r="H1505" s="13" t="s">
        <v>34</v>
      </c>
      <c r="I1505" s="16">
        <f t="shared" si="90"/>
        <v>5.0000000000000044E-2</v>
      </c>
      <c r="J1505" s="126" t="s">
        <v>3154</v>
      </c>
      <c r="K1505" s="17">
        <f>VLOOKUP(A1505,'[1]קובץ מוכן '!$A$1:$C$7608,3,0)</f>
        <v>-1365000</v>
      </c>
      <c r="L1505" s="17">
        <f>VLOOKUP(A1505,'[2]2023'!$A$9:$I$7853,9,0)</f>
        <v>-1300000</v>
      </c>
      <c r="M1505" s="18">
        <f>VLOOKUP(A1505,[3]data1683177749303!$A$2:$J$6448,10,0)</f>
        <v>-1248090</v>
      </c>
    </row>
    <row r="1506" spans="1:13" ht="15.75" outlineLevel="1">
      <c r="A1506" s="10">
        <v>1433000647</v>
      </c>
      <c r="B1506" s="11">
        <v>647</v>
      </c>
      <c r="C1506" s="19">
        <v>433000</v>
      </c>
      <c r="D1506" s="13">
        <v>1</v>
      </c>
      <c r="E1506" s="136" t="s">
        <v>3154</v>
      </c>
      <c r="F1506" s="15" t="s">
        <v>1097</v>
      </c>
      <c r="G1506" s="137" t="s">
        <v>3154</v>
      </c>
      <c r="H1506" s="13" t="s">
        <v>34</v>
      </c>
      <c r="I1506" s="126" t="s">
        <v>3154</v>
      </c>
      <c r="J1506" s="126" t="s">
        <v>3154</v>
      </c>
      <c r="K1506" s="17">
        <v>-18000</v>
      </c>
      <c r="L1506" s="17">
        <f>VLOOKUP(A1506,'[2]2023'!$A$9:$I$7853,9,0)</f>
        <v>0</v>
      </c>
      <c r="M1506" s="18">
        <f>VLOOKUP(A1506,[3]data1683177749303!$A$2:$J$6448,10,0)</f>
        <v>-16800</v>
      </c>
    </row>
    <row r="1507" spans="1:13" ht="15.75" outlineLevel="1">
      <c r="A1507" s="10">
        <v>1433000648</v>
      </c>
      <c r="B1507" s="11">
        <v>648</v>
      </c>
      <c r="C1507" s="19">
        <v>433000</v>
      </c>
      <c r="D1507" s="13">
        <v>1</v>
      </c>
      <c r="E1507" s="136" t="s">
        <v>3154</v>
      </c>
      <c r="F1507" s="15" t="s">
        <v>1098</v>
      </c>
      <c r="G1507" s="137" t="s">
        <v>3154</v>
      </c>
      <c r="H1507" s="13" t="s">
        <v>34</v>
      </c>
      <c r="I1507" s="16">
        <f t="shared" si="90"/>
        <v>0</v>
      </c>
      <c r="J1507" s="126" t="s">
        <v>3154</v>
      </c>
      <c r="K1507" s="17">
        <f>VLOOKUP(A1507,'[1]קובץ מוכן '!$A$1:$C$7608,3,0)</f>
        <v>-90000</v>
      </c>
      <c r="L1507" s="17">
        <f>VLOOKUP(A1507,'[2]2023'!$A$9:$I$7853,9,0)</f>
        <v>-90000</v>
      </c>
      <c r="M1507" s="18">
        <f>VLOOKUP(A1507,[3]data1683177749303!$A$2:$J$6448,10,0)</f>
        <v>-96563</v>
      </c>
    </row>
    <row r="1508" spans="1:13" ht="15.75" outlineLevel="1">
      <c r="A1508" s="10">
        <v>1433000649</v>
      </c>
      <c r="B1508" s="11">
        <v>649</v>
      </c>
      <c r="C1508" s="19">
        <v>433000</v>
      </c>
      <c r="D1508" s="13">
        <v>1</v>
      </c>
      <c r="E1508" s="136" t="s">
        <v>3154</v>
      </c>
      <c r="F1508" s="15" t="s">
        <v>1099</v>
      </c>
      <c r="G1508" s="137" t="s">
        <v>3154</v>
      </c>
      <c r="H1508" s="13" t="s">
        <v>34</v>
      </c>
      <c r="I1508" s="126" t="s">
        <v>3154</v>
      </c>
      <c r="J1508" s="126" t="s">
        <v>3154</v>
      </c>
      <c r="K1508" s="17">
        <f>VLOOKUP(A1508,'[1]קובץ מוכן '!$A$1:$C$7608,3,0)</f>
        <v>0</v>
      </c>
      <c r="L1508" s="17">
        <f>VLOOKUP(A1508,'[2]2023'!$A$9:$I$7853,9,0)</f>
        <v>0</v>
      </c>
      <c r="M1508" s="18">
        <f>VLOOKUP(A1508,[3]data1683177749303!$A$2:$J$6448,10,0)</f>
        <v>0</v>
      </c>
    </row>
    <row r="1509" spans="1:13" ht="15.75" outlineLevel="1">
      <c r="A1509" s="10">
        <v>1433000650</v>
      </c>
      <c r="B1509" s="11">
        <v>650</v>
      </c>
      <c r="C1509" s="19">
        <v>433000</v>
      </c>
      <c r="D1509" s="13">
        <v>1</v>
      </c>
      <c r="E1509" s="136" t="s">
        <v>3154</v>
      </c>
      <c r="F1509" s="73" t="s">
        <v>1100</v>
      </c>
      <c r="G1509" s="179" t="s">
        <v>3154</v>
      </c>
      <c r="H1509" s="13" t="s">
        <v>34</v>
      </c>
      <c r="I1509" s="16">
        <f t="shared" si="90"/>
        <v>5.0000000000000044E-2</v>
      </c>
      <c r="J1509" s="126" t="s">
        <v>3154</v>
      </c>
      <c r="K1509" s="17">
        <f>VLOOKUP(A1509,'[1]קובץ מוכן '!$A$1:$C$7608,3,0)</f>
        <v>-21000</v>
      </c>
      <c r="L1509" s="17">
        <f>VLOOKUP(A1509,'[2]2023'!$A$9:$I$7853,9,0)</f>
        <v>-20000</v>
      </c>
      <c r="M1509" s="18">
        <f>VLOOKUP(A1509,[3]data1683177749303!$A$2:$J$6448,10,0)</f>
        <v>-38453.699999999997</v>
      </c>
    </row>
    <row r="1510" spans="1:13" ht="15.75" outlineLevel="1">
      <c r="A1510" s="10">
        <v>1433000651</v>
      </c>
      <c r="B1510" s="11">
        <v>651</v>
      </c>
      <c r="C1510" s="19">
        <v>433000</v>
      </c>
      <c r="D1510" s="13">
        <v>1</v>
      </c>
      <c r="E1510" s="136" t="s">
        <v>3154</v>
      </c>
      <c r="F1510" s="15" t="s">
        <v>1101</v>
      </c>
      <c r="G1510" s="137" t="s">
        <v>3154</v>
      </c>
      <c r="H1510" s="13" t="s">
        <v>34</v>
      </c>
      <c r="I1510" s="16">
        <f t="shared" si="90"/>
        <v>4.482758620689653E-2</v>
      </c>
      <c r="J1510" s="126" t="s">
        <v>3154</v>
      </c>
      <c r="K1510" s="17">
        <f>VLOOKUP(A1510,'[1]קובץ מוכן '!$A$1:$C$7608,3,0)</f>
        <v>-606000</v>
      </c>
      <c r="L1510" s="17">
        <f>VLOOKUP(A1510,'[2]2023'!$A$9:$I$7853,9,0)</f>
        <v>-580000</v>
      </c>
      <c r="M1510" s="18">
        <f>VLOOKUP(A1510,[3]data1683177749303!$A$2:$J$6448,10,0)</f>
        <v>-560589</v>
      </c>
    </row>
    <row r="1511" spans="1:13" ht="15.75" outlineLevel="1">
      <c r="A1511" s="10">
        <v>1433000652</v>
      </c>
      <c r="B1511" s="11">
        <v>652</v>
      </c>
      <c r="C1511" s="19">
        <v>433000</v>
      </c>
      <c r="D1511" s="13">
        <v>1</v>
      </c>
      <c r="E1511" s="136" t="s">
        <v>3154</v>
      </c>
      <c r="F1511" s="15" t="s">
        <v>3062</v>
      </c>
      <c r="G1511" s="137" t="s">
        <v>3154</v>
      </c>
      <c r="H1511" s="13" t="s">
        <v>34</v>
      </c>
      <c r="I1511" s="126" t="s">
        <v>3154</v>
      </c>
      <c r="J1511" s="126" t="s">
        <v>3154</v>
      </c>
      <c r="K1511" s="17">
        <v>-427600</v>
      </c>
      <c r="L1511" s="17">
        <v>0</v>
      </c>
      <c r="M1511" s="18">
        <v>0</v>
      </c>
    </row>
    <row r="1512" spans="1:13" ht="15.75" outlineLevel="1">
      <c r="A1512" s="10">
        <v>1433000653</v>
      </c>
      <c r="B1512" s="11">
        <v>653</v>
      </c>
      <c r="C1512" s="19">
        <v>433000</v>
      </c>
      <c r="D1512" s="13">
        <v>1</v>
      </c>
      <c r="E1512" s="136" t="s">
        <v>3154</v>
      </c>
      <c r="F1512" s="15" t="s">
        <v>3119</v>
      </c>
      <c r="G1512" s="137" t="s">
        <v>3154</v>
      </c>
      <c r="H1512" s="13" t="s">
        <v>34</v>
      </c>
      <c r="I1512" s="126" t="s">
        <v>3154</v>
      </c>
      <c r="J1512" s="126" t="s">
        <v>3154</v>
      </c>
      <c r="K1512" s="17">
        <v>-252000</v>
      </c>
      <c r="L1512" s="139" t="s">
        <v>3154</v>
      </c>
      <c r="M1512" s="140" t="s">
        <v>3154</v>
      </c>
    </row>
    <row r="1513" spans="1:13" ht="16.5" outlineLevel="1" thickBot="1">
      <c r="A1513" s="10">
        <v>1433000691</v>
      </c>
      <c r="B1513" s="11">
        <v>691</v>
      </c>
      <c r="C1513" s="19">
        <v>433000</v>
      </c>
      <c r="D1513" s="13">
        <v>1</v>
      </c>
      <c r="E1513" s="136" t="s">
        <v>3154</v>
      </c>
      <c r="F1513" s="15" t="s">
        <v>1102</v>
      </c>
      <c r="G1513" s="137" t="s">
        <v>3154</v>
      </c>
      <c r="H1513" s="13" t="s">
        <v>34</v>
      </c>
      <c r="I1513" s="126" t="s">
        <v>3154</v>
      </c>
      <c r="J1513" s="126" t="s">
        <v>3154</v>
      </c>
      <c r="K1513" s="17">
        <f>VLOOKUP(A1513,'[1]קובץ מוכן '!$A$1:$C$7608,3,0)</f>
        <v>0</v>
      </c>
      <c r="L1513" s="17">
        <f>VLOOKUP(A1513,'[2]2023'!$A$9:$I$7853,9,0)</f>
        <v>0</v>
      </c>
      <c r="M1513" s="18">
        <f>VLOOKUP(A1513,[3]data1683177749303!$A$2:$J$6448,10,0)</f>
        <v>0</v>
      </c>
    </row>
    <row r="1514" spans="1:13" ht="16.5" thickBot="1">
      <c r="A1514" s="125" t="s">
        <v>3154</v>
      </c>
      <c r="B1514" s="25" t="s">
        <v>1103</v>
      </c>
      <c r="C1514" s="146" t="s">
        <v>3154</v>
      </c>
      <c r="D1514" s="146" t="s">
        <v>3154</v>
      </c>
      <c r="E1514" s="147" t="s">
        <v>3154</v>
      </c>
      <c r="F1514" s="28" t="s">
        <v>1085</v>
      </c>
      <c r="G1514" s="153" t="s">
        <v>3154</v>
      </c>
      <c r="H1514" s="146" t="s">
        <v>3154</v>
      </c>
      <c r="I1514" s="29">
        <f t="shared" si="90"/>
        <v>4.1212735753396901E-2</v>
      </c>
      <c r="J1514" s="127" t="s">
        <v>3154</v>
      </c>
      <c r="K1514" s="37">
        <f>SUBTOTAL(9,K1495:K1513)</f>
        <v>-25671100</v>
      </c>
      <c r="L1514" s="37">
        <f>SUBTOTAL(9,L1495:L1513)</f>
        <v>-24655000</v>
      </c>
      <c r="M1514" s="38">
        <f>SUBTOTAL(9,M1495:M1513)</f>
        <v>-23712712.259999998</v>
      </c>
    </row>
    <row r="1515" spans="1:13" ht="15.75" outlineLevel="1">
      <c r="A1515" s="10">
        <v>14390000</v>
      </c>
      <c r="B1515" s="11">
        <v>0</v>
      </c>
      <c r="C1515" s="19">
        <v>439000</v>
      </c>
      <c r="D1515" s="13">
        <v>1</v>
      </c>
      <c r="E1515" s="136" t="s">
        <v>3154</v>
      </c>
      <c r="F1515" s="15" t="s">
        <v>1059</v>
      </c>
      <c r="G1515" s="137" t="s">
        <v>3154</v>
      </c>
      <c r="H1515" s="13" t="s">
        <v>11</v>
      </c>
      <c r="I1515" s="126" t="s">
        <v>3154</v>
      </c>
      <c r="J1515" s="142" t="s">
        <v>3154</v>
      </c>
      <c r="K1515" s="17">
        <f>VLOOKUP(A1515,'[1]קובץ מוכן '!$A$1:$C$7608,3,0)</f>
        <v>0</v>
      </c>
      <c r="L1515" s="139" t="s">
        <v>3154</v>
      </c>
      <c r="M1515" s="140" t="s">
        <v>3154</v>
      </c>
    </row>
    <row r="1516" spans="1:13" ht="15.75" outlineLevel="1">
      <c r="A1516" s="10">
        <v>1439000413</v>
      </c>
      <c r="B1516" s="11">
        <v>413</v>
      </c>
      <c r="C1516" s="19">
        <v>439000</v>
      </c>
      <c r="D1516" s="13">
        <v>1</v>
      </c>
      <c r="E1516" s="136" t="s">
        <v>3154</v>
      </c>
      <c r="F1516" s="15" t="s">
        <v>1104</v>
      </c>
      <c r="G1516" s="137" t="s">
        <v>3154</v>
      </c>
      <c r="H1516" s="13" t="s">
        <v>34</v>
      </c>
      <c r="I1516" s="16">
        <f t="shared" si="90"/>
        <v>0</v>
      </c>
      <c r="J1516" s="126" t="s">
        <v>3154</v>
      </c>
      <c r="K1516" s="17">
        <f>VLOOKUP(A1516,'[1]קובץ מוכן '!$A$1:$C$7608,3,0)</f>
        <v>-100000</v>
      </c>
      <c r="L1516" s="17">
        <f>VLOOKUP(A1516,'[2]2023'!$A$9:$I$7853,9,0)</f>
        <v>-100000</v>
      </c>
      <c r="M1516" s="18">
        <f>VLOOKUP(A1516,[3]data1683177749303!$A$2:$J$6448,10,0)</f>
        <v>-14700</v>
      </c>
    </row>
    <row r="1517" spans="1:13" ht="15.75" outlineLevel="1">
      <c r="A1517" s="10">
        <v>1439000670</v>
      </c>
      <c r="B1517" s="11">
        <v>670</v>
      </c>
      <c r="C1517" s="19">
        <v>439000</v>
      </c>
      <c r="D1517" s="13">
        <v>1</v>
      </c>
      <c r="E1517" s="136" t="s">
        <v>3154</v>
      </c>
      <c r="F1517" s="15" t="s">
        <v>1105</v>
      </c>
      <c r="G1517" s="137" t="s">
        <v>3154</v>
      </c>
      <c r="H1517" s="13" t="s">
        <v>34</v>
      </c>
      <c r="I1517" s="16">
        <f t="shared" si="90"/>
        <v>4.6255506607929542E-2</v>
      </c>
      <c r="J1517" s="126" t="s">
        <v>3154</v>
      </c>
      <c r="K1517" s="17">
        <f>VLOOKUP(A1517,'[1]קובץ מוכן '!$A$1:$C$7608,3,0)</f>
        <v>-4750000</v>
      </c>
      <c r="L1517" s="17">
        <f>VLOOKUP(A1517,'[2]2023'!$A$9:$I$7853,9,0)</f>
        <v>-4540000</v>
      </c>
      <c r="M1517" s="18">
        <f>VLOOKUP(A1517,[3]data1683177749303!$A$2:$J$6448,10,0)</f>
        <v>-4574626.7</v>
      </c>
    </row>
    <row r="1518" spans="1:13" ht="15.75" outlineLevel="1">
      <c r="A1518" s="10">
        <v>1439000671</v>
      </c>
      <c r="B1518" s="11">
        <v>671</v>
      </c>
      <c r="C1518" s="19">
        <v>439000</v>
      </c>
      <c r="D1518" s="13">
        <v>1</v>
      </c>
      <c r="E1518" s="136" t="s">
        <v>3154</v>
      </c>
      <c r="F1518" s="15" t="s">
        <v>1106</v>
      </c>
      <c r="G1518" s="137" t="s">
        <v>3154</v>
      </c>
      <c r="H1518" s="13" t="s">
        <v>34</v>
      </c>
      <c r="I1518" s="16">
        <f t="shared" si="90"/>
        <v>0.125</v>
      </c>
      <c r="J1518" s="126" t="s">
        <v>3154</v>
      </c>
      <c r="K1518" s="17">
        <v>-2250000</v>
      </c>
      <c r="L1518" s="17">
        <f>VLOOKUP(A1518,'[2]2023'!$A$9:$I$7853,9,0)</f>
        <v>-2000000</v>
      </c>
      <c r="M1518" s="18">
        <f>VLOOKUP(A1518,[3]data1683177749303!$A$2:$J$6448,10,0)</f>
        <v>-2047671.84</v>
      </c>
    </row>
    <row r="1519" spans="1:13" ht="15.75" outlineLevel="1">
      <c r="A1519" s="10">
        <v>1439000672</v>
      </c>
      <c r="B1519" s="11">
        <v>672</v>
      </c>
      <c r="C1519" s="19">
        <v>439000</v>
      </c>
      <c r="D1519" s="13">
        <v>1</v>
      </c>
      <c r="E1519" s="136" t="s">
        <v>3154</v>
      </c>
      <c r="F1519" s="15" t="s">
        <v>1107</v>
      </c>
      <c r="G1519" s="137" t="s">
        <v>3154</v>
      </c>
      <c r="H1519" s="13" t="s">
        <v>34</v>
      </c>
      <c r="I1519" s="126" t="s">
        <v>3154</v>
      </c>
      <c r="J1519" s="126" t="s">
        <v>3154</v>
      </c>
      <c r="K1519" s="17">
        <f>VLOOKUP(A1519,'[1]קובץ מוכן '!$A$1:$C$7608,3,0)</f>
        <v>0</v>
      </c>
      <c r="L1519" s="17">
        <f>VLOOKUP(A1519,'[2]2023'!$A$9:$I$7853,9,0)</f>
        <v>0</v>
      </c>
      <c r="M1519" s="18">
        <f>VLOOKUP(A1519,[3]data1683177749303!$A$2:$J$6448,10,0)</f>
        <v>0</v>
      </c>
    </row>
    <row r="1520" spans="1:13" ht="15.75" outlineLevel="1">
      <c r="A1520" s="10">
        <v>1439000673</v>
      </c>
      <c r="B1520" s="11">
        <v>673</v>
      </c>
      <c r="C1520" s="19">
        <v>439000</v>
      </c>
      <c r="D1520" s="13">
        <v>1</v>
      </c>
      <c r="E1520" s="136" t="s">
        <v>3154</v>
      </c>
      <c r="F1520" s="15" t="s">
        <v>1108</v>
      </c>
      <c r="G1520" s="137" t="s">
        <v>3154</v>
      </c>
      <c r="H1520" s="13" t="s">
        <v>34</v>
      </c>
      <c r="I1520" s="126" t="s">
        <v>3154</v>
      </c>
      <c r="J1520" s="126" t="s">
        <v>3154</v>
      </c>
      <c r="K1520" s="17">
        <f>VLOOKUP(A1520,'[1]קובץ מוכן '!$A$1:$C$7608,3,0)</f>
        <v>0</v>
      </c>
      <c r="L1520" s="17">
        <f>VLOOKUP(A1520,'[2]2023'!$A$9:$I$7853,9,0)</f>
        <v>0</v>
      </c>
      <c r="M1520" s="18">
        <f>VLOOKUP(A1520,[3]data1683177749303!$A$2:$J$6448,10,0)</f>
        <v>0</v>
      </c>
    </row>
    <row r="1521" spans="1:13" ht="15.75" outlineLevel="1">
      <c r="A1521" s="10">
        <v>1439000801</v>
      </c>
      <c r="B1521" s="11">
        <v>801</v>
      </c>
      <c r="C1521" s="19">
        <v>439000</v>
      </c>
      <c r="D1521" s="13">
        <v>1</v>
      </c>
      <c r="E1521" s="136" t="s">
        <v>3154</v>
      </c>
      <c r="F1521" s="15" t="s">
        <v>1109</v>
      </c>
      <c r="G1521" s="137" t="s">
        <v>3154</v>
      </c>
      <c r="H1521" s="13" t="s">
        <v>34</v>
      </c>
      <c r="I1521" s="126" t="s">
        <v>3154</v>
      </c>
      <c r="J1521" s="126" t="s">
        <v>3154</v>
      </c>
      <c r="K1521" s="17">
        <f>VLOOKUP(A1521,'[1]קובץ מוכן '!$A$1:$C$7608,3,0)</f>
        <v>0</v>
      </c>
      <c r="L1521" s="17">
        <f>VLOOKUP(A1521,'[2]2023'!$A$9:$I$7853,9,0)</f>
        <v>-1552500</v>
      </c>
      <c r="M1521" s="18">
        <f>VLOOKUP(A1521,[3]data1683177749303!$A$2:$J$6448,10,0)</f>
        <v>0</v>
      </c>
    </row>
    <row r="1522" spans="1:13" ht="15.75" outlineLevel="1">
      <c r="A1522" s="10">
        <v>1439000802</v>
      </c>
      <c r="B1522" s="11">
        <v>802</v>
      </c>
      <c r="C1522" s="19">
        <v>439000</v>
      </c>
      <c r="D1522" s="13">
        <v>1</v>
      </c>
      <c r="E1522" s="136" t="s">
        <v>3154</v>
      </c>
      <c r="F1522" s="15" t="s">
        <v>1110</v>
      </c>
      <c r="G1522" s="137" t="s">
        <v>3154</v>
      </c>
      <c r="H1522" s="13" t="s">
        <v>34</v>
      </c>
      <c r="I1522" s="126" t="s">
        <v>3154</v>
      </c>
      <c r="J1522" s="126" t="s">
        <v>3154</v>
      </c>
      <c r="K1522" s="17">
        <f>VLOOKUP(A1522,'[1]קובץ מוכן '!$A$1:$C$7608,3,0)</f>
        <v>0</v>
      </c>
      <c r="L1522" s="17">
        <f>VLOOKUP(A1522,'[2]2023'!$A$9:$I$7853,9,0)</f>
        <v>-7735800</v>
      </c>
      <c r="M1522" s="18">
        <f>VLOOKUP(A1522,[3]data1683177749303!$A$2:$J$6448,10,0)</f>
        <v>0</v>
      </c>
    </row>
    <row r="1523" spans="1:13" ht="15.75" outlineLevel="1">
      <c r="A1523" s="10">
        <v>1439000803</v>
      </c>
      <c r="B1523" s="11">
        <v>803</v>
      </c>
      <c r="C1523" s="19">
        <v>439000</v>
      </c>
      <c r="D1523" s="13">
        <v>1</v>
      </c>
      <c r="E1523" s="136" t="s">
        <v>3154</v>
      </c>
      <c r="F1523" s="15" t="s">
        <v>1111</v>
      </c>
      <c r="G1523" s="137" t="s">
        <v>3154</v>
      </c>
      <c r="H1523" s="13" t="s">
        <v>34</v>
      </c>
      <c r="I1523" s="126" t="s">
        <v>3154</v>
      </c>
      <c r="J1523" s="126" t="s">
        <v>3154</v>
      </c>
      <c r="K1523" s="17">
        <f>VLOOKUP(A1523,'[1]קובץ מוכן '!$A$1:$C$7608,3,0)</f>
        <v>0</v>
      </c>
      <c r="L1523" s="139" t="s">
        <v>3154</v>
      </c>
      <c r="M1523" s="140" t="s">
        <v>3154</v>
      </c>
    </row>
    <row r="1524" spans="1:13" ht="16.5" outlineLevel="1" thickBot="1">
      <c r="A1524" s="10">
        <v>1439000804</v>
      </c>
      <c r="B1524" s="11">
        <v>804</v>
      </c>
      <c r="C1524" s="19">
        <v>439000</v>
      </c>
      <c r="D1524" s="13">
        <v>1</v>
      </c>
      <c r="E1524" s="136" t="s">
        <v>3154</v>
      </c>
      <c r="F1524" s="15" t="s">
        <v>1112</v>
      </c>
      <c r="G1524" s="137" t="s">
        <v>3154</v>
      </c>
      <c r="H1524" s="13" t="s">
        <v>34</v>
      </c>
      <c r="I1524" s="126" t="s">
        <v>3154</v>
      </c>
      <c r="J1524" s="126" t="s">
        <v>3154</v>
      </c>
      <c r="K1524" s="17">
        <f>VLOOKUP(A1524,'[1]קובץ מוכן '!$A$1:$C$7608,3,0)</f>
        <v>0</v>
      </c>
      <c r="L1524" s="139" t="s">
        <v>3154</v>
      </c>
      <c r="M1524" s="140" t="s">
        <v>3154</v>
      </c>
    </row>
    <row r="1525" spans="1:13" ht="16.5" thickBot="1">
      <c r="A1525" s="125" t="s">
        <v>3154</v>
      </c>
      <c r="B1525" s="25" t="s">
        <v>1113</v>
      </c>
      <c r="C1525" s="146" t="s">
        <v>3154</v>
      </c>
      <c r="D1525" s="146" t="s">
        <v>3154</v>
      </c>
      <c r="E1525" s="147" t="s">
        <v>3154</v>
      </c>
      <c r="F1525" s="28" t="s">
        <v>1059</v>
      </c>
      <c r="G1525" s="153" t="s">
        <v>3154</v>
      </c>
      <c r="H1525" s="146" t="s">
        <v>3154</v>
      </c>
      <c r="I1525" s="29">
        <f t="shared" si="90"/>
        <v>-0.55425249398868681</v>
      </c>
      <c r="J1525" s="127" t="s">
        <v>3154</v>
      </c>
      <c r="K1525" s="37">
        <f>SUBTOTAL(9,K1516:K1524)</f>
        <v>-7100000</v>
      </c>
      <c r="L1525" s="37">
        <f>SUBTOTAL(9,L1516:L1524)</f>
        <v>-15928300</v>
      </c>
      <c r="M1525" s="38">
        <f>SUBTOTAL(9,M1516:M1524)</f>
        <v>-6636998.54</v>
      </c>
    </row>
    <row r="1526" spans="1:13" ht="15.75" outlineLevel="1">
      <c r="A1526" s="10">
        <v>14700000</v>
      </c>
      <c r="B1526" s="11">
        <v>0</v>
      </c>
      <c r="C1526" s="19">
        <v>470000</v>
      </c>
      <c r="D1526" s="13">
        <v>1</v>
      </c>
      <c r="E1526" s="136" t="s">
        <v>3154</v>
      </c>
      <c r="F1526" s="15" t="s">
        <v>1114</v>
      </c>
      <c r="G1526" s="137" t="s">
        <v>3154</v>
      </c>
      <c r="H1526" s="13" t="s">
        <v>11</v>
      </c>
      <c r="I1526" s="126" t="s">
        <v>3154</v>
      </c>
      <c r="J1526" s="142" t="s">
        <v>3154</v>
      </c>
      <c r="K1526" s="17">
        <f>VLOOKUP(A1526,'[1]קובץ מוכן '!$A$1:$C$7608,3,0)</f>
        <v>0</v>
      </c>
      <c r="L1526" s="139" t="s">
        <v>3154</v>
      </c>
      <c r="M1526" s="140" t="s">
        <v>3154</v>
      </c>
    </row>
    <row r="1527" spans="1:13" ht="15.75" outlineLevel="1">
      <c r="A1527" s="10">
        <v>14720000</v>
      </c>
      <c r="B1527" s="11">
        <v>0</v>
      </c>
      <c r="C1527" s="19">
        <v>472000</v>
      </c>
      <c r="D1527" s="13">
        <v>1</v>
      </c>
      <c r="E1527" s="136" t="s">
        <v>3154</v>
      </c>
      <c r="F1527" s="15" t="s">
        <v>1115</v>
      </c>
      <c r="G1527" s="137" t="s">
        <v>3154</v>
      </c>
      <c r="H1527" s="13" t="s">
        <v>11</v>
      </c>
      <c r="I1527" s="126" t="s">
        <v>3154</v>
      </c>
      <c r="J1527" s="142" t="s">
        <v>3154</v>
      </c>
      <c r="K1527" s="17">
        <f>VLOOKUP(A1527,'[1]קובץ מוכן '!$A$1:$C$7608,3,0)</f>
        <v>0</v>
      </c>
      <c r="L1527" s="139" t="s">
        <v>3154</v>
      </c>
      <c r="M1527" s="140" t="s">
        <v>3154</v>
      </c>
    </row>
    <row r="1528" spans="1:13" ht="15.75" outlineLevel="1">
      <c r="A1528" s="10">
        <v>1472000111</v>
      </c>
      <c r="B1528" s="20">
        <v>111</v>
      </c>
      <c r="C1528" s="74">
        <v>472000</v>
      </c>
      <c r="D1528" s="22">
        <v>1</v>
      </c>
      <c r="E1528" s="143" t="s">
        <v>3154</v>
      </c>
      <c r="F1528" s="23" t="s">
        <v>151</v>
      </c>
      <c r="G1528" s="144" t="s">
        <v>3154</v>
      </c>
      <c r="H1528" s="22" t="s">
        <v>34</v>
      </c>
      <c r="I1528" s="145" t="s">
        <v>3154</v>
      </c>
      <c r="J1528" s="145" t="s">
        <v>3154</v>
      </c>
      <c r="K1528" s="17">
        <f>VLOOKUP(A1528,'[1]קובץ מוכן '!$A$1:$C$7608,3,0)</f>
        <v>0</v>
      </c>
      <c r="L1528" s="17">
        <f>VLOOKUP(A1528,'[2]2023'!$A$9:$I$7853,9,0)</f>
        <v>0</v>
      </c>
      <c r="M1528" s="18">
        <f>VLOOKUP(A1528,[3]data1683177749303!$A$2:$J$6448,10,0)</f>
        <v>0</v>
      </c>
    </row>
    <row r="1529" spans="1:13" ht="15.75" outlineLevel="1">
      <c r="A1529" s="10">
        <v>1472000210</v>
      </c>
      <c r="B1529" s="32">
        <v>210</v>
      </c>
      <c r="C1529" s="49">
        <v>472000</v>
      </c>
      <c r="D1529" s="34">
        <v>1</v>
      </c>
      <c r="E1529" s="151" t="s">
        <v>3154</v>
      </c>
      <c r="F1529" s="35" t="s">
        <v>1116</v>
      </c>
      <c r="G1529" s="152" t="s">
        <v>3154</v>
      </c>
      <c r="H1529" s="34" t="s">
        <v>34</v>
      </c>
      <c r="I1529" s="36">
        <f t="shared" si="90"/>
        <v>0</v>
      </c>
      <c r="J1529" s="142" t="s">
        <v>3154</v>
      </c>
      <c r="K1529" s="17">
        <f>VLOOKUP(A1529,'[1]קובץ מוכן '!$A$1:$C$7608,3,0)</f>
        <v>-60000</v>
      </c>
      <c r="L1529" s="17">
        <f>VLOOKUP(A1529,'[2]2023'!$A$9:$I$7853,9,0)</f>
        <v>-60000</v>
      </c>
      <c r="M1529" s="18">
        <f>VLOOKUP(A1529,[3]data1683177749303!$A$2:$J$6448,10,0)</f>
        <v>-71838.89</v>
      </c>
    </row>
    <row r="1530" spans="1:13" ht="15.75" outlineLevel="1">
      <c r="A1530" s="10">
        <v>1472000211</v>
      </c>
      <c r="B1530" s="11">
        <v>211</v>
      </c>
      <c r="C1530" s="19">
        <v>472000</v>
      </c>
      <c r="D1530" s="13">
        <v>1</v>
      </c>
      <c r="E1530" s="136" t="s">
        <v>3154</v>
      </c>
      <c r="F1530" s="15" t="s">
        <v>1117</v>
      </c>
      <c r="G1530" s="137" t="s">
        <v>3154</v>
      </c>
      <c r="H1530" s="13" t="s">
        <v>34</v>
      </c>
      <c r="I1530" s="126" t="s">
        <v>3154</v>
      </c>
      <c r="J1530" s="126" t="s">
        <v>3154</v>
      </c>
      <c r="K1530" s="17">
        <f>VLOOKUP(A1530,'[1]קובץ מוכן '!$A$1:$C$7608,3,0)</f>
        <v>0</v>
      </c>
      <c r="L1530" s="17">
        <f>VLOOKUP(A1530,'[2]2023'!$A$9:$I$7853,9,0)</f>
        <v>0</v>
      </c>
      <c r="M1530" s="18">
        <f>VLOOKUP(A1530,[3]data1683177749303!$A$2:$J$6448,10,0)</f>
        <v>0</v>
      </c>
    </row>
    <row r="1531" spans="1:13" ht="15.75" outlineLevel="1">
      <c r="A1531" s="10">
        <v>1472000212</v>
      </c>
      <c r="B1531" s="11">
        <v>212</v>
      </c>
      <c r="C1531" s="19">
        <v>472000</v>
      </c>
      <c r="D1531" s="13">
        <v>1</v>
      </c>
      <c r="E1531" s="136" t="s">
        <v>3154</v>
      </c>
      <c r="F1531" s="15" t="s">
        <v>1118</v>
      </c>
      <c r="G1531" s="137" t="s">
        <v>3154</v>
      </c>
      <c r="H1531" s="13" t="s">
        <v>34</v>
      </c>
      <c r="I1531" s="126" t="s">
        <v>3154</v>
      </c>
      <c r="J1531" s="126" t="s">
        <v>3154</v>
      </c>
      <c r="K1531" s="17">
        <f>VLOOKUP(A1531,'[1]קובץ מוכן '!$A$1:$C$7608,3,0)</f>
        <v>0</v>
      </c>
      <c r="L1531" s="17">
        <f>VLOOKUP(A1531,'[2]2023'!$A$9:$I$7853,9,0)</f>
        <v>0</v>
      </c>
      <c r="M1531" s="18">
        <f>VLOOKUP(A1531,[3]data1683177749303!$A$2:$J$6448,10,0)</f>
        <v>0</v>
      </c>
    </row>
    <row r="1532" spans="1:13" ht="15.75" outlineLevel="1">
      <c r="A1532" s="10">
        <v>1472000213</v>
      </c>
      <c r="B1532" s="11">
        <v>213</v>
      </c>
      <c r="C1532" s="19">
        <v>472000</v>
      </c>
      <c r="D1532" s="13">
        <v>1</v>
      </c>
      <c r="E1532" s="136" t="s">
        <v>3154</v>
      </c>
      <c r="F1532" s="15" t="s">
        <v>1119</v>
      </c>
      <c r="G1532" s="137" t="s">
        <v>3154</v>
      </c>
      <c r="H1532" s="13" t="s">
        <v>34</v>
      </c>
      <c r="I1532" s="126" t="s">
        <v>3154</v>
      </c>
      <c r="J1532" s="126" t="s">
        <v>3154</v>
      </c>
      <c r="K1532" s="17">
        <f>VLOOKUP(A1532,'[1]קובץ מוכן '!$A$1:$C$7608,3,0)</f>
        <v>0</v>
      </c>
      <c r="L1532" s="17">
        <f>VLOOKUP(A1532,'[2]2023'!$A$9:$I$7853,9,0)</f>
        <v>0</v>
      </c>
      <c r="M1532" s="18">
        <f>VLOOKUP(A1532,[3]data1683177749303!$A$2:$J$6448,10,0)</f>
        <v>0</v>
      </c>
    </row>
    <row r="1533" spans="1:13" ht="16.5" outlineLevel="1" thickBot="1">
      <c r="A1533" s="10">
        <v>1472000410</v>
      </c>
      <c r="B1533" s="11">
        <v>410</v>
      </c>
      <c r="C1533" s="19">
        <v>472000</v>
      </c>
      <c r="D1533" s="13">
        <v>1</v>
      </c>
      <c r="E1533" s="136" t="s">
        <v>3154</v>
      </c>
      <c r="F1533" s="15" t="s">
        <v>1120</v>
      </c>
      <c r="G1533" s="137" t="s">
        <v>3154</v>
      </c>
      <c r="H1533" s="13" t="s">
        <v>34</v>
      </c>
      <c r="I1533" s="126" t="s">
        <v>3154</v>
      </c>
      <c r="J1533" s="126" t="s">
        <v>3154</v>
      </c>
      <c r="K1533" s="17">
        <f>VLOOKUP(A1533,'[1]קובץ מוכן '!$A$1:$C$7608,3,0)</f>
        <v>0</v>
      </c>
      <c r="L1533" s="17">
        <f>VLOOKUP(A1533,'[2]2023'!$A$9:$I$7853,9,0)</f>
        <v>0</v>
      </c>
      <c r="M1533" s="18">
        <f>VLOOKUP(A1533,[3]data1683177749303!$A$2:$J$6448,10,0)</f>
        <v>0</v>
      </c>
    </row>
    <row r="1534" spans="1:13" ht="16.5" thickBot="1">
      <c r="A1534" s="125" t="s">
        <v>3154</v>
      </c>
      <c r="B1534" s="25" t="s">
        <v>1121</v>
      </c>
      <c r="C1534" s="146" t="s">
        <v>3154</v>
      </c>
      <c r="D1534" s="146" t="s">
        <v>3154</v>
      </c>
      <c r="E1534" s="147" t="s">
        <v>3154</v>
      </c>
      <c r="F1534" s="28" t="s">
        <v>1115</v>
      </c>
      <c r="G1534" s="153" t="s">
        <v>3154</v>
      </c>
      <c r="H1534" s="146" t="s">
        <v>3154</v>
      </c>
      <c r="I1534" s="29">
        <f t="shared" si="90"/>
        <v>0</v>
      </c>
      <c r="J1534" s="127" t="s">
        <v>3154</v>
      </c>
      <c r="K1534" s="37">
        <f t="shared" ref="K1534:M1534" si="91">SUBTOTAL(9,K1529:K1533)</f>
        <v>-60000</v>
      </c>
      <c r="L1534" s="37">
        <f t="shared" si="91"/>
        <v>-60000</v>
      </c>
      <c r="M1534" s="38">
        <f t="shared" si="91"/>
        <v>-71838.89</v>
      </c>
    </row>
    <row r="1535" spans="1:13" ht="15.75" outlineLevel="1">
      <c r="A1535" s="10">
        <v>15000000</v>
      </c>
      <c r="B1535" s="32">
        <v>0</v>
      </c>
      <c r="C1535" s="49">
        <v>500000</v>
      </c>
      <c r="D1535" s="34">
        <v>1</v>
      </c>
      <c r="E1535" s="151" t="s">
        <v>3154</v>
      </c>
      <c r="F1535" s="35" t="s">
        <v>1122</v>
      </c>
      <c r="G1535" s="152" t="s">
        <v>3154</v>
      </c>
      <c r="H1535" s="34" t="s">
        <v>11</v>
      </c>
      <c r="I1535" s="142" t="s">
        <v>3154</v>
      </c>
      <c r="J1535" s="142" t="s">
        <v>3154</v>
      </c>
      <c r="K1535" s="17">
        <f>VLOOKUP(A1535,'[1]קובץ מוכן '!$A$1:$C$7608,3,0)</f>
        <v>0</v>
      </c>
      <c r="L1535" s="139" t="s">
        <v>3154</v>
      </c>
      <c r="M1535" s="140" t="s">
        <v>3154</v>
      </c>
    </row>
    <row r="1536" spans="1:13" ht="15.75" outlineLevel="1">
      <c r="A1536" s="10">
        <v>15100000</v>
      </c>
      <c r="B1536" s="11">
        <v>0</v>
      </c>
      <c r="C1536" s="19">
        <v>510000</v>
      </c>
      <c r="D1536" s="13">
        <v>1</v>
      </c>
      <c r="E1536" s="136" t="s">
        <v>3154</v>
      </c>
      <c r="F1536" s="15" t="s">
        <v>1123</v>
      </c>
      <c r="G1536" s="137" t="s">
        <v>3154</v>
      </c>
      <c r="H1536" s="13" t="s">
        <v>11</v>
      </c>
      <c r="I1536" s="126" t="s">
        <v>3154</v>
      </c>
      <c r="J1536" s="142" t="s">
        <v>3154</v>
      </c>
      <c r="K1536" s="17">
        <f>VLOOKUP(A1536,'[1]קובץ מוכן '!$A$1:$C$7608,3,0)</f>
        <v>0</v>
      </c>
      <c r="L1536" s="17">
        <f>VLOOKUP(A1536,'[2]2023'!$A$9:$I$7853,9,0)</f>
        <v>0</v>
      </c>
      <c r="M1536" s="140" t="s">
        <v>3154</v>
      </c>
    </row>
    <row r="1537" spans="1:13" ht="15.75" outlineLevel="1">
      <c r="A1537" s="10">
        <v>15110000</v>
      </c>
      <c r="B1537" s="11">
        <v>0</v>
      </c>
      <c r="C1537" s="19">
        <v>511000</v>
      </c>
      <c r="D1537" s="13">
        <v>1</v>
      </c>
      <c r="E1537" s="136" t="s">
        <v>3154</v>
      </c>
      <c r="F1537" s="15" t="s">
        <v>1124</v>
      </c>
      <c r="G1537" s="137" t="s">
        <v>3154</v>
      </c>
      <c r="H1537" s="13" t="s">
        <v>11</v>
      </c>
      <c r="I1537" s="126" t="s">
        <v>3154</v>
      </c>
      <c r="J1537" s="142" t="s">
        <v>3154</v>
      </c>
      <c r="K1537" s="17">
        <f>VLOOKUP(A1537,'[1]קובץ מוכן '!$A$1:$C$7608,3,0)</f>
        <v>0</v>
      </c>
      <c r="L1537" s="17">
        <f>VLOOKUP(A1537,'[2]2023'!$A$9:$I$7853,9,0)</f>
        <v>0</v>
      </c>
      <c r="M1537" s="140" t="s">
        <v>3154</v>
      </c>
    </row>
    <row r="1538" spans="1:13" ht="15.75" outlineLevel="1">
      <c r="A1538" s="10">
        <v>1511000662</v>
      </c>
      <c r="B1538" s="11">
        <v>662</v>
      </c>
      <c r="C1538" s="19">
        <v>511000</v>
      </c>
      <c r="D1538" s="13">
        <v>1</v>
      </c>
      <c r="E1538" s="136" t="s">
        <v>3154</v>
      </c>
      <c r="F1538" s="15" t="s">
        <v>1125</v>
      </c>
      <c r="G1538" s="137" t="s">
        <v>3154</v>
      </c>
      <c r="H1538" s="13" t="s">
        <v>34</v>
      </c>
      <c r="I1538" s="16">
        <f t="shared" si="90"/>
        <v>-0.54</v>
      </c>
      <c r="J1538" s="126" t="s">
        <v>3154</v>
      </c>
      <c r="K1538" s="17">
        <f>VLOOKUP(A1538,'[1]קובץ מוכן '!$A$1:$C$7608,3,0)</f>
        <v>-2300000</v>
      </c>
      <c r="L1538" s="17">
        <f>VLOOKUP(A1538,'[2]2023'!$A$9:$I$7853,9,0)</f>
        <v>-5000000</v>
      </c>
      <c r="M1538" s="18">
        <f>VLOOKUP(A1538,[3]data1683177749303!$A$2:$J$6448,10,0)</f>
        <v>-2379516.64</v>
      </c>
    </row>
    <row r="1539" spans="1:13" ht="16.5" outlineLevel="1" thickBot="1">
      <c r="A1539" s="10">
        <v>1511000663</v>
      </c>
      <c r="B1539" s="11">
        <v>663</v>
      </c>
      <c r="C1539" s="19">
        <v>511000</v>
      </c>
      <c r="D1539" s="13">
        <v>1</v>
      </c>
      <c r="E1539" s="136" t="s">
        <v>3154</v>
      </c>
      <c r="F1539" s="15" t="s">
        <v>1126</v>
      </c>
      <c r="G1539" s="137" t="s">
        <v>3154</v>
      </c>
      <c r="H1539" s="13" t="s">
        <v>34</v>
      </c>
      <c r="I1539" s="126" t="s">
        <v>3154</v>
      </c>
      <c r="J1539" s="126" t="s">
        <v>3154</v>
      </c>
      <c r="K1539" s="17">
        <f>VLOOKUP(A1539,'[1]קובץ מוכן '!$A$1:$C$7608,3,0)</f>
        <v>0</v>
      </c>
      <c r="L1539" s="17">
        <f>VLOOKUP(A1539,'[2]2023'!$A$9:$I$7853,9,0)</f>
        <v>0</v>
      </c>
      <c r="M1539" s="18">
        <f>VLOOKUP(A1539,[3]data1683177749303!$A$2:$J$6448,10,0)</f>
        <v>0</v>
      </c>
    </row>
    <row r="1540" spans="1:13" ht="16.5" thickBot="1">
      <c r="A1540" s="125" t="s">
        <v>3154</v>
      </c>
      <c r="B1540" s="25" t="s">
        <v>1127</v>
      </c>
      <c r="C1540" s="146" t="s">
        <v>3154</v>
      </c>
      <c r="D1540" s="146" t="s">
        <v>3154</v>
      </c>
      <c r="E1540" s="147" t="s">
        <v>3154</v>
      </c>
      <c r="F1540" s="28" t="s">
        <v>1124</v>
      </c>
      <c r="G1540" s="153" t="s">
        <v>3154</v>
      </c>
      <c r="H1540" s="146" t="s">
        <v>3154</v>
      </c>
      <c r="I1540" s="29">
        <f t="shared" si="90"/>
        <v>-0.54</v>
      </c>
      <c r="J1540" s="127" t="s">
        <v>3154</v>
      </c>
      <c r="K1540" s="37">
        <f t="shared" ref="K1540:M1540" si="92">SUBTOTAL(9,K1538:K1539)</f>
        <v>-2300000</v>
      </c>
      <c r="L1540" s="37">
        <f t="shared" si="92"/>
        <v>-5000000</v>
      </c>
      <c r="M1540" s="38">
        <f t="shared" si="92"/>
        <v>-2379516.64</v>
      </c>
    </row>
    <row r="1541" spans="1:13" ht="15.75" outlineLevel="1">
      <c r="A1541" s="10">
        <v>15120000</v>
      </c>
      <c r="B1541" s="11">
        <v>0</v>
      </c>
      <c r="C1541" s="19">
        <v>512000</v>
      </c>
      <c r="D1541" s="13">
        <v>1</v>
      </c>
      <c r="E1541" s="136" t="s">
        <v>3154</v>
      </c>
      <c r="F1541" s="15" t="s">
        <v>1128</v>
      </c>
      <c r="G1541" s="137" t="s">
        <v>3154</v>
      </c>
      <c r="H1541" s="13" t="s">
        <v>11</v>
      </c>
      <c r="I1541" s="126" t="s">
        <v>3154</v>
      </c>
      <c r="J1541" s="142" t="s">
        <v>3154</v>
      </c>
      <c r="K1541" s="17">
        <f>VLOOKUP(A1541,'[1]קובץ מוכן '!$A$1:$C$7608,3,0)</f>
        <v>0</v>
      </c>
      <c r="L1541" s="139" t="s">
        <v>3154</v>
      </c>
      <c r="M1541" s="140" t="s">
        <v>3154</v>
      </c>
    </row>
    <row r="1542" spans="1:13" ht="15.75" outlineLevel="1">
      <c r="A1542" s="10">
        <v>1512000661</v>
      </c>
      <c r="B1542" s="11">
        <v>661</v>
      </c>
      <c r="C1542" s="19">
        <v>512000</v>
      </c>
      <c r="D1542" s="13">
        <v>1</v>
      </c>
      <c r="E1542" s="136" t="s">
        <v>3154</v>
      </c>
      <c r="F1542" s="15" t="s">
        <v>1129</v>
      </c>
      <c r="G1542" s="137" t="s">
        <v>3154</v>
      </c>
      <c r="H1542" s="13" t="s">
        <v>34</v>
      </c>
      <c r="I1542" s="16">
        <f t="shared" si="90"/>
        <v>-0.97499999999999998</v>
      </c>
      <c r="J1542" s="126" t="s">
        <v>3154</v>
      </c>
      <c r="K1542" s="17">
        <f>VLOOKUP(A1542,'[1]קובץ מוכן '!$A$1:$C$7608,3,0)</f>
        <v>-1000</v>
      </c>
      <c r="L1542" s="17">
        <f>VLOOKUP(A1542,'[2]2023'!$A$9:$I$7853,9,0)</f>
        <v>-40000</v>
      </c>
      <c r="M1542" s="18">
        <f>VLOOKUP(A1542,[3]data1683177749303!$A$2:$J$6448,10,0)</f>
        <v>-977.93</v>
      </c>
    </row>
    <row r="1543" spans="1:13" ht="15.75" outlineLevel="1">
      <c r="A1543" s="10">
        <v>1512000662</v>
      </c>
      <c r="B1543" s="11">
        <v>662</v>
      </c>
      <c r="C1543" s="19">
        <v>512000</v>
      </c>
      <c r="D1543" s="13">
        <v>1</v>
      </c>
      <c r="E1543" s="136" t="s">
        <v>3154</v>
      </c>
      <c r="F1543" s="15" t="s">
        <v>153</v>
      </c>
      <c r="G1543" s="137" t="s">
        <v>3154</v>
      </c>
      <c r="H1543" s="13" t="s">
        <v>34</v>
      </c>
      <c r="I1543" s="16">
        <f t="shared" si="90"/>
        <v>0</v>
      </c>
      <c r="J1543" s="126" t="s">
        <v>3154</v>
      </c>
      <c r="K1543" s="17">
        <f>VLOOKUP(A1543,'[1]קובץ מוכן '!$A$1:$C$7608,3,0)</f>
        <v>-50000</v>
      </c>
      <c r="L1543" s="17">
        <f>VLOOKUP(A1543,'[2]2023'!$A$9:$I$7853,9,0)</f>
        <v>-50000</v>
      </c>
      <c r="M1543" s="18">
        <f>VLOOKUP(A1543,[3]data1683177749303!$A$2:$J$6448,10,0)</f>
        <v>-46122.91</v>
      </c>
    </row>
    <row r="1544" spans="1:13" ht="16.5" outlineLevel="1" thickBot="1">
      <c r="A1544" s="10">
        <v>1512000664</v>
      </c>
      <c r="B1544" s="11">
        <v>664</v>
      </c>
      <c r="C1544" s="19">
        <v>512000</v>
      </c>
      <c r="D1544" s="13">
        <v>1</v>
      </c>
      <c r="E1544" s="136" t="s">
        <v>3154</v>
      </c>
      <c r="F1544" s="15" t="s">
        <v>1130</v>
      </c>
      <c r="G1544" s="137" t="s">
        <v>3154</v>
      </c>
      <c r="H1544" s="13" t="s">
        <v>34</v>
      </c>
      <c r="I1544" s="126" t="s">
        <v>3154</v>
      </c>
      <c r="J1544" s="126" t="s">
        <v>3154</v>
      </c>
      <c r="K1544" s="17">
        <f>VLOOKUP(A1544,'[1]קובץ מוכן '!$A$1:$C$7608,3,0)</f>
        <v>0</v>
      </c>
      <c r="L1544" s="17">
        <f>VLOOKUP(A1544,'[2]2023'!$A$9:$I$7853,9,0)</f>
        <v>0</v>
      </c>
      <c r="M1544" s="18">
        <f>VLOOKUP(A1544,[3]data1683177749303!$A$2:$J$6448,10,0)</f>
        <v>0</v>
      </c>
    </row>
    <row r="1545" spans="1:13" ht="16.5" thickBot="1">
      <c r="A1545" s="125" t="s">
        <v>3154</v>
      </c>
      <c r="B1545" s="25" t="s">
        <v>1131</v>
      </c>
      <c r="C1545" s="146" t="s">
        <v>3154</v>
      </c>
      <c r="D1545" s="146" t="s">
        <v>3154</v>
      </c>
      <c r="E1545" s="147" t="s">
        <v>3154</v>
      </c>
      <c r="F1545" s="28" t="s">
        <v>1128</v>
      </c>
      <c r="G1545" s="153" t="s">
        <v>3154</v>
      </c>
      <c r="H1545" s="146" t="s">
        <v>3154</v>
      </c>
      <c r="I1545" s="29">
        <f t="shared" si="90"/>
        <v>-0.43333333333333335</v>
      </c>
      <c r="J1545" s="127" t="s">
        <v>3154</v>
      </c>
      <c r="K1545" s="37">
        <f t="shared" ref="K1545:M1545" si="93">SUBTOTAL(9,K1542:K1544)</f>
        <v>-51000</v>
      </c>
      <c r="L1545" s="37">
        <f t="shared" si="93"/>
        <v>-90000</v>
      </c>
      <c r="M1545" s="38">
        <f t="shared" si="93"/>
        <v>-47100.840000000004</v>
      </c>
    </row>
    <row r="1546" spans="1:13" ht="15.75" outlineLevel="1">
      <c r="A1546" s="10">
        <v>15130000</v>
      </c>
      <c r="B1546" s="11">
        <v>0</v>
      </c>
      <c r="C1546" s="19">
        <v>513000</v>
      </c>
      <c r="D1546" s="13">
        <v>1</v>
      </c>
      <c r="E1546" s="136" t="s">
        <v>3154</v>
      </c>
      <c r="F1546" s="15" t="s">
        <v>1132</v>
      </c>
      <c r="G1546" s="137" t="s">
        <v>3154</v>
      </c>
      <c r="H1546" s="13" t="s">
        <v>11</v>
      </c>
      <c r="I1546" s="126" t="s">
        <v>3154</v>
      </c>
      <c r="J1546" s="142" t="s">
        <v>3154</v>
      </c>
      <c r="K1546" s="17">
        <f>VLOOKUP(A1546,'[1]קובץ מוכן '!$A$1:$C$7608,3,0)</f>
        <v>0</v>
      </c>
      <c r="L1546" s="139" t="s">
        <v>3154</v>
      </c>
      <c r="M1546" s="140" t="s">
        <v>3154</v>
      </c>
    </row>
    <row r="1547" spans="1:13" ht="15.75" outlineLevel="1">
      <c r="A1547" s="10">
        <v>1513000690</v>
      </c>
      <c r="B1547" s="11">
        <v>690</v>
      </c>
      <c r="C1547" s="19">
        <v>513000</v>
      </c>
      <c r="D1547" s="13">
        <v>1</v>
      </c>
      <c r="E1547" s="136" t="s">
        <v>3154</v>
      </c>
      <c r="F1547" s="15" t="s">
        <v>1133</v>
      </c>
      <c r="G1547" s="137" t="s">
        <v>3154</v>
      </c>
      <c r="H1547" s="13" t="s">
        <v>34</v>
      </c>
      <c r="I1547" s="126" t="s">
        <v>3154</v>
      </c>
      <c r="J1547" s="126" t="s">
        <v>3154</v>
      </c>
      <c r="K1547" s="17">
        <v>-1000000</v>
      </c>
      <c r="L1547" s="17">
        <f>VLOOKUP(A1547,'[2]2023'!$A$9:$I$7853,9,0)</f>
        <v>0</v>
      </c>
      <c r="M1547" s="18">
        <f>VLOOKUP(A1547,[3]data1683177749303!$A$2:$J$6448,10,0)</f>
        <v>-4187488.52</v>
      </c>
    </row>
    <row r="1548" spans="1:13" ht="15.75" outlineLevel="1">
      <c r="A1548" s="10">
        <v>1513000691</v>
      </c>
      <c r="B1548" s="11">
        <v>691</v>
      </c>
      <c r="C1548" s="19">
        <v>513000</v>
      </c>
      <c r="D1548" s="13">
        <v>1</v>
      </c>
      <c r="E1548" s="136" t="s">
        <v>3154</v>
      </c>
      <c r="F1548" s="15" t="s">
        <v>1134</v>
      </c>
      <c r="G1548" s="137" t="s">
        <v>3154</v>
      </c>
      <c r="H1548" s="13" t="s">
        <v>34</v>
      </c>
      <c r="I1548" s="126" t="s">
        <v>3154</v>
      </c>
      <c r="J1548" s="126" t="s">
        <v>3154</v>
      </c>
      <c r="K1548" s="17">
        <f>VLOOKUP(A1548,'[1]קובץ מוכן '!$A$1:$C$7608,3,0)</f>
        <v>0</v>
      </c>
      <c r="L1548" s="17">
        <f>VLOOKUP(A1548,'[2]2023'!$A$9:$I$7853,9,0)</f>
        <v>0</v>
      </c>
      <c r="M1548" s="18">
        <f>VLOOKUP(A1548,[3]data1683177749303!$A$2:$J$6448,10,0)</f>
        <v>0</v>
      </c>
    </row>
    <row r="1549" spans="1:13" ht="15.75" outlineLevel="1">
      <c r="A1549" s="10">
        <v>1513000692</v>
      </c>
      <c r="B1549" s="11">
        <v>692</v>
      </c>
      <c r="C1549" s="19">
        <v>513000</v>
      </c>
      <c r="D1549" s="13">
        <v>1</v>
      </c>
      <c r="E1549" s="136" t="s">
        <v>3154</v>
      </c>
      <c r="F1549" s="15" t="s">
        <v>1135</v>
      </c>
      <c r="G1549" s="137" t="s">
        <v>3154</v>
      </c>
      <c r="H1549" s="13" t="s">
        <v>34</v>
      </c>
      <c r="I1549" s="126" t="s">
        <v>3154</v>
      </c>
      <c r="J1549" s="126" t="s">
        <v>3154</v>
      </c>
      <c r="K1549" s="17">
        <f>-67807680-170</f>
        <v>-67807850</v>
      </c>
      <c r="L1549" s="17">
        <f>VLOOKUP(A1549,'[2]2023'!$A$9:$I$7853,9,0)</f>
        <v>-27509110</v>
      </c>
      <c r="M1549" s="18">
        <f>VLOOKUP(A1549,[3]data1683177749303!$A$2:$J$6448,10,0)</f>
        <v>-94685019</v>
      </c>
    </row>
    <row r="1550" spans="1:13" ht="15.75" outlineLevel="1">
      <c r="A1550" s="10">
        <v>1513000920</v>
      </c>
      <c r="B1550" s="11">
        <v>920</v>
      </c>
      <c r="C1550" s="19">
        <v>513000</v>
      </c>
      <c r="D1550" s="13">
        <v>1</v>
      </c>
      <c r="E1550" s="136" t="s">
        <v>3154</v>
      </c>
      <c r="F1550" s="15" t="s">
        <v>1136</v>
      </c>
      <c r="G1550" s="137" t="s">
        <v>3154</v>
      </c>
      <c r="H1550" s="13" t="s">
        <v>34</v>
      </c>
      <c r="I1550" s="126" t="s">
        <v>3154</v>
      </c>
      <c r="J1550" s="126" t="s">
        <v>3154</v>
      </c>
      <c r="K1550" s="17">
        <f>VLOOKUP(A1550,'[1]קובץ מוכן '!$A$1:$C$7608,3,0)</f>
        <v>0</v>
      </c>
      <c r="L1550" s="17">
        <f>VLOOKUP(A1550,'[2]2023'!$A$9:$I$7853,9,0)</f>
        <v>0</v>
      </c>
      <c r="M1550" s="18">
        <f>VLOOKUP(A1550,[3]data1683177749303!$A$2:$J$6448,10,0)</f>
        <v>0</v>
      </c>
    </row>
    <row r="1551" spans="1:13" ht="16.5" outlineLevel="1" thickBot="1">
      <c r="A1551" s="10">
        <v>1513000693</v>
      </c>
      <c r="B1551" s="11">
        <v>693</v>
      </c>
      <c r="C1551" s="19">
        <v>513000</v>
      </c>
      <c r="D1551" s="13">
        <v>1</v>
      </c>
      <c r="E1551" s="136" t="s">
        <v>3154</v>
      </c>
      <c r="F1551" s="15" t="s">
        <v>3148</v>
      </c>
      <c r="G1551" s="137" t="s">
        <v>3154</v>
      </c>
      <c r="H1551" s="13" t="s">
        <v>34</v>
      </c>
      <c r="I1551" s="126" t="s">
        <v>3154</v>
      </c>
      <c r="J1551" s="126" t="s">
        <v>3154</v>
      </c>
      <c r="K1551" s="17">
        <f>VLOOKUP(A1551,'[1]קובץ מוכן '!$A$1:$C$7608,3,0)</f>
        <v>0</v>
      </c>
      <c r="L1551" s="139" t="s">
        <v>3154</v>
      </c>
      <c r="M1551" s="18">
        <f>VLOOKUP(A1551,[3]data1683177749303!$A$2:$J$6448,10,0)</f>
        <v>-279720.7</v>
      </c>
    </row>
    <row r="1552" spans="1:13" ht="16.5" thickBot="1">
      <c r="A1552" s="125" t="s">
        <v>3154</v>
      </c>
      <c r="B1552" s="25" t="s">
        <v>1137</v>
      </c>
      <c r="C1552" s="146" t="s">
        <v>3154</v>
      </c>
      <c r="D1552" s="146" t="s">
        <v>3154</v>
      </c>
      <c r="E1552" s="147" t="s">
        <v>3154</v>
      </c>
      <c r="F1552" s="28" t="s">
        <v>1132</v>
      </c>
      <c r="G1552" s="153" t="s">
        <v>3154</v>
      </c>
      <c r="H1552" s="146" t="s">
        <v>3154</v>
      </c>
      <c r="I1552" s="29">
        <f t="shared" si="90"/>
        <v>1.5012750321620727</v>
      </c>
      <c r="J1552" s="127" t="s">
        <v>3154</v>
      </c>
      <c r="K1552" s="37">
        <f>SUBTOTAL(9,K1547:K1551)</f>
        <v>-68807850</v>
      </c>
      <c r="L1552" s="37">
        <f>SUBTOTAL(9,L1547:L1551)</f>
        <v>-27509110</v>
      </c>
      <c r="M1552" s="38">
        <f>SUBTOTAL(9,M1547:M1551)</f>
        <v>-99152228.219999999</v>
      </c>
    </row>
    <row r="1553" spans="1:13" ht="15.75" outlineLevel="1">
      <c r="A1553" s="10">
        <v>15900000</v>
      </c>
      <c r="B1553" s="11">
        <v>0</v>
      </c>
      <c r="C1553" s="19">
        <v>590000</v>
      </c>
      <c r="D1553" s="13">
        <v>1</v>
      </c>
      <c r="E1553" s="136" t="s">
        <v>3154</v>
      </c>
      <c r="F1553" s="15" t="s">
        <v>1138</v>
      </c>
      <c r="G1553" s="137" t="s">
        <v>3154</v>
      </c>
      <c r="H1553" s="13" t="s">
        <v>11</v>
      </c>
      <c r="I1553" s="126" t="s">
        <v>3154</v>
      </c>
      <c r="J1553" s="142" t="s">
        <v>3154</v>
      </c>
      <c r="K1553" s="17">
        <f>VLOOKUP(A1553,'[1]קובץ מוכן '!$A$1:$C$7608,3,0)</f>
        <v>0</v>
      </c>
      <c r="L1553" s="139" t="s">
        <v>3154</v>
      </c>
      <c r="M1553" s="140" t="s">
        <v>3154</v>
      </c>
    </row>
    <row r="1554" spans="1:13" ht="15.75" outlineLevel="1">
      <c r="A1554" s="10">
        <v>15940000</v>
      </c>
      <c r="B1554" s="11">
        <v>0</v>
      </c>
      <c r="C1554" s="19">
        <v>594000</v>
      </c>
      <c r="D1554" s="13">
        <v>1</v>
      </c>
      <c r="E1554" s="136" t="s">
        <v>3154</v>
      </c>
      <c r="F1554" s="15" t="s">
        <v>1138</v>
      </c>
      <c r="G1554" s="137" t="s">
        <v>3154</v>
      </c>
      <c r="H1554" s="13" t="s">
        <v>11</v>
      </c>
      <c r="I1554" s="126" t="s">
        <v>3154</v>
      </c>
      <c r="J1554" s="142" t="s">
        <v>3154</v>
      </c>
      <c r="K1554" s="17">
        <f>VLOOKUP(A1554,'[1]קובץ מוכן '!$A$1:$C$7608,3,0)</f>
        <v>0</v>
      </c>
      <c r="L1554" s="17">
        <f>VLOOKUP(A1554,'[2]2023'!$A$9:$I$7853,9,0)</f>
        <v>0</v>
      </c>
      <c r="M1554" s="140" t="s">
        <v>3154</v>
      </c>
    </row>
    <row r="1555" spans="1:13" ht="15.75" outlineLevel="1">
      <c r="A1555" s="10">
        <v>1594000690</v>
      </c>
      <c r="B1555" s="11">
        <v>690</v>
      </c>
      <c r="C1555" s="19">
        <v>594000</v>
      </c>
      <c r="D1555" s="13">
        <v>1</v>
      </c>
      <c r="E1555" s="136" t="s">
        <v>3154</v>
      </c>
      <c r="F1555" s="15" t="s">
        <v>1139</v>
      </c>
      <c r="G1555" s="137" t="s">
        <v>3154</v>
      </c>
      <c r="H1555" s="13" t="s">
        <v>34</v>
      </c>
      <c r="I1555" s="126" t="s">
        <v>3154</v>
      </c>
      <c r="J1555" s="126" t="s">
        <v>3154</v>
      </c>
      <c r="K1555" s="17">
        <f>VLOOKUP(A1555,'[1]קובץ מוכן '!$A$1:$C$7608,3,0)</f>
        <v>0</v>
      </c>
      <c r="L1555" s="139" t="s">
        <v>3154</v>
      </c>
      <c r="M1555" s="140" t="s">
        <v>3154</v>
      </c>
    </row>
    <row r="1556" spans="1:13" ht="15.75" outlineLevel="1">
      <c r="A1556" s="10">
        <v>1594000691</v>
      </c>
      <c r="B1556" s="11">
        <v>691</v>
      </c>
      <c r="C1556" s="19">
        <v>594000</v>
      </c>
      <c r="D1556" s="13">
        <v>1</v>
      </c>
      <c r="E1556" s="136" t="s">
        <v>3154</v>
      </c>
      <c r="F1556" s="15" t="s">
        <v>1140</v>
      </c>
      <c r="G1556" s="137" t="s">
        <v>3154</v>
      </c>
      <c r="H1556" s="13" t="s">
        <v>34</v>
      </c>
      <c r="I1556" s="16">
        <f t="shared" si="90"/>
        <v>0.78571428571428581</v>
      </c>
      <c r="J1556" s="126" t="s">
        <v>3154</v>
      </c>
      <c r="K1556" s="17">
        <f>VLOOKUP(A1556,'[1]קובץ מוכן '!$A$1:$C$7608,3,0)</f>
        <v>-500000</v>
      </c>
      <c r="L1556" s="17">
        <f>VLOOKUP(A1556,'[2]2023'!$A$9:$I$7853,9,0)</f>
        <v>-280000</v>
      </c>
      <c r="M1556" s="18">
        <f>VLOOKUP(A1556,[3]data1683177749303!$A$2:$J$6448,10,0)</f>
        <v>-520064</v>
      </c>
    </row>
    <row r="1557" spans="1:13" ht="15.75" outlineLevel="1">
      <c r="A1557" s="10">
        <v>1594000692</v>
      </c>
      <c r="B1557" s="11">
        <v>692</v>
      </c>
      <c r="C1557" s="19">
        <v>594000</v>
      </c>
      <c r="D1557" s="13">
        <v>1</v>
      </c>
      <c r="E1557" s="136" t="s">
        <v>3154</v>
      </c>
      <c r="F1557" s="15" t="s">
        <v>1141</v>
      </c>
      <c r="G1557" s="137" t="s">
        <v>3154</v>
      </c>
      <c r="H1557" s="13" t="s">
        <v>34</v>
      </c>
      <c r="I1557" s="16">
        <f t="shared" si="90"/>
        <v>-0.25</v>
      </c>
      <c r="J1557" s="126" t="s">
        <v>3154</v>
      </c>
      <c r="K1557" s="17">
        <f>VLOOKUP(A1557,'[1]קובץ מוכן '!$A$1:$C$7608,3,0)</f>
        <v>-1500000</v>
      </c>
      <c r="L1557" s="17">
        <f>VLOOKUP(A1557,'[2]2023'!$A$9:$I$7853,9,0)</f>
        <v>-2000000</v>
      </c>
      <c r="M1557" s="18">
        <f>VLOOKUP(A1557,[3]data1683177749303!$A$2:$J$6448,10,0)</f>
        <v>-1473546.09</v>
      </c>
    </row>
    <row r="1558" spans="1:13" ht="15.75" outlineLevel="1">
      <c r="A1558" s="10">
        <v>1594000693</v>
      </c>
      <c r="B1558" s="11">
        <v>693</v>
      </c>
      <c r="C1558" s="19">
        <v>594000</v>
      </c>
      <c r="D1558" s="13">
        <v>1</v>
      </c>
      <c r="E1558" s="136" t="s">
        <v>3154</v>
      </c>
      <c r="F1558" s="15" t="s">
        <v>1142</v>
      </c>
      <c r="G1558" s="137" t="s">
        <v>3154</v>
      </c>
      <c r="H1558" s="13" t="s">
        <v>34</v>
      </c>
      <c r="I1558" s="16">
        <f t="shared" si="90"/>
        <v>0</v>
      </c>
      <c r="J1558" s="126" t="s">
        <v>3154</v>
      </c>
      <c r="K1558" s="17">
        <f>VLOOKUP(A1558,'[1]קובץ מוכן '!$A$1:$C$7608,3,0)</f>
        <v>-50000</v>
      </c>
      <c r="L1558" s="17">
        <f>VLOOKUP(A1558,'[2]2023'!$A$9:$I$7853,9,0)</f>
        <v>-50000</v>
      </c>
      <c r="M1558" s="18">
        <f>VLOOKUP(A1558,[3]data1683177749303!$A$2:$J$6448,10,0)</f>
        <v>-105123.6</v>
      </c>
    </row>
    <row r="1559" spans="1:13" ht="15.75" outlineLevel="1">
      <c r="A1559" s="10">
        <v>1594000694</v>
      </c>
      <c r="B1559" s="11">
        <v>694</v>
      </c>
      <c r="C1559" s="19">
        <v>594000</v>
      </c>
      <c r="D1559" s="13">
        <v>1</v>
      </c>
      <c r="E1559" s="136" t="s">
        <v>3154</v>
      </c>
      <c r="F1559" s="15" t="s">
        <v>324</v>
      </c>
      <c r="G1559" s="137" t="s">
        <v>3154</v>
      </c>
      <c r="H1559" s="13" t="s">
        <v>34</v>
      </c>
      <c r="I1559" s="16">
        <f t="shared" si="90"/>
        <v>0</v>
      </c>
      <c r="J1559" s="126" t="s">
        <v>3154</v>
      </c>
      <c r="K1559" s="17">
        <f>VLOOKUP(A1559,'[1]קובץ מוכן '!$A$1:$C$7608,3,0)</f>
        <v>-200000</v>
      </c>
      <c r="L1559" s="17">
        <f>VLOOKUP(A1559,'[2]2023'!$A$9:$I$7853,9,0)</f>
        <v>-200000</v>
      </c>
      <c r="M1559" s="18">
        <f>VLOOKUP(A1559,[3]data1683177749303!$A$2:$J$6448,10,0)</f>
        <v>-35045.32</v>
      </c>
    </row>
    <row r="1560" spans="1:13" ht="15.75" outlineLevel="1">
      <c r="A1560" s="10">
        <v>1594000695</v>
      </c>
      <c r="B1560" s="11">
        <v>695</v>
      </c>
      <c r="C1560" s="19">
        <v>594000</v>
      </c>
      <c r="D1560" s="13">
        <v>1</v>
      </c>
      <c r="E1560" s="136" t="s">
        <v>3154</v>
      </c>
      <c r="F1560" s="15" t="s">
        <v>1143</v>
      </c>
      <c r="G1560" s="137" t="s">
        <v>3154</v>
      </c>
      <c r="H1560" s="13" t="s">
        <v>34</v>
      </c>
      <c r="I1560" s="16">
        <f t="shared" si="90"/>
        <v>0</v>
      </c>
      <c r="J1560" s="126" t="s">
        <v>3154</v>
      </c>
      <c r="K1560" s="17">
        <f>VLOOKUP(A1560,'[1]קובץ מוכן '!$A$1:$C$7608,3,0)</f>
        <v>-15000</v>
      </c>
      <c r="L1560" s="17">
        <f>VLOOKUP(A1560,'[2]2023'!$A$9:$I$7853,9,0)</f>
        <v>-15000</v>
      </c>
      <c r="M1560" s="18">
        <f>VLOOKUP(A1560,[3]data1683177749303!$A$2:$J$6448,10,0)</f>
        <v>-31891.87</v>
      </c>
    </row>
    <row r="1561" spans="1:13" ht="15.75" outlineLevel="1">
      <c r="A1561" s="10">
        <v>1594000696</v>
      </c>
      <c r="B1561" s="11">
        <v>696</v>
      </c>
      <c r="C1561" s="19">
        <v>594000</v>
      </c>
      <c r="D1561" s="13">
        <v>1</v>
      </c>
      <c r="E1561" s="136" t="s">
        <v>3154</v>
      </c>
      <c r="F1561" s="15" t="s">
        <v>1144</v>
      </c>
      <c r="G1561" s="137" t="s">
        <v>3154</v>
      </c>
      <c r="H1561" s="13" t="s">
        <v>34</v>
      </c>
      <c r="I1561" s="126" t="s">
        <v>3154</v>
      </c>
      <c r="J1561" s="126" t="s">
        <v>3154</v>
      </c>
      <c r="K1561" s="17">
        <f>VLOOKUP(A1561,'[1]קובץ מוכן '!$A$1:$C$7608,3,0)</f>
        <v>0</v>
      </c>
      <c r="L1561" s="17">
        <f>VLOOKUP(A1561,'[2]2023'!$A$9:$I$7853,9,0)</f>
        <v>0</v>
      </c>
      <c r="M1561" s="18">
        <f>VLOOKUP(A1561,[3]data1683177749303!$A$2:$J$6448,10,0)</f>
        <v>0</v>
      </c>
    </row>
    <row r="1562" spans="1:13" ht="15.75" outlineLevel="1">
      <c r="A1562" s="10">
        <v>1594000697</v>
      </c>
      <c r="B1562" s="11">
        <v>697</v>
      </c>
      <c r="C1562" s="19">
        <v>594000</v>
      </c>
      <c r="D1562" s="13">
        <v>1</v>
      </c>
      <c r="E1562" s="136" t="s">
        <v>3154</v>
      </c>
      <c r="F1562" s="15" t="s">
        <v>1145</v>
      </c>
      <c r="G1562" s="137" t="s">
        <v>3154</v>
      </c>
      <c r="H1562" s="13" t="s">
        <v>34</v>
      </c>
      <c r="I1562" s="126" t="s">
        <v>3154</v>
      </c>
      <c r="J1562" s="126" t="s">
        <v>3154</v>
      </c>
      <c r="K1562" s="17">
        <f>VLOOKUP(A1562,'[1]קובץ מוכן '!$A$1:$C$7608,3,0)</f>
        <v>0</v>
      </c>
      <c r="L1562" s="17">
        <f>VLOOKUP(A1562,'[2]2023'!$A$9:$I$7853,9,0)</f>
        <v>0</v>
      </c>
      <c r="M1562" s="18">
        <f>VLOOKUP(A1562,[3]data1683177749303!$A$2:$J$6448,10,0)</f>
        <v>0</v>
      </c>
    </row>
    <row r="1563" spans="1:13" ht="15.75" outlineLevel="1">
      <c r="A1563" s="10">
        <v>1594000698</v>
      </c>
      <c r="B1563" s="11">
        <v>698</v>
      </c>
      <c r="C1563" s="19">
        <v>594000</v>
      </c>
      <c r="D1563" s="13">
        <v>1</v>
      </c>
      <c r="E1563" s="136" t="s">
        <v>3154</v>
      </c>
      <c r="F1563" s="15" t="s">
        <v>1146</v>
      </c>
      <c r="G1563" s="137" t="s">
        <v>3154</v>
      </c>
      <c r="H1563" s="13" t="s">
        <v>34</v>
      </c>
      <c r="I1563" s="126" t="s">
        <v>3154</v>
      </c>
      <c r="J1563" s="126" t="s">
        <v>3154</v>
      </c>
      <c r="K1563" s="17">
        <f>VLOOKUP(A1563,'[1]קובץ מוכן '!$A$1:$C$7608,3,0)</f>
        <v>0</v>
      </c>
      <c r="L1563" s="17">
        <f>VLOOKUP(A1563,'[2]2023'!$A$9:$I$7853,9,0)</f>
        <v>0</v>
      </c>
      <c r="M1563" s="18">
        <f>VLOOKUP(A1563,[3]data1683177749303!$A$2:$J$6448,10,0)</f>
        <v>0</v>
      </c>
    </row>
    <row r="1564" spans="1:13" ht="15.75" outlineLevel="1">
      <c r="A1564" s="10">
        <v>1594000699</v>
      </c>
      <c r="B1564" s="11">
        <v>699</v>
      </c>
      <c r="C1564" s="19">
        <v>594000</v>
      </c>
      <c r="D1564" s="13">
        <v>1</v>
      </c>
      <c r="E1564" s="136" t="s">
        <v>3154</v>
      </c>
      <c r="F1564" s="15" t="s">
        <v>1147</v>
      </c>
      <c r="G1564" s="137" t="s">
        <v>3154</v>
      </c>
      <c r="H1564" s="13" t="s">
        <v>34</v>
      </c>
      <c r="I1564" s="126" t="s">
        <v>3154</v>
      </c>
      <c r="J1564" s="126" t="s">
        <v>3154</v>
      </c>
      <c r="K1564" s="17">
        <f>VLOOKUP(A1564,'[1]קובץ מוכן '!$A$1:$C$7608,3,0)</f>
        <v>0</v>
      </c>
      <c r="L1564" s="17">
        <f>VLOOKUP(A1564,'[2]2023'!$A$9:$I$7853,9,0)</f>
        <v>0</v>
      </c>
      <c r="M1564" s="18">
        <f>VLOOKUP(A1564,[3]data1683177749303!$A$2:$J$6448,10,0)</f>
        <v>0</v>
      </c>
    </row>
    <row r="1565" spans="1:13" ht="15.75" outlineLevel="1">
      <c r="A1565" s="10">
        <v>1594000790</v>
      </c>
      <c r="B1565" s="11">
        <v>790</v>
      </c>
      <c r="C1565" s="19">
        <v>594000</v>
      </c>
      <c r="D1565" s="13">
        <v>1</v>
      </c>
      <c r="E1565" s="136" t="s">
        <v>3154</v>
      </c>
      <c r="F1565" s="15" t="s">
        <v>1148</v>
      </c>
      <c r="G1565" s="137" t="s">
        <v>3154</v>
      </c>
      <c r="H1565" s="13" t="s">
        <v>34</v>
      </c>
      <c r="I1565" s="126" t="s">
        <v>3154</v>
      </c>
      <c r="J1565" s="126" t="s">
        <v>3154</v>
      </c>
      <c r="K1565" s="17">
        <f>VLOOKUP(A1565,'[1]קובץ מוכן '!$A$1:$C$7608,3,0)</f>
        <v>0</v>
      </c>
      <c r="L1565" s="17">
        <f>VLOOKUP(A1565,'[2]2023'!$A$9:$I$7853,9,0)</f>
        <v>0</v>
      </c>
      <c r="M1565" s="18">
        <f>VLOOKUP(A1565,[3]data1683177749303!$A$2:$J$6448,10,0)</f>
        <v>0</v>
      </c>
    </row>
    <row r="1566" spans="1:13" ht="15.75" outlineLevel="1">
      <c r="A1566" s="10">
        <v>1594000791</v>
      </c>
      <c r="B1566" s="11">
        <v>791</v>
      </c>
      <c r="C1566" s="19">
        <v>594000</v>
      </c>
      <c r="D1566" s="13">
        <v>1</v>
      </c>
      <c r="E1566" s="136" t="s">
        <v>3154</v>
      </c>
      <c r="F1566" s="15" t="s">
        <v>1149</v>
      </c>
      <c r="G1566" s="137" t="s">
        <v>3154</v>
      </c>
      <c r="H1566" s="13" t="s">
        <v>34</v>
      </c>
      <c r="I1566" s="16">
        <f t="shared" si="90"/>
        <v>-0.83333333333333337</v>
      </c>
      <c r="J1566" s="126" t="s">
        <v>3154</v>
      </c>
      <c r="K1566" s="17">
        <v>-50000</v>
      </c>
      <c r="L1566" s="17">
        <f>VLOOKUP(A1566,'[2]2023'!$A$9:$I$7853,9,0)</f>
        <v>-300000</v>
      </c>
      <c r="M1566" s="18">
        <f>VLOOKUP(A1566,[3]data1683177749303!$A$2:$J$6448,10,0)</f>
        <v>-24262</v>
      </c>
    </row>
    <row r="1567" spans="1:13" ht="15.75" outlineLevel="1">
      <c r="A1567" s="10">
        <v>1594000930</v>
      </c>
      <c r="B1567" s="11">
        <v>930</v>
      </c>
      <c r="C1567" s="19">
        <v>594000</v>
      </c>
      <c r="D1567" s="13">
        <v>1</v>
      </c>
      <c r="E1567" s="136" t="s">
        <v>3154</v>
      </c>
      <c r="F1567" s="15" t="s">
        <v>1150</v>
      </c>
      <c r="G1567" s="137" t="s">
        <v>3154</v>
      </c>
      <c r="H1567" s="13" t="s">
        <v>34</v>
      </c>
      <c r="I1567" s="126" t="s">
        <v>3154</v>
      </c>
      <c r="J1567" s="126" t="s">
        <v>3154</v>
      </c>
      <c r="K1567" s="17">
        <f>VLOOKUP(A1567,'[1]קובץ מוכן '!$A$1:$C$7608,3,0)</f>
        <v>0</v>
      </c>
      <c r="L1567" s="17">
        <f>VLOOKUP(A1567,'[2]2023'!$A$9:$I$7853,9,0)</f>
        <v>0</v>
      </c>
      <c r="M1567" s="18">
        <f>VLOOKUP(A1567,[3]data1683177749303!$A$2:$J$6448,10,0)</f>
        <v>0</v>
      </c>
    </row>
    <row r="1568" spans="1:13" ht="16.5" outlineLevel="1" thickBot="1">
      <c r="A1568" s="10">
        <v>1594000931</v>
      </c>
      <c r="B1568" s="11">
        <v>931</v>
      </c>
      <c r="C1568" s="19">
        <v>594000</v>
      </c>
      <c r="D1568" s="13">
        <v>1</v>
      </c>
      <c r="E1568" s="136" t="s">
        <v>3154</v>
      </c>
      <c r="F1568" s="15" t="s">
        <v>1151</v>
      </c>
      <c r="G1568" s="137" t="s">
        <v>3154</v>
      </c>
      <c r="H1568" s="13" t="s">
        <v>34</v>
      </c>
      <c r="I1568" s="126" t="s">
        <v>3154</v>
      </c>
      <c r="J1568" s="126" t="s">
        <v>3154</v>
      </c>
      <c r="K1568" s="17">
        <f>VLOOKUP(A1568,'[1]קובץ מוכן '!$A$1:$C$7608,3,0)</f>
        <v>0</v>
      </c>
      <c r="L1568" s="17">
        <f>VLOOKUP(A1568,'[2]2023'!$A$9:$I$7853,9,0)</f>
        <v>0</v>
      </c>
      <c r="M1568" s="18">
        <f>VLOOKUP(A1568,[3]data1683177749303!$A$2:$J$6448,10,0)</f>
        <v>0</v>
      </c>
    </row>
    <row r="1569" spans="1:13" ht="16.5" thickBot="1">
      <c r="A1569" s="125" t="s">
        <v>3154</v>
      </c>
      <c r="B1569" s="25" t="s">
        <v>1152</v>
      </c>
      <c r="C1569" s="146" t="s">
        <v>3154</v>
      </c>
      <c r="D1569" s="146" t="s">
        <v>3154</v>
      </c>
      <c r="E1569" s="147" t="s">
        <v>3154</v>
      </c>
      <c r="F1569" s="28" t="s">
        <v>1138</v>
      </c>
      <c r="G1569" s="153" t="s">
        <v>3154</v>
      </c>
      <c r="H1569" s="146" t="s">
        <v>3154</v>
      </c>
      <c r="I1569" s="29">
        <f>K1569/L1569-1</f>
        <v>-0.18629173989455183</v>
      </c>
      <c r="J1569" s="127" t="s">
        <v>3154</v>
      </c>
      <c r="K1569" s="37">
        <f t="shared" ref="K1569:M1569" si="94">SUBTOTAL(9,K1556:K1568)</f>
        <v>-2315000</v>
      </c>
      <c r="L1569" s="37">
        <f t="shared" si="94"/>
        <v>-2845000</v>
      </c>
      <c r="M1569" s="38">
        <f t="shared" si="94"/>
        <v>-2189932.88</v>
      </c>
    </row>
    <row r="1570" spans="1:13" ht="15.75" outlineLevel="1">
      <c r="A1570" s="10">
        <v>15990000</v>
      </c>
      <c r="B1570" s="11">
        <v>0</v>
      </c>
      <c r="C1570" s="19">
        <v>599000</v>
      </c>
      <c r="D1570" s="13">
        <v>1</v>
      </c>
      <c r="E1570" s="136" t="s">
        <v>3154</v>
      </c>
      <c r="F1570" s="15" t="s">
        <v>1153</v>
      </c>
      <c r="G1570" s="137" t="s">
        <v>3154</v>
      </c>
      <c r="H1570" s="13" t="s">
        <v>11</v>
      </c>
      <c r="I1570" s="126" t="s">
        <v>3154</v>
      </c>
      <c r="J1570" s="142" t="s">
        <v>3154</v>
      </c>
      <c r="K1570" s="17">
        <f>VLOOKUP(A1570,'[1]קובץ מוכן '!$A$1:$C$7608,3,0)</f>
        <v>0</v>
      </c>
      <c r="L1570" s="17">
        <f>VLOOKUP(A1570,'[2]2023'!$A$9:$I$7853,9,0)</f>
        <v>0</v>
      </c>
      <c r="M1570" s="140" t="s">
        <v>3154</v>
      </c>
    </row>
    <row r="1571" spans="1:13" ht="16.5" outlineLevel="1" thickBot="1">
      <c r="A1571" s="10">
        <v>1599000690</v>
      </c>
      <c r="B1571" s="11">
        <v>690</v>
      </c>
      <c r="C1571" s="19">
        <v>599000</v>
      </c>
      <c r="D1571" s="13">
        <v>1</v>
      </c>
      <c r="E1571" s="136" t="s">
        <v>3154</v>
      </c>
      <c r="F1571" s="15" t="s">
        <v>1154</v>
      </c>
      <c r="G1571" s="137" t="s">
        <v>3154</v>
      </c>
      <c r="H1571" s="13" t="s">
        <v>34</v>
      </c>
      <c r="I1571" s="126" t="s">
        <v>3154</v>
      </c>
      <c r="J1571" s="126" t="s">
        <v>3154</v>
      </c>
      <c r="K1571" s="17">
        <f>VLOOKUP(A1571,'[1]קובץ מוכן '!$A$1:$C$7608,3,0)</f>
        <v>0</v>
      </c>
      <c r="L1571" s="17">
        <f>VLOOKUP(A1571,'[2]2023'!$A$9:$I$7853,9,0)</f>
        <v>0</v>
      </c>
      <c r="M1571" s="18">
        <f>VLOOKUP(A1571,[3]data1683177749303!$A$2:$J$6448,10,0)</f>
        <v>0</v>
      </c>
    </row>
    <row r="1572" spans="1:13" ht="16.5" thickBot="1">
      <c r="A1572" s="125" t="s">
        <v>3154</v>
      </c>
      <c r="B1572" s="25" t="s">
        <v>1155</v>
      </c>
      <c r="C1572" s="146" t="s">
        <v>3154</v>
      </c>
      <c r="D1572" s="146" t="s">
        <v>3154</v>
      </c>
      <c r="E1572" s="147" t="s">
        <v>3154</v>
      </c>
      <c r="F1572" s="28" t="s">
        <v>1153</v>
      </c>
      <c r="G1572" s="153" t="s">
        <v>3154</v>
      </c>
      <c r="H1572" s="146" t="s">
        <v>3154</v>
      </c>
      <c r="I1572" s="127" t="s">
        <v>3154</v>
      </c>
      <c r="J1572" s="127" t="s">
        <v>3154</v>
      </c>
      <c r="K1572" s="37">
        <f>SUBTOTAL(9,K1571)</f>
        <v>0</v>
      </c>
      <c r="L1572" s="37">
        <f>SUBTOTAL(9,L1571)</f>
        <v>0</v>
      </c>
      <c r="M1572" s="38">
        <f>SUBTOTAL(9,M1571)</f>
        <v>0</v>
      </c>
    </row>
    <row r="1573" spans="1:13" ht="15.75" outlineLevel="1">
      <c r="A1573" s="10">
        <v>15993000</v>
      </c>
      <c r="B1573" s="11">
        <v>0</v>
      </c>
      <c r="C1573" s="19">
        <v>599300</v>
      </c>
      <c r="D1573" s="13">
        <v>1</v>
      </c>
      <c r="E1573" s="136" t="s">
        <v>3154</v>
      </c>
      <c r="F1573" s="15" t="s">
        <v>1156</v>
      </c>
      <c r="G1573" s="137" t="s">
        <v>3154</v>
      </c>
      <c r="H1573" s="13" t="s">
        <v>11</v>
      </c>
      <c r="I1573" s="126" t="s">
        <v>3154</v>
      </c>
      <c r="J1573" s="142" t="s">
        <v>3154</v>
      </c>
      <c r="K1573" s="17">
        <f>VLOOKUP(A1573,'[1]קובץ מוכן '!$A$1:$C$7608,3,0)</f>
        <v>0</v>
      </c>
      <c r="L1573" s="139" t="s">
        <v>3154</v>
      </c>
      <c r="M1573" s="140" t="s">
        <v>3154</v>
      </c>
    </row>
    <row r="1574" spans="1:13" ht="16.5" outlineLevel="1" thickBot="1">
      <c r="A1574" s="10">
        <v>1599300690</v>
      </c>
      <c r="B1574" s="11">
        <v>690</v>
      </c>
      <c r="C1574" s="19">
        <v>599300</v>
      </c>
      <c r="D1574" s="13">
        <v>1</v>
      </c>
      <c r="E1574" s="136" t="s">
        <v>3154</v>
      </c>
      <c r="F1574" s="15" t="s">
        <v>1157</v>
      </c>
      <c r="G1574" s="137" t="s">
        <v>3154</v>
      </c>
      <c r="H1574" s="13" t="s">
        <v>34</v>
      </c>
      <c r="I1574" s="126" t="s">
        <v>3154</v>
      </c>
      <c r="J1574" s="126" t="s">
        <v>3154</v>
      </c>
      <c r="K1574" s="17">
        <f>VLOOKUP(A1574,'[1]קובץ מוכן '!$A$1:$C$7608,3,0)</f>
        <v>0</v>
      </c>
      <c r="L1574" s="17">
        <f>VLOOKUP(A1574,'[2]2023'!$A$9:$I$7853,9,0)</f>
        <v>0</v>
      </c>
      <c r="M1574" s="18">
        <v>58338513.509999998</v>
      </c>
    </row>
    <row r="1575" spans="1:13" ht="16.5" outlineLevel="1" thickBot="1">
      <c r="A1575" s="125" t="s">
        <v>3154</v>
      </c>
      <c r="B1575" s="25" t="s">
        <v>1158</v>
      </c>
      <c r="C1575" s="146" t="s">
        <v>3154</v>
      </c>
      <c r="D1575" s="146" t="s">
        <v>3154</v>
      </c>
      <c r="E1575" s="147" t="s">
        <v>3154</v>
      </c>
      <c r="F1575" s="28" t="s">
        <v>1156</v>
      </c>
      <c r="G1575" s="153" t="s">
        <v>3154</v>
      </c>
      <c r="H1575" s="146" t="s">
        <v>3154</v>
      </c>
      <c r="I1575" s="127" t="s">
        <v>3154</v>
      </c>
      <c r="J1575" s="127" t="s">
        <v>3154</v>
      </c>
      <c r="K1575" s="37">
        <f t="shared" ref="K1575:M1575" si="95">SUBTOTAL(9,K1574)</f>
        <v>0</v>
      </c>
      <c r="L1575" s="37">
        <f t="shared" si="95"/>
        <v>0</v>
      </c>
      <c r="M1575" s="38">
        <f t="shared" si="95"/>
        <v>58338513.509999998</v>
      </c>
    </row>
    <row r="1576" spans="1:13" ht="19.5" thickBot="1">
      <c r="A1576" s="125" t="s">
        <v>3154</v>
      </c>
      <c r="B1576" s="211" t="s">
        <v>1159</v>
      </c>
      <c r="C1576" s="212"/>
      <c r="D1576" s="212"/>
      <c r="E1576" s="212"/>
      <c r="F1576" s="212"/>
      <c r="G1576" s="212"/>
      <c r="H1576" s="213"/>
      <c r="I1576" s="75">
        <f>K1576/L1576-1</f>
        <v>0.11282608472450129</v>
      </c>
      <c r="J1576" s="188" t="s">
        <v>3154</v>
      </c>
      <c r="K1576" s="76">
        <f>SUM(K182:K1575)/2</f>
        <v>-1842554000</v>
      </c>
      <c r="L1576" s="76">
        <f>SUM(L182:L1575)/2</f>
        <v>-1655743000</v>
      </c>
      <c r="M1576" s="77">
        <f>SUM(M182:M1575)/2</f>
        <v>-1627748093.9499984</v>
      </c>
    </row>
    <row r="1577" spans="1:13" ht="15.75">
      <c r="A1577" s="125" t="s">
        <v>3154</v>
      </c>
      <c r="B1577" s="189" t="s">
        <v>3154</v>
      </c>
      <c r="C1577" s="180" t="s">
        <v>3154</v>
      </c>
      <c r="D1577" s="180" t="s">
        <v>3154</v>
      </c>
      <c r="E1577" s="129" t="s">
        <v>3154</v>
      </c>
      <c r="F1577" s="47" t="s">
        <v>1160</v>
      </c>
      <c r="G1577" s="164" t="s">
        <v>3154</v>
      </c>
      <c r="H1577" s="180" t="s">
        <v>3154</v>
      </c>
      <c r="I1577" s="142" t="s">
        <v>3154</v>
      </c>
      <c r="J1577" s="142" t="s">
        <v>3154</v>
      </c>
      <c r="K1577" s="139" t="s">
        <v>3154</v>
      </c>
      <c r="L1577" s="139" t="s">
        <v>3154</v>
      </c>
      <c r="M1577" s="139" t="s">
        <v>3154</v>
      </c>
    </row>
    <row r="1578" spans="1:13" ht="15.75" outlineLevel="1">
      <c r="A1578" s="10">
        <v>16000000</v>
      </c>
      <c r="B1578" s="32">
        <v>0</v>
      </c>
      <c r="C1578" s="49">
        <v>600000</v>
      </c>
      <c r="D1578" s="34">
        <v>1</v>
      </c>
      <c r="E1578" s="151" t="s">
        <v>3154</v>
      </c>
      <c r="F1578" s="15" t="s">
        <v>1161</v>
      </c>
      <c r="G1578" s="152" t="s">
        <v>3154</v>
      </c>
      <c r="H1578" s="180" t="s">
        <v>3154</v>
      </c>
      <c r="I1578" s="142" t="s">
        <v>3154</v>
      </c>
      <c r="J1578" s="142" t="s">
        <v>3154</v>
      </c>
      <c r="K1578" s="17">
        <f>VLOOKUP(A1578,[4]גיליון1!$A$1574:$P$7681,10,0)</f>
        <v>0</v>
      </c>
      <c r="L1578" s="139" t="s">
        <v>3154</v>
      </c>
      <c r="M1578" s="140" t="s">
        <v>3154</v>
      </c>
    </row>
    <row r="1579" spans="1:13" ht="15.75" outlineLevel="1">
      <c r="A1579" s="10">
        <v>16100000</v>
      </c>
      <c r="B1579" s="11">
        <v>0</v>
      </c>
      <c r="C1579" s="19">
        <v>610000</v>
      </c>
      <c r="D1579" s="13">
        <v>1</v>
      </c>
      <c r="E1579" s="136" t="s">
        <v>3154</v>
      </c>
      <c r="F1579" s="15" t="s">
        <v>1162</v>
      </c>
      <c r="G1579" s="137" t="s">
        <v>3154</v>
      </c>
      <c r="H1579" s="138" t="s">
        <v>3154</v>
      </c>
      <c r="I1579" s="126" t="s">
        <v>3154</v>
      </c>
      <c r="J1579" s="142" t="s">
        <v>3154</v>
      </c>
      <c r="K1579" s="17">
        <f>VLOOKUP(A1579,[4]גיליון1!$A$1574:$P$7681,10,0)</f>
        <v>0</v>
      </c>
      <c r="L1579" s="17">
        <f>VLOOKUP(A1579,'[2]2023'!$A$9:$I$7853,9,0)</f>
        <v>0</v>
      </c>
      <c r="M1579" s="140" t="s">
        <v>3154</v>
      </c>
    </row>
    <row r="1580" spans="1:13" ht="15.75" outlineLevel="1">
      <c r="A1580" s="10">
        <v>16110000</v>
      </c>
      <c r="B1580" s="11">
        <v>0</v>
      </c>
      <c r="C1580" s="19">
        <v>611000</v>
      </c>
      <c r="D1580" s="13">
        <v>1</v>
      </c>
      <c r="E1580" s="136" t="s">
        <v>3154</v>
      </c>
      <c r="F1580" s="15" t="s">
        <v>1163</v>
      </c>
      <c r="G1580" s="137" t="s">
        <v>3154</v>
      </c>
      <c r="H1580" s="138" t="s">
        <v>3154</v>
      </c>
      <c r="I1580" s="126" t="s">
        <v>3154</v>
      </c>
      <c r="J1580" s="142" t="s">
        <v>3154</v>
      </c>
      <c r="K1580" s="17">
        <f>VLOOKUP(A1580,[4]גיליון1!$A$1574:$P$7681,10,0)</f>
        <v>0</v>
      </c>
      <c r="L1580" s="17">
        <f>VLOOKUP(A1580,'[2]2023'!$A$9:$I$7853,9,0)</f>
        <v>0</v>
      </c>
      <c r="M1580" s="140" t="s">
        <v>3154</v>
      </c>
    </row>
    <row r="1581" spans="1:13" ht="15.75" outlineLevel="1">
      <c r="A1581" s="10">
        <v>16111000</v>
      </c>
      <c r="B1581" s="11">
        <v>0</v>
      </c>
      <c r="C1581" s="19">
        <v>611100</v>
      </c>
      <c r="D1581" s="13">
        <v>1</v>
      </c>
      <c r="E1581" s="136" t="s">
        <v>3154</v>
      </c>
      <c r="F1581" s="15" t="s">
        <v>1164</v>
      </c>
      <c r="G1581" s="137" t="s">
        <v>3154</v>
      </c>
      <c r="H1581" s="138" t="s">
        <v>3154</v>
      </c>
      <c r="I1581" s="126" t="s">
        <v>3154</v>
      </c>
      <c r="J1581" s="142" t="s">
        <v>3154</v>
      </c>
      <c r="K1581" s="17">
        <f>VLOOKUP(A1581,[4]גיליון1!$A$1574:$P$7681,10,0)</f>
        <v>0</v>
      </c>
      <c r="L1581" s="17">
        <f>VLOOKUP(A1581,'[2]2023'!$A$9:$I$7853,9,0)</f>
        <v>0</v>
      </c>
      <c r="M1581" s="140" t="s">
        <v>3154</v>
      </c>
    </row>
    <row r="1582" spans="1:13" ht="15.75" outlineLevel="1">
      <c r="A1582" s="10">
        <v>1611100100</v>
      </c>
      <c r="B1582" s="11">
        <v>100</v>
      </c>
      <c r="C1582" s="19">
        <v>611100</v>
      </c>
      <c r="D1582" s="13">
        <v>1</v>
      </c>
      <c r="E1582" s="136" t="s">
        <v>3154</v>
      </c>
      <c r="F1582" s="15" t="s">
        <v>18</v>
      </c>
      <c r="G1582" s="137" t="s">
        <v>3154</v>
      </c>
      <c r="H1582" s="138" t="s">
        <v>3154</v>
      </c>
      <c r="I1582" s="126" t="s">
        <v>3154</v>
      </c>
      <c r="J1582" s="142" t="s">
        <v>3154</v>
      </c>
      <c r="K1582" s="17">
        <f>VLOOKUP(A1582,[4]גיליון1!$A$1574:$P$7681,10,0)</f>
        <v>0</v>
      </c>
      <c r="L1582" s="17">
        <f>VLOOKUP(A1582,'[2]2023'!$A$9:$I$7853,9,0)</f>
        <v>0</v>
      </c>
      <c r="M1582" s="140" t="s">
        <v>3154</v>
      </c>
    </row>
    <row r="1583" spans="1:13" ht="15.75" outlineLevel="1">
      <c r="A1583" s="10">
        <v>1611100110</v>
      </c>
      <c r="B1583" s="11">
        <v>110</v>
      </c>
      <c r="C1583" s="19">
        <v>611100</v>
      </c>
      <c r="D1583" s="13">
        <v>1</v>
      </c>
      <c r="E1583" s="136" t="s">
        <v>3154</v>
      </c>
      <c r="F1583" s="15" t="s">
        <v>19</v>
      </c>
      <c r="G1583" s="137" t="s">
        <v>3154</v>
      </c>
      <c r="H1583" s="13" t="s">
        <v>20</v>
      </c>
      <c r="I1583" s="16">
        <f>K1583/L1583-1</f>
        <v>-0.76443714754800485</v>
      </c>
      <c r="J1583" s="126" t="s">
        <v>3154</v>
      </c>
      <c r="K1583" s="17">
        <f>VLOOKUP(A1583,[4]גיליון1!$A$1574:$P$7681,10,0)</f>
        <v>330000</v>
      </c>
      <c r="L1583" s="17">
        <f>VLOOKUP(A1583,'[2]2023'!$A$9:$I$7853,9,0)</f>
        <v>1400900</v>
      </c>
      <c r="M1583" s="18">
        <f>VLOOKUP(A1583,[3]data1683177749303!$A$2:$J$6448,10,0)</f>
        <v>1176915.75</v>
      </c>
    </row>
    <row r="1584" spans="1:13" s="105" customFormat="1" ht="15.75" outlineLevel="1">
      <c r="A1584" s="10">
        <v>1611100119</v>
      </c>
      <c r="B1584" s="11">
        <v>119</v>
      </c>
      <c r="C1584" s="19">
        <v>611100</v>
      </c>
      <c r="D1584" s="13">
        <v>1</v>
      </c>
      <c r="E1584" s="136" t="s">
        <v>3154</v>
      </c>
      <c r="F1584" s="15" t="s">
        <v>21</v>
      </c>
      <c r="G1584" s="137" t="s">
        <v>3154</v>
      </c>
      <c r="H1584" s="13" t="s">
        <v>20</v>
      </c>
      <c r="I1584" s="16">
        <f t="shared" ref="I1584:I1649" si="96">K1584/L1584-1</f>
        <v>0.49511768938225931</v>
      </c>
      <c r="J1584" s="126" t="s">
        <v>3154</v>
      </c>
      <c r="K1584" s="17">
        <f>VLOOKUP(A1584,[4]גיליון1!$A$1574:$P$7681,10,0)</f>
        <v>7273000</v>
      </c>
      <c r="L1584" s="17">
        <f>VLOOKUP(A1584,'[2]2023'!$A$9:$I$7853,9,0)</f>
        <v>4864500</v>
      </c>
      <c r="M1584" s="18">
        <f>VLOOKUP(A1584,[3]data1683177749303!$A$2:$J$6448,10,0)</f>
        <v>4068297.66</v>
      </c>
    </row>
    <row r="1585" spans="1:13" ht="15.75" outlineLevel="1">
      <c r="A1585" s="10">
        <v>1611100122</v>
      </c>
      <c r="B1585" s="11">
        <v>122</v>
      </c>
      <c r="C1585" s="19">
        <v>611100</v>
      </c>
      <c r="D1585" s="13">
        <v>1</v>
      </c>
      <c r="E1585" s="136" t="s">
        <v>3154</v>
      </c>
      <c r="F1585" s="15" t="s">
        <v>22</v>
      </c>
      <c r="G1585" s="137" t="s">
        <v>3154</v>
      </c>
      <c r="H1585" s="13" t="s">
        <v>20</v>
      </c>
      <c r="I1585" s="16">
        <f t="shared" si="96"/>
        <v>0</v>
      </c>
      <c r="J1585" s="126" t="s">
        <v>3154</v>
      </c>
      <c r="K1585" s="17">
        <f>VLOOKUP(A1585,[4]גיליון1!$A$1574:$P$7681,10,0)</f>
        <v>49200</v>
      </c>
      <c r="L1585" s="17">
        <f>VLOOKUP(A1585,'[2]2023'!$A$9:$I$7853,9,0)</f>
        <v>49200</v>
      </c>
      <c r="M1585" s="18">
        <f>VLOOKUP(A1585,[3]data1683177749303!$A$2:$J$6448,10,0)</f>
        <v>42021.37</v>
      </c>
    </row>
    <row r="1586" spans="1:13" ht="15.75" outlineLevel="1">
      <c r="A1586" s="10">
        <v>1611100126</v>
      </c>
      <c r="B1586" s="11">
        <v>126</v>
      </c>
      <c r="C1586" s="19">
        <v>611100</v>
      </c>
      <c r="D1586" s="13">
        <v>1</v>
      </c>
      <c r="E1586" s="136" t="s">
        <v>3154</v>
      </c>
      <c r="F1586" s="15" t="s">
        <v>23</v>
      </c>
      <c r="G1586" s="137" t="s">
        <v>3154</v>
      </c>
      <c r="H1586" s="13" t="s">
        <v>20</v>
      </c>
      <c r="I1586" s="16">
        <f t="shared" si="96"/>
        <v>3.076923076923066E-2</v>
      </c>
      <c r="J1586" s="126" t="s">
        <v>3154</v>
      </c>
      <c r="K1586" s="17">
        <f>VLOOKUP(A1586,[4]גיליון1!$A$1574:$P$7681,10,0)</f>
        <v>67000</v>
      </c>
      <c r="L1586" s="17">
        <f>VLOOKUP(A1586,'[2]2023'!$A$9:$I$7853,9,0)</f>
        <v>65000</v>
      </c>
      <c r="M1586" s="18">
        <f>VLOOKUP(A1586,[3]data1683177749303!$A$2:$J$6448,10,0)</f>
        <v>64763.02</v>
      </c>
    </row>
    <row r="1587" spans="1:13" ht="15.75" outlineLevel="1">
      <c r="A1587" s="10">
        <v>1611100130</v>
      </c>
      <c r="B1587" s="11">
        <v>130</v>
      </c>
      <c r="C1587" s="19">
        <v>611100</v>
      </c>
      <c r="D1587" s="13">
        <v>1</v>
      </c>
      <c r="E1587" s="136" t="s">
        <v>3154</v>
      </c>
      <c r="F1587" s="15" t="s">
        <v>24</v>
      </c>
      <c r="G1587" s="137" t="s">
        <v>3154</v>
      </c>
      <c r="H1587" s="13" t="s">
        <v>20</v>
      </c>
      <c r="I1587" s="16">
        <f t="shared" si="96"/>
        <v>0</v>
      </c>
      <c r="J1587" s="126" t="s">
        <v>3154</v>
      </c>
      <c r="K1587" s="17">
        <f>VLOOKUP(A1587,[4]גיליון1!$A$1574:$P$7681,10,0)</f>
        <v>6000</v>
      </c>
      <c r="L1587" s="17">
        <f>VLOOKUP(A1587,'[2]2023'!$A$9:$I$7853,9,0)</f>
        <v>6000</v>
      </c>
      <c r="M1587" s="18">
        <f>VLOOKUP(A1587,[3]data1683177749303!$A$2:$J$6448,10,0)</f>
        <v>3919.3</v>
      </c>
    </row>
    <row r="1588" spans="1:13" ht="15.75" outlineLevel="1">
      <c r="A1588" s="10">
        <v>1611100140</v>
      </c>
      <c r="B1588" s="11">
        <v>140</v>
      </c>
      <c r="C1588" s="19">
        <v>611100</v>
      </c>
      <c r="D1588" s="13">
        <v>1</v>
      </c>
      <c r="E1588" s="136" t="s">
        <v>3154</v>
      </c>
      <c r="F1588" s="15" t="s">
        <v>25</v>
      </c>
      <c r="G1588" s="137" t="s">
        <v>3154</v>
      </c>
      <c r="H1588" s="13" t="s">
        <v>20</v>
      </c>
      <c r="I1588" s="16">
        <f t="shared" si="96"/>
        <v>3.4965034965035002E-2</v>
      </c>
      <c r="J1588" s="126" t="s">
        <v>3154</v>
      </c>
      <c r="K1588" s="17">
        <f>VLOOKUP(A1588,[4]גיליון1!$A$1574:$P$7681,10,0)</f>
        <v>592000</v>
      </c>
      <c r="L1588" s="17">
        <f>VLOOKUP(A1588,'[2]2023'!$A$9:$I$7853,9,0)</f>
        <v>572000</v>
      </c>
      <c r="M1588" s="18">
        <f>VLOOKUP(A1588,[3]data1683177749303!$A$2:$J$6448,10,0)</f>
        <v>497384.61</v>
      </c>
    </row>
    <row r="1589" spans="1:13" ht="15.75" outlineLevel="1">
      <c r="A1589" s="10">
        <v>1611100210</v>
      </c>
      <c r="B1589" s="11">
        <v>210</v>
      </c>
      <c r="C1589" s="19">
        <v>611100</v>
      </c>
      <c r="D1589" s="13">
        <v>1</v>
      </c>
      <c r="E1589" s="136" t="s">
        <v>3154</v>
      </c>
      <c r="F1589" s="15" t="s">
        <v>27</v>
      </c>
      <c r="G1589" s="137" t="s">
        <v>3154</v>
      </c>
      <c r="H1589" s="13" t="s">
        <v>20</v>
      </c>
      <c r="I1589" s="126" t="s">
        <v>3154</v>
      </c>
      <c r="J1589" s="126" t="s">
        <v>3154</v>
      </c>
      <c r="K1589" s="17">
        <f>VLOOKUP(A1589,[4]גיליון1!$A$1574:$P$7681,10,0)</f>
        <v>0</v>
      </c>
      <c r="L1589" s="17">
        <f>VLOOKUP(A1589,'[2]2023'!$A$9:$I$7853,9,0)</f>
        <v>0</v>
      </c>
      <c r="M1589" s="140" t="s">
        <v>3154</v>
      </c>
    </row>
    <row r="1590" spans="1:13" ht="15.75" outlineLevel="1">
      <c r="A1590" s="10">
        <v>1611100253</v>
      </c>
      <c r="B1590" s="11">
        <v>253</v>
      </c>
      <c r="C1590" s="19">
        <v>611100</v>
      </c>
      <c r="D1590" s="13">
        <v>1</v>
      </c>
      <c r="E1590" s="136" t="s">
        <v>3154</v>
      </c>
      <c r="F1590" s="15" t="s">
        <v>1165</v>
      </c>
      <c r="G1590" s="137" t="s">
        <v>3154</v>
      </c>
      <c r="H1590" s="13" t="s">
        <v>20</v>
      </c>
      <c r="I1590" s="126" t="s">
        <v>3154</v>
      </c>
      <c r="J1590" s="126" t="s">
        <v>3154</v>
      </c>
      <c r="K1590" s="17">
        <f>VLOOKUP(A1590,[4]גיליון1!$A$1574:$P$7681,10,0)</f>
        <v>0</v>
      </c>
      <c r="L1590" s="17">
        <f>VLOOKUP(A1590,'[2]2023'!$A$9:$I$7853,9,0)</f>
        <v>0</v>
      </c>
      <c r="M1590" s="18">
        <f>VLOOKUP(A1590,[3]data1683177749303!$A$2:$J$6448,10,0)</f>
        <v>36692.19</v>
      </c>
    </row>
    <row r="1591" spans="1:13" ht="15.75" outlineLevel="1">
      <c r="A1591" s="10">
        <v>1611100350</v>
      </c>
      <c r="B1591" s="11">
        <v>350</v>
      </c>
      <c r="C1591" s="19">
        <v>611100</v>
      </c>
      <c r="D1591" s="13">
        <v>1</v>
      </c>
      <c r="E1591" s="136" t="s">
        <v>3154</v>
      </c>
      <c r="F1591" s="15" t="s">
        <v>1150</v>
      </c>
      <c r="G1591" s="137" t="s">
        <v>3154</v>
      </c>
      <c r="H1591" s="13" t="s">
        <v>20</v>
      </c>
      <c r="I1591" s="126" t="s">
        <v>3154</v>
      </c>
      <c r="J1591" s="126" t="s">
        <v>3154</v>
      </c>
      <c r="K1591" s="17">
        <f>VLOOKUP(A1591,[4]גיליון1!$A$1574:$P$7681,10,0)</f>
        <v>0</v>
      </c>
      <c r="L1591" s="17">
        <f>VLOOKUP(A1591,'[2]2023'!$A$9:$I$7853,9,0)</f>
        <v>0</v>
      </c>
      <c r="M1591" s="18">
        <f>VLOOKUP(A1591,[3]data1683177749303!$A$2:$J$6448,10,0)</f>
        <v>0</v>
      </c>
    </row>
    <row r="1592" spans="1:13" ht="15.75" outlineLevel="1">
      <c r="A1592" s="10">
        <v>1611100351</v>
      </c>
      <c r="B1592" s="11">
        <v>351</v>
      </c>
      <c r="C1592" s="19">
        <v>611100</v>
      </c>
      <c r="D1592" s="13">
        <v>1</v>
      </c>
      <c r="E1592" s="136" t="s">
        <v>3154</v>
      </c>
      <c r="F1592" s="15" t="s">
        <v>1150</v>
      </c>
      <c r="G1592" s="137" t="s">
        <v>3154</v>
      </c>
      <c r="H1592" s="13" t="s">
        <v>20</v>
      </c>
      <c r="I1592" s="126" t="s">
        <v>3154</v>
      </c>
      <c r="J1592" s="126" t="s">
        <v>3154</v>
      </c>
      <c r="K1592" s="17">
        <f>VLOOKUP(A1592,[4]גיליון1!$A$1574:$P$7681,10,0)</f>
        <v>0</v>
      </c>
      <c r="L1592" s="17">
        <f>VLOOKUP(A1592,'[2]2023'!$A$9:$I$7853,9,0)</f>
        <v>0</v>
      </c>
      <c r="M1592" s="18">
        <f>VLOOKUP(A1592,[3]data1683177749303!$A$2:$J$6448,10,0)</f>
        <v>0</v>
      </c>
    </row>
    <row r="1593" spans="1:13" ht="15.75" outlineLevel="1">
      <c r="A1593" s="10">
        <v>1611100352</v>
      </c>
      <c r="B1593" s="11">
        <v>352</v>
      </c>
      <c r="C1593" s="19">
        <v>611100</v>
      </c>
      <c r="D1593" s="13">
        <v>1</v>
      </c>
      <c r="E1593" s="136" t="s">
        <v>3154</v>
      </c>
      <c r="F1593" s="15" t="s">
        <v>1150</v>
      </c>
      <c r="G1593" s="137" t="s">
        <v>3154</v>
      </c>
      <c r="H1593" s="13" t="s">
        <v>20</v>
      </c>
      <c r="I1593" s="126" t="s">
        <v>3154</v>
      </c>
      <c r="J1593" s="126" t="s">
        <v>3154</v>
      </c>
      <c r="K1593" s="17">
        <f>VLOOKUP(A1593,[4]גיליון1!$A$1574:$P$7681,10,0)</f>
        <v>0</v>
      </c>
      <c r="L1593" s="17">
        <f>VLOOKUP(A1593,'[2]2023'!$A$9:$I$7853,9,0)</f>
        <v>0</v>
      </c>
      <c r="M1593" s="18">
        <f>VLOOKUP(A1593,[3]data1683177749303!$A$2:$J$6448,10,0)</f>
        <v>0</v>
      </c>
    </row>
    <row r="1594" spans="1:13" ht="15.75" outlineLevel="1">
      <c r="A1594" s="10">
        <v>1611100353</v>
      </c>
      <c r="B1594" s="11">
        <v>353</v>
      </c>
      <c r="C1594" s="19">
        <v>611100</v>
      </c>
      <c r="D1594" s="13">
        <v>1</v>
      </c>
      <c r="E1594" s="136" t="s">
        <v>3154</v>
      </c>
      <c r="F1594" s="15" t="s">
        <v>1166</v>
      </c>
      <c r="G1594" s="137" t="s">
        <v>3154</v>
      </c>
      <c r="H1594" s="13" t="s">
        <v>20</v>
      </c>
      <c r="I1594" s="16">
        <f t="shared" si="96"/>
        <v>0</v>
      </c>
      <c r="J1594" s="126" t="s">
        <v>3154</v>
      </c>
      <c r="K1594" s="17">
        <f>VLOOKUP(A1594,[4]גיליון1!$A$1574:$P$7681,10,0)</f>
        <v>20000</v>
      </c>
      <c r="L1594" s="17">
        <f>VLOOKUP(A1594,'[2]2023'!$A$9:$I$7853,9,0)</f>
        <v>20000</v>
      </c>
      <c r="M1594" s="18">
        <f>VLOOKUP(A1594,[3]data1683177749303!$A$2:$J$6448,10,0)</f>
        <v>13759.05</v>
      </c>
    </row>
    <row r="1595" spans="1:13" ht="15.75" outlineLevel="1">
      <c r="A1595" s="10">
        <v>1611100400</v>
      </c>
      <c r="B1595" s="11">
        <v>400</v>
      </c>
      <c r="C1595" s="19">
        <v>611100</v>
      </c>
      <c r="D1595" s="13">
        <v>1</v>
      </c>
      <c r="E1595" s="136" t="s">
        <v>3154</v>
      </c>
      <c r="F1595" s="15" t="s">
        <v>29</v>
      </c>
      <c r="G1595" s="137" t="s">
        <v>3154</v>
      </c>
      <c r="H1595" s="13" t="s">
        <v>11</v>
      </c>
      <c r="I1595" s="126" t="s">
        <v>3154</v>
      </c>
      <c r="J1595" s="126" t="s">
        <v>3154</v>
      </c>
      <c r="K1595" s="17">
        <f>VLOOKUP(A1595,[4]גיליון1!$A$1574:$P$7681,10,0)</f>
        <v>0</v>
      </c>
      <c r="L1595" s="17">
        <f>VLOOKUP(A1595,'[2]2023'!$A$9:$I$7853,9,0)</f>
        <v>0</v>
      </c>
      <c r="M1595" s="140" t="s">
        <v>3154</v>
      </c>
    </row>
    <row r="1596" spans="1:13" ht="15.75" outlineLevel="1">
      <c r="A1596" s="10">
        <v>1611100441</v>
      </c>
      <c r="B1596" s="11">
        <v>441</v>
      </c>
      <c r="C1596" s="19">
        <v>611100</v>
      </c>
      <c r="D1596" s="13">
        <v>1</v>
      </c>
      <c r="E1596" s="136" t="s">
        <v>3154</v>
      </c>
      <c r="F1596" s="15" t="s">
        <v>1167</v>
      </c>
      <c r="G1596" s="137" t="s">
        <v>3154</v>
      </c>
      <c r="H1596" s="13" t="s">
        <v>31</v>
      </c>
      <c r="I1596" s="16">
        <f t="shared" si="96"/>
        <v>0</v>
      </c>
      <c r="J1596" s="126" t="s">
        <v>3154</v>
      </c>
      <c r="K1596" s="17">
        <f>VLOOKUP(A1596,[4]גיליון1!$A$1574:$P$7681,10,0)</f>
        <v>250000</v>
      </c>
      <c r="L1596" s="17">
        <f>VLOOKUP(A1596,'[2]2023'!$A$9:$I$7853,9,0)</f>
        <v>250000</v>
      </c>
      <c r="M1596" s="18">
        <f>VLOOKUP(A1596,[3]data1683177749303!$A$2:$J$6448,10,0)</f>
        <v>254439</v>
      </c>
    </row>
    <row r="1597" spans="1:13" ht="15.75" outlineLevel="1">
      <c r="A1597" s="10">
        <v>1611100471</v>
      </c>
      <c r="B1597" s="11">
        <v>471</v>
      </c>
      <c r="C1597" s="19">
        <v>611100</v>
      </c>
      <c r="D1597" s="13">
        <v>1</v>
      </c>
      <c r="E1597" s="136" t="s">
        <v>3154</v>
      </c>
      <c r="F1597" s="15" t="s">
        <v>87</v>
      </c>
      <c r="G1597" s="137" t="s">
        <v>3154</v>
      </c>
      <c r="H1597" s="13" t="s">
        <v>34</v>
      </c>
      <c r="I1597" s="16">
        <f t="shared" si="96"/>
        <v>7.7192982456140369E-2</v>
      </c>
      <c r="J1597" s="126" t="s">
        <v>3154</v>
      </c>
      <c r="K1597" s="17">
        <v>30700</v>
      </c>
      <c r="L1597" s="17">
        <f>VLOOKUP(A1597,'[2]2023'!$A$9:$I$7853,9,0)</f>
        <v>28500</v>
      </c>
      <c r="M1597" s="18">
        <f>VLOOKUP(A1597,[3]data1683177749303!$A$2:$J$6448,10,0)</f>
        <v>30682.16</v>
      </c>
    </row>
    <row r="1598" spans="1:13" ht="15.75" outlineLevel="1">
      <c r="A1598" s="10">
        <v>1611100492</v>
      </c>
      <c r="B1598" s="11">
        <v>492</v>
      </c>
      <c r="C1598" s="19">
        <v>611100</v>
      </c>
      <c r="D1598" s="13">
        <v>1</v>
      </c>
      <c r="E1598" s="136" t="s">
        <v>3154</v>
      </c>
      <c r="F1598" s="15" t="s">
        <v>83</v>
      </c>
      <c r="G1598" s="137" t="s">
        <v>3154</v>
      </c>
      <c r="H1598" s="13" t="s">
        <v>31</v>
      </c>
      <c r="I1598" s="16">
        <f t="shared" si="96"/>
        <v>2.6190476190476097E-2</v>
      </c>
      <c r="J1598" s="126" t="s">
        <v>3154</v>
      </c>
      <c r="K1598" s="17">
        <f>VLOOKUP(A1598,[4]גיליון1!$A$1574:$P$7681,10,0)</f>
        <v>431000</v>
      </c>
      <c r="L1598" s="17">
        <f>VLOOKUP(A1598,'[2]2023'!$A$9:$I$7853,9,0)</f>
        <v>420000</v>
      </c>
      <c r="M1598" s="18">
        <f>VLOOKUP(A1598,[3]data1683177749303!$A$2:$J$6448,10,0)</f>
        <v>396422</v>
      </c>
    </row>
    <row r="1599" spans="1:13" ht="15.75" outlineLevel="1">
      <c r="A1599" s="10">
        <v>1611100500</v>
      </c>
      <c r="B1599" s="11">
        <v>500</v>
      </c>
      <c r="C1599" s="19">
        <v>611100</v>
      </c>
      <c r="D1599" s="13">
        <v>1</v>
      </c>
      <c r="E1599" s="136" t="s">
        <v>3154</v>
      </c>
      <c r="F1599" s="15" t="s">
        <v>51</v>
      </c>
      <c r="G1599" s="137" t="s">
        <v>3154</v>
      </c>
      <c r="H1599" s="13" t="s">
        <v>11</v>
      </c>
      <c r="I1599" s="126" t="s">
        <v>3154</v>
      </c>
      <c r="J1599" s="126" t="s">
        <v>3154</v>
      </c>
      <c r="K1599" s="17">
        <f>VLOOKUP(A1599,[4]גיליון1!$A$1574:$P$7681,10,0)</f>
        <v>0</v>
      </c>
      <c r="L1599" s="17">
        <f>VLOOKUP(A1599,'[2]2023'!$A$9:$I$7853,9,0)</f>
        <v>0</v>
      </c>
      <c r="M1599" s="140" t="s">
        <v>3154</v>
      </c>
    </row>
    <row r="1600" spans="1:13" ht="15.75" outlineLevel="1">
      <c r="A1600" s="10">
        <v>1611100511</v>
      </c>
      <c r="B1600" s="11">
        <v>511</v>
      </c>
      <c r="C1600" s="19">
        <v>611100</v>
      </c>
      <c r="D1600" s="13">
        <v>1</v>
      </c>
      <c r="E1600" s="136" t="s">
        <v>3154</v>
      </c>
      <c r="F1600" s="15" t="s">
        <v>88</v>
      </c>
      <c r="G1600" s="137" t="s">
        <v>3154</v>
      </c>
      <c r="H1600" s="13" t="s">
        <v>34</v>
      </c>
      <c r="I1600" s="16">
        <f t="shared" si="96"/>
        <v>0.96491228070175428</v>
      </c>
      <c r="J1600" s="126" t="s">
        <v>3154</v>
      </c>
      <c r="K1600" s="17">
        <v>56000</v>
      </c>
      <c r="L1600" s="17">
        <f>VLOOKUP(A1600,'[2]2023'!$A$9:$I$7853,9,0)</f>
        <v>28500</v>
      </c>
      <c r="M1600" s="18">
        <f>VLOOKUP(A1600,[3]data1683177749303!$A$2:$J$6448,10,0)</f>
        <v>28200.959999999999</v>
      </c>
    </row>
    <row r="1601" spans="1:13" ht="15.75" outlineLevel="1">
      <c r="A1601" s="10">
        <v>1611100512</v>
      </c>
      <c r="B1601" s="11">
        <v>512</v>
      </c>
      <c r="C1601" s="19">
        <v>611100</v>
      </c>
      <c r="D1601" s="13">
        <v>1</v>
      </c>
      <c r="E1601" s="136" t="s">
        <v>3154</v>
      </c>
      <c r="F1601" s="15" t="s">
        <v>89</v>
      </c>
      <c r="G1601" s="137" t="s">
        <v>3154</v>
      </c>
      <c r="H1601" s="13" t="s">
        <v>34</v>
      </c>
      <c r="I1601" s="16">
        <f t="shared" si="96"/>
        <v>0.89999999999999991</v>
      </c>
      <c r="J1601" s="126" t="s">
        <v>3154</v>
      </c>
      <c r="K1601" s="17">
        <f>VLOOKUP(A1601,[4]גיליון1!$A$1574:$P$7681,10,0)</f>
        <v>1900</v>
      </c>
      <c r="L1601" s="17">
        <f>VLOOKUP(A1601,'[2]2023'!$A$9:$I$7853,9,0)</f>
        <v>1000</v>
      </c>
      <c r="M1601" s="18">
        <f>VLOOKUP(A1601,[3]data1683177749303!$A$2:$J$6448,10,0)</f>
        <v>538</v>
      </c>
    </row>
    <row r="1602" spans="1:13" ht="15.75" outlineLevel="1">
      <c r="A1602" s="10">
        <v>1611100522</v>
      </c>
      <c r="B1602" s="11">
        <v>522</v>
      </c>
      <c r="C1602" s="19">
        <v>611100</v>
      </c>
      <c r="D1602" s="13">
        <v>1</v>
      </c>
      <c r="E1602" s="136" t="s">
        <v>3154</v>
      </c>
      <c r="F1602" s="15" t="s">
        <v>90</v>
      </c>
      <c r="G1602" s="137" t="s">
        <v>3154</v>
      </c>
      <c r="H1602" s="13" t="s">
        <v>34</v>
      </c>
      <c r="I1602" s="16">
        <f t="shared" si="96"/>
        <v>-9.9999999999999978E-2</v>
      </c>
      <c r="J1602" s="126" t="s">
        <v>3154</v>
      </c>
      <c r="K1602" s="17">
        <f>VLOOKUP(A1602,[4]גיליון1!$A$1574:$P$7681,10,0)</f>
        <v>17100</v>
      </c>
      <c r="L1602" s="17">
        <f>VLOOKUP(A1602,'[2]2023'!$A$9:$I$7853,9,0)</f>
        <v>19000</v>
      </c>
      <c r="M1602" s="18">
        <f>VLOOKUP(A1602,[3]data1683177749303!$A$2:$J$6448,10,0)</f>
        <v>0</v>
      </c>
    </row>
    <row r="1603" spans="1:13" ht="15.75" outlineLevel="1">
      <c r="A1603" s="10">
        <v>1611100540</v>
      </c>
      <c r="B1603" s="11">
        <v>540</v>
      </c>
      <c r="C1603" s="19">
        <v>611100</v>
      </c>
      <c r="D1603" s="13">
        <v>1</v>
      </c>
      <c r="E1603" s="136" t="s">
        <v>3154</v>
      </c>
      <c r="F1603" s="15" t="s">
        <v>53</v>
      </c>
      <c r="G1603" s="137" t="s">
        <v>3154</v>
      </c>
      <c r="H1603" s="13" t="s">
        <v>31</v>
      </c>
      <c r="I1603" s="16">
        <f t="shared" si="96"/>
        <v>-0.10526315789473684</v>
      </c>
      <c r="J1603" s="126" t="s">
        <v>3154</v>
      </c>
      <c r="K1603" s="17">
        <v>1700</v>
      </c>
      <c r="L1603" s="17">
        <f>VLOOKUP(A1603,'[2]2023'!$A$9:$I$7853,9,0)</f>
        <v>1900</v>
      </c>
      <c r="M1603" s="18">
        <f>VLOOKUP(A1603,[3]data1683177749303!$A$2:$J$6448,10,0)</f>
        <v>0</v>
      </c>
    </row>
    <row r="1604" spans="1:13" ht="15.75" outlineLevel="1">
      <c r="A1604" s="10">
        <v>1611100543</v>
      </c>
      <c r="B1604" s="11">
        <v>543</v>
      </c>
      <c r="C1604" s="19">
        <v>611100</v>
      </c>
      <c r="D1604" s="13">
        <v>1</v>
      </c>
      <c r="E1604" s="136" t="s">
        <v>3154</v>
      </c>
      <c r="F1604" s="15" t="s">
        <v>55</v>
      </c>
      <c r="G1604" s="137" t="s">
        <v>3154</v>
      </c>
      <c r="H1604" s="13" t="s">
        <v>34</v>
      </c>
      <c r="I1604" s="16">
        <f t="shared" si="96"/>
        <v>-0.10084033613445376</v>
      </c>
      <c r="J1604" s="126" t="s">
        <v>3154</v>
      </c>
      <c r="K1604" s="17">
        <v>21400</v>
      </c>
      <c r="L1604" s="17">
        <f>VLOOKUP(A1604,'[2]2023'!$A$9:$I$7853,9,0)</f>
        <v>23800</v>
      </c>
      <c r="M1604" s="18">
        <f>VLOOKUP(A1604,[3]data1683177749303!$A$2:$J$6448,10,0)</f>
        <v>0</v>
      </c>
    </row>
    <row r="1605" spans="1:13" ht="15.75" outlineLevel="1">
      <c r="A1605" s="10">
        <v>1611100544</v>
      </c>
      <c r="B1605" s="11">
        <v>544</v>
      </c>
      <c r="C1605" s="19">
        <v>611100</v>
      </c>
      <c r="D1605" s="13">
        <v>1</v>
      </c>
      <c r="E1605" s="136" t="s">
        <v>3154</v>
      </c>
      <c r="F1605" s="15" t="s">
        <v>56</v>
      </c>
      <c r="G1605" s="137" t="s">
        <v>3154</v>
      </c>
      <c r="H1605" s="13" t="s">
        <v>31</v>
      </c>
      <c r="I1605" s="16">
        <f t="shared" si="96"/>
        <v>-9.9999999999999978E-2</v>
      </c>
      <c r="J1605" s="126" t="s">
        <v>3154</v>
      </c>
      <c r="K1605" s="17">
        <f>VLOOKUP(A1605,[4]גיליון1!$A$1574:$P$7681,10,0)</f>
        <v>34200</v>
      </c>
      <c r="L1605" s="17">
        <f>VLOOKUP(A1605,'[2]2023'!$A$9:$I$7853,9,0)</f>
        <v>38000</v>
      </c>
      <c r="M1605" s="18">
        <f>VLOOKUP(A1605,[3]data1683177749303!$A$2:$J$6448,10,0)</f>
        <v>17220.89</v>
      </c>
    </row>
    <row r="1606" spans="1:13" ht="15.75" outlineLevel="1">
      <c r="A1606" s="10">
        <v>1611100550</v>
      </c>
      <c r="B1606" s="11">
        <v>550</v>
      </c>
      <c r="C1606" s="19">
        <v>611100</v>
      </c>
      <c r="D1606" s="13">
        <v>1</v>
      </c>
      <c r="E1606" s="136" t="s">
        <v>3154</v>
      </c>
      <c r="F1606" s="15" t="s">
        <v>1168</v>
      </c>
      <c r="G1606" s="137" t="s">
        <v>3154</v>
      </c>
      <c r="H1606" s="13" t="s">
        <v>34</v>
      </c>
      <c r="I1606" s="126" t="s">
        <v>3154</v>
      </c>
      <c r="J1606" s="126" t="s">
        <v>3154</v>
      </c>
      <c r="K1606" s="17">
        <f>VLOOKUP(A1606,[4]גיליון1!$A$1574:$P$7681,10,0)</f>
        <v>0</v>
      </c>
      <c r="L1606" s="17">
        <f>VLOOKUP(A1606,'[2]2023'!$A$9:$I$7853,9,0)</f>
        <v>0</v>
      </c>
      <c r="M1606" s="18">
        <f>VLOOKUP(A1606,[3]data1683177749303!$A$2:$J$6448,10,0)</f>
        <v>0</v>
      </c>
    </row>
    <row r="1607" spans="1:13" ht="15.75" outlineLevel="1">
      <c r="A1607" s="10">
        <v>1611100551</v>
      </c>
      <c r="B1607" s="11">
        <v>551</v>
      </c>
      <c r="C1607" s="19">
        <v>611100</v>
      </c>
      <c r="D1607" s="13">
        <v>1</v>
      </c>
      <c r="E1607" s="136" t="s">
        <v>3154</v>
      </c>
      <c r="F1607" s="15" t="s">
        <v>1169</v>
      </c>
      <c r="G1607" s="137" t="s">
        <v>3154</v>
      </c>
      <c r="H1607" s="13" t="s">
        <v>34</v>
      </c>
      <c r="I1607" s="126" t="s">
        <v>3154</v>
      </c>
      <c r="J1607" s="126" t="s">
        <v>3154</v>
      </c>
      <c r="K1607" s="17">
        <f>VLOOKUP(A1607,[4]גיליון1!$A$1574:$P$7681,10,0)</f>
        <v>0</v>
      </c>
      <c r="L1607" s="17">
        <f>VLOOKUP(A1607,'[2]2023'!$A$9:$I$7853,9,0)</f>
        <v>0</v>
      </c>
      <c r="M1607" s="18">
        <f>VLOOKUP(A1607,[3]data1683177749303!$A$2:$J$6448,10,0)</f>
        <v>0</v>
      </c>
    </row>
    <row r="1608" spans="1:13" s="97" customFormat="1" ht="15.75" outlineLevel="1">
      <c r="A1608" s="10">
        <v>1611100552</v>
      </c>
      <c r="B1608" s="11">
        <v>552</v>
      </c>
      <c r="C1608" s="19">
        <v>611100</v>
      </c>
      <c r="D1608" s="13">
        <v>1</v>
      </c>
      <c r="E1608" s="136" t="s">
        <v>3154</v>
      </c>
      <c r="F1608" s="15" t="s">
        <v>1170</v>
      </c>
      <c r="G1608" s="137" t="s">
        <v>3154</v>
      </c>
      <c r="H1608" s="13" t="s">
        <v>34</v>
      </c>
      <c r="I1608" s="16">
        <f t="shared" si="96"/>
        <v>0.17647058823529416</v>
      </c>
      <c r="J1608" s="139" t="s">
        <v>3154</v>
      </c>
      <c r="K1608" s="17">
        <v>1000000</v>
      </c>
      <c r="L1608" s="17">
        <f>VLOOKUP(A1608,'[2]2023'!$A$9:$I$7853,9,0)</f>
        <v>850000</v>
      </c>
      <c r="M1608" s="18">
        <f>VLOOKUP(A1608,[3]data1683177749303!$A$2:$J$6448,10,0)</f>
        <v>696054.94</v>
      </c>
    </row>
    <row r="1609" spans="1:13" ht="15.75" outlineLevel="1">
      <c r="A1609" s="10">
        <v>1611100553</v>
      </c>
      <c r="B1609" s="11">
        <v>553</v>
      </c>
      <c r="C1609" s="19">
        <v>611100</v>
      </c>
      <c r="D1609" s="13">
        <v>1</v>
      </c>
      <c r="E1609" s="136" t="s">
        <v>3154</v>
      </c>
      <c r="F1609" s="15" t="s">
        <v>1171</v>
      </c>
      <c r="G1609" s="137" t="s">
        <v>3154</v>
      </c>
      <c r="H1609" s="13" t="s">
        <v>34</v>
      </c>
      <c r="I1609" s="16">
        <f t="shared" si="96"/>
        <v>1.0811023622047244</v>
      </c>
      <c r="J1609" s="126" t="s">
        <v>3154</v>
      </c>
      <c r="K1609" s="17">
        <f>VLOOKUP(A1609,[4]גיליון1!$A$1574:$P$7681,10,0)</f>
        <v>528600</v>
      </c>
      <c r="L1609" s="17">
        <f>VLOOKUP(A1609,'[2]2023'!$A$9:$I$7853,9,0)</f>
        <v>254000</v>
      </c>
      <c r="M1609" s="18">
        <f>VLOOKUP(A1609,[3]data1683177749303!$A$2:$J$6448,10,0)</f>
        <v>189540</v>
      </c>
    </row>
    <row r="1610" spans="1:13" ht="15.75" outlineLevel="1">
      <c r="A1610" s="10">
        <v>1611100554</v>
      </c>
      <c r="B1610" s="11">
        <v>554</v>
      </c>
      <c r="C1610" s="19">
        <v>611100</v>
      </c>
      <c r="D1610" s="13">
        <v>1</v>
      </c>
      <c r="E1610" s="136" t="s">
        <v>3154</v>
      </c>
      <c r="F1610" s="15" t="s">
        <v>1281</v>
      </c>
      <c r="G1610" s="137" t="s">
        <v>3154</v>
      </c>
      <c r="H1610" s="13" t="s">
        <v>34</v>
      </c>
      <c r="I1610" s="126" t="s">
        <v>3154</v>
      </c>
      <c r="J1610" s="16" t="s">
        <v>522</v>
      </c>
      <c r="K1610" s="17">
        <f>[4]גיליון1!$J$1606</f>
        <v>25000</v>
      </c>
      <c r="L1610" s="139" t="s">
        <v>3154</v>
      </c>
      <c r="M1610" s="140" t="s">
        <v>3154</v>
      </c>
    </row>
    <row r="1611" spans="1:13" ht="15.75" outlineLevel="1">
      <c r="A1611" s="10">
        <v>1611100561</v>
      </c>
      <c r="B1611" s="11">
        <v>561</v>
      </c>
      <c r="C1611" s="19">
        <v>611100</v>
      </c>
      <c r="D1611" s="13">
        <v>1</v>
      </c>
      <c r="E1611" s="136" t="s">
        <v>3154</v>
      </c>
      <c r="F1611" s="15" t="s">
        <v>59</v>
      </c>
      <c r="G1611" s="137" t="s">
        <v>3154</v>
      </c>
      <c r="H1611" s="13" t="s">
        <v>34</v>
      </c>
      <c r="I1611" s="16">
        <f t="shared" si="96"/>
        <v>-9.4736842105263119E-2</v>
      </c>
      <c r="J1611" s="126" t="s">
        <v>3154</v>
      </c>
      <c r="K1611" s="17">
        <v>8600</v>
      </c>
      <c r="L1611" s="17">
        <f>VLOOKUP(A1611,'[2]2023'!$A$9:$I$7853,9,0)</f>
        <v>9500</v>
      </c>
      <c r="M1611" s="18">
        <f>VLOOKUP(A1611,[3]data1683177749303!$A$2:$J$6448,10,0)</f>
        <v>3191</v>
      </c>
    </row>
    <row r="1612" spans="1:13" ht="15.75" outlineLevel="1">
      <c r="A1612" s="10">
        <v>1611100562</v>
      </c>
      <c r="B1612" s="11">
        <v>562</v>
      </c>
      <c r="C1612" s="19">
        <v>611100</v>
      </c>
      <c r="D1612" s="13">
        <v>1</v>
      </c>
      <c r="E1612" s="136" t="s">
        <v>3154</v>
      </c>
      <c r="F1612" s="15" t="s">
        <v>60</v>
      </c>
      <c r="G1612" s="137" t="s">
        <v>3154</v>
      </c>
      <c r="H1612" s="13" t="s">
        <v>34</v>
      </c>
      <c r="I1612" s="16">
        <f t="shared" si="96"/>
        <v>-0.10447761194029848</v>
      </c>
      <c r="J1612" s="126" t="s">
        <v>3154</v>
      </c>
      <c r="K1612" s="17">
        <v>6000</v>
      </c>
      <c r="L1612" s="17">
        <f>VLOOKUP(A1612,'[2]2023'!$A$9:$I$7853,9,0)</f>
        <v>6700</v>
      </c>
      <c r="M1612" s="18">
        <f>VLOOKUP(A1612,[3]data1683177749303!$A$2:$J$6448,10,0)</f>
        <v>3281</v>
      </c>
    </row>
    <row r="1613" spans="1:13" ht="15.75" outlineLevel="1">
      <c r="A1613" s="10">
        <v>1611100563</v>
      </c>
      <c r="B1613" s="11">
        <v>563</v>
      </c>
      <c r="C1613" s="19">
        <v>611100</v>
      </c>
      <c r="D1613" s="13">
        <v>1</v>
      </c>
      <c r="E1613" s="136" t="s">
        <v>3154</v>
      </c>
      <c r="F1613" s="15" t="s">
        <v>1172</v>
      </c>
      <c r="G1613" s="137" t="s">
        <v>3154</v>
      </c>
      <c r="H1613" s="13" t="s">
        <v>34</v>
      </c>
      <c r="I1613" s="16">
        <f t="shared" si="96"/>
        <v>-9.9999999999999978E-2</v>
      </c>
      <c r="J1613" s="126" t="s">
        <v>3154</v>
      </c>
      <c r="K1613" s="17">
        <f>VLOOKUP(A1613,[4]גיליון1!$A$1574:$P$7681,10,0)</f>
        <v>18000</v>
      </c>
      <c r="L1613" s="17">
        <f>VLOOKUP(A1613,'[2]2023'!$A$9:$I$7853,9,0)</f>
        <v>20000</v>
      </c>
      <c r="M1613" s="18">
        <f>VLOOKUP(A1613,[3]data1683177749303!$A$2:$J$6448,10,0)</f>
        <v>22108</v>
      </c>
    </row>
    <row r="1614" spans="1:13" ht="15.75" outlineLevel="1">
      <c r="A1614" s="10">
        <v>1611100571</v>
      </c>
      <c r="B1614" s="11">
        <v>571</v>
      </c>
      <c r="C1614" s="19">
        <v>611100</v>
      </c>
      <c r="D1614" s="13">
        <v>1</v>
      </c>
      <c r="E1614" s="136" t="s">
        <v>3154</v>
      </c>
      <c r="F1614" s="15" t="s">
        <v>91</v>
      </c>
      <c r="G1614" s="137" t="s">
        <v>3154</v>
      </c>
      <c r="H1614" s="13" t="s">
        <v>31</v>
      </c>
      <c r="I1614" s="16">
        <f t="shared" si="96"/>
        <v>0</v>
      </c>
      <c r="J1614" s="126" t="s">
        <v>3154</v>
      </c>
      <c r="K1614" s="17">
        <f>VLOOKUP(A1614,[4]גיליון1!$A$1574:$P$7681,10,0)</f>
        <v>212400</v>
      </c>
      <c r="L1614" s="17">
        <f>VLOOKUP(A1614,'[2]2023'!$A$9:$I$7853,9,0)</f>
        <v>212400</v>
      </c>
      <c r="M1614" s="18">
        <f>VLOOKUP(A1614,[3]data1683177749303!$A$2:$J$6448,10,0)</f>
        <v>212400</v>
      </c>
    </row>
    <row r="1615" spans="1:13" ht="15.75" outlineLevel="1">
      <c r="A1615" s="10">
        <v>1611100596</v>
      </c>
      <c r="B1615" s="11">
        <v>596</v>
      </c>
      <c r="C1615" s="19">
        <v>611100</v>
      </c>
      <c r="D1615" s="13">
        <v>1</v>
      </c>
      <c r="E1615" s="136" t="s">
        <v>3154</v>
      </c>
      <c r="F1615" s="15" t="s">
        <v>92</v>
      </c>
      <c r="G1615" s="137" t="s">
        <v>3154</v>
      </c>
      <c r="H1615" s="13" t="s">
        <v>31</v>
      </c>
      <c r="I1615" s="16">
        <f t="shared" si="96"/>
        <v>0</v>
      </c>
      <c r="J1615" s="126" t="s">
        <v>3154</v>
      </c>
      <c r="K1615" s="17">
        <f>VLOOKUP(A1615,[4]גיליון1!$A$1574:$P$7681,10,0)</f>
        <v>132500</v>
      </c>
      <c r="L1615" s="17">
        <f>VLOOKUP(A1615,'[2]2023'!$A$9:$I$7853,9,0)</f>
        <v>132500</v>
      </c>
      <c r="M1615" s="18">
        <f>VLOOKUP(A1615,[3]data1683177749303!$A$2:$J$6448,10,0)</f>
        <v>117417</v>
      </c>
    </row>
    <row r="1616" spans="1:13" ht="15.75" outlineLevel="1">
      <c r="A1616" s="10">
        <v>1611100710</v>
      </c>
      <c r="B1616" s="11">
        <v>710</v>
      </c>
      <c r="C1616" s="19">
        <v>611100</v>
      </c>
      <c r="D1616" s="13">
        <v>1</v>
      </c>
      <c r="E1616" s="136" t="s">
        <v>3154</v>
      </c>
      <c r="F1616" s="15" t="s">
        <v>1173</v>
      </c>
      <c r="G1616" s="137" t="s">
        <v>3154</v>
      </c>
      <c r="H1616" s="13" t="s">
        <v>34</v>
      </c>
      <c r="I1616" s="126" t="s">
        <v>3154</v>
      </c>
      <c r="J1616" s="126" t="s">
        <v>3154</v>
      </c>
      <c r="K1616" s="17">
        <f>VLOOKUP(A1616,[4]גיליון1!$A$1574:$P$7681,10,0)</f>
        <v>0</v>
      </c>
      <c r="L1616" s="17">
        <f>VLOOKUP(A1616,'[2]2023'!$A$9:$I$7853,9,0)</f>
        <v>0</v>
      </c>
      <c r="M1616" s="140" t="s">
        <v>3154</v>
      </c>
    </row>
    <row r="1617" spans="1:13" ht="15.75" outlineLevel="1">
      <c r="A1617" s="10">
        <v>1611100715</v>
      </c>
      <c r="B1617" s="11">
        <v>715</v>
      </c>
      <c r="C1617" s="19">
        <v>611100</v>
      </c>
      <c r="D1617" s="13">
        <v>1</v>
      </c>
      <c r="E1617" s="136" t="s">
        <v>3154</v>
      </c>
      <c r="F1617" s="15" t="s">
        <v>105</v>
      </c>
      <c r="G1617" s="137" t="s">
        <v>3154</v>
      </c>
      <c r="H1617" s="13" t="s">
        <v>31</v>
      </c>
      <c r="I1617" s="126" t="s">
        <v>3154</v>
      </c>
      <c r="J1617" s="126" t="s">
        <v>3154</v>
      </c>
      <c r="K1617" s="17">
        <f>VLOOKUP(A1617,[4]גיליון1!$A$1574:$P$7681,10,0)</f>
        <v>0</v>
      </c>
      <c r="L1617" s="17">
        <f>VLOOKUP(A1617,'[2]2023'!$A$9:$I$7853,9,0)</f>
        <v>0</v>
      </c>
      <c r="M1617" s="18">
        <f>VLOOKUP(A1617,[3]data1683177749303!$A$2:$J$6448,10,0)</f>
        <v>0</v>
      </c>
    </row>
    <row r="1618" spans="1:13" ht="15.75" outlineLevel="1">
      <c r="A1618" s="10">
        <v>1611100753</v>
      </c>
      <c r="B1618" s="11">
        <v>753</v>
      </c>
      <c r="C1618" s="19">
        <v>611100</v>
      </c>
      <c r="D1618" s="13">
        <v>1</v>
      </c>
      <c r="E1618" s="136" t="s">
        <v>3154</v>
      </c>
      <c r="F1618" s="15" t="s">
        <v>1165</v>
      </c>
      <c r="G1618" s="137" t="s">
        <v>3154</v>
      </c>
      <c r="H1618" s="13" t="s">
        <v>31</v>
      </c>
      <c r="I1618" s="126" t="s">
        <v>3154</v>
      </c>
      <c r="J1618" s="126" t="s">
        <v>3154</v>
      </c>
      <c r="K1618" s="17">
        <f>VLOOKUP(A1618,[4]גיליון1!$A$1574:$P$7681,10,0)</f>
        <v>0</v>
      </c>
      <c r="L1618" s="17">
        <f>VLOOKUP(A1618,'[2]2023'!$A$9:$I$7853,9,0)</f>
        <v>0</v>
      </c>
      <c r="M1618" s="140" t="s">
        <v>3154</v>
      </c>
    </row>
    <row r="1619" spans="1:13" ht="15.75" outlineLevel="1">
      <c r="A1619" s="10">
        <v>1611100780</v>
      </c>
      <c r="B1619" s="11">
        <v>780</v>
      </c>
      <c r="C1619" s="19">
        <v>611100</v>
      </c>
      <c r="D1619" s="13">
        <v>1</v>
      </c>
      <c r="E1619" s="136" t="s">
        <v>3154</v>
      </c>
      <c r="F1619" s="15" t="s">
        <v>1174</v>
      </c>
      <c r="G1619" s="137" t="s">
        <v>3154</v>
      </c>
      <c r="H1619" s="13" t="s">
        <v>34</v>
      </c>
      <c r="I1619" s="126" t="s">
        <v>3154</v>
      </c>
      <c r="J1619" s="126" t="s">
        <v>3154</v>
      </c>
      <c r="K1619" s="17">
        <f>VLOOKUP(A1619,[4]גיליון1!$A$1574:$P$7681,10,0)</f>
        <v>0</v>
      </c>
      <c r="L1619" s="17">
        <f>VLOOKUP(A1619,'[2]2023'!$A$9:$I$7853,9,0)</f>
        <v>0</v>
      </c>
      <c r="M1619" s="140" t="s">
        <v>3154</v>
      </c>
    </row>
    <row r="1620" spans="1:13" ht="15.75" outlineLevel="1">
      <c r="A1620" s="10">
        <v>1611100782</v>
      </c>
      <c r="B1620" s="11">
        <v>782</v>
      </c>
      <c r="C1620" s="19">
        <v>611100</v>
      </c>
      <c r="D1620" s="13">
        <v>1</v>
      </c>
      <c r="E1620" s="136" t="s">
        <v>3154</v>
      </c>
      <c r="F1620" s="15" t="s">
        <v>1285</v>
      </c>
      <c r="G1620" s="137" t="s">
        <v>3154</v>
      </c>
      <c r="H1620" s="13" t="s">
        <v>31</v>
      </c>
      <c r="I1620" s="126" t="s">
        <v>3154</v>
      </c>
      <c r="J1620" s="16" t="s">
        <v>522</v>
      </c>
      <c r="K1620" s="17">
        <f>[4]גיליון1!$J$1616</f>
        <v>0</v>
      </c>
      <c r="L1620" s="17">
        <v>0</v>
      </c>
      <c r="M1620" s="140" t="s">
        <v>3154</v>
      </c>
    </row>
    <row r="1621" spans="1:13" ht="16.5" outlineLevel="1" thickBot="1">
      <c r="A1621" s="10">
        <v>1611100961</v>
      </c>
      <c r="B1621" s="11">
        <v>961</v>
      </c>
      <c r="C1621" s="19">
        <v>611100</v>
      </c>
      <c r="D1621" s="13">
        <v>1</v>
      </c>
      <c r="E1621" s="136" t="s">
        <v>3154</v>
      </c>
      <c r="F1621" s="15" t="s">
        <v>79</v>
      </c>
      <c r="G1621" s="137" t="s">
        <v>3154</v>
      </c>
      <c r="H1621" s="13" t="s">
        <v>34</v>
      </c>
      <c r="I1621" s="126" t="s">
        <v>3154</v>
      </c>
      <c r="J1621" s="126" t="s">
        <v>3154</v>
      </c>
      <c r="K1621" s="17">
        <f>VLOOKUP(A1621,[4]גיליון1!$A$1574:$P$7681,10,0)</f>
        <v>0</v>
      </c>
      <c r="L1621" s="17">
        <f>VLOOKUP(A1621,'[2]2023'!$A$9:$I$7853,9,0)</f>
        <v>0</v>
      </c>
      <c r="M1621" s="140" t="s">
        <v>3154</v>
      </c>
    </row>
    <row r="1622" spans="1:13" ht="16.5" thickBot="1">
      <c r="A1622" s="125" t="s">
        <v>3154</v>
      </c>
      <c r="B1622" s="25" t="s">
        <v>1175</v>
      </c>
      <c r="C1622" s="146" t="s">
        <v>3154</v>
      </c>
      <c r="D1622" s="146" t="s">
        <v>3154</v>
      </c>
      <c r="E1622" s="147" t="s">
        <v>3154</v>
      </c>
      <c r="F1622" s="28" t="s">
        <v>1164</v>
      </c>
      <c r="G1622" s="153" t="s">
        <v>3154</v>
      </c>
      <c r="H1622" s="146" t="s">
        <v>3154</v>
      </c>
      <c r="I1622" s="29">
        <f t="shared" si="96"/>
        <v>0.19829835874652235</v>
      </c>
      <c r="J1622" s="127" t="s">
        <v>3154</v>
      </c>
      <c r="K1622" s="37">
        <f t="shared" ref="K1622:M1622" si="97">SUBTOTAL(9,K1583:K1621)</f>
        <v>11112300</v>
      </c>
      <c r="L1622" s="37">
        <f t="shared" si="97"/>
        <v>9273400</v>
      </c>
      <c r="M1622" s="38">
        <f t="shared" si="97"/>
        <v>7875247.9000000004</v>
      </c>
    </row>
    <row r="1623" spans="1:13" ht="15.75" outlineLevel="1">
      <c r="A1623" s="10">
        <v>16120000</v>
      </c>
      <c r="B1623" s="11">
        <v>0</v>
      </c>
      <c r="C1623" s="19">
        <v>612000</v>
      </c>
      <c r="D1623" s="13">
        <v>1</v>
      </c>
      <c r="E1623" s="136" t="s">
        <v>3154</v>
      </c>
      <c r="F1623" s="15" t="s">
        <v>1176</v>
      </c>
      <c r="G1623" s="137" t="s">
        <v>3154</v>
      </c>
      <c r="H1623" s="13" t="s">
        <v>11</v>
      </c>
      <c r="I1623" s="126" t="s">
        <v>3154</v>
      </c>
      <c r="J1623" s="142" t="s">
        <v>3154</v>
      </c>
      <c r="K1623" s="17">
        <f>VLOOKUP(A1623,[4]גיליון1!$A$1574:$P$7681,10,0)</f>
        <v>0</v>
      </c>
      <c r="L1623" s="139" t="s">
        <v>3154</v>
      </c>
      <c r="M1623" s="140" t="s">
        <v>3154</v>
      </c>
    </row>
    <row r="1624" spans="1:13" ht="15.75" outlineLevel="1">
      <c r="A1624" s="10">
        <v>1612000100</v>
      </c>
      <c r="B1624" s="11">
        <v>100</v>
      </c>
      <c r="C1624" s="19">
        <v>612000</v>
      </c>
      <c r="D1624" s="13">
        <v>1</v>
      </c>
      <c r="E1624" s="136" t="s">
        <v>3154</v>
      </c>
      <c r="F1624" s="15" t="s">
        <v>18</v>
      </c>
      <c r="G1624" s="137" t="s">
        <v>3154</v>
      </c>
      <c r="H1624" s="13" t="s">
        <v>11</v>
      </c>
      <c r="I1624" s="126" t="s">
        <v>3154</v>
      </c>
      <c r="J1624" s="142" t="s">
        <v>3154</v>
      </c>
      <c r="K1624" s="17">
        <f>VLOOKUP(A1624,[4]גיליון1!$A$1574:$P$7681,10,0)</f>
        <v>0</v>
      </c>
      <c r="L1624" s="17">
        <f>VLOOKUP(A1624,'[2]2023'!$A$9:$I$7853,9,0)</f>
        <v>0</v>
      </c>
      <c r="M1624" s="140" t="s">
        <v>3154</v>
      </c>
    </row>
    <row r="1625" spans="1:13" ht="15.75" outlineLevel="1">
      <c r="A1625" s="10">
        <v>1612000110</v>
      </c>
      <c r="B1625" s="11">
        <v>110</v>
      </c>
      <c r="C1625" s="19">
        <v>612000</v>
      </c>
      <c r="D1625" s="13">
        <v>1</v>
      </c>
      <c r="E1625" s="136" t="s">
        <v>3154</v>
      </c>
      <c r="F1625" s="15" t="s">
        <v>19</v>
      </c>
      <c r="G1625" s="137" t="s">
        <v>3154</v>
      </c>
      <c r="H1625" s="13" t="s">
        <v>20</v>
      </c>
      <c r="I1625" s="16">
        <f t="shared" si="96"/>
        <v>-6.6305818673883632E-2</v>
      </c>
      <c r="J1625" s="126" t="s">
        <v>3154</v>
      </c>
      <c r="K1625" s="17">
        <f>VLOOKUP(A1625,[4]גיליון1!$A$1574:$P$7681,10,0)</f>
        <v>690000</v>
      </c>
      <c r="L1625" s="17">
        <f>VLOOKUP(A1625,'[2]2023'!$A$9:$I$7853,9,0)</f>
        <v>739000</v>
      </c>
      <c r="M1625" s="18">
        <f>VLOOKUP(A1625,[3]data1683177749303!$A$2:$J$6448,10,0)</f>
        <v>654027.63</v>
      </c>
    </row>
    <row r="1626" spans="1:13" ht="15.75" outlineLevel="1">
      <c r="A1626" s="10">
        <v>1612000119</v>
      </c>
      <c r="B1626" s="11">
        <v>119</v>
      </c>
      <c r="C1626" s="19">
        <v>612000</v>
      </c>
      <c r="D1626" s="13">
        <v>1</v>
      </c>
      <c r="E1626" s="136" t="s">
        <v>3154</v>
      </c>
      <c r="F1626" s="15" t="s">
        <v>21</v>
      </c>
      <c r="G1626" s="137" t="s">
        <v>3154</v>
      </c>
      <c r="H1626" s="13" t="s">
        <v>20</v>
      </c>
      <c r="I1626" s="16">
        <f t="shared" si="96"/>
        <v>0.26462425277540569</v>
      </c>
      <c r="J1626" s="126" t="s">
        <v>3154</v>
      </c>
      <c r="K1626" s="17">
        <f>VLOOKUP(A1626,[4]גיליון1!$A$1574:$P$7681,10,0)</f>
        <v>1184700</v>
      </c>
      <c r="L1626" s="17">
        <f>VLOOKUP(A1626,'[2]2023'!$A$9:$I$7853,9,0)</f>
        <v>936800</v>
      </c>
      <c r="M1626" s="18">
        <f>VLOOKUP(A1626,[3]data1683177749303!$A$2:$J$6448,10,0)</f>
        <v>721835.8</v>
      </c>
    </row>
    <row r="1627" spans="1:13" ht="15.75" outlineLevel="1">
      <c r="A1627" s="10">
        <v>1612000122</v>
      </c>
      <c r="B1627" s="11">
        <v>122</v>
      </c>
      <c r="C1627" s="19">
        <v>612000</v>
      </c>
      <c r="D1627" s="13">
        <v>1</v>
      </c>
      <c r="E1627" s="136" t="s">
        <v>3154</v>
      </c>
      <c r="F1627" s="15" t="s">
        <v>22</v>
      </c>
      <c r="G1627" s="137" t="s">
        <v>3154</v>
      </c>
      <c r="H1627" s="13" t="s">
        <v>20</v>
      </c>
      <c r="I1627" s="16">
        <f t="shared" si="96"/>
        <v>0</v>
      </c>
      <c r="J1627" s="126" t="s">
        <v>3154</v>
      </c>
      <c r="K1627" s="17">
        <f>VLOOKUP(A1627,[4]גיליון1!$A$1574:$P$7681,10,0)</f>
        <v>62500</v>
      </c>
      <c r="L1627" s="17">
        <f>VLOOKUP(A1627,'[2]2023'!$A$9:$I$7853,9,0)</f>
        <v>62500</v>
      </c>
      <c r="M1627" s="18">
        <f>VLOOKUP(A1627,[3]data1683177749303!$A$2:$J$6448,10,0)</f>
        <v>12179.61</v>
      </c>
    </row>
    <row r="1628" spans="1:13" ht="15.75" outlineLevel="1">
      <c r="A1628" s="10">
        <v>1612000126</v>
      </c>
      <c r="B1628" s="11">
        <v>126</v>
      </c>
      <c r="C1628" s="19">
        <v>612000</v>
      </c>
      <c r="D1628" s="13">
        <v>1</v>
      </c>
      <c r="E1628" s="136" t="s">
        <v>3154</v>
      </c>
      <c r="F1628" s="15" t="s">
        <v>23</v>
      </c>
      <c r="G1628" s="137" t="s">
        <v>3154</v>
      </c>
      <c r="H1628" s="13" t="s">
        <v>20</v>
      </c>
      <c r="I1628" s="16">
        <f t="shared" si="96"/>
        <v>-0.30000000000000004</v>
      </c>
      <c r="J1628" s="126" t="s">
        <v>3154</v>
      </c>
      <c r="K1628" s="17">
        <f>VLOOKUP(A1628,[4]גיליון1!$A$1574:$P$7681,10,0)</f>
        <v>35000</v>
      </c>
      <c r="L1628" s="17">
        <f>VLOOKUP(A1628,'[2]2023'!$A$9:$I$7853,9,0)</f>
        <v>50000</v>
      </c>
      <c r="M1628" s="18">
        <f>VLOOKUP(A1628,[3]data1683177749303!$A$2:$J$6448,10,0)</f>
        <v>25374.03</v>
      </c>
    </row>
    <row r="1629" spans="1:13" ht="15.75" outlineLevel="1">
      <c r="A1629" s="10">
        <v>1612000130</v>
      </c>
      <c r="B1629" s="11">
        <v>130</v>
      </c>
      <c r="C1629" s="19">
        <v>612000</v>
      </c>
      <c r="D1629" s="13">
        <v>1</v>
      </c>
      <c r="E1629" s="136" t="s">
        <v>3154</v>
      </c>
      <c r="F1629" s="15" t="s">
        <v>24</v>
      </c>
      <c r="G1629" s="137" t="s">
        <v>3154</v>
      </c>
      <c r="H1629" s="13" t="s">
        <v>20</v>
      </c>
      <c r="I1629" s="126" t="s">
        <v>3154</v>
      </c>
      <c r="J1629" s="126" t="s">
        <v>3154</v>
      </c>
      <c r="K1629" s="17">
        <f>VLOOKUP(A1629,[4]גיליון1!$A$1574:$P$7681,10,0)</f>
        <v>0</v>
      </c>
      <c r="L1629" s="17">
        <f>VLOOKUP(A1629,'[2]2023'!$A$9:$I$7853,9,0)</f>
        <v>0</v>
      </c>
      <c r="M1629" s="140" t="s">
        <v>3154</v>
      </c>
    </row>
    <row r="1630" spans="1:13" ht="15.75" outlineLevel="1">
      <c r="A1630" s="10">
        <v>1612000140</v>
      </c>
      <c r="B1630" s="11">
        <v>140</v>
      </c>
      <c r="C1630" s="19">
        <v>612000</v>
      </c>
      <c r="D1630" s="13">
        <v>1</v>
      </c>
      <c r="E1630" s="136" t="s">
        <v>3154</v>
      </c>
      <c r="F1630" s="15" t="s">
        <v>25</v>
      </c>
      <c r="G1630" s="137" t="s">
        <v>3154</v>
      </c>
      <c r="H1630" s="13" t="s">
        <v>20</v>
      </c>
      <c r="I1630" s="16">
        <f t="shared" si="96"/>
        <v>0.66420664206642077</v>
      </c>
      <c r="J1630" s="126" t="s">
        <v>3154</v>
      </c>
      <c r="K1630" s="17">
        <f>VLOOKUP(A1630,[4]גיליון1!$A$1574:$P$7681,10,0)</f>
        <v>225500</v>
      </c>
      <c r="L1630" s="17">
        <f>VLOOKUP(A1630,'[2]2023'!$A$9:$I$7853,9,0)</f>
        <v>135500</v>
      </c>
      <c r="M1630" s="18">
        <f>VLOOKUP(A1630,[3]data1683177749303!$A$2:$J$6448,10,0)</f>
        <v>122646.85</v>
      </c>
    </row>
    <row r="1631" spans="1:13" ht="15.75" outlineLevel="1">
      <c r="A1631" s="10">
        <v>1612000253</v>
      </c>
      <c r="B1631" s="11">
        <v>253</v>
      </c>
      <c r="C1631" s="19">
        <v>612000</v>
      </c>
      <c r="D1631" s="13">
        <v>1</v>
      </c>
      <c r="E1631" s="136" t="s">
        <v>3154</v>
      </c>
      <c r="F1631" s="15" t="s">
        <v>28</v>
      </c>
      <c r="G1631" s="137" t="s">
        <v>3154</v>
      </c>
      <c r="H1631" s="13" t="s">
        <v>20</v>
      </c>
      <c r="I1631" s="126" t="s">
        <v>3154</v>
      </c>
      <c r="J1631" s="126" t="s">
        <v>3154</v>
      </c>
      <c r="K1631" s="17">
        <f>VLOOKUP(A1631,[4]גיליון1!$A$1574:$P$7681,10,0)</f>
        <v>0</v>
      </c>
      <c r="L1631" s="17">
        <f>VLOOKUP(A1631,'[2]2023'!$A$9:$I$7853,9,0)</f>
        <v>0</v>
      </c>
      <c r="M1631" s="18">
        <f>VLOOKUP(A1631,[3]data1683177749303!$A$2:$J$6448,10,0)</f>
        <v>1394</v>
      </c>
    </row>
    <row r="1632" spans="1:13" ht="15.75" outlineLevel="1">
      <c r="A1632" s="10">
        <v>1612000350</v>
      </c>
      <c r="B1632" s="11">
        <v>350</v>
      </c>
      <c r="C1632" s="19">
        <v>612000</v>
      </c>
      <c r="D1632" s="13">
        <v>1</v>
      </c>
      <c r="E1632" s="136" t="s">
        <v>3154</v>
      </c>
      <c r="F1632" s="15" t="s">
        <v>1177</v>
      </c>
      <c r="G1632" s="137" t="s">
        <v>3154</v>
      </c>
      <c r="H1632" s="13" t="s">
        <v>20</v>
      </c>
      <c r="I1632" s="16">
        <f t="shared" si="96"/>
        <v>-1</v>
      </c>
      <c r="J1632" s="126" t="s">
        <v>3154</v>
      </c>
      <c r="K1632" s="17">
        <f>VLOOKUP(A1632,[4]גיליון1!$A$1574:$P$7681,10,0)</f>
        <v>0</v>
      </c>
      <c r="L1632" s="17">
        <f>VLOOKUP(A1632,'[2]2023'!$A$9:$I$7853,9,0)</f>
        <v>65000</v>
      </c>
      <c r="M1632" s="18">
        <f>VLOOKUP(A1632,[3]data1683177749303!$A$2:$J$6448,10,0)</f>
        <v>60997.51</v>
      </c>
    </row>
    <row r="1633" spans="1:13" ht="15.75" outlineLevel="1">
      <c r="A1633" s="10">
        <v>1612000351</v>
      </c>
      <c r="B1633" s="11">
        <v>351</v>
      </c>
      <c r="C1633" s="19">
        <v>612000</v>
      </c>
      <c r="D1633" s="13">
        <v>1</v>
      </c>
      <c r="E1633" s="136" t="s">
        <v>3154</v>
      </c>
      <c r="F1633" s="15" t="s">
        <v>1178</v>
      </c>
      <c r="G1633" s="137" t="s">
        <v>3154</v>
      </c>
      <c r="H1633" s="13" t="s">
        <v>20</v>
      </c>
      <c r="I1633" s="16">
        <f t="shared" si="96"/>
        <v>-1</v>
      </c>
      <c r="J1633" s="126" t="s">
        <v>3154</v>
      </c>
      <c r="K1633" s="17">
        <f>VLOOKUP(A1633,[4]גיליון1!$A$1574:$P$7681,10,0)</f>
        <v>0</v>
      </c>
      <c r="L1633" s="17">
        <f>VLOOKUP(A1633,'[2]2023'!$A$9:$I$7853,9,0)</f>
        <v>21000</v>
      </c>
      <c r="M1633" s="18">
        <f>VLOOKUP(A1633,[3]data1683177749303!$A$2:$J$6448,10,0)</f>
        <v>11507.2</v>
      </c>
    </row>
    <row r="1634" spans="1:13" ht="15.75" outlineLevel="1">
      <c r="A1634" s="10">
        <v>1612000400</v>
      </c>
      <c r="B1634" s="11">
        <v>400</v>
      </c>
      <c r="C1634" s="19">
        <v>612000</v>
      </c>
      <c r="D1634" s="13">
        <v>1</v>
      </c>
      <c r="E1634" s="136" t="s">
        <v>3154</v>
      </c>
      <c r="F1634" s="15" t="s">
        <v>29</v>
      </c>
      <c r="G1634" s="137" t="s">
        <v>3154</v>
      </c>
      <c r="H1634" s="13" t="s">
        <v>11</v>
      </c>
      <c r="I1634" s="126" t="s">
        <v>3154</v>
      </c>
      <c r="J1634" s="126" t="s">
        <v>3154</v>
      </c>
      <c r="K1634" s="17">
        <f>VLOOKUP(A1634,[4]גיליון1!$A$1574:$P$7681,10,0)</f>
        <v>0</v>
      </c>
      <c r="L1634" s="17">
        <f>VLOOKUP(A1634,'[2]2023'!$A$9:$I$7853,9,0)</f>
        <v>0</v>
      </c>
      <c r="M1634" s="140" t="s">
        <v>3154</v>
      </c>
    </row>
    <row r="1635" spans="1:13" ht="15.75" outlineLevel="1">
      <c r="A1635" s="10">
        <v>1612000470</v>
      </c>
      <c r="B1635" s="11">
        <v>470</v>
      </c>
      <c r="C1635" s="19">
        <v>612000</v>
      </c>
      <c r="D1635" s="13">
        <v>1</v>
      </c>
      <c r="E1635" s="136" t="s">
        <v>3154</v>
      </c>
      <c r="F1635" s="15" t="s">
        <v>1179</v>
      </c>
      <c r="G1635" s="137" t="s">
        <v>3154</v>
      </c>
      <c r="H1635" s="13" t="s">
        <v>34</v>
      </c>
      <c r="I1635" s="16">
        <f t="shared" si="96"/>
        <v>0.3125</v>
      </c>
      <c r="J1635" s="126" t="s">
        <v>3154</v>
      </c>
      <c r="K1635" s="17">
        <f>VLOOKUP(A1635,[4]גיליון1!$A$1574:$P$7681,10,0)</f>
        <v>2100</v>
      </c>
      <c r="L1635" s="17">
        <f>VLOOKUP(A1635,'[2]2023'!$A$9:$I$7853,9,0)</f>
        <v>1600</v>
      </c>
      <c r="M1635" s="18">
        <f>VLOOKUP(A1635,[3]data1683177749303!$A$2:$J$6448,10,0)</f>
        <v>510.66</v>
      </c>
    </row>
    <row r="1636" spans="1:13" ht="15.75" outlineLevel="1">
      <c r="A1636" s="10">
        <v>1612000471</v>
      </c>
      <c r="B1636" s="11">
        <v>471</v>
      </c>
      <c r="C1636" s="19">
        <v>612000</v>
      </c>
      <c r="D1636" s="13">
        <v>1</v>
      </c>
      <c r="E1636" s="136" t="s">
        <v>3154</v>
      </c>
      <c r="F1636" s="15" t="s">
        <v>87</v>
      </c>
      <c r="G1636" s="137" t="s">
        <v>3154</v>
      </c>
      <c r="H1636" s="13" t="s">
        <v>34</v>
      </c>
      <c r="I1636" s="16">
        <f t="shared" si="96"/>
        <v>0.19999999999999996</v>
      </c>
      <c r="J1636" s="126" t="s">
        <v>3154</v>
      </c>
      <c r="K1636" s="17">
        <f>VLOOKUP(A1636,[4]גיליון1!$A$1574:$P$7681,10,0)</f>
        <v>12000</v>
      </c>
      <c r="L1636" s="17">
        <f>VLOOKUP(A1636,'[2]2023'!$A$9:$I$7853,9,0)</f>
        <v>10000</v>
      </c>
      <c r="M1636" s="18">
        <f>VLOOKUP(A1636,[3]data1683177749303!$A$2:$J$6448,10,0)</f>
        <v>9862.93</v>
      </c>
    </row>
    <row r="1637" spans="1:13" ht="15.75" outlineLevel="1">
      <c r="A1637" s="10">
        <v>1612000492</v>
      </c>
      <c r="B1637" s="11">
        <v>492</v>
      </c>
      <c r="C1637" s="19">
        <v>612000</v>
      </c>
      <c r="D1637" s="13">
        <v>1</v>
      </c>
      <c r="E1637" s="136" t="s">
        <v>3154</v>
      </c>
      <c r="F1637" s="15" t="s">
        <v>83</v>
      </c>
      <c r="G1637" s="137" t="s">
        <v>3154</v>
      </c>
      <c r="H1637" s="13" t="s">
        <v>31</v>
      </c>
      <c r="I1637" s="16">
        <f t="shared" si="96"/>
        <v>0.16666666666666674</v>
      </c>
      <c r="J1637" s="126" t="s">
        <v>3154</v>
      </c>
      <c r="K1637" s="17">
        <f>VLOOKUP(A1637,[4]גיליון1!$A$1574:$P$7681,10,0)</f>
        <v>14000</v>
      </c>
      <c r="L1637" s="17">
        <f>VLOOKUP(A1637,'[2]2023'!$A$9:$I$7853,9,0)</f>
        <v>12000</v>
      </c>
      <c r="M1637" s="18">
        <f>VLOOKUP(A1637,[3]data1683177749303!$A$2:$J$6448,10,0)</f>
        <v>4834</v>
      </c>
    </row>
    <row r="1638" spans="1:13" ht="15.75" outlineLevel="1">
      <c r="A1638" s="10">
        <v>1612000500</v>
      </c>
      <c r="B1638" s="11">
        <v>500</v>
      </c>
      <c r="C1638" s="19">
        <v>612000</v>
      </c>
      <c r="D1638" s="13">
        <v>1</v>
      </c>
      <c r="E1638" s="136" t="s">
        <v>3154</v>
      </c>
      <c r="F1638" s="15" t="s">
        <v>51</v>
      </c>
      <c r="G1638" s="137" t="s">
        <v>3154</v>
      </c>
      <c r="H1638" s="13" t="s">
        <v>11</v>
      </c>
      <c r="I1638" s="126" t="s">
        <v>3154</v>
      </c>
      <c r="J1638" s="126" t="s">
        <v>3154</v>
      </c>
      <c r="K1638" s="17">
        <f>VLOOKUP(A1638,[4]גיליון1!$A$1574:$P$7681,10,0)</f>
        <v>0</v>
      </c>
      <c r="L1638" s="17">
        <f>VLOOKUP(A1638,'[2]2023'!$A$9:$I$7853,9,0)</f>
        <v>0</v>
      </c>
      <c r="M1638" s="140" t="s">
        <v>3154</v>
      </c>
    </row>
    <row r="1639" spans="1:13" ht="15.75" outlineLevel="1">
      <c r="A1639" s="10">
        <v>1612000511</v>
      </c>
      <c r="B1639" s="11">
        <v>511</v>
      </c>
      <c r="C1639" s="19">
        <v>612000</v>
      </c>
      <c r="D1639" s="13">
        <v>1</v>
      </c>
      <c r="E1639" s="136" t="s">
        <v>3154</v>
      </c>
      <c r="F1639" s="15" t="s">
        <v>88</v>
      </c>
      <c r="G1639" s="137" t="s">
        <v>3154</v>
      </c>
      <c r="H1639" s="13" t="s">
        <v>34</v>
      </c>
      <c r="I1639" s="16">
        <f t="shared" si="96"/>
        <v>0</v>
      </c>
      <c r="J1639" s="126" t="s">
        <v>3154</v>
      </c>
      <c r="K1639" s="17">
        <f>VLOOKUP(A1639,[4]גיליון1!$A$1574:$P$7681,10,0)</f>
        <v>7000</v>
      </c>
      <c r="L1639" s="17">
        <f>VLOOKUP(A1639,'[2]2023'!$A$9:$I$7853,9,0)</f>
        <v>7000</v>
      </c>
      <c r="M1639" s="18">
        <f>VLOOKUP(A1639,[3]data1683177749303!$A$2:$J$6448,10,0)</f>
        <v>7000</v>
      </c>
    </row>
    <row r="1640" spans="1:13" ht="15.75" outlineLevel="1">
      <c r="A1640" s="10">
        <v>1612000512</v>
      </c>
      <c r="B1640" s="11">
        <v>512</v>
      </c>
      <c r="C1640" s="19">
        <v>612000</v>
      </c>
      <c r="D1640" s="13">
        <v>1</v>
      </c>
      <c r="E1640" s="136" t="s">
        <v>3154</v>
      </c>
      <c r="F1640" s="15" t="s">
        <v>89</v>
      </c>
      <c r="G1640" s="137" t="s">
        <v>3154</v>
      </c>
      <c r="H1640" s="13" t="s">
        <v>34</v>
      </c>
      <c r="I1640" s="16">
        <f t="shared" si="96"/>
        <v>0</v>
      </c>
      <c r="J1640" s="126" t="s">
        <v>3154</v>
      </c>
      <c r="K1640" s="17">
        <f>VLOOKUP(A1640,[4]גיליון1!$A$1574:$P$7681,10,0)</f>
        <v>1000</v>
      </c>
      <c r="L1640" s="17">
        <f>VLOOKUP(A1640,'[2]2023'!$A$9:$I$7853,9,0)</f>
        <v>1000</v>
      </c>
      <c r="M1640" s="18">
        <f>VLOOKUP(A1640,[3]data1683177749303!$A$2:$J$6448,10,0)</f>
        <v>0</v>
      </c>
    </row>
    <row r="1641" spans="1:13" ht="15.75" outlineLevel="1">
      <c r="A1641" s="10">
        <v>1612000521</v>
      </c>
      <c r="B1641" s="11">
        <v>521</v>
      </c>
      <c r="C1641" s="19">
        <v>612000</v>
      </c>
      <c r="D1641" s="13">
        <v>1</v>
      </c>
      <c r="E1641" s="136" t="s">
        <v>3154</v>
      </c>
      <c r="F1641" s="15" t="s">
        <v>1180</v>
      </c>
      <c r="G1641" s="137" t="s">
        <v>3154</v>
      </c>
      <c r="H1641" s="13" t="s">
        <v>34</v>
      </c>
      <c r="I1641" s="126" t="s">
        <v>3154</v>
      </c>
      <c r="J1641" s="126" t="s">
        <v>3154</v>
      </c>
      <c r="K1641" s="17">
        <f>VLOOKUP(A1641,[4]גיליון1!$A$1574:$P$7681,10,0)</f>
        <v>20000</v>
      </c>
      <c r="L1641" s="17">
        <f>VLOOKUP(A1641,'[2]2023'!$A$9:$I$7853,9,0)</f>
        <v>20000</v>
      </c>
      <c r="M1641" s="18">
        <f>VLOOKUP(A1641,[3]data1683177749303!$A$2:$J$6448,10,0)</f>
        <v>7200</v>
      </c>
    </row>
    <row r="1642" spans="1:13" ht="15.75" outlineLevel="1">
      <c r="A1642" s="10">
        <v>1612000522</v>
      </c>
      <c r="B1642" s="11">
        <v>522</v>
      </c>
      <c r="C1642" s="19">
        <v>612000</v>
      </c>
      <c r="D1642" s="13">
        <v>1</v>
      </c>
      <c r="E1642" s="136" t="s">
        <v>3154</v>
      </c>
      <c r="F1642" s="15" t="s">
        <v>90</v>
      </c>
      <c r="G1642" s="137" t="s">
        <v>3154</v>
      </c>
      <c r="H1642" s="13" t="s">
        <v>34</v>
      </c>
      <c r="I1642" s="16">
        <f t="shared" si="96"/>
        <v>0</v>
      </c>
      <c r="J1642" s="126" t="s">
        <v>3154</v>
      </c>
      <c r="K1642" s="17">
        <f>VLOOKUP(A1642,[4]גיליון1!$A$1574:$P$7681,10,0)</f>
        <v>9000</v>
      </c>
      <c r="L1642" s="17">
        <f>VLOOKUP(A1642,'[2]2023'!$A$9:$I$7853,9,0)</f>
        <v>9000</v>
      </c>
      <c r="M1642" s="18">
        <f>VLOOKUP(A1642,[3]data1683177749303!$A$2:$J$6448,10,0)</f>
        <v>1611</v>
      </c>
    </row>
    <row r="1643" spans="1:13" ht="15.75" outlineLevel="1">
      <c r="A1643" s="10">
        <v>1612000523</v>
      </c>
      <c r="B1643" s="11">
        <v>523</v>
      </c>
      <c r="C1643" s="19">
        <v>612000</v>
      </c>
      <c r="D1643" s="13">
        <v>1</v>
      </c>
      <c r="E1643" s="136" t="s">
        <v>3154</v>
      </c>
      <c r="F1643" s="15" t="s">
        <v>1181</v>
      </c>
      <c r="G1643" s="137" t="s">
        <v>3154</v>
      </c>
      <c r="H1643" s="13" t="s">
        <v>31</v>
      </c>
      <c r="I1643" s="126" t="s">
        <v>3154</v>
      </c>
      <c r="J1643" s="126" t="s">
        <v>3154</v>
      </c>
      <c r="K1643" s="17">
        <f>VLOOKUP(A1643,[4]גיליון1!$A$1574:$P$7681,10,0)</f>
        <v>0</v>
      </c>
      <c r="L1643" s="17">
        <f>VLOOKUP(A1643,'[2]2023'!$A$9:$I$7853,9,0)</f>
        <v>0</v>
      </c>
      <c r="M1643" s="140" t="s">
        <v>3154</v>
      </c>
    </row>
    <row r="1644" spans="1:13" ht="15.75" outlineLevel="1">
      <c r="A1644" s="10">
        <v>1612000561</v>
      </c>
      <c r="B1644" s="11">
        <v>561</v>
      </c>
      <c r="C1644" s="19">
        <v>612000</v>
      </c>
      <c r="D1644" s="13">
        <v>1</v>
      </c>
      <c r="E1644" s="136" t="s">
        <v>3154</v>
      </c>
      <c r="F1644" s="15" t="s">
        <v>59</v>
      </c>
      <c r="G1644" s="137" t="s">
        <v>3154</v>
      </c>
      <c r="H1644" s="13" t="s">
        <v>34</v>
      </c>
      <c r="I1644" s="126" t="s">
        <v>3154</v>
      </c>
      <c r="J1644" s="126" t="s">
        <v>3154</v>
      </c>
      <c r="K1644" s="17">
        <f>VLOOKUP(A1644,[4]גיליון1!$A$1574:$P$7681,10,0)</f>
        <v>0</v>
      </c>
      <c r="L1644" s="17">
        <f>VLOOKUP(A1644,'[2]2023'!$A$9:$I$7853,9,0)</f>
        <v>0</v>
      </c>
      <c r="M1644" s="140" t="s">
        <v>3154</v>
      </c>
    </row>
    <row r="1645" spans="1:13" ht="15.75" outlineLevel="1">
      <c r="A1645" s="10">
        <v>1612000562</v>
      </c>
      <c r="B1645" s="11">
        <v>562</v>
      </c>
      <c r="C1645" s="19">
        <v>612000</v>
      </c>
      <c r="D1645" s="13">
        <v>1</v>
      </c>
      <c r="E1645" s="136" t="s">
        <v>3154</v>
      </c>
      <c r="F1645" s="15" t="s">
        <v>60</v>
      </c>
      <c r="G1645" s="137" t="s">
        <v>3154</v>
      </c>
      <c r="H1645" s="13" t="s">
        <v>34</v>
      </c>
      <c r="I1645" s="16">
        <f t="shared" si="96"/>
        <v>0.14666666666666672</v>
      </c>
      <c r="J1645" s="126" t="s">
        <v>3154</v>
      </c>
      <c r="K1645" s="17">
        <f>VLOOKUP(A1645,[4]גיליון1!$A$1574:$P$7681,10,0)</f>
        <v>17200</v>
      </c>
      <c r="L1645" s="17">
        <f>VLOOKUP(A1645,'[2]2023'!$A$9:$I$7853,9,0)</f>
        <v>15000</v>
      </c>
      <c r="M1645" s="18">
        <f>VLOOKUP(A1645,[3]data1683177749303!$A$2:$J$6448,10,0)</f>
        <v>3930</v>
      </c>
    </row>
    <row r="1646" spans="1:13" ht="15.75" outlineLevel="1">
      <c r="A1646" s="10">
        <v>1612000571</v>
      </c>
      <c r="B1646" s="11">
        <v>571</v>
      </c>
      <c r="C1646" s="19">
        <v>612000</v>
      </c>
      <c r="D1646" s="13">
        <v>1</v>
      </c>
      <c r="E1646" s="136" t="s">
        <v>3154</v>
      </c>
      <c r="F1646" s="15" t="s">
        <v>91</v>
      </c>
      <c r="G1646" s="137" t="s">
        <v>3154</v>
      </c>
      <c r="H1646" s="13" t="s">
        <v>31</v>
      </c>
      <c r="I1646" s="16">
        <f t="shared" si="96"/>
        <v>0</v>
      </c>
      <c r="J1646" s="126" t="s">
        <v>3154</v>
      </c>
      <c r="K1646" s="17">
        <f>VLOOKUP(A1646,[4]גיליון1!$A$1574:$P$7681,10,0)</f>
        <v>31500</v>
      </c>
      <c r="L1646" s="17">
        <f>VLOOKUP(A1646,'[2]2023'!$A$9:$I$7853,9,0)</f>
        <v>31500</v>
      </c>
      <c r="M1646" s="18">
        <f>VLOOKUP(A1646,[3]data1683177749303!$A$2:$J$6448,10,0)</f>
        <v>31500</v>
      </c>
    </row>
    <row r="1647" spans="1:13" ht="15.75" outlineLevel="1">
      <c r="A1647" s="10">
        <v>1612000580</v>
      </c>
      <c r="B1647" s="11">
        <v>580</v>
      </c>
      <c r="C1647" s="19">
        <v>612000</v>
      </c>
      <c r="D1647" s="13">
        <v>1</v>
      </c>
      <c r="E1647" s="136" t="s">
        <v>3154</v>
      </c>
      <c r="F1647" s="15" t="s">
        <v>1182</v>
      </c>
      <c r="G1647" s="137" t="s">
        <v>3154</v>
      </c>
      <c r="H1647" s="13" t="s">
        <v>34</v>
      </c>
      <c r="I1647" s="16">
        <f t="shared" si="96"/>
        <v>0.15384615384615374</v>
      </c>
      <c r="J1647" s="126" t="s">
        <v>3154</v>
      </c>
      <c r="K1647" s="17">
        <f>VLOOKUP(A1647,[4]גיליון1!$A$1574:$P$7681,10,0)</f>
        <v>300000</v>
      </c>
      <c r="L1647" s="17">
        <f>VLOOKUP(A1647,'[2]2023'!$A$9:$I$7853,9,0)</f>
        <v>260000</v>
      </c>
      <c r="M1647" s="18">
        <f>VLOOKUP(A1647,[3]data1683177749303!$A$2:$J$6448,10,0)</f>
        <v>62724.87</v>
      </c>
    </row>
    <row r="1648" spans="1:13" ht="15.75" outlineLevel="1">
      <c r="A1648" s="10">
        <v>1612000596</v>
      </c>
      <c r="B1648" s="11">
        <v>596</v>
      </c>
      <c r="C1648" s="19">
        <v>612000</v>
      </c>
      <c r="D1648" s="13">
        <v>1</v>
      </c>
      <c r="E1648" s="136" t="s">
        <v>3154</v>
      </c>
      <c r="F1648" s="15" t="s">
        <v>92</v>
      </c>
      <c r="G1648" s="137" t="s">
        <v>3154</v>
      </c>
      <c r="H1648" s="13" t="s">
        <v>31</v>
      </c>
      <c r="I1648" s="16">
        <f t="shared" si="96"/>
        <v>9.0909090909090828E-2</v>
      </c>
      <c r="J1648" s="126" t="s">
        <v>3154</v>
      </c>
      <c r="K1648" s="17">
        <f>VLOOKUP(A1648,[4]גיליון1!$A$1574:$P$7681,10,0)</f>
        <v>12000</v>
      </c>
      <c r="L1648" s="17">
        <f>VLOOKUP(A1648,'[2]2023'!$A$9:$I$7853,9,0)</f>
        <v>11000</v>
      </c>
      <c r="M1648" s="18">
        <f>VLOOKUP(A1648,[3]data1683177749303!$A$2:$J$6448,10,0)</f>
        <v>7339</v>
      </c>
    </row>
    <row r="1649" spans="1:13" ht="15.75" outlineLevel="1">
      <c r="A1649" s="10">
        <v>1612000781</v>
      </c>
      <c r="B1649" s="11">
        <v>781</v>
      </c>
      <c r="C1649" s="19">
        <v>612000</v>
      </c>
      <c r="D1649" s="13">
        <v>1</v>
      </c>
      <c r="E1649" s="136" t="s">
        <v>3154</v>
      </c>
      <c r="F1649" s="15" t="s">
        <v>1183</v>
      </c>
      <c r="G1649" s="137" t="s">
        <v>3154</v>
      </c>
      <c r="H1649" s="13" t="s">
        <v>34</v>
      </c>
      <c r="I1649" s="16">
        <f t="shared" si="96"/>
        <v>0.10000000000000009</v>
      </c>
      <c r="J1649" s="126" t="s">
        <v>3154</v>
      </c>
      <c r="K1649" s="17">
        <f>VLOOKUP(A1649,[4]גיליון1!$A$1574:$P$7681,10,0)</f>
        <v>11000</v>
      </c>
      <c r="L1649" s="17">
        <f>VLOOKUP(A1649,'[2]2023'!$A$9:$I$7853,9,0)</f>
        <v>10000</v>
      </c>
      <c r="M1649" s="18">
        <f>VLOOKUP(A1649,[3]data1683177749303!$A$2:$J$6448,10,0)</f>
        <v>0</v>
      </c>
    </row>
    <row r="1650" spans="1:13" ht="15.75" outlineLevel="1">
      <c r="A1650" s="10">
        <v>1612000794</v>
      </c>
      <c r="B1650" s="11">
        <v>794</v>
      </c>
      <c r="C1650" s="19">
        <v>612000</v>
      </c>
      <c r="D1650" s="13">
        <v>1</v>
      </c>
      <c r="E1650" s="136" t="s">
        <v>3154</v>
      </c>
      <c r="F1650" s="15" t="s">
        <v>73</v>
      </c>
      <c r="G1650" s="137" t="s">
        <v>3154</v>
      </c>
      <c r="H1650" s="13" t="s">
        <v>31</v>
      </c>
      <c r="I1650" s="16">
        <f t="shared" ref="I1650:I1713" si="98">K1650/L1650-1</f>
        <v>0.11570247933884303</v>
      </c>
      <c r="J1650" s="126" t="s">
        <v>3154</v>
      </c>
      <c r="K1650" s="17">
        <f>VLOOKUP(A1650,[4]גיליון1!$A$1574:$P$7681,10,0)</f>
        <v>13500</v>
      </c>
      <c r="L1650" s="17">
        <f>VLOOKUP(A1650,'[2]2023'!$A$9:$I$7853,9,0)</f>
        <v>12100</v>
      </c>
      <c r="M1650" s="18">
        <f>VLOOKUP(A1650,[3]data1683177749303!$A$2:$J$6448,10,0)</f>
        <v>13341</v>
      </c>
    </row>
    <row r="1651" spans="1:13" ht="15.75" outlineLevel="1">
      <c r="A1651" s="10">
        <v>1612000931</v>
      </c>
      <c r="B1651" s="11">
        <v>931</v>
      </c>
      <c r="C1651" s="19">
        <v>612000</v>
      </c>
      <c r="D1651" s="13">
        <v>1</v>
      </c>
      <c r="E1651" s="136" t="s">
        <v>3154</v>
      </c>
      <c r="F1651" s="15" t="s">
        <v>95</v>
      </c>
      <c r="G1651" s="137" t="s">
        <v>3154</v>
      </c>
      <c r="H1651" s="13" t="s">
        <v>31</v>
      </c>
      <c r="I1651" s="126" t="s">
        <v>3154</v>
      </c>
      <c r="J1651" s="126" t="s">
        <v>3154</v>
      </c>
      <c r="K1651" s="17">
        <f>VLOOKUP(A1651,[4]גיליון1!$A$1574:$P$7681,10,0)</f>
        <v>0</v>
      </c>
      <c r="L1651" s="17">
        <f>VLOOKUP(A1651,'[2]2023'!$A$9:$I$7853,9,0)</f>
        <v>0</v>
      </c>
      <c r="M1651" s="18">
        <f>VLOOKUP(A1651,[3]data1683177749303!$A$2:$J$6448,10,0)</f>
        <v>0</v>
      </c>
    </row>
    <row r="1652" spans="1:13" ht="16.5" outlineLevel="1" thickBot="1">
      <c r="A1652" s="10">
        <v>1612000961</v>
      </c>
      <c r="B1652" s="11">
        <v>961</v>
      </c>
      <c r="C1652" s="19">
        <v>612000</v>
      </c>
      <c r="D1652" s="13">
        <v>1</v>
      </c>
      <c r="E1652" s="136" t="s">
        <v>3154</v>
      </c>
      <c r="F1652" s="15" t="s">
        <v>79</v>
      </c>
      <c r="G1652" s="137" t="s">
        <v>3154</v>
      </c>
      <c r="H1652" s="13" t="s">
        <v>34</v>
      </c>
      <c r="I1652" s="126" t="s">
        <v>3154</v>
      </c>
      <c r="J1652" s="126" t="s">
        <v>3154</v>
      </c>
      <c r="K1652" s="17">
        <f>VLOOKUP(A1652,[4]גיליון1!$A$1574:$P$7681,10,0)</f>
        <v>0</v>
      </c>
      <c r="L1652" s="17">
        <f>VLOOKUP(A1652,'[2]2023'!$A$9:$I$7853,9,0)</f>
        <v>0</v>
      </c>
      <c r="M1652" s="140" t="s">
        <v>3154</v>
      </c>
    </row>
    <row r="1653" spans="1:13" ht="16.5" thickBot="1">
      <c r="A1653" s="125" t="s">
        <v>3154</v>
      </c>
      <c r="B1653" s="25" t="s">
        <v>1184</v>
      </c>
      <c r="C1653" s="146" t="s">
        <v>3154</v>
      </c>
      <c r="D1653" s="146" t="s">
        <v>3154</v>
      </c>
      <c r="E1653" s="147" t="s">
        <v>3154</v>
      </c>
      <c r="F1653" s="28" t="s">
        <v>1176</v>
      </c>
      <c r="G1653" s="153" t="s">
        <v>3154</v>
      </c>
      <c r="H1653" s="146" t="s">
        <v>3154</v>
      </c>
      <c r="I1653" s="29">
        <f t="shared" si="98"/>
        <v>9.8755186721991794E-2</v>
      </c>
      <c r="J1653" s="127" t="s">
        <v>3154</v>
      </c>
      <c r="K1653" s="37">
        <f t="shared" ref="K1653:M1653" si="99">SUBTOTAL(9,K1625:K1652)</f>
        <v>2648000</v>
      </c>
      <c r="L1653" s="37">
        <f t="shared" si="99"/>
        <v>2410000</v>
      </c>
      <c r="M1653" s="38">
        <f t="shared" si="99"/>
        <v>1759816.0900000003</v>
      </c>
    </row>
    <row r="1654" spans="1:13" ht="15.75" outlineLevel="1">
      <c r="A1654" s="10">
        <v>16130000</v>
      </c>
      <c r="B1654" s="32">
        <v>0</v>
      </c>
      <c r="C1654" s="49">
        <v>613000</v>
      </c>
      <c r="D1654" s="34">
        <v>1</v>
      </c>
      <c r="E1654" s="151" t="s">
        <v>3154</v>
      </c>
      <c r="F1654" s="35" t="s">
        <v>504</v>
      </c>
      <c r="G1654" s="152" t="s">
        <v>3154</v>
      </c>
      <c r="H1654" s="34" t="s">
        <v>11</v>
      </c>
      <c r="I1654" s="142" t="s">
        <v>3154</v>
      </c>
      <c r="J1654" s="142" t="s">
        <v>3154</v>
      </c>
      <c r="K1654" s="17">
        <f>VLOOKUP(A1654,[4]גיליון1!$A$1574:$P$7681,10,0)</f>
        <v>0</v>
      </c>
      <c r="L1654" s="139" t="s">
        <v>3154</v>
      </c>
      <c r="M1654" s="140" t="s">
        <v>3154</v>
      </c>
    </row>
    <row r="1655" spans="1:13" ht="15.75" outlineLevel="1">
      <c r="A1655" s="10">
        <v>16131000</v>
      </c>
      <c r="B1655" s="11">
        <v>0</v>
      </c>
      <c r="C1655" s="19">
        <v>613100</v>
      </c>
      <c r="D1655" s="13">
        <v>1</v>
      </c>
      <c r="E1655" s="136" t="s">
        <v>3154</v>
      </c>
      <c r="F1655" s="15" t="s">
        <v>1185</v>
      </c>
      <c r="G1655" s="137" t="s">
        <v>3154</v>
      </c>
      <c r="H1655" s="13" t="s">
        <v>11</v>
      </c>
      <c r="I1655" s="126" t="s">
        <v>3154</v>
      </c>
      <c r="J1655" s="142" t="s">
        <v>3154</v>
      </c>
      <c r="K1655" s="17">
        <f>VLOOKUP(A1655,[4]גיליון1!$A$1574:$P$7681,10,0)</f>
        <v>0</v>
      </c>
      <c r="L1655" s="17">
        <f>VLOOKUP(A1655,'[2]2023'!$A$9:$I$7853,9,0)</f>
        <v>0</v>
      </c>
      <c r="M1655" s="140" t="s">
        <v>3154</v>
      </c>
    </row>
    <row r="1656" spans="1:13" ht="15.75" outlineLevel="1">
      <c r="A1656" s="10">
        <v>1613100100</v>
      </c>
      <c r="B1656" s="11">
        <v>100</v>
      </c>
      <c r="C1656" s="19">
        <v>613100</v>
      </c>
      <c r="D1656" s="13">
        <v>1</v>
      </c>
      <c r="E1656" s="136" t="s">
        <v>3154</v>
      </c>
      <c r="F1656" s="15" t="s">
        <v>18</v>
      </c>
      <c r="G1656" s="137" t="s">
        <v>3154</v>
      </c>
      <c r="H1656" s="13" t="s">
        <v>11</v>
      </c>
      <c r="I1656" s="126" t="s">
        <v>3154</v>
      </c>
      <c r="J1656" s="142" t="s">
        <v>3154</v>
      </c>
      <c r="K1656" s="17">
        <f>VLOOKUP(A1656,[4]גיליון1!$A$1574:$P$7681,10,0)</f>
        <v>0</v>
      </c>
      <c r="L1656" s="17">
        <f>VLOOKUP(A1656,'[2]2023'!$A$9:$I$7853,9,0)</f>
        <v>0</v>
      </c>
      <c r="M1656" s="140" t="s">
        <v>3154</v>
      </c>
    </row>
    <row r="1657" spans="1:13" ht="15.75" outlineLevel="1">
      <c r="A1657" s="10">
        <v>1613100110</v>
      </c>
      <c r="B1657" s="11">
        <v>110</v>
      </c>
      <c r="C1657" s="19">
        <v>613100</v>
      </c>
      <c r="D1657" s="13">
        <v>1</v>
      </c>
      <c r="E1657" s="136" t="s">
        <v>3154</v>
      </c>
      <c r="F1657" s="15" t="s">
        <v>19</v>
      </c>
      <c r="G1657" s="137" t="s">
        <v>3154</v>
      </c>
      <c r="H1657" s="13" t="s">
        <v>20</v>
      </c>
      <c r="I1657" s="16">
        <f t="shared" si="98"/>
        <v>-8.0952380952380443E-3</v>
      </c>
      <c r="J1657" s="126" t="s">
        <v>3154</v>
      </c>
      <c r="K1657" s="17">
        <f>VLOOKUP(A1657,[4]גיליון1!$A$1574:$P$7681,10,0)</f>
        <v>208300</v>
      </c>
      <c r="L1657" s="17">
        <f>VLOOKUP(A1657,'[2]2023'!$A$9:$I$7853,9,0)</f>
        <v>210000</v>
      </c>
      <c r="M1657" s="18">
        <f>VLOOKUP(A1657,[3]data1683177749303!$A$2:$J$6448,10,0)</f>
        <v>211219.63</v>
      </c>
    </row>
    <row r="1658" spans="1:13" ht="15.75" outlineLevel="1">
      <c r="A1658" s="10">
        <v>1613100119</v>
      </c>
      <c r="B1658" s="11">
        <v>119</v>
      </c>
      <c r="C1658" s="19">
        <v>613100</v>
      </c>
      <c r="D1658" s="13">
        <v>1</v>
      </c>
      <c r="E1658" s="136" t="s">
        <v>3154</v>
      </c>
      <c r="F1658" s="15" t="s">
        <v>21</v>
      </c>
      <c r="G1658" s="137" t="s">
        <v>3154</v>
      </c>
      <c r="H1658" s="13" t="s">
        <v>20</v>
      </c>
      <c r="I1658" s="16">
        <f t="shared" si="98"/>
        <v>0.3096000000000001</v>
      </c>
      <c r="J1658" s="126" t="s">
        <v>3154</v>
      </c>
      <c r="K1658" s="17">
        <f>VLOOKUP(A1658,[4]גיליון1!$A$1574:$P$7681,10,0)</f>
        <v>2946600</v>
      </c>
      <c r="L1658" s="17">
        <f>VLOOKUP(A1658,'[2]2023'!$A$9:$I$7853,9,0)</f>
        <v>2250000</v>
      </c>
      <c r="M1658" s="18">
        <f>VLOOKUP(A1658,[3]data1683177749303!$A$2:$J$6448,10,0)</f>
        <v>2396615.75</v>
      </c>
    </row>
    <row r="1659" spans="1:13" ht="15.75" outlineLevel="1">
      <c r="A1659" s="10">
        <v>1613100122</v>
      </c>
      <c r="B1659" s="11">
        <v>122</v>
      </c>
      <c r="C1659" s="19">
        <v>613100</v>
      </c>
      <c r="D1659" s="13">
        <v>1</v>
      </c>
      <c r="E1659" s="136" t="s">
        <v>3154</v>
      </c>
      <c r="F1659" s="15" t="s">
        <v>22</v>
      </c>
      <c r="G1659" s="137" t="s">
        <v>3154</v>
      </c>
      <c r="H1659" s="13" t="s">
        <v>20</v>
      </c>
      <c r="I1659" s="16">
        <f t="shared" si="98"/>
        <v>0</v>
      </c>
      <c r="J1659" s="126" t="s">
        <v>3154</v>
      </c>
      <c r="K1659" s="17">
        <f>VLOOKUP(A1659,[4]גיליון1!$A$1574:$P$7681,10,0)</f>
        <v>21000</v>
      </c>
      <c r="L1659" s="17">
        <f>VLOOKUP(A1659,'[2]2023'!$A$9:$I$7853,9,0)</f>
        <v>21000</v>
      </c>
      <c r="M1659" s="18">
        <f>VLOOKUP(A1659,[3]data1683177749303!$A$2:$J$6448,10,0)</f>
        <v>20125.89</v>
      </c>
    </row>
    <row r="1660" spans="1:13" ht="15.75" outlineLevel="1">
      <c r="A1660" s="10">
        <v>1613100126</v>
      </c>
      <c r="B1660" s="11">
        <v>126</v>
      </c>
      <c r="C1660" s="19">
        <v>613100</v>
      </c>
      <c r="D1660" s="13">
        <v>1</v>
      </c>
      <c r="E1660" s="136" t="s">
        <v>3154</v>
      </c>
      <c r="F1660" s="15" t="s">
        <v>23</v>
      </c>
      <c r="G1660" s="137" t="s">
        <v>3154</v>
      </c>
      <c r="H1660" s="13" t="s">
        <v>20</v>
      </c>
      <c r="I1660" s="16">
        <f t="shared" si="98"/>
        <v>7.1428571428571397E-2</v>
      </c>
      <c r="J1660" s="126" t="s">
        <v>3154</v>
      </c>
      <c r="K1660" s="17">
        <f>VLOOKUP(A1660,[4]גיליון1!$A$1574:$P$7681,10,0)</f>
        <v>45000</v>
      </c>
      <c r="L1660" s="17">
        <f>VLOOKUP(A1660,'[2]2023'!$A$9:$I$7853,9,0)</f>
        <v>42000</v>
      </c>
      <c r="M1660" s="18">
        <f>VLOOKUP(A1660,[3]data1683177749303!$A$2:$J$6448,10,0)</f>
        <v>41197.29</v>
      </c>
    </row>
    <row r="1661" spans="1:13" ht="15.75" outlineLevel="1">
      <c r="A1661" s="10">
        <v>1613100130</v>
      </c>
      <c r="B1661" s="11">
        <v>130</v>
      </c>
      <c r="C1661" s="19">
        <v>613100</v>
      </c>
      <c r="D1661" s="13">
        <v>1</v>
      </c>
      <c r="E1661" s="136" t="s">
        <v>3154</v>
      </c>
      <c r="F1661" s="15" t="s">
        <v>24</v>
      </c>
      <c r="G1661" s="137" t="s">
        <v>3154</v>
      </c>
      <c r="H1661" s="13" t="s">
        <v>20</v>
      </c>
      <c r="I1661" s="16">
        <f t="shared" si="98"/>
        <v>0</v>
      </c>
      <c r="J1661" s="126" t="s">
        <v>3154</v>
      </c>
      <c r="K1661" s="17">
        <f>VLOOKUP(A1661,[4]גיליון1!$A$1574:$P$7681,10,0)</f>
        <v>47900</v>
      </c>
      <c r="L1661" s="17">
        <f>VLOOKUP(A1661,'[2]2023'!$A$9:$I$7853,9,0)</f>
        <v>47900</v>
      </c>
      <c r="M1661" s="18">
        <f>VLOOKUP(A1661,[3]data1683177749303!$A$2:$J$6448,10,0)</f>
        <v>42749.73</v>
      </c>
    </row>
    <row r="1662" spans="1:13" ht="15.75" outlineLevel="1">
      <c r="A1662" s="10">
        <v>1613100140</v>
      </c>
      <c r="B1662" s="11">
        <v>140</v>
      </c>
      <c r="C1662" s="19">
        <v>613100</v>
      </c>
      <c r="D1662" s="13">
        <v>1</v>
      </c>
      <c r="E1662" s="136" t="s">
        <v>3154</v>
      </c>
      <c r="F1662" s="15" t="s">
        <v>25</v>
      </c>
      <c r="G1662" s="137" t="s">
        <v>3154</v>
      </c>
      <c r="H1662" s="13" t="s">
        <v>20</v>
      </c>
      <c r="I1662" s="16">
        <f t="shared" si="98"/>
        <v>-0.11190689346463745</v>
      </c>
      <c r="J1662" s="126" t="s">
        <v>3154</v>
      </c>
      <c r="K1662" s="17">
        <f>VLOOKUP(A1662,[4]גיליון1!$A$1574:$P$7681,10,0)</f>
        <v>297600</v>
      </c>
      <c r="L1662" s="17">
        <f>VLOOKUP(A1662,'[2]2023'!$A$9:$I$7853,9,0)</f>
        <v>335100</v>
      </c>
      <c r="M1662" s="18">
        <f>VLOOKUP(A1662,[3]data1683177749303!$A$2:$J$6448,10,0)</f>
        <v>249459.45</v>
      </c>
    </row>
    <row r="1663" spans="1:13" ht="15.75" outlineLevel="1">
      <c r="A1663" s="10">
        <v>1613100210</v>
      </c>
      <c r="B1663" s="11">
        <v>210</v>
      </c>
      <c r="C1663" s="19">
        <v>613100</v>
      </c>
      <c r="D1663" s="13">
        <v>1</v>
      </c>
      <c r="E1663" s="136" t="s">
        <v>3154</v>
      </c>
      <c r="F1663" s="15" t="s">
        <v>1186</v>
      </c>
      <c r="G1663" s="137" t="s">
        <v>3154</v>
      </c>
      <c r="H1663" s="13" t="s">
        <v>20</v>
      </c>
      <c r="I1663" s="126" t="s">
        <v>3154</v>
      </c>
      <c r="J1663" s="126" t="s">
        <v>3154</v>
      </c>
      <c r="K1663" s="17">
        <f>VLOOKUP(A1663,[4]גיליון1!$A$1574:$P$7681,10,0)</f>
        <v>0</v>
      </c>
      <c r="L1663" s="17">
        <f>VLOOKUP(A1663,'[2]2023'!$A$9:$I$7853,9,0)</f>
        <v>0</v>
      </c>
      <c r="M1663" s="18">
        <f>VLOOKUP(A1663,[3]data1683177749303!$A$2:$J$6448,10,0)</f>
        <v>0</v>
      </c>
    </row>
    <row r="1664" spans="1:13" ht="15.75" outlineLevel="1">
      <c r="A1664" s="10">
        <v>1613100253</v>
      </c>
      <c r="B1664" s="11">
        <v>253</v>
      </c>
      <c r="C1664" s="19">
        <v>613100</v>
      </c>
      <c r="D1664" s="13">
        <v>1</v>
      </c>
      <c r="E1664" s="136" t="s">
        <v>3154</v>
      </c>
      <c r="F1664" s="15" t="s">
        <v>28</v>
      </c>
      <c r="G1664" s="137" t="s">
        <v>3154</v>
      </c>
      <c r="H1664" s="13" t="s">
        <v>20</v>
      </c>
      <c r="I1664" s="126" t="s">
        <v>3154</v>
      </c>
      <c r="J1664" s="126" t="s">
        <v>3154</v>
      </c>
      <c r="K1664" s="17">
        <f>VLOOKUP(A1664,[4]גיליון1!$A$1574:$P$7681,10,0)</f>
        <v>0</v>
      </c>
      <c r="L1664" s="17">
        <f>VLOOKUP(A1664,'[2]2023'!$A$9:$I$7853,9,0)</f>
        <v>0</v>
      </c>
      <c r="M1664" s="18">
        <f>VLOOKUP(A1664,[3]data1683177749303!$A$2:$J$6448,10,0)</f>
        <v>40334.5</v>
      </c>
    </row>
    <row r="1665" spans="1:13" ht="15.75" outlineLevel="1">
      <c r="A1665" s="10">
        <v>1613100350</v>
      </c>
      <c r="B1665" s="11">
        <v>350</v>
      </c>
      <c r="C1665" s="19">
        <v>613100</v>
      </c>
      <c r="D1665" s="13">
        <v>1</v>
      </c>
      <c r="E1665" s="136" t="s">
        <v>3154</v>
      </c>
      <c r="F1665" s="15" t="s">
        <v>1839</v>
      </c>
      <c r="G1665" s="137" t="s">
        <v>3154</v>
      </c>
      <c r="H1665" s="13" t="s">
        <v>20</v>
      </c>
      <c r="I1665" s="16">
        <f t="shared" si="98"/>
        <v>0</v>
      </c>
      <c r="J1665" s="16" t="s">
        <v>915</v>
      </c>
      <c r="K1665" s="17">
        <f>VLOOKUP(A1665,[4]גיליון1!$A$1574:$P$7681,10,0)</f>
        <v>102000</v>
      </c>
      <c r="L1665" s="17">
        <f>VLOOKUP(A1665,'[2]2023'!$A$9:$I$7853,9,0)</f>
        <v>102000</v>
      </c>
      <c r="M1665" s="18">
        <f>VLOOKUP(A1665,[3]data1683177749303!$A$2:$J$6448,10,0)</f>
        <v>80405.14</v>
      </c>
    </row>
    <row r="1666" spans="1:13" ht="15.75" outlineLevel="1">
      <c r="A1666" s="10">
        <v>1613100351</v>
      </c>
      <c r="B1666" s="11">
        <v>351</v>
      </c>
      <c r="C1666" s="19">
        <v>613100</v>
      </c>
      <c r="D1666" s="13">
        <v>1</v>
      </c>
      <c r="E1666" s="136" t="s">
        <v>3154</v>
      </c>
      <c r="F1666" s="15" t="s">
        <v>3101</v>
      </c>
      <c r="G1666" s="137" t="s">
        <v>3154</v>
      </c>
      <c r="H1666" s="13" t="s">
        <v>20</v>
      </c>
      <c r="I1666" s="16">
        <f t="shared" si="98"/>
        <v>0</v>
      </c>
      <c r="J1666" s="16" t="s">
        <v>915</v>
      </c>
      <c r="K1666" s="17">
        <f>VLOOKUP(A1666,[4]גיליון1!$A$1574:$P$7681,10,0)</f>
        <v>48300</v>
      </c>
      <c r="L1666" s="17">
        <f>VLOOKUP(A1666,'[2]2023'!$A$9:$I$7853,9,0)</f>
        <v>48300</v>
      </c>
      <c r="M1666" s="18">
        <f>VLOOKUP(A1666,[3]data1683177749303!$A$2:$J$6448,10,0)</f>
        <v>39052.03</v>
      </c>
    </row>
    <row r="1667" spans="1:13" ht="15.75" outlineLevel="1">
      <c r="A1667" s="10">
        <v>1613100400</v>
      </c>
      <c r="B1667" s="11">
        <v>400</v>
      </c>
      <c r="C1667" s="19">
        <v>613100</v>
      </c>
      <c r="D1667" s="13">
        <v>1</v>
      </c>
      <c r="E1667" s="136" t="s">
        <v>3154</v>
      </c>
      <c r="F1667" s="15" t="s">
        <v>29</v>
      </c>
      <c r="G1667" s="137" t="s">
        <v>3154</v>
      </c>
      <c r="H1667" s="13" t="s">
        <v>11</v>
      </c>
      <c r="I1667" s="126" t="s">
        <v>3154</v>
      </c>
      <c r="J1667" s="126" t="s">
        <v>3154</v>
      </c>
      <c r="K1667" s="17">
        <f>VLOOKUP(A1667,[4]גיליון1!$A$1574:$P$7681,10,0)</f>
        <v>0</v>
      </c>
      <c r="L1667" s="17">
        <f>VLOOKUP(A1667,'[2]2023'!$A$9:$I$7853,9,0)</f>
        <v>0</v>
      </c>
      <c r="M1667" s="140" t="s">
        <v>3154</v>
      </c>
    </row>
    <row r="1668" spans="1:13" ht="15.75" outlineLevel="1">
      <c r="A1668" s="10">
        <v>1613100471</v>
      </c>
      <c r="B1668" s="11">
        <v>471</v>
      </c>
      <c r="C1668" s="19">
        <v>613100</v>
      </c>
      <c r="D1668" s="13">
        <v>1</v>
      </c>
      <c r="E1668" s="136" t="s">
        <v>3154</v>
      </c>
      <c r="F1668" s="15" t="s">
        <v>87</v>
      </c>
      <c r="G1668" s="137" t="s">
        <v>3154</v>
      </c>
      <c r="H1668" s="13" t="s">
        <v>34</v>
      </c>
      <c r="I1668" s="16">
        <f t="shared" si="98"/>
        <v>0.23853211009174302</v>
      </c>
      <c r="J1668" s="126" t="s">
        <v>3154</v>
      </c>
      <c r="K1668" s="17">
        <f>VLOOKUP(A1668,[4]גיליון1!$A$1574:$P$7681,10,0)</f>
        <v>13500</v>
      </c>
      <c r="L1668" s="17">
        <f>VLOOKUP(A1668,'[2]2023'!$A$9:$I$7853,9,0)</f>
        <v>10900</v>
      </c>
      <c r="M1668" s="18">
        <f>VLOOKUP(A1668,[3]data1683177749303!$A$2:$J$6448,10,0)</f>
        <v>14676.05</v>
      </c>
    </row>
    <row r="1669" spans="1:13" ht="15.75" outlineLevel="1">
      <c r="A1669" s="10">
        <v>1613100511</v>
      </c>
      <c r="B1669" s="11">
        <v>511</v>
      </c>
      <c r="C1669" s="19">
        <v>613100</v>
      </c>
      <c r="D1669" s="13">
        <v>1</v>
      </c>
      <c r="E1669" s="136" t="s">
        <v>3154</v>
      </c>
      <c r="F1669" s="15" t="s">
        <v>88</v>
      </c>
      <c r="G1669" s="137" t="s">
        <v>3154</v>
      </c>
      <c r="H1669" s="13" t="s">
        <v>34</v>
      </c>
      <c r="I1669" s="16">
        <f t="shared" si="98"/>
        <v>-9.5238095238095233E-2</v>
      </c>
      <c r="J1669" s="126" t="s">
        <v>3154</v>
      </c>
      <c r="K1669" s="17">
        <v>9500</v>
      </c>
      <c r="L1669" s="17">
        <f>VLOOKUP(A1669,'[2]2023'!$A$9:$I$7853,9,0)</f>
        <v>10500</v>
      </c>
      <c r="M1669" s="18">
        <f>VLOOKUP(A1669,[3]data1683177749303!$A$2:$J$6448,10,0)</f>
        <v>14261.76</v>
      </c>
    </row>
    <row r="1670" spans="1:13" ht="15.75" outlineLevel="1">
      <c r="A1670" s="10">
        <v>1613100512</v>
      </c>
      <c r="B1670" s="11">
        <v>512</v>
      </c>
      <c r="C1670" s="19">
        <v>613100</v>
      </c>
      <c r="D1670" s="13">
        <v>1</v>
      </c>
      <c r="E1670" s="136" t="s">
        <v>3154</v>
      </c>
      <c r="F1670" s="15" t="s">
        <v>89</v>
      </c>
      <c r="G1670" s="137" t="s">
        <v>3154</v>
      </c>
      <c r="H1670" s="13" t="s">
        <v>34</v>
      </c>
      <c r="I1670" s="16">
        <f t="shared" si="98"/>
        <v>0.39999999999999991</v>
      </c>
      <c r="J1670" s="126" t="s">
        <v>3154</v>
      </c>
      <c r="K1670" s="17">
        <v>1400</v>
      </c>
      <c r="L1670" s="17">
        <f>VLOOKUP(A1670,'[2]2023'!$A$9:$I$7853,9,0)</f>
        <v>1000</v>
      </c>
      <c r="M1670" s="18">
        <f>VLOOKUP(A1670,[3]data1683177749303!$A$2:$J$6448,10,0)</f>
        <v>1267</v>
      </c>
    </row>
    <row r="1671" spans="1:13" ht="15.75" outlineLevel="1">
      <c r="A1671" s="10">
        <v>1613100513</v>
      </c>
      <c r="B1671" s="11">
        <v>513</v>
      </c>
      <c r="C1671" s="19">
        <v>613100</v>
      </c>
      <c r="D1671" s="13">
        <v>1</v>
      </c>
      <c r="E1671" s="136" t="s">
        <v>3154</v>
      </c>
      <c r="F1671" s="15" t="s">
        <v>1187</v>
      </c>
      <c r="G1671" s="137" t="s">
        <v>3154</v>
      </c>
      <c r="H1671" s="13" t="s">
        <v>34</v>
      </c>
      <c r="I1671" s="16">
        <f t="shared" si="98"/>
        <v>0</v>
      </c>
      <c r="J1671" s="126" t="s">
        <v>3154</v>
      </c>
      <c r="K1671" s="17">
        <f>VLOOKUP(A1671,[4]גיליון1!$A$1574:$P$7681,10,0)</f>
        <v>50000</v>
      </c>
      <c r="L1671" s="17">
        <f>VLOOKUP(A1671,'[2]2023'!$A$9:$I$7853,9,0)</f>
        <v>50000</v>
      </c>
      <c r="M1671" s="18">
        <f>VLOOKUP(A1671,[3]data1683177749303!$A$2:$J$6448,10,0)</f>
        <v>0</v>
      </c>
    </row>
    <row r="1672" spans="1:13" ht="15.75" outlineLevel="1">
      <c r="A1672" s="10">
        <v>1613100522</v>
      </c>
      <c r="B1672" s="11">
        <v>522</v>
      </c>
      <c r="C1672" s="19">
        <v>613100</v>
      </c>
      <c r="D1672" s="13">
        <v>1</v>
      </c>
      <c r="E1672" s="136" t="s">
        <v>3154</v>
      </c>
      <c r="F1672" s="15" t="s">
        <v>90</v>
      </c>
      <c r="G1672" s="137" t="s">
        <v>3154</v>
      </c>
      <c r="H1672" s="13" t="s">
        <v>34</v>
      </c>
      <c r="I1672" s="16">
        <f t="shared" si="98"/>
        <v>-0.11111111111111116</v>
      </c>
      <c r="J1672" s="126" t="s">
        <v>3154</v>
      </c>
      <c r="K1672" s="17">
        <v>4000</v>
      </c>
      <c r="L1672" s="17">
        <f>VLOOKUP(A1672,'[2]2023'!$A$9:$I$7853,9,0)</f>
        <v>4500</v>
      </c>
      <c r="M1672" s="18">
        <f>VLOOKUP(A1672,[3]data1683177749303!$A$2:$J$6448,10,0)</f>
        <v>4018.55</v>
      </c>
    </row>
    <row r="1673" spans="1:13" ht="15.75" outlineLevel="1">
      <c r="A1673" s="10">
        <v>1613100540</v>
      </c>
      <c r="B1673" s="11">
        <v>540</v>
      </c>
      <c r="C1673" s="19">
        <v>613100</v>
      </c>
      <c r="D1673" s="13">
        <v>1</v>
      </c>
      <c r="E1673" s="136" t="s">
        <v>3154</v>
      </c>
      <c r="F1673" s="15" t="s">
        <v>53</v>
      </c>
      <c r="G1673" s="137" t="s">
        <v>3154</v>
      </c>
      <c r="H1673" s="13" t="s">
        <v>31</v>
      </c>
      <c r="I1673" s="126" t="s">
        <v>3154</v>
      </c>
      <c r="J1673" s="126" t="s">
        <v>3154</v>
      </c>
      <c r="K1673" s="17">
        <f>VLOOKUP(A1673,[4]גיליון1!$A$1574:$P$7681,10,0)</f>
        <v>0</v>
      </c>
      <c r="L1673" s="17">
        <f>VLOOKUP(A1673,'[2]2023'!$A$9:$I$7853,9,0)</f>
        <v>0</v>
      </c>
      <c r="M1673" s="140" t="s">
        <v>3154</v>
      </c>
    </row>
    <row r="1674" spans="1:13" ht="15.75" outlineLevel="1">
      <c r="A1674" s="10">
        <v>1613100544</v>
      </c>
      <c r="B1674" s="11">
        <v>544</v>
      </c>
      <c r="C1674" s="19">
        <v>613100</v>
      </c>
      <c r="D1674" s="13">
        <v>1</v>
      </c>
      <c r="E1674" s="136" t="s">
        <v>3154</v>
      </c>
      <c r="F1674" s="15" t="s">
        <v>56</v>
      </c>
      <c r="G1674" s="137" t="s">
        <v>3154</v>
      </c>
      <c r="H1674" s="13" t="s">
        <v>31</v>
      </c>
      <c r="I1674" s="16">
        <f t="shared" si="98"/>
        <v>-9.6491228070175405E-2</v>
      </c>
      <c r="J1674" s="126" t="s">
        <v>3154</v>
      </c>
      <c r="K1674" s="17">
        <v>10300</v>
      </c>
      <c r="L1674" s="17">
        <f>VLOOKUP(A1674,'[2]2023'!$A$9:$I$7853,9,0)</f>
        <v>11400</v>
      </c>
      <c r="M1674" s="18">
        <f>VLOOKUP(A1674,[3]data1683177749303!$A$2:$J$6448,10,0)</f>
        <v>4081.12</v>
      </c>
    </row>
    <row r="1675" spans="1:13" ht="15.75" outlineLevel="1">
      <c r="A1675" s="10">
        <v>1613100561</v>
      </c>
      <c r="B1675" s="11">
        <v>561</v>
      </c>
      <c r="C1675" s="19">
        <v>613100</v>
      </c>
      <c r="D1675" s="13">
        <v>1</v>
      </c>
      <c r="E1675" s="136" t="s">
        <v>3154</v>
      </c>
      <c r="F1675" s="15" t="s">
        <v>59</v>
      </c>
      <c r="G1675" s="137" t="s">
        <v>3154</v>
      </c>
      <c r="H1675" s="13" t="s">
        <v>34</v>
      </c>
      <c r="I1675" s="16">
        <f t="shared" si="98"/>
        <v>-0.10526315789473684</v>
      </c>
      <c r="J1675" s="126" t="s">
        <v>3154</v>
      </c>
      <c r="K1675" s="17">
        <v>3400</v>
      </c>
      <c r="L1675" s="17">
        <f>VLOOKUP(A1675,'[2]2023'!$A$9:$I$7853,9,0)</f>
        <v>3800</v>
      </c>
      <c r="M1675" s="18">
        <f>VLOOKUP(A1675,[3]data1683177749303!$A$2:$J$6448,10,0)</f>
        <v>0</v>
      </c>
    </row>
    <row r="1676" spans="1:13" ht="15.75" outlineLevel="1">
      <c r="A1676" s="10">
        <v>1613100562</v>
      </c>
      <c r="B1676" s="11">
        <v>562</v>
      </c>
      <c r="C1676" s="19">
        <v>613100</v>
      </c>
      <c r="D1676" s="13">
        <v>1</v>
      </c>
      <c r="E1676" s="136" t="s">
        <v>3154</v>
      </c>
      <c r="F1676" s="15" t="s">
        <v>60</v>
      </c>
      <c r="G1676" s="137" t="s">
        <v>3154</v>
      </c>
      <c r="H1676" s="13" t="s">
        <v>34</v>
      </c>
      <c r="I1676" s="16">
        <f t="shared" si="98"/>
        <v>-9.9999999999999978E-2</v>
      </c>
      <c r="J1676" s="126" t="s">
        <v>3154</v>
      </c>
      <c r="K1676" s="17">
        <f>VLOOKUP(A1676,[4]גיליון1!$A$1574:$P$7681,10,0)</f>
        <v>900</v>
      </c>
      <c r="L1676" s="17">
        <f>VLOOKUP(A1676,'[2]2023'!$A$9:$I$7853,9,0)</f>
        <v>1000</v>
      </c>
      <c r="M1676" s="18">
        <f>VLOOKUP(A1676,[3]data1683177749303!$A$2:$J$6448,10,0)</f>
        <v>360</v>
      </c>
    </row>
    <row r="1677" spans="1:13" ht="15.75" outlineLevel="1">
      <c r="A1677" s="10">
        <v>1613100571</v>
      </c>
      <c r="B1677" s="11">
        <v>571</v>
      </c>
      <c r="C1677" s="19">
        <v>613100</v>
      </c>
      <c r="D1677" s="13">
        <v>1</v>
      </c>
      <c r="E1677" s="136" t="s">
        <v>3154</v>
      </c>
      <c r="F1677" s="15" t="s">
        <v>91</v>
      </c>
      <c r="G1677" s="137" t="s">
        <v>3154</v>
      </c>
      <c r="H1677" s="13" t="s">
        <v>31</v>
      </c>
      <c r="I1677" s="16">
        <f t="shared" si="98"/>
        <v>0</v>
      </c>
      <c r="J1677" s="126" t="s">
        <v>3154</v>
      </c>
      <c r="K1677" s="17">
        <f>VLOOKUP(A1677,[4]גיליון1!$A$1574:$P$7681,10,0)</f>
        <v>63100</v>
      </c>
      <c r="L1677" s="17">
        <f>VLOOKUP(A1677,'[2]2023'!$A$9:$I$7853,9,0)</f>
        <v>63100</v>
      </c>
      <c r="M1677" s="18">
        <f>VLOOKUP(A1677,[3]data1683177749303!$A$2:$J$6448,10,0)</f>
        <v>63100</v>
      </c>
    </row>
    <row r="1678" spans="1:13" ht="15.75" outlineLevel="1">
      <c r="A1678" s="10">
        <v>1613100580</v>
      </c>
      <c r="B1678" s="11">
        <v>580</v>
      </c>
      <c r="C1678" s="19">
        <v>613100</v>
      </c>
      <c r="D1678" s="13">
        <v>1</v>
      </c>
      <c r="E1678" s="136" t="s">
        <v>3154</v>
      </c>
      <c r="F1678" s="15" t="s">
        <v>1188</v>
      </c>
      <c r="G1678" s="137" t="s">
        <v>3154</v>
      </c>
      <c r="H1678" s="13" t="s">
        <v>34</v>
      </c>
      <c r="I1678" s="16">
        <f t="shared" si="98"/>
        <v>0.15555555555555545</v>
      </c>
      <c r="J1678" s="126" t="s">
        <v>3154</v>
      </c>
      <c r="K1678" s="17">
        <f>VLOOKUP(A1678,[4]גיליון1!$A$1574:$P$7681,10,0)</f>
        <v>52000</v>
      </c>
      <c r="L1678" s="17">
        <f>VLOOKUP(A1678,'[2]2023'!$A$9:$I$7853,9,0)</f>
        <v>45000</v>
      </c>
      <c r="M1678" s="18">
        <f>VLOOKUP(A1678,[3]data1683177749303!$A$2:$J$6448,10,0)</f>
        <v>27100.73</v>
      </c>
    </row>
    <row r="1679" spans="1:13" s="98" customFormat="1" ht="15.75" outlineLevel="1">
      <c r="A1679" s="113">
        <v>1613100581</v>
      </c>
      <c r="B1679" s="114">
        <v>581</v>
      </c>
      <c r="C1679" s="115">
        <v>613100</v>
      </c>
      <c r="D1679" s="116">
        <v>1</v>
      </c>
      <c r="E1679" s="190" t="s">
        <v>3154</v>
      </c>
      <c r="F1679" s="117" t="s">
        <v>3063</v>
      </c>
      <c r="G1679" s="191" t="s">
        <v>3154</v>
      </c>
      <c r="H1679" s="116" t="s">
        <v>34</v>
      </c>
      <c r="I1679" s="192" t="s">
        <v>3154</v>
      </c>
      <c r="J1679" s="118" t="s">
        <v>522</v>
      </c>
      <c r="K1679" s="17">
        <f>VLOOKUP(A1679,[4]גיליון1!$A$1574:$P$7681,10,0)</f>
        <v>33000</v>
      </c>
      <c r="L1679" s="119">
        <v>0</v>
      </c>
      <c r="M1679" s="140" t="s">
        <v>3154</v>
      </c>
    </row>
    <row r="1680" spans="1:13" ht="15.75" outlineLevel="1">
      <c r="A1680" s="10">
        <v>1613100596</v>
      </c>
      <c r="B1680" s="11">
        <v>596</v>
      </c>
      <c r="C1680" s="19">
        <v>613100</v>
      </c>
      <c r="D1680" s="13">
        <v>1</v>
      </c>
      <c r="E1680" s="136" t="s">
        <v>3154</v>
      </c>
      <c r="F1680" s="15" t="s">
        <v>92</v>
      </c>
      <c r="G1680" s="137" t="s">
        <v>3154</v>
      </c>
      <c r="H1680" s="13" t="s">
        <v>31</v>
      </c>
      <c r="I1680" s="16">
        <f t="shared" si="98"/>
        <v>0</v>
      </c>
      <c r="J1680" s="126" t="s">
        <v>3154</v>
      </c>
      <c r="K1680" s="17">
        <f>VLOOKUP(A1680,[4]גיליון1!$A$1574:$P$7681,10,0)</f>
        <v>13100</v>
      </c>
      <c r="L1680" s="17">
        <f>VLOOKUP(A1680,'[2]2023'!$A$9:$I$7853,9,0)</f>
        <v>13100</v>
      </c>
      <c r="M1680" s="18">
        <f>VLOOKUP(A1680,[3]data1683177749303!$A$2:$J$6448,10,0)</f>
        <v>10379</v>
      </c>
    </row>
    <row r="1681" spans="1:13" ht="15.75" outlineLevel="1">
      <c r="A1681" s="10">
        <v>1613100700</v>
      </c>
      <c r="B1681" s="11">
        <v>700</v>
      </c>
      <c r="C1681" s="19">
        <v>613100</v>
      </c>
      <c r="D1681" s="13">
        <v>1</v>
      </c>
      <c r="E1681" s="136" t="s">
        <v>3154</v>
      </c>
      <c r="F1681" s="15" t="s">
        <v>61</v>
      </c>
      <c r="G1681" s="137" t="s">
        <v>3154</v>
      </c>
      <c r="H1681" s="13" t="s">
        <v>11</v>
      </c>
      <c r="I1681" s="126" t="s">
        <v>3154</v>
      </c>
      <c r="J1681" s="126" t="s">
        <v>3154</v>
      </c>
      <c r="K1681" s="17">
        <f>VLOOKUP(A1681,[4]גיליון1!$A$1574:$P$7681,10,0)</f>
        <v>0</v>
      </c>
      <c r="L1681" s="17">
        <f>VLOOKUP(A1681,'[2]2023'!$A$9:$I$7853,9,0)</f>
        <v>0</v>
      </c>
      <c r="M1681" s="140" t="s">
        <v>3154</v>
      </c>
    </row>
    <row r="1682" spans="1:13" ht="15.75" outlineLevel="1">
      <c r="A1682" s="10">
        <v>1613100753</v>
      </c>
      <c r="B1682" s="11">
        <v>753</v>
      </c>
      <c r="C1682" s="19">
        <v>613100</v>
      </c>
      <c r="D1682" s="13">
        <v>1</v>
      </c>
      <c r="E1682" s="136" t="s">
        <v>3154</v>
      </c>
      <c r="F1682" s="15" t="s">
        <v>28</v>
      </c>
      <c r="G1682" s="137" t="s">
        <v>3154</v>
      </c>
      <c r="H1682" s="13" t="s">
        <v>31</v>
      </c>
      <c r="I1682" s="126" t="s">
        <v>3154</v>
      </c>
      <c r="J1682" s="126" t="s">
        <v>3154</v>
      </c>
      <c r="K1682" s="17">
        <f>VLOOKUP(A1682,[4]גיליון1!$A$1574:$P$7681,10,0)</f>
        <v>0</v>
      </c>
      <c r="L1682" s="17">
        <f>VLOOKUP(A1682,'[2]2023'!$A$9:$I$7853,9,0)</f>
        <v>0</v>
      </c>
      <c r="M1682" s="140" t="s">
        <v>3154</v>
      </c>
    </row>
    <row r="1683" spans="1:13" ht="15.75" outlineLevel="1">
      <c r="A1683" s="10">
        <v>1613100780</v>
      </c>
      <c r="B1683" s="11">
        <v>780</v>
      </c>
      <c r="C1683" s="19">
        <v>613100</v>
      </c>
      <c r="D1683" s="13">
        <v>1</v>
      </c>
      <c r="E1683" s="136" t="s">
        <v>3154</v>
      </c>
      <c r="F1683" s="15" t="s">
        <v>1189</v>
      </c>
      <c r="G1683" s="137" t="s">
        <v>3154</v>
      </c>
      <c r="H1683" s="13" t="s">
        <v>34</v>
      </c>
      <c r="I1683" s="16">
        <f t="shared" si="98"/>
        <v>-9.9999999999999978E-2</v>
      </c>
      <c r="J1683" s="126" t="s">
        <v>3154</v>
      </c>
      <c r="K1683" s="17">
        <f>VLOOKUP(A1683,[4]גיליון1!$A$1574:$P$7681,10,0)</f>
        <v>180000</v>
      </c>
      <c r="L1683" s="17">
        <f>VLOOKUP(A1683,'[2]2023'!$A$9:$I$7853,9,0)</f>
        <v>200000</v>
      </c>
      <c r="M1683" s="18">
        <f>VLOOKUP(A1683,[3]data1683177749303!$A$2:$J$6448,10,0)</f>
        <v>138069.5</v>
      </c>
    </row>
    <row r="1684" spans="1:13" ht="15.75" outlineLevel="1">
      <c r="A1684" s="10">
        <v>1613100781</v>
      </c>
      <c r="B1684" s="11">
        <v>781</v>
      </c>
      <c r="C1684" s="19">
        <v>613100</v>
      </c>
      <c r="D1684" s="13">
        <v>1</v>
      </c>
      <c r="E1684" s="136" t="s">
        <v>3154</v>
      </c>
      <c r="F1684" s="15" t="s">
        <v>1190</v>
      </c>
      <c r="G1684" s="137" t="s">
        <v>3154</v>
      </c>
      <c r="H1684" s="13" t="s">
        <v>34</v>
      </c>
      <c r="I1684" s="16">
        <f t="shared" si="98"/>
        <v>0</v>
      </c>
      <c r="J1684" s="126" t="s">
        <v>3154</v>
      </c>
      <c r="K1684" s="17">
        <f>VLOOKUP(A1684,[4]גיליון1!$A$1574:$P$7681,10,0)</f>
        <v>156000</v>
      </c>
      <c r="L1684" s="17">
        <f>VLOOKUP(A1684,'[2]2023'!$A$9:$I$7853,9,0)</f>
        <v>156000</v>
      </c>
      <c r="M1684" s="18">
        <f>VLOOKUP(A1684,[3]data1683177749303!$A$2:$J$6448,10,0)</f>
        <v>108927</v>
      </c>
    </row>
    <row r="1685" spans="1:13" ht="15.75" outlineLevel="1">
      <c r="A1685" s="10">
        <v>1613100782</v>
      </c>
      <c r="B1685" s="11">
        <v>782</v>
      </c>
      <c r="C1685" s="19">
        <v>613100</v>
      </c>
      <c r="D1685" s="13">
        <v>1</v>
      </c>
      <c r="E1685" s="136" t="s">
        <v>3154</v>
      </c>
      <c r="F1685" s="15" t="s">
        <v>1191</v>
      </c>
      <c r="G1685" s="137" t="s">
        <v>3154</v>
      </c>
      <c r="H1685" s="13" t="s">
        <v>34</v>
      </c>
      <c r="I1685" s="126" t="s">
        <v>3154</v>
      </c>
      <c r="J1685" s="126" t="s">
        <v>3154</v>
      </c>
      <c r="K1685" s="17">
        <f>VLOOKUP(A1685,[4]גיליון1!$A$1574:$P$7681,10,0)</f>
        <v>0</v>
      </c>
      <c r="L1685" s="17">
        <f>VLOOKUP(A1685,'[2]2023'!$A$9:$I$7853,9,0)</f>
        <v>0</v>
      </c>
      <c r="M1685" s="18">
        <f>VLOOKUP(A1685,[3]data1683177749303!$A$2:$J$6448,10,0)</f>
        <v>0</v>
      </c>
    </row>
    <row r="1686" spans="1:13" ht="15.75" outlineLevel="1">
      <c r="A1686" s="10">
        <v>1613100783</v>
      </c>
      <c r="B1686" s="11">
        <v>783</v>
      </c>
      <c r="C1686" s="19">
        <v>613100</v>
      </c>
      <c r="D1686" s="13">
        <v>1</v>
      </c>
      <c r="E1686" s="136" t="s">
        <v>3154</v>
      </c>
      <c r="F1686" s="15" t="s">
        <v>1192</v>
      </c>
      <c r="G1686" s="137" t="s">
        <v>3154</v>
      </c>
      <c r="H1686" s="13" t="s">
        <v>34</v>
      </c>
      <c r="I1686" s="126" t="s">
        <v>3154</v>
      </c>
      <c r="J1686" s="126" t="s">
        <v>3154</v>
      </c>
      <c r="K1686" s="17">
        <f>VLOOKUP(A1686,[4]גיליון1!$A$1574:$P$7681,10,0)</f>
        <v>0</v>
      </c>
      <c r="L1686" s="17">
        <f>VLOOKUP(A1686,'[2]2023'!$A$9:$I$7853,9,0)</f>
        <v>0</v>
      </c>
      <c r="M1686" s="18">
        <f>VLOOKUP(A1686,[3]data1683177749303!$A$2:$J$6448,10,0)</f>
        <v>0</v>
      </c>
    </row>
    <row r="1687" spans="1:13" ht="15.75" outlineLevel="1">
      <c r="A1687" s="10">
        <v>1613100784</v>
      </c>
      <c r="B1687" s="11">
        <v>784</v>
      </c>
      <c r="C1687" s="19">
        <v>613100</v>
      </c>
      <c r="D1687" s="13">
        <v>1</v>
      </c>
      <c r="E1687" s="136" t="s">
        <v>3154</v>
      </c>
      <c r="F1687" s="15" t="s">
        <v>1193</v>
      </c>
      <c r="G1687" s="137" t="s">
        <v>3154</v>
      </c>
      <c r="H1687" s="13" t="s">
        <v>34</v>
      </c>
      <c r="I1687" s="126" t="s">
        <v>3154</v>
      </c>
      <c r="J1687" s="126" t="s">
        <v>3154</v>
      </c>
      <c r="K1687" s="17">
        <f>VLOOKUP(A1687,[4]גיליון1!$A$1574:$P$7681,10,0)</f>
        <v>0</v>
      </c>
      <c r="L1687" s="17">
        <f>VLOOKUP(A1687,'[2]2023'!$A$9:$I$7853,9,0)</f>
        <v>0</v>
      </c>
      <c r="M1687" s="18">
        <f>VLOOKUP(A1687,[3]data1683177749303!$A$2:$J$6448,10,0)</f>
        <v>0</v>
      </c>
    </row>
    <row r="1688" spans="1:13" ht="15.75" outlineLevel="1">
      <c r="A1688" s="10">
        <v>1613100785</v>
      </c>
      <c r="B1688" s="11">
        <v>785</v>
      </c>
      <c r="C1688" s="19">
        <v>613100</v>
      </c>
      <c r="D1688" s="13">
        <v>1</v>
      </c>
      <c r="E1688" s="136" t="s">
        <v>3154</v>
      </c>
      <c r="F1688" s="15" t="s">
        <v>1194</v>
      </c>
      <c r="G1688" s="137" t="s">
        <v>3154</v>
      </c>
      <c r="H1688" s="13" t="s">
        <v>34</v>
      </c>
      <c r="I1688" s="16">
        <f t="shared" si="98"/>
        <v>-9.8684210526315819E-2</v>
      </c>
      <c r="J1688" s="126" t="s">
        <v>3154</v>
      </c>
      <c r="K1688" s="17">
        <v>27400</v>
      </c>
      <c r="L1688" s="17">
        <f>VLOOKUP(A1688,'[2]2023'!$A$9:$I$7853,9,0)</f>
        <v>30400</v>
      </c>
      <c r="M1688" s="18">
        <f>VLOOKUP(A1688,[3]data1683177749303!$A$2:$J$6448,10,0)</f>
        <v>0</v>
      </c>
    </row>
    <row r="1689" spans="1:13" ht="15.75" outlineLevel="1">
      <c r="A1689" s="10">
        <v>1613100786</v>
      </c>
      <c r="B1689" s="11">
        <v>786</v>
      </c>
      <c r="C1689" s="19">
        <v>613100</v>
      </c>
      <c r="D1689" s="13">
        <v>1</v>
      </c>
      <c r="E1689" s="136" t="s">
        <v>3154</v>
      </c>
      <c r="F1689" s="15" t="s">
        <v>1195</v>
      </c>
      <c r="G1689" s="137" t="s">
        <v>3154</v>
      </c>
      <c r="H1689" s="13" t="s">
        <v>34</v>
      </c>
      <c r="I1689" s="126" t="s">
        <v>3154</v>
      </c>
      <c r="J1689" s="126" t="s">
        <v>3154</v>
      </c>
      <c r="K1689" s="17">
        <f>VLOOKUP(A1689,[4]גיליון1!$A$1574:$P$7681,10,0)</f>
        <v>0</v>
      </c>
      <c r="L1689" s="17">
        <f>VLOOKUP(A1689,'[2]2023'!$A$9:$I$7853,9,0)</f>
        <v>0</v>
      </c>
      <c r="M1689" s="18">
        <f>VLOOKUP(A1689,[3]data1683177749303!$A$2:$J$6448,10,0)</f>
        <v>0</v>
      </c>
    </row>
    <row r="1690" spans="1:13" ht="15.75" outlineLevel="1">
      <c r="A1690" s="10">
        <v>1613100787</v>
      </c>
      <c r="B1690" s="11">
        <v>787</v>
      </c>
      <c r="C1690" s="19">
        <v>613100</v>
      </c>
      <c r="D1690" s="13">
        <v>1</v>
      </c>
      <c r="E1690" s="136" t="s">
        <v>3154</v>
      </c>
      <c r="F1690" s="39" t="s">
        <v>1196</v>
      </c>
      <c r="G1690" s="145" t="s">
        <v>3154</v>
      </c>
      <c r="H1690" s="13" t="s">
        <v>34</v>
      </c>
      <c r="I1690" s="16">
        <f t="shared" si="98"/>
        <v>0</v>
      </c>
      <c r="J1690" s="126" t="s">
        <v>3154</v>
      </c>
      <c r="K1690" s="17">
        <f>VLOOKUP(A1690,[4]גיליון1!$A$1574:$P$7681,10,0)</f>
        <v>69000</v>
      </c>
      <c r="L1690" s="17">
        <f>VLOOKUP(A1690,'[2]2023'!$A$9:$I$7853,9,0)</f>
        <v>69000</v>
      </c>
      <c r="M1690" s="18">
        <f>VLOOKUP(A1690,[3]data1683177749303!$A$2:$J$6448,10,0)</f>
        <v>68796</v>
      </c>
    </row>
    <row r="1691" spans="1:13" ht="15.75" outlineLevel="1">
      <c r="A1691" s="10">
        <v>1613100788</v>
      </c>
      <c r="B1691" s="11">
        <v>788</v>
      </c>
      <c r="C1691" s="19">
        <v>613100</v>
      </c>
      <c r="D1691" s="13">
        <v>1</v>
      </c>
      <c r="E1691" s="136" t="s">
        <v>3154</v>
      </c>
      <c r="F1691" s="39" t="s">
        <v>3143</v>
      </c>
      <c r="G1691" s="142" t="s">
        <v>3154</v>
      </c>
      <c r="H1691" s="13" t="s">
        <v>34</v>
      </c>
      <c r="I1691" s="126" t="s">
        <v>3154</v>
      </c>
      <c r="J1691" s="16" t="s">
        <v>522</v>
      </c>
      <c r="K1691" s="17">
        <f>[4]גיליון1!$J$1686</f>
        <v>5000</v>
      </c>
      <c r="L1691" s="139" t="s">
        <v>3154</v>
      </c>
      <c r="M1691" s="140" t="s">
        <v>3154</v>
      </c>
    </row>
    <row r="1692" spans="1:13" ht="15.75" outlineLevel="1">
      <c r="A1692" s="10">
        <v>1613100871</v>
      </c>
      <c r="B1692" s="11">
        <v>871</v>
      </c>
      <c r="C1692" s="19">
        <v>613100</v>
      </c>
      <c r="D1692" s="13">
        <v>1</v>
      </c>
      <c r="E1692" s="136" t="s">
        <v>3154</v>
      </c>
      <c r="F1692" s="15" t="s">
        <v>1191</v>
      </c>
      <c r="G1692" s="137" t="s">
        <v>3154</v>
      </c>
      <c r="H1692" s="13" t="s">
        <v>34</v>
      </c>
      <c r="I1692" s="126" t="s">
        <v>3154</v>
      </c>
      <c r="J1692" s="126" t="s">
        <v>3154</v>
      </c>
      <c r="K1692" s="17">
        <f>VLOOKUP(A1692,[4]גיליון1!$A$1574:$P$7681,10,0)</f>
        <v>0</v>
      </c>
      <c r="L1692" s="17">
        <f>VLOOKUP(A1692,'[2]2023'!$A$9:$I$7853,9,0)</f>
        <v>0</v>
      </c>
      <c r="M1692" s="18">
        <f>VLOOKUP(A1692,[3]data1683177749303!$A$2:$J$6448,10,0)</f>
        <v>0</v>
      </c>
    </row>
    <row r="1693" spans="1:13" ht="16.5" outlineLevel="1" thickBot="1">
      <c r="A1693" s="10">
        <v>1613100961</v>
      </c>
      <c r="B1693" s="11">
        <v>961</v>
      </c>
      <c r="C1693" s="19">
        <v>613100</v>
      </c>
      <c r="D1693" s="13">
        <v>1</v>
      </c>
      <c r="E1693" s="136" t="s">
        <v>3154</v>
      </c>
      <c r="F1693" s="15" t="s">
        <v>79</v>
      </c>
      <c r="G1693" s="137" t="s">
        <v>3154</v>
      </c>
      <c r="H1693" s="13" t="s">
        <v>34</v>
      </c>
      <c r="I1693" s="126" t="s">
        <v>3154</v>
      </c>
      <c r="J1693" s="126" t="s">
        <v>3154</v>
      </c>
      <c r="K1693" s="17">
        <f>VLOOKUP(A1693,[4]גיליון1!$A$1574:$P$7681,10,0)</f>
        <v>0</v>
      </c>
      <c r="L1693" s="17">
        <f>VLOOKUP(A1693,'[2]2023'!$A$9:$I$7853,9,0)</f>
        <v>0</v>
      </c>
      <c r="M1693" s="140" t="s">
        <v>3154</v>
      </c>
    </row>
    <row r="1694" spans="1:13" ht="16.5" thickBot="1">
      <c r="A1694" s="125" t="s">
        <v>3154</v>
      </c>
      <c r="B1694" s="25" t="s">
        <v>1197</v>
      </c>
      <c r="C1694" s="146" t="s">
        <v>3154</v>
      </c>
      <c r="D1694" s="146" t="s">
        <v>3154</v>
      </c>
      <c r="E1694" s="147" t="s">
        <v>3154</v>
      </c>
      <c r="F1694" s="28" t="s">
        <v>1185</v>
      </c>
      <c r="G1694" s="153" t="s">
        <v>3154</v>
      </c>
      <c r="H1694" s="146" t="s">
        <v>3154</v>
      </c>
      <c r="I1694" s="29">
        <f t="shared" si="98"/>
        <v>0.18311862587224903</v>
      </c>
      <c r="J1694" s="127" t="s">
        <v>3154</v>
      </c>
      <c r="K1694" s="37">
        <f>SUBTOTAL(9,K1657:K1693)</f>
        <v>4408300</v>
      </c>
      <c r="L1694" s="37">
        <f>SUBTOTAL(9,L1657:L1693)</f>
        <v>3726000</v>
      </c>
      <c r="M1694" s="38">
        <f>SUBTOTAL(9,M1657:M1693)</f>
        <v>3576196.1199999996</v>
      </c>
    </row>
    <row r="1695" spans="1:13" ht="15.75" outlineLevel="1">
      <c r="A1695" s="10">
        <v>16132000</v>
      </c>
      <c r="B1695" s="11">
        <v>0</v>
      </c>
      <c r="C1695" s="19">
        <v>613200</v>
      </c>
      <c r="D1695" s="13">
        <v>1</v>
      </c>
      <c r="E1695" s="136" t="s">
        <v>3154</v>
      </c>
      <c r="F1695" s="15" t="s">
        <v>1198</v>
      </c>
      <c r="G1695" s="137" t="s">
        <v>3154</v>
      </c>
      <c r="H1695" s="13" t="s">
        <v>11</v>
      </c>
      <c r="I1695" s="126" t="s">
        <v>3154</v>
      </c>
      <c r="J1695" s="142" t="s">
        <v>3154</v>
      </c>
      <c r="K1695" s="17">
        <f>VLOOKUP(A1695,[4]גיליון1!$A$1574:$P$7681,10,0)</f>
        <v>0</v>
      </c>
      <c r="L1695" s="139" t="s">
        <v>3154</v>
      </c>
      <c r="M1695" s="140" t="s">
        <v>3154</v>
      </c>
    </row>
    <row r="1696" spans="1:13" ht="15.75" outlineLevel="1">
      <c r="A1696" s="10">
        <v>1613200100</v>
      </c>
      <c r="B1696" s="11">
        <v>100</v>
      </c>
      <c r="C1696" s="19">
        <v>613200</v>
      </c>
      <c r="D1696" s="13">
        <v>1</v>
      </c>
      <c r="E1696" s="136" t="s">
        <v>3154</v>
      </c>
      <c r="F1696" s="15" t="s">
        <v>18</v>
      </c>
      <c r="G1696" s="137" t="s">
        <v>3154</v>
      </c>
      <c r="H1696" s="13" t="s">
        <v>11</v>
      </c>
      <c r="I1696" s="126" t="s">
        <v>3154</v>
      </c>
      <c r="J1696" s="142" t="s">
        <v>3154</v>
      </c>
      <c r="K1696" s="17">
        <f>VLOOKUP(A1696,[4]גיליון1!$A$1574:$P$7681,10,0)</f>
        <v>0</v>
      </c>
      <c r="L1696" s="17">
        <f>VLOOKUP(A1696,'[2]2023'!$A$9:$I$7853,9,0)</f>
        <v>0</v>
      </c>
      <c r="M1696" s="140" t="s">
        <v>3154</v>
      </c>
    </row>
    <row r="1697" spans="1:13" ht="15.75" outlineLevel="1">
      <c r="A1697" s="10">
        <v>1613200110</v>
      </c>
      <c r="B1697" s="11">
        <v>110</v>
      </c>
      <c r="C1697" s="19">
        <v>613200</v>
      </c>
      <c r="D1697" s="13">
        <v>1</v>
      </c>
      <c r="E1697" s="136" t="s">
        <v>3154</v>
      </c>
      <c r="F1697" s="15" t="s">
        <v>19</v>
      </c>
      <c r="G1697" s="137" t="s">
        <v>3154</v>
      </c>
      <c r="H1697" s="13" t="s">
        <v>20</v>
      </c>
      <c r="I1697" s="16">
        <f t="shared" si="98"/>
        <v>-1</v>
      </c>
      <c r="J1697" s="126" t="s">
        <v>3154</v>
      </c>
      <c r="K1697" s="17">
        <f>VLOOKUP(A1697,[4]גיליון1!$A$1574:$P$7681,10,0)</f>
        <v>0</v>
      </c>
      <c r="L1697" s="17">
        <f>VLOOKUP(A1697,'[2]2023'!$A$9:$I$7853,9,0)</f>
        <v>145000</v>
      </c>
      <c r="M1697" s="18">
        <f>VLOOKUP(A1697,[3]data1683177749303!$A$2:$J$6448,10,0)</f>
        <v>47206.559999999998</v>
      </c>
    </row>
    <row r="1698" spans="1:13" ht="15.75" outlineLevel="1">
      <c r="A1698" s="10">
        <v>1613200119</v>
      </c>
      <c r="B1698" s="11">
        <v>119</v>
      </c>
      <c r="C1698" s="19">
        <v>613200</v>
      </c>
      <c r="D1698" s="13">
        <v>1</v>
      </c>
      <c r="E1698" s="136" t="s">
        <v>3154</v>
      </c>
      <c r="F1698" s="15" t="s">
        <v>21</v>
      </c>
      <c r="G1698" s="137" t="s">
        <v>3154</v>
      </c>
      <c r="H1698" s="13" t="s">
        <v>20</v>
      </c>
      <c r="I1698" s="16">
        <f t="shared" si="98"/>
        <v>0.75383228133453573</v>
      </c>
      <c r="J1698" s="126" t="s">
        <v>3154</v>
      </c>
      <c r="K1698" s="17">
        <f>VLOOKUP(A1698,[4]גיליון1!$A$1574:$P$7681,10,0)</f>
        <v>2334000</v>
      </c>
      <c r="L1698" s="17">
        <f>VLOOKUP(A1698,'[2]2023'!$A$9:$I$7853,9,0)</f>
        <v>1330800</v>
      </c>
      <c r="M1698" s="18">
        <f>VLOOKUP(A1698,[3]data1683177749303!$A$2:$J$6448,10,0)</f>
        <v>1455835.09</v>
      </c>
    </row>
    <row r="1699" spans="1:13" ht="15.75" outlineLevel="1">
      <c r="A1699" s="10">
        <v>1613200122</v>
      </c>
      <c r="B1699" s="11">
        <v>122</v>
      </c>
      <c r="C1699" s="19">
        <v>613200</v>
      </c>
      <c r="D1699" s="13">
        <v>1</v>
      </c>
      <c r="E1699" s="136" t="s">
        <v>3154</v>
      </c>
      <c r="F1699" s="15" t="s">
        <v>22</v>
      </c>
      <c r="G1699" s="137" t="s">
        <v>3154</v>
      </c>
      <c r="H1699" s="13" t="s">
        <v>20</v>
      </c>
      <c r="I1699" s="16">
        <f t="shared" si="98"/>
        <v>0.10000000000000009</v>
      </c>
      <c r="J1699" s="126" t="s">
        <v>3154</v>
      </c>
      <c r="K1699" s="17">
        <f>VLOOKUP(A1699,[4]גיליון1!$A$1574:$P$7681,10,0)</f>
        <v>16500</v>
      </c>
      <c r="L1699" s="17">
        <f>VLOOKUP(A1699,'[2]2023'!$A$9:$I$7853,9,0)</f>
        <v>15000</v>
      </c>
      <c r="M1699" s="18">
        <f>VLOOKUP(A1699,[3]data1683177749303!$A$2:$J$6448,10,0)</f>
        <v>16505.8</v>
      </c>
    </row>
    <row r="1700" spans="1:13" ht="15.75" outlineLevel="1">
      <c r="A1700" s="10">
        <v>1613200126</v>
      </c>
      <c r="B1700" s="11">
        <v>126</v>
      </c>
      <c r="C1700" s="19">
        <v>613200</v>
      </c>
      <c r="D1700" s="13">
        <v>1</v>
      </c>
      <c r="E1700" s="136" t="s">
        <v>3154</v>
      </c>
      <c r="F1700" s="15" t="s">
        <v>23</v>
      </c>
      <c r="G1700" s="137" t="s">
        <v>3154</v>
      </c>
      <c r="H1700" s="13" t="s">
        <v>20</v>
      </c>
      <c r="I1700" s="16">
        <f t="shared" si="98"/>
        <v>7.4999999999999956E-2</v>
      </c>
      <c r="J1700" s="126" t="s">
        <v>3154</v>
      </c>
      <c r="K1700" s="17">
        <f>VLOOKUP(A1700,[4]גיליון1!$A$1574:$P$7681,10,0)</f>
        <v>43000</v>
      </c>
      <c r="L1700" s="17">
        <f>VLOOKUP(A1700,'[2]2023'!$A$9:$I$7853,9,0)</f>
        <v>40000</v>
      </c>
      <c r="M1700" s="18">
        <f>VLOOKUP(A1700,[3]data1683177749303!$A$2:$J$6448,10,0)</f>
        <v>39816</v>
      </c>
    </row>
    <row r="1701" spans="1:13" ht="15.75" outlineLevel="1">
      <c r="A1701" s="10">
        <v>1613200130</v>
      </c>
      <c r="B1701" s="11">
        <v>130</v>
      </c>
      <c r="C1701" s="19">
        <v>613200</v>
      </c>
      <c r="D1701" s="13">
        <v>1</v>
      </c>
      <c r="E1701" s="136" t="s">
        <v>3154</v>
      </c>
      <c r="F1701" s="15" t="s">
        <v>24</v>
      </c>
      <c r="G1701" s="137" t="s">
        <v>3154</v>
      </c>
      <c r="H1701" s="13" t="s">
        <v>20</v>
      </c>
      <c r="I1701" s="16">
        <f t="shared" si="98"/>
        <v>0</v>
      </c>
      <c r="J1701" s="126" t="s">
        <v>3154</v>
      </c>
      <c r="K1701" s="17">
        <f>VLOOKUP(A1701,[4]גיליון1!$A$1574:$P$7681,10,0)</f>
        <v>4000</v>
      </c>
      <c r="L1701" s="17">
        <f>VLOOKUP(A1701,'[2]2023'!$A$9:$I$7853,9,0)</f>
        <v>4000</v>
      </c>
      <c r="M1701" s="18">
        <f>VLOOKUP(A1701,[3]data1683177749303!$A$2:$J$6448,10,0)</f>
        <v>692.09</v>
      </c>
    </row>
    <row r="1702" spans="1:13" ht="15.75" outlineLevel="1">
      <c r="A1702" s="10">
        <v>1613200140</v>
      </c>
      <c r="B1702" s="11">
        <v>140</v>
      </c>
      <c r="C1702" s="19">
        <v>613200</v>
      </c>
      <c r="D1702" s="13">
        <v>1</v>
      </c>
      <c r="E1702" s="136" t="s">
        <v>3154</v>
      </c>
      <c r="F1702" s="15" t="s">
        <v>25</v>
      </c>
      <c r="G1702" s="137" t="s">
        <v>3154</v>
      </c>
      <c r="H1702" s="13" t="s">
        <v>20</v>
      </c>
      <c r="I1702" s="16">
        <f t="shared" si="98"/>
        <v>5.555555555555558E-2</v>
      </c>
      <c r="J1702" s="126" t="s">
        <v>3154</v>
      </c>
      <c r="K1702" s="17">
        <f>VLOOKUP(A1702,[4]גיליון1!$A$1574:$P$7681,10,0)</f>
        <v>190000</v>
      </c>
      <c r="L1702" s="17">
        <f>VLOOKUP(A1702,'[2]2023'!$A$9:$I$7853,9,0)</f>
        <v>180000</v>
      </c>
      <c r="M1702" s="18">
        <f>VLOOKUP(A1702,[3]data1683177749303!$A$2:$J$6448,10,0)</f>
        <v>152312.49</v>
      </c>
    </row>
    <row r="1703" spans="1:13" ht="15.75" outlineLevel="1">
      <c r="A1703" s="10">
        <v>1613200253</v>
      </c>
      <c r="B1703" s="11">
        <v>253</v>
      </c>
      <c r="C1703" s="19">
        <v>613200</v>
      </c>
      <c r="D1703" s="13">
        <v>1</v>
      </c>
      <c r="E1703" s="136" t="s">
        <v>3154</v>
      </c>
      <c r="F1703" s="15" t="s">
        <v>1199</v>
      </c>
      <c r="G1703" s="137" t="s">
        <v>3154</v>
      </c>
      <c r="H1703" s="13" t="s">
        <v>20</v>
      </c>
      <c r="I1703" s="126" t="s">
        <v>3154</v>
      </c>
      <c r="J1703" s="126" t="s">
        <v>3154</v>
      </c>
      <c r="K1703" s="17">
        <f>VLOOKUP(A1703,[4]גיליון1!$A$1574:$P$7681,10,0)</f>
        <v>0</v>
      </c>
      <c r="L1703" s="17">
        <f>VLOOKUP(A1703,'[2]2023'!$A$9:$I$7853,9,0)</f>
        <v>0</v>
      </c>
      <c r="M1703" s="18">
        <f>VLOOKUP(A1703,[3]data1683177749303!$A$2:$J$6448,10,0)</f>
        <v>10945.5</v>
      </c>
    </row>
    <row r="1704" spans="1:13" ht="15.75" outlineLevel="1">
      <c r="A1704" s="10">
        <v>1613200350</v>
      </c>
      <c r="B1704" s="11">
        <v>350</v>
      </c>
      <c r="C1704" s="19">
        <v>613200</v>
      </c>
      <c r="D1704" s="13">
        <v>1</v>
      </c>
      <c r="E1704" s="136" t="s">
        <v>3154</v>
      </c>
      <c r="F1704" s="15" t="s">
        <v>1200</v>
      </c>
      <c r="G1704" s="137" t="s">
        <v>3154</v>
      </c>
      <c r="H1704" s="13" t="s">
        <v>20</v>
      </c>
      <c r="I1704" s="16">
        <f t="shared" si="98"/>
        <v>0</v>
      </c>
      <c r="J1704" s="126" t="s">
        <v>3154</v>
      </c>
      <c r="K1704" s="17">
        <f>VLOOKUP(A1704,[4]גיליון1!$A$1574:$P$7681,10,0)</f>
        <v>30000</v>
      </c>
      <c r="L1704" s="17">
        <f>VLOOKUP(A1704,'[2]2023'!$A$9:$I$7853,9,0)</f>
        <v>30000</v>
      </c>
      <c r="M1704" s="18">
        <f>VLOOKUP(A1704,[3]data1683177749303!$A$2:$J$6448,10,0)</f>
        <v>30114.02</v>
      </c>
    </row>
    <row r="1705" spans="1:13" ht="15.75" outlineLevel="1">
      <c r="A1705" s="10">
        <v>1613200351</v>
      </c>
      <c r="B1705" s="11">
        <v>351</v>
      </c>
      <c r="C1705" s="19">
        <v>613200</v>
      </c>
      <c r="D1705" s="13">
        <v>1</v>
      </c>
      <c r="E1705" s="136" t="s">
        <v>3154</v>
      </c>
      <c r="F1705" s="15" t="s">
        <v>1201</v>
      </c>
      <c r="G1705" s="137" t="s">
        <v>3154</v>
      </c>
      <c r="H1705" s="13" t="s">
        <v>20</v>
      </c>
      <c r="I1705" s="16">
        <f t="shared" si="98"/>
        <v>2.2675736961450532E-3</v>
      </c>
      <c r="J1705" s="126" t="s">
        <v>3154</v>
      </c>
      <c r="K1705" s="17">
        <v>22100</v>
      </c>
      <c r="L1705" s="17">
        <f>VLOOKUP(A1705,'[2]2023'!$A$9:$I$7853,9,0)</f>
        <v>22050</v>
      </c>
      <c r="M1705" s="18">
        <f>VLOOKUP(A1705,[3]data1683177749303!$A$2:$J$6448,10,0)</f>
        <v>26960.46</v>
      </c>
    </row>
    <row r="1706" spans="1:13" ht="15.75" outlineLevel="1">
      <c r="A1706" s="10">
        <v>1613200400</v>
      </c>
      <c r="B1706" s="11">
        <v>400</v>
      </c>
      <c r="C1706" s="19">
        <v>613200</v>
      </c>
      <c r="D1706" s="13">
        <v>1</v>
      </c>
      <c r="E1706" s="136" t="s">
        <v>3154</v>
      </c>
      <c r="F1706" s="15" t="s">
        <v>29</v>
      </c>
      <c r="G1706" s="137" t="s">
        <v>3154</v>
      </c>
      <c r="H1706" s="13" t="s">
        <v>11</v>
      </c>
      <c r="I1706" s="126" t="s">
        <v>3154</v>
      </c>
      <c r="J1706" s="126" t="s">
        <v>3154</v>
      </c>
      <c r="K1706" s="17">
        <f>VLOOKUP(A1706,[4]גיליון1!$A$1574:$P$7681,10,0)</f>
        <v>0</v>
      </c>
      <c r="L1706" s="17">
        <f>VLOOKUP(A1706,'[2]2023'!$A$9:$I$7853,9,0)</f>
        <v>0</v>
      </c>
      <c r="M1706" s="140" t="s">
        <v>3154</v>
      </c>
    </row>
    <row r="1707" spans="1:13" ht="15.75" outlineLevel="1">
      <c r="A1707" s="10">
        <v>1613200470</v>
      </c>
      <c r="B1707" s="11">
        <v>470</v>
      </c>
      <c r="C1707" s="19">
        <v>613200</v>
      </c>
      <c r="D1707" s="13">
        <v>1</v>
      </c>
      <c r="E1707" s="136" t="s">
        <v>3154</v>
      </c>
      <c r="F1707" s="15" t="s">
        <v>48</v>
      </c>
      <c r="G1707" s="137" t="s">
        <v>3154</v>
      </c>
      <c r="H1707" s="13" t="s">
        <v>34</v>
      </c>
      <c r="I1707" s="16">
        <f t="shared" si="98"/>
        <v>-9.7297297297297303E-2</v>
      </c>
      <c r="J1707" s="126" t="s">
        <v>3154</v>
      </c>
      <c r="K1707" s="17">
        <v>16700</v>
      </c>
      <c r="L1707" s="17">
        <f>VLOOKUP(A1707,'[2]2023'!$A$9:$I$7853,9,0)</f>
        <v>18500</v>
      </c>
      <c r="M1707" s="18">
        <f>VLOOKUP(A1707,[3]data1683177749303!$A$2:$J$6448,10,0)</f>
        <v>9696.0499999999993</v>
      </c>
    </row>
    <row r="1708" spans="1:13" ht="15.75" outlineLevel="1">
      <c r="A1708" s="10">
        <v>1613200471</v>
      </c>
      <c r="B1708" s="11">
        <v>471</v>
      </c>
      <c r="C1708" s="19">
        <v>613200</v>
      </c>
      <c r="D1708" s="13">
        <v>1</v>
      </c>
      <c r="E1708" s="136" t="s">
        <v>3154</v>
      </c>
      <c r="F1708" s="15" t="s">
        <v>87</v>
      </c>
      <c r="G1708" s="137" t="s">
        <v>3154</v>
      </c>
      <c r="H1708" s="13" t="s">
        <v>34</v>
      </c>
      <c r="I1708" s="16">
        <f t="shared" si="98"/>
        <v>-9.661835748792269E-2</v>
      </c>
      <c r="J1708" s="126" t="s">
        <v>3154</v>
      </c>
      <c r="K1708" s="17">
        <v>18700</v>
      </c>
      <c r="L1708" s="17">
        <f>VLOOKUP(A1708,'[2]2023'!$A$9:$I$7853,9,0)</f>
        <v>20700</v>
      </c>
      <c r="M1708" s="18">
        <f>VLOOKUP(A1708,[3]data1683177749303!$A$2:$J$6448,10,0)</f>
        <v>26411.66</v>
      </c>
    </row>
    <row r="1709" spans="1:13" ht="15.75" outlineLevel="1">
      <c r="A1709" s="10">
        <v>1613200492</v>
      </c>
      <c r="B1709" s="11">
        <v>492</v>
      </c>
      <c r="C1709" s="19">
        <v>613200</v>
      </c>
      <c r="D1709" s="13">
        <v>1</v>
      </c>
      <c r="E1709" s="136" t="s">
        <v>3154</v>
      </c>
      <c r="F1709" s="15" t="s">
        <v>83</v>
      </c>
      <c r="G1709" s="137" t="s">
        <v>3154</v>
      </c>
      <c r="H1709" s="13" t="s">
        <v>31</v>
      </c>
      <c r="I1709" s="16">
        <f t="shared" si="98"/>
        <v>0.54227868201667317</v>
      </c>
      <c r="J1709" s="126" t="s">
        <v>3154</v>
      </c>
      <c r="K1709" s="17">
        <f>VLOOKUP(A1709,[4]גיליון1!$A$1574:$P$7681,10,0)</f>
        <v>777000</v>
      </c>
      <c r="L1709" s="17">
        <f>VLOOKUP(A1709,'[2]2023'!$A$9:$I$7853,9,0)</f>
        <v>503800</v>
      </c>
      <c r="M1709" s="18">
        <f>VLOOKUP(A1709,[3]data1683177749303!$A$2:$J$6448,10,0)</f>
        <v>764091.57</v>
      </c>
    </row>
    <row r="1710" spans="1:13" ht="15.75" outlineLevel="1">
      <c r="A1710" s="10">
        <v>1613200500</v>
      </c>
      <c r="B1710" s="11">
        <v>500</v>
      </c>
      <c r="C1710" s="19">
        <v>613200</v>
      </c>
      <c r="D1710" s="13">
        <v>1</v>
      </c>
      <c r="E1710" s="136" t="s">
        <v>3154</v>
      </c>
      <c r="F1710" s="15" t="s">
        <v>51</v>
      </c>
      <c r="G1710" s="137" t="s">
        <v>3154</v>
      </c>
      <c r="H1710" s="13" t="s">
        <v>11</v>
      </c>
      <c r="I1710" s="126" t="s">
        <v>3154</v>
      </c>
      <c r="J1710" s="126" t="s">
        <v>3154</v>
      </c>
      <c r="K1710" s="17">
        <f>VLOOKUP(A1710,[4]גיליון1!$A$1574:$P$7681,10,0)</f>
        <v>0</v>
      </c>
      <c r="L1710" s="17">
        <f>VLOOKUP(A1710,'[2]2023'!$A$9:$I$7853,9,0)</f>
        <v>0</v>
      </c>
      <c r="M1710" s="140" t="s">
        <v>3154</v>
      </c>
    </row>
    <row r="1711" spans="1:13" ht="15.75" outlineLevel="1">
      <c r="A1711" s="10">
        <v>1613200511</v>
      </c>
      <c r="B1711" s="11">
        <v>511</v>
      </c>
      <c r="C1711" s="19">
        <v>613200</v>
      </c>
      <c r="D1711" s="13">
        <v>1</v>
      </c>
      <c r="E1711" s="136" t="s">
        <v>3154</v>
      </c>
      <c r="F1711" s="15" t="s">
        <v>88</v>
      </c>
      <c r="G1711" s="137" t="s">
        <v>3154</v>
      </c>
      <c r="H1711" s="13" t="s">
        <v>34</v>
      </c>
      <c r="I1711" s="16">
        <f t="shared" si="98"/>
        <v>0.73684210526315796</v>
      </c>
      <c r="J1711" s="126" t="s">
        <v>3154</v>
      </c>
      <c r="K1711" s="17">
        <f>VLOOKUP(A1711,[4]גיליון1!$A$1574:$P$7681,10,0)</f>
        <v>9900</v>
      </c>
      <c r="L1711" s="17">
        <f>VLOOKUP(A1711,'[2]2023'!$A$9:$I$7853,9,0)</f>
        <v>5700</v>
      </c>
      <c r="M1711" s="18">
        <f>VLOOKUP(A1711,[3]data1683177749303!$A$2:$J$6448,10,0)</f>
        <v>5664.06</v>
      </c>
    </row>
    <row r="1712" spans="1:13" ht="15.75" outlineLevel="1">
      <c r="A1712" s="10">
        <v>1613200512</v>
      </c>
      <c r="B1712" s="11">
        <v>512</v>
      </c>
      <c r="C1712" s="19">
        <v>613200</v>
      </c>
      <c r="D1712" s="13">
        <v>1</v>
      </c>
      <c r="E1712" s="136" t="s">
        <v>3154</v>
      </c>
      <c r="F1712" s="15" t="s">
        <v>89</v>
      </c>
      <c r="G1712" s="137" t="s">
        <v>3154</v>
      </c>
      <c r="H1712" s="13" t="s">
        <v>34</v>
      </c>
      <c r="I1712" s="16">
        <f t="shared" si="98"/>
        <v>-9.9999999999999978E-2</v>
      </c>
      <c r="J1712" s="126" t="s">
        <v>3154</v>
      </c>
      <c r="K1712" s="17">
        <f>VLOOKUP(A1712,[4]גיליון1!$A$1574:$P$7681,10,0)</f>
        <v>630</v>
      </c>
      <c r="L1712" s="17">
        <f>VLOOKUP(A1712,'[2]2023'!$A$9:$I$7853,9,0)</f>
        <v>700</v>
      </c>
      <c r="M1712" s="18">
        <f>VLOOKUP(A1712,[3]data1683177749303!$A$2:$J$6448,10,0)</f>
        <v>167</v>
      </c>
    </row>
    <row r="1713" spans="1:13" ht="15.75" outlineLevel="1">
      <c r="A1713" s="10">
        <v>1613200522</v>
      </c>
      <c r="B1713" s="11">
        <v>522</v>
      </c>
      <c r="C1713" s="19">
        <v>613200</v>
      </c>
      <c r="D1713" s="13">
        <v>1</v>
      </c>
      <c r="E1713" s="136" t="s">
        <v>3154</v>
      </c>
      <c r="F1713" s="15" t="s">
        <v>90</v>
      </c>
      <c r="G1713" s="137" t="s">
        <v>3154</v>
      </c>
      <c r="H1713" s="13" t="s">
        <v>34</v>
      </c>
      <c r="I1713" s="16">
        <f t="shared" si="98"/>
        <v>-0.10869565217391308</v>
      </c>
      <c r="J1713" s="126" t="s">
        <v>3154</v>
      </c>
      <c r="K1713" s="17">
        <v>4100</v>
      </c>
      <c r="L1713" s="17">
        <f>VLOOKUP(A1713,'[2]2023'!$A$9:$I$7853,9,0)</f>
        <v>4600</v>
      </c>
      <c r="M1713" s="18">
        <f>VLOOKUP(A1713,[3]data1683177749303!$A$2:$J$6448,10,0)</f>
        <v>4581.5200000000004</v>
      </c>
    </row>
    <row r="1714" spans="1:13" ht="15.75" outlineLevel="1">
      <c r="A1714" s="10">
        <v>1613200540</v>
      </c>
      <c r="B1714" s="11">
        <v>540</v>
      </c>
      <c r="C1714" s="19">
        <v>613200</v>
      </c>
      <c r="D1714" s="13">
        <v>1</v>
      </c>
      <c r="E1714" s="136" t="s">
        <v>3154</v>
      </c>
      <c r="F1714" s="15" t="s">
        <v>53</v>
      </c>
      <c r="G1714" s="137" t="s">
        <v>3154</v>
      </c>
      <c r="H1714" s="13" t="s">
        <v>31</v>
      </c>
      <c r="I1714" s="126" t="s">
        <v>3154</v>
      </c>
      <c r="J1714" s="126" t="s">
        <v>3154</v>
      </c>
      <c r="K1714" s="17">
        <f>VLOOKUP(A1714,[4]גיליון1!$A$1574:$P$7681,10,0)</f>
        <v>0</v>
      </c>
      <c r="L1714" s="17">
        <f>VLOOKUP(A1714,'[2]2023'!$A$9:$I$7853,9,0)</f>
        <v>0</v>
      </c>
      <c r="M1714" s="140" t="s">
        <v>3154</v>
      </c>
    </row>
    <row r="1715" spans="1:13" ht="15.75" outlineLevel="1">
      <c r="A1715" s="10">
        <v>1613200541</v>
      </c>
      <c r="B1715" s="11">
        <v>541</v>
      </c>
      <c r="C1715" s="19">
        <v>613200</v>
      </c>
      <c r="D1715" s="13">
        <v>1</v>
      </c>
      <c r="E1715" s="136" t="s">
        <v>3154</v>
      </c>
      <c r="F1715" s="15" t="s">
        <v>1202</v>
      </c>
      <c r="G1715" s="137" t="s">
        <v>3154</v>
      </c>
      <c r="H1715" s="13" t="s">
        <v>34</v>
      </c>
      <c r="I1715" s="16">
        <f t="shared" ref="I1715:I1780" si="100">K1715/L1715-1</f>
        <v>-9.9999999999999978E-2</v>
      </c>
      <c r="J1715" s="126" t="s">
        <v>3154</v>
      </c>
      <c r="K1715" s="17">
        <f>VLOOKUP(A1715,[4]גיליון1!$A$1574:$P$7681,10,0)</f>
        <v>51300</v>
      </c>
      <c r="L1715" s="17">
        <f>VLOOKUP(A1715,'[2]2023'!$A$9:$I$7853,9,0)</f>
        <v>57000</v>
      </c>
      <c r="M1715" s="18">
        <f>VLOOKUP(A1715,[3]data1683177749303!$A$2:$J$6448,10,0)</f>
        <v>47525.57</v>
      </c>
    </row>
    <row r="1716" spans="1:13" ht="15.75" outlineLevel="1">
      <c r="A1716" s="10">
        <v>1613200544</v>
      </c>
      <c r="B1716" s="11">
        <v>544</v>
      </c>
      <c r="C1716" s="19">
        <v>613200</v>
      </c>
      <c r="D1716" s="13">
        <v>1</v>
      </c>
      <c r="E1716" s="136" t="s">
        <v>3154</v>
      </c>
      <c r="F1716" s="15" t="s">
        <v>56</v>
      </c>
      <c r="G1716" s="137" t="s">
        <v>3154</v>
      </c>
      <c r="H1716" s="13" t="s">
        <v>31</v>
      </c>
      <c r="I1716" s="16">
        <f t="shared" si="100"/>
        <v>-9.4736842105263119E-2</v>
      </c>
      <c r="J1716" s="126" t="s">
        <v>3154</v>
      </c>
      <c r="K1716" s="17">
        <v>8600</v>
      </c>
      <c r="L1716" s="17">
        <f>VLOOKUP(A1716,'[2]2023'!$A$9:$I$7853,9,0)</f>
        <v>9500</v>
      </c>
      <c r="M1716" s="18">
        <f>VLOOKUP(A1716,[3]data1683177749303!$A$2:$J$6448,10,0)</f>
        <v>3319.35</v>
      </c>
    </row>
    <row r="1717" spans="1:13" ht="15.75" outlineLevel="1">
      <c r="A1717" s="10">
        <v>1613200561</v>
      </c>
      <c r="B1717" s="11">
        <v>561</v>
      </c>
      <c r="C1717" s="19">
        <v>613200</v>
      </c>
      <c r="D1717" s="13">
        <v>1</v>
      </c>
      <c r="E1717" s="136" t="s">
        <v>3154</v>
      </c>
      <c r="F1717" s="15" t="s">
        <v>59</v>
      </c>
      <c r="G1717" s="137" t="s">
        <v>3154</v>
      </c>
      <c r="H1717" s="13" t="s">
        <v>34</v>
      </c>
      <c r="I1717" s="16">
        <f t="shared" si="100"/>
        <v>-9.9999999999999978E-2</v>
      </c>
      <c r="J1717" s="126" t="s">
        <v>3154</v>
      </c>
      <c r="K1717" s="17">
        <f>VLOOKUP(A1717,[4]גיליון1!$A$1574:$P$7681,10,0)</f>
        <v>900</v>
      </c>
      <c r="L1717" s="17">
        <f>VLOOKUP(A1717,'[2]2023'!$A$9:$I$7853,9,0)</f>
        <v>1000</v>
      </c>
      <c r="M1717" s="18">
        <f>VLOOKUP(A1717,[3]data1683177749303!$A$2:$J$6448,10,0)</f>
        <v>0</v>
      </c>
    </row>
    <row r="1718" spans="1:13" ht="15.75" outlineLevel="1">
      <c r="A1718" s="10">
        <v>1613200562</v>
      </c>
      <c r="B1718" s="11">
        <v>562</v>
      </c>
      <c r="C1718" s="19">
        <v>613200</v>
      </c>
      <c r="D1718" s="13">
        <v>1</v>
      </c>
      <c r="E1718" s="136" t="s">
        <v>3154</v>
      </c>
      <c r="F1718" s="15" t="s">
        <v>60</v>
      </c>
      <c r="G1718" s="137" t="s">
        <v>3154</v>
      </c>
      <c r="H1718" s="13" t="s">
        <v>34</v>
      </c>
      <c r="I1718" s="16">
        <f t="shared" si="100"/>
        <v>-0.125</v>
      </c>
      <c r="J1718" s="126" t="s">
        <v>3154</v>
      </c>
      <c r="K1718" s="17">
        <v>700</v>
      </c>
      <c r="L1718" s="17">
        <f>VLOOKUP(A1718,'[2]2023'!$A$9:$I$7853,9,0)</f>
        <v>800</v>
      </c>
      <c r="M1718" s="18">
        <f>VLOOKUP(A1718,[3]data1683177749303!$A$2:$J$6448,10,0)</f>
        <v>165</v>
      </c>
    </row>
    <row r="1719" spans="1:13" ht="15.75" outlineLevel="1">
      <c r="A1719" s="10">
        <v>1613200563</v>
      </c>
      <c r="B1719" s="11">
        <v>563</v>
      </c>
      <c r="C1719" s="19">
        <v>613200</v>
      </c>
      <c r="D1719" s="13">
        <v>1</v>
      </c>
      <c r="E1719" s="136" t="s">
        <v>3154</v>
      </c>
      <c r="F1719" s="15" t="s">
        <v>1172</v>
      </c>
      <c r="G1719" s="137" t="s">
        <v>3154</v>
      </c>
      <c r="H1719" s="13" t="s">
        <v>34</v>
      </c>
      <c r="I1719" s="16">
        <f t="shared" si="100"/>
        <v>-9.9999999999999978E-2</v>
      </c>
      <c r="J1719" s="126" t="s">
        <v>3154</v>
      </c>
      <c r="K1719" s="17">
        <f>VLOOKUP(A1719,[4]גיליון1!$A$1574:$P$7681,10,0)</f>
        <v>900</v>
      </c>
      <c r="L1719" s="17">
        <f>VLOOKUP(A1719,'[2]2023'!$A$9:$I$7853,9,0)</f>
        <v>1000</v>
      </c>
      <c r="M1719" s="18">
        <f>VLOOKUP(A1719,[3]data1683177749303!$A$2:$J$6448,10,0)</f>
        <v>0</v>
      </c>
    </row>
    <row r="1720" spans="1:13" ht="15.75" outlineLevel="1">
      <c r="A1720" s="10">
        <v>1613200571</v>
      </c>
      <c r="B1720" s="11">
        <v>571</v>
      </c>
      <c r="C1720" s="19">
        <v>613200</v>
      </c>
      <c r="D1720" s="13">
        <v>1</v>
      </c>
      <c r="E1720" s="136" t="s">
        <v>3154</v>
      </c>
      <c r="F1720" s="15" t="s">
        <v>91</v>
      </c>
      <c r="G1720" s="137" t="s">
        <v>3154</v>
      </c>
      <c r="H1720" s="13" t="s">
        <v>31</v>
      </c>
      <c r="I1720" s="16">
        <f t="shared" si="100"/>
        <v>0</v>
      </c>
      <c r="J1720" s="126" t="s">
        <v>3154</v>
      </c>
      <c r="K1720" s="17">
        <f>VLOOKUP(A1720,[4]גיליון1!$A$1574:$P$7681,10,0)</f>
        <v>142000</v>
      </c>
      <c r="L1720" s="17">
        <f>VLOOKUP(A1720,'[2]2023'!$A$9:$I$7853,9,0)</f>
        <v>142000</v>
      </c>
      <c r="M1720" s="18">
        <f>VLOOKUP(A1720,[3]data1683177749303!$A$2:$J$6448,10,0)</f>
        <v>142000</v>
      </c>
    </row>
    <row r="1721" spans="1:13" ht="15.75" outlineLevel="1">
      <c r="A1721" s="10">
        <v>1613200580</v>
      </c>
      <c r="B1721" s="11">
        <v>580</v>
      </c>
      <c r="C1721" s="19">
        <v>613200</v>
      </c>
      <c r="D1721" s="13">
        <v>1</v>
      </c>
      <c r="E1721" s="136" t="s">
        <v>3154</v>
      </c>
      <c r="F1721" s="48" t="s">
        <v>1203</v>
      </c>
      <c r="G1721" s="165" t="s">
        <v>3154</v>
      </c>
      <c r="H1721" s="13" t="s">
        <v>31</v>
      </c>
      <c r="I1721" s="16">
        <f t="shared" si="100"/>
        <v>0.40399999999999991</v>
      </c>
      <c r="J1721" s="126" t="s">
        <v>3154</v>
      </c>
      <c r="K1721" s="17">
        <f>VLOOKUP(A1721,[4]גיליון1!$A$1574:$P$7681,10,0)</f>
        <v>70200</v>
      </c>
      <c r="L1721" s="17">
        <f>VLOOKUP(A1721,'[2]2023'!$A$9:$I$7853,9,0)</f>
        <v>50000</v>
      </c>
      <c r="M1721" s="18">
        <f>VLOOKUP(A1721,[3]data1683177749303!$A$2:$J$6448,10,0)</f>
        <v>44880</v>
      </c>
    </row>
    <row r="1722" spans="1:13" ht="15.75" outlineLevel="1">
      <c r="A1722" s="10">
        <v>1613200581</v>
      </c>
      <c r="B1722" s="11">
        <v>581</v>
      </c>
      <c r="C1722" s="19">
        <v>613200</v>
      </c>
      <c r="D1722" s="13">
        <v>1</v>
      </c>
      <c r="E1722" s="136" t="s">
        <v>3154</v>
      </c>
      <c r="F1722" s="15" t="s">
        <v>1204</v>
      </c>
      <c r="G1722" s="137" t="s">
        <v>3154</v>
      </c>
      <c r="H1722" s="13" t="s">
        <v>31</v>
      </c>
      <c r="I1722" s="126" t="s">
        <v>3154</v>
      </c>
      <c r="J1722" s="126" t="s">
        <v>3154</v>
      </c>
      <c r="K1722" s="17">
        <f>VLOOKUP(A1722,[4]גיליון1!$A$1574:$P$7681,10,0)</f>
        <v>0</v>
      </c>
      <c r="L1722" s="17">
        <f>VLOOKUP(A1722,'[2]2023'!$A$9:$I$7853,9,0)</f>
        <v>0</v>
      </c>
      <c r="M1722" s="18">
        <f>VLOOKUP(A1722,[3]data1683177749303!$A$2:$J$6448,10,0)</f>
        <v>0</v>
      </c>
    </row>
    <row r="1723" spans="1:13" ht="15.75" outlineLevel="1">
      <c r="A1723" s="10">
        <v>1613200582</v>
      </c>
      <c r="B1723" s="11">
        <v>582</v>
      </c>
      <c r="C1723" s="19">
        <v>613200</v>
      </c>
      <c r="D1723" s="13">
        <v>1</v>
      </c>
      <c r="E1723" s="136" t="s">
        <v>3154</v>
      </c>
      <c r="F1723" s="15" t="s">
        <v>1205</v>
      </c>
      <c r="G1723" s="137" t="s">
        <v>3154</v>
      </c>
      <c r="H1723" s="13" t="s">
        <v>31</v>
      </c>
      <c r="I1723" s="126" t="s">
        <v>3154</v>
      </c>
      <c r="J1723" s="126" t="s">
        <v>3154</v>
      </c>
      <c r="K1723" s="17">
        <f>VLOOKUP(A1723,[4]גיליון1!$A$1574:$P$7681,10,0)</f>
        <v>0</v>
      </c>
      <c r="L1723" s="17">
        <f>VLOOKUP(A1723,'[2]2023'!$A$9:$I$7853,9,0)</f>
        <v>0</v>
      </c>
      <c r="M1723" s="18">
        <f>VLOOKUP(A1723,[3]data1683177749303!$A$2:$J$6448,10,0)</f>
        <v>0</v>
      </c>
    </row>
    <row r="1724" spans="1:13" ht="15.75" outlineLevel="1">
      <c r="A1724" s="10">
        <v>1613200583</v>
      </c>
      <c r="B1724" s="11">
        <v>583</v>
      </c>
      <c r="C1724" s="19">
        <v>613200</v>
      </c>
      <c r="D1724" s="13">
        <v>1</v>
      </c>
      <c r="E1724" s="136" t="s">
        <v>3154</v>
      </c>
      <c r="F1724" s="15" t="s">
        <v>1206</v>
      </c>
      <c r="G1724" s="137" t="s">
        <v>3154</v>
      </c>
      <c r="H1724" s="13" t="s">
        <v>34</v>
      </c>
      <c r="I1724" s="126" t="s">
        <v>3154</v>
      </c>
      <c r="J1724" s="126" t="s">
        <v>3154</v>
      </c>
      <c r="K1724" s="17">
        <f>VLOOKUP(A1724,[4]גיליון1!$A$1574:$P$7681,10,0)</f>
        <v>0</v>
      </c>
      <c r="L1724" s="17">
        <f>VLOOKUP(A1724,'[2]2023'!$A$9:$I$7853,9,0)</f>
        <v>0</v>
      </c>
      <c r="M1724" s="18">
        <f>VLOOKUP(A1724,[3]data1683177749303!$A$2:$J$6448,10,0)</f>
        <v>0</v>
      </c>
    </row>
    <row r="1725" spans="1:13" ht="15.75" outlineLevel="1">
      <c r="A1725" s="10">
        <v>1613200596</v>
      </c>
      <c r="B1725" s="11">
        <v>596</v>
      </c>
      <c r="C1725" s="19">
        <v>613200</v>
      </c>
      <c r="D1725" s="13">
        <v>1</v>
      </c>
      <c r="E1725" s="136" t="s">
        <v>3154</v>
      </c>
      <c r="F1725" s="15" t="s">
        <v>92</v>
      </c>
      <c r="G1725" s="137" t="s">
        <v>3154</v>
      </c>
      <c r="H1725" s="13" t="s">
        <v>31</v>
      </c>
      <c r="I1725" s="126" t="s">
        <v>3154</v>
      </c>
      <c r="J1725" s="126" t="s">
        <v>3154</v>
      </c>
      <c r="K1725" s="17">
        <f>VLOOKUP(A1725,[4]גיליון1!$A$1574:$P$7681,10,0)</f>
        <v>0</v>
      </c>
      <c r="L1725" s="17">
        <f>VLOOKUP(A1725,'[2]2023'!$A$9:$I$7853,9,0)</f>
        <v>0</v>
      </c>
      <c r="M1725" s="140" t="s">
        <v>3154</v>
      </c>
    </row>
    <row r="1726" spans="1:13" ht="15.75" outlineLevel="1">
      <c r="A1726" s="10">
        <v>1613200700</v>
      </c>
      <c r="B1726" s="11">
        <v>700</v>
      </c>
      <c r="C1726" s="19">
        <v>613200</v>
      </c>
      <c r="D1726" s="13">
        <v>1</v>
      </c>
      <c r="E1726" s="136" t="s">
        <v>3154</v>
      </c>
      <c r="F1726" s="15" t="s">
        <v>61</v>
      </c>
      <c r="G1726" s="137" t="s">
        <v>3154</v>
      </c>
      <c r="H1726" s="13" t="s">
        <v>11</v>
      </c>
      <c r="I1726" s="126" t="s">
        <v>3154</v>
      </c>
      <c r="J1726" s="126" t="s">
        <v>3154</v>
      </c>
      <c r="K1726" s="17">
        <f>VLOOKUP(A1726,[4]גיליון1!$A$1574:$P$7681,10,0)</f>
        <v>0</v>
      </c>
      <c r="L1726" s="17">
        <f>VLOOKUP(A1726,'[2]2023'!$A$9:$I$7853,9,0)</f>
        <v>0</v>
      </c>
      <c r="M1726" s="140" t="s">
        <v>3154</v>
      </c>
    </row>
    <row r="1727" spans="1:13" ht="15.75" outlineLevel="1">
      <c r="A1727" s="10">
        <v>1613200753</v>
      </c>
      <c r="B1727" s="11">
        <v>753</v>
      </c>
      <c r="C1727" s="19">
        <v>613200</v>
      </c>
      <c r="D1727" s="13">
        <v>1</v>
      </c>
      <c r="E1727" s="136" t="s">
        <v>3154</v>
      </c>
      <c r="F1727" s="15" t="s">
        <v>1199</v>
      </c>
      <c r="G1727" s="137" t="s">
        <v>3154</v>
      </c>
      <c r="H1727" s="13" t="s">
        <v>31</v>
      </c>
      <c r="I1727" s="126" t="s">
        <v>3154</v>
      </c>
      <c r="J1727" s="126" t="s">
        <v>3154</v>
      </c>
      <c r="K1727" s="17">
        <f>VLOOKUP(A1727,[4]גיליון1!$A$1574:$P$7681,10,0)</f>
        <v>0</v>
      </c>
      <c r="L1727" s="17">
        <f>VLOOKUP(A1727,'[2]2023'!$A$9:$I$7853,9,0)</f>
        <v>0</v>
      </c>
      <c r="M1727" s="18">
        <f>VLOOKUP(A1727,[3]data1683177749303!$A$2:$J$6448,10,0)</f>
        <v>0</v>
      </c>
    </row>
    <row r="1728" spans="1:13" ht="15.75" outlineLevel="1">
      <c r="A1728" s="10">
        <v>1613200755</v>
      </c>
      <c r="B1728" s="11">
        <v>755</v>
      </c>
      <c r="C1728" s="19">
        <v>613200</v>
      </c>
      <c r="D1728" s="13">
        <v>1</v>
      </c>
      <c r="E1728" s="136" t="s">
        <v>3154</v>
      </c>
      <c r="F1728" s="15" t="s">
        <v>1207</v>
      </c>
      <c r="G1728" s="137" t="s">
        <v>3154</v>
      </c>
      <c r="H1728" s="13" t="s">
        <v>31</v>
      </c>
      <c r="I1728" s="126" t="s">
        <v>3154</v>
      </c>
      <c r="J1728" s="126" t="s">
        <v>3154</v>
      </c>
      <c r="K1728" s="17">
        <f>VLOOKUP(A1728,[4]גיליון1!$A$1574:$P$7681,10,0)</f>
        <v>0</v>
      </c>
      <c r="L1728" s="17">
        <f>VLOOKUP(A1728,'[2]2023'!$A$9:$I$7853,9,0)</f>
        <v>0</v>
      </c>
      <c r="M1728" s="18">
        <f>VLOOKUP(A1728,[3]data1683177749303!$A$2:$J$6448,10,0)</f>
        <v>0</v>
      </c>
    </row>
    <row r="1729" spans="1:13" ht="15.75" outlineLevel="1">
      <c r="A1729" s="10">
        <v>1613200763</v>
      </c>
      <c r="B1729" s="11">
        <v>763</v>
      </c>
      <c r="C1729" s="19">
        <v>613200</v>
      </c>
      <c r="D1729" s="13">
        <v>1</v>
      </c>
      <c r="E1729" s="136" t="s">
        <v>3154</v>
      </c>
      <c r="F1729" s="15" t="s">
        <v>116</v>
      </c>
      <c r="G1729" s="137" t="s">
        <v>3154</v>
      </c>
      <c r="H1729" s="13" t="s">
        <v>31</v>
      </c>
      <c r="I1729" s="126" t="s">
        <v>3154</v>
      </c>
      <c r="J1729" s="126" t="s">
        <v>3154</v>
      </c>
      <c r="K1729" s="17">
        <f>VLOOKUP(A1729,[4]גיליון1!$A$1574:$P$7681,10,0)</f>
        <v>0</v>
      </c>
      <c r="L1729" s="17">
        <f>VLOOKUP(A1729,'[2]2023'!$A$9:$I$7853,9,0)</f>
        <v>0</v>
      </c>
      <c r="M1729" s="140" t="s">
        <v>3154</v>
      </c>
    </row>
    <row r="1730" spans="1:13" ht="15.75" outlineLevel="1">
      <c r="A1730" s="10">
        <v>1613200780</v>
      </c>
      <c r="B1730" s="11">
        <v>780</v>
      </c>
      <c r="C1730" s="19">
        <v>613200</v>
      </c>
      <c r="D1730" s="13">
        <v>1</v>
      </c>
      <c r="E1730" s="136" t="s">
        <v>3154</v>
      </c>
      <c r="F1730" s="15" t="s">
        <v>1208</v>
      </c>
      <c r="G1730" s="137" t="s">
        <v>3154</v>
      </c>
      <c r="H1730" s="13" t="s">
        <v>34</v>
      </c>
      <c r="I1730" s="126" t="s">
        <v>3154</v>
      </c>
      <c r="J1730" s="126" t="s">
        <v>3154</v>
      </c>
      <c r="K1730" s="17">
        <f>VLOOKUP(A1730,[4]גיליון1!$A$1574:$P$7681,10,0)</f>
        <v>0</v>
      </c>
      <c r="L1730" s="17">
        <f>VLOOKUP(A1730,'[2]2023'!$A$9:$I$7853,9,0)</f>
        <v>0</v>
      </c>
      <c r="M1730" s="18">
        <f>VLOOKUP(A1730,[3]data1683177749303!$A$2:$J$6448,10,0)</f>
        <v>0</v>
      </c>
    </row>
    <row r="1731" spans="1:13" ht="15.75" outlineLevel="1">
      <c r="A1731" s="10">
        <v>1613200781</v>
      </c>
      <c r="B1731" s="11">
        <v>781</v>
      </c>
      <c r="C1731" s="19">
        <v>613200</v>
      </c>
      <c r="D1731" s="13">
        <v>1</v>
      </c>
      <c r="E1731" s="136" t="s">
        <v>3154</v>
      </c>
      <c r="F1731" s="15" t="s">
        <v>1209</v>
      </c>
      <c r="G1731" s="137" t="s">
        <v>3154</v>
      </c>
      <c r="H1731" s="13" t="s">
        <v>34</v>
      </c>
      <c r="I1731" s="16">
        <f t="shared" si="100"/>
        <v>0</v>
      </c>
      <c r="J1731" s="126" t="s">
        <v>3154</v>
      </c>
      <c r="K1731" s="17">
        <f>VLOOKUP(A1731,[4]גיליון1!$A$1574:$P$7681,10,0)</f>
        <v>40000</v>
      </c>
      <c r="L1731" s="17">
        <f>VLOOKUP(A1731,'[2]2023'!$A$9:$I$7853,9,0)</f>
        <v>40000</v>
      </c>
      <c r="M1731" s="18">
        <f>VLOOKUP(A1731,[3]data1683177749303!$A$2:$J$6448,10,0)</f>
        <v>24890.55</v>
      </c>
    </row>
    <row r="1732" spans="1:13" ht="15.75" outlineLevel="1">
      <c r="A1732" s="10">
        <v>1613200784</v>
      </c>
      <c r="B1732" s="11">
        <v>784</v>
      </c>
      <c r="C1732" s="19">
        <v>613200</v>
      </c>
      <c r="D1732" s="13">
        <v>1</v>
      </c>
      <c r="E1732" s="136" t="s">
        <v>3154</v>
      </c>
      <c r="F1732" s="15" t="s">
        <v>1210</v>
      </c>
      <c r="G1732" s="137" t="s">
        <v>3154</v>
      </c>
      <c r="H1732" s="13" t="s">
        <v>34</v>
      </c>
      <c r="I1732" s="16">
        <f t="shared" si="100"/>
        <v>-1</v>
      </c>
      <c r="J1732" s="126" t="s">
        <v>3154</v>
      </c>
      <c r="K1732" s="17">
        <f>VLOOKUP(A1732,[4]גיליון1!$A$1574:$P$7681,10,0)</f>
        <v>0</v>
      </c>
      <c r="L1732" s="17">
        <f>VLOOKUP(A1732,'[2]2023'!$A$9:$I$7853,9,0)</f>
        <v>123500</v>
      </c>
      <c r="M1732" s="18">
        <f>VLOOKUP(A1732,[3]data1683177749303!$A$2:$J$6448,10,0)</f>
        <v>198754.18</v>
      </c>
    </row>
    <row r="1733" spans="1:13" ht="15.75" outlineLevel="1">
      <c r="A1733" s="10">
        <v>1613200794</v>
      </c>
      <c r="B1733" s="11">
        <v>794</v>
      </c>
      <c r="C1733" s="19">
        <v>613200</v>
      </c>
      <c r="D1733" s="13">
        <v>1</v>
      </c>
      <c r="E1733" s="136" t="s">
        <v>3154</v>
      </c>
      <c r="F1733" s="15" t="s">
        <v>73</v>
      </c>
      <c r="G1733" s="137" t="s">
        <v>3154</v>
      </c>
      <c r="H1733" s="13" t="s">
        <v>31</v>
      </c>
      <c r="I1733" s="16">
        <f t="shared" si="100"/>
        <v>0</v>
      </c>
      <c r="J1733" s="126" t="s">
        <v>3154</v>
      </c>
      <c r="K1733" s="17">
        <f>VLOOKUP(A1733,[4]גיליון1!$A$1574:$P$7681,10,0)</f>
        <v>65000</v>
      </c>
      <c r="L1733" s="17">
        <f>VLOOKUP(A1733,'[2]2023'!$A$9:$I$7853,9,0)</f>
        <v>65000</v>
      </c>
      <c r="M1733" s="18">
        <f>VLOOKUP(A1733,[3]data1683177749303!$A$2:$J$6448,10,0)</f>
        <v>75472</v>
      </c>
    </row>
    <row r="1734" spans="1:13" ht="16.5" outlineLevel="1" thickBot="1">
      <c r="A1734" s="10">
        <v>1613200961</v>
      </c>
      <c r="B1734" s="11">
        <v>961</v>
      </c>
      <c r="C1734" s="19">
        <v>613200</v>
      </c>
      <c r="D1734" s="13">
        <v>1</v>
      </c>
      <c r="E1734" s="136" t="s">
        <v>3154</v>
      </c>
      <c r="F1734" s="15" t="s">
        <v>79</v>
      </c>
      <c r="G1734" s="137" t="s">
        <v>3154</v>
      </c>
      <c r="H1734" s="13" t="s">
        <v>34</v>
      </c>
      <c r="I1734" s="126" t="s">
        <v>3154</v>
      </c>
      <c r="J1734" s="126" t="s">
        <v>3154</v>
      </c>
      <c r="K1734" s="17">
        <f>VLOOKUP(A1734,[4]גיליון1!$A$1574:$P$7681,10,0)</f>
        <v>0</v>
      </c>
      <c r="L1734" s="17">
        <f>VLOOKUP(A1734,'[2]2023'!$A$9:$I$7853,9,0)</f>
        <v>0</v>
      </c>
      <c r="M1734" s="140" t="s">
        <v>3154</v>
      </c>
    </row>
    <row r="1735" spans="1:13" ht="16.5" thickBot="1">
      <c r="A1735" s="125" t="s">
        <v>3154</v>
      </c>
      <c r="B1735" s="25" t="s">
        <v>1211</v>
      </c>
      <c r="C1735" s="146" t="s">
        <v>3154</v>
      </c>
      <c r="D1735" s="146" t="s">
        <v>3154</v>
      </c>
      <c r="E1735" s="147" t="s">
        <v>3154</v>
      </c>
      <c r="F1735" s="28" t="s">
        <v>1198</v>
      </c>
      <c r="G1735" s="153" t="s">
        <v>3154</v>
      </c>
      <c r="H1735" s="146" t="s">
        <v>3154</v>
      </c>
      <c r="I1735" s="29">
        <f t="shared" si="100"/>
        <v>0.36844857951007781</v>
      </c>
      <c r="J1735" s="127" t="s">
        <v>3154</v>
      </c>
      <c r="K1735" s="37">
        <f t="shared" ref="K1735:M1735" si="101">SUBTOTAL(9,K1697:K1734)</f>
        <v>3846230</v>
      </c>
      <c r="L1735" s="37">
        <f t="shared" si="101"/>
        <v>2810650</v>
      </c>
      <c r="M1735" s="38">
        <f t="shared" si="101"/>
        <v>3128006.52</v>
      </c>
    </row>
    <row r="1736" spans="1:13" ht="15.75" outlineLevel="1">
      <c r="A1736" s="10">
        <v>16132200</v>
      </c>
      <c r="B1736" s="11">
        <v>0</v>
      </c>
      <c r="C1736" s="19">
        <v>613220</v>
      </c>
      <c r="D1736" s="13">
        <v>1</v>
      </c>
      <c r="E1736" s="136" t="s">
        <v>3154</v>
      </c>
      <c r="F1736" s="15" t="s">
        <v>1212</v>
      </c>
      <c r="G1736" s="137" t="s">
        <v>3154</v>
      </c>
      <c r="H1736" s="13" t="s">
        <v>11</v>
      </c>
      <c r="I1736" s="126" t="s">
        <v>3154</v>
      </c>
      <c r="J1736" s="142" t="s">
        <v>3154</v>
      </c>
      <c r="K1736" s="17">
        <f>VLOOKUP(A1736,[4]גיליון1!$A$1574:$P$7681,10,0)</f>
        <v>0</v>
      </c>
      <c r="L1736" s="139" t="s">
        <v>3154</v>
      </c>
      <c r="M1736" s="140" t="s">
        <v>3154</v>
      </c>
    </row>
    <row r="1737" spans="1:13" ht="15.75" outlineLevel="1">
      <c r="A1737" s="10">
        <v>1613220100</v>
      </c>
      <c r="B1737" s="11">
        <v>100</v>
      </c>
      <c r="C1737" s="19">
        <v>613220</v>
      </c>
      <c r="D1737" s="13">
        <v>1</v>
      </c>
      <c r="E1737" s="136" t="s">
        <v>3154</v>
      </c>
      <c r="F1737" s="39" t="s">
        <v>18</v>
      </c>
      <c r="G1737" s="154" t="s">
        <v>3154</v>
      </c>
      <c r="H1737" s="13" t="s">
        <v>11</v>
      </c>
      <c r="I1737" s="126" t="s">
        <v>3154</v>
      </c>
      <c r="J1737" s="142" t="s">
        <v>3154</v>
      </c>
      <c r="K1737" s="17">
        <f>VLOOKUP(A1737,[4]גיליון1!$A$1574:$P$7681,10,0)</f>
        <v>0</v>
      </c>
      <c r="L1737" s="17">
        <f>VLOOKUP(A1737,'[2]2023'!$A$9:$I$7853,9,0)</f>
        <v>0</v>
      </c>
      <c r="M1737" s="140" t="s">
        <v>3154</v>
      </c>
    </row>
    <row r="1738" spans="1:13" ht="15.75" outlineLevel="1">
      <c r="A1738" s="10">
        <v>1613220119</v>
      </c>
      <c r="B1738" s="11">
        <v>119</v>
      </c>
      <c r="C1738" s="19">
        <v>613220</v>
      </c>
      <c r="D1738" s="13">
        <v>1</v>
      </c>
      <c r="E1738" s="136" t="s">
        <v>3154</v>
      </c>
      <c r="F1738" s="15" t="s">
        <v>21</v>
      </c>
      <c r="G1738" s="137" t="s">
        <v>3154</v>
      </c>
      <c r="H1738" s="13" t="s">
        <v>20</v>
      </c>
      <c r="I1738" s="16">
        <f t="shared" si="100"/>
        <v>-0.4465317108731004</v>
      </c>
      <c r="J1738" s="126" t="s">
        <v>3154</v>
      </c>
      <c r="K1738" s="17">
        <f>VLOOKUP(A1738,[4]גיליון1!$A$1574:$P$7681,10,0)</f>
        <v>1974000</v>
      </c>
      <c r="L1738" s="17">
        <f>VLOOKUP(A1738,'[2]2023'!$A$9:$I$7853,9,0)</f>
        <v>3566600</v>
      </c>
      <c r="M1738" s="18">
        <f>VLOOKUP(A1738,[3]data1683177749303!$A$2:$J$6448,10,0)</f>
        <v>283335.45</v>
      </c>
    </row>
    <row r="1739" spans="1:13" ht="15.75" outlineLevel="1">
      <c r="A1739" s="10">
        <v>1613220122</v>
      </c>
      <c r="B1739" s="11">
        <v>122</v>
      </c>
      <c r="C1739" s="19">
        <v>613220</v>
      </c>
      <c r="D1739" s="13">
        <v>1</v>
      </c>
      <c r="E1739" s="136" t="s">
        <v>3154</v>
      </c>
      <c r="F1739" s="15" t="s">
        <v>22</v>
      </c>
      <c r="G1739" s="137" t="s">
        <v>3154</v>
      </c>
      <c r="H1739" s="13" t="s">
        <v>20</v>
      </c>
      <c r="I1739" s="16">
        <f t="shared" si="100"/>
        <v>0</v>
      </c>
      <c r="J1739" s="126" t="s">
        <v>3154</v>
      </c>
      <c r="K1739" s="17">
        <f>VLOOKUP(A1739,[4]גיליון1!$A$1574:$P$7681,10,0)</f>
        <v>48700</v>
      </c>
      <c r="L1739" s="17">
        <f>VLOOKUP(A1739,'[2]2023'!$A$9:$I$7853,9,0)</f>
        <v>48700</v>
      </c>
      <c r="M1739" s="18">
        <f>VLOOKUP(A1739,[3]data1683177749303!$A$2:$J$6448,10,0)</f>
        <v>2050.58</v>
      </c>
    </row>
    <row r="1740" spans="1:13" ht="15.75" outlineLevel="1">
      <c r="A1740" s="10">
        <v>1613220126</v>
      </c>
      <c r="B1740" s="11">
        <v>126</v>
      </c>
      <c r="C1740" s="19">
        <v>613220</v>
      </c>
      <c r="D1740" s="13">
        <v>1</v>
      </c>
      <c r="E1740" s="136" t="s">
        <v>3154</v>
      </c>
      <c r="F1740" s="15" t="s">
        <v>23</v>
      </c>
      <c r="G1740" s="137" t="s">
        <v>3154</v>
      </c>
      <c r="H1740" s="13" t="s">
        <v>20</v>
      </c>
      <c r="I1740" s="126" t="s">
        <v>3154</v>
      </c>
      <c r="J1740" s="126" t="s">
        <v>3154</v>
      </c>
      <c r="K1740" s="17">
        <f>VLOOKUP(A1740,[4]גיליון1!$A$1574:$P$7681,10,0)</f>
        <v>7000</v>
      </c>
      <c r="L1740" s="17">
        <f>VLOOKUP(A1740,'[2]2023'!$A$9:$I$7853,9,0)</f>
        <v>0</v>
      </c>
      <c r="M1740" s="18">
        <f>VLOOKUP(A1740,[3]data1683177749303!$A$2:$J$6448,10,0)</f>
        <v>0</v>
      </c>
    </row>
    <row r="1741" spans="1:13" ht="15.75" outlineLevel="1">
      <c r="A1741" s="10">
        <v>1613220130</v>
      </c>
      <c r="B1741" s="11">
        <v>130</v>
      </c>
      <c r="C1741" s="19">
        <v>613220</v>
      </c>
      <c r="D1741" s="13">
        <v>1</v>
      </c>
      <c r="E1741" s="136" t="s">
        <v>3154</v>
      </c>
      <c r="F1741" s="15" t="s">
        <v>24</v>
      </c>
      <c r="G1741" s="137" t="s">
        <v>3154</v>
      </c>
      <c r="H1741" s="13" t="s">
        <v>20</v>
      </c>
      <c r="I1741" s="126" t="s">
        <v>3154</v>
      </c>
      <c r="J1741" s="126" t="s">
        <v>3154</v>
      </c>
      <c r="K1741" s="17">
        <f>VLOOKUP(A1741,[4]גיליון1!$A$1574:$P$7681,10,0)</f>
        <v>0</v>
      </c>
      <c r="L1741" s="17">
        <f>VLOOKUP(A1741,'[2]2023'!$A$9:$I$7853,9,0)</f>
        <v>0</v>
      </c>
      <c r="M1741" s="18">
        <f>VLOOKUP(A1741,[3]data1683177749303!$A$2:$J$6448,10,0)</f>
        <v>0</v>
      </c>
    </row>
    <row r="1742" spans="1:13" ht="15.75" outlineLevel="1">
      <c r="A1742" s="10">
        <v>1613220140</v>
      </c>
      <c r="B1742" s="11">
        <v>140</v>
      </c>
      <c r="C1742" s="19">
        <v>613220</v>
      </c>
      <c r="D1742" s="13">
        <v>1</v>
      </c>
      <c r="E1742" s="136" t="s">
        <v>3154</v>
      </c>
      <c r="F1742" s="15" t="s">
        <v>25</v>
      </c>
      <c r="G1742" s="137" t="s">
        <v>3154</v>
      </c>
      <c r="H1742" s="13" t="s">
        <v>20</v>
      </c>
      <c r="I1742" s="16">
        <f t="shared" si="100"/>
        <v>-0.17450339451848129</v>
      </c>
      <c r="J1742" s="126" t="s">
        <v>3154</v>
      </c>
      <c r="K1742" s="17">
        <f>VLOOKUP(A1742,[4]גיליון1!$A$1574:$P$7681,10,0)</f>
        <v>328300</v>
      </c>
      <c r="L1742" s="17">
        <f>VLOOKUP(A1742,'[2]2023'!$A$9:$I$7853,9,0)</f>
        <v>397700</v>
      </c>
      <c r="M1742" s="18">
        <f>VLOOKUP(A1742,[3]data1683177749303!$A$2:$J$6448,10,0)</f>
        <v>27725.26</v>
      </c>
    </row>
    <row r="1743" spans="1:13" ht="15.75" outlineLevel="1">
      <c r="A1743" s="10">
        <v>1613220253</v>
      </c>
      <c r="B1743" s="11">
        <v>253</v>
      </c>
      <c r="C1743" s="19">
        <v>613220</v>
      </c>
      <c r="D1743" s="13">
        <v>1</v>
      </c>
      <c r="E1743" s="136" t="s">
        <v>3154</v>
      </c>
      <c r="F1743" s="15" t="s">
        <v>28</v>
      </c>
      <c r="G1743" s="137" t="s">
        <v>3154</v>
      </c>
      <c r="H1743" s="13" t="s">
        <v>20</v>
      </c>
      <c r="I1743" s="126" t="s">
        <v>3154</v>
      </c>
      <c r="J1743" s="126" t="s">
        <v>3154</v>
      </c>
      <c r="K1743" s="17">
        <f>VLOOKUP(A1743,[4]גיליון1!$A$1574:$P$7681,10,0)</f>
        <v>3500000</v>
      </c>
      <c r="L1743" s="139" t="s">
        <v>3154</v>
      </c>
      <c r="M1743" s="18">
        <f>VLOOKUP(A1743,[3]data1683177749303!$A$2:$J$6448,10,0)</f>
        <v>41655.31</v>
      </c>
    </row>
    <row r="1744" spans="1:13" ht="15.75" outlineLevel="1">
      <c r="A1744" s="10">
        <v>1613220350</v>
      </c>
      <c r="B1744" s="11">
        <v>350</v>
      </c>
      <c r="C1744" s="19">
        <v>613220</v>
      </c>
      <c r="D1744" s="13">
        <v>1</v>
      </c>
      <c r="E1744" s="136" t="s">
        <v>3154</v>
      </c>
      <c r="F1744" s="15" t="s">
        <v>3068</v>
      </c>
      <c r="G1744" s="137" t="s">
        <v>3154</v>
      </c>
      <c r="H1744" s="13" t="s">
        <v>20</v>
      </c>
      <c r="I1744" s="126" t="s">
        <v>3154</v>
      </c>
      <c r="J1744" s="16" t="s">
        <v>522</v>
      </c>
      <c r="K1744" s="17">
        <f>VLOOKUP(A1744,[4]גיליון1!$A$1574:$P$7681,10,0)</f>
        <v>44000</v>
      </c>
      <c r="L1744" s="139" t="s">
        <v>3154</v>
      </c>
      <c r="M1744" s="140" t="s">
        <v>3154</v>
      </c>
    </row>
    <row r="1745" spans="1:13" ht="15.75" outlineLevel="1">
      <c r="A1745" s="10">
        <v>1613220351</v>
      </c>
      <c r="B1745" s="11">
        <v>351</v>
      </c>
      <c r="C1745" s="19">
        <v>613220</v>
      </c>
      <c r="D1745" s="13">
        <v>1</v>
      </c>
      <c r="E1745" s="136" t="s">
        <v>3154</v>
      </c>
      <c r="F1745" s="15" t="s">
        <v>3069</v>
      </c>
      <c r="G1745" s="137" t="s">
        <v>3154</v>
      </c>
      <c r="H1745" s="13" t="s">
        <v>20</v>
      </c>
      <c r="I1745" s="126" t="s">
        <v>3154</v>
      </c>
      <c r="J1745" s="16" t="s">
        <v>522</v>
      </c>
      <c r="K1745" s="17">
        <f>VLOOKUP(A1745,[4]גיליון1!$A$1574:$P$7681,10,0)</f>
        <v>25400</v>
      </c>
      <c r="L1745" s="139" t="s">
        <v>3154</v>
      </c>
      <c r="M1745" s="140" t="s">
        <v>3154</v>
      </c>
    </row>
    <row r="1746" spans="1:13" ht="15.75" outlineLevel="1">
      <c r="A1746" s="10">
        <v>1613220400</v>
      </c>
      <c r="B1746" s="11">
        <v>400</v>
      </c>
      <c r="C1746" s="19">
        <v>613220</v>
      </c>
      <c r="D1746" s="13">
        <v>1</v>
      </c>
      <c r="E1746" s="136" t="s">
        <v>3154</v>
      </c>
      <c r="F1746" s="15" t="s">
        <v>29</v>
      </c>
      <c r="G1746" s="137" t="s">
        <v>3154</v>
      </c>
      <c r="H1746" s="13" t="s">
        <v>11</v>
      </c>
      <c r="I1746" s="126" t="s">
        <v>3154</v>
      </c>
      <c r="J1746" s="126" t="s">
        <v>3154</v>
      </c>
      <c r="K1746" s="17">
        <f>VLOOKUP(A1746,[4]גיליון1!$A$1574:$P$7681,10,0)</f>
        <v>0</v>
      </c>
      <c r="L1746" s="17">
        <f>VLOOKUP(A1746,'[2]2023'!$A$9:$I$7853,9,0)</f>
        <v>0</v>
      </c>
      <c r="M1746" s="140" t="s">
        <v>3154</v>
      </c>
    </row>
    <row r="1747" spans="1:13" ht="15.75" outlineLevel="1">
      <c r="A1747" s="10">
        <v>1613220400</v>
      </c>
      <c r="B1747" s="11">
        <v>400</v>
      </c>
      <c r="C1747" s="19">
        <v>613220</v>
      </c>
      <c r="D1747" s="13">
        <v>1</v>
      </c>
      <c r="E1747" s="136" t="s">
        <v>3154</v>
      </c>
      <c r="F1747" s="15" t="s">
        <v>29</v>
      </c>
      <c r="G1747" s="137" t="s">
        <v>3154</v>
      </c>
      <c r="H1747" s="13" t="s">
        <v>11</v>
      </c>
      <c r="I1747" s="126" t="s">
        <v>3154</v>
      </c>
      <c r="J1747" s="126" t="s">
        <v>3154</v>
      </c>
      <c r="K1747" s="17">
        <f>VLOOKUP(A1747,[4]גיליון1!$A$1574:$P$7681,10,0)</f>
        <v>0</v>
      </c>
      <c r="L1747" s="17">
        <f>VLOOKUP(A1747,'[2]2023'!$A$9:$I$7853,9,0)</f>
        <v>0</v>
      </c>
      <c r="M1747" s="140" t="s">
        <v>3154</v>
      </c>
    </row>
    <row r="1748" spans="1:13" ht="15.75" outlineLevel="1">
      <c r="A1748" s="10">
        <v>1613220435</v>
      </c>
      <c r="B1748" s="11">
        <v>435</v>
      </c>
      <c r="C1748" s="19">
        <v>613220</v>
      </c>
      <c r="D1748" s="13">
        <v>1</v>
      </c>
      <c r="E1748" s="136" t="s">
        <v>3154</v>
      </c>
      <c r="F1748" s="15" t="s">
        <v>1213</v>
      </c>
      <c r="G1748" s="137" t="s">
        <v>3154</v>
      </c>
      <c r="H1748" s="13" t="s">
        <v>31</v>
      </c>
      <c r="I1748" s="16">
        <f t="shared" si="100"/>
        <v>0</v>
      </c>
      <c r="J1748" s="126" t="s">
        <v>3154</v>
      </c>
      <c r="K1748" s="17">
        <f>VLOOKUP(A1748,[4]גיליון1!$A$1574:$P$7681,10,0)</f>
        <v>2219200</v>
      </c>
      <c r="L1748" s="17">
        <f>VLOOKUP(A1748,'[2]2023'!$A$9:$I$7853,9,0)</f>
        <v>2219200</v>
      </c>
      <c r="M1748" s="18">
        <f>VLOOKUP(A1748,[3]data1683177749303!$A$2:$J$6448,10,0)</f>
        <v>2175569.46</v>
      </c>
    </row>
    <row r="1749" spans="1:13" ht="15.75" outlineLevel="1">
      <c r="A1749" s="10">
        <v>1613220438</v>
      </c>
      <c r="B1749" s="11">
        <v>438</v>
      </c>
      <c r="C1749" s="19">
        <v>613220</v>
      </c>
      <c r="D1749" s="13">
        <v>1</v>
      </c>
      <c r="E1749" s="136" t="s">
        <v>3154</v>
      </c>
      <c r="F1749" s="15" t="s">
        <v>1214</v>
      </c>
      <c r="G1749" s="137" t="s">
        <v>3154</v>
      </c>
      <c r="H1749" s="13" t="s">
        <v>31</v>
      </c>
      <c r="I1749" s="16">
        <f t="shared" si="100"/>
        <v>0</v>
      </c>
      <c r="J1749" s="126" t="s">
        <v>3154</v>
      </c>
      <c r="K1749" s="17">
        <f>VLOOKUP(A1749,[4]גיליון1!$A$1574:$P$7681,10,0)</f>
        <v>726100</v>
      </c>
      <c r="L1749" s="17">
        <f>VLOOKUP(A1749,'[2]2023'!$A$9:$I$7853,9,0)</f>
        <v>726100</v>
      </c>
      <c r="M1749" s="18">
        <f>VLOOKUP(A1749,[3]data1683177749303!$A$2:$J$6448,10,0)</f>
        <v>513056.11</v>
      </c>
    </row>
    <row r="1750" spans="1:13" ht="15.75" outlineLevel="1">
      <c r="A1750" s="10">
        <v>1613220439</v>
      </c>
      <c r="B1750" s="11">
        <v>439</v>
      </c>
      <c r="C1750" s="19">
        <v>613220</v>
      </c>
      <c r="D1750" s="13">
        <v>1</v>
      </c>
      <c r="E1750" s="136" t="s">
        <v>3154</v>
      </c>
      <c r="F1750" s="15" t="s">
        <v>1215</v>
      </c>
      <c r="G1750" s="137" t="s">
        <v>3154</v>
      </c>
      <c r="H1750" s="13" t="s">
        <v>31</v>
      </c>
      <c r="I1750" s="16">
        <f t="shared" si="100"/>
        <v>4.7846889952152249E-3</v>
      </c>
      <c r="J1750" s="126" t="s">
        <v>3154</v>
      </c>
      <c r="K1750" s="17">
        <f>VLOOKUP(A1750,[4]גיליון1!$A$1574:$P$7681,10,0)</f>
        <v>63000</v>
      </c>
      <c r="L1750" s="17">
        <f>VLOOKUP(A1750,'[2]2023'!$A$9:$I$7853,9,0)</f>
        <v>62700</v>
      </c>
      <c r="M1750" s="18">
        <f>VLOOKUP(A1750,[3]data1683177749303!$A$2:$J$6448,10,0)</f>
        <v>97023.55</v>
      </c>
    </row>
    <row r="1751" spans="1:13" ht="15.75" outlineLevel="1">
      <c r="A1751" s="10">
        <v>1613220441</v>
      </c>
      <c r="B1751" s="11">
        <v>441</v>
      </c>
      <c r="C1751" s="19">
        <v>613220</v>
      </c>
      <c r="D1751" s="13">
        <v>1</v>
      </c>
      <c r="E1751" s="136" t="s">
        <v>3154</v>
      </c>
      <c r="F1751" s="15" t="s">
        <v>45</v>
      </c>
      <c r="G1751" s="137" t="s">
        <v>3154</v>
      </c>
      <c r="H1751" s="13" t="s">
        <v>31</v>
      </c>
      <c r="I1751" s="126" t="s">
        <v>3154</v>
      </c>
      <c r="J1751" s="126" t="s">
        <v>3154</v>
      </c>
      <c r="K1751" s="17">
        <f>VLOOKUP(A1751,[4]גיליון1!$A$1574:$P$7681,10,0)</f>
        <v>0</v>
      </c>
      <c r="L1751" s="17">
        <f>VLOOKUP(A1751,'[2]2023'!$A$9:$I$7853,9,0)</f>
        <v>0</v>
      </c>
      <c r="M1751" s="18">
        <f>VLOOKUP(A1751,[3]data1683177749303!$A$2:$J$6448,10,0)</f>
        <v>0</v>
      </c>
    </row>
    <row r="1752" spans="1:13" ht="15.75" outlineLevel="1">
      <c r="A1752" s="10">
        <v>1613220471</v>
      </c>
      <c r="B1752" s="11">
        <v>471</v>
      </c>
      <c r="C1752" s="19">
        <v>613220</v>
      </c>
      <c r="D1752" s="13">
        <v>1</v>
      </c>
      <c r="E1752" s="136" t="s">
        <v>3154</v>
      </c>
      <c r="F1752" s="15" t="s">
        <v>87</v>
      </c>
      <c r="G1752" s="137" t="s">
        <v>3154</v>
      </c>
      <c r="H1752" s="13" t="s">
        <v>34</v>
      </c>
      <c r="I1752" s="16">
        <f t="shared" si="100"/>
        <v>-0.21739130434782605</v>
      </c>
      <c r="J1752" s="126" t="s">
        <v>3154</v>
      </c>
      <c r="K1752" s="17">
        <f>VLOOKUP(A1752,[4]גיליון1!$A$1574:$P$7681,10,0)</f>
        <v>1800</v>
      </c>
      <c r="L1752" s="17">
        <f>VLOOKUP(A1752,'[2]2023'!$A$9:$I$7853,9,0)</f>
        <v>2300</v>
      </c>
      <c r="M1752" s="18">
        <f>VLOOKUP(A1752,[3]data1683177749303!$A$2:$J$6448,10,0)</f>
        <v>1055.3399999999999</v>
      </c>
    </row>
    <row r="1753" spans="1:13" ht="15.75" outlineLevel="1">
      <c r="A1753" s="10">
        <v>1613220492</v>
      </c>
      <c r="B1753" s="11">
        <v>492</v>
      </c>
      <c r="C1753" s="19">
        <v>613220</v>
      </c>
      <c r="D1753" s="13">
        <v>1</v>
      </c>
      <c r="E1753" s="136" t="s">
        <v>3154</v>
      </c>
      <c r="F1753" s="15" t="s">
        <v>83</v>
      </c>
      <c r="G1753" s="137" t="s">
        <v>3154</v>
      </c>
      <c r="H1753" s="13" t="s">
        <v>31</v>
      </c>
      <c r="I1753" s="16">
        <f t="shared" si="100"/>
        <v>9.2307692307692202E-2</v>
      </c>
      <c r="J1753" s="126" t="s">
        <v>3154</v>
      </c>
      <c r="K1753" s="17">
        <f>VLOOKUP(A1753,[4]גיליון1!$A$1574:$P$7681,10,0)</f>
        <v>142000</v>
      </c>
      <c r="L1753" s="17">
        <f>VLOOKUP(A1753,'[2]2023'!$A$9:$I$7853,9,0)</f>
        <v>130000</v>
      </c>
      <c r="M1753" s="18">
        <f>VLOOKUP(A1753,[3]data1683177749303!$A$2:$J$6448,10,0)</f>
        <v>104713</v>
      </c>
    </row>
    <row r="1754" spans="1:13" ht="15.75" outlineLevel="1">
      <c r="A1754" s="10">
        <v>1613220511</v>
      </c>
      <c r="B1754" s="11">
        <v>511</v>
      </c>
      <c r="C1754" s="19">
        <v>613220</v>
      </c>
      <c r="D1754" s="13">
        <v>1</v>
      </c>
      <c r="E1754" s="136" t="s">
        <v>3154</v>
      </c>
      <c r="F1754" s="15" t="s">
        <v>88</v>
      </c>
      <c r="G1754" s="137" t="s">
        <v>3154</v>
      </c>
      <c r="H1754" s="13" t="s">
        <v>34</v>
      </c>
      <c r="I1754" s="16">
        <f t="shared" si="100"/>
        <v>3.5789473684210522</v>
      </c>
      <c r="J1754" s="126" t="s">
        <v>3154</v>
      </c>
      <c r="K1754" s="17">
        <v>8700</v>
      </c>
      <c r="L1754" s="17">
        <f>VLOOKUP(A1754,'[2]2023'!$A$9:$I$7853,9,0)</f>
        <v>1900</v>
      </c>
      <c r="M1754" s="18">
        <f>VLOOKUP(A1754,[3]data1683177749303!$A$2:$J$6448,10,0)</f>
        <v>1804.5</v>
      </c>
    </row>
    <row r="1755" spans="1:13" ht="15.75" outlineLevel="1">
      <c r="A1755" s="10">
        <v>1613220521</v>
      </c>
      <c r="B1755" s="11">
        <v>521</v>
      </c>
      <c r="C1755" s="19">
        <v>613220</v>
      </c>
      <c r="D1755" s="13">
        <v>1</v>
      </c>
      <c r="E1755" s="136" t="s">
        <v>3154</v>
      </c>
      <c r="F1755" s="15" t="s">
        <v>1216</v>
      </c>
      <c r="G1755" s="137" t="s">
        <v>3154</v>
      </c>
      <c r="H1755" s="13" t="s">
        <v>34</v>
      </c>
      <c r="I1755" s="16">
        <f t="shared" si="100"/>
        <v>-0.1004566210045662</v>
      </c>
      <c r="J1755" s="126" t="s">
        <v>3154</v>
      </c>
      <c r="K1755" s="17">
        <v>19700</v>
      </c>
      <c r="L1755" s="17">
        <f>VLOOKUP(A1755,'[2]2023'!$A$9:$I$7853,9,0)</f>
        <v>21900</v>
      </c>
      <c r="M1755" s="18">
        <f>VLOOKUP(A1755,[3]data1683177749303!$A$2:$J$6448,10,0)</f>
        <v>950</v>
      </c>
    </row>
    <row r="1756" spans="1:13" ht="15.75" outlineLevel="1">
      <c r="A1756" s="10">
        <v>1613220522</v>
      </c>
      <c r="B1756" s="11">
        <v>522</v>
      </c>
      <c r="C1756" s="19">
        <v>613220</v>
      </c>
      <c r="D1756" s="13">
        <v>1</v>
      </c>
      <c r="E1756" s="136" t="s">
        <v>3154</v>
      </c>
      <c r="F1756" s="15" t="s">
        <v>90</v>
      </c>
      <c r="G1756" s="137" t="s">
        <v>3154</v>
      </c>
      <c r="H1756" s="13" t="s">
        <v>34</v>
      </c>
      <c r="I1756" s="16">
        <f t="shared" si="100"/>
        <v>-0.13888888888888884</v>
      </c>
      <c r="J1756" s="126" t="s">
        <v>3154</v>
      </c>
      <c r="K1756" s="17">
        <f>VLOOKUP(A1756,[4]גיליון1!$A$1574:$P$7681,10,0)</f>
        <v>3100</v>
      </c>
      <c r="L1756" s="17">
        <f>VLOOKUP(A1756,'[2]2023'!$A$9:$I$7853,9,0)</f>
        <v>3600</v>
      </c>
      <c r="M1756" s="18">
        <f>VLOOKUP(A1756,[3]data1683177749303!$A$2:$J$6448,10,0)</f>
        <v>2471</v>
      </c>
    </row>
    <row r="1757" spans="1:13" ht="15.75" outlineLevel="1">
      <c r="A1757" s="10">
        <v>1613220561</v>
      </c>
      <c r="B1757" s="11">
        <v>561</v>
      </c>
      <c r="C1757" s="19">
        <v>613220</v>
      </c>
      <c r="D1757" s="13">
        <v>1</v>
      </c>
      <c r="E1757" s="136" t="s">
        <v>3154</v>
      </c>
      <c r="F1757" s="15" t="s">
        <v>59</v>
      </c>
      <c r="G1757" s="137" t="s">
        <v>3154</v>
      </c>
      <c r="H1757" s="13" t="s">
        <v>34</v>
      </c>
      <c r="I1757" s="16">
        <f t="shared" si="100"/>
        <v>-0.1428571428571429</v>
      </c>
      <c r="J1757" s="126" t="s">
        <v>3154</v>
      </c>
      <c r="K1757" s="17">
        <v>600</v>
      </c>
      <c r="L1757" s="17">
        <f>VLOOKUP(A1757,'[2]2023'!$A$9:$I$7853,9,0)</f>
        <v>700</v>
      </c>
      <c r="M1757" s="18">
        <f>VLOOKUP(A1757,[3]data1683177749303!$A$2:$J$6448,10,0)</f>
        <v>81.53</v>
      </c>
    </row>
    <row r="1758" spans="1:13" ht="15.75" outlineLevel="1">
      <c r="A1758" s="10">
        <v>1613220700</v>
      </c>
      <c r="B1758" s="11">
        <v>700</v>
      </c>
      <c r="C1758" s="19">
        <v>613220</v>
      </c>
      <c r="D1758" s="13">
        <v>1</v>
      </c>
      <c r="E1758" s="136" t="s">
        <v>3154</v>
      </c>
      <c r="F1758" s="15" t="s">
        <v>61</v>
      </c>
      <c r="G1758" s="137" t="s">
        <v>3154</v>
      </c>
      <c r="H1758" s="13" t="s">
        <v>11</v>
      </c>
      <c r="I1758" s="126" t="s">
        <v>3154</v>
      </c>
      <c r="J1758" s="126" t="s">
        <v>3154</v>
      </c>
      <c r="K1758" s="17">
        <f>VLOOKUP(A1758,[4]גיליון1!$A$1574:$P$7681,10,0)</f>
        <v>0</v>
      </c>
      <c r="L1758" s="17">
        <f>VLOOKUP(A1758,'[2]2023'!$A$9:$I$7853,9,0)</f>
        <v>0</v>
      </c>
      <c r="M1758" s="140" t="s">
        <v>3154</v>
      </c>
    </row>
    <row r="1759" spans="1:13" ht="15.75" outlineLevel="1">
      <c r="A1759" s="10">
        <v>1613220723</v>
      </c>
      <c r="B1759" s="11">
        <v>723</v>
      </c>
      <c r="C1759" s="19">
        <v>613220</v>
      </c>
      <c r="D1759" s="13">
        <v>1</v>
      </c>
      <c r="E1759" s="136" t="s">
        <v>3154</v>
      </c>
      <c r="F1759" s="15" t="s">
        <v>1217</v>
      </c>
      <c r="G1759" s="137" t="s">
        <v>3154</v>
      </c>
      <c r="H1759" s="13" t="s">
        <v>34</v>
      </c>
      <c r="I1759" s="16">
        <f t="shared" si="100"/>
        <v>-0.10025062656641603</v>
      </c>
      <c r="J1759" s="126" t="s">
        <v>3154</v>
      </c>
      <c r="K1759" s="17">
        <v>71800</v>
      </c>
      <c r="L1759" s="17">
        <f>VLOOKUP(A1759,'[2]2023'!$A$9:$I$7853,9,0)</f>
        <v>79800</v>
      </c>
      <c r="M1759" s="18">
        <f>VLOOKUP(A1759,[3]data1683177749303!$A$2:$J$6448,10,0)</f>
        <v>70984.7</v>
      </c>
    </row>
    <row r="1760" spans="1:13" ht="15.75" outlineLevel="1">
      <c r="A1760" s="10">
        <v>1613220743</v>
      </c>
      <c r="B1760" s="11">
        <v>743</v>
      </c>
      <c r="C1760" s="19">
        <v>613220</v>
      </c>
      <c r="D1760" s="13">
        <v>1</v>
      </c>
      <c r="E1760" s="136" t="s">
        <v>3154</v>
      </c>
      <c r="F1760" s="15" t="s">
        <v>1218</v>
      </c>
      <c r="G1760" s="137" t="s">
        <v>3154</v>
      </c>
      <c r="H1760" s="13" t="s">
        <v>34</v>
      </c>
      <c r="I1760" s="126" t="s">
        <v>3154</v>
      </c>
      <c r="J1760" s="126" t="s">
        <v>3154</v>
      </c>
      <c r="K1760" s="17">
        <f>VLOOKUP(A1760,[4]גיליון1!$A$1574:$P$7681,10,0)</f>
        <v>0</v>
      </c>
      <c r="L1760" s="17">
        <f>VLOOKUP(A1760,'[2]2023'!$A$9:$I$7853,9,0)</f>
        <v>0</v>
      </c>
      <c r="M1760" s="18">
        <f>VLOOKUP(A1760,[3]data1683177749303!$A$2:$J$6448,10,0)</f>
        <v>0</v>
      </c>
    </row>
    <row r="1761" spans="1:13" ht="15.75" outlineLevel="1">
      <c r="A1761" s="10">
        <v>1613220753</v>
      </c>
      <c r="B1761" s="11">
        <v>753</v>
      </c>
      <c r="C1761" s="19">
        <v>613220</v>
      </c>
      <c r="D1761" s="13">
        <v>1</v>
      </c>
      <c r="E1761" s="136" t="s">
        <v>3154</v>
      </c>
      <c r="F1761" s="15" t="s">
        <v>1219</v>
      </c>
      <c r="G1761" s="137" t="s">
        <v>3154</v>
      </c>
      <c r="H1761" s="13" t="s">
        <v>31</v>
      </c>
      <c r="I1761" s="16">
        <f t="shared" si="100"/>
        <v>-1</v>
      </c>
      <c r="J1761" s="126" t="s">
        <v>3154</v>
      </c>
      <c r="K1761" s="17">
        <f>VLOOKUP(A1761,[4]גיליון1!$A$1574:$P$7681,10,0)</f>
        <v>0</v>
      </c>
      <c r="L1761" s="17">
        <f>VLOOKUP(A1761,'[2]2023'!$A$9:$I$7853,9,0)</f>
        <v>1500000</v>
      </c>
      <c r="M1761" s="18">
        <f>VLOOKUP(A1761,[3]data1683177749303!$A$2:$J$6448,10,0)</f>
        <v>4395616.91</v>
      </c>
    </row>
    <row r="1762" spans="1:13" s="97" customFormat="1" ht="15.75" outlineLevel="1">
      <c r="A1762" s="10">
        <v>1613220755</v>
      </c>
      <c r="B1762" s="11">
        <v>755</v>
      </c>
      <c r="C1762" s="19">
        <v>613220</v>
      </c>
      <c r="D1762" s="13">
        <v>1</v>
      </c>
      <c r="E1762" s="136" t="s">
        <v>3154</v>
      </c>
      <c r="F1762" s="15" t="s">
        <v>1220</v>
      </c>
      <c r="G1762" s="137" t="s">
        <v>3154</v>
      </c>
      <c r="H1762" s="13" t="s">
        <v>34</v>
      </c>
      <c r="I1762" s="16">
        <f t="shared" si="100"/>
        <v>-0.10007010164738872</v>
      </c>
      <c r="J1762" s="139" t="s">
        <v>3154</v>
      </c>
      <c r="K1762" s="17">
        <v>513500</v>
      </c>
      <c r="L1762" s="17">
        <f>VLOOKUP(A1762,'[2]2023'!$A$9:$I$7853,9,0)</f>
        <v>570600</v>
      </c>
      <c r="M1762" s="18">
        <f>VLOOKUP(A1762,[3]data1683177749303!$A$2:$J$6448,10,0)</f>
        <v>521110.11</v>
      </c>
    </row>
    <row r="1763" spans="1:13" ht="15.75" outlineLevel="1">
      <c r="A1763" s="10">
        <v>1613220794</v>
      </c>
      <c r="B1763" s="11">
        <v>794</v>
      </c>
      <c r="C1763" s="19">
        <v>613220</v>
      </c>
      <c r="D1763" s="13">
        <v>1</v>
      </c>
      <c r="E1763" s="136" t="s">
        <v>3154</v>
      </c>
      <c r="F1763" s="15" t="s">
        <v>73</v>
      </c>
      <c r="G1763" s="137" t="s">
        <v>3154</v>
      </c>
      <c r="H1763" s="13" t="s">
        <v>31</v>
      </c>
      <c r="I1763" s="16">
        <f t="shared" si="100"/>
        <v>0</v>
      </c>
      <c r="J1763" s="126" t="s">
        <v>3154</v>
      </c>
      <c r="K1763" s="17">
        <f>VLOOKUP(A1763,[4]גיליון1!$A$1574:$P$7681,10,0)</f>
        <v>22500</v>
      </c>
      <c r="L1763" s="17">
        <f>VLOOKUP(A1763,'[2]2023'!$A$9:$I$7853,9,0)</f>
        <v>22500</v>
      </c>
      <c r="M1763" s="18">
        <f>VLOOKUP(A1763,[3]data1683177749303!$A$2:$J$6448,10,0)</f>
        <v>20566</v>
      </c>
    </row>
    <row r="1764" spans="1:13" ht="15.75" outlineLevel="1">
      <c r="A1764" s="10">
        <v>1613220900</v>
      </c>
      <c r="B1764" s="11">
        <v>900</v>
      </c>
      <c r="C1764" s="19">
        <v>613220</v>
      </c>
      <c r="D1764" s="13">
        <v>1</v>
      </c>
      <c r="E1764" s="136" t="s">
        <v>3154</v>
      </c>
      <c r="F1764" s="15" t="s">
        <v>94</v>
      </c>
      <c r="G1764" s="137" t="s">
        <v>3154</v>
      </c>
      <c r="H1764" s="13" t="s">
        <v>11</v>
      </c>
      <c r="I1764" s="126" t="s">
        <v>3154</v>
      </c>
      <c r="J1764" s="126" t="s">
        <v>3154</v>
      </c>
      <c r="K1764" s="17">
        <f>VLOOKUP(A1764,[4]גיליון1!$A$1574:$P$7681,10,0)</f>
        <v>0</v>
      </c>
      <c r="L1764" s="17">
        <f>VLOOKUP(A1764,'[2]2023'!$A$9:$I$7853,9,0)</f>
        <v>0</v>
      </c>
      <c r="M1764" s="140" t="s">
        <v>3154</v>
      </c>
    </row>
    <row r="1765" spans="1:13" ht="15.75" outlineLevel="1">
      <c r="A1765" s="10">
        <v>1613220931</v>
      </c>
      <c r="B1765" s="11">
        <v>931</v>
      </c>
      <c r="C1765" s="19">
        <v>613220</v>
      </c>
      <c r="D1765" s="13">
        <v>1</v>
      </c>
      <c r="E1765" s="136" t="s">
        <v>3154</v>
      </c>
      <c r="F1765" s="15" t="s">
        <v>1221</v>
      </c>
      <c r="G1765" s="137" t="s">
        <v>3154</v>
      </c>
      <c r="H1765" s="13" t="s">
        <v>34</v>
      </c>
      <c r="I1765" s="126" t="s">
        <v>3154</v>
      </c>
      <c r="J1765" s="126" t="s">
        <v>3154</v>
      </c>
      <c r="K1765" s="17">
        <f>VLOOKUP(A1765,[4]גיליון1!$A$1574:$P$7681,10,0)</f>
        <v>0</v>
      </c>
      <c r="L1765" s="17">
        <f>VLOOKUP(A1765,'[2]2023'!$A$9:$I$7853,9,0)</f>
        <v>0</v>
      </c>
      <c r="M1765" s="18">
        <f>VLOOKUP(A1765,[3]data1683177749303!$A$2:$J$6448,10,0)</f>
        <v>0</v>
      </c>
    </row>
    <row r="1766" spans="1:13" ht="15.75" outlineLevel="1">
      <c r="A1766" s="10">
        <v>1613220932</v>
      </c>
      <c r="B1766" s="11">
        <v>932</v>
      </c>
      <c r="C1766" s="19">
        <v>613220</v>
      </c>
      <c r="D1766" s="13">
        <v>1</v>
      </c>
      <c r="E1766" s="136" t="s">
        <v>3154</v>
      </c>
      <c r="F1766" s="15" t="s">
        <v>1222</v>
      </c>
      <c r="G1766" s="137" t="s">
        <v>3154</v>
      </c>
      <c r="H1766" s="13" t="s">
        <v>34</v>
      </c>
      <c r="I1766" s="126" t="s">
        <v>3154</v>
      </c>
      <c r="J1766" s="126" t="s">
        <v>3154</v>
      </c>
      <c r="K1766" s="17">
        <f>VLOOKUP(A1766,[4]גיליון1!$A$1574:$P$7681,10,0)</f>
        <v>0</v>
      </c>
      <c r="L1766" s="17">
        <f>VLOOKUP(A1766,'[2]2023'!$A$9:$I$7853,9,0)</f>
        <v>0</v>
      </c>
      <c r="M1766" s="18">
        <f>VLOOKUP(A1766,[3]data1683177749303!$A$2:$J$6448,10,0)</f>
        <v>0</v>
      </c>
    </row>
    <row r="1767" spans="1:13" ht="15.75" outlineLevel="1">
      <c r="A1767" s="10">
        <v>1613220934</v>
      </c>
      <c r="B1767" s="11">
        <v>934</v>
      </c>
      <c r="C1767" s="19">
        <v>613220</v>
      </c>
      <c r="D1767" s="13">
        <v>1</v>
      </c>
      <c r="E1767" s="136" t="s">
        <v>3154</v>
      </c>
      <c r="F1767" s="15" t="s">
        <v>1223</v>
      </c>
      <c r="G1767" s="137" t="s">
        <v>3154</v>
      </c>
      <c r="H1767" s="13" t="s">
        <v>34</v>
      </c>
      <c r="I1767" s="126" t="s">
        <v>3154</v>
      </c>
      <c r="J1767" s="126" t="s">
        <v>3154</v>
      </c>
      <c r="K1767" s="17">
        <f>VLOOKUP(A1767,[4]גיליון1!$A$1574:$P$7681,10,0)</f>
        <v>0</v>
      </c>
      <c r="L1767" s="17">
        <f>VLOOKUP(A1767,'[2]2023'!$A$9:$I$7853,9,0)</f>
        <v>0</v>
      </c>
      <c r="M1767" s="18">
        <f>VLOOKUP(A1767,[3]data1683177749303!$A$2:$J$6448,10,0)</f>
        <v>0</v>
      </c>
    </row>
    <row r="1768" spans="1:13" ht="16.5" outlineLevel="1" thickBot="1">
      <c r="A1768" s="10">
        <v>1613220961</v>
      </c>
      <c r="B1768" s="11">
        <v>961</v>
      </c>
      <c r="C1768" s="19">
        <v>613220</v>
      </c>
      <c r="D1768" s="13">
        <v>1</v>
      </c>
      <c r="E1768" s="136" t="s">
        <v>3154</v>
      </c>
      <c r="F1768" s="15" t="s">
        <v>79</v>
      </c>
      <c r="G1768" s="137" t="s">
        <v>3154</v>
      </c>
      <c r="H1768" s="13" t="s">
        <v>34</v>
      </c>
      <c r="I1768" s="126" t="s">
        <v>3154</v>
      </c>
      <c r="J1768" s="126" t="s">
        <v>3154</v>
      </c>
      <c r="K1768" s="17">
        <f>VLOOKUP(A1768,[4]גיליון1!$A$1574:$P$7681,10,0)</f>
        <v>0</v>
      </c>
      <c r="L1768" s="17">
        <f>VLOOKUP(A1768,'[2]2023'!$A$9:$I$7853,9,0)</f>
        <v>0</v>
      </c>
      <c r="M1768" s="18">
        <f>VLOOKUP(A1768,[3]data1683177749303!$A$2:$J$6448,10,0)</f>
        <v>0</v>
      </c>
    </row>
    <row r="1769" spans="1:13" ht="16.5" thickBot="1">
      <c r="A1769" s="125" t="s">
        <v>3154</v>
      </c>
      <c r="B1769" s="25" t="s">
        <v>1224</v>
      </c>
      <c r="C1769" s="146" t="s">
        <v>3154</v>
      </c>
      <c r="D1769" s="146" t="s">
        <v>3154</v>
      </c>
      <c r="E1769" s="147" t="s">
        <v>3154</v>
      </c>
      <c r="F1769" s="28" t="s">
        <v>1225</v>
      </c>
      <c r="G1769" s="153" t="s">
        <v>3154</v>
      </c>
      <c r="H1769" s="146" t="s">
        <v>3154</v>
      </c>
      <c r="I1769" s="29">
        <f t="shared" si="100"/>
        <v>3.9030178634424706E-2</v>
      </c>
      <c r="J1769" s="127" t="s">
        <v>3154</v>
      </c>
      <c r="K1769" s="37">
        <f>SUBTOTAL(9,K1738:K1768)</f>
        <v>9719400</v>
      </c>
      <c r="L1769" s="37">
        <f>SUBTOTAL(9,L1738:L1768)</f>
        <v>9354300</v>
      </c>
      <c r="M1769" s="38">
        <f>SUBTOTAL(9,M1738:M1768)</f>
        <v>8259768.8099999996</v>
      </c>
    </row>
    <row r="1770" spans="1:13" ht="15.75" outlineLevel="1">
      <c r="A1770" s="10">
        <v>16132210</v>
      </c>
      <c r="B1770" s="11">
        <v>0</v>
      </c>
      <c r="C1770" s="19">
        <v>613221</v>
      </c>
      <c r="D1770" s="13">
        <v>1</v>
      </c>
      <c r="E1770" s="136" t="s">
        <v>3154</v>
      </c>
      <c r="F1770" s="15" t="s">
        <v>1212</v>
      </c>
      <c r="G1770" s="137" t="s">
        <v>3154</v>
      </c>
      <c r="H1770" s="13" t="s">
        <v>11</v>
      </c>
      <c r="I1770" s="126" t="s">
        <v>3154</v>
      </c>
      <c r="J1770" s="142" t="s">
        <v>3154</v>
      </c>
      <c r="K1770" s="17">
        <f>VLOOKUP(A1770,[4]גיליון1!$A$1574:$P$7681,10,0)</f>
        <v>0</v>
      </c>
      <c r="L1770" s="139" t="s">
        <v>3154</v>
      </c>
      <c r="M1770" s="140" t="s">
        <v>3154</v>
      </c>
    </row>
    <row r="1771" spans="1:13" ht="16.5" outlineLevel="1" thickBot="1">
      <c r="A1771" s="10">
        <v>1613221571</v>
      </c>
      <c r="B1771" s="11">
        <v>571</v>
      </c>
      <c r="C1771" s="19">
        <v>613221</v>
      </c>
      <c r="D1771" s="13">
        <v>1</v>
      </c>
      <c r="E1771" s="136" t="s">
        <v>3154</v>
      </c>
      <c r="F1771" s="15" t="s">
        <v>1226</v>
      </c>
      <c r="G1771" s="137" t="s">
        <v>3154</v>
      </c>
      <c r="H1771" s="13" t="s">
        <v>31</v>
      </c>
      <c r="I1771" s="16">
        <f t="shared" si="100"/>
        <v>3.9030178634424706E-2</v>
      </c>
      <c r="J1771" s="126" t="s">
        <v>3154</v>
      </c>
      <c r="K1771" s="17">
        <v>-9719400</v>
      </c>
      <c r="L1771" s="17">
        <f>VLOOKUP(A1771,'[2]2023'!$A$9:$I$7853,9,0)</f>
        <v>-9354300</v>
      </c>
      <c r="M1771" s="18">
        <f>VLOOKUP(A1771,[3]data1683177749303!$A$2:$J$6448,10,0)</f>
        <v>-8657000</v>
      </c>
    </row>
    <row r="1772" spans="1:13" ht="16.5" thickBot="1">
      <c r="A1772" s="125" t="s">
        <v>3154</v>
      </c>
      <c r="B1772" s="25" t="s">
        <v>1227</v>
      </c>
      <c r="C1772" s="146" t="s">
        <v>3154</v>
      </c>
      <c r="D1772" s="146" t="s">
        <v>3154</v>
      </c>
      <c r="E1772" s="147" t="s">
        <v>3154</v>
      </c>
      <c r="F1772" s="28" t="s">
        <v>1225</v>
      </c>
      <c r="G1772" s="153" t="s">
        <v>3154</v>
      </c>
      <c r="H1772" s="146" t="s">
        <v>3154</v>
      </c>
      <c r="I1772" s="29">
        <f t="shared" si="100"/>
        <v>3.9030178634424706E-2</v>
      </c>
      <c r="J1772" s="127" t="s">
        <v>3154</v>
      </c>
      <c r="K1772" s="37">
        <f t="shared" ref="K1772:M1772" si="102">SUBTOTAL(9,K1771)</f>
        <v>-9719400</v>
      </c>
      <c r="L1772" s="37">
        <f t="shared" si="102"/>
        <v>-9354300</v>
      </c>
      <c r="M1772" s="38">
        <f t="shared" si="102"/>
        <v>-8657000</v>
      </c>
    </row>
    <row r="1773" spans="1:13" ht="15.75" outlineLevel="1">
      <c r="A1773" s="10">
        <v>16133000</v>
      </c>
      <c r="B1773" s="11">
        <v>0</v>
      </c>
      <c r="C1773" s="19">
        <v>613300</v>
      </c>
      <c r="D1773" s="13">
        <v>1</v>
      </c>
      <c r="E1773" s="136" t="s">
        <v>3154</v>
      </c>
      <c r="F1773" s="15" t="s">
        <v>1228</v>
      </c>
      <c r="G1773" s="137" t="s">
        <v>3154</v>
      </c>
      <c r="H1773" s="13" t="s">
        <v>11</v>
      </c>
      <c r="I1773" s="126" t="s">
        <v>3154</v>
      </c>
      <c r="J1773" s="142" t="s">
        <v>3154</v>
      </c>
      <c r="K1773" s="17">
        <f>VLOOKUP(A1773,[4]גיליון1!$A$1574:$P$7681,10,0)</f>
        <v>0</v>
      </c>
      <c r="L1773" s="139" t="s">
        <v>3154</v>
      </c>
      <c r="M1773" s="140" t="s">
        <v>3154</v>
      </c>
    </row>
    <row r="1774" spans="1:13" ht="15.75" outlineLevel="1">
      <c r="A1774" s="10">
        <v>1613300100</v>
      </c>
      <c r="B1774" s="11">
        <v>100</v>
      </c>
      <c r="C1774" s="19">
        <v>613300</v>
      </c>
      <c r="D1774" s="13">
        <v>1</v>
      </c>
      <c r="E1774" s="136" t="s">
        <v>3154</v>
      </c>
      <c r="F1774" s="15" t="s">
        <v>18</v>
      </c>
      <c r="G1774" s="137" t="s">
        <v>3154</v>
      </c>
      <c r="H1774" s="13" t="s">
        <v>11</v>
      </c>
      <c r="I1774" s="126" t="s">
        <v>3154</v>
      </c>
      <c r="J1774" s="142" t="s">
        <v>3154</v>
      </c>
      <c r="K1774" s="17">
        <f>VLOOKUP(A1774,[4]גיליון1!$A$1574:$P$7681,10,0)</f>
        <v>0</v>
      </c>
      <c r="L1774" s="17">
        <f>VLOOKUP(A1774,'[2]2023'!$A$9:$I$7853,9,0)</f>
        <v>0</v>
      </c>
      <c r="M1774" s="140" t="s">
        <v>3154</v>
      </c>
    </row>
    <row r="1775" spans="1:13" ht="15.75" outlineLevel="1">
      <c r="A1775" s="10">
        <v>1613300110</v>
      </c>
      <c r="B1775" s="11">
        <v>110</v>
      </c>
      <c r="C1775" s="19">
        <v>613300</v>
      </c>
      <c r="D1775" s="13">
        <v>1</v>
      </c>
      <c r="E1775" s="136" t="s">
        <v>3154</v>
      </c>
      <c r="F1775" s="15" t="s">
        <v>19</v>
      </c>
      <c r="G1775" s="137" t="s">
        <v>3154</v>
      </c>
      <c r="H1775" s="13" t="s">
        <v>20</v>
      </c>
      <c r="I1775" s="16">
        <f t="shared" si="100"/>
        <v>-1.3248847926267238E-2</v>
      </c>
      <c r="J1775" s="126" t="s">
        <v>3154</v>
      </c>
      <c r="K1775" s="17">
        <f>VLOOKUP(A1775,[4]גיליון1!$A$1574:$P$7681,10,0)</f>
        <v>171300</v>
      </c>
      <c r="L1775" s="17">
        <f>VLOOKUP(A1775,'[2]2023'!$A$9:$I$7853,9,0)</f>
        <v>173600</v>
      </c>
      <c r="M1775" s="18">
        <f>VLOOKUP(A1775,[3]data1683177749303!$A$2:$J$6448,10,0)</f>
        <v>182836.92</v>
      </c>
    </row>
    <row r="1776" spans="1:13" ht="15.75" outlineLevel="1">
      <c r="A1776" s="10">
        <v>1613300119</v>
      </c>
      <c r="B1776" s="11">
        <v>119</v>
      </c>
      <c r="C1776" s="19">
        <v>613300</v>
      </c>
      <c r="D1776" s="13">
        <v>1</v>
      </c>
      <c r="E1776" s="136" t="s">
        <v>3154</v>
      </c>
      <c r="F1776" s="15" t="s">
        <v>21</v>
      </c>
      <c r="G1776" s="137" t="s">
        <v>3154</v>
      </c>
      <c r="H1776" s="13" t="s">
        <v>20</v>
      </c>
      <c r="I1776" s="16">
        <f t="shared" si="100"/>
        <v>4.9315068493150704E-2</v>
      </c>
      <c r="J1776" s="126" t="s">
        <v>3154</v>
      </c>
      <c r="K1776" s="17">
        <f>VLOOKUP(A1776,[4]גיליון1!$A$1574:$P$7681,10,0)</f>
        <v>76600</v>
      </c>
      <c r="L1776" s="17">
        <f>VLOOKUP(A1776,'[2]2023'!$A$9:$I$7853,9,0)</f>
        <v>73000</v>
      </c>
      <c r="M1776" s="18">
        <f>VLOOKUP(A1776,[3]data1683177749303!$A$2:$J$6448,10,0)</f>
        <v>62820.02</v>
      </c>
    </row>
    <row r="1777" spans="1:13" ht="15.75" outlineLevel="1">
      <c r="A1777" s="10">
        <v>1613300122</v>
      </c>
      <c r="B1777" s="11">
        <v>122</v>
      </c>
      <c r="C1777" s="19">
        <v>613300</v>
      </c>
      <c r="D1777" s="13">
        <v>1</v>
      </c>
      <c r="E1777" s="136" t="s">
        <v>3154</v>
      </c>
      <c r="F1777" s="15" t="s">
        <v>22</v>
      </c>
      <c r="G1777" s="137" t="s">
        <v>3154</v>
      </c>
      <c r="H1777" s="13" t="s">
        <v>20</v>
      </c>
      <c r="I1777" s="16">
        <f t="shared" si="100"/>
        <v>0</v>
      </c>
      <c r="J1777" s="126" t="s">
        <v>3154</v>
      </c>
      <c r="K1777" s="17">
        <f>VLOOKUP(A1777,[4]גיליון1!$A$1574:$P$7681,10,0)</f>
        <v>2700</v>
      </c>
      <c r="L1777" s="17">
        <f>VLOOKUP(A1777,'[2]2023'!$A$9:$I$7853,9,0)</f>
        <v>2700</v>
      </c>
      <c r="M1777" s="18">
        <f>VLOOKUP(A1777,[3]data1683177749303!$A$2:$J$6448,10,0)</f>
        <v>1934.36</v>
      </c>
    </row>
    <row r="1778" spans="1:13" ht="15.75" outlineLevel="1">
      <c r="A1778" s="10">
        <v>1613300126</v>
      </c>
      <c r="B1778" s="11">
        <v>126</v>
      </c>
      <c r="C1778" s="19">
        <v>613300</v>
      </c>
      <c r="D1778" s="13">
        <v>1</v>
      </c>
      <c r="E1778" s="136" t="s">
        <v>3154</v>
      </c>
      <c r="F1778" s="15" t="s">
        <v>23</v>
      </c>
      <c r="G1778" s="137" t="s">
        <v>3154</v>
      </c>
      <c r="H1778" s="13" t="s">
        <v>20</v>
      </c>
      <c r="I1778" s="16">
        <f t="shared" si="100"/>
        <v>0.22222222222222232</v>
      </c>
      <c r="J1778" s="126" t="s">
        <v>3154</v>
      </c>
      <c r="K1778" s="17">
        <f>VLOOKUP(A1778,[4]גיליון1!$A$1574:$P$7681,10,0)</f>
        <v>11000</v>
      </c>
      <c r="L1778" s="17">
        <f>VLOOKUP(A1778,'[2]2023'!$A$9:$I$7853,9,0)</f>
        <v>9000</v>
      </c>
      <c r="M1778" s="18">
        <f>VLOOKUP(A1778,[3]data1683177749303!$A$2:$J$6448,10,0)</f>
        <v>8755.5</v>
      </c>
    </row>
    <row r="1779" spans="1:13" ht="15.75" outlineLevel="1">
      <c r="A1779" s="10">
        <v>1613300130</v>
      </c>
      <c r="B1779" s="11">
        <v>130</v>
      </c>
      <c r="C1779" s="19">
        <v>613300</v>
      </c>
      <c r="D1779" s="13">
        <v>1</v>
      </c>
      <c r="E1779" s="136" t="s">
        <v>3154</v>
      </c>
      <c r="F1779" s="15" t="s">
        <v>24</v>
      </c>
      <c r="G1779" s="137" t="s">
        <v>3154</v>
      </c>
      <c r="H1779" s="13" t="s">
        <v>20</v>
      </c>
      <c r="I1779" s="126" t="s">
        <v>3154</v>
      </c>
      <c r="J1779" s="126" t="s">
        <v>3154</v>
      </c>
      <c r="K1779" s="17">
        <f>VLOOKUP(A1779,[4]גיליון1!$A$1574:$P$7681,10,0)</f>
        <v>0</v>
      </c>
      <c r="L1779" s="17">
        <f>VLOOKUP(A1779,'[2]2023'!$A$9:$I$7853,9,0)</f>
        <v>0</v>
      </c>
      <c r="M1779" s="140" t="s">
        <v>3154</v>
      </c>
    </row>
    <row r="1780" spans="1:13" ht="15.75" outlineLevel="1">
      <c r="A1780" s="10">
        <v>1613300140</v>
      </c>
      <c r="B1780" s="11">
        <v>140</v>
      </c>
      <c r="C1780" s="19">
        <v>613300</v>
      </c>
      <c r="D1780" s="13">
        <v>1</v>
      </c>
      <c r="E1780" s="136" t="s">
        <v>3154</v>
      </c>
      <c r="F1780" s="15" t="s">
        <v>25</v>
      </c>
      <c r="G1780" s="137" t="s">
        <v>3154</v>
      </c>
      <c r="H1780" s="13" t="s">
        <v>20</v>
      </c>
      <c r="I1780" s="16">
        <f t="shared" si="100"/>
        <v>0.30959752321981426</v>
      </c>
      <c r="J1780" s="126" t="s">
        <v>3154</v>
      </c>
      <c r="K1780" s="17">
        <f>VLOOKUP(A1780,[4]גיליון1!$A$1574:$P$7681,10,0)</f>
        <v>42300</v>
      </c>
      <c r="L1780" s="17">
        <f>VLOOKUP(A1780,'[2]2023'!$A$9:$I$7853,9,0)</f>
        <v>32300</v>
      </c>
      <c r="M1780" s="18">
        <f>VLOOKUP(A1780,[3]data1683177749303!$A$2:$J$6448,10,0)</f>
        <v>29505.42</v>
      </c>
    </row>
    <row r="1781" spans="1:13" ht="15.75" outlineLevel="1">
      <c r="A1781" s="10">
        <v>1613300253</v>
      </c>
      <c r="B1781" s="11">
        <v>253</v>
      </c>
      <c r="C1781" s="19">
        <v>613300</v>
      </c>
      <c r="D1781" s="13">
        <v>1</v>
      </c>
      <c r="E1781" s="136" t="s">
        <v>3154</v>
      </c>
      <c r="F1781" s="15" t="s">
        <v>28</v>
      </c>
      <c r="G1781" s="137" t="s">
        <v>3154</v>
      </c>
      <c r="H1781" s="13" t="s">
        <v>20</v>
      </c>
      <c r="I1781" s="126" t="s">
        <v>3154</v>
      </c>
      <c r="J1781" s="126" t="s">
        <v>3154</v>
      </c>
      <c r="K1781" s="17">
        <f>VLOOKUP(A1781,[4]גיליון1!$A$1574:$P$7681,10,0)</f>
        <v>0</v>
      </c>
      <c r="L1781" s="17">
        <f>VLOOKUP(A1781,'[2]2023'!$A$9:$I$7853,9,0)</f>
        <v>0</v>
      </c>
      <c r="M1781" s="18">
        <f>VLOOKUP(A1781,[3]data1683177749303!$A$2:$J$6448,10,0)</f>
        <v>0</v>
      </c>
    </row>
    <row r="1782" spans="1:13" ht="15.75" outlineLevel="1">
      <c r="A1782" s="10">
        <v>1613300400</v>
      </c>
      <c r="B1782" s="11">
        <v>400</v>
      </c>
      <c r="C1782" s="19">
        <v>613300</v>
      </c>
      <c r="D1782" s="13">
        <v>1</v>
      </c>
      <c r="E1782" s="136" t="s">
        <v>3154</v>
      </c>
      <c r="F1782" s="15" t="s">
        <v>29</v>
      </c>
      <c r="G1782" s="137" t="s">
        <v>3154</v>
      </c>
      <c r="H1782" s="13" t="s">
        <v>11</v>
      </c>
      <c r="I1782" s="126" t="s">
        <v>3154</v>
      </c>
      <c r="J1782" s="126" t="s">
        <v>3154</v>
      </c>
      <c r="K1782" s="17">
        <f>VLOOKUP(A1782,[4]גיליון1!$A$1574:$P$7681,10,0)</f>
        <v>0</v>
      </c>
      <c r="L1782" s="17">
        <f>VLOOKUP(A1782,'[2]2023'!$A$9:$I$7853,9,0)</f>
        <v>0</v>
      </c>
      <c r="M1782" s="140" t="s">
        <v>3154</v>
      </c>
    </row>
    <row r="1783" spans="1:13" ht="15.75" outlineLevel="1">
      <c r="A1783" s="10">
        <v>1613300410</v>
      </c>
      <c r="B1783" s="11">
        <v>410</v>
      </c>
      <c r="C1783" s="19">
        <v>613300</v>
      </c>
      <c r="D1783" s="13">
        <v>1</v>
      </c>
      <c r="E1783" s="136" t="s">
        <v>3154</v>
      </c>
      <c r="F1783" s="15" t="s">
        <v>1229</v>
      </c>
      <c r="G1783" s="137" t="s">
        <v>3154</v>
      </c>
      <c r="H1783" s="13" t="s">
        <v>31</v>
      </c>
      <c r="I1783" s="16">
        <f>K1783/L1783-1</f>
        <v>0</v>
      </c>
      <c r="J1783" s="126" t="s">
        <v>3154</v>
      </c>
      <c r="K1783" s="17">
        <f>VLOOKUP(A1783,[4]גיליון1!$A$1574:$P$7681,10,0)</f>
        <v>5000</v>
      </c>
      <c r="L1783" s="17">
        <f>VLOOKUP(A1783,'[2]2023'!$A$9:$I$7853,9,0)</f>
        <v>5000</v>
      </c>
      <c r="M1783" s="18">
        <f>VLOOKUP(A1783,[3]data1683177749303!$A$2:$J$6448,10,0)</f>
        <v>3360</v>
      </c>
    </row>
    <row r="1784" spans="1:13" ht="15.75" outlineLevel="1">
      <c r="A1784" s="10">
        <v>1613300420</v>
      </c>
      <c r="B1784" s="11">
        <v>420</v>
      </c>
      <c r="C1784" s="19">
        <v>613300</v>
      </c>
      <c r="D1784" s="13">
        <v>1</v>
      </c>
      <c r="E1784" s="136" t="s">
        <v>3154</v>
      </c>
      <c r="F1784" s="15" t="s">
        <v>33</v>
      </c>
      <c r="G1784" s="137" t="s">
        <v>3154</v>
      </c>
      <c r="H1784" s="13" t="s">
        <v>34</v>
      </c>
      <c r="I1784" s="16">
        <f>K1784/L1784-1</f>
        <v>0</v>
      </c>
      <c r="J1784" s="126" t="s">
        <v>3154</v>
      </c>
      <c r="K1784" s="17">
        <f>VLOOKUP(A1784,[4]גיליון1!$A$1574:$P$7681,10,0)</f>
        <v>2000</v>
      </c>
      <c r="L1784" s="17">
        <f>VLOOKUP(A1784,'[2]2023'!$A$9:$I$7853,9,0)</f>
        <v>2000</v>
      </c>
      <c r="M1784" s="18">
        <f>VLOOKUP(A1784,[3]data1683177749303!$A$2:$J$6448,10,0)</f>
        <v>1805.02</v>
      </c>
    </row>
    <row r="1785" spans="1:13" ht="15.75" outlineLevel="1">
      <c r="A1785" s="10">
        <v>1613300423</v>
      </c>
      <c r="B1785" s="11">
        <v>423</v>
      </c>
      <c r="C1785" s="19">
        <v>613300</v>
      </c>
      <c r="D1785" s="13">
        <v>1</v>
      </c>
      <c r="E1785" s="136" t="s">
        <v>3154</v>
      </c>
      <c r="F1785" s="15" t="s">
        <v>35</v>
      </c>
      <c r="G1785" s="137" t="s">
        <v>3154</v>
      </c>
      <c r="H1785" s="13" t="s">
        <v>31</v>
      </c>
      <c r="I1785" s="126" t="s">
        <v>3154</v>
      </c>
      <c r="J1785" s="126" t="s">
        <v>3154</v>
      </c>
      <c r="K1785" s="17">
        <f>VLOOKUP(A1785,[4]גיליון1!$A$1574:$P$7681,10,0)</f>
        <v>0</v>
      </c>
      <c r="L1785" s="17">
        <f>VLOOKUP(A1785,'[2]2023'!$A$9:$I$7853,9,0)</f>
        <v>0</v>
      </c>
      <c r="M1785" s="140" t="s">
        <v>3154</v>
      </c>
    </row>
    <row r="1786" spans="1:13" ht="15.75" outlineLevel="1">
      <c r="A1786" s="10">
        <v>1613300431</v>
      </c>
      <c r="B1786" s="11">
        <v>431</v>
      </c>
      <c r="C1786" s="19">
        <v>613300</v>
      </c>
      <c r="D1786" s="13">
        <v>1</v>
      </c>
      <c r="E1786" s="136" t="s">
        <v>3154</v>
      </c>
      <c r="F1786" s="15" t="s">
        <v>36</v>
      </c>
      <c r="G1786" s="137" t="s">
        <v>3154</v>
      </c>
      <c r="H1786" s="13" t="s">
        <v>31</v>
      </c>
      <c r="I1786" s="16">
        <f>K1786/L1786-1</f>
        <v>0</v>
      </c>
      <c r="J1786" s="126" t="s">
        <v>3154</v>
      </c>
      <c r="K1786" s="17">
        <f>VLOOKUP(A1786,[4]גיליון1!$A$1574:$P$7681,10,0)</f>
        <v>6600</v>
      </c>
      <c r="L1786" s="17">
        <f>VLOOKUP(A1786,'[2]2023'!$A$9:$I$7853,9,0)</f>
        <v>6600</v>
      </c>
      <c r="M1786" s="18">
        <f>VLOOKUP(A1786,[3]data1683177749303!$A$2:$J$6448,10,0)</f>
        <v>3704.68</v>
      </c>
    </row>
    <row r="1787" spans="1:13" ht="15.75" outlineLevel="1">
      <c r="A1787" s="10">
        <v>1613300432</v>
      </c>
      <c r="B1787" s="11">
        <v>432</v>
      </c>
      <c r="C1787" s="19">
        <v>613300</v>
      </c>
      <c r="D1787" s="13">
        <v>1</v>
      </c>
      <c r="E1787" s="136" t="s">
        <v>3154</v>
      </c>
      <c r="F1787" s="15" t="s">
        <v>37</v>
      </c>
      <c r="G1787" s="137" t="s">
        <v>3154</v>
      </c>
      <c r="H1787" s="13" t="s">
        <v>31</v>
      </c>
      <c r="I1787" s="16">
        <f>K1787/L1787-1</f>
        <v>0</v>
      </c>
      <c r="J1787" s="126" t="s">
        <v>3154</v>
      </c>
      <c r="K1787" s="17">
        <f>VLOOKUP(A1787,[4]גיליון1!$A$1574:$P$7681,10,0)</f>
        <v>800</v>
      </c>
      <c r="L1787" s="17">
        <f>VLOOKUP(A1787,'[2]2023'!$A$9:$I$7853,9,0)</f>
        <v>800</v>
      </c>
      <c r="M1787" s="18">
        <f>VLOOKUP(A1787,[3]data1683177749303!$A$2:$J$6448,10,0)</f>
        <v>271.17</v>
      </c>
    </row>
    <row r="1788" spans="1:13" ht="15.75" outlineLevel="1">
      <c r="A1788" s="10">
        <v>1613300433</v>
      </c>
      <c r="B1788" s="11">
        <v>433</v>
      </c>
      <c r="C1788" s="19">
        <v>613300</v>
      </c>
      <c r="D1788" s="13">
        <v>1</v>
      </c>
      <c r="E1788" s="136" t="s">
        <v>3154</v>
      </c>
      <c r="F1788" s="15" t="s">
        <v>38</v>
      </c>
      <c r="G1788" s="137" t="s">
        <v>3154</v>
      </c>
      <c r="H1788" s="13" t="s">
        <v>34</v>
      </c>
      <c r="I1788" s="126" t="s">
        <v>3154</v>
      </c>
      <c r="J1788" s="126" t="s">
        <v>3154</v>
      </c>
      <c r="K1788" s="17">
        <f>VLOOKUP(A1788,[4]גיליון1!$A$1574:$P$7681,10,0)</f>
        <v>0</v>
      </c>
      <c r="L1788" s="17">
        <f>VLOOKUP(A1788,'[2]2023'!$A$9:$I$7853,9,0)</f>
        <v>0</v>
      </c>
      <c r="M1788" s="18">
        <f>VLOOKUP(A1788,[3]data1683177749303!$A$2:$J$6448,10,0)</f>
        <v>0</v>
      </c>
    </row>
    <row r="1789" spans="1:13" ht="15.75" outlineLevel="1">
      <c r="A1789" s="10">
        <v>1613300434</v>
      </c>
      <c r="B1789" s="11">
        <v>434</v>
      </c>
      <c r="C1789" s="19">
        <v>613300</v>
      </c>
      <c r="D1789" s="13">
        <v>1</v>
      </c>
      <c r="E1789" s="136" t="s">
        <v>3154</v>
      </c>
      <c r="F1789" s="15" t="s">
        <v>39</v>
      </c>
      <c r="G1789" s="137" t="s">
        <v>3154</v>
      </c>
      <c r="H1789" s="13" t="s">
        <v>34</v>
      </c>
      <c r="I1789" s="126" t="s">
        <v>3154</v>
      </c>
      <c r="J1789" s="126" t="s">
        <v>3154</v>
      </c>
      <c r="K1789" s="17">
        <f>VLOOKUP(A1789,[4]גיליון1!$A$1574:$P$7681,10,0)</f>
        <v>0</v>
      </c>
      <c r="L1789" s="17">
        <f>VLOOKUP(A1789,'[2]2023'!$A$9:$I$7853,9,0)</f>
        <v>0</v>
      </c>
      <c r="M1789" s="18">
        <f>VLOOKUP(A1789,[3]data1683177749303!$A$2:$J$6448,10,0)</f>
        <v>0</v>
      </c>
    </row>
    <row r="1790" spans="1:13" ht="15.75" outlineLevel="1">
      <c r="A1790" s="10">
        <v>1613300437</v>
      </c>
      <c r="B1790" s="11">
        <v>437</v>
      </c>
      <c r="C1790" s="19">
        <v>613300</v>
      </c>
      <c r="D1790" s="13">
        <v>1</v>
      </c>
      <c r="E1790" s="136" t="s">
        <v>3154</v>
      </c>
      <c r="F1790" s="15" t="s">
        <v>42</v>
      </c>
      <c r="G1790" s="137" t="s">
        <v>3154</v>
      </c>
      <c r="H1790" s="13" t="s">
        <v>31</v>
      </c>
      <c r="I1790" s="16">
        <f>K1790/L1790-1</f>
        <v>-7.1428571428571397E-2</v>
      </c>
      <c r="J1790" s="126" t="s">
        <v>3154</v>
      </c>
      <c r="K1790" s="17">
        <v>1300</v>
      </c>
      <c r="L1790" s="17">
        <f>VLOOKUP(A1790,'[2]2023'!$A$9:$I$7853,9,0)</f>
        <v>1400</v>
      </c>
      <c r="M1790" s="18">
        <f>VLOOKUP(A1790,[3]data1683177749303!$A$2:$J$6448,10,0)</f>
        <v>1221.48</v>
      </c>
    </row>
    <row r="1791" spans="1:13" ht="15.75" outlineLevel="1">
      <c r="A1791" s="10">
        <v>1613300441</v>
      </c>
      <c r="B1791" s="11">
        <v>441</v>
      </c>
      <c r="C1791" s="19">
        <v>613300</v>
      </c>
      <c r="D1791" s="13">
        <v>1</v>
      </c>
      <c r="E1791" s="136" t="s">
        <v>3154</v>
      </c>
      <c r="F1791" s="15" t="s">
        <v>45</v>
      </c>
      <c r="G1791" s="137" t="s">
        <v>3154</v>
      </c>
      <c r="H1791" s="13" t="s">
        <v>31</v>
      </c>
      <c r="I1791" s="126" t="s">
        <v>3154</v>
      </c>
      <c r="J1791" s="126" t="s">
        <v>3154</v>
      </c>
      <c r="K1791" s="17">
        <f>VLOOKUP(A1791,[4]גיליון1!$A$1574:$P$7681,10,0)</f>
        <v>0</v>
      </c>
      <c r="L1791" s="17">
        <f>VLOOKUP(A1791,'[2]2023'!$A$9:$I$7853,9,0)</f>
        <v>0</v>
      </c>
      <c r="M1791" s="18">
        <f>VLOOKUP(A1791,[3]data1683177749303!$A$2:$J$6448,10,0)</f>
        <v>219</v>
      </c>
    </row>
    <row r="1792" spans="1:13" ht="15.75" outlineLevel="1">
      <c r="A1792" s="10">
        <v>1613300470</v>
      </c>
      <c r="B1792" s="11">
        <v>470</v>
      </c>
      <c r="C1792" s="19">
        <v>613300</v>
      </c>
      <c r="D1792" s="13">
        <v>1</v>
      </c>
      <c r="E1792" s="136" t="s">
        <v>3154</v>
      </c>
      <c r="F1792" s="15" t="s">
        <v>48</v>
      </c>
      <c r="G1792" s="137" t="s">
        <v>3154</v>
      </c>
      <c r="H1792" s="13" t="s">
        <v>34</v>
      </c>
      <c r="I1792" s="126" t="s">
        <v>3154</v>
      </c>
      <c r="J1792" s="126" t="s">
        <v>3154</v>
      </c>
      <c r="K1792" s="17">
        <f>VLOOKUP(A1792,[4]גיליון1!$A$1574:$P$7681,10,0)</f>
        <v>0</v>
      </c>
      <c r="L1792" s="17">
        <f>VLOOKUP(A1792,'[2]2023'!$A$9:$I$7853,9,0)</f>
        <v>0</v>
      </c>
      <c r="M1792" s="140" t="s">
        <v>3154</v>
      </c>
    </row>
    <row r="1793" spans="1:13" ht="15.75" outlineLevel="1">
      <c r="A1793" s="10">
        <v>1613300471</v>
      </c>
      <c r="B1793" s="11">
        <v>471</v>
      </c>
      <c r="C1793" s="19">
        <v>613300</v>
      </c>
      <c r="D1793" s="13">
        <v>1</v>
      </c>
      <c r="E1793" s="136" t="s">
        <v>3154</v>
      </c>
      <c r="F1793" s="15" t="s">
        <v>87</v>
      </c>
      <c r="G1793" s="137" t="s">
        <v>3154</v>
      </c>
      <c r="H1793" s="13" t="s">
        <v>34</v>
      </c>
      <c r="I1793" s="126" t="s">
        <v>3154</v>
      </c>
      <c r="J1793" s="126" t="s">
        <v>3154</v>
      </c>
      <c r="K1793" s="17">
        <f>VLOOKUP(A1793,[4]גיליון1!$A$1574:$P$7681,10,0)</f>
        <v>0</v>
      </c>
      <c r="L1793" s="17">
        <f>VLOOKUP(A1793,'[2]2023'!$A$9:$I$7853,9,0)</f>
        <v>0</v>
      </c>
      <c r="M1793" s="18">
        <f>VLOOKUP(A1793,[3]data1683177749303!$A$2:$J$6448,10,0)</f>
        <v>0</v>
      </c>
    </row>
    <row r="1794" spans="1:13" ht="15.75" outlineLevel="1">
      <c r="A1794" s="10">
        <v>1613300511</v>
      </c>
      <c r="B1794" s="11">
        <v>511</v>
      </c>
      <c r="C1794" s="19">
        <v>613300</v>
      </c>
      <c r="D1794" s="13">
        <v>1</v>
      </c>
      <c r="E1794" s="136" t="s">
        <v>3154</v>
      </c>
      <c r="F1794" s="15" t="s">
        <v>88</v>
      </c>
      <c r="G1794" s="137" t="s">
        <v>3154</v>
      </c>
      <c r="H1794" s="13" t="s">
        <v>34</v>
      </c>
      <c r="I1794" s="126" t="s">
        <v>3154</v>
      </c>
      <c r="J1794" s="126" t="s">
        <v>3154</v>
      </c>
      <c r="K1794" s="17">
        <f>VLOOKUP(A1794,[4]גיליון1!$A$1574:$P$7681,10,0)</f>
        <v>0</v>
      </c>
      <c r="L1794" s="17">
        <f>VLOOKUP(A1794,'[2]2023'!$A$9:$I$7853,9,0)</f>
        <v>0</v>
      </c>
      <c r="M1794" s="140" t="s">
        <v>3154</v>
      </c>
    </row>
    <row r="1795" spans="1:13" ht="15.75" outlineLevel="1">
      <c r="A1795" s="10">
        <v>1613300522</v>
      </c>
      <c r="B1795" s="11">
        <v>522</v>
      </c>
      <c r="C1795" s="19">
        <v>613300</v>
      </c>
      <c r="D1795" s="13">
        <v>1</v>
      </c>
      <c r="E1795" s="136" t="s">
        <v>3154</v>
      </c>
      <c r="F1795" s="15" t="s">
        <v>90</v>
      </c>
      <c r="G1795" s="137" t="s">
        <v>3154</v>
      </c>
      <c r="H1795" s="13" t="s">
        <v>34</v>
      </c>
      <c r="I1795" s="126" t="s">
        <v>3154</v>
      </c>
      <c r="J1795" s="126" t="s">
        <v>3154</v>
      </c>
      <c r="K1795" s="17">
        <f>VLOOKUP(A1795,[4]גיליון1!$A$1574:$P$7681,10,0)</f>
        <v>0</v>
      </c>
      <c r="L1795" s="17">
        <f>VLOOKUP(A1795,'[2]2023'!$A$9:$I$7853,9,0)</f>
        <v>0</v>
      </c>
      <c r="M1795" s="140" t="s">
        <v>3154</v>
      </c>
    </row>
    <row r="1796" spans="1:13" ht="15.75" outlineLevel="1">
      <c r="A1796" s="10">
        <v>1613300540</v>
      </c>
      <c r="B1796" s="11">
        <v>540</v>
      </c>
      <c r="C1796" s="19">
        <v>613300</v>
      </c>
      <c r="D1796" s="13">
        <v>1</v>
      </c>
      <c r="E1796" s="136" t="s">
        <v>3154</v>
      </c>
      <c r="F1796" s="15" t="s">
        <v>53</v>
      </c>
      <c r="G1796" s="137" t="s">
        <v>3154</v>
      </c>
      <c r="H1796" s="13" t="s">
        <v>31</v>
      </c>
      <c r="I1796" s="126" t="s">
        <v>3154</v>
      </c>
      <c r="J1796" s="126" t="s">
        <v>3154</v>
      </c>
      <c r="K1796" s="17">
        <f>VLOOKUP(A1796,[4]גיליון1!$A$1574:$P$7681,10,0)</f>
        <v>0</v>
      </c>
      <c r="L1796" s="17">
        <f>VLOOKUP(A1796,'[2]2023'!$A$9:$I$7853,9,0)</f>
        <v>0</v>
      </c>
      <c r="M1796" s="140" t="s">
        <v>3154</v>
      </c>
    </row>
    <row r="1797" spans="1:13" ht="15.75" outlineLevel="1">
      <c r="A1797" s="10">
        <v>1613300544</v>
      </c>
      <c r="B1797" s="11">
        <v>544</v>
      </c>
      <c r="C1797" s="19">
        <v>613300</v>
      </c>
      <c r="D1797" s="13">
        <v>1</v>
      </c>
      <c r="E1797" s="136" t="s">
        <v>3154</v>
      </c>
      <c r="F1797" s="15" t="s">
        <v>56</v>
      </c>
      <c r="G1797" s="137" t="s">
        <v>3154</v>
      </c>
      <c r="H1797" s="13" t="s">
        <v>31</v>
      </c>
      <c r="I1797" s="126" t="s">
        <v>3154</v>
      </c>
      <c r="J1797" s="126" t="s">
        <v>3154</v>
      </c>
      <c r="K1797" s="17">
        <f>VLOOKUP(A1797,[4]גיליון1!$A$1574:$P$7681,10,0)</f>
        <v>0</v>
      </c>
      <c r="L1797" s="17">
        <f>VLOOKUP(A1797,'[2]2023'!$A$9:$I$7853,9,0)</f>
        <v>0</v>
      </c>
      <c r="M1797" s="18">
        <f>VLOOKUP(A1797,[3]data1683177749303!$A$2:$J$6448,10,0)</f>
        <v>0</v>
      </c>
    </row>
    <row r="1798" spans="1:13" ht="15.75" outlineLevel="1">
      <c r="A1798" s="10">
        <v>1613300550</v>
      </c>
      <c r="B1798" s="11">
        <v>550</v>
      </c>
      <c r="C1798" s="19">
        <v>613300</v>
      </c>
      <c r="D1798" s="13">
        <v>1</v>
      </c>
      <c r="E1798" s="136" t="s">
        <v>3154</v>
      </c>
      <c r="F1798" s="15" t="s">
        <v>58</v>
      </c>
      <c r="G1798" s="137" t="s">
        <v>3154</v>
      </c>
      <c r="H1798" s="13" t="s">
        <v>34</v>
      </c>
      <c r="I1798" s="126" t="s">
        <v>3154</v>
      </c>
      <c r="J1798" s="126" t="s">
        <v>3154</v>
      </c>
      <c r="K1798" s="17">
        <f>VLOOKUP(A1798,[4]גיליון1!$A$1574:$P$7681,10,0)</f>
        <v>0</v>
      </c>
      <c r="L1798" s="17">
        <f>VLOOKUP(A1798,'[2]2023'!$A$9:$I$7853,9,0)</f>
        <v>0</v>
      </c>
      <c r="M1798" s="140" t="s">
        <v>3154</v>
      </c>
    </row>
    <row r="1799" spans="1:13" ht="15.75" outlineLevel="1">
      <c r="A1799" s="10">
        <v>1613300561</v>
      </c>
      <c r="B1799" s="11">
        <v>561</v>
      </c>
      <c r="C1799" s="19">
        <v>613300</v>
      </c>
      <c r="D1799" s="13">
        <v>1</v>
      </c>
      <c r="E1799" s="136" t="s">
        <v>3154</v>
      </c>
      <c r="F1799" s="15" t="s">
        <v>59</v>
      </c>
      <c r="G1799" s="137" t="s">
        <v>3154</v>
      </c>
      <c r="H1799" s="13" t="s">
        <v>34</v>
      </c>
      <c r="I1799" s="126" t="s">
        <v>3154</v>
      </c>
      <c r="J1799" s="126" t="s">
        <v>3154</v>
      </c>
      <c r="K1799" s="17">
        <f>VLOOKUP(A1799,[4]גיליון1!$A$1574:$P$7681,10,0)</f>
        <v>0</v>
      </c>
      <c r="L1799" s="17">
        <f>VLOOKUP(A1799,'[2]2023'!$A$9:$I$7853,9,0)</f>
        <v>0</v>
      </c>
      <c r="M1799" s="18">
        <f>VLOOKUP(A1799,[3]data1683177749303!$A$2:$J$6448,10,0)</f>
        <v>0</v>
      </c>
    </row>
    <row r="1800" spans="1:13" ht="15.75" outlineLevel="1">
      <c r="A1800" s="10">
        <v>1613300562</v>
      </c>
      <c r="B1800" s="11">
        <v>562</v>
      </c>
      <c r="C1800" s="19">
        <v>613300</v>
      </c>
      <c r="D1800" s="13">
        <v>1</v>
      </c>
      <c r="E1800" s="136" t="s">
        <v>3154</v>
      </c>
      <c r="F1800" s="15" t="s">
        <v>60</v>
      </c>
      <c r="G1800" s="137" t="s">
        <v>3154</v>
      </c>
      <c r="H1800" s="13" t="s">
        <v>34</v>
      </c>
      <c r="I1800" s="126" t="s">
        <v>3154</v>
      </c>
      <c r="J1800" s="126" t="s">
        <v>3154</v>
      </c>
      <c r="K1800" s="17">
        <f>VLOOKUP(A1800,[4]גיליון1!$A$1574:$P$7681,10,0)</f>
        <v>0</v>
      </c>
      <c r="L1800" s="17">
        <f>VLOOKUP(A1800,'[2]2023'!$A$9:$I$7853,9,0)</f>
        <v>0</v>
      </c>
      <c r="M1800" s="18">
        <f>VLOOKUP(A1800,[3]data1683177749303!$A$2:$J$6448,10,0)</f>
        <v>0</v>
      </c>
    </row>
    <row r="1801" spans="1:13" ht="15.75" outlineLevel="1">
      <c r="A1801" s="10">
        <v>1613300565</v>
      </c>
      <c r="B1801" s="11">
        <v>565</v>
      </c>
      <c r="C1801" s="19">
        <v>613300</v>
      </c>
      <c r="D1801" s="13">
        <v>1</v>
      </c>
      <c r="E1801" s="136" t="s">
        <v>3154</v>
      </c>
      <c r="F1801" s="15" t="s">
        <v>1230</v>
      </c>
      <c r="G1801" s="137" t="s">
        <v>3154</v>
      </c>
      <c r="H1801" s="13" t="s">
        <v>34</v>
      </c>
      <c r="I1801" s="126" t="s">
        <v>3154</v>
      </c>
      <c r="J1801" s="126" t="s">
        <v>3154</v>
      </c>
      <c r="K1801" s="17">
        <f>VLOOKUP(A1801,[4]גיליון1!$A$1574:$P$7681,10,0)</f>
        <v>0</v>
      </c>
      <c r="L1801" s="17">
        <f>VLOOKUP(A1801,'[2]2023'!$A$9:$I$7853,9,0)</f>
        <v>0</v>
      </c>
      <c r="M1801" s="18">
        <f>VLOOKUP(A1801,[3]data1683177749303!$A$2:$J$6448,10,0)</f>
        <v>0</v>
      </c>
    </row>
    <row r="1802" spans="1:13" ht="15.75" outlineLevel="1">
      <c r="A1802" s="10">
        <v>1613300566</v>
      </c>
      <c r="B1802" s="11">
        <v>566</v>
      </c>
      <c r="C1802" s="19">
        <v>613300</v>
      </c>
      <c r="D1802" s="13">
        <v>1</v>
      </c>
      <c r="E1802" s="136" t="s">
        <v>3154</v>
      </c>
      <c r="F1802" s="15" t="s">
        <v>1231</v>
      </c>
      <c r="G1802" s="137" t="s">
        <v>3154</v>
      </c>
      <c r="H1802" s="13" t="s">
        <v>34</v>
      </c>
      <c r="I1802" s="126" t="s">
        <v>3154</v>
      </c>
      <c r="J1802" s="126" t="s">
        <v>3154</v>
      </c>
      <c r="K1802" s="17">
        <f>VLOOKUP(A1802,[4]גיליון1!$A$1574:$P$7681,10,0)</f>
        <v>0</v>
      </c>
      <c r="L1802" s="17">
        <f>VLOOKUP(A1802,'[2]2023'!$A$9:$I$7853,9,0)</f>
        <v>0</v>
      </c>
      <c r="M1802" s="18">
        <f>VLOOKUP(A1802,[3]data1683177749303!$A$2:$J$6448,10,0)</f>
        <v>0</v>
      </c>
    </row>
    <row r="1803" spans="1:13" ht="15.75" outlineLevel="1">
      <c r="A1803" s="10">
        <v>1613300571</v>
      </c>
      <c r="B1803" s="11">
        <v>571</v>
      </c>
      <c r="C1803" s="19">
        <v>613300</v>
      </c>
      <c r="D1803" s="13">
        <v>1</v>
      </c>
      <c r="E1803" s="136" t="s">
        <v>3154</v>
      </c>
      <c r="F1803" s="15" t="s">
        <v>91</v>
      </c>
      <c r="G1803" s="137" t="s">
        <v>3154</v>
      </c>
      <c r="H1803" s="13" t="s">
        <v>31</v>
      </c>
      <c r="I1803" s="16">
        <f>K1803/L1803-1</f>
        <v>0</v>
      </c>
      <c r="J1803" s="126" t="s">
        <v>3154</v>
      </c>
      <c r="K1803" s="17">
        <f>VLOOKUP(A1803,[4]גיליון1!$A$1574:$P$7681,10,0)</f>
        <v>32500</v>
      </c>
      <c r="L1803" s="17">
        <f>VLOOKUP(A1803,'[2]2023'!$A$9:$I$7853,9,0)</f>
        <v>32500</v>
      </c>
      <c r="M1803" s="18">
        <f>VLOOKUP(A1803,[3]data1683177749303!$A$2:$J$6448,10,0)</f>
        <v>32500</v>
      </c>
    </row>
    <row r="1804" spans="1:13" ht="15.75" outlineLevel="1">
      <c r="A1804" s="10">
        <v>1613300700</v>
      </c>
      <c r="B1804" s="11">
        <v>700</v>
      </c>
      <c r="C1804" s="19">
        <v>613300</v>
      </c>
      <c r="D1804" s="13">
        <v>1</v>
      </c>
      <c r="E1804" s="136" t="s">
        <v>3154</v>
      </c>
      <c r="F1804" s="15" t="s">
        <v>61</v>
      </c>
      <c r="G1804" s="137" t="s">
        <v>3154</v>
      </c>
      <c r="H1804" s="13" t="s">
        <v>11</v>
      </c>
      <c r="I1804" s="126" t="s">
        <v>3154</v>
      </c>
      <c r="J1804" s="126" t="s">
        <v>3154</v>
      </c>
      <c r="K1804" s="17">
        <f>VLOOKUP(A1804,[4]גיליון1!$A$1574:$P$7681,10,0)</f>
        <v>0</v>
      </c>
      <c r="L1804" s="17">
        <f>VLOOKUP(A1804,'[2]2023'!$A$9:$I$7853,9,0)</f>
        <v>0</v>
      </c>
      <c r="M1804" s="140" t="s">
        <v>3154</v>
      </c>
    </row>
    <row r="1805" spans="1:13" ht="15.75" outlineLevel="1">
      <c r="A1805" s="10">
        <v>1613300710</v>
      </c>
      <c r="B1805" s="11">
        <v>710</v>
      </c>
      <c r="C1805" s="19">
        <v>613300</v>
      </c>
      <c r="D1805" s="13">
        <v>1</v>
      </c>
      <c r="E1805" s="136" t="s">
        <v>3154</v>
      </c>
      <c r="F1805" s="15" t="s">
        <v>62</v>
      </c>
      <c r="G1805" s="137" t="s">
        <v>3154</v>
      </c>
      <c r="H1805" s="13" t="s">
        <v>34</v>
      </c>
      <c r="I1805" s="126" t="s">
        <v>3154</v>
      </c>
      <c r="J1805" s="126" t="s">
        <v>3154</v>
      </c>
      <c r="K1805" s="17">
        <f>VLOOKUP(A1805,[4]גיליון1!$A$1574:$P$7681,10,0)</f>
        <v>0</v>
      </c>
      <c r="L1805" s="17">
        <f>VLOOKUP(A1805,'[2]2023'!$A$9:$I$7853,9,0)</f>
        <v>0</v>
      </c>
      <c r="M1805" s="140" t="s">
        <v>3154</v>
      </c>
    </row>
    <row r="1806" spans="1:13" ht="15.75" outlineLevel="1">
      <c r="A1806" s="10">
        <v>1613300721</v>
      </c>
      <c r="B1806" s="11">
        <v>721</v>
      </c>
      <c r="C1806" s="19">
        <v>613300</v>
      </c>
      <c r="D1806" s="13">
        <v>1</v>
      </c>
      <c r="E1806" s="136" t="s">
        <v>3154</v>
      </c>
      <c r="F1806" s="15" t="s">
        <v>1232</v>
      </c>
      <c r="G1806" s="137" t="s">
        <v>3154</v>
      </c>
      <c r="H1806" s="13" t="s">
        <v>34</v>
      </c>
      <c r="I1806" s="16">
        <f>K1806/L1806-1</f>
        <v>-0.16666666666666663</v>
      </c>
      <c r="J1806" s="126" t="s">
        <v>3154</v>
      </c>
      <c r="K1806" s="17">
        <v>500</v>
      </c>
      <c r="L1806" s="17">
        <f>VLOOKUP(A1806,'[2]2023'!$A$9:$I$7853,9,0)</f>
        <v>600</v>
      </c>
      <c r="M1806" s="18">
        <f>VLOOKUP(A1806,[3]data1683177749303!$A$2:$J$6448,10,0)</f>
        <v>0</v>
      </c>
    </row>
    <row r="1807" spans="1:13" ht="15.75" outlineLevel="1">
      <c r="A1807" s="10">
        <v>1613300722</v>
      </c>
      <c r="B1807" s="11">
        <v>722</v>
      </c>
      <c r="C1807" s="19">
        <v>613300</v>
      </c>
      <c r="D1807" s="13">
        <v>1</v>
      </c>
      <c r="E1807" s="136" t="s">
        <v>3154</v>
      </c>
      <c r="F1807" s="15" t="s">
        <v>64</v>
      </c>
      <c r="G1807" s="137" t="s">
        <v>3154</v>
      </c>
      <c r="H1807" s="13" t="s">
        <v>34</v>
      </c>
      <c r="I1807" s="126" t="s">
        <v>3154</v>
      </c>
      <c r="J1807" s="126" t="s">
        <v>3154</v>
      </c>
      <c r="K1807" s="17">
        <f>VLOOKUP(A1807,[4]גיליון1!$A$1574:$P$7681,10,0)</f>
        <v>0</v>
      </c>
      <c r="L1807" s="17">
        <f>VLOOKUP(A1807,'[2]2023'!$A$9:$I$7853,9,0)</f>
        <v>0</v>
      </c>
      <c r="M1807" s="18">
        <f>VLOOKUP(A1807,[3]data1683177749303!$A$2:$J$6448,10,0)</f>
        <v>0</v>
      </c>
    </row>
    <row r="1808" spans="1:13" ht="15.75" outlineLevel="1">
      <c r="A1808" s="10">
        <v>1613300723</v>
      </c>
      <c r="B1808" s="11">
        <v>723</v>
      </c>
      <c r="C1808" s="19">
        <v>613300</v>
      </c>
      <c r="D1808" s="13">
        <v>1</v>
      </c>
      <c r="E1808" s="136" t="s">
        <v>3154</v>
      </c>
      <c r="F1808" s="15" t="s">
        <v>1233</v>
      </c>
      <c r="G1808" s="137" t="s">
        <v>3154</v>
      </c>
      <c r="H1808" s="13" t="s">
        <v>34</v>
      </c>
      <c r="I1808" s="126" t="s">
        <v>3154</v>
      </c>
      <c r="J1808" s="126" t="s">
        <v>3154</v>
      </c>
      <c r="K1808" s="17">
        <f>VLOOKUP(A1808,[4]גיליון1!$A$1574:$P$7681,10,0)</f>
        <v>0</v>
      </c>
      <c r="L1808" s="17">
        <f>VLOOKUP(A1808,'[2]2023'!$A$9:$I$7853,9,0)</f>
        <v>0</v>
      </c>
      <c r="M1808" s="140" t="s">
        <v>3154</v>
      </c>
    </row>
    <row r="1809" spans="1:13" ht="15.75" outlineLevel="1">
      <c r="A1809" s="10">
        <v>1613300741</v>
      </c>
      <c r="B1809" s="11">
        <v>741</v>
      </c>
      <c r="C1809" s="19">
        <v>613300</v>
      </c>
      <c r="D1809" s="13">
        <v>1</v>
      </c>
      <c r="E1809" s="136" t="s">
        <v>3154</v>
      </c>
      <c r="F1809" s="15" t="s">
        <v>1234</v>
      </c>
      <c r="G1809" s="137" t="s">
        <v>3154</v>
      </c>
      <c r="H1809" s="13" t="s">
        <v>34</v>
      </c>
      <c r="I1809" s="126" t="s">
        <v>3154</v>
      </c>
      <c r="J1809" s="126" t="s">
        <v>3154</v>
      </c>
      <c r="K1809" s="17">
        <f>VLOOKUP(A1809,[4]גיליון1!$A$1574:$P$7681,10,0)</f>
        <v>0</v>
      </c>
      <c r="L1809" s="17">
        <f>VLOOKUP(A1809,'[2]2023'!$A$9:$I$7853,9,0)</f>
        <v>0</v>
      </c>
      <c r="M1809" s="18">
        <f>VLOOKUP(A1809,[3]data1683177749303!$A$2:$J$6448,10,0)</f>
        <v>0</v>
      </c>
    </row>
    <row r="1810" spans="1:13" ht="15.75" outlineLevel="1">
      <c r="A1810" s="10">
        <v>1613300751</v>
      </c>
      <c r="B1810" s="11">
        <v>751</v>
      </c>
      <c r="C1810" s="19">
        <v>613300</v>
      </c>
      <c r="D1810" s="13">
        <v>1</v>
      </c>
      <c r="E1810" s="136" t="s">
        <v>3154</v>
      </c>
      <c r="F1810" s="15" t="s">
        <v>68</v>
      </c>
      <c r="G1810" s="137" t="s">
        <v>3154</v>
      </c>
      <c r="H1810" s="13" t="s">
        <v>34</v>
      </c>
      <c r="I1810" s="16">
        <f>K1810/L1810-1</f>
        <v>-6.6666666666666652E-2</v>
      </c>
      <c r="J1810" s="126" t="s">
        <v>3154</v>
      </c>
      <c r="K1810" s="17">
        <v>1400</v>
      </c>
      <c r="L1810" s="17">
        <f>VLOOKUP(A1810,'[2]2023'!$A$9:$I$7853,9,0)</f>
        <v>1500</v>
      </c>
      <c r="M1810" s="18">
        <f>VLOOKUP(A1810,[3]data1683177749303!$A$2:$J$6448,10,0)</f>
        <v>1115</v>
      </c>
    </row>
    <row r="1811" spans="1:13" ht="15.75" outlineLevel="1">
      <c r="A1811" s="10">
        <v>1613300752</v>
      </c>
      <c r="B1811" s="11">
        <v>752</v>
      </c>
      <c r="C1811" s="19">
        <v>613300</v>
      </c>
      <c r="D1811" s="13">
        <v>1</v>
      </c>
      <c r="E1811" s="136" t="s">
        <v>3154</v>
      </c>
      <c r="F1811" s="15" t="s">
        <v>69</v>
      </c>
      <c r="G1811" s="137" t="s">
        <v>3154</v>
      </c>
      <c r="H1811" s="13" t="s">
        <v>31</v>
      </c>
      <c r="I1811" s="16">
        <f>K1811/L1811-1</f>
        <v>0</v>
      </c>
      <c r="J1811" s="126" t="s">
        <v>3154</v>
      </c>
      <c r="K1811" s="17">
        <f>VLOOKUP(A1811,[4]גיליון1!$A$1574:$P$7681,10,0)</f>
        <v>51000</v>
      </c>
      <c r="L1811" s="17">
        <f>VLOOKUP(A1811,'[2]2023'!$A$9:$I$7853,9,0)</f>
        <v>51000</v>
      </c>
      <c r="M1811" s="18">
        <f>VLOOKUP(A1811,[3]data1683177749303!$A$2:$J$6448,10,0)</f>
        <v>13592.15</v>
      </c>
    </row>
    <row r="1812" spans="1:13" ht="15.75" outlineLevel="1">
      <c r="A1812" s="10">
        <v>1613300753</v>
      </c>
      <c r="B1812" s="11">
        <v>753</v>
      </c>
      <c r="C1812" s="19">
        <v>613300</v>
      </c>
      <c r="D1812" s="13">
        <v>1</v>
      </c>
      <c r="E1812" s="136" t="s">
        <v>3154</v>
      </c>
      <c r="F1812" s="15" t="s">
        <v>28</v>
      </c>
      <c r="G1812" s="137" t="s">
        <v>3154</v>
      </c>
      <c r="H1812" s="13" t="s">
        <v>31</v>
      </c>
      <c r="I1812" s="126" t="s">
        <v>3154</v>
      </c>
      <c r="J1812" s="126" t="s">
        <v>3154</v>
      </c>
      <c r="K1812" s="17">
        <f>VLOOKUP(A1812,[4]גיליון1!$A$1574:$P$7681,10,0)</f>
        <v>0</v>
      </c>
      <c r="L1812" s="17">
        <f>VLOOKUP(A1812,'[2]2023'!$A$9:$I$7853,9,0)</f>
        <v>0</v>
      </c>
      <c r="M1812" s="140" t="s">
        <v>3154</v>
      </c>
    </row>
    <row r="1813" spans="1:13" ht="15.75" outlineLevel="1">
      <c r="A1813" s="10">
        <v>1613300757</v>
      </c>
      <c r="B1813" s="11">
        <v>757</v>
      </c>
      <c r="C1813" s="19">
        <v>613300</v>
      </c>
      <c r="D1813" s="13">
        <v>1</v>
      </c>
      <c r="E1813" s="136" t="s">
        <v>3154</v>
      </c>
      <c r="F1813" s="15" t="s">
        <v>1235</v>
      </c>
      <c r="G1813" s="137" t="s">
        <v>3154</v>
      </c>
      <c r="H1813" s="13" t="s">
        <v>34</v>
      </c>
      <c r="I1813" s="16">
        <f>K1813/L1813-1</f>
        <v>-9.9999999999999978E-2</v>
      </c>
      <c r="J1813" s="126" t="s">
        <v>3154</v>
      </c>
      <c r="K1813" s="17">
        <f>VLOOKUP(A1813,[4]גיליון1!$A$1574:$P$7681,10,0)</f>
        <v>13500</v>
      </c>
      <c r="L1813" s="17">
        <f>VLOOKUP(A1813,'[2]2023'!$A$9:$I$7853,9,0)</f>
        <v>15000</v>
      </c>
      <c r="M1813" s="18">
        <f>VLOOKUP(A1813,[3]data1683177749303!$A$2:$J$6448,10,0)</f>
        <v>14141.2</v>
      </c>
    </row>
    <row r="1814" spans="1:13" ht="15.75" outlineLevel="1">
      <c r="A1814" s="10">
        <v>1613300794</v>
      </c>
      <c r="B1814" s="11">
        <v>794</v>
      </c>
      <c r="C1814" s="19">
        <v>613300</v>
      </c>
      <c r="D1814" s="13">
        <v>1</v>
      </c>
      <c r="E1814" s="136" t="s">
        <v>3154</v>
      </c>
      <c r="F1814" s="15" t="s">
        <v>73</v>
      </c>
      <c r="G1814" s="137" t="s">
        <v>3154</v>
      </c>
      <c r="H1814" s="13" t="s">
        <v>31</v>
      </c>
      <c r="I1814" s="16">
        <f>K1814/L1814-1</f>
        <v>0</v>
      </c>
      <c r="J1814" s="126" t="s">
        <v>3154</v>
      </c>
      <c r="K1814" s="17">
        <f>VLOOKUP(A1814,[4]גיליון1!$A$1574:$P$7681,10,0)</f>
        <v>2100</v>
      </c>
      <c r="L1814" s="17">
        <f>VLOOKUP(A1814,'[2]2023'!$A$9:$I$7853,9,0)</f>
        <v>2100</v>
      </c>
      <c r="M1814" s="18">
        <f>VLOOKUP(A1814,[3]data1683177749303!$A$2:$J$6448,10,0)</f>
        <v>2334</v>
      </c>
    </row>
    <row r="1815" spans="1:13" ht="15.75" outlineLevel="1">
      <c r="A1815" s="10">
        <v>1613300900</v>
      </c>
      <c r="B1815" s="11">
        <v>900</v>
      </c>
      <c r="C1815" s="19">
        <v>613300</v>
      </c>
      <c r="D1815" s="13">
        <v>1</v>
      </c>
      <c r="E1815" s="136" t="s">
        <v>3154</v>
      </c>
      <c r="F1815" s="15" t="s">
        <v>1236</v>
      </c>
      <c r="G1815" s="137" t="s">
        <v>3154</v>
      </c>
      <c r="H1815" s="13" t="s">
        <v>11</v>
      </c>
      <c r="I1815" s="126" t="s">
        <v>3154</v>
      </c>
      <c r="J1815" s="126" t="s">
        <v>3154</v>
      </c>
      <c r="K1815" s="17">
        <f>VLOOKUP(A1815,[4]גיליון1!$A$1574:$P$7681,10,0)</f>
        <v>0</v>
      </c>
      <c r="L1815" s="17">
        <f>VLOOKUP(A1815,'[2]2023'!$A$9:$I$7853,9,0)</f>
        <v>0</v>
      </c>
      <c r="M1815" s="140" t="s">
        <v>3154</v>
      </c>
    </row>
    <row r="1816" spans="1:13" ht="15.75" outlineLevel="1">
      <c r="A1816" s="10">
        <v>1613300931</v>
      </c>
      <c r="B1816" s="11">
        <v>931</v>
      </c>
      <c r="C1816" s="19">
        <v>613300</v>
      </c>
      <c r="D1816" s="13">
        <v>1</v>
      </c>
      <c r="E1816" s="136" t="s">
        <v>3154</v>
      </c>
      <c r="F1816" s="15" t="s">
        <v>1223</v>
      </c>
      <c r="G1816" s="137" t="s">
        <v>3154</v>
      </c>
      <c r="H1816" s="13" t="s">
        <v>34</v>
      </c>
      <c r="I1816" s="126" t="s">
        <v>3154</v>
      </c>
      <c r="J1816" s="126" t="s">
        <v>3154</v>
      </c>
      <c r="K1816" s="17">
        <f>VLOOKUP(A1816,[4]גיליון1!$A$1574:$P$7681,10,0)</f>
        <v>0</v>
      </c>
      <c r="L1816" s="17">
        <f>VLOOKUP(A1816,'[2]2023'!$A$9:$I$7853,9,0)</f>
        <v>0</v>
      </c>
      <c r="M1816" s="18">
        <f>VLOOKUP(A1816,[3]data1683177749303!$A$2:$J$6448,10,0)</f>
        <v>0</v>
      </c>
    </row>
    <row r="1817" spans="1:13" ht="16.5" outlineLevel="1" thickBot="1">
      <c r="A1817" s="10">
        <v>1613300961</v>
      </c>
      <c r="B1817" s="11">
        <v>961</v>
      </c>
      <c r="C1817" s="19">
        <v>613300</v>
      </c>
      <c r="D1817" s="13">
        <v>1</v>
      </c>
      <c r="E1817" s="136" t="s">
        <v>3154</v>
      </c>
      <c r="F1817" s="15" t="s">
        <v>79</v>
      </c>
      <c r="G1817" s="137" t="s">
        <v>3154</v>
      </c>
      <c r="H1817" s="13" t="s">
        <v>34</v>
      </c>
      <c r="I1817" s="126" t="s">
        <v>3154</v>
      </c>
      <c r="J1817" s="126" t="s">
        <v>3154</v>
      </c>
      <c r="K1817" s="17">
        <f>VLOOKUP(A1817,[4]גיליון1!$A$1574:$P$7681,10,0)</f>
        <v>0</v>
      </c>
      <c r="L1817" s="17">
        <f>VLOOKUP(A1817,'[2]2023'!$A$9:$I$7853,9,0)</f>
        <v>0</v>
      </c>
      <c r="M1817" s="140" t="s">
        <v>3154</v>
      </c>
    </row>
    <row r="1818" spans="1:13" ht="16.5" thickBot="1">
      <c r="A1818" s="125" t="s">
        <v>3154</v>
      </c>
      <c r="B1818" s="25" t="s">
        <v>1237</v>
      </c>
      <c r="C1818" s="146" t="s">
        <v>3154</v>
      </c>
      <c r="D1818" s="146" t="s">
        <v>3154</v>
      </c>
      <c r="E1818" s="147" t="s">
        <v>3154</v>
      </c>
      <c r="F1818" s="28" t="s">
        <v>1228</v>
      </c>
      <c r="G1818" s="153" t="s">
        <v>3154</v>
      </c>
      <c r="H1818" s="146" t="s">
        <v>3154</v>
      </c>
      <c r="I1818" s="29">
        <f>K1818/L1818-1</f>
        <v>2.8110486433634785E-2</v>
      </c>
      <c r="J1818" s="127" t="s">
        <v>3154</v>
      </c>
      <c r="K1818" s="37">
        <f>SUBTOTAL(9,K1775:K1817)</f>
        <v>420600</v>
      </c>
      <c r="L1818" s="37">
        <f>SUBTOTAL(9,L1775:L1817)</f>
        <v>409100</v>
      </c>
      <c r="M1818" s="38">
        <f>SUBTOTAL(9,M1775:M1817)</f>
        <v>360115.92</v>
      </c>
    </row>
    <row r="1819" spans="1:13" ht="15.75" outlineLevel="1">
      <c r="A1819" s="10">
        <v>16134000</v>
      </c>
      <c r="B1819" s="32">
        <v>0</v>
      </c>
      <c r="C1819" s="49">
        <v>613400</v>
      </c>
      <c r="D1819" s="34">
        <v>1</v>
      </c>
      <c r="E1819" s="151" t="s">
        <v>3154</v>
      </c>
      <c r="F1819" s="35" t="s">
        <v>1238</v>
      </c>
      <c r="G1819" s="152" t="s">
        <v>3154</v>
      </c>
      <c r="H1819" s="34" t="s">
        <v>11</v>
      </c>
      <c r="I1819" s="142" t="s">
        <v>3154</v>
      </c>
      <c r="J1819" s="142" t="s">
        <v>3154</v>
      </c>
      <c r="K1819" s="17">
        <f>VLOOKUP(A1819,[4]גיליון1!$A$1574:$P$7681,10,0)</f>
        <v>0</v>
      </c>
      <c r="L1819" s="139" t="s">
        <v>3154</v>
      </c>
      <c r="M1819" s="140" t="s">
        <v>3154</v>
      </c>
    </row>
    <row r="1820" spans="1:13" ht="15.75" outlineLevel="1">
      <c r="A1820" s="10">
        <v>1613400100</v>
      </c>
      <c r="B1820" s="11">
        <v>100</v>
      </c>
      <c r="C1820" s="19">
        <v>613400</v>
      </c>
      <c r="D1820" s="13">
        <v>1</v>
      </c>
      <c r="E1820" s="136" t="s">
        <v>3154</v>
      </c>
      <c r="F1820" s="15" t="s">
        <v>18</v>
      </c>
      <c r="G1820" s="137" t="s">
        <v>3154</v>
      </c>
      <c r="H1820" s="13" t="s">
        <v>11</v>
      </c>
      <c r="I1820" s="126" t="s">
        <v>3154</v>
      </c>
      <c r="J1820" s="142" t="s">
        <v>3154</v>
      </c>
      <c r="K1820" s="17">
        <f>VLOOKUP(A1820,[4]גיליון1!$A$1574:$P$7681,10,0)</f>
        <v>0</v>
      </c>
      <c r="L1820" s="17">
        <f>VLOOKUP(A1820,'[2]2023'!$A$9:$I$7853,9,0)</f>
        <v>0</v>
      </c>
      <c r="M1820" s="140" t="s">
        <v>3154</v>
      </c>
    </row>
    <row r="1821" spans="1:13" ht="15.75" outlineLevel="1">
      <c r="A1821" s="10">
        <v>1613400110</v>
      </c>
      <c r="B1821" s="11">
        <v>110</v>
      </c>
      <c r="C1821" s="19">
        <v>613400</v>
      </c>
      <c r="D1821" s="13">
        <v>1</v>
      </c>
      <c r="E1821" s="136" t="s">
        <v>3154</v>
      </c>
      <c r="F1821" s="15" t="s">
        <v>19</v>
      </c>
      <c r="G1821" s="137" t="s">
        <v>3154</v>
      </c>
      <c r="H1821" s="13" t="s">
        <v>20</v>
      </c>
      <c r="I1821" s="16">
        <f>K1821/L1821-1</f>
        <v>-1</v>
      </c>
      <c r="J1821" s="126" t="s">
        <v>3154</v>
      </c>
      <c r="K1821" s="17">
        <f>VLOOKUP(A1821,[4]גיליון1!$A$1574:$P$7681,10,0)</f>
        <v>0</v>
      </c>
      <c r="L1821" s="17">
        <f>VLOOKUP(A1821,'[2]2023'!$A$9:$I$7853,9,0)</f>
        <v>100000</v>
      </c>
      <c r="M1821" s="18">
        <f>VLOOKUP(A1821,[3]data1683177749303!$A$2:$J$6448,10,0)</f>
        <v>0</v>
      </c>
    </row>
    <row r="1822" spans="1:13" ht="15.75" outlineLevel="1">
      <c r="A1822" s="10">
        <v>1613400119</v>
      </c>
      <c r="B1822" s="11">
        <v>119</v>
      </c>
      <c r="C1822" s="19">
        <v>613400</v>
      </c>
      <c r="D1822" s="13">
        <v>1</v>
      </c>
      <c r="E1822" s="136" t="s">
        <v>3154</v>
      </c>
      <c r="F1822" s="15" t="s">
        <v>21</v>
      </c>
      <c r="G1822" s="137" t="s">
        <v>3154</v>
      </c>
      <c r="H1822" s="13" t="s">
        <v>20</v>
      </c>
      <c r="I1822" s="126" t="s">
        <v>3154</v>
      </c>
      <c r="J1822" s="126" t="s">
        <v>3154</v>
      </c>
      <c r="K1822" s="17">
        <f>VLOOKUP(A1822,[4]גיליון1!$A$1574:$P$7681,10,0)</f>
        <v>120000</v>
      </c>
      <c r="L1822" s="17">
        <f>VLOOKUP(A1822,'[2]2023'!$A$9:$I$7853,9,0)</f>
        <v>0</v>
      </c>
      <c r="M1822" s="140" t="s">
        <v>3154</v>
      </c>
    </row>
    <row r="1823" spans="1:13" ht="15.75" outlineLevel="1">
      <c r="A1823" s="10">
        <v>1613400122</v>
      </c>
      <c r="B1823" s="11">
        <v>122</v>
      </c>
      <c r="C1823" s="19">
        <v>613400</v>
      </c>
      <c r="D1823" s="13">
        <v>1</v>
      </c>
      <c r="E1823" s="136" t="s">
        <v>3154</v>
      </c>
      <c r="F1823" s="15" t="s">
        <v>22</v>
      </c>
      <c r="G1823" s="137" t="s">
        <v>3154</v>
      </c>
      <c r="H1823" s="13" t="s">
        <v>20</v>
      </c>
      <c r="I1823" s="16">
        <f>K1823/L1823-1</f>
        <v>0</v>
      </c>
      <c r="J1823" s="126" t="s">
        <v>3154</v>
      </c>
      <c r="K1823" s="17">
        <f>VLOOKUP(A1823,[4]גיליון1!$A$1574:$P$7681,10,0)</f>
        <v>2700</v>
      </c>
      <c r="L1823" s="17">
        <f>VLOOKUP(A1823,'[2]2023'!$A$9:$I$7853,9,0)</f>
        <v>2700</v>
      </c>
      <c r="M1823" s="18">
        <f>VLOOKUP(A1823,[3]data1683177749303!$A$2:$J$6448,10,0)</f>
        <v>0</v>
      </c>
    </row>
    <row r="1824" spans="1:13" ht="15.75" outlineLevel="1">
      <c r="A1824" s="10">
        <v>1613400126</v>
      </c>
      <c r="B1824" s="11">
        <v>126</v>
      </c>
      <c r="C1824" s="19">
        <v>613400</v>
      </c>
      <c r="D1824" s="13">
        <v>1</v>
      </c>
      <c r="E1824" s="136" t="s">
        <v>3154</v>
      </c>
      <c r="F1824" s="15" t="s">
        <v>23</v>
      </c>
      <c r="G1824" s="137" t="s">
        <v>3154</v>
      </c>
      <c r="H1824" s="13" t="s">
        <v>20</v>
      </c>
      <c r="I1824" s="126" t="s">
        <v>3154</v>
      </c>
      <c r="J1824" s="126" t="s">
        <v>3154</v>
      </c>
      <c r="K1824" s="17">
        <f>VLOOKUP(A1824,[4]גיליון1!$A$1574:$P$7681,10,0)</f>
        <v>8800</v>
      </c>
      <c r="L1824" s="17">
        <f>VLOOKUP(A1824,'[2]2023'!$A$9:$I$7853,9,0)</f>
        <v>0</v>
      </c>
      <c r="M1824" s="18">
        <f>VLOOKUP(A1824,[3]data1683177749303!$A$2:$J$6448,10,0)</f>
        <v>0</v>
      </c>
    </row>
    <row r="1825" spans="1:13" ht="15.75" outlineLevel="1">
      <c r="A1825" s="10">
        <v>1613400130</v>
      </c>
      <c r="B1825" s="11">
        <v>130</v>
      </c>
      <c r="C1825" s="19">
        <v>613400</v>
      </c>
      <c r="D1825" s="13">
        <v>1</v>
      </c>
      <c r="E1825" s="136" t="s">
        <v>3154</v>
      </c>
      <c r="F1825" s="15" t="s">
        <v>24</v>
      </c>
      <c r="G1825" s="137" t="s">
        <v>3154</v>
      </c>
      <c r="H1825" s="13" t="s">
        <v>20</v>
      </c>
      <c r="I1825" s="126" t="s">
        <v>3154</v>
      </c>
      <c r="J1825" s="126" t="s">
        <v>3154</v>
      </c>
      <c r="K1825" s="17">
        <f>VLOOKUP(A1825,[4]גיליון1!$A$1574:$P$7681,10,0)</f>
        <v>0</v>
      </c>
      <c r="L1825" s="17">
        <f>VLOOKUP(A1825,'[2]2023'!$A$9:$I$7853,9,0)</f>
        <v>0</v>
      </c>
      <c r="M1825" s="18">
        <f>VLOOKUP(A1825,[3]data1683177749303!$A$2:$J$6448,10,0)</f>
        <v>0</v>
      </c>
    </row>
    <row r="1826" spans="1:13" ht="15.75" outlineLevel="1">
      <c r="A1826" s="10">
        <v>1613400140</v>
      </c>
      <c r="B1826" s="11">
        <v>140</v>
      </c>
      <c r="C1826" s="19">
        <v>613400</v>
      </c>
      <c r="D1826" s="13">
        <v>1</v>
      </c>
      <c r="E1826" s="136" t="s">
        <v>3154</v>
      </c>
      <c r="F1826" s="15" t="s">
        <v>25</v>
      </c>
      <c r="G1826" s="137" t="s">
        <v>3154</v>
      </c>
      <c r="H1826" s="13" t="s">
        <v>20</v>
      </c>
      <c r="I1826" s="16">
        <f>K1826/L1826-1</f>
        <v>0.36363636363636354</v>
      </c>
      <c r="J1826" s="126" t="s">
        <v>3154</v>
      </c>
      <c r="K1826" s="17">
        <f>VLOOKUP(A1826,[4]גיליון1!$A$1574:$P$7681,10,0)</f>
        <v>37500</v>
      </c>
      <c r="L1826" s="17">
        <f>VLOOKUP(A1826,'[2]2023'!$A$9:$I$7853,9,0)</f>
        <v>27500</v>
      </c>
      <c r="M1826" s="18">
        <f>VLOOKUP(A1826,[3]data1683177749303!$A$2:$J$6448,10,0)</f>
        <v>0</v>
      </c>
    </row>
    <row r="1827" spans="1:13" ht="15.75" outlineLevel="1">
      <c r="A1827" s="10">
        <v>1613400400</v>
      </c>
      <c r="B1827" s="11">
        <v>400</v>
      </c>
      <c r="C1827" s="19">
        <v>613400</v>
      </c>
      <c r="D1827" s="13">
        <v>1</v>
      </c>
      <c r="E1827" s="136" t="s">
        <v>3154</v>
      </c>
      <c r="F1827" s="15" t="s">
        <v>29</v>
      </c>
      <c r="G1827" s="137" t="s">
        <v>3154</v>
      </c>
      <c r="H1827" s="13" t="s">
        <v>11</v>
      </c>
      <c r="I1827" s="126" t="s">
        <v>3154</v>
      </c>
      <c r="J1827" s="126" t="s">
        <v>3154</v>
      </c>
      <c r="K1827" s="17">
        <f>VLOOKUP(A1827,[4]גיליון1!$A$1574:$P$7681,10,0)</f>
        <v>0</v>
      </c>
      <c r="L1827" s="17">
        <f>VLOOKUP(A1827,'[2]2023'!$A$9:$I$7853,9,0)</f>
        <v>0</v>
      </c>
      <c r="M1827" s="140" t="s">
        <v>3154</v>
      </c>
    </row>
    <row r="1828" spans="1:13" ht="15.75" outlineLevel="1">
      <c r="A1828" s="10">
        <v>1613400561</v>
      </c>
      <c r="B1828" s="11">
        <v>561</v>
      </c>
      <c r="C1828" s="19">
        <v>613400</v>
      </c>
      <c r="D1828" s="13">
        <v>1</v>
      </c>
      <c r="E1828" s="136" t="s">
        <v>3154</v>
      </c>
      <c r="F1828" s="15" t="s">
        <v>59</v>
      </c>
      <c r="G1828" s="137" t="s">
        <v>3154</v>
      </c>
      <c r="H1828" s="13" t="s">
        <v>34</v>
      </c>
      <c r="I1828" s="126" t="s">
        <v>3154</v>
      </c>
      <c r="J1828" s="126" t="s">
        <v>3154</v>
      </c>
      <c r="K1828" s="17">
        <f>VLOOKUP(A1828,[4]גיליון1!$A$1574:$P$7681,10,0)</f>
        <v>0</v>
      </c>
      <c r="L1828" s="17">
        <f>VLOOKUP(A1828,'[2]2023'!$A$9:$I$7853,9,0)</f>
        <v>0</v>
      </c>
      <c r="M1828" s="140" t="s">
        <v>3154</v>
      </c>
    </row>
    <row r="1829" spans="1:13" ht="15.75" outlineLevel="1">
      <c r="A1829" s="10">
        <v>1613400571</v>
      </c>
      <c r="B1829" s="11">
        <v>571</v>
      </c>
      <c r="C1829" s="19">
        <v>613400</v>
      </c>
      <c r="D1829" s="13">
        <v>1</v>
      </c>
      <c r="E1829" s="136" t="s">
        <v>3154</v>
      </c>
      <c r="F1829" s="15" t="s">
        <v>91</v>
      </c>
      <c r="G1829" s="137" t="s">
        <v>3154</v>
      </c>
      <c r="H1829" s="13" t="s">
        <v>31</v>
      </c>
      <c r="I1829" s="16">
        <f>K1829/L1829-1</f>
        <v>0</v>
      </c>
      <c r="J1829" s="126" t="s">
        <v>3154</v>
      </c>
      <c r="K1829" s="17">
        <f>VLOOKUP(A1829,[4]גיליון1!$A$1574:$P$7681,10,0)</f>
        <v>15600</v>
      </c>
      <c r="L1829" s="17">
        <f>VLOOKUP(A1829,'[2]2023'!$A$9:$I$7853,9,0)</f>
        <v>15600</v>
      </c>
      <c r="M1829" s="18">
        <f>VLOOKUP(A1829,[3]data1683177749303!$A$2:$J$6448,10,0)</f>
        <v>15600</v>
      </c>
    </row>
    <row r="1830" spans="1:13" ht="15.75" outlineLevel="1">
      <c r="A1830" s="10">
        <v>1613400710</v>
      </c>
      <c r="B1830" s="11">
        <v>710</v>
      </c>
      <c r="C1830" s="19">
        <v>613400</v>
      </c>
      <c r="D1830" s="13">
        <v>1</v>
      </c>
      <c r="E1830" s="136" t="s">
        <v>3154</v>
      </c>
      <c r="F1830" s="15" t="s">
        <v>62</v>
      </c>
      <c r="G1830" s="137" t="s">
        <v>3154</v>
      </c>
      <c r="H1830" s="13" t="s">
        <v>34</v>
      </c>
      <c r="I1830" s="16">
        <f>K1830/L1830-1</f>
        <v>-5.2631578947368474E-2</v>
      </c>
      <c r="J1830" s="126" t="s">
        <v>3154</v>
      </c>
      <c r="K1830" s="17">
        <f>VLOOKUP(A1830,[4]גיליון1!$A$1574:$P$7681,10,0)</f>
        <v>21600</v>
      </c>
      <c r="L1830" s="17">
        <f>VLOOKUP(A1830,'[2]2023'!$A$9:$I$7853,9,0)</f>
        <v>22800</v>
      </c>
      <c r="M1830" s="18">
        <f>VLOOKUP(A1830,[3]data1683177749303!$A$2:$J$6448,10,0)</f>
        <v>67812</v>
      </c>
    </row>
    <row r="1831" spans="1:13" ht="16.5" outlineLevel="1" thickBot="1">
      <c r="A1831" s="10">
        <v>1613400961</v>
      </c>
      <c r="B1831" s="11">
        <v>961</v>
      </c>
      <c r="C1831" s="19">
        <v>613400</v>
      </c>
      <c r="D1831" s="13">
        <v>1</v>
      </c>
      <c r="E1831" s="136" t="s">
        <v>3154</v>
      </c>
      <c r="F1831" s="15" t="s">
        <v>79</v>
      </c>
      <c r="G1831" s="137" t="s">
        <v>3154</v>
      </c>
      <c r="H1831" s="13" t="s">
        <v>34</v>
      </c>
      <c r="I1831" s="126" t="s">
        <v>3154</v>
      </c>
      <c r="J1831" s="126" t="s">
        <v>3154</v>
      </c>
      <c r="K1831" s="17">
        <f>VLOOKUP(A1831,[4]גיליון1!$A$1574:$P$7681,10,0)</f>
        <v>0</v>
      </c>
      <c r="L1831" s="17">
        <f>VLOOKUP(A1831,'[2]2023'!$A$9:$I$7853,9,0)</f>
        <v>0</v>
      </c>
      <c r="M1831" s="140" t="s">
        <v>3154</v>
      </c>
    </row>
    <row r="1832" spans="1:13" ht="16.5" thickBot="1">
      <c r="A1832" s="125" t="s">
        <v>3154</v>
      </c>
      <c r="B1832" s="25" t="s">
        <v>1239</v>
      </c>
      <c r="C1832" s="146" t="s">
        <v>3154</v>
      </c>
      <c r="D1832" s="146" t="s">
        <v>3154</v>
      </c>
      <c r="E1832" s="147" t="s">
        <v>3154</v>
      </c>
      <c r="F1832" s="28" t="s">
        <v>1238</v>
      </c>
      <c r="G1832" s="153" t="s">
        <v>3154</v>
      </c>
      <c r="H1832" s="146" t="s">
        <v>3154</v>
      </c>
      <c r="I1832" s="29">
        <f>K1832/L1832-1</f>
        <v>0.22301304863582438</v>
      </c>
      <c r="J1832" s="127" t="s">
        <v>3154</v>
      </c>
      <c r="K1832" s="37">
        <f t="shared" ref="K1832:M1832" si="103">SUBTOTAL(9,K1821:K1831)</f>
        <v>206200</v>
      </c>
      <c r="L1832" s="37">
        <f t="shared" si="103"/>
        <v>168600</v>
      </c>
      <c r="M1832" s="38">
        <f t="shared" si="103"/>
        <v>83412</v>
      </c>
    </row>
    <row r="1833" spans="1:13" ht="15.75" outlineLevel="1">
      <c r="A1833" s="10">
        <v>16150000</v>
      </c>
      <c r="B1833" s="11">
        <v>0</v>
      </c>
      <c r="C1833" s="19">
        <v>615000</v>
      </c>
      <c r="D1833" s="13">
        <v>1</v>
      </c>
      <c r="E1833" s="136" t="s">
        <v>3154</v>
      </c>
      <c r="F1833" s="15" t="s">
        <v>1240</v>
      </c>
      <c r="G1833" s="137" t="s">
        <v>3154</v>
      </c>
      <c r="H1833" s="13" t="s">
        <v>11</v>
      </c>
      <c r="I1833" s="126" t="s">
        <v>3154</v>
      </c>
      <c r="J1833" s="142" t="s">
        <v>3154</v>
      </c>
      <c r="K1833" s="17">
        <f>VLOOKUP(A1833,[4]גיליון1!$A$1574:$P$7681,10,0)</f>
        <v>0</v>
      </c>
      <c r="L1833" s="139" t="s">
        <v>3154</v>
      </c>
      <c r="M1833" s="140" t="s">
        <v>3154</v>
      </c>
    </row>
    <row r="1834" spans="1:13" ht="15.75" outlineLevel="1">
      <c r="A1834" s="10">
        <v>1615000100</v>
      </c>
      <c r="B1834" s="11">
        <v>100</v>
      </c>
      <c r="C1834" s="19">
        <v>615000</v>
      </c>
      <c r="D1834" s="13">
        <v>1</v>
      </c>
      <c r="E1834" s="136" t="s">
        <v>3154</v>
      </c>
      <c r="F1834" s="15" t="s">
        <v>18</v>
      </c>
      <c r="G1834" s="137" t="s">
        <v>3154</v>
      </c>
      <c r="H1834" s="13" t="s">
        <v>11</v>
      </c>
      <c r="I1834" s="126" t="s">
        <v>3154</v>
      </c>
      <c r="J1834" s="142" t="s">
        <v>3154</v>
      </c>
      <c r="K1834" s="17">
        <f>VLOOKUP(A1834,[4]גיליון1!$A$1574:$P$7681,10,0)</f>
        <v>0</v>
      </c>
      <c r="L1834" s="17">
        <f>VLOOKUP(A1834,'[2]2023'!$A$9:$I$7853,9,0)</f>
        <v>0</v>
      </c>
      <c r="M1834" s="140" t="s">
        <v>3154</v>
      </c>
    </row>
    <row r="1835" spans="1:13" ht="15.75" outlineLevel="1">
      <c r="A1835" s="10">
        <v>1615000110</v>
      </c>
      <c r="B1835" s="11">
        <v>110</v>
      </c>
      <c r="C1835" s="19">
        <v>615000</v>
      </c>
      <c r="D1835" s="13">
        <v>1</v>
      </c>
      <c r="E1835" s="136" t="s">
        <v>3154</v>
      </c>
      <c r="F1835" s="15" t="s">
        <v>19</v>
      </c>
      <c r="G1835" s="137" t="s">
        <v>3154</v>
      </c>
      <c r="H1835" s="13" t="s">
        <v>20</v>
      </c>
      <c r="I1835" s="16">
        <f t="shared" ref="I1835:I1840" si="104">K1835/L1835-1</f>
        <v>7.6190476190476364E-3</v>
      </c>
      <c r="J1835" s="126" t="s">
        <v>3154</v>
      </c>
      <c r="K1835" s="17">
        <f>VLOOKUP(A1835,[4]גיליון1!$A$1574:$P$7681,10,0)</f>
        <v>634800</v>
      </c>
      <c r="L1835" s="17">
        <f>VLOOKUP(A1835,'[2]2023'!$A$9:$I$7853,9,0)</f>
        <v>630000</v>
      </c>
      <c r="M1835" s="18">
        <f>VLOOKUP(A1835,[3]data1683177749303!$A$2:$J$6448,10,0)</f>
        <v>733070.39</v>
      </c>
    </row>
    <row r="1836" spans="1:13" ht="15.75" outlineLevel="1">
      <c r="A1836" s="10">
        <v>1615000119</v>
      </c>
      <c r="B1836" s="11">
        <v>119</v>
      </c>
      <c r="C1836" s="19">
        <v>615000</v>
      </c>
      <c r="D1836" s="13">
        <v>1</v>
      </c>
      <c r="E1836" s="136" t="s">
        <v>3154</v>
      </c>
      <c r="F1836" s="15" t="s">
        <v>21</v>
      </c>
      <c r="G1836" s="137" t="s">
        <v>3154</v>
      </c>
      <c r="H1836" s="13" t="s">
        <v>20</v>
      </c>
      <c r="I1836" s="16">
        <f t="shared" si="104"/>
        <v>0.18355737526721994</v>
      </c>
      <c r="J1836" s="126" t="s">
        <v>3154</v>
      </c>
      <c r="K1836" s="17">
        <f>VLOOKUP(A1836,[4]גיליון1!$A$1574:$P$7681,10,0)</f>
        <v>3266500</v>
      </c>
      <c r="L1836" s="17">
        <f>VLOOKUP(A1836,'[2]2023'!$A$9:$I$7853,9,0)</f>
        <v>2759900</v>
      </c>
      <c r="M1836" s="18">
        <f>VLOOKUP(A1836,[3]data1683177749303!$A$2:$J$6448,10,0)</f>
        <v>2822263.98</v>
      </c>
    </row>
    <row r="1837" spans="1:13" ht="15.75" outlineLevel="1">
      <c r="A1837" s="10">
        <v>1615000122</v>
      </c>
      <c r="B1837" s="11">
        <v>122</v>
      </c>
      <c r="C1837" s="19">
        <v>615000</v>
      </c>
      <c r="D1837" s="13">
        <v>1</v>
      </c>
      <c r="E1837" s="136" t="s">
        <v>3154</v>
      </c>
      <c r="F1837" s="15" t="s">
        <v>22</v>
      </c>
      <c r="G1837" s="137" t="s">
        <v>3154</v>
      </c>
      <c r="H1837" s="13" t="s">
        <v>20</v>
      </c>
      <c r="I1837" s="16">
        <f t="shared" si="104"/>
        <v>0.27596439169139475</v>
      </c>
      <c r="J1837" s="126" t="s">
        <v>3154</v>
      </c>
      <c r="K1837" s="17">
        <f>VLOOKUP(A1837,[4]גיליון1!$A$1574:$P$7681,10,0)</f>
        <v>43000</v>
      </c>
      <c r="L1837" s="17">
        <f>VLOOKUP(A1837,'[2]2023'!$A$9:$I$7853,9,0)</f>
        <v>33700</v>
      </c>
      <c r="M1837" s="18">
        <f>VLOOKUP(A1837,[3]data1683177749303!$A$2:$J$6448,10,0)</f>
        <v>39876.699999999997</v>
      </c>
    </row>
    <row r="1838" spans="1:13" ht="15.75" outlineLevel="1">
      <c r="A1838" s="10">
        <v>1615000126</v>
      </c>
      <c r="B1838" s="11">
        <v>126</v>
      </c>
      <c r="C1838" s="19">
        <v>615000</v>
      </c>
      <c r="D1838" s="13">
        <v>1</v>
      </c>
      <c r="E1838" s="136" t="s">
        <v>3154</v>
      </c>
      <c r="F1838" s="15" t="s">
        <v>23</v>
      </c>
      <c r="G1838" s="137" t="s">
        <v>3154</v>
      </c>
      <c r="H1838" s="13" t="s">
        <v>20</v>
      </c>
      <c r="I1838" s="16">
        <f t="shared" si="104"/>
        <v>0.10526315789473695</v>
      </c>
      <c r="J1838" s="126" t="s">
        <v>3154</v>
      </c>
      <c r="K1838" s="17">
        <f>VLOOKUP(A1838,[4]גיליון1!$A$1574:$P$7681,10,0)</f>
        <v>105000</v>
      </c>
      <c r="L1838" s="17">
        <f>VLOOKUP(A1838,'[2]2023'!$A$9:$I$7853,9,0)</f>
        <v>95000</v>
      </c>
      <c r="M1838" s="18">
        <f>VLOOKUP(A1838,[3]data1683177749303!$A$2:$J$6448,10,0)</f>
        <v>94857.279999999999</v>
      </c>
    </row>
    <row r="1839" spans="1:13" ht="15.75" outlineLevel="1">
      <c r="A1839" s="10">
        <v>1615000130</v>
      </c>
      <c r="B1839" s="11">
        <v>130</v>
      </c>
      <c r="C1839" s="19">
        <v>615000</v>
      </c>
      <c r="D1839" s="13">
        <v>1</v>
      </c>
      <c r="E1839" s="136" t="s">
        <v>3154</v>
      </c>
      <c r="F1839" s="15" t="s">
        <v>24</v>
      </c>
      <c r="G1839" s="137" t="s">
        <v>3154</v>
      </c>
      <c r="H1839" s="13" t="s">
        <v>20</v>
      </c>
      <c r="I1839" s="16">
        <f t="shared" si="104"/>
        <v>0</v>
      </c>
      <c r="J1839" s="126" t="s">
        <v>3154</v>
      </c>
      <c r="K1839" s="17">
        <f>VLOOKUP(A1839,[4]גיליון1!$A$1574:$P$7681,10,0)</f>
        <v>6500</v>
      </c>
      <c r="L1839" s="17">
        <f>VLOOKUP(A1839,'[2]2023'!$A$9:$I$7853,9,0)</f>
        <v>6500</v>
      </c>
      <c r="M1839" s="18">
        <f>VLOOKUP(A1839,[3]data1683177749303!$A$2:$J$6448,10,0)</f>
        <v>16034.1</v>
      </c>
    </row>
    <row r="1840" spans="1:13" ht="15.75" outlineLevel="1">
      <c r="A1840" s="10">
        <v>1615000140</v>
      </c>
      <c r="B1840" s="11">
        <v>140</v>
      </c>
      <c r="C1840" s="19">
        <v>615000</v>
      </c>
      <c r="D1840" s="13">
        <v>1</v>
      </c>
      <c r="E1840" s="136" t="s">
        <v>3154</v>
      </c>
      <c r="F1840" s="15" t="s">
        <v>25</v>
      </c>
      <c r="G1840" s="137" t="s">
        <v>3154</v>
      </c>
      <c r="H1840" s="13" t="s">
        <v>20</v>
      </c>
      <c r="I1840" s="16">
        <f t="shared" si="104"/>
        <v>8.2977118430977992E-3</v>
      </c>
      <c r="J1840" s="126" t="s">
        <v>3154</v>
      </c>
      <c r="K1840" s="17">
        <f>VLOOKUP(A1840,[4]גיליון1!$A$1574:$P$7681,10,0)</f>
        <v>401000</v>
      </c>
      <c r="L1840" s="17">
        <f>VLOOKUP(A1840,'[2]2023'!$A$9:$I$7853,9,0)</f>
        <v>397700</v>
      </c>
      <c r="M1840" s="18">
        <f>VLOOKUP(A1840,[3]data1683177749303!$A$2:$J$6448,10,0)</f>
        <v>389462.98</v>
      </c>
    </row>
    <row r="1841" spans="1:13" ht="15.75" outlineLevel="1">
      <c r="A1841" s="10">
        <v>1615000200</v>
      </c>
      <c r="B1841" s="11">
        <v>200</v>
      </c>
      <c r="C1841" s="19">
        <v>615000</v>
      </c>
      <c r="D1841" s="13">
        <v>1</v>
      </c>
      <c r="E1841" s="136" t="s">
        <v>3154</v>
      </c>
      <c r="F1841" s="15" t="s">
        <v>26</v>
      </c>
      <c r="G1841" s="137" t="s">
        <v>3154</v>
      </c>
      <c r="H1841" s="13" t="s">
        <v>11</v>
      </c>
      <c r="I1841" s="126" t="s">
        <v>3154</v>
      </c>
      <c r="J1841" s="126" t="s">
        <v>3154</v>
      </c>
      <c r="K1841" s="17">
        <f>VLOOKUP(A1841,[4]גיליון1!$A$1574:$P$7681,10,0)</f>
        <v>0</v>
      </c>
      <c r="L1841" s="17">
        <f>VLOOKUP(A1841,'[2]2023'!$A$9:$I$7853,9,0)</f>
        <v>0</v>
      </c>
      <c r="M1841" s="140" t="s">
        <v>3154</v>
      </c>
    </row>
    <row r="1842" spans="1:13" ht="15.75" outlineLevel="1">
      <c r="A1842" s="10">
        <v>1615000210</v>
      </c>
      <c r="B1842" s="11">
        <v>210</v>
      </c>
      <c r="C1842" s="19">
        <v>615000</v>
      </c>
      <c r="D1842" s="13">
        <v>1</v>
      </c>
      <c r="E1842" s="136" t="s">
        <v>3154</v>
      </c>
      <c r="F1842" s="15" t="s">
        <v>27</v>
      </c>
      <c r="G1842" s="137" t="s">
        <v>3154</v>
      </c>
      <c r="H1842" s="13" t="s">
        <v>20</v>
      </c>
      <c r="I1842" s="126" t="s">
        <v>3154</v>
      </c>
      <c r="J1842" s="126" t="s">
        <v>3154</v>
      </c>
      <c r="K1842" s="17">
        <f>VLOOKUP(A1842,[4]גיליון1!$A$1574:$P$7681,10,0)</f>
        <v>0</v>
      </c>
      <c r="L1842" s="17">
        <f>VLOOKUP(A1842,'[2]2023'!$A$9:$I$7853,9,0)</f>
        <v>0</v>
      </c>
      <c r="M1842" s="140" t="s">
        <v>3154</v>
      </c>
    </row>
    <row r="1843" spans="1:13" ht="15.75" outlineLevel="1">
      <c r="A1843" s="10">
        <v>1615000253</v>
      </c>
      <c r="B1843" s="11">
        <v>253</v>
      </c>
      <c r="C1843" s="19">
        <v>615000</v>
      </c>
      <c r="D1843" s="13">
        <v>1</v>
      </c>
      <c r="E1843" s="136" t="s">
        <v>3154</v>
      </c>
      <c r="F1843" s="15" t="s">
        <v>1241</v>
      </c>
      <c r="G1843" s="137" t="s">
        <v>3154</v>
      </c>
      <c r="H1843" s="13" t="s">
        <v>20</v>
      </c>
      <c r="I1843" s="126" t="s">
        <v>3154</v>
      </c>
      <c r="J1843" s="126" t="s">
        <v>3154</v>
      </c>
      <c r="K1843" s="17">
        <f>VLOOKUP(A1843,[4]גיליון1!$A$1574:$P$7681,10,0)</f>
        <v>0</v>
      </c>
      <c r="L1843" s="17">
        <f>VLOOKUP(A1843,'[2]2023'!$A$9:$I$7853,9,0)</f>
        <v>0</v>
      </c>
      <c r="M1843" s="18">
        <f>VLOOKUP(A1843,[3]data1683177749303!$A$2:$J$6448,10,0)</f>
        <v>2028.05</v>
      </c>
    </row>
    <row r="1844" spans="1:13" ht="15.75" outlineLevel="1">
      <c r="A1844" s="10">
        <v>1615000255</v>
      </c>
      <c r="B1844" s="11">
        <v>255</v>
      </c>
      <c r="C1844" s="19">
        <v>615000</v>
      </c>
      <c r="D1844" s="13">
        <v>1</v>
      </c>
      <c r="E1844" s="136" t="s">
        <v>3154</v>
      </c>
      <c r="F1844" s="15" t="s">
        <v>1242</v>
      </c>
      <c r="G1844" s="137" t="s">
        <v>3154</v>
      </c>
      <c r="H1844" s="13" t="s">
        <v>20</v>
      </c>
      <c r="I1844" s="16">
        <f>K1844/L1844-1</f>
        <v>0</v>
      </c>
      <c r="J1844" s="126" t="s">
        <v>3154</v>
      </c>
      <c r="K1844" s="17">
        <f>VLOOKUP(A1844,[4]גיליון1!$A$1574:$P$7681,10,0)</f>
        <v>100000</v>
      </c>
      <c r="L1844" s="17">
        <f>VLOOKUP(A1844,'[2]2023'!$A$9:$I$7853,9,0)</f>
        <v>100000</v>
      </c>
      <c r="M1844" s="18">
        <f>VLOOKUP(A1844,[3]data1683177749303!$A$2:$J$6448,10,0)</f>
        <v>117877.19</v>
      </c>
    </row>
    <row r="1845" spans="1:13" ht="15.75" outlineLevel="1">
      <c r="A1845" s="10">
        <v>1615000350</v>
      </c>
      <c r="B1845" s="11">
        <v>350</v>
      </c>
      <c r="C1845" s="19">
        <v>615000</v>
      </c>
      <c r="D1845" s="13">
        <v>1</v>
      </c>
      <c r="E1845" s="136" t="s">
        <v>3154</v>
      </c>
      <c r="F1845" s="15" t="s">
        <v>1243</v>
      </c>
      <c r="G1845" s="137" t="s">
        <v>3154</v>
      </c>
      <c r="H1845" s="13" t="s">
        <v>20</v>
      </c>
      <c r="I1845" s="16">
        <f>K1845/L1845-1</f>
        <v>0.13207547169811318</v>
      </c>
      <c r="J1845" s="126" t="s">
        <v>3154</v>
      </c>
      <c r="K1845" s="17">
        <f>VLOOKUP(A1845,[4]גיליון1!$A$1574:$P$7681,10,0)</f>
        <v>120000</v>
      </c>
      <c r="L1845" s="17">
        <f>VLOOKUP(A1845,'[2]2023'!$A$9:$I$7853,9,0)</f>
        <v>106000</v>
      </c>
      <c r="M1845" s="18">
        <f>VLOOKUP(A1845,[3]data1683177749303!$A$2:$J$6448,10,0)</f>
        <v>90177.21</v>
      </c>
    </row>
    <row r="1846" spans="1:13" ht="15.75" outlineLevel="1">
      <c r="A1846" s="10">
        <v>1615000351</v>
      </c>
      <c r="B1846" s="11">
        <v>351</v>
      </c>
      <c r="C1846" s="19">
        <v>615000</v>
      </c>
      <c r="D1846" s="13">
        <v>1</v>
      </c>
      <c r="E1846" s="136" t="s">
        <v>3154</v>
      </c>
      <c r="F1846" s="15" t="s">
        <v>1244</v>
      </c>
      <c r="G1846" s="137" t="s">
        <v>3154</v>
      </c>
      <c r="H1846" s="13" t="s">
        <v>20</v>
      </c>
      <c r="I1846" s="16">
        <f>K1846/L1846-1</f>
        <v>1.6420361247948545E-3</v>
      </c>
      <c r="J1846" s="126" t="s">
        <v>3154</v>
      </c>
      <c r="K1846" s="17">
        <v>30500</v>
      </c>
      <c r="L1846" s="17">
        <f>VLOOKUP(A1846,'[2]2023'!$A$9:$I$7853,9,0)</f>
        <v>30450</v>
      </c>
      <c r="M1846" s="18">
        <f>VLOOKUP(A1846,[3]data1683177749303!$A$2:$J$6448,10,0)</f>
        <v>34260.480000000003</v>
      </c>
    </row>
    <row r="1847" spans="1:13" ht="15.75" outlineLevel="1">
      <c r="A1847" s="10">
        <v>1615000400</v>
      </c>
      <c r="B1847" s="11">
        <v>400</v>
      </c>
      <c r="C1847" s="19">
        <v>615000</v>
      </c>
      <c r="D1847" s="13">
        <v>1</v>
      </c>
      <c r="E1847" s="136" t="s">
        <v>3154</v>
      </c>
      <c r="F1847" s="15" t="s">
        <v>29</v>
      </c>
      <c r="G1847" s="137" t="s">
        <v>3154</v>
      </c>
      <c r="H1847" s="13" t="s">
        <v>11</v>
      </c>
      <c r="I1847" s="126" t="s">
        <v>3154</v>
      </c>
      <c r="J1847" s="126" t="s">
        <v>3154</v>
      </c>
      <c r="K1847" s="17">
        <f>VLOOKUP(A1847,[4]גיליון1!$A$1574:$P$7681,10,0)</f>
        <v>0</v>
      </c>
      <c r="L1847" s="17">
        <f>VLOOKUP(A1847,'[2]2023'!$A$9:$I$7853,9,0)</f>
        <v>0</v>
      </c>
      <c r="M1847" s="140" t="s">
        <v>3154</v>
      </c>
    </row>
    <row r="1848" spans="1:13" ht="15.75" outlineLevel="1">
      <c r="A1848" s="10">
        <v>1615000471</v>
      </c>
      <c r="B1848" s="11">
        <v>471</v>
      </c>
      <c r="C1848" s="19">
        <v>615000</v>
      </c>
      <c r="D1848" s="13">
        <v>1</v>
      </c>
      <c r="E1848" s="136" t="s">
        <v>3154</v>
      </c>
      <c r="F1848" s="15" t="s">
        <v>87</v>
      </c>
      <c r="G1848" s="137" t="s">
        <v>3154</v>
      </c>
      <c r="H1848" s="13" t="s">
        <v>34</v>
      </c>
      <c r="I1848" s="16">
        <f t="shared" ref="I1848:I1911" si="105">K1848/L1848-1</f>
        <v>-9.8305084745762716E-2</v>
      </c>
      <c r="J1848" s="126" t="s">
        <v>3154</v>
      </c>
      <c r="K1848" s="17">
        <v>26600</v>
      </c>
      <c r="L1848" s="17">
        <f>VLOOKUP(A1848,'[2]2023'!$A$9:$I$7853,9,0)</f>
        <v>29500</v>
      </c>
      <c r="M1848" s="18">
        <f>VLOOKUP(A1848,[3]data1683177749303!$A$2:$J$6448,10,0)</f>
        <v>28977.49</v>
      </c>
    </row>
    <row r="1849" spans="1:13" ht="15.75" outlineLevel="1">
      <c r="A1849" s="10">
        <v>1615000500</v>
      </c>
      <c r="B1849" s="11">
        <v>500</v>
      </c>
      <c r="C1849" s="19">
        <v>615000</v>
      </c>
      <c r="D1849" s="13">
        <v>1</v>
      </c>
      <c r="E1849" s="136" t="s">
        <v>3154</v>
      </c>
      <c r="F1849" s="15" t="s">
        <v>51</v>
      </c>
      <c r="G1849" s="137" t="s">
        <v>3154</v>
      </c>
      <c r="H1849" s="13" t="s">
        <v>11</v>
      </c>
      <c r="I1849" s="126" t="s">
        <v>3154</v>
      </c>
      <c r="J1849" s="126" t="s">
        <v>3154</v>
      </c>
      <c r="K1849" s="17">
        <f>VLOOKUP(A1849,[4]גיליון1!$A$1574:$P$7681,10,0)</f>
        <v>0</v>
      </c>
      <c r="L1849" s="17">
        <f>VLOOKUP(A1849,'[2]2023'!$A$9:$I$7853,9,0)</f>
        <v>0</v>
      </c>
      <c r="M1849" s="140" t="s">
        <v>3154</v>
      </c>
    </row>
    <row r="1850" spans="1:13" ht="15.75" outlineLevel="1">
      <c r="A1850" s="10">
        <v>1615000511</v>
      </c>
      <c r="B1850" s="11">
        <v>511</v>
      </c>
      <c r="C1850" s="19">
        <v>615000</v>
      </c>
      <c r="D1850" s="13">
        <v>1</v>
      </c>
      <c r="E1850" s="136" t="s">
        <v>3154</v>
      </c>
      <c r="F1850" s="15" t="s">
        <v>88</v>
      </c>
      <c r="G1850" s="137" t="s">
        <v>3154</v>
      </c>
      <c r="H1850" s="13" t="s">
        <v>34</v>
      </c>
      <c r="I1850" s="16">
        <f t="shared" si="105"/>
        <v>-0.10416666666666663</v>
      </c>
      <c r="J1850" s="126" t="s">
        <v>3154</v>
      </c>
      <c r="K1850" s="17">
        <v>4300</v>
      </c>
      <c r="L1850" s="17">
        <f>VLOOKUP(A1850,'[2]2023'!$A$9:$I$7853,9,0)</f>
        <v>4800</v>
      </c>
      <c r="M1850" s="18">
        <f>VLOOKUP(A1850,[3]data1683177749303!$A$2:$J$6448,10,0)</f>
        <v>4800</v>
      </c>
    </row>
    <row r="1851" spans="1:13" ht="15.75" outlineLevel="1">
      <c r="A1851" s="10">
        <v>1615000512</v>
      </c>
      <c r="B1851" s="11">
        <v>512</v>
      </c>
      <c r="C1851" s="19">
        <v>615000</v>
      </c>
      <c r="D1851" s="13">
        <v>1</v>
      </c>
      <c r="E1851" s="136" t="s">
        <v>3154</v>
      </c>
      <c r="F1851" s="15" t="s">
        <v>89</v>
      </c>
      <c r="G1851" s="137" t="s">
        <v>3154</v>
      </c>
      <c r="H1851" s="13" t="s">
        <v>34</v>
      </c>
      <c r="I1851" s="16">
        <f t="shared" si="105"/>
        <v>-0.16666666666666663</v>
      </c>
      <c r="J1851" s="126" t="s">
        <v>3154</v>
      </c>
      <c r="K1851" s="17">
        <v>500</v>
      </c>
      <c r="L1851" s="17">
        <f>VLOOKUP(A1851,'[2]2023'!$A$9:$I$7853,9,0)</f>
        <v>600</v>
      </c>
      <c r="M1851" s="18">
        <f>VLOOKUP(A1851,[3]data1683177749303!$A$2:$J$6448,10,0)</f>
        <v>0</v>
      </c>
    </row>
    <row r="1852" spans="1:13" ht="15.75" outlineLevel="1">
      <c r="A1852" s="10">
        <v>1615000521</v>
      </c>
      <c r="B1852" s="11">
        <v>521</v>
      </c>
      <c r="C1852" s="19">
        <v>615000</v>
      </c>
      <c r="D1852" s="13">
        <v>1</v>
      </c>
      <c r="E1852" s="136" t="s">
        <v>3154</v>
      </c>
      <c r="F1852" s="15" t="s">
        <v>1245</v>
      </c>
      <c r="G1852" s="137" t="s">
        <v>3154</v>
      </c>
      <c r="H1852" s="13" t="s">
        <v>34</v>
      </c>
      <c r="I1852" s="16">
        <f t="shared" si="105"/>
        <v>0.54</v>
      </c>
      <c r="J1852" s="126" t="s">
        <v>3154</v>
      </c>
      <c r="K1852" s="17">
        <f>VLOOKUP(A1852,[4]גיליון1!$A$1574:$P$7681,10,0)</f>
        <v>462000</v>
      </c>
      <c r="L1852" s="17">
        <f>VLOOKUP(A1852,'[2]2023'!$A$9:$I$7853,9,0)</f>
        <v>300000</v>
      </c>
      <c r="M1852" s="18">
        <f>VLOOKUP(A1852,[3]data1683177749303!$A$2:$J$6448,10,0)</f>
        <v>276671.5</v>
      </c>
    </row>
    <row r="1853" spans="1:13" ht="15.75" outlineLevel="1">
      <c r="A1853" s="10">
        <v>1615000522</v>
      </c>
      <c r="B1853" s="11">
        <v>522</v>
      </c>
      <c r="C1853" s="19">
        <v>615000</v>
      </c>
      <c r="D1853" s="13">
        <v>1</v>
      </c>
      <c r="E1853" s="136" t="s">
        <v>3154</v>
      </c>
      <c r="F1853" s="15" t="s">
        <v>90</v>
      </c>
      <c r="G1853" s="137" t="s">
        <v>3154</v>
      </c>
      <c r="H1853" s="13" t="s">
        <v>34</v>
      </c>
      <c r="I1853" s="16">
        <f t="shared" si="105"/>
        <v>-0.10416666666666663</v>
      </c>
      <c r="J1853" s="126" t="s">
        <v>3154</v>
      </c>
      <c r="K1853" s="17">
        <v>4300</v>
      </c>
      <c r="L1853" s="17">
        <f>VLOOKUP(A1853,'[2]2023'!$A$9:$I$7853,9,0)</f>
        <v>4800</v>
      </c>
      <c r="M1853" s="18">
        <f>VLOOKUP(A1853,[3]data1683177749303!$A$2:$J$6448,10,0)</f>
        <v>297.18</v>
      </c>
    </row>
    <row r="1854" spans="1:13" ht="15.75" outlineLevel="1">
      <c r="A1854" s="10">
        <v>1615000523</v>
      </c>
      <c r="B1854" s="11">
        <v>523</v>
      </c>
      <c r="C1854" s="19">
        <v>615000</v>
      </c>
      <c r="D1854" s="13">
        <v>1</v>
      </c>
      <c r="E1854" s="136" t="s">
        <v>3154</v>
      </c>
      <c r="F1854" s="15" t="s">
        <v>1246</v>
      </c>
      <c r="G1854" s="137" t="s">
        <v>3154</v>
      </c>
      <c r="H1854" s="13" t="s">
        <v>34</v>
      </c>
      <c r="I1854" s="16">
        <f t="shared" si="105"/>
        <v>-0.23076923076923073</v>
      </c>
      <c r="J1854" s="126" t="s">
        <v>3154</v>
      </c>
      <c r="K1854" s="17">
        <f>VLOOKUP(A1854,[4]גיליון1!$A$1574:$P$7681,10,0)</f>
        <v>100000</v>
      </c>
      <c r="L1854" s="17">
        <f>VLOOKUP(A1854,'[2]2023'!$A$9:$I$7853,9,0)</f>
        <v>130000</v>
      </c>
      <c r="M1854" s="18">
        <f>VLOOKUP(A1854,[3]data1683177749303!$A$2:$J$6448,10,0)</f>
        <v>88867</v>
      </c>
    </row>
    <row r="1855" spans="1:13" ht="15.75" outlineLevel="1">
      <c r="A1855" s="10">
        <v>1615000524</v>
      </c>
      <c r="B1855" s="11">
        <v>524</v>
      </c>
      <c r="C1855" s="19">
        <v>615000</v>
      </c>
      <c r="D1855" s="13">
        <v>1</v>
      </c>
      <c r="E1855" s="136" t="s">
        <v>3154</v>
      </c>
      <c r="F1855" s="15" t="s">
        <v>1247</v>
      </c>
      <c r="G1855" s="137" t="s">
        <v>3154</v>
      </c>
      <c r="H1855" s="13" t="s">
        <v>34</v>
      </c>
      <c r="I1855" s="16">
        <f t="shared" si="105"/>
        <v>0</v>
      </c>
      <c r="J1855" s="126" t="s">
        <v>3154</v>
      </c>
      <c r="K1855" s="17">
        <f>VLOOKUP(A1855,[4]גיליון1!$A$1574:$P$7681,10,0)</f>
        <v>133000</v>
      </c>
      <c r="L1855" s="17">
        <f>VLOOKUP(A1855,'[2]2023'!$A$9:$I$7853,9,0)</f>
        <v>133000</v>
      </c>
      <c r="M1855" s="18">
        <f>VLOOKUP(A1855,[3]data1683177749303!$A$2:$J$6448,10,0)</f>
        <v>147585.5</v>
      </c>
    </row>
    <row r="1856" spans="1:13" ht="15.75" outlineLevel="1">
      <c r="A1856" s="10">
        <v>1615000525</v>
      </c>
      <c r="B1856" s="11">
        <v>525</v>
      </c>
      <c r="C1856" s="19">
        <v>615000</v>
      </c>
      <c r="D1856" s="13">
        <v>1</v>
      </c>
      <c r="E1856" s="136" t="s">
        <v>3154</v>
      </c>
      <c r="F1856" s="15" t="s">
        <v>1248</v>
      </c>
      <c r="G1856" s="137" t="s">
        <v>3154</v>
      </c>
      <c r="H1856" s="13" t="s">
        <v>34</v>
      </c>
      <c r="I1856" s="16">
        <f t="shared" si="105"/>
        <v>0</v>
      </c>
      <c r="J1856" s="126" t="s">
        <v>3154</v>
      </c>
      <c r="K1856" s="17">
        <f>VLOOKUP(A1856,[4]גיליון1!$A$1574:$P$7681,10,0)</f>
        <v>204000</v>
      </c>
      <c r="L1856" s="17">
        <f>VLOOKUP(A1856,'[2]2023'!$A$9:$I$7853,9,0)</f>
        <v>204000</v>
      </c>
      <c r="M1856" s="18">
        <f>VLOOKUP(A1856,[3]data1683177749303!$A$2:$J$6448,10,0)</f>
        <v>180365</v>
      </c>
    </row>
    <row r="1857" spans="1:13" ht="15.75" outlineLevel="1">
      <c r="A1857" s="10">
        <v>1615000526</v>
      </c>
      <c r="B1857" s="11">
        <v>526</v>
      </c>
      <c r="C1857" s="19">
        <v>615000</v>
      </c>
      <c r="D1857" s="13">
        <v>1</v>
      </c>
      <c r="E1857" s="136" t="s">
        <v>3154</v>
      </c>
      <c r="F1857" s="15" t="s">
        <v>1249</v>
      </c>
      <c r="G1857" s="137" t="s">
        <v>3154</v>
      </c>
      <c r="H1857" s="13" t="s">
        <v>34</v>
      </c>
      <c r="I1857" s="16">
        <f t="shared" si="105"/>
        <v>0</v>
      </c>
      <c r="J1857" s="126" t="s">
        <v>3154</v>
      </c>
      <c r="K1857" s="17">
        <f>VLOOKUP(A1857,[4]גיליון1!$A$1574:$P$7681,10,0)</f>
        <v>488000</v>
      </c>
      <c r="L1857" s="17">
        <f>VLOOKUP(A1857,'[2]2023'!$A$9:$I$7853,9,0)</f>
        <v>488000</v>
      </c>
      <c r="M1857" s="18">
        <f>VLOOKUP(A1857,[3]data1683177749303!$A$2:$J$6448,10,0)</f>
        <v>1450</v>
      </c>
    </row>
    <row r="1858" spans="1:13" ht="15.75" outlineLevel="1">
      <c r="A1858" s="10">
        <v>1615000527</v>
      </c>
      <c r="B1858" s="11">
        <v>527</v>
      </c>
      <c r="C1858" s="19">
        <v>615000</v>
      </c>
      <c r="D1858" s="13">
        <v>1</v>
      </c>
      <c r="E1858" s="136" t="s">
        <v>3154</v>
      </c>
      <c r="F1858" s="15" t="s">
        <v>1250</v>
      </c>
      <c r="G1858" s="137" t="s">
        <v>3154</v>
      </c>
      <c r="H1858" s="13" t="s">
        <v>34</v>
      </c>
      <c r="I1858" s="126" t="s">
        <v>3154</v>
      </c>
      <c r="J1858" s="126" t="s">
        <v>3154</v>
      </c>
      <c r="K1858" s="17">
        <f>VLOOKUP(A1858,[4]גיליון1!$A$1574:$P$7681,10,0)</f>
        <v>0</v>
      </c>
      <c r="L1858" s="17">
        <f>VLOOKUP(A1858,'[2]2023'!$A$9:$I$7853,9,0)</f>
        <v>0</v>
      </c>
      <c r="M1858" s="18">
        <f>VLOOKUP(A1858,[3]data1683177749303!$A$2:$J$6448,10,0)</f>
        <v>0</v>
      </c>
    </row>
    <row r="1859" spans="1:13" ht="15.75" outlineLevel="1">
      <c r="A1859" s="10">
        <v>1615000540</v>
      </c>
      <c r="B1859" s="11">
        <v>540</v>
      </c>
      <c r="C1859" s="19">
        <v>615000</v>
      </c>
      <c r="D1859" s="13">
        <v>1</v>
      </c>
      <c r="E1859" s="136" t="s">
        <v>3154</v>
      </c>
      <c r="F1859" s="15" t="s">
        <v>53</v>
      </c>
      <c r="G1859" s="137" t="s">
        <v>3154</v>
      </c>
      <c r="H1859" s="13" t="s">
        <v>31</v>
      </c>
      <c r="I1859" s="126" t="s">
        <v>3154</v>
      </c>
      <c r="J1859" s="126" t="s">
        <v>3154</v>
      </c>
      <c r="K1859" s="17">
        <f>VLOOKUP(A1859,[4]גיליון1!$A$1574:$P$7681,10,0)</f>
        <v>0</v>
      </c>
      <c r="L1859" s="17">
        <f>VLOOKUP(A1859,'[2]2023'!$A$9:$I$7853,9,0)</f>
        <v>0</v>
      </c>
      <c r="M1859" s="140" t="s">
        <v>3154</v>
      </c>
    </row>
    <row r="1860" spans="1:13" ht="15.75" outlineLevel="1">
      <c r="A1860" s="10">
        <v>1615000544</v>
      </c>
      <c r="B1860" s="11">
        <v>544</v>
      </c>
      <c r="C1860" s="19">
        <v>615000</v>
      </c>
      <c r="D1860" s="13">
        <v>1</v>
      </c>
      <c r="E1860" s="136" t="s">
        <v>3154</v>
      </c>
      <c r="F1860" s="15" t="s">
        <v>56</v>
      </c>
      <c r="G1860" s="137" t="s">
        <v>3154</v>
      </c>
      <c r="H1860" s="13" t="s">
        <v>31</v>
      </c>
      <c r="I1860" s="16">
        <f t="shared" si="105"/>
        <v>-0.10416666666666663</v>
      </c>
      <c r="J1860" s="126" t="s">
        <v>3154</v>
      </c>
      <c r="K1860" s="17">
        <v>4300</v>
      </c>
      <c r="L1860" s="17">
        <f>VLOOKUP(A1860,'[2]2023'!$A$9:$I$7853,9,0)</f>
        <v>4800</v>
      </c>
      <c r="M1860" s="18">
        <f>VLOOKUP(A1860,[3]data1683177749303!$A$2:$J$6448,10,0)</f>
        <v>1447.11</v>
      </c>
    </row>
    <row r="1861" spans="1:13" ht="15.75" outlineLevel="1">
      <c r="A1861" s="10">
        <v>1615000550</v>
      </c>
      <c r="B1861" s="11">
        <v>550</v>
      </c>
      <c r="C1861" s="19">
        <v>615000</v>
      </c>
      <c r="D1861" s="13">
        <v>1</v>
      </c>
      <c r="E1861" s="136" t="s">
        <v>3154</v>
      </c>
      <c r="F1861" s="15" t="s">
        <v>58</v>
      </c>
      <c r="G1861" s="137" t="s">
        <v>3154</v>
      </c>
      <c r="H1861" s="13" t="s">
        <v>34</v>
      </c>
      <c r="I1861" s="16">
        <f t="shared" si="105"/>
        <v>0</v>
      </c>
      <c r="J1861" s="126" t="s">
        <v>3154</v>
      </c>
      <c r="K1861" s="17">
        <f>VLOOKUP(A1861,[4]גיליון1!$A$1574:$P$7681,10,0)</f>
        <v>218500</v>
      </c>
      <c r="L1861" s="17">
        <f>VLOOKUP(A1861,'[2]2023'!$A$9:$I$7853,9,0)</f>
        <v>218500</v>
      </c>
      <c r="M1861" s="18">
        <f>VLOOKUP(A1861,[3]data1683177749303!$A$2:$J$6448,10,0)</f>
        <v>499143.5</v>
      </c>
    </row>
    <row r="1862" spans="1:13" ht="15.75" outlineLevel="1">
      <c r="A1862" s="10">
        <v>1615000561</v>
      </c>
      <c r="B1862" s="11">
        <v>561</v>
      </c>
      <c r="C1862" s="19">
        <v>615000</v>
      </c>
      <c r="D1862" s="13">
        <v>1</v>
      </c>
      <c r="E1862" s="136" t="s">
        <v>3154</v>
      </c>
      <c r="F1862" s="15" t="s">
        <v>59</v>
      </c>
      <c r="G1862" s="137" t="s">
        <v>3154</v>
      </c>
      <c r="H1862" s="13" t="s">
        <v>34</v>
      </c>
      <c r="I1862" s="126" t="s">
        <v>3154</v>
      </c>
      <c r="J1862" s="126" t="s">
        <v>3154</v>
      </c>
      <c r="K1862" s="17">
        <f>VLOOKUP(A1862,[4]גיליון1!$A$1574:$P$7681,10,0)</f>
        <v>0</v>
      </c>
      <c r="L1862" s="17">
        <f>VLOOKUP(A1862,'[2]2023'!$A$9:$I$7853,9,0)</f>
        <v>0</v>
      </c>
      <c r="M1862" s="140" t="s">
        <v>3154</v>
      </c>
    </row>
    <row r="1863" spans="1:13" ht="15.75" outlineLevel="1">
      <c r="A1863" s="10">
        <v>1615000562</v>
      </c>
      <c r="B1863" s="11">
        <v>562</v>
      </c>
      <c r="C1863" s="19">
        <v>615000</v>
      </c>
      <c r="D1863" s="13">
        <v>1</v>
      </c>
      <c r="E1863" s="136" t="s">
        <v>3154</v>
      </c>
      <c r="F1863" s="15" t="s">
        <v>60</v>
      </c>
      <c r="G1863" s="137" t="s">
        <v>3154</v>
      </c>
      <c r="H1863" s="13" t="s">
        <v>34</v>
      </c>
      <c r="I1863" s="16">
        <f t="shared" si="105"/>
        <v>-0.11764705882352944</v>
      </c>
      <c r="J1863" s="126" t="s">
        <v>3154</v>
      </c>
      <c r="K1863" s="17">
        <v>1500</v>
      </c>
      <c r="L1863" s="17">
        <f>VLOOKUP(A1863,'[2]2023'!$A$9:$I$7853,9,0)</f>
        <v>1700</v>
      </c>
      <c r="M1863" s="18">
        <f>VLOOKUP(A1863,[3]data1683177749303!$A$2:$J$6448,10,0)</f>
        <v>165</v>
      </c>
    </row>
    <row r="1864" spans="1:13" ht="15.75" outlineLevel="1">
      <c r="A1864" s="10">
        <v>1615000565</v>
      </c>
      <c r="B1864" s="11">
        <v>565</v>
      </c>
      <c r="C1864" s="19">
        <v>615000</v>
      </c>
      <c r="D1864" s="13">
        <v>1</v>
      </c>
      <c r="E1864" s="136" t="s">
        <v>3154</v>
      </c>
      <c r="F1864" s="15" t="s">
        <v>1251</v>
      </c>
      <c r="G1864" s="137" t="s">
        <v>3154</v>
      </c>
      <c r="H1864" s="13" t="s">
        <v>34</v>
      </c>
      <c r="I1864" s="16">
        <f t="shared" si="105"/>
        <v>1.5714285714285716</v>
      </c>
      <c r="J1864" s="126" t="s">
        <v>3154</v>
      </c>
      <c r="K1864" s="17">
        <f>VLOOKUP(A1864,[4]גיליון1!$A$1574:$P$7681,10,0)</f>
        <v>27000</v>
      </c>
      <c r="L1864" s="17">
        <f>VLOOKUP(A1864,'[2]2023'!$A$9:$I$7853,9,0)</f>
        <v>10500</v>
      </c>
      <c r="M1864" s="18">
        <f>VLOOKUP(A1864,[3]data1683177749303!$A$2:$J$6448,10,0)</f>
        <v>6570</v>
      </c>
    </row>
    <row r="1865" spans="1:13" ht="15.75" outlineLevel="1">
      <c r="A1865" s="10">
        <v>1615000571</v>
      </c>
      <c r="B1865" s="11">
        <v>571</v>
      </c>
      <c r="C1865" s="19">
        <v>615000</v>
      </c>
      <c r="D1865" s="13">
        <v>1</v>
      </c>
      <c r="E1865" s="136" t="s">
        <v>3154</v>
      </c>
      <c r="F1865" s="15" t="s">
        <v>91</v>
      </c>
      <c r="G1865" s="137" t="s">
        <v>3154</v>
      </c>
      <c r="H1865" s="13" t="s">
        <v>31</v>
      </c>
      <c r="I1865" s="16">
        <f t="shared" si="105"/>
        <v>0</v>
      </c>
      <c r="J1865" s="126" t="s">
        <v>3154</v>
      </c>
      <c r="K1865" s="17">
        <f>VLOOKUP(A1865,[4]גיליון1!$A$1574:$P$7681,10,0)</f>
        <v>175900</v>
      </c>
      <c r="L1865" s="17">
        <f>VLOOKUP(A1865,'[2]2023'!$A$9:$I$7853,9,0)</f>
        <v>175900</v>
      </c>
      <c r="M1865" s="18">
        <f>VLOOKUP(A1865,[3]data1683177749303!$A$2:$J$6448,10,0)</f>
        <v>175900</v>
      </c>
    </row>
    <row r="1866" spans="1:13" ht="15.75" outlineLevel="1">
      <c r="A1866" s="10">
        <v>1615000580</v>
      </c>
      <c r="B1866" s="11">
        <v>580</v>
      </c>
      <c r="C1866" s="19">
        <v>615000</v>
      </c>
      <c r="D1866" s="13">
        <v>1</v>
      </c>
      <c r="E1866" s="136" t="s">
        <v>3154</v>
      </c>
      <c r="F1866" s="15" t="s">
        <v>1252</v>
      </c>
      <c r="G1866" s="137" t="s">
        <v>3154</v>
      </c>
      <c r="H1866" s="13" t="s">
        <v>34</v>
      </c>
      <c r="I1866" s="16">
        <f t="shared" si="105"/>
        <v>0</v>
      </c>
      <c r="J1866" s="126" t="s">
        <v>3154</v>
      </c>
      <c r="K1866" s="17">
        <f>VLOOKUP(A1866,[4]גיליון1!$A$1574:$P$7681,10,0)</f>
        <v>180000</v>
      </c>
      <c r="L1866" s="17">
        <f>VLOOKUP(A1866,'[2]2023'!$A$9:$I$7853,9,0)</f>
        <v>180000</v>
      </c>
      <c r="M1866" s="18">
        <f>VLOOKUP(A1866,[3]data1683177749303!$A$2:$J$6448,10,0)</f>
        <v>58931.8</v>
      </c>
    </row>
    <row r="1867" spans="1:13" ht="15.75" outlineLevel="1">
      <c r="A1867" s="10">
        <v>1615000581</v>
      </c>
      <c r="B1867" s="11">
        <v>581</v>
      </c>
      <c r="C1867" s="19">
        <v>615000</v>
      </c>
      <c r="D1867" s="13">
        <v>1</v>
      </c>
      <c r="E1867" s="136" t="s">
        <v>3154</v>
      </c>
      <c r="F1867" s="15" t="s">
        <v>1253</v>
      </c>
      <c r="G1867" s="137" t="s">
        <v>3154</v>
      </c>
      <c r="H1867" s="13" t="s">
        <v>34</v>
      </c>
      <c r="I1867" s="16">
        <f t="shared" si="105"/>
        <v>-9.9999999999999978E-2</v>
      </c>
      <c r="J1867" s="126" t="s">
        <v>3154</v>
      </c>
      <c r="K1867" s="17">
        <f>VLOOKUP(A1867,[4]גיליון1!$A$1574:$P$7681,10,0)</f>
        <v>10800</v>
      </c>
      <c r="L1867" s="17">
        <f>VLOOKUP(A1867,'[2]2023'!$A$9:$I$7853,9,0)</f>
        <v>12000</v>
      </c>
      <c r="M1867" s="18">
        <f>VLOOKUP(A1867,[3]data1683177749303!$A$2:$J$6448,10,0)</f>
        <v>4893</v>
      </c>
    </row>
    <row r="1868" spans="1:13" ht="15.75" outlineLevel="1">
      <c r="A1868" s="10">
        <v>1615000582</v>
      </c>
      <c r="B1868" s="11">
        <v>582</v>
      </c>
      <c r="C1868" s="19">
        <v>615000</v>
      </c>
      <c r="D1868" s="13">
        <v>1</v>
      </c>
      <c r="E1868" s="136" t="s">
        <v>3154</v>
      </c>
      <c r="F1868" s="15" t="s">
        <v>1254</v>
      </c>
      <c r="G1868" s="137" t="s">
        <v>3154</v>
      </c>
      <c r="H1868" s="13" t="s">
        <v>34</v>
      </c>
      <c r="I1868" s="16">
        <f t="shared" si="105"/>
        <v>0</v>
      </c>
      <c r="J1868" s="126" t="s">
        <v>3154</v>
      </c>
      <c r="K1868" s="17">
        <f>VLOOKUP(A1868,[4]גיליון1!$A$1574:$P$7681,10,0)</f>
        <v>284000</v>
      </c>
      <c r="L1868" s="17">
        <f>VLOOKUP(A1868,'[2]2023'!$A$9:$I$7853,9,0)</f>
        <v>284000</v>
      </c>
      <c r="M1868" s="18">
        <f>VLOOKUP(A1868,[3]data1683177749303!$A$2:$J$6448,10,0)</f>
        <v>276338.57</v>
      </c>
    </row>
    <row r="1869" spans="1:13" ht="15.75" outlineLevel="1">
      <c r="A1869" s="10">
        <v>1615000700</v>
      </c>
      <c r="B1869" s="11">
        <v>700</v>
      </c>
      <c r="C1869" s="19">
        <v>615000</v>
      </c>
      <c r="D1869" s="13">
        <v>1</v>
      </c>
      <c r="E1869" s="136" t="s">
        <v>3154</v>
      </c>
      <c r="F1869" s="15" t="s">
        <v>61</v>
      </c>
      <c r="G1869" s="137" t="s">
        <v>3154</v>
      </c>
      <c r="H1869" s="13" t="s">
        <v>11</v>
      </c>
      <c r="I1869" s="126" t="s">
        <v>3154</v>
      </c>
      <c r="J1869" s="126" t="s">
        <v>3154</v>
      </c>
      <c r="K1869" s="17">
        <f>VLOOKUP(A1869,[4]גיליון1!$A$1574:$P$7681,10,0)</f>
        <v>0</v>
      </c>
      <c r="L1869" s="17">
        <f>VLOOKUP(A1869,'[2]2023'!$A$9:$I$7853,9,0)</f>
        <v>0</v>
      </c>
      <c r="M1869" s="140" t="s">
        <v>3154</v>
      </c>
    </row>
    <row r="1870" spans="1:13" ht="15.75" outlineLevel="1">
      <c r="A1870" s="10">
        <v>1615000753</v>
      </c>
      <c r="B1870" s="11">
        <v>753</v>
      </c>
      <c r="C1870" s="19">
        <v>615000</v>
      </c>
      <c r="D1870" s="13">
        <v>1</v>
      </c>
      <c r="E1870" s="136" t="s">
        <v>3154</v>
      </c>
      <c r="F1870" s="15" t="s">
        <v>1241</v>
      </c>
      <c r="G1870" s="137" t="s">
        <v>3154</v>
      </c>
      <c r="H1870" s="13" t="s">
        <v>31</v>
      </c>
      <c r="I1870" s="126" t="s">
        <v>3154</v>
      </c>
      <c r="J1870" s="126" t="s">
        <v>3154</v>
      </c>
      <c r="K1870" s="17">
        <f>VLOOKUP(A1870,[4]גיליון1!$A$1574:$P$7681,10,0)</f>
        <v>0</v>
      </c>
      <c r="L1870" s="17">
        <f>VLOOKUP(A1870,'[2]2023'!$A$9:$I$7853,9,0)</f>
        <v>0</v>
      </c>
      <c r="M1870" s="140" t="s">
        <v>3154</v>
      </c>
    </row>
    <row r="1871" spans="1:13" ht="15.75" outlineLevel="1">
      <c r="A1871" s="10">
        <v>1615000755</v>
      </c>
      <c r="B1871" s="11">
        <v>755</v>
      </c>
      <c r="C1871" s="19">
        <v>615000</v>
      </c>
      <c r="D1871" s="13">
        <v>1</v>
      </c>
      <c r="E1871" s="136" t="s">
        <v>3154</v>
      </c>
      <c r="F1871" s="15" t="s">
        <v>1255</v>
      </c>
      <c r="G1871" s="137" t="s">
        <v>3154</v>
      </c>
      <c r="H1871" s="13" t="s">
        <v>31</v>
      </c>
      <c r="I1871" s="126" t="s">
        <v>3154</v>
      </c>
      <c r="J1871" s="126" t="s">
        <v>3154</v>
      </c>
      <c r="K1871" s="17">
        <f>VLOOKUP(A1871,[4]גיליון1!$A$1574:$P$7681,10,0)</f>
        <v>0</v>
      </c>
      <c r="L1871" s="17">
        <f>VLOOKUP(A1871,'[2]2023'!$A$9:$I$7853,9,0)</f>
        <v>0</v>
      </c>
      <c r="M1871" s="18">
        <f>VLOOKUP(A1871,[3]data1683177749303!$A$2:$J$6448,10,0)</f>
        <v>0</v>
      </c>
    </row>
    <row r="1872" spans="1:13" ht="15.75" outlineLevel="1">
      <c r="A1872" s="10">
        <v>1615000757</v>
      </c>
      <c r="B1872" s="11">
        <v>757</v>
      </c>
      <c r="C1872" s="19">
        <v>615000</v>
      </c>
      <c r="D1872" s="13">
        <v>1</v>
      </c>
      <c r="E1872" s="136" t="s">
        <v>3154</v>
      </c>
      <c r="F1872" s="15" t="s">
        <v>1256</v>
      </c>
      <c r="G1872" s="137" t="s">
        <v>3154</v>
      </c>
      <c r="H1872" s="13" t="s">
        <v>31</v>
      </c>
      <c r="I1872" s="16">
        <f t="shared" si="105"/>
        <v>0.91052631578947363</v>
      </c>
      <c r="J1872" s="126" t="s">
        <v>3154</v>
      </c>
      <c r="K1872" s="17">
        <f>VLOOKUP(A1872,[4]גיליון1!$A$1574:$P$7681,10,0)</f>
        <v>72600</v>
      </c>
      <c r="L1872" s="17">
        <f>VLOOKUP(A1872,'[2]2023'!$A$9:$I$7853,9,0)</f>
        <v>38000</v>
      </c>
      <c r="M1872" s="18">
        <f>VLOOKUP(A1872,[3]data1683177749303!$A$2:$J$6448,10,0)</f>
        <v>16321</v>
      </c>
    </row>
    <row r="1873" spans="1:13" ht="15.75" outlineLevel="1">
      <c r="A1873" s="10">
        <v>1615000763</v>
      </c>
      <c r="B1873" s="11">
        <v>763</v>
      </c>
      <c r="C1873" s="19">
        <v>615000</v>
      </c>
      <c r="D1873" s="13">
        <v>1</v>
      </c>
      <c r="E1873" s="136" t="s">
        <v>3154</v>
      </c>
      <c r="F1873" s="15" t="s">
        <v>116</v>
      </c>
      <c r="G1873" s="137" t="s">
        <v>3154</v>
      </c>
      <c r="H1873" s="13" t="s">
        <v>31</v>
      </c>
      <c r="I1873" s="126" t="s">
        <v>3154</v>
      </c>
      <c r="J1873" s="126" t="s">
        <v>3154</v>
      </c>
      <c r="K1873" s="17">
        <f>VLOOKUP(A1873,[4]גיליון1!$A$1574:$P$7681,10,0)</f>
        <v>0</v>
      </c>
      <c r="L1873" s="17">
        <f>VLOOKUP(A1873,'[2]2023'!$A$9:$I$7853,9,0)</f>
        <v>0</v>
      </c>
      <c r="M1873" s="140" t="s">
        <v>3154</v>
      </c>
    </row>
    <row r="1874" spans="1:13" ht="15.75" outlineLevel="1">
      <c r="A1874" s="10">
        <v>1615000780</v>
      </c>
      <c r="B1874" s="11">
        <v>780</v>
      </c>
      <c r="C1874" s="19">
        <v>615000</v>
      </c>
      <c r="D1874" s="13">
        <v>1</v>
      </c>
      <c r="E1874" s="136" t="s">
        <v>3154</v>
      </c>
      <c r="F1874" s="15" t="s">
        <v>1257</v>
      </c>
      <c r="G1874" s="137" t="s">
        <v>3154</v>
      </c>
      <c r="H1874" s="13" t="s">
        <v>34</v>
      </c>
      <c r="I1874" s="16">
        <f t="shared" si="105"/>
        <v>0.25</v>
      </c>
      <c r="J1874" s="126" t="s">
        <v>3154</v>
      </c>
      <c r="K1874" s="17">
        <f>VLOOKUP(A1874,[4]גיליון1!$A$1574:$P$7681,10,0)</f>
        <v>250000</v>
      </c>
      <c r="L1874" s="17">
        <f>VLOOKUP(A1874,'[2]2023'!$A$9:$I$7853,9,0)</f>
        <v>200000</v>
      </c>
      <c r="M1874" s="18">
        <f>VLOOKUP(A1874,[3]data1683177749303!$A$2:$J$6448,10,0)</f>
        <v>475241.76</v>
      </c>
    </row>
    <row r="1875" spans="1:13" ht="15.75" outlineLevel="1">
      <c r="A1875" s="10">
        <v>1615000781</v>
      </c>
      <c r="B1875" s="11">
        <v>781</v>
      </c>
      <c r="C1875" s="19">
        <v>615000</v>
      </c>
      <c r="D1875" s="13">
        <v>1</v>
      </c>
      <c r="E1875" s="136" t="s">
        <v>3154</v>
      </c>
      <c r="F1875" s="15" t="s">
        <v>1258</v>
      </c>
      <c r="G1875" s="137" t="s">
        <v>3154</v>
      </c>
      <c r="H1875" s="13" t="s">
        <v>34</v>
      </c>
      <c r="I1875" s="16">
        <f t="shared" si="105"/>
        <v>-0.10046728971962615</v>
      </c>
      <c r="J1875" s="126" t="s">
        <v>3154</v>
      </c>
      <c r="K1875" s="17">
        <v>38500</v>
      </c>
      <c r="L1875" s="17">
        <f>VLOOKUP(A1875,'[2]2023'!$A$9:$I$7853,9,0)</f>
        <v>42800</v>
      </c>
      <c r="M1875" s="18">
        <f>VLOOKUP(A1875,[3]data1683177749303!$A$2:$J$6448,10,0)</f>
        <v>43640.160000000003</v>
      </c>
    </row>
    <row r="1876" spans="1:13" ht="15.75" outlineLevel="1">
      <c r="A1876" s="10">
        <v>1615000782</v>
      </c>
      <c r="B1876" s="11">
        <v>782</v>
      </c>
      <c r="C1876" s="19">
        <v>615000</v>
      </c>
      <c r="D1876" s="13">
        <v>1</v>
      </c>
      <c r="E1876" s="136" t="s">
        <v>3154</v>
      </c>
      <c r="F1876" s="15" t="s">
        <v>1259</v>
      </c>
      <c r="G1876" s="137" t="s">
        <v>3154</v>
      </c>
      <c r="H1876" s="13" t="s">
        <v>34</v>
      </c>
      <c r="I1876" s="16">
        <f t="shared" si="105"/>
        <v>-9.9999999999999978E-2</v>
      </c>
      <c r="J1876" s="126" t="s">
        <v>3154</v>
      </c>
      <c r="K1876" s="17">
        <f>VLOOKUP(A1876,[4]גיליון1!$A$1574:$P$7681,10,0)</f>
        <v>49590</v>
      </c>
      <c r="L1876" s="17">
        <f>VLOOKUP(A1876,'[2]2023'!$A$9:$I$7853,9,0)</f>
        <v>55100</v>
      </c>
      <c r="M1876" s="18">
        <f>VLOOKUP(A1876,[3]data1683177749303!$A$2:$J$6448,10,0)</f>
        <v>61829.77</v>
      </c>
    </row>
    <row r="1877" spans="1:13" s="97" customFormat="1" ht="15.75" outlineLevel="1">
      <c r="A1877" s="10">
        <v>1615000783</v>
      </c>
      <c r="B1877" s="11">
        <v>783</v>
      </c>
      <c r="C1877" s="19">
        <v>615000</v>
      </c>
      <c r="D1877" s="13">
        <v>1</v>
      </c>
      <c r="E1877" s="136" t="s">
        <v>3154</v>
      </c>
      <c r="F1877" s="15" t="s">
        <v>1260</v>
      </c>
      <c r="G1877" s="137" t="s">
        <v>3154</v>
      </c>
      <c r="H1877" s="13" t="s">
        <v>34</v>
      </c>
      <c r="I1877" s="16">
        <f t="shared" si="105"/>
        <v>0.66666666666666674</v>
      </c>
      <c r="J1877" s="139" t="s">
        <v>3154</v>
      </c>
      <c r="K1877" s="17">
        <v>2000000</v>
      </c>
      <c r="L1877" s="17">
        <f>VLOOKUP(A1877,'[2]2023'!$A$9:$I$7853,9,0)</f>
        <v>1200000</v>
      </c>
      <c r="M1877" s="18">
        <f>VLOOKUP(A1877,[3]data1683177749303!$A$2:$J$6448,10,0)</f>
        <v>1136892.6499999999</v>
      </c>
    </row>
    <row r="1878" spans="1:13" ht="15.75" outlineLevel="1">
      <c r="A1878" s="10">
        <v>1615000784</v>
      </c>
      <c r="B1878" s="11">
        <v>784</v>
      </c>
      <c r="C1878" s="19">
        <v>615000</v>
      </c>
      <c r="D1878" s="13">
        <v>1</v>
      </c>
      <c r="E1878" s="136" t="s">
        <v>3154</v>
      </c>
      <c r="F1878" s="15" t="s">
        <v>1261</v>
      </c>
      <c r="G1878" s="137" t="s">
        <v>3154</v>
      </c>
      <c r="H1878" s="13" t="s">
        <v>34</v>
      </c>
      <c r="I1878" s="16">
        <f t="shared" si="105"/>
        <v>-0.10447761194029848</v>
      </c>
      <c r="J1878" s="126" t="s">
        <v>3154</v>
      </c>
      <c r="K1878" s="17">
        <v>6000</v>
      </c>
      <c r="L1878" s="17">
        <f>VLOOKUP(A1878,'[2]2023'!$A$9:$I$7853,9,0)</f>
        <v>6700</v>
      </c>
      <c r="M1878" s="18">
        <f>VLOOKUP(A1878,[3]data1683177749303!$A$2:$J$6448,10,0)</f>
        <v>0</v>
      </c>
    </row>
    <row r="1879" spans="1:13" ht="15.75" outlineLevel="1">
      <c r="A1879" s="10">
        <v>1615000785</v>
      </c>
      <c r="B1879" s="11">
        <v>785</v>
      </c>
      <c r="C1879" s="19">
        <v>615000</v>
      </c>
      <c r="D1879" s="13">
        <v>1</v>
      </c>
      <c r="E1879" s="136" t="s">
        <v>3154</v>
      </c>
      <c r="F1879" s="15" t="s">
        <v>1262</v>
      </c>
      <c r="G1879" s="137" t="s">
        <v>3154</v>
      </c>
      <c r="H1879" s="13" t="s">
        <v>34</v>
      </c>
      <c r="I1879" s="16">
        <f t="shared" si="105"/>
        <v>-0.1002004008016032</v>
      </c>
      <c r="J1879" s="126" t="s">
        <v>3154</v>
      </c>
      <c r="K1879" s="17">
        <v>89800</v>
      </c>
      <c r="L1879" s="17">
        <f>VLOOKUP(A1879,'[2]2023'!$A$9:$I$7853,9,0)</f>
        <v>99800</v>
      </c>
      <c r="M1879" s="18">
        <f>VLOOKUP(A1879,[3]data1683177749303!$A$2:$J$6448,10,0)</f>
        <v>93622.39</v>
      </c>
    </row>
    <row r="1880" spans="1:13" ht="15.75" outlineLevel="1">
      <c r="A1880" s="10">
        <v>1615000786</v>
      </c>
      <c r="B1880" s="11">
        <v>786</v>
      </c>
      <c r="C1880" s="19">
        <v>615000</v>
      </c>
      <c r="D1880" s="13">
        <v>1</v>
      </c>
      <c r="E1880" s="136" t="s">
        <v>3154</v>
      </c>
      <c r="F1880" s="15" t="s">
        <v>1209</v>
      </c>
      <c r="G1880" s="137" t="s">
        <v>3154</v>
      </c>
      <c r="H1880" s="13" t="s">
        <v>34</v>
      </c>
      <c r="I1880" s="16">
        <f t="shared" si="105"/>
        <v>0</v>
      </c>
      <c r="J1880" s="126" t="s">
        <v>3154</v>
      </c>
      <c r="K1880" s="17">
        <f>VLOOKUP(A1880,[4]גיליון1!$A$1574:$P$7681,10,0)</f>
        <v>10000</v>
      </c>
      <c r="L1880" s="17">
        <f>VLOOKUP(A1880,'[2]2023'!$A$9:$I$7853,9,0)</f>
        <v>10000</v>
      </c>
      <c r="M1880" s="18">
        <f>VLOOKUP(A1880,[3]data1683177749303!$A$2:$J$6448,10,0)</f>
        <v>5942.14</v>
      </c>
    </row>
    <row r="1881" spans="1:13" ht="15.75" outlineLevel="1">
      <c r="A1881" s="10">
        <v>1615000787</v>
      </c>
      <c r="B1881" s="11">
        <v>787</v>
      </c>
      <c r="C1881" s="19">
        <v>615000</v>
      </c>
      <c r="D1881" s="13">
        <v>1</v>
      </c>
      <c r="E1881" s="136" t="s">
        <v>3154</v>
      </c>
      <c r="F1881" s="15" t="s">
        <v>1263</v>
      </c>
      <c r="G1881" s="137" t="s">
        <v>3154</v>
      </c>
      <c r="H1881" s="13" t="s">
        <v>34</v>
      </c>
      <c r="I1881" s="16">
        <f t="shared" si="105"/>
        <v>-0.10019175455417062</v>
      </c>
      <c r="J1881" s="126" t="s">
        <v>3154</v>
      </c>
      <c r="K1881" s="17">
        <v>187700</v>
      </c>
      <c r="L1881" s="17">
        <f>VLOOKUP(A1881,'[2]2023'!$A$9:$I$7853,9,0)</f>
        <v>208600</v>
      </c>
      <c r="M1881" s="18">
        <f>VLOOKUP(A1881,[3]data1683177749303!$A$2:$J$6448,10,0)</f>
        <v>134932.35999999999</v>
      </c>
    </row>
    <row r="1882" spans="1:13" ht="15.75" outlineLevel="1">
      <c r="A1882" s="10">
        <v>1615000788</v>
      </c>
      <c r="B1882" s="11">
        <v>788</v>
      </c>
      <c r="C1882" s="19">
        <v>615000</v>
      </c>
      <c r="D1882" s="13">
        <v>1</v>
      </c>
      <c r="E1882" s="136" t="s">
        <v>3154</v>
      </c>
      <c r="F1882" s="15" t="s">
        <v>1264</v>
      </c>
      <c r="G1882" s="137" t="s">
        <v>3154</v>
      </c>
      <c r="H1882" s="13" t="s">
        <v>34</v>
      </c>
      <c r="I1882" s="16">
        <f t="shared" si="105"/>
        <v>-0.10526315789473684</v>
      </c>
      <c r="J1882" s="126" t="s">
        <v>3154</v>
      </c>
      <c r="K1882" s="17">
        <v>6800</v>
      </c>
      <c r="L1882" s="17">
        <f>VLOOKUP(A1882,'[2]2023'!$A$9:$I$7853,9,0)</f>
        <v>7600</v>
      </c>
      <c r="M1882" s="18">
        <f>VLOOKUP(A1882,[3]data1683177749303!$A$2:$J$6448,10,0)</f>
        <v>0</v>
      </c>
    </row>
    <row r="1883" spans="1:13" ht="15.75" outlineLevel="1">
      <c r="A1883" s="10">
        <v>1615000789</v>
      </c>
      <c r="B1883" s="11">
        <v>789</v>
      </c>
      <c r="C1883" s="19">
        <v>615000</v>
      </c>
      <c r="D1883" s="13">
        <v>1</v>
      </c>
      <c r="E1883" s="136" t="s">
        <v>3154</v>
      </c>
      <c r="F1883" s="15" t="s">
        <v>3114</v>
      </c>
      <c r="G1883" s="137" t="s">
        <v>3154</v>
      </c>
      <c r="H1883" s="13" t="s">
        <v>34</v>
      </c>
      <c r="I1883" s="126" t="s">
        <v>3154</v>
      </c>
      <c r="J1883" s="16" t="s">
        <v>522</v>
      </c>
      <c r="K1883" s="17">
        <f>VLOOKUP(A1883,[4]גיליון1!$A$1574:$P$7681,10,0)</f>
        <v>36000</v>
      </c>
      <c r="L1883" s="139" t="s">
        <v>3154</v>
      </c>
      <c r="M1883" s="140" t="s">
        <v>3154</v>
      </c>
    </row>
    <row r="1884" spans="1:13" ht="15.75" outlineLevel="1">
      <c r="A1884" s="10">
        <v>1615000900</v>
      </c>
      <c r="B1884" s="11">
        <v>900</v>
      </c>
      <c r="C1884" s="19">
        <v>615000</v>
      </c>
      <c r="D1884" s="13">
        <v>1</v>
      </c>
      <c r="E1884" s="136" t="s">
        <v>3154</v>
      </c>
      <c r="F1884" s="15" t="s">
        <v>94</v>
      </c>
      <c r="G1884" s="137" t="s">
        <v>3154</v>
      </c>
      <c r="H1884" s="13" t="s">
        <v>34</v>
      </c>
      <c r="I1884" s="126" t="s">
        <v>3154</v>
      </c>
      <c r="J1884" s="126" t="s">
        <v>3154</v>
      </c>
      <c r="K1884" s="17">
        <v>0</v>
      </c>
      <c r="L1884" s="17">
        <f>VLOOKUP(A1884,'[2]2023'!$A$9:$I$7853,9,0)</f>
        <v>0</v>
      </c>
      <c r="M1884" s="140" t="s">
        <v>3154</v>
      </c>
    </row>
    <row r="1885" spans="1:13" ht="15.75" outlineLevel="1">
      <c r="A1885" s="10">
        <v>1615000932</v>
      </c>
      <c r="B1885" s="11">
        <v>932</v>
      </c>
      <c r="C1885" s="19">
        <v>615000</v>
      </c>
      <c r="D1885" s="13">
        <v>1</v>
      </c>
      <c r="E1885" s="136" t="s">
        <v>3154</v>
      </c>
      <c r="F1885" s="15" t="s">
        <v>1223</v>
      </c>
      <c r="G1885" s="137" t="s">
        <v>3154</v>
      </c>
      <c r="H1885" s="13" t="s">
        <v>34</v>
      </c>
      <c r="I1885" s="16">
        <f t="shared" si="105"/>
        <v>-0.10526315789473684</v>
      </c>
      <c r="J1885" s="126" t="s">
        <v>3154</v>
      </c>
      <c r="K1885" s="17">
        <v>3400</v>
      </c>
      <c r="L1885" s="17">
        <f>VLOOKUP(A1885,'[2]2023'!$A$9:$I$7853,9,0)</f>
        <v>3800</v>
      </c>
      <c r="M1885" s="18">
        <f>VLOOKUP(A1885,[3]data1683177749303!$A$2:$J$6448,10,0)</f>
        <v>3439.21</v>
      </c>
    </row>
    <row r="1886" spans="1:13" ht="16.5" thickBot="1">
      <c r="A1886" s="10">
        <v>1615000961</v>
      </c>
      <c r="B1886" s="11">
        <v>961</v>
      </c>
      <c r="C1886" s="19">
        <v>615000</v>
      </c>
      <c r="D1886" s="13">
        <v>1</v>
      </c>
      <c r="E1886" s="136" t="s">
        <v>3154</v>
      </c>
      <c r="F1886" s="15" t="s">
        <v>79</v>
      </c>
      <c r="G1886" s="137" t="s">
        <v>3154</v>
      </c>
      <c r="H1886" s="13" t="s">
        <v>34</v>
      </c>
      <c r="I1886" s="126" t="s">
        <v>3154</v>
      </c>
      <c r="J1886" s="126" t="s">
        <v>3154</v>
      </c>
      <c r="K1886" s="17">
        <f>VLOOKUP(A1886,[4]גיליון1!$A$1574:$P$7681,10,0)</f>
        <v>0</v>
      </c>
      <c r="L1886" s="17">
        <f>VLOOKUP(A1886,'[2]2023'!$A$9:$I$7853,9,0)</f>
        <v>0</v>
      </c>
      <c r="M1886" s="140" t="s">
        <v>3154</v>
      </c>
    </row>
    <row r="1887" spans="1:13" ht="16.5" outlineLevel="1" thickBot="1">
      <c r="A1887" s="125" t="s">
        <v>3154</v>
      </c>
      <c r="B1887" s="25" t="s">
        <v>1265</v>
      </c>
      <c r="C1887" s="146" t="s">
        <v>3154</v>
      </c>
      <c r="D1887" s="146" t="s">
        <v>3154</v>
      </c>
      <c r="E1887" s="147" t="s">
        <v>3154</v>
      </c>
      <c r="F1887" s="28" t="s">
        <v>1240</v>
      </c>
      <c r="G1887" s="153" t="s">
        <v>3154</v>
      </c>
      <c r="H1887" s="146" t="s">
        <v>3154</v>
      </c>
      <c r="I1887" s="29">
        <f t="shared" si="105"/>
        <v>0.19097732460812655</v>
      </c>
      <c r="J1887" s="127" t="s">
        <v>3154</v>
      </c>
      <c r="K1887" s="37">
        <f>SUBTOTAL(9,K1835:K1886)</f>
        <v>9782390</v>
      </c>
      <c r="L1887" s="37">
        <f>SUBTOTAL(9,L1835:L1886)</f>
        <v>8213750</v>
      </c>
      <c r="M1887" s="38">
        <f>SUBTOTAL(9,M1835:M1886)</f>
        <v>8064172.4499999993</v>
      </c>
    </row>
    <row r="1888" spans="1:13" ht="15.75" outlineLevel="1">
      <c r="A1888" s="10">
        <v>16160000</v>
      </c>
      <c r="B1888" s="32">
        <v>0</v>
      </c>
      <c r="C1888" s="49">
        <v>616000</v>
      </c>
      <c r="D1888" s="34">
        <v>1</v>
      </c>
      <c r="E1888" s="151" t="s">
        <v>3154</v>
      </c>
      <c r="F1888" s="35" t="s">
        <v>1266</v>
      </c>
      <c r="G1888" s="152" t="s">
        <v>3154</v>
      </c>
      <c r="H1888" s="34" t="s">
        <v>11</v>
      </c>
      <c r="I1888" s="142" t="s">
        <v>3154</v>
      </c>
      <c r="J1888" s="142" t="s">
        <v>3154</v>
      </c>
      <c r="K1888" s="17">
        <f>VLOOKUP(A1888,[4]גיליון1!$A$1574:$P$7681,10,0)</f>
        <v>0</v>
      </c>
      <c r="L1888" s="139" t="s">
        <v>3154</v>
      </c>
      <c r="M1888" s="140" t="s">
        <v>3154</v>
      </c>
    </row>
    <row r="1889" spans="1:13" ht="15.75" outlineLevel="1">
      <c r="A1889" s="10">
        <v>1616000100</v>
      </c>
      <c r="B1889" s="11">
        <v>100</v>
      </c>
      <c r="C1889" s="19">
        <v>616000</v>
      </c>
      <c r="D1889" s="13">
        <v>1</v>
      </c>
      <c r="E1889" s="136" t="s">
        <v>3154</v>
      </c>
      <c r="F1889" s="15" t="s">
        <v>18</v>
      </c>
      <c r="G1889" s="137" t="s">
        <v>3154</v>
      </c>
      <c r="H1889" s="13" t="s">
        <v>11</v>
      </c>
      <c r="I1889" s="126" t="s">
        <v>3154</v>
      </c>
      <c r="J1889" s="142" t="s">
        <v>3154</v>
      </c>
      <c r="K1889" s="17">
        <f>VLOOKUP(A1889,[4]גיליון1!$A$1574:$P$7681,10,0)</f>
        <v>0</v>
      </c>
      <c r="L1889" s="17">
        <f>VLOOKUP(A1889,'[2]2023'!$A$9:$I$7853,9,0)</f>
        <v>0</v>
      </c>
      <c r="M1889" s="140" t="s">
        <v>3154</v>
      </c>
    </row>
    <row r="1890" spans="1:13" ht="15.75" outlineLevel="1">
      <c r="A1890" s="10">
        <v>1616000110</v>
      </c>
      <c r="B1890" s="11">
        <v>110</v>
      </c>
      <c r="C1890" s="19">
        <v>616000</v>
      </c>
      <c r="D1890" s="13">
        <v>1</v>
      </c>
      <c r="E1890" s="136" t="s">
        <v>3154</v>
      </c>
      <c r="F1890" s="15" t="s">
        <v>19</v>
      </c>
      <c r="G1890" s="137" t="s">
        <v>3154</v>
      </c>
      <c r="H1890" s="13" t="s">
        <v>20</v>
      </c>
      <c r="I1890" s="16">
        <f t="shared" si="105"/>
        <v>-1</v>
      </c>
      <c r="J1890" s="126" t="s">
        <v>3154</v>
      </c>
      <c r="K1890" s="17">
        <f>VLOOKUP(A1890,[4]גיליון1!$A$1574:$P$7681,10,0)</f>
        <v>0</v>
      </c>
      <c r="L1890" s="17">
        <f>VLOOKUP(A1890,'[2]2023'!$A$9:$I$7853,9,0)</f>
        <v>328600</v>
      </c>
      <c r="M1890" s="18">
        <f>VLOOKUP(A1890,[3]data1683177749303!$A$2:$J$6448,10,0)</f>
        <v>0</v>
      </c>
    </row>
    <row r="1891" spans="1:13" ht="15.75" outlineLevel="1">
      <c r="A1891" s="10">
        <v>1616000119</v>
      </c>
      <c r="B1891" s="11">
        <v>119</v>
      </c>
      <c r="C1891" s="19">
        <v>616000</v>
      </c>
      <c r="D1891" s="13">
        <v>1</v>
      </c>
      <c r="E1891" s="136" t="s">
        <v>3154</v>
      </c>
      <c r="F1891" s="15" t="s">
        <v>21</v>
      </c>
      <c r="G1891" s="137" t="s">
        <v>3154</v>
      </c>
      <c r="H1891" s="13" t="s">
        <v>20</v>
      </c>
      <c r="I1891" s="16">
        <f t="shared" si="105"/>
        <v>-1</v>
      </c>
      <c r="J1891" s="126" t="s">
        <v>3154</v>
      </c>
      <c r="K1891" s="17">
        <f>VLOOKUP(A1891,[4]גיליון1!$A$1574:$P$7681,10,0)</f>
        <v>0</v>
      </c>
      <c r="L1891" s="17">
        <f>VLOOKUP(A1891,'[2]2023'!$A$9:$I$7853,9,0)</f>
        <v>365600</v>
      </c>
      <c r="M1891" s="18">
        <f>VLOOKUP(A1891,[3]data1683177749303!$A$2:$J$6448,10,0)</f>
        <v>245858.87</v>
      </c>
    </row>
    <row r="1892" spans="1:13" ht="15.75" outlineLevel="1">
      <c r="A1892" s="10">
        <v>1616000122</v>
      </c>
      <c r="B1892" s="11">
        <v>122</v>
      </c>
      <c r="C1892" s="19">
        <v>616000</v>
      </c>
      <c r="D1892" s="13">
        <v>1</v>
      </c>
      <c r="E1892" s="136" t="s">
        <v>3154</v>
      </c>
      <c r="F1892" s="15" t="s">
        <v>22</v>
      </c>
      <c r="G1892" s="137" t="s">
        <v>3154</v>
      </c>
      <c r="H1892" s="13" t="s">
        <v>20</v>
      </c>
      <c r="I1892" s="16">
        <f t="shared" si="105"/>
        <v>-1</v>
      </c>
      <c r="J1892" s="126" t="s">
        <v>3154</v>
      </c>
      <c r="K1892" s="17">
        <f>VLOOKUP(A1892,[4]גיליון1!$A$1574:$P$7681,10,0)</f>
        <v>0</v>
      </c>
      <c r="L1892" s="17">
        <f>VLOOKUP(A1892,'[2]2023'!$A$9:$I$7853,9,0)</f>
        <v>15400</v>
      </c>
      <c r="M1892" s="18">
        <f>VLOOKUP(A1892,[3]data1683177749303!$A$2:$J$6448,10,0)</f>
        <v>2237</v>
      </c>
    </row>
    <row r="1893" spans="1:13" ht="15.75" outlineLevel="1">
      <c r="A1893" s="10">
        <v>1616000126</v>
      </c>
      <c r="B1893" s="11">
        <v>126</v>
      </c>
      <c r="C1893" s="19">
        <v>616000</v>
      </c>
      <c r="D1893" s="13">
        <v>1</v>
      </c>
      <c r="E1893" s="136" t="s">
        <v>3154</v>
      </c>
      <c r="F1893" s="15" t="s">
        <v>23</v>
      </c>
      <c r="G1893" s="137" t="s">
        <v>3154</v>
      </c>
      <c r="H1893" s="13" t="s">
        <v>20</v>
      </c>
      <c r="I1893" s="16">
        <f t="shared" si="105"/>
        <v>-1</v>
      </c>
      <c r="J1893" s="126" t="s">
        <v>3154</v>
      </c>
      <c r="K1893" s="17">
        <f>VLOOKUP(A1893,[4]גיליון1!$A$1574:$P$7681,10,0)</f>
        <v>0</v>
      </c>
      <c r="L1893" s="17">
        <f>VLOOKUP(A1893,'[2]2023'!$A$9:$I$7853,9,0)</f>
        <v>7000</v>
      </c>
      <c r="M1893" s="18">
        <f>VLOOKUP(A1893,[3]data1683177749303!$A$2:$J$6448,10,0)</f>
        <v>6959.5</v>
      </c>
    </row>
    <row r="1894" spans="1:13" ht="15.75" outlineLevel="1">
      <c r="A1894" s="10">
        <v>1616000130</v>
      </c>
      <c r="B1894" s="11">
        <v>130</v>
      </c>
      <c r="C1894" s="19">
        <v>616000</v>
      </c>
      <c r="D1894" s="13">
        <v>1</v>
      </c>
      <c r="E1894" s="136" t="s">
        <v>3154</v>
      </c>
      <c r="F1894" s="15" t="s">
        <v>24</v>
      </c>
      <c r="G1894" s="137" t="s">
        <v>3154</v>
      </c>
      <c r="H1894" s="13" t="s">
        <v>20</v>
      </c>
      <c r="I1894" s="16">
        <f t="shared" si="105"/>
        <v>-1</v>
      </c>
      <c r="J1894" s="126" t="s">
        <v>3154</v>
      </c>
      <c r="K1894" s="17">
        <f>VLOOKUP(A1894,[4]גיליון1!$A$1574:$P$7681,10,0)</f>
        <v>0</v>
      </c>
      <c r="L1894" s="17">
        <f>VLOOKUP(A1894,'[2]2023'!$A$9:$I$7853,9,0)</f>
        <v>31600</v>
      </c>
      <c r="M1894" s="18">
        <f>VLOOKUP(A1894,[3]data1683177749303!$A$2:$J$6448,10,0)</f>
        <v>11629.69</v>
      </c>
    </row>
    <row r="1895" spans="1:13" ht="15.75" outlineLevel="1">
      <c r="A1895" s="10">
        <v>1616000140</v>
      </c>
      <c r="B1895" s="11">
        <v>140</v>
      </c>
      <c r="C1895" s="19">
        <v>616000</v>
      </c>
      <c r="D1895" s="13">
        <v>1</v>
      </c>
      <c r="E1895" s="136" t="s">
        <v>3154</v>
      </c>
      <c r="F1895" s="15" t="s">
        <v>25</v>
      </c>
      <c r="G1895" s="137" t="s">
        <v>3154</v>
      </c>
      <c r="H1895" s="13" t="s">
        <v>20</v>
      </c>
      <c r="I1895" s="16">
        <f t="shared" si="105"/>
        <v>-1</v>
      </c>
      <c r="J1895" s="126" t="s">
        <v>3154</v>
      </c>
      <c r="K1895" s="17">
        <f>VLOOKUP(A1895,[4]גיליון1!$A$1574:$P$7681,10,0)</f>
        <v>0</v>
      </c>
      <c r="L1895" s="17">
        <f>VLOOKUP(A1895,'[2]2023'!$A$9:$I$7853,9,0)</f>
        <v>36000</v>
      </c>
      <c r="M1895" s="18">
        <f>VLOOKUP(A1895,[3]data1683177749303!$A$2:$J$6448,10,0)</f>
        <v>36467.480000000003</v>
      </c>
    </row>
    <row r="1896" spans="1:13" ht="15.75" outlineLevel="1">
      <c r="A1896" s="10">
        <v>1616000253</v>
      </c>
      <c r="B1896" s="11">
        <v>253</v>
      </c>
      <c r="C1896" s="19">
        <v>616000</v>
      </c>
      <c r="D1896" s="13">
        <v>1</v>
      </c>
      <c r="E1896" s="136" t="s">
        <v>3154</v>
      </c>
      <c r="F1896" s="48" t="s">
        <v>1267</v>
      </c>
      <c r="G1896" s="165" t="s">
        <v>3154</v>
      </c>
      <c r="H1896" s="13" t="s">
        <v>20</v>
      </c>
      <c r="I1896" s="126" t="s">
        <v>3154</v>
      </c>
      <c r="J1896" s="126" t="s">
        <v>3154</v>
      </c>
      <c r="K1896" s="17">
        <f>VLOOKUP(A1896,[4]גיליון1!$A$1574:$P$7681,10,0)</f>
        <v>0</v>
      </c>
      <c r="L1896" s="17">
        <f>VLOOKUP(A1896,'[2]2023'!$A$9:$I$7853,9,0)</f>
        <v>0</v>
      </c>
      <c r="M1896" s="18">
        <f>VLOOKUP(A1896,[3]data1683177749303!$A$2:$J$6448,10,0)</f>
        <v>2138</v>
      </c>
    </row>
    <row r="1897" spans="1:13" ht="15.75" outlineLevel="1">
      <c r="A1897" s="10">
        <v>1616000350</v>
      </c>
      <c r="B1897" s="11">
        <v>350</v>
      </c>
      <c r="C1897" s="19">
        <v>616000</v>
      </c>
      <c r="D1897" s="13">
        <v>1</v>
      </c>
      <c r="E1897" s="136" t="s">
        <v>3154</v>
      </c>
      <c r="F1897" s="15" t="s">
        <v>1268</v>
      </c>
      <c r="G1897" s="137" t="s">
        <v>3154</v>
      </c>
      <c r="H1897" s="13" t="s">
        <v>20</v>
      </c>
      <c r="I1897" s="126" t="s">
        <v>3154</v>
      </c>
      <c r="J1897" s="126" t="s">
        <v>3154</v>
      </c>
      <c r="K1897" s="17">
        <f>VLOOKUP(A1897,[4]גיליון1!$A$1574:$P$7681,10,0)</f>
        <v>0</v>
      </c>
      <c r="L1897" s="17">
        <f>VLOOKUP(A1897,'[2]2023'!$A$9:$I$7853,9,0)</f>
        <v>0</v>
      </c>
      <c r="M1897" s="18">
        <f>VLOOKUP(A1897,[3]data1683177749303!$A$2:$J$6448,10,0)</f>
        <v>0</v>
      </c>
    </row>
    <row r="1898" spans="1:13" ht="15.75" outlineLevel="1">
      <c r="A1898" s="10">
        <v>1616000351</v>
      </c>
      <c r="B1898" s="11">
        <v>351</v>
      </c>
      <c r="C1898" s="19">
        <v>616000</v>
      </c>
      <c r="D1898" s="13">
        <v>1</v>
      </c>
      <c r="E1898" s="136" t="s">
        <v>3154</v>
      </c>
      <c r="F1898" s="15" t="s">
        <v>1269</v>
      </c>
      <c r="G1898" s="137" t="s">
        <v>3154</v>
      </c>
      <c r="H1898" s="13" t="s">
        <v>20</v>
      </c>
      <c r="I1898" s="126" t="s">
        <v>3154</v>
      </c>
      <c r="J1898" s="126" t="s">
        <v>3154</v>
      </c>
      <c r="K1898" s="17">
        <f>VLOOKUP(A1898,[4]גיליון1!$A$1574:$P$7681,10,0)</f>
        <v>0</v>
      </c>
      <c r="L1898" s="17">
        <f>VLOOKUP(A1898,'[2]2023'!$A$9:$I$7853,9,0)</f>
        <v>0</v>
      </c>
      <c r="M1898" s="18">
        <f>VLOOKUP(A1898,[3]data1683177749303!$A$2:$J$6448,10,0)</f>
        <v>47.03</v>
      </c>
    </row>
    <row r="1899" spans="1:13" ht="15.75" outlineLevel="1">
      <c r="A1899" s="10">
        <v>1616000470</v>
      </c>
      <c r="B1899" s="11">
        <v>470</v>
      </c>
      <c r="C1899" s="19">
        <v>616000</v>
      </c>
      <c r="D1899" s="13">
        <v>1</v>
      </c>
      <c r="E1899" s="136" t="s">
        <v>3154</v>
      </c>
      <c r="F1899" s="15" t="s">
        <v>48</v>
      </c>
      <c r="G1899" s="137" t="s">
        <v>3154</v>
      </c>
      <c r="H1899" s="13" t="s">
        <v>34</v>
      </c>
      <c r="I1899" s="126" t="s">
        <v>3154</v>
      </c>
      <c r="J1899" s="126" t="s">
        <v>3154</v>
      </c>
      <c r="K1899" s="17">
        <f>VLOOKUP(A1899,[4]גיליון1!$A$1574:$P$7681,10,0)</f>
        <v>0</v>
      </c>
      <c r="L1899" s="17">
        <f>VLOOKUP(A1899,'[2]2023'!$A$9:$I$7853,9,0)</f>
        <v>0</v>
      </c>
      <c r="M1899" s="18">
        <f>VLOOKUP(A1899,[3]data1683177749303!$A$2:$J$6448,10,0)</f>
        <v>0</v>
      </c>
    </row>
    <row r="1900" spans="1:13" ht="15.75" outlineLevel="1">
      <c r="A1900" s="10">
        <v>1616000471</v>
      </c>
      <c r="B1900" s="11">
        <v>471</v>
      </c>
      <c r="C1900" s="19">
        <v>616000</v>
      </c>
      <c r="D1900" s="13">
        <v>1</v>
      </c>
      <c r="E1900" s="136" t="s">
        <v>3154</v>
      </c>
      <c r="F1900" s="15" t="s">
        <v>87</v>
      </c>
      <c r="G1900" s="137" t="s">
        <v>3154</v>
      </c>
      <c r="H1900" s="13" t="s">
        <v>34</v>
      </c>
      <c r="I1900" s="16">
        <f t="shared" si="105"/>
        <v>-1</v>
      </c>
      <c r="J1900" s="126" t="s">
        <v>3154</v>
      </c>
      <c r="K1900" s="17">
        <f>VLOOKUP(A1900,[4]גיליון1!$A$1574:$P$7681,10,0)</f>
        <v>0</v>
      </c>
      <c r="L1900" s="17">
        <f>VLOOKUP(A1900,'[2]2023'!$A$9:$I$7853,9,0)</f>
        <v>1900</v>
      </c>
      <c r="M1900" s="18">
        <f>VLOOKUP(A1900,[3]data1683177749303!$A$2:$J$6448,10,0)</f>
        <v>1719.81</v>
      </c>
    </row>
    <row r="1901" spans="1:13" ht="15.75" outlineLevel="1">
      <c r="A1901" s="10">
        <v>1616000511</v>
      </c>
      <c r="B1901" s="11">
        <v>511</v>
      </c>
      <c r="C1901" s="19">
        <v>616000</v>
      </c>
      <c r="D1901" s="13">
        <v>1</v>
      </c>
      <c r="E1901" s="136" t="s">
        <v>3154</v>
      </c>
      <c r="F1901" s="15" t="s">
        <v>88</v>
      </c>
      <c r="G1901" s="137" t="s">
        <v>3154</v>
      </c>
      <c r="H1901" s="13" t="s">
        <v>34</v>
      </c>
      <c r="I1901" s="16">
        <f t="shared" si="105"/>
        <v>-1</v>
      </c>
      <c r="J1901" s="126" t="s">
        <v>3154</v>
      </c>
      <c r="K1901" s="17">
        <f>VLOOKUP(A1901,[4]גיליון1!$A$1574:$P$7681,10,0)</f>
        <v>0</v>
      </c>
      <c r="L1901" s="17">
        <f>VLOOKUP(A1901,'[2]2023'!$A$9:$I$7853,9,0)</f>
        <v>900</v>
      </c>
      <c r="M1901" s="18">
        <f>VLOOKUP(A1901,[3]data1683177749303!$A$2:$J$6448,10,0)</f>
        <v>0</v>
      </c>
    </row>
    <row r="1902" spans="1:13" ht="15.75" outlineLevel="1">
      <c r="A1902" s="10">
        <v>1616000522</v>
      </c>
      <c r="B1902" s="11">
        <v>522</v>
      </c>
      <c r="C1902" s="19">
        <v>616000</v>
      </c>
      <c r="D1902" s="13">
        <v>1</v>
      </c>
      <c r="E1902" s="136" t="s">
        <v>3154</v>
      </c>
      <c r="F1902" s="15" t="s">
        <v>90</v>
      </c>
      <c r="G1902" s="137" t="s">
        <v>3154</v>
      </c>
      <c r="H1902" s="13" t="s">
        <v>34</v>
      </c>
      <c r="I1902" s="126" t="s">
        <v>3154</v>
      </c>
      <c r="J1902" s="126" t="s">
        <v>3154</v>
      </c>
      <c r="K1902" s="17">
        <f>VLOOKUP(A1902,[4]גיליון1!$A$1574:$P$7681,10,0)</f>
        <v>0</v>
      </c>
      <c r="L1902" s="17">
        <f>VLOOKUP(A1902,'[2]2023'!$A$9:$I$7853,9,0)</f>
        <v>0</v>
      </c>
      <c r="M1902" s="18">
        <f>VLOOKUP(A1902,[3]data1683177749303!$A$2:$J$6448,10,0)</f>
        <v>0</v>
      </c>
    </row>
    <row r="1903" spans="1:13" ht="15.75" outlineLevel="1">
      <c r="A1903" s="10">
        <v>1616000561</v>
      </c>
      <c r="B1903" s="11">
        <v>561</v>
      </c>
      <c r="C1903" s="19">
        <v>616000</v>
      </c>
      <c r="D1903" s="13">
        <v>1</v>
      </c>
      <c r="E1903" s="136" t="s">
        <v>3154</v>
      </c>
      <c r="F1903" s="15" t="s">
        <v>59</v>
      </c>
      <c r="G1903" s="137" t="s">
        <v>3154</v>
      </c>
      <c r="H1903" s="13" t="s">
        <v>34</v>
      </c>
      <c r="I1903" s="126" t="s">
        <v>3154</v>
      </c>
      <c r="J1903" s="126" t="s">
        <v>3154</v>
      </c>
      <c r="K1903" s="17">
        <f>VLOOKUP(A1903,[4]גיליון1!$A$1574:$P$7681,10,0)</f>
        <v>0</v>
      </c>
      <c r="L1903" s="17">
        <f>VLOOKUP(A1903,'[2]2023'!$A$9:$I$7853,9,0)</f>
        <v>0</v>
      </c>
      <c r="M1903" s="18">
        <f>VLOOKUP(A1903,[3]data1683177749303!$A$2:$J$6448,10,0)</f>
        <v>0</v>
      </c>
    </row>
    <row r="1904" spans="1:13" ht="15.75" outlineLevel="1">
      <c r="A1904" s="10">
        <v>1616000571</v>
      </c>
      <c r="B1904" s="11">
        <v>571</v>
      </c>
      <c r="C1904" s="19">
        <v>616000</v>
      </c>
      <c r="D1904" s="13">
        <v>1</v>
      </c>
      <c r="E1904" s="136" t="s">
        <v>3154</v>
      </c>
      <c r="F1904" s="15" t="s">
        <v>91</v>
      </c>
      <c r="G1904" s="137" t="s">
        <v>3154</v>
      </c>
      <c r="H1904" s="13" t="s">
        <v>31</v>
      </c>
      <c r="I1904" s="16">
        <f t="shared" si="105"/>
        <v>-1</v>
      </c>
      <c r="J1904" s="126" t="s">
        <v>3154</v>
      </c>
      <c r="K1904" s="17">
        <f>VLOOKUP(A1904,[4]גיליון1!$A$1574:$P$7681,10,0)</f>
        <v>0</v>
      </c>
      <c r="L1904" s="17">
        <f>VLOOKUP(A1904,'[2]2023'!$A$9:$I$7853,9,0)</f>
        <v>63100</v>
      </c>
      <c r="M1904" s="18">
        <f>VLOOKUP(A1904,[3]data1683177749303!$A$2:$J$6448,10,0)</f>
        <v>63100</v>
      </c>
    </row>
    <row r="1905" spans="1:13" ht="15.75" outlineLevel="1">
      <c r="A1905" s="10">
        <v>1616000580</v>
      </c>
      <c r="B1905" s="11">
        <v>580</v>
      </c>
      <c r="C1905" s="19">
        <v>616000</v>
      </c>
      <c r="D1905" s="13">
        <v>1</v>
      </c>
      <c r="E1905" s="136" t="s">
        <v>3154</v>
      </c>
      <c r="F1905" s="15" t="s">
        <v>1182</v>
      </c>
      <c r="G1905" s="137" t="s">
        <v>3154</v>
      </c>
      <c r="H1905" s="13" t="s">
        <v>34</v>
      </c>
      <c r="I1905" s="126" t="s">
        <v>3154</v>
      </c>
      <c r="J1905" s="126" t="s">
        <v>3154</v>
      </c>
      <c r="K1905" s="17">
        <f>VLOOKUP(A1905,[4]גיליון1!$A$1574:$P$7681,10,0)</f>
        <v>0</v>
      </c>
      <c r="L1905" s="17">
        <f>VLOOKUP(A1905,'[2]2023'!$A$9:$I$7853,9,0)</f>
        <v>0</v>
      </c>
      <c r="M1905" s="140" t="s">
        <v>3154</v>
      </c>
    </row>
    <row r="1906" spans="1:13" ht="15.75" outlineLevel="1">
      <c r="A1906" s="10">
        <v>1616000585</v>
      </c>
      <c r="B1906" s="11">
        <v>585</v>
      </c>
      <c r="C1906" s="19">
        <v>616000</v>
      </c>
      <c r="D1906" s="13">
        <v>1</v>
      </c>
      <c r="E1906" s="136" t="s">
        <v>3154</v>
      </c>
      <c r="F1906" s="15" t="s">
        <v>1270</v>
      </c>
      <c r="G1906" s="137" t="s">
        <v>3154</v>
      </c>
      <c r="H1906" s="13" t="s">
        <v>34</v>
      </c>
      <c r="I1906" s="126" t="s">
        <v>3154</v>
      </c>
      <c r="J1906" s="126" t="s">
        <v>3154</v>
      </c>
      <c r="K1906" s="17">
        <f>VLOOKUP(A1906,[4]גיליון1!$A$1574:$P$7681,10,0)</f>
        <v>0</v>
      </c>
      <c r="L1906" s="17">
        <f>VLOOKUP(A1906,'[2]2023'!$A$9:$I$7853,9,0)</f>
        <v>0</v>
      </c>
      <c r="M1906" s="18">
        <f>VLOOKUP(A1906,[3]data1683177749303!$A$2:$J$6448,10,0)</f>
        <v>0</v>
      </c>
    </row>
    <row r="1907" spans="1:13" ht="15.75" outlineLevel="1">
      <c r="A1907" s="10">
        <v>1616000753</v>
      </c>
      <c r="B1907" s="11">
        <v>753</v>
      </c>
      <c r="C1907" s="19">
        <v>616000</v>
      </c>
      <c r="D1907" s="13">
        <v>1</v>
      </c>
      <c r="E1907" s="136" t="s">
        <v>3154</v>
      </c>
      <c r="F1907" s="15" t="s">
        <v>1165</v>
      </c>
      <c r="G1907" s="137" t="s">
        <v>3154</v>
      </c>
      <c r="H1907" s="13" t="s">
        <v>31</v>
      </c>
      <c r="I1907" s="126" t="s">
        <v>3154</v>
      </c>
      <c r="J1907" s="126" t="s">
        <v>3154</v>
      </c>
      <c r="K1907" s="17">
        <f>VLOOKUP(A1907,[4]גיליון1!$A$1574:$P$7681,10,0)</f>
        <v>0</v>
      </c>
      <c r="L1907" s="17">
        <f>VLOOKUP(A1907,'[2]2023'!$A$9:$I$7853,9,0)</f>
        <v>0</v>
      </c>
      <c r="M1907" s="140" t="s">
        <v>3154</v>
      </c>
    </row>
    <row r="1908" spans="1:13" ht="15.75" outlineLevel="1">
      <c r="A1908" s="10">
        <v>1616000780</v>
      </c>
      <c r="B1908" s="11">
        <v>780</v>
      </c>
      <c r="C1908" s="19">
        <v>616000</v>
      </c>
      <c r="D1908" s="13">
        <v>1</v>
      </c>
      <c r="E1908" s="136" t="s">
        <v>3154</v>
      </c>
      <c r="F1908" s="15" t="s">
        <v>3073</v>
      </c>
      <c r="G1908" s="137" t="s">
        <v>3154</v>
      </c>
      <c r="H1908" s="13" t="s">
        <v>34</v>
      </c>
      <c r="I1908" s="16">
        <f t="shared" si="105"/>
        <v>-1</v>
      </c>
      <c r="J1908" s="16" t="s">
        <v>915</v>
      </c>
      <c r="K1908" s="17">
        <f>VLOOKUP(A1908,[4]גיליון1!$A$1574:$P$7681,10,0)</f>
        <v>0</v>
      </c>
      <c r="L1908" s="17">
        <f>VLOOKUP(A1908,'[2]2023'!$A$9:$I$7853,9,0)</f>
        <v>95000</v>
      </c>
      <c r="M1908" s="18">
        <f>VLOOKUP(A1908,[3]data1683177749303!$A$2:$J$6448,10,0)</f>
        <v>83133.83</v>
      </c>
    </row>
    <row r="1909" spans="1:13" ht="15.75" outlineLevel="1">
      <c r="A1909" s="10">
        <v>1616000781</v>
      </c>
      <c r="B1909" s="11">
        <v>781</v>
      </c>
      <c r="C1909" s="19">
        <v>616000</v>
      </c>
      <c r="D1909" s="13">
        <v>1</v>
      </c>
      <c r="E1909" s="136" t="s">
        <v>3154</v>
      </c>
      <c r="F1909" s="15" t="s">
        <v>1271</v>
      </c>
      <c r="G1909" s="137" t="s">
        <v>3154</v>
      </c>
      <c r="H1909" s="13" t="s">
        <v>34</v>
      </c>
      <c r="I1909" s="126" t="s">
        <v>3154</v>
      </c>
      <c r="J1909" s="126" t="s">
        <v>3154</v>
      </c>
      <c r="K1909" s="17">
        <f>VLOOKUP(A1909,[4]גיליון1!$A$1574:$P$7681,10,0)</f>
        <v>0</v>
      </c>
      <c r="L1909" s="17">
        <f>VLOOKUP(A1909,'[2]2023'!$A$9:$I$7853,9,0)</f>
        <v>0</v>
      </c>
      <c r="M1909" s="18">
        <f>VLOOKUP(A1909,[3]data1683177749303!$A$2:$J$6448,10,0)</f>
        <v>0</v>
      </c>
    </row>
    <row r="1910" spans="1:13" ht="16.5" thickBot="1">
      <c r="A1910" s="10">
        <v>1616000961</v>
      </c>
      <c r="B1910" s="11">
        <v>961</v>
      </c>
      <c r="C1910" s="19">
        <v>616000</v>
      </c>
      <c r="D1910" s="13">
        <v>1</v>
      </c>
      <c r="E1910" s="136" t="s">
        <v>3154</v>
      </c>
      <c r="F1910" s="15" t="s">
        <v>79</v>
      </c>
      <c r="G1910" s="137" t="s">
        <v>3154</v>
      </c>
      <c r="H1910" s="13" t="s">
        <v>34</v>
      </c>
      <c r="I1910" s="126" t="s">
        <v>3154</v>
      </c>
      <c r="J1910" s="126" t="s">
        <v>3154</v>
      </c>
      <c r="K1910" s="17">
        <f>VLOOKUP(A1910,[4]גיליון1!$A$1574:$P$7681,10,0)</f>
        <v>0</v>
      </c>
      <c r="L1910" s="17">
        <f>VLOOKUP(A1910,'[2]2023'!$A$9:$I$7853,9,0)</f>
        <v>0</v>
      </c>
      <c r="M1910" s="18">
        <f>VLOOKUP(A1910,[3]data1683177749303!$A$2:$J$6448,10,0)</f>
        <v>0</v>
      </c>
    </row>
    <row r="1911" spans="1:13" ht="16.5" outlineLevel="1" thickBot="1">
      <c r="A1911" s="125" t="s">
        <v>3154</v>
      </c>
      <c r="B1911" s="25" t="s">
        <v>1272</v>
      </c>
      <c r="C1911" s="146" t="s">
        <v>3154</v>
      </c>
      <c r="D1911" s="146" t="s">
        <v>3154</v>
      </c>
      <c r="E1911" s="147" t="s">
        <v>3154</v>
      </c>
      <c r="F1911" s="28" t="s">
        <v>1266</v>
      </c>
      <c r="G1911" s="153" t="s">
        <v>3154</v>
      </c>
      <c r="H1911" s="146" t="s">
        <v>3154</v>
      </c>
      <c r="I1911" s="29">
        <f t="shared" si="105"/>
        <v>-1</v>
      </c>
      <c r="J1911" s="127" t="s">
        <v>3154</v>
      </c>
      <c r="K1911" s="37">
        <f t="shared" ref="K1911:M1911" si="106">SUBTOTAL(9,K1890:K1910)</f>
        <v>0</v>
      </c>
      <c r="L1911" s="37">
        <f t="shared" si="106"/>
        <v>945100</v>
      </c>
      <c r="M1911" s="38">
        <f t="shared" si="106"/>
        <v>453291.21</v>
      </c>
    </row>
    <row r="1912" spans="1:13" ht="15.75" outlineLevel="1">
      <c r="A1912" s="10">
        <v>16170000</v>
      </c>
      <c r="B1912" s="11">
        <v>0</v>
      </c>
      <c r="C1912" s="19">
        <v>617000</v>
      </c>
      <c r="D1912" s="13">
        <v>1</v>
      </c>
      <c r="E1912" s="136" t="s">
        <v>3154</v>
      </c>
      <c r="F1912" s="15" t="s">
        <v>1273</v>
      </c>
      <c r="G1912" s="137" t="s">
        <v>3154</v>
      </c>
      <c r="H1912" s="13" t="s">
        <v>11</v>
      </c>
      <c r="I1912" s="126" t="s">
        <v>3154</v>
      </c>
      <c r="J1912" s="142" t="s">
        <v>3154</v>
      </c>
      <c r="K1912" s="17">
        <f>VLOOKUP(A1912,[4]גיליון1!$A$1574:$P$7681,10,0)</f>
        <v>0</v>
      </c>
      <c r="L1912" s="139" t="s">
        <v>3154</v>
      </c>
      <c r="M1912" s="140" t="s">
        <v>3154</v>
      </c>
    </row>
    <row r="1913" spans="1:13" ht="15.75" outlineLevel="1">
      <c r="A1913" s="10">
        <v>1617000100</v>
      </c>
      <c r="B1913" s="11">
        <v>100</v>
      </c>
      <c r="C1913" s="19">
        <v>617000</v>
      </c>
      <c r="D1913" s="13">
        <v>1</v>
      </c>
      <c r="E1913" s="136" t="s">
        <v>3154</v>
      </c>
      <c r="F1913" s="15" t="s">
        <v>18</v>
      </c>
      <c r="G1913" s="137" t="s">
        <v>3154</v>
      </c>
      <c r="H1913" s="13" t="s">
        <v>11</v>
      </c>
      <c r="I1913" s="126" t="s">
        <v>3154</v>
      </c>
      <c r="J1913" s="142" t="s">
        <v>3154</v>
      </c>
      <c r="K1913" s="17">
        <f>VLOOKUP(A1913,[4]גיליון1!$A$1574:$P$7681,10,0)</f>
        <v>0</v>
      </c>
      <c r="L1913" s="17">
        <f>VLOOKUP(A1913,'[2]2023'!$A$9:$I$7853,9,0)</f>
        <v>0</v>
      </c>
      <c r="M1913" s="140" t="s">
        <v>3154</v>
      </c>
    </row>
    <row r="1914" spans="1:13" ht="15.75" outlineLevel="1">
      <c r="A1914" s="10">
        <v>1617000110</v>
      </c>
      <c r="B1914" s="11">
        <v>110</v>
      </c>
      <c r="C1914" s="19">
        <v>617000</v>
      </c>
      <c r="D1914" s="13">
        <v>1</v>
      </c>
      <c r="E1914" s="136" t="s">
        <v>3154</v>
      </c>
      <c r="F1914" s="15" t="s">
        <v>19</v>
      </c>
      <c r="G1914" s="137" t="s">
        <v>3154</v>
      </c>
      <c r="H1914" s="13" t="s">
        <v>20</v>
      </c>
      <c r="I1914" s="16">
        <f t="shared" ref="I1914:I1965" si="107">K1914/L1914-1</f>
        <v>-1</v>
      </c>
      <c r="J1914" s="126" t="s">
        <v>3154</v>
      </c>
      <c r="K1914" s="17">
        <f>VLOOKUP(A1914,[4]גיליון1!$A$1574:$P$7681,10,0)</f>
        <v>0</v>
      </c>
      <c r="L1914" s="17">
        <f>VLOOKUP(A1914,'[2]2023'!$A$9:$I$7853,9,0)</f>
        <v>120000</v>
      </c>
      <c r="M1914" s="18">
        <f>VLOOKUP(A1914,[3]data1683177749303!$A$2:$J$6448,10,0)</f>
        <v>0</v>
      </c>
    </row>
    <row r="1915" spans="1:13" ht="15.75" outlineLevel="1">
      <c r="A1915" s="10">
        <v>1617000119</v>
      </c>
      <c r="B1915" s="11">
        <v>119</v>
      </c>
      <c r="C1915" s="19">
        <v>617000</v>
      </c>
      <c r="D1915" s="13">
        <v>1</v>
      </c>
      <c r="E1915" s="136" t="s">
        <v>3154</v>
      </c>
      <c r="F1915" s="15" t="s">
        <v>21</v>
      </c>
      <c r="G1915" s="137" t="s">
        <v>3154</v>
      </c>
      <c r="H1915" s="13" t="s">
        <v>20</v>
      </c>
      <c r="I1915" s="16">
        <f t="shared" si="107"/>
        <v>0.24539101650498818</v>
      </c>
      <c r="J1915" s="126" t="s">
        <v>3154</v>
      </c>
      <c r="K1915" s="17">
        <f>VLOOKUP(A1915,[4]גיליון1!$A$1574:$P$7681,10,0)</f>
        <v>5417700</v>
      </c>
      <c r="L1915" s="17">
        <f>VLOOKUP(A1915,'[2]2023'!$A$9:$I$7853,9,0)</f>
        <v>4350200</v>
      </c>
      <c r="M1915" s="18">
        <f>VLOOKUP(A1915,[3]data1683177749303!$A$2:$J$6448,10,0)</f>
        <v>3954801.86</v>
      </c>
    </row>
    <row r="1916" spans="1:13" ht="15.75" outlineLevel="1">
      <c r="A1916" s="10">
        <v>1617000122</v>
      </c>
      <c r="B1916" s="11">
        <v>122</v>
      </c>
      <c r="C1916" s="19">
        <v>617000</v>
      </c>
      <c r="D1916" s="13">
        <v>1</v>
      </c>
      <c r="E1916" s="136" t="s">
        <v>3154</v>
      </c>
      <c r="F1916" s="15" t="s">
        <v>22</v>
      </c>
      <c r="G1916" s="137" t="s">
        <v>3154</v>
      </c>
      <c r="H1916" s="13" t="s">
        <v>20</v>
      </c>
      <c r="I1916" s="16">
        <f t="shared" si="107"/>
        <v>0.13636363636363646</v>
      </c>
      <c r="J1916" s="126" t="s">
        <v>3154</v>
      </c>
      <c r="K1916" s="17">
        <f>VLOOKUP(A1916,[4]גיליון1!$A$1574:$P$7681,10,0)</f>
        <v>35000</v>
      </c>
      <c r="L1916" s="17">
        <f>VLOOKUP(A1916,'[2]2023'!$A$9:$I$7853,9,0)</f>
        <v>30800</v>
      </c>
      <c r="M1916" s="18">
        <f>VLOOKUP(A1916,[3]data1683177749303!$A$2:$J$6448,10,0)</f>
        <v>30079.1</v>
      </c>
    </row>
    <row r="1917" spans="1:13" ht="15.75" outlineLevel="1">
      <c r="A1917" s="10">
        <v>1617000126</v>
      </c>
      <c r="B1917" s="11">
        <v>126</v>
      </c>
      <c r="C1917" s="19">
        <v>617000</v>
      </c>
      <c r="D1917" s="13">
        <v>1</v>
      </c>
      <c r="E1917" s="136" t="s">
        <v>3154</v>
      </c>
      <c r="F1917" s="15" t="s">
        <v>23</v>
      </c>
      <c r="G1917" s="137" t="s">
        <v>3154</v>
      </c>
      <c r="H1917" s="13" t="s">
        <v>20</v>
      </c>
      <c r="I1917" s="16">
        <f t="shared" si="107"/>
        <v>-1.2658227848101333E-3</v>
      </c>
      <c r="J1917" s="126" t="s">
        <v>3154</v>
      </c>
      <c r="K1917" s="17">
        <f>VLOOKUP(A1917,[4]גיליון1!$A$1574:$P$7681,10,0)</f>
        <v>78900</v>
      </c>
      <c r="L1917" s="17">
        <f>VLOOKUP(A1917,'[2]2023'!$A$9:$I$7853,9,0)</f>
        <v>79000</v>
      </c>
      <c r="M1917" s="18">
        <f>VLOOKUP(A1917,[3]data1683177749303!$A$2:$J$6448,10,0)</f>
        <v>75149.37</v>
      </c>
    </row>
    <row r="1918" spans="1:13" ht="15.75" outlineLevel="1">
      <c r="A1918" s="10">
        <v>1617000130</v>
      </c>
      <c r="B1918" s="11">
        <v>130</v>
      </c>
      <c r="C1918" s="19">
        <v>617000</v>
      </c>
      <c r="D1918" s="13">
        <v>1</v>
      </c>
      <c r="E1918" s="136" t="s">
        <v>3154</v>
      </c>
      <c r="F1918" s="15" t="s">
        <v>24</v>
      </c>
      <c r="G1918" s="137" t="s">
        <v>3154</v>
      </c>
      <c r="H1918" s="13" t="s">
        <v>20</v>
      </c>
      <c r="I1918" s="16">
        <f t="shared" si="107"/>
        <v>0</v>
      </c>
      <c r="J1918" s="126" t="s">
        <v>3154</v>
      </c>
      <c r="K1918" s="17">
        <f>VLOOKUP(A1918,[4]גיליון1!$A$1574:$P$7681,10,0)</f>
        <v>13800</v>
      </c>
      <c r="L1918" s="17">
        <f>VLOOKUP(A1918,'[2]2023'!$A$9:$I$7853,9,0)</f>
        <v>13800</v>
      </c>
      <c r="M1918" s="18">
        <f>VLOOKUP(A1918,[3]data1683177749303!$A$2:$J$6448,10,0)</f>
        <v>7563.41</v>
      </c>
    </row>
    <row r="1919" spans="1:13" ht="15.75" outlineLevel="1">
      <c r="A1919" s="10">
        <v>1617000140</v>
      </c>
      <c r="B1919" s="11">
        <v>140</v>
      </c>
      <c r="C1919" s="19">
        <v>617000</v>
      </c>
      <c r="D1919" s="13">
        <v>1</v>
      </c>
      <c r="E1919" s="136" t="s">
        <v>3154</v>
      </c>
      <c r="F1919" s="15" t="s">
        <v>25</v>
      </c>
      <c r="G1919" s="137" t="s">
        <v>3154</v>
      </c>
      <c r="H1919" s="13" t="s">
        <v>20</v>
      </c>
      <c r="I1919" s="16">
        <f t="shared" si="107"/>
        <v>8.6281812538795855E-2</v>
      </c>
      <c r="J1919" s="126" t="s">
        <v>3154</v>
      </c>
      <c r="K1919" s="17">
        <f>VLOOKUP(A1919,[4]גיליון1!$A$1574:$P$7681,10,0)</f>
        <v>350000</v>
      </c>
      <c r="L1919" s="17">
        <f>VLOOKUP(A1919,'[2]2023'!$A$9:$I$7853,9,0)</f>
        <v>322200</v>
      </c>
      <c r="M1919" s="18">
        <f>VLOOKUP(A1919,[3]data1683177749303!$A$2:$J$6448,10,0)</f>
        <v>328078.26</v>
      </c>
    </row>
    <row r="1920" spans="1:13" ht="15.75" outlineLevel="1">
      <c r="A1920" s="10">
        <v>1617000253</v>
      </c>
      <c r="B1920" s="11">
        <v>253</v>
      </c>
      <c r="C1920" s="19">
        <v>617000</v>
      </c>
      <c r="D1920" s="13">
        <v>1</v>
      </c>
      <c r="E1920" s="136" t="s">
        <v>3154</v>
      </c>
      <c r="F1920" s="15" t="s">
        <v>28</v>
      </c>
      <c r="G1920" s="137" t="s">
        <v>3154</v>
      </c>
      <c r="H1920" s="13" t="s">
        <v>20</v>
      </c>
      <c r="I1920" s="126" t="s">
        <v>3154</v>
      </c>
      <c r="J1920" s="126" t="s">
        <v>3154</v>
      </c>
      <c r="K1920" s="17">
        <f>VLOOKUP(A1920,[4]גיליון1!$A$1574:$P$7681,10,0)</f>
        <v>0</v>
      </c>
      <c r="L1920" s="17">
        <f>VLOOKUP(A1920,'[2]2023'!$A$9:$I$7853,9,0)</f>
        <v>0</v>
      </c>
      <c r="M1920" s="18">
        <f>VLOOKUP(A1920,[3]data1683177749303!$A$2:$J$6448,10,0)</f>
        <v>0</v>
      </c>
    </row>
    <row r="1921" spans="1:13" ht="15.75" outlineLevel="1">
      <c r="A1921" s="10">
        <v>1617000350</v>
      </c>
      <c r="B1921" s="11">
        <v>350</v>
      </c>
      <c r="C1921" s="19">
        <v>617000</v>
      </c>
      <c r="D1921" s="13">
        <v>1</v>
      </c>
      <c r="E1921" s="136" t="s">
        <v>3154</v>
      </c>
      <c r="F1921" s="15" t="s">
        <v>1274</v>
      </c>
      <c r="G1921" s="137" t="s">
        <v>3154</v>
      </c>
      <c r="H1921" s="13" t="s">
        <v>20</v>
      </c>
      <c r="I1921" s="16">
        <f t="shared" si="107"/>
        <v>0</v>
      </c>
      <c r="J1921" s="126" t="s">
        <v>3154</v>
      </c>
      <c r="K1921" s="17">
        <f>VLOOKUP(A1921,[4]גיליון1!$A$1574:$P$7681,10,0)</f>
        <v>48000</v>
      </c>
      <c r="L1921" s="17">
        <f>VLOOKUP(A1921,'[2]2023'!$A$9:$I$7853,9,0)</f>
        <v>48000</v>
      </c>
      <c r="M1921" s="18">
        <f>VLOOKUP(A1921,[3]data1683177749303!$A$2:$J$6448,10,0)</f>
        <v>74827.72</v>
      </c>
    </row>
    <row r="1922" spans="1:13" ht="15.75" outlineLevel="1">
      <c r="A1922" s="10">
        <v>1617000351</v>
      </c>
      <c r="B1922" s="11">
        <v>351</v>
      </c>
      <c r="C1922" s="19">
        <v>617000</v>
      </c>
      <c r="D1922" s="13">
        <v>1</v>
      </c>
      <c r="E1922" s="136" t="s">
        <v>3154</v>
      </c>
      <c r="F1922" s="15" t="s">
        <v>1275</v>
      </c>
      <c r="G1922" s="137" t="s">
        <v>3154</v>
      </c>
      <c r="H1922" s="13" t="s">
        <v>20</v>
      </c>
      <c r="I1922" s="16">
        <f t="shared" si="107"/>
        <v>-2.2675736961451642E-3</v>
      </c>
      <c r="J1922" s="126" t="s">
        <v>3154</v>
      </c>
      <c r="K1922" s="17">
        <v>22000</v>
      </c>
      <c r="L1922" s="17">
        <f>VLOOKUP(A1922,'[2]2023'!$A$9:$I$7853,9,0)</f>
        <v>22050</v>
      </c>
      <c r="M1922" s="18">
        <f>VLOOKUP(A1922,[3]data1683177749303!$A$2:$J$6448,10,0)</f>
        <v>16547.57</v>
      </c>
    </row>
    <row r="1923" spans="1:13" ht="15.75" outlineLevel="1">
      <c r="A1923" s="10">
        <v>1617000400</v>
      </c>
      <c r="B1923" s="11">
        <v>400</v>
      </c>
      <c r="C1923" s="19">
        <v>617000</v>
      </c>
      <c r="D1923" s="13">
        <v>1</v>
      </c>
      <c r="E1923" s="136" t="s">
        <v>3154</v>
      </c>
      <c r="F1923" s="15" t="s">
        <v>29</v>
      </c>
      <c r="G1923" s="137" t="s">
        <v>3154</v>
      </c>
      <c r="H1923" s="13" t="s">
        <v>11</v>
      </c>
      <c r="I1923" s="126" t="s">
        <v>3154</v>
      </c>
      <c r="J1923" s="126" t="s">
        <v>3154</v>
      </c>
      <c r="K1923" s="17">
        <f>VLOOKUP(A1923,[4]גיליון1!$A$1574:$P$7681,10,0)</f>
        <v>0</v>
      </c>
      <c r="L1923" s="17">
        <f>VLOOKUP(A1923,'[2]2023'!$A$9:$I$7853,9,0)</f>
        <v>0</v>
      </c>
      <c r="M1923" s="140" t="s">
        <v>3154</v>
      </c>
    </row>
    <row r="1924" spans="1:13" ht="15.75" outlineLevel="1">
      <c r="A1924" s="10">
        <v>1617000470</v>
      </c>
      <c r="B1924" s="11">
        <v>470</v>
      </c>
      <c r="C1924" s="19">
        <v>617000</v>
      </c>
      <c r="D1924" s="13">
        <v>1</v>
      </c>
      <c r="E1924" s="136" t="s">
        <v>3154</v>
      </c>
      <c r="F1924" s="15" t="s">
        <v>48</v>
      </c>
      <c r="G1924" s="137" t="s">
        <v>3154</v>
      </c>
      <c r="H1924" s="13" t="s">
        <v>34</v>
      </c>
      <c r="I1924" s="16">
        <f t="shared" si="107"/>
        <v>-8.333333333333337E-2</v>
      </c>
      <c r="J1924" s="126" t="s">
        <v>3154</v>
      </c>
      <c r="K1924" s="17">
        <v>2200</v>
      </c>
      <c r="L1924" s="17">
        <f>VLOOKUP(A1924,'[2]2023'!$A$9:$I$7853,9,0)</f>
        <v>2400</v>
      </c>
      <c r="M1924" s="18">
        <f>VLOOKUP(A1924,[3]data1683177749303!$A$2:$J$6448,10,0)</f>
        <v>1349.35</v>
      </c>
    </row>
    <row r="1925" spans="1:13" ht="15.75" outlineLevel="1">
      <c r="A1925" s="10">
        <v>1617000471</v>
      </c>
      <c r="B1925" s="11">
        <v>471</v>
      </c>
      <c r="C1925" s="19">
        <v>617000</v>
      </c>
      <c r="D1925" s="13">
        <v>1</v>
      </c>
      <c r="E1925" s="136" t="s">
        <v>3154</v>
      </c>
      <c r="F1925" s="15" t="s">
        <v>87</v>
      </c>
      <c r="G1925" s="137" t="s">
        <v>3154</v>
      </c>
      <c r="H1925" s="13" t="s">
        <v>34</v>
      </c>
      <c r="I1925" s="16">
        <f t="shared" si="107"/>
        <v>-9.8245614035087692E-2</v>
      </c>
      <c r="J1925" s="126" t="s">
        <v>3154</v>
      </c>
      <c r="K1925" s="17">
        <v>25700</v>
      </c>
      <c r="L1925" s="17">
        <f>VLOOKUP(A1925,'[2]2023'!$A$9:$I$7853,9,0)</f>
        <v>28500</v>
      </c>
      <c r="M1925" s="18">
        <f>VLOOKUP(A1925,[3]data1683177749303!$A$2:$J$6448,10,0)</f>
        <v>27994.22</v>
      </c>
    </row>
    <row r="1926" spans="1:13" ht="15.75" outlineLevel="1">
      <c r="A1926" s="10">
        <v>1617000511</v>
      </c>
      <c r="B1926" s="11">
        <v>511</v>
      </c>
      <c r="C1926" s="19">
        <v>617000</v>
      </c>
      <c r="D1926" s="13">
        <v>1</v>
      </c>
      <c r="E1926" s="136" t="s">
        <v>3154</v>
      </c>
      <c r="F1926" s="15" t="s">
        <v>88</v>
      </c>
      <c r="G1926" s="137" t="s">
        <v>3154</v>
      </c>
      <c r="H1926" s="13" t="s">
        <v>34</v>
      </c>
      <c r="I1926" s="16">
        <f t="shared" si="107"/>
        <v>-9.9999999999999978E-2</v>
      </c>
      <c r="J1926" s="126" t="s">
        <v>3154</v>
      </c>
      <c r="K1926" s="17">
        <f>VLOOKUP(A1926,[4]גיליון1!$A$1574:$P$7681,10,0)</f>
        <v>7200</v>
      </c>
      <c r="L1926" s="17">
        <f>VLOOKUP(A1926,'[2]2023'!$A$9:$I$7853,9,0)</f>
        <v>8000</v>
      </c>
      <c r="M1926" s="18">
        <f>VLOOKUP(A1926,[3]data1683177749303!$A$2:$J$6448,10,0)</f>
        <v>7978.94</v>
      </c>
    </row>
    <row r="1927" spans="1:13" ht="15.75" outlineLevel="1">
      <c r="A1927" s="10">
        <v>1617000512</v>
      </c>
      <c r="B1927" s="11">
        <v>512</v>
      </c>
      <c r="C1927" s="19">
        <v>617000</v>
      </c>
      <c r="D1927" s="13">
        <v>1</v>
      </c>
      <c r="E1927" s="136" t="s">
        <v>3154</v>
      </c>
      <c r="F1927" s="15" t="s">
        <v>89</v>
      </c>
      <c r="G1927" s="137" t="s">
        <v>3154</v>
      </c>
      <c r="H1927" s="13" t="s">
        <v>34</v>
      </c>
      <c r="I1927" s="16">
        <f t="shared" si="107"/>
        <v>3.5</v>
      </c>
      <c r="J1927" s="126" t="s">
        <v>3154</v>
      </c>
      <c r="K1927" s="17">
        <f>VLOOKUP(A1927,[4]גיליון1!$A$1574:$P$7681,10,0)</f>
        <v>3600</v>
      </c>
      <c r="L1927" s="17">
        <f>VLOOKUP(A1927,'[2]2023'!$A$9:$I$7853,9,0)</f>
        <v>800</v>
      </c>
      <c r="M1927" s="18">
        <f>VLOOKUP(A1927,[3]data1683177749303!$A$2:$J$6448,10,0)</f>
        <v>849</v>
      </c>
    </row>
    <row r="1928" spans="1:13" ht="15.75" outlineLevel="1">
      <c r="A1928" s="10">
        <v>1617000522</v>
      </c>
      <c r="B1928" s="11">
        <v>522</v>
      </c>
      <c r="C1928" s="19">
        <v>617000</v>
      </c>
      <c r="D1928" s="13">
        <v>1</v>
      </c>
      <c r="E1928" s="136" t="s">
        <v>3154</v>
      </c>
      <c r="F1928" s="15" t="s">
        <v>90</v>
      </c>
      <c r="G1928" s="137" t="s">
        <v>3154</v>
      </c>
      <c r="H1928" s="13" t="s">
        <v>34</v>
      </c>
      <c r="I1928" s="16">
        <f t="shared" si="107"/>
        <v>-0.10526315789473684</v>
      </c>
      <c r="J1928" s="126" t="s">
        <v>3154</v>
      </c>
      <c r="K1928" s="17">
        <v>3400</v>
      </c>
      <c r="L1928" s="17">
        <f>VLOOKUP(A1928,'[2]2023'!$A$9:$I$7853,9,0)</f>
        <v>3800</v>
      </c>
      <c r="M1928" s="18">
        <f>VLOOKUP(A1928,[3]data1683177749303!$A$2:$J$6448,10,0)</f>
        <v>5371.9</v>
      </c>
    </row>
    <row r="1929" spans="1:13" ht="15.75" outlineLevel="1">
      <c r="A1929" s="10">
        <v>1617000525</v>
      </c>
      <c r="B1929" s="11">
        <v>525</v>
      </c>
      <c r="C1929" s="19">
        <v>617000</v>
      </c>
      <c r="D1929" s="13">
        <v>1</v>
      </c>
      <c r="E1929" s="136" t="s">
        <v>3154</v>
      </c>
      <c r="F1929" s="15" t="s">
        <v>1276</v>
      </c>
      <c r="G1929" s="137" t="s">
        <v>3154</v>
      </c>
      <c r="H1929" s="13" t="s">
        <v>34</v>
      </c>
      <c r="I1929" s="16">
        <f t="shared" si="107"/>
        <v>0</v>
      </c>
      <c r="J1929" s="126" t="s">
        <v>3154</v>
      </c>
      <c r="K1929" s="17">
        <f>VLOOKUP(A1929,[4]גיליון1!$A$1574:$P$7681,10,0)</f>
        <v>20000</v>
      </c>
      <c r="L1929" s="17">
        <f>VLOOKUP(A1929,'[2]2023'!$A$9:$I$7853,9,0)</f>
        <v>20000</v>
      </c>
      <c r="M1929" s="18">
        <f>VLOOKUP(A1929,[3]data1683177749303!$A$2:$J$6448,10,0)</f>
        <v>14499</v>
      </c>
    </row>
    <row r="1930" spans="1:13" ht="15.75" outlineLevel="1">
      <c r="A1930" s="10">
        <v>1617000540</v>
      </c>
      <c r="B1930" s="11">
        <v>540</v>
      </c>
      <c r="C1930" s="19">
        <v>617000</v>
      </c>
      <c r="D1930" s="13">
        <v>1</v>
      </c>
      <c r="E1930" s="136" t="s">
        <v>3154</v>
      </c>
      <c r="F1930" s="15" t="s">
        <v>53</v>
      </c>
      <c r="G1930" s="137" t="s">
        <v>3154</v>
      </c>
      <c r="H1930" s="13" t="s">
        <v>31</v>
      </c>
      <c r="I1930" s="126" t="s">
        <v>3154</v>
      </c>
      <c r="J1930" s="126" t="s">
        <v>3154</v>
      </c>
      <c r="K1930" s="17">
        <f>VLOOKUP(A1930,[4]גיליון1!$A$1574:$P$7681,10,0)</f>
        <v>0</v>
      </c>
      <c r="L1930" s="17">
        <f>VLOOKUP(A1930,'[2]2023'!$A$9:$I$7853,9,0)</f>
        <v>0</v>
      </c>
      <c r="M1930" s="140" t="s">
        <v>3154</v>
      </c>
    </row>
    <row r="1931" spans="1:13" ht="15.75" outlineLevel="1">
      <c r="A1931" s="10">
        <v>1617000544</v>
      </c>
      <c r="B1931" s="11">
        <v>544</v>
      </c>
      <c r="C1931" s="19">
        <v>617000</v>
      </c>
      <c r="D1931" s="13">
        <v>1</v>
      </c>
      <c r="E1931" s="136" t="s">
        <v>3154</v>
      </c>
      <c r="F1931" s="15" t="s">
        <v>56</v>
      </c>
      <c r="G1931" s="137" t="s">
        <v>3154</v>
      </c>
      <c r="H1931" s="13" t="s">
        <v>31</v>
      </c>
      <c r="I1931" s="16">
        <f t="shared" si="107"/>
        <v>-0.10416666666666663</v>
      </c>
      <c r="J1931" s="126" t="s">
        <v>3154</v>
      </c>
      <c r="K1931" s="17">
        <v>4300</v>
      </c>
      <c r="L1931" s="17">
        <f>VLOOKUP(A1931,'[2]2023'!$A$9:$I$7853,9,0)</f>
        <v>4800</v>
      </c>
      <c r="M1931" s="18">
        <f>VLOOKUP(A1931,[3]data1683177749303!$A$2:$J$6448,10,0)</f>
        <v>639.78</v>
      </c>
    </row>
    <row r="1932" spans="1:13" ht="15.75" outlineLevel="1">
      <c r="A1932" s="10">
        <v>1617000561</v>
      </c>
      <c r="B1932" s="11">
        <v>561</v>
      </c>
      <c r="C1932" s="19">
        <v>617000</v>
      </c>
      <c r="D1932" s="13">
        <v>1</v>
      </c>
      <c r="E1932" s="136" t="s">
        <v>3154</v>
      </c>
      <c r="F1932" s="15" t="s">
        <v>59</v>
      </c>
      <c r="G1932" s="137" t="s">
        <v>3154</v>
      </c>
      <c r="H1932" s="13" t="s">
        <v>34</v>
      </c>
      <c r="I1932" s="16">
        <f t="shared" si="107"/>
        <v>-9.9999999999999978E-2</v>
      </c>
      <c r="J1932" s="126" t="s">
        <v>3154</v>
      </c>
      <c r="K1932" s="17">
        <f>VLOOKUP(A1932,[4]גיליון1!$A$1574:$P$7681,10,0)</f>
        <v>900</v>
      </c>
      <c r="L1932" s="17">
        <f>VLOOKUP(A1932,'[2]2023'!$A$9:$I$7853,9,0)</f>
        <v>1000</v>
      </c>
      <c r="M1932" s="18">
        <f>VLOOKUP(A1932,[3]data1683177749303!$A$2:$J$6448,10,0)</f>
        <v>385</v>
      </c>
    </row>
    <row r="1933" spans="1:13" ht="15.75" outlineLevel="1">
      <c r="A1933" s="10">
        <v>1617000571</v>
      </c>
      <c r="B1933" s="11">
        <v>571</v>
      </c>
      <c r="C1933" s="19">
        <v>617000</v>
      </c>
      <c r="D1933" s="13">
        <v>1</v>
      </c>
      <c r="E1933" s="136" t="s">
        <v>3154</v>
      </c>
      <c r="F1933" s="15" t="s">
        <v>91</v>
      </c>
      <c r="G1933" s="137" t="s">
        <v>3154</v>
      </c>
      <c r="H1933" s="13" t="s">
        <v>31</v>
      </c>
      <c r="I1933" s="16">
        <f t="shared" si="107"/>
        <v>0</v>
      </c>
      <c r="J1933" s="126" t="s">
        <v>3154</v>
      </c>
      <c r="K1933" s="17">
        <f>VLOOKUP(A1933,[4]גיליון1!$A$1574:$P$7681,10,0)</f>
        <v>156900</v>
      </c>
      <c r="L1933" s="17">
        <f>VLOOKUP(A1933,'[2]2023'!$A$9:$I$7853,9,0)</f>
        <v>156900</v>
      </c>
      <c r="M1933" s="18">
        <f>VLOOKUP(A1933,[3]data1683177749303!$A$2:$J$6448,10,0)</f>
        <v>156900</v>
      </c>
    </row>
    <row r="1934" spans="1:13" ht="15.75" outlineLevel="1">
      <c r="A1934" s="10">
        <v>1617000581</v>
      </c>
      <c r="B1934" s="11">
        <v>581</v>
      </c>
      <c r="C1934" s="19">
        <v>617000</v>
      </c>
      <c r="D1934" s="13">
        <v>1</v>
      </c>
      <c r="E1934" s="136" t="s">
        <v>3154</v>
      </c>
      <c r="F1934" s="15" t="s">
        <v>1277</v>
      </c>
      <c r="G1934" s="137" t="s">
        <v>3154</v>
      </c>
      <c r="H1934" s="13" t="s">
        <v>34</v>
      </c>
      <c r="I1934" s="16">
        <f t="shared" si="107"/>
        <v>0</v>
      </c>
      <c r="J1934" s="126" t="s">
        <v>3154</v>
      </c>
      <c r="K1934" s="17">
        <f>VLOOKUP(A1934,[4]גיליון1!$A$1574:$P$7681,10,0)</f>
        <v>475000</v>
      </c>
      <c r="L1934" s="17">
        <f>VLOOKUP(A1934,'[2]2023'!$A$9:$I$7853,9,0)</f>
        <v>475000</v>
      </c>
      <c r="M1934" s="18">
        <f>VLOOKUP(A1934,[3]data1683177749303!$A$2:$J$6448,10,0)</f>
        <v>676165.09</v>
      </c>
    </row>
    <row r="1935" spans="1:13" ht="15.75" outlineLevel="1">
      <c r="A1935" s="10">
        <v>1617000582</v>
      </c>
      <c r="B1935" s="11">
        <v>582</v>
      </c>
      <c r="C1935" s="19">
        <v>617000</v>
      </c>
      <c r="D1935" s="13">
        <v>1</v>
      </c>
      <c r="E1935" s="136" t="s">
        <v>3154</v>
      </c>
      <c r="F1935" s="15" t="s">
        <v>1278</v>
      </c>
      <c r="G1935" s="137" t="s">
        <v>3154</v>
      </c>
      <c r="H1935" s="13" t="s">
        <v>34</v>
      </c>
      <c r="I1935" s="16">
        <f t="shared" si="107"/>
        <v>0</v>
      </c>
      <c r="J1935" s="126" t="s">
        <v>3154</v>
      </c>
      <c r="K1935" s="17">
        <f>VLOOKUP(A1935,[4]גיליון1!$A$1574:$P$7681,10,0)</f>
        <v>190000</v>
      </c>
      <c r="L1935" s="17">
        <f>VLOOKUP(A1935,'[2]2023'!$A$9:$I$7853,9,0)</f>
        <v>190000</v>
      </c>
      <c r="M1935" s="18">
        <f>VLOOKUP(A1935,[3]data1683177749303!$A$2:$J$6448,10,0)</f>
        <v>121728.09</v>
      </c>
    </row>
    <row r="1936" spans="1:13" ht="15.75" outlineLevel="1">
      <c r="A1936" s="10">
        <v>1617000741</v>
      </c>
      <c r="B1936" s="11">
        <v>741</v>
      </c>
      <c r="C1936" s="19">
        <v>617000</v>
      </c>
      <c r="D1936" s="13">
        <v>1</v>
      </c>
      <c r="E1936" s="136" t="s">
        <v>3154</v>
      </c>
      <c r="F1936" s="15" t="s">
        <v>1279</v>
      </c>
      <c r="G1936" s="137" t="s">
        <v>3154</v>
      </c>
      <c r="H1936" s="13" t="s">
        <v>34</v>
      </c>
      <c r="I1936" s="126" t="s">
        <v>3154</v>
      </c>
      <c r="J1936" s="126" t="s">
        <v>3154</v>
      </c>
      <c r="K1936" s="17">
        <f>VLOOKUP(A1936,[4]גיליון1!$A$1574:$P$7681,10,0)</f>
        <v>0</v>
      </c>
      <c r="L1936" s="17">
        <f>VLOOKUP(A1936,'[2]2023'!$A$9:$I$7853,9,0)</f>
        <v>0</v>
      </c>
      <c r="M1936" s="18">
        <f>VLOOKUP(A1936,[3]data1683177749303!$A$2:$J$6448,10,0)</f>
        <v>0</v>
      </c>
    </row>
    <row r="1937" spans="1:13" ht="15.75" outlineLevel="1">
      <c r="A1937" s="10">
        <v>1617000753</v>
      </c>
      <c r="B1937" s="11">
        <v>753</v>
      </c>
      <c r="C1937" s="19">
        <v>617000</v>
      </c>
      <c r="D1937" s="13">
        <v>1</v>
      </c>
      <c r="E1937" s="136" t="s">
        <v>3154</v>
      </c>
      <c r="F1937" s="15" t="s">
        <v>28</v>
      </c>
      <c r="G1937" s="137" t="s">
        <v>3154</v>
      </c>
      <c r="H1937" s="13" t="s">
        <v>31</v>
      </c>
      <c r="I1937" s="126" t="s">
        <v>3154</v>
      </c>
      <c r="J1937" s="126" t="s">
        <v>3154</v>
      </c>
      <c r="K1937" s="17">
        <f>VLOOKUP(A1937,[4]גיליון1!$A$1574:$P$7681,10,0)</f>
        <v>0</v>
      </c>
      <c r="L1937" s="17">
        <f>VLOOKUP(A1937,'[2]2023'!$A$9:$I$7853,9,0)</f>
        <v>0</v>
      </c>
      <c r="M1937" s="140" t="s">
        <v>3154</v>
      </c>
    </row>
    <row r="1938" spans="1:13" ht="15.75" outlineLevel="1">
      <c r="A1938" s="10">
        <v>1617000781</v>
      </c>
      <c r="B1938" s="11">
        <v>781</v>
      </c>
      <c r="C1938" s="19">
        <v>617000</v>
      </c>
      <c r="D1938" s="13">
        <v>1</v>
      </c>
      <c r="E1938" s="136" t="s">
        <v>3154</v>
      </c>
      <c r="F1938" s="15" t="s">
        <v>1209</v>
      </c>
      <c r="G1938" s="137" t="s">
        <v>3154</v>
      </c>
      <c r="H1938" s="13" t="s">
        <v>34</v>
      </c>
      <c r="I1938" s="16">
        <f t="shared" si="107"/>
        <v>0</v>
      </c>
      <c r="J1938" s="126" t="s">
        <v>3154</v>
      </c>
      <c r="K1938" s="17">
        <f>VLOOKUP(A1938,[4]גיליון1!$A$1574:$P$7681,10,0)</f>
        <v>10000</v>
      </c>
      <c r="L1938" s="17">
        <f>VLOOKUP(A1938,'[2]2023'!$A$9:$I$7853,9,0)</f>
        <v>10000</v>
      </c>
      <c r="M1938" s="18">
        <f>VLOOKUP(A1938,[3]data1683177749303!$A$2:$J$6448,10,0)</f>
        <v>6186.89</v>
      </c>
    </row>
    <row r="1939" spans="1:13" ht="16.5" thickBot="1">
      <c r="A1939" s="10">
        <v>1617000961</v>
      </c>
      <c r="B1939" s="11">
        <v>961</v>
      </c>
      <c r="C1939" s="19">
        <v>617000</v>
      </c>
      <c r="D1939" s="13">
        <v>1</v>
      </c>
      <c r="E1939" s="136" t="s">
        <v>3154</v>
      </c>
      <c r="F1939" s="15" t="s">
        <v>79</v>
      </c>
      <c r="G1939" s="137" t="s">
        <v>3154</v>
      </c>
      <c r="H1939" s="13" t="s">
        <v>34</v>
      </c>
      <c r="I1939" s="126" t="s">
        <v>3154</v>
      </c>
      <c r="J1939" s="126" t="s">
        <v>3154</v>
      </c>
      <c r="K1939" s="17">
        <f>VLOOKUP(A1939,[4]גיליון1!$A$1574:$P$7681,10,0)</f>
        <v>0</v>
      </c>
      <c r="L1939" s="17">
        <f>VLOOKUP(A1939,'[2]2023'!$A$9:$I$7853,9,0)</f>
        <v>0</v>
      </c>
      <c r="M1939" s="140" t="s">
        <v>3154</v>
      </c>
    </row>
    <row r="1940" spans="1:13" ht="16.5" outlineLevel="1" thickBot="1">
      <c r="A1940" s="125" t="s">
        <v>3154</v>
      </c>
      <c r="B1940" s="25" t="s">
        <v>1280</v>
      </c>
      <c r="C1940" s="146" t="s">
        <v>3154</v>
      </c>
      <c r="D1940" s="146" t="s">
        <v>3154</v>
      </c>
      <c r="E1940" s="147" t="s">
        <v>3154</v>
      </c>
      <c r="F1940" s="28" t="s">
        <v>1273</v>
      </c>
      <c r="G1940" s="153" t="s">
        <v>3154</v>
      </c>
      <c r="H1940" s="146" t="s">
        <v>3154</v>
      </c>
      <c r="I1940" s="29">
        <f t="shared" si="107"/>
        <v>0.16601129559641592</v>
      </c>
      <c r="J1940" s="127" t="s">
        <v>3154</v>
      </c>
      <c r="K1940" s="37">
        <f t="shared" ref="K1940:M1940" si="108">SUBTOTAL(9,K1914:K1939)</f>
        <v>6864600</v>
      </c>
      <c r="L1940" s="37">
        <f t="shared" si="108"/>
        <v>5887250</v>
      </c>
      <c r="M1940" s="38">
        <f t="shared" si="108"/>
        <v>5507094.5499999998</v>
      </c>
    </row>
    <row r="1941" spans="1:13" ht="15.75" outlineLevel="1">
      <c r="A1941" s="10">
        <v>16180000</v>
      </c>
      <c r="B1941" s="32">
        <v>0</v>
      </c>
      <c r="C1941" s="49">
        <v>618000</v>
      </c>
      <c r="D1941" s="34">
        <v>1</v>
      </c>
      <c r="E1941" s="151" t="s">
        <v>3154</v>
      </c>
      <c r="F1941" s="35" t="s">
        <v>3082</v>
      </c>
      <c r="G1941" s="152" t="s">
        <v>3154</v>
      </c>
      <c r="H1941" s="34" t="s">
        <v>11</v>
      </c>
      <c r="I1941" s="142" t="s">
        <v>3154</v>
      </c>
      <c r="J1941" s="142" t="s">
        <v>3154</v>
      </c>
      <c r="K1941" s="17">
        <f>VLOOKUP(A1941,[4]גיליון1!$A$1574:$P$7681,10,0)</f>
        <v>0</v>
      </c>
      <c r="L1941" s="139" t="s">
        <v>3154</v>
      </c>
      <c r="M1941" s="140" t="s">
        <v>3154</v>
      </c>
    </row>
    <row r="1942" spans="1:13" ht="15.75" outlineLevel="1">
      <c r="A1942" s="10">
        <v>1618000110</v>
      </c>
      <c r="B1942" s="11">
        <v>110</v>
      </c>
      <c r="C1942" s="19">
        <v>618000</v>
      </c>
      <c r="D1942" s="13">
        <v>1</v>
      </c>
      <c r="E1942" s="136" t="s">
        <v>3154</v>
      </c>
      <c r="F1942" s="15" t="s">
        <v>19</v>
      </c>
      <c r="G1942" s="137" t="s">
        <v>3154</v>
      </c>
      <c r="H1942" s="13" t="s">
        <v>20</v>
      </c>
      <c r="I1942" s="16">
        <f t="shared" si="107"/>
        <v>3.9705048213272143E-3</v>
      </c>
      <c r="J1942" s="126" t="s">
        <v>3154</v>
      </c>
      <c r="K1942" s="17">
        <f>VLOOKUP(A1942,[4]גיליון1!$A$1574:$P$7681,10,0)</f>
        <v>177000</v>
      </c>
      <c r="L1942" s="17">
        <f>VLOOKUP(A1942,'[2]2023'!$A$9:$I$7853,9,0)</f>
        <v>176300</v>
      </c>
      <c r="M1942" s="18">
        <f>VLOOKUP(A1942,[3]data1683177749303!$A$2:$J$6448,10,0)</f>
        <v>174420.65</v>
      </c>
    </row>
    <row r="1943" spans="1:13" ht="15.75" outlineLevel="1">
      <c r="A1943" s="10">
        <v>1618000119</v>
      </c>
      <c r="B1943" s="11">
        <v>119</v>
      </c>
      <c r="C1943" s="19">
        <v>618000</v>
      </c>
      <c r="D1943" s="13">
        <v>1</v>
      </c>
      <c r="E1943" s="136" t="s">
        <v>3154</v>
      </c>
      <c r="F1943" s="15" t="s">
        <v>21</v>
      </c>
      <c r="G1943" s="137" t="s">
        <v>3154</v>
      </c>
      <c r="H1943" s="13" t="s">
        <v>20</v>
      </c>
      <c r="I1943" s="16">
        <f t="shared" si="107"/>
        <v>1.7738546120952963</v>
      </c>
      <c r="J1943" s="126" t="s">
        <v>3154</v>
      </c>
      <c r="K1943" s="17">
        <f>VLOOKUP(A1943,[4]גיליון1!$A$1574:$P$7681,10,0)</f>
        <v>2270400</v>
      </c>
      <c r="L1943" s="17">
        <f>VLOOKUP(A1943,'[2]2023'!$A$9:$I$7853,9,0)</f>
        <v>818500</v>
      </c>
      <c r="M1943" s="18">
        <f>VLOOKUP(A1943,[3]data1683177749303!$A$2:$J$6448,10,0)</f>
        <v>666975.72</v>
      </c>
    </row>
    <row r="1944" spans="1:13" ht="15.75" outlineLevel="1">
      <c r="A1944" s="10">
        <v>1618000122</v>
      </c>
      <c r="B1944" s="11">
        <v>122</v>
      </c>
      <c r="C1944" s="19">
        <v>618000</v>
      </c>
      <c r="D1944" s="13">
        <v>1</v>
      </c>
      <c r="E1944" s="136" t="s">
        <v>3154</v>
      </c>
      <c r="F1944" s="15" t="s">
        <v>22</v>
      </c>
      <c r="G1944" s="137" t="s">
        <v>3154</v>
      </c>
      <c r="H1944" s="13" t="s">
        <v>20</v>
      </c>
      <c r="I1944" s="16">
        <f t="shared" si="107"/>
        <v>0.79120879120879128</v>
      </c>
      <c r="J1944" s="126" t="s">
        <v>3154</v>
      </c>
      <c r="K1944" s="17">
        <f>VLOOKUP(A1944,[4]גיליון1!$A$1574:$P$7681,10,0)</f>
        <v>16300</v>
      </c>
      <c r="L1944" s="17">
        <f>VLOOKUP(A1944,'[2]2023'!$A$9:$I$7853,9,0)</f>
        <v>9100</v>
      </c>
      <c r="M1944" s="18">
        <f>VLOOKUP(A1944,[3]data1683177749303!$A$2:$J$6448,10,0)</f>
        <v>10470.52</v>
      </c>
    </row>
    <row r="1945" spans="1:13" ht="15.75" outlineLevel="1">
      <c r="A1945" s="10">
        <v>1618000126</v>
      </c>
      <c r="B1945" s="11">
        <v>126</v>
      </c>
      <c r="C1945" s="19">
        <v>618000</v>
      </c>
      <c r="D1945" s="13">
        <v>1</v>
      </c>
      <c r="E1945" s="136" t="s">
        <v>3154</v>
      </c>
      <c r="F1945" s="15" t="s">
        <v>23</v>
      </c>
      <c r="G1945" s="137" t="s">
        <v>3154</v>
      </c>
      <c r="H1945" s="13" t="s">
        <v>20</v>
      </c>
      <c r="I1945" s="16">
        <f t="shared" si="107"/>
        <v>0.6875</v>
      </c>
      <c r="J1945" s="126" t="s">
        <v>3154</v>
      </c>
      <c r="K1945" s="17">
        <f>VLOOKUP(A1945,[4]גיליון1!$A$1574:$P$7681,10,0)</f>
        <v>40500</v>
      </c>
      <c r="L1945" s="17">
        <f>VLOOKUP(A1945,'[2]2023'!$A$9:$I$7853,9,0)</f>
        <v>24000</v>
      </c>
      <c r="M1945" s="18">
        <f>VLOOKUP(A1945,[3]data1683177749303!$A$2:$J$6448,10,0)</f>
        <v>23024.83</v>
      </c>
    </row>
    <row r="1946" spans="1:13" ht="15.75" outlineLevel="1">
      <c r="A1946" s="10">
        <v>1618000130</v>
      </c>
      <c r="B1946" s="11">
        <v>130</v>
      </c>
      <c r="C1946" s="19">
        <v>618000</v>
      </c>
      <c r="D1946" s="13">
        <v>1</v>
      </c>
      <c r="E1946" s="136" t="s">
        <v>3154</v>
      </c>
      <c r="F1946" s="15" t="s">
        <v>24</v>
      </c>
      <c r="G1946" s="137" t="s">
        <v>3154</v>
      </c>
      <c r="H1946" s="13" t="s">
        <v>20</v>
      </c>
      <c r="I1946" s="126" t="s">
        <v>3154</v>
      </c>
      <c r="J1946" s="126" t="s">
        <v>3154</v>
      </c>
      <c r="K1946" s="17">
        <f>VLOOKUP(A1946,[4]גיליון1!$A$1574:$P$7681,10,0)</f>
        <v>31600</v>
      </c>
      <c r="L1946" s="17">
        <f>VLOOKUP(A1946,'[2]2023'!$A$9:$I$7853,9,0)</f>
        <v>0</v>
      </c>
      <c r="M1946" s="140" t="s">
        <v>3154</v>
      </c>
    </row>
    <row r="1947" spans="1:13" ht="15.75" outlineLevel="1">
      <c r="A1947" s="10">
        <v>1618000140</v>
      </c>
      <c r="B1947" s="11">
        <v>140</v>
      </c>
      <c r="C1947" s="19">
        <v>618000</v>
      </c>
      <c r="D1947" s="13">
        <v>1</v>
      </c>
      <c r="E1947" s="136" t="s">
        <v>3154</v>
      </c>
      <c r="F1947" s="15" t="s">
        <v>25</v>
      </c>
      <c r="G1947" s="137" t="s">
        <v>3154</v>
      </c>
      <c r="H1947" s="13" t="s">
        <v>20</v>
      </c>
      <c r="I1947" s="16">
        <f t="shared" si="107"/>
        <v>0.63821138211382111</v>
      </c>
      <c r="J1947" s="126" t="s">
        <v>3154</v>
      </c>
      <c r="K1947" s="17">
        <f>VLOOKUP(A1947,[4]גיליון1!$A$1574:$P$7681,10,0)</f>
        <v>120900</v>
      </c>
      <c r="L1947" s="17">
        <f>VLOOKUP(A1947,'[2]2023'!$A$9:$I$7853,9,0)</f>
        <v>73800</v>
      </c>
      <c r="M1947" s="18">
        <f>VLOOKUP(A1947,[3]data1683177749303!$A$2:$J$6448,10,0)</f>
        <v>72041.919999999998</v>
      </c>
    </row>
    <row r="1948" spans="1:13" ht="15.75" outlineLevel="1">
      <c r="A1948" s="10">
        <v>1618000253</v>
      </c>
      <c r="B1948" s="11">
        <v>253</v>
      </c>
      <c r="C1948" s="19">
        <v>618000</v>
      </c>
      <c r="D1948" s="13">
        <v>1</v>
      </c>
      <c r="E1948" s="136" t="s">
        <v>3154</v>
      </c>
      <c r="F1948" s="15" t="s">
        <v>28</v>
      </c>
      <c r="G1948" s="137" t="s">
        <v>3154</v>
      </c>
      <c r="H1948" s="13" t="s">
        <v>20</v>
      </c>
      <c r="I1948" s="126" t="s">
        <v>3154</v>
      </c>
      <c r="J1948" s="126" t="s">
        <v>3154</v>
      </c>
      <c r="K1948" s="17">
        <f>VLOOKUP(A1948,[4]גיליון1!$A$1574:$P$7681,10,0)</f>
        <v>0</v>
      </c>
      <c r="L1948" s="17">
        <f>VLOOKUP(A1948,'[2]2023'!$A$9:$I$7853,9,0)</f>
        <v>0</v>
      </c>
      <c r="M1948" s="18">
        <f>VLOOKUP(A1948,[3]data1683177749303!$A$2:$J$6448,10,0)</f>
        <v>0</v>
      </c>
    </row>
    <row r="1949" spans="1:13" ht="15.75" outlineLevel="1">
      <c r="A1949" s="10">
        <v>1618000471</v>
      </c>
      <c r="B1949" s="11">
        <v>471</v>
      </c>
      <c r="C1949" s="19">
        <v>618000</v>
      </c>
      <c r="D1949" s="13">
        <v>1</v>
      </c>
      <c r="E1949" s="136" t="s">
        <v>3154</v>
      </c>
      <c r="F1949" s="15" t="s">
        <v>87</v>
      </c>
      <c r="G1949" s="137" t="s">
        <v>3154</v>
      </c>
      <c r="H1949" s="13" t="s">
        <v>34</v>
      </c>
      <c r="I1949" s="16">
        <f t="shared" si="107"/>
        <v>0.41176470588235303</v>
      </c>
      <c r="J1949" s="126" t="s">
        <v>3154</v>
      </c>
      <c r="K1949" s="17">
        <v>4800</v>
      </c>
      <c r="L1949" s="17">
        <f>VLOOKUP(A1949,'[2]2023'!$A$9:$I$7853,9,0)</f>
        <v>3400</v>
      </c>
      <c r="M1949" s="18">
        <f>VLOOKUP(A1949,[3]data1683177749303!$A$2:$J$6448,10,0)</f>
        <v>3383.19</v>
      </c>
    </row>
    <row r="1950" spans="1:13" ht="15.75" outlineLevel="1">
      <c r="A1950" s="10">
        <v>1618000511</v>
      </c>
      <c r="B1950" s="11">
        <v>511</v>
      </c>
      <c r="C1950" s="19">
        <v>618000</v>
      </c>
      <c r="D1950" s="13">
        <v>1</v>
      </c>
      <c r="E1950" s="136" t="s">
        <v>3154</v>
      </c>
      <c r="F1950" s="15" t="s">
        <v>88</v>
      </c>
      <c r="G1950" s="137" t="s">
        <v>3154</v>
      </c>
      <c r="H1950" s="13" t="s">
        <v>34</v>
      </c>
      <c r="I1950" s="16">
        <f t="shared" si="107"/>
        <v>0.63636363636363646</v>
      </c>
      <c r="J1950" s="126" t="s">
        <v>3154</v>
      </c>
      <c r="K1950" s="17">
        <f>VLOOKUP(A1950,[4]גיליון1!$A$1574:$P$7681,10,0)</f>
        <v>1800</v>
      </c>
      <c r="L1950" s="17">
        <f>VLOOKUP(A1950,'[2]2023'!$A$9:$I$7853,9,0)</f>
        <v>1100</v>
      </c>
      <c r="M1950" s="18">
        <f>VLOOKUP(A1950,[3]data1683177749303!$A$2:$J$6448,10,0)</f>
        <v>940.48</v>
      </c>
    </row>
    <row r="1951" spans="1:13" ht="15.75" outlineLevel="1">
      <c r="A1951" s="10">
        <v>1618000522</v>
      </c>
      <c r="B1951" s="11">
        <v>522</v>
      </c>
      <c r="C1951" s="19">
        <v>618000</v>
      </c>
      <c r="D1951" s="13">
        <v>1</v>
      </c>
      <c r="E1951" s="136" t="s">
        <v>3154</v>
      </c>
      <c r="F1951" s="15" t="s">
        <v>90</v>
      </c>
      <c r="G1951" s="137" t="s">
        <v>3154</v>
      </c>
      <c r="H1951" s="13" t="s">
        <v>34</v>
      </c>
      <c r="I1951" s="126" t="s">
        <v>3154</v>
      </c>
      <c r="J1951" s="126" t="s">
        <v>3154</v>
      </c>
      <c r="K1951" s="17">
        <f>VLOOKUP(A1951,[4]גיליון1!$A$1574:$P$7681,10,0)</f>
        <v>0</v>
      </c>
      <c r="L1951" s="17">
        <f>VLOOKUP(A1951,'[2]2023'!$A$9:$I$7853,9,0)</f>
        <v>0</v>
      </c>
      <c r="M1951" s="18">
        <f>VLOOKUP(A1951,[3]data1683177749303!$A$2:$J$6448,10,0)</f>
        <v>0</v>
      </c>
    </row>
    <row r="1952" spans="1:13" ht="15.75" outlineLevel="1">
      <c r="A1952" s="10">
        <v>1618000540</v>
      </c>
      <c r="B1952" s="11">
        <v>540</v>
      </c>
      <c r="C1952" s="19">
        <v>618000</v>
      </c>
      <c r="D1952" s="13">
        <v>1</v>
      </c>
      <c r="E1952" s="136" t="s">
        <v>3154</v>
      </c>
      <c r="F1952" s="15" t="s">
        <v>53</v>
      </c>
      <c r="G1952" s="137" t="s">
        <v>3154</v>
      </c>
      <c r="H1952" s="13" t="s">
        <v>31</v>
      </c>
      <c r="I1952" s="126" t="s">
        <v>3154</v>
      </c>
      <c r="J1952" s="126" t="s">
        <v>3154</v>
      </c>
      <c r="K1952" s="17">
        <f>VLOOKUP(A1952,[4]גיליון1!$A$1574:$P$7681,10,0)</f>
        <v>0</v>
      </c>
      <c r="L1952" s="17">
        <f>VLOOKUP(A1952,'[2]2023'!$A$9:$I$7853,9,0)</f>
        <v>0</v>
      </c>
      <c r="M1952" s="140" t="s">
        <v>3154</v>
      </c>
    </row>
    <row r="1953" spans="1:13" ht="15.75" outlineLevel="1">
      <c r="A1953" s="10">
        <v>1618000544</v>
      </c>
      <c r="B1953" s="11">
        <v>544</v>
      </c>
      <c r="C1953" s="19">
        <v>618000</v>
      </c>
      <c r="D1953" s="13">
        <v>1</v>
      </c>
      <c r="E1953" s="136" t="s">
        <v>3154</v>
      </c>
      <c r="F1953" s="15" t="s">
        <v>56</v>
      </c>
      <c r="G1953" s="137" t="s">
        <v>3154</v>
      </c>
      <c r="H1953" s="13" t="s">
        <v>31</v>
      </c>
      <c r="I1953" s="126" t="s">
        <v>3154</v>
      </c>
      <c r="J1953" s="126" t="s">
        <v>3154</v>
      </c>
      <c r="K1953" s="17">
        <f>VLOOKUP(A1953,[4]גיליון1!$A$1574:$P$7681,10,0)</f>
        <v>0</v>
      </c>
      <c r="L1953" s="17">
        <f>VLOOKUP(A1953,'[2]2023'!$A$9:$I$7853,9,0)</f>
        <v>0</v>
      </c>
      <c r="M1953" s="18">
        <f>VLOOKUP(A1953,[3]data1683177749303!$A$2:$J$6448,10,0)</f>
        <v>0</v>
      </c>
    </row>
    <row r="1954" spans="1:13" ht="15.75" outlineLevel="1">
      <c r="A1954" s="10">
        <v>1618000550</v>
      </c>
      <c r="B1954" s="11">
        <v>550</v>
      </c>
      <c r="C1954" s="19">
        <v>618000</v>
      </c>
      <c r="D1954" s="13">
        <v>1</v>
      </c>
      <c r="E1954" s="136" t="s">
        <v>3154</v>
      </c>
      <c r="F1954" s="15" t="s">
        <v>1281</v>
      </c>
      <c r="G1954" s="137" t="s">
        <v>3154</v>
      </c>
      <c r="H1954" s="13" t="s">
        <v>34</v>
      </c>
      <c r="I1954" s="16">
        <f t="shared" si="107"/>
        <v>-1</v>
      </c>
      <c r="J1954" s="126" t="s">
        <v>3154</v>
      </c>
      <c r="K1954" s="17">
        <f>VLOOKUP(A1954,[4]גיליון1!$A$1574:$P$7681,10,0)</f>
        <v>0</v>
      </c>
      <c r="L1954" s="17">
        <f>VLOOKUP(A1954,'[2]2023'!$A$9:$I$7853,9,0)</f>
        <v>25000</v>
      </c>
      <c r="M1954" s="18">
        <f>VLOOKUP(A1954,[3]data1683177749303!$A$2:$J$6448,10,0)</f>
        <v>18135</v>
      </c>
    </row>
    <row r="1955" spans="1:13" ht="15.75" outlineLevel="1">
      <c r="A1955" s="10">
        <v>1618000561</v>
      </c>
      <c r="B1955" s="11">
        <v>561</v>
      </c>
      <c r="C1955" s="19">
        <v>618000</v>
      </c>
      <c r="D1955" s="13">
        <v>1</v>
      </c>
      <c r="E1955" s="136" t="s">
        <v>3154</v>
      </c>
      <c r="F1955" s="15" t="s">
        <v>59</v>
      </c>
      <c r="G1955" s="137" t="s">
        <v>3154</v>
      </c>
      <c r="H1955" s="13" t="s">
        <v>34</v>
      </c>
      <c r="I1955" s="126" t="s">
        <v>3154</v>
      </c>
      <c r="J1955" s="126" t="s">
        <v>3154</v>
      </c>
      <c r="K1955" s="17">
        <f>VLOOKUP(A1955,[4]גיליון1!$A$1574:$P$7681,10,0)</f>
        <v>0</v>
      </c>
      <c r="L1955" s="17">
        <f>VLOOKUP(A1955,'[2]2023'!$A$9:$I$7853,9,0)</f>
        <v>0</v>
      </c>
      <c r="M1955" s="140" t="s">
        <v>3154</v>
      </c>
    </row>
    <row r="1956" spans="1:13" ht="15.75" outlineLevel="1">
      <c r="A1956" s="10">
        <v>1618000562</v>
      </c>
      <c r="B1956" s="11">
        <v>562</v>
      </c>
      <c r="C1956" s="19">
        <v>618000</v>
      </c>
      <c r="D1956" s="13">
        <v>1</v>
      </c>
      <c r="E1956" s="136" t="s">
        <v>3154</v>
      </c>
      <c r="F1956" s="15" t="s">
        <v>1282</v>
      </c>
      <c r="G1956" s="137" t="s">
        <v>3154</v>
      </c>
      <c r="H1956" s="13" t="s">
        <v>34</v>
      </c>
      <c r="I1956" s="16">
        <f t="shared" si="107"/>
        <v>0</v>
      </c>
      <c r="J1956" s="126" t="s">
        <v>3154</v>
      </c>
      <c r="K1956" s="17">
        <f>VLOOKUP(A1956,[4]גיליון1!$A$1574:$P$7681,10,0)</f>
        <v>60000</v>
      </c>
      <c r="L1956" s="17">
        <f>VLOOKUP(A1956,'[2]2023'!$A$9:$I$7853,9,0)</f>
        <v>60000</v>
      </c>
      <c r="M1956" s="18">
        <f>VLOOKUP(A1956,[3]data1683177749303!$A$2:$J$6448,10,0)</f>
        <v>1350</v>
      </c>
    </row>
    <row r="1957" spans="1:13" ht="15.75" outlineLevel="1">
      <c r="A1957" s="10">
        <v>1618000571</v>
      </c>
      <c r="B1957" s="11">
        <v>571</v>
      </c>
      <c r="C1957" s="19">
        <v>618000</v>
      </c>
      <c r="D1957" s="13">
        <v>1</v>
      </c>
      <c r="E1957" s="136" t="s">
        <v>3154</v>
      </c>
      <c r="F1957" s="15" t="s">
        <v>91</v>
      </c>
      <c r="G1957" s="137" t="s">
        <v>3154</v>
      </c>
      <c r="H1957" s="13" t="s">
        <v>31</v>
      </c>
      <c r="I1957" s="16">
        <f t="shared" si="107"/>
        <v>0</v>
      </c>
      <c r="J1957" s="126" t="s">
        <v>3154</v>
      </c>
      <c r="K1957" s="17">
        <f>VLOOKUP(A1957,[4]גיליון1!$A$1574:$P$7681,10,0)</f>
        <v>63100</v>
      </c>
      <c r="L1957" s="17">
        <f>VLOOKUP(A1957,'[2]2023'!$A$9:$I$7853,9,0)</f>
        <v>63100</v>
      </c>
      <c r="M1957" s="18">
        <f>VLOOKUP(A1957,[3]data1683177749303!$A$2:$J$6448,10,0)</f>
        <v>63100</v>
      </c>
    </row>
    <row r="1958" spans="1:13" ht="15.75" outlineLevel="1">
      <c r="A1958" s="10">
        <v>1618000580</v>
      </c>
      <c r="B1958" s="11">
        <v>580</v>
      </c>
      <c r="C1958" s="19">
        <v>618000</v>
      </c>
      <c r="D1958" s="13">
        <v>1</v>
      </c>
      <c r="E1958" s="136" t="s">
        <v>3154</v>
      </c>
      <c r="F1958" s="15" t="s">
        <v>1283</v>
      </c>
      <c r="G1958" s="137" t="s">
        <v>3154</v>
      </c>
      <c r="H1958" s="13" t="s">
        <v>34</v>
      </c>
      <c r="I1958" s="16">
        <f t="shared" si="107"/>
        <v>0.26363636363636367</v>
      </c>
      <c r="J1958" s="126" t="s">
        <v>3154</v>
      </c>
      <c r="K1958" s="17">
        <f>VLOOKUP(A1958,[4]גיליון1!$A$1574:$P$7681,10,0)</f>
        <v>139000</v>
      </c>
      <c r="L1958" s="17">
        <f>VLOOKUP(A1958,'[2]2023'!$A$9:$I$7853,9,0)</f>
        <v>110000</v>
      </c>
      <c r="M1958" s="18">
        <f>VLOOKUP(A1958,[3]data1683177749303!$A$2:$J$6448,10,0)</f>
        <v>4660</v>
      </c>
    </row>
    <row r="1959" spans="1:13" ht="15.75" outlineLevel="1">
      <c r="A1959" s="10">
        <v>1618000582</v>
      </c>
      <c r="B1959" s="11">
        <v>582</v>
      </c>
      <c r="C1959" s="19">
        <v>618000</v>
      </c>
      <c r="D1959" s="13">
        <v>1</v>
      </c>
      <c r="E1959" s="136" t="s">
        <v>3154</v>
      </c>
      <c r="F1959" s="15" t="s">
        <v>1284</v>
      </c>
      <c r="G1959" s="137" t="s">
        <v>3154</v>
      </c>
      <c r="H1959" s="13" t="s">
        <v>34</v>
      </c>
      <c r="I1959" s="16">
        <f t="shared" si="107"/>
        <v>-9.9573257467994281E-2</v>
      </c>
      <c r="J1959" s="126" t="s">
        <v>3154</v>
      </c>
      <c r="K1959" s="17">
        <v>63300</v>
      </c>
      <c r="L1959" s="17">
        <f>VLOOKUP(A1959,'[2]2023'!$A$9:$I$7853,9,0)</f>
        <v>70300</v>
      </c>
      <c r="M1959" s="18">
        <f>VLOOKUP(A1959,[3]data1683177749303!$A$2:$J$6448,10,0)</f>
        <v>40865.68</v>
      </c>
    </row>
    <row r="1960" spans="1:13" ht="15.75" outlineLevel="1">
      <c r="A1960" s="10">
        <v>1618000753</v>
      </c>
      <c r="B1960" s="11">
        <v>753</v>
      </c>
      <c r="C1960" s="19">
        <v>618000</v>
      </c>
      <c r="D1960" s="13">
        <v>1</v>
      </c>
      <c r="E1960" s="136" t="s">
        <v>3154</v>
      </c>
      <c r="F1960" s="15" t="s">
        <v>28</v>
      </c>
      <c r="G1960" s="137" t="s">
        <v>3154</v>
      </c>
      <c r="H1960" s="13" t="s">
        <v>31</v>
      </c>
      <c r="I1960" s="126" t="s">
        <v>3154</v>
      </c>
      <c r="J1960" s="126" t="s">
        <v>3154</v>
      </c>
      <c r="K1960" s="17">
        <f>VLOOKUP(A1960,[4]גיליון1!$A$1574:$P$7681,10,0)</f>
        <v>0</v>
      </c>
      <c r="L1960" s="17">
        <f>VLOOKUP(A1960,'[2]2023'!$A$9:$I$7853,9,0)</f>
        <v>0</v>
      </c>
      <c r="M1960" s="140" t="s">
        <v>3154</v>
      </c>
    </row>
    <row r="1961" spans="1:13" ht="15.75" outlineLevel="1">
      <c r="A1961" s="10">
        <v>1618000780</v>
      </c>
      <c r="B1961" s="11">
        <v>780</v>
      </c>
      <c r="C1961" s="19">
        <v>618000</v>
      </c>
      <c r="D1961" s="13">
        <v>1</v>
      </c>
      <c r="E1961" s="136" t="s">
        <v>3154</v>
      </c>
      <c r="F1961" s="15" t="s">
        <v>3073</v>
      </c>
      <c r="G1961" s="137" t="s">
        <v>3154</v>
      </c>
      <c r="H1961" s="13" t="s">
        <v>34</v>
      </c>
      <c r="I1961" s="126" t="s">
        <v>3154</v>
      </c>
      <c r="J1961" s="16" t="s">
        <v>915</v>
      </c>
      <c r="K1961" s="17">
        <f>VLOOKUP(A1961,[4]גיליון1!$A$1574:$P$7681,10,0)</f>
        <v>95000</v>
      </c>
      <c r="L1961" s="17">
        <f>VLOOKUP(A1961,'[2]2023'!$A$9:$I$7853,9,0)</f>
        <v>0</v>
      </c>
      <c r="M1961" s="18">
        <f>VLOOKUP(A1961,[3]data1683177749303!$A$2:$J$6448,10,0)</f>
        <v>0</v>
      </c>
    </row>
    <row r="1962" spans="1:13" ht="15.75" outlineLevel="1">
      <c r="A1962" s="10">
        <v>1618000781</v>
      </c>
      <c r="B1962" s="11">
        <v>781</v>
      </c>
      <c r="C1962" s="19">
        <v>618000</v>
      </c>
      <c r="D1962" s="13">
        <v>1</v>
      </c>
      <c r="E1962" s="136" t="s">
        <v>3154</v>
      </c>
      <c r="F1962" s="15" t="s">
        <v>351</v>
      </c>
      <c r="G1962" s="137" t="s">
        <v>3154</v>
      </c>
      <c r="H1962" s="13" t="s">
        <v>34</v>
      </c>
      <c r="I1962" s="16">
        <f t="shared" si="107"/>
        <v>-9.9999999999999978E-2</v>
      </c>
      <c r="J1962" s="126" t="s">
        <v>3154</v>
      </c>
      <c r="K1962" s="17">
        <f>VLOOKUP(A1962,[4]גיליון1!$A$1574:$P$7681,10,0)</f>
        <v>63000</v>
      </c>
      <c r="L1962" s="17">
        <f>VLOOKUP(A1962,'[2]2023'!$A$9:$I$7853,9,0)</f>
        <v>70000</v>
      </c>
      <c r="M1962" s="18">
        <f>VLOOKUP(A1962,[3]data1683177749303!$A$2:$J$6448,10,0)</f>
        <v>0</v>
      </c>
    </row>
    <row r="1963" spans="1:13" ht="15.75" outlineLevel="1">
      <c r="A1963" s="10">
        <v>1618000783</v>
      </c>
      <c r="B1963" s="11">
        <v>783</v>
      </c>
      <c r="C1963" s="19">
        <v>618000</v>
      </c>
      <c r="D1963" s="13">
        <v>1</v>
      </c>
      <c r="E1963" s="136" t="s">
        <v>3154</v>
      </c>
      <c r="F1963" s="15" t="s">
        <v>3142</v>
      </c>
      <c r="G1963" s="137" t="s">
        <v>3154</v>
      </c>
      <c r="H1963" s="13" t="s">
        <v>34</v>
      </c>
      <c r="I1963" s="126" t="s">
        <v>3154</v>
      </c>
      <c r="J1963" s="16" t="s">
        <v>522</v>
      </c>
      <c r="K1963" s="17">
        <f>[4]גיליון1!$J$1957</f>
        <v>10000</v>
      </c>
      <c r="L1963" s="139" t="s">
        <v>3154</v>
      </c>
      <c r="M1963" s="140" t="s">
        <v>3154</v>
      </c>
    </row>
    <row r="1964" spans="1:13" ht="16.5" thickBot="1">
      <c r="A1964" s="10">
        <v>1618000961</v>
      </c>
      <c r="B1964" s="11">
        <v>961</v>
      </c>
      <c r="C1964" s="19">
        <v>618000</v>
      </c>
      <c r="D1964" s="13">
        <v>1</v>
      </c>
      <c r="E1964" s="136" t="s">
        <v>3154</v>
      </c>
      <c r="F1964" s="15" t="s">
        <v>79</v>
      </c>
      <c r="G1964" s="137" t="s">
        <v>3154</v>
      </c>
      <c r="H1964" s="13" t="s">
        <v>34</v>
      </c>
      <c r="I1964" s="126" t="s">
        <v>3154</v>
      </c>
      <c r="J1964" s="126" t="s">
        <v>3154</v>
      </c>
      <c r="K1964" s="17">
        <f>VLOOKUP(A1964,[4]גיליון1!$A$1574:$P$7681,10,0)</f>
        <v>0</v>
      </c>
      <c r="L1964" s="17">
        <f>VLOOKUP(A1964,'[2]2023'!$A$9:$I$7853,9,0)</f>
        <v>0</v>
      </c>
      <c r="M1964" s="140" t="s">
        <v>3154</v>
      </c>
    </row>
    <row r="1965" spans="1:13" ht="16.5" outlineLevel="1" thickBot="1">
      <c r="A1965" s="125" t="s">
        <v>3154</v>
      </c>
      <c r="B1965" s="25" t="s">
        <v>1286</v>
      </c>
      <c r="C1965" s="146" t="s">
        <v>3154</v>
      </c>
      <c r="D1965" s="146" t="s">
        <v>3154</v>
      </c>
      <c r="E1965" s="147" t="s">
        <v>3154</v>
      </c>
      <c r="F1965" s="28" t="s">
        <v>3081</v>
      </c>
      <c r="G1965" s="153" t="s">
        <v>3154</v>
      </c>
      <c r="H1965" s="146" t="s">
        <v>3154</v>
      </c>
      <c r="I1965" s="29">
        <f t="shared" si="107"/>
        <v>1.0980326997208558</v>
      </c>
      <c r="J1965" s="127" t="s">
        <v>3154</v>
      </c>
      <c r="K1965" s="37">
        <f>SUBTOTAL(9,K1942:K1964)</f>
        <v>3156700</v>
      </c>
      <c r="L1965" s="37">
        <f>SUBTOTAL(9,L1942:L1964)</f>
        <v>1504600</v>
      </c>
      <c r="M1965" s="38">
        <f>SUBTOTAL(9,M1942:M1964)</f>
        <v>1079367.99</v>
      </c>
    </row>
    <row r="1966" spans="1:13" ht="15.75" outlineLevel="1">
      <c r="A1966" s="10">
        <v>16190000</v>
      </c>
      <c r="B1966" s="11">
        <v>0</v>
      </c>
      <c r="C1966" s="19">
        <v>619000</v>
      </c>
      <c r="D1966" s="13">
        <v>1</v>
      </c>
      <c r="E1966" s="136" t="s">
        <v>3154</v>
      </c>
      <c r="F1966" s="15" t="s">
        <v>193</v>
      </c>
      <c r="G1966" s="137" t="s">
        <v>3154</v>
      </c>
      <c r="H1966" s="13" t="s">
        <v>11</v>
      </c>
      <c r="I1966" s="126" t="s">
        <v>3154</v>
      </c>
      <c r="J1966" s="142" t="s">
        <v>3154</v>
      </c>
      <c r="K1966" s="17">
        <f>VLOOKUP(A1966,[4]גיליון1!$A$1574:$P$7681,10,0)</f>
        <v>0</v>
      </c>
      <c r="L1966" s="139" t="s">
        <v>3154</v>
      </c>
      <c r="M1966" s="140" t="s">
        <v>3154</v>
      </c>
    </row>
    <row r="1967" spans="1:13" ht="15.75" outlineLevel="1">
      <c r="A1967" s="10">
        <v>1619000130</v>
      </c>
      <c r="B1967" s="11">
        <v>130</v>
      </c>
      <c r="C1967" s="19">
        <v>619000</v>
      </c>
      <c r="D1967" s="13">
        <v>1</v>
      </c>
      <c r="E1967" s="136" t="s">
        <v>3154</v>
      </c>
      <c r="F1967" s="15" t="s">
        <v>24</v>
      </c>
      <c r="G1967" s="137" t="s">
        <v>3154</v>
      </c>
      <c r="H1967" s="13" t="s">
        <v>20</v>
      </c>
      <c r="I1967" s="126" t="s">
        <v>3154</v>
      </c>
      <c r="J1967" s="126" t="s">
        <v>3154</v>
      </c>
      <c r="K1967" s="17">
        <f>VLOOKUP(A1967,[4]גיליון1!$A$1574:$P$7681,10,0)</f>
        <v>0</v>
      </c>
      <c r="L1967" s="17">
        <f>VLOOKUP(A1967,'[2]2023'!$A$9:$I$7853,9,0)</f>
        <v>0</v>
      </c>
      <c r="M1967" s="18">
        <f>VLOOKUP(A1967,[3]data1683177749303!$A$2:$J$6448,10,0)</f>
        <v>0</v>
      </c>
    </row>
    <row r="1968" spans="1:13" ht="15.75" outlineLevel="1">
      <c r="A1968" s="10">
        <v>1619000210</v>
      </c>
      <c r="B1968" s="11">
        <v>210</v>
      </c>
      <c r="C1968" s="19">
        <v>619000</v>
      </c>
      <c r="D1968" s="13">
        <v>1</v>
      </c>
      <c r="E1968" s="136" t="s">
        <v>3154</v>
      </c>
      <c r="F1968" s="15" t="s">
        <v>1287</v>
      </c>
      <c r="G1968" s="137" t="s">
        <v>3154</v>
      </c>
      <c r="H1968" s="13" t="s">
        <v>20</v>
      </c>
      <c r="I1968" s="126" t="s">
        <v>3154</v>
      </c>
      <c r="J1968" s="126" t="s">
        <v>3154</v>
      </c>
      <c r="K1968" s="17">
        <f>VLOOKUP(A1968,[4]גיליון1!$A$1574:$P$7681,10,0)</f>
        <v>0</v>
      </c>
      <c r="L1968" s="17">
        <f>VLOOKUP(A1968,'[2]2023'!$A$9:$I$7853,9,0)</f>
        <v>0</v>
      </c>
      <c r="M1968" s="18">
        <f>VLOOKUP(A1968,[3]data1683177749303!$A$2:$J$6448,10,0)</f>
        <v>0</v>
      </c>
    </row>
    <row r="1969" spans="1:13" ht="15.75" outlineLevel="1">
      <c r="A1969" s="10">
        <v>1619000961</v>
      </c>
      <c r="B1969" s="11">
        <v>961</v>
      </c>
      <c r="C1969" s="19">
        <v>619000</v>
      </c>
      <c r="D1969" s="13">
        <v>1</v>
      </c>
      <c r="E1969" s="136" t="s">
        <v>3154</v>
      </c>
      <c r="F1969" s="15" t="s">
        <v>79</v>
      </c>
      <c r="G1969" s="137" t="s">
        <v>3154</v>
      </c>
      <c r="H1969" s="13" t="s">
        <v>34</v>
      </c>
      <c r="I1969" s="126" t="s">
        <v>3154</v>
      </c>
      <c r="J1969" s="126" t="s">
        <v>3154</v>
      </c>
      <c r="K1969" s="17">
        <f>VLOOKUP(A1969,[4]גיליון1!$A$1574:$P$7681,10,0)</f>
        <v>0</v>
      </c>
      <c r="L1969" s="17">
        <f>VLOOKUP(A1969,'[2]2023'!$A$9:$I$7853,9,0)</f>
        <v>0</v>
      </c>
      <c r="M1969" s="140" t="s">
        <v>3154</v>
      </c>
    </row>
    <row r="1970" spans="1:13" ht="15.75" outlineLevel="1">
      <c r="A1970" s="10">
        <v>1619000980</v>
      </c>
      <c r="B1970" s="11">
        <v>980</v>
      </c>
      <c r="C1970" s="19">
        <v>619000</v>
      </c>
      <c r="D1970" s="13">
        <v>1</v>
      </c>
      <c r="E1970" s="136" t="s">
        <v>3154</v>
      </c>
      <c r="F1970" s="15" t="s">
        <v>193</v>
      </c>
      <c r="G1970" s="137" t="s">
        <v>3154</v>
      </c>
      <c r="H1970" s="13" t="s">
        <v>34</v>
      </c>
      <c r="I1970" s="126" t="s">
        <v>3154</v>
      </c>
      <c r="J1970" s="126" t="s">
        <v>3154</v>
      </c>
      <c r="K1970" s="17">
        <f>VLOOKUP(A1970,[4]גיליון1!$A$1574:$P$7681,10,0)</f>
        <v>571000</v>
      </c>
      <c r="L1970" s="17">
        <f>VLOOKUP(A1970,'[2]2023'!$A$9:$I$7853,9,0)</f>
        <v>2760000</v>
      </c>
      <c r="M1970" s="18">
        <f>VLOOKUP(A1970,[3]data1683177749303!$A$2:$J$6448,10,0)</f>
        <v>0</v>
      </c>
    </row>
    <row r="1971" spans="1:13" ht="16.5" thickBot="1">
      <c r="A1971" s="10">
        <v>1619000981</v>
      </c>
      <c r="B1971" s="11">
        <v>981</v>
      </c>
      <c r="C1971" s="19">
        <v>619000</v>
      </c>
      <c r="D1971" s="13">
        <v>1</v>
      </c>
      <c r="E1971" s="136" t="s">
        <v>3154</v>
      </c>
      <c r="F1971" s="15" t="s">
        <v>1288</v>
      </c>
      <c r="G1971" s="137" t="s">
        <v>3154</v>
      </c>
      <c r="H1971" s="13" t="s">
        <v>31</v>
      </c>
      <c r="I1971" s="126" t="s">
        <v>3154</v>
      </c>
      <c r="J1971" s="126" t="s">
        <v>3154</v>
      </c>
      <c r="K1971" s="17">
        <f>VLOOKUP(A1971,[4]גיליון1!$A$1574:$P$7681,10,0)</f>
        <v>2450900</v>
      </c>
      <c r="L1971" s="17">
        <f>VLOOKUP(A1971,'[2]2023'!$A$9:$I$7853,9,0)</f>
        <v>0</v>
      </c>
      <c r="M1971" s="18">
        <f>VLOOKUP(A1971,[3]data1683177749303!$A$2:$J$6448,10,0)</f>
        <v>0</v>
      </c>
    </row>
    <row r="1972" spans="1:13" ht="16.5" outlineLevel="1" thickBot="1">
      <c r="A1972" s="125" t="s">
        <v>3154</v>
      </c>
      <c r="B1972" s="25" t="s">
        <v>1289</v>
      </c>
      <c r="C1972" s="146" t="s">
        <v>3154</v>
      </c>
      <c r="D1972" s="146" t="s">
        <v>3154</v>
      </c>
      <c r="E1972" s="147" t="s">
        <v>3154</v>
      </c>
      <c r="F1972" s="28" t="s">
        <v>193</v>
      </c>
      <c r="G1972" s="153" t="s">
        <v>3154</v>
      </c>
      <c r="H1972" s="146" t="s">
        <v>3154</v>
      </c>
      <c r="I1972" s="127" t="s">
        <v>3154</v>
      </c>
      <c r="J1972" s="127" t="s">
        <v>3154</v>
      </c>
      <c r="K1972" s="37">
        <f t="shared" ref="K1972:M1972" si="109">SUBTOTAL(9,K1967:K1971)</f>
        <v>3021900</v>
      </c>
      <c r="L1972" s="37">
        <f t="shared" si="109"/>
        <v>2760000</v>
      </c>
      <c r="M1972" s="38">
        <f t="shared" si="109"/>
        <v>0</v>
      </c>
    </row>
    <row r="1973" spans="1:13" ht="15.75" outlineLevel="1">
      <c r="A1973" s="10">
        <v>16200000</v>
      </c>
      <c r="B1973" s="11">
        <v>0</v>
      </c>
      <c r="C1973" s="19">
        <v>620000</v>
      </c>
      <c r="D1973" s="13">
        <v>1</v>
      </c>
      <c r="E1973" s="136" t="s">
        <v>3154</v>
      </c>
      <c r="F1973" s="15" t="s">
        <v>1290</v>
      </c>
      <c r="G1973" s="137" t="s">
        <v>3154</v>
      </c>
      <c r="H1973" s="13" t="s">
        <v>11</v>
      </c>
      <c r="I1973" s="126" t="s">
        <v>3154</v>
      </c>
      <c r="J1973" s="142" t="s">
        <v>3154</v>
      </c>
      <c r="K1973" s="17">
        <f>VLOOKUP(A1973,[4]גיליון1!$A$1574:$P$7681,10,0)</f>
        <v>0</v>
      </c>
      <c r="L1973" s="139" t="s">
        <v>3154</v>
      </c>
      <c r="M1973" s="140" t="s">
        <v>3154</v>
      </c>
    </row>
    <row r="1974" spans="1:13" ht="15.75" outlineLevel="1">
      <c r="A1974" s="10">
        <v>16210000</v>
      </c>
      <c r="B1974" s="11">
        <v>0</v>
      </c>
      <c r="C1974" s="19">
        <v>621000</v>
      </c>
      <c r="D1974" s="13">
        <v>1</v>
      </c>
      <c r="E1974" s="136" t="s">
        <v>3154</v>
      </c>
      <c r="F1974" s="15" t="s">
        <v>1291</v>
      </c>
      <c r="G1974" s="137" t="s">
        <v>3154</v>
      </c>
      <c r="H1974" s="13" t="s">
        <v>11</v>
      </c>
      <c r="I1974" s="126" t="s">
        <v>3154</v>
      </c>
      <c r="J1974" s="142" t="s">
        <v>3154</v>
      </c>
      <c r="K1974" s="17">
        <f>VLOOKUP(A1974,[4]גיליון1!$A$1574:$P$7681,10,0)</f>
        <v>0</v>
      </c>
      <c r="L1974" s="17">
        <f>VLOOKUP(A1974,'[2]2023'!$A$9:$I$7853,9,0)</f>
        <v>0</v>
      </c>
      <c r="M1974" s="140" t="s">
        <v>3154</v>
      </c>
    </row>
    <row r="1975" spans="1:13" ht="15.75" outlineLevel="1">
      <c r="A1975" s="10">
        <v>16211000</v>
      </c>
      <c r="B1975" s="11">
        <v>0</v>
      </c>
      <c r="C1975" s="19">
        <v>621100</v>
      </c>
      <c r="D1975" s="13">
        <v>1</v>
      </c>
      <c r="E1975" s="136" t="s">
        <v>3154</v>
      </c>
      <c r="F1975" s="15" t="s">
        <v>1292</v>
      </c>
      <c r="G1975" s="137" t="s">
        <v>3154</v>
      </c>
      <c r="H1975" s="13" t="s">
        <v>11</v>
      </c>
      <c r="I1975" s="126" t="s">
        <v>3154</v>
      </c>
      <c r="J1975" s="142" t="s">
        <v>3154</v>
      </c>
      <c r="K1975" s="17">
        <f>VLOOKUP(A1975,[4]גיליון1!$A$1574:$P$7681,10,0)</f>
        <v>0</v>
      </c>
      <c r="L1975" s="17">
        <f>VLOOKUP(A1975,'[2]2023'!$A$9:$I$7853,9,0)</f>
        <v>0</v>
      </c>
      <c r="M1975" s="140" t="s">
        <v>3154</v>
      </c>
    </row>
    <row r="1976" spans="1:13" ht="15.75" outlineLevel="1">
      <c r="A1976" s="10">
        <v>1621100100</v>
      </c>
      <c r="B1976" s="11">
        <v>100</v>
      </c>
      <c r="C1976" s="19">
        <v>621100</v>
      </c>
      <c r="D1976" s="13">
        <v>1</v>
      </c>
      <c r="E1976" s="136" t="s">
        <v>3154</v>
      </c>
      <c r="F1976" s="15" t="s">
        <v>18</v>
      </c>
      <c r="G1976" s="137" t="s">
        <v>3154</v>
      </c>
      <c r="H1976" s="13" t="s">
        <v>11</v>
      </c>
      <c r="I1976" s="126" t="s">
        <v>3154</v>
      </c>
      <c r="J1976" s="126" t="s">
        <v>3154</v>
      </c>
      <c r="K1976" s="17">
        <f>VLOOKUP(A1976,[4]גיליון1!$A$1574:$P$7681,10,0)</f>
        <v>0</v>
      </c>
      <c r="L1976" s="17">
        <f>VLOOKUP(A1976,'[2]2023'!$A$9:$I$7853,9,0)</f>
        <v>0</v>
      </c>
      <c r="M1976" s="140" t="s">
        <v>3154</v>
      </c>
    </row>
    <row r="1977" spans="1:13" ht="15.75" outlineLevel="1">
      <c r="A1977" s="10">
        <v>1621100110</v>
      </c>
      <c r="B1977" s="11">
        <v>110</v>
      </c>
      <c r="C1977" s="19">
        <v>621100</v>
      </c>
      <c r="D1977" s="13">
        <v>1</v>
      </c>
      <c r="E1977" s="136" t="s">
        <v>3154</v>
      </c>
      <c r="F1977" s="15" t="s">
        <v>19</v>
      </c>
      <c r="G1977" s="137" t="s">
        <v>3154</v>
      </c>
      <c r="H1977" s="13" t="s">
        <v>20</v>
      </c>
      <c r="I1977" s="126" t="s">
        <v>3154</v>
      </c>
      <c r="J1977" s="126" t="s">
        <v>3154</v>
      </c>
      <c r="K1977" s="17">
        <f>VLOOKUP(A1977,[4]גיליון1!$A$1574:$P$7681,10,0)</f>
        <v>0</v>
      </c>
      <c r="L1977" s="17">
        <f>VLOOKUP(A1977,'[2]2023'!$A$9:$I$7853,9,0)</f>
        <v>0</v>
      </c>
      <c r="M1977" s="18">
        <f>VLOOKUP(A1977,[3]data1683177749303!$A$2:$J$6448,10,0)</f>
        <v>0</v>
      </c>
    </row>
    <row r="1978" spans="1:13" ht="15.75" outlineLevel="1">
      <c r="A1978" s="10">
        <v>1621100119</v>
      </c>
      <c r="B1978" s="11">
        <v>119</v>
      </c>
      <c r="C1978" s="19">
        <v>621100</v>
      </c>
      <c r="D1978" s="13">
        <v>1</v>
      </c>
      <c r="E1978" s="136" t="s">
        <v>3154</v>
      </c>
      <c r="F1978" s="15" t="s">
        <v>21</v>
      </c>
      <c r="G1978" s="137" t="s">
        <v>3154</v>
      </c>
      <c r="H1978" s="13" t="s">
        <v>20</v>
      </c>
      <c r="I1978" s="16">
        <f t="shared" ref="I1978:I2041" si="110">K1978/L1978-1</f>
        <v>0.11807209130470486</v>
      </c>
      <c r="J1978" s="126" t="s">
        <v>3154</v>
      </c>
      <c r="K1978" s="17">
        <f>VLOOKUP(A1978,[4]גיליון1!$A$1574:$P$7681,10,0)</f>
        <v>1361700</v>
      </c>
      <c r="L1978" s="17">
        <f>VLOOKUP(A1978,'[2]2023'!$A$9:$I$7853,9,0)</f>
        <v>1217900</v>
      </c>
      <c r="M1978" s="18">
        <f>VLOOKUP(A1978,[3]data1683177749303!$A$2:$J$6448,10,0)</f>
        <v>951937.18</v>
      </c>
    </row>
    <row r="1979" spans="1:13" ht="15.75" outlineLevel="1">
      <c r="A1979" s="10">
        <v>1621100122</v>
      </c>
      <c r="B1979" s="11">
        <v>122</v>
      </c>
      <c r="C1979" s="19">
        <v>621100</v>
      </c>
      <c r="D1979" s="13">
        <v>1</v>
      </c>
      <c r="E1979" s="136" t="s">
        <v>3154</v>
      </c>
      <c r="F1979" s="15" t="s">
        <v>22</v>
      </c>
      <c r="G1979" s="137" t="s">
        <v>3154</v>
      </c>
      <c r="H1979" s="13" t="s">
        <v>20</v>
      </c>
      <c r="I1979" s="16">
        <f t="shared" si="110"/>
        <v>0.5</v>
      </c>
      <c r="J1979" s="126" t="s">
        <v>3154</v>
      </c>
      <c r="K1979" s="17">
        <f>VLOOKUP(A1979,[4]גיליון1!$A$1574:$P$7681,10,0)</f>
        <v>10500</v>
      </c>
      <c r="L1979" s="17">
        <f>VLOOKUP(A1979,'[2]2023'!$A$9:$I$7853,9,0)</f>
        <v>7000</v>
      </c>
      <c r="M1979" s="18">
        <f>VLOOKUP(A1979,[3]data1683177749303!$A$2:$J$6448,10,0)</f>
        <v>6711</v>
      </c>
    </row>
    <row r="1980" spans="1:13" ht="15.75" outlineLevel="1">
      <c r="A1980" s="10">
        <v>1621100126</v>
      </c>
      <c r="B1980" s="11">
        <v>126</v>
      </c>
      <c r="C1980" s="19">
        <v>621100</v>
      </c>
      <c r="D1980" s="13">
        <v>1</v>
      </c>
      <c r="E1980" s="136" t="s">
        <v>3154</v>
      </c>
      <c r="F1980" s="15" t="s">
        <v>23</v>
      </c>
      <c r="G1980" s="137" t="s">
        <v>3154</v>
      </c>
      <c r="H1980" s="13" t="s">
        <v>20</v>
      </c>
      <c r="I1980" s="16">
        <f t="shared" si="110"/>
        <v>0.23333333333333339</v>
      </c>
      <c r="J1980" s="126" t="s">
        <v>3154</v>
      </c>
      <c r="K1980" s="17">
        <f>VLOOKUP(A1980,[4]גיליון1!$A$1574:$P$7681,10,0)</f>
        <v>22200</v>
      </c>
      <c r="L1980" s="17">
        <f>VLOOKUP(A1980,'[2]2023'!$A$9:$I$7853,9,0)</f>
        <v>18000</v>
      </c>
      <c r="M1980" s="18">
        <f>VLOOKUP(A1980,[3]data1683177749303!$A$2:$J$6448,10,0)</f>
        <v>17062</v>
      </c>
    </row>
    <row r="1981" spans="1:13" ht="15.75" outlineLevel="1">
      <c r="A1981" s="10">
        <v>1621100130</v>
      </c>
      <c r="B1981" s="11">
        <v>130</v>
      </c>
      <c r="C1981" s="19">
        <v>621100</v>
      </c>
      <c r="D1981" s="13">
        <v>1</v>
      </c>
      <c r="E1981" s="136" t="s">
        <v>3154</v>
      </c>
      <c r="F1981" s="15" t="s">
        <v>24</v>
      </c>
      <c r="G1981" s="137" t="s">
        <v>3154</v>
      </c>
      <c r="H1981" s="13" t="s">
        <v>20</v>
      </c>
      <c r="I1981" s="16">
        <f t="shared" si="110"/>
        <v>0</v>
      </c>
      <c r="J1981" s="126" t="s">
        <v>3154</v>
      </c>
      <c r="K1981" s="17">
        <f>VLOOKUP(A1981,[4]גיליון1!$A$1574:$P$7681,10,0)</f>
        <v>4000</v>
      </c>
      <c r="L1981" s="17">
        <f>VLOOKUP(A1981,'[2]2023'!$A$9:$I$7853,9,0)</f>
        <v>4000</v>
      </c>
      <c r="M1981" s="18">
        <f>VLOOKUP(A1981,[3]data1683177749303!$A$2:$J$6448,10,0)</f>
        <v>0</v>
      </c>
    </row>
    <row r="1982" spans="1:13" ht="15.75" outlineLevel="1">
      <c r="A1982" s="10">
        <v>1621100140</v>
      </c>
      <c r="B1982" s="11">
        <v>140</v>
      </c>
      <c r="C1982" s="19">
        <v>621100</v>
      </c>
      <c r="D1982" s="13">
        <v>1</v>
      </c>
      <c r="E1982" s="136" t="s">
        <v>3154</v>
      </c>
      <c r="F1982" s="15" t="s">
        <v>25</v>
      </c>
      <c r="G1982" s="137" t="s">
        <v>3154</v>
      </c>
      <c r="H1982" s="13" t="s">
        <v>20</v>
      </c>
      <c r="I1982" s="16">
        <f t="shared" si="110"/>
        <v>3.8888888888888973E-2</v>
      </c>
      <c r="J1982" s="126" t="s">
        <v>3154</v>
      </c>
      <c r="K1982" s="17">
        <f>VLOOKUP(A1982,[4]גיליון1!$A$1574:$P$7681,10,0)</f>
        <v>93500</v>
      </c>
      <c r="L1982" s="17">
        <f>VLOOKUP(A1982,'[2]2023'!$A$9:$I$7853,9,0)</f>
        <v>90000</v>
      </c>
      <c r="M1982" s="18">
        <f>VLOOKUP(A1982,[3]data1683177749303!$A$2:$J$6448,10,0)</f>
        <v>86743.52</v>
      </c>
    </row>
    <row r="1983" spans="1:13" ht="15.75" outlineLevel="1">
      <c r="A1983" s="10">
        <v>1621100253</v>
      </c>
      <c r="B1983" s="11">
        <v>253</v>
      </c>
      <c r="C1983" s="19">
        <v>621100</v>
      </c>
      <c r="D1983" s="13">
        <v>1</v>
      </c>
      <c r="E1983" s="136" t="s">
        <v>3154</v>
      </c>
      <c r="F1983" s="15" t="s">
        <v>28</v>
      </c>
      <c r="G1983" s="137" t="s">
        <v>3154</v>
      </c>
      <c r="H1983" s="13" t="s">
        <v>20</v>
      </c>
      <c r="I1983" s="126" t="s">
        <v>3154</v>
      </c>
      <c r="J1983" s="126" t="s">
        <v>3154</v>
      </c>
      <c r="K1983" s="17">
        <f>VLOOKUP(A1983,[4]גיליון1!$A$1574:$P$7681,10,0)</f>
        <v>0</v>
      </c>
      <c r="L1983" s="17">
        <f>VLOOKUP(A1983,'[2]2023'!$A$9:$I$7853,9,0)</f>
        <v>0</v>
      </c>
      <c r="M1983" s="18">
        <f>VLOOKUP(A1983,[3]data1683177749303!$A$2:$J$6448,10,0)</f>
        <v>0</v>
      </c>
    </row>
    <row r="1984" spans="1:13" ht="15.75" outlineLevel="1">
      <c r="A1984" s="10">
        <v>1621100350</v>
      </c>
      <c r="B1984" s="11">
        <v>350</v>
      </c>
      <c r="C1984" s="19">
        <v>621100</v>
      </c>
      <c r="D1984" s="13">
        <v>1</v>
      </c>
      <c r="E1984" s="136" t="s">
        <v>3154</v>
      </c>
      <c r="F1984" s="15" t="s">
        <v>3076</v>
      </c>
      <c r="G1984" s="137" t="s">
        <v>3154</v>
      </c>
      <c r="H1984" s="13" t="s">
        <v>20</v>
      </c>
      <c r="I1984" s="126" t="s">
        <v>3154</v>
      </c>
      <c r="J1984" s="16" t="s">
        <v>915</v>
      </c>
      <c r="K1984" s="17">
        <f>VLOOKUP(A1984,[4]גיליון1!$A$1574:$P$7681,10,0)</f>
        <v>52600</v>
      </c>
      <c r="L1984" s="17">
        <f>VLOOKUP(A1984,'[2]2023'!$A$9:$I$7853,9,0)</f>
        <v>0</v>
      </c>
      <c r="M1984" s="18">
        <f>VLOOKUP(A1984,[3]data1683177749303!$A$2:$J$6448,10,0)</f>
        <v>0</v>
      </c>
    </row>
    <row r="1985" spans="1:13" ht="15.75" outlineLevel="1">
      <c r="A1985" s="10">
        <v>1621100351</v>
      </c>
      <c r="B1985" s="11">
        <v>351</v>
      </c>
      <c r="C1985" s="19">
        <v>621100</v>
      </c>
      <c r="D1985" s="13">
        <v>1</v>
      </c>
      <c r="E1985" s="136" t="s">
        <v>3154</v>
      </c>
      <c r="F1985" s="15" t="s">
        <v>3077</v>
      </c>
      <c r="G1985" s="137" t="s">
        <v>3154</v>
      </c>
      <c r="H1985" s="13" t="s">
        <v>20</v>
      </c>
      <c r="I1985" s="126" t="s">
        <v>3154</v>
      </c>
      <c r="J1985" s="16" t="s">
        <v>915</v>
      </c>
      <c r="K1985" s="17">
        <f>VLOOKUP(A1985,[4]גיליון1!$A$1574:$P$7681,10,0)</f>
        <v>10000</v>
      </c>
      <c r="L1985" s="17">
        <f>VLOOKUP(A1985,'[2]2023'!$A$9:$I$7853,9,0)</f>
        <v>0</v>
      </c>
      <c r="M1985" s="18">
        <f>VLOOKUP(A1985,[3]data1683177749303!$A$2:$J$6448,10,0)</f>
        <v>0</v>
      </c>
    </row>
    <row r="1986" spans="1:13" ht="15.75" outlineLevel="1">
      <c r="A1986" s="10">
        <v>1621100400</v>
      </c>
      <c r="B1986" s="11">
        <v>400</v>
      </c>
      <c r="C1986" s="19">
        <v>621100</v>
      </c>
      <c r="D1986" s="13">
        <v>1</v>
      </c>
      <c r="E1986" s="136" t="s">
        <v>3154</v>
      </c>
      <c r="F1986" s="15" t="s">
        <v>29</v>
      </c>
      <c r="G1986" s="137" t="s">
        <v>3154</v>
      </c>
      <c r="H1986" s="13" t="s">
        <v>11</v>
      </c>
      <c r="I1986" s="126" t="s">
        <v>3154</v>
      </c>
      <c r="J1986" s="126" t="s">
        <v>3154</v>
      </c>
      <c r="K1986" s="17">
        <f>VLOOKUP(A1986,[4]גיליון1!$A$1574:$P$7681,10,0)</f>
        <v>0</v>
      </c>
      <c r="L1986" s="17">
        <f>VLOOKUP(A1986,'[2]2023'!$A$9:$I$7853,9,0)</f>
        <v>0</v>
      </c>
      <c r="M1986" s="140" t="s">
        <v>3154</v>
      </c>
    </row>
    <row r="1987" spans="1:13" ht="15.75" outlineLevel="1">
      <c r="A1987" s="10">
        <v>1621100438</v>
      </c>
      <c r="B1987" s="11">
        <v>438</v>
      </c>
      <c r="C1987" s="19">
        <v>621100</v>
      </c>
      <c r="D1987" s="13">
        <v>1</v>
      </c>
      <c r="E1987" s="136" t="s">
        <v>3154</v>
      </c>
      <c r="F1987" s="15" t="s">
        <v>1213</v>
      </c>
      <c r="G1987" s="137" t="s">
        <v>3154</v>
      </c>
      <c r="H1987" s="13" t="s">
        <v>31</v>
      </c>
      <c r="I1987" s="126" t="s">
        <v>3154</v>
      </c>
      <c r="J1987" s="126" t="s">
        <v>3154</v>
      </c>
      <c r="K1987" s="17">
        <f>VLOOKUP(A1987,[4]גיליון1!$A$1574:$P$7681,10,0)</f>
        <v>0</v>
      </c>
      <c r="L1987" s="17">
        <f>VLOOKUP(A1987,'[2]2023'!$A$9:$I$7853,9,0)</f>
        <v>0</v>
      </c>
      <c r="M1987" s="140" t="s">
        <v>3154</v>
      </c>
    </row>
    <row r="1988" spans="1:13" ht="15.75" outlineLevel="1">
      <c r="A1988" s="10">
        <v>1621100470</v>
      </c>
      <c r="B1988" s="11">
        <v>470</v>
      </c>
      <c r="C1988" s="19">
        <v>621100</v>
      </c>
      <c r="D1988" s="13">
        <v>1</v>
      </c>
      <c r="E1988" s="136" t="s">
        <v>3154</v>
      </c>
      <c r="F1988" s="15" t="s">
        <v>48</v>
      </c>
      <c r="G1988" s="137" t="s">
        <v>3154</v>
      </c>
      <c r="H1988" s="13" t="s">
        <v>34</v>
      </c>
      <c r="I1988" s="16">
        <f t="shared" si="110"/>
        <v>-0.10447761194029848</v>
      </c>
      <c r="J1988" s="126" t="s">
        <v>3154</v>
      </c>
      <c r="K1988" s="17">
        <v>6000</v>
      </c>
      <c r="L1988" s="17">
        <f>VLOOKUP(A1988,'[2]2023'!$A$9:$I$7853,9,0)</f>
        <v>6700</v>
      </c>
      <c r="M1988" s="18">
        <f>VLOOKUP(A1988,[3]data1683177749303!$A$2:$J$6448,10,0)</f>
        <v>1820.48</v>
      </c>
    </row>
    <row r="1989" spans="1:13" ht="15.75" outlineLevel="1">
      <c r="A1989" s="10">
        <v>1621100471</v>
      </c>
      <c r="B1989" s="11">
        <v>471</v>
      </c>
      <c r="C1989" s="19">
        <v>621100</v>
      </c>
      <c r="D1989" s="13">
        <v>1</v>
      </c>
      <c r="E1989" s="136" t="s">
        <v>3154</v>
      </c>
      <c r="F1989" s="15" t="s">
        <v>87</v>
      </c>
      <c r="G1989" s="137" t="s">
        <v>3154</v>
      </c>
      <c r="H1989" s="13" t="s">
        <v>34</v>
      </c>
      <c r="I1989" s="16">
        <f t="shared" si="110"/>
        <v>-9.9999999999999978E-2</v>
      </c>
      <c r="J1989" s="126" t="s">
        <v>3154</v>
      </c>
      <c r="K1989" s="17">
        <f>VLOOKUP(A1989,[4]גיליון1!$A$1574:$P$7681,10,0)</f>
        <v>6300</v>
      </c>
      <c r="L1989" s="17">
        <f>VLOOKUP(A1989,'[2]2023'!$A$9:$I$7853,9,0)</f>
        <v>7000</v>
      </c>
      <c r="M1989" s="18">
        <f>VLOOKUP(A1989,[3]data1683177749303!$A$2:$J$6448,10,0)</f>
        <v>6359.08</v>
      </c>
    </row>
    <row r="1990" spans="1:13" ht="15.75" outlineLevel="1">
      <c r="A1990" s="10">
        <v>1621100492</v>
      </c>
      <c r="B1990" s="11">
        <v>492</v>
      </c>
      <c r="C1990" s="19">
        <v>621100</v>
      </c>
      <c r="D1990" s="13">
        <v>1</v>
      </c>
      <c r="E1990" s="136" t="s">
        <v>3154</v>
      </c>
      <c r="F1990" s="15" t="s">
        <v>83</v>
      </c>
      <c r="G1990" s="137" t="s">
        <v>3154</v>
      </c>
      <c r="H1990" s="13" t="s">
        <v>31</v>
      </c>
      <c r="I1990" s="16">
        <f t="shared" si="110"/>
        <v>0</v>
      </c>
      <c r="J1990" s="126" t="s">
        <v>3154</v>
      </c>
      <c r="K1990" s="17">
        <f>VLOOKUP(A1990,[4]גיליון1!$A$1574:$P$7681,10,0)</f>
        <v>285000</v>
      </c>
      <c r="L1990" s="17">
        <f>VLOOKUP(A1990,'[2]2023'!$A$9:$I$7853,9,0)</f>
        <v>285000</v>
      </c>
      <c r="M1990" s="18">
        <f>VLOOKUP(A1990,[3]data1683177749303!$A$2:$J$6448,10,0)</f>
        <v>242010</v>
      </c>
    </row>
    <row r="1991" spans="1:13" ht="15.75" outlineLevel="1">
      <c r="A1991" s="10">
        <v>1621100500</v>
      </c>
      <c r="B1991" s="11">
        <v>500</v>
      </c>
      <c r="C1991" s="19">
        <v>621100</v>
      </c>
      <c r="D1991" s="13">
        <v>1</v>
      </c>
      <c r="E1991" s="136" t="s">
        <v>3154</v>
      </c>
      <c r="F1991" s="15" t="s">
        <v>51</v>
      </c>
      <c r="G1991" s="137" t="s">
        <v>3154</v>
      </c>
      <c r="H1991" s="13" t="s">
        <v>11</v>
      </c>
      <c r="I1991" s="126" t="s">
        <v>3154</v>
      </c>
      <c r="J1991" s="126" t="s">
        <v>3154</v>
      </c>
      <c r="K1991" s="17">
        <f>VLOOKUP(A1991,[4]גיליון1!$A$1574:$P$7681,10,0)</f>
        <v>0</v>
      </c>
      <c r="L1991" s="17">
        <f>VLOOKUP(A1991,'[2]2023'!$A$9:$I$7853,9,0)</f>
        <v>0</v>
      </c>
      <c r="M1991" s="140" t="s">
        <v>3154</v>
      </c>
    </row>
    <row r="1992" spans="1:13" ht="15.75" outlineLevel="1">
      <c r="A1992" s="10">
        <v>1621100511</v>
      </c>
      <c r="B1992" s="11">
        <v>511</v>
      </c>
      <c r="C1992" s="19">
        <v>621100</v>
      </c>
      <c r="D1992" s="13">
        <v>1</v>
      </c>
      <c r="E1992" s="136" t="s">
        <v>3154</v>
      </c>
      <c r="F1992" s="15" t="s">
        <v>88</v>
      </c>
      <c r="G1992" s="137" t="s">
        <v>3154</v>
      </c>
      <c r="H1992" s="13" t="s">
        <v>34</v>
      </c>
      <c r="I1992" s="16">
        <f t="shared" si="110"/>
        <v>-0.10526315789473684</v>
      </c>
      <c r="J1992" s="126" t="s">
        <v>3154</v>
      </c>
      <c r="K1992" s="17">
        <v>5100</v>
      </c>
      <c r="L1992" s="17">
        <f>VLOOKUP(A1992,'[2]2023'!$A$9:$I$7853,9,0)</f>
        <v>5700</v>
      </c>
      <c r="M1992" s="18">
        <f>VLOOKUP(A1992,[3]data1683177749303!$A$2:$J$6448,10,0)</f>
        <v>3581.22</v>
      </c>
    </row>
    <row r="1993" spans="1:13" ht="15.75" outlineLevel="1">
      <c r="A1993" s="10">
        <v>1621100512</v>
      </c>
      <c r="B1993" s="11">
        <v>512</v>
      </c>
      <c r="C1993" s="19">
        <v>621100</v>
      </c>
      <c r="D1993" s="13">
        <v>1</v>
      </c>
      <c r="E1993" s="136" t="s">
        <v>3154</v>
      </c>
      <c r="F1993" s="15" t="s">
        <v>89</v>
      </c>
      <c r="G1993" s="137" t="s">
        <v>3154</v>
      </c>
      <c r="H1993" s="13" t="s">
        <v>34</v>
      </c>
      <c r="I1993" s="16">
        <f t="shared" si="110"/>
        <v>-8.333333333333337E-2</v>
      </c>
      <c r="J1993" s="126" t="s">
        <v>3154</v>
      </c>
      <c r="K1993" s="17">
        <v>2200</v>
      </c>
      <c r="L1993" s="17">
        <f>VLOOKUP(A1993,'[2]2023'!$A$9:$I$7853,9,0)</f>
        <v>2400</v>
      </c>
      <c r="M1993" s="18">
        <f>VLOOKUP(A1993,[3]data1683177749303!$A$2:$J$6448,10,0)</f>
        <v>1420</v>
      </c>
    </row>
    <row r="1994" spans="1:13" ht="15.75" outlineLevel="1">
      <c r="A1994" s="10">
        <v>1621100522</v>
      </c>
      <c r="B1994" s="11">
        <v>522</v>
      </c>
      <c r="C1994" s="19">
        <v>621100</v>
      </c>
      <c r="D1994" s="13">
        <v>1</v>
      </c>
      <c r="E1994" s="136" t="s">
        <v>3154</v>
      </c>
      <c r="F1994" s="15" t="s">
        <v>90</v>
      </c>
      <c r="G1994" s="137" t="s">
        <v>3154</v>
      </c>
      <c r="H1994" s="13" t="s">
        <v>34</v>
      </c>
      <c r="I1994" s="16">
        <f t="shared" si="110"/>
        <v>-0.10465116279069764</v>
      </c>
      <c r="J1994" s="126" t="s">
        <v>3154</v>
      </c>
      <c r="K1994" s="17">
        <v>7700</v>
      </c>
      <c r="L1994" s="17">
        <f>VLOOKUP(A1994,'[2]2023'!$A$9:$I$7853,9,0)</f>
        <v>8600</v>
      </c>
      <c r="M1994" s="18">
        <f>VLOOKUP(A1994,[3]data1683177749303!$A$2:$J$6448,10,0)</f>
        <v>7671.87</v>
      </c>
    </row>
    <row r="1995" spans="1:13" ht="15.75" outlineLevel="1">
      <c r="A1995" s="10">
        <v>1621100540</v>
      </c>
      <c r="B1995" s="11">
        <v>540</v>
      </c>
      <c r="C1995" s="19">
        <v>621100</v>
      </c>
      <c r="D1995" s="13">
        <v>1</v>
      </c>
      <c r="E1995" s="136" t="s">
        <v>3154</v>
      </c>
      <c r="F1995" s="15" t="s">
        <v>53</v>
      </c>
      <c r="G1995" s="137" t="s">
        <v>3154</v>
      </c>
      <c r="H1995" s="13" t="s">
        <v>31</v>
      </c>
      <c r="I1995" s="126" t="s">
        <v>3154</v>
      </c>
      <c r="J1995" s="126" t="s">
        <v>3154</v>
      </c>
      <c r="K1995" s="17">
        <f>VLOOKUP(A1995,[4]גיליון1!$A$1574:$P$7681,10,0)</f>
        <v>0</v>
      </c>
      <c r="L1995" s="17">
        <f>VLOOKUP(A1995,'[2]2023'!$A$9:$I$7853,9,0)</f>
        <v>0</v>
      </c>
      <c r="M1995" s="140" t="s">
        <v>3154</v>
      </c>
    </row>
    <row r="1996" spans="1:13" ht="15.75" outlineLevel="1">
      <c r="A1996" s="10">
        <v>1621100544</v>
      </c>
      <c r="B1996" s="11">
        <v>544</v>
      </c>
      <c r="C1996" s="19">
        <v>621100</v>
      </c>
      <c r="D1996" s="13">
        <v>1</v>
      </c>
      <c r="E1996" s="136" t="s">
        <v>3154</v>
      </c>
      <c r="F1996" s="15" t="s">
        <v>56</v>
      </c>
      <c r="G1996" s="137" t="s">
        <v>3154</v>
      </c>
      <c r="H1996" s="13" t="s">
        <v>31</v>
      </c>
      <c r="I1996" s="16">
        <f t="shared" si="110"/>
        <v>-9.9999999999999978E-2</v>
      </c>
      <c r="J1996" s="126" t="s">
        <v>3154</v>
      </c>
      <c r="K1996" s="17">
        <f>VLOOKUP(A1996,[4]גיליון1!$A$1574:$P$7681,10,0)</f>
        <v>4500</v>
      </c>
      <c r="L1996" s="17">
        <f>VLOOKUP(A1996,'[2]2023'!$A$9:$I$7853,9,0)</f>
        <v>5000</v>
      </c>
      <c r="M1996" s="18">
        <f>VLOOKUP(A1996,[3]data1683177749303!$A$2:$J$6448,10,0)</f>
        <v>4536.54</v>
      </c>
    </row>
    <row r="1997" spans="1:13" ht="15.75" outlineLevel="1">
      <c r="A1997" s="10">
        <v>1621100550</v>
      </c>
      <c r="B1997" s="11">
        <v>550</v>
      </c>
      <c r="C1997" s="19">
        <v>621100</v>
      </c>
      <c r="D1997" s="13">
        <v>1</v>
      </c>
      <c r="E1997" s="136" t="s">
        <v>3154</v>
      </c>
      <c r="F1997" s="15" t="s">
        <v>1168</v>
      </c>
      <c r="G1997" s="137" t="s">
        <v>3154</v>
      </c>
      <c r="H1997" s="13" t="s">
        <v>34</v>
      </c>
      <c r="I1997" s="16">
        <f t="shared" si="110"/>
        <v>-0.10416666666666663</v>
      </c>
      <c r="J1997" s="126" t="s">
        <v>3154</v>
      </c>
      <c r="K1997" s="17">
        <v>4300</v>
      </c>
      <c r="L1997" s="17">
        <f>VLOOKUP(A1997,'[2]2023'!$A$9:$I$7853,9,0)</f>
        <v>4800</v>
      </c>
      <c r="M1997" s="18">
        <f>VLOOKUP(A1997,[3]data1683177749303!$A$2:$J$6448,10,0)</f>
        <v>0</v>
      </c>
    </row>
    <row r="1998" spans="1:13" ht="15.75" outlineLevel="1">
      <c r="A1998" s="10">
        <v>1621100561</v>
      </c>
      <c r="B1998" s="11">
        <v>561</v>
      </c>
      <c r="C1998" s="19">
        <v>621100</v>
      </c>
      <c r="D1998" s="13">
        <v>1</v>
      </c>
      <c r="E1998" s="136" t="s">
        <v>3154</v>
      </c>
      <c r="F1998" s="15" t="s">
        <v>59</v>
      </c>
      <c r="G1998" s="137" t="s">
        <v>3154</v>
      </c>
      <c r="H1998" s="13" t="s">
        <v>34</v>
      </c>
      <c r="I1998" s="126" t="s">
        <v>3154</v>
      </c>
      <c r="J1998" s="126" t="s">
        <v>3154</v>
      </c>
      <c r="K1998" s="17">
        <f>VLOOKUP(A1998,[4]גיליון1!$A$1574:$P$7681,10,0)</f>
        <v>0</v>
      </c>
      <c r="L1998" s="17">
        <f>VLOOKUP(A1998,'[2]2023'!$A$9:$I$7853,9,0)</f>
        <v>0</v>
      </c>
      <c r="M1998" s="140" t="s">
        <v>3154</v>
      </c>
    </row>
    <row r="1999" spans="1:13" ht="15.75" outlineLevel="1">
      <c r="A1999" s="10">
        <v>1621100562</v>
      </c>
      <c r="B1999" s="11">
        <v>562</v>
      </c>
      <c r="C1999" s="19">
        <v>621100</v>
      </c>
      <c r="D1999" s="13">
        <v>1</v>
      </c>
      <c r="E1999" s="136" t="s">
        <v>3154</v>
      </c>
      <c r="F1999" s="15" t="s">
        <v>60</v>
      </c>
      <c r="G1999" s="137" t="s">
        <v>3154</v>
      </c>
      <c r="H1999" s="13" t="s">
        <v>34</v>
      </c>
      <c r="I1999" s="126" t="s">
        <v>3154</v>
      </c>
      <c r="J1999" s="126" t="s">
        <v>3154</v>
      </c>
      <c r="K1999" s="17">
        <f>VLOOKUP(A1999,[4]גיליון1!$A$1574:$P$7681,10,0)</f>
        <v>0</v>
      </c>
      <c r="L1999" s="17">
        <f>VLOOKUP(A1999,'[2]2023'!$A$9:$I$7853,9,0)</f>
        <v>0</v>
      </c>
      <c r="M1999" s="18">
        <f>VLOOKUP(A1999,[3]data1683177749303!$A$2:$J$6448,10,0)</f>
        <v>0</v>
      </c>
    </row>
    <row r="2000" spans="1:13" ht="15.75" outlineLevel="1">
      <c r="A2000" s="10">
        <v>1621100571</v>
      </c>
      <c r="B2000" s="11">
        <v>571</v>
      </c>
      <c r="C2000" s="19">
        <v>621100</v>
      </c>
      <c r="D2000" s="13">
        <v>1</v>
      </c>
      <c r="E2000" s="136" t="s">
        <v>3154</v>
      </c>
      <c r="F2000" s="15" t="s">
        <v>91</v>
      </c>
      <c r="G2000" s="137" t="s">
        <v>3154</v>
      </c>
      <c r="H2000" s="13" t="s">
        <v>31</v>
      </c>
      <c r="I2000" s="16">
        <f t="shared" si="110"/>
        <v>0</v>
      </c>
      <c r="J2000" s="126" t="s">
        <v>3154</v>
      </c>
      <c r="K2000" s="17">
        <f>VLOOKUP(A2000,[4]גיליון1!$A$1574:$P$7681,10,0)</f>
        <v>82100</v>
      </c>
      <c r="L2000" s="17">
        <f>VLOOKUP(A2000,'[2]2023'!$A$9:$I$7853,9,0)</f>
        <v>82100</v>
      </c>
      <c r="M2000" s="18">
        <f>VLOOKUP(A2000,[3]data1683177749303!$A$2:$J$6448,10,0)</f>
        <v>79100</v>
      </c>
    </row>
    <row r="2001" spans="1:13" ht="15.75" outlineLevel="1">
      <c r="A2001" s="10">
        <v>1621100580</v>
      </c>
      <c r="B2001" s="11">
        <v>580</v>
      </c>
      <c r="C2001" s="19">
        <v>621100</v>
      </c>
      <c r="D2001" s="13">
        <v>1</v>
      </c>
      <c r="E2001" s="136" t="s">
        <v>3154</v>
      </c>
      <c r="F2001" s="15" t="s">
        <v>1293</v>
      </c>
      <c r="G2001" s="137" t="s">
        <v>3154</v>
      </c>
      <c r="H2001" s="13" t="s">
        <v>34</v>
      </c>
      <c r="I2001" s="16">
        <f t="shared" si="110"/>
        <v>0.56666666666666665</v>
      </c>
      <c r="J2001" s="126" t="s">
        <v>3154</v>
      </c>
      <c r="K2001" s="17">
        <f>VLOOKUP(A2001,[4]גיליון1!$A$1574:$P$7681,10,0)</f>
        <v>470000</v>
      </c>
      <c r="L2001" s="17">
        <f>VLOOKUP(A2001,'[2]2023'!$A$9:$I$7853,9,0)</f>
        <v>300000</v>
      </c>
      <c r="M2001" s="18">
        <f>VLOOKUP(A2001,[3]data1683177749303!$A$2:$J$6448,10,0)</f>
        <v>384753.43</v>
      </c>
    </row>
    <row r="2002" spans="1:13" ht="15.75" outlineLevel="1">
      <c r="A2002" s="10">
        <v>1621100700</v>
      </c>
      <c r="B2002" s="11">
        <v>700</v>
      </c>
      <c r="C2002" s="19">
        <v>621100</v>
      </c>
      <c r="D2002" s="13">
        <v>1</v>
      </c>
      <c r="E2002" s="136" t="s">
        <v>3154</v>
      </c>
      <c r="F2002" s="15" t="s">
        <v>61</v>
      </c>
      <c r="G2002" s="137" t="s">
        <v>3154</v>
      </c>
      <c r="H2002" s="13" t="s">
        <v>11</v>
      </c>
      <c r="I2002" s="126" t="s">
        <v>3154</v>
      </c>
      <c r="J2002" s="126" t="s">
        <v>3154</v>
      </c>
      <c r="K2002" s="17">
        <f>VLOOKUP(A2002,[4]גיליון1!$A$1574:$P$7681,10,0)</f>
        <v>0</v>
      </c>
      <c r="L2002" s="17">
        <f>VLOOKUP(A2002,'[2]2023'!$A$9:$I$7853,9,0)</f>
        <v>0</v>
      </c>
      <c r="M2002" s="140" t="s">
        <v>3154</v>
      </c>
    </row>
    <row r="2003" spans="1:13" ht="15.75" outlineLevel="1">
      <c r="A2003" s="10">
        <v>1621100753</v>
      </c>
      <c r="B2003" s="11">
        <v>753</v>
      </c>
      <c r="C2003" s="19">
        <v>621100</v>
      </c>
      <c r="D2003" s="13">
        <v>1</v>
      </c>
      <c r="E2003" s="136" t="s">
        <v>3154</v>
      </c>
      <c r="F2003" s="15" t="s">
        <v>28</v>
      </c>
      <c r="G2003" s="137" t="s">
        <v>3154</v>
      </c>
      <c r="H2003" s="13" t="s">
        <v>31</v>
      </c>
      <c r="I2003" s="126" t="s">
        <v>3154</v>
      </c>
      <c r="J2003" s="126" t="s">
        <v>3154</v>
      </c>
      <c r="K2003" s="17">
        <f>VLOOKUP(A2003,[4]גיליון1!$A$1574:$P$7681,10,0)</f>
        <v>0</v>
      </c>
      <c r="L2003" s="17">
        <f>VLOOKUP(A2003,'[2]2023'!$A$9:$I$7853,9,0)</f>
        <v>0</v>
      </c>
      <c r="M2003" s="18">
        <f>VLOOKUP(A2003,[3]data1683177749303!$A$2:$J$6448,10,0)</f>
        <v>0</v>
      </c>
    </row>
    <row r="2004" spans="1:13" ht="15.75" outlineLevel="1">
      <c r="A2004" s="10">
        <v>1621100781</v>
      </c>
      <c r="B2004" s="11">
        <v>781</v>
      </c>
      <c r="C2004" s="19">
        <v>621100</v>
      </c>
      <c r="D2004" s="13">
        <v>1</v>
      </c>
      <c r="E2004" s="136" t="s">
        <v>3154</v>
      </c>
      <c r="F2004" s="15" t="s">
        <v>1209</v>
      </c>
      <c r="G2004" s="137" t="s">
        <v>3154</v>
      </c>
      <c r="H2004" s="13" t="s">
        <v>34</v>
      </c>
      <c r="I2004" s="16">
        <f t="shared" si="110"/>
        <v>0</v>
      </c>
      <c r="J2004" s="126" t="s">
        <v>3154</v>
      </c>
      <c r="K2004" s="17">
        <f>VLOOKUP(A2004,[4]גיליון1!$A$1574:$P$7681,10,0)</f>
        <v>30000</v>
      </c>
      <c r="L2004" s="17">
        <f>VLOOKUP(A2004,'[2]2023'!$A$9:$I$7853,9,0)</f>
        <v>30000</v>
      </c>
      <c r="M2004" s="18">
        <f>VLOOKUP(A2004,[3]data1683177749303!$A$2:$J$6448,10,0)</f>
        <v>19015.900000000001</v>
      </c>
    </row>
    <row r="2005" spans="1:13" ht="15.75" outlineLevel="1">
      <c r="A2005" s="10">
        <v>1621100794</v>
      </c>
      <c r="B2005" s="11">
        <v>794</v>
      </c>
      <c r="C2005" s="19">
        <v>621100</v>
      </c>
      <c r="D2005" s="13">
        <v>1</v>
      </c>
      <c r="E2005" s="136" t="s">
        <v>3154</v>
      </c>
      <c r="F2005" s="15" t="s">
        <v>73</v>
      </c>
      <c r="G2005" s="137" t="s">
        <v>3154</v>
      </c>
      <c r="H2005" s="13" t="s">
        <v>31</v>
      </c>
      <c r="I2005" s="16">
        <f t="shared" si="110"/>
        <v>0</v>
      </c>
      <c r="J2005" s="126" t="s">
        <v>3154</v>
      </c>
      <c r="K2005" s="17">
        <f>VLOOKUP(A2005,[4]גיליון1!$A$1574:$P$7681,10,0)</f>
        <v>6500</v>
      </c>
      <c r="L2005" s="17">
        <f>VLOOKUP(A2005,'[2]2023'!$A$9:$I$7853,9,0)</f>
        <v>6500</v>
      </c>
      <c r="M2005" s="18">
        <f>VLOOKUP(A2005,[3]data1683177749303!$A$2:$J$6448,10,0)</f>
        <v>7226</v>
      </c>
    </row>
    <row r="2006" spans="1:13" ht="16.5" thickBot="1">
      <c r="A2006" s="10">
        <v>1621100961</v>
      </c>
      <c r="B2006" s="11">
        <v>961</v>
      </c>
      <c r="C2006" s="19">
        <v>621100</v>
      </c>
      <c r="D2006" s="13">
        <v>1</v>
      </c>
      <c r="E2006" s="136" t="s">
        <v>3154</v>
      </c>
      <c r="F2006" s="15" t="s">
        <v>79</v>
      </c>
      <c r="G2006" s="137" t="s">
        <v>3154</v>
      </c>
      <c r="H2006" s="13" t="s">
        <v>34</v>
      </c>
      <c r="I2006" s="126" t="s">
        <v>3154</v>
      </c>
      <c r="J2006" s="126" t="s">
        <v>3154</v>
      </c>
      <c r="K2006" s="17">
        <f>VLOOKUP(A2006,[4]גיליון1!$A$1574:$P$7681,10,0)</f>
        <v>500000</v>
      </c>
      <c r="L2006" s="17">
        <f>VLOOKUP(A2006,'[2]2023'!$A$9:$I$7853,9,0)</f>
        <v>0</v>
      </c>
      <c r="M2006" s="140" t="s">
        <v>3154</v>
      </c>
    </row>
    <row r="2007" spans="1:13" ht="16.5" outlineLevel="1" thickBot="1">
      <c r="A2007" s="125" t="s">
        <v>3154</v>
      </c>
      <c r="B2007" s="25" t="s">
        <v>1294</v>
      </c>
      <c r="C2007" s="146" t="s">
        <v>3154</v>
      </c>
      <c r="D2007" s="146" t="s">
        <v>3154</v>
      </c>
      <c r="E2007" s="147" t="s">
        <v>3154</v>
      </c>
      <c r="F2007" s="28" t="s">
        <v>1292</v>
      </c>
      <c r="G2007" s="153" t="s">
        <v>3154</v>
      </c>
      <c r="H2007" s="146" t="s">
        <v>3154</v>
      </c>
      <c r="I2007" s="29">
        <f t="shared" si="110"/>
        <v>0.42461671552842795</v>
      </c>
      <c r="J2007" s="127" t="s">
        <v>3154</v>
      </c>
      <c r="K2007" s="37">
        <f t="shared" ref="K2007:M2007" si="111">SUBTOTAL(9,K1976:K2006)</f>
        <v>2964200</v>
      </c>
      <c r="L2007" s="37">
        <f t="shared" si="111"/>
        <v>2080700</v>
      </c>
      <c r="M2007" s="38">
        <f t="shared" si="111"/>
        <v>1819948.22</v>
      </c>
    </row>
    <row r="2008" spans="1:13" ht="15.75" outlineLevel="1">
      <c r="A2008" s="10">
        <v>16212000</v>
      </c>
      <c r="B2008" s="32">
        <v>0</v>
      </c>
      <c r="C2008" s="49">
        <v>621200</v>
      </c>
      <c r="D2008" s="34">
        <v>1</v>
      </c>
      <c r="E2008" s="151" t="s">
        <v>3154</v>
      </c>
      <c r="F2008" s="35" t="s">
        <v>1295</v>
      </c>
      <c r="G2008" s="152" t="s">
        <v>3154</v>
      </c>
      <c r="H2008" s="34" t="s">
        <v>11</v>
      </c>
      <c r="I2008" s="142" t="s">
        <v>3154</v>
      </c>
      <c r="J2008" s="142" t="s">
        <v>3154</v>
      </c>
      <c r="K2008" s="17">
        <f>VLOOKUP(A2008,[4]גיליון1!$A$1574:$P$7681,10,0)</f>
        <v>0</v>
      </c>
      <c r="L2008" s="139" t="s">
        <v>3154</v>
      </c>
      <c r="M2008" s="140" t="s">
        <v>3154</v>
      </c>
    </row>
    <row r="2009" spans="1:13" ht="15.75" outlineLevel="1">
      <c r="A2009" s="10">
        <v>1621200100</v>
      </c>
      <c r="B2009" s="11">
        <v>100</v>
      </c>
      <c r="C2009" s="19">
        <v>621200</v>
      </c>
      <c r="D2009" s="13">
        <v>1</v>
      </c>
      <c r="E2009" s="136" t="s">
        <v>3154</v>
      </c>
      <c r="F2009" s="15" t="s">
        <v>18</v>
      </c>
      <c r="G2009" s="137" t="s">
        <v>3154</v>
      </c>
      <c r="H2009" s="13" t="s">
        <v>11</v>
      </c>
      <c r="I2009" s="126" t="s">
        <v>3154</v>
      </c>
      <c r="J2009" s="142" t="s">
        <v>3154</v>
      </c>
      <c r="K2009" s="17">
        <f>VLOOKUP(A2009,[4]גיליון1!$A$1574:$P$7681,10,0)</f>
        <v>0</v>
      </c>
      <c r="L2009" s="139" t="s">
        <v>3154</v>
      </c>
      <c r="M2009" s="140" t="s">
        <v>3154</v>
      </c>
    </row>
    <row r="2010" spans="1:13" ht="15.75" outlineLevel="1">
      <c r="A2010" s="10">
        <v>1621200110</v>
      </c>
      <c r="B2010" s="11">
        <v>110</v>
      </c>
      <c r="C2010" s="19">
        <v>621200</v>
      </c>
      <c r="D2010" s="13">
        <v>1</v>
      </c>
      <c r="E2010" s="136" t="s">
        <v>3154</v>
      </c>
      <c r="F2010" s="15" t="s">
        <v>19</v>
      </c>
      <c r="G2010" s="137" t="s">
        <v>3154</v>
      </c>
      <c r="H2010" s="13" t="s">
        <v>20</v>
      </c>
      <c r="I2010" s="16">
        <f t="shared" si="110"/>
        <v>-0.20512820512820518</v>
      </c>
      <c r="J2010" s="126" t="s">
        <v>3154</v>
      </c>
      <c r="K2010" s="17">
        <f>VLOOKUP(A2010,[4]גיליון1!$A$1574:$P$7681,10,0)</f>
        <v>620000</v>
      </c>
      <c r="L2010" s="17">
        <f>VLOOKUP(A2010,'[2]2023'!$A$9:$I$7853,9,0)</f>
        <v>780000</v>
      </c>
      <c r="M2010" s="18">
        <f>VLOOKUP(A2010,[3]data1683177749303!$A$2:$J$6448,10,0)</f>
        <v>753292.04</v>
      </c>
    </row>
    <row r="2011" spans="1:13" ht="15.75" outlineLevel="1">
      <c r="A2011" s="10">
        <v>1621200119</v>
      </c>
      <c r="B2011" s="11">
        <v>119</v>
      </c>
      <c r="C2011" s="19">
        <v>621200</v>
      </c>
      <c r="D2011" s="13">
        <v>1</v>
      </c>
      <c r="E2011" s="136" t="s">
        <v>3154</v>
      </c>
      <c r="F2011" s="15" t="s">
        <v>21</v>
      </c>
      <c r="G2011" s="137" t="s">
        <v>3154</v>
      </c>
      <c r="H2011" s="13" t="s">
        <v>20</v>
      </c>
      <c r="I2011" s="16">
        <f t="shared" si="110"/>
        <v>0.30210477209736286</v>
      </c>
      <c r="J2011" s="126" t="s">
        <v>3154</v>
      </c>
      <c r="K2011" s="17">
        <f>VLOOKUP(A2011,[4]גיליון1!$A$1574:$P$7681,10,0)</f>
        <v>4745000</v>
      </c>
      <c r="L2011" s="17">
        <f>VLOOKUP(A2011,'[2]2023'!$A$9:$I$7853,9,0)</f>
        <v>3644100</v>
      </c>
      <c r="M2011" s="18">
        <f>VLOOKUP(A2011,[3]data1683177749303!$A$2:$J$6448,10,0)</f>
        <v>3493998.39</v>
      </c>
    </row>
    <row r="2012" spans="1:13" ht="15.75" outlineLevel="1">
      <c r="A2012" s="10">
        <v>1621200122</v>
      </c>
      <c r="B2012" s="11">
        <v>122</v>
      </c>
      <c r="C2012" s="19">
        <v>621200</v>
      </c>
      <c r="D2012" s="13">
        <v>1</v>
      </c>
      <c r="E2012" s="136" t="s">
        <v>3154</v>
      </c>
      <c r="F2012" s="15" t="s">
        <v>22</v>
      </c>
      <c r="G2012" s="137" t="s">
        <v>3154</v>
      </c>
      <c r="H2012" s="13" t="s">
        <v>20</v>
      </c>
      <c r="I2012" s="16">
        <f t="shared" si="110"/>
        <v>0</v>
      </c>
      <c r="J2012" s="126" t="s">
        <v>3154</v>
      </c>
      <c r="K2012" s="17">
        <f>VLOOKUP(A2012,[4]גיליון1!$A$1574:$P$7681,10,0)</f>
        <v>64300</v>
      </c>
      <c r="L2012" s="17">
        <f>VLOOKUP(A2012,'[2]2023'!$A$9:$I$7853,9,0)</f>
        <v>64300</v>
      </c>
      <c r="M2012" s="18">
        <f>VLOOKUP(A2012,[3]data1683177749303!$A$2:$J$6448,10,0)</f>
        <v>64053.71</v>
      </c>
    </row>
    <row r="2013" spans="1:13" ht="15.75" outlineLevel="1">
      <c r="A2013" s="10">
        <v>1621200126</v>
      </c>
      <c r="B2013" s="11">
        <v>126</v>
      </c>
      <c r="C2013" s="19">
        <v>621200</v>
      </c>
      <c r="D2013" s="13">
        <v>1</v>
      </c>
      <c r="E2013" s="136" t="s">
        <v>3154</v>
      </c>
      <c r="F2013" s="15" t="s">
        <v>23</v>
      </c>
      <c r="G2013" s="137" t="s">
        <v>3154</v>
      </c>
      <c r="H2013" s="13" t="s">
        <v>20</v>
      </c>
      <c r="I2013" s="16">
        <f t="shared" si="110"/>
        <v>0.11755725190839694</v>
      </c>
      <c r="J2013" s="126" t="s">
        <v>3154</v>
      </c>
      <c r="K2013" s="17">
        <f>VLOOKUP(A2013,[4]גיליון1!$A$1574:$P$7681,10,0)</f>
        <v>146400</v>
      </c>
      <c r="L2013" s="17">
        <f>VLOOKUP(A2013,'[2]2023'!$A$9:$I$7853,9,0)</f>
        <v>131000</v>
      </c>
      <c r="M2013" s="18">
        <f>VLOOKUP(A2013,[3]data1683177749303!$A$2:$J$6448,10,0)</f>
        <v>144270.93</v>
      </c>
    </row>
    <row r="2014" spans="1:13" ht="15.75" outlineLevel="1">
      <c r="A2014" s="10">
        <v>1621200130</v>
      </c>
      <c r="B2014" s="11">
        <v>130</v>
      </c>
      <c r="C2014" s="19">
        <v>621200</v>
      </c>
      <c r="D2014" s="13">
        <v>1</v>
      </c>
      <c r="E2014" s="136" t="s">
        <v>3154</v>
      </c>
      <c r="F2014" s="15" t="s">
        <v>24</v>
      </c>
      <c r="G2014" s="137" t="s">
        <v>3154</v>
      </c>
      <c r="H2014" s="13" t="s">
        <v>20</v>
      </c>
      <c r="I2014" s="16">
        <f t="shared" si="110"/>
        <v>0</v>
      </c>
      <c r="J2014" s="126" t="s">
        <v>3154</v>
      </c>
      <c r="K2014" s="17">
        <f>VLOOKUP(A2014,[4]גיליון1!$A$1574:$P$7681,10,0)</f>
        <v>71200</v>
      </c>
      <c r="L2014" s="17">
        <f>VLOOKUP(A2014,'[2]2023'!$A$9:$I$7853,9,0)</f>
        <v>71200</v>
      </c>
      <c r="M2014" s="18">
        <f>VLOOKUP(A2014,[3]data1683177749303!$A$2:$J$6448,10,0)</f>
        <v>55509.66</v>
      </c>
    </row>
    <row r="2015" spans="1:13" ht="15.75" outlineLevel="1">
      <c r="A2015" s="10">
        <v>1621200140</v>
      </c>
      <c r="B2015" s="11">
        <v>140</v>
      </c>
      <c r="C2015" s="19">
        <v>621200</v>
      </c>
      <c r="D2015" s="13">
        <v>1</v>
      </c>
      <c r="E2015" s="136" t="s">
        <v>3154</v>
      </c>
      <c r="F2015" s="15" t="s">
        <v>25</v>
      </c>
      <c r="G2015" s="137" t="s">
        <v>3154</v>
      </c>
      <c r="H2015" s="13" t="s">
        <v>20</v>
      </c>
      <c r="I2015" s="16">
        <f t="shared" si="110"/>
        <v>0</v>
      </c>
      <c r="J2015" s="126" t="s">
        <v>3154</v>
      </c>
      <c r="K2015" s="17">
        <f>VLOOKUP(A2015,[4]גיליון1!$A$1574:$P$7681,10,0)</f>
        <v>646000</v>
      </c>
      <c r="L2015" s="17">
        <f>VLOOKUP(A2015,'[2]2023'!$A$9:$I$7853,9,0)</f>
        <v>646000</v>
      </c>
      <c r="M2015" s="18">
        <f>VLOOKUP(A2015,[3]data1683177749303!$A$2:$J$6448,10,0)</f>
        <v>577146.9</v>
      </c>
    </row>
    <row r="2016" spans="1:13" ht="15.75" outlineLevel="1">
      <c r="A2016" s="10">
        <v>1621200253</v>
      </c>
      <c r="B2016" s="11">
        <v>253</v>
      </c>
      <c r="C2016" s="19">
        <v>621200</v>
      </c>
      <c r="D2016" s="13">
        <v>1</v>
      </c>
      <c r="E2016" s="136" t="s">
        <v>3154</v>
      </c>
      <c r="F2016" s="15" t="s">
        <v>1165</v>
      </c>
      <c r="G2016" s="137" t="s">
        <v>3154</v>
      </c>
      <c r="H2016" s="13" t="s">
        <v>20</v>
      </c>
      <c r="I2016" s="126" t="s">
        <v>3154</v>
      </c>
      <c r="J2016" s="126" t="s">
        <v>3154</v>
      </c>
      <c r="K2016" s="17">
        <f>VLOOKUP(A2016,[4]גיליון1!$A$1574:$P$7681,10,0)</f>
        <v>0</v>
      </c>
      <c r="L2016" s="17">
        <f>VLOOKUP(A2016,'[2]2023'!$A$9:$I$7853,9,0)</f>
        <v>0</v>
      </c>
      <c r="M2016" s="18">
        <f>VLOOKUP(A2016,[3]data1683177749303!$A$2:$J$6448,10,0)</f>
        <v>0</v>
      </c>
    </row>
    <row r="2017" spans="1:13" ht="15.75" outlineLevel="1">
      <c r="A2017" s="10">
        <v>1621200350</v>
      </c>
      <c r="B2017" s="11">
        <v>350</v>
      </c>
      <c r="C2017" s="19">
        <v>621200</v>
      </c>
      <c r="D2017" s="13">
        <v>1</v>
      </c>
      <c r="E2017" s="136" t="s">
        <v>3154</v>
      </c>
      <c r="F2017" s="15" t="s">
        <v>3100</v>
      </c>
      <c r="G2017" s="137" t="s">
        <v>3154</v>
      </c>
      <c r="H2017" s="13" t="s">
        <v>20</v>
      </c>
      <c r="I2017" s="16">
        <f t="shared" si="110"/>
        <v>0.22222222222222232</v>
      </c>
      <c r="J2017" s="16" t="s">
        <v>915</v>
      </c>
      <c r="K2017" s="17">
        <f>VLOOKUP(A2017,[4]גיליון1!$A$1574:$P$7681,10,0)</f>
        <v>110000</v>
      </c>
      <c r="L2017" s="17">
        <f>VLOOKUP(A2017,'[2]2023'!$A$9:$I$7853,9,0)</f>
        <v>90000</v>
      </c>
      <c r="M2017" s="18">
        <f>VLOOKUP(A2017,[3]data1683177749303!$A$2:$J$6448,10,0)</f>
        <v>76347.259999999995</v>
      </c>
    </row>
    <row r="2018" spans="1:13" ht="15.75" outlineLevel="1">
      <c r="A2018" s="10">
        <v>1621200351</v>
      </c>
      <c r="B2018" s="11">
        <v>351</v>
      </c>
      <c r="C2018" s="19">
        <v>621200</v>
      </c>
      <c r="D2018" s="13">
        <v>1</v>
      </c>
      <c r="E2018" s="136" t="s">
        <v>3154</v>
      </c>
      <c r="F2018" s="15" t="s">
        <v>3101</v>
      </c>
      <c r="G2018" s="137" t="s">
        <v>3154</v>
      </c>
      <c r="H2018" s="13" t="s">
        <v>20</v>
      </c>
      <c r="I2018" s="16">
        <f t="shared" si="110"/>
        <v>0.45351473922902485</v>
      </c>
      <c r="J2018" s="16" t="s">
        <v>915</v>
      </c>
      <c r="K2018" s="17">
        <f>VLOOKUP(A2018,[4]גיליון1!$A$1574:$P$7681,10,0)</f>
        <v>64100</v>
      </c>
      <c r="L2018" s="17">
        <f>VLOOKUP(A2018,'[2]2023'!$A$9:$I$7853,9,0)</f>
        <v>44100</v>
      </c>
      <c r="M2018" s="18">
        <f>VLOOKUP(A2018,[3]data1683177749303!$A$2:$J$6448,10,0)</f>
        <v>30816.080000000002</v>
      </c>
    </row>
    <row r="2019" spans="1:13" ht="15.75" outlineLevel="1">
      <c r="A2019" s="10">
        <v>1621200400</v>
      </c>
      <c r="B2019" s="11">
        <v>400</v>
      </c>
      <c r="C2019" s="19">
        <v>621200</v>
      </c>
      <c r="D2019" s="13">
        <v>1</v>
      </c>
      <c r="E2019" s="136" t="s">
        <v>3154</v>
      </c>
      <c r="F2019" s="15" t="s">
        <v>29</v>
      </c>
      <c r="G2019" s="137" t="s">
        <v>3154</v>
      </c>
      <c r="H2019" s="13" t="s">
        <v>11</v>
      </c>
      <c r="I2019" s="126" t="s">
        <v>3154</v>
      </c>
      <c r="J2019" s="126" t="s">
        <v>3154</v>
      </c>
      <c r="K2019" s="17">
        <f>VLOOKUP(A2019,[4]גיליון1!$A$1574:$P$7681,10,0)</f>
        <v>0</v>
      </c>
      <c r="L2019" s="17">
        <f>VLOOKUP(A2019,'[2]2023'!$A$9:$I$7853,9,0)</f>
        <v>0</v>
      </c>
      <c r="M2019" s="140" t="s">
        <v>3154</v>
      </c>
    </row>
    <row r="2020" spans="1:13" ht="15.75" outlineLevel="1">
      <c r="A2020" s="10">
        <v>1621200470</v>
      </c>
      <c r="B2020" s="11">
        <v>470</v>
      </c>
      <c r="C2020" s="19">
        <v>621200</v>
      </c>
      <c r="D2020" s="13">
        <v>1</v>
      </c>
      <c r="E2020" s="136" t="s">
        <v>3154</v>
      </c>
      <c r="F2020" s="15" t="s">
        <v>48</v>
      </c>
      <c r="G2020" s="137" t="s">
        <v>3154</v>
      </c>
      <c r="H2020" s="13" t="s">
        <v>34</v>
      </c>
      <c r="I2020" s="16">
        <f t="shared" si="110"/>
        <v>-9.0909090909090939E-2</v>
      </c>
      <c r="J2020" s="126" t="s">
        <v>3154</v>
      </c>
      <c r="K2020" s="17">
        <v>1000</v>
      </c>
      <c r="L2020" s="17">
        <f>VLOOKUP(A2020,'[2]2023'!$A$9:$I$7853,9,0)</f>
        <v>1100</v>
      </c>
      <c r="M2020" s="18">
        <f>VLOOKUP(A2020,[3]data1683177749303!$A$2:$J$6448,10,0)</f>
        <v>604.91999999999996</v>
      </c>
    </row>
    <row r="2021" spans="1:13" ht="15.75" outlineLevel="1">
      <c r="A2021" s="10">
        <v>1621200471</v>
      </c>
      <c r="B2021" s="11">
        <v>471</v>
      </c>
      <c r="C2021" s="19">
        <v>621200</v>
      </c>
      <c r="D2021" s="13">
        <v>1</v>
      </c>
      <c r="E2021" s="136" t="s">
        <v>3154</v>
      </c>
      <c r="F2021" s="15" t="s">
        <v>87</v>
      </c>
      <c r="G2021" s="137" t="s">
        <v>3154</v>
      </c>
      <c r="H2021" s="13" t="s">
        <v>34</v>
      </c>
      <c r="I2021" s="16">
        <f t="shared" si="110"/>
        <v>-0.10087719298245612</v>
      </c>
      <c r="J2021" s="126" t="s">
        <v>3154</v>
      </c>
      <c r="K2021" s="17">
        <v>20500</v>
      </c>
      <c r="L2021" s="17">
        <f>VLOOKUP(A2021,'[2]2023'!$A$9:$I$7853,9,0)</f>
        <v>22800</v>
      </c>
      <c r="M2021" s="18">
        <f>VLOOKUP(A2021,[3]data1683177749303!$A$2:$J$6448,10,0)</f>
        <v>21905.26</v>
      </c>
    </row>
    <row r="2022" spans="1:13" ht="15.75" outlineLevel="1">
      <c r="A2022" s="10">
        <v>1621200511</v>
      </c>
      <c r="B2022" s="11">
        <v>511</v>
      </c>
      <c r="C2022" s="19">
        <v>621200</v>
      </c>
      <c r="D2022" s="13">
        <v>1</v>
      </c>
      <c r="E2022" s="136" t="s">
        <v>3154</v>
      </c>
      <c r="F2022" s="15" t="s">
        <v>88</v>
      </c>
      <c r="G2022" s="137" t="s">
        <v>3154</v>
      </c>
      <c r="H2022" s="13" t="s">
        <v>34</v>
      </c>
      <c r="I2022" s="16">
        <f t="shared" si="110"/>
        <v>-0.10526315789473684</v>
      </c>
      <c r="J2022" s="126" t="s">
        <v>3154</v>
      </c>
      <c r="K2022" s="17">
        <v>1700</v>
      </c>
      <c r="L2022" s="17">
        <f>VLOOKUP(A2022,'[2]2023'!$A$9:$I$7853,9,0)</f>
        <v>1900</v>
      </c>
      <c r="M2022" s="18">
        <f>VLOOKUP(A2022,[3]data1683177749303!$A$2:$J$6448,10,0)</f>
        <v>1801.22</v>
      </c>
    </row>
    <row r="2023" spans="1:13" ht="15.75" outlineLevel="1">
      <c r="A2023" s="10">
        <v>1621200522</v>
      </c>
      <c r="B2023" s="11">
        <v>522</v>
      </c>
      <c r="C2023" s="19">
        <v>621200</v>
      </c>
      <c r="D2023" s="13">
        <v>1</v>
      </c>
      <c r="E2023" s="136" t="s">
        <v>3154</v>
      </c>
      <c r="F2023" s="15" t="s">
        <v>90</v>
      </c>
      <c r="G2023" s="137" t="s">
        <v>3154</v>
      </c>
      <c r="H2023" s="13" t="s">
        <v>34</v>
      </c>
      <c r="I2023" s="16">
        <f t="shared" si="110"/>
        <v>-0.10869565217391308</v>
      </c>
      <c r="J2023" s="126" t="s">
        <v>3154</v>
      </c>
      <c r="K2023" s="17">
        <v>4100</v>
      </c>
      <c r="L2023" s="17">
        <f>VLOOKUP(A2023,'[2]2023'!$A$9:$I$7853,9,0)</f>
        <v>4600</v>
      </c>
      <c r="M2023" s="18">
        <f>VLOOKUP(A2023,[3]data1683177749303!$A$2:$J$6448,10,0)</f>
        <v>1611</v>
      </c>
    </row>
    <row r="2024" spans="1:13" ht="15.75" outlineLevel="1">
      <c r="A2024" s="10">
        <v>1621200561</v>
      </c>
      <c r="B2024" s="11">
        <v>561</v>
      </c>
      <c r="C2024" s="19">
        <v>621200</v>
      </c>
      <c r="D2024" s="13">
        <v>1</v>
      </c>
      <c r="E2024" s="136" t="s">
        <v>3154</v>
      </c>
      <c r="F2024" s="15" t="s">
        <v>59</v>
      </c>
      <c r="G2024" s="137" t="s">
        <v>3154</v>
      </c>
      <c r="H2024" s="13" t="s">
        <v>34</v>
      </c>
      <c r="I2024" s="126" t="s">
        <v>3154</v>
      </c>
      <c r="J2024" s="126" t="s">
        <v>3154</v>
      </c>
      <c r="K2024" s="17">
        <f>VLOOKUP(A2024,[4]גיליון1!$A$1574:$P$7681,10,0)</f>
        <v>0</v>
      </c>
      <c r="L2024" s="17">
        <f>VLOOKUP(A2024,'[2]2023'!$A$9:$I$7853,9,0)</f>
        <v>0</v>
      </c>
      <c r="M2024" s="140" t="s">
        <v>3154</v>
      </c>
    </row>
    <row r="2025" spans="1:13" ht="15.75" outlineLevel="1">
      <c r="A2025" s="10">
        <v>1621200563</v>
      </c>
      <c r="B2025" s="11">
        <v>563</v>
      </c>
      <c r="C2025" s="19">
        <v>621200</v>
      </c>
      <c r="D2025" s="13">
        <v>1</v>
      </c>
      <c r="E2025" s="136" t="s">
        <v>3154</v>
      </c>
      <c r="F2025" s="15" t="s">
        <v>60</v>
      </c>
      <c r="G2025" s="137" t="s">
        <v>3154</v>
      </c>
      <c r="H2025" s="13" t="s">
        <v>34</v>
      </c>
      <c r="I2025" s="16">
        <f t="shared" si="110"/>
        <v>-9.6774193548387122E-2</v>
      </c>
      <c r="J2025" s="126" t="s">
        <v>3154</v>
      </c>
      <c r="K2025" s="17">
        <v>5600</v>
      </c>
      <c r="L2025" s="17">
        <f>VLOOKUP(A2025,'[2]2023'!$A$9:$I$7853,9,0)</f>
        <v>6200</v>
      </c>
      <c r="M2025" s="18">
        <f>VLOOKUP(A2025,[3]data1683177749303!$A$2:$J$6448,10,0)</f>
        <v>2429</v>
      </c>
    </row>
    <row r="2026" spans="1:13" ht="15.75" outlineLevel="1">
      <c r="A2026" s="10">
        <v>1621200571</v>
      </c>
      <c r="B2026" s="11">
        <v>571</v>
      </c>
      <c r="C2026" s="19">
        <v>621200</v>
      </c>
      <c r="D2026" s="13">
        <v>1</v>
      </c>
      <c r="E2026" s="136" t="s">
        <v>3154</v>
      </c>
      <c r="F2026" s="15" t="s">
        <v>91</v>
      </c>
      <c r="G2026" s="137" t="s">
        <v>3154</v>
      </c>
      <c r="H2026" s="13" t="s">
        <v>31</v>
      </c>
      <c r="I2026" s="16">
        <f t="shared" si="110"/>
        <v>0</v>
      </c>
      <c r="J2026" s="126" t="s">
        <v>3154</v>
      </c>
      <c r="K2026" s="17">
        <f>VLOOKUP(A2026,[4]גיליון1!$A$1574:$P$7681,10,0)</f>
        <v>187800</v>
      </c>
      <c r="L2026" s="17">
        <f>VLOOKUP(A2026,'[2]2023'!$A$9:$I$7853,9,0)</f>
        <v>187800</v>
      </c>
      <c r="M2026" s="18">
        <f>VLOOKUP(A2026,[3]data1683177749303!$A$2:$J$6448,10,0)</f>
        <v>167800</v>
      </c>
    </row>
    <row r="2027" spans="1:13" ht="15.75" outlineLevel="1">
      <c r="A2027" s="10">
        <v>1621200573</v>
      </c>
      <c r="B2027" s="11">
        <v>573</v>
      </c>
      <c r="C2027" s="19">
        <v>621200</v>
      </c>
      <c r="D2027" s="13">
        <v>1</v>
      </c>
      <c r="E2027" s="136" t="s">
        <v>3154</v>
      </c>
      <c r="F2027" s="15" t="s">
        <v>3113</v>
      </c>
      <c r="G2027" s="137" t="s">
        <v>3154</v>
      </c>
      <c r="H2027" s="13" t="s">
        <v>34</v>
      </c>
      <c r="I2027" s="126" t="s">
        <v>3154</v>
      </c>
      <c r="J2027" s="16" t="s">
        <v>522</v>
      </c>
      <c r="K2027" s="17">
        <f>VLOOKUP(A2027,[4]גיליון1!$A$1574:$P$7681,10,0)</f>
        <v>200000</v>
      </c>
      <c r="L2027" s="139" t="s">
        <v>3154</v>
      </c>
      <c r="M2027" s="140" t="s">
        <v>3154</v>
      </c>
    </row>
    <row r="2028" spans="1:13" ht="15.75" outlineLevel="1">
      <c r="A2028" s="10">
        <v>1621200580</v>
      </c>
      <c r="B2028" s="11">
        <v>580</v>
      </c>
      <c r="C2028" s="19">
        <v>621200</v>
      </c>
      <c r="D2028" s="13">
        <v>1</v>
      </c>
      <c r="E2028" s="136" t="s">
        <v>3154</v>
      </c>
      <c r="F2028" s="15" t="s">
        <v>1293</v>
      </c>
      <c r="G2028" s="137" t="s">
        <v>3154</v>
      </c>
      <c r="H2028" s="13" t="s">
        <v>34</v>
      </c>
      <c r="I2028" s="16">
        <f t="shared" si="110"/>
        <v>-9.9999999999999978E-2</v>
      </c>
      <c r="J2028" s="126" t="s">
        <v>3154</v>
      </c>
      <c r="K2028" s="17">
        <f>VLOOKUP(A2028,[4]גיליון1!$A$1574:$P$7681,10,0)</f>
        <v>34200</v>
      </c>
      <c r="L2028" s="17">
        <f>VLOOKUP(A2028,'[2]2023'!$A$9:$I$7853,9,0)</f>
        <v>38000</v>
      </c>
      <c r="M2028" s="18">
        <f>VLOOKUP(A2028,[3]data1683177749303!$A$2:$J$6448,10,0)</f>
        <v>42427</v>
      </c>
    </row>
    <row r="2029" spans="1:13" ht="15.75" outlineLevel="1">
      <c r="A2029" s="10">
        <v>1621200700</v>
      </c>
      <c r="B2029" s="11">
        <v>700</v>
      </c>
      <c r="C2029" s="19">
        <v>621200</v>
      </c>
      <c r="D2029" s="13">
        <v>1</v>
      </c>
      <c r="E2029" s="136" t="s">
        <v>3154</v>
      </c>
      <c r="F2029" s="15" t="s">
        <v>61</v>
      </c>
      <c r="G2029" s="137" t="s">
        <v>3154</v>
      </c>
      <c r="H2029" s="13" t="s">
        <v>11</v>
      </c>
      <c r="I2029" s="126" t="s">
        <v>3154</v>
      </c>
      <c r="J2029" s="126" t="s">
        <v>3154</v>
      </c>
      <c r="K2029" s="17">
        <f>VLOOKUP(A2029,[4]גיליון1!$A$1574:$P$7681,10,0)</f>
        <v>0</v>
      </c>
      <c r="L2029" s="17">
        <f>VLOOKUP(A2029,'[2]2023'!$A$9:$I$7853,9,0)</f>
        <v>0</v>
      </c>
      <c r="M2029" s="140" t="s">
        <v>3154</v>
      </c>
    </row>
    <row r="2030" spans="1:13" ht="15.75" outlineLevel="1">
      <c r="A2030" s="10">
        <v>1621200753</v>
      </c>
      <c r="B2030" s="11">
        <v>753</v>
      </c>
      <c r="C2030" s="19">
        <v>621200</v>
      </c>
      <c r="D2030" s="13">
        <v>1</v>
      </c>
      <c r="E2030" s="136" t="s">
        <v>3154</v>
      </c>
      <c r="F2030" s="15" t="s">
        <v>1165</v>
      </c>
      <c r="G2030" s="137" t="s">
        <v>3154</v>
      </c>
      <c r="H2030" s="13" t="s">
        <v>31</v>
      </c>
      <c r="I2030" s="126" t="s">
        <v>3154</v>
      </c>
      <c r="J2030" s="126" t="s">
        <v>3154</v>
      </c>
      <c r="K2030" s="17">
        <f>VLOOKUP(A2030,[4]גיליון1!$A$1574:$P$7681,10,0)</f>
        <v>0</v>
      </c>
      <c r="L2030" s="17">
        <f>VLOOKUP(A2030,'[2]2023'!$A$9:$I$7853,9,0)</f>
        <v>0</v>
      </c>
      <c r="M2030" s="140" t="s">
        <v>3154</v>
      </c>
    </row>
    <row r="2031" spans="1:13" ht="15.75" outlineLevel="1">
      <c r="A2031" s="10">
        <v>1621200764</v>
      </c>
      <c r="B2031" s="11">
        <v>764</v>
      </c>
      <c r="C2031" s="19">
        <v>621200</v>
      </c>
      <c r="D2031" s="13">
        <v>1</v>
      </c>
      <c r="E2031" s="136" t="s">
        <v>3154</v>
      </c>
      <c r="F2031" s="15" t="s">
        <v>116</v>
      </c>
      <c r="G2031" s="137" t="s">
        <v>3154</v>
      </c>
      <c r="H2031" s="13" t="s">
        <v>31</v>
      </c>
      <c r="I2031" s="126" t="s">
        <v>3154</v>
      </c>
      <c r="J2031" s="126" t="s">
        <v>3154</v>
      </c>
      <c r="K2031" s="17">
        <f>VLOOKUP(A2031,[4]גיליון1!$A$1574:$P$7681,10,0)</f>
        <v>0</v>
      </c>
      <c r="L2031" s="17">
        <f>VLOOKUP(A2031,'[2]2023'!$A$9:$I$7853,9,0)</f>
        <v>0</v>
      </c>
      <c r="M2031" s="140" t="s">
        <v>3154</v>
      </c>
    </row>
    <row r="2032" spans="1:13" ht="16.5" thickBot="1">
      <c r="A2032" s="10">
        <v>1621200961</v>
      </c>
      <c r="B2032" s="11">
        <v>961</v>
      </c>
      <c r="C2032" s="19">
        <v>621200</v>
      </c>
      <c r="D2032" s="13">
        <v>1</v>
      </c>
      <c r="E2032" s="136" t="s">
        <v>3154</v>
      </c>
      <c r="F2032" s="15" t="s">
        <v>79</v>
      </c>
      <c r="G2032" s="137" t="s">
        <v>3154</v>
      </c>
      <c r="H2032" s="13" t="s">
        <v>34</v>
      </c>
      <c r="I2032" s="126" t="s">
        <v>3154</v>
      </c>
      <c r="J2032" s="126" t="s">
        <v>3154</v>
      </c>
      <c r="K2032" s="17">
        <f>VLOOKUP(A2032,[4]גיליון1!$A$1574:$P$7681,10,0)</f>
        <v>0</v>
      </c>
      <c r="L2032" s="17">
        <f>VLOOKUP(A2032,'[2]2023'!$A$9:$I$7853,9,0)</f>
        <v>0</v>
      </c>
      <c r="M2032" s="140" t="s">
        <v>3154</v>
      </c>
    </row>
    <row r="2033" spans="1:13" ht="16.5" outlineLevel="1" thickBot="1">
      <c r="A2033" s="125" t="s">
        <v>3154</v>
      </c>
      <c r="B2033" s="25" t="s">
        <v>1296</v>
      </c>
      <c r="C2033" s="146" t="s">
        <v>3154</v>
      </c>
      <c r="D2033" s="146" t="s">
        <v>3154</v>
      </c>
      <c r="E2033" s="147" t="s">
        <v>3154</v>
      </c>
      <c r="F2033" s="28" t="s">
        <v>1295</v>
      </c>
      <c r="G2033" s="153" t="s">
        <v>3154</v>
      </c>
      <c r="H2033" s="146" t="s">
        <v>3154</v>
      </c>
      <c r="I2033" s="29">
        <f t="shared" si="110"/>
        <v>0.20735727616821609</v>
      </c>
      <c r="J2033" s="127" t="s">
        <v>3154</v>
      </c>
      <c r="K2033" s="37">
        <f t="shared" ref="K2033:M2033" si="112">SUBTOTAL(9,K2010:K2032)</f>
        <v>6921900</v>
      </c>
      <c r="L2033" s="37">
        <f t="shared" si="112"/>
        <v>5733100</v>
      </c>
      <c r="M2033" s="38">
        <f t="shared" si="112"/>
        <v>5434013.3699999992</v>
      </c>
    </row>
    <row r="2034" spans="1:13" ht="15.75" outlineLevel="1">
      <c r="A2034" s="10">
        <v>16213000</v>
      </c>
      <c r="B2034" s="11">
        <v>0</v>
      </c>
      <c r="C2034" s="19">
        <v>621300</v>
      </c>
      <c r="D2034" s="13">
        <v>1</v>
      </c>
      <c r="E2034" s="136" t="s">
        <v>3154</v>
      </c>
      <c r="F2034" s="15" t="s">
        <v>1297</v>
      </c>
      <c r="G2034" s="137" t="s">
        <v>3154</v>
      </c>
      <c r="H2034" s="13" t="s">
        <v>11</v>
      </c>
      <c r="I2034" s="126" t="s">
        <v>3154</v>
      </c>
      <c r="J2034" s="142" t="s">
        <v>3154</v>
      </c>
      <c r="K2034" s="17">
        <f>VLOOKUP(A2034,[4]גיליון1!$A$1574:$P$7681,10,0)</f>
        <v>0</v>
      </c>
      <c r="L2034" s="139" t="s">
        <v>3154</v>
      </c>
      <c r="M2034" s="140" t="s">
        <v>3154</v>
      </c>
    </row>
    <row r="2035" spans="1:13" ht="15.75" outlineLevel="1">
      <c r="A2035" s="10">
        <v>1621300100</v>
      </c>
      <c r="B2035" s="11">
        <v>100</v>
      </c>
      <c r="C2035" s="19">
        <v>621300</v>
      </c>
      <c r="D2035" s="13">
        <v>1</v>
      </c>
      <c r="E2035" s="136" t="s">
        <v>3154</v>
      </c>
      <c r="F2035" s="15" t="s">
        <v>18</v>
      </c>
      <c r="G2035" s="137" t="s">
        <v>3154</v>
      </c>
      <c r="H2035" s="13" t="s">
        <v>11</v>
      </c>
      <c r="I2035" s="126" t="s">
        <v>3154</v>
      </c>
      <c r="J2035" s="142" t="s">
        <v>3154</v>
      </c>
      <c r="K2035" s="17">
        <f>VLOOKUP(A2035,[4]גיליון1!$A$1574:$P$7681,10,0)</f>
        <v>0</v>
      </c>
      <c r="L2035" s="17">
        <f>VLOOKUP(A2035,'[2]2023'!$A$9:$I$7853,9,0)</f>
        <v>0</v>
      </c>
      <c r="M2035" s="140" t="s">
        <v>3154</v>
      </c>
    </row>
    <row r="2036" spans="1:13" ht="15.75" outlineLevel="1">
      <c r="A2036" s="10">
        <v>1621300110</v>
      </c>
      <c r="B2036" s="11">
        <v>110</v>
      </c>
      <c r="C2036" s="19">
        <v>621300</v>
      </c>
      <c r="D2036" s="13">
        <v>1</v>
      </c>
      <c r="E2036" s="136" t="s">
        <v>3154</v>
      </c>
      <c r="F2036" s="15" t="s">
        <v>19</v>
      </c>
      <c r="G2036" s="137" t="s">
        <v>3154</v>
      </c>
      <c r="H2036" s="13" t="s">
        <v>20</v>
      </c>
      <c r="I2036" s="126" t="s">
        <v>3154</v>
      </c>
      <c r="J2036" s="142" t="s">
        <v>3154</v>
      </c>
      <c r="K2036" s="17">
        <f>VLOOKUP(A2036,[4]גיליון1!$A$1574:$P$7681,10,0)</f>
        <v>0</v>
      </c>
      <c r="L2036" s="17">
        <f>VLOOKUP(A2036,'[2]2023'!$A$9:$I$7853,9,0)</f>
        <v>0</v>
      </c>
      <c r="M2036" s="18">
        <f>VLOOKUP(A2036,[3]data1683177749303!$A$2:$J$6448,10,0)</f>
        <v>0</v>
      </c>
    </row>
    <row r="2037" spans="1:13" ht="15.75" outlineLevel="1">
      <c r="A2037" s="10">
        <v>1621300119</v>
      </c>
      <c r="B2037" s="11">
        <v>119</v>
      </c>
      <c r="C2037" s="19">
        <v>621300</v>
      </c>
      <c r="D2037" s="13">
        <v>1</v>
      </c>
      <c r="E2037" s="136" t="s">
        <v>3154</v>
      </c>
      <c r="F2037" s="15" t="s">
        <v>21</v>
      </c>
      <c r="G2037" s="137" t="s">
        <v>3154</v>
      </c>
      <c r="H2037" s="13" t="s">
        <v>20</v>
      </c>
      <c r="I2037" s="16">
        <f t="shared" si="110"/>
        <v>0.10585790362384717</v>
      </c>
      <c r="J2037" s="126" t="s">
        <v>3154</v>
      </c>
      <c r="K2037" s="17">
        <f>VLOOKUP(A2037,[4]גיליון1!$A$1574:$P$7681,10,0)</f>
        <v>1702800</v>
      </c>
      <c r="L2037" s="17">
        <f>VLOOKUP(A2037,'[2]2023'!$A$9:$I$7853,9,0)</f>
        <v>1539800</v>
      </c>
      <c r="M2037" s="18">
        <f>VLOOKUP(A2037,[3]data1683177749303!$A$2:$J$6448,10,0)</f>
        <v>1316377.8500000001</v>
      </c>
    </row>
    <row r="2038" spans="1:13" ht="15.75" outlineLevel="1">
      <c r="A2038" s="10">
        <v>1621300122</v>
      </c>
      <c r="B2038" s="11">
        <v>122</v>
      </c>
      <c r="C2038" s="19">
        <v>621300</v>
      </c>
      <c r="D2038" s="13">
        <v>1</v>
      </c>
      <c r="E2038" s="136" t="s">
        <v>3154</v>
      </c>
      <c r="F2038" s="15" t="s">
        <v>22</v>
      </c>
      <c r="G2038" s="137" t="s">
        <v>3154</v>
      </c>
      <c r="H2038" s="13" t="s">
        <v>20</v>
      </c>
      <c r="I2038" s="16">
        <f t="shared" si="110"/>
        <v>0</v>
      </c>
      <c r="J2038" s="126" t="s">
        <v>3154</v>
      </c>
      <c r="K2038" s="17">
        <f>VLOOKUP(A2038,[4]גיליון1!$A$1574:$P$7681,10,0)</f>
        <v>15800</v>
      </c>
      <c r="L2038" s="17">
        <f>VLOOKUP(A2038,'[2]2023'!$A$9:$I$7853,9,0)</f>
        <v>15800</v>
      </c>
      <c r="M2038" s="18">
        <f>VLOOKUP(A2038,[3]data1683177749303!$A$2:$J$6448,10,0)</f>
        <v>16490.919999999998</v>
      </c>
    </row>
    <row r="2039" spans="1:13" ht="15.75" outlineLevel="1">
      <c r="A2039" s="10">
        <v>1621300126</v>
      </c>
      <c r="B2039" s="11">
        <v>126</v>
      </c>
      <c r="C2039" s="19">
        <v>621300</v>
      </c>
      <c r="D2039" s="13">
        <v>1</v>
      </c>
      <c r="E2039" s="136" t="s">
        <v>3154</v>
      </c>
      <c r="F2039" s="15" t="s">
        <v>23</v>
      </c>
      <c r="G2039" s="137" t="s">
        <v>3154</v>
      </c>
      <c r="H2039" s="13" t="s">
        <v>20</v>
      </c>
      <c r="I2039" s="16">
        <f t="shared" si="110"/>
        <v>0.17428571428571438</v>
      </c>
      <c r="J2039" s="126" t="s">
        <v>3154</v>
      </c>
      <c r="K2039" s="17">
        <f>VLOOKUP(A2039,[4]גיליון1!$A$1574:$P$7681,10,0)</f>
        <v>41100</v>
      </c>
      <c r="L2039" s="17">
        <f>VLOOKUP(A2039,'[2]2023'!$A$9:$I$7853,9,0)</f>
        <v>35000</v>
      </c>
      <c r="M2039" s="18">
        <f>VLOOKUP(A2039,[3]data1683177749303!$A$2:$J$6448,10,0)</f>
        <v>34420.339999999997</v>
      </c>
    </row>
    <row r="2040" spans="1:13" ht="15.75" outlineLevel="1">
      <c r="A2040" s="10">
        <v>1621300130</v>
      </c>
      <c r="B2040" s="11">
        <v>130</v>
      </c>
      <c r="C2040" s="19">
        <v>621300</v>
      </c>
      <c r="D2040" s="13">
        <v>1</v>
      </c>
      <c r="E2040" s="136" t="s">
        <v>3154</v>
      </c>
      <c r="F2040" s="15" t="s">
        <v>24</v>
      </c>
      <c r="G2040" s="137" t="s">
        <v>3154</v>
      </c>
      <c r="H2040" s="13" t="s">
        <v>20</v>
      </c>
      <c r="I2040" s="16">
        <f t="shared" si="110"/>
        <v>0</v>
      </c>
      <c r="J2040" s="126" t="s">
        <v>3154</v>
      </c>
      <c r="K2040" s="17">
        <f>VLOOKUP(A2040,[4]גיליון1!$A$1574:$P$7681,10,0)</f>
        <v>30800</v>
      </c>
      <c r="L2040" s="17">
        <f>VLOOKUP(A2040,'[2]2023'!$A$9:$I$7853,9,0)</f>
        <v>30800</v>
      </c>
      <c r="M2040" s="18">
        <f>VLOOKUP(A2040,[3]data1683177749303!$A$2:$J$6448,10,0)</f>
        <v>0</v>
      </c>
    </row>
    <row r="2041" spans="1:13" ht="15.75" outlineLevel="1">
      <c r="A2041" s="10">
        <v>1621300140</v>
      </c>
      <c r="B2041" s="11">
        <v>140</v>
      </c>
      <c r="C2041" s="19">
        <v>621300</v>
      </c>
      <c r="D2041" s="13">
        <v>1</v>
      </c>
      <c r="E2041" s="136" t="s">
        <v>3154</v>
      </c>
      <c r="F2041" s="15" t="s">
        <v>25</v>
      </c>
      <c r="G2041" s="137" t="s">
        <v>3154</v>
      </c>
      <c r="H2041" s="13" t="s">
        <v>20</v>
      </c>
      <c r="I2041" s="16">
        <f t="shared" si="110"/>
        <v>0</v>
      </c>
      <c r="J2041" s="126" t="s">
        <v>3154</v>
      </c>
      <c r="K2041" s="17">
        <f>VLOOKUP(A2041,[4]גיליון1!$A$1574:$P$7681,10,0)</f>
        <v>169600</v>
      </c>
      <c r="L2041" s="17">
        <f>VLOOKUP(A2041,'[2]2023'!$A$9:$I$7853,9,0)</f>
        <v>169600</v>
      </c>
      <c r="M2041" s="18">
        <f>VLOOKUP(A2041,[3]data1683177749303!$A$2:$J$6448,10,0)</f>
        <v>149717.32999999999</v>
      </c>
    </row>
    <row r="2042" spans="1:13" ht="15.75" outlineLevel="1">
      <c r="A2042" s="10">
        <v>1621300200</v>
      </c>
      <c r="B2042" s="11">
        <v>200</v>
      </c>
      <c r="C2042" s="19">
        <v>621300</v>
      </c>
      <c r="D2042" s="13">
        <v>1</v>
      </c>
      <c r="E2042" s="136" t="s">
        <v>3154</v>
      </c>
      <c r="F2042" s="15" t="s">
        <v>26</v>
      </c>
      <c r="G2042" s="137" t="s">
        <v>3154</v>
      </c>
      <c r="H2042" s="13" t="s">
        <v>11</v>
      </c>
      <c r="I2042" s="126" t="s">
        <v>3154</v>
      </c>
      <c r="J2042" s="126" t="s">
        <v>3154</v>
      </c>
      <c r="K2042" s="17">
        <f>VLOOKUP(A2042,[4]גיליון1!$A$1574:$P$7681,10,0)</f>
        <v>0</v>
      </c>
      <c r="L2042" s="17">
        <f>VLOOKUP(A2042,'[2]2023'!$A$9:$I$7853,9,0)</f>
        <v>0</v>
      </c>
      <c r="M2042" s="140" t="s">
        <v>3154</v>
      </c>
    </row>
    <row r="2043" spans="1:13" ht="15.75" outlineLevel="1">
      <c r="A2043" s="10">
        <v>1621300210</v>
      </c>
      <c r="B2043" s="11">
        <v>210</v>
      </c>
      <c r="C2043" s="19">
        <v>621300</v>
      </c>
      <c r="D2043" s="13">
        <v>1</v>
      </c>
      <c r="E2043" s="136" t="s">
        <v>3154</v>
      </c>
      <c r="F2043" s="15" t="s">
        <v>27</v>
      </c>
      <c r="G2043" s="137" t="s">
        <v>3154</v>
      </c>
      <c r="H2043" s="13" t="s">
        <v>20</v>
      </c>
      <c r="I2043" s="126" t="s">
        <v>3154</v>
      </c>
      <c r="J2043" s="126" t="s">
        <v>3154</v>
      </c>
      <c r="K2043" s="17">
        <f>VLOOKUP(A2043,[4]גיליון1!$A$1574:$P$7681,10,0)</f>
        <v>0</v>
      </c>
      <c r="L2043" s="17">
        <f>VLOOKUP(A2043,'[2]2023'!$A$9:$I$7853,9,0)</f>
        <v>0</v>
      </c>
      <c r="M2043" s="18">
        <f>VLOOKUP(A2043,[3]data1683177749303!$A$2:$J$6448,10,0)</f>
        <v>0</v>
      </c>
    </row>
    <row r="2044" spans="1:13" ht="15.75" outlineLevel="1">
      <c r="A2044" s="10">
        <v>1621300253</v>
      </c>
      <c r="B2044" s="11">
        <v>253</v>
      </c>
      <c r="C2044" s="19">
        <v>621300</v>
      </c>
      <c r="D2044" s="13">
        <v>1</v>
      </c>
      <c r="E2044" s="136" t="s">
        <v>3154</v>
      </c>
      <c r="F2044" s="15" t="s">
        <v>1298</v>
      </c>
      <c r="G2044" s="137" t="s">
        <v>3154</v>
      </c>
      <c r="H2044" s="13" t="s">
        <v>20</v>
      </c>
      <c r="I2044" s="126" t="s">
        <v>3154</v>
      </c>
      <c r="J2044" s="126" t="s">
        <v>3154</v>
      </c>
      <c r="K2044" s="17">
        <f>VLOOKUP(A2044,[4]גיליון1!$A$1574:$P$7681,10,0)</f>
        <v>0</v>
      </c>
      <c r="L2044" s="17">
        <f>VLOOKUP(A2044,'[2]2023'!$A$9:$I$7853,9,0)</f>
        <v>0</v>
      </c>
      <c r="M2044" s="18">
        <f>VLOOKUP(A2044,[3]data1683177749303!$A$2:$J$6448,10,0)</f>
        <v>76680.86</v>
      </c>
    </row>
    <row r="2045" spans="1:13" ht="15.75" outlineLevel="1">
      <c r="A2045" s="10">
        <v>1621300400</v>
      </c>
      <c r="B2045" s="11">
        <v>400</v>
      </c>
      <c r="C2045" s="19">
        <v>621300</v>
      </c>
      <c r="D2045" s="13">
        <v>1</v>
      </c>
      <c r="E2045" s="136" t="s">
        <v>3154</v>
      </c>
      <c r="F2045" s="15" t="s">
        <v>29</v>
      </c>
      <c r="G2045" s="137" t="s">
        <v>3154</v>
      </c>
      <c r="H2045" s="13" t="s">
        <v>11</v>
      </c>
      <c r="I2045" s="126" t="s">
        <v>3154</v>
      </c>
      <c r="J2045" s="126" t="s">
        <v>3154</v>
      </c>
      <c r="K2045" s="17">
        <f>VLOOKUP(A2045,[4]גיליון1!$A$1574:$P$7681,10,0)</f>
        <v>0</v>
      </c>
      <c r="L2045" s="17">
        <f>VLOOKUP(A2045,'[2]2023'!$A$9:$I$7853,9,0)</f>
        <v>0</v>
      </c>
      <c r="M2045" s="140" t="s">
        <v>3154</v>
      </c>
    </row>
    <row r="2046" spans="1:13" ht="15.75" outlineLevel="1">
      <c r="A2046" s="10">
        <v>1621300438</v>
      </c>
      <c r="B2046" s="11">
        <v>438</v>
      </c>
      <c r="C2046" s="19">
        <v>621300</v>
      </c>
      <c r="D2046" s="13">
        <v>1</v>
      </c>
      <c r="E2046" s="136" t="s">
        <v>3154</v>
      </c>
      <c r="F2046" s="15" t="s">
        <v>1299</v>
      </c>
      <c r="G2046" s="137" t="s">
        <v>3154</v>
      </c>
      <c r="H2046" s="13" t="s">
        <v>31</v>
      </c>
      <c r="I2046" s="126" t="s">
        <v>3154</v>
      </c>
      <c r="J2046" s="126" t="s">
        <v>3154</v>
      </c>
      <c r="K2046" s="17">
        <f>VLOOKUP(A2046,[4]גיליון1!$A$1574:$P$7681,10,0)</f>
        <v>0</v>
      </c>
      <c r="L2046" s="17">
        <f>VLOOKUP(A2046,'[2]2023'!$A$9:$I$7853,9,0)</f>
        <v>0</v>
      </c>
      <c r="M2046" s="18">
        <f>VLOOKUP(A2046,[3]data1683177749303!$A$2:$J$6448,10,0)</f>
        <v>0</v>
      </c>
    </row>
    <row r="2047" spans="1:13" ht="15.75" outlineLevel="1">
      <c r="A2047" s="10">
        <v>1621300470</v>
      </c>
      <c r="B2047" s="11">
        <v>470</v>
      </c>
      <c r="C2047" s="19">
        <v>621300</v>
      </c>
      <c r="D2047" s="13">
        <v>1</v>
      </c>
      <c r="E2047" s="136" t="s">
        <v>3154</v>
      </c>
      <c r="F2047" s="15" t="s">
        <v>48</v>
      </c>
      <c r="G2047" s="137" t="s">
        <v>3154</v>
      </c>
      <c r="H2047" s="13" t="s">
        <v>34</v>
      </c>
      <c r="I2047" s="126" t="s">
        <v>3154</v>
      </c>
      <c r="J2047" s="126" t="s">
        <v>3154</v>
      </c>
      <c r="K2047" s="17">
        <f>VLOOKUP(A2047,[4]גיליון1!$A$1574:$P$7681,10,0)</f>
        <v>0</v>
      </c>
      <c r="L2047" s="17">
        <f>VLOOKUP(A2047,'[2]2023'!$A$9:$I$7853,9,0)</f>
        <v>0</v>
      </c>
      <c r="M2047" s="18">
        <f>VLOOKUP(A2047,[3]data1683177749303!$A$2:$J$6448,10,0)</f>
        <v>0</v>
      </c>
    </row>
    <row r="2048" spans="1:13" ht="15.75" outlineLevel="1">
      <c r="A2048" s="10">
        <v>1621300471</v>
      </c>
      <c r="B2048" s="11">
        <v>471</v>
      </c>
      <c r="C2048" s="19">
        <v>621300</v>
      </c>
      <c r="D2048" s="13">
        <v>1</v>
      </c>
      <c r="E2048" s="136" t="s">
        <v>3154</v>
      </c>
      <c r="F2048" s="15" t="s">
        <v>87</v>
      </c>
      <c r="G2048" s="137" t="s">
        <v>3154</v>
      </c>
      <c r="H2048" s="13" t="s">
        <v>34</v>
      </c>
      <c r="I2048" s="16">
        <f t="shared" ref="I2048:I2103" si="113">K2048/L2048-1</f>
        <v>-9.9999999999999978E-2</v>
      </c>
      <c r="J2048" s="126" t="s">
        <v>3154</v>
      </c>
      <c r="K2048" s="17">
        <f>VLOOKUP(A2048,[4]גיליון1!$A$1574:$P$7681,10,0)</f>
        <v>9000</v>
      </c>
      <c r="L2048" s="17">
        <f>VLOOKUP(A2048,'[2]2023'!$A$9:$I$7853,9,0)</f>
        <v>10000</v>
      </c>
      <c r="M2048" s="18">
        <f>VLOOKUP(A2048,[3]data1683177749303!$A$2:$J$6448,10,0)</f>
        <v>6427.62</v>
      </c>
    </row>
    <row r="2049" spans="1:13" ht="15.75" outlineLevel="1">
      <c r="A2049" s="10">
        <v>1621300511</v>
      </c>
      <c r="B2049" s="11">
        <v>511</v>
      </c>
      <c r="C2049" s="19">
        <v>621300</v>
      </c>
      <c r="D2049" s="13">
        <v>1</v>
      </c>
      <c r="E2049" s="136" t="s">
        <v>3154</v>
      </c>
      <c r="F2049" s="15" t="s">
        <v>88</v>
      </c>
      <c r="G2049" s="137" t="s">
        <v>3154</v>
      </c>
      <c r="H2049" s="13" t="s">
        <v>34</v>
      </c>
      <c r="I2049" s="16">
        <f t="shared" si="113"/>
        <v>-7.1428571428571397E-2</v>
      </c>
      <c r="J2049" s="126" t="s">
        <v>3154</v>
      </c>
      <c r="K2049" s="17">
        <v>1300</v>
      </c>
      <c r="L2049" s="17">
        <f>VLOOKUP(A2049,'[2]2023'!$A$9:$I$7853,9,0)</f>
        <v>1400</v>
      </c>
      <c r="M2049" s="18">
        <f>VLOOKUP(A2049,[3]data1683177749303!$A$2:$J$6448,10,0)</f>
        <v>1400</v>
      </c>
    </row>
    <row r="2050" spans="1:13" ht="15.75" outlineLevel="1">
      <c r="A2050" s="10">
        <v>1621300522</v>
      </c>
      <c r="B2050" s="11">
        <v>522</v>
      </c>
      <c r="C2050" s="19">
        <v>621300</v>
      </c>
      <c r="D2050" s="13">
        <v>1</v>
      </c>
      <c r="E2050" s="136" t="s">
        <v>3154</v>
      </c>
      <c r="F2050" s="15" t="s">
        <v>90</v>
      </c>
      <c r="G2050" s="137" t="s">
        <v>3154</v>
      </c>
      <c r="H2050" s="13" t="s">
        <v>34</v>
      </c>
      <c r="I2050" s="16">
        <f t="shared" si="113"/>
        <v>-9.9999999999999978E-2</v>
      </c>
      <c r="J2050" s="126" t="s">
        <v>3154</v>
      </c>
      <c r="K2050" s="17">
        <f>VLOOKUP(A2050,[4]גיליון1!$A$1574:$P$7681,10,0)</f>
        <v>11700</v>
      </c>
      <c r="L2050" s="17">
        <f>VLOOKUP(A2050,'[2]2023'!$A$9:$I$7853,9,0)</f>
        <v>13000</v>
      </c>
      <c r="M2050" s="18">
        <f>VLOOKUP(A2050,[3]data1683177749303!$A$2:$J$6448,10,0)</f>
        <v>10254.870000000001</v>
      </c>
    </row>
    <row r="2051" spans="1:13" ht="15.75" outlineLevel="1">
      <c r="A2051" s="10">
        <v>1621300561</v>
      </c>
      <c r="B2051" s="11">
        <v>561</v>
      </c>
      <c r="C2051" s="19">
        <v>621300</v>
      </c>
      <c r="D2051" s="13">
        <v>1</v>
      </c>
      <c r="E2051" s="136" t="s">
        <v>3154</v>
      </c>
      <c r="F2051" s="15" t="s">
        <v>59</v>
      </c>
      <c r="G2051" s="137" t="s">
        <v>3154</v>
      </c>
      <c r="H2051" s="13" t="s">
        <v>34</v>
      </c>
      <c r="I2051" s="16">
        <f t="shared" si="113"/>
        <v>-9.9999999999999978E-2</v>
      </c>
      <c r="J2051" s="126" t="s">
        <v>3154</v>
      </c>
      <c r="K2051" s="17">
        <f>VLOOKUP(A2051,[4]גיליון1!$A$1574:$P$7681,10,0)</f>
        <v>1800</v>
      </c>
      <c r="L2051" s="17">
        <f>VLOOKUP(A2051,'[2]2023'!$A$9:$I$7853,9,0)</f>
        <v>2000</v>
      </c>
      <c r="M2051" s="18">
        <f>VLOOKUP(A2051,[3]data1683177749303!$A$2:$J$6448,10,0)</f>
        <v>228</v>
      </c>
    </row>
    <row r="2052" spans="1:13" ht="15.75" outlineLevel="1">
      <c r="A2052" s="10">
        <v>1621300562</v>
      </c>
      <c r="B2052" s="11">
        <v>562</v>
      </c>
      <c r="C2052" s="19">
        <v>621300</v>
      </c>
      <c r="D2052" s="13">
        <v>1</v>
      </c>
      <c r="E2052" s="136" t="s">
        <v>3154</v>
      </c>
      <c r="F2052" s="15" t="s">
        <v>60</v>
      </c>
      <c r="G2052" s="137" t="s">
        <v>3154</v>
      </c>
      <c r="H2052" s="13" t="s">
        <v>34</v>
      </c>
      <c r="I2052" s="16">
        <f t="shared" si="113"/>
        <v>-9.9999999999999978E-2</v>
      </c>
      <c r="J2052" s="126" t="s">
        <v>3154</v>
      </c>
      <c r="K2052" s="17">
        <f>VLOOKUP(A2052,[4]גיליון1!$A$1574:$P$7681,10,0)</f>
        <v>1800</v>
      </c>
      <c r="L2052" s="17">
        <f>VLOOKUP(A2052,'[2]2023'!$A$9:$I$7853,9,0)</f>
        <v>2000</v>
      </c>
      <c r="M2052" s="18">
        <f>VLOOKUP(A2052,[3]data1683177749303!$A$2:$J$6448,10,0)</f>
        <v>1869</v>
      </c>
    </row>
    <row r="2053" spans="1:13" ht="15.75" outlineLevel="1">
      <c r="A2053" s="10">
        <v>1621300563</v>
      </c>
      <c r="B2053" s="11">
        <v>563</v>
      </c>
      <c r="C2053" s="19">
        <v>621300</v>
      </c>
      <c r="D2053" s="13">
        <v>1</v>
      </c>
      <c r="E2053" s="136" t="s">
        <v>3154</v>
      </c>
      <c r="F2053" s="15" t="s">
        <v>1300</v>
      </c>
      <c r="G2053" s="137" t="s">
        <v>3154</v>
      </c>
      <c r="H2053" s="13" t="s">
        <v>31</v>
      </c>
      <c r="I2053" s="16">
        <f t="shared" si="113"/>
        <v>-9.9999999999999978E-2</v>
      </c>
      <c r="J2053" s="126" t="s">
        <v>3154</v>
      </c>
      <c r="K2053" s="17">
        <f>VLOOKUP(A2053,[4]גיליון1!$A$1574:$P$7681,10,0)</f>
        <v>4500</v>
      </c>
      <c r="L2053" s="17">
        <f>VLOOKUP(A2053,'[2]2023'!$A$9:$I$7853,9,0)</f>
        <v>5000</v>
      </c>
      <c r="M2053" s="18">
        <f>VLOOKUP(A2053,[3]data1683177749303!$A$2:$J$6448,10,0)</f>
        <v>3071.69</v>
      </c>
    </row>
    <row r="2054" spans="1:13" ht="15.75" outlineLevel="1">
      <c r="A2054" s="10">
        <v>1621300570</v>
      </c>
      <c r="B2054" s="11">
        <v>570</v>
      </c>
      <c r="C2054" s="19">
        <v>621300</v>
      </c>
      <c r="D2054" s="13">
        <v>1</v>
      </c>
      <c r="E2054" s="136" t="s">
        <v>3154</v>
      </c>
      <c r="F2054" s="15" t="s">
        <v>1301</v>
      </c>
      <c r="G2054" s="137" t="s">
        <v>3154</v>
      </c>
      <c r="H2054" s="13" t="s">
        <v>31</v>
      </c>
      <c r="I2054" s="16">
        <f t="shared" si="113"/>
        <v>-9.4736842105263119E-2</v>
      </c>
      <c r="J2054" s="126" t="s">
        <v>3154</v>
      </c>
      <c r="K2054" s="17">
        <v>8600</v>
      </c>
      <c r="L2054" s="17">
        <f>VLOOKUP(A2054,'[2]2023'!$A$9:$I$7853,9,0)</f>
        <v>9500</v>
      </c>
      <c r="M2054" s="18">
        <f>VLOOKUP(A2054,[3]data1683177749303!$A$2:$J$6448,10,0)</f>
        <v>0</v>
      </c>
    </row>
    <row r="2055" spans="1:13" ht="15.75" outlineLevel="1">
      <c r="A2055" s="10">
        <v>1621300571</v>
      </c>
      <c r="B2055" s="11">
        <v>571</v>
      </c>
      <c r="C2055" s="19">
        <v>621300</v>
      </c>
      <c r="D2055" s="13">
        <v>1</v>
      </c>
      <c r="E2055" s="136" t="s">
        <v>3154</v>
      </c>
      <c r="F2055" s="15" t="s">
        <v>91</v>
      </c>
      <c r="G2055" s="137" t="s">
        <v>3154</v>
      </c>
      <c r="H2055" s="13" t="s">
        <v>31</v>
      </c>
      <c r="I2055" s="16">
        <f t="shared" si="113"/>
        <v>0</v>
      </c>
      <c r="J2055" s="126" t="s">
        <v>3154</v>
      </c>
      <c r="K2055" s="17">
        <f>VLOOKUP(A2055,[4]גיליון1!$A$1574:$P$7681,10,0)</f>
        <v>315200</v>
      </c>
      <c r="L2055" s="17">
        <f>VLOOKUP(A2055,'[2]2023'!$A$9:$I$7853,9,0)</f>
        <v>315200</v>
      </c>
      <c r="M2055" s="18">
        <f>VLOOKUP(A2055,[3]data1683177749303!$A$2:$J$6448,10,0)</f>
        <v>305200</v>
      </c>
    </row>
    <row r="2056" spans="1:13" ht="15.75" outlineLevel="1">
      <c r="A2056" s="10">
        <v>1621300573</v>
      </c>
      <c r="B2056" s="11">
        <v>573</v>
      </c>
      <c r="C2056" s="19">
        <v>621300</v>
      </c>
      <c r="D2056" s="13">
        <v>1</v>
      </c>
      <c r="E2056" s="136" t="s">
        <v>3154</v>
      </c>
      <c r="F2056" s="15" t="s">
        <v>3079</v>
      </c>
      <c r="G2056" s="137" t="s">
        <v>3154</v>
      </c>
      <c r="H2056" s="13" t="s">
        <v>34</v>
      </c>
      <c r="I2056" s="126" t="s">
        <v>3154</v>
      </c>
      <c r="J2056" s="54" t="s">
        <v>522</v>
      </c>
      <c r="K2056" s="17">
        <f>VLOOKUP(A2056,[4]גיליון1!$A$1574:$P$7681,10,0)</f>
        <v>982800</v>
      </c>
      <c r="L2056" s="139" t="s">
        <v>3154</v>
      </c>
      <c r="M2056" s="140" t="s">
        <v>3154</v>
      </c>
    </row>
    <row r="2057" spans="1:13" ht="15.75" outlineLevel="1">
      <c r="A2057" s="10">
        <v>1621300580</v>
      </c>
      <c r="B2057" s="11">
        <v>580</v>
      </c>
      <c r="C2057" s="19">
        <v>621300</v>
      </c>
      <c r="D2057" s="13">
        <v>1</v>
      </c>
      <c r="E2057" s="136" t="s">
        <v>3154</v>
      </c>
      <c r="F2057" s="15" t="s">
        <v>1302</v>
      </c>
      <c r="G2057" s="137" t="s">
        <v>3154</v>
      </c>
      <c r="H2057" s="13" t="s">
        <v>34</v>
      </c>
      <c r="I2057" s="16">
        <f t="shared" si="113"/>
        <v>-9.9999999999999978E-2</v>
      </c>
      <c r="J2057" s="126" t="s">
        <v>3154</v>
      </c>
      <c r="K2057" s="17">
        <f>VLOOKUP(A2057,[4]גיליון1!$A$1574:$P$7681,10,0)</f>
        <v>36000</v>
      </c>
      <c r="L2057" s="17">
        <f>VLOOKUP(A2057,'[2]2023'!$A$9:$I$7853,9,0)</f>
        <v>40000</v>
      </c>
      <c r="M2057" s="18">
        <f>VLOOKUP(A2057,[3]data1683177749303!$A$2:$J$6448,10,0)</f>
        <v>4095</v>
      </c>
    </row>
    <row r="2058" spans="1:13" ht="15.75" outlineLevel="1">
      <c r="A2058" s="10">
        <v>1621300700</v>
      </c>
      <c r="B2058" s="11">
        <v>700</v>
      </c>
      <c r="C2058" s="19">
        <v>621300</v>
      </c>
      <c r="D2058" s="13">
        <v>1</v>
      </c>
      <c r="E2058" s="136" t="s">
        <v>3154</v>
      </c>
      <c r="F2058" s="15" t="s">
        <v>61</v>
      </c>
      <c r="G2058" s="137" t="s">
        <v>3154</v>
      </c>
      <c r="H2058" s="13" t="s">
        <v>11</v>
      </c>
      <c r="I2058" s="126" t="s">
        <v>3154</v>
      </c>
      <c r="J2058" s="126" t="s">
        <v>3154</v>
      </c>
      <c r="K2058" s="17">
        <f>VLOOKUP(A2058,[4]גיליון1!$A$1574:$P$7681,10,0)</f>
        <v>0</v>
      </c>
      <c r="L2058" s="17">
        <f>VLOOKUP(A2058,'[2]2023'!$A$9:$I$7853,9,0)</f>
        <v>0</v>
      </c>
      <c r="M2058" s="140" t="s">
        <v>3154</v>
      </c>
    </row>
    <row r="2059" spans="1:13" ht="15.75" outlineLevel="1">
      <c r="A2059" s="10">
        <v>1621300753</v>
      </c>
      <c r="B2059" s="11">
        <v>753</v>
      </c>
      <c r="C2059" s="19">
        <v>621300</v>
      </c>
      <c r="D2059" s="13">
        <v>1</v>
      </c>
      <c r="E2059" s="136" t="s">
        <v>3154</v>
      </c>
      <c r="F2059" s="15" t="s">
        <v>1298</v>
      </c>
      <c r="G2059" s="137" t="s">
        <v>3154</v>
      </c>
      <c r="H2059" s="13" t="s">
        <v>31</v>
      </c>
      <c r="I2059" s="126" t="s">
        <v>3154</v>
      </c>
      <c r="J2059" s="126" t="s">
        <v>3154</v>
      </c>
      <c r="K2059" s="17">
        <f>VLOOKUP(A2059,[4]גיליון1!$A$1574:$P$7681,10,0)</f>
        <v>0</v>
      </c>
      <c r="L2059" s="17">
        <f>VLOOKUP(A2059,'[2]2023'!$A$9:$I$7853,9,0)</f>
        <v>0</v>
      </c>
      <c r="M2059" s="18">
        <f>VLOOKUP(A2059,[3]data1683177749303!$A$2:$J$6448,10,0)</f>
        <v>0</v>
      </c>
    </row>
    <row r="2060" spans="1:13" ht="15.75" outlineLevel="1">
      <c r="A2060" s="10">
        <v>1621300757</v>
      </c>
      <c r="B2060" s="11">
        <v>757</v>
      </c>
      <c r="C2060" s="19">
        <v>621300</v>
      </c>
      <c r="D2060" s="13">
        <v>1</v>
      </c>
      <c r="E2060" s="136" t="s">
        <v>3154</v>
      </c>
      <c r="F2060" s="15" t="s">
        <v>1303</v>
      </c>
      <c r="G2060" s="137" t="s">
        <v>3154</v>
      </c>
      <c r="H2060" s="13" t="s">
        <v>31</v>
      </c>
      <c r="I2060" s="16">
        <f t="shared" si="113"/>
        <v>-9.9999999999999978E-2</v>
      </c>
      <c r="J2060" s="126" t="s">
        <v>3154</v>
      </c>
      <c r="K2060" s="17">
        <f>VLOOKUP(A2060,[4]גיליון1!$A$1574:$P$7681,10,0)</f>
        <v>45000</v>
      </c>
      <c r="L2060" s="17">
        <f>VLOOKUP(A2060,'[2]2023'!$A$9:$I$7853,9,0)</f>
        <v>50000</v>
      </c>
      <c r="M2060" s="18">
        <f>VLOOKUP(A2060,[3]data1683177749303!$A$2:$J$6448,10,0)</f>
        <v>39199</v>
      </c>
    </row>
    <row r="2061" spans="1:13" ht="16.5" thickBot="1">
      <c r="A2061" s="10">
        <v>1621300961</v>
      </c>
      <c r="B2061" s="11">
        <v>961</v>
      </c>
      <c r="C2061" s="19">
        <v>621300</v>
      </c>
      <c r="D2061" s="13">
        <v>1</v>
      </c>
      <c r="E2061" s="136" t="s">
        <v>3154</v>
      </c>
      <c r="F2061" s="15" t="s">
        <v>79</v>
      </c>
      <c r="G2061" s="137" t="s">
        <v>3154</v>
      </c>
      <c r="H2061" s="13" t="s">
        <v>34</v>
      </c>
      <c r="I2061" s="126" t="s">
        <v>3154</v>
      </c>
      <c r="J2061" s="126" t="s">
        <v>3154</v>
      </c>
      <c r="K2061" s="17">
        <f>VLOOKUP(A2061,[4]גיליון1!$A$1574:$P$7681,10,0)</f>
        <v>0</v>
      </c>
      <c r="L2061" s="17">
        <f>VLOOKUP(A2061,'[2]2023'!$A$9:$I$7853,9,0)</f>
        <v>0</v>
      </c>
      <c r="M2061" s="140" t="s">
        <v>3154</v>
      </c>
    </row>
    <row r="2062" spans="1:13" ht="16.5" outlineLevel="1" thickBot="1">
      <c r="A2062" s="125" t="s">
        <v>3154</v>
      </c>
      <c r="B2062" s="25" t="s">
        <v>1304</v>
      </c>
      <c r="C2062" s="146" t="s">
        <v>3154</v>
      </c>
      <c r="D2062" s="146" t="s">
        <v>3154</v>
      </c>
      <c r="E2062" s="147" t="s">
        <v>3154</v>
      </c>
      <c r="F2062" s="28" t="s">
        <v>1297</v>
      </c>
      <c r="G2062" s="153" t="s">
        <v>3154</v>
      </c>
      <c r="H2062" s="146" t="s">
        <v>3154</v>
      </c>
      <c r="I2062" s="29">
        <f t="shared" si="113"/>
        <v>0.50855254343262923</v>
      </c>
      <c r="J2062" s="127" t="s">
        <v>3154</v>
      </c>
      <c r="K2062" s="37">
        <f>SUBTOTAL(9,K2037:K2061)</f>
        <v>3377800</v>
      </c>
      <c r="L2062" s="37">
        <f>SUBTOTAL(9,L2037:L2061)</f>
        <v>2239100</v>
      </c>
      <c r="M2062" s="38">
        <f>SUBTOTAL(9,M2037:M2061)</f>
        <v>1965432.4800000004</v>
      </c>
    </row>
    <row r="2063" spans="1:13" ht="15.75" outlineLevel="1">
      <c r="A2063" s="10">
        <v>16215000</v>
      </c>
      <c r="B2063" s="11">
        <v>0</v>
      </c>
      <c r="C2063" s="19">
        <v>621500</v>
      </c>
      <c r="D2063" s="13">
        <v>1</v>
      </c>
      <c r="E2063" s="136" t="s">
        <v>3154</v>
      </c>
      <c r="F2063" s="15" t="s">
        <v>1305</v>
      </c>
      <c r="G2063" s="137" t="s">
        <v>3154</v>
      </c>
      <c r="H2063" s="13" t="s">
        <v>11</v>
      </c>
      <c r="I2063" s="126" t="s">
        <v>3154</v>
      </c>
      <c r="J2063" s="142" t="s">
        <v>3154</v>
      </c>
      <c r="K2063" s="17">
        <f>VLOOKUP(A2063,[4]גיליון1!$A$1574:$P$7681,10,0)</f>
        <v>0</v>
      </c>
      <c r="L2063" s="139" t="s">
        <v>3154</v>
      </c>
      <c r="M2063" s="140" t="s">
        <v>3154</v>
      </c>
    </row>
    <row r="2064" spans="1:13" ht="15.75" outlineLevel="1">
      <c r="A2064" s="10">
        <v>1621500110</v>
      </c>
      <c r="B2064" s="11">
        <v>110</v>
      </c>
      <c r="C2064" s="19">
        <v>621500</v>
      </c>
      <c r="D2064" s="13">
        <v>1</v>
      </c>
      <c r="E2064" s="136" t="s">
        <v>3154</v>
      </c>
      <c r="F2064" s="15" t="s">
        <v>19</v>
      </c>
      <c r="G2064" s="137" t="s">
        <v>3154</v>
      </c>
      <c r="H2064" s="13" t="s">
        <v>20</v>
      </c>
      <c r="I2064" s="16">
        <f t="shared" si="113"/>
        <v>-0.49462943071965626</v>
      </c>
      <c r="J2064" s="126" t="s">
        <v>3154</v>
      </c>
      <c r="K2064" s="17">
        <f>VLOOKUP(A2064,[4]גיליון1!$A$1574:$P$7681,10,0)</f>
        <v>188200</v>
      </c>
      <c r="L2064" s="17">
        <f>VLOOKUP(A2064,'[2]2023'!$A$9:$I$7853,9,0)</f>
        <v>372400</v>
      </c>
      <c r="M2064" s="18">
        <f>VLOOKUP(A2064,[3]data1683177749303!$A$2:$J$6448,10,0)</f>
        <v>349445.22</v>
      </c>
    </row>
    <row r="2065" spans="1:13" ht="15.75" outlineLevel="1">
      <c r="A2065" s="10">
        <v>1621500119</v>
      </c>
      <c r="B2065" s="11">
        <v>119</v>
      </c>
      <c r="C2065" s="19">
        <v>621500</v>
      </c>
      <c r="D2065" s="13">
        <v>1</v>
      </c>
      <c r="E2065" s="136" t="s">
        <v>3154</v>
      </c>
      <c r="F2065" s="15" t="s">
        <v>21</v>
      </c>
      <c r="G2065" s="137" t="s">
        <v>3154</v>
      </c>
      <c r="H2065" s="13" t="s">
        <v>20</v>
      </c>
      <c r="I2065" s="16">
        <f t="shared" si="113"/>
        <v>0.54995960140048483</v>
      </c>
      <c r="J2065" s="126" t="s">
        <v>3154</v>
      </c>
      <c r="K2065" s="17">
        <f>VLOOKUP(A2065,[4]גיליון1!$A$1574:$P$7681,10,0)</f>
        <v>1151000</v>
      </c>
      <c r="L2065" s="17">
        <f>VLOOKUP(A2065,'[2]2023'!$A$9:$I$7853,9,0)</f>
        <v>742600</v>
      </c>
      <c r="M2065" s="18">
        <f>VLOOKUP(A2065,[3]data1683177749303!$A$2:$J$6448,10,0)</f>
        <v>763665.57</v>
      </c>
    </row>
    <row r="2066" spans="1:13" ht="15.75" outlineLevel="1">
      <c r="A2066" s="10">
        <v>1621500122</v>
      </c>
      <c r="B2066" s="11">
        <v>122</v>
      </c>
      <c r="C2066" s="19">
        <v>621500</v>
      </c>
      <c r="D2066" s="13">
        <v>1</v>
      </c>
      <c r="E2066" s="136" t="s">
        <v>3154</v>
      </c>
      <c r="F2066" s="15" t="s">
        <v>22</v>
      </c>
      <c r="G2066" s="137" t="s">
        <v>3154</v>
      </c>
      <c r="H2066" s="13" t="s">
        <v>20</v>
      </c>
      <c r="I2066" s="16">
        <f t="shared" si="113"/>
        <v>0.19999999999999996</v>
      </c>
      <c r="J2066" s="126" t="s">
        <v>3154</v>
      </c>
      <c r="K2066" s="17">
        <f>VLOOKUP(A2066,[4]גיליון1!$A$1574:$P$7681,10,0)</f>
        <v>12600</v>
      </c>
      <c r="L2066" s="17">
        <f>VLOOKUP(A2066,'[2]2023'!$A$9:$I$7853,9,0)</f>
        <v>10500</v>
      </c>
      <c r="M2066" s="18">
        <f>VLOOKUP(A2066,[3]data1683177749303!$A$2:$J$6448,10,0)</f>
        <v>14822.05</v>
      </c>
    </row>
    <row r="2067" spans="1:13" ht="15.75" outlineLevel="1">
      <c r="A2067" s="10">
        <v>1621500126</v>
      </c>
      <c r="B2067" s="11">
        <v>126</v>
      </c>
      <c r="C2067" s="19">
        <v>621500</v>
      </c>
      <c r="D2067" s="13">
        <v>1</v>
      </c>
      <c r="E2067" s="136" t="s">
        <v>3154</v>
      </c>
      <c r="F2067" s="15" t="s">
        <v>23</v>
      </c>
      <c r="G2067" s="137" t="s">
        <v>3154</v>
      </c>
      <c r="H2067" s="13" t="s">
        <v>20</v>
      </c>
      <c r="I2067" s="16">
        <f t="shared" si="113"/>
        <v>0.30000000000000004</v>
      </c>
      <c r="J2067" s="126" t="s">
        <v>3154</v>
      </c>
      <c r="K2067" s="17">
        <f>VLOOKUP(A2067,[4]גיליון1!$A$1574:$P$7681,10,0)</f>
        <v>45500</v>
      </c>
      <c r="L2067" s="17">
        <f>VLOOKUP(A2067,'[2]2023'!$A$9:$I$7853,9,0)</f>
        <v>35000</v>
      </c>
      <c r="M2067" s="18">
        <f>VLOOKUP(A2067,[3]data1683177749303!$A$2:$J$6448,10,0)</f>
        <v>38978.42</v>
      </c>
    </row>
    <row r="2068" spans="1:13" ht="15.75" outlineLevel="1">
      <c r="A2068" s="10">
        <v>1621500130</v>
      </c>
      <c r="B2068" s="11">
        <v>130</v>
      </c>
      <c r="C2068" s="19">
        <v>621500</v>
      </c>
      <c r="D2068" s="13">
        <v>1</v>
      </c>
      <c r="E2068" s="136" t="s">
        <v>3154</v>
      </c>
      <c r="F2068" s="15" t="s">
        <v>24</v>
      </c>
      <c r="G2068" s="137" t="s">
        <v>3154</v>
      </c>
      <c r="H2068" s="13" t="s">
        <v>20</v>
      </c>
      <c r="I2068" s="16">
        <f t="shared" si="113"/>
        <v>0</v>
      </c>
      <c r="J2068" s="126" t="s">
        <v>3154</v>
      </c>
      <c r="K2068" s="17">
        <f>VLOOKUP(A2068,[4]גיליון1!$A$1574:$P$7681,10,0)</f>
        <v>52900</v>
      </c>
      <c r="L2068" s="17">
        <f>VLOOKUP(A2068,'[2]2023'!$A$9:$I$7853,9,0)</f>
        <v>52900</v>
      </c>
      <c r="M2068" s="18">
        <f>VLOOKUP(A2068,[3]data1683177749303!$A$2:$J$6448,10,0)</f>
        <v>52100.76</v>
      </c>
    </row>
    <row r="2069" spans="1:13" ht="15.75" outlineLevel="1">
      <c r="A2069" s="10">
        <v>1621500140</v>
      </c>
      <c r="B2069" s="11">
        <v>140</v>
      </c>
      <c r="C2069" s="19">
        <v>621500</v>
      </c>
      <c r="D2069" s="13">
        <v>1</v>
      </c>
      <c r="E2069" s="136" t="s">
        <v>3154</v>
      </c>
      <c r="F2069" s="15" t="s">
        <v>25</v>
      </c>
      <c r="G2069" s="137" t="s">
        <v>3154</v>
      </c>
      <c r="H2069" s="13" t="s">
        <v>20</v>
      </c>
      <c r="I2069" s="16">
        <f t="shared" si="113"/>
        <v>0</v>
      </c>
      <c r="J2069" s="126" t="s">
        <v>3154</v>
      </c>
      <c r="K2069" s="17">
        <f>VLOOKUP(A2069,[4]גיליון1!$A$1574:$P$7681,10,0)</f>
        <v>133500</v>
      </c>
      <c r="L2069" s="17">
        <f>VLOOKUP(A2069,'[2]2023'!$A$9:$I$7853,9,0)</f>
        <v>133500</v>
      </c>
      <c r="M2069" s="18">
        <f>VLOOKUP(A2069,[3]data1683177749303!$A$2:$J$6448,10,0)</f>
        <v>131007.34</v>
      </c>
    </row>
    <row r="2070" spans="1:13" ht="15.75" outlineLevel="1">
      <c r="A2070" s="10">
        <v>1621500253</v>
      </c>
      <c r="B2070" s="11">
        <v>253</v>
      </c>
      <c r="C2070" s="19">
        <v>621500</v>
      </c>
      <c r="D2070" s="13">
        <v>1</v>
      </c>
      <c r="E2070" s="136" t="s">
        <v>3154</v>
      </c>
      <c r="F2070" s="15" t="s">
        <v>1298</v>
      </c>
      <c r="G2070" s="137" t="s">
        <v>3154</v>
      </c>
      <c r="H2070" s="13" t="s">
        <v>20</v>
      </c>
      <c r="I2070" s="126" t="s">
        <v>3154</v>
      </c>
      <c r="J2070" s="126" t="s">
        <v>3154</v>
      </c>
      <c r="K2070" s="17">
        <f>VLOOKUP(A2070,[4]גיליון1!$A$1574:$P$7681,10,0)</f>
        <v>0</v>
      </c>
      <c r="L2070" s="17">
        <f>VLOOKUP(A2070,'[2]2023'!$A$9:$I$7853,9,0)</f>
        <v>0</v>
      </c>
      <c r="M2070" s="18">
        <f>VLOOKUP(A2070,[3]data1683177749303!$A$2:$J$6448,10,0)</f>
        <v>0</v>
      </c>
    </row>
    <row r="2071" spans="1:13" ht="15.75" outlineLevel="1">
      <c r="A2071" s="10">
        <v>1621500471</v>
      </c>
      <c r="B2071" s="11">
        <v>471</v>
      </c>
      <c r="C2071" s="19">
        <v>621500</v>
      </c>
      <c r="D2071" s="13">
        <v>1</v>
      </c>
      <c r="E2071" s="136" t="s">
        <v>3154</v>
      </c>
      <c r="F2071" s="15" t="s">
        <v>87</v>
      </c>
      <c r="G2071" s="137" t="s">
        <v>3154</v>
      </c>
      <c r="H2071" s="13" t="s">
        <v>34</v>
      </c>
      <c r="I2071" s="16">
        <f t="shared" si="113"/>
        <v>-9.9999999999999978E-2</v>
      </c>
      <c r="J2071" s="126" t="s">
        <v>3154</v>
      </c>
      <c r="K2071" s="17">
        <f>VLOOKUP(A2071,[4]גיליון1!$A$1574:$P$7681,10,0)</f>
        <v>4500</v>
      </c>
      <c r="L2071" s="17">
        <f>VLOOKUP(A2071,'[2]2023'!$A$9:$I$7853,9,0)</f>
        <v>5000</v>
      </c>
      <c r="M2071" s="18">
        <f>VLOOKUP(A2071,[3]data1683177749303!$A$2:$J$6448,10,0)</f>
        <v>1206.5999999999999</v>
      </c>
    </row>
    <row r="2072" spans="1:13" ht="15.75" outlineLevel="1">
      <c r="A2072" s="10">
        <v>1621500512</v>
      </c>
      <c r="B2072" s="11">
        <v>512</v>
      </c>
      <c r="C2072" s="19">
        <v>621500</v>
      </c>
      <c r="D2072" s="13">
        <v>1</v>
      </c>
      <c r="E2072" s="136" t="s">
        <v>3154</v>
      </c>
      <c r="F2072" s="15" t="s">
        <v>89</v>
      </c>
      <c r="G2072" s="137" t="s">
        <v>3154</v>
      </c>
      <c r="H2072" s="13" t="s">
        <v>34</v>
      </c>
      <c r="I2072" s="126" t="s">
        <v>3154</v>
      </c>
      <c r="J2072" s="126" t="s">
        <v>3154</v>
      </c>
      <c r="K2072" s="17">
        <f>VLOOKUP(A2072,[4]גיליון1!$A$1574:$P$7681,10,0)</f>
        <v>0</v>
      </c>
      <c r="L2072" s="17">
        <f>VLOOKUP(A2072,'[2]2023'!$A$9:$I$7853,9,0)</f>
        <v>0</v>
      </c>
      <c r="M2072" s="18">
        <f>VLOOKUP(A2072,[3]data1683177749303!$A$2:$J$6448,10,0)</f>
        <v>6612.84</v>
      </c>
    </row>
    <row r="2073" spans="1:13" ht="15.75" outlineLevel="1">
      <c r="A2073" s="10">
        <v>1621500540</v>
      </c>
      <c r="B2073" s="11">
        <v>540</v>
      </c>
      <c r="C2073" s="19">
        <v>621500</v>
      </c>
      <c r="D2073" s="13">
        <v>1</v>
      </c>
      <c r="E2073" s="136" t="s">
        <v>3154</v>
      </c>
      <c r="F2073" s="15" t="s">
        <v>53</v>
      </c>
      <c r="G2073" s="137" t="s">
        <v>3154</v>
      </c>
      <c r="H2073" s="13" t="s">
        <v>31</v>
      </c>
      <c r="I2073" s="126" t="s">
        <v>3154</v>
      </c>
      <c r="J2073" s="126" t="s">
        <v>3154</v>
      </c>
      <c r="K2073" s="17">
        <f>VLOOKUP(A2073,[4]גיליון1!$A$1574:$P$7681,10,0)</f>
        <v>0</v>
      </c>
      <c r="L2073" s="17">
        <f>VLOOKUP(A2073,'[2]2023'!$A$9:$I$7853,9,0)</f>
        <v>0</v>
      </c>
      <c r="M2073" s="140" t="s">
        <v>3154</v>
      </c>
    </row>
    <row r="2074" spans="1:13" ht="15.75" outlineLevel="1">
      <c r="A2074" s="10">
        <v>1621500544</v>
      </c>
      <c r="B2074" s="11">
        <v>544</v>
      </c>
      <c r="C2074" s="19">
        <v>621500</v>
      </c>
      <c r="D2074" s="13">
        <v>1</v>
      </c>
      <c r="E2074" s="136" t="s">
        <v>3154</v>
      </c>
      <c r="F2074" s="15" t="s">
        <v>56</v>
      </c>
      <c r="G2074" s="137" t="s">
        <v>3154</v>
      </c>
      <c r="H2074" s="13" t="s">
        <v>31</v>
      </c>
      <c r="I2074" s="16">
        <f t="shared" si="113"/>
        <v>-9.7902097902097918E-2</v>
      </c>
      <c r="J2074" s="126" t="s">
        <v>3154</v>
      </c>
      <c r="K2074" s="17">
        <v>12900</v>
      </c>
      <c r="L2074" s="17">
        <f>VLOOKUP(A2074,'[2]2023'!$A$9:$I$7853,9,0)</f>
        <v>14300</v>
      </c>
      <c r="M2074" s="18">
        <f>VLOOKUP(A2074,[3]data1683177749303!$A$2:$J$6448,10,0)</f>
        <v>3155.87</v>
      </c>
    </row>
    <row r="2075" spans="1:13" ht="15.75" outlineLevel="1">
      <c r="A2075" s="10">
        <v>1621500561</v>
      </c>
      <c r="B2075" s="11">
        <v>561</v>
      </c>
      <c r="C2075" s="19">
        <v>621500</v>
      </c>
      <c r="D2075" s="13">
        <v>1</v>
      </c>
      <c r="E2075" s="136" t="s">
        <v>3154</v>
      </c>
      <c r="F2075" s="15" t="s">
        <v>59</v>
      </c>
      <c r="G2075" s="137" t="s">
        <v>3154</v>
      </c>
      <c r="H2075" s="13" t="s">
        <v>34</v>
      </c>
      <c r="I2075" s="126" t="s">
        <v>3154</v>
      </c>
      <c r="J2075" s="126" t="s">
        <v>3154</v>
      </c>
      <c r="K2075" s="17">
        <f>VLOOKUP(A2075,[4]גיליון1!$A$1574:$P$7681,10,0)</f>
        <v>0</v>
      </c>
      <c r="L2075" s="17">
        <f>VLOOKUP(A2075,'[2]2023'!$A$9:$I$7853,9,0)</f>
        <v>0</v>
      </c>
      <c r="M2075" s="18">
        <f>VLOOKUP(A2075,[3]data1683177749303!$A$2:$J$6448,10,0)</f>
        <v>0</v>
      </c>
    </row>
    <row r="2076" spans="1:13" ht="15.75" outlineLevel="1">
      <c r="A2076" s="10">
        <v>1621500565</v>
      </c>
      <c r="B2076" s="11">
        <v>565</v>
      </c>
      <c r="C2076" s="19">
        <v>621500</v>
      </c>
      <c r="D2076" s="13">
        <v>1</v>
      </c>
      <c r="E2076" s="136" t="s">
        <v>3154</v>
      </c>
      <c r="F2076" s="15" t="s">
        <v>1306</v>
      </c>
      <c r="G2076" s="137" t="s">
        <v>3154</v>
      </c>
      <c r="H2076" s="13" t="s">
        <v>34</v>
      </c>
      <c r="I2076" s="16">
        <f t="shared" si="113"/>
        <v>-9.9999999999999978E-2</v>
      </c>
      <c r="J2076" s="126" t="s">
        <v>3154</v>
      </c>
      <c r="K2076" s="17">
        <f>VLOOKUP(A2076,[4]גיליון1!$A$1574:$P$7681,10,0)</f>
        <v>4500</v>
      </c>
      <c r="L2076" s="17">
        <f>VLOOKUP(A2076,'[2]2023'!$A$9:$I$7853,9,0)</f>
        <v>5000</v>
      </c>
      <c r="M2076" s="18">
        <f>VLOOKUP(A2076,[3]data1683177749303!$A$2:$J$6448,10,0)</f>
        <v>0</v>
      </c>
    </row>
    <row r="2077" spans="1:13" ht="15.75" outlineLevel="1">
      <c r="A2077" s="10">
        <v>1621500566</v>
      </c>
      <c r="B2077" s="11">
        <v>566</v>
      </c>
      <c r="C2077" s="19">
        <v>621500</v>
      </c>
      <c r="D2077" s="13">
        <v>1</v>
      </c>
      <c r="E2077" s="136" t="s">
        <v>3154</v>
      </c>
      <c r="F2077" s="15" t="s">
        <v>1307</v>
      </c>
      <c r="G2077" s="137" t="s">
        <v>3154</v>
      </c>
      <c r="H2077" s="13" t="s">
        <v>34</v>
      </c>
      <c r="I2077" s="16">
        <f t="shared" si="113"/>
        <v>-9.9999999999999978E-2</v>
      </c>
      <c r="J2077" s="126" t="s">
        <v>3154</v>
      </c>
      <c r="K2077" s="17">
        <f>VLOOKUP(A2077,[4]גיליון1!$A$1574:$P$7681,10,0)</f>
        <v>900</v>
      </c>
      <c r="L2077" s="17">
        <f>VLOOKUP(A2077,'[2]2023'!$A$9:$I$7853,9,0)</f>
        <v>1000</v>
      </c>
      <c r="M2077" s="18">
        <f>VLOOKUP(A2077,[3]data1683177749303!$A$2:$J$6448,10,0)</f>
        <v>0</v>
      </c>
    </row>
    <row r="2078" spans="1:13" ht="15.75" outlineLevel="1">
      <c r="A2078" s="10">
        <v>1621500570</v>
      </c>
      <c r="B2078" s="11">
        <v>570</v>
      </c>
      <c r="C2078" s="19">
        <v>621500</v>
      </c>
      <c r="D2078" s="13">
        <v>1</v>
      </c>
      <c r="E2078" s="136" t="s">
        <v>3154</v>
      </c>
      <c r="F2078" s="15" t="s">
        <v>1308</v>
      </c>
      <c r="G2078" s="137" t="s">
        <v>3154</v>
      </c>
      <c r="H2078" s="13" t="s">
        <v>31</v>
      </c>
      <c r="I2078" s="16">
        <f t="shared" si="113"/>
        <v>0</v>
      </c>
      <c r="J2078" s="126" t="s">
        <v>3154</v>
      </c>
      <c r="K2078" s="17">
        <f>VLOOKUP(A2078,[4]גיליון1!$A$1574:$P$7681,10,0)</f>
        <v>800000</v>
      </c>
      <c r="L2078" s="17">
        <f>VLOOKUP(A2078,'[2]2023'!$A$9:$I$7853,9,0)</f>
        <v>800000</v>
      </c>
      <c r="M2078" s="18">
        <f>VLOOKUP(A2078,[3]data1683177749303!$A$2:$J$6448,10,0)</f>
        <v>578352.24</v>
      </c>
    </row>
    <row r="2079" spans="1:13" ht="15.75" outlineLevel="1">
      <c r="A2079" s="10">
        <v>1621500571</v>
      </c>
      <c r="B2079" s="11">
        <v>571</v>
      </c>
      <c r="C2079" s="19">
        <v>621500</v>
      </c>
      <c r="D2079" s="13">
        <v>1</v>
      </c>
      <c r="E2079" s="136" t="s">
        <v>3154</v>
      </c>
      <c r="F2079" s="15" t="s">
        <v>91</v>
      </c>
      <c r="G2079" s="137" t="s">
        <v>3154</v>
      </c>
      <c r="H2079" s="13" t="s">
        <v>31</v>
      </c>
      <c r="I2079" s="16">
        <f t="shared" si="113"/>
        <v>0</v>
      </c>
      <c r="J2079" s="126" t="s">
        <v>3154</v>
      </c>
      <c r="K2079" s="17">
        <f>VLOOKUP(A2079,[4]גיליון1!$A$1574:$P$7681,10,0)</f>
        <v>168100</v>
      </c>
      <c r="L2079" s="17">
        <f>VLOOKUP(A2079,'[2]2023'!$A$9:$I$7853,9,0)</f>
        <v>168100</v>
      </c>
      <c r="M2079" s="18">
        <f>VLOOKUP(A2079,[3]data1683177749303!$A$2:$J$6448,10,0)</f>
        <v>158100</v>
      </c>
    </row>
    <row r="2080" spans="1:13" ht="15.75" outlineLevel="1">
      <c r="A2080" s="10">
        <v>1621500753</v>
      </c>
      <c r="B2080" s="11">
        <v>753</v>
      </c>
      <c r="C2080" s="19">
        <v>621500</v>
      </c>
      <c r="D2080" s="13">
        <v>1</v>
      </c>
      <c r="E2080" s="136" t="s">
        <v>3154</v>
      </c>
      <c r="F2080" s="15" t="s">
        <v>1298</v>
      </c>
      <c r="G2080" s="137" t="s">
        <v>3154</v>
      </c>
      <c r="H2080" s="13" t="s">
        <v>31</v>
      </c>
      <c r="I2080" s="126" t="s">
        <v>3154</v>
      </c>
      <c r="J2080" s="126" t="s">
        <v>3154</v>
      </c>
      <c r="K2080" s="17">
        <f>VLOOKUP(A2080,[4]גיליון1!$A$1574:$P$7681,10,0)</f>
        <v>0</v>
      </c>
      <c r="L2080" s="17">
        <f>VLOOKUP(A2080,'[2]2023'!$A$9:$I$7853,9,0)</f>
        <v>0</v>
      </c>
      <c r="M2080" s="140" t="s">
        <v>3154</v>
      </c>
    </row>
    <row r="2081" spans="1:13" ht="15.75" outlineLevel="1">
      <c r="A2081" s="10">
        <v>1621500757</v>
      </c>
      <c r="B2081" s="11">
        <v>757</v>
      </c>
      <c r="C2081" s="19">
        <v>621500</v>
      </c>
      <c r="D2081" s="13">
        <v>1</v>
      </c>
      <c r="E2081" s="136" t="s">
        <v>3154</v>
      </c>
      <c r="F2081" s="15" t="s">
        <v>1309</v>
      </c>
      <c r="G2081" s="137" t="s">
        <v>3154</v>
      </c>
      <c r="H2081" s="13" t="s">
        <v>31</v>
      </c>
      <c r="I2081" s="126" t="s">
        <v>3154</v>
      </c>
      <c r="J2081" s="126" t="s">
        <v>3154</v>
      </c>
      <c r="K2081" s="17">
        <f>VLOOKUP(A2081,[4]גיליון1!$A$1574:$P$7681,10,0)</f>
        <v>0</v>
      </c>
      <c r="L2081" s="17">
        <f>VLOOKUP(A2081,'[2]2023'!$A$9:$I$7853,9,0)</f>
        <v>0</v>
      </c>
      <c r="M2081" s="18">
        <f>VLOOKUP(A2081,[3]data1683177749303!$A$2:$J$6448,10,0)</f>
        <v>0</v>
      </c>
    </row>
    <row r="2082" spans="1:13" ht="15.75" outlineLevel="1">
      <c r="A2082" s="10">
        <v>1621500758</v>
      </c>
      <c r="B2082" s="11">
        <v>758</v>
      </c>
      <c r="C2082" s="19">
        <v>621500</v>
      </c>
      <c r="D2082" s="13">
        <v>1</v>
      </c>
      <c r="E2082" s="136" t="s">
        <v>3154</v>
      </c>
      <c r="F2082" s="15" t="s">
        <v>1310</v>
      </c>
      <c r="G2082" s="137" t="s">
        <v>3154</v>
      </c>
      <c r="H2082" s="13" t="s">
        <v>31</v>
      </c>
      <c r="I2082" s="16">
        <f t="shared" si="113"/>
        <v>-9.9999999999999978E-2</v>
      </c>
      <c r="J2082" s="126" t="s">
        <v>3154</v>
      </c>
      <c r="K2082" s="17">
        <f>VLOOKUP(A2082,[4]גיליון1!$A$1574:$P$7681,10,0)</f>
        <v>90000</v>
      </c>
      <c r="L2082" s="17">
        <f>VLOOKUP(A2082,'[2]2023'!$A$9:$I$7853,9,0)</f>
        <v>100000</v>
      </c>
      <c r="M2082" s="18">
        <f>VLOOKUP(A2082,[3]data1683177749303!$A$2:$J$6448,10,0)</f>
        <v>72259.199999999997</v>
      </c>
    </row>
    <row r="2083" spans="1:13" ht="15.75" outlineLevel="1">
      <c r="A2083" s="10">
        <v>1621500764</v>
      </c>
      <c r="B2083" s="11">
        <v>764</v>
      </c>
      <c r="C2083" s="19">
        <v>621500</v>
      </c>
      <c r="D2083" s="13">
        <v>1</v>
      </c>
      <c r="E2083" s="136" t="s">
        <v>3154</v>
      </c>
      <c r="F2083" s="15" t="s">
        <v>116</v>
      </c>
      <c r="G2083" s="137" t="s">
        <v>3154</v>
      </c>
      <c r="H2083" s="13" t="s">
        <v>31</v>
      </c>
      <c r="I2083" s="126" t="s">
        <v>3154</v>
      </c>
      <c r="J2083" s="126" t="s">
        <v>3154</v>
      </c>
      <c r="K2083" s="17">
        <f>VLOOKUP(A2083,[4]גיליון1!$A$1574:$P$7681,10,0)</f>
        <v>0</v>
      </c>
      <c r="L2083" s="17">
        <f>VLOOKUP(A2083,'[2]2023'!$A$9:$I$7853,9,0)</f>
        <v>0</v>
      </c>
      <c r="M2083" s="140" t="s">
        <v>3154</v>
      </c>
    </row>
    <row r="2084" spans="1:13" ht="16.5" thickBot="1">
      <c r="A2084" s="10">
        <v>1621500961</v>
      </c>
      <c r="B2084" s="11">
        <v>961</v>
      </c>
      <c r="C2084" s="19">
        <v>621500</v>
      </c>
      <c r="D2084" s="13">
        <v>1</v>
      </c>
      <c r="E2084" s="136" t="s">
        <v>3154</v>
      </c>
      <c r="F2084" s="15" t="s">
        <v>79</v>
      </c>
      <c r="G2084" s="137" t="s">
        <v>3154</v>
      </c>
      <c r="H2084" s="13" t="s">
        <v>34</v>
      </c>
      <c r="I2084" s="126" t="s">
        <v>3154</v>
      </c>
      <c r="J2084" s="126" t="s">
        <v>3154</v>
      </c>
      <c r="K2084" s="17">
        <f>VLOOKUP(A2084,[4]גיליון1!$A$1574:$P$7681,10,0)</f>
        <v>0</v>
      </c>
      <c r="L2084" s="17">
        <f>VLOOKUP(A2084,'[2]2023'!$A$9:$I$7853,9,0)</f>
        <v>0</v>
      </c>
      <c r="M2084" s="140" t="s">
        <v>3154</v>
      </c>
    </row>
    <row r="2085" spans="1:13" ht="16.5" outlineLevel="1" thickBot="1">
      <c r="A2085" s="125" t="s">
        <v>3154</v>
      </c>
      <c r="B2085" s="25" t="s">
        <v>1311</v>
      </c>
      <c r="C2085" s="146" t="s">
        <v>3154</v>
      </c>
      <c r="D2085" s="146" t="s">
        <v>3154</v>
      </c>
      <c r="E2085" s="147" t="s">
        <v>3154</v>
      </c>
      <c r="F2085" s="28" t="s">
        <v>1305</v>
      </c>
      <c r="G2085" s="153" t="s">
        <v>3154</v>
      </c>
      <c r="H2085" s="146" t="s">
        <v>3154</v>
      </c>
      <c r="I2085" s="29">
        <f t="shared" si="113"/>
        <v>9.1914928492398573E-2</v>
      </c>
      <c r="J2085" s="127" t="s">
        <v>3154</v>
      </c>
      <c r="K2085" s="37">
        <f t="shared" ref="K2085:M2085" si="114">SUBTOTAL(9,K2064:K2084)</f>
        <v>2664600</v>
      </c>
      <c r="L2085" s="37">
        <f t="shared" si="114"/>
        <v>2440300</v>
      </c>
      <c r="M2085" s="38">
        <f t="shared" si="114"/>
        <v>2169706.1100000003</v>
      </c>
    </row>
    <row r="2086" spans="1:13" ht="15.75" outlineLevel="1">
      <c r="A2086" s="10">
        <v>16218000</v>
      </c>
      <c r="B2086" s="32">
        <v>0</v>
      </c>
      <c r="C2086" s="49">
        <v>621800</v>
      </c>
      <c r="D2086" s="34">
        <v>1</v>
      </c>
      <c r="E2086" s="151" t="s">
        <v>3154</v>
      </c>
      <c r="F2086" s="35" t="s">
        <v>1312</v>
      </c>
      <c r="G2086" s="152" t="s">
        <v>3154</v>
      </c>
      <c r="H2086" s="34" t="s">
        <v>11</v>
      </c>
      <c r="I2086" s="142" t="s">
        <v>3154</v>
      </c>
      <c r="J2086" s="142" t="s">
        <v>3154</v>
      </c>
      <c r="K2086" s="17">
        <f>VLOOKUP(A2086,[4]גיליון1!$A$1574:$P$7681,10,0)</f>
        <v>0</v>
      </c>
      <c r="L2086" s="139" t="s">
        <v>3154</v>
      </c>
      <c r="M2086" s="140" t="s">
        <v>3154</v>
      </c>
    </row>
    <row r="2087" spans="1:13" ht="15.75" outlineLevel="1">
      <c r="A2087" s="10">
        <v>1621800110</v>
      </c>
      <c r="B2087" s="11">
        <v>110</v>
      </c>
      <c r="C2087" s="19">
        <v>621800</v>
      </c>
      <c r="D2087" s="13">
        <v>1</v>
      </c>
      <c r="E2087" s="136" t="s">
        <v>3154</v>
      </c>
      <c r="F2087" s="15" t="s">
        <v>19</v>
      </c>
      <c r="G2087" s="137" t="s">
        <v>3154</v>
      </c>
      <c r="H2087" s="13" t="s">
        <v>20</v>
      </c>
      <c r="I2087" s="16">
        <f t="shared" si="113"/>
        <v>1.421262080727681E-3</v>
      </c>
      <c r="J2087" s="126" t="s">
        <v>3154</v>
      </c>
      <c r="K2087" s="17">
        <f>VLOOKUP(A2087,[4]גיליון1!$A$1574:$P$7681,10,0)</f>
        <v>352300</v>
      </c>
      <c r="L2087" s="17">
        <f>VLOOKUP(A2087,'[2]2023'!$A$9:$I$7853,9,0)</f>
        <v>351800</v>
      </c>
      <c r="M2087" s="18">
        <f>VLOOKUP(A2087,[3]data1683177749303!$A$2:$J$6448,10,0)</f>
        <v>323504.76</v>
      </c>
    </row>
    <row r="2088" spans="1:13" ht="15.75" outlineLevel="1">
      <c r="A2088" s="10">
        <v>1621800119</v>
      </c>
      <c r="B2088" s="11">
        <v>119</v>
      </c>
      <c r="C2088" s="19">
        <v>621800</v>
      </c>
      <c r="D2088" s="13">
        <v>1</v>
      </c>
      <c r="E2088" s="136" t="s">
        <v>3154</v>
      </c>
      <c r="F2088" s="15" t="s">
        <v>21</v>
      </c>
      <c r="G2088" s="137" t="s">
        <v>3154</v>
      </c>
      <c r="H2088" s="13" t="s">
        <v>20</v>
      </c>
      <c r="I2088" s="16">
        <f t="shared" si="113"/>
        <v>0.30410256410256409</v>
      </c>
      <c r="J2088" s="126" t="s">
        <v>3154</v>
      </c>
      <c r="K2088" s="17">
        <f>VLOOKUP(A2088,[4]גיליון1!$A$1574:$P$7681,10,0)</f>
        <v>1017200</v>
      </c>
      <c r="L2088" s="17">
        <f>VLOOKUP(A2088,'[2]2023'!$A$9:$I$7853,9,0)</f>
        <v>780000</v>
      </c>
      <c r="M2088" s="18">
        <f>VLOOKUP(A2088,[3]data1683177749303!$A$2:$J$6448,10,0)</f>
        <v>829267.45</v>
      </c>
    </row>
    <row r="2089" spans="1:13" ht="15.75" outlineLevel="1">
      <c r="A2089" s="10">
        <v>1621800122</v>
      </c>
      <c r="B2089" s="11">
        <v>122</v>
      </c>
      <c r="C2089" s="19">
        <v>621800</v>
      </c>
      <c r="D2089" s="13">
        <v>1</v>
      </c>
      <c r="E2089" s="136" t="s">
        <v>3154</v>
      </c>
      <c r="F2089" s="15" t="s">
        <v>22</v>
      </c>
      <c r="G2089" s="137" t="s">
        <v>3154</v>
      </c>
      <c r="H2089" s="13" t="s">
        <v>20</v>
      </c>
      <c r="I2089" s="16">
        <f t="shared" si="113"/>
        <v>0</v>
      </c>
      <c r="J2089" s="126" t="s">
        <v>3154</v>
      </c>
      <c r="K2089" s="17">
        <f>VLOOKUP(A2089,[4]גיליון1!$A$1574:$P$7681,10,0)</f>
        <v>9600</v>
      </c>
      <c r="L2089" s="17">
        <f>VLOOKUP(A2089,'[2]2023'!$A$9:$I$7853,9,0)</f>
        <v>9600</v>
      </c>
      <c r="M2089" s="18">
        <f>VLOOKUP(A2089,[3]data1683177749303!$A$2:$J$6448,10,0)</f>
        <v>12227.39</v>
      </c>
    </row>
    <row r="2090" spans="1:13" ht="15.75" outlineLevel="1">
      <c r="A2090" s="10">
        <v>1621800126</v>
      </c>
      <c r="B2090" s="11">
        <v>126</v>
      </c>
      <c r="C2090" s="19">
        <v>621800</v>
      </c>
      <c r="D2090" s="13">
        <v>1</v>
      </c>
      <c r="E2090" s="136" t="s">
        <v>3154</v>
      </c>
      <c r="F2090" s="15" t="s">
        <v>23</v>
      </c>
      <c r="G2090" s="137" t="s">
        <v>3154</v>
      </c>
      <c r="H2090" s="13" t="s">
        <v>20</v>
      </c>
      <c r="I2090" s="16">
        <f t="shared" si="113"/>
        <v>0.23076923076923084</v>
      </c>
      <c r="J2090" s="126" t="s">
        <v>3154</v>
      </c>
      <c r="K2090" s="17">
        <f>VLOOKUP(A2090,[4]גיליון1!$A$1574:$P$7681,10,0)</f>
        <v>32000</v>
      </c>
      <c r="L2090" s="17">
        <f>VLOOKUP(A2090,'[2]2023'!$A$9:$I$7853,9,0)</f>
        <v>26000</v>
      </c>
      <c r="M2090" s="18">
        <f>VLOOKUP(A2090,[3]data1683177749303!$A$2:$J$6448,10,0)</f>
        <v>25144</v>
      </c>
    </row>
    <row r="2091" spans="1:13" ht="15.75" outlineLevel="1">
      <c r="A2091" s="10">
        <v>1621800130</v>
      </c>
      <c r="B2091" s="11">
        <v>130</v>
      </c>
      <c r="C2091" s="19">
        <v>621800</v>
      </c>
      <c r="D2091" s="13">
        <v>1</v>
      </c>
      <c r="E2091" s="136" t="s">
        <v>3154</v>
      </c>
      <c r="F2091" s="15" t="s">
        <v>24</v>
      </c>
      <c r="G2091" s="137" t="s">
        <v>3154</v>
      </c>
      <c r="H2091" s="13" t="s">
        <v>20</v>
      </c>
      <c r="I2091" s="16">
        <f t="shared" si="113"/>
        <v>0</v>
      </c>
      <c r="J2091" s="126" t="s">
        <v>3154</v>
      </c>
      <c r="K2091" s="17">
        <f>VLOOKUP(A2091,[4]גיליון1!$A$1574:$P$7681,10,0)</f>
        <v>30900</v>
      </c>
      <c r="L2091" s="17">
        <f>VLOOKUP(A2091,'[2]2023'!$A$9:$I$7853,9,0)</f>
        <v>30900</v>
      </c>
      <c r="M2091" s="18">
        <f>VLOOKUP(A2091,[3]data1683177749303!$A$2:$J$6448,10,0)</f>
        <v>34366.910000000003</v>
      </c>
    </row>
    <row r="2092" spans="1:13" ht="15.75" outlineLevel="1">
      <c r="A2092" s="10">
        <v>1621800140</v>
      </c>
      <c r="B2092" s="11">
        <v>140</v>
      </c>
      <c r="C2092" s="19">
        <v>621800</v>
      </c>
      <c r="D2092" s="13">
        <v>1</v>
      </c>
      <c r="E2092" s="136" t="s">
        <v>3154</v>
      </c>
      <c r="F2092" s="15" t="s">
        <v>25</v>
      </c>
      <c r="G2092" s="137" t="s">
        <v>3154</v>
      </c>
      <c r="H2092" s="13" t="s">
        <v>20</v>
      </c>
      <c r="I2092" s="16">
        <f t="shared" si="113"/>
        <v>1.3904899135446684</v>
      </c>
      <c r="J2092" s="126" t="s">
        <v>3154</v>
      </c>
      <c r="K2092" s="17">
        <f>VLOOKUP(A2092,[4]גיליון1!$A$1574:$P$7681,10,0)</f>
        <v>165900</v>
      </c>
      <c r="L2092" s="17">
        <f>VLOOKUP(A2092,'[2]2023'!$A$9:$I$7853,9,0)</f>
        <v>69400</v>
      </c>
      <c r="M2092" s="18">
        <f>VLOOKUP(A2092,[3]data1683177749303!$A$2:$J$6448,10,0)</f>
        <v>155725.68</v>
      </c>
    </row>
    <row r="2093" spans="1:13" ht="15.75" outlineLevel="1">
      <c r="A2093" s="10">
        <v>1621800253</v>
      </c>
      <c r="B2093" s="11">
        <v>253</v>
      </c>
      <c r="C2093" s="19">
        <v>621800</v>
      </c>
      <c r="D2093" s="13">
        <v>1</v>
      </c>
      <c r="E2093" s="136" t="s">
        <v>3154</v>
      </c>
      <c r="F2093" s="15" t="s">
        <v>28</v>
      </c>
      <c r="G2093" s="137" t="s">
        <v>3154</v>
      </c>
      <c r="H2093" s="13" t="s">
        <v>20</v>
      </c>
      <c r="I2093" s="126" t="s">
        <v>3154</v>
      </c>
      <c r="J2093" s="126" t="s">
        <v>3154</v>
      </c>
      <c r="K2093" s="17">
        <f>VLOOKUP(A2093,[4]גיליון1!$A$1574:$P$7681,10,0)</f>
        <v>0</v>
      </c>
      <c r="L2093" s="17">
        <f>VLOOKUP(A2093,'[2]2023'!$A$9:$I$7853,9,0)</f>
        <v>0</v>
      </c>
      <c r="M2093" s="18">
        <f>VLOOKUP(A2093,[3]data1683177749303!$A$2:$J$6448,10,0)</f>
        <v>0</v>
      </c>
    </row>
    <row r="2094" spans="1:13" ht="15.75" outlineLevel="1">
      <c r="A2094" s="10">
        <v>1621800471</v>
      </c>
      <c r="B2094" s="11">
        <v>471</v>
      </c>
      <c r="C2094" s="19">
        <v>621800</v>
      </c>
      <c r="D2094" s="13">
        <v>1</v>
      </c>
      <c r="E2094" s="136" t="s">
        <v>3154</v>
      </c>
      <c r="F2094" s="15" t="s">
        <v>87</v>
      </c>
      <c r="G2094" s="137" t="s">
        <v>3154</v>
      </c>
      <c r="H2094" s="13" t="s">
        <v>34</v>
      </c>
      <c r="I2094" s="16">
        <f t="shared" si="113"/>
        <v>0.14999999999999991</v>
      </c>
      <c r="J2094" s="126" t="s">
        <v>3154</v>
      </c>
      <c r="K2094" s="17">
        <v>2300</v>
      </c>
      <c r="L2094" s="17">
        <f>VLOOKUP(A2094,'[2]2023'!$A$9:$I$7853,9,0)</f>
        <v>2000</v>
      </c>
      <c r="M2094" s="18">
        <f>VLOOKUP(A2094,[3]data1683177749303!$A$2:$J$6448,10,0)</f>
        <v>295.7</v>
      </c>
    </row>
    <row r="2095" spans="1:13" ht="15.75" outlineLevel="1">
      <c r="A2095" s="10">
        <v>1621800511</v>
      </c>
      <c r="B2095" s="11">
        <v>511</v>
      </c>
      <c r="C2095" s="19">
        <v>621800</v>
      </c>
      <c r="D2095" s="13">
        <v>1</v>
      </c>
      <c r="E2095" s="136" t="s">
        <v>3154</v>
      </c>
      <c r="F2095" s="15" t="s">
        <v>88</v>
      </c>
      <c r="G2095" s="137" t="s">
        <v>3154</v>
      </c>
      <c r="H2095" s="13" t="s">
        <v>34</v>
      </c>
      <c r="I2095" s="138" t="s">
        <v>3154</v>
      </c>
      <c r="J2095" s="138" t="s">
        <v>3154</v>
      </c>
      <c r="K2095" s="17">
        <f>VLOOKUP(A2095,[4]גיליון1!$A$1574:$P$7681,10,0)</f>
        <v>1000</v>
      </c>
      <c r="L2095" s="17">
        <f>VLOOKUP(A2095,'[2]2023'!$A$9:$I$7853,9,0)</f>
        <v>1000</v>
      </c>
      <c r="M2095" s="18">
        <f>VLOOKUP(A2095,[3]data1683177749303!$A$2:$J$6448,10,0)</f>
        <v>0</v>
      </c>
    </row>
    <row r="2096" spans="1:13" ht="15.75" outlineLevel="1">
      <c r="A2096" s="10">
        <v>1621800522</v>
      </c>
      <c r="B2096" s="11">
        <v>522</v>
      </c>
      <c r="C2096" s="19">
        <v>621800</v>
      </c>
      <c r="D2096" s="13">
        <v>1</v>
      </c>
      <c r="E2096" s="136" t="s">
        <v>3154</v>
      </c>
      <c r="F2096" s="15" t="s">
        <v>90</v>
      </c>
      <c r="G2096" s="137" t="s">
        <v>3154</v>
      </c>
      <c r="H2096" s="13" t="s">
        <v>34</v>
      </c>
      <c r="I2096" s="16">
        <f t="shared" si="113"/>
        <v>0</v>
      </c>
      <c r="J2096" s="126" t="s">
        <v>3154</v>
      </c>
      <c r="K2096" s="17">
        <v>3200</v>
      </c>
      <c r="L2096" s="17">
        <f>VLOOKUP(A2096,'[2]2023'!$A$9:$I$7853,9,0)</f>
        <v>3200</v>
      </c>
      <c r="M2096" s="18">
        <f>VLOOKUP(A2096,[3]data1683177749303!$A$2:$J$6448,10,0)</f>
        <v>2822</v>
      </c>
    </row>
    <row r="2097" spans="1:13" ht="15.75" outlineLevel="1">
      <c r="A2097" s="10">
        <v>1621800550</v>
      </c>
      <c r="B2097" s="11">
        <v>550</v>
      </c>
      <c r="C2097" s="19">
        <v>621800</v>
      </c>
      <c r="D2097" s="13">
        <v>1</v>
      </c>
      <c r="E2097" s="136" t="s">
        <v>3154</v>
      </c>
      <c r="F2097" s="15" t="s">
        <v>58</v>
      </c>
      <c r="G2097" s="137" t="s">
        <v>3154</v>
      </c>
      <c r="H2097" s="13" t="s">
        <v>34</v>
      </c>
      <c r="I2097" s="16">
        <f t="shared" si="113"/>
        <v>-0.52631578947368429</v>
      </c>
      <c r="J2097" s="126" t="s">
        <v>3154</v>
      </c>
      <c r="K2097" s="17">
        <f>VLOOKUP(A2097,[4]גיליון1!$A$1574:$P$7681,10,0)</f>
        <v>9000</v>
      </c>
      <c r="L2097" s="17">
        <f>VLOOKUP(A2097,'[2]2023'!$A$9:$I$7853,9,0)</f>
        <v>19000</v>
      </c>
      <c r="M2097" s="18">
        <f>VLOOKUP(A2097,[3]data1683177749303!$A$2:$J$6448,10,0)</f>
        <v>1234</v>
      </c>
    </row>
    <row r="2098" spans="1:13" ht="15.75" outlineLevel="1">
      <c r="A2098" s="10">
        <v>1621800561</v>
      </c>
      <c r="B2098" s="11">
        <v>561</v>
      </c>
      <c r="C2098" s="19">
        <v>621800</v>
      </c>
      <c r="D2098" s="13">
        <v>1</v>
      </c>
      <c r="E2098" s="136" t="s">
        <v>3154</v>
      </c>
      <c r="F2098" s="15" t="s">
        <v>59</v>
      </c>
      <c r="G2098" s="137" t="s">
        <v>3154</v>
      </c>
      <c r="H2098" s="13" t="s">
        <v>34</v>
      </c>
      <c r="I2098" s="16">
        <f t="shared" si="113"/>
        <v>-0.10526315789473684</v>
      </c>
      <c r="J2098" s="126" t="s">
        <v>3154</v>
      </c>
      <c r="K2098" s="17">
        <v>1700</v>
      </c>
      <c r="L2098" s="17">
        <f>VLOOKUP(A2098,'[2]2023'!$A$9:$I$7853,9,0)</f>
        <v>1900</v>
      </c>
      <c r="M2098" s="18">
        <f>VLOOKUP(A2098,[3]data1683177749303!$A$2:$J$6448,10,0)</f>
        <v>450</v>
      </c>
    </row>
    <row r="2099" spans="1:13" ht="15.75" outlineLevel="1">
      <c r="A2099" s="10">
        <v>1621800571</v>
      </c>
      <c r="B2099" s="11">
        <v>571</v>
      </c>
      <c r="C2099" s="19">
        <v>621800</v>
      </c>
      <c r="D2099" s="13">
        <v>1</v>
      </c>
      <c r="E2099" s="136" t="s">
        <v>3154</v>
      </c>
      <c r="F2099" s="15" t="s">
        <v>91</v>
      </c>
      <c r="G2099" s="137" t="s">
        <v>3154</v>
      </c>
      <c r="H2099" s="13" t="s">
        <v>31</v>
      </c>
      <c r="I2099" s="16">
        <f t="shared" si="113"/>
        <v>0</v>
      </c>
      <c r="J2099" s="126" t="s">
        <v>3154</v>
      </c>
      <c r="K2099" s="17">
        <f>VLOOKUP(A2099,[4]גיליון1!$A$1574:$P$7681,10,0)</f>
        <v>15600</v>
      </c>
      <c r="L2099" s="17">
        <f>VLOOKUP(A2099,'[2]2023'!$A$9:$I$7853,9,0)</f>
        <v>15600</v>
      </c>
      <c r="M2099" s="18">
        <f>VLOOKUP(A2099,[3]data1683177749303!$A$2:$J$6448,10,0)</f>
        <v>15600</v>
      </c>
    </row>
    <row r="2100" spans="1:13" ht="15.75" outlineLevel="1">
      <c r="A2100" s="10">
        <v>1621800580</v>
      </c>
      <c r="B2100" s="11">
        <v>580</v>
      </c>
      <c r="C2100" s="19">
        <v>621800</v>
      </c>
      <c r="D2100" s="13">
        <v>1</v>
      </c>
      <c r="E2100" s="136" t="s">
        <v>3154</v>
      </c>
      <c r="F2100" s="15" t="s">
        <v>1302</v>
      </c>
      <c r="G2100" s="137" t="s">
        <v>3154</v>
      </c>
      <c r="H2100" s="13" t="s">
        <v>34</v>
      </c>
      <c r="I2100" s="16">
        <f t="shared" si="113"/>
        <v>-9.9999999999999978E-2</v>
      </c>
      <c r="J2100" s="126" t="s">
        <v>3154</v>
      </c>
      <c r="K2100" s="17">
        <f>VLOOKUP(A2100,[4]גיליון1!$A$1574:$P$7681,10,0)</f>
        <v>9000</v>
      </c>
      <c r="L2100" s="17">
        <f>VLOOKUP(A2100,'[2]2023'!$A$9:$I$7853,9,0)</f>
        <v>10000</v>
      </c>
      <c r="M2100" s="18">
        <f>VLOOKUP(A2100,[3]data1683177749303!$A$2:$J$6448,10,0)</f>
        <v>0</v>
      </c>
    </row>
    <row r="2101" spans="1:13" ht="15.75" outlineLevel="1">
      <c r="A2101" s="10">
        <v>1621800758</v>
      </c>
      <c r="B2101" s="11">
        <v>758</v>
      </c>
      <c r="C2101" s="19">
        <v>621800</v>
      </c>
      <c r="D2101" s="13">
        <v>1</v>
      </c>
      <c r="E2101" s="136" t="s">
        <v>3154</v>
      </c>
      <c r="F2101" s="15" t="s">
        <v>3145</v>
      </c>
      <c r="G2101" s="137" t="s">
        <v>3154</v>
      </c>
      <c r="H2101" s="13" t="s">
        <v>31</v>
      </c>
      <c r="I2101" s="126" t="s">
        <v>3154</v>
      </c>
      <c r="J2101" s="16" t="s">
        <v>522</v>
      </c>
      <c r="K2101" s="17">
        <f>[4]גיליון1!$J$2095</f>
        <v>13200</v>
      </c>
      <c r="L2101" s="139" t="s">
        <v>3154</v>
      </c>
      <c r="M2101" s="140" t="s">
        <v>3154</v>
      </c>
    </row>
    <row r="2102" spans="1:13" ht="16.5" thickBot="1">
      <c r="A2102" s="10">
        <v>1621800961</v>
      </c>
      <c r="B2102" s="11">
        <v>961</v>
      </c>
      <c r="C2102" s="19">
        <v>621800</v>
      </c>
      <c r="D2102" s="13">
        <v>1</v>
      </c>
      <c r="E2102" s="136" t="s">
        <v>3154</v>
      </c>
      <c r="F2102" s="15" t="s">
        <v>79</v>
      </c>
      <c r="G2102" s="137" t="s">
        <v>3154</v>
      </c>
      <c r="H2102" s="13" t="s">
        <v>34</v>
      </c>
      <c r="I2102" s="126" t="s">
        <v>3154</v>
      </c>
      <c r="J2102" s="126" t="s">
        <v>3154</v>
      </c>
      <c r="K2102" s="17">
        <f>VLOOKUP(A2102,[4]גיליון1!$A$1574:$P$7681,10,0)</f>
        <v>0</v>
      </c>
      <c r="L2102" s="17">
        <f>VLOOKUP(A2102,'[2]2023'!$A$9:$I$7853,9,0)</f>
        <v>0</v>
      </c>
      <c r="M2102" s="140" t="s">
        <v>3154</v>
      </c>
    </row>
    <row r="2103" spans="1:13" ht="16.5" outlineLevel="1" thickBot="1">
      <c r="A2103" s="125" t="s">
        <v>3154</v>
      </c>
      <c r="B2103" s="25" t="s">
        <v>1313</v>
      </c>
      <c r="C2103" s="146" t="s">
        <v>3154</v>
      </c>
      <c r="D2103" s="146" t="s">
        <v>3154</v>
      </c>
      <c r="E2103" s="147" t="s">
        <v>3154</v>
      </c>
      <c r="F2103" s="28" t="s">
        <v>1312</v>
      </c>
      <c r="G2103" s="153" t="s">
        <v>3154</v>
      </c>
      <c r="H2103" s="146" t="s">
        <v>3154</v>
      </c>
      <c r="I2103" s="29">
        <f t="shared" si="113"/>
        <v>0.2593910936079975</v>
      </c>
      <c r="J2103" s="127" t="s">
        <v>3154</v>
      </c>
      <c r="K2103" s="37">
        <f t="shared" ref="K2103:M2103" si="115">SUBTOTAL(9,K2087:K2102)</f>
        <v>1662900</v>
      </c>
      <c r="L2103" s="37">
        <f t="shared" si="115"/>
        <v>1320400</v>
      </c>
      <c r="M2103" s="38">
        <f t="shared" si="115"/>
        <v>1400637.8899999997</v>
      </c>
    </row>
    <row r="2104" spans="1:13" ht="15.75" outlineLevel="1">
      <c r="A2104" s="10">
        <v>16220000</v>
      </c>
      <c r="B2104" s="11">
        <v>0</v>
      </c>
      <c r="C2104" s="19">
        <v>622000</v>
      </c>
      <c r="D2104" s="13">
        <v>1</v>
      </c>
      <c r="E2104" s="136" t="s">
        <v>3154</v>
      </c>
      <c r="F2104" s="15" t="s">
        <v>1314</v>
      </c>
      <c r="G2104" s="137" t="s">
        <v>3154</v>
      </c>
      <c r="H2104" s="13" t="s">
        <v>11</v>
      </c>
      <c r="I2104" s="126" t="s">
        <v>3154</v>
      </c>
      <c r="J2104" s="142" t="s">
        <v>3154</v>
      </c>
      <c r="K2104" s="17">
        <f>VLOOKUP(A2104,[4]גיליון1!$A$1574:$P$7681,10,0)</f>
        <v>0</v>
      </c>
      <c r="L2104" s="139" t="s">
        <v>3154</v>
      </c>
      <c r="M2104" s="140" t="s">
        <v>3154</v>
      </c>
    </row>
    <row r="2105" spans="1:13" ht="15.75" outlineLevel="1">
      <c r="A2105" s="10">
        <v>1622000100</v>
      </c>
      <c r="B2105" s="11">
        <v>100</v>
      </c>
      <c r="C2105" s="19">
        <v>622000</v>
      </c>
      <c r="D2105" s="13">
        <v>1</v>
      </c>
      <c r="E2105" s="136" t="s">
        <v>3154</v>
      </c>
      <c r="F2105" s="15" t="s">
        <v>18</v>
      </c>
      <c r="G2105" s="137" t="s">
        <v>3154</v>
      </c>
      <c r="H2105" s="13" t="s">
        <v>11</v>
      </c>
      <c r="I2105" s="126" t="s">
        <v>3154</v>
      </c>
      <c r="J2105" s="142" t="s">
        <v>3154</v>
      </c>
      <c r="K2105" s="17">
        <f>VLOOKUP(A2105,[4]גיליון1!$A$1574:$P$7681,10,0)</f>
        <v>0</v>
      </c>
      <c r="L2105" s="17">
        <f>VLOOKUP(A2105,'[2]2023'!$A$9:$I$7853,9,0)</f>
        <v>0</v>
      </c>
      <c r="M2105" s="140" t="s">
        <v>3154</v>
      </c>
    </row>
    <row r="2106" spans="1:13" ht="15.75" outlineLevel="1">
      <c r="A2106" s="10">
        <v>1622000110</v>
      </c>
      <c r="B2106" s="11">
        <v>110</v>
      </c>
      <c r="C2106" s="19">
        <v>622000</v>
      </c>
      <c r="D2106" s="13">
        <v>1</v>
      </c>
      <c r="E2106" s="136" t="s">
        <v>3154</v>
      </c>
      <c r="F2106" s="15" t="s">
        <v>19</v>
      </c>
      <c r="G2106" s="137" t="s">
        <v>3154</v>
      </c>
      <c r="H2106" s="13" t="s">
        <v>20</v>
      </c>
      <c r="I2106" s="126" t="s">
        <v>3154</v>
      </c>
      <c r="J2106" s="126" t="s">
        <v>3154</v>
      </c>
      <c r="K2106" s="17">
        <f>VLOOKUP(A2106,[4]גיליון1!$A$1574:$P$7681,10,0)</f>
        <v>0</v>
      </c>
      <c r="L2106" s="17">
        <f>VLOOKUP(A2106,'[2]2023'!$A$9:$I$7853,9,0)</f>
        <v>0</v>
      </c>
      <c r="M2106" s="18">
        <f>VLOOKUP(A2106,[3]data1683177749303!$A$2:$J$6448,10,0)</f>
        <v>-20.88</v>
      </c>
    </row>
    <row r="2107" spans="1:13" ht="15.75" outlineLevel="1">
      <c r="A2107" s="10">
        <v>1622000119</v>
      </c>
      <c r="B2107" s="11">
        <v>119</v>
      </c>
      <c r="C2107" s="19">
        <v>622000</v>
      </c>
      <c r="D2107" s="13">
        <v>1</v>
      </c>
      <c r="E2107" s="136" t="s">
        <v>3154</v>
      </c>
      <c r="F2107" s="15" t="s">
        <v>21</v>
      </c>
      <c r="G2107" s="137" t="s">
        <v>3154</v>
      </c>
      <c r="H2107" s="13" t="s">
        <v>20</v>
      </c>
      <c r="I2107" s="126" t="s">
        <v>3154</v>
      </c>
      <c r="J2107" s="126" t="s">
        <v>3154</v>
      </c>
      <c r="K2107" s="17">
        <f>VLOOKUP(A2107,[4]גיליון1!$A$1574:$P$7681,10,0)</f>
        <v>0</v>
      </c>
      <c r="L2107" s="17">
        <f>VLOOKUP(A2107,'[2]2023'!$A$9:$I$7853,9,0)</f>
        <v>0</v>
      </c>
      <c r="M2107" s="18">
        <f>VLOOKUP(A2107,[3]data1683177749303!$A$2:$J$6448,10,0)</f>
        <v>9269.4</v>
      </c>
    </row>
    <row r="2108" spans="1:13" ht="15.75" outlineLevel="1">
      <c r="A2108" s="10">
        <v>1622000122</v>
      </c>
      <c r="B2108" s="11">
        <v>122</v>
      </c>
      <c r="C2108" s="19">
        <v>622000</v>
      </c>
      <c r="D2108" s="13">
        <v>1</v>
      </c>
      <c r="E2108" s="136" t="s">
        <v>3154</v>
      </c>
      <c r="F2108" s="15" t="s">
        <v>22</v>
      </c>
      <c r="G2108" s="137" t="s">
        <v>3154</v>
      </c>
      <c r="H2108" s="13" t="s">
        <v>20</v>
      </c>
      <c r="I2108" s="126" t="s">
        <v>3154</v>
      </c>
      <c r="J2108" s="126" t="s">
        <v>3154</v>
      </c>
      <c r="K2108" s="17">
        <f>VLOOKUP(A2108,[4]גיליון1!$A$1574:$P$7681,10,0)</f>
        <v>0</v>
      </c>
      <c r="L2108" s="17">
        <f>VLOOKUP(A2108,'[2]2023'!$A$9:$I$7853,9,0)</f>
        <v>0</v>
      </c>
      <c r="M2108" s="18">
        <f>VLOOKUP(A2108,[3]data1683177749303!$A$2:$J$6448,10,0)</f>
        <v>0</v>
      </c>
    </row>
    <row r="2109" spans="1:13" ht="15.75" outlineLevel="1">
      <c r="A2109" s="10">
        <v>1622000126</v>
      </c>
      <c r="B2109" s="11">
        <v>126</v>
      </c>
      <c r="C2109" s="19">
        <v>622000</v>
      </c>
      <c r="D2109" s="13">
        <v>1</v>
      </c>
      <c r="E2109" s="136" t="s">
        <v>3154</v>
      </c>
      <c r="F2109" s="15" t="s">
        <v>23</v>
      </c>
      <c r="G2109" s="137" t="s">
        <v>3154</v>
      </c>
      <c r="H2109" s="13" t="s">
        <v>20</v>
      </c>
      <c r="I2109" s="126" t="s">
        <v>3154</v>
      </c>
      <c r="J2109" s="126" t="s">
        <v>3154</v>
      </c>
      <c r="K2109" s="17">
        <f>VLOOKUP(A2109,[4]גיליון1!$A$1574:$P$7681,10,0)</f>
        <v>0</v>
      </c>
      <c r="L2109" s="17">
        <f>VLOOKUP(A2109,'[2]2023'!$A$9:$I$7853,9,0)</f>
        <v>0</v>
      </c>
      <c r="M2109" s="18">
        <f>VLOOKUP(A2109,[3]data1683177749303!$A$2:$J$6448,10,0)</f>
        <v>0</v>
      </c>
    </row>
    <row r="2110" spans="1:13" ht="15.75" outlineLevel="1">
      <c r="A2110" s="10">
        <v>1622000130</v>
      </c>
      <c r="B2110" s="11">
        <v>130</v>
      </c>
      <c r="C2110" s="19">
        <v>622000</v>
      </c>
      <c r="D2110" s="13">
        <v>1</v>
      </c>
      <c r="E2110" s="136" t="s">
        <v>3154</v>
      </c>
      <c r="F2110" s="15" t="s">
        <v>24</v>
      </c>
      <c r="G2110" s="137" t="s">
        <v>3154</v>
      </c>
      <c r="H2110" s="13" t="s">
        <v>20</v>
      </c>
      <c r="I2110" s="126" t="s">
        <v>3154</v>
      </c>
      <c r="J2110" s="126" t="s">
        <v>3154</v>
      </c>
      <c r="K2110" s="17">
        <f>VLOOKUP(A2110,[4]גיליון1!$A$1574:$P$7681,10,0)</f>
        <v>0</v>
      </c>
      <c r="L2110" s="17">
        <f>VLOOKUP(A2110,'[2]2023'!$A$9:$I$7853,9,0)</f>
        <v>0</v>
      </c>
      <c r="M2110" s="18">
        <f>VLOOKUP(A2110,[3]data1683177749303!$A$2:$J$6448,10,0)</f>
        <v>0</v>
      </c>
    </row>
    <row r="2111" spans="1:13" ht="15.75" outlineLevel="1">
      <c r="A2111" s="10">
        <v>1622000140</v>
      </c>
      <c r="B2111" s="11">
        <v>140</v>
      </c>
      <c r="C2111" s="19">
        <v>622000</v>
      </c>
      <c r="D2111" s="13">
        <v>1</v>
      </c>
      <c r="E2111" s="136" t="s">
        <v>3154</v>
      </c>
      <c r="F2111" s="15" t="s">
        <v>25</v>
      </c>
      <c r="G2111" s="137" t="s">
        <v>3154</v>
      </c>
      <c r="H2111" s="13" t="s">
        <v>20</v>
      </c>
      <c r="I2111" s="126" t="s">
        <v>3154</v>
      </c>
      <c r="J2111" s="126" t="s">
        <v>3154</v>
      </c>
      <c r="K2111" s="17">
        <f>VLOOKUP(A2111,[4]גיליון1!$A$1574:$P$7681,10,0)</f>
        <v>0</v>
      </c>
      <c r="L2111" s="17">
        <f>VLOOKUP(A2111,'[2]2023'!$A$9:$I$7853,9,0)</f>
        <v>0</v>
      </c>
      <c r="M2111" s="18">
        <f>VLOOKUP(A2111,[3]data1683177749303!$A$2:$J$6448,10,0)</f>
        <v>0</v>
      </c>
    </row>
    <row r="2112" spans="1:13" ht="15.75" outlineLevel="1">
      <c r="A2112" s="10">
        <v>1622000200</v>
      </c>
      <c r="B2112" s="11">
        <v>200</v>
      </c>
      <c r="C2112" s="19">
        <v>622000</v>
      </c>
      <c r="D2112" s="13">
        <v>1</v>
      </c>
      <c r="E2112" s="136" t="s">
        <v>3154</v>
      </c>
      <c r="F2112" s="15" t="s">
        <v>26</v>
      </c>
      <c r="G2112" s="137" t="s">
        <v>3154</v>
      </c>
      <c r="H2112" s="13" t="s">
        <v>11</v>
      </c>
      <c r="I2112" s="126" t="s">
        <v>3154</v>
      </c>
      <c r="J2112" s="126" t="s">
        <v>3154</v>
      </c>
      <c r="K2112" s="17">
        <f>VLOOKUP(A2112,[4]גיליון1!$A$1574:$P$7681,10,0)</f>
        <v>0</v>
      </c>
      <c r="L2112" s="17">
        <f>VLOOKUP(A2112,'[2]2023'!$A$9:$I$7853,9,0)</f>
        <v>0</v>
      </c>
      <c r="M2112" s="140" t="s">
        <v>3154</v>
      </c>
    </row>
    <row r="2113" spans="1:13" ht="15.75" outlineLevel="1">
      <c r="A2113" s="10">
        <v>1622000210</v>
      </c>
      <c r="B2113" s="11">
        <v>210</v>
      </c>
      <c r="C2113" s="19">
        <v>622000</v>
      </c>
      <c r="D2113" s="13">
        <v>1</v>
      </c>
      <c r="E2113" s="136" t="s">
        <v>3154</v>
      </c>
      <c r="F2113" s="15" t="s">
        <v>27</v>
      </c>
      <c r="G2113" s="137" t="s">
        <v>3154</v>
      </c>
      <c r="H2113" s="13" t="s">
        <v>20</v>
      </c>
      <c r="I2113" s="126" t="s">
        <v>3154</v>
      </c>
      <c r="J2113" s="126" t="s">
        <v>3154</v>
      </c>
      <c r="K2113" s="17">
        <f>VLOOKUP(A2113,[4]גיליון1!$A$1574:$P$7681,10,0)</f>
        <v>0</v>
      </c>
      <c r="L2113" s="17">
        <f>VLOOKUP(A2113,'[2]2023'!$A$9:$I$7853,9,0)</f>
        <v>0</v>
      </c>
      <c r="M2113" s="140" t="s">
        <v>3154</v>
      </c>
    </row>
    <row r="2114" spans="1:13" ht="15.75" outlineLevel="1">
      <c r="A2114" s="10">
        <v>1622000253</v>
      </c>
      <c r="B2114" s="11">
        <v>253</v>
      </c>
      <c r="C2114" s="19">
        <v>622000</v>
      </c>
      <c r="D2114" s="13">
        <v>1</v>
      </c>
      <c r="E2114" s="136" t="s">
        <v>3154</v>
      </c>
      <c r="F2114" s="15" t="s">
        <v>28</v>
      </c>
      <c r="G2114" s="137" t="s">
        <v>3154</v>
      </c>
      <c r="H2114" s="13" t="s">
        <v>20</v>
      </c>
      <c r="I2114" s="126" t="s">
        <v>3154</v>
      </c>
      <c r="J2114" s="126" t="s">
        <v>3154</v>
      </c>
      <c r="K2114" s="17">
        <f>VLOOKUP(A2114,[4]גיליון1!$A$1574:$P$7681,10,0)</f>
        <v>0</v>
      </c>
      <c r="L2114" s="17">
        <f>VLOOKUP(A2114,'[2]2023'!$A$9:$I$7853,9,0)</f>
        <v>0</v>
      </c>
      <c r="M2114" s="18">
        <f>VLOOKUP(A2114,[3]data1683177749303!$A$2:$J$6448,10,0)</f>
        <v>0</v>
      </c>
    </row>
    <row r="2115" spans="1:13" ht="15.75" outlineLevel="1">
      <c r="A2115" s="10">
        <v>1622000350</v>
      </c>
      <c r="B2115" s="11">
        <v>350</v>
      </c>
      <c r="C2115" s="19">
        <v>622000</v>
      </c>
      <c r="D2115" s="13">
        <v>1</v>
      </c>
      <c r="E2115" s="136" t="s">
        <v>3154</v>
      </c>
      <c r="F2115" s="15" t="s">
        <v>3123</v>
      </c>
      <c r="G2115" s="137" t="s">
        <v>3154</v>
      </c>
      <c r="H2115" s="13" t="s">
        <v>20</v>
      </c>
      <c r="I2115" s="16">
        <f>K2115/L2115-1</f>
        <v>0</v>
      </c>
      <c r="J2115" s="126" t="s">
        <v>3154</v>
      </c>
      <c r="K2115" s="17">
        <f>VLOOKUP(A2115,[4]גיליון1!$A$1574:$P$7681,10,0)</f>
        <v>41000</v>
      </c>
      <c r="L2115" s="17">
        <f>VLOOKUP(A2115,'[2]2023'!$A$9:$I$7853,9,0)</f>
        <v>41000</v>
      </c>
      <c r="M2115" s="18">
        <f>VLOOKUP(A2115,[3]data1683177749303!$A$2:$J$6448,10,0)</f>
        <v>41121.1</v>
      </c>
    </row>
    <row r="2116" spans="1:13" ht="15.75" outlineLevel="1">
      <c r="A2116" s="10">
        <v>1622000351</v>
      </c>
      <c r="B2116" s="11">
        <v>351</v>
      </c>
      <c r="C2116" s="19">
        <v>622000</v>
      </c>
      <c r="D2116" s="13">
        <v>1</v>
      </c>
      <c r="E2116" s="136" t="s">
        <v>3154</v>
      </c>
      <c r="F2116" s="15" t="s">
        <v>3124</v>
      </c>
      <c r="G2116" s="137" t="s">
        <v>3154</v>
      </c>
      <c r="H2116" s="13" t="s">
        <v>20</v>
      </c>
      <c r="I2116" s="16">
        <f>K2116/L2116-1</f>
        <v>1.3605442176871652E-3</v>
      </c>
      <c r="J2116" s="126" t="s">
        <v>3154</v>
      </c>
      <c r="K2116" s="17">
        <v>18400</v>
      </c>
      <c r="L2116" s="17">
        <f>VLOOKUP(A2116,'[2]2023'!$A$9:$I$7853,9,0)</f>
        <v>18375</v>
      </c>
      <c r="M2116" s="18">
        <f>VLOOKUP(A2116,[3]data1683177749303!$A$2:$J$6448,10,0)</f>
        <v>11120.45</v>
      </c>
    </row>
    <row r="2117" spans="1:13" ht="15.75" outlineLevel="1">
      <c r="A2117" s="10">
        <v>1622000400</v>
      </c>
      <c r="B2117" s="11">
        <v>400</v>
      </c>
      <c r="C2117" s="19">
        <v>622000</v>
      </c>
      <c r="D2117" s="13">
        <v>1</v>
      </c>
      <c r="E2117" s="136" t="s">
        <v>3154</v>
      </c>
      <c r="F2117" s="15" t="s">
        <v>29</v>
      </c>
      <c r="G2117" s="137" t="s">
        <v>3154</v>
      </c>
      <c r="H2117" s="13" t="s">
        <v>11</v>
      </c>
      <c r="I2117" s="126" t="s">
        <v>3154</v>
      </c>
      <c r="J2117" s="126" t="s">
        <v>3154</v>
      </c>
      <c r="K2117" s="17">
        <f>VLOOKUP(A2117,[4]גיליון1!$A$1574:$P$7681,10,0)</f>
        <v>0</v>
      </c>
      <c r="L2117" s="17">
        <f>VLOOKUP(A2117,'[2]2023'!$A$9:$I$7853,9,0)</f>
        <v>0</v>
      </c>
      <c r="M2117" s="140" t="s">
        <v>3154</v>
      </c>
    </row>
    <row r="2118" spans="1:13" ht="15.75" outlineLevel="1">
      <c r="A2118" s="10">
        <v>1622000471</v>
      </c>
      <c r="B2118" s="11">
        <v>471</v>
      </c>
      <c r="C2118" s="19">
        <v>622000</v>
      </c>
      <c r="D2118" s="13">
        <v>1</v>
      </c>
      <c r="E2118" s="136" t="s">
        <v>3154</v>
      </c>
      <c r="F2118" s="15" t="s">
        <v>87</v>
      </c>
      <c r="G2118" s="137" t="s">
        <v>3154</v>
      </c>
      <c r="H2118" s="13" t="s">
        <v>34</v>
      </c>
      <c r="I2118" s="126" t="s">
        <v>3154</v>
      </c>
      <c r="J2118" s="126" t="s">
        <v>3154</v>
      </c>
      <c r="K2118" s="17">
        <f>VLOOKUP(A2118,[4]גיליון1!$A$1574:$P$7681,10,0)</f>
        <v>0</v>
      </c>
      <c r="L2118" s="17">
        <f>VLOOKUP(A2118,'[2]2023'!$A$9:$I$7853,9,0)</f>
        <v>0</v>
      </c>
      <c r="M2118" s="140" t="s">
        <v>3154</v>
      </c>
    </row>
    <row r="2119" spans="1:13" ht="15.75" outlineLevel="1">
      <c r="A2119" s="10">
        <v>1622000492</v>
      </c>
      <c r="B2119" s="11">
        <v>492</v>
      </c>
      <c r="C2119" s="19">
        <v>622000</v>
      </c>
      <c r="D2119" s="13">
        <v>1</v>
      </c>
      <c r="E2119" s="136" t="s">
        <v>3154</v>
      </c>
      <c r="F2119" s="15" t="s">
        <v>83</v>
      </c>
      <c r="G2119" s="137" t="s">
        <v>3154</v>
      </c>
      <c r="H2119" s="13" t="s">
        <v>31</v>
      </c>
      <c r="I2119" s="16">
        <f>K2119/L2119-1</f>
        <v>0</v>
      </c>
      <c r="J2119" s="126" t="s">
        <v>3154</v>
      </c>
      <c r="K2119" s="17">
        <f>VLOOKUP(A2119,[4]גיליון1!$A$1574:$P$7681,10,0)</f>
        <v>152000</v>
      </c>
      <c r="L2119" s="17">
        <f>VLOOKUP(A2119,'[2]2023'!$A$9:$I$7853,9,0)</f>
        <v>152000</v>
      </c>
      <c r="M2119" s="18">
        <f>VLOOKUP(A2119,[3]data1683177749303!$A$2:$J$6448,10,0)</f>
        <v>140198</v>
      </c>
    </row>
    <row r="2120" spans="1:13" ht="15.75" outlineLevel="1">
      <c r="A2120" s="10">
        <v>1622000500</v>
      </c>
      <c r="B2120" s="11">
        <v>500</v>
      </c>
      <c r="C2120" s="19">
        <v>622000</v>
      </c>
      <c r="D2120" s="13">
        <v>1</v>
      </c>
      <c r="E2120" s="136" t="s">
        <v>3154</v>
      </c>
      <c r="F2120" s="15" t="s">
        <v>51</v>
      </c>
      <c r="G2120" s="137" t="s">
        <v>3154</v>
      </c>
      <c r="H2120" s="13" t="s">
        <v>11</v>
      </c>
      <c r="I2120" s="126" t="s">
        <v>3154</v>
      </c>
      <c r="J2120" s="126" t="s">
        <v>3154</v>
      </c>
      <c r="K2120" s="17">
        <f>VLOOKUP(A2120,[4]גיליון1!$A$1574:$P$7681,10,0)</f>
        <v>0</v>
      </c>
      <c r="L2120" s="17">
        <f>VLOOKUP(A2120,'[2]2023'!$A$9:$I$7853,9,0)</f>
        <v>0</v>
      </c>
      <c r="M2120" s="140" t="s">
        <v>3154</v>
      </c>
    </row>
    <row r="2121" spans="1:13" ht="15.75" outlineLevel="1">
      <c r="A2121" s="10">
        <v>1622000540</v>
      </c>
      <c r="B2121" s="11">
        <v>540</v>
      </c>
      <c r="C2121" s="19">
        <v>622000</v>
      </c>
      <c r="D2121" s="13">
        <v>1</v>
      </c>
      <c r="E2121" s="136" t="s">
        <v>3154</v>
      </c>
      <c r="F2121" s="15" t="s">
        <v>53</v>
      </c>
      <c r="G2121" s="137" t="s">
        <v>3154</v>
      </c>
      <c r="H2121" s="13" t="s">
        <v>31</v>
      </c>
      <c r="I2121" s="126" t="s">
        <v>3154</v>
      </c>
      <c r="J2121" s="126" t="s">
        <v>3154</v>
      </c>
      <c r="K2121" s="17">
        <f>VLOOKUP(A2121,[4]גיליון1!$A$1574:$P$7681,10,0)</f>
        <v>0</v>
      </c>
      <c r="L2121" s="17">
        <f>VLOOKUP(A2121,'[2]2023'!$A$9:$I$7853,9,0)</f>
        <v>0</v>
      </c>
      <c r="M2121" s="140" t="s">
        <v>3154</v>
      </c>
    </row>
    <row r="2122" spans="1:13" ht="15.75" outlineLevel="1">
      <c r="A2122" s="10">
        <v>1622000541</v>
      </c>
      <c r="B2122" s="11">
        <v>541</v>
      </c>
      <c r="C2122" s="19">
        <v>622000</v>
      </c>
      <c r="D2122" s="13">
        <v>1</v>
      </c>
      <c r="E2122" s="136" t="s">
        <v>3154</v>
      </c>
      <c r="F2122" s="15" t="s">
        <v>1202</v>
      </c>
      <c r="G2122" s="137" t="s">
        <v>3154</v>
      </c>
      <c r="H2122" s="13" t="s">
        <v>31</v>
      </c>
      <c r="I2122" s="126" t="s">
        <v>3154</v>
      </c>
      <c r="J2122" s="126" t="s">
        <v>3154</v>
      </c>
      <c r="K2122" s="17">
        <f>VLOOKUP(A2122,[4]גיליון1!$A$1574:$P$7681,10,0)</f>
        <v>0</v>
      </c>
      <c r="L2122" s="17">
        <f>VLOOKUP(A2122,'[2]2023'!$A$9:$I$7853,9,0)</f>
        <v>0</v>
      </c>
      <c r="M2122" s="140" t="s">
        <v>3154</v>
      </c>
    </row>
    <row r="2123" spans="1:13" ht="15.75" outlineLevel="1">
      <c r="A2123" s="10">
        <v>1622000544</v>
      </c>
      <c r="B2123" s="11">
        <v>544</v>
      </c>
      <c r="C2123" s="19">
        <v>622000</v>
      </c>
      <c r="D2123" s="13">
        <v>1</v>
      </c>
      <c r="E2123" s="136" t="s">
        <v>3154</v>
      </c>
      <c r="F2123" s="15" t="s">
        <v>56</v>
      </c>
      <c r="G2123" s="137" t="s">
        <v>3154</v>
      </c>
      <c r="H2123" s="13" t="s">
        <v>31</v>
      </c>
      <c r="I2123" s="126" t="s">
        <v>3154</v>
      </c>
      <c r="J2123" s="126" t="s">
        <v>3154</v>
      </c>
      <c r="K2123" s="17">
        <f>VLOOKUP(A2123,[4]גיליון1!$A$1574:$P$7681,10,0)</f>
        <v>0</v>
      </c>
      <c r="L2123" s="17">
        <f>VLOOKUP(A2123,'[2]2023'!$A$9:$I$7853,9,0)</f>
        <v>0</v>
      </c>
      <c r="M2123" s="18">
        <f>VLOOKUP(A2123,[3]data1683177749303!$A$2:$J$6448,10,0)</f>
        <v>0</v>
      </c>
    </row>
    <row r="2124" spans="1:13" ht="15.75" outlineLevel="1">
      <c r="A2124" s="10">
        <v>1622000561</v>
      </c>
      <c r="B2124" s="11">
        <v>561</v>
      </c>
      <c r="C2124" s="19">
        <v>622000</v>
      </c>
      <c r="D2124" s="13">
        <v>1</v>
      </c>
      <c r="E2124" s="136" t="s">
        <v>3154</v>
      </c>
      <c r="F2124" s="15" t="s">
        <v>59</v>
      </c>
      <c r="G2124" s="137" t="s">
        <v>3154</v>
      </c>
      <c r="H2124" s="13" t="s">
        <v>34</v>
      </c>
      <c r="I2124" s="126" t="s">
        <v>3154</v>
      </c>
      <c r="J2124" s="126" t="s">
        <v>3154</v>
      </c>
      <c r="K2124" s="17">
        <f>VLOOKUP(A2124,[4]גיליון1!$A$1574:$P$7681,10,0)</f>
        <v>0</v>
      </c>
      <c r="L2124" s="17">
        <f>VLOOKUP(A2124,'[2]2023'!$A$9:$I$7853,9,0)</f>
        <v>0</v>
      </c>
      <c r="M2124" s="140" t="s">
        <v>3154</v>
      </c>
    </row>
    <row r="2125" spans="1:13" ht="15.75" outlineLevel="1">
      <c r="A2125" s="10">
        <v>1622000562</v>
      </c>
      <c r="B2125" s="11">
        <v>562</v>
      </c>
      <c r="C2125" s="19">
        <v>622000</v>
      </c>
      <c r="D2125" s="13">
        <v>1</v>
      </c>
      <c r="E2125" s="136" t="s">
        <v>3154</v>
      </c>
      <c r="F2125" s="15" t="s">
        <v>60</v>
      </c>
      <c r="G2125" s="137" t="s">
        <v>3154</v>
      </c>
      <c r="H2125" s="13" t="s">
        <v>34</v>
      </c>
      <c r="I2125" s="126" t="s">
        <v>3154</v>
      </c>
      <c r="J2125" s="126" t="s">
        <v>3154</v>
      </c>
      <c r="K2125" s="17">
        <f>VLOOKUP(A2125,[4]גיליון1!$A$1574:$P$7681,10,0)</f>
        <v>0</v>
      </c>
      <c r="L2125" s="17">
        <f>VLOOKUP(A2125,'[2]2023'!$A$9:$I$7853,9,0)</f>
        <v>0</v>
      </c>
      <c r="M2125" s="140" t="s">
        <v>3154</v>
      </c>
    </row>
    <row r="2126" spans="1:13" ht="15.75" outlineLevel="1">
      <c r="A2126" s="10">
        <v>1622000563</v>
      </c>
      <c r="B2126" s="11">
        <v>563</v>
      </c>
      <c r="C2126" s="19">
        <v>622000</v>
      </c>
      <c r="D2126" s="13">
        <v>1</v>
      </c>
      <c r="E2126" s="136" t="s">
        <v>3154</v>
      </c>
      <c r="F2126" s="15" t="s">
        <v>1172</v>
      </c>
      <c r="G2126" s="137" t="s">
        <v>3154</v>
      </c>
      <c r="H2126" s="13" t="s">
        <v>34</v>
      </c>
      <c r="I2126" s="16">
        <f>K2126/L2126-1</f>
        <v>-4.0000000000000036E-2</v>
      </c>
      <c r="J2126" s="126" t="s">
        <v>3154</v>
      </c>
      <c r="K2126" s="17">
        <f>VLOOKUP(A2126,[4]גיליון1!$A$1574:$P$7681,10,0)</f>
        <v>28800</v>
      </c>
      <c r="L2126" s="17">
        <f>VLOOKUP(A2126,'[2]2023'!$A$9:$I$7853,9,0)</f>
        <v>30000</v>
      </c>
      <c r="M2126" s="18">
        <f>VLOOKUP(A2126,[3]data1683177749303!$A$2:$J$6448,10,0)</f>
        <v>31281</v>
      </c>
    </row>
    <row r="2127" spans="1:13" ht="15.75" outlineLevel="1">
      <c r="A2127" s="10">
        <v>1622000571</v>
      </c>
      <c r="B2127" s="11">
        <v>571</v>
      </c>
      <c r="C2127" s="19">
        <v>622000</v>
      </c>
      <c r="D2127" s="13">
        <v>1</v>
      </c>
      <c r="E2127" s="136" t="s">
        <v>3154</v>
      </c>
      <c r="F2127" s="15" t="s">
        <v>91</v>
      </c>
      <c r="G2127" s="137" t="s">
        <v>3154</v>
      </c>
      <c r="H2127" s="13" t="s">
        <v>31</v>
      </c>
      <c r="I2127" s="16">
        <f>K2127/L2127-1</f>
        <v>0</v>
      </c>
      <c r="J2127" s="126" t="s">
        <v>3154</v>
      </c>
      <c r="K2127" s="17">
        <f>VLOOKUP(A2127,[4]גיליון1!$A$1574:$P$7681,10,0)</f>
        <v>389500</v>
      </c>
      <c r="L2127" s="17">
        <f>VLOOKUP(A2127,'[2]2023'!$A$9:$I$7853,9,0)</f>
        <v>389500</v>
      </c>
      <c r="M2127" s="18">
        <f>VLOOKUP(A2127,[3]data1683177749303!$A$2:$J$6448,10,0)</f>
        <v>379500</v>
      </c>
    </row>
    <row r="2128" spans="1:13" ht="15.75" outlineLevel="1">
      <c r="A2128" s="10">
        <v>1622000580</v>
      </c>
      <c r="B2128" s="11">
        <v>580</v>
      </c>
      <c r="C2128" s="19">
        <v>622000</v>
      </c>
      <c r="D2128" s="13">
        <v>1</v>
      </c>
      <c r="E2128" s="136" t="s">
        <v>3154</v>
      </c>
      <c r="F2128" s="15" t="s">
        <v>1283</v>
      </c>
      <c r="G2128" s="137" t="s">
        <v>3154</v>
      </c>
      <c r="H2128" s="13" t="s">
        <v>34</v>
      </c>
      <c r="I2128" s="16">
        <f>K2128/L2128-1</f>
        <v>0.15789473684210531</v>
      </c>
      <c r="J2128" s="126" t="s">
        <v>3154</v>
      </c>
      <c r="K2128" s="17">
        <f>VLOOKUP(A2128,[4]גיליון1!$A$1574:$P$7681,10,0)</f>
        <v>440000</v>
      </c>
      <c r="L2128" s="17">
        <f>VLOOKUP(A2128,'[2]2023'!$A$9:$I$7853,9,0)</f>
        <v>380000</v>
      </c>
      <c r="M2128" s="18">
        <f>VLOOKUP(A2128,[3]data1683177749303!$A$2:$J$6448,10,0)</f>
        <v>485559.61</v>
      </c>
    </row>
    <row r="2129" spans="1:13" ht="15.75" outlineLevel="1">
      <c r="A2129" s="10">
        <v>1622000581</v>
      </c>
      <c r="B2129" s="11">
        <v>581</v>
      </c>
      <c r="C2129" s="19">
        <v>622000</v>
      </c>
      <c r="D2129" s="13">
        <v>1</v>
      </c>
      <c r="E2129" s="136" t="s">
        <v>3154</v>
      </c>
      <c r="F2129" s="15" t="s">
        <v>1315</v>
      </c>
      <c r="G2129" s="137" t="s">
        <v>3154</v>
      </c>
      <c r="H2129" s="13" t="s">
        <v>34</v>
      </c>
      <c r="I2129" s="16">
        <f>K2129/L2129-1</f>
        <v>0.15789473684210531</v>
      </c>
      <c r="J2129" s="126" t="s">
        <v>3154</v>
      </c>
      <c r="K2129" s="17">
        <f>VLOOKUP(A2129,[4]גיליון1!$A$1574:$P$7681,10,0)</f>
        <v>1100000</v>
      </c>
      <c r="L2129" s="17">
        <f>VLOOKUP(A2129,'[2]2023'!$A$9:$I$7853,9,0)</f>
        <v>950000</v>
      </c>
      <c r="M2129" s="18">
        <f>VLOOKUP(A2129,[3]data1683177749303!$A$2:$J$6448,10,0)</f>
        <v>972244.78</v>
      </c>
    </row>
    <row r="2130" spans="1:13" ht="15.75" outlineLevel="1">
      <c r="A2130" s="10">
        <v>1622000753</v>
      </c>
      <c r="B2130" s="11">
        <v>753</v>
      </c>
      <c r="C2130" s="19">
        <v>622000</v>
      </c>
      <c r="D2130" s="13">
        <v>1</v>
      </c>
      <c r="E2130" s="136" t="s">
        <v>3154</v>
      </c>
      <c r="F2130" s="15" t="s">
        <v>28</v>
      </c>
      <c r="G2130" s="137" t="s">
        <v>3154</v>
      </c>
      <c r="H2130" s="13" t="s">
        <v>31</v>
      </c>
      <c r="I2130" s="126" t="s">
        <v>3154</v>
      </c>
      <c r="J2130" s="126" t="s">
        <v>3154</v>
      </c>
      <c r="K2130" s="17">
        <f>VLOOKUP(A2130,[4]גיליון1!$A$1574:$P$7681,10,0)</f>
        <v>0</v>
      </c>
      <c r="L2130" s="17">
        <f>VLOOKUP(A2130,'[2]2023'!$A$9:$I$7853,9,0)</f>
        <v>0</v>
      </c>
      <c r="M2130" s="140" t="s">
        <v>3154</v>
      </c>
    </row>
    <row r="2131" spans="1:13" ht="15.75" outlineLevel="1">
      <c r="A2131" s="10">
        <v>1622000780</v>
      </c>
      <c r="B2131" s="11">
        <v>780</v>
      </c>
      <c r="C2131" s="19">
        <v>622000</v>
      </c>
      <c r="D2131" s="13">
        <v>1</v>
      </c>
      <c r="E2131" s="136" t="s">
        <v>3154</v>
      </c>
      <c r="F2131" s="15" t="s">
        <v>1316</v>
      </c>
      <c r="G2131" s="137" t="s">
        <v>3154</v>
      </c>
      <c r="H2131" s="13" t="s">
        <v>34</v>
      </c>
      <c r="I2131" s="16">
        <f>K2131/L2131-1</f>
        <v>5.6521739130434678E-2</v>
      </c>
      <c r="J2131" s="126" t="s">
        <v>3154</v>
      </c>
      <c r="K2131" s="17">
        <f>VLOOKUP(A2131,[4]גיליון1!$A$1574:$P$7681,10,0)</f>
        <v>243000</v>
      </c>
      <c r="L2131" s="17">
        <f>VLOOKUP(A2131,'[2]2023'!$A$9:$I$7853,9,0)</f>
        <v>230000</v>
      </c>
      <c r="M2131" s="18">
        <f>VLOOKUP(A2131,[3]data1683177749303!$A$2:$J$6448,10,0)</f>
        <v>267797.5</v>
      </c>
    </row>
    <row r="2132" spans="1:13" ht="15.75" outlineLevel="1">
      <c r="A2132" s="10">
        <v>1622000794</v>
      </c>
      <c r="B2132" s="11">
        <v>794</v>
      </c>
      <c r="C2132" s="19">
        <v>622000</v>
      </c>
      <c r="D2132" s="13">
        <v>1</v>
      </c>
      <c r="E2132" s="136" t="s">
        <v>3154</v>
      </c>
      <c r="F2132" s="15" t="s">
        <v>73</v>
      </c>
      <c r="G2132" s="137" t="s">
        <v>3154</v>
      </c>
      <c r="H2132" s="13" t="s">
        <v>31</v>
      </c>
      <c r="I2132" s="16">
        <f>K2132/L2132-1</f>
        <v>0</v>
      </c>
      <c r="J2132" s="126" t="s">
        <v>3154</v>
      </c>
      <c r="K2132" s="17">
        <f>VLOOKUP(A2132,[4]גיליון1!$A$1574:$P$7681,10,0)</f>
        <v>8300</v>
      </c>
      <c r="L2132" s="17">
        <f>VLOOKUP(A2132,'[2]2023'!$A$9:$I$7853,9,0)</f>
        <v>8300</v>
      </c>
      <c r="M2132" s="18">
        <f>VLOOKUP(A2132,[3]data1683177749303!$A$2:$J$6448,10,0)</f>
        <v>9228</v>
      </c>
    </row>
    <row r="2133" spans="1:13" ht="16.5" thickBot="1">
      <c r="A2133" s="10">
        <v>1622000961</v>
      </c>
      <c r="B2133" s="11">
        <v>961</v>
      </c>
      <c r="C2133" s="19">
        <v>622000</v>
      </c>
      <c r="D2133" s="13">
        <v>1</v>
      </c>
      <c r="E2133" s="136" t="s">
        <v>3154</v>
      </c>
      <c r="F2133" s="15" t="s">
        <v>79</v>
      </c>
      <c r="G2133" s="137" t="s">
        <v>3154</v>
      </c>
      <c r="H2133" s="13" t="s">
        <v>34</v>
      </c>
      <c r="I2133" s="16">
        <f>K2133/L2133-1</f>
        <v>-0.10416666666666663</v>
      </c>
      <c r="J2133" s="126" t="s">
        <v>3154</v>
      </c>
      <c r="K2133" s="17">
        <v>4300</v>
      </c>
      <c r="L2133" s="17">
        <f>VLOOKUP(A2133,'[2]2023'!$A$9:$I$7853,9,0)</f>
        <v>4800</v>
      </c>
      <c r="M2133" s="18">
        <f>VLOOKUP(A2133,[3]data1683177749303!$A$2:$J$6448,10,0)</f>
        <v>5851.34</v>
      </c>
    </row>
    <row r="2134" spans="1:13" ht="16.5" outlineLevel="1" thickBot="1">
      <c r="A2134" s="125" t="s">
        <v>3154</v>
      </c>
      <c r="B2134" s="25" t="s">
        <v>1317</v>
      </c>
      <c r="C2134" s="146" t="s">
        <v>3154</v>
      </c>
      <c r="D2134" s="146" t="s">
        <v>3154</v>
      </c>
      <c r="E2134" s="147" t="s">
        <v>3154</v>
      </c>
      <c r="F2134" s="28" t="s">
        <v>1314</v>
      </c>
      <c r="G2134" s="153" t="s">
        <v>3154</v>
      </c>
      <c r="H2134" s="146" t="s">
        <v>3154</v>
      </c>
      <c r="I2134" s="29">
        <f>K2134/L2134-1</f>
        <v>0.1004208305448111</v>
      </c>
      <c r="J2134" s="127" t="s">
        <v>3154</v>
      </c>
      <c r="K2134" s="37">
        <f t="shared" ref="K2134:M2134" si="116">SUBTOTAL(9,K2106:K2133)</f>
        <v>2425300</v>
      </c>
      <c r="L2134" s="37">
        <f t="shared" si="116"/>
        <v>2203975</v>
      </c>
      <c r="M2134" s="38">
        <f t="shared" si="116"/>
        <v>2353150.2999999998</v>
      </c>
    </row>
    <row r="2135" spans="1:13" ht="15.75" outlineLevel="1">
      <c r="A2135" s="10">
        <v>16230000</v>
      </c>
      <c r="B2135" s="11">
        <v>0</v>
      </c>
      <c r="C2135" s="19">
        <v>623000</v>
      </c>
      <c r="D2135" s="13">
        <v>1</v>
      </c>
      <c r="E2135" s="136" t="s">
        <v>3154</v>
      </c>
      <c r="F2135" s="15" t="s">
        <v>1071</v>
      </c>
      <c r="G2135" s="137" t="s">
        <v>3154</v>
      </c>
      <c r="H2135" s="13" t="s">
        <v>11</v>
      </c>
      <c r="I2135" s="126" t="s">
        <v>3154</v>
      </c>
      <c r="J2135" s="142" t="s">
        <v>3154</v>
      </c>
      <c r="K2135" s="17">
        <f>VLOOKUP(A2135,[4]גיליון1!$A$1574:$P$7681,10,0)</f>
        <v>0</v>
      </c>
      <c r="L2135" s="139" t="s">
        <v>3154</v>
      </c>
      <c r="M2135" s="140" t="s">
        <v>3154</v>
      </c>
    </row>
    <row r="2136" spans="1:13" ht="15.75" outlineLevel="1">
      <c r="A2136" s="10">
        <v>16231000</v>
      </c>
      <c r="B2136" s="11">
        <v>0</v>
      </c>
      <c r="C2136" s="19">
        <v>623100</v>
      </c>
      <c r="D2136" s="13">
        <v>1</v>
      </c>
      <c r="E2136" s="136" t="s">
        <v>3154</v>
      </c>
      <c r="F2136" s="15" t="s">
        <v>1318</v>
      </c>
      <c r="G2136" s="137" t="s">
        <v>3154</v>
      </c>
      <c r="H2136" s="13" t="s">
        <v>11</v>
      </c>
      <c r="I2136" s="126" t="s">
        <v>3154</v>
      </c>
      <c r="J2136" s="142" t="s">
        <v>3154</v>
      </c>
      <c r="K2136" s="17">
        <f>VLOOKUP(A2136,[4]גיליון1!$A$1574:$P$7681,10,0)</f>
        <v>0</v>
      </c>
      <c r="L2136" s="17">
        <f>VLOOKUP(A2136,'[2]2023'!$A$9:$I$7853,9,0)</f>
        <v>0</v>
      </c>
      <c r="M2136" s="140" t="s">
        <v>3154</v>
      </c>
    </row>
    <row r="2137" spans="1:13" ht="15.75" outlineLevel="1">
      <c r="A2137" s="10">
        <v>1623100100</v>
      </c>
      <c r="B2137" s="11">
        <v>100</v>
      </c>
      <c r="C2137" s="19">
        <v>623100</v>
      </c>
      <c r="D2137" s="13">
        <v>1</v>
      </c>
      <c r="E2137" s="136" t="s">
        <v>3154</v>
      </c>
      <c r="F2137" s="15" t="s">
        <v>18</v>
      </c>
      <c r="G2137" s="137" t="s">
        <v>3154</v>
      </c>
      <c r="H2137" s="13" t="s">
        <v>11</v>
      </c>
      <c r="I2137" s="126" t="s">
        <v>3154</v>
      </c>
      <c r="J2137" s="142" t="s">
        <v>3154</v>
      </c>
      <c r="K2137" s="17">
        <f>VLOOKUP(A2137,[4]גיליון1!$A$1574:$P$7681,10,0)</f>
        <v>0</v>
      </c>
      <c r="L2137" s="17">
        <f>VLOOKUP(A2137,'[2]2023'!$A$9:$I$7853,9,0)</f>
        <v>0</v>
      </c>
      <c r="M2137" s="140" t="s">
        <v>3154</v>
      </c>
    </row>
    <row r="2138" spans="1:13" s="97" customFormat="1" ht="15.75" outlineLevel="1">
      <c r="A2138" s="10">
        <v>1623100110</v>
      </c>
      <c r="B2138" s="11">
        <v>110</v>
      </c>
      <c r="C2138" s="19">
        <v>623100</v>
      </c>
      <c r="D2138" s="13">
        <v>1</v>
      </c>
      <c r="E2138" s="136" t="s">
        <v>3154</v>
      </c>
      <c r="F2138" s="15" t="s">
        <v>19</v>
      </c>
      <c r="G2138" s="137" t="s">
        <v>3154</v>
      </c>
      <c r="H2138" s="13" t="s">
        <v>20</v>
      </c>
      <c r="I2138" s="16">
        <f t="shared" ref="I2138:I2144" si="117">K2138/L2138-1</f>
        <v>-0.11681957186544345</v>
      </c>
      <c r="J2138" s="126" t="s">
        <v>3154</v>
      </c>
      <c r="K2138" s="17">
        <f>VLOOKUP(A2138,[4]גיליון1!$A$1574:$P$7681,10,0)</f>
        <v>433200</v>
      </c>
      <c r="L2138" s="17">
        <f>VLOOKUP(A2138,'[2]2023'!$A$9:$I$7853,9,0)</f>
        <v>490500</v>
      </c>
      <c r="M2138" s="18">
        <f>VLOOKUP(A2138,[3]data1683177749303!$A$2:$J$6448,10,0)</f>
        <v>402946.86</v>
      </c>
    </row>
    <row r="2139" spans="1:13" ht="15.75" outlineLevel="1">
      <c r="A2139" s="10">
        <v>1623100119</v>
      </c>
      <c r="B2139" s="11">
        <v>119</v>
      </c>
      <c r="C2139" s="19">
        <v>623100</v>
      </c>
      <c r="D2139" s="13">
        <v>1</v>
      </c>
      <c r="E2139" s="136" t="s">
        <v>3154</v>
      </c>
      <c r="F2139" s="15" t="s">
        <v>21</v>
      </c>
      <c r="G2139" s="137" t="s">
        <v>3154</v>
      </c>
      <c r="H2139" s="13" t="s">
        <v>20</v>
      </c>
      <c r="I2139" s="16">
        <f t="shared" si="117"/>
        <v>9.4710359953554368E-2</v>
      </c>
      <c r="J2139" s="126" t="s">
        <v>3154</v>
      </c>
      <c r="K2139" s="17">
        <f>VLOOKUP(A2139,[4]גיליון1!$A$1574:$P$7681,10,0)</f>
        <v>8485100</v>
      </c>
      <c r="L2139" s="17">
        <f>VLOOKUP(A2139,'[2]2023'!$A$9:$I$7853,9,0)</f>
        <v>7751000</v>
      </c>
      <c r="M2139" s="18">
        <f>VLOOKUP(A2139,[3]data1683177749303!$A$2:$J$6448,10,0)</f>
        <v>7334419.8499999996</v>
      </c>
    </row>
    <row r="2140" spans="1:13" ht="15.75" outlineLevel="1">
      <c r="A2140" s="10">
        <v>1623100122</v>
      </c>
      <c r="B2140" s="11">
        <v>122</v>
      </c>
      <c r="C2140" s="19">
        <v>623100</v>
      </c>
      <c r="D2140" s="13">
        <v>1</v>
      </c>
      <c r="E2140" s="136" t="s">
        <v>3154</v>
      </c>
      <c r="F2140" s="15" t="s">
        <v>22</v>
      </c>
      <c r="G2140" s="137" t="s">
        <v>3154</v>
      </c>
      <c r="H2140" s="13" t="s">
        <v>20</v>
      </c>
      <c r="I2140" s="16">
        <f t="shared" si="117"/>
        <v>8.0835603996366912E-2</v>
      </c>
      <c r="J2140" s="126" t="s">
        <v>3154</v>
      </c>
      <c r="K2140" s="17">
        <f>VLOOKUP(A2140,[4]גיליון1!$A$1574:$P$7681,10,0)</f>
        <v>119000</v>
      </c>
      <c r="L2140" s="17">
        <f>VLOOKUP(A2140,'[2]2023'!$A$9:$I$7853,9,0)</f>
        <v>110100</v>
      </c>
      <c r="M2140" s="18">
        <f>VLOOKUP(A2140,[3]data1683177749303!$A$2:$J$6448,10,0)</f>
        <v>110312.35</v>
      </c>
    </row>
    <row r="2141" spans="1:13" ht="15.75" outlineLevel="1">
      <c r="A2141" s="10">
        <v>1623100126</v>
      </c>
      <c r="B2141" s="11">
        <v>126</v>
      </c>
      <c r="C2141" s="19">
        <v>623100</v>
      </c>
      <c r="D2141" s="13">
        <v>1</v>
      </c>
      <c r="E2141" s="136" t="s">
        <v>3154</v>
      </c>
      <c r="F2141" s="15" t="s">
        <v>23</v>
      </c>
      <c r="G2141" s="137" t="s">
        <v>3154</v>
      </c>
      <c r="H2141" s="13" t="s">
        <v>20</v>
      </c>
      <c r="I2141" s="16">
        <f t="shared" si="117"/>
        <v>8.5501858736059422E-2</v>
      </c>
      <c r="J2141" s="126" t="s">
        <v>3154</v>
      </c>
      <c r="K2141" s="17">
        <f>VLOOKUP(A2141,[4]גיליון1!$A$1574:$P$7681,10,0)</f>
        <v>292000</v>
      </c>
      <c r="L2141" s="17">
        <f>VLOOKUP(A2141,'[2]2023'!$A$9:$I$7853,9,0)</f>
        <v>269000</v>
      </c>
      <c r="M2141" s="18">
        <f>VLOOKUP(A2141,[3]data1683177749303!$A$2:$J$6448,10,0)</f>
        <v>271358.37</v>
      </c>
    </row>
    <row r="2142" spans="1:13" ht="15.75" outlineLevel="1">
      <c r="A2142" s="10">
        <v>1623100130</v>
      </c>
      <c r="B2142" s="11">
        <v>130</v>
      </c>
      <c r="C2142" s="19">
        <v>623100</v>
      </c>
      <c r="D2142" s="13">
        <v>1</v>
      </c>
      <c r="E2142" s="136" t="s">
        <v>3154</v>
      </c>
      <c r="F2142" s="15" t="s">
        <v>24</v>
      </c>
      <c r="G2142" s="137" t="s">
        <v>3154</v>
      </c>
      <c r="H2142" s="13" t="s">
        <v>20</v>
      </c>
      <c r="I2142" s="16">
        <f t="shared" si="117"/>
        <v>0</v>
      </c>
      <c r="J2142" s="126" t="s">
        <v>3154</v>
      </c>
      <c r="K2142" s="17">
        <f>VLOOKUP(A2142,[4]גיליון1!$A$1574:$P$7681,10,0)</f>
        <v>92000</v>
      </c>
      <c r="L2142" s="17">
        <f>VLOOKUP(A2142,'[2]2023'!$A$9:$I$7853,9,0)</f>
        <v>92000</v>
      </c>
      <c r="M2142" s="18">
        <f>VLOOKUP(A2142,[3]data1683177749303!$A$2:$J$6448,10,0)</f>
        <v>36963.43</v>
      </c>
    </row>
    <row r="2143" spans="1:13" ht="15.75" outlineLevel="1">
      <c r="A2143" s="10">
        <v>1623100140</v>
      </c>
      <c r="B2143" s="11">
        <v>140</v>
      </c>
      <c r="C2143" s="19">
        <v>623100</v>
      </c>
      <c r="D2143" s="13">
        <v>1</v>
      </c>
      <c r="E2143" s="136" t="s">
        <v>3154</v>
      </c>
      <c r="F2143" s="15" t="s">
        <v>25</v>
      </c>
      <c r="G2143" s="137" t="s">
        <v>3154</v>
      </c>
      <c r="H2143" s="13" t="s">
        <v>20</v>
      </c>
      <c r="I2143" s="16">
        <f t="shared" si="117"/>
        <v>0.29262883235485981</v>
      </c>
      <c r="J2143" s="126" t="s">
        <v>3154</v>
      </c>
      <c r="K2143" s="17">
        <f>VLOOKUP(A2143,[4]גיליון1!$A$1574:$P$7681,10,0)</f>
        <v>990800</v>
      </c>
      <c r="L2143" s="17">
        <f>VLOOKUP(A2143,'[2]2023'!$A$9:$I$7853,9,0)</f>
        <v>766500</v>
      </c>
      <c r="M2143" s="18">
        <f>VLOOKUP(A2143,[3]data1683177749303!$A$2:$J$6448,10,0)</f>
        <v>978894.84</v>
      </c>
    </row>
    <row r="2144" spans="1:13" ht="15.75" outlineLevel="1">
      <c r="A2144" s="10">
        <v>1623100253</v>
      </c>
      <c r="B2144" s="11">
        <v>253</v>
      </c>
      <c r="C2144" s="19">
        <v>623100</v>
      </c>
      <c r="D2144" s="13">
        <v>1</v>
      </c>
      <c r="E2144" s="136" t="s">
        <v>3154</v>
      </c>
      <c r="F2144" s="15" t="s">
        <v>28</v>
      </c>
      <c r="G2144" s="137" t="s">
        <v>3154</v>
      </c>
      <c r="H2144" s="13" t="s">
        <v>20</v>
      </c>
      <c r="I2144" s="16">
        <f t="shared" si="117"/>
        <v>0</v>
      </c>
      <c r="J2144" s="126" t="s">
        <v>3154</v>
      </c>
      <c r="K2144" s="17">
        <f>VLOOKUP(A2144,[4]גיליון1!$A$1574:$P$7681,10,0)</f>
        <v>100000</v>
      </c>
      <c r="L2144" s="17">
        <f>VLOOKUP(A2144,'[2]2023'!$A$9:$I$7853,9,0)</f>
        <v>100000</v>
      </c>
      <c r="M2144" s="18">
        <f>VLOOKUP(A2144,[3]data1683177749303!$A$2:$J$6448,10,0)</f>
        <v>235988.65</v>
      </c>
    </row>
    <row r="2145" spans="1:13" ht="15.75" outlineLevel="1">
      <c r="A2145" s="10">
        <v>1623100400</v>
      </c>
      <c r="B2145" s="11">
        <v>400</v>
      </c>
      <c r="C2145" s="19">
        <v>623100</v>
      </c>
      <c r="D2145" s="13">
        <v>1</v>
      </c>
      <c r="E2145" s="136" t="s">
        <v>3154</v>
      </c>
      <c r="F2145" s="15" t="s">
        <v>29</v>
      </c>
      <c r="G2145" s="137" t="s">
        <v>3154</v>
      </c>
      <c r="H2145" s="13" t="s">
        <v>11</v>
      </c>
      <c r="I2145" s="126" t="s">
        <v>3154</v>
      </c>
      <c r="J2145" s="126" t="s">
        <v>3154</v>
      </c>
      <c r="K2145" s="17">
        <f>VLOOKUP(A2145,[4]גיליון1!$A$1574:$P$7681,10,0)</f>
        <v>0</v>
      </c>
      <c r="L2145" s="17">
        <f>VLOOKUP(A2145,'[2]2023'!$A$9:$I$7853,9,0)</f>
        <v>0</v>
      </c>
      <c r="M2145" s="140" t="s">
        <v>3154</v>
      </c>
    </row>
    <row r="2146" spans="1:13" ht="15.75" outlineLevel="1">
      <c r="A2146" s="10">
        <v>1623100471</v>
      </c>
      <c r="B2146" s="11">
        <v>471</v>
      </c>
      <c r="C2146" s="19">
        <v>623100</v>
      </c>
      <c r="D2146" s="13">
        <v>1</v>
      </c>
      <c r="E2146" s="136" t="s">
        <v>3154</v>
      </c>
      <c r="F2146" s="15" t="s">
        <v>87</v>
      </c>
      <c r="G2146" s="137" t="s">
        <v>3154</v>
      </c>
      <c r="H2146" s="13" t="s">
        <v>34</v>
      </c>
      <c r="I2146" s="16">
        <f>K2146/L2146-1</f>
        <v>-9.9649122807017543E-2</v>
      </c>
      <c r="J2146" s="126" t="s">
        <v>3154</v>
      </c>
      <c r="K2146" s="17">
        <v>128300</v>
      </c>
      <c r="L2146" s="17">
        <f>VLOOKUP(A2146,'[2]2023'!$A$9:$I$7853,9,0)</f>
        <v>142500</v>
      </c>
      <c r="M2146" s="18">
        <f>VLOOKUP(A2146,[3]data1683177749303!$A$2:$J$6448,10,0)</f>
        <v>126168.96000000001</v>
      </c>
    </row>
    <row r="2147" spans="1:13" ht="15.75" outlineLevel="1">
      <c r="A2147" s="10">
        <v>1623100511</v>
      </c>
      <c r="B2147" s="11">
        <v>511</v>
      </c>
      <c r="C2147" s="19">
        <v>623100</v>
      </c>
      <c r="D2147" s="13">
        <v>1</v>
      </c>
      <c r="E2147" s="136" t="s">
        <v>3154</v>
      </c>
      <c r="F2147" s="15" t="s">
        <v>88</v>
      </c>
      <c r="G2147" s="137" t="s">
        <v>3154</v>
      </c>
      <c r="H2147" s="13" t="s">
        <v>34</v>
      </c>
      <c r="I2147" s="16">
        <f>K2147/L2147-1</f>
        <v>-0.10416666666666663</v>
      </c>
      <c r="J2147" s="126" t="s">
        <v>3154</v>
      </c>
      <c r="K2147" s="17">
        <v>4300</v>
      </c>
      <c r="L2147" s="17">
        <f>VLOOKUP(A2147,'[2]2023'!$A$9:$I$7853,9,0)</f>
        <v>4800</v>
      </c>
      <c r="M2147" s="18">
        <f>VLOOKUP(A2147,[3]data1683177749303!$A$2:$J$6448,10,0)</f>
        <v>4800</v>
      </c>
    </row>
    <row r="2148" spans="1:13" ht="15.75" outlineLevel="1">
      <c r="A2148" s="10">
        <v>1623100541</v>
      </c>
      <c r="B2148" s="11">
        <v>541</v>
      </c>
      <c r="C2148" s="19">
        <v>623100</v>
      </c>
      <c r="D2148" s="13">
        <v>1</v>
      </c>
      <c r="E2148" s="136" t="s">
        <v>3154</v>
      </c>
      <c r="F2148" s="15" t="s">
        <v>1202</v>
      </c>
      <c r="G2148" s="137" t="s">
        <v>3154</v>
      </c>
      <c r="H2148" s="13" t="s">
        <v>31</v>
      </c>
      <c r="I2148" s="16">
        <f>K2148/L2148-1</f>
        <v>0.35338345864661647</v>
      </c>
      <c r="J2148" s="126" t="s">
        <v>3154</v>
      </c>
      <c r="K2148" s="17">
        <f>VLOOKUP(A2148,[4]גיליון1!$A$1574:$P$7681,10,0)</f>
        <v>450000</v>
      </c>
      <c r="L2148" s="17">
        <f>VLOOKUP(A2148,'[2]2023'!$A$9:$I$7853,9,0)</f>
        <v>332500</v>
      </c>
      <c r="M2148" s="18">
        <f>VLOOKUP(A2148,[3]data1683177749303!$A$2:$J$6448,10,0)</f>
        <v>445200.19</v>
      </c>
    </row>
    <row r="2149" spans="1:13" ht="15.75" outlineLevel="1">
      <c r="A2149" s="10">
        <v>1623100544</v>
      </c>
      <c r="B2149" s="11">
        <v>544</v>
      </c>
      <c r="C2149" s="19">
        <v>623100</v>
      </c>
      <c r="D2149" s="13">
        <v>1</v>
      </c>
      <c r="E2149" s="136" t="s">
        <v>3154</v>
      </c>
      <c r="F2149" s="15" t="s">
        <v>56</v>
      </c>
      <c r="G2149" s="137" t="s">
        <v>3154</v>
      </c>
      <c r="H2149" s="13" t="s">
        <v>31</v>
      </c>
      <c r="I2149" s="126" t="s">
        <v>3154</v>
      </c>
      <c r="J2149" s="126" t="s">
        <v>3154</v>
      </c>
      <c r="K2149" s="17">
        <f>VLOOKUP(A2149,[4]גיליון1!$A$1574:$P$7681,10,0)</f>
        <v>0</v>
      </c>
      <c r="L2149" s="17">
        <f>VLOOKUP(A2149,'[2]2023'!$A$9:$I$7853,9,0)</f>
        <v>0</v>
      </c>
      <c r="M2149" s="140" t="s">
        <v>3154</v>
      </c>
    </row>
    <row r="2150" spans="1:13" ht="15.75" outlineLevel="1">
      <c r="A2150" s="10">
        <v>1623100562</v>
      </c>
      <c r="B2150" s="11">
        <v>562</v>
      </c>
      <c r="C2150" s="19">
        <v>623100</v>
      </c>
      <c r="D2150" s="13">
        <v>1</v>
      </c>
      <c r="E2150" s="136" t="s">
        <v>3154</v>
      </c>
      <c r="F2150" s="15" t="s">
        <v>60</v>
      </c>
      <c r="G2150" s="137" t="s">
        <v>3154</v>
      </c>
      <c r="H2150" s="13" t="s">
        <v>31</v>
      </c>
      <c r="I2150" s="16">
        <f>K2150/L2150-1</f>
        <v>0</v>
      </c>
      <c r="J2150" s="126" t="s">
        <v>3154</v>
      </c>
      <c r="K2150" s="17">
        <f>VLOOKUP(A2150,[4]גיליון1!$A$1574:$P$7681,10,0)</f>
        <v>399000</v>
      </c>
      <c r="L2150" s="17">
        <f>VLOOKUP(A2150,'[2]2023'!$A$9:$I$7853,9,0)</f>
        <v>399000</v>
      </c>
      <c r="M2150" s="18">
        <f>VLOOKUP(A2150,[3]data1683177749303!$A$2:$J$6448,10,0)</f>
        <v>303186.42</v>
      </c>
    </row>
    <row r="2151" spans="1:13" ht="15.75" outlineLevel="1">
      <c r="A2151" s="10">
        <v>1623100571</v>
      </c>
      <c r="B2151" s="11">
        <v>571</v>
      </c>
      <c r="C2151" s="19">
        <v>623100</v>
      </c>
      <c r="D2151" s="13">
        <v>1</v>
      </c>
      <c r="E2151" s="136" t="s">
        <v>3154</v>
      </c>
      <c r="F2151" s="15" t="s">
        <v>91</v>
      </c>
      <c r="G2151" s="137" t="s">
        <v>3154</v>
      </c>
      <c r="H2151" s="13" t="s">
        <v>31</v>
      </c>
      <c r="I2151" s="16">
        <f>K2151/L2151-1</f>
        <v>0</v>
      </c>
      <c r="J2151" s="126" t="s">
        <v>3154</v>
      </c>
      <c r="K2151" s="17">
        <f>VLOOKUP(A2151,[4]גיליון1!$A$1574:$P$7681,10,0)</f>
        <v>214800</v>
      </c>
      <c r="L2151" s="17">
        <f>VLOOKUP(A2151,'[2]2023'!$A$9:$I$7853,9,0)</f>
        <v>214800</v>
      </c>
      <c r="M2151" s="18">
        <f>VLOOKUP(A2151,[3]data1683177749303!$A$2:$J$6448,10,0)</f>
        <v>204800</v>
      </c>
    </row>
    <row r="2152" spans="1:13" ht="15.75" outlineLevel="1">
      <c r="A2152" s="10">
        <v>1623100753</v>
      </c>
      <c r="B2152" s="11">
        <v>753</v>
      </c>
      <c r="C2152" s="19">
        <v>623100</v>
      </c>
      <c r="D2152" s="13">
        <v>1</v>
      </c>
      <c r="E2152" s="136" t="s">
        <v>3154</v>
      </c>
      <c r="F2152" s="15" t="s">
        <v>28</v>
      </c>
      <c r="G2152" s="137" t="s">
        <v>3154</v>
      </c>
      <c r="H2152" s="13" t="s">
        <v>31</v>
      </c>
      <c r="I2152" s="126" t="s">
        <v>3154</v>
      </c>
      <c r="J2152" s="126" t="s">
        <v>3154</v>
      </c>
      <c r="K2152" s="17">
        <f>VLOOKUP(A2152,[4]גיליון1!$A$1574:$P$7681,10,0)</f>
        <v>0</v>
      </c>
      <c r="L2152" s="17">
        <f>VLOOKUP(A2152,'[2]2023'!$A$9:$I$7853,9,0)</f>
        <v>0</v>
      </c>
      <c r="M2152" s="18">
        <f>VLOOKUP(A2152,[3]data1683177749303!$A$2:$J$6448,10,0)</f>
        <v>0</v>
      </c>
    </row>
    <row r="2153" spans="1:13" ht="15.75" outlineLevel="1">
      <c r="A2153" s="10">
        <v>1623100757</v>
      </c>
      <c r="B2153" s="11">
        <v>757</v>
      </c>
      <c r="C2153" s="19">
        <v>623100</v>
      </c>
      <c r="D2153" s="13">
        <v>1</v>
      </c>
      <c r="E2153" s="136" t="s">
        <v>3154</v>
      </c>
      <c r="F2153" s="15" t="s">
        <v>1303</v>
      </c>
      <c r="G2153" s="137" t="s">
        <v>3154</v>
      </c>
      <c r="H2153" s="13" t="s">
        <v>34</v>
      </c>
      <c r="I2153" s="126" t="s">
        <v>3154</v>
      </c>
      <c r="J2153" s="126" t="s">
        <v>3154</v>
      </c>
      <c r="K2153" s="17">
        <f>VLOOKUP(A2153,[4]גיליון1!$A$1574:$P$7681,10,0)</f>
        <v>0</v>
      </c>
      <c r="L2153" s="17">
        <f>VLOOKUP(A2153,'[2]2023'!$A$9:$I$7853,9,0)</f>
        <v>0</v>
      </c>
      <c r="M2153" s="18">
        <f>VLOOKUP(A2153,[3]data1683177749303!$A$2:$J$6448,10,0)</f>
        <v>0</v>
      </c>
    </row>
    <row r="2154" spans="1:13" ht="15.75" outlineLevel="1">
      <c r="A2154" s="10">
        <v>1623100758</v>
      </c>
      <c r="B2154" s="11">
        <v>758</v>
      </c>
      <c r="C2154" s="19">
        <v>623100</v>
      </c>
      <c r="D2154" s="13">
        <v>1</v>
      </c>
      <c r="E2154" s="136" t="s">
        <v>3154</v>
      </c>
      <c r="F2154" s="15" t="s">
        <v>1319</v>
      </c>
      <c r="G2154" s="137" t="s">
        <v>3154</v>
      </c>
      <c r="H2154" s="13" t="s">
        <v>34</v>
      </c>
      <c r="I2154" s="16">
        <f>K2154/L2154-1</f>
        <v>-0.10526315789473684</v>
      </c>
      <c r="J2154" s="126" t="s">
        <v>3154</v>
      </c>
      <c r="K2154" s="17">
        <v>6800</v>
      </c>
      <c r="L2154" s="17">
        <f>VLOOKUP(A2154,'[2]2023'!$A$9:$I$7853,9,0)</f>
        <v>7600</v>
      </c>
      <c r="M2154" s="18">
        <f>VLOOKUP(A2154,[3]data1683177749303!$A$2:$J$6448,10,0)</f>
        <v>4504.5</v>
      </c>
    </row>
    <row r="2155" spans="1:13" ht="15.75" outlineLevel="1">
      <c r="A2155" s="10">
        <v>1623100931</v>
      </c>
      <c r="B2155" s="11">
        <v>931</v>
      </c>
      <c r="C2155" s="19">
        <v>623100</v>
      </c>
      <c r="D2155" s="13">
        <v>1</v>
      </c>
      <c r="E2155" s="136" t="s">
        <v>3154</v>
      </c>
      <c r="F2155" s="15" t="s">
        <v>1320</v>
      </c>
      <c r="G2155" s="137" t="s">
        <v>3154</v>
      </c>
      <c r="H2155" s="13" t="s">
        <v>34</v>
      </c>
      <c r="I2155" s="126" t="s">
        <v>3154</v>
      </c>
      <c r="J2155" s="126" t="s">
        <v>3154</v>
      </c>
      <c r="K2155" s="17">
        <f>VLOOKUP(A2155,[4]גיליון1!$A$1574:$P$7681,10,0)</f>
        <v>0</v>
      </c>
      <c r="L2155" s="17">
        <f>VLOOKUP(A2155,'[2]2023'!$A$9:$I$7853,9,0)</f>
        <v>0</v>
      </c>
      <c r="M2155" s="140" t="s">
        <v>3154</v>
      </c>
    </row>
    <row r="2156" spans="1:13" ht="16.5" thickBot="1">
      <c r="A2156" s="10">
        <v>1623100961</v>
      </c>
      <c r="B2156" s="11">
        <v>961</v>
      </c>
      <c r="C2156" s="19">
        <v>623100</v>
      </c>
      <c r="D2156" s="13">
        <v>1</v>
      </c>
      <c r="E2156" s="136" t="s">
        <v>3154</v>
      </c>
      <c r="F2156" s="15" t="s">
        <v>79</v>
      </c>
      <c r="G2156" s="137" t="s">
        <v>3154</v>
      </c>
      <c r="H2156" s="13" t="s">
        <v>34</v>
      </c>
      <c r="I2156" s="126" t="s">
        <v>3154</v>
      </c>
      <c r="J2156" s="126" t="s">
        <v>3154</v>
      </c>
      <c r="K2156" s="17">
        <f>VLOOKUP(A2156,[4]גיליון1!$A$1574:$P$7681,10,0)</f>
        <v>0</v>
      </c>
      <c r="L2156" s="17">
        <f>VLOOKUP(A2156,'[2]2023'!$A$9:$I$7853,9,0)</f>
        <v>0</v>
      </c>
      <c r="M2156" s="140" t="s">
        <v>3154</v>
      </c>
    </row>
    <row r="2157" spans="1:13" ht="16.5" outlineLevel="1" thickBot="1">
      <c r="A2157" s="125" t="s">
        <v>3154</v>
      </c>
      <c r="B2157" s="25" t="s">
        <v>1321</v>
      </c>
      <c r="C2157" s="146" t="s">
        <v>3154</v>
      </c>
      <c r="D2157" s="146" t="s">
        <v>3154</v>
      </c>
      <c r="E2157" s="147" t="s">
        <v>3154</v>
      </c>
      <c r="F2157" s="28" t="s">
        <v>1318</v>
      </c>
      <c r="G2157" s="153" t="s">
        <v>3154</v>
      </c>
      <c r="H2157" s="146" t="s">
        <v>3154</v>
      </c>
      <c r="I2157" s="29">
        <f>K2157/L2157-1</f>
        <v>9.6907390241847136E-2</v>
      </c>
      <c r="J2157" s="127" t="s">
        <v>3154</v>
      </c>
      <c r="K2157" s="37">
        <f t="shared" ref="K2157:M2157" si="118">SUBTOTAL(9,K2138:K2156)</f>
        <v>11715300</v>
      </c>
      <c r="L2157" s="37">
        <f t="shared" si="118"/>
        <v>10680300</v>
      </c>
      <c r="M2157" s="38">
        <f t="shared" si="118"/>
        <v>10459544.42</v>
      </c>
    </row>
    <row r="2158" spans="1:13" ht="15.75" outlineLevel="1">
      <c r="A2158" s="10">
        <v>16232000</v>
      </c>
      <c r="B2158" s="32">
        <v>0</v>
      </c>
      <c r="C2158" s="49">
        <v>623200</v>
      </c>
      <c r="D2158" s="34">
        <v>1</v>
      </c>
      <c r="E2158" s="151" t="s">
        <v>3154</v>
      </c>
      <c r="F2158" s="35" t="s">
        <v>1071</v>
      </c>
      <c r="G2158" s="152" t="s">
        <v>3154</v>
      </c>
      <c r="H2158" s="34" t="s">
        <v>11</v>
      </c>
      <c r="I2158" s="142" t="s">
        <v>3154</v>
      </c>
      <c r="J2158" s="142" t="s">
        <v>3154</v>
      </c>
      <c r="K2158" s="17">
        <f>VLOOKUP(A2158,[4]גיליון1!$A$1574:$P$7681,10,0)</f>
        <v>0</v>
      </c>
      <c r="L2158" s="139" t="s">
        <v>3154</v>
      </c>
      <c r="M2158" s="140" t="s">
        <v>3154</v>
      </c>
    </row>
    <row r="2159" spans="1:13" ht="15.75" outlineLevel="1">
      <c r="A2159" s="10">
        <v>1623200100</v>
      </c>
      <c r="B2159" s="11">
        <v>100</v>
      </c>
      <c r="C2159" s="19">
        <v>623200</v>
      </c>
      <c r="D2159" s="13">
        <v>1</v>
      </c>
      <c r="E2159" s="136" t="s">
        <v>3154</v>
      </c>
      <c r="F2159" s="15" t="s">
        <v>18</v>
      </c>
      <c r="G2159" s="137" t="s">
        <v>3154</v>
      </c>
      <c r="H2159" s="13" t="s">
        <v>11</v>
      </c>
      <c r="I2159" s="126" t="s">
        <v>3154</v>
      </c>
      <c r="J2159" s="126" t="s">
        <v>3154</v>
      </c>
      <c r="K2159" s="17">
        <f>VLOOKUP(A2159,[4]גיליון1!$A$1574:$P$7681,10,0)</f>
        <v>0</v>
      </c>
      <c r="L2159" s="17">
        <f>VLOOKUP(A2159,'[2]2023'!$A$9:$I$7853,9,0)</f>
        <v>0</v>
      </c>
      <c r="M2159" s="140" t="s">
        <v>3154</v>
      </c>
    </row>
    <row r="2160" spans="1:13" ht="15.75" outlineLevel="1">
      <c r="A2160" s="10">
        <v>1623200110</v>
      </c>
      <c r="B2160" s="11">
        <v>110</v>
      </c>
      <c r="C2160" s="19">
        <v>623200</v>
      </c>
      <c r="D2160" s="13">
        <v>1</v>
      </c>
      <c r="E2160" s="136" t="s">
        <v>3154</v>
      </c>
      <c r="F2160" s="15" t="s">
        <v>19</v>
      </c>
      <c r="G2160" s="137" t="s">
        <v>3154</v>
      </c>
      <c r="H2160" s="13" t="s">
        <v>20</v>
      </c>
      <c r="I2160" s="126" t="s">
        <v>3154</v>
      </c>
      <c r="J2160" s="126" t="s">
        <v>3154</v>
      </c>
      <c r="K2160" s="17">
        <f>VLOOKUP(A2160,[4]גיליון1!$A$1574:$P$7681,10,0)</f>
        <v>0</v>
      </c>
      <c r="L2160" s="17">
        <f>VLOOKUP(A2160,'[2]2023'!$A$9:$I$7853,9,0)</f>
        <v>0</v>
      </c>
      <c r="M2160" s="18">
        <f>VLOOKUP(A2160,[3]data1683177749303!$A$2:$J$6448,10,0)</f>
        <v>0</v>
      </c>
    </row>
    <row r="2161" spans="1:13" ht="15.75" outlineLevel="1">
      <c r="A2161" s="10">
        <v>1623200119</v>
      </c>
      <c r="B2161" s="11">
        <v>119</v>
      </c>
      <c r="C2161" s="19">
        <v>623200</v>
      </c>
      <c r="D2161" s="13">
        <v>1</v>
      </c>
      <c r="E2161" s="136" t="s">
        <v>3154</v>
      </c>
      <c r="F2161" s="15" t="s">
        <v>21</v>
      </c>
      <c r="G2161" s="137" t="s">
        <v>3154</v>
      </c>
      <c r="H2161" s="13" t="s">
        <v>20</v>
      </c>
      <c r="I2161" s="126" t="s">
        <v>3154</v>
      </c>
      <c r="J2161" s="126" t="s">
        <v>3154</v>
      </c>
      <c r="K2161" s="17">
        <f>VLOOKUP(A2161,[4]גיליון1!$A$1574:$P$7681,10,0)</f>
        <v>0</v>
      </c>
      <c r="L2161" s="17">
        <f>VLOOKUP(A2161,'[2]2023'!$A$9:$I$7853,9,0)</f>
        <v>0</v>
      </c>
      <c r="M2161" s="18">
        <f>VLOOKUP(A2161,[3]data1683177749303!$A$2:$J$6448,10,0)</f>
        <v>-33.81</v>
      </c>
    </row>
    <row r="2162" spans="1:13" ht="15.75" outlineLevel="1">
      <c r="A2162" s="10">
        <v>1623200122</v>
      </c>
      <c r="B2162" s="11">
        <v>122</v>
      </c>
      <c r="C2162" s="19">
        <v>623200</v>
      </c>
      <c r="D2162" s="13">
        <v>1</v>
      </c>
      <c r="E2162" s="136" t="s">
        <v>3154</v>
      </c>
      <c r="F2162" s="15" t="s">
        <v>22</v>
      </c>
      <c r="G2162" s="137" t="s">
        <v>3154</v>
      </c>
      <c r="H2162" s="13" t="s">
        <v>20</v>
      </c>
      <c r="I2162" s="126" t="s">
        <v>3154</v>
      </c>
      <c r="J2162" s="126" t="s">
        <v>3154</v>
      </c>
      <c r="K2162" s="17">
        <f>VLOOKUP(A2162,[4]גיליון1!$A$1574:$P$7681,10,0)</f>
        <v>0</v>
      </c>
      <c r="L2162" s="17">
        <f>VLOOKUP(A2162,'[2]2023'!$A$9:$I$7853,9,0)</f>
        <v>0</v>
      </c>
      <c r="M2162" s="18">
        <f>VLOOKUP(A2162,[3]data1683177749303!$A$2:$J$6448,10,0)</f>
        <v>0</v>
      </c>
    </row>
    <row r="2163" spans="1:13" ht="15.75" outlineLevel="1">
      <c r="A2163" s="10">
        <v>1623200126</v>
      </c>
      <c r="B2163" s="11">
        <v>126</v>
      </c>
      <c r="C2163" s="19">
        <v>623200</v>
      </c>
      <c r="D2163" s="13">
        <v>1</v>
      </c>
      <c r="E2163" s="136" t="s">
        <v>3154</v>
      </c>
      <c r="F2163" s="15" t="s">
        <v>23</v>
      </c>
      <c r="G2163" s="137" t="s">
        <v>3154</v>
      </c>
      <c r="H2163" s="13" t="s">
        <v>20</v>
      </c>
      <c r="I2163" s="126" t="s">
        <v>3154</v>
      </c>
      <c r="J2163" s="126" t="s">
        <v>3154</v>
      </c>
      <c r="K2163" s="17">
        <f>VLOOKUP(A2163,[4]גיליון1!$A$1574:$P$7681,10,0)</f>
        <v>0</v>
      </c>
      <c r="L2163" s="17">
        <f>VLOOKUP(A2163,'[2]2023'!$A$9:$I$7853,9,0)</f>
        <v>0</v>
      </c>
      <c r="M2163" s="18">
        <f>VLOOKUP(A2163,[3]data1683177749303!$A$2:$J$6448,10,0)</f>
        <v>0</v>
      </c>
    </row>
    <row r="2164" spans="1:13" ht="15.75" outlineLevel="1">
      <c r="A2164" s="10">
        <v>1623200130</v>
      </c>
      <c r="B2164" s="11">
        <v>130</v>
      </c>
      <c r="C2164" s="19">
        <v>623200</v>
      </c>
      <c r="D2164" s="13">
        <v>1</v>
      </c>
      <c r="E2164" s="136" t="s">
        <v>3154</v>
      </c>
      <c r="F2164" s="15" t="s">
        <v>24</v>
      </c>
      <c r="G2164" s="137" t="s">
        <v>3154</v>
      </c>
      <c r="H2164" s="13" t="s">
        <v>20</v>
      </c>
      <c r="I2164" s="126" t="s">
        <v>3154</v>
      </c>
      <c r="J2164" s="126" t="s">
        <v>3154</v>
      </c>
      <c r="K2164" s="17">
        <f>VLOOKUP(A2164,[4]גיליון1!$A$1574:$P$7681,10,0)</f>
        <v>0</v>
      </c>
      <c r="L2164" s="17">
        <f>VLOOKUP(A2164,'[2]2023'!$A$9:$I$7853,9,0)</f>
        <v>0</v>
      </c>
      <c r="M2164" s="18">
        <f>VLOOKUP(A2164,[3]data1683177749303!$A$2:$J$6448,10,0)</f>
        <v>0</v>
      </c>
    </row>
    <row r="2165" spans="1:13" ht="15.75" outlineLevel="1">
      <c r="A2165" s="10">
        <v>1623200140</v>
      </c>
      <c r="B2165" s="11">
        <v>140</v>
      </c>
      <c r="C2165" s="19">
        <v>623200</v>
      </c>
      <c r="D2165" s="13">
        <v>1</v>
      </c>
      <c r="E2165" s="136" t="s">
        <v>3154</v>
      </c>
      <c r="F2165" s="15" t="s">
        <v>25</v>
      </c>
      <c r="G2165" s="137" t="s">
        <v>3154</v>
      </c>
      <c r="H2165" s="13" t="s">
        <v>20</v>
      </c>
      <c r="I2165" s="126" t="s">
        <v>3154</v>
      </c>
      <c r="J2165" s="126" t="s">
        <v>3154</v>
      </c>
      <c r="K2165" s="17">
        <f>VLOOKUP(A2165,[4]גיליון1!$A$1574:$P$7681,10,0)</f>
        <v>0</v>
      </c>
      <c r="L2165" s="17">
        <f>VLOOKUP(A2165,'[2]2023'!$A$9:$I$7853,9,0)</f>
        <v>0</v>
      </c>
      <c r="M2165" s="18">
        <f>VLOOKUP(A2165,[3]data1683177749303!$A$2:$J$6448,10,0)</f>
        <v>0</v>
      </c>
    </row>
    <row r="2166" spans="1:13" ht="15.75" outlineLevel="1">
      <c r="A2166" s="10">
        <v>1623200200</v>
      </c>
      <c r="B2166" s="11">
        <v>200</v>
      </c>
      <c r="C2166" s="19">
        <v>623200</v>
      </c>
      <c r="D2166" s="13">
        <v>1</v>
      </c>
      <c r="E2166" s="136" t="s">
        <v>3154</v>
      </c>
      <c r="F2166" s="15" t="s">
        <v>26</v>
      </c>
      <c r="G2166" s="137" t="s">
        <v>3154</v>
      </c>
      <c r="H2166" s="13" t="s">
        <v>11</v>
      </c>
      <c r="I2166" s="126" t="s">
        <v>3154</v>
      </c>
      <c r="J2166" s="126" t="s">
        <v>3154</v>
      </c>
      <c r="K2166" s="17">
        <f>VLOOKUP(A2166,[4]גיליון1!$A$1574:$P$7681,10,0)</f>
        <v>0</v>
      </c>
      <c r="L2166" s="17">
        <f>VLOOKUP(A2166,'[2]2023'!$A$9:$I$7853,9,0)</f>
        <v>0</v>
      </c>
      <c r="M2166" s="140" t="s">
        <v>3154</v>
      </c>
    </row>
    <row r="2167" spans="1:13" ht="15.75" outlineLevel="1">
      <c r="A2167" s="10">
        <v>1623200210</v>
      </c>
      <c r="B2167" s="11">
        <v>210</v>
      </c>
      <c r="C2167" s="19">
        <v>623200</v>
      </c>
      <c r="D2167" s="13">
        <v>1</v>
      </c>
      <c r="E2167" s="136" t="s">
        <v>3154</v>
      </c>
      <c r="F2167" s="15" t="s">
        <v>27</v>
      </c>
      <c r="G2167" s="137" t="s">
        <v>3154</v>
      </c>
      <c r="H2167" s="13" t="s">
        <v>20</v>
      </c>
      <c r="I2167" s="126" t="s">
        <v>3154</v>
      </c>
      <c r="J2167" s="126" t="s">
        <v>3154</v>
      </c>
      <c r="K2167" s="17">
        <f>VLOOKUP(A2167,[4]גיליון1!$A$1574:$P$7681,10,0)</f>
        <v>0</v>
      </c>
      <c r="L2167" s="17">
        <f>VLOOKUP(A2167,'[2]2023'!$A$9:$I$7853,9,0)</f>
        <v>0</v>
      </c>
      <c r="M2167" s="140" t="s">
        <v>3154</v>
      </c>
    </row>
    <row r="2168" spans="1:13" ht="15.75" outlineLevel="1">
      <c r="A2168" s="10">
        <v>1623200253</v>
      </c>
      <c r="B2168" s="11">
        <v>253</v>
      </c>
      <c r="C2168" s="19">
        <v>623200</v>
      </c>
      <c r="D2168" s="13">
        <v>1</v>
      </c>
      <c r="E2168" s="136" t="s">
        <v>3154</v>
      </c>
      <c r="F2168" s="15" t="s">
        <v>28</v>
      </c>
      <c r="G2168" s="137" t="s">
        <v>3154</v>
      </c>
      <c r="H2168" s="13" t="s">
        <v>20</v>
      </c>
      <c r="I2168" s="126" t="s">
        <v>3154</v>
      </c>
      <c r="J2168" s="126" t="s">
        <v>3154</v>
      </c>
      <c r="K2168" s="17">
        <f>VLOOKUP(A2168,[4]גיליון1!$A$1574:$P$7681,10,0)</f>
        <v>0</v>
      </c>
      <c r="L2168" s="17">
        <f>VLOOKUP(A2168,'[2]2023'!$A$9:$I$7853,9,0)</f>
        <v>0</v>
      </c>
      <c r="M2168" s="18">
        <f>VLOOKUP(A2168,[3]data1683177749303!$A$2:$J$6448,10,0)</f>
        <v>9290.94</v>
      </c>
    </row>
    <row r="2169" spans="1:13" ht="15.75" outlineLevel="1">
      <c r="A2169" s="10">
        <v>1623200258</v>
      </c>
      <c r="B2169" s="11">
        <v>258</v>
      </c>
      <c r="C2169" s="19">
        <v>623200</v>
      </c>
      <c r="D2169" s="13">
        <v>1</v>
      </c>
      <c r="E2169" s="136" t="s">
        <v>3154</v>
      </c>
      <c r="F2169" s="15" t="s">
        <v>1322</v>
      </c>
      <c r="G2169" s="137" t="s">
        <v>3154</v>
      </c>
      <c r="H2169" s="13" t="s">
        <v>20</v>
      </c>
      <c r="I2169" s="126" t="s">
        <v>3154</v>
      </c>
      <c r="J2169" s="126" t="s">
        <v>3154</v>
      </c>
      <c r="K2169" s="17">
        <f>VLOOKUP(A2169,[4]גיליון1!$A$1574:$P$7681,10,0)</f>
        <v>0</v>
      </c>
      <c r="L2169" s="17">
        <f>VLOOKUP(A2169,'[2]2023'!$A$9:$I$7853,9,0)</f>
        <v>0</v>
      </c>
      <c r="M2169" s="140" t="s">
        <v>3154</v>
      </c>
    </row>
    <row r="2170" spans="1:13" ht="15.75" outlineLevel="1">
      <c r="A2170" s="10">
        <v>1623200400</v>
      </c>
      <c r="B2170" s="11">
        <v>400</v>
      </c>
      <c r="C2170" s="19">
        <v>623200</v>
      </c>
      <c r="D2170" s="13">
        <v>1</v>
      </c>
      <c r="E2170" s="136" t="s">
        <v>3154</v>
      </c>
      <c r="F2170" s="15" t="s">
        <v>29</v>
      </c>
      <c r="G2170" s="137" t="s">
        <v>3154</v>
      </c>
      <c r="H2170" s="13" t="s">
        <v>11</v>
      </c>
      <c r="I2170" s="126" t="s">
        <v>3154</v>
      </c>
      <c r="J2170" s="126" t="s">
        <v>3154</v>
      </c>
      <c r="K2170" s="17">
        <f>VLOOKUP(A2170,[4]גיליון1!$A$1574:$P$7681,10,0)</f>
        <v>0</v>
      </c>
      <c r="L2170" s="17">
        <f>VLOOKUP(A2170,'[2]2023'!$A$9:$I$7853,9,0)</f>
        <v>0</v>
      </c>
      <c r="M2170" s="140" t="s">
        <v>3154</v>
      </c>
    </row>
    <row r="2171" spans="1:13" ht="15.75" outlineLevel="1">
      <c r="A2171" s="10">
        <v>1623200471</v>
      </c>
      <c r="B2171" s="11">
        <v>471</v>
      </c>
      <c r="C2171" s="19">
        <v>623200</v>
      </c>
      <c r="D2171" s="13">
        <v>1</v>
      </c>
      <c r="E2171" s="136" t="s">
        <v>3154</v>
      </c>
      <c r="F2171" s="15" t="s">
        <v>87</v>
      </c>
      <c r="G2171" s="137" t="s">
        <v>3154</v>
      </c>
      <c r="H2171" s="13" t="s">
        <v>34</v>
      </c>
      <c r="I2171" s="126" t="s">
        <v>3154</v>
      </c>
      <c r="J2171" s="126" t="s">
        <v>3154</v>
      </c>
      <c r="K2171" s="17">
        <f>VLOOKUP(A2171,[4]גיליון1!$A$1574:$P$7681,10,0)</f>
        <v>0</v>
      </c>
      <c r="L2171" s="17">
        <f>VLOOKUP(A2171,'[2]2023'!$A$9:$I$7853,9,0)</f>
        <v>0</v>
      </c>
      <c r="M2171" s="140" t="s">
        <v>3154</v>
      </c>
    </row>
    <row r="2172" spans="1:13" ht="15.75" outlineLevel="1">
      <c r="A2172" s="10">
        <v>1623200492</v>
      </c>
      <c r="B2172" s="11">
        <v>492</v>
      </c>
      <c r="C2172" s="19">
        <v>623200</v>
      </c>
      <c r="D2172" s="13">
        <v>1</v>
      </c>
      <c r="E2172" s="136" t="s">
        <v>3154</v>
      </c>
      <c r="F2172" s="15" t="s">
        <v>83</v>
      </c>
      <c r="G2172" s="137" t="s">
        <v>3154</v>
      </c>
      <c r="H2172" s="13" t="s">
        <v>31</v>
      </c>
      <c r="I2172" s="16">
        <f>K2172/L2172-1</f>
        <v>0</v>
      </c>
      <c r="J2172" s="126" t="s">
        <v>3154</v>
      </c>
      <c r="K2172" s="17">
        <f>VLOOKUP(A2172,[4]גיליון1!$A$1574:$P$7681,10,0)</f>
        <v>325500</v>
      </c>
      <c r="L2172" s="17">
        <f>VLOOKUP(A2172,'[2]2023'!$A$9:$I$7853,9,0)</f>
        <v>325500</v>
      </c>
      <c r="M2172" s="18">
        <f>VLOOKUP(A2172,[3]data1683177749303!$A$2:$J$6448,10,0)</f>
        <v>285231</v>
      </c>
    </row>
    <row r="2173" spans="1:13" ht="15.75" outlineLevel="1">
      <c r="A2173" s="10">
        <v>1623200500</v>
      </c>
      <c r="B2173" s="11">
        <v>500</v>
      </c>
      <c r="C2173" s="19">
        <v>623200</v>
      </c>
      <c r="D2173" s="13">
        <v>1</v>
      </c>
      <c r="E2173" s="136" t="s">
        <v>3154</v>
      </c>
      <c r="F2173" s="15" t="s">
        <v>51</v>
      </c>
      <c r="G2173" s="137" t="s">
        <v>3154</v>
      </c>
      <c r="H2173" s="13" t="s">
        <v>11</v>
      </c>
      <c r="I2173" s="126" t="s">
        <v>3154</v>
      </c>
      <c r="J2173" s="126" t="s">
        <v>3154</v>
      </c>
      <c r="K2173" s="17">
        <f>VLOOKUP(A2173,[4]גיליון1!$A$1574:$P$7681,10,0)</f>
        <v>0</v>
      </c>
      <c r="L2173" s="17">
        <f>VLOOKUP(A2173,'[2]2023'!$A$9:$I$7853,9,0)</f>
        <v>0</v>
      </c>
      <c r="M2173" s="140" t="s">
        <v>3154</v>
      </c>
    </row>
    <row r="2174" spans="1:13" ht="15.75" outlineLevel="1">
      <c r="A2174" s="10">
        <v>1623200540</v>
      </c>
      <c r="B2174" s="11">
        <v>540</v>
      </c>
      <c r="C2174" s="19">
        <v>623200</v>
      </c>
      <c r="D2174" s="13">
        <v>1</v>
      </c>
      <c r="E2174" s="136" t="s">
        <v>3154</v>
      </c>
      <c r="F2174" s="15" t="s">
        <v>53</v>
      </c>
      <c r="G2174" s="137" t="s">
        <v>3154</v>
      </c>
      <c r="H2174" s="13" t="s">
        <v>31</v>
      </c>
      <c r="I2174" s="126" t="s">
        <v>3154</v>
      </c>
      <c r="J2174" s="126" t="s">
        <v>3154</v>
      </c>
      <c r="K2174" s="17">
        <f>VLOOKUP(A2174,[4]גיליון1!$A$1574:$P$7681,10,0)</f>
        <v>0</v>
      </c>
      <c r="L2174" s="17">
        <f>VLOOKUP(A2174,'[2]2023'!$A$9:$I$7853,9,0)</f>
        <v>0</v>
      </c>
      <c r="M2174" s="140" t="s">
        <v>3154</v>
      </c>
    </row>
    <row r="2175" spans="1:13" ht="15.75" outlineLevel="1">
      <c r="A2175" s="10">
        <v>1623200541</v>
      </c>
      <c r="B2175" s="11">
        <v>541</v>
      </c>
      <c r="C2175" s="19">
        <v>623200</v>
      </c>
      <c r="D2175" s="13">
        <v>1</v>
      </c>
      <c r="E2175" s="136" t="s">
        <v>3154</v>
      </c>
      <c r="F2175" s="15" t="s">
        <v>1202</v>
      </c>
      <c r="G2175" s="137" t="s">
        <v>3154</v>
      </c>
      <c r="H2175" s="13" t="s">
        <v>31</v>
      </c>
      <c r="I2175" s="126" t="s">
        <v>3154</v>
      </c>
      <c r="J2175" s="126" t="s">
        <v>3154</v>
      </c>
      <c r="K2175" s="17">
        <f>VLOOKUP(A2175,[4]גיליון1!$A$1574:$P$7681,10,0)</f>
        <v>0</v>
      </c>
      <c r="L2175" s="17">
        <f>VLOOKUP(A2175,'[2]2023'!$A$9:$I$7853,9,0)</f>
        <v>0</v>
      </c>
      <c r="M2175" s="140" t="s">
        <v>3154</v>
      </c>
    </row>
    <row r="2176" spans="1:13" ht="15.75" outlineLevel="1">
      <c r="A2176" s="10">
        <v>1623200542</v>
      </c>
      <c r="B2176" s="11">
        <v>542</v>
      </c>
      <c r="C2176" s="19">
        <v>623200</v>
      </c>
      <c r="D2176" s="13">
        <v>1</v>
      </c>
      <c r="E2176" s="136" t="s">
        <v>3154</v>
      </c>
      <c r="F2176" s="15" t="s">
        <v>1323</v>
      </c>
      <c r="G2176" s="137" t="s">
        <v>3154</v>
      </c>
      <c r="H2176" s="13" t="s">
        <v>31</v>
      </c>
      <c r="I2176" s="16">
        <f>K2176/L2176-1</f>
        <v>0</v>
      </c>
      <c r="J2176" s="126" t="s">
        <v>3154</v>
      </c>
      <c r="K2176" s="17">
        <f>VLOOKUP(A2176,[4]גיליון1!$A$1574:$P$7681,10,0)</f>
        <v>2600000</v>
      </c>
      <c r="L2176" s="17">
        <f>VLOOKUP(A2176,'[2]2023'!$A$9:$I$7853,9,0)</f>
        <v>2600000</v>
      </c>
      <c r="M2176" s="18">
        <f>VLOOKUP(A2176,[3]data1683177749303!$A$2:$J$6448,10,0)</f>
        <v>915969.51</v>
      </c>
    </row>
    <row r="2177" spans="1:13" ht="15.75" outlineLevel="1">
      <c r="A2177" s="10">
        <v>1623200544</v>
      </c>
      <c r="B2177" s="11">
        <v>544</v>
      </c>
      <c r="C2177" s="19">
        <v>623200</v>
      </c>
      <c r="D2177" s="13">
        <v>1</v>
      </c>
      <c r="E2177" s="136" t="s">
        <v>3154</v>
      </c>
      <c r="F2177" s="15" t="s">
        <v>56</v>
      </c>
      <c r="G2177" s="137" t="s">
        <v>3154</v>
      </c>
      <c r="H2177" s="13" t="s">
        <v>31</v>
      </c>
      <c r="I2177" s="16">
        <f>K2177/L2177-1</f>
        <v>-9.9877600979192183E-2</v>
      </c>
      <c r="J2177" s="126" t="s">
        <v>3154</v>
      </c>
      <c r="K2177" s="17">
        <v>367700</v>
      </c>
      <c r="L2177" s="17">
        <f>VLOOKUP(A2177,'[2]2023'!$A$9:$I$7853,9,0)</f>
        <v>408500</v>
      </c>
      <c r="M2177" s="18">
        <f>VLOOKUP(A2177,[3]data1683177749303!$A$2:$J$6448,10,0)</f>
        <v>106568.75</v>
      </c>
    </row>
    <row r="2178" spans="1:13" ht="15.75" outlineLevel="1">
      <c r="A2178" s="10">
        <v>1623200550</v>
      </c>
      <c r="B2178" s="11">
        <v>550</v>
      </c>
      <c r="C2178" s="19">
        <v>623200</v>
      </c>
      <c r="D2178" s="13">
        <v>1</v>
      </c>
      <c r="E2178" s="136" t="s">
        <v>3154</v>
      </c>
      <c r="F2178" s="15" t="s">
        <v>58</v>
      </c>
      <c r="G2178" s="137" t="s">
        <v>3154</v>
      </c>
      <c r="H2178" s="13" t="s">
        <v>34</v>
      </c>
      <c r="I2178" s="16">
        <f>K2178/L2178-1</f>
        <v>-9.8245614035087692E-2</v>
      </c>
      <c r="J2178" s="126" t="s">
        <v>3154</v>
      </c>
      <c r="K2178" s="17">
        <v>25700</v>
      </c>
      <c r="L2178" s="17">
        <f>VLOOKUP(A2178,'[2]2023'!$A$9:$I$7853,9,0)</f>
        <v>28500</v>
      </c>
      <c r="M2178" s="18">
        <f>VLOOKUP(A2178,[3]data1683177749303!$A$2:$J$6448,10,0)</f>
        <v>9179.0400000000009</v>
      </c>
    </row>
    <row r="2179" spans="1:13" ht="15.75" outlineLevel="1">
      <c r="A2179" s="10">
        <v>1623200551</v>
      </c>
      <c r="B2179" s="11">
        <v>551</v>
      </c>
      <c r="C2179" s="19">
        <v>623200</v>
      </c>
      <c r="D2179" s="13">
        <v>1</v>
      </c>
      <c r="E2179" s="136" t="s">
        <v>3154</v>
      </c>
      <c r="F2179" s="15" t="s">
        <v>1324</v>
      </c>
      <c r="G2179" s="137" t="s">
        <v>3154</v>
      </c>
      <c r="H2179" s="13" t="s">
        <v>34</v>
      </c>
      <c r="I2179" s="126" t="s">
        <v>3154</v>
      </c>
      <c r="J2179" s="126" t="s">
        <v>3154</v>
      </c>
      <c r="K2179" s="17">
        <f>VLOOKUP(A2179,[4]גיליון1!$A$1574:$P$7681,10,0)</f>
        <v>0</v>
      </c>
      <c r="L2179" s="17">
        <f>VLOOKUP(A2179,'[2]2023'!$A$9:$I$7853,9,0)</f>
        <v>0</v>
      </c>
      <c r="M2179" s="18">
        <f>VLOOKUP(A2179,[3]data1683177749303!$A$2:$J$6448,10,0)</f>
        <v>0</v>
      </c>
    </row>
    <row r="2180" spans="1:13" ht="15.75" outlineLevel="1">
      <c r="A2180" s="10">
        <v>1623200561</v>
      </c>
      <c r="B2180" s="11">
        <v>561</v>
      </c>
      <c r="C2180" s="19">
        <v>623200</v>
      </c>
      <c r="D2180" s="13">
        <v>1</v>
      </c>
      <c r="E2180" s="136" t="s">
        <v>3154</v>
      </c>
      <c r="F2180" s="15" t="s">
        <v>59</v>
      </c>
      <c r="G2180" s="137" t="s">
        <v>3154</v>
      </c>
      <c r="H2180" s="13" t="s">
        <v>34</v>
      </c>
      <c r="I2180" s="126" t="s">
        <v>3154</v>
      </c>
      <c r="J2180" s="126" t="s">
        <v>3154</v>
      </c>
      <c r="K2180" s="17">
        <f>VLOOKUP(A2180,[4]גיליון1!$A$1574:$P$7681,10,0)</f>
        <v>0</v>
      </c>
      <c r="L2180" s="17">
        <f>VLOOKUP(A2180,'[2]2023'!$A$9:$I$7853,9,0)</f>
        <v>0</v>
      </c>
      <c r="M2180" s="140" t="s">
        <v>3154</v>
      </c>
    </row>
    <row r="2181" spans="1:13" ht="15.75" outlineLevel="1">
      <c r="A2181" s="10">
        <v>1623200562</v>
      </c>
      <c r="B2181" s="11">
        <v>562</v>
      </c>
      <c r="C2181" s="19">
        <v>623200</v>
      </c>
      <c r="D2181" s="13">
        <v>1</v>
      </c>
      <c r="E2181" s="136" t="s">
        <v>3154</v>
      </c>
      <c r="F2181" s="15" t="s">
        <v>60</v>
      </c>
      <c r="G2181" s="137" t="s">
        <v>3154</v>
      </c>
      <c r="H2181" s="13" t="s">
        <v>34</v>
      </c>
      <c r="I2181" s="126" t="s">
        <v>3154</v>
      </c>
      <c r="J2181" s="126" t="s">
        <v>3154</v>
      </c>
      <c r="K2181" s="17">
        <f>VLOOKUP(A2181,[4]גיליון1!$A$1574:$P$7681,10,0)</f>
        <v>0</v>
      </c>
      <c r="L2181" s="17">
        <f>VLOOKUP(A2181,'[2]2023'!$A$9:$I$7853,9,0)</f>
        <v>0</v>
      </c>
      <c r="M2181" s="140" t="s">
        <v>3154</v>
      </c>
    </row>
    <row r="2182" spans="1:13" ht="15.75" outlineLevel="1">
      <c r="A2182" s="10">
        <v>1623200565</v>
      </c>
      <c r="B2182" s="11">
        <v>565</v>
      </c>
      <c r="C2182" s="19">
        <v>623200</v>
      </c>
      <c r="D2182" s="13">
        <v>1</v>
      </c>
      <c r="E2182" s="136" t="s">
        <v>3154</v>
      </c>
      <c r="F2182" s="15" t="s">
        <v>1325</v>
      </c>
      <c r="G2182" s="137" t="s">
        <v>3154</v>
      </c>
      <c r="H2182" s="13" t="s">
        <v>34</v>
      </c>
      <c r="I2182" s="126" t="s">
        <v>3154</v>
      </c>
      <c r="J2182" s="126" t="s">
        <v>3154</v>
      </c>
      <c r="K2182" s="17">
        <f>VLOOKUP(A2182,[4]גיליון1!$A$1574:$P$7681,10,0)</f>
        <v>0</v>
      </c>
      <c r="L2182" s="17">
        <f>VLOOKUP(A2182,'[2]2023'!$A$9:$I$7853,9,0)</f>
        <v>0</v>
      </c>
      <c r="M2182" s="140" t="s">
        <v>3154</v>
      </c>
    </row>
    <row r="2183" spans="1:13" s="97" customFormat="1" ht="15.75" outlineLevel="1">
      <c r="A2183" s="10">
        <v>1623200571</v>
      </c>
      <c r="B2183" s="11">
        <v>571</v>
      </c>
      <c r="C2183" s="19">
        <v>623200</v>
      </c>
      <c r="D2183" s="13">
        <v>1</v>
      </c>
      <c r="E2183" s="136" t="s">
        <v>3154</v>
      </c>
      <c r="F2183" s="15" t="s">
        <v>91</v>
      </c>
      <c r="G2183" s="137" t="s">
        <v>3154</v>
      </c>
      <c r="H2183" s="13" t="s">
        <v>31</v>
      </c>
      <c r="I2183" s="16">
        <f>K2183/L2183-1</f>
        <v>0.21945293518300812</v>
      </c>
      <c r="J2183" s="126" t="s">
        <v>3154</v>
      </c>
      <c r="K2183" s="17">
        <f>VLOOKUP(A2183,[4]גיליון1!$A$1574:$P$7681,10,0)</f>
        <v>1555900</v>
      </c>
      <c r="L2183" s="17">
        <f>VLOOKUP(A2183,'[2]2023'!$A$9:$I$7853,9,0)</f>
        <v>1275900</v>
      </c>
      <c r="M2183" s="18">
        <f>VLOOKUP(A2183,[3]data1683177749303!$A$2:$J$6448,10,0)</f>
        <v>1078900</v>
      </c>
    </row>
    <row r="2184" spans="1:13" ht="15.75" outlineLevel="1">
      <c r="A2184" s="10">
        <v>1623200572</v>
      </c>
      <c r="B2184" s="11">
        <v>572</v>
      </c>
      <c r="C2184" s="19">
        <v>623200</v>
      </c>
      <c r="D2184" s="13">
        <v>1</v>
      </c>
      <c r="E2184" s="136" t="s">
        <v>3154</v>
      </c>
      <c r="F2184" s="15" t="s">
        <v>1326</v>
      </c>
      <c r="G2184" s="137" t="s">
        <v>3154</v>
      </c>
      <c r="H2184" s="13" t="s">
        <v>31</v>
      </c>
      <c r="I2184" s="126" t="s">
        <v>3154</v>
      </c>
      <c r="J2184" s="126" t="s">
        <v>3154</v>
      </c>
      <c r="K2184" s="17">
        <f>VLOOKUP(A2184,[4]גיליון1!$A$1574:$P$7681,10,0)</f>
        <v>0</v>
      </c>
      <c r="L2184" s="17">
        <f>VLOOKUP(A2184,'[2]2023'!$A$9:$I$7853,9,0)</f>
        <v>0</v>
      </c>
      <c r="M2184" s="18">
        <f>VLOOKUP(A2184,[3]data1683177749303!$A$2:$J$6448,10,0)</f>
        <v>0</v>
      </c>
    </row>
    <row r="2185" spans="1:13" ht="15.75" outlineLevel="1">
      <c r="A2185" s="10">
        <v>1623200573</v>
      </c>
      <c r="B2185" s="11">
        <v>573</v>
      </c>
      <c r="C2185" s="19">
        <v>623200</v>
      </c>
      <c r="D2185" s="13">
        <v>1</v>
      </c>
      <c r="E2185" s="136" t="s">
        <v>3154</v>
      </c>
      <c r="F2185" s="15" t="s">
        <v>3080</v>
      </c>
      <c r="G2185" s="137" t="s">
        <v>3154</v>
      </c>
      <c r="H2185" s="13" t="s">
        <v>34</v>
      </c>
      <c r="I2185" s="126" t="s">
        <v>3154</v>
      </c>
      <c r="J2185" s="54" t="s">
        <v>522</v>
      </c>
      <c r="K2185" s="17">
        <f>VLOOKUP(A2185,[4]גיליון1!$A$1574:$P$7681,10,0)</f>
        <v>1207500</v>
      </c>
      <c r="L2185" s="139" t="s">
        <v>3154</v>
      </c>
      <c r="M2185" s="140" t="s">
        <v>3154</v>
      </c>
    </row>
    <row r="2186" spans="1:13" ht="15.75" outlineLevel="1">
      <c r="A2186" s="10">
        <v>1623200581</v>
      </c>
      <c r="B2186" s="11">
        <v>581</v>
      </c>
      <c r="C2186" s="19">
        <v>623200</v>
      </c>
      <c r="D2186" s="13">
        <v>1</v>
      </c>
      <c r="E2186" s="136" t="s">
        <v>3154</v>
      </c>
      <c r="F2186" s="15" t="s">
        <v>1278</v>
      </c>
      <c r="G2186" s="137" t="s">
        <v>3154</v>
      </c>
      <c r="H2186" s="13" t="s">
        <v>34</v>
      </c>
      <c r="I2186" s="16">
        <f>K2186/L2186-1</f>
        <v>0.14035087719298245</v>
      </c>
      <c r="J2186" s="126" t="s">
        <v>3154</v>
      </c>
      <c r="K2186" s="17">
        <f>VLOOKUP(A2186,[4]גיליון1!$A$1574:$P$7681,10,0)</f>
        <v>1300000</v>
      </c>
      <c r="L2186" s="17">
        <f>VLOOKUP(A2186,'[2]2023'!$A$9:$I$7853,9,0)</f>
        <v>1140000</v>
      </c>
      <c r="M2186" s="18">
        <f>VLOOKUP(A2186,[3]data1683177749303!$A$2:$J$6448,10,0)</f>
        <v>1148392.44</v>
      </c>
    </row>
    <row r="2187" spans="1:13" ht="15.75" outlineLevel="1">
      <c r="A2187" s="10">
        <v>1623200582</v>
      </c>
      <c r="B2187" s="11">
        <v>582</v>
      </c>
      <c r="C2187" s="19">
        <v>623200</v>
      </c>
      <c r="D2187" s="13">
        <v>1</v>
      </c>
      <c r="E2187" s="136" t="s">
        <v>3154</v>
      </c>
      <c r="F2187" s="15" t="s">
        <v>130</v>
      </c>
      <c r="G2187" s="137" t="s">
        <v>3154</v>
      </c>
      <c r="H2187" s="13" t="s">
        <v>31</v>
      </c>
      <c r="I2187" s="16">
        <f>K2187/L2187-1</f>
        <v>0.5</v>
      </c>
      <c r="J2187" s="126" t="s">
        <v>3154</v>
      </c>
      <c r="K2187" s="17">
        <f>VLOOKUP(A2187,[4]גיליון1!$A$1574:$P$7681,10,0)</f>
        <v>300000</v>
      </c>
      <c r="L2187" s="17">
        <f>VLOOKUP(A2187,'[2]2023'!$A$9:$I$7853,9,0)</f>
        <v>200000</v>
      </c>
      <c r="M2187" s="18">
        <f>VLOOKUP(A2187,[3]data1683177749303!$A$2:$J$6448,10,0)</f>
        <v>325798.76</v>
      </c>
    </row>
    <row r="2188" spans="1:13" ht="15.75" outlineLevel="1">
      <c r="A2188" s="10">
        <v>1623200700</v>
      </c>
      <c r="B2188" s="11">
        <v>700</v>
      </c>
      <c r="C2188" s="19">
        <v>623200</v>
      </c>
      <c r="D2188" s="13">
        <v>1</v>
      </c>
      <c r="E2188" s="136" t="s">
        <v>3154</v>
      </c>
      <c r="F2188" s="15" t="s">
        <v>61</v>
      </c>
      <c r="G2188" s="137" t="s">
        <v>3154</v>
      </c>
      <c r="H2188" s="13" t="s">
        <v>11</v>
      </c>
      <c r="I2188" s="126" t="s">
        <v>3154</v>
      </c>
      <c r="J2188" s="126" t="s">
        <v>3154</v>
      </c>
      <c r="K2188" s="17">
        <f>VLOOKUP(A2188,[4]גיליון1!$A$1574:$P$7681,10,0)</f>
        <v>0</v>
      </c>
      <c r="L2188" s="17">
        <f>VLOOKUP(A2188,'[2]2023'!$A$9:$I$7853,9,0)</f>
        <v>0</v>
      </c>
      <c r="M2188" s="140" t="s">
        <v>3154</v>
      </c>
    </row>
    <row r="2189" spans="1:13" ht="15.75" outlineLevel="1">
      <c r="A2189" s="10">
        <v>1623200715</v>
      </c>
      <c r="B2189" s="11">
        <v>715</v>
      </c>
      <c r="C2189" s="19">
        <v>623200</v>
      </c>
      <c r="D2189" s="13">
        <v>1</v>
      </c>
      <c r="E2189" s="136" t="s">
        <v>3154</v>
      </c>
      <c r="F2189" s="15" t="s">
        <v>105</v>
      </c>
      <c r="G2189" s="137" t="s">
        <v>3154</v>
      </c>
      <c r="H2189" s="13" t="s">
        <v>34</v>
      </c>
      <c r="I2189" s="126" t="s">
        <v>3154</v>
      </c>
      <c r="J2189" s="126" t="s">
        <v>3154</v>
      </c>
      <c r="K2189" s="17">
        <f>VLOOKUP(A2189,[4]גיליון1!$A$1574:$P$7681,10,0)</f>
        <v>0</v>
      </c>
      <c r="L2189" s="17">
        <f>VLOOKUP(A2189,'[2]2023'!$A$9:$I$7853,9,0)</f>
        <v>0</v>
      </c>
      <c r="M2189" s="140" t="s">
        <v>3154</v>
      </c>
    </row>
    <row r="2190" spans="1:13" ht="15.75" outlineLevel="1">
      <c r="A2190" s="10">
        <v>1623200722</v>
      </c>
      <c r="B2190" s="11">
        <v>722</v>
      </c>
      <c r="C2190" s="19">
        <v>623200</v>
      </c>
      <c r="D2190" s="13">
        <v>1</v>
      </c>
      <c r="E2190" s="136" t="s">
        <v>3154</v>
      </c>
      <c r="F2190" s="15" t="s">
        <v>64</v>
      </c>
      <c r="G2190" s="137" t="s">
        <v>3154</v>
      </c>
      <c r="H2190" s="13" t="s">
        <v>34</v>
      </c>
      <c r="I2190" s="126" t="s">
        <v>3154</v>
      </c>
      <c r="J2190" s="126" t="s">
        <v>3154</v>
      </c>
      <c r="K2190" s="17">
        <f>VLOOKUP(A2190,[4]גיליון1!$A$1574:$P$7681,10,0)</f>
        <v>0</v>
      </c>
      <c r="L2190" s="17">
        <f>VLOOKUP(A2190,'[2]2023'!$A$9:$I$7853,9,0)</f>
        <v>0</v>
      </c>
      <c r="M2190" s="140" t="s">
        <v>3154</v>
      </c>
    </row>
    <row r="2191" spans="1:13" ht="15.75" outlineLevel="1">
      <c r="A2191" s="10">
        <v>1623200753</v>
      </c>
      <c r="B2191" s="11">
        <v>753</v>
      </c>
      <c r="C2191" s="19">
        <v>623200</v>
      </c>
      <c r="D2191" s="13">
        <v>1</v>
      </c>
      <c r="E2191" s="136" t="s">
        <v>3154</v>
      </c>
      <c r="F2191" s="15" t="s">
        <v>28</v>
      </c>
      <c r="G2191" s="137" t="s">
        <v>3154</v>
      </c>
      <c r="H2191" s="13" t="s">
        <v>31</v>
      </c>
      <c r="I2191" s="126" t="s">
        <v>3154</v>
      </c>
      <c r="J2191" s="126" t="s">
        <v>3154</v>
      </c>
      <c r="K2191" s="17">
        <f>VLOOKUP(A2191,[4]גיליון1!$A$1574:$P$7681,10,0)</f>
        <v>0</v>
      </c>
      <c r="L2191" s="17">
        <f>VLOOKUP(A2191,'[2]2023'!$A$9:$I$7853,9,0)</f>
        <v>0</v>
      </c>
      <c r="M2191" s="140" t="s">
        <v>3154</v>
      </c>
    </row>
    <row r="2192" spans="1:13" ht="15.75" outlineLevel="1">
      <c r="A2192" s="10">
        <v>1623200756</v>
      </c>
      <c r="B2192" s="11">
        <v>756</v>
      </c>
      <c r="C2192" s="19">
        <v>623200</v>
      </c>
      <c r="D2192" s="13">
        <v>1</v>
      </c>
      <c r="E2192" s="136" t="s">
        <v>3154</v>
      </c>
      <c r="F2192" s="15" t="s">
        <v>70</v>
      </c>
      <c r="G2192" s="137" t="s">
        <v>3154</v>
      </c>
      <c r="H2192" s="13" t="s">
        <v>31</v>
      </c>
      <c r="I2192" s="16">
        <f>K2192/L2192-1</f>
        <v>0</v>
      </c>
      <c r="J2192" s="126" t="s">
        <v>3154</v>
      </c>
      <c r="K2192" s="17">
        <f>VLOOKUP(A2192,[4]גיליון1!$A$1574:$P$7681,10,0)</f>
        <v>130000</v>
      </c>
      <c r="L2192" s="17">
        <f>VLOOKUP(A2192,'[2]2023'!$A$9:$I$7853,9,0)</f>
        <v>130000</v>
      </c>
      <c r="M2192" s="18">
        <f>VLOOKUP(A2192,[3]data1683177749303!$A$2:$J$6448,10,0)</f>
        <v>90240.18</v>
      </c>
    </row>
    <row r="2193" spans="1:13" ht="15.75" outlineLevel="1">
      <c r="A2193" s="10">
        <v>1623200757</v>
      </c>
      <c r="B2193" s="11">
        <v>757</v>
      </c>
      <c r="C2193" s="19">
        <v>623200</v>
      </c>
      <c r="D2193" s="13">
        <v>1</v>
      </c>
      <c r="E2193" s="136" t="s">
        <v>3154</v>
      </c>
      <c r="F2193" s="15" t="s">
        <v>1327</v>
      </c>
      <c r="G2193" s="137" t="s">
        <v>3154</v>
      </c>
      <c r="H2193" s="13" t="s">
        <v>34</v>
      </c>
      <c r="I2193" s="16">
        <f>K2193/L2193-1</f>
        <v>-0.23333333333333328</v>
      </c>
      <c r="J2193" s="126" t="s">
        <v>3154</v>
      </c>
      <c r="K2193" s="17">
        <f>VLOOKUP(A2193,[4]גיליון1!$A$1574:$P$7681,10,0)</f>
        <v>1150000</v>
      </c>
      <c r="L2193" s="17">
        <f>VLOOKUP(A2193,'[2]2023'!$A$9:$I$7853,9,0)</f>
        <v>1500000</v>
      </c>
      <c r="M2193" s="18">
        <f>VLOOKUP(A2193,[3]data1683177749303!$A$2:$J$6448,10,0)</f>
        <v>844844.59</v>
      </c>
    </row>
    <row r="2194" spans="1:13" ht="15.75" outlineLevel="1">
      <c r="A2194" s="10">
        <v>1623200758</v>
      </c>
      <c r="B2194" s="11">
        <v>758</v>
      </c>
      <c r="C2194" s="19">
        <v>623200</v>
      </c>
      <c r="D2194" s="13">
        <v>1</v>
      </c>
      <c r="E2194" s="136" t="s">
        <v>3154</v>
      </c>
      <c r="F2194" s="48" t="s">
        <v>1328</v>
      </c>
      <c r="G2194" s="165" t="s">
        <v>3154</v>
      </c>
      <c r="H2194" s="13" t="s">
        <v>34</v>
      </c>
      <c r="I2194" s="16">
        <f>K2194/L2194-1</f>
        <v>0</v>
      </c>
      <c r="J2194" s="126" t="s">
        <v>3154</v>
      </c>
      <c r="K2194" s="17">
        <f>VLOOKUP(A2194,[4]גיליון1!$A$1574:$P$7681,10,0)</f>
        <v>2000000</v>
      </c>
      <c r="L2194" s="17">
        <f>VLOOKUP(A2194,'[2]2023'!$A$9:$I$7853,9,0)</f>
        <v>2000000</v>
      </c>
      <c r="M2194" s="18">
        <f>VLOOKUP(A2194,[3]data1683177749303!$A$2:$J$6448,10,0)</f>
        <v>1652770.03</v>
      </c>
    </row>
    <row r="2195" spans="1:13" ht="15.75" outlineLevel="1">
      <c r="A2195" s="10">
        <v>1623200759</v>
      </c>
      <c r="B2195" s="11">
        <v>759</v>
      </c>
      <c r="C2195" s="19">
        <v>623200</v>
      </c>
      <c r="D2195" s="13">
        <v>1</v>
      </c>
      <c r="E2195" s="136" t="s">
        <v>3154</v>
      </c>
      <c r="F2195" s="15" t="s">
        <v>1329</v>
      </c>
      <c r="G2195" s="137" t="s">
        <v>3154</v>
      </c>
      <c r="H2195" s="13" t="s">
        <v>34</v>
      </c>
      <c r="I2195" s="16">
        <f>K2195/L2195-1</f>
        <v>0</v>
      </c>
      <c r="J2195" s="126" t="s">
        <v>3154</v>
      </c>
      <c r="K2195" s="17">
        <f>VLOOKUP(A2195,[4]גיליון1!$A$1574:$P$7681,10,0)</f>
        <v>10000</v>
      </c>
      <c r="L2195" s="17">
        <f>VLOOKUP(A2195,'[2]2023'!$A$9:$I$7853,9,0)</f>
        <v>10000</v>
      </c>
      <c r="M2195" s="18">
        <f>VLOOKUP(A2195,[3]data1683177749303!$A$2:$J$6448,10,0)</f>
        <v>37113.22</v>
      </c>
    </row>
    <row r="2196" spans="1:13" ht="15.75" outlineLevel="1">
      <c r="A2196" s="10">
        <v>1623200794</v>
      </c>
      <c r="B2196" s="11">
        <v>794</v>
      </c>
      <c r="C2196" s="19">
        <v>623200</v>
      </c>
      <c r="D2196" s="13">
        <v>1</v>
      </c>
      <c r="E2196" s="136" t="s">
        <v>3154</v>
      </c>
      <c r="F2196" s="15" t="s">
        <v>73</v>
      </c>
      <c r="G2196" s="137" t="s">
        <v>3154</v>
      </c>
      <c r="H2196" s="13" t="s">
        <v>31</v>
      </c>
      <c r="I2196" s="16">
        <f>K2196/L2196-1</f>
        <v>0</v>
      </c>
      <c r="J2196" s="126" t="s">
        <v>3154</v>
      </c>
      <c r="K2196" s="17">
        <f>VLOOKUP(A2196,[4]גיליון1!$A$1574:$P$7681,10,0)</f>
        <v>8400</v>
      </c>
      <c r="L2196" s="17">
        <f>VLOOKUP(A2196,'[2]2023'!$A$9:$I$7853,9,0)</f>
        <v>8400</v>
      </c>
      <c r="M2196" s="18">
        <f>VLOOKUP(A2196,[3]data1683177749303!$A$2:$J$6448,10,0)</f>
        <v>9338</v>
      </c>
    </row>
    <row r="2197" spans="1:13" ht="16.5" thickBot="1">
      <c r="A2197" s="10">
        <v>1623200961</v>
      </c>
      <c r="B2197" s="11">
        <v>961</v>
      </c>
      <c r="C2197" s="19">
        <v>623200</v>
      </c>
      <c r="D2197" s="13">
        <v>1</v>
      </c>
      <c r="E2197" s="136" t="s">
        <v>3154</v>
      </c>
      <c r="F2197" s="15" t="s">
        <v>79</v>
      </c>
      <c r="G2197" s="137" t="s">
        <v>3154</v>
      </c>
      <c r="H2197" s="13" t="s">
        <v>34</v>
      </c>
      <c r="I2197" s="126" t="s">
        <v>3154</v>
      </c>
      <c r="J2197" s="126" t="s">
        <v>3154</v>
      </c>
      <c r="K2197" s="17">
        <f>VLOOKUP(A2197,[4]גיליון1!$A$1574:$P$7681,10,0)</f>
        <v>0</v>
      </c>
      <c r="L2197" s="17">
        <f>VLOOKUP(A2197,'[2]2023'!$A$9:$I$7853,9,0)</f>
        <v>0</v>
      </c>
      <c r="M2197" s="140" t="s">
        <v>3154</v>
      </c>
    </row>
    <row r="2198" spans="1:13" ht="16.5" outlineLevel="1" thickBot="1">
      <c r="A2198" s="125" t="s">
        <v>3154</v>
      </c>
      <c r="B2198" s="25" t="s">
        <v>1330</v>
      </c>
      <c r="C2198" s="146" t="s">
        <v>3154</v>
      </c>
      <c r="D2198" s="146" t="s">
        <v>3154</v>
      </c>
      <c r="E2198" s="147" t="s">
        <v>3154</v>
      </c>
      <c r="F2198" s="28" t="s">
        <v>1071</v>
      </c>
      <c r="G2198" s="153" t="s">
        <v>3154</v>
      </c>
      <c r="H2198" s="146" t="s">
        <v>3154</v>
      </c>
      <c r="I2198" s="29">
        <f>K2198/L2198-1</f>
        <v>0.14063863381393604</v>
      </c>
      <c r="J2198" s="127" t="s">
        <v>3154</v>
      </c>
      <c r="K2198" s="37">
        <f t="shared" ref="K2198:M2198" si="119">SUBTOTAL(9,K2159:K2197)</f>
        <v>10980700</v>
      </c>
      <c r="L2198" s="37">
        <f t="shared" si="119"/>
        <v>9626800</v>
      </c>
      <c r="M2198" s="38">
        <f t="shared" si="119"/>
        <v>6513602.6500000004</v>
      </c>
    </row>
    <row r="2199" spans="1:13" ht="15.75" outlineLevel="1">
      <c r="A2199" s="10">
        <v>16237000</v>
      </c>
      <c r="B2199" s="11">
        <v>0</v>
      </c>
      <c r="C2199" s="19">
        <v>623700</v>
      </c>
      <c r="D2199" s="13">
        <v>1</v>
      </c>
      <c r="E2199" s="136" t="s">
        <v>3154</v>
      </c>
      <c r="F2199" s="15" t="s">
        <v>1331</v>
      </c>
      <c r="G2199" s="137" t="s">
        <v>3154</v>
      </c>
      <c r="H2199" s="13" t="s">
        <v>11</v>
      </c>
      <c r="I2199" s="126" t="s">
        <v>3154</v>
      </c>
      <c r="J2199" s="142" t="s">
        <v>3154</v>
      </c>
      <c r="K2199" s="17">
        <f>VLOOKUP(A2199,[4]גיליון1!$A$1574:$P$7681,10,0)</f>
        <v>0</v>
      </c>
      <c r="L2199" s="139" t="s">
        <v>3154</v>
      </c>
      <c r="M2199" s="140" t="s">
        <v>3154</v>
      </c>
    </row>
    <row r="2200" spans="1:13" ht="15.75" outlineLevel="1">
      <c r="A2200" s="10">
        <v>1623700100</v>
      </c>
      <c r="B2200" s="11">
        <v>100</v>
      </c>
      <c r="C2200" s="19">
        <v>623700</v>
      </c>
      <c r="D2200" s="13">
        <v>1</v>
      </c>
      <c r="E2200" s="136" t="s">
        <v>3154</v>
      </c>
      <c r="F2200" s="15" t="s">
        <v>18</v>
      </c>
      <c r="G2200" s="137" t="s">
        <v>3154</v>
      </c>
      <c r="H2200" s="13" t="s">
        <v>11</v>
      </c>
      <c r="I2200" s="126" t="s">
        <v>3154</v>
      </c>
      <c r="J2200" s="126" t="s">
        <v>3154</v>
      </c>
      <c r="K2200" s="17">
        <f>VLOOKUP(A2200,[4]גיליון1!$A$1574:$P$7681,10,0)</f>
        <v>0</v>
      </c>
      <c r="L2200" s="17">
        <f>VLOOKUP(A2200,'[2]2023'!$A$9:$I$7853,9,0)</f>
        <v>0</v>
      </c>
      <c r="M2200" s="140" t="s">
        <v>3154</v>
      </c>
    </row>
    <row r="2201" spans="1:13" ht="15.75" outlineLevel="1">
      <c r="A2201" s="10">
        <v>1623700110</v>
      </c>
      <c r="B2201" s="11">
        <v>110</v>
      </c>
      <c r="C2201" s="19">
        <v>623700</v>
      </c>
      <c r="D2201" s="13">
        <v>1</v>
      </c>
      <c r="E2201" s="136" t="s">
        <v>3154</v>
      </c>
      <c r="F2201" s="15" t="s">
        <v>19</v>
      </c>
      <c r="G2201" s="137" t="s">
        <v>3154</v>
      </c>
      <c r="H2201" s="13" t="s">
        <v>20</v>
      </c>
      <c r="I2201" s="126" t="s">
        <v>3154</v>
      </c>
      <c r="J2201" s="126" t="s">
        <v>3154</v>
      </c>
      <c r="K2201" s="17">
        <f>VLOOKUP(A2201,[4]גיליון1!$A$1574:$P$7681,10,0)</f>
        <v>0</v>
      </c>
      <c r="L2201" s="17">
        <f>VLOOKUP(A2201,'[2]2023'!$A$9:$I$7853,9,0)</f>
        <v>0</v>
      </c>
      <c r="M2201" s="18">
        <f>VLOOKUP(A2201,[3]data1683177749303!$A$2:$J$6448,10,0)</f>
        <v>0</v>
      </c>
    </row>
    <row r="2202" spans="1:13" ht="15.75" outlineLevel="1">
      <c r="A2202" s="10">
        <v>1623700119</v>
      </c>
      <c r="B2202" s="11">
        <v>119</v>
      </c>
      <c r="C2202" s="19">
        <v>623700</v>
      </c>
      <c r="D2202" s="13">
        <v>1</v>
      </c>
      <c r="E2202" s="136" t="s">
        <v>3154</v>
      </c>
      <c r="F2202" s="15" t="s">
        <v>21</v>
      </c>
      <c r="G2202" s="137" t="s">
        <v>3154</v>
      </c>
      <c r="H2202" s="13" t="s">
        <v>20</v>
      </c>
      <c r="I2202" s="126" t="s">
        <v>3154</v>
      </c>
      <c r="J2202" s="126" t="s">
        <v>3154</v>
      </c>
      <c r="K2202" s="17">
        <f>VLOOKUP(A2202,[4]גיליון1!$A$1574:$P$7681,10,0)</f>
        <v>0</v>
      </c>
      <c r="L2202" s="17">
        <f>VLOOKUP(A2202,'[2]2023'!$A$9:$I$7853,9,0)</f>
        <v>0</v>
      </c>
      <c r="M2202" s="18">
        <f>VLOOKUP(A2202,[3]data1683177749303!$A$2:$J$6448,10,0)</f>
        <v>0</v>
      </c>
    </row>
    <row r="2203" spans="1:13" ht="15.75" outlineLevel="1">
      <c r="A2203" s="10">
        <v>1623700122</v>
      </c>
      <c r="B2203" s="11">
        <v>122</v>
      </c>
      <c r="C2203" s="19">
        <v>623700</v>
      </c>
      <c r="D2203" s="13">
        <v>1</v>
      </c>
      <c r="E2203" s="136" t="s">
        <v>3154</v>
      </c>
      <c r="F2203" s="15" t="s">
        <v>22</v>
      </c>
      <c r="G2203" s="137" t="s">
        <v>3154</v>
      </c>
      <c r="H2203" s="13" t="s">
        <v>20</v>
      </c>
      <c r="I2203" s="126" t="s">
        <v>3154</v>
      </c>
      <c r="J2203" s="126" t="s">
        <v>3154</v>
      </c>
      <c r="K2203" s="17">
        <f>VLOOKUP(A2203,[4]גיליון1!$A$1574:$P$7681,10,0)</f>
        <v>0</v>
      </c>
      <c r="L2203" s="17">
        <f>VLOOKUP(A2203,'[2]2023'!$A$9:$I$7853,9,0)</f>
        <v>0</v>
      </c>
      <c r="M2203" s="18">
        <f>VLOOKUP(A2203,[3]data1683177749303!$A$2:$J$6448,10,0)</f>
        <v>0</v>
      </c>
    </row>
    <row r="2204" spans="1:13" ht="15.75" outlineLevel="1">
      <c r="A2204" s="10">
        <v>1623700126</v>
      </c>
      <c r="B2204" s="11">
        <v>126</v>
      </c>
      <c r="C2204" s="19">
        <v>623700</v>
      </c>
      <c r="D2204" s="13">
        <v>1</v>
      </c>
      <c r="E2204" s="136" t="s">
        <v>3154</v>
      </c>
      <c r="F2204" s="15" t="s">
        <v>23</v>
      </c>
      <c r="G2204" s="137" t="s">
        <v>3154</v>
      </c>
      <c r="H2204" s="13" t="s">
        <v>20</v>
      </c>
      <c r="I2204" s="126" t="s">
        <v>3154</v>
      </c>
      <c r="J2204" s="126" t="s">
        <v>3154</v>
      </c>
      <c r="K2204" s="17">
        <f>VLOOKUP(A2204,[4]גיליון1!$A$1574:$P$7681,10,0)</f>
        <v>0</v>
      </c>
      <c r="L2204" s="17">
        <f>VLOOKUP(A2204,'[2]2023'!$A$9:$I$7853,9,0)</f>
        <v>0</v>
      </c>
      <c r="M2204" s="18">
        <f>VLOOKUP(A2204,[3]data1683177749303!$A$2:$J$6448,10,0)</f>
        <v>0</v>
      </c>
    </row>
    <row r="2205" spans="1:13" ht="15.75" outlineLevel="1">
      <c r="A2205" s="10">
        <v>1623700130</v>
      </c>
      <c r="B2205" s="11">
        <v>130</v>
      </c>
      <c r="C2205" s="19">
        <v>623700</v>
      </c>
      <c r="D2205" s="13">
        <v>1</v>
      </c>
      <c r="E2205" s="136" t="s">
        <v>3154</v>
      </c>
      <c r="F2205" s="15" t="s">
        <v>24</v>
      </c>
      <c r="G2205" s="137" t="s">
        <v>3154</v>
      </c>
      <c r="H2205" s="13" t="s">
        <v>20</v>
      </c>
      <c r="I2205" s="126" t="s">
        <v>3154</v>
      </c>
      <c r="J2205" s="126" t="s">
        <v>3154</v>
      </c>
      <c r="K2205" s="17">
        <f>VLOOKUP(A2205,[4]גיליון1!$A$1574:$P$7681,10,0)</f>
        <v>0</v>
      </c>
      <c r="L2205" s="17">
        <f>VLOOKUP(A2205,'[2]2023'!$A$9:$I$7853,9,0)</f>
        <v>0</v>
      </c>
      <c r="M2205" s="18">
        <f>VLOOKUP(A2205,[3]data1683177749303!$A$2:$J$6448,10,0)</f>
        <v>0</v>
      </c>
    </row>
    <row r="2206" spans="1:13" ht="15.75" outlineLevel="1">
      <c r="A2206" s="10">
        <v>1623700140</v>
      </c>
      <c r="B2206" s="11">
        <v>140</v>
      </c>
      <c r="C2206" s="19">
        <v>623700</v>
      </c>
      <c r="D2206" s="13">
        <v>1</v>
      </c>
      <c r="E2206" s="136" t="s">
        <v>3154</v>
      </c>
      <c r="F2206" s="15" t="s">
        <v>25</v>
      </c>
      <c r="G2206" s="137" t="s">
        <v>3154</v>
      </c>
      <c r="H2206" s="13" t="s">
        <v>20</v>
      </c>
      <c r="I2206" s="126" t="s">
        <v>3154</v>
      </c>
      <c r="J2206" s="126" t="s">
        <v>3154</v>
      </c>
      <c r="K2206" s="17">
        <f>VLOOKUP(A2206,[4]גיליון1!$A$1574:$P$7681,10,0)</f>
        <v>0</v>
      </c>
      <c r="L2206" s="17">
        <f>VLOOKUP(A2206,'[2]2023'!$A$9:$I$7853,9,0)</f>
        <v>0</v>
      </c>
      <c r="M2206" s="18">
        <f>VLOOKUP(A2206,[3]data1683177749303!$A$2:$J$6448,10,0)</f>
        <v>0</v>
      </c>
    </row>
    <row r="2207" spans="1:13" ht="15.75" outlineLevel="1">
      <c r="A2207" s="10">
        <v>1623700253</v>
      </c>
      <c r="B2207" s="11">
        <v>253</v>
      </c>
      <c r="C2207" s="19">
        <v>623700</v>
      </c>
      <c r="D2207" s="13">
        <v>1</v>
      </c>
      <c r="E2207" s="136" t="s">
        <v>3154</v>
      </c>
      <c r="F2207" s="15" t="s">
        <v>1298</v>
      </c>
      <c r="G2207" s="137" t="s">
        <v>3154</v>
      </c>
      <c r="H2207" s="13" t="s">
        <v>20</v>
      </c>
      <c r="I2207" s="126" t="s">
        <v>3154</v>
      </c>
      <c r="J2207" s="126" t="s">
        <v>3154</v>
      </c>
      <c r="K2207" s="17">
        <f>VLOOKUP(A2207,[4]גיליון1!$A$1574:$P$7681,10,0)</f>
        <v>0</v>
      </c>
      <c r="L2207" s="17">
        <f>VLOOKUP(A2207,'[2]2023'!$A$9:$I$7853,9,0)</f>
        <v>0</v>
      </c>
      <c r="M2207" s="18">
        <f>VLOOKUP(A2207,[3]data1683177749303!$A$2:$J$6448,10,0)</f>
        <v>0</v>
      </c>
    </row>
    <row r="2208" spans="1:13" ht="15.75" outlineLevel="1">
      <c r="A2208" s="10">
        <v>1623700400</v>
      </c>
      <c r="B2208" s="11">
        <v>400</v>
      </c>
      <c r="C2208" s="19">
        <v>623700</v>
      </c>
      <c r="D2208" s="13">
        <v>1</v>
      </c>
      <c r="E2208" s="136" t="s">
        <v>3154</v>
      </c>
      <c r="F2208" s="15" t="s">
        <v>29</v>
      </c>
      <c r="G2208" s="137" t="s">
        <v>3154</v>
      </c>
      <c r="H2208" s="13" t="s">
        <v>11</v>
      </c>
      <c r="I2208" s="126" t="s">
        <v>3154</v>
      </c>
      <c r="J2208" s="126" t="s">
        <v>3154</v>
      </c>
      <c r="K2208" s="17">
        <f>VLOOKUP(A2208,[4]גיליון1!$A$1574:$P$7681,10,0)</f>
        <v>0</v>
      </c>
      <c r="L2208" s="17">
        <f>VLOOKUP(A2208,'[2]2023'!$A$9:$I$7853,9,0)</f>
        <v>0</v>
      </c>
      <c r="M2208" s="140" t="s">
        <v>3154</v>
      </c>
    </row>
    <row r="2209" spans="1:13" ht="15.75" outlineLevel="1">
      <c r="A2209" s="10">
        <v>1623700437</v>
      </c>
      <c r="B2209" s="11">
        <v>437</v>
      </c>
      <c r="C2209" s="19">
        <v>623700</v>
      </c>
      <c r="D2209" s="13">
        <v>1</v>
      </c>
      <c r="E2209" s="136" t="s">
        <v>3154</v>
      </c>
      <c r="F2209" s="15" t="s">
        <v>42</v>
      </c>
      <c r="G2209" s="137" t="s">
        <v>3154</v>
      </c>
      <c r="H2209" s="13" t="s">
        <v>31</v>
      </c>
      <c r="I2209" s="126" t="s">
        <v>3154</v>
      </c>
      <c r="J2209" s="16" t="s">
        <v>522</v>
      </c>
      <c r="K2209" s="17">
        <v>1300</v>
      </c>
      <c r="L2209" s="139" t="s">
        <v>3154</v>
      </c>
      <c r="M2209" s="140" t="s">
        <v>3154</v>
      </c>
    </row>
    <row r="2210" spans="1:13" ht="15.75" outlineLevel="1">
      <c r="A2210" s="10">
        <v>1623700441</v>
      </c>
      <c r="B2210" s="11">
        <v>441</v>
      </c>
      <c r="C2210" s="19">
        <v>623700</v>
      </c>
      <c r="D2210" s="13">
        <v>1</v>
      </c>
      <c r="E2210" s="136" t="s">
        <v>3154</v>
      </c>
      <c r="F2210" s="15" t="s">
        <v>1332</v>
      </c>
      <c r="G2210" s="137" t="s">
        <v>3154</v>
      </c>
      <c r="H2210" s="13" t="s">
        <v>31</v>
      </c>
      <c r="I2210" s="16">
        <f>K2210/L2210-1</f>
        <v>1.4848484848484849</v>
      </c>
      <c r="J2210" s="126" t="s">
        <v>3154</v>
      </c>
      <c r="K2210" s="17">
        <f>VLOOKUP(A2210,[4]גיליון1!$A$1574:$P$7681,10,0)</f>
        <v>8200</v>
      </c>
      <c r="L2210" s="17">
        <f>VLOOKUP(A2210,'[2]2023'!$A$9:$I$7853,9,0)</f>
        <v>3300</v>
      </c>
      <c r="M2210" s="18">
        <f>VLOOKUP(A2210,[3]data1683177749303!$A$2:$J$6448,10,0)</f>
        <v>0</v>
      </c>
    </row>
    <row r="2211" spans="1:13" ht="15.75" outlineLevel="1">
      <c r="A2211" s="10">
        <v>1623700471</v>
      </c>
      <c r="B2211" s="11">
        <v>471</v>
      </c>
      <c r="C2211" s="19">
        <v>623700</v>
      </c>
      <c r="D2211" s="13">
        <v>1</v>
      </c>
      <c r="E2211" s="136" t="s">
        <v>3154</v>
      </c>
      <c r="F2211" s="15" t="s">
        <v>87</v>
      </c>
      <c r="G2211" s="137" t="s">
        <v>3154</v>
      </c>
      <c r="H2211" s="13" t="s">
        <v>34</v>
      </c>
      <c r="I2211" s="126" t="s">
        <v>3154</v>
      </c>
      <c r="J2211" s="126" t="s">
        <v>3154</v>
      </c>
      <c r="K2211" s="17">
        <f>VLOOKUP(A2211,[4]גיליון1!$A$1574:$P$7681,10,0)</f>
        <v>0</v>
      </c>
      <c r="L2211" s="17">
        <f>VLOOKUP(A2211,'[2]2023'!$A$9:$I$7853,9,0)</f>
        <v>0</v>
      </c>
      <c r="M2211" s="140" t="s">
        <v>3154</v>
      </c>
    </row>
    <row r="2212" spans="1:13" ht="15.75" outlineLevel="1">
      <c r="A2212" s="10">
        <v>1623700500</v>
      </c>
      <c r="B2212" s="11">
        <v>500</v>
      </c>
      <c r="C2212" s="19">
        <v>623700</v>
      </c>
      <c r="D2212" s="13">
        <v>1</v>
      </c>
      <c r="E2212" s="136" t="s">
        <v>3154</v>
      </c>
      <c r="F2212" s="15" t="s">
        <v>51</v>
      </c>
      <c r="G2212" s="137" t="s">
        <v>3154</v>
      </c>
      <c r="H2212" s="13" t="s">
        <v>11</v>
      </c>
      <c r="I2212" s="126" t="s">
        <v>3154</v>
      </c>
      <c r="J2212" s="126" t="s">
        <v>3154</v>
      </c>
      <c r="K2212" s="17">
        <f>VLOOKUP(A2212,[4]גיליון1!$A$1574:$P$7681,10,0)</f>
        <v>0</v>
      </c>
      <c r="L2212" s="17">
        <f>VLOOKUP(A2212,'[2]2023'!$A$9:$I$7853,9,0)</f>
        <v>0</v>
      </c>
      <c r="M2212" s="140" t="s">
        <v>3154</v>
      </c>
    </row>
    <row r="2213" spans="1:13" ht="15.75" outlineLevel="1">
      <c r="A2213" s="10">
        <v>1623700512</v>
      </c>
      <c r="B2213" s="11">
        <v>512</v>
      </c>
      <c r="C2213" s="19">
        <v>623700</v>
      </c>
      <c r="D2213" s="13">
        <v>1</v>
      </c>
      <c r="E2213" s="136" t="s">
        <v>3154</v>
      </c>
      <c r="F2213" s="15" t="s">
        <v>89</v>
      </c>
      <c r="G2213" s="137" t="s">
        <v>3154</v>
      </c>
      <c r="H2213" s="13" t="s">
        <v>34</v>
      </c>
      <c r="I2213" s="126" t="s">
        <v>3154</v>
      </c>
      <c r="J2213" s="126" t="s">
        <v>3154</v>
      </c>
      <c r="K2213" s="17">
        <f>VLOOKUP(A2213,[4]גיליון1!$A$1574:$P$7681,10,0)</f>
        <v>0</v>
      </c>
      <c r="L2213" s="17">
        <f>VLOOKUP(A2213,'[2]2023'!$A$9:$I$7853,9,0)</f>
        <v>0</v>
      </c>
      <c r="M2213" s="140" t="s">
        <v>3154</v>
      </c>
    </row>
    <row r="2214" spans="1:13" ht="15.75" outlineLevel="1">
      <c r="A2214" s="10">
        <v>1623700561</v>
      </c>
      <c r="B2214" s="11">
        <v>561</v>
      </c>
      <c r="C2214" s="19">
        <v>623700</v>
      </c>
      <c r="D2214" s="13">
        <v>1</v>
      </c>
      <c r="E2214" s="136" t="s">
        <v>3154</v>
      </c>
      <c r="F2214" s="15" t="s">
        <v>59</v>
      </c>
      <c r="G2214" s="137" t="s">
        <v>3154</v>
      </c>
      <c r="H2214" s="13" t="s">
        <v>34</v>
      </c>
      <c r="I2214" s="126" t="s">
        <v>3154</v>
      </c>
      <c r="J2214" s="126" t="s">
        <v>3154</v>
      </c>
      <c r="K2214" s="17">
        <f>VLOOKUP(A2214,[4]גיליון1!$A$1574:$P$7681,10,0)</f>
        <v>0</v>
      </c>
      <c r="L2214" s="17">
        <f>VLOOKUP(A2214,'[2]2023'!$A$9:$I$7853,9,0)</f>
        <v>0</v>
      </c>
      <c r="M2214" s="140" t="s">
        <v>3154</v>
      </c>
    </row>
    <row r="2215" spans="1:13" ht="15.75" outlineLevel="1">
      <c r="A2215" s="10">
        <v>1623700562</v>
      </c>
      <c r="B2215" s="11">
        <v>562</v>
      </c>
      <c r="C2215" s="19">
        <v>623700</v>
      </c>
      <c r="D2215" s="13">
        <v>1</v>
      </c>
      <c r="E2215" s="136" t="s">
        <v>3154</v>
      </c>
      <c r="F2215" s="15" t="s">
        <v>60</v>
      </c>
      <c r="G2215" s="137" t="s">
        <v>3154</v>
      </c>
      <c r="H2215" s="13" t="s">
        <v>34</v>
      </c>
      <c r="I2215" s="126" t="s">
        <v>3154</v>
      </c>
      <c r="J2215" s="126" t="s">
        <v>3154</v>
      </c>
      <c r="K2215" s="17">
        <f>VLOOKUP(A2215,[4]גיליון1!$A$1574:$P$7681,10,0)</f>
        <v>0</v>
      </c>
      <c r="L2215" s="17">
        <f>VLOOKUP(A2215,'[2]2023'!$A$9:$I$7853,9,0)</f>
        <v>0</v>
      </c>
      <c r="M2215" s="140" t="s">
        <v>3154</v>
      </c>
    </row>
    <row r="2216" spans="1:13" ht="15.75" outlineLevel="1">
      <c r="A2216" s="10">
        <v>1623700571</v>
      </c>
      <c r="B2216" s="11">
        <v>571</v>
      </c>
      <c r="C2216" s="19">
        <v>623700</v>
      </c>
      <c r="D2216" s="13">
        <v>1</v>
      </c>
      <c r="E2216" s="136" t="s">
        <v>3154</v>
      </c>
      <c r="F2216" s="15" t="s">
        <v>91</v>
      </c>
      <c r="G2216" s="137" t="s">
        <v>3154</v>
      </c>
      <c r="H2216" s="13" t="s">
        <v>31</v>
      </c>
      <c r="I2216" s="16">
        <f>K2216/L2216-1</f>
        <v>0</v>
      </c>
      <c r="J2216" s="126" t="s">
        <v>3154</v>
      </c>
      <c r="K2216" s="17">
        <f>VLOOKUP(A2216,[4]גיליון1!$A$1574:$P$7681,10,0)</f>
        <v>63100</v>
      </c>
      <c r="L2216" s="17">
        <f>VLOOKUP(A2216,'[2]2023'!$A$9:$I$7853,9,0)</f>
        <v>63100</v>
      </c>
      <c r="M2216" s="18">
        <f>VLOOKUP(A2216,[3]data1683177749303!$A$2:$J$6448,10,0)</f>
        <v>63100</v>
      </c>
    </row>
    <row r="2217" spans="1:13" ht="15.75" outlineLevel="1">
      <c r="A2217" s="10">
        <v>1623700753</v>
      </c>
      <c r="B2217" s="11">
        <v>753</v>
      </c>
      <c r="C2217" s="19">
        <v>623700</v>
      </c>
      <c r="D2217" s="13">
        <v>1</v>
      </c>
      <c r="E2217" s="136" t="s">
        <v>3154</v>
      </c>
      <c r="F2217" s="15" t="s">
        <v>1298</v>
      </c>
      <c r="G2217" s="137" t="s">
        <v>3154</v>
      </c>
      <c r="H2217" s="13" t="s">
        <v>31</v>
      </c>
      <c r="I2217" s="126" t="s">
        <v>3154</v>
      </c>
      <c r="J2217" s="126" t="s">
        <v>3154</v>
      </c>
      <c r="K2217" s="17">
        <f>VLOOKUP(A2217,[4]גיליון1!$A$1574:$P$7681,10,0)</f>
        <v>0</v>
      </c>
      <c r="L2217" s="17">
        <f>VLOOKUP(A2217,'[2]2023'!$A$9:$I$7853,9,0)</f>
        <v>0</v>
      </c>
      <c r="M2217" s="140" t="s">
        <v>3154</v>
      </c>
    </row>
    <row r="2218" spans="1:13" ht="15.75" outlineLevel="1">
      <c r="A2218" s="10">
        <v>1623700931</v>
      </c>
      <c r="B2218" s="11">
        <v>931</v>
      </c>
      <c r="C2218" s="19">
        <v>623700</v>
      </c>
      <c r="D2218" s="13">
        <v>1</v>
      </c>
      <c r="E2218" s="136" t="s">
        <v>3154</v>
      </c>
      <c r="F2218" s="15" t="s">
        <v>1333</v>
      </c>
      <c r="G2218" s="137" t="s">
        <v>3154</v>
      </c>
      <c r="H2218" s="13" t="s">
        <v>34</v>
      </c>
      <c r="I2218" s="126" t="s">
        <v>3154</v>
      </c>
      <c r="J2218" s="126" t="s">
        <v>3154</v>
      </c>
      <c r="K2218" s="17">
        <f>VLOOKUP(A2218,[4]גיליון1!$A$1574:$P$7681,10,0)</f>
        <v>0</v>
      </c>
      <c r="L2218" s="17">
        <f>VLOOKUP(A2218,'[2]2023'!$A$9:$I$7853,9,0)</f>
        <v>0</v>
      </c>
      <c r="M2218" s="140" t="s">
        <v>3154</v>
      </c>
    </row>
    <row r="2219" spans="1:13" ht="16.5" thickBot="1">
      <c r="A2219" s="10">
        <v>1623700961</v>
      </c>
      <c r="B2219" s="11">
        <v>961</v>
      </c>
      <c r="C2219" s="19">
        <v>623700</v>
      </c>
      <c r="D2219" s="13">
        <v>1</v>
      </c>
      <c r="E2219" s="136" t="s">
        <v>3154</v>
      </c>
      <c r="F2219" s="15" t="s">
        <v>79</v>
      </c>
      <c r="G2219" s="137" t="s">
        <v>3154</v>
      </c>
      <c r="H2219" s="13" t="s">
        <v>34</v>
      </c>
      <c r="I2219" s="126" t="s">
        <v>3154</v>
      </c>
      <c r="J2219" s="126" t="s">
        <v>3154</v>
      </c>
      <c r="K2219" s="17">
        <f>VLOOKUP(A2219,[4]גיליון1!$A$1574:$P$7681,10,0)</f>
        <v>0</v>
      </c>
      <c r="L2219" s="17">
        <f>VLOOKUP(A2219,'[2]2023'!$A$9:$I$7853,9,0)</f>
        <v>0</v>
      </c>
      <c r="M2219" s="140" t="s">
        <v>3154</v>
      </c>
    </row>
    <row r="2220" spans="1:13" ht="16.5" outlineLevel="1" thickBot="1">
      <c r="A2220" s="125" t="s">
        <v>3154</v>
      </c>
      <c r="B2220" s="25" t="s">
        <v>1334</v>
      </c>
      <c r="C2220" s="146" t="s">
        <v>3154</v>
      </c>
      <c r="D2220" s="146" t="s">
        <v>3154</v>
      </c>
      <c r="E2220" s="147" t="s">
        <v>3154</v>
      </c>
      <c r="F2220" s="28" t="s">
        <v>1331</v>
      </c>
      <c r="G2220" s="153" t="s">
        <v>3154</v>
      </c>
      <c r="H2220" s="146" t="s">
        <v>3154</v>
      </c>
      <c r="I2220" s="29">
        <f>K2220/L2220-1</f>
        <v>9.3373493975903665E-2</v>
      </c>
      <c r="J2220" s="127" t="s">
        <v>3154</v>
      </c>
      <c r="K2220" s="37">
        <f t="shared" ref="K2220:M2220" si="120">SUBTOTAL(9,K2200:K2219)</f>
        <v>72600</v>
      </c>
      <c r="L2220" s="37">
        <f t="shared" si="120"/>
        <v>66400</v>
      </c>
      <c r="M2220" s="38">
        <f t="shared" si="120"/>
        <v>63100</v>
      </c>
    </row>
    <row r="2221" spans="1:13" ht="15.75" outlineLevel="1">
      <c r="A2221" s="10">
        <v>16300000</v>
      </c>
      <c r="B2221" s="11">
        <v>0</v>
      </c>
      <c r="C2221" s="19">
        <v>630000</v>
      </c>
      <c r="D2221" s="13">
        <v>1</v>
      </c>
      <c r="E2221" s="136" t="s">
        <v>3154</v>
      </c>
      <c r="F2221" s="15" t="s">
        <v>1335</v>
      </c>
      <c r="G2221" s="137" t="s">
        <v>3154</v>
      </c>
      <c r="H2221" s="13" t="s">
        <v>11</v>
      </c>
      <c r="I2221" s="126" t="s">
        <v>3154</v>
      </c>
      <c r="J2221" s="142" t="s">
        <v>3154</v>
      </c>
      <c r="K2221" s="17">
        <f>VLOOKUP(A2221,[4]גיליון1!$A$1574:$P$7681,10,0)</f>
        <v>0</v>
      </c>
      <c r="L2221" s="139" t="s">
        <v>3154</v>
      </c>
      <c r="M2221" s="140" t="s">
        <v>3154</v>
      </c>
    </row>
    <row r="2222" spans="1:13" ht="15.75" outlineLevel="1">
      <c r="A2222" s="10">
        <v>16310000</v>
      </c>
      <c r="B2222" s="11">
        <v>0</v>
      </c>
      <c r="C2222" s="19">
        <v>631000</v>
      </c>
      <c r="D2222" s="13">
        <v>1</v>
      </c>
      <c r="E2222" s="136" t="s">
        <v>3154</v>
      </c>
      <c r="F2222" s="15" t="s">
        <v>1336</v>
      </c>
      <c r="G2222" s="137" t="s">
        <v>3154</v>
      </c>
      <c r="H2222" s="13" t="s">
        <v>11</v>
      </c>
      <c r="I2222" s="126" t="s">
        <v>3154</v>
      </c>
      <c r="J2222" s="142" t="s">
        <v>3154</v>
      </c>
      <c r="K2222" s="17">
        <f>VLOOKUP(A2222,[4]גיליון1!$A$1574:$P$7681,10,0)</f>
        <v>0</v>
      </c>
      <c r="L2222" s="17">
        <f>VLOOKUP(A2222,'[2]2023'!$A$9:$I$7853,9,0)</f>
        <v>0</v>
      </c>
      <c r="M2222" s="140" t="s">
        <v>3154</v>
      </c>
    </row>
    <row r="2223" spans="1:13" ht="15.75" outlineLevel="1">
      <c r="A2223" s="10">
        <v>1631000610</v>
      </c>
      <c r="B2223" s="11">
        <v>610</v>
      </c>
      <c r="C2223" s="19">
        <v>631000</v>
      </c>
      <c r="D2223" s="13">
        <v>1</v>
      </c>
      <c r="E2223" s="136" t="s">
        <v>3154</v>
      </c>
      <c r="F2223" s="15" t="s">
        <v>1337</v>
      </c>
      <c r="G2223" s="137" t="s">
        <v>3154</v>
      </c>
      <c r="H2223" s="13" t="s">
        <v>31</v>
      </c>
      <c r="I2223" s="16">
        <f>K2223/L2223-1</f>
        <v>-0.5</v>
      </c>
      <c r="J2223" s="126" t="s">
        <v>3154</v>
      </c>
      <c r="K2223" s="17">
        <f>VLOOKUP(A2223,[4]גיליון1!$A$1574:$P$7681,10,0)</f>
        <v>100000</v>
      </c>
      <c r="L2223" s="17">
        <f>VLOOKUP(A2223,'[2]2023'!$A$9:$I$7853,9,0)</f>
        <v>200000</v>
      </c>
      <c r="M2223" s="18">
        <f>VLOOKUP(A2223,[3]data1683177749303!$A$2:$J$6448,10,0)</f>
        <v>98247.19</v>
      </c>
    </row>
    <row r="2224" spans="1:13" ht="15.75" outlineLevel="1">
      <c r="A2224" s="10">
        <v>1631000611</v>
      </c>
      <c r="B2224" s="11">
        <v>611</v>
      </c>
      <c r="C2224" s="19">
        <v>631000</v>
      </c>
      <c r="D2224" s="13">
        <v>1</v>
      </c>
      <c r="E2224" s="136" t="s">
        <v>3154</v>
      </c>
      <c r="F2224" s="15" t="s">
        <v>1338</v>
      </c>
      <c r="G2224" s="137" t="s">
        <v>3154</v>
      </c>
      <c r="H2224" s="13" t="s">
        <v>31</v>
      </c>
      <c r="I2224" s="16">
        <f>K2224/L2224-1</f>
        <v>0.25</v>
      </c>
      <c r="J2224" s="126" t="s">
        <v>3154</v>
      </c>
      <c r="K2224" s="17">
        <f>VLOOKUP(A2224,[4]גיליון1!$A$1574:$P$7681,10,0)</f>
        <v>2500000</v>
      </c>
      <c r="L2224" s="17">
        <f>VLOOKUP(A2224,'[2]2023'!$A$9:$I$7853,9,0)</f>
        <v>2000000</v>
      </c>
      <c r="M2224" s="18">
        <f>VLOOKUP(A2224,[3]data1683177749303!$A$2:$J$6448,10,0)</f>
        <v>2344362.44</v>
      </c>
    </row>
    <row r="2225" spans="1:13" ht="15.75" outlineLevel="1">
      <c r="A2225" s="10">
        <v>1631000612</v>
      </c>
      <c r="B2225" s="11">
        <v>612</v>
      </c>
      <c r="C2225" s="19">
        <v>631000</v>
      </c>
      <c r="D2225" s="13">
        <v>1</v>
      </c>
      <c r="E2225" s="136" t="s">
        <v>3154</v>
      </c>
      <c r="F2225" s="15" t="s">
        <v>1339</v>
      </c>
      <c r="G2225" s="137" t="s">
        <v>3154</v>
      </c>
      <c r="H2225" s="13" t="s">
        <v>31</v>
      </c>
      <c r="I2225" s="16">
        <f>K2225/L2225-1</f>
        <v>0</v>
      </c>
      <c r="J2225" s="126" t="s">
        <v>3154</v>
      </c>
      <c r="K2225" s="17">
        <f>VLOOKUP(A2225,[4]גיליון1!$A$1574:$P$7681,10,0)</f>
        <v>9000</v>
      </c>
      <c r="L2225" s="17">
        <f>VLOOKUP(A2225,'[2]2023'!$A$9:$I$7853,9,0)</f>
        <v>9000</v>
      </c>
      <c r="M2225" s="18">
        <f>VLOOKUP(A2225,[3]data1683177749303!$A$2:$J$6448,10,0)</f>
        <v>6083.32</v>
      </c>
    </row>
    <row r="2226" spans="1:13" ht="15.75" outlineLevel="1">
      <c r="A2226" s="10">
        <v>1631000613</v>
      </c>
      <c r="B2226" s="11">
        <v>613</v>
      </c>
      <c r="C2226" s="19">
        <v>631000</v>
      </c>
      <c r="D2226" s="13">
        <v>1</v>
      </c>
      <c r="E2226" s="136" t="s">
        <v>3154</v>
      </c>
      <c r="F2226" s="15" t="s">
        <v>1340</v>
      </c>
      <c r="G2226" s="137" t="s">
        <v>3154</v>
      </c>
      <c r="H2226" s="13" t="s">
        <v>31</v>
      </c>
      <c r="I2226" s="16">
        <f>K2226/L2226-1</f>
        <v>-9.9999999999999978E-2</v>
      </c>
      <c r="J2226" s="126" t="s">
        <v>3154</v>
      </c>
      <c r="K2226" s="17">
        <f>VLOOKUP(A2226,[4]גיליון1!$A$1574:$P$7681,10,0)</f>
        <v>45000</v>
      </c>
      <c r="L2226" s="17">
        <f>VLOOKUP(A2226,'[2]2023'!$A$9:$I$7853,9,0)</f>
        <v>50000</v>
      </c>
      <c r="M2226" s="18">
        <f>VLOOKUP(A2226,[3]data1683177749303!$A$2:$J$6448,10,0)</f>
        <v>31725.07</v>
      </c>
    </row>
    <row r="2227" spans="1:13" ht="15.75" outlineLevel="1">
      <c r="A2227" s="10">
        <v>1631000614</v>
      </c>
      <c r="B2227" s="11">
        <v>614</v>
      </c>
      <c r="C2227" s="19">
        <v>631000</v>
      </c>
      <c r="D2227" s="13">
        <v>1</v>
      </c>
      <c r="E2227" s="136" t="s">
        <v>3154</v>
      </c>
      <c r="F2227" s="15" t="s">
        <v>1341</v>
      </c>
      <c r="G2227" s="137" t="s">
        <v>3154</v>
      </c>
      <c r="H2227" s="13" t="s">
        <v>31</v>
      </c>
      <c r="I2227" s="126" t="s">
        <v>3154</v>
      </c>
      <c r="J2227" s="126" t="s">
        <v>3154</v>
      </c>
      <c r="K2227" s="17">
        <f>VLOOKUP(A2227,[4]גיליון1!$A$1574:$P$7681,10,0)</f>
        <v>0</v>
      </c>
      <c r="L2227" s="17">
        <f>VLOOKUP(A2227,'[2]2023'!$A$9:$I$7853,9,0)</f>
        <v>0</v>
      </c>
      <c r="M2227" s="18">
        <f>VLOOKUP(A2227,[3]data1683177749303!$A$2:$J$6448,10,0)</f>
        <v>0</v>
      </c>
    </row>
    <row r="2228" spans="1:13" ht="15.75" outlineLevel="1">
      <c r="A2228" s="10">
        <v>1631000615</v>
      </c>
      <c r="B2228" s="11">
        <v>615</v>
      </c>
      <c r="C2228" s="19">
        <v>631000</v>
      </c>
      <c r="D2228" s="13">
        <v>1</v>
      </c>
      <c r="E2228" s="136" t="s">
        <v>3154</v>
      </c>
      <c r="F2228" s="15" t="s">
        <v>1342</v>
      </c>
      <c r="G2228" s="137" t="s">
        <v>3154</v>
      </c>
      <c r="H2228" s="13" t="s">
        <v>31</v>
      </c>
      <c r="I2228" s="126" t="s">
        <v>3154</v>
      </c>
      <c r="J2228" s="126" t="s">
        <v>3154</v>
      </c>
      <c r="K2228" s="17">
        <f>VLOOKUP(A2228,[4]גיליון1!$A$1574:$P$7681,10,0)</f>
        <v>0</v>
      </c>
      <c r="L2228" s="17">
        <f>VLOOKUP(A2228,'[2]2023'!$A$9:$I$7853,9,0)</f>
        <v>0</v>
      </c>
      <c r="M2228" s="18">
        <f>VLOOKUP(A2228,[3]data1683177749303!$A$2:$J$6448,10,0)</f>
        <v>0</v>
      </c>
    </row>
    <row r="2229" spans="1:13" ht="15.75" outlineLevel="1">
      <c r="A2229" s="10">
        <v>1631000616</v>
      </c>
      <c r="B2229" s="11">
        <v>616</v>
      </c>
      <c r="C2229" s="19">
        <v>631000</v>
      </c>
      <c r="D2229" s="13">
        <v>1</v>
      </c>
      <c r="E2229" s="136" t="s">
        <v>3154</v>
      </c>
      <c r="F2229" s="15" t="s">
        <v>1343</v>
      </c>
      <c r="G2229" s="137" t="s">
        <v>3154</v>
      </c>
      <c r="H2229" s="13" t="s">
        <v>31</v>
      </c>
      <c r="I2229" s="16">
        <f>K2229/L2229-1</f>
        <v>0</v>
      </c>
      <c r="J2229" s="126" t="s">
        <v>3154</v>
      </c>
      <c r="K2229" s="17">
        <f>VLOOKUP(A2229,[4]גיליון1!$A$1574:$P$7681,10,0)</f>
        <v>7000</v>
      </c>
      <c r="L2229" s="17">
        <f>VLOOKUP(A2229,'[2]2023'!$A$9:$I$7853,9,0)</f>
        <v>7000</v>
      </c>
      <c r="M2229" s="18">
        <f>VLOOKUP(A2229,[3]data1683177749303!$A$2:$J$6448,10,0)</f>
        <v>6063.63</v>
      </c>
    </row>
    <row r="2230" spans="1:13" ht="15.75" outlineLevel="1">
      <c r="A2230" s="10">
        <v>1631000617</v>
      </c>
      <c r="B2230" s="11">
        <v>617</v>
      </c>
      <c r="C2230" s="19">
        <v>631000</v>
      </c>
      <c r="D2230" s="13">
        <v>1</v>
      </c>
      <c r="E2230" s="136" t="s">
        <v>3154</v>
      </c>
      <c r="F2230" s="15" t="s">
        <v>1344</v>
      </c>
      <c r="G2230" s="137" t="s">
        <v>3154</v>
      </c>
      <c r="H2230" s="13" t="s">
        <v>31</v>
      </c>
      <c r="I2230" s="16">
        <f>K2230/L2230-1</f>
        <v>0</v>
      </c>
      <c r="J2230" s="126" t="s">
        <v>3154</v>
      </c>
      <c r="K2230" s="17">
        <f>VLOOKUP(A2230,[4]גיליון1!$A$1574:$P$7681,10,0)</f>
        <v>8000</v>
      </c>
      <c r="L2230" s="17">
        <f>VLOOKUP(A2230,'[2]2023'!$A$9:$I$7853,9,0)</f>
        <v>8000</v>
      </c>
      <c r="M2230" s="18">
        <f>VLOOKUP(A2230,[3]data1683177749303!$A$2:$J$6448,10,0)</f>
        <v>2156.09</v>
      </c>
    </row>
    <row r="2231" spans="1:13" ht="15.75" outlineLevel="1">
      <c r="A2231" s="10">
        <v>1631000619</v>
      </c>
      <c r="B2231" s="11">
        <v>619</v>
      </c>
      <c r="C2231" s="19">
        <v>631000</v>
      </c>
      <c r="D2231" s="13">
        <v>1</v>
      </c>
      <c r="E2231" s="136" t="s">
        <v>3154</v>
      </c>
      <c r="F2231" s="15" t="s">
        <v>1345</v>
      </c>
      <c r="G2231" s="137" t="s">
        <v>3154</v>
      </c>
      <c r="H2231" s="13" t="s">
        <v>31</v>
      </c>
      <c r="I2231" s="16">
        <f>K2231/L2231-1</f>
        <v>0</v>
      </c>
      <c r="J2231" s="126" t="s">
        <v>3154</v>
      </c>
      <c r="K2231" s="17">
        <f>VLOOKUP(A2231,[4]גיליון1!$A$1574:$P$7681,10,0)</f>
        <v>800000</v>
      </c>
      <c r="L2231" s="17">
        <f>VLOOKUP(A2231,'[2]2023'!$A$9:$I$7853,9,0)</f>
        <v>800000</v>
      </c>
      <c r="M2231" s="18">
        <f>VLOOKUP(A2231,[3]data1683177749303!$A$2:$J$6448,10,0)</f>
        <v>574822.15</v>
      </c>
    </row>
    <row r="2232" spans="1:13" ht="15.75" outlineLevel="1">
      <c r="A2232" s="10">
        <v>1631000620</v>
      </c>
      <c r="B2232" s="11">
        <v>620</v>
      </c>
      <c r="C2232" s="19">
        <v>631000</v>
      </c>
      <c r="D2232" s="13">
        <v>1</v>
      </c>
      <c r="E2232" s="136" t="s">
        <v>3154</v>
      </c>
      <c r="F2232" s="15" t="s">
        <v>1346</v>
      </c>
      <c r="G2232" s="137" t="s">
        <v>3154</v>
      </c>
      <c r="H2232" s="13" t="s">
        <v>31</v>
      </c>
      <c r="I2232" s="126" t="s">
        <v>3154</v>
      </c>
      <c r="J2232" s="126" t="s">
        <v>3154</v>
      </c>
      <c r="K2232" s="17">
        <f>VLOOKUP(A2232,[4]גיליון1!$A$1574:$P$7681,10,0)</f>
        <v>0</v>
      </c>
      <c r="L2232" s="17">
        <f>VLOOKUP(A2232,'[2]2023'!$A$9:$I$7853,9,0)</f>
        <v>0</v>
      </c>
      <c r="M2232" s="140" t="s">
        <v>3154</v>
      </c>
    </row>
    <row r="2233" spans="1:13" ht="16.5" thickBot="1">
      <c r="A2233" s="10">
        <v>1631000694</v>
      </c>
      <c r="B2233" s="11">
        <v>694</v>
      </c>
      <c r="C2233" s="19">
        <v>631000</v>
      </c>
      <c r="D2233" s="13">
        <v>1</v>
      </c>
      <c r="E2233" s="136" t="s">
        <v>3154</v>
      </c>
      <c r="F2233" s="15" t="s">
        <v>1347</v>
      </c>
      <c r="G2233" s="137" t="s">
        <v>3154</v>
      </c>
      <c r="H2233" s="13" t="s">
        <v>31</v>
      </c>
      <c r="I2233" s="16">
        <f>K2233/L2233-1</f>
        <v>1</v>
      </c>
      <c r="J2233" s="126" t="s">
        <v>3154</v>
      </c>
      <c r="K2233" s="17">
        <f>VLOOKUP(A2233,[4]גיליון1!$A$1574:$P$7681,10,0)</f>
        <v>10000</v>
      </c>
      <c r="L2233" s="17">
        <f>VLOOKUP(A2233,'[2]2023'!$A$9:$I$7853,9,0)</f>
        <v>5000</v>
      </c>
      <c r="M2233" s="18">
        <f>VLOOKUP(A2233,[3]data1683177749303!$A$2:$J$6448,10,0)</f>
        <v>8436</v>
      </c>
    </row>
    <row r="2234" spans="1:13" ht="16.5" outlineLevel="1" thickBot="1">
      <c r="A2234" s="125" t="s">
        <v>3154</v>
      </c>
      <c r="B2234" s="25" t="s">
        <v>1348</v>
      </c>
      <c r="C2234" s="146" t="s">
        <v>3154</v>
      </c>
      <c r="D2234" s="146" t="s">
        <v>3154</v>
      </c>
      <c r="E2234" s="147" t="s">
        <v>3154</v>
      </c>
      <c r="F2234" s="28" t="s">
        <v>1336</v>
      </c>
      <c r="G2234" s="153" t="s">
        <v>3154</v>
      </c>
      <c r="H2234" s="146" t="s">
        <v>3154</v>
      </c>
      <c r="I2234" s="29">
        <f>K2234/L2234-1</f>
        <v>0.12991230919129593</v>
      </c>
      <c r="J2234" s="127" t="s">
        <v>3154</v>
      </c>
      <c r="K2234" s="37">
        <f t="shared" ref="K2234:M2234" si="121">SUBTOTAL(9,K2223:K2233)</f>
        <v>3479000</v>
      </c>
      <c r="L2234" s="37">
        <f t="shared" si="121"/>
        <v>3079000</v>
      </c>
      <c r="M2234" s="38">
        <f t="shared" si="121"/>
        <v>3071895.8899999992</v>
      </c>
    </row>
    <row r="2235" spans="1:13" ht="15.75" outlineLevel="1">
      <c r="A2235" s="10">
        <v>16320000</v>
      </c>
      <c r="B2235" s="11">
        <v>0</v>
      </c>
      <c r="C2235" s="19">
        <v>632000</v>
      </c>
      <c r="D2235" s="13">
        <v>1</v>
      </c>
      <c r="E2235" s="136" t="s">
        <v>3154</v>
      </c>
      <c r="F2235" s="15" t="s">
        <v>1335</v>
      </c>
      <c r="G2235" s="137" t="s">
        <v>3154</v>
      </c>
      <c r="H2235" s="13" t="s">
        <v>11</v>
      </c>
      <c r="I2235" s="126" t="s">
        <v>3154</v>
      </c>
      <c r="J2235" s="142" t="s">
        <v>3154</v>
      </c>
      <c r="K2235" s="17">
        <f>VLOOKUP(A2235,[4]גיליון1!$A$1574:$P$7681,10,0)</f>
        <v>0</v>
      </c>
      <c r="L2235" s="139" t="s">
        <v>3154</v>
      </c>
      <c r="M2235" s="140" t="s">
        <v>3154</v>
      </c>
    </row>
    <row r="2236" spans="1:13" ht="15.75" outlineLevel="1">
      <c r="A2236" s="10">
        <v>1632000620</v>
      </c>
      <c r="B2236" s="11">
        <v>620</v>
      </c>
      <c r="C2236" s="19">
        <v>632000</v>
      </c>
      <c r="D2236" s="13">
        <v>1</v>
      </c>
      <c r="E2236" s="136" t="s">
        <v>3154</v>
      </c>
      <c r="F2236" s="15" t="s">
        <v>1349</v>
      </c>
      <c r="G2236" s="137" t="s">
        <v>3154</v>
      </c>
      <c r="H2236" s="13" t="s">
        <v>31</v>
      </c>
      <c r="I2236" s="16">
        <f>K2236/L2236-1</f>
        <v>0</v>
      </c>
      <c r="J2236" s="126" t="s">
        <v>3154</v>
      </c>
      <c r="K2236" s="17">
        <f>VLOOKUP(A2236,[4]גיליון1!$A$1574:$P$7681,10,0)</f>
        <v>2000</v>
      </c>
      <c r="L2236" s="17">
        <f>VLOOKUP(A2236,'[2]2023'!$A$9:$I$7853,9,0)</f>
        <v>2000</v>
      </c>
      <c r="M2236" s="18">
        <f>VLOOKUP(A2236,[3]data1683177749303!$A$2:$J$6448,10,0)</f>
        <v>309.81</v>
      </c>
    </row>
    <row r="2237" spans="1:13" ht="15.75" outlineLevel="1">
      <c r="A2237" s="10">
        <v>1632000621</v>
      </c>
      <c r="B2237" s="11">
        <v>621</v>
      </c>
      <c r="C2237" s="19">
        <v>632000</v>
      </c>
      <c r="D2237" s="13">
        <v>1</v>
      </c>
      <c r="E2237" s="136" t="s">
        <v>3154</v>
      </c>
      <c r="F2237" s="15" t="s">
        <v>1350</v>
      </c>
      <c r="G2237" s="137" t="s">
        <v>3154</v>
      </c>
      <c r="H2237" s="13" t="s">
        <v>34</v>
      </c>
      <c r="I2237" s="126" t="s">
        <v>3154</v>
      </c>
      <c r="J2237" s="126" t="s">
        <v>3154</v>
      </c>
      <c r="K2237" s="17">
        <f>VLOOKUP(A2237,[4]גיליון1!$A$1574:$P$7681,10,0)</f>
        <v>0</v>
      </c>
      <c r="L2237" s="17">
        <f>VLOOKUP(A2237,'[2]2023'!$A$9:$I$7853,9,0)</f>
        <v>0</v>
      </c>
      <c r="M2237" s="18">
        <f>VLOOKUP(A2237,[3]data1683177749303!$A$2:$J$6448,10,0)</f>
        <v>9857830.9199999999</v>
      </c>
    </row>
    <row r="2238" spans="1:13" ht="16.5" thickBot="1">
      <c r="A2238" s="10">
        <v>1632000622</v>
      </c>
      <c r="B2238" s="11">
        <v>622</v>
      </c>
      <c r="C2238" s="19">
        <v>632000</v>
      </c>
      <c r="D2238" s="13">
        <v>1</v>
      </c>
      <c r="E2238" s="136" t="s">
        <v>3154</v>
      </c>
      <c r="F2238" s="15" t="s">
        <v>1351</v>
      </c>
      <c r="G2238" s="137" t="s">
        <v>3154</v>
      </c>
      <c r="H2238" s="13" t="s">
        <v>31</v>
      </c>
      <c r="I2238" s="126" t="s">
        <v>3154</v>
      </c>
      <c r="J2238" s="126" t="s">
        <v>3154</v>
      </c>
      <c r="K2238" s="17">
        <f>VLOOKUP(A2238,[4]גיליון1!$A$1574:$P$7681,10,0)</f>
        <v>0</v>
      </c>
      <c r="L2238" s="17">
        <f>VLOOKUP(A2238,'[2]2023'!$A$9:$I$7853,9,0)</f>
        <v>0</v>
      </c>
      <c r="M2238" s="18">
        <f>VLOOKUP(A2238,[3]data1683177749303!$A$2:$J$6448,10,0)</f>
        <v>0</v>
      </c>
    </row>
    <row r="2239" spans="1:13" ht="16.5" outlineLevel="1" thickBot="1">
      <c r="A2239" s="125" t="s">
        <v>3154</v>
      </c>
      <c r="B2239" s="25" t="s">
        <v>1352</v>
      </c>
      <c r="C2239" s="146" t="s">
        <v>3154</v>
      </c>
      <c r="D2239" s="146" t="s">
        <v>3154</v>
      </c>
      <c r="E2239" s="147" t="s">
        <v>3154</v>
      </c>
      <c r="F2239" s="28" t="s">
        <v>1335</v>
      </c>
      <c r="G2239" s="153" t="s">
        <v>3154</v>
      </c>
      <c r="H2239" s="146" t="s">
        <v>3154</v>
      </c>
      <c r="I2239" s="29">
        <f t="shared" ref="I2239:I2293" si="122">K2239/L2239-1</f>
        <v>0</v>
      </c>
      <c r="J2239" s="127" t="s">
        <v>3154</v>
      </c>
      <c r="K2239" s="37">
        <f t="shared" ref="K2239:M2239" si="123">SUBTOTAL(9,K2236:K2238)</f>
        <v>2000</v>
      </c>
      <c r="L2239" s="37">
        <f t="shared" si="123"/>
        <v>2000</v>
      </c>
      <c r="M2239" s="38">
        <f t="shared" si="123"/>
        <v>9858140.7300000004</v>
      </c>
    </row>
    <row r="2240" spans="1:13" ht="15.75" outlineLevel="1">
      <c r="A2240" s="10">
        <v>16330000</v>
      </c>
      <c r="B2240" s="11">
        <v>0</v>
      </c>
      <c r="C2240" s="19">
        <v>633000</v>
      </c>
      <c r="D2240" s="13">
        <v>1</v>
      </c>
      <c r="E2240" s="136" t="s">
        <v>3154</v>
      </c>
      <c r="F2240" s="15" t="s">
        <v>1353</v>
      </c>
      <c r="G2240" s="137" t="s">
        <v>3154</v>
      </c>
      <c r="H2240" s="13" t="s">
        <v>11</v>
      </c>
      <c r="I2240" s="126" t="s">
        <v>3154</v>
      </c>
      <c r="J2240" s="142" t="s">
        <v>3154</v>
      </c>
      <c r="K2240" s="17">
        <f>VLOOKUP(A2240,[4]גיליון1!$A$1574:$P$7681,10,0)</f>
        <v>0</v>
      </c>
      <c r="L2240" s="139" t="s">
        <v>3154</v>
      </c>
      <c r="M2240" s="140" t="s">
        <v>3154</v>
      </c>
    </row>
    <row r="2241" spans="1:13" ht="15.75" outlineLevel="1">
      <c r="A2241" s="10">
        <v>1633000860</v>
      </c>
      <c r="B2241" s="11">
        <v>860</v>
      </c>
      <c r="C2241" s="19">
        <v>633000</v>
      </c>
      <c r="D2241" s="13">
        <v>1</v>
      </c>
      <c r="E2241" s="136" t="s">
        <v>3154</v>
      </c>
      <c r="F2241" s="15" t="s">
        <v>1354</v>
      </c>
      <c r="G2241" s="137" t="s">
        <v>3154</v>
      </c>
      <c r="H2241" s="13" t="s">
        <v>31</v>
      </c>
      <c r="I2241" s="16">
        <f t="shared" si="122"/>
        <v>2.6931044687777517E-2</v>
      </c>
      <c r="J2241" s="126" t="s">
        <v>3154</v>
      </c>
      <c r="K2241" s="17">
        <f>VLOOKUP(A2241,[4]גיליון1!$A$1574:$P$7681,10,0)</f>
        <v>1561500</v>
      </c>
      <c r="L2241" s="17">
        <f>VLOOKUP(A2241,'[2]2023'!$A$9:$I$7853,9,0)</f>
        <v>1520550</v>
      </c>
      <c r="M2241" s="18">
        <f>VLOOKUP(A2241,[3]data1683177749303!$A$2:$J$6448,10,0)</f>
        <v>1674553.98</v>
      </c>
    </row>
    <row r="2242" spans="1:13" ht="16.5" thickBot="1">
      <c r="A2242" s="10">
        <v>1633000861</v>
      </c>
      <c r="B2242" s="11">
        <v>861</v>
      </c>
      <c r="C2242" s="19">
        <v>633000</v>
      </c>
      <c r="D2242" s="13">
        <v>1</v>
      </c>
      <c r="E2242" s="136" t="s">
        <v>3154</v>
      </c>
      <c r="F2242" s="15" t="s">
        <v>1355</v>
      </c>
      <c r="G2242" s="137" t="s">
        <v>3154</v>
      </c>
      <c r="H2242" s="13" t="s">
        <v>31</v>
      </c>
      <c r="I2242" s="126" t="s">
        <v>3154</v>
      </c>
      <c r="J2242" s="126" t="s">
        <v>3154</v>
      </c>
      <c r="K2242" s="17">
        <f>VLOOKUP(A2242,[4]גיליון1!$A$1574:$P$7681,10,0)</f>
        <v>0</v>
      </c>
      <c r="L2242" s="17">
        <f>VLOOKUP(A2242,'[2]2023'!$A$9:$I$7853,9,0)</f>
        <v>0</v>
      </c>
      <c r="M2242" s="18">
        <f>VLOOKUP(A2242,[3]data1683177749303!$A$2:$J$6448,10,0)</f>
        <v>0</v>
      </c>
    </row>
    <row r="2243" spans="1:13" ht="16.5" outlineLevel="1" thickBot="1">
      <c r="A2243" s="125" t="s">
        <v>3154</v>
      </c>
      <c r="B2243" s="25" t="s">
        <v>1356</v>
      </c>
      <c r="C2243" s="146" t="s">
        <v>3154</v>
      </c>
      <c r="D2243" s="146" t="s">
        <v>3154</v>
      </c>
      <c r="E2243" s="147" t="s">
        <v>3154</v>
      </c>
      <c r="F2243" s="28" t="s">
        <v>1353</v>
      </c>
      <c r="G2243" s="153" t="s">
        <v>3154</v>
      </c>
      <c r="H2243" s="146" t="s">
        <v>3154</v>
      </c>
      <c r="I2243" s="29">
        <f t="shared" si="122"/>
        <v>2.6931044687777517E-2</v>
      </c>
      <c r="J2243" s="127" t="s">
        <v>3154</v>
      </c>
      <c r="K2243" s="37">
        <f t="shared" ref="K2243:M2243" si="124">SUBTOTAL(9,K2241:K2242)</f>
        <v>1561500</v>
      </c>
      <c r="L2243" s="37">
        <f t="shared" si="124"/>
        <v>1520550</v>
      </c>
      <c r="M2243" s="38">
        <f t="shared" si="124"/>
        <v>1674553.98</v>
      </c>
    </row>
    <row r="2244" spans="1:13" ht="15.75" outlineLevel="1">
      <c r="A2244" s="10">
        <v>16400000</v>
      </c>
      <c r="B2244" s="11">
        <v>0</v>
      </c>
      <c r="C2244" s="19">
        <v>640000</v>
      </c>
      <c r="D2244" s="13">
        <v>1</v>
      </c>
      <c r="E2244" s="136" t="s">
        <v>3154</v>
      </c>
      <c r="F2244" s="15" t="s">
        <v>1357</v>
      </c>
      <c r="G2244" s="137" t="s">
        <v>3154</v>
      </c>
      <c r="H2244" s="13" t="s">
        <v>11</v>
      </c>
      <c r="I2244" s="126" t="s">
        <v>3154</v>
      </c>
      <c r="J2244" s="142" t="s">
        <v>3154</v>
      </c>
      <c r="K2244" s="17">
        <f>VLOOKUP(A2244,[4]גיליון1!$A$1574:$P$7681,10,0)</f>
        <v>0</v>
      </c>
      <c r="L2244" s="139" t="s">
        <v>3154</v>
      </c>
      <c r="M2244" s="140" t="s">
        <v>3154</v>
      </c>
    </row>
    <row r="2245" spans="1:13" ht="15.75" outlineLevel="1">
      <c r="A2245" s="10">
        <v>16480000</v>
      </c>
      <c r="B2245" s="11">
        <v>0</v>
      </c>
      <c r="C2245" s="19">
        <v>648000</v>
      </c>
      <c r="D2245" s="13">
        <v>1</v>
      </c>
      <c r="E2245" s="136" t="s">
        <v>3154</v>
      </c>
      <c r="F2245" s="15" t="s">
        <v>1358</v>
      </c>
      <c r="G2245" s="137" t="s">
        <v>3154</v>
      </c>
      <c r="H2245" s="13" t="s">
        <v>11</v>
      </c>
      <c r="I2245" s="126" t="s">
        <v>3154</v>
      </c>
      <c r="J2245" s="142" t="s">
        <v>3154</v>
      </c>
      <c r="K2245" s="17">
        <f>VLOOKUP(A2245,[4]גיליון1!$A$1574:$P$7681,10,0)</f>
        <v>0</v>
      </c>
      <c r="L2245" s="17">
        <f>VLOOKUP(A2245,'[2]2023'!$A$9:$I$7853,9,0)</f>
        <v>0</v>
      </c>
      <c r="M2245" s="140" t="s">
        <v>3154</v>
      </c>
    </row>
    <row r="2246" spans="1:13" ht="15.75" outlineLevel="1">
      <c r="A2246" s="10">
        <v>1648000691</v>
      </c>
      <c r="B2246" s="11">
        <v>691</v>
      </c>
      <c r="C2246" s="19">
        <v>648000</v>
      </c>
      <c r="D2246" s="13">
        <v>1</v>
      </c>
      <c r="E2246" s="136" t="s">
        <v>3154</v>
      </c>
      <c r="F2246" s="15" t="s">
        <v>1359</v>
      </c>
      <c r="G2246" s="137" t="s">
        <v>3154</v>
      </c>
      <c r="H2246" s="13" t="s">
        <v>31</v>
      </c>
      <c r="I2246" s="16">
        <f t="shared" si="122"/>
        <v>1.1417781097191493</v>
      </c>
      <c r="J2246" s="126" t="s">
        <v>3154</v>
      </c>
      <c r="K2246" s="17">
        <f>VLOOKUP(A2246,[4]גיליון1!$A$1574:$P$7681,10,0)</f>
        <v>60794800</v>
      </c>
      <c r="L2246" s="17">
        <f>VLOOKUP(A2246,'[2]2023'!$A$9:$I$7853,9,0)</f>
        <v>28385200</v>
      </c>
      <c r="M2246" s="18">
        <f>VLOOKUP(A2246,[3]data1683177749303!$A$2:$J$6448,10,0)</f>
        <v>28486416.390000001</v>
      </c>
    </row>
    <row r="2247" spans="1:13" ht="15.75" outlineLevel="1">
      <c r="A2247" s="10">
        <v>1648000692</v>
      </c>
      <c r="B2247" s="11">
        <v>692</v>
      </c>
      <c r="C2247" s="19">
        <v>648000</v>
      </c>
      <c r="D2247" s="13">
        <v>1</v>
      </c>
      <c r="E2247" s="136" t="s">
        <v>3154</v>
      </c>
      <c r="F2247" s="15" t="s">
        <v>1360</v>
      </c>
      <c r="G2247" s="137" t="s">
        <v>3154</v>
      </c>
      <c r="H2247" s="13" t="s">
        <v>31</v>
      </c>
      <c r="I2247" s="16">
        <f t="shared" si="122"/>
        <v>1.7915102211097205</v>
      </c>
      <c r="J2247" s="126" t="s">
        <v>3154</v>
      </c>
      <c r="K2247" s="17">
        <f>VLOOKUP(A2247,[4]גיליון1!$A$1574:$P$7681,10,0)</f>
        <v>2676500</v>
      </c>
      <c r="L2247" s="17">
        <f>VLOOKUP(A2247,'[2]2023'!$A$9:$I$7853,9,0)</f>
        <v>958800</v>
      </c>
      <c r="M2247" s="18">
        <f>VLOOKUP(A2247,[3]data1683177749303!$A$2:$J$6448,10,0)</f>
        <v>1428025.18</v>
      </c>
    </row>
    <row r="2248" spans="1:13" ht="15.75" outlineLevel="1">
      <c r="A2248" s="10">
        <v>1648000693</v>
      </c>
      <c r="B2248" s="11">
        <v>693</v>
      </c>
      <c r="C2248" s="19">
        <v>648000</v>
      </c>
      <c r="D2248" s="13">
        <v>1</v>
      </c>
      <c r="E2248" s="136" t="s">
        <v>3154</v>
      </c>
      <c r="F2248" s="15" t="s">
        <v>1361</v>
      </c>
      <c r="G2248" s="137" t="s">
        <v>3154</v>
      </c>
      <c r="H2248" s="13" t="s">
        <v>31</v>
      </c>
      <c r="I2248" s="16">
        <f t="shared" si="122"/>
        <v>3.0378075615123024</v>
      </c>
      <c r="J2248" s="126" t="s">
        <v>3154</v>
      </c>
      <c r="K2248" s="17">
        <f>VLOOKUP(A2248,[4]גיליון1!$A$1574:$P$7681,10,0)</f>
        <v>2018500</v>
      </c>
      <c r="L2248" s="17">
        <f>VLOOKUP(A2248,'[2]2023'!$A$9:$I$7853,9,0)</f>
        <v>499900</v>
      </c>
      <c r="M2248" s="18">
        <f>VLOOKUP(A2248,[3]data1683177749303!$A$2:$J$6448,10,0)</f>
        <v>804861.53</v>
      </c>
    </row>
    <row r="2249" spans="1:13" ht="15.75" outlineLevel="1">
      <c r="A2249" s="10">
        <v>1648000694</v>
      </c>
      <c r="B2249" s="11">
        <v>694</v>
      </c>
      <c r="C2249" s="19">
        <v>648000</v>
      </c>
      <c r="D2249" s="13">
        <v>1</v>
      </c>
      <c r="E2249" s="136" t="s">
        <v>3154</v>
      </c>
      <c r="F2249" s="15" t="s">
        <v>1362</v>
      </c>
      <c r="G2249" s="137" t="s">
        <v>3154</v>
      </c>
      <c r="H2249" s="13" t="s">
        <v>31</v>
      </c>
      <c r="I2249" s="126" t="s">
        <v>3154</v>
      </c>
      <c r="J2249" s="126" t="s">
        <v>3154</v>
      </c>
      <c r="K2249" s="17">
        <f>VLOOKUP(A2249,[4]גיליון1!$A$1574:$P$7681,10,0)</f>
        <v>0</v>
      </c>
      <c r="L2249" s="17">
        <f>VLOOKUP(A2249,'[2]2023'!$A$9:$I$7853,9,0)</f>
        <v>0</v>
      </c>
      <c r="M2249" s="18">
        <f>VLOOKUP(A2249,[3]data1683177749303!$A$2:$J$6448,10,0)</f>
        <v>18049</v>
      </c>
    </row>
    <row r="2250" spans="1:13" ht="15.75" outlineLevel="1">
      <c r="A2250" s="10">
        <v>1648000695</v>
      </c>
      <c r="B2250" s="11">
        <v>695</v>
      </c>
      <c r="C2250" s="19">
        <v>648000</v>
      </c>
      <c r="D2250" s="13">
        <v>1</v>
      </c>
      <c r="E2250" s="136" t="s">
        <v>3154</v>
      </c>
      <c r="F2250" s="15" t="s">
        <v>1363</v>
      </c>
      <c r="G2250" s="137" t="s">
        <v>3154</v>
      </c>
      <c r="H2250" s="13" t="s">
        <v>31</v>
      </c>
      <c r="I2250" s="126" t="s">
        <v>3154</v>
      </c>
      <c r="J2250" s="126" t="s">
        <v>3154</v>
      </c>
      <c r="K2250" s="17">
        <f>VLOOKUP(A2250,[4]גיליון1!$A$1574:$P$7681,10,0)</f>
        <v>0</v>
      </c>
      <c r="L2250" s="17">
        <f>VLOOKUP(A2250,'[2]2023'!$A$9:$I$7853,9,0)</f>
        <v>0</v>
      </c>
      <c r="M2250" s="18">
        <f>VLOOKUP(A2250,[3]data1683177749303!$A$2:$J$6448,10,0)</f>
        <v>268</v>
      </c>
    </row>
    <row r="2251" spans="1:13" ht="15.75" outlineLevel="1">
      <c r="A2251" s="10">
        <v>1648000696</v>
      </c>
      <c r="B2251" s="11">
        <v>696</v>
      </c>
      <c r="C2251" s="19">
        <v>648000</v>
      </c>
      <c r="D2251" s="13">
        <v>1</v>
      </c>
      <c r="E2251" s="136" t="s">
        <v>3154</v>
      </c>
      <c r="F2251" s="15" t="s">
        <v>1364</v>
      </c>
      <c r="G2251" s="137" t="s">
        <v>3154</v>
      </c>
      <c r="H2251" s="13" t="s">
        <v>31</v>
      </c>
      <c r="I2251" s="126" t="s">
        <v>3154</v>
      </c>
      <c r="J2251" s="126" t="s">
        <v>3154</v>
      </c>
      <c r="K2251" s="17">
        <f>VLOOKUP(A2251,[4]גיליון1!$A$1574:$P$7681,10,0)</f>
        <v>0</v>
      </c>
      <c r="L2251" s="17">
        <f>VLOOKUP(A2251,'[2]2023'!$A$9:$I$7853,9,0)</f>
        <v>0</v>
      </c>
      <c r="M2251" s="18">
        <f>VLOOKUP(A2251,[3]data1683177749303!$A$2:$J$6448,10,0)</f>
        <v>4624</v>
      </c>
    </row>
    <row r="2252" spans="1:13" ht="15.75" outlineLevel="1">
      <c r="A2252" s="10">
        <v>1648000697</v>
      </c>
      <c r="B2252" s="11">
        <v>697</v>
      </c>
      <c r="C2252" s="19">
        <v>648000</v>
      </c>
      <c r="D2252" s="13">
        <v>1</v>
      </c>
      <c r="E2252" s="136" t="s">
        <v>3154</v>
      </c>
      <c r="F2252" s="15" t="s">
        <v>1365</v>
      </c>
      <c r="G2252" s="137" t="s">
        <v>3154</v>
      </c>
      <c r="H2252" s="13" t="s">
        <v>31</v>
      </c>
      <c r="I2252" s="126" t="s">
        <v>3154</v>
      </c>
      <c r="J2252" s="126" t="s">
        <v>3154</v>
      </c>
      <c r="K2252" s="17">
        <f>VLOOKUP(A2252,[4]גיליון1!$A$1574:$P$7681,10,0)</f>
        <v>0</v>
      </c>
      <c r="L2252" s="17">
        <f>VLOOKUP(A2252,'[2]2023'!$A$9:$I$7853,9,0)</f>
        <v>0</v>
      </c>
      <c r="M2252" s="18">
        <f>VLOOKUP(A2252,[3]data1683177749303!$A$2:$J$6448,10,0)</f>
        <v>54146</v>
      </c>
    </row>
    <row r="2253" spans="1:13" ht="15.75" outlineLevel="1">
      <c r="A2253" s="10">
        <v>1648000698</v>
      </c>
      <c r="B2253" s="11">
        <v>698</v>
      </c>
      <c r="C2253" s="19">
        <v>648000</v>
      </c>
      <c r="D2253" s="13">
        <v>1</v>
      </c>
      <c r="E2253" s="136" t="s">
        <v>3154</v>
      </c>
      <c r="F2253" s="15" t="s">
        <v>1366</v>
      </c>
      <c r="G2253" s="137" t="s">
        <v>3154</v>
      </c>
      <c r="H2253" s="13" t="s">
        <v>31</v>
      </c>
      <c r="I2253" s="126" t="s">
        <v>3154</v>
      </c>
      <c r="J2253" s="126" t="s">
        <v>3154</v>
      </c>
      <c r="K2253" s="17">
        <f>VLOOKUP(A2253,[4]גיליון1!$A$1574:$P$7681,10,0)</f>
        <v>0</v>
      </c>
      <c r="L2253" s="17">
        <f>VLOOKUP(A2253,'[2]2023'!$A$9:$I$7853,9,0)</f>
        <v>0</v>
      </c>
      <c r="M2253" s="18">
        <f>VLOOKUP(A2253,[3]data1683177749303!$A$2:$J$6448,10,0)</f>
        <v>805</v>
      </c>
    </row>
    <row r="2254" spans="1:13" ht="15.75" outlineLevel="1">
      <c r="A2254" s="10">
        <v>1648000699</v>
      </c>
      <c r="B2254" s="11">
        <v>699</v>
      </c>
      <c r="C2254" s="19">
        <v>648000</v>
      </c>
      <c r="D2254" s="13">
        <v>1</v>
      </c>
      <c r="E2254" s="136" t="s">
        <v>3154</v>
      </c>
      <c r="F2254" s="15" t="s">
        <v>1367</v>
      </c>
      <c r="G2254" s="137" t="s">
        <v>3154</v>
      </c>
      <c r="H2254" s="13" t="s">
        <v>31</v>
      </c>
      <c r="I2254" s="126" t="s">
        <v>3154</v>
      </c>
      <c r="J2254" s="126" t="s">
        <v>3154</v>
      </c>
      <c r="K2254" s="17">
        <f>VLOOKUP(A2254,[4]גיליון1!$A$1574:$P$7681,10,0)</f>
        <v>0</v>
      </c>
      <c r="L2254" s="17">
        <f>VLOOKUP(A2254,'[2]2023'!$A$9:$I$7853,9,0)</f>
        <v>0</v>
      </c>
      <c r="M2254" s="18">
        <f>VLOOKUP(A2254,[3]data1683177749303!$A$2:$J$6448,10,0)</f>
        <v>13871</v>
      </c>
    </row>
    <row r="2255" spans="1:13" ht="15.75" outlineLevel="1">
      <c r="A2255" s="10">
        <v>1648000701</v>
      </c>
      <c r="B2255" s="11">
        <v>701</v>
      </c>
      <c r="C2255" s="19">
        <v>648000</v>
      </c>
      <c r="D2255" s="13">
        <v>1</v>
      </c>
      <c r="E2255" s="136" t="s">
        <v>3154</v>
      </c>
      <c r="F2255" s="15" t="s">
        <v>1368</v>
      </c>
      <c r="G2255" s="137" t="s">
        <v>3154</v>
      </c>
      <c r="H2255" s="13" t="s">
        <v>31</v>
      </c>
      <c r="I2255" s="16">
        <f t="shared" si="122"/>
        <v>0</v>
      </c>
      <c r="J2255" s="126" t="s">
        <v>3154</v>
      </c>
      <c r="K2255" s="17">
        <f>VLOOKUP(A2255,[4]גיליון1!$A$1574:$P$7681,10,0)</f>
        <v>1776200</v>
      </c>
      <c r="L2255" s="17">
        <f>VLOOKUP(A2255,'[2]2023'!$A$9:$I$7853,9,0)</f>
        <v>1776200</v>
      </c>
      <c r="M2255" s="18">
        <f>VLOOKUP(A2255,[3]data1683177749303!$A$2:$J$6448,10,0)</f>
        <v>1776200</v>
      </c>
    </row>
    <row r="2256" spans="1:13" ht="15.75" outlineLevel="1">
      <c r="A2256" s="10">
        <v>1648000702</v>
      </c>
      <c r="B2256" s="11">
        <v>702</v>
      </c>
      <c r="C2256" s="19">
        <v>648000</v>
      </c>
      <c r="D2256" s="13">
        <v>1</v>
      </c>
      <c r="E2256" s="136" t="s">
        <v>3154</v>
      </c>
      <c r="F2256" s="15" t="s">
        <v>1369</v>
      </c>
      <c r="G2256" s="137" t="s">
        <v>3154</v>
      </c>
      <c r="H2256" s="13" t="s">
        <v>31</v>
      </c>
      <c r="I2256" s="16">
        <f t="shared" si="122"/>
        <v>1.5884955752212391</v>
      </c>
      <c r="J2256" s="126" t="s">
        <v>3154</v>
      </c>
      <c r="K2256" s="17">
        <f>VLOOKUP(A2256,[4]גיליון1!$A$1574:$P$7681,10,0)</f>
        <v>117000</v>
      </c>
      <c r="L2256" s="17">
        <f>VLOOKUP(A2256,'[2]2023'!$A$9:$I$7853,9,0)</f>
        <v>45200</v>
      </c>
      <c r="M2256" s="18">
        <f>VLOOKUP(A2256,[3]data1683177749303!$A$2:$J$6448,10,0)</f>
        <v>97704</v>
      </c>
    </row>
    <row r="2257" spans="1:13" ht="16.5" thickBot="1">
      <c r="A2257" s="10">
        <v>1648000703</v>
      </c>
      <c r="B2257" s="11">
        <v>703</v>
      </c>
      <c r="C2257" s="19">
        <v>648000</v>
      </c>
      <c r="D2257" s="13">
        <v>1</v>
      </c>
      <c r="E2257" s="136" t="s">
        <v>3154</v>
      </c>
      <c r="F2257" s="15" t="s">
        <v>1370</v>
      </c>
      <c r="G2257" s="137" t="s">
        <v>3154</v>
      </c>
      <c r="H2257" s="13" t="s">
        <v>31</v>
      </c>
      <c r="I2257" s="126" t="s">
        <v>3154</v>
      </c>
      <c r="J2257" s="126" t="s">
        <v>3154</v>
      </c>
      <c r="K2257" s="17">
        <f>VLOOKUP(A2257,[4]גיליון1!$A$1574:$P$7681,10,0)</f>
        <v>0</v>
      </c>
      <c r="L2257" s="17">
        <f>VLOOKUP(A2257,'[2]2023'!$A$9:$I$7853,9,0)</f>
        <v>0</v>
      </c>
      <c r="M2257" s="18">
        <f>VLOOKUP(A2257,[3]data1683177749303!$A$2:$J$6448,10,0)</f>
        <v>0</v>
      </c>
    </row>
    <row r="2258" spans="1:13" ht="16.5" outlineLevel="1" thickBot="1">
      <c r="A2258" s="125" t="s">
        <v>3154</v>
      </c>
      <c r="B2258" s="25" t="s">
        <v>1371</v>
      </c>
      <c r="C2258" s="146" t="s">
        <v>3154</v>
      </c>
      <c r="D2258" s="146" t="s">
        <v>3154</v>
      </c>
      <c r="E2258" s="147" t="s">
        <v>3154</v>
      </c>
      <c r="F2258" s="28" t="s">
        <v>1358</v>
      </c>
      <c r="G2258" s="153" t="s">
        <v>3154</v>
      </c>
      <c r="H2258" s="146" t="s">
        <v>3154</v>
      </c>
      <c r="I2258" s="29">
        <f t="shared" si="122"/>
        <v>1.1279760494926623</v>
      </c>
      <c r="J2258" s="127" t="s">
        <v>3154</v>
      </c>
      <c r="K2258" s="37">
        <f t="shared" ref="K2258:M2258" si="125">SUBTOTAL(9,K2246:K2257)</f>
        <v>67383000</v>
      </c>
      <c r="L2258" s="37">
        <f t="shared" si="125"/>
        <v>31665300</v>
      </c>
      <c r="M2258" s="38">
        <f t="shared" si="125"/>
        <v>32684970.100000001</v>
      </c>
    </row>
    <row r="2259" spans="1:13" ht="15.75" outlineLevel="1">
      <c r="A2259" s="10">
        <v>17000000</v>
      </c>
      <c r="B2259" s="11">
        <v>0</v>
      </c>
      <c r="C2259" s="19">
        <v>700000</v>
      </c>
      <c r="D2259" s="13">
        <v>1</v>
      </c>
      <c r="E2259" s="136" t="s">
        <v>3154</v>
      </c>
      <c r="F2259" s="15" t="s">
        <v>198</v>
      </c>
      <c r="G2259" s="137" t="s">
        <v>3154</v>
      </c>
      <c r="H2259" s="13" t="s">
        <v>11</v>
      </c>
      <c r="I2259" s="126" t="s">
        <v>3154</v>
      </c>
      <c r="J2259" s="142" t="s">
        <v>3154</v>
      </c>
      <c r="K2259" s="17">
        <f>VLOOKUP(A2259,[4]גיליון1!$A$1574:$P$7681,10,0)</f>
        <v>0</v>
      </c>
      <c r="L2259" s="139" t="s">
        <v>3154</v>
      </c>
      <c r="M2259" s="140" t="s">
        <v>3154</v>
      </c>
    </row>
    <row r="2260" spans="1:13" ht="15.75" outlineLevel="1">
      <c r="A2260" s="10">
        <v>17100000</v>
      </c>
      <c r="B2260" s="11">
        <v>0</v>
      </c>
      <c r="C2260" s="19">
        <v>710000</v>
      </c>
      <c r="D2260" s="13">
        <v>1</v>
      </c>
      <c r="E2260" s="136" t="s">
        <v>3154</v>
      </c>
      <c r="F2260" s="15" t="s">
        <v>1372</v>
      </c>
      <c r="G2260" s="137" t="s">
        <v>3154</v>
      </c>
      <c r="H2260" s="13" t="s">
        <v>11</v>
      </c>
      <c r="I2260" s="126" t="s">
        <v>3154</v>
      </c>
      <c r="J2260" s="142" t="s">
        <v>3154</v>
      </c>
      <c r="K2260" s="17">
        <f>VLOOKUP(A2260,[4]גיליון1!$A$1574:$P$7681,10,0)</f>
        <v>0</v>
      </c>
      <c r="L2260" s="17">
        <f>VLOOKUP(A2260,'[2]2023'!$A$9:$I$7853,9,0)</f>
        <v>0</v>
      </c>
      <c r="M2260" s="140" t="s">
        <v>3154</v>
      </c>
    </row>
    <row r="2261" spans="1:13" ht="15.75" outlineLevel="1">
      <c r="A2261" s="10">
        <v>17110000</v>
      </c>
      <c r="B2261" s="11">
        <v>0</v>
      </c>
      <c r="C2261" s="19">
        <v>711000</v>
      </c>
      <c r="D2261" s="13">
        <v>1</v>
      </c>
      <c r="E2261" s="136" t="s">
        <v>3154</v>
      </c>
      <c r="F2261" s="15" t="s">
        <v>1373</v>
      </c>
      <c r="G2261" s="137" t="s">
        <v>3154</v>
      </c>
      <c r="H2261" s="13" t="s">
        <v>11</v>
      </c>
      <c r="I2261" s="126" t="s">
        <v>3154</v>
      </c>
      <c r="J2261" s="142" t="s">
        <v>3154</v>
      </c>
      <c r="K2261" s="17">
        <f>VLOOKUP(A2261,[4]גיליון1!$A$1574:$P$7681,10,0)</f>
        <v>0</v>
      </c>
      <c r="L2261" s="17">
        <f>VLOOKUP(A2261,'[2]2023'!$A$9:$I$7853,9,0)</f>
        <v>0</v>
      </c>
      <c r="M2261" s="140" t="s">
        <v>3154</v>
      </c>
    </row>
    <row r="2262" spans="1:13" ht="15.75" outlineLevel="1">
      <c r="A2262" s="10">
        <v>17111000</v>
      </c>
      <c r="B2262" s="11">
        <v>0</v>
      </c>
      <c r="C2262" s="19">
        <v>711100</v>
      </c>
      <c r="D2262" s="13">
        <v>1</v>
      </c>
      <c r="E2262" s="136" t="s">
        <v>3154</v>
      </c>
      <c r="F2262" s="15" t="s">
        <v>1374</v>
      </c>
      <c r="G2262" s="137" t="s">
        <v>3154</v>
      </c>
      <c r="H2262" s="13" t="s">
        <v>11</v>
      </c>
      <c r="I2262" s="126" t="s">
        <v>3154</v>
      </c>
      <c r="J2262" s="142" t="s">
        <v>3154</v>
      </c>
      <c r="K2262" s="17">
        <f>VLOOKUP(A2262,[4]גיליון1!$A$1574:$P$7681,10,0)</f>
        <v>0</v>
      </c>
      <c r="L2262" s="17">
        <f>VLOOKUP(A2262,'[2]2023'!$A$9:$I$7853,9,0)</f>
        <v>0</v>
      </c>
      <c r="M2262" s="140" t="s">
        <v>3154</v>
      </c>
    </row>
    <row r="2263" spans="1:13" ht="15.75" outlineLevel="1">
      <c r="A2263" s="10">
        <v>1711100100</v>
      </c>
      <c r="B2263" s="11">
        <v>100</v>
      </c>
      <c r="C2263" s="19">
        <v>711100</v>
      </c>
      <c r="D2263" s="13">
        <v>1</v>
      </c>
      <c r="E2263" s="136" t="s">
        <v>3154</v>
      </c>
      <c r="F2263" s="15" t="s">
        <v>18</v>
      </c>
      <c r="G2263" s="137" t="s">
        <v>3154</v>
      </c>
      <c r="H2263" s="13" t="s">
        <v>11</v>
      </c>
      <c r="I2263" s="126" t="s">
        <v>3154</v>
      </c>
      <c r="J2263" s="142" t="s">
        <v>3154</v>
      </c>
      <c r="K2263" s="17">
        <f>VLOOKUP(A2263,[4]גיליון1!$A$1574:$P$7681,10,0)</f>
        <v>0</v>
      </c>
      <c r="L2263" s="17">
        <f>VLOOKUP(A2263,'[2]2023'!$A$9:$I$7853,9,0)</f>
        <v>0</v>
      </c>
      <c r="M2263" s="140" t="s">
        <v>3154</v>
      </c>
    </row>
    <row r="2264" spans="1:13" s="97" customFormat="1" ht="15.75" outlineLevel="1">
      <c r="A2264" s="10">
        <v>1711100110</v>
      </c>
      <c r="B2264" s="11">
        <v>110</v>
      </c>
      <c r="C2264" s="19">
        <v>711100</v>
      </c>
      <c r="D2264" s="13">
        <v>1</v>
      </c>
      <c r="E2264" s="136" t="s">
        <v>3154</v>
      </c>
      <c r="F2264" s="15" t="s">
        <v>19</v>
      </c>
      <c r="G2264" s="137" t="s">
        <v>3154</v>
      </c>
      <c r="H2264" s="13" t="s">
        <v>20</v>
      </c>
      <c r="I2264" s="16">
        <f t="shared" si="122"/>
        <v>-0.35398176658817848</v>
      </c>
      <c r="J2264" s="126" t="s">
        <v>3154</v>
      </c>
      <c r="K2264" s="17">
        <f>VLOOKUP(A2264,[4]גיליון1!$A$1574:$P$7681,10,0)</f>
        <v>1070000</v>
      </c>
      <c r="L2264" s="17">
        <f>VLOOKUP(A2264,'[2]2023'!$A$9:$I$7853,9,0)</f>
        <v>1656300</v>
      </c>
      <c r="M2264" s="18">
        <f>VLOOKUP(A2264,[3]data1683177749303!$A$2:$J$6448,10,0)</f>
        <v>1621694.9</v>
      </c>
    </row>
    <row r="2265" spans="1:13" s="97" customFormat="1" ht="15.75" outlineLevel="1">
      <c r="A2265" s="10">
        <v>1711100119</v>
      </c>
      <c r="B2265" s="11">
        <v>119</v>
      </c>
      <c r="C2265" s="19">
        <v>711100</v>
      </c>
      <c r="D2265" s="13">
        <v>1</v>
      </c>
      <c r="E2265" s="136" t="s">
        <v>3154</v>
      </c>
      <c r="F2265" s="15" t="s">
        <v>21</v>
      </c>
      <c r="G2265" s="137" t="s">
        <v>3154</v>
      </c>
      <c r="H2265" s="13" t="s">
        <v>20</v>
      </c>
      <c r="I2265" s="16">
        <f t="shared" si="122"/>
        <v>0.68002407773669282</v>
      </c>
      <c r="J2265" s="126" t="s">
        <v>3154</v>
      </c>
      <c r="K2265" s="17">
        <f>VLOOKUP(A2265,[4]גיליון1!$A$1574:$P$7681,10,0)</f>
        <v>3907400</v>
      </c>
      <c r="L2265" s="17">
        <f>VLOOKUP(A2265,'[2]2023'!$A$9:$I$7853,9,0)</f>
        <v>2325800</v>
      </c>
      <c r="M2265" s="18">
        <f>VLOOKUP(A2265,[3]data1683177749303!$A$2:$J$6448,10,0)</f>
        <v>2575883.85</v>
      </c>
    </row>
    <row r="2266" spans="1:13" ht="15.75" outlineLevel="1">
      <c r="A2266" s="10">
        <v>1711100122</v>
      </c>
      <c r="B2266" s="11">
        <v>122</v>
      </c>
      <c r="C2266" s="19">
        <v>711100</v>
      </c>
      <c r="D2266" s="13">
        <v>1</v>
      </c>
      <c r="E2266" s="136" t="s">
        <v>3154</v>
      </c>
      <c r="F2266" s="15" t="s">
        <v>22</v>
      </c>
      <c r="G2266" s="137" t="s">
        <v>3154</v>
      </c>
      <c r="H2266" s="13" t="s">
        <v>20</v>
      </c>
      <c r="I2266" s="16">
        <f t="shared" si="122"/>
        <v>0</v>
      </c>
      <c r="J2266" s="126" t="s">
        <v>3154</v>
      </c>
      <c r="K2266" s="17">
        <f>VLOOKUP(A2266,[4]גיליון1!$A$1574:$P$7681,10,0)</f>
        <v>51000</v>
      </c>
      <c r="L2266" s="17">
        <f>VLOOKUP(A2266,'[2]2023'!$A$9:$I$7853,9,0)</f>
        <v>51000</v>
      </c>
      <c r="M2266" s="18">
        <f>VLOOKUP(A2266,[3]data1683177749303!$A$2:$J$6448,10,0)</f>
        <v>57295.16</v>
      </c>
    </row>
    <row r="2267" spans="1:13" ht="15.75" outlineLevel="1">
      <c r="A2267" s="10">
        <v>1711100126</v>
      </c>
      <c r="B2267" s="11">
        <v>126</v>
      </c>
      <c r="C2267" s="19">
        <v>711100</v>
      </c>
      <c r="D2267" s="13">
        <v>1</v>
      </c>
      <c r="E2267" s="136" t="s">
        <v>3154</v>
      </c>
      <c r="F2267" s="15" t="s">
        <v>23</v>
      </c>
      <c r="G2267" s="137" t="s">
        <v>3154</v>
      </c>
      <c r="H2267" s="13" t="s">
        <v>20</v>
      </c>
      <c r="I2267" s="16">
        <f t="shared" si="122"/>
        <v>0.10655737704918034</v>
      </c>
      <c r="J2267" s="126" t="s">
        <v>3154</v>
      </c>
      <c r="K2267" s="17">
        <f>VLOOKUP(A2267,[4]גיליון1!$A$1574:$P$7681,10,0)</f>
        <v>135000</v>
      </c>
      <c r="L2267" s="17">
        <f>VLOOKUP(A2267,'[2]2023'!$A$9:$I$7853,9,0)</f>
        <v>122000</v>
      </c>
      <c r="M2267" s="18">
        <f>VLOOKUP(A2267,[3]data1683177749303!$A$2:$J$6448,10,0)</f>
        <v>131363.66</v>
      </c>
    </row>
    <row r="2268" spans="1:13" ht="15.75" outlineLevel="1">
      <c r="A2268" s="10">
        <v>1711100130</v>
      </c>
      <c r="B2268" s="11">
        <v>130</v>
      </c>
      <c r="C2268" s="19">
        <v>711100</v>
      </c>
      <c r="D2268" s="13">
        <v>1</v>
      </c>
      <c r="E2268" s="136" t="s">
        <v>3154</v>
      </c>
      <c r="F2268" s="15" t="s">
        <v>24</v>
      </c>
      <c r="G2268" s="137" t="s">
        <v>3154</v>
      </c>
      <c r="H2268" s="13" t="s">
        <v>20</v>
      </c>
      <c r="I2268" s="16">
        <f t="shared" si="122"/>
        <v>0</v>
      </c>
      <c r="J2268" s="126" t="s">
        <v>3154</v>
      </c>
      <c r="K2268" s="17">
        <f>VLOOKUP(A2268,[4]גיליון1!$A$1574:$P$7681,10,0)</f>
        <v>827000</v>
      </c>
      <c r="L2268" s="17">
        <f>VLOOKUP(A2268,'[2]2023'!$A$9:$I$7853,9,0)</f>
        <v>827000</v>
      </c>
      <c r="M2268" s="18">
        <f>VLOOKUP(A2268,[3]data1683177749303!$A$2:$J$6448,10,0)</f>
        <v>1023859.1</v>
      </c>
    </row>
    <row r="2269" spans="1:13" ht="15.75" outlineLevel="1">
      <c r="A2269" s="10">
        <v>1711100140</v>
      </c>
      <c r="B2269" s="11">
        <v>140</v>
      </c>
      <c r="C2269" s="19">
        <v>711100</v>
      </c>
      <c r="D2269" s="13">
        <v>1</v>
      </c>
      <c r="E2269" s="136" t="s">
        <v>3154</v>
      </c>
      <c r="F2269" s="15" t="s">
        <v>25</v>
      </c>
      <c r="G2269" s="137" t="s">
        <v>3154</v>
      </c>
      <c r="H2269" s="13" t="s">
        <v>20</v>
      </c>
      <c r="I2269" s="16">
        <f t="shared" si="122"/>
        <v>0.10581395348837219</v>
      </c>
      <c r="J2269" s="126" t="s">
        <v>3154</v>
      </c>
      <c r="K2269" s="17">
        <f>VLOOKUP(A2269,[4]גיליון1!$A$1574:$P$7681,10,0)</f>
        <v>475500</v>
      </c>
      <c r="L2269" s="17">
        <f>VLOOKUP(A2269,'[2]2023'!$A$9:$I$7853,9,0)</f>
        <v>430000</v>
      </c>
      <c r="M2269" s="18">
        <f>VLOOKUP(A2269,[3]data1683177749303!$A$2:$J$6448,10,0)</f>
        <v>468439.84</v>
      </c>
    </row>
    <row r="2270" spans="1:13" ht="15.75" outlineLevel="1">
      <c r="A2270" s="10">
        <v>1711100253</v>
      </c>
      <c r="B2270" s="11">
        <v>253</v>
      </c>
      <c r="C2270" s="19">
        <v>711100</v>
      </c>
      <c r="D2270" s="13">
        <v>1</v>
      </c>
      <c r="E2270" s="136" t="s">
        <v>3154</v>
      </c>
      <c r="F2270" s="15" t="s">
        <v>28</v>
      </c>
      <c r="G2270" s="137" t="s">
        <v>3154</v>
      </c>
      <c r="H2270" s="13" t="s">
        <v>20</v>
      </c>
      <c r="I2270" s="126" t="s">
        <v>3154</v>
      </c>
      <c r="J2270" s="16" t="s">
        <v>915</v>
      </c>
      <c r="K2270" s="17">
        <f>VLOOKUP(A2270,[4]גיליון1!$A$1574:$P$7681,10,0)</f>
        <v>70000</v>
      </c>
      <c r="L2270" s="17">
        <f>VLOOKUP(A2270,'[2]2023'!$A$9:$I$7853,9,0)</f>
        <v>0</v>
      </c>
      <c r="M2270" s="18">
        <f>VLOOKUP(A2270,[3]data1683177749303!$A$2:$J$6448,10,0)</f>
        <v>18814.759999999998</v>
      </c>
    </row>
    <row r="2271" spans="1:13" ht="15.75" outlineLevel="1">
      <c r="A2271" s="10">
        <v>1711100350</v>
      </c>
      <c r="B2271" s="11">
        <v>350</v>
      </c>
      <c r="C2271" s="19">
        <v>711100</v>
      </c>
      <c r="D2271" s="13">
        <v>1</v>
      </c>
      <c r="E2271" s="136" t="s">
        <v>3154</v>
      </c>
      <c r="F2271" s="15" t="s">
        <v>3125</v>
      </c>
      <c r="G2271" s="137" t="s">
        <v>3154</v>
      </c>
      <c r="H2271" s="13" t="s">
        <v>20</v>
      </c>
      <c r="I2271" s="16">
        <f t="shared" si="122"/>
        <v>0</v>
      </c>
      <c r="J2271" s="126" t="s">
        <v>3154</v>
      </c>
      <c r="K2271" s="17">
        <f>VLOOKUP(A2271,[4]גיליון1!$A$1574:$P$7681,10,0)</f>
        <v>53000</v>
      </c>
      <c r="L2271" s="17">
        <f>VLOOKUP(A2271,'[2]2023'!$A$9:$I$7853,9,0)</f>
        <v>53000</v>
      </c>
      <c r="M2271" s="18">
        <f>VLOOKUP(A2271,[3]data1683177749303!$A$2:$J$6448,10,0)</f>
        <v>54498.22</v>
      </c>
    </row>
    <row r="2272" spans="1:13" ht="15.75" outlineLevel="1">
      <c r="A2272" s="10">
        <v>1711100351</v>
      </c>
      <c r="B2272" s="11">
        <v>351</v>
      </c>
      <c r="C2272" s="19">
        <v>711100</v>
      </c>
      <c r="D2272" s="13">
        <v>1</v>
      </c>
      <c r="E2272" s="136" t="s">
        <v>3154</v>
      </c>
      <c r="F2272" s="15" t="s">
        <v>3126</v>
      </c>
      <c r="G2272" s="137" t="s">
        <v>3154</v>
      </c>
      <c r="H2272" s="13" t="s">
        <v>20</v>
      </c>
      <c r="I2272" s="16">
        <f t="shared" si="122"/>
        <v>1.6420361247948545E-3</v>
      </c>
      <c r="J2272" s="126" t="s">
        <v>3154</v>
      </c>
      <c r="K2272" s="17">
        <v>30500</v>
      </c>
      <c r="L2272" s="17">
        <f>VLOOKUP(A2272,'[2]2023'!$A$9:$I$7853,9,0)</f>
        <v>30450</v>
      </c>
      <c r="M2272" s="18">
        <f>VLOOKUP(A2272,[3]data1683177749303!$A$2:$J$6448,10,0)</f>
        <v>16455.28</v>
      </c>
    </row>
    <row r="2273" spans="1:13" ht="15.75" outlineLevel="1">
      <c r="A2273" s="10">
        <v>1711100400</v>
      </c>
      <c r="B2273" s="11">
        <v>400</v>
      </c>
      <c r="C2273" s="19">
        <v>711100</v>
      </c>
      <c r="D2273" s="13">
        <v>1</v>
      </c>
      <c r="E2273" s="136" t="s">
        <v>3154</v>
      </c>
      <c r="F2273" s="15" t="s">
        <v>29</v>
      </c>
      <c r="G2273" s="137" t="s">
        <v>3154</v>
      </c>
      <c r="H2273" s="13" t="s">
        <v>11</v>
      </c>
      <c r="I2273" s="126" t="s">
        <v>3154</v>
      </c>
      <c r="J2273" s="126" t="s">
        <v>3154</v>
      </c>
      <c r="K2273" s="17">
        <f>VLOOKUP(A2273,[4]גיליון1!$A$1574:$P$7681,10,0)</f>
        <v>0</v>
      </c>
      <c r="L2273" s="17">
        <f>VLOOKUP(A2273,'[2]2023'!$A$9:$I$7853,9,0)</f>
        <v>0</v>
      </c>
      <c r="M2273" s="140" t="s">
        <v>3154</v>
      </c>
    </row>
    <row r="2274" spans="1:13" ht="15.75" outlineLevel="1">
      <c r="A2274" s="10">
        <v>1711100470</v>
      </c>
      <c r="B2274" s="11">
        <v>470</v>
      </c>
      <c r="C2274" s="19">
        <v>711100</v>
      </c>
      <c r="D2274" s="13">
        <v>1</v>
      </c>
      <c r="E2274" s="136" t="s">
        <v>3154</v>
      </c>
      <c r="F2274" s="15" t="s">
        <v>48</v>
      </c>
      <c r="G2274" s="137" t="s">
        <v>3154</v>
      </c>
      <c r="H2274" s="13" t="s">
        <v>34</v>
      </c>
      <c r="I2274" s="16">
        <f t="shared" si="122"/>
        <v>-8.6956521739130488E-2</v>
      </c>
      <c r="J2274" s="126" t="s">
        <v>3154</v>
      </c>
      <c r="K2274" s="17">
        <v>2100</v>
      </c>
      <c r="L2274" s="17">
        <f>VLOOKUP(A2274,'[2]2023'!$A$9:$I$7853,9,0)</f>
        <v>2300</v>
      </c>
      <c r="M2274" s="18">
        <f>VLOOKUP(A2274,[3]data1683177749303!$A$2:$J$6448,10,0)</f>
        <v>153.57</v>
      </c>
    </row>
    <row r="2275" spans="1:13" ht="15.75" outlineLevel="1">
      <c r="A2275" s="10">
        <v>1711100471</v>
      </c>
      <c r="B2275" s="11">
        <v>471</v>
      </c>
      <c r="C2275" s="19">
        <v>711100</v>
      </c>
      <c r="D2275" s="13">
        <v>1</v>
      </c>
      <c r="E2275" s="136" t="s">
        <v>3154</v>
      </c>
      <c r="F2275" s="15" t="s">
        <v>87</v>
      </c>
      <c r="G2275" s="137" t="s">
        <v>3154</v>
      </c>
      <c r="H2275" s="13" t="s">
        <v>34</v>
      </c>
      <c r="I2275" s="16">
        <f t="shared" si="122"/>
        <v>-9.8245614035087692E-2</v>
      </c>
      <c r="J2275" s="126" t="s">
        <v>3154</v>
      </c>
      <c r="K2275" s="17">
        <v>25700</v>
      </c>
      <c r="L2275" s="17">
        <f>VLOOKUP(A2275,'[2]2023'!$A$9:$I$7853,9,0)</f>
        <v>28500</v>
      </c>
      <c r="M2275" s="18">
        <f>VLOOKUP(A2275,[3]data1683177749303!$A$2:$J$6448,10,0)</f>
        <v>28180.48</v>
      </c>
    </row>
    <row r="2276" spans="1:13" ht="15.75" outlineLevel="1">
      <c r="A2276" s="10">
        <v>1711100492</v>
      </c>
      <c r="B2276" s="11">
        <v>492</v>
      </c>
      <c r="C2276" s="19">
        <v>711100</v>
      </c>
      <c r="D2276" s="13">
        <v>1</v>
      </c>
      <c r="E2276" s="136" t="s">
        <v>3154</v>
      </c>
      <c r="F2276" s="15" t="s">
        <v>83</v>
      </c>
      <c r="G2276" s="137" t="s">
        <v>3154</v>
      </c>
      <c r="H2276" s="13" t="s">
        <v>31</v>
      </c>
      <c r="I2276" s="16">
        <f t="shared" si="122"/>
        <v>0</v>
      </c>
      <c r="J2276" s="126" t="s">
        <v>3154</v>
      </c>
      <c r="K2276" s="17">
        <f>VLOOKUP(A2276,[4]גיליון1!$A$1574:$P$7681,10,0)</f>
        <v>242000</v>
      </c>
      <c r="L2276" s="17">
        <f>VLOOKUP(A2276,'[2]2023'!$A$9:$I$7853,9,0)</f>
        <v>242000</v>
      </c>
      <c r="M2276" s="18">
        <f>VLOOKUP(A2276,[3]data1683177749303!$A$2:$J$6448,10,0)</f>
        <v>222674</v>
      </c>
    </row>
    <row r="2277" spans="1:13" ht="15.75" outlineLevel="1">
      <c r="A2277" s="10">
        <v>1711100500</v>
      </c>
      <c r="B2277" s="11">
        <v>500</v>
      </c>
      <c r="C2277" s="19">
        <v>711100</v>
      </c>
      <c r="D2277" s="13">
        <v>1</v>
      </c>
      <c r="E2277" s="136" t="s">
        <v>3154</v>
      </c>
      <c r="F2277" s="15" t="s">
        <v>51</v>
      </c>
      <c r="G2277" s="137" t="s">
        <v>3154</v>
      </c>
      <c r="H2277" s="13" t="s">
        <v>11</v>
      </c>
      <c r="I2277" s="126" t="s">
        <v>3154</v>
      </c>
      <c r="J2277" s="126" t="s">
        <v>3154</v>
      </c>
      <c r="K2277" s="17">
        <f>VLOOKUP(A2277,[4]גיליון1!$A$1574:$P$7681,10,0)</f>
        <v>0</v>
      </c>
      <c r="L2277" s="17">
        <f>VLOOKUP(A2277,'[2]2023'!$A$9:$I$7853,9,0)</f>
        <v>0</v>
      </c>
      <c r="M2277" s="140" t="s">
        <v>3154</v>
      </c>
    </row>
    <row r="2278" spans="1:13" ht="15.75" outlineLevel="1">
      <c r="A2278" s="10">
        <v>1711100511</v>
      </c>
      <c r="B2278" s="11">
        <v>511</v>
      </c>
      <c r="C2278" s="19">
        <v>711100</v>
      </c>
      <c r="D2278" s="13">
        <v>1</v>
      </c>
      <c r="E2278" s="136" t="s">
        <v>3154</v>
      </c>
      <c r="F2278" s="15" t="s">
        <v>88</v>
      </c>
      <c r="G2278" s="137" t="s">
        <v>3154</v>
      </c>
      <c r="H2278" s="13" t="s">
        <v>34</v>
      </c>
      <c r="I2278" s="16">
        <f t="shared" si="122"/>
        <v>-8.6956521739130488E-2</v>
      </c>
      <c r="J2278" s="126" t="s">
        <v>3154</v>
      </c>
      <c r="K2278" s="17">
        <v>2100</v>
      </c>
      <c r="L2278" s="17">
        <f>VLOOKUP(A2278,'[2]2023'!$A$9:$I$7853,9,0)</f>
        <v>2300</v>
      </c>
      <c r="M2278" s="18">
        <f>VLOOKUP(A2278,[3]data1683177749303!$A$2:$J$6448,10,0)</f>
        <v>2300</v>
      </c>
    </row>
    <row r="2279" spans="1:13" ht="15.75" outlineLevel="1">
      <c r="A2279" s="10">
        <v>1711100512</v>
      </c>
      <c r="B2279" s="11">
        <v>512</v>
      </c>
      <c r="C2279" s="19">
        <v>711100</v>
      </c>
      <c r="D2279" s="13">
        <v>1</v>
      </c>
      <c r="E2279" s="136" t="s">
        <v>3154</v>
      </c>
      <c r="F2279" s="15" t="s">
        <v>89</v>
      </c>
      <c r="G2279" s="137" t="s">
        <v>3154</v>
      </c>
      <c r="H2279" s="13" t="s">
        <v>34</v>
      </c>
      <c r="I2279" s="16">
        <f t="shared" si="122"/>
        <v>-0.90526315789473688</v>
      </c>
      <c r="J2279" s="126" t="s">
        <v>3154</v>
      </c>
      <c r="K2279" s="17">
        <f>VLOOKUP(A2279,[4]גיליון1!$A$1574:$P$7681,10,0)</f>
        <v>900</v>
      </c>
      <c r="L2279" s="17">
        <f>VLOOKUP(A2279,'[2]2023'!$A$9:$I$7853,9,0)</f>
        <v>9500</v>
      </c>
      <c r="M2279" s="18">
        <f>VLOOKUP(A2279,[3]data1683177749303!$A$2:$J$6448,10,0)</f>
        <v>12678.25</v>
      </c>
    </row>
    <row r="2280" spans="1:13" ht="15.75" outlineLevel="1">
      <c r="A2280" s="10">
        <v>1711100522</v>
      </c>
      <c r="B2280" s="11">
        <v>522</v>
      </c>
      <c r="C2280" s="19">
        <v>711100</v>
      </c>
      <c r="D2280" s="13">
        <v>1</v>
      </c>
      <c r="E2280" s="136" t="s">
        <v>3154</v>
      </c>
      <c r="F2280" s="15" t="s">
        <v>90</v>
      </c>
      <c r="G2280" s="137" t="s">
        <v>3154</v>
      </c>
      <c r="H2280" s="13" t="s">
        <v>34</v>
      </c>
      <c r="I2280" s="126" t="s">
        <v>3154</v>
      </c>
      <c r="J2280" s="126" t="s">
        <v>3154</v>
      </c>
      <c r="K2280" s="17">
        <f>VLOOKUP(A2280,[4]גיליון1!$A$1574:$P$7681,10,0)</f>
        <v>0</v>
      </c>
      <c r="L2280" s="17">
        <f>VLOOKUP(A2280,'[2]2023'!$A$9:$I$7853,9,0)</f>
        <v>0</v>
      </c>
      <c r="M2280" s="18">
        <f>VLOOKUP(A2280,[3]data1683177749303!$A$2:$J$6448,10,0)</f>
        <v>0</v>
      </c>
    </row>
    <row r="2281" spans="1:13" ht="15.75" outlineLevel="1">
      <c r="A2281" s="10">
        <v>1711100540</v>
      </c>
      <c r="B2281" s="11">
        <v>540</v>
      </c>
      <c r="C2281" s="19">
        <v>711100</v>
      </c>
      <c r="D2281" s="13">
        <v>1</v>
      </c>
      <c r="E2281" s="136" t="s">
        <v>3154</v>
      </c>
      <c r="F2281" s="15" t="s">
        <v>53</v>
      </c>
      <c r="G2281" s="137" t="s">
        <v>3154</v>
      </c>
      <c r="H2281" s="13" t="s">
        <v>31</v>
      </c>
      <c r="I2281" s="126" t="s">
        <v>3154</v>
      </c>
      <c r="J2281" s="126" t="s">
        <v>3154</v>
      </c>
      <c r="K2281" s="17">
        <f>VLOOKUP(A2281,[4]גיליון1!$A$1574:$P$7681,10,0)</f>
        <v>0</v>
      </c>
      <c r="L2281" s="17">
        <f>VLOOKUP(A2281,'[2]2023'!$A$9:$I$7853,9,0)</f>
        <v>0</v>
      </c>
      <c r="M2281" s="140" t="s">
        <v>3154</v>
      </c>
    </row>
    <row r="2282" spans="1:13" ht="15.75" outlineLevel="1">
      <c r="A2282" s="10">
        <v>1711100544</v>
      </c>
      <c r="B2282" s="11">
        <v>544</v>
      </c>
      <c r="C2282" s="19">
        <v>711100</v>
      </c>
      <c r="D2282" s="13">
        <v>1</v>
      </c>
      <c r="E2282" s="136" t="s">
        <v>3154</v>
      </c>
      <c r="F2282" s="15" t="s">
        <v>56</v>
      </c>
      <c r="G2282" s="137" t="s">
        <v>3154</v>
      </c>
      <c r="H2282" s="13" t="s">
        <v>31</v>
      </c>
      <c r="I2282" s="16">
        <f t="shared" si="122"/>
        <v>-0.10526315789473684</v>
      </c>
      <c r="J2282" s="126" t="s">
        <v>3154</v>
      </c>
      <c r="K2282" s="17">
        <v>1700</v>
      </c>
      <c r="L2282" s="17">
        <f>VLOOKUP(A2282,'[2]2023'!$A$9:$I$7853,9,0)</f>
        <v>1900</v>
      </c>
      <c r="M2282" s="18">
        <f>VLOOKUP(A2282,[3]data1683177749303!$A$2:$J$6448,10,0)</f>
        <v>41.61</v>
      </c>
    </row>
    <row r="2283" spans="1:13" ht="15.75" outlineLevel="1">
      <c r="A2283" s="10">
        <v>1711100550</v>
      </c>
      <c r="B2283" s="11">
        <v>550</v>
      </c>
      <c r="C2283" s="19">
        <v>711100</v>
      </c>
      <c r="D2283" s="13">
        <v>1</v>
      </c>
      <c r="E2283" s="136" t="s">
        <v>3154</v>
      </c>
      <c r="F2283" s="15" t="s">
        <v>58</v>
      </c>
      <c r="G2283" s="137" t="s">
        <v>3154</v>
      </c>
      <c r="H2283" s="13" t="s">
        <v>34</v>
      </c>
      <c r="I2283" s="126" t="s">
        <v>3154</v>
      </c>
      <c r="J2283" s="126" t="s">
        <v>3154</v>
      </c>
      <c r="K2283" s="17">
        <f>VLOOKUP(A2283,[4]גיליון1!$A$1574:$P$7681,10,0)</f>
        <v>0</v>
      </c>
      <c r="L2283" s="17">
        <f>VLOOKUP(A2283,'[2]2023'!$A$9:$I$7853,9,0)</f>
        <v>0</v>
      </c>
      <c r="M2283" s="18">
        <f>VLOOKUP(A2283,[3]data1683177749303!$A$2:$J$6448,10,0)</f>
        <v>0</v>
      </c>
    </row>
    <row r="2284" spans="1:13" ht="15.75" outlineLevel="1">
      <c r="A2284" s="10">
        <v>1711100561</v>
      </c>
      <c r="B2284" s="11">
        <v>561</v>
      </c>
      <c r="C2284" s="19">
        <v>711100</v>
      </c>
      <c r="D2284" s="13">
        <v>1</v>
      </c>
      <c r="E2284" s="136" t="s">
        <v>3154</v>
      </c>
      <c r="F2284" s="15" t="s">
        <v>59</v>
      </c>
      <c r="G2284" s="137" t="s">
        <v>3154</v>
      </c>
      <c r="H2284" s="13" t="s">
        <v>34</v>
      </c>
      <c r="I2284" s="16">
        <f t="shared" si="122"/>
        <v>-0.11111111111111116</v>
      </c>
      <c r="J2284" s="126" t="s">
        <v>3154</v>
      </c>
      <c r="K2284" s="17">
        <v>800</v>
      </c>
      <c r="L2284" s="17">
        <f>VLOOKUP(A2284,'[2]2023'!$A$9:$I$7853,9,0)</f>
        <v>900</v>
      </c>
      <c r="M2284" s="18">
        <f>VLOOKUP(A2284,[3]data1683177749303!$A$2:$J$6448,10,0)</f>
        <v>60</v>
      </c>
    </row>
    <row r="2285" spans="1:13" ht="15.75" outlineLevel="1">
      <c r="A2285" s="10">
        <v>1711100562</v>
      </c>
      <c r="B2285" s="11">
        <v>562</v>
      </c>
      <c r="C2285" s="19">
        <v>711100</v>
      </c>
      <c r="D2285" s="13">
        <v>1</v>
      </c>
      <c r="E2285" s="136" t="s">
        <v>3154</v>
      </c>
      <c r="F2285" s="15" t="s">
        <v>60</v>
      </c>
      <c r="G2285" s="137" t="s">
        <v>3154</v>
      </c>
      <c r="H2285" s="13" t="s">
        <v>34</v>
      </c>
      <c r="I2285" s="16">
        <f t="shared" si="122"/>
        <v>-9.6774193548387122E-2</v>
      </c>
      <c r="J2285" s="126" t="s">
        <v>3154</v>
      </c>
      <c r="K2285" s="17">
        <v>2800</v>
      </c>
      <c r="L2285" s="17">
        <f>VLOOKUP(A2285,'[2]2023'!$A$9:$I$7853,9,0)</f>
        <v>3100</v>
      </c>
      <c r="M2285" s="18">
        <f>VLOOKUP(A2285,[3]data1683177749303!$A$2:$J$6448,10,0)</f>
        <v>0</v>
      </c>
    </row>
    <row r="2286" spans="1:13" ht="15.75" outlineLevel="1">
      <c r="A2286" s="10">
        <v>1711100571</v>
      </c>
      <c r="B2286" s="11">
        <v>571</v>
      </c>
      <c r="C2286" s="19">
        <v>711100</v>
      </c>
      <c r="D2286" s="13">
        <v>1</v>
      </c>
      <c r="E2286" s="136" t="s">
        <v>3154</v>
      </c>
      <c r="F2286" s="15" t="s">
        <v>91</v>
      </c>
      <c r="G2286" s="137" t="s">
        <v>3154</v>
      </c>
      <c r="H2286" s="13" t="s">
        <v>31</v>
      </c>
      <c r="I2286" s="16">
        <f t="shared" si="122"/>
        <v>0</v>
      </c>
      <c r="J2286" s="126" t="s">
        <v>3154</v>
      </c>
      <c r="K2286" s="17">
        <f>VLOOKUP(A2286,[4]גיליון1!$A$1574:$P$7681,10,0)</f>
        <v>173800</v>
      </c>
      <c r="L2286" s="17">
        <f>VLOOKUP(A2286,'[2]2023'!$A$9:$I$7853,9,0)</f>
        <v>173800</v>
      </c>
      <c r="M2286" s="18">
        <f>VLOOKUP(A2286,[3]data1683177749303!$A$2:$J$6448,10,0)</f>
        <v>173800</v>
      </c>
    </row>
    <row r="2287" spans="1:13" ht="15.75" outlineLevel="1">
      <c r="A2287" s="10">
        <v>1711100580</v>
      </c>
      <c r="B2287" s="11">
        <v>580</v>
      </c>
      <c r="C2287" s="19">
        <v>711100</v>
      </c>
      <c r="D2287" s="13">
        <v>1</v>
      </c>
      <c r="E2287" s="136" t="s">
        <v>3154</v>
      </c>
      <c r="F2287" s="15" t="s">
        <v>1302</v>
      </c>
      <c r="G2287" s="137" t="s">
        <v>3154</v>
      </c>
      <c r="H2287" s="13" t="s">
        <v>34</v>
      </c>
      <c r="I2287" s="126" t="s">
        <v>3154</v>
      </c>
      <c r="J2287" s="126" t="s">
        <v>3154</v>
      </c>
      <c r="K2287" s="17">
        <f>VLOOKUP(A2287,[4]גיליון1!$A$1574:$P$7681,10,0)</f>
        <v>0</v>
      </c>
      <c r="L2287" s="17">
        <f>VLOOKUP(A2287,'[2]2023'!$A$9:$I$7853,9,0)</f>
        <v>0</v>
      </c>
      <c r="M2287" s="18">
        <f>VLOOKUP(A2287,[3]data1683177749303!$A$2:$J$6448,10,0)</f>
        <v>0</v>
      </c>
    </row>
    <row r="2288" spans="1:13" ht="15.75" outlineLevel="1">
      <c r="A2288" s="10">
        <v>1711100596</v>
      </c>
      <c r="B2288" s="11">
        <v>596</v>
      </c>
      <c r="C2288" s="19">
        <v>711100</v>
      </c>
      <c r="D2288" s="13">
        <v>1</v>
      </c>
      <c r="E2288" s="136" t="s">
        <v>3154</v>
      </c>
      <c r="F2288" s="15" t="s">
        <v>92</v>
      </c>
      <c r="G2288" s="137" t="s">
        <v>3154</v>
      </c>
      <c r="H2288" s="13" t="s">
        <v>31</v>
      </c>
      <c r="I2288" s="16">
        <f t="shared" si="122"/>
        <v>0</v>
      </c>
      <c r="J2288" s="126" t="s">
        <v>3154</v>
      </c>
      <c r="K2288" s="17">
        <f>VLOOKUP(A2288,[4]גיליון1!$A$1574:$P$7681,10,0)</f>
        <v>1036000</v>
      </c>
      <c r="L2288" s="17">
        <f>VLOOKUP(A2288,'[2]2023'!$A$9:$I$7853,9,0)</f>
        <v>1036000</v>
      </c>
      <c r="M2288" s="18">
        <f>VLOOKUP(A2288,[3]data1683177749303!$A$2:$J$6448,10,0)</f>
        <v>908080</v>
      </c>
    </row>
    <row r="2289" spans="1:13" ht="15.75" outlineLevel="1">
      <c r="A2289" s="10">
        <v>1711100753</v>
      </c>
      <c r="B2289" s="11">
        <v>753</v>
      </c>
      <c r="C2289" s="19">
        <v>711100</v>
      </c>
      <c r="D2289" s="13">
        <v>1</v>
      </c>
      <c r="E2289" s="136" t="s">
        <v>3154</v>
      </c>
      <c r="F2289" s="15" t="s">
        <v>1375</v>
      </c>
      <c r="G2289" s="137" t="s">
        <v>3154</v>
      </c>
      <c r="H2289" s="13" t="s">
        <v>31</v>
      </c>
      <c r="I2289" s="126" t="s">
        <v>3154</v>
      </c>
      <c r="J2289" s="126" t="s">
        <v>3154</v>
      </c>
      <c r="K2289" s="17">
        <f>VLOOKUP(A2289,[4]גיליון1!$A$1574:$P$7681,10,0)</f>
        <v>0</v>
      </c>
      <c r="L2289" s="17">
        <f>VLOOKUP(A2289,'[2]2023'!$A$9:$I$7853,9,0)</f>
        <v>0</v>
      </c>
      <c r="M2289" s="140" t="s">
        <v>3154</v>
      </c>
    </row>
    <row r="2290" spans="1:13" ht="15.75" outlineLevel="1">
      <c r="A2290" s="10">
        <v>1711100794</v>
      </c>
      <c r="B2290" s="11">
        <v>794</v>
      </c>
      <c r="C2290" s="19">
        <v>711100</v>
      </c>
      <c r="D2290" s="13">
        <v>1</v>
      </c>
      <c r="E2290" s="136" t="s">
        <v>3154</v>
      </c>
      <c r="F2290" s="15" t="s">
        <v>73</v>
      </c>
      <c r="G2290" s="137" t="s">
        <v>3154</v>
      </c>
      <c r="H2290" s="13" t="s">
        <v>31</v>
      </c>
      <c r="I2290" s="16">
        <f t="shared" si="122"/>
        <v>-0.13194444444444442</v>
      </c>
      <c r="J2290" s="126" t="s">
        <v>3154</v>
      </c>
      <c r="K2290" s="17">
        <f>VLOOKUP(A2290,[4]גיליון1!$A$1574:$P$7681,10,0)</f>
        <v>75000</v>
      </c>
      <c r="L2290" s="17">
        <f>VLOOKUP(A2290,'[2]2023'!$A$9:$I$7853,9,0)</f>
        <v>86400</v>
      </c>
      <c r="M2290" s="18">
        <f>VLOOKUP(A2290,[3]data1683177749303!$A$2:$J$6448,10,0)</f>
        <v>74261</v>
      </c>
    </row>
    <row r="2291" spans="1:13" ht="15.75" outlineLevel="1">
      <c r="A2291" s="10">
        <v>1711100931</v>
      </c>
      <c r="B2291" s="11">
        <v>931</v>
      </c>
      <c r="C2291" s="19">
        <v>711100</v>
      </c>
      <c r="D2291" s="13">
        <v>1</v>
      </c>
      <c r="E2291" s="136" t="s">
        <v>3154</v>
      </c>
      <c r="F2291" s="15" t="s">
        <v>1376</v>
      </c>
      <c r="G2291" s="137" t="s">
        <v>3154</v>
      </c>
      <c r="H2291" s="13" t="s">
        <v>31</v>
      </c>
      <c r="I2291" s="126" t="s">
        <v>3154</v>
      </c>
      <c r="J2291" s="126" t="s">
        <v>3154</v>
      </c>
      <c r="K2291" s="17">
        <f>VLOOKUP(A2291,[4]גיליון1!$A$1574:$P$7681,10,0)</f>
        <v>0</v>
      </c>
      <c r="L2291" s="17">
        <f>VLOOKUP(A2291,'[2]2023'!$A$9:$I$7853,9,0)</f>
        <v>0</v>
      </c>
      <c r="M2291" s="140" t="s">
        <v>3154</v>
      </c>
    </row>
    <row r="2292" spans="1:13" ht="16.5" thickBot="1">
      <c r="A2292" s="10">
        <v>1711100961</v>
      </c>
      <c r="B2292" s="11">
        <v>961</v>
      </c>
      <c r="C2292" s="19">
        <v>711100</v>
      </c>
      <c r="D2292" s="13">
        <v>1</v>
      </c>
      <c r="E2292" s="136" t="s">
        <v>3154</v>
      </c>
      <c r="F2292" s="15" t="s">
        <v>79</v>
      </c>
      <c r="G2292" s="137" t="s">
        <v>3154</v>
      </c>
      <c r="H2292" s="13" t="s">
        <v>34</v>
      </c>
      <c r="I2292" s="126" t="s">
        <v>3154</v>
      </c>
      <c r="J2292" s="126" t="s">
        <v>3154</v>
      </c>
      <c r="K2292" s="17">
        <f>VLOOKUP(A2292,[4]גיליון1!$A$1574:$P$7681,10,0)</f>
        <v>0</v>
      </c>
      <c r="L2292" s="17">
        <f>VLOOKUP(A2292,'[2]2023'!$A$9:$I$7853,9,0)</f>
        <v>0</v>
      </c>
      <c r="M2292" s="140" t="s">
        <v>3154</v>
      </c>
    </row>
    <row r="2293" spans="1:13" ht="16.5" outlineLevel="1" thickBot="1">
      <c r="A2293" s="125" t="s">
        <v>3154</v>
      </c>
      <c r="B2293" s="25" t="s">
        <v>1377</v>
      </c>
      <c r="C2293" s="146" t="s">
        <v>3154</v>
      </c>
      <c r="D2293" s="146" t="s">
        <v>3154</v>
      </c>
      <c r="E2293" s="147" t="s">
        <v>3154</v>
      </c>
      <c r="F2293" s="28" t="s">
        <v>1372</v>
      </c>
      <c r="G2293" s="153" t="s">
        <v>3154</v>
      </c>
      <c r="H2293" s="146" t="s">
        <v>3154</v>
      </c>
      <c r="I2293" s="29">
        <f t="shared" si="122"/>
        <v>0.1553249320484309</v>
      </c>
      <c r="J2293" s="127" t="s">
        <v>3154</v>
      </c>
      <c r="K2293" s="37">
        <f t="shared" ref="K2293:M2293" si="126">SUBTOTAL(9,K2264:K2292)</f>
        <v>8182300</v>
      </c>
      <c r="L2293" s="37">
        <f t="shared" si="126"/>
        <v>7082250</v>
      </c>
      <c r="M2293" s="38">
        <f t="shared" si="126"/>
        <v>7390533.6800000006</v>
      </c>
    </row>
    <row r="2294" spans="1:13" ht="15.75" outlineLevel="1">
      <c r="A2294" s="10">
        <v>17112000</v>
      </c>
      <c r="B2294" s="11">
        <v>0</v>
      </c>
      <c r="C2294" s="19">
        <v>711200</v>
      </c>
      <c r="D2294" s="13">
        <v>1</v>
      </c>
      <c r="E2294" s="136" t="s">
        <v>3154</v>
      </c>
      <c r="F2294" s="15" t="s">
        <v>271</v>
      </c>
      <c r="G2294" s="137" t="s">
        <v>3154</v>
      </c>
      <c r="H2294" s="13" t="s">
        <v>11</v>
      </c>
      <c r="I2294" s="126" t="s">
        <v>3154</v>
      </c>
      <c r="J2294" s="142" t="s">
        <v>3154</v>
      </c>
      <c r="K2294" s="17">
        <f>VLOOKUP(A2294,[4]גיליון1!$A$1574:$P$7681,10,0)</f>
        <v>0</v>
      </c>
      <c r="L2294" s="17">
        <f>VLOOKUP(A2294,'[2]2023'!$A$9:$I$7853,9,0)</f>
        <v>0</v>
      </c>
      <c r="M2294" s="140" t="s">
        <v>3154</v>
      </c>
    </row>
    <row r="2295" spans="1:13" ht="15.75" outlineLevel="1">
      <c r="A2295" s="10">
        <v>1711200700</v>
      </c>
      <c r="B2295" s="11">
        <v>700</v>
      </c>
      <c r="C2295" s="19">
        <v>711200</v>
      </c>
      <c r="D2295" s="13">
        <v>1</v>
      </c>
      <c r="E2295" s="136" t="s">
        <v>3154</v>
      </c>
      <c r="F2295" s="15" t="s">
        <v>61</v>
      </c>
      <c r="G2295" s="137" t="s">
        <v>3154</v>
      </c>
      <c r="H2295" s="13" t="s">
        <v>11</v>
      </c>
      <c r="I2295" s="126" t="s">
        <v>3154</v>
      </c>
      <c r="J2295" s="126" t="s">
        <v>3154</v>
      </c>
      <c r="K2295" s="17">
        <f>VLOOKUP(A2295,[4]גיליון1!$A$1574:$P$7681,10,0)</f>
        <v>0</v>
      </c>
      <c r="L2295" s="17">
        <f>VLOOKUP(A2295,'[2]2023'!$A$9:$I$7853,9,0)</f>
        <v>0</v>
      </c>
      <c r="M2295" s="140" t="s">
        <v>3154</v>
      </c>
    </row>
    <row r="2296" spans="1:13" ht="16.5" thickBot="1">
      <c r="A2296" s="10">
        <v>1711200757</v>
      </c>
      <c r="B2296" s="11">
        <v>757</v>
      </c>
      <c r="C2296" s="19">
        <v>711200</v>
      </c>
      <c r="D2296" s="13">
        <v>1</v>
      </c>
      <c r="E2296" s="136" t="s">
        <v>3154</v>
      </c>
      <c r="F2296" s="15" t="s">
        <v>1378</v>
      </c>
      <c r="G2296" s="137" t="s">
        <v>3154</v>
      </c>
      <c r="H2296" s="13" t="s">
        <v>31</v>
      </c>
      <c r="I2296" s="126" t="s">
        <v>3154</v>
      </c>
      <c r="J2296" s="126" t="s">
        <v>3154</v>
      </c>
      <c r="K2296" s="17">
        <f>VLOOKUP(A2296,[4]גיליון1!$A$1574:$P$7681,10,0)</f>
        <v>0</v>
      </c>
      <c r="L2296" s="17">
        <f>VLOOKUP(A2296,'[2]2023'!$A$9:$I$7853,9,0)</f>
        <v>0</v>
      </c>
      <c r="M2296" s="18">
        <f>VLOOKUP(A2296,[3]data1683177749303!$A$2:$J$6448,10,0)</f>
        <v>0</v>
      </c>
    </row>
    <row r="2297" spans="1:13" ht="16.5" outlineLevel="1" thickBot="1">
      <c r="A2297" s="125" t="s">
        <v>3154</v>
      </c>
      <c r="B2297" s="25" t="s">
        <v>1379</v>
      </c>
      <c r="C2297" s="146" t="s">
        <v>3154</v>
      </c>
      <c r="D2297" s="146" t="s">
        <v>3154</v>
      </c>
      <c r="E2297" s="147" t="s">
        <v>3154</v>
      </c>
      <c r="F2297" s="28" t="s">
        <v>271</v>
      </c>
      <c r="G2297" s="153" t="s">
        <v>3154</v>
      </c>
      <c r="H2297" s="146" t="s">
        <v>3154</v>
      </c>
      <c r="I2297" s="127" t="s">
        <v>3154</v>
      </c>
      <c r="J2297" s="127" t="s">
        <v>3154</v>
      </c>
      <c r="K2297" s="37">
        <f t="shared" ref="K2297:M2297" si="127">SUBTOTAL(9,K2295:K2296)</f>
        <v>0</v>
      </c>
      <c r="L2297" s="37">
        <f t="shared" si="127"/>
        <v>0</v>
      </c>
      <c r="M2297" s="38">
        <f t="shared" si="127"/>
        <v>0</v>
      </c>
    </row>
    <row r="2298" spans="1:13" ht="15.75" outlineLevel="1">
      <c r="A2298" s="10">
        <v>17120000</v>
      </c>
      <c r="B2298" s="11">
        <v>0</v>
      </c>
      <c r="C2298" s="19">
        <v>712000</v>
      </c>
      <c r="D2298" s="13">
        <v>1</v>
      </c>
      <c r="E2298" s="136" t="s">
        <v>3154</v>
      </c>
      <c r="F2298" s="15" t="s">
        <v>1380</v>
      </c>
      <c r="G2298" s="137" t="s">
        <v>3154</v>
      </c>
      <c r="H2298" s="13" t="s">
        <v>11</v>
      </c>
      <c r="I2298" s="126" t="s">
        <v>3154</v>
      </c>
      <c r="J2298" s="142" t="s">
        <v>3154</v>
      </c>
      <c r="K2298" s="17">
        <f>VLOOKUP(A2298,[4]גיליון1!$A$1574:$P$7681,10,0)</f>
        <v>0</v>
      </c>
      <c r="L2298" s="139" t="s">
        <v>3154</v>
      </c>
      <c r="M2298" s="140" t="s">
        <v>3154</v>
      </c>
    </row>
    <row r="2299" spans="1:13" ht="15.75" outlineLevel="1">
      <c r="A2299" s="10">
        <v>17122000</v>
      </c>
      <c r="B2299" s="11">
        <v>0</v>
      </c>
      <c r="C2299" s="19">
        <v>712200</v>
      </c>
      <c r="D2299" s="13">
        <v>1</v>
      </c>
      <c r="E2299" s="136" t="s">
        <v>3154</v>
      </c>
      <c r="F2299" s="15" t="s">
        <v>201</v>
      </c>
      <c r="G2299" s="137" t="s">
        <v>3154</v>
      </c>
      <c r="H2299" s="13" t="s">
        <v>11</v>
      </c>
      <c r="I2299" s="126" t="s">
        <v>3154</v>
      </c>
      <c r="J2299" s="142" t="s">
        <v>3154</v>
      </c>
      <c r="K2299" s="17">
        <f>VLOOKUP(A2299,[4]גיליון1!$A$1574:$P$7681,10,0)</f>
        <v>0</v>
      </c>
      <c r="L2299" s="17">
        <f>VLOOKUP(A2299,'[2]2023'!$A$9:$I$7853,9,0)</f>
        <v>0</v>
      </c>
      <c r="M2299" s="140" t="s">
        <v>3154</v>
      </c>
    </row>
    <row r="2300" spans="1:13" ht="15.75" outlineLevel="1">
      <c r="A2300" s="10">
        <v>1712200255</v>
      </c>
      <c r="B2300" s="11">
        <v>255</v>
      </c>
      <c r="C2300" s="19">
        <v>712200</v>
      </c>
      <c r="D2300" s="13">
        <v>1</v>
      </c>
      <c r="E2300" s="136" t="s">
        <v>3154</v>
      </c>
      <c r="F2300" s="60" t="s">
        <v>1381</v>
      </c>
      <c r="G2300" s="176" t="s">
        <v>3154</v>
      </c>
      <c r="H2300" s="13" t="s">
        <v>20</v>
      </c>
      <c r="I2300" s="126" t="s">
        <v>3154</v>
      </c>
      <c r="J2300" s="126" t="s">
        <v>3154</v>
      </c>
      <c r="K2300" s="17">
        <f>VLOOKUP(A2300,[4]גיליון1!$A$1574:$P$7681,10,0)</f>
        <v>0</v>
      </c>
      <c r="L2300" s="17">
        <f>VLOOKUP(A2300,'[2]2023'!$A$9:$I$7853,9,0)</f>
        <v>0</v>
      </c>
      <c r="M2300" s="18">
        <f>VLOOKUP(A2300,[3]data1683177749303!$A$2:$J$6448,10,0)</f>
        <v>0</v>
      </c>
    </row>
    <row r="2301" spans="1:13" ht="15.75" outlineLevel="1">
      <c r="A2301" s="10">
        <v>1712200400</v>
      </c>
      <c r="B2301" s="11">
        <v>400</v>
      </c>
      <c r="C2301" s="19">
        <v>712200</v>
      </c>
      <c r="D2301" s="13">
        <v>1</v>
      </c>
      <c r="E2301" s="136" t="s">
        <v>3154</v>
      </c>
      <c r="F2301" s="15" t="s">
        <v>29</v>
      </c>
      <c r="G2301" s="137" t="s">
        <v>3154</v>
      </c>
      <c r="H2301" s="13" t="s">
        <v>11</v>
      </c>
      <c r="I2301" s="126" t="s">
        <v>3154</v>
      </c>
      <c r="J2301" s="126" t="s">
        <v>3154</v>
      </c>
      <c r="K2301" s="17">
        <f>VLOOKUP(A2301,[4]גיליון1!$A$1574:$P$7681,10,0)</f>
        <v>0</v>
      </c>
      <c r="L2301" s="17">
        <f>VLOOKUP(A2301,'[2]2023'!$A$9:$I$7853,9,0)</f>
        <v>0</v>
      </c>
      <c r="M2301" s="140" t="s">
        <v>3154</v>
      </c>
    </row>
    <row r="2302" spans="1:13" ht="15.75" outlineLevel="1">
      <c r="A2302" s="10">
        <v>1712200431</v>
      </c>
      <c r="B2302" s="11">
        <v>431</v>
      </c>
      <c r="C2302" s="19">
        <v>712200</v>
      </c>
      <c r="D2302" s="13">
        <v>1</v>
      </c>
      <c r="E2302" s="136" t="s">
        <v>3154</v>
      </c>
      <c r="F2302" s="15" t="s">
        <v>36</v>
      </c>
      <c r="G2302" s="137" t="s">
        <v>3154</v>
      </c>
      <c r="H2302" s="13" t="s">
        <v>31</v>
      </c>
      <c r="I2302" s="16">
        <f t="shared" ref="I2302:I2365" si="128">K2302/L2302-1</f>
        <v>0</v>
      </c>
      <c r="J2302" s="126" t="s">
        <v>3154</v>
      </c>
      <c r="K2302" s="17">
        <f>VLOOKUP(A2302,[4]גיליון1!$A$1574:$P$7681,10,0)</f>
        <v>6600</v>
      </c>
      <c r="L2302" s="17">
        <f>VLOOKUP(A2302,'[2]2023'!$A$9:$I$7853,9,0)</f>
        <v>6600</v>
      </c>
      <c r="M2302" s="18">
        <f>VLOOKUP(A2302,[3]data1683177749303!$A$2:$J$6448,10,0)</f>
        <v>5839.28</v>
      </c>
    </row>
    <row r="2303" spans="1:13" ht="15.75" outlineLevel="1">
      <c r="A2303" s="10">
        <v>1712200441</v>
      </c>
      <c r="B2303" s="11">
        <v>441</v>
      </c>
      <c r="C2303" s="19">
        <v>712200</v>
      </c>
      <c r="D2303" s="13">
        <v>1</v>
      </c>
      <c r="E2303" s="136" t="s">
        <v>3154</v>
      </c>
      <c r="F2303" s="15" t="s">
        <v>1382</v>
      </c>
      <c r="G2303" s="137" t="s">
        <v>3154</v>
      </c>
      <c r="H2303" s="13" t="s">
        <v>31</v>
      </c>
      <c r="I2303" s="126" t="s">
        <v>3154</v>
      </c>
      <c r="J2303" s="126" t="s">
        <v>3154</v>
      </c>
      <c r="K2303" s="17">
        <f>VLOOKUP(A2303,[4]גיליון1!$A$1574:$P$7681,10,0)</f>
        <v>0</v>
      </c>
      <c r="L2303" s="17">
        <f>VLOOKUP(A2303,'[2]2023'!$A$9:$I$7853,9,0)</f>
        <v>0</v>
      </c>
      <c r="M2303" s="18">
        <f>VLOOKUP(A2303,[3]data1683177749303!$A$2:$J$6448,10,0)</f>
        <v>0</v>
      </c>
    </row>
    <row r="2304" spans="1:13" ht="15.75" outlineLevel="1">
      <c r="A2304" s="10">
        <v>1712200561</v>
      </c>
      <c r="B2304" s="11">
        <v>561</v>
      </c>
      <c r="C2304" s="19">
        <v>712200</v>
      </c>
      <c r="D2304" s="13">
        <v>1</v>
      </c>
      <c r="E2304" s="136" t="s">
        <v>3154</v>
      </c>
      <c r="F2304" s="15" t="s">
        <v>59</v>
      </c>
      <c r="G2304" s="137" t="s">
        <v>3154</v>
      </c>
      <c r="H2304" s="13" t="s">
        <v>34</v>
      </c>
      <c r="I2304" s="16">
        <f t="shared" si="128"/>
        <v>-0.10869565217391308</v>
      </c>
      <c r="J2304" s="126" t="s">
        <v>3154</v>
      </c>
      <c r="K2304" s="17">
        <v>4100</v>
      </c>
      <c r="L2304" s="17">
        <f>VLOOKUP(A2304,'[2]2023'!$A$9:$I$7853,9,0)</f>
        <v>4600</v>
      </c>
      <c r="M2304" s="18">
        <f>VLOOKUP(A2304,[3]data1683177749303!$A$2:$J$6448,10,0)</f>
        <v>138</v>
      </c>
    </row>
    <row r="2305" spans="1:13" ht="15.75" outlineLevel="1">
      <c r="A2305" s="10">
        <v>1712200580</v>
      </c>
      <c r="B2305" s="11">
        <v>580</v>
      </c>
      <c r="C2305" s="19">
        <v>712200</v>
      </c>
      <c r="D2305" s="13">
        <v>1</v>
      </c>
      <c r="E2305" s="136" t="s">
        <v>3154</v>
      </c>
      <c r="F2305" s="15" t="s">
        <v>1302</v>
      </c>
      <c r="G2305" s="137" t="s">
        <v>3154</v>
      </c>
      <c r="H2305" s="13" t="s">
        <v>34</v>
      </c>
      <c r="I2305" s="126" t="s">
        <v>3154</v>
      </c>
      <c r="J2305" s="126" t="s">
        <v>3154</v>
      </c>
      <c r="K2305" s="17">
        <f>VLOOKUP(A2305,[4]גיליון1!$A$1574:$P$7681,10,0)</f>
        <v>0</v>
      </c>
      <c r="L2305" s="17">
        <f>VLOOKUP(A2305,'[2]2023'!$A$9:$I$7853,9,0)</f>
        <v>0</v>
      </c>
      <c r="M2305" s="18">
        <f>VLOOKUP(A2305,[3]data1683177749303!$A$2:$J$6448,10,0)</f>
        <v>0</v>
      </c>
    </row>
    <row r="2306" spans="1:13" ht="15.75" outlineLevel="1">
      <c r="A2306" s="10">
        <v>1712200596</v>
      </c>
      <c r="B2306" s="11">
        <v>596</v>
      </c>
      <c r="C2306" s="19">
        <v>712200</v>
      </c>
      <c r="D2306" s="13">
        <v>1</v>
      </c>
      <c r="E2306" s="136" t="s">
        <v>3154</v>
      </c>
      <c r="F2306" s="15" t="s">
        <v>92</v>
      </c>
      <c r="G2306" s="137" t="s">
        <v>3154</v>
      </c>
      <c r="H2306" s="13" t="s">
        <v>31</v>
      </c>
      <c r="I2306" s="126" t="s">
        <v>3154</v>
      </c>
      <c r="J2306" s="126" t="s">
        <v>3154</v>
      </c>
      <c r="K2306" s="17">
        <f>VLOOKUP(A2306,[4]גיליון1!$A$1574:$P$7681,10,0)</f>
        <v>0</v>
      </c>
      <c r="L2306" s="17">
        <f>VLOOKUP(A2306,'[2]2023'!$A$9:$I$7853,9,0)</f>
        <v>0</v>
      </c>
      <c r="M2306" s="18">
        <f>VLOOKUP(A2306,[3]data1683177749303!$A$2:$J$6448,10,0)</f>
        <v>0</v>
      </c>
    </row>
    <row r="2307" spans="1:13" ht="15.75" outlineLevel="1">
      <c r="A2307" s="10">
        <v>1712200700</v>
      </c>
      <c r="B2307" s="11">
        <v>700</v>
      </c>
      <c r="C2307" s="19">
        <v>712200</v>
      </c>
      <c r="D2307" s="13">
        <v>1</v>
      </c>
      <c r="E2307" s="136" t="s">
        <v>3154</v>
      </c>
      <c r="F2307" s="15" t="s">
        <v>61</v>
      </c>
      <c r="G2307" s="137" t="s">
        <v>3154</v>
      </c>
      <c r="H2307" s="13" t="s">
        <v>11</v>
      </c>
      <c r="I2307" s="126" t="s">
        <v>3154</v>
      </c>
      <c r="J2307" s="126" t="s">
        <v>3154</v>
      </c>
      <c r="K2307" s="17">
        <f>VLOOKUP(A2307,[4]גיליון1!$A$1574:$P$7681,10,0)</f>
        <v>0</v>
      </c>
      <c r="L2307" s="17">
        <f>VLOOKUP(A2307,'[2]2023'!$A$9:$I$7853,9,0)</f>
        <v>0</v>
      </c>
      <c r="M2307" s="140" t="s">
        <v>3154</v>
      </c>
    </row>
    <row r="2308" spans="1:13" ht="15.75" outlineLevel="1">
      <c r="A2308" s="10">
        <v>1712200715</v>
      </c>
      <c r="B2308" s="11">
        <v>715</v>
      </c>
      <c r="C2308" s="19">
        <v>712200</v>
      </c>
      <c r="D2308" s="13">
        <v>1</v>
      </c>
      <c r="E2308" s="136" t="s">
        <v>3154</v>
      </c>
      <c r="F2308" s="15" t="s">
        <v>1383</v>
      </c>
      <c r="G2308" s="137" t="s">
        <v>3154</v>
      </c>
      <c r="H2308" s="13" t="s">
        <v>34</v>
      </c>
      <c r="I2308" s="16">
        <f t="shared" si="128"/>
        <v>0.16928838951310854</v>
      </c>
      <c r="J2308" s="126" t="s">
        <v>3154</v>
      </c>
      <c r="K2308" s="17">
        <f>VLOOKUP(A2308,[4]גיליון1!$A$1574:$P$7681,10,0)</f>
        <v>936600</v>
      </c>
      <c r="L2308" s="17">
        <f>VLOOKUP(A2308,'[2]2023'!$A$9:$I$7853,9,0)</f>
        <v>801000</v>
      </c>
      <c r="M2308" s="18">
        <f>VLOOKUP(A2308,[3]data1683177749303!$A$2:$J$6448,10,0)</f>
        <v>751858.01</v>
      </c>
    </row>
    <row r="2309" spans="1:13" ht="15.75" outlineLevel="1">
      <c r="A2309" s="10">
        <v>1712200716</v>
      </c>
      <c r="B2309" s="11">
        <v>716</v>
      </c>
      <c r="C2309" s="19">
        <v>712200</v>
      </c>
      <c r="D2309" s="13">
        <v>1</v>
      </c>
      <c r="E2309" s="136" t="s">
        <v>3154</v>
      </c>
      <c r="F2309" s="15" t="s">
        <v>1384</v>
      </c>
      <c r="G2309" s="137" t="s">
        <v>3154</v>
      </c>
      <c r="H2309" s="13" t="s">
        <v>34</v>
      </c>
      <c r="I2309" s="126" t="s">
        <v>3154</v>
      </c>
      <c r="J2309" s="126" t="s">
        <v>3154</v>
      </c>
      <c r="K2309" s="17">
        <f>VLOOKUP(A2309,[4]גיליון1!$A$1574:$P$7681,10,0)</f>
        <v>0</v>
      </c>
      <c r="L2309" s="17">
        <f>VLOOKUP(A2309,'[2]2023'!$A$9:$I$7853,9,0)</f>
        <v>0</v>
      </c>
      <c r="M2309" s="18">
        <f>VLOOKUP(A2309,[3]data1683177749303!$A$2:$J$6448,10,0)</f>
        <v>0</v>
      </c>
    </row>
    <row r="2310" spans="1:13" ht="15.75" outlineLevel="1">
      <c r="A2310" s="10">
        <v>1712200722</v>
      </c>
      <c r="B2310" s="11">
        <v>722</v>
      </c>
      <c r="C2310" s="19">
        <v>712200</v>
      </c>
      <c r="D2310" s="13">
        <v>1</v>
      </c>
      <c r="E2310" s="136" t="s">
        <v>3154</v>
      </c>
      <c r="F2310" s="15" t="s">
        <v>64</v>
      </c>
      <c r="G2310" s="137" t="s">
        <v>3154</v>
      </c>
      <c r="H2310" s="13" t="s">
        <v>34</v>
      </c>
      <c r="I2310" s="16">
        <f t="shared" si="128"/>
        <v>-9.4594594594594628E-2</v>
      </c>
      <c r="J2310" s="126" t="s">
        <v>3154</v>
      </c>
      <c r="K2310" s="17">
        <v>6700</v>
      </c>
      <c r="L2310" s="17">
        <f>VLOOKUP(A2310,'[2]2023'!$A$9:$I$7853,9,0)</f>
        <v>7400</v>
      </c>
      <c r="M2310" s="18">
        <f>VLOOKUP(A2310,[3]data1683177749303!$A$2:$J$6448,10,0)</f>
        <v>7110.94</v>
      </c>
    </row>
    <row r="2311" spans="1:13" ht="15.75" outlineLevel="1">
      <c r="A2311" s="10">
        <v>1712200723</v>
      </c>
      <c r="B2311" s="11">
        <v>723</v>
      </c>
      <c r="C2311" s="19">
        <v>712200</v>
      </c>
      <c r="D2311" s="13">
        <v>1</v>
      </c>
      <c r="E2311" s="136" t="s">
        <v>3154</v>
      </c>
      <c r="F2311" s="15" t="s">
        <v>1385</v>
      </c>
      <c r="G2311" s="137" t="s">
        <v>3154</v>
      </c>
      <c r="H2311" s="13" t="s">
        <v>34</v>
      </c>
      <c r="I2311" s="16">
        <f t="shared" si="128"/>
        <v>-9.9190283400809709E-2</v>
      </c>
      <c r="J2311" s="126" t="s">
        <v>3154</v>
      </c>
      <c r="K2311" s="17">
        <v>44500</v>
      </c>
      <c r="L2311" s="17">
        <f>VLOOKUP(A2311,'[2]2023'!$A$9:$I$7853,9,0)</f>
        <v>49400</v>
      </c>
      <c r="M2311" s="18">
        <f>VLOOKUP(A2311,[3]data1683177749303!$A$2:$J$6448,10,0)</f>
        <v>34863</v>
      </c>
    </row>
    <row r="2312" spans="1:13" ht="15.75" outlineLevel="1">
      <c r="A2312" s="10">
        <v>1712200742</v>
      </c>
      <c r="B2312" s="11">
        <v>742</v>
      </c>
      <c r="C2312" s="19">
        <v>712200</v>
      </c>
      <c r="D2312" s="13">
        <v>1</v>
      </c>
      <c r="E2312" s="136" t="s">
        <v>3154</v>
      </c>
      <c r="F2312" s="15" t="s">
        <v>65</v>
      </c>
      <c r="G2312" s="137" t="s">
        <v>3154</v>
      </c>
      <c r="H2312" s="13" t="s">
        <v>34</v>
      </c>
      <c r="I2312" s="126" t="s">
        <v>3154</v>
      </c>
      <c r="J2312" s="126" t="s">
        <v>3154</v>
      </c>
      <c r="K2312" s="17">
        <f>VLOOKUP(A2312,[4]גיליון1!$A$1574:$P$7681,10,0)</f>
        <v>0</v>
      </c>
      <c r="L2312" s="17">
        <f>VLOOKUP(A2312,'[2]2023'!$A$9:$I$7853,9,0)</f>
        <v>0</v>
      </c>
      <c r="M2312" s="18">
        <f>VLOOKUP(A2312,[3]data1683177749303!$A$2:$J$6448,10,0)</f>
        <v>0</v>
      </c>
    </row>
    <row r="2313" spans="1:13" ht="15.75" outlineLevel="1">
      <c r="A2313" s="10">
        <v>1712200745</v>
      </c>
      <c r="B2313" s="11">
        <v>745</v>
      </c>
      <c r="C2313" s="19">
        <v>712200</v>
      </c>
      <c r="D2313" s="13">
        <v>1</v>
      </c>
      <c r="E2313" s="136" t="s">
        <v>3154</v>
      </c>
      <c r="F2313" s="15" t="s">
        <v>1386</v>
      </c>
      <c r="G2313" s="137" t="s">
        <v>3154</v>
      </c>
      <c r="H2313" s="13" t="s">
        <v>31</v>
      </c>
      <c r="I2313" s="16">
        <f t="shared" si="128"/>
        <v>-9.4736842105263119E-2</v>
      </c>
      <c r="J2313" s="126" t="s">
        <v>3154</v>
      </c>
      <c r="K2313" s="17">
        <v>8600</v>
      </c>
      <c r="L2313" s="17">
        <f>VLOOKUP(A2313,'[2]2023'!$A$9:$I$7853,9,0)</f>
        <v>9500</v>
      </c>
      <c r="M2313" s="18">
        <f>VLOOKUP(A2313,[3]data1683177749303!$A$2:$J$6448,10,0)</f>
        <v>0</v>
      </c>
    </row>
    <row r="2314" spans="1:13" ht="15.75" outlineLevel="1">
      <c r="A2314" s="10">
        <v>1712200752</v>
      </c>
      <c r="B2314" s="11">
        <v>752</v>
      </c>
      <c r="C2314" s="19">
        <v>712200</v>
      </c>
      <c r="D2314" s="13">
        <v>1</v>
      </c>
      <c r="E2314" s="136" t="s">
        <v>3154</v>
      </c>
      <c r="F2314" s="15" t="s">
        <v>1387</v>
      </c>
      <c r="G2314" s="137" t="s">
        <v>3154</v>
      </c>
      <c r="H2314" s="13" t="s">
        <v>34</v>
      </c>
      <c r="I2314" s="126" t="s">
        <v>3154</v>
      </c>
      <c r="J2314" s="126" t="s">
        <v>3154</v>
      </c>
      <c r="K2314" s="17">
        <f>VLOOKUP(A2314,[4]גיליון1!$A$1574:$P$7681,10,0)</f>
        <v>0</v>
      </c>
      <c r="L2314" s="17">
        <f>VLOOKUP(A2314,'[2]2023'!$A$9:$I$7853,9,0)</f>
        <v>0</v>
      </c>
      <c r="M2314" s="18">
        <f>VLOOKUP(A2314,[3]data1683177749303!$A$2:$J$6448,10,0)</f>
        <v>16591</v>
      </c>
    </row>
    <row r="2315" spans="1:13" ht="15.75" outlineLevel="1">
      <c r="A2315" s="10">
        <v>1712200754</v>
      </c>
      <c r="B2315" s="11">
        <v>754</v>
      </c>
      <c r="C2315" s="19">
        <v>712200</v>
      </c>
      <c r="D2315" s="13">
        <v>1</v>
      </c>
      <c r="E2315" s="136" t="s">
        <v>3154</v>
      </c>
      <c r="F2315" s="15" t="s">
        <v>1388</v>
      </c>
      <c r="G2315" s="137" t="s">
        <v>3154</v>
      </c>
      <c r="H2315" s="13" t="s">
        <v>34</v>
      </c>
      <c r="I2315" s="126" t="s">
        <v>3154</v>
      </c>
      <c r="J2315" s="126" t="s">
        <v>3154</v>
      </c>
      <c r="K2315" s="17">
        <f>VLOOKUP(A2315,[4]גיליון1!$A$1574:$P$7681,10,0)</f>
        <v>0</v>
      </c>
      <c r="L2315" s="17">
        <f>VLOOKUP(A2315,'[2]2023'!$A$9:$I$7853,9,0)</f>
        <v>0</v>
      </c>
      <c r="M2315" s="18">
        <f>VLOOKUP(A2315,[3]data1683177749303!$A$2:$J$6448,10,0)</f>
        <v>0</v>
      </c>
    </row>
    <row r="2316" spans="1:13" ht="15.75" outlineLevel="1">
      <c r="A2316" s="10">
        <v>1712200755</v>
      </c>
      <c r="B2316" s="11">
        <v>755</v>
      </c>
      <c r="C2316" s="19">
        <v>712200</v>
      </c>
      <c r="D2316" s="13">
        <v>1</v>
      </c>
      <c r="E2316" s="136" t="s">
        <v>3154</v>
      </c>
      <c r="F2316" s="15" t="s">
        <v>1389</v>
      </c>
      <c r="G2316" s="137" t="s">
        <v>3154</v>
      </c>
      <c r="H2316" s="13" t="s">
        <v>34</v>
      </c>
      <c r="I2316" s="126" t="s">
        <v>3154</v>
      </c>
      <c r="J2316" s="126" t="s">
        <v>3154</v>
      </c>
      <c r="K2316" s="17">
        <f>VLOOKUP(A2316,[4]גיליון1!$A$1574:$P$7681,10,0)</f>
        <v>0</v>
      </c>
      <c r="L2316" s="17">
        <f>VLOOKUP(A2316,'[2]2023'!$A$9:$I$7853,9,0)</f>
        <v>0</v>
      </c>
      <c r="M2316" s="18">
        <f>VLOOKUP(A2316,[3]data1683177749303!$A$2:$J$6448,10,0)</f>
        <v>0</v>
      </c>
    </row>
    <row r="2317" spans="1:13" ht="15.75" outlineLevel="1">
      <c r="A2317" s="10">
        <v>1712200756</v>
      </c>
      <c r="B2317" s="11">
        <v>756</v>
      </c>
      <c r="C2317" s="19">
        <v>712200</v>
      </c>
      <c r="D2317" s="13">
        <v>1</v>
      </c>
      <c r="E2317" s="136" t="s">
        <v>3154</v>
      </c>
      <c r="F2317" s="15" t="s">
        <v>1390</v>
      </c>
      <c r="G2317" s="137" t="s">
        <v>3154</v>
      </c>
      <c r="H2317" s="13" t="s">
        <v>31</v>
      </c>
      <c r="I2317" s="126" t="s">
        <v>3154</v>
      </c>
      <c r="J2317" s="126" t="s">
        <v>3154</v>
      </c>
      <c r="K2317" s="17">
        <f>VLOOKUP(A2317,[4]גיליון1!$A$1574:$P$7681,10,0)</f>
        <v>0</v>
      </c>
      <c r="L2317" s="17">
        <f>VLOOKUP(A2317,'[2]2023'!$A$9:$I$7853,9,0)</f>
        <v>0</v>
      </c>
      <c r="M2317" s="140" t="s">
        <v>3154</v>
      </c>
    </row>
    <row r="2318" spans="1:13" ht="15.75" outlineLevel="1">
      <c r="A2318" s="10">
        <v>1712200757</v>
      </c>
      <c r="B2318" s="11">
        <v>757</v>
      </c>
      <c r="C2318" s="19">
        <v>712200</v>
      </c>
      <c r="D2318" s="13">
        <v>1</v>
      </c>
      <c r="E2318" s="136" t="s">
        <v>3154</v>
      </c>
      <c r="F2318" s="15" t="s">
        <v>1391</v>
      </c>
      <c r="G2318" s="137" t="s">
        <v>3154</v>
      </c>
      <c r="H2318" s="13" t="s">
        <v>31</v>
      </c>
      <c r="I2318" s="126" t="s">
        <v>3154</v>
      </c>
      <c r="J2318" s="126" t="s">
        <v>3154</v>
      </c>
      <c r="K2318" s="17">
        <f>VLOOKUP(A2318,[4]גיליון1!$A$1574:$P$7681,10,0)</f>
        <v>0</v>
      </c>
      <c r="L2318" s="17">
        <f>VLOOKUP(A2318,'[2]2023'!$A$9:$I$7853,9,0)</f>
        <v>0</v>
      </c>
      <c r="M2318" s="140" t="s">
        <v>3154</v>
      </c>
    </row>
    <row r="2319" spans="1:13" ht="15.75" outlineLevel="1">
      <c r="A2319" s="10">
        <v>1712200758</v>
      </c>
      <c r="B2319" s="11">
        <v>758</v>
      </c>
      <c r="C2319" s="19">
        <v>712200</v>
      </c>
      <c r="D2319" s="13">
        <v>1</v>
      </c>
      <c r="E2319" s="136" t="s">
        <v>3154</v>
      </c>
      <c r="F2319" s="15" t="s">
        <v>1392</v>
      </c>
      <c r="G2319" s="137" t="s">
        <v>3154</v>
      </c>
      <c r="H2319" s="13" t="s">
        <v>34</v>
      </c>
      <c r="I2319" s="16">
        <f t="shared" si="128"/>
        <v>8.9778662024372125E-2</v>
      </c>
      <c r="J2319" s="126" t="s">
        <v>3154</v>
      </c>
      <c r="K2319" s="17">
        <f>VLOOKUP(A2319,[4]גיליון1!$A$1574:$P$7681,10,0)</f>
        <v>30674000</v>
      </c>
      <c r="L2319" s="17">
        <f>VLOOKUP(A2319,'[2]2023'!$A$9:$I$7853,9,0)</f>
        <v>28147000</v>
      </c>
      <c r="M2319" s="18">
        <f>VLOOKUP(A2319,[3]data1683177749303!$A$2:$J$6448,10,0)</f>
        <v>26458929.91</v>
      </c>
    </row>
    <row r="2320" spans="1:13" ht="15.75" outlineLevel="1">
      <c r="A2320" s="10">
        <v>1712200759</v>
      </c>
      <c r="B2320" s="11">
        <v>759</v>
      </c>
      <c r="C2320" s="19">
        <v>712200</v>
      </c>
      <c r="D2320" s="13">
        <v>1</v>
      </c>
      <c r="E2320" s="136" t="s">
        <v>3154</v>
      </c>
      <c r="F2320" s="15" t="s">
        <v>1393</v>
      </c>
      <c r="G2320" s="137" t="s">
        <v>3154</v>
      </c>
      <c r="H2320" s="13" t="s">
        <v>34</v>
      </c>
      <c r="I2320" s="16">
        <f t="shared" si="128"/>
        <v>5.899639805989354E-2</v>
      </c>
      <c r="J2320" s="126" t="s">
        <v>3154</v>
      </c>
      <c r="K2320" s="17">
        <f>VLOOKUP(A2320,[4]גיליון1!$A$1574:$P$7681,10,0)</f>
        <v>8144000</v>
      </c>
      <c r="L2320" s="17">
        <f>VLOOKUP(A2320,'[2]2023'!$A$9:$I$7853,9,0)</f>
        <v>7690300</v>
      </c>
      <c r="M2320" s="18">
        <f>VLOOKUP(A2320,[3]data1683177749303!$A$2:$J$6448,10,0)</f>
        <v>6678347.9900000002</v>
      </c>
    </row>
    <row r="2321" spans="1:13" ht="15.75" outlineLevel="1">
      <c r="A2321" s="10">
        <v>1712200794</v>
      </c>
      <c r="B2321" s="11">
        <v>794</v>
      </c>
      <c r="C2321" s="19">
        <v>712200</v>
      </c>
      <c r="D2321" s="13">
        <v>1</v>
      </c>
      <c r="E2321" s="136" t="s">
        <v>3154</v>
      </c>
      <c r="F2321" s="15" t="s">
        <v>73</v>
      </c>
      <c r="G2321" s="137" t="s">
        <v>3154</v>
      </c>
      <c r="H2321" s="13" t="s">
        <v>31</v>
      </c>
      <c r="I2321" s="16">
        <f t="shared" si="128"/>
        <v>-3.3088235294117641E-2</v>
      </c>
      <c r="J2321" s="126" t="s">
        <v>3154</v>
      </c>
      <c r="K2321" s="17">
        <f>VLOOKUP(A2321,[4]גיליון1!$A$1574:$P$7681,10,0)</f>
        <v>263000</v>
      </c>
      <c r="L2321" s="17">
        <f>VLOOKUP(A2321,'[2]2023'!$A$9:$I$7853,9,0)</f>
        <v>272000</v>
      </c>
      <c r="M2321" s="18">
        <f>VLOOKUP(A2321,[3]data1683177749303!$A$2:$J$6448,10,0)</f>
        <v>262139</v>
      </c>
    </row>
    <row r="2322" spans="1:13" ht="15.75" outlineLevel="1">
      <c r="A2322" s="10">
        <v>1712200900</v>
      </c>
      <c r="B2322" s="11">
        <v>900</v>
      </c>
      <c r="C2322" s="19">
        <v>712200</v>
      </c>
      <c r="D2322" s="13">
        <v>1</v>
      </c>
      <c r="E2322" s="136" t="s">
        <v>3154</v>
      </c>
      <c r="F2322" s="15" t="s">
        <v>94</v>
      </c>
      <c r="G2322" s="137" t="s">
        <v>3154</v>
      </c>
      <c r="H2322" s="13" t="s">
        <v>11</v>
      </c>
      <c r="I2322" s="126" t="s">
        <v>3154</v>
      </c>
      <c r="J2322" s="126" t="s">
        <v>3154</v>
      </c>
      <c r="K2322" s="17">
        <f>VLOOKUP(A2322,[4]גיליון1!$A$1574:$P$7681,10,0)</f>
        <v>0</v>
      </c>
      <c r="L2322" s="17">
        <f>VLOOKUP(A2322,'[2]2023'!$A$9:$I$7853,9,0)</f>
        <v>0</v>
      </c>
      <c r="M2322" s="140" t="s">
        <v>3154</v>
      </c>
    </row>
    <row r="2323" spans="1:13" ht="15.75" outlineLevel="1">
      <c r="A2323" s="10">
        <v>1712200934</v>
      </c>
      <c r="B2323" s="11">
        <v>934</v>
      </c>
      <c r="C2323" s="19">
        <v>712200</v>
      </c>
      <c r="D2323" s="13">
        <v>1</v>
      </c>
      <c r="E2323" s="136" t="s">
        <v>3154</v>
      </c>
      <c r="F2323" s="15" t="s">
        <v>1394</v>
      </c>
      <c r="G2323" s="137" t="s">
        <v>3154</v>
      </c>
      <c r="H2323" s="13" t="s">
        <v>34</v>
      </c>
      <c r="I2323" s="126" t="s">
        <v>3154</v>
      </c>
      <c r="J2323" s="126" t="s">
        <v>3154</v>
      </c>
      <c r="K2323" s="17">
        <f>VLOOKUP(A2323,[4]גיליון1!$A$1574:$P$7681,10,0)</f>
        <v>0</v>
      </c>
      <c r="L2323" s="17">
        <f>VLOOKUP(A2323,'[2]2023'!$A$9:$I$7853,9,0)</f>
        <v>0</v>
      </c>
      <c r="M2323" s="18">
        <f>VLOOKUP(A2323,[3]data1683177749303!$A$2:$J$6448,10,0)</f>
        <v>0</v>
      </c>
    </row>
    <row r="2324" spans="1:13" ht="15.75" outlineLevel="1">
      <c r="A2324" s="10">
        <v>1712200935</v>
      </c>
      <c r="B2324" s="11">
        <v>935</v>
      </c>
      <c r="C2324" s="19">
        <v>712200</v>
      </c>
      <c r="D2324" s="13">
        <v>1</v>
      </c>
      <c r="E2324" s="136" t="s">
        <v>3154</v>
      </c>
      <c r="F2324" s="15" t="s">
        <v>1395</v>
      </c>
      <c r="G2324" s="137" t="s">
        <v>3154</v>
      </c>
      <c r="H2324" s="13" t="s">
        <v>34</v>
      </c>
      <c r="I2324" s="126" t="s">
        <v>3154</v>
      </c>
      <c r="J2324" s="126" t="s">
        <v>3154</v>
      </c>
      <c r="K2324" s="17">
        <f>VLOOKUP(A2324,[4]גיליון1!$A$1574:$P$7681,10,0)</f>
        <v>0</v>
      </c>
      <c r="L2324" s="17">
        <f>VLOOKUP(A2324,'[2]2023'!$A$9:$I$7853,9,0)</f>
        <v>0</v>
      </c>
      <c r="M2324" s="18">
        <f>VLOOKUP(A2324,[3]data1683177749303!$A$2:$J$6448,10,0)</f>
        <v>0</v>
      </c>
    </row>
    <row r="2325" spans="1:13" ht="15.75" outlineLevel="1">
      <c r="A2325" s="10">
        <v>1712200960</v>
      </c>
      <c r="B2325" s="11">
        <v>960</v>
      </c>
      <c r="C2325" s="19">
        <v>712200</v>
      </c>
      <c r="D2325" s="13">
        <v>1</v>
      </c>
      <c r="E2325" s="136" t="s">
        <v>3154</v>
      </c>
      <c r="F2325" s="15" t="s">
        <v>1396</v>
      </c>
      <c r="G2325" s="137" t="s">
        <v>3154</v>
      </c>
      <c r="H2325" s="13" t="s">
        <v>34</v>
      </c>
      <c r="I2325" s="126" t="s">
        <v>3154</v>
      </c>
      <c r="J2325" s="126" t="s">
        <v>3154</v>
      </c>
      <c r="K2325" s="17">
        <f>VLOOKUP(A2325,[4]גיליון1!$A$1574:$P$7681,10,0)</f>
        <v>0</v>
      </c>
      <c r="L2325" s="17">
        <f>VLOOKUP(A2325,'[2]2023'!$A$9:$I$7853,9,0)</f>
        <v>0</v>
      </c>
      <c r="M2325" s="18">
        <f>VLOOKUP(A2325,[3]data1683177749303!$A$2:$J$6448,10,0)</f>
        <v>0</v>
      </c>
    </row>
    <row r="2326" spans="1:13" ht="16.5" thickBot="1">
      <c r="A2326" s="10">
        <v>1712200961</v>
      </c>
      <c r="B2326" s="11">
        <v>961</v>
      </c>
      <c r="C2326" s="19">
        <v>712200</v>
      </c>
      <c r="D2326" s="13">
        <v>1</v>
      </c>
      <c r="E2326" s="136" t="s">
        <v>3154</v>
      </c>
      <c r="F2326" s="15" t="s">
        <v>1397</v>
      </c>
      <c r="G2326" s="137" t="s">
        <v>3154</v>
      </c>
      <c r="H2326" s="13" t="s">
        <v>34</v>
      </c>
      <c r="I2326" s="126" t="s">
        <v>3154</v>
      </c>
      <c r="J2326" s="126" t="s">
        <v>3154</v>
      </c>
      <c r="K2326" s="17">
        <f>VLOOKUP(A2326,[4]גיליון1!$A$1574:$P$7681,10,0)</f>
        <v>0</v>
      </c>
      <c r="L2326" s="17">
        <f>VLOOKUP(A2326,'[2]2023'!$A$9:$I$7853,9,0)</f>
        <v>0</v>
      </c>
      <c r="M2326" s="18">
        <f>VLOOKUP(A2326,[3]data1683177749303!$A$2:$J$6448,10,0)</f>
        <v>0</v>
      </c>
    </row>
    <row r="2327" spans="1:13" ht="16.5" outlineLevel="1" thickBot="1">
      <c r="A2327" s="125" t="s">
        <v>3154</v>
      </c>
      <c r="B2327" s="25" t="s">
        <v>1398</v>
      </c>
      <c r="C2327" s="146" t="s">
        <v>3154</v>
      </c>
      <c r="D2327" s="146" t="s">
        <v>3154</v>
      </c>
      <c r="E2327" s="147" t="s">
        <v>3154</v>
      </c>
      <c r="F2327" s="28" t="s">
        <v>201</v>
      </c>
      <c r="G2327" s="153" t="s">
        <v>3154</v>
      </c>
      <c r="H2327" s="146" t="s">
        <v>3154</v>
      </c>
      <c r="I2327" s="29">
        <f t="shared" si="128"/>
        <v>8.3819529682760185E-2</v>
      </c>
      <c r="J2327" s="127" t="s">
        <v>3154</v>
      </c>
      <c r="K2327" s="37">
        <f t="shared" ref="K2327:M2327" si="129">SUBTOTAL(9,K2300:K2326)</f>
        <v>40088100</v>
      </c>
      <c r="L2327" s="37">
        <f t="shared" si="129"/>
        <v>36987800</v>
      </c>
      <c r="M2327" s="38">
        <f t="shared" si="129"/>
        <v>34215817.130000003</v>
      </c>
    </row>
    <row r="2328" spans="1:13" ht="15.75" outlineLevel="1">
      <c r="A2328" s="10">
        <v>17123000</v>
      </c>
      <c r="B2328" s="32">
        <v>0</v>
      </c>
      <c r="C2328" s="49">
        <v>712300</v>
      </c>
      <c r="D2328" s="34">
        <v>1</v>
      </c>
      <c r="E2328" s="151" t="s">
        <v>3154</v>
      </c>
      <c r="F2328" s="35" t="s">
        <v>1399</v>
      </c>
      <c r="G2328" s="152" t="s">
        <v>3154</v>
      </c>
      <c r="H2328" s="34" t="s">
        <v>11</v>
      </c>
      <c r="I2328" s="142" t="s">
        <v>3154</v>
      </c>
      <c r="J2328" s="142" t="s">
        <v>3154</v>
      </c>
      <c r="K2328" s="17">
        <f>VLOOKUP(A2328,[4]גיליון1!$A$1574:$P$7681,10,0)</f>
        <v>0</v>
      </c>
      <c r="L2328" s="139" t="s">
        <v>3154</v>
      </c>
      <c r="M2328" s="140" t="s">
        <v>3154</v>
      </c>
    </row>
    <row r="2329" spans="1:13" ht="15.75" outlineLevel="1">
      <c r="A2329" s="10">
        <v>1712300100</v>
      </c>
      <c r="B2329" s="11">
        <v>100</v>
      </c>
      <c r="C2329" s="19">
        <v>712300</v>
      </c>
      <c r="D2329" s="13">
        <v>1</v>
      </c>
      <c r="E2329" s="136" t="s">
        <v>3154</v>
      </c>
      <c r="F2329" s="15" t="s">
        <v>18</v>
      </c>
      <c r="G2329" s="137" t="s">
        <v>3154</v>
      </c>
      <c r="H2329" s="13" t="s">
        <v>11</v>
      </c>
      <c r="I2329" s="126" t="s">
        <v>3154</v>
      </c>
      <c r="J2329" s="142" t="s">
        <v>3154</v>
      </c>
      <c r="K2329" s="17">
        <f>VLOOKUP(A2329,[4]גיליון1!$A$1574:$P$7681,10,0)</f>
        <v>0</v>
      </c>
      <c r="L2329" s="17">
        <f>VLOOKUP(A2329,'[2]2023'!$A$9:$I$7853,9,0)</f>
        <v>0</v>
      </c>
      <c r="M2329" s="140" t="s">
        <v>3154</v>
      </c>
    </row>
    <row r="2330" spans="1:13" s="97" customFormat="1" ht="15.75" outlineLevel="1">
      <c r="A2330" s="10">
        <v>1712300110</v>
      </c>
      <c r="B2330" s="11">
        <v>110</v>
      </c>
      <c r="C2330" s="19">
        <v>712300</v>
      </c>
      <c r="D2330" s="13">
        <v>1</v>
      </c>
      <c r="E2330" s="136" t="s">
        <v>3154</v>
      </c>
      <c r="F2330" s="15" t="s">
        <v>19</v>
      </c>
      <c r="G2330" s="137" t="s">
        <v>3154</v>
      </c>
      <c r="H2330" s="13" t="s">
        <v>20</v>
      </c>
      <c r="I2330" s="16">
        <f t="shared" si="128"/>
        <v>-0.26833305184934975</v>
      </c>
      <c r="J2330" s="126" t="s">
        <v>3154</v>
      </c>
      <c r="K2330" s="17">
        <f>VLOOKUP(A2330,[4]גיליון1!$A$1574:$P$7681,10,0)</f>
        <v>4332200</v>
      </c>
      <c r="L2330" s="17">
        <f>VLOOKUP(A2330,'[2]2023'!$A$9:$I$7853,9,0)</f>
        <v>5921000</v>
      </c>
      <c r="M2330" s="18">
        <f>VLOOKUP(A2330,[3]data1683177749303!$A$2:$J$6448,10,0)</f>
        <v>5286567.7699999996</v>
      </c>
    </row>
    <row r="2331" spans="1:13" s="97" customFormat="1" ht="15.75" outlineLevel="1">
      <c r="A2331" s="10">
        <v>1712300119</v>
      </c>
      <c r="B2331" s="11">
        <v>119</v>
      </c>
      <c r="C2331" s="19">
        <v>712300</v>
      </c>
      <c r="D2331" s="13">
        <v>1</v>
      </c>
      <c r="E2331" s="136" t="s">
        <v>3154</v>
      </c>
      <c r="F2331" s="15" t="s">
        <v>21</v>
      </c>
      <c r="G2331" s="137" t="s">
        <v>3154</v>
      </c>
      <c r="H2331" s="13" t="s">
        <v>20</v>
      </c>
      <c r="I2331" s="16">
        <f t="shared" si="128"/>
        <v>0.52822842310188189</v>
      </c>
      <c r="J2331" s="126" t="s">
        <v>3154</v>
      </c>
      <c r="K2331" s="17">
        <f>VLOOKUP(A2331,[4]גיליון1!$A$1574:$P$7681,10,0)</f>
        <v>4710000</v>
      </c>
      <c r="L2331" s="17">
        <f>VLOOKUP(A2331,'[2]2023'!$A$9:$I$7853,9,0)</f>
        <v>3082000</v>
      </c>
      <c r="M2331" s="18">
        <f>VLOOKUP(A2331,[3]data1683177749303!$A$2:$J$6448,10,0)</f>
        <v>3765824.53</v>
      </c>
    </row>
    <row r="2332" spans="1:13" ht="15.75" outlineLevel="1">
      <c r="A2332" s="10">
        <v>1712300122</v>
      </c>
      <c r="B2332" s="11">
        <v>122</v>
      </c>
      <c r="C2332" s="19">
        <v>712300</v>
      </c>
      <c r="D2332" s="13">
        <v>1</v>
      </c>
      <c r="E2332" s="136" t="s">
        <v>3154</v>
      </c>
      <c r="F2332" s="15" t="s">
        <v>22</v>
      </c>
      <c r="G2332" s="137" t="s">
        <v>3154</v>
      </c>
      <c r="H2332" s="13" t="s">
        <v>20</v>
      </c>
      <c r="I2332" s="16">
        <f t="shared" si="128"/>
        <v>-7.8571428571428625E-2</v>
      </c>
      <c r="J2332" s="126" t="s">
        <v>3154</v>
      </c>
      <c r="K2332" s="17">
        <f>VLOOKUP(A2332,[4]גיליון1!$A$1574:$P$7681,10,0)</f>
        <v>129000</v>
      </c>
      <c r="L2332" s="17">
        <f>VLOOKUP(A2332,'[2]2023'!$A$9:$I$7853,9,0)</f>
        <v>140000</v>
      </c>
      <c r="M2332" s="18">
        <f>VLOOKUP(A2332,[3]data1683177749303!$A$2:$J$6448,10,0)</f>
        <v>130911.46</v>
      </c>
    </row>
    <row r="2333" spans="1:13" ht="15.75" outlineLevel="1">
      <c r="A2333" s="10">
        <v>1712300126</v>
      </c>
      <c r="B2333" s="11">
        <v>126</v>
      </c>
      <c r="C2333" s="19">
        <v>712300</v>
      </c>
      <c r="D2333" s="13">
        <v>1</v>
      </c>
      <c r="E2333" s="136" t="s">
        <v>3154</v>
      </c>
      <c r="F2333" s="15" t="s">
        <v>23</v>
      </c>
      <c r="G2333" s="137" t="s">
        <v>3154</v>
      </c>
      <c r="H2333" s="13" t="s">
        <v>20</v>
      </c>
      <c r="I2333" s="16">
        <f t="shared" si="128"/>
        <v>5.0847457627118731E-2</v>
      </c>
      <c r="J2333" s="126" t="s">
        <v>3154</v>
      </c>
      <c r="K2333" s="17">
        <f>VLOOKUP(A2333,[4]גיליון1!$A$1574:$P$7681,10,0)</f>
        <v>372000</v>
      </c>
      <c r="L2333" s="17">
        <f>VLOOKUP(A2333,'[2]2023'!$A$9:$I$7853,9,0)</f>
        <v>354000</v>
      </c>
      <c r="M2333" s="18">
        <f>VLOOKUP(A2333,[3]data1683177749303!$A$2:$J$6448,10,0)</f>
        <v>356730.58</v>
      </c>
    </row>
    <row r="2334" spans="1:13" ht="15.75" outlineLevel="1">
      <c r="A2334" s="10">
        <v>1712300130</v>
      </c>
      <c r="B2334" s="11">
        <v>130</v>
      </c>
      <c r="C2334" s="19">
        <v>712300</v>
      </c>
      <c r="D2334" s="13">
        <v>1</v>
      </c>
      <c r="E2334" s="136" t="s">
        <v>3154</v>
      </c>
      <c r="F2334" s="15" t="s">
        <v>24</v>
      </c>
      <c r="G2334" s="137" t="s">
        <v>3154</v>
      </c>
      <c r="H2334" s="13" t="s">
        <v>20</v>
      </c>
      <c r="I2334" s="16">
        <f t="shared" si="128"/>
        <v>-7.2612470402525608E-2</v>
      </c>
      <c r="J2334" s="126" t="s">
        <v>3154</v>
      </c>
      <c r="K2334" s="17">
        <f>VLOOKUP(A2334,[4]גיליון1!$A$1574:$P$7681,10,0)</f>
        <v>4700000</v>
      </c>
      <c r="L2334" s="17">
        <f>VLOOKUP(A2334,'[2]2023'!$A$9:$I$7853,9,0)</f>
        <v>5068000</v>
      </c>
      <c r="M2334" s="18">
        <f>VLOOKUP(A2334,[3]data1683177749303!$A$2:$J$6448,10,0)</f>
        <v>4564221.0999999996</v>
      </c>
    </row>
    <row r="2335" spans="1:13" ht="15.75" outlineLevel="1">
      <c r="A2335" s="10">
        <v>1712300140</v>
      </c>
      <c r="B2335" s="11">
        <v>140</v>
      </c>
      <c r="C2335" s="19">
        <v>712300</v>
      </c>
      <c r="D2335" s="13">
        <v>1</v>
      </c>
      <c r="E2335" s="136" t="s">
        <v>3154</v>
      </c>
      <c r="F2335" s="15" t="s">
        <v>25</v>
      </c>
      <c r="G2335" s="137" t="s">
        <v>3154</v>
      </c>
      <c r="H2335" s="13" t="s">
        <v>20</v>
      </c>
      <c r="I2335" s="16">
        <f t="shared" si="128"/>
        <v>-0.14092446448703499</v>
      </c>
      <c r="J2335" s="126" t="s">
        <v>3154</v>
      </c>
      <c r="K2335" s="17">
        <f>VLOOKUP(A2335,[4]גיליון1!$A$1574:$P$7681,10,0)</f>
        <v>304800</v>
      </c>
      <c r="L2335" s="17">
        <f>VLOOKUP(A2335,'[2]2023'!$A$9:$I$7853,9,0)</f>
        <v>354800</v>
      </c>
      <c r="M2335" s="18">
        <f>VLOOKUP(A2335,[3]data1683177749303!$A$2:$J$6448,10,0)</f>
        <v>168626.41</v>
      </c>
    </row>
    <row r="2336" spans="1:13" ht="15.75" outlineLevel="1">
      <c r="A2336" s="10">
        <v>1712300253</v>
      </c>
      <c r="B2336" s="11">
        <v>253</v>
      </c>
      <c r="C2336" s="19">
        <v>712300</v>
      </c>
      <c r="D2336" s="13">
        <v>1</v>
      </c>
      <c r="E2336" s="136" t="s">
        <v>3154</v>
      </c>
      <c r="F2336" s="15" t="s">
        <v>1400</v>
      </c>
      <c r="G2336" s="137" t="s">
        <v>3154</v>
      </c>
      <c r="H2336" s="13" t="s">
        <v>20</v>
      </c>
      <c r="I2336" s="16">
        <f t="shared" si="128"/>
        <v>7.0208728652751518E-2</v>
      </c>
      <c r="J2336" s="126" t="s">
        <v>3154</v>
      </c>
      <c r="K2336" s="17">
        <f>VLOOKUP(A2336,[4]גיליון1!$A$1574:$P$7681,10,0)</f>
        <v>1692000</v>
      </c>
      <c r="L2336" s="17">
        <f>VLOOKUP(A2336,'[2]2023'!$A$9:$I$7853,9,0)</f>
        <v>1581000</v>
      </c>
      <c r="M2336" s="18">
        <f>VLOOKUP(A2336,[3]data1683177749303!$A$2:$J$6448,10,0)</f>
        <v>1393620.7</v>
      </c>
    </row>
    <row r="2337" spans="1:13" ht="15.75" outlineLevel="1">
      <c r="A2337" s="10">
        <v>1712300255</v>
      </c>
      <c r="B2337" s="11">
        <v>255</v>
      </c>
      <c r="C2337" s="19">
        <v>712300</v>
      </c>
      <c r="D2337" s="13">
        <v>1</v>
      </c>
      <c r="E2337" s="136" t="s">
        <v>3154</v>
      </c>
      <c r="F2337" s="15" t="s">
        <v>1389</v>
      </c>
      <c r="G2337" s="137" t="s">
        <v>3154</v>
      </c>
      <c r="H2337" s="13" t="s">
        <v>20</v>
      </c>
      <c r="I2337" s="16">
        <f t="shared" si="128"/>
        <v>6.7580803134182243E-2</v>
      </c>
      <c r="J2337" s="126" t="s">
        <v>3154</v>
      </c>
      <c r="K2337" s="17">
        <f>VLOOKUP(A2337,[4]גיליון1!$A$1574:$P$7681,10,0)</f>
        <v>109000</v>
      </c>
      <c r="L2337" s="17">
        <f>VLOOKUP(A2337,'[2]2023'!$A$9:$I$7853,9,0)</f>
        <v>102100</v>
      </c>
      <c r="M2337" s="18">
        <f>VLOOKUP(A2337,[3]data1683177749303!$A$2:$J$6448,10,0)</f>
        <v>115040.45</v>
      </c>
    </row>
    <row r="2338" spans="1:13" ht="15.75" outlineLevel="1">
      <c r="A2338" s="10">
        <v>1712300400</v>
      </c>
      <c r="B2338" s="11">
        <v>400</v>
      </c>
      <c r="C2338" s="19">
        <v>712300</v>
      </c>
      <c r="D2338" s="13">
        <v>1</v>
      </c>
      <c r="E2338" s="136" t="s">
        <v>3154</v>
      </c>
      <c r="F2338" s="15" t="s">
        <v>29</v>
      </c>
      <c r="G2338" s="137" t="s">
        <v>3154</v>
      </c>
      <c r="H2338" s="13" t="s">
        <v>11</v>
      </c>
      <c r="I2338" s="126" t="s">
        <v>3154</v>
      </c>
      <c r="J2338" s="126" t="s">
        <v>3154</v>
      </c>
      <c r="K2338" s="17">
        <f>VLOOKUP(A2338,[4]גיליון1!$A$1574:$P$7681,10,0)</f>
        <v>0</v>
      </c>
      <c r="L2338" s="17">
        <f>VLOOKUP(A2338,'[2]2023'!$A$9:$I$7853,9,0)</f>
        <v>0</v>
      </c>
      <c r="M2338" s="140" t="s">
        <v>3154</v>
      </c>
    </row>
    <row r="2339" spans="1:13" ht="15.75" outlineLevel="1">
      <c r="A2339" s="10">
        <v>1712300437</v>
      </c>
      <c r="B2339" s="11">
        <v>437</v>
      </c>
      <c r="C2339" s="19">
        <v>712300</v>
      </c>
      <c r="D2339" s="13">
        <v>1</v>
      </c>
      <c r="E2339" s="136" t="s">
        <v>3154</v>
      </c>
      <c r="F2339" s="15" t="s">
        <v>42</v>
      </c>
      <c r="G2339" s="137" t="s">
        <v>3154</v>
      </c>
      <c r="H2339" s="13" t="s">
        <v>31</v>
      </c>
      <c r="I2339" s="16">
        <f t="shared" si="128"/>
        <v>-7.1428571428571397E-2</v>
      </c>
      <c r="J2339" s="126" t="s">
        <v>3154</v>
      </c>
      <c r="K2339" s="17">
        <v>1300</v>
      </c>
      <c r="L2339" s="17">
        <f>VLOOKUP(A2339,'[2]2023'!$A$9:$I$7853,9,0)</f>
        <v>1400</v>
      </c>
      <c r="M2339" s="18">
        <f>VLOOKUP(A2339,[3]data1683177749303!$A$2:$J$6448,10,0)</f>
        <v>1221.48</v>
      </c>
    </row>
    <row r="2340" spans="1:13" ht="15.75" outlineLevel="1">
      <c r="A2340" s="10">
        <v>1712300511</v>
      </c>
      <c r="B2340" s="11">
        <v>511</v>
      </c>
      <c r="C2340" s="19">
        <v>712300</v>
      </c>
      <c r="D2340" s="13">
        <v>1</v>
      </c>
      <c r="E2340" s="136" t="s">
        <v>3154</v>
      </c>
      <c r="F2340" s="15" t="s">
        <v>88</v>
      </c>
      <c r="G2340" s="137" t="s">
        <v>3154</v>
      </c>
      <c r="H2340" s="13" t="s">
        <v>34</v>
      </c>
      <c r="I2340" s="126" t="s">
        <v>3154</v>
      </c>
      <c r="J2340" s="16" t="s">
        <v>522</v>
      </c>
      <c r="K2340" s="17">
        <f>VLOOKUP(A2340,[4]גיליון1!$A$1574:$P$7681,10,0)</f>
        <v>9000</v>
      </c>
      <c r="L2340" s="17">
        <v>0</v>
      </c>
      <c r="M2340" s="18">
        <v>0</v>
      </c>
    </row>
    <row r="2341" spans="1:13" ht="15.75" outlineLevel="1">
      <c r="A2341" s="10">
        <v>1712300596</v>
      </c>
      <c r="B2341" s="11">
        <v>596</v>
      </c>
      <c r="C2341" s="19">
        <v>712300</v>
      </c>
      <c r="D2341" s="13">
        <v>1</v>
      </c>
      <c r="E2341" s="136" t="s">
        <v>3154</v>
      </c>
      <c r="F2341" s="15" t="s">
        <v>92</v>
      </c>
      <c r="G2341" s="137" t="s">
        <v>3154</v>
      </c>
      <c r="H2341" s="13" t="s">
        <v>31</v>
      </c>
      <c r="I2341" s="16">
        <f t="shared" si="128"/>
        <v>0</v>
      </c>
      <c r="J2341" s="126" t="s">
        <v>3154</v>
      </c>
      <c r="K2341" s="17">
        <f>VLOOKUP(A2341,[4]גיליון1!$A$1574:$P$7681,10,0)</f>
        <v>1676000</v>
      </c>
      <c r="L2341" s="17">
        <f>VLOOKUP(A2341,'[2]2023'!$A$9:$I$7853,9,0)</f>
        <v>1676000</v>
      </c>
      <c r="M2341" s="18">
        <f>VLOOKUP(A2341,[3]data1683177749303!$A$2:$J$6448,10,0)</f>
        <v>1638189.89</v>
      </c>
    </row>
    <row r="2342" spans="1:13" ht="15.75" outlineLevel="1">
      <c r="A2342" s="10">
        <v>1712300700</v>
      </c>
      <c r="B2342" s="11">
        <v>700</v>
      </c>
      <c r="C2342" s="19">
        <v>712300</v>
      </c>
      <c r="D2342" s="13">
        <v>1</v>
      </c>
      <c r="E2342" s="136" t="s">
        <v>3154</v>
      </c>
      <c r="F2342" s="15" t="s">
        <v>61</v>
      </c>
      <c r="G2342" s="137" t="s">
        <v>3154</v>
      </c>
      <c r="H2342" s="13" t="s">
        <v>11</v>
      </c>
      <c r="I2342" s="126" t="s">
        <v>3154</v>
      </c>
      <c r="J2342" s="126" t="s">
        <v>3154</v>
      </c>
      <c r="K2342" s="17">
        <f>VLOOKUP(A2342,[4]גיליון1!$A$1574:$P$7681,10,0)</f>
        <v>0</v>
      </c>
      <c r="L2342" s="17">
        <f>VLOOKUP(A2342,'[2]2023'!$A$9:$I$7853,9,0)</f>
        <v>0</v>
      </c>
      <c r="M2342" s="140" t="s">
        <v>3154</v>
      </c>
    </row>
    <row r="2343" spans="1:13" ht="15.75" outlineLevel="1">
      <c r="A2343" s="10">
        <v>1712300710</v>
      </c>
      <c r="B2343" s="11">
        <v>710</v>
      </c>
      <c r="C2343" s="19">
        <v>712300</v>
      </c>
      <c r="D2343" s="13">
        <v>1</v>
      </c>
      <c r="E2343" s="136" t="s">
        <v>3154</v>
      </c>
      <c r="F2343" s="15" t="s">
        <v>1401</v>
      </c>
      <c r="G2343" s="137" t="s">
        <v>3154</v>
      </c>
      <c r="H2343" s="13" t="s">
        <v>31</v>
      </c>
      <c r="I2343" s="126" t="s">
        <v>3154</v>
      </c>
      <c r="J2343" s="126" t="s">
        <v>3154</v>
      </c>
      <c r="K2343" s="17">
        <f>VLOOKUP(A2343,[4]גיליון1!$A$1574:$P$7681,10,0)</f>
        <v>0</v>
      </c>
      <c r="L2343" s="17">
        <f>VLOOKUP(A2343,'[2]2023'!$A$9:$I$7853,9,0)</f>
        <v>0</v>
      </c>
      <c r="M2343" s="18">
        <f>VLOOKUP(A2343,[3]data1683177749303!$A$2:$J$6448,10,0)</f>
        <v>0</v>
      </c>
    </row>
    <row r="2344" spans="1:13" ht="15.75" outlineLevel="1">
      <c r="A2344" s="10">
        <v>1712300742</v>
      </c>
      <c r="B2344" s="11">
        <v>742</v>
      </c>
      <c r="C2344" s="19">
        <v>712300</v>
      </c>
      <c r="D2344" s="13">
        <v>1</v>
      </c>
      <c r="E2344" s="136" t="s">
        <v>3154</v>
      </c>
      <c r="F2344" s="15" t="s">
        <v>65</v>
      </c>
      <c r="G2344" s="137" t="s">
        <v>3154</v>
      </c>
      <c r="H2344" s="13" t="s">
        <v>34</v>
      </c>
      <c r="I2344" s="16">
        <f t="shared" si="128"/>
        <v>-9.9940863394441193E-2</v>
      </c>
      <c r="J2344" s="126" t="s">
        <v>3154</v>
      </c>
      <c r="K2344" s="17">
        <v>152200</v>
      </c>
      <c r="L2344" s="17">
        <f>VLOOKUP(A2344,'[2]2023'!$A$9:$I$7853,9,0)</f>
        <v>169100</v>
      </c>
      <c r="M2344" s="18">
        <f>VLOOKUP(A2344,[3]data1683177749303!$A$2:$J$6448,10,0)</f>
        <v>164922.79999999999</v>
      </c>
    </row>
    <row r="2345" spans="1:13" ht="15.75" outlineLevel="1">
      <c r="A2345" s="10">
        <v>1712300750</v>
      </c>
      <c r="B2345" s="11">
        <v>750</v>
      </c>
      <c r="C2345" s="19">
        <v>712300</v>
      </c>
      <c r="D2345" s="13">
        <v>1</v>
      </c>
      <c r="E2345" s="136" t="s">
        <v>3154</v>
      </c>
      <c r="F2345" s="15" t="s">
        <v>1402</v>
      </c>
      <c r="G2345" s="137" t="s">
        <v>3154</v>
      </c>
      <c r="H2345" s="13" t="s">
        <v>31</v>
      </c>
      <c r="I2345" s="16">
        <f t="shared" si="128"/>
        <v>0</v>
      </c>
      <c r="J2345" s="126" t="s">
        <v>3154</v>
      </c>
      <c r="K2345" s="17">
        <f>VLOOKUP(A2345,[4]גיליון1!$A$1574:$P$7681,10,0)</f>
        <v>100000</v>
      </c>
      <c r="L2345" s="17">
        <f>VLOOKUP(A2345,'[2]2023'!$A$9:$I$7853,9,0)</f>
        <v>100000</v>
      </c>
      <c r="M2345" s="18">
        <f>VLOOKUP(A2345,[3]data1683177749303!$A$2:$J$6448,10,0)</f>
        <v>20134</v>
      </c>
    </row>
    <row r="2346" spans="1:13" ht="15.75" outlineLevel="1">
      <c r="A2346" s="10">
        <v>1712300752</v>
      </c>
      <c r="B2346" s="11">
        <v>752</v>
      </c>
      <c r="C2346" s="19">
        <v>712300</v>
      </c>
      <c r="D2346" s="13">
        <v>1</v>
      </c>
      <c r="E2346" s="136" t="s">
        <v>3154</v>
      </c>
      <c r="F2346" s="15" t="s">
        <v>69</v>
      </c>
      <c r="G2346" s="137" t="s">
        <v>3154</v>
      </c>
      <c r="H2346" s="13" t="s">
        <v>31</v>
      </c>
      <c r="I2346" s="16">
        <f t="shared" si="128"/>
        <v>0</v>
      </c>
      <c r="J2346" s="126" t="s">
        <v>3154</v>
      </c>
      <c r="K2346" s="17">
        <f>VLOOKUP(A2346,[4]גיליון1!$A$1574:$P$7681,10,0)</f>
        <v>4700</v>
      </c>
      <c r="L2346" s="17">
        <f>VLOOKUP(A2346,'[2]2023'!$A$9:$I$7853,9,0)</f>
        <v>4700</v>
      </c>
      <c r="M2346" s="18">
        <f>VLOOKUP(A2346,[3]data1683177749303!$A$2:$J$6448,10,0)</f>
        <v>1594.38</v>
      </c>
    </row>
    <row r="2347" spans="1:13" ht="15.75" outlineLevel="1">
      <c r="A2347" s="10">
        <v>1712300753</v>
      </c>
      <c r="B2347" s="11">
        <v>753</v>
      </c>
      <c r="C2347" s="19">
        <v>712300</v>
      </c>
      <c r="D2347" s="13">
        <v>1</v>
      </c>
      <c r="E2347" s="136" t="s">
        <v>3154</v>
      </c>
      <c r="F2347" s="15" t="s">
        <v>1403</v>
      </c>
      <c r="G2347" s="137" t="s">
        <v>3154</v>
      </c>
      <c r="H2347" s="13" t="s">
        <v>31</v>
      </c>
      <c r="I2347" s="126" t="s">
        <v>3154</v>
      </c>
      <c r="J2347" s="126" t="s">
        <v>3154</v>
      </c>
      <c r="K2347" s="17">
        <f>VLOOKUP(A2347,[4]גיליון1!$A$1574:$P$7681,10,0)</f>
        <v>0</v>
      </c>
      <c r="L2347" s="17">
        <f>VLOOKUP(A2347,'[2]2023'!$A$9:$I$7853,9,0)</f>
        <v>0</v>
      </c>
      <c r="M2347" s="18">
        <f>VLOOKUP(A2347,[3]data1683177749303!$A$2:$J$6448,10,0)</f>
        <v>0</v>
      </c>
    </row>
    <row r="2348" spans="1:13" ht="15.75" outlineLevel="1">
      <c r="A2348" s="10">
        <v>1712300754</v>
      </c>
      <c r="B2348" s="11">
        <v>754</v>
      </c>
      <c r="C2348" s="19">
        <v>712300</v>
      </c>
      <c r="D2348" s="13">
        <v>1</v>
      </c>
      <c r="E2348" s="136" t="s">
        <v>3154</v>
      </c>
      <c r="F2348" s="15" t="s">
        <v>1404</v>
      </c>
      <c r="G2348" s="137" t="s">
        <v>3154</v>
      </c>
      <c r="H2348" s="13" t="s">
        <v>31</v>
      </c>
      <c r="I2348" s="16">
        <f t="shared" si="128"/>
        <v>3.4551784160139265E-2</v>
      </c>
      <c r="J2348" s="126" t="s">
        <v>3154</v>
      </c>
      <c r="K2348" s="17">
        <f>VLOOKUP(A2348,[4]גיליון1!$A$1574:$P$7681,10,0)+347000</f>
        <v>11887000</v>
      </c>
      <c r="L2348" s="17">
        <f>VLOOKUP(A2348,'[2]2023'!$A$9:$I$7853,9,0)</f>
        <v>11490000</v>
      </c>
      <c r="M2348" s="18">
        <f>VLOOKUP(A2348,[3]data1683177749303!$A$2:$J$6448,10,0)</f>
        <v>7346062.5</v>
      </c>
    </row>
    <row r="2349" spans="1:13" ht="15.75" outlineLevel="1">
      <c r="A2349" s="10">
        <v>1712300755</v>
      </c>
      <c r="B2349" s="11">
        <v>755</v>
      </c>
      <c r="C2349" s="19">
        <v>712300</v>
      </c>
      <c r="D2349" s="13">
        <v>1</v>
      </c>
      <c r="E2349" s="136" t="s">
        <v>3154</v>
      </c>
      <c r="F2349" s="15" t="s">
        <v>1405</v>
      </c>
      <c r="G2349" s="137" t="s">
        <v>3154</v>
      </c>
      <c r="H2349" s="13" t="s">
        <v>31</v>
      </c>
      <c r="I2349" s="16">
        <f t="shared" si="128"/>
        <v>0.60719874804381857</v>
      </c>
      <c r="J2349" s="126" t="s">
        <v>3154</v>
      </c>
      <c r="K2349" s="17">
        <f>VLOOKUP(A2349,[4]גיליון1!$A$1574:$P$7681,10,0)</f>
        <v>3081000</v>
      </c>
      <c r="L2349" s="17">
        <f>VLOOKUP(A2349,'[2]2023'!$A$9:$I$7853,9,0)</f>
        <v>1917000</v>
      </c>
      <c r="M2349" s="18">
        <f>VLOOKUP(A2349,[3]data1683177749303!$A$2:$J$6448,10,0)</f>
        <v>1266274.55</v>
      </c>
    </row>
    <row r="2350" spans="1:13" ht="15.75" outlineLevel="1">
      <c r="A2350" s="10">
        <v>1712300756</v>
      </c>
      <c r="B2350" s="11">
        <v>756</v>
      </c>
      <c r="C2350" s="19">
        <v>712300</v>
      </c>
      <c r="D2350" s="13">
        <v>1</v>
      </c>
      <c r="E2350" s="136" t="s">
        <v>3154</v>
      </c>
      <c r="F2350" s="15" t="s">
        <v>1406</v>
      </c>
      <c r="G2350" s="137" t="s">
        <v>3154</v>
      </c>
      <c r="H2350" s="13" t="s">
        <v>31</v>
      </c>
      <c r="I2350" s="126" t="s">
        <v>3154</v>
      </c>
      <c r="J2350" s="126" t="s">
        <v>3154</v>
      </c>
      <c r="K2350" s="17">
        <f>VLOOKUP(A2350,[4]גיליון1!$A$1574:$P$7681,10,0)</f>
        <v>0</v>
      </c>
      <c r="L2350" s="17">
        <f>VLOOKUP(A2350,'[2]2023'!$A$9:$I$7853,9,0)</f>
        <v>0</v>
      </c>
      <c r="M2350" s="140" t="s">
        <v>3154</v>
      </c>
    </row>
    <row r="2351" spans="1:13" ht="15.75" outlineLevel="1">
      <c r="A2351" s="10">
        <v>1712300757</v>
      </c>
      <c r="B2351" s="11">
        <v>757</v>
      </c>
      <c r="C2351" s="19">
        <v>712300</v>
      </c>
      <c r="D2351" s="13">
        <v>1</v>
      </c>
      <c r="E2351" s="136" t="s">
        <v>3154</v>
      </c>
      <c r="F2351" s="15" t="s">
        <v>1407</v>
      </c>
      <c r="G2351" s="137" t="s">
        <v>3154</v>
      </c>
      <c r="H2351" s="13" t="s">
        <v>31</v>
      </c>
      <c r="I2351" s="16">
        <f t="shared" si="128"/>
        <v>0.33832902670111964</v>
      </c>
      <c r="J2351" s="126" t="s">
        <v>3154</v>
      </c>
      <c r="K2351" s="17">
        <f>VLOOKUP(A2351,[4]גיליון1!$A$1574:$P$7681,10,0)</f>
        <v>15538000</v>
      </c>
      <c r="L2351" s="17">
        <f>VLOOKUP(A2351,'[2]2023'!$A$9:$I$7853,9,0)</f>
        <v>11610000</v>
      </c>
      <c r="M2351" s="18">
        <f>VLOOKUP(A2351,[3]data1683177749303!$A$2:$J$6448,10,0)</f>
        <v>10530800.439999999</v>
      </c>
    </row>
    <row r="2352" spans="1:13" ht="15.75" outlineLevel="1">
      <c r="A2352" s="10">
        <v>1712300758</v>
      </c>
      <c r="B2352" s="11">
        <v>758</v>
      </c>
      <c r="C2352" s="19">
        <v>712300</v>
      </c>
      <c r="D2352" s="13">
        <v>1</v>
      </c>
      <c r="E2352" s="136" t="s">
        <v>3154</v>
      </c>
      <c r="F2352" s="15" t="s">
        <v>1408</v>
      </c>
      <c r="G2352" s="137" t="s">
        <v>3154</v>
      </c>
      <c r="H2352" s="13" t="s">
        <v>31</v>
      </c>
      <c r="I2352" s="16">
        <f t="shared" si="128"/>
        <v>5.3409090909090962E-2</v>
      </c>
      <c r="J2352" s="126" t="s">
        <v>3154</v>
      </c>
      <c r="K2352" s="17">
        <f>VLOOKUP(A2352,[4]גיליון1!$A$1574:$P$7681,10,0)</f>
        <v>4635000</v>
      </c>
      <c r="L2352" s="17">
        <f>VLOOKUP(A2352,'[2]2023'!$A$9:$I$7853,9,0)</f>
        <v>4400000</v>
      </c>
      <c r="M2352" s="18">
        <f>VLOOKUP(A2352,[3]data1683177749303!$A$2:$J$6448,10,0)</f>
        <v>3759624.72</v>
      </c>
    </row>
    <row r="2353" spans="1:13" ht="15.75" outlineLevel="1">
      <c r="A2353" s="10">
        <v>1712300759</v>
      </c>
      <c r="B2353" s="11">
        <v>759</v>
      </c>
      <c r="C2353" s="19">
        <v>712300</v>
      </c>
      <c r="D2353" s="13">
        <v>1</v>
      </c>
      <c r="E2353" s="136" t="s">
        <v>3154</v>
      </c>
      <c r="F2353" s="15" t="s">
        <v>1409</v>
      </c>
      <c r="G2353" s="137" t="s">
        <v>3154</v>
      </c>
      <c r="H2353" s="13" t="s">
        <v>31</v>
      </c>
      <c r="I2353" s="16">
        <f t="shared" si="128"/>
        <v>6.8493150684931559E-2</v>
      </c>
      <c r="J2353" s="126" t="s">
        <v>3154</v>
      </c>
      <c r="K2353" s="17">
        <f>VLOOKUP(A2353,[4]גיליון1!$A$1574:$P$7681,10,0)</f>
        <v>156000</v>
      </c>
      <c r="L2353" s="17">
        <f>VLOOKUP(A2353,'[2]2023'!$A$9:$I$7853,9,0)</f>
        <v>146000</v>
      </c>
      <c r="M2353" s="18">
        <f>VLOOKUP(A2353,[3]data1683177749303!$A$2:$J$6448,10,0)</f>
        <v>131062.14</v>
      </c>
    </row>
    <row r="2354" spans="1:13" ht="15.75" outlineLevel="1">
      <c r="A2354" s="10">
        <v>1712300760</v>
      </c>
      <c r="B2354" s="11">
        <v>760</v>
      </c>
      <c r="C2354" s="19">
        <v>712300</v>
      </c>
      <c r="D2354" s="13">
        <v>1</v>
      </c>
      <c r="E2354" s="136" t="s">
        <v>3154</v>
      </c>
      <c r="F2354" s="15" t="s">
        <v>1410</v>
      </c>
      <c r="G2354" s="137" t="s">
        <v>3154</v>
      </c>
      <c r="H2354" s="13" t="s">
        <v>31</v>
      </c>
      <c r="I2354" s="16">
        <f t="shared" si="128"/>
        <v>0.53750000000000009</v>
      </c>
      <c r="J2354" s="126" t="s">
        <v>3154</v>
      </c>
      <c r="K2354" s="17">
        <f>VLOOKUP(A2354,[4]גיליון1!$A$1574:$P$7681,10,0)</f>
        <v>984000</v>
      </c>
      <c r="L2354" s="17">
        <f>VLOOKUP(A2354,'[2]2023'!$A$9:$I$7853,9,0)</f>
        <v>640000</v>
      </c>
      <c r="M2354" s="18">
        <f>VLOOKUP(A2354,[3]data1683177749303!$A$2:$J$6448,10,0)</f>
        <v>514144.91</v>
      </c>
    </row>
    <row r="2355" spans="1:13" ht="15.75" outlineLevel="1">
      <c r="A2355" s="10">
        <v>1712300794</v>
      </c>
      <c r="B2355" s="11">
        <v>794</v>
      </c>
      <c r="C2355" s="19">
        <v>712300</v>
      </c>
      <c r="D2355" s="13">
        <v>1</v>
      </c>
      <c r="E2355" s="136" t="s">
        <v>3154</v>
      </c>
      <c r="F2355" s="15" t="s">
        <v>73</v>
      </c>
      <c r="G2355" s="137" t="s">
        <v>3154</v>
      </c>
      <c r="H2355" s="13" t="s">
        <v>31</v>
      </c>
      <c r="I2355" s="16">
        <f t="shared" si="128"/>
        <v>-2.3255813953488413E-2</v>
      </c>
      <c r="J2355" s="126" t="s">
        <v>3154</v>
      </c>
      <c r="K2355" s="17">
        <f>VLOOKUP(A2355,[4]גיליון1!$A$1574:$P$7681,10,0)</f>
        <v>168000</v>
      </c>
      <c r="L2355" s="17">
        <f>VLOOKUP(A2355,'[2]2023'!$A$9:$I$7853,9,0)</f>
        <v>172000</v>
      </c>
      <c r="M2355" s="18">
        <f>VLOOKUP(A2355,[3]data1683177749303!$A$2:$J$6448,10,0)</f>
        <v>167534</v>
      </c>
    </row>
    <row r="2356" spans="1:13" ht="15.75" outlineLevel="1">
      <c r="A2356" s="10">
        <v>1712300800</v>
      </c>
      <c r="B2356" s="11">
        <v>800</v>
      </c>
      <c r="C2356" s="19">
        <v>712300</v>
      </c>
      <c r="D2356" s="13">
        <v>1</v>
      </c>
      <c r="E2356" s="136" t="s">
        <v>3154</v>
      </c>
      <c r="F2356" s="15" t="s">
        <v>1411</v>
      </c>
      <c r="G2356" s="137" t="s">
        <v>3154</v>
      </c>
      <c r="H2356" s="13" t="s">
        <v>11</v>
      </c>
      <c r="I2356" s="126" t="s">
        <v>3154</v>
      </c>
      <c r="J2356" s="126" t="s">
        <v>3154</v>
      </c>
      <c r="K2356" s="17">
        <f>VLOOKUP(A2356,[4]גיליון1!$A$1574:$P$7681,10,0)</f>
        <v>0</v>
      </c>
      <c r="L2356" s="17">
        <f>VLOOKUP(A2356,'[2]2023'!$A$9:$I$7853,9,0)</f>
        <v>0</v>
      </c>
      <c r="M2356" s="140" t="s">
        <v>3154</v>
      </c>
    </row>
    <row r="2357" spans="1:13" ht="15.75" outlineLevel="1">
      <c r="A2357" s="10">
        <v>1712300830</v>
      </c>
      <c r="B2357" s="11">
        <v>830</v>
      </c>
      <c r="C2357" s="19">
        <v>712300</v>
      </c>
      <c r="D2357" s="13">
        <v>1</v>
      </c>
      <c r="E2357" s="136" t="s">
        <v>3154</v>
      </c>
      <c r="F2357" s="15" t="s">
        <v>1412</v>
      </c>
      <c r="G2357" s="137" t="s">
        <v>3154</v>
      </c>
      <c r="H2357" s="13" t="s">
        <v>31</v>
      </c>
      <c r="I2357" s="16">
        <f t="shared" si="128"/>
        <v>-9.6749999999999892E-3</v>
      </c>
      <c r="J2357" s="126" t="s">
        <v>3154</v>
      </c>
      <c r="K2357" s="17">
        <f>VLOOKUP(A2357,[4]גיליון1!$A$1574:$P$7681,10,0)</f>
        <v>39613000</v>
      </c>
      <c r="L2357" s="17">
        <f>VLOOKUP(A2357,'[2]2023'!$A$9:$I$7853,9,0)</f>
        <v>40000000</v>
      </c>
      <c r="M2357" s="18">
        <f>VLOOKUP(A2357,[3]data1683177749303!$A$2:$J$6448,10,0)</f>
        <v>37709000</v>
      </c>
    </row>
    <row r="2358" spans="1:13" ht="15.75" outlineLevel="1">
      <c r="A2358" s="10">
        <v>1712300900</v>
      </c>
      <c r="B2358" s="11">
        <v>900</v>
      </c>
      <c r="C2358" s="19">
        <v>712300</v>
      </c>
      <c r="D2358" s="13">
        <v>1</v>
      </c>
      <c r="E2358" s="136" t="s">
        <v>3154</v>
      </c>
      <c r="F2358" s="15" t="s">
        <v>94</v>
      </c>
      <c r="G2358" s="137" t="s">
        <v>3154</v>
      </c>
      <c r="H2358" s="13" t="s">
        <v>11</v>
      </c>
      <c r="I2358" s="126" t="s">
        <v>3154</v>
      </c>
      <c r="J2358" s="126" t="s">
        <v>3154</v>
      </c>
      <c r="K2358" s="17">
        <f>VLOOKUP(A2358,[4]גיליון1!$A$1574:$P$7681,10,0)</f>
        <v>0</v>
      </c>
      <c r="L2358" s="17">
        <f>VLOOKUP(A2358,'[2]2023'!$A$9:$I$7853,9,0)</f>
        <v>0</v>
      </c>
      <c r="M2358" s="140" t="s">
        <v>3154</v>
      </c>
    </row>
    <row r="2359" spans="1:13" ht="15.75" outlineLevel="1">
      <c r="A2359" s="10">
        <v>1712300931</v>
      </c>
      <c r="B2359" s="11">
        <v>931</v>
      </c>
      <c r="C2359" s="19">
        <v>712300</v>
      </c>
      <c r="D2359" s="13">
        <v>1</v>
      </c>
      <c r="E2359" s="136" t="s">
        <v>3154</v>
      </c>
      <c r="F2359" s="15" t="s">
        <v>1413</v>
      </c>
      <c r="G2359" s="137" t="s">
        <v>3154</v>
      </c>
      <c r="H2359" s="13" t="s">
        <v>34</v>
      </c>
      <c r="I2359" s="126" t="s">
        <v>3154</v>
      </c>
      <c r="J2359" s="126" t="s">
        <v>3154</v>
      </c>
      <c r="K2359" s="17">
        <f>VLOOKUP(A2359,[4]גיליון1!$A$1574:$P$7681,10,0)</f>
        <v>0</v>
      </c>
      <c r="L2359" s="17">
        <f>VLOOKUP(A2359,'[2]2023'!$A$9:$I$7853,9,0)</f>
        <v>0</v>
      </c>
      <c r="M2359" s="18">
        <f>VLOOKUP(A2359,[3]data1683177749303!$A$2:$J$6448,10,0)</f>
        <v>0</v>
      </c>
    </row>
    <row r="2360" spans="1:13" ht="15.75" outlineLevel="1">
      <c r="A2360" s="10">
        <v>1712300932</v>
      </c>
      <c r="B2360" s="11">
        <v>932</v>
      </c>
      <c r="C2360" s="19">
        <v>712300</v>
      </c>
      <c r="D2360" s="13">
        <v>1</v>
      </c>
      <c r="E2360" s="136" t="s">
        <v>3154</v>
      </c>
      <c r="F2360" s="15" t="s">
        <v>1414</v>
      </c>
      <c r="G2360" s="137" t="s">
        <v>3154</v>
      </c>
      <c r="H2360" s="13" t="s">
        <v>34</v>
      </c>
      <c r="I2360" s="126" t="s">
        <v>3154</v>
      </c>
      <c r="J2360" s="126" t="s">
        <v>3154</v>
      </c>
      <c r="K2360" s="17">
        <f>VLOOKUP(A2360,[4]גיליון1!$A$1574:$P$7681,10,0)</f>
        <v>0</v>
      </c>
      <c r="L2360" s="17">
        <f>VLOOKUP(A2360,'[2]2023'!$A$9:$I$7853,9,0)</f>
        <v>0</v>
      </c>
      <c r="M2360" s="18">
        <f>VLOOKUP(A2360,[3]data1683177749303!$A$2:$J$6448,10,0)</f>
        <v>0</v>
      </c>
    </row>
    <row r="2361" spans="1:13" ht="16.5" thickBot="1">
      <c r="A2361" s="10">
        <v>1712300961</v>
      </c>
      <c r="B2361" s="11">
        <v>961</v>
      </c>
      <c r="C2361" s="19">
        <v>712300</v>
      </c>
      <c r="D2361" s="13">
        <v>1</v>
      </c>
      <c r="E2361" s="136" t="s">
        <v>3154</v>
      </c>
      <c r="F2361" s="15" t="s">
        <v>79</v>
      </c>
      <c r="G2361" s="137" t="s">
        <v>3154</v>
      </c>
      <c r="H2361" s="13" t="s">
        <v>34</v>
      </c>
      <c r="I2361" s="126" t="s">
        <v>3154</v>
      </c>
      <c r="J2361" s="126" t="s">
        <v>3154</v>
      </c>
      <c r="K2361" s="17">
        <f>VLOOKUP(A2361,[4]גיליון1!$A$1574:$P$7681,10,0)</f>
        <v>0</v>
      </c>
      <c r="L2361" s="17">
        <f>VLOOKUP(A2361,'[2]2023'!$A$9:$I$7853,9,0)</f>
        <v>0</v>
      </c>
      <c r="M2361" s="140" t="s">
        <v>3154</v>
      </c>
    </row>
    <row r="2362" spans="1:13" ht="16.5" outlineLevel="1" thickBot="1">
      <c r="A2362" s="125" t="s">
        <v>3154</v>
      </c>
      <c r="B2362" s="25" t="s">
        <v>1415</v>
      </c>
      <c r="C2362" s="146" t="s">
        <v>3154</v>
      </c>
      <c r="D2362" s="146" t="s">
        <v>3154</v>
      </c>
      <c r="E2362" s="147" t="s">
        <v>3154</v>
      </c>
      <c r="F2362" s="28" t="s">
        <v>1399</v>
      </c>
      <c r="G2362" s="153" t="s">
        <v>3154</v>
      </c>
      <c r="H2362" s="146" t="s">
        <v>3154</v>
      </c>
      <c r="I2362" s="29">
        <f t="shared" si="128"/>
        <v>6.1004777963568735E-2</v>
      </c>
      <c r="J2362" s="127" t="s">
        <v>3154</v>
      </c>
      <c r="K2362" s="37">
        <f>SUBTOTAL(9,K2330:K2361)</f>
        <v>94354200</v>
      </c>
      <c r="L2362" s="37">
        <f>SUBTOTAL(9,L2330:L2361)</f>
        <v>88929100</v>
      </c>
      <c r="M2362" s="38">
        <f>SUBTOTAL(9,M2330:M2361)</f>
        <v>79032108.810000002</v>
      </c>
    </row>
    <row r="2363" spans="1:13" ht="15.75" outlineLevel="1">
      <c r="A2363" s="10">
        <v>17125000</v>
      </c>
      <c r="B2363" s="11">
        <v>0</v>
      </c>
      <c r="C2363" s="19">
        <v>712500</v>
      </c>
      <c r="D2363" s="13">
        <v>1</v>
      </c>
      <c r="E2363" s="136" t="s">
        <v>3154</v>
      </c>
      <c r="F2363" s="15" t="s">
        <v>1416</v>
      </c>
      <c r="G2363" s="137" t="s">
        <v>3154</v>
      </c>
      <c r="H2363" s="13" t="s">
        <v>11</v>
      </c>
      <c r="I2363" s="126" t="s">
        <v>3154</v>
      </c>
      <c r="J2363" s="142" t="s">
        <v>3154</v>
      </c>
      <c r="K2363" s="17">
        <f>VLOOKUP(A2363,[4]גיליון1!$A$1574:$P$7681,10,0)</f>
        <v>0</v>
      </c>
      <c r="L2363" s="139" t="s">
        <v>3154</v>
      </c>
      <c r="M2363" s="140" t="s">
        <v>3154</v>
      </c>
    </row>
    <row r="2364" spans="1:13" ht="15.75" outlineLevel="1">
      <c r="A2364" s="10">
        <v>1712500100</v>
      </c>
      <c r="B2364" s="11">
        <v>100</v>
      </c>
      <c r="C2364" s="19">
        <v>712500</v>
      </c>
      <c r="D2364" s="13">
        <v>1</v>
      </c>
      <c r="E2364" s="136" t="s">
        <v>3154</v>
      </c>
      <c r="F2364" s="15" t="s">
        <v>18</v>
      </c>
      <c r="G2364" s="137" t="s">
        <v>3154</v>
      </c>
      <c r="H2364" s="13" t="s">
        <v>11</v>
      </c>
      <c r="I2364" s="126" t="s">
        <v>3154</v>
      </c>
      <c r="J2364" s="142" t="s">
        <v>3154</v>
      </c>
      <c r="K2364" s="17">
        <f>VLOOKUP(A2364,[4]גיליון1!$A$1574:$P$7681,10,0)</f>
        <v>0</v>
      </c>
      <c r="L2364" s="17">
        <f>VLOOKUP(A2364,'[2]2023'!$A$9:$I$7853,9,0)</f>
        <v>0</v>
      </c>
      <c r="M2364" s="140" t="s">
        <v>3154</v>
      </c>
    </row>
    <row r="2365" spans="1:13" ht="15.75" outlineLevel="1">
      <c r="A2365" s="10">
        <v>1712500110</v>
      </c>
      <c r="B2365" s="11">
        <v>110</v>
      </c>
      <c r="C2365" s="19">
        <v>712500</v>
      </c>
      <c r="D2365" s="13">
        <v>1</v>
      </c>
      <c r="E2365" s="136" t="s">
        <v>3154</v>
      </c>
      <c r="F2365" s="15" t="s">
        <v>19</v>
      </c>
      <c r="G2365" s="137" t="s">
        <v>3154</v>
      </c>
      <c r="H2365" s="13" t="s">
        <v>20</v>
      </c>
      <c r="I2365" s="16">
        <f t="shared" si="128"/>
        <v>-1.8467852257181949E-2</v>
      </c>
      <c r="J2365" s="126" t="s">
        <v>3154</v>
      </c>
      <c r="K2365" s="17">
        <f>VLOOKUP(A2365,[4]גיליון1!$A$1574:$P$7681,10,0)</f>
        <v>143500</v>
      </c>
      <c r="L2365" s="17">
        <f>VLOOKUP(A2365,'[2]2023'!$A$9:$I$7853,9,0)</f>
        <v>146200</v>
      </c>
      <c r="M2365" s="18">
        <f>VLOOKUP(A2365,[3]data1683177749303!$A$2:$J$6448,10,0)</f>
        <v>165848.57</v>
      </c>
    </row>
    <row r="2366" spans="1:13" ht="15.75" outlineLevel="1">
      <c r="A2366" s="10">
        <v>1712500119</v>
      </c>
      <c r="B2366" s="11">
        <v>119</v>
      </c>
      <c r="C2366" s="19">
        <v>712500</v>
      </c>
      <c r="D2366" s="13">
        <v>1</v>
      </c>
      <c r="E2366" s="136" t="s">
        <v>3154</v>
      </c>
      <c r="F2366" s="15" t="s">
        <v>21</v>
      </c>
      <c r="G2366" s="137" t="s">
        <v>3154</v>
      </c>
      <c r="H2366" s="13" t="s">
        <v>20</v>
      </c>
      <c r="I2366" s="126" t="s">
        <v>3154</v>
      </c>
      <c r="J2366" s="126" t="s">
        <v>3154</v>
      </c>
      <c r="K2366" s="17">
        <f>VLOOKUP(A2366,[4]גיליון1!$A$1574:$P$7681,10,0)</f>
        <v>0</v>
      </c>
      <c r="L2366" s="17">
        <f>VLOOKUP(A2366,'[2]2023'!$A$9:$I$7853,9,0)</f>
        <v>0</v>
      </c>
      <c r="M2366" s="18">
        <f>VLOOKUP(A2366,[3]data1683177749303!$A$2:$J$6448,10,0)</f>
        <v>0</v>
      </c>
    </row>
    <row r="2367" spans="1:13" ht="15.75" outlineLevel="1">
      <c r="A2367" s="10">
        <v>1712500122</v>
      </c>
      <c r="B2367" s="11">
        <v>122</v>
      </c>
      <c r="C2367" s="19">
        <v>712500</v>
      </c>
      <c r="D2367" s="13">
        <v>1</v>
      </c>
      <c r="E2367" s="136" t="s">
        <v>3154</v>
      </c>
      <c r="F2367" s="15" t="s">
        <v>22</v>
      </c>
      <c r="G2367" s="137" t="s">
        <v>3154</v>
      </c>
      <c r="H2367" s="13" t="s">
        <v>20</v>
      </c>
      <c r="I2367" s="16">
        <f t="shared" ref="I2367:I2431" si="130">K2367/L2367-1</f>
        <v>0</v>
      </c>
      <c r="J2367" s="126" t="s">
        <v>3154</v>
      </c>
      <c r="K2367" s="17">
        <f>VLOOKUP(A2367,[4]גיליון1!$A$1574:$P$7681,10,0)</f>
        <v>6300</v>
      </c>
      <c r="L2367" s="17">
        <f>VLOOKUP(A2367,'[2]2023'!$A$9:$I$7853,9,0)</f>
        <v>6300</v>
      </c>
      <c r="M2367" s="18">
        <f>VLOOKUP(A2367,[3]data1683177749303!$A$2:$J$6448,10,0)</f>
        <v>2033.09</v>
      </c>
    </row>
    <row r="2368" spans="1:13" ht="15.75" outlineLevel="1">
      <c r="A2368" s="10">
        <v>1712500126</v>
      </c>
      <c r="B2368" s="11">
        <v>126</v>
      </c>
      <c r="C2368" s="19">
        <v>712500</v>
      </c>
      <c r="D2368" s="13">
        <v>1</v>
      </c>
      <c r="E2368" s="136" t="s">
        <v>3154</v>
      </c>
      <c r="F2368" s="15" t="s">
        <v>23</v>
      </c>
      <c r="G2368" s="137" t="s">
        <v>3154</v>
      </c>
      <c r="H2368" s="13" t="s">
        <v>20</v>
      </c>
      <c r="I2368" s="16">
        <f t="shared" si="130"/>
        <v>0.33333333333333326</v>
      </c>
      <c r="J2368" s="126" t="s">
        <v>3154</v>
      </c>
      <c r="K2368" s="17">
        <f>VLOOKUP(A2368,[4]גיליון1!$A$1574:$P$7681,10,0)</f>
        <v>8000</v>
      </c>
      <c r="L2368" s="17">
        <f>VLOOKUP(A2368,'[2]2023'!$A$9:$I$7853,9,0)</f>
        <v>6000</v>
      </c>
      <c r="M2368" s="18">
        <f>VLOOKUP(A2368,[3]data1683177749303!$A$2:$J$6448,10,0)</f>
        <v>5837</v>
      </c>
    </row>
    <row r="2369" spans="1:13" ht="15.75" outlineLevel="1">
      <c r="A2369" s="10">
        <v>1712500130</v>
      </c>
      <c r="B2369" s="11">
        <v>130</v>
      </c>
      <c r="C2369" s="19">
        <v>712500</v>
      </c>
      <c r="D2369" s="13">
        <v>1</v>
      </c>
      <c r="E2369" s="136" t="s">
        <v>3154</v>
      </c>
      <c r="F2369" s="15" t="s">
        <v>24</v>
      </c>
      <c r="G2369" s="137" t="s">
        <v>3154</v>
      </c>
      <c r="H2369" s="13" t="s">
        <v>20</v>
      </c>
      <c r="I2369" s="16">
        <f t="shared" si="130"/>
        <v>0</v>
      </c>
      <c r="J2369" s="126" t="s">
        <v>3154</v>
      </c>
      <c r="K2369" s="17">
        <f>VLOOKUP(A2369,[4]גיליון1!$A$1574:$P$7681,10,0)</f>
        <v>17200</v>
      </c>
      <c r="L2369" s="17">
        <f>VLOOKUP(A2369,'[2]2023'!$A$9:$I$7853,9,0)</f>
        <v>17200</v>
      </c>
      <c r="M2369" s="18">
        <f>VLOOKUP(A2369,[3]data1683177749303!$A$2:$J$6448,10,0)</f>
        <v>78062.77</v>
      </c>
    </row>
    <row r="2370" spans="1:13" ht="15.75" outlineLevel="1">
      <c r="A2370" s="10">
        <v>1712500140</v>
      </c>
      <c r="B2370" s="11">
        <v>140</v>
      </c>
      <c r="C2370" s="19">
        <v>712500</v>
      </c>
      <c r="D2370" s="13">
        <v>1</v>
      </c>
      <c r="E2370" s="136" t="s">
        <v>3154</v>
      </c>
      <c r="F2370" s="15" t="s">
        <v>25</v>
      </c>
      <c r="G2370" s="137" t="s">
        <v>3154</v>
      </c>
      <c r="H2370" s="13" t="s">
        <v>20</v>
      </c>
      <c r="I2370" s="16">
        <f t="shared" si="130"/>
        <v>0.4076923076923078</v>
      </c>
      <c r="J2370" s="126" t="s">
        <v>3154</v>
      </c>
      <c r="K2370" s="17">
        <f>VLOOKUP(A2370,[4]גיליון1!$A$1574:$P$7681,10,0)</f>
        <v>18300</v>
      </c>
      <c r="L2370" s="17">
        <f>VLOOKUP(A2370,'[2]2023'!$A$9:$I$7853,9,0)</f>
        <v>13000</v>
      </c>
      <c r="M2370" s="18">
        <f>VLOOKUP(A2370,[3]data1683177749303!$A$2:$J$6448,10,0)</f>
        <v>18284.28</v>
      </c>
    </row>
    <row r="2371" spans="1:13" ht="15.75" outlineLevel="1">
      <c r="A2371" s="10">
        <v>1712500255</v>
      </c>
      <c r="B2371" s="11">
        <v>255</v>
      </c>
      <c r="C2371" s="19">
        <v>712500</v>
      </c>
      <c r="D2371" s="13">
        <v>1</v>
      </c>
      <c r="E2371" s="136" t="s">
        <v>3154</v>
      </c>
      <c r="F2371" s="15" t="s">
        <v>1417</v>
      </c>
      <c r="G2371" s="137" t="s">
        <v>3154</v>
      </c>
      <c r="H2371" s="13" t="s">
        <v>20</v>
      </c>
      <c r="I2371" s="126" t="s">
        <v>3154</v>
      </c>
      <c r="J2371" s="126" t="s">
        <v>3154</v>
      </c>
      <c r="K2371" s="17">
        <f>VLOOKUP(A2371,[4]גיליון1!$A$1574:$P$7681,10,0)</f>
        <v>0</v>
      </c>
      <c r="L2371" s="17">
        <f>VLOOKUP(A2371,'[2]2023'!$A$9:$I$7853,9,0)</f>
        <v>0</v>
      </c>
      <c r="M2371" s="18">
        <f>VLOOKUP(A2371,[3]data1683177749303!$A$2:$J$6448,10,0)</f>
        <v>0</v>
      </c>
    </row>
    <row r="2372" spans="1:13" ht="15.75" outlineLevel="1">
      <c r="A2372" s="10">
        <v>1712500432</v>
      </c>
      <c r="B2372" s="11">
        <v>432</v>
      </c>
      <c r="C2372" s="19">
        <v>712500</v>
      </c>
      <c r="D2372" s="13">
        <v>1</v>
      </c>
      <c r="E2372" s="136" t="s">
        <v>3154</v>
      </c>
      <c r="F2372" s="15" t="s">
        <v>37</v>
      </c>
      <c r="G2372" s="137" t="s">
        <v>3154</v>
      </c>
      <c r="H2372" s="13" t="s">
        <v>31</v>
      </c>
      <c r="I2372" s="126" t="s">
        <v>3154</v>
      </c>
      <c r="J2372" s="126" t="s">
        <v>3154</v>
      </c>
      <c r="K2372" s="17">
        <f>VLOOKUP(A2372,[4]גיליון1!$A$1574:$P$7681,10,0)</f>
        <v>0</v>
      </c>
      <c r="L2372" s="17">
        <v>0</v>
      </c>
      <c r="M2372" s="140" t="s">
        <v>3154</v>
      </c>
    </row>
    <row r="2373" spans="1:13" ht="15.75" outlineLevel="1">
      <c r="A2373" s="10">
        <v>1712500580</v>
      </c>
      <c r="B2373" s="11">
        <v>580</v>
      </c>
      <c r="C2373" s="19">
        <v>712500</v>
      </c>
      <c r="D2373" s="13">
        <v>1</v>
      </c>
      <c r="E2373" s="136" t="s">
        <v>3154</v>
      </c>
      <c r="F2373" s="15" t="s">
        <v>1302</v>
      </c>
      <c r="G2373" s="137" t="s">
        <v>3154</v>
      </c>
      <c r="H2373" s="13" t="s">
        <v>34</v>
      </c>
      <c r="I2373" s="126" t="s">
        <v>3154</v>
      </c>
      <c r="J2373" s="126" t="s">
        <v>3154</v>
      </c>
      <c r="K2373" s="17">
        <f>VLOOKUP(A2373,[4]גיליון1!$A$1574:$P$7681,10,0)</f>
        <v>0</v>
      </c>
      <c r="L2373" s="17">
        <f>VLOOKUP(A2373,'[2]2023'!$A$9:$I$7853,9,0)</f>
        <v>0</v>
      </c>
      <c r="M2373" s="140" t="s">
        <v>3154</v>
      </c>
    </row>
    <row r="2374" spans="1:13" ht="15.75" outlineLevel="1">
      <c r="A2374" s="10">
        <v>1712500596</v>
      </c>
      <c r="B2374" s="11">
        <v>596</v>
      </c>
      <c r="C2374" s="19">
        <v>712500</v>
      </c>
      <c r="D2374" s="13">
        <v>1</v>
      </c>
      <c r="E2374" s="136" t="s">
        <v>3154</v>
      </c>
      <c r="F2374" s="15" t="s">
        <v>92</v>
      </c>
      <c r="G2374" s="137" t="s">
        <v>3154</v>
      </c>
      <c r="H2374" s="13" t="s">
        <v>31</v>
      </c>
      <c r="I2374" s="126" t="s">
        <v>3154</v>
      </c>
      <c r="J2374" s="126" t="s">
        <v>3154</v>
      </c>
      <c r="K2374" s="17">
        <f>VLOOKUP(A2374,[4]גיליון1!$A$1574:$P$7681,10,0)</f>
        <v>0</v>
      </c>
      <c r="L2374" s="17">
        <f>VLOOKUP(A2374,'[2]2023'!$A$9:$I$7853,9,0)</f>
        <v>0</v>
      </c>
      <c r="M2374" s="140" t="s">
        <v>3154</v>
      </c>
    </row>
    <row r="2375" spans="1:13" ht="15.75" outlineLevel="1">
      <c r="A2375" s="10">
        <v>1712500722</v>
      </c>
      <c r="B2375" s="11">
        <v>722</v>
      </c>
      <c r="C2375" s="19">
        <v>712500</v>
      </c>
      <c r="D2375" s="13">
        <v>1</v>
      </c>
      <c r="E2375" s="136" t="s">
        <v>3154</v>
      </c>
      <c r="F2375" s="15" t="s">
        <v>64</v>
      </c>
      <c r="G2375" s="137" t="s">
        <v>3154</v>
      </c>
      <c r="H2375" s="13" t="s">
        <v>34</v>
      </c>
      <c r="I2375" s="16">
        <f t="shared" si="130"/>
        <v>-9.9999999999999978E-2</v>
      </c>
      <c r="J2375" s="126" t="s">
        <v>3154</v>
      </c>
      <c r="K2375" s="17">
        <f>VLOOKUP(A2375,[4]גיליון1!$A$1574:$P$7681,10,0)</f>
        <v>34200</v>
      </c>
      <c r="L2375" s="17">
        <f>VLOOKUP(A2375,'[2]2023'!$A$9:$I$7853,9,0)</f>
        <v>38000</v>
      </c>
      <c r="M2375" s="18">
        <f>VLOOKUP(A2375,[3]data1683177749303!$A$2:$J$6448,10,0)</f>
        <v>32578.65</v>
      </c>
    </row>
    <row r="2376" spans="1:13" ht="15.75" outlineLevel="1">
      <c r="A2376" s="10">
        <v>1712500742</v>
      </c>
      <c r="B2376" s="11">
        <v>742</v>
      </c>
      <c r="C2376" s="19">
        <v>712500</v>
      </c>
      <c r="D2376" s="13">
        <v>1</v>
      </c>
      <c r="E2376" s="136" t="s">
        <v>3154</v>
      </c>
      <c r="F2376" s="15" t="s">
        <v>65</v>
      </c>
      <c r="G2376" s="137" t="s">
        <v>3154</v>
      </c>
      <c r="H2376" s="13" t="s">
        <v>34</v>
      </c>
      <c r="I2376" s="16">
        <f t="shared" si="130"/>
        <v>-0.10526315789473684</v>
      </c>
      <c r="J2376" s="126" t="s">
        <v>3154</v>
      </c>
      <c r="K2376" s="17">
        <v>6800</v>
      </c>
      <c r="L2376" s="17">
        <f>VLOOKUP(A2376,'[2]2023'!$A$9:$I$7853,9,0)</f>
        <v>7600</v>
      </c>
      <c r="M2376" s="18">
        <f>VLOOKUP(A2376,[3]data1683177749303!$A$2:$J$6448,10,0)</f>
        <v>7582.35</v>
      </c>
    </row>
    <row r="2377" spans="1:13" ht="15.75" outlineLevel="1">
      <c r="A2377" s="10">
        <v>1712500745</v>
      </c>
      <c r="B2377" s="11">
        <v>745</v>
      </c>
      <c r="C2377" s="19">
        <v>712500</v>
      </c>
      <c r="D2377" s="13">
        <v>1</v>
      </c>
      <c r="E2377" s="136" t="s">
        <v>3154</v>
      </c>
      <c r="F2377" s="15" t="s">
        <v>66</v>
      </c>
      <c r="G2377" s="137" t="s">
        <v>3154</v>
      </c>
      <c r="H2377" s="13" t="s">
        <v>31</v>
      </c>
      <c r="I2377" s="126" t="s">
        <v>3154</v>
      </c>
      <c r="J2377" s="126" t="s">
        <v>3154</v>
      </c>
      <c r="K2377" s="17">
        <f>VLOOKUP(A2377,[4]גיליון1!$A$1574:$P$7681,10,0)</f>
        <v>0</v>
      </c>
      <c r="L2377" s="17">
        <f>VLOOKUP(A2377,'[2]2023'!$A$9:$I$7853,9,0)</f>
        <v>0</v>
      </c>
      <c r="M2377" s="140" t="s">
        <v>3154</v>
      </c>
    </row>
    <row r="2378" spans="1:13" ht="15.75" outlineLevel="1">
      <c r="A2378" s="10">
        <v>1712500751</v>
      </c>
      <c r="B2378" s="11">
        <v>751</v>
      </c>
      <c r="C2378" s="19">
        <v>712500</v>
      </c>
      <c r="D2378" s="13">
        <v>1</v>
      </c>
      <c r="E2378" s="136" t="s">
        <v>3154</v>
      </c>
      <c r="F2378" s="15" t="s">
        <v>68</v>
      </c>
      <c r="G2378" s="137" t="s">
        <v>3154</v>
      </c>
      <c r="H2378" s="13" t="s">
        <v>34</v>
      </c>
      <c r="I2378" s="16">
        <f t="shared" si="130"/>
        <v>-9.7744360902255689E-2</v>
      </c>
      <c r="J2378" s="126" t="s">
        <v>3154</v>
      </c>
      <c r="K2378" s="17">
        <v>24000</v>
      </c>
      <c r="L2378" s="17">
        <f>VLOOKUP(A2378,'[2]2023'!$A$9:$I$7853,9,0)</f>
        <v>26600</v>
      </c>
      <c r="M2378" s="18">
        <f>VLOOKUP(A2378,[3]data1683177749303!$A$2:$J$6448,10,0)</f>
        <v>10154</v>
      </c>
    </row>
    <row r="2379" spans="1:13" ht="15.75" outlineLevel="1">
      <c r="A2379" s="10">
        <v>1712500752</v>
      </c>
      <c r="B2379" s="11">
        <v>752</v>
      </c>
      <c r="C2379" s="19">
        <v>712500</v>
      </c>
      <c r="D2379" s="13">
        <v>1</v>
      </c>
      <c r="E2379" s="136" t="s">
        <v>3154</v>
      </c>
      <c r="F2379" s="15" t="s">
        <v>1418</v>
      </c>
      <c r="G2379" s="137" t="s">
        <v>3154</v>
      </c>
      <c r="H2379" s="13" t="s">
        <v>31</v>
      </c>
      <c r="I2379" s="16">
        <f t="shared" si="130"/>
        <v>0</v>
      </c>
      <c r="J2379" s="126" t="s">
        <v>3154</v>
      </c>
      <c r="K2379" s="17">
        <f>VLOOKUP(A2379,[4]גיליון1!$A$1574:$P$7681,10,0)</f>
        <v>1092000</v>
      </c>
      <c r="L2379" s="17">
        <f>VLOOKUP(A2379,'[2]2023'!$A$9:$I$7853,9,0)</f>
        <v>1092000</v>
      </c>
      <c r="M2379" s="18">
        <f>VLOOKUP(A2379,[3]data1683177749303!$A$2:$J$6448,10,0)</f>
        <v>675809.72</v>
      </c>
    </row>
    <row r="2380" spans="1:13" ht="15.75" outlineLevel="1">
      <c r="A2380" s="10">
        <v>1712500755</v>
      </c>
      <c r="B2380" s="11">
        <v>755</v>
      </c>
      <c r="C2380" s="19">
        <v>712500</v>
      </c>
      <c r="D2380" s="13">
        <v>1</v>
      </c>
      <c r="E2380" s="136" t="s">
        <v>3154</v>
      </c>
      <c r="F2380" s="15" t="s">
        <v>1417</v>
      </c>
      <c r="G2380" s="137" t="s">
        <v>3154</v>
      </c>
      <c r="H2380" s="13" t="s">
        <v>31</v>
      </c>
      <c r="I2380" s="126" t="s">
        <v>3154</v>
      </c>
      <c r="J2380" s="126" t="s">
        <v>3154</v>
      </c>
      <c r="K2380" s="17">
        <f>VLOOKUP(A2380,[4]גיליון1!$A$1574:$P$7681,10,0)</f>
        <v>0</v>
      </c>
      <c r="L2380" s="17">
        <f>VLOOKUP(A2380,'[2]2023'!$A$9:$I$7853,9,0)</f>
        <v>0</v>
      </c>
      <c r="M2380" s="140" t="s">
        <v>3154</v>
      </c>
    </row>
    <row r="2381" spans="1:13" ht="15.75" outlineLevel="1">
      <c r="A2381" s="10">
        <v>1712500757</v>
      </c>
      <c r="B2381" s="11">
        <v>757</v>
      </c>
      <c r="C2381" s="19">
        <v>712500</v>
      </c>
      <c r="D2381" s="13">
        <v>1</v>
      </c>
      <c r="E2381" s="136" t="s">
        <v>3154</v>
      </c>
      <c r="F2381" s="15" t="s">
        <v>1417</v>
      </c>
      <c r="G2381" s="137" t="s">
        <v>3154</v>
      </c>
      <c r="H2381" s="13" t="s">
        <v>34</v>
      </c>
      <c r="I2381" s="16">
        <f t="shared" si="130"/>
        <v>-9.4747081712062253E-2</v>
      </c>
      <c r="J2381" s="126" t="s">
        <v>3154</v>
      </c>
      <c r="K2381" s="17">
        <f>VLOOKUP(A2381,[4]גיליון1!$A$1574:$P$7681,10,0)</f>
        <v>465300</v>
      </c>
      <c r="L2381" s="17">
        <f>VLOOKUP(A2381,'[2]2023'!$A$9:$I$7853,9,0)</f>
        <v>514000</v>
      </c>
      <c r="M2381" s="18">
        <f>VLOOKUP(A2381,[3]data1683177749303!$A$2:$J$6448,10,0)</f>
        <v>469351.16</v>
      </c>
    </row>
    <row r="2382" spans="1:13" ht="15.75" outlineLevel="1">
      <c r="A2382" s="10">
        <v>1712500794</v>
      </c>
      <c r="B2382" s="11">
        <v>794</v>
      </c>
      <c r="C2382" s="19">
        <v>712500</v>
      </c>
      <c r="D2382" s="13">
        <v>1</v>
      </c>
      <c r="E2382" s="136" t="s">
        <v>3154</v>
      </c>
      <c r="F2382" s="15" t="s">
        <v>73</v>
      </c>
      <c r="G2382" s="137" t="s">
        <v>3154</v>
      </c>
      <c r="H2382" s="13" t="s">
        <v>31</v>
      </c>
      <c r="I2382" s="16">
        <f t="shared" si="130"/>
        <v>0</v>
      </c>
      <c r="J2382" s="126" t="s">
        <v>3154</v>
      </c>
      <c r="K2382" s="17">
        <f>VLOOKUP(A2382,[4]גיליון1!$A$1574:$P$7681,10,0)</f>
        <v>15500</v>
      </c>
      <c r="L2382" s="17">
        <f>VLOOKUP(A2382,'[2]2023'!$A$9:$I$7853,9,0)</f>
        <v>15500</v>
      </c>
      <c r="M2382" s="18">
        <f>VLOOKUP(A2382,[3]data1683177749303!$A$2:$J$6448,10,0)</f>
        <v>16849</v>
      </c>
    </row>
    <row r="2383" spans="1:13" ht="15.75" outlineLevel="1">
      <c r="A2383" s="10">
        <v>1712500931</v>
      </c>
      <c r="B2383" s="11">
        <v>931</v>
      </c>
      <c r="C2383" s="19">
        <v>712500</v>
      </c>
      <c r="D2383" s="13">
        <v>1</v>
      </c>
      <c r="E2383" s="136" t="s">
        <v>3154</v>
      </c>
      <c r="F2383" s="15" t="s">
        <v>1419</v>
      </c>
      <c r="G2383" s="137" t="s">
        <v>3154</v>
      </c>
      <c r="H2383" s="13" t="s">
        <v>34</v>
      </c>
      <c r="I2383" s="16">
        <f t="shared" si="130"/>
        <v>-9.7902097902097918E-2</v>
      </c>
      <c r="J2383" s="126" t="s">
        <v>3154</v>
      </c>
      <c r="K2383" s="17">
        <v>12900</v>
      </c>
      <c r="L2383" s="17">
        <f>VLOOKUP(A2383,'[2]2023'!$A$9:$I$7853,9,0)</f>
        <v>14300</v>
      </c>
      <c r="M2383" s="18">
        <f>VLOOKUP(A2383,[3]data1683177749303!$A$2:$J$6448,10,0)</f>
        <v>9287.14</v>
      </c>
    </row>
    <row r="2384" spans="1:13" ht="15.75" outlineLevel="1">
      <c r="A2384" s="10">
        <v>1712500933</v>
      </c>
      <c r="B2384" s="11">
        <v>933</v>
      </c>
      <c r="C2384" s="19">
        <v>712500</v>
      </c>
      <c r="D2384" s="13">
        <v>1</v>
      </c>
      <c r="E2384" s="136" t="s">
        <v>3154</v>
      </c>
      <c r="F2384" s="15" t="s">
        <v>1420</v>
      </c>
      <c r="G2384" s="137" t="s">
        <v>3154</v>
      </c>
      <c r="H2384" s="13" t="s">
        <v>34</v>
      </c>
      <c r="I2384" s="126" t="s">
        <v>3154</v>
      </c>
      <c r="J2384" s="126" t="s">
        <v>3154</v>
      </c>
      <c r="K2384" s="17">
        <f>VLOOKUP(A2384,[4]גיליון1!$A$1574:$P$7681,10,0)</f>
        <v>0</v>
      </c>
      <c r="L2384" s="17">
        <f>VLOOKUP(A2384,'[2]2023'!$A$9:$I$7853,9,0)</f>
        <v>0</v>
      </c>
      <c r="M2384" s="18">
        <f>VLOOKUP(A2384,[3]data1683177749303!$A$2:$J$6448,10,0)</f>
        <v>0</v>
      </c>
    </row>
    <row r="2385" spans="1:13" ht="16.5" thickBot="1">
      <c r="A2385" s="10">
        <v>1712500961</v>
      </c>
      <c r="B2385" s="11">
        <v>961</v>
      </c>
      <c r="C2385" s="19">
        <v>712500</v>
      </c>
      <c r="D2385" s="13">
        <v>1</v>
      </c>
      <c r="E2385" s="136" t="s">
        <v>3154</v>
      </c>
      <c r="F2385" s="15" t="s">
        <v>1397</v>
      </c>
      <c r="G2385" s="137" t="s">
        <v>3154</v>
      </c>
      <c r="H2385" s="13" t="s">
        <v>34</v>
      </c>
      <c r="I2385" s="126" t="s">
        <v>3154</v>
      </c>
      <c r="J2385" s="126" t="s">
        <v>3154</v>
      </c>
      <c r="K2385" s="17">
        <f>VLOOKUP(A2385,[4]גיליון1!$A$1574:$P$7681,10,0)</f>
        <v>0</v>
      </c>
      <c r="L2385" s="17">
        <f>VLOOKUP(A2385,'[2]2023'!$A$9:$I$7853,9,0)</f>
        <v>0</v>
      </c>
      <c r="M2385" s="18">
        <f>VLOOKUP(A2385,[3]data1683177749303!$A$2:$J$6448,10,0)</f>
        <v>0</v>
      </c>
    </row>
    <row r="2386" spans="1:13" ht="16.5" outlineLevel="1" thickBot="1">
      <c r="A2386" s="125" t="s">
        <v>3154</v>
      </c>
      <c r="B2386" s="25" t="s">
        <v>1421</v>
      </c>
      <c r="C2386" s="146" t="s">
        <v>3154</v>
      </c>
      <c r="D2386" s="146" t="s">
        <v>3154</v>
      </c>
      <c r="E2386" s="147" t="s">
        <v>3154</v>
      </c>
      <c r="F2386" s="28" t="s">
        <v>1416</v>
      </c>
      <c r="G2386" s="153" t="s">
        <v>3154</v>
      </c>
      <c r="H2386" s="146" t="s">
        <v>3154</v>
      </c>
      <c r="I2386" s="29">
        <f t="shared" si="130"/>
        <v>-2.7785100437602184E-2</v>
      </c>
      <c r="J2386" s="127" t="s">
        <v>3154</v>
      </c>
      <c r="K2386" s="37">
        <f t="shared" ref="K2386:M2386" si="131">SUBTOTAL(9,K2365:K2385)</f>
        <v>1844000</v>
      </c>
      <c r="L2386" s="37">
        <f t="shared" si="131"/>
        <v>1896700</v>
      </c>
      <c r="M2386" s="38">
        <f t="shared" si="131"/>
        <v>1491677.7299999997</v>
      </c>
    </row>
    <row r="2387" spans="1:13" ht="15.75" outlineLevel="1">
      <c r="A2387" s="10">
        <v>17126000</v>
      </c>
      <c r="B2387" s="32">
        <v>0</v>
      </c>
      <c r="C2387" s="49">
        <v>712600</v>
      </c>
      <c r="D2387" s="34">
        <v>1</v>
      </c>
      <c r="E2387" s="151" t="s">
        <v>3154</v>
      </c>
      <c r="F2387" s="35" t="s">
        <v>1422</v>
      </c>
      <c r="G2387" s="152" t="s">
        <v>3154</v>
      </c>
      <c r="H2387" s="34" t="s">
        <v>11</v>
      </c>
      <c r="I2387" s="142" t="s">
        <v>3154</v>
      </c>
      <c r="J2387" s="142" t="s">
        <v>3154</v>
      </c>
      <c r="K2387" s="17">
        <f>VLOOKUP(A2387,[4]גיליון1!$A$1574:$P$7681,10,0)</f>
        <v>0</v>
      </c>
      <c r="L2387" s="139" t="s">
        <v>3154</v>
      </c>
      <c r="M2387" s="140" t="s">
        <v>3154</v>
      </c>
    </row>
    <row r="2388" spans="1:13" ht="15.75" outlineLevel="1">
      <c r="A2388" s="10">
        <v>1712600100</v>
      </c>
      <c r="B2388" s="11">
        <v>100</v>
      </c>
      <c r="C2388" s="19">
        <v>712600</v>
      </c>
      <c r="D2388" s="13">
        <v>1</v>
      </c>
      <c r="E2388" s="136" t="s">
        <v>3154</v>
      </c>
      <c r="F2388" s="15" t="s">
        <v>18</v>
      </c>
      <c r="G2388" s="137" t="s">
        <v>3154</v>
      </c>
      <c r="H2388" s="13" t="s">
        <v>11</v>
      </c>
      <c r="I2388" s="126" t="s">
        <v>3154</v>
      </c>
      <c r="J2388" s="142" t="s">
        <v>3154</v>
      </c>
      <c r="K2388" s="17">
        <f>VLOOKUP(A2388,[4]גיליון1!$A$1574:$P$7681,10,0)</f>
        <v>0</v>
      </c>
      <c r="L2388" s="17">
        <f>VLOOKUP(A2388,'[2]2023'!$A$9:$I$7853,9,0)</f>
        <v>0</v>
      </c>
      <c r="M2388" s="140" t="s">
        <v>3154</v>
      </c>
    </row>
    <row r="2389" spans="1:13" ht="15.75" outlineLevel="1">
      <c r="A2389" s="10">
        <v>1712600110</v>
      </c>
      <c r="B2389" s="11">
        <v>110</v>
      </c>
      <c r="C2389" s="19">
        <v>712600</v>
      </c>
      <c r="D2389" s="13">
        <v>1</v>
      </c>
      <c r="E2389" s="136" t="s">
        <v>3154</v>
      </c>
      <c r="F2389" s="15" t="s">
        <v>19</v>
      </c>
      <c r="G2389" s="137" t="s">
        <v>3154</v>
      </c>
      <c r="H2389" s="13" t="s">
        <v>20</v>
      </c>
      <c r="I2389" s="126" t="s">
        <v>3154</v>
      </c>
      <c r="J2389" s="142" t="s">
        <v>3154</v>
      </c>
      <c r="K2389" s="17">
        <f>VLOOKUP(A2389,[4]גיליון1!$A$1574:$P$7681,10,0)</f>
        <v>0</v>
      </c>
      <c r="L2389" s="17">
        <f>VLOOKUP(A2389,'[2]2023'!$A$9:$I$7853,9,0)</f>
        <v>0</v>
      </c>
      <c r="M2389" s="18">
        <f>VLOOKUP(A2389,[3]data1683177749303!$A$2:$J$6448,10,0)</f>
        <v>0</v>
      </c>
    </row>
    <row r="2390" spans="1:13" ht="15.75" outlineLevel="1">
      <c r="A2390" s="10">
        <v>1712600119</v>
      </c>
      <c r="B2390" s="11">
        <v>119</v>
      </c>
      <c r="C2390" s="19">
        <v>712600</v>
      </c>
      <c r="D2390" s="13">
        <v>1</v>
      </c>
      <c r="E2390" s="136" t="s">
        <v>3154</v>
      </c>
      <c r="F2390" s="15" t="s">
        <v>21</v>
      </c>
      <c r="G2390" s="137" t="s">
        <v>3154</v>
      </c>
      <c r="H2390" s="13" t="s">
        <v>20</v>
      </c>
      <c r="I2390" s="16">
        <f t="shared" si="130"/>
        <v>4.1046690610569536E-2</v>
      </c>
      <c r="J2390" s="126" t="s">
        <v>3154</v>
      </c>
      <c r="K2390" s="17">
        <f>VLOOKUP(A2390,[4]גיליון1!$A$1574:$P$7681,10,0)</f>
        <v>202900</v>
      </c>
      <c r="L2390" s="17">
        <f>VLOOKUP(A2390,'[2]2023'!$A$9:$I$7853,9,0)</f>
        <v>194900</v>
      </c>
      <c r="M2390" s="18">
        <f>VLOOKUP(A2390,[3]data1683177749303!$A$2:$J$6448,10,0)</f>
        <v>178647.94</v>
      </c>
    </row>
    <row r="2391" spans="1:13" ht="15.75" outlineLevel="1">
      <c r="A2391" s="10">
        <v>1712600122</v>
      </c>
      <c r="B2391" s="11">
        <v>122</v>
      </c>
      <c r="C2391" s="19">
        <v>712600</v>
      </c>
      <c r="D2391" s="13">
        <v>1</v>
      </c>
      <c r="E2391" s="136" t="s">
        <v>3154</v>
      </c>
      <c r="F2391" s="15" t="s">
        <v>22</v>
      </c>
      <c r="G2391" s="137" t="s">
        <v>3154</v>
      </c>
      <c r="H2391" s="13" t="s">
        <v>20</v>
      </c>
      <c r="I2391" s="16">
        <f t="shared" si="130"/>
        <v>0</v>
      </c>
      <c r="J2391" s="126" t="s">
        <v>3154</v>
      </c>
      <c r="K2391" s="17">
        <f>VLOOKUP(A2391,[4]גיליון1!$A$1574:$P$7681,10,0)</f>
        <v>3300</v>
      </c>
      <c r="L2391" s="17">
        <f>VLOOKUP(A2391,'[2]2023'!$A$9:$I$7853,9,0)</f>
        <v>3300</v>
      </c>
      <c r="M2391" s="18">
        <f>VLOOKUP(A2391,[3]data1683177749303!$A$2:$J$6448,10,0)</f>
        <v>2237</v>
      </c>
    </row>
    <row r="2392" spans="1:13" ht="15.75" outlineLevel="1">
      <c r="A2392" s="10">
        <v>1712600126</v>
      </c>
      <c r="B2392" s="11">
        <v>126</v>
      </c>
      <c r="C2392" s="19">
        <v>712600</v>
      </c>
      <c r="D2392" s="13">
        <v>1</v>
      </c>
      <c r="E2392" s="136" t="s">
        <v>3154</v>
      </c>
      <c r="F2392" s="15" t="s">
        <v>23</v>
      </c>
      <c r="G2392" s="137" t="s">
        <v>3154</v>
      </c>
      <c r="H2392" s="13" t="s">
        <v>20</v>
      </c>
      <c r="I2392" s="16">
        <f t="shared" si="130"/>
        <v>0.33333333333333326</v>
      </c>
      <c r="J2392" s="126" t="s">
        <v>3154</v>
      </c>
      <c r="K2392" s="17">
        <f>VLOOKUP(A2392,[4]גיליון1!$A$1574:$P$7681,10,0)</f>
        <v>8000</v>
      </c>
      <c r="L2392" s="17">
        <f>VLOOKUP(A2392,'[2]2023'!$A$9:$I$7853,9,0)</f>
        <v>6000</v>
      </c>
      <c r="M2392" s="18">
        <f>VLOOKUP(A2392,[3]data1683177749303!$A$2:$J$6448,10,0)</f>
        <v>5837</v>
      </c>
    </row>
    <row r="2393" spans="1:13" ht="15.75" outlineLevel="1">
      <c r="A2393" s="10">
        <v>1712600130</v>
      </c>
      <c r="B2393" s="11">
        <v>130</v>
      </c>
      <c r="C2393" s="19">
        <v>712600</v>
      </c>
      <c r="D2393" s="13">
        <v>1</v>
      </c>
      <c r="E2393" s="136" t="s">
        <v>3154</v>
      </c>
      <c r="F2393" s="15" t="s">
        <v>24</v>
      </c>
      <c r="G2393" s="137" t="s">
        <v>3154</v>
      </c>
      <c r="H2393" s="13" t="s">
        <v>20</v>
      </c>
      <c r="I2393" s="16">
        <f t="shared" si="130"/>
        <v>0</v>
      </c>
      <c r="J2393" s="126" t="s">
        <v>3154</v>
      </c>
      <c r="K2393" s="17">
        <f>VLOOKUP(A2393,[4]גיליון1!$A$1574:$P$7681,10,0)</f>
        <v>48200</v>
      </c>
      <c r="L2393" s="17">
        <f>VLOOKUP(A2393,'[2]2023'!$A$9:$I$7853,9,0)</f>
        <v>48200</v>
      </c>
      <c r="M2393" s="18">
        <f>VLOOKUP(A2393,[3]data1683177749303!$A$2:$J$6448,10,0)</f>
        <v>73666.06</v>
      </c>
    </row>
    <row r="2394" spans="1:13" ht="15.75" outlineLevel="1">
      <c r="A2394" s="10">
        <v>1712600140</v>
      </c>
      <c r="B2394" s="11">
        <v>140</v>
      </c>
      <c r="C2394" s="19">
        <v>712600</v>
      </c>
      <c r="D2394" s="13">
        <v>1</v>
      </c>
      <c r="E2394" s="136" t="s">
        <v>3154</v>
      </c>
      <c r="F2394" s="15" t="s">
        <v>25</v>
      </c>
      <c r="G2394" s="137" t="s">
        <v>3154</v>
      </c>
      <c r="H2394" s="13" t="s">
        <v>20</v>
      </c>
      <c r="I2394" s="16">
        <f t="shared" si="130"/>
        <v>0.14285714285714279</v>
      </c>
      <c r="J2394" s="126" t="s">
        <v>3154</v>
      </c>
      <c r="K2394" s="17">
        <f>VLOOKUP(A2394,[4]גיליון1!$A$1574:$P$7681,10,0)</f>
        <v>32800</v>
      </c>
      <c r="L2394" s="17">
        <f>VLOOKUP(A2394,'[2]2023'!$A$9:$I$7853,9,0)</f>
        <v>28700</v>
      </c>
      <c r="M2394" s="18">
        <f>VLOOKUP(A2394,[3]data1683177749303!$A$2:$J$6448,10,0)</f>
        <v>32762.77</v>
      </c>
    </row>
    <row r="2395" spans="1:13" ht="15.75" outlineLevel="1">
      <c r="A2395" s="10">
        <v>1712600400</v>
      </c>
      <c r="B2395" s="11">
        <v>400</v>
      </c>
      <c r="C2395" s="19">
        <v>712600</v>
      </c>
      <c r="D2395" s="13">
        <v>1</v>
      </c>
      <c r="E2395" s="136" t="s">
        <v>3154</v>
      </c>
      <c r="F2395" s="15" t="s">
        <v>29</v>
      </c>
      <c r="G2395" s="137" t="s">
        <v>3154</v>
      </c>
      <c r="H2395" s="13" t="s">
        <v>11</v>
      </c>
      <c r="I2395" s="126" t="s">
        <v>3154</v>
      </c>
      <c r="J2395" s="126" t="s">
        <v>3154</v>
      </c>
      <c r="K2395" s="17">
        <f>VLOOKUP(A2395,[4]גיליון1!$A$1574:$P$7681,10,0)</f>
        <v>0</v>
      </c>
      <c r="L2395" s="17">
        <f>VLOOKUP(A2395,'[2]2023'!$A$9:$I$7853,9,0)</f>
        <v>0</v>
      </c>
      <c r="M2395" s="140" t="s">
        <v>3154</v>
      </c>
    </row>
    <row r="2396" spans="1:13" ht="15.75" outlineLevel="1">
      <c r="A2396" s="10">
        <v>1712600423</v>
      </c>
      <c r="B2396" s="11">
        <v>423</v>
      </c>
      <c r="C2396" s="19">
        <v>712600</v>
      </c>
      <c r="D2396" s="13">
        <v>1</v>
      </c>
      <c r="E2396" s="136" t="s">
        <v>3154</v>
      </c>
      <c r="F2396" s="15" t="s">
        <v>35</v>
      </c>
      <c r="G2396" s="137" t="s">
        <v>3154</v>
      </c>
      <c r="H2396" s="13" t="s">
        <v>31</v>
      </c>
      <c r="I2396" s="126" t="s">
        <v>3154</v>
      </c>
      <c r="J2396" s="126" t="s">
        <v>3154</v>
      </c>
      <c r="K2396" s="17">
        <f>VLOOKUP(A2396,[4]גיליון1!$A$1574:$P$7681,10,0)</f>
        <v>0</v>
      </c>
      <c r="L2396" s="17">
        <f>VLOOKUP(A2396,'[2]2023'!$A$9:$I$7853,9,0)</f>
        <v>0</v>
      </c>
      <c r="M2396" s="140" t="s">
        <v>3154</v>
      </c>
    </row>
    <row r="2397" spans="1:13" ht="15.75" outlineLevel="1">
      <c r="A2397" s="10">
        <v>1712600431</v>
      </c>
      <c r="B2397" s="11">
        <v>431</v>
      </c>
      <c r="C2397" s="19">
        <v>712600</v>
      </c>
      <c r="D2397" s="13">
        <v>1</v>
      </c>
      <c r="E2397" s="136" t="s">
        <v>3154</v>
      </c>
      <c r="F2397" s="15" t="s">
        <v>36</v>
      </c>
      <c r="G2397" s="137" t="s">
        <v>3154</v>
      </c>
      <c r="H2397" s="13" t="s">
        <v>31</v>
      </c>
      <c r="I2397" s="16">
        <f t="shared" si="130"/>
        <v>0</v>
      </c>
      <c r="J2397" s="126" t="s">
        <v>3154</v>
      </c>
      <c r="K2397" s="17">
        <f>VLOOKUP(A2397,[4]גיליון1!$A$1574:$P$7681,10,0)</f>
        <v>61600</v>
      </c>
      <c r="L2397" s="17">
        <f>VLOOKUP(A2397,'[2]2023'!$A$9:$I$7853,9,0)</f>
        <v>61600</v>
      </c>
      <c r="M2397" s="18">
        <f>VLOOKUP(A2397,[3]data1683177749303!$A$2:$J$6448,10,0)</f>
        <v>16527.21</v>
      </c>
    </row>
    <row r="2398" spans="1:13" ht="15.75" outlineLevel="1">
      <c r="A2398" s="10">
        <v>1712600432</v>
      </c>
      <c r="B2398" s="11">
        <v>432</v>
      </c>
      <c r="C2398" s="19">
        <v>712600</v>
      </c>
      <c r="D2398" s="13">
        <v>1</v>
      </c>
      <c r="E2398" s="136" t="s">
        <v>3154</v>
      </c>
      <c r="F2398" s="15" t="s">
        <v>37</v>
      </c>
      <c r="G2398" s="137" t="s">
        <v>3154</v>
      </c>
      <c r="H2398" s="13" t="s">
        <v>31</v>
      </c>
      <c r="I2398" s="16">
        <f t="shared" si="130"/>
        <v>0</v>
      </c>
      <c r="J2398" s="126" t="s">
        <v>3154</v>
      </c>
      <c r="K2398" s="17">
        <f>VLOOKUP(A2398,[4]גיליון1!$A$1574:$P$7681,10,0)</f>
        <v>56200</v>
      </c>
      <c r="L2398" s="17">
        <f>VLOOKUP(A2398,'[2]2023'!$A$9:$I$7853,9,0)</f>
        <v>56200</v>
      </c>
      <c r="M2398" s="18">
        <f>VLOOKUP(A2398,[3]data1683177749303!$A$2:$J$6448,10,0)</f>
        <v>54963.64</v>
      </c>
    </row>
    <row r="2399" spans="1:13" ht="15.75" outlineLevel="1">
      <c r="A2399" s="10">
        <v>1712600433</v>
      </c>
      <c r="B2399" s="11">
        <v>433</v>
      </c>
      <c r="C2399" s="19">
        <v>712600</v>
      </c>
      <c r="D2399" s="13">
        <v>1</v>
      </c>
      <c r="E2399" s="136" t="s">
        <v>3154</v>
      </c>
      <c r="F2399" s="15" t="s">
        <v>1423</v>
      </c>
      <c r="G2399" s="137" t="s">
        <v>3154</v>
      </c>
      <c r="H2399" s="13" t="s">
        <v>34</v>
      </c>
      <c r="I2399" s="126" t="s">
        <v>3154</v>
      </c>
      <c r="J2399" s="126" t="s">
        <v>3154</v>
      </c>
      <c r="K2399" s="17">
        <f>VLOOKUP(A2399,[4]גיליון1!$A$1574:$P$7681,10,0)</f>
        <v>0</v>
      </c>
      <c r="L2399" s="17">
        <f>VLOOKUP(A2399,'[2]2023'!$A$9:$I$7853,9,0)</f>
        <v>0</v>
      </c>
      <c r="M2399" s="18">
        <f>VLOOKUP(A2399,[3]data1683177749303!$A$2:$J$6448,10,0)</f>
        <v>0</v>
      </c>
    </row>
    <row r="2400" spans="1:13" ht="15.75" outlineLevel="1">
      <c r="A2400" s="10">
        <v>1712600441</v>
      </c>
      <c r="B2400" s="11">
        <v>441</v>
      </c>
      <c r="C2400" s="19">
        <v>712600</v>
      </c>
      <c r="D2400" s="13">
        <v>1</v>
      </c>
      <c r="E2400" s="136" t="s">
        <v>3154</v>
      </c>
      <c r="F2400" s="15" t="s">
        <v>45</v>
      </c>
      <c r="G2400" s="137" t="s">
        <v>3154</v>
      </c>
      <c r="H2400" s="13" t="s">
        <v>31</v>
      </c>
      <c r="I2400" s="126" t="s">
        <v>3154</v>
      </c>
      <c r="J2400" s="126" t="s">
        <v>3154</v>
      </c>
      <c r="K2400" s="17">
        <f>VLOOKUP(A2400,[4]גיליון1!$A$1574:$P$7681,10,0)</f>
        <v>0</v>
      </c>
      <c r="L2400" s="17">
        <f>VLOOKUP(A2400,'[2]2023'!$A$9:$I$7853,9,0)</f>
        <v>0</v>
      </c>
      <c r="M2400" s="18">
        <f>VLOOKUP(A2400,[3]data1683177749303!$A$2:$J$6448,10,0)</f>
        <v>0</v>
      </c>
    </row>
    <row r="2401" spans="1:13" ht="15.75" outlineLevel="1">
      <c r="A2401" s="10">
        <v>1712600476</v>
      </c>
      <c r="B2401" s="11">
        <v>476</v>
      </c>
      <c r="C2401" s="19">
        <v>712600</v>
      </c>
      <c r="D2401" s="13">
        <v>1</v>
      </c>
      <c r="E2401" s="136" t="s">
        <v>3154</v>
      </c>
      <c r="F2401" s="15" t="s">
        <v>1424</v>
      </c>
      <c r="G2401" s="137" t="s">
        <v>3154</v>
      </c>
      <c r="H2401" s="13" t="s">
        <v>31</v>
      </c>
      <c r="I2401" s="16">
        <f t="shared" si="130"/>
        <v>-9.4736842105263119E-2</v>
      </c>
      <c r="J2401" s="126" t="s">
        <v>3154</v>
      </c>
      <c r="K2401" s="17">
        <v>8600</v>
      </c>
      <c r="L2401" s="17">
        <f>VLOOKUP(A2401,'[2]2023'!$A$9:$I$7853,9,0)</f>
        <v>9500</v>
      </c>
      <c r="M2401" s="18">
        <f>VLOOKUP(A2401,[3]data1683177749303!$A$2:$J$6448,10,0)</f>
        <v>6630</v>
      </c>
    </row>
    <row r="2402" spans="1:13" ht="15.75" outlineLevel="1">
      <c r="A2402" s="10">
        <v>1712600511</v>
      </c>
      <c r="B2402" s="11">
        <v>511</v>
      </c>
      <c r="C2402" s="19">
        <v>712600</v>
      </c>
      <c r="D2402" s="13">
        <v>1</v>
      </c>
      <c r="E2402" s="136" t="s">
        <v>3154</v>
      </c>
      <c r="F2402" s="15" t="s">
        <v>88</v>
      </c>
      <c r="G2402" s="137" t="s">
        <v>3154</v>
      </c>
      <c r="H2402" s="13" t="s">
        <v>34</v>
      </c>
      <c r="I2402" s="16">
        <f t="shared" si="130"/>
        <v>0</v>
      </c>
      <c r="J2402" s="126" t="s">
        <v>3154</v>
      </c>
      <c r="K2402" s="17">
        <v>400</v>
      </c>
      <c r="L2402" s="17">
        <f>VLOOKUP(A2402,'[2]2023'!$A$9:$I$7853,9,0)</f>
        <v>400</v>
      </c>
      <c r="M2402" s="18">
        <f>VLOOKUP(A2402,[3]data1683177749303!$A$2:$J$6448,10,0)</f>
        <v>398.74</v>
      </c>
    </row>
    <row r="2403" spans="1:13" ht="15.75" outlineLevel="1">
      <c r="A2403" s="10">
        <v>1712600540</v>
      </c>
      <c r="B2403" s="11">
        <v>540</v>
      </c>
      <c r="C2403" s="19">
        <v>712600</v>
      </c>
      <c r="D2403" s="13">
        <v>1</v>
      </c>
      <c r="E2403" s="136" t="s">
        <v>3154</v>
      </c>
      <c r="F2403" s="15" t="s">
        <v>53</v>
      </c>
      <c r="G2403" s="137" t="s">
        <v>3154</v>
      </c>
      <c r="H2403" s="13" t="s">
        <v>31</v>
      </c>
      <c r="I2403" s="16">
        <f t="shared" si="130"/>
        <v>0</v>
      </c>
      <c r="J2403" s="126" t="s">
        <v>3154</v>
      </c>
      <c r="K2403" s="17">
        <f>VLOOKUP(A2403,[4]גיליון1!$A$1574:$P$7681,10,0)</f>
        <v>3000</v>
      </c>
      <c r="L2403" s="17">
        <f>VLOOKUP(A2403,'[2]2023'!$A$9:$I$7853,9,0)</f>
        <v>3000</v>
      </c>
      <c r="M2403" s="18">
        <f>VLOOKUP(A2403,[3]data1683177749303!$A$2:$J$6448,10,0)</f>
        <v>1762.29</v>
      </c>
    </row>
    <row r="2404" spans="1:13" ht="15.75" outlineLevel="1">
      <c r="A2404" s="10">
        <v>1712600544</v>
      </c>
      <c r="B2404" s="11">
        <v>544</v>
      </c>
      <c r="C2404" s="19">
        <v>712600</v>
      </c>
      <c r="D2404" s="13">
        <v>1</v>
      </c>
      <c r="E2404" s="136" t="s">
        <v>3154</v>
      </c>
      <c r="F2404" s="15" t="s">
        <v>56</v>
      </c>
      <c r="G2404" s="137" t="s">
        <v>3154</v>
      </c>
      <c r="H2404" s="13" t="s">
        <v>31</v>
      </c>
      <c r="I2404" s="126" t="s">
        <v>3154</v>
      </c>
      <c r="J2404" s="126" t="s">
        <v>3154</v>
      </c>
      <c r="K2404" s="17">
        <f>VLOOKUP(A2404,[4]גיליון1!$A$1574:$P$7681,10,0)</f>
        <v>0</v>
      </c>
      <c r="L2404" s="17">
        <f>VLOOKUP(A2404,'[2]2023'!$A$9:$I$7853,9,0)</f>
        <v>0</v>
      </c>
      <c r="M2404" s="140" t="s">
        <v>3154</v>
      </c>
    </row>
    <row r="2405" spans="1:13" ht="15.75" outlineLevel="1">
      <c r="A2405" s="10">
        <v>1712600571</v>
      </c>
      <c r="B2405" s="11">
        <v>571</v>
      </c>
      <c r="C2405" s="19">
        <v>712600</v>
      </c>
      <c r="D2405" s="13">
        <v>1</v>
      </c>
      <c r="E2405" s="136" t="s">
        <v>3154</v>
      </c>
      <c r="F2405" s="15" t="s">
        <v>91</v>
      </c>
      <c r="G2405" s="137" t="s">
        <v>3154</v>
      </c>
      <c r="H2405" s="13" t="s">
        <v>31</v>
      </c>
      <c r="I2405" s="16">
        <f t="shared" si="130"/>
        <v>0</v>
      </c>
      <c r="J2405" s="126" t="s">
        <v>3154</v>
      </c>
      <c r="K2405" s="17">
        <f>VLOOKUP(A2405,[4]גיליון1!$A$1574:$P$7681,10,0)</f>
        <v>63100</v>
      </c>
      <c r="L2405" s="17">
        <f>VLOOKUP(A2405,'[2]2023'!$A$9:$I$7853,9,0)</f>
        <v>63100</v>
      </c>
      <c r="M2405" s="18">
        <f>VLOOKUP(A2405,[3]data1683177749303!$A$2:$J$6448,10,0)</f>
        <v>63100</v>
      </c>
    </row>
    <row r="2406" spans="1:13" ht="15.75" outlineLevel="1">
      <c r="A2406" s="10">
        <v>1712600596</v>
      </c>
      <c r="B2406" s="11">
        <v>596</v>
      </c>
      <c r="C2406" s="19">
        <v>712600</v>
      </c>
      <c r="D2406" s="13">
        <v>1</v>
      </c>
      <c r="E2406" s="136" t="s">
        <v>3154</v>
      </c>
      <c r="F2406" s="15" t="s">
        <v>92</v>
      </c>
      <c r="G2406" s="137" t="s">
        <v>3154</v>
      </c>
      <c r="H2406" s="13" t="s">
        <v>31</v>
      </c>
      <c r="I2406" s="126" t="s">
        <v>3154</v>
      </c>
      <c r="J2406" s="126" t="s">
        <v>3154</v>
      </c>
      <c r="K2406" s="17">
        <f>VLOOKUP(A2406,[4]גיליון1!$A$1574:$P$7681,10,0)</f>
        <v>0</v>
      </c>
      <c r="L2406" s="17">
        <f>VLOOKUP(A2406,'[2]2023'!$A$9:$I$7853,9,0)</f>
        <v>0</v>
      </c>
      <c r="M2406" s="140" t="s">
        <v>3154</v>
      </c>
    </row>
    <row r="2407" spans="1:13" ht="15.75" outlineLevel="1">
      <c r="A2407" s="10">
        <v>1712600700</v>
      </c>
      <c r="B2407" s="11">
        <v>700</v>
      </c>
      <c r="C2407" s="19">
        <v>712600</v>
      </c>
      <c r="D2407" s="13">
        <v>1</v>
      </c>
      <c r="E2407" s="136" t="s">
        <v>3154</v>
      </c>
      <c r="F2407" s="15" t="s">
        <v>61</v>
      </c>
      <c r="G2407" s="137" t="s">
        <v>3154</v>
      </c>
      <c r="H2407" s="13" t="s">
        <v>11</v>
      </c>
      <c r="I2407" s="126" t="s">
        <v>3154</v>
      </c>
      <c r="J2407" s="126" t="s">
        <v>3154</v>
      </c>
      <c r="K2407" s="17">
        <f>VLOOKUP(A2407,[4]גיליון1!$A$1574:$P$7681,10,0)</f>
        <v>0</v>
      </c>
      <c r="L2407" s="17">
        <f>VLOOKUP(A2407,'[2]2023'!$A$9:$I$7853,9,0)</f>
        <v>0</v>
      </c>
      <c r="M2407" s="140" t="s">
        <v>3154</v>
      </c>
    </row>
    <row r="2408" spans="1:13" ht="15.75" outlineLevel="1">
      <c r="A2408" s="10">
        <v>1712600722</v>
      </c>
      <c r="B2408" s="11">
        <v>722</v>
      </c>
      <c r="C2408" s="19">
        <v>712600</v>
      </c>
      <c r="D2408" s="13">
        <v>1</v>
      </c>
      <c r="E2408" s="136" t="s">
        <v>3154</v>
      </c>
      <c r="F2408" s="15" t="s">
        <v>64</v>
      </c>
      <c r="G2408" s="137" t="s">
        <v>3154</v>
      </c>
      <c r="H2408" s="13" t="s">
        <v>34</v>
      </c>
      <c r="I2408" s="16">
        <f t="shared" si="130"/>
        <v>-9.9999999999999978E-2</v>
      </c>
      <c r="J2408" s="126" t="s">
        <v>3154</v>
      </c>
      <c r="K2408" s="17">
        <f>VLOOKUP(A2408,[4]גיליון1!$A$1574:$P$7681,10,0)</f>
        <v>900</v>
      </c>
      <c r="L2408" s="17">
        <f>VLOOKUP(A2408,'[2]2023'!$A$9:$I$7853,9,0)</f>
        <v>1000</v>
      </c>
      <c r="M2408" s="18">
        <f>VLOOKUP(A2408,[3]data1683177749303!$A$2:$J$6448,10,0)</f>
        <v>894.18</v>
      </c>
    </row>
    <row r="2409" spans="1:13" ht="15.75" outlineLevel="1">
      <c r="A2409" s="10">
        <v>1712600743</v>
      </c>
      <c r="B2409" s="11">
        <v>743</v>
      </c>
      <c r="C2409" s="19">
        <v>712600</v>
      </c>
      <c r="D2409" s="13">
        <v>1</v>
      </c>
      <c r="E2409" s="136" t="s">
        <v>3154</v>
      </c>
      <c r="F2409" s="15" t="s">
        <v>65</v>
      </c>
      <c r="G2409" s="137" t="s">
        <v>3154</v>
      </c>
      <c r="H2409" s="13" t="s">
        <v>34</v>
      </c>
      <c r="I2409" s="126" t="s">
        <v>3154</v>
      </c>
      <c r="J2409" s="126" t="s">
        <v>3154</v>
      </c>
      <c r="K2409" s="17">
        <f>VLOOKUP(A2409,[4]גיליון1!$A$1574:$P$7681,10,0)</f>
        <v>0</v>
      </c>
      <c r="L2409" s="17">
        <f>VLOOKUP(A2409,'[2]2023'!$A$9:$I$7853,9,0)</f>
        <v>0</v>
      </c>
      <c r="M2409" s="18">
        <f>VLOOKUP(A2409,[3]data1683177749303!$A$2:$J$6448,10,0)</f>
        <v>0</v>
      </c>
    </row>
    <row r="2410" spans="1:13" ht="15.75" outlineLevel="1">
      <c r="A2410" s="10">
        <v>1712600751</v>
      </c>
      <c r="B2410" s="11">
        <v>751</v>
      </c>
      <c r="C2410" s="19">
        <v>712600</v>
      </c>
      <c r="D2410" s="13">
        <v>1</v>
      </c>
      <c r="E2410" s="136" t="s">
        <v>3154</v>
      </c>
      <c r="F2410" s="15" t="s">
        <v>68</v>
      </c>
      <c r="G2410" s="137" t="s">
        <v>3154</v>
      </c>
      <c r="H2410" s="13" t="s">
        <v>34</v>
      </c>
      <c r="I2410" s="16">
        <f t="shared" si="130"/>
        <v>-0.10526315789473684</v>
      </c>
      <c r="J2410" s="126" t="s">
        <v>3154</v>
      </c>
      <c r="K2410" s="17">
        <v>3400</v>
      </c>
      <c r="L2410" s="17">
        <f>VLOOKUP(A2410,'[2]2023'!$A$9:$I$7853,9,0)</f>
        <v>3800</v>
      </c>
      <c r="M2410" s="18">
        <f>VLOOKUP(A2410,[3]data1683177749303!$A$2:$J$6448,10,0)</f>
        <v>0</v>
      </c>
    </row>
    <row r="2411" spans="1:13" ht="15.75" outlineLevel="1">
      <c r="A2411" s="10">
        <v>1712600752</v>
      </c>
      <c r="B2411" s="11">
        <v>752</v>
      </c>
      <c r="C2411" s="19">
        <v>712600</v>
      </c>
      <c r="D2411" s="13">
        <v>1</v>
      </c>
      <c r="E2411" s="136" t="s">
        <v>3154</v>
      </c>
      <c r="F2411" s="15" t="s">
        <v>69</v>
      </c>
      <c r="G2411" s="137" t="s">
        <v>3154</v>
      </c>
      <c r="H2411" s="13" t="s">
        <v>31</v>
      </c>
      <c r="I2411" s="16">
        <f t="shared" si="130"/>
        <v>0</v>
      </c>
      <c r="J2411" s="126" t="s">
        <v>3154</v>
      </c>
      <c r="K2411" s="17">
        <f>VLOOKUP(A2411,[4]גיליון1!$A$1574:$P$7681,10,0)</f>
        <v>34200</v>
      </c>
      <c r="L2411" s="17">
        <f>VLOOKUP(A2411,'[2]2023'!$A$9:$I$7853,9,0)</f>
        <v>34200</v>
      </c>
      <c r="M2411" s="18">
        <f>VLOOKUP(A2411,[3]data1683177749303!$A$2:$J$6448,10,0)</f>
        <v>4423.28</v>
      </c>
    </row>
    <row r="2412" spans="1:13" ht="15.75" outlineLevel="1">
      <c r="A2412" s="10">
        <v>1712600756</v>
      </c>
      <c r="B2412" s="11">
        <v>756</v>
      </c>
      <c r="C2412" s="19">
        <v>712600</v>
      </c>
      <c r="D2412" s="13">
        <v>1</v>
      </c>
      <c r="E2412" s="136" t="s">
        <v>3154</v>
      </c>
      <c r="F2412" s="15" t="s">
        <v>1425</v>
      </c>
      <c r="G2412" s="137" t="s">
        <v>3154</v>
      </c>
      <c r="H2412" s="13" t="s">
        <v>31</v>
      </c>
      <c r="I2412" s="16">
        <f t="shared" si="130"/>
        <v>3.2258064516129004E-2</v>
      </c>
      <c r="J2412" s="126" t="s">
        <v>3154</v>
      </c>
      <c r="K2412" s="17">
        <f>VLOOKUP(A2412,[4]גיליון1!$A$1574:$P$7681,10,0)</f>
        <v>640000</v>
      </c>
      <c r="L2412" s="17">
        <f>VLOOKUP(A2412,'[2]2023'!$A$9:$I$7853,9,0)</f>
        <v>620000</v>
      </c>
      <c r="M2412" s="18">
        <f>VLOOKUP(A2412,[3]data1683177749303!$A$2:$J$6448,10,0)</f>
        <v>580947.86</v>
      </c>
    </row>
    <row r="2413" spans="1:13" ht="15.75" outlineLevel="1">
      <c r="A2413" s="10">
        <v>1712600758</v>
      </c>
      <c r="B2413" s="11">
        <v>758</v>
      </c>
      <c r="C2413" s="19">
        <v>712600</v>
      </c>
      <c r="D2413" s="13">
        <v>1</v>
      </c>
      <c r="E2413" s="136" t="s">
        <v>3154</v>
      </c>
      <c r="F2413" s="15" t="s">
        <v>1426</v>
      </c>
      <c r="G2413" s="137" t="s">
        <v>3154</v>
      </c>
      <c r="H2413" s="13" t="s">
        <v>31</v>
      </c>
      <c r="I2413" s="126" t="s">
        <v>3154</v>
      </c>
      <c r="J2413" s="126" t="s">
        <v>3154</v>
      </c>
      <c r="K2413" s="17">
        <f>VLOOKUP(A2413,[4]גיליון1!$A$1574:$P$7681,10,0)</f>
        <v>0</v>
      </c>
      <c r="L2413" s="17">
        <f>VLOOKUP(A2413,'[2]2023'!$A$9:$I$7853,9,0)</f>
        <v>0</v>
      </c>
      <c r="M2413" s="18">
        <f>VLOOKUP(A2413,[3]data1683177749303!$A$2:$J$6448,10,0)</f>
        <v>0</v>
      </c>
    </row>
    <row r="2414" spans="1:13" ht="15.75" outlineLevel="1">
      <c r="A2414" s="10">
        <v>1712600933</v>
      </c>
      <c r="B2414" s="11">
        <v>933</v>
      </c>
      <c r="C2414" s="19">
        <v>712600</v>
      </c>
      <c r="D2414" s="13">
        <v>1</v>
      </c>
      <c r="E2414" s="136" t="s">
        <v>3154</v>
      </c>
      <c r="F2414" s="15" t="s">
        <v>1333</v>
      </c>
      <c r="G2414" s="137" t="s">
        <v>3154</v>
      </c>
      <c r="H2414" s="13" t="s">
        <v>34</v>
      </c>
      <c r="I2414" s="126" t="s">
        <v>3154</v>
      </c>
      <c r="J2414" s="126" t="s">
        <v>3154</v>
      </c>
      <c r="K2414" s="17">
        <f>VLOOKUP(A2414,[4]גיליון1!$A$1574:$P$7681,10,0)</f>
        <v>0</v>
      </c>
      <c r="L2414" s="17">
        <f>VLOOKUP(A2414,'[2]2023'!$A$9:$I$7853,9,0)</f>
        <v>0</v>
      </c>
      <c r="M2414" s="140" t="s">
        <v>3154</v>
      </c>
    </row>
    <row r="2415" spans="1:13" ht="16.5" thickBot="1">
      <c r="A2415" s="10">
        <v>1712600961</v>
      </c>
      <c r="B2415" s="11">
        <v>961</v>
      </c>
      <c r="C2415" s="19">
        <v>712600</v>
      </c>
      <c r="D2415" s="13">
        <v>1</v>
      </c>
      <c r="E2415" s="136" t="s">
        <v>3154</v>
      </c>
      <c r="F2415" s="15" t="s">
        <v>79</v>
      </c>
      <c r="G2415" s="137" t="s">
        <v>3154</v>
      </c>
      <c r="H2415" s="13" t="s">
        <v>34</v>
      </c>
      <c r="I2415" s="126" t="s">
        <v>3154</v>
      </c>
      <c r="J2415" s="126" t="s">
        <v>3154</v>
      </c>
      <c r="K2415" s="17">
        <f>VLOOKUP(A2415,[4]גיליון1!$A$1574:$P$7681,10,0)</f>
        <v>0</v>
      </c>
      <c r="L2415" s="17">
        <f>VLOOKUP(A2415,'[2]2023'!$A$9:$I$7853,9,0)</f>
        <v>0</v>
      </c>
      <c r="M2415" s="140" t="s">
        <v>3154</v>
      </c>
    </row>
    <row r="2416" spans="1:13" ht="16.5" outlineLevel="1" thickBot="1">
      <c r="A2416" s="125" t="s">
        <v>3154</v>
      </c>
      <c r="B2416" s="25" t="s">
        <v>1427</v>
      </c>
      <c r="C2416" s="146" t="s">
        <v>3154</v>
      </c>
      <c r="D2416" s="146" t="s">
        <v>3154</v>
      </c>
      <c r="E2416" s="147" t="s">
        <v>3154</v>
      </c>
      <c r="F2416" s="28" t="s">
        <v>1422</v>
      </c>
      <c r="G2416" s="153" t="s">
        <v>3154</v>
      </c>
      <c r="H2416" s="146" t="s">
        <v>3154</v>
      </c>
      <c r="I2416" s="29">
        <f t="shared" si="130"/>
        <v>2.8838521915512727E-2</v>
      </c>
      <c r="J2416" s="127" t="s">
        <v>3154</v>
      </c>
      <c r="K2416" s="37">
        <f t="shared" ref="K2416:M2416" si="132">SUBTOTAL(9,K2390:K2415)</f>
        <v>1166600</v>
      </c>
      <c r="L2416" s="37">
        <f t="shared" si="132"/>
        <v>1133900</v>
      </c>
      <c r="M2416" s="38">
        <f t="shared" si="132"/>
        <v>1022797.97</v>
      </c>
    </row>
    <row r="2417" spans="1:13" ht="15.75" outlineLevel="1">
      <c r="A2417" s="10">
        <v>17130000</v>
      </c>
      <c r="B2417" s="11">
        <v>0</v>
      </c>
      <c r="C2417" s="19">
        <v>713000</v>
      </c>
      <c r="D2417" s="13">
        <v>1</v>
      </c>
      <c r="E2417" s="136" t="s">
        <v>3154</v>
      </c>
      <c r="F2417" s="15" t="s">
        <v>224</v>
      </c>
      <c r="G2417" s="137" t="s">
        <v>3154</v>
      </c>
      <c r="H2417" s="13" t="s">
        <v>11</v>
      </c>
      <c r="I2417" s="126" t="s">
        <v>3154</v>
      </c>
      <c r="J2417" s="142" t="s">
        <v>3154</v>
      </c>
      <c r="K2417" s="17">
        <f>VLOOKUP(A2417,[4]גיליון1!$A$1574:$P$7681,10,0)</f>
        <v>0</v>
      </c>
      <c r="L2417" s="139" t="s">
        <v>3154</v>
      </c>
      <c r="M2417" s="140" t="s">
        <v>3154</v>
      </c>
    </row>
    <row r="2418" spans="1:13" ht="15.75" outlineLevel="1">
      <c r="A2418" s="10">
        <v>17133000</v>
      </c>
      <c r="B2418" s="11">
        <v>0</v>
      </c>
      <c r="C2418" s="19">
        <v>713300</v>
      </c>
      <c r="D2418" s="13">
        <v>1</v>
      </c>
      <c r="E2418" s="136" t="s">
        <v>3154</v>
      </c>
      <c r="F2418" s="15" t="s">
        <v>1428</v>
      </c>
      <c r="G2418" s="137" t="s">
        <v>3154</v>
      </c>
      <c r="H2418" s="13" t="s">
        <v>11</v>
      </c>
      <c r="I2418" s="126" t="s">
        <v>3154</v>
      </c>
      <c r="J2418" s="142" t="s">
        <v>3154</v>
      </c>
      <c r="K2418" s="17">
        <f>VLOOKUP(A2418,[4]גיליון1!$A$1574:$P$7681,10,0)</f>
        <v>0</v>
      </c>
      <c r="L2418" s="17">
        <f>VLOOKUP(A2418,'[2]2023'!$A$9:$I$7853,9,0)</f>
        <v>0</v>
      </c>
      <c r="M2418" s="140" t="s">
        <v>3154</v>
      </c>
    </row>
    <row r="2419" spans="1:13" ht="15.75" outlineLevel="1">
      <c r="A2419" s="10">
        <v>1713300100</v>
      </c>
      <c r="B2419" s="11">
        <v>100</v>
      </c>
      <c r="C2419" s="19">
        <v>713300</v>
      </c>
      <c r="D2419" s="13">
        <v>1</v>
      </c>
      <c r="E2419" s="136" t="s">
        <v>3154</v>
      </c>
      <c r="F2419" s="15" t="s">
        <v>18</v>
      </c>
      <c r="G2419" s="137" t="s">
        <v>3154</v>
      </c>
      <c r="H2419" s="13" t="s">
        <v>11</v>
      </c>
      <c r="I2419" s="126" t="s">
        <v>3154</v>
      </c>
      <c r="J2419" s="142" t="s">
        <v>3154</v>
      </c>
      <c r="K2419" s="17">
        <f>VLOOKUP(A2419,[4]גיליון1!$A$1574:$P$7681,10,0)</f>
        <v>0</v>
      </c>
      <c r="L2419" s="17">
        <f>VLOOKUP(A2419,'[2]2023'!$A$9:$I$7853,9,0)</f>
        <v>0</v>
      </c>
      <c r="M2419" s="140" t="s">
        <v>3154</v>
      </c>
    </row>
    <row r="2420" spans="1:13" ht="15.75" outlineLevel="1">
      <c r="A2420" s="10">
        <v>1713300110</v>
      </c>
      <c r="B2420" s="11">
        <v>110</v>
      </c>
      <c r="C2420" s="19">
        <v>713300</v>
      </c>
      <c r="D2420" s="13">
        <v>1</v>
      </c>
      <c r="E2420" s="136" t="s">
        <v>3154</v>
      </c>
      <c r="F2420" s="15" t="s">
        <v>19</v>
      </c>
      <c r="G2420" s="137" t="s">
        <v>3154</v>
      </c>
      <c r="H2420" s="13" t="s">
        <v>20</v>
      </c>
      <c r="I2420" s="126" t="s">
        <v>3154</v>
      </c>
      <c r="J2420" s="142" t="s">
        <v>3154</v>
      </c>
      <c r="K2420" s="17">
        <f>VLOOKUP(A2420,[4]גיליון1!$A$1574:$P$7681,10,0)</f>
        <v>0</v>
      </c>
      <c r="L2420" s="17">
        <f>VLOOKUP(A2420,'[2]2023'!$A$9:$I$7853,9,0)</f>
        <v>0</v>
      </c>
      <c r="M2420" s="18">
        <f>VLOOKUP(A2420,[3]data1683177749303!$A$2:$J$6448,10,0)</f>
        <v>0</v>
      </c>
    </row>
    <row r="2421" spans="1:13" ht="15.75" outlineLevel="1">
      <c r="A2421" s="10">
        <v>1713300119</v>
      </c>
      <c r="B2421" s="11">
        <v>119</v>
      </c>
      <c r="C2421" s="19">
        <v>713300</v>
      </c>
      <c r="D2421" s="13">
        <v>1</v>
      </c>
      <c r="E2421" s="136" t="s">
        <v>3154</v>
      </c>
      <c r="F2421" s="15" t="s">
        <v>21</v>
      </c>
      <c r="G2421" s="137" t="s">
        <v>3154</v>
      </c>
      <c r="H2421" s="13" t="s">
        <v>20</v>
      </c>
      <c r="I2421" s="16">
        <f t="shared" si="130"/>
        <v>4.9204880842253607E-2</v>
      </c>
      <c r="J2421" s="126" t="s">
        <v>3154</v>
      </c>
      <c r="K2421" s="17">
        <f>VLOOKUP(A2421,[4]גיליון1!$A$1574:$P$7681,10,0)</f>
        <v>2381800</v>
      </c>
      <c r="L2421" s="17">
        <f>VLOOKUP(A2421,'[2]2023'!$A$9:$I$7853,9,0)</f>
        <v>2270100</v>
      </c>
      <c r="M2421" s="18">
        <f>VLOOKUP(A2421,[3]data1683177749303!$A$2:$J$6448,10,0)</f>
        <v>2037958.09</v>
      </c>
    </row>
    <row r="2422" spans="1:13" ht="15.75" outlineLevel="1">
      <c r="A2422" s="10">
        <v>1713300122</v>
      </c>
      <c r="B2422" s="11">
        <v>122</v>
      </c>
      <c r="C2422" s="19">
        <v>713300</v>
      </c>
      <c r="D2422" s="13">
        <v>1</v>
      </c>
      <c r="E2422" s="136" t="s">
        <v>3154</v>
      </c>
      <c r="F2422" s="15" t="s">
        <v>22</v>
      </c>
      <c r="G2422" s="137" t="s">
        <v>3154</v>
      </c>
      <c r="H2422" s="13" t="s">
        <v>20</v>
      </c>
      <c r="I2422" s="16">
        <f t="shared" si="130"/>
        <v>0</v>
      </c>
      <c r="J2422" s="126" t="s">
        <v>3154</v>
      </c>
      <c r="K2422" s="17">
        <f>VLOOKUP(A2422,[4]גיליון1!$A$1574:$P$7681,10,0)</f>
        <v>30000</v>
      </c>
      <c r="L2422" s="17">
        <f>VLOOKUP(A2422,'[2]2023'!$A$9:$I$7853,9,0)</f>
        <v>30000</v>
      </c>
      <c r="M2422" s="18">
        <f>VLOOKUP(A2422,[3]data1683177749303!$A$2:$J$6448,10,0)</f>
        <v>28315.61</v>
      </c>
    </row>
    <row r="2423" spans="1:13" ht="15.75" outlineLevel="1">
      <c r="A2423" s="10">
        <v>1713300126</v>
      </c>
      <c r="B2423" s="11">
        <v>126</v>
      </c>
      <c r="C2423" s="19">
        <v>713300</v>
      </c>
      <c r="D2423" s="13">
        <v>1</v>
      </c>
      <c r="E2423" s="136" t="s">
        <v>3154</v>
      </c>
      <c r="F2423" s="15" t="s">
        <v>23</v>
      </c>
      <c r="G2423" s="137" t="s">
        <v>3154</v>
      </c>
      <c r="H2423" s="13" t="s">
        <v>20</v>
      </c>
      <c r="I2423" s="16">
        <f t="shared" si="130"/>
        <v>0.25806451612903225</v>
      </c>
      <c r="J2423" s="126" t="s">
        <v>3154</v>
      </c>
      <c r="K2423" s="17">
        <f>VLOOKUP(A2423,[4]גיליון1!$A$1574:$P$7681,10,0)</f>
        <v>78000</v>
      </c>
      <c r="L2423" s="17">
        <f>VLOOKUP(A2423,'[2]2023'!$A$9:$I$7853,9,0)</f>
        <v>62000</v>
      </c>
      <c r="M2423" s="18">
        <f>VLOOKUP(A2423,[3]data1683177749303!$A$2:$J$6448,10,0)</f>
        <v>62901.09</v>
      </c>
    </row>
    <row r="2424" spans="1:13" ht="15.75" outlineLevel="1">
      <c r="A2424" s="10">
        <v>1713300130</v>
      </c>
      <c r="B2424" s="11">
        <v>130</v>
      </c>
      <c r="C2424" s="19">
        <v>713300</v>
      </c>
      <c r="D2424" s="13">
        <v>1</v>
      </c>
      <c r="E2424" s="136" t="s">
        <v>3154</v>
      </c>
      <c r="F2424" s="15" t="s">
        <v>24</v>
      </c>
      <c r="G2424" s="137" t="s">
        <v>3154</v>
      </c>
      <c r="H2424" s="13" t="s">
        <v>20</v>
      </c>
      <c r="I2424" s="16">
        <f t="shared" si="130"/>
        <v>0</v>
      </c>
      <c r="J2424" s="126" t="s">
        <v>3154</v>
      </c>
      <c r="K2424" s="17">
        <f>VLOOKUP(A2424,[4]גיליון1!$A$1574:$P$7681,10,0)</f>
        <v>4500</v>
      </c>
      <c r="L2424" s="17">
        <f>VLOOKUP(A2424,'[2]2023'!$A$9:$I$7853,9,0)</f>
        <v>4500</v>
      </c>
      <c r="M2424" s="18">
        <f>VLOOKUP(A2424,[3]data1683177749303!$A$2:$J$6448,10,0)</f>
        <v>5766.91</v>
      </c>
    </row>
    <row r="2425" spans="1:13" ht="15.75" outlineLevel="1">
      <c r="A2425" s="10">
        <v>1713300140</v>
      </c>
      <c r="B2425" s="11">
        <v>140</v>
      </c>
      <c r="C2425" s="19">
        <v>713300</v>
      </c>
      <c r="D2425" s="13">
        <v>1</v>
      </c>
      <c r="E2425" s="136" t="s">
        <v>3154</v>
      </c>
      <c r="F2425" s="15" t="s">
        <v>25</v>
      </c>
      <c r="G2425" s="137" t="s">
        <v>3154</v>
      </c>
      <c r="H2425" s="13" t="s">
        <v>20</v>
      </c>
      <c r="I2425" s="16">
        <f t="shared" si="130"/>
        <v>9.8258150960250035E-2</v>
      </c>
      <c r="J2425" s="126" t="s">
        <v>3154</v>
      </c>
      <c r="K2425" s="17">
        <f>VLOOKUP(A2425,[4]גיליון1!$A$1574:$P$7681,10,0)</f>
        <v>245900</v>
      </c>
      <c r="L2425" s="17">
        <f>VLOOKUP(A2425,'[2]2023'!$A$9:$I$7853,9,0)</f>
        <v>223900</v>
      </c>
      <c r="M2425" s="18">
        <f>VLOOKUP(A2425,[3]data1683177749303!$A$2:$J$6448,10,0)</f>
        <v>245892.42</v>
      </c>
    </row>
    <row r="2426" spans="1:13" ht="15.75" outlineLevel="1">
      <c r="A2426" s="10">
        <v>1713300210</v>
      </c>
      <c r="B2426" s="11">
        <v>210</v>
      </c>
      <c r="C2426" s="19">
        <v>713300</v>
      </c>
      <c r="D2426" s="13">
        <v>1</v>
      </c>
      <c r="E2426" s="136" t="s">
        <v>3154</v>
      </c>
      <c r="F2426" s="15" t="s">
        <v>27</v>
      </c>
      <c r="G2426" s="137" t="s">
        <v>3154</v>
      </c>
      <c r="H2426" s="13" t="s">
        <v>20</v>
      </c>
      <c r="I2426" s="126" t="s">
        <v>3154</v>
      </c>
      <c r="J2426" s="126" t="s">
        <v>3154</v>
      </c>
      <c r="K2426" s="17">
        <f>VLOOKUP(A2426,[4]גיליון1!$A$1574:$P$7681,10,0)</f>
        <v>0</v>
      </c>
      <c r="L2426" s="17">
        <f>VLOOKUP(A2426,'[2]2023'!$A$9:$I$7853,9,0)</f>
        <v>0</v>
      </c>
      <c r="M2426" s="140" t="s">
        <v>3154</v>
      </c>
    </row>
    <row r="2427" spans="1:13" ht="15.75" outlineLevel="1">
      <c r="A2427" s="10">
        <v>1713300253</v>
      </c>
      <c r="B2427" s="11">
        <v>253</v>
      </c>
      <c r="C2427" s="19">
        <v>713300</v>
      </c>
      <c r="D2427" s="13">
        <v>1</v>
      </c>
      <c r="E2427" s="136" t="s">
        <v>3154</v>
      </c>
      <c r="F2427" s="15" t="s">
        <v>28</v>
      </c>
      <c r="G2427" s="137" t="s">
        <v>3154</v>
      </c>
      <c r="H2427" s="13" t="s">
        <v>20</v>
      </c>
      <c r="I2427" s="126" t="s">
        <v>3154</v>
      </c>
      <c r="J2427" s="126" t="s">
        <v>3154</v>
      </c>
      <c r="K2427" s="17">
        <f>VLOOKUP(A2427,[4]גיליון1!$A$1574:$P$7681,10,0)</f>
        <v>0</v>
      </c>
      <c r="L2427" s="17">
        <f>VLOOKUP(A2427,'[2]2023'!$A$9:$I$7853,9,0)</f>
        <v>0</v>
      </c>
      <c r="M2427" s="18">
        <f>VLOOKUP(A2427,[3]data1683177749303!$A$2:$J$6448,10,0)</f>
        <v>6427.41</v>
      </c>
    </row>
    <row r="2428" spans="1:13" ht="15.75" outlineLevel="1">
      <c r="A2428" s="10">
        <v>1713300400</v>
      </c>
      <c r="B2428" s="11">
        <v>400</v>
      </c>
      <c r="C2428" s="19">
        <v>713300</v>
      </c>
      <c r="D2428" s="13">
        <v>1</v>
      </c>
      <c r="E2428" s="136" t="s">
        <v>3154</v>
      </c>
      <c r="F2428" s="15" t="s">
        <v>29</v>
      </c>
      <c r="G2428" s="137" t="s">
        <v>3154</v>
      </c>
      <c r="H2428" s="13" t="s">
        <v>11</v>
      </c>
      <c r="I2428" s="126" t="s">
        <v>3154</v>
      </c>
      <c r="J2428" s="126" t="s">
        <v>3154</v>
      </c>
      <c r="K2428" s="17">
        <f>VLOOKUP(A2428,[4]גיליון1!$A$1574:$P$7681,10,0)</f>
        <v>0</v>
      </c>
      <c r="L2428" s="17">
        <f>VLOOKUP(A2428,'[2]2023'!$A$9:$I$7853,9,0)</f>
        <v>0</v>
      </c>
      <c r="M2428" s="140" t="s">
        <v>3154</v>
      </c>
    </row>
    <row r="2429" spans="1:13" ht="15.75" outlineLevel="1">
      <c r="A2429" s="10">
        <v>1713300470</v>
      </c>
      <c r="B2429" s="11">
        <v>470</v>
      </c>
      <c r="C2429" s="19">
        <v>713300</v>
      </c>
      <c r="D2429" s="13">
        <v>1</v>
      </c>
      <c r="E2429" s="136" t="s">
        <v>3154</v>
      </c>
      <c r="F2429" s="15" t="s">
        <v>48</v>
      </c>
      <c r="G2429" s="137" t="s">
        <v>3154</v>
      </c>
      <c r="H2429" s="13" t="s">
        <v>34</v>
      </c>
      <c r="I2429" s="16">
        <f t="shared" si="130"/>
        <v>-9.9999999999999978E-2</v>
      </c>
      <c r="J2429" s="126" t="s">
        <v>3154</v>
      </c>
      <c r="K2429" s="17">
        <f>VLOOKUP(A2429,[4]גיליון1!$A$1574:$P$7681,10,0)</f>
        <v>1260</v>
      </c>
      <c r="L2429" s="17">
        <f>VLOOKUP(A2429,'[2]2023'!$A$9:$I$7853,9,0)</f>
        <v>1400</v>
      </c>
      <c r="M2429" s="18">
        <f>VLOOKUP(A2429,[3]data1683177749303!$A$2:$J$6448,10,0)</f>
        <v>546.44000000000005</v>
      </c>
    </row>
    <row r="2430" spans="1:13" ht="15.75" outlineLevel="1">
      <c r="A2430" s="10">
        <v>1713300471</v>
      </c>
      <c r="B2430" s="11">
        <v>471</v>
      </c>
      <c r="C2430" s="19">
        <v>713300</v>
      </c>
      <c r="D2430" s="13">
        <v>1</v>
      </c>
      <c r="E2430" s="136" t="s">
        <v>3154</v>
      </c>
      <c r="F2430" s="15" t="s">
        <v>87</v>
      </c>
      <c r="G2430" s="137" t="s">
        <v>3154</v>
      </c>
      <c r="H2430" s="13" t="s">
        <v>34</v>
      </c>
      <c r="I2430" s="16">
        <f t="shared" si="130"/>
        <v>-9.7744360902255689E-2</v>
      </c>
      <c r="J2430" s="126" t="s">
        <v>3154</v>
      </c>
      <c r="K2430" s="17">
        <v>24000</v>
      </c>
      <c r="L2430" s="17">
        <f>VLOOKUP(A2430,'[2]2023'!$A$9:$I$7853,9,0)</f>
        <v>26600</v>
      </c>
      <c r="M2430" s="18">
        <f>VLOOKUP(A2430,[3]data1683177749303!$A$2:$J$6448,10,0)</f>
        <v>21611.64</v>
      </c>
    </row>
    <row r="2431" spans="1:13" ht="15.75" outlineLevel="1">
      <c r="A2431" s="10">
        <v>1713300511</v>
      </c>
      <c r="B2431" s="11">
        <v>511</v>
      </c>
      <c r="C2431" s="19">
        <v>713300</v>
      </c>
      <c r="D2431" s="13">
        <v>1</v>
      </c>
      <c r="E2431" s="136" t="s">
        <v>3154</v>
      </c>
      <c r="F2431" s="15" t="s">
        <v>88</v>
      </c>
      <c r="G2431" s="137" t="s">
        <v>3154</v>
      </c>
      <c r="H2431" s="13" t="s">
        <v>34</v>
      </c>
      <c r="I2431" s="16">
        <f t="shared" si="130"/>
        <v>-8.7719298245614086E-2</v>
      </c>
      <c r="J2431" s="126" t="s">
        <v>3154</v>
      </c>
      <c r="K2431" s="17">
        <v>5200</v>
      </c>
      <c r="L2431" s="17">
        <f>VLOOKUP(A2431,'[2]2023'!$A$9:$I$7853,9,0)</f>
        <v>5700</v>
      </c>
      <c r="M2431" s="18">
        <f>VLOOKUP(A2431,[3]data1683177749303!$A$2:$J$6448,10,0)</f>
        <v>5700</v>
      </c>
    </row>
    <row r="2432" spans="1:13" ht="15.75" outlineLevel="1">
      <c r="A2432" s="10">
        <v>1713300522</v>
      </c>
      <c r="B2432" s="11">
        <v>522</v>
      </c>
      <c r="C2432" s="19">
        <v>713300</v>
      </c>
      <c r="D2432" s="13">
        <v>1</v>
      </c>
      <c r="E2432" s="136" t="s">
        <v>3154</v>
      </c>
      <c r="F2432" s="15" t="s">
        <v>90</v>
      </c>
      <c r="G2432" s="137" t="s">
        <v>3154</v>
      </c>
      <c r="H2432" s="13" t="s">
        <v>34</v>
      </c>
      <c r="I2432" s="126" t="s">
        <v>3154</v>
      </c>
      <c r="J2432" s="126" t="s">
        <v>3154</v>
      </c>
      <c r="K2432" s="17">
        <f>VLOOKUP(A2432,[4]גיליון1!$A$1574:$P$7681,10,0)</f>
        <v>1500</v>
      </c>
      <c r="L2432" s="17">
        <f>VLOOKUP(A2432,'[2]2023'!$A$9:$I$7853,9,0)</f>
        <v>0</v>
      </c>
      <c r="M2432" s="18">
        <f>VLOOKUP(A2432,[3]data1683177749303!$A$2:$J$6448,10,0)</f>
        <v>0</v>
      </c>
    </row>
    <row r="2433" spans="1:13" ht="15.75" outlineLevel="1">
      <c r="A2433" s="10">
        <v>1713300540</v>
      </c>
      <c r="B2433" s="11">
        <v>540</v>
      </c>
      <c r="C2433" s="19">
        <v>713300</v>
      </c>
      <c r="D2433" s="13">
        <v>1</v>
      </c>
      <c r="E2433" s="136" t="s">
        <v>3154</v>
      </c>
      <c r="F2433" s="15" t="s">
        <v>53</v>
      </c>
      <c r="G2433" s="137" t="s">
        <v>3154</v>
      </c>
      <c r="H2433" s="13" t="s">
        <v>31</v>
      </c>
      <c r="I2433" s="126" t="s">
        <v>3154</v>
      </c>
      <c r="J2433" s="126" t="s">
        <v>3154</v>
      </c>
      <c r="K2433" s="17">
        <f>VLOOKUP(A2433,[4]גיליון1!$A$1574:$P$7681,10,0)</f>
        <v>0</v>
      </c>
      <c r="L2433" s="17">
        <f>VLOOKUP(A2433,'[2]2023'!$A$9:$I$7853,9,0)</f>
        <v>0</v>
      </c>
      <c r="M2433" s="140" t="s">
        <v>3154</v>
      </c>
    </row>
    <row r="2434" spans="1:13" ht="15.75" outlineLevel="1">
      <c r="A2434" s="10">
        <v>1713300544</v>
      </c>
      <c r="B2434" s="11">
        <v>544</v>
      </c>
      <c r="C2434" s="19">
        <v>713300</v>
      </c>
      <c r="D2434" s="13">
        <v>1</v>
      </c>
      <c r="E2434" s="136" t="s">
        <v>3154</v>
      </c>
      <c r="F2434" s="15" t="s">
        <v>56</v>
      </c>
      <c r="G2434" s="137" t="s">
        <v>3154</v>
      </c>
      <c r="H2434" s="13" t="s">
        <v>31</v>
      </c>
      <c r="I2434" s="16">
        <f t="shared" ref="I2434:I2496" si="133">K2434/L2434-1</f>
        <v>0.8</v>
      </c>
      <c r="J2434" s="126" t="s">
        <v>3154</v>
      </c>
      <c r="K2434" s="17">
        <f>VLOOKUP(A2434,[4]גיליון1!$A$1574:$P$7681,10,0)</f>
        <v>28800</v>
      </c>
      <c r="L2434" s="17">
        <f>VLOOKUP(A2434,'[2]2023'!$A$9:$I$7853,9,0)</f>
        <v>16000</v>
      </c>
      <c r="M2434" s="18">
        <f>VLOOKUP(A2434,[3]data1683177749303!$A$2:$J$6448,10,0)</f>
        <v>15947.19</v>
      </c>
    </row>
    <row r="2435" spans="1:13" ht="15.75" outlineLevel="1">
      <c r="A2435" s="10">
        <v>1713300550</v>
      </c>
      <c r="B2435" s="11">
        <v>550</v>
      </c>
      <c r="C2435" s="19">
        <v>713300</v>
      </c>
      <c r="D2435" s="13">
        <v>1</v>
      </c>
      <c r="E2435" s="136" t="s">
        <v>3154</v>
      </c>
      <c r="F2435" s="15" t="s">
        <v>58</v>
      </c>
      <c r="G2435" s="137" t="s">
        <v>3154</v>
      </c>
      <c r="H2435" s="13" t="s">
        <v>34</v>
      </c>
      <c r="I2435" s="16">
        <f t="shared" si="133"/>
        <v>-9.4736842105263119E-2</v>
      </c>
      <c r="J2435" s="126" t="s">
        <v>3154</v>
      </c>
      <c r="K2435" s="17">
        <v>8600</v>
      </c>
      <c r="L2435" s="17">
        <f>VLOOKUP(A2435,'[2]2023'!$A$9:$I$7853,9,0)</f>
        <v>9500</v>
      </c>
      <c r="M2435" s="18">
        <f>VLOOKUP(A2435,[3]data1683177749303!$A$2:$J$6448,10,0)</f>
        <v>5335</v>
      </c>
    </row>
    <row r="2436" spans="1:13" ht="15.75" outlineLevel="1">
      <c r="A2436" s="10">
        <v>1713300561</v>
      </c>
      <c r="B2436" s="11">
        <v>561</v>
      </c>
      <c r="C2436" s="19">
        <v>713300</v>
      </c>
      <c r="D2436" s="13">
        <v>1</v>
      </c>
      <c r="E2436" s="136" t="s">
        <v>3154</v>
      </c>
      <c r="F2436" s="15" t="s">
        <v>59</v>
      </c>
      <c r="G2436" s="137" t="s">
        <v>3154</v>
      </c>
      <c r="H2436" s="13" t="s">
        <v>34</v>
      </c>
      <c r="I2436" s="16">
        <f t="shared" si="133"/>
        <v>-8.6956521739130488E-2</v>
      </c>
      <c r="J2436" s="126" t="s">
        <v>3154</v>
      </c>
      <c r="K2436" s="17">
        <v>2100</v>
      </c>
      <c r="L2436" s="17">
        <f>VLOOKUP(A2436,'[2]2023'!$A$9:$I$7853,9,0)</f>
        <v>2300</v>
      </c>
      <c r="M2436" s="18">
        <f>VLOOKUP(A2436,[3]data1683177749303!$A$2:$J$6448,10,0)</f>
        <v>442.84</v>
      </c>
    </row>
    <row r="2437" spans="1:13" ht="15.75" outlineLevel="1">
      <c r="A2437" s="10">
        <v>1713300562</v>
      </c>
      <c r="B2437" s="11">
        <v>562</v>
      </c>
      <c r="C2437" s="19">
        <v>713300</v>
      </c>
      <c r="D2437" s="13">
        <v>1</v>
      </c>
      <c r="E2437" s="136" t="s">
        <v>3154</v>
      </c>
      <c r="F2437" s="15" t="s">
        <v>60</v>
      </c>
      <c r="G2437" s="137" t="s">
        <v>3154</v>
      </c>
      <c r="H2437" s="13" t="s">
        <v>34</v>
      </c>
      <c r="I2437" s="16">
        <f t="shared" si="133"/>
        <v>-0.10416666666666663</v>
      </c>
      <c r="J2437" s="126" t="s">
        <v>3154</v>
      </c>
      <c r="K2437" s="17">
        <v>4300</v>
      </c>
      <c r="L2437" s="17">
        <f>VLOOKUP(A2437,'[2]2023'!$A$9:$I$7853,9,0)</f>
        <v>4800</v>
      </c>
      <c r="M2437" s="18">
        <f>VLOOKUP(A2437,[3]data1683177749303!$A$2:$J$6448,10,0)</f>
        <v>438.64</v>
      </c>
    </row>
    <row r="2438" spans="1:13" ht="15.75" outlineLevel="1">
      <c r="A2438" s="10">
        <v>1713300565</v>
      </c>
      <c r="B2438" s="11">
        <v>565</v>
      </c>
      <c r="C2438" s="19">
        <v>713300</v>
      </c>
      <c r="D2438" s="13">
        <v>1</v>
      </c>
      <c r="E2438" s="136" t="s">
        <v>3154</v>
      </c>
      <c r="F2438" s="15" t="s">
        <v>1429</v>
      </c>
      <c r="G2438" s="137" t="s">
        <v>3154</v>
      </c>
      <c r="H2438" s="13" t="s">
        <v>34</v>
      </c>
      <c r="I2438" s="126" t="s">
        <v>3154</v>
      </c>
      <c r="J2438" s="126" t="s">
        <v>3154</v>
      </c>
      <c r="K2438" s="17">
        <f>VLOOKUP(A2438,[4]גיליון1!$A$1574:$P$7681,10,0)</f>
        <v>0</v>
      </c>
      <c r="L2438" s="17">
        <f>VLOOKUP(A2438,'[2]2023'!$A$9:$I$7853,9,0)</f>
        <v>0</v>
      </c>
      <c r="M2438" s="18">
        <f>VLOOKUP(A2438,[3]data1683177749303!$A$2:$J$6448,10,0)</f>
        <v>0</v>
      </c>
    </row>
    <row r="2439" spans="1:13" ht="15.75" outlineLevel="1">
      <c r="A2439" s="10">
        <v>1713300566</v>
      </c>
      <c r="B2439" s="69">
        <v>566</v>
      </c>
      <c r="C2439" s="19">
        <v>713300</v>
      </c>
      <c r="D2439" s="71">
        <v>1</v>
      </c>
      <c r="E2439" s="186" t="s">
        <v>3154</v>
      </c>
      <c r="F2439" s="15" t="s">
        <v>1430</v>
      </c>
      <c r="G2439" s="137" t="s">
        <v>3154</v>
      </c>
      <c r="H2439" s="13" t="s">
        <v>34</v>
      </c>
      <c r="I2439" s="16">
        <f t="shared" si="133"/>
        <v>0</v>
      </c>
      <c r="J2439" s="126" t="s">
        <v>3154</v>
      </c>
      <c r="K2439" s="17">
        <f>VLOOKUP(A2439,[4]גיליון1!$A$1574:$P$7681,10,0)</f>
        <v>4400</v>
      </c>
      <c r="L2439" s="17">
        <f>VLOOKUP(A2439,'[2]2023'!$A$9:$I$7853,9,0)</f>
        <v>4400</v>
      </c>
      <c r="M2439" s="18">
        <f>VLOOKUP(A2439,[3]data1683177749303!$A$2:$J$6448,10,0)</f>
        <v>0</v>
      </c>
    </row>
    <row r="2440" spans="1:13" ht="15.75" outlineLevel="1">
      <c r="A2440" s="10">
        <v>1713300571</v>
      </c>
      <c r="B2440" s="11">
        <v>571</v>
      </c>
      <c r="C2440" s="19">
        <v>713300</v>
      </c>
      <c r="D2440" s="13">
        <v>1</v>
      </c>
      <c r="E2440" s="136" t="s">
        <v>3154</v>
      </c>
      <c r="F2440" s="15" t="s">
        <v>91</v>
      </c>
      <c r="G2440" s="137" t="s">
        <v>3154</v>
      </c>
      <c r="H2440" s="13" t="s">
        <v>31</v>
      </c>
      <c r="I2440" s="16">
        <f t="shared" si="133"/>
        <v>0</v>
      </c>
      <c r="J2440" s="126" t="s">
        <v>3154</v>
      </c>
      <c r="K2440" s="17">
        <f>VLOOKUP(A2440,[4]גיליון1!$A$1574:$P$7681,10,0)</f>
        <v>173000</v>
      </c>
      <c r="L2440" s="17">
        <f>VLOOKUP(A2440,'[2]2023'!$A$9:$I$7853,9,0)</f>
        <v>173000</v>
      </c>
      <c r="M2440" s="18">
        <f>VLOOKUP(A2440,[3]data1683177749303!$A$2:$J$6448,10,0)</f>
        <v>173000</v>
      </c>
    </row>
    <row r="2441" spans="1:13" ht="15.75" outlineLevel="1">
      <c r="A2441" s="10">
        <v>1713300573</v>
      </c>
      <c r="B2441" s="11">
        <v>573</v>
      </c>
      <c r="C2441" s="19">
        <v>713300</v>
      </c>
      <c r="D2441" s="13">
        <v>1</v>
      </c>
      <c r="E2441" s="136" t="s">
        <v>3154</v>
      </c>
      <c r="F2441" s="15" t="s">
        <v>3084</v>
      </c>
      <c r="G2441" s="137" t="s">
        <v>3154</v>
      </c>
      <c r="H2441" s="13" t="s">
        <v>34</v>
      </c>
      <c r="I2441" s="126" t="s">
        <v>3154</v>
      </c>
      <c r="J2441" s="16" t="s">
        <v>522</v>
      </c>
      <c r="K2441" s="17">
        <f>VLOOKUP(A2441,[4]גיליון1!$A$1574:$P$7681,10,0)</f>
        <v>84300</v>
      </c>
      <c r="L2441" s="139" t="s">
        <v>3154</v>
      </c>
      <c r="M2441" s="140" t="s">
        <v>3154</v>
      </c>
    </row>
    <row r="2442" spans="1:13" ht="15.75" outlineLevel="1">
      <c r="A2442" s="10">
        <v>1713300581</v>
      </c>
      <c r="B2442" s="11">
        <v>581</v>
      </c>
      <c r="C2442" s="19">
        <v>713300</v>
      </c>
      <c r="D2442" s="13">
        <v>1</v>
      </c>
      <c r="E2442" s="136" t="s">
        <v>3154</v>
      </c>
      <c r="F2442" s="15" t="s">
        <v>1431</v>
      </c>
      <c r="G2442" s="137" t="s">
        <v>3154</v>
      </c>
      <c r="H2442" s="13" t="s">
        <v>34</v>
      </c>
      <c r="I2442" s="16">
        <f t="shared" si="133"/>
        <v>-0.10526315789473684</v>
      </c>
      <c r="J2442" s="126" t="s">
        <v>3154</v>
      </c>
      <c r="K2442" s="17">
        <v>1700</v>
      </c>
      <c r="L2442" s="17">
        <f>VLOOKUP(A2442,'[2]2023'!$A$9:$I$7853,9,0)</f>
        <v>1900</v>
      </c>
      <c r="M2442" s="18">
        <f>VLOOKUP(A2442,[3]data1683177749303!$A$2:$J$6448,10,0)</f>
        <v>1406.21</v>
      </c>
    </row>
    <row r="2443" spans="1:13" ht="15.75" outlineLevel="1">
      <c r="A2443" s="10">
        <v>1713300743</v>
      </c>
      <c r="B2443" s="11">
        <v>743</v>
      </c>
      <c r="C2443" s="19">
        <v>713300</v>
      </c>
      <c r="D2443" s="13">
        <v>1</v>
      </c>
      <c r="E2443" s="136" t="s">
        <v>3154</v>
      </c>
      <c r="F2443" s="15" t="s">
        <v>65</v>
      </c>
      <c r="G2443" s="137" t="s">
        <v>3154</v>
      </c>
      <c r="H2443" s="13" t="s">
        <v>34</v>
      </c>
      <c r="I2443" s="126" t="s">
        <v>3154</v>
      </c>
      <c r="J2443" s="126" t="s">
        <v>3154</v>
      </c>
      <c r="K2443" s="17">
        <f>VLOOKUP(A2443,[4]גיליון1!$A$1574:$P$7681,10,0)</f>
        <v>0</v>
      </c>
      <c r="L2443" s="17">
        <f>VLOOKUP(A2443,'[2]2023'!$A$9:$I$7853,9,0)</f>
        <v>0</v>
      </c>
      <c r="M2443" s="18">
        <f>VLOOKUP(A2443,[3]data1683177749303!$A$2:$J$6448,10,0)</f>
        <v>0</v>
      </c>
    </row>
    <row r="2444" spans="1:13" ht="15.75" outlineLevel="1">
      <c r="A2444" s="10">
        <v>1713300750</v>
      </c>
      <c r="B2444" s="11">
        <v>750</v>
      </c>
      <c r="C2444" s="19">
        <v>713300</v>
      </c>
      <c r="D2444" s="13">
        <v>1</v>
      </c>
      <c r="E2444" s="136" t="s">
        <v>3154</v>
      </c>
      <c r="F2444" s="15" t="s">
        <v>1432</v>
      </c>
      <c r="G2444" s="137" t="s">
        <v>3154</v>
      </c>
      <c r="H2444" s="13" t="s">
        <v>31</v>
      </c>
      <c r="I2444" s="16">
        <f t="shared" si="133"/>
        <v>-9.8947368421052673E-2</v>
      </c>
      <c r="J2444" s="126" t="s">
        <v>3154</v>
      </c>
      <c r="K2444" s="17">
        <v>42800</v>
      </c>
      <c r="L2444" s="17">
        <f>VLOOKUP(A2444,'[2]2023'!$A$9:$I$7853,9,0)</f>
        <v>47500</v>
      </c>
      <c r="M2444" s="18">
        <f>VLOOKUP(A2444,[3]data1683177749303!$A$2:$J$6448,10,0)</f>
        <v>454.66</v>
      </c>
    </row>
    <row r="2445" spans="1:13" ht="15.75" outlineLevel="1">
      <c r="A2445" s="10">
        <v>1713300753</v>
      </c>
      <c r="B2445" s="11">
        <v>753</v>
      </c>
      <c r="C2445" s="19">
        <v>713300</v>
      </c>
      <c r="D2445" s="13">
        <v>1</v>
      </c>
      <c r="E2445" s="136" t="s">
        <v>3154</v>
      </c>
      <c r="F2445" s="15" t="s">
        <v>28</v>
      </c>
      <c r="G2445" s="137" t="s">
        <v>3154</v>
      </c>
      <c r="H2445" s="13" t="s">
        <v>31</v>
      </c>
      <c r="I2445" s="126" t="s">
        <v>3154</v>
      </c>
      <c r="J2445" s="126" t="s">
        <v>3154</v>
      </c>
      <c r="K2445" s="17">
        <f>VLOOKUP(A2445,[4]גיליון1!$A$1574:$P$7681,10,0)</f>
        <v>0</v>
      </c>
      <c r="L2445" s="17">
        <f>VLOOKUP(A2445,'[2]2023'!$A$9:$I$7853,9,0)</f>
        <v>0</v>
      </c>
      <c r="M2445" s="140" t="s">
        <v>3154</v>
      </c>
    </row>
    <row r="2446" spans="1:13" ht="15.75" outlineLevel="1">
      <c r="A2446" s="10">
        <v>1713300761</v>
      </c>
      <c r="B2446" s="11">
        <v>761</v>
      </c>
      <c r="C2446" s="19">
        <v>713300</v>
      </c>
      <c r="D2446" s="13">
        <v>1</v>
      </c>
      <c r="E2446" s="136" t="s">
        <v>3154</v>
      </c>
      <c r="F2446" s="15" t="s">
        <v>1433</v>
      </c>
      <c r="G2446" s="137" t="s">
        <v>3154</v>
      </c>
      <c r="H2446" s="13" t="s">
        <v>34</v>
      </c>
      <c r="I2446" s="126" t="s">
        <v>3154</v>
      </c>
      <c r="J2446" s="126" t="s">
        <v>3154</v>
      </c>
      <c r="K2446" s="17">
        <f>VLOOKUP(A2446,[4]גיליון1!$A$1574:$P$7681,10,0)</f>
        <v>0</v>
      </c>
      <c r="L2446" s="17">
        <f>VLOOKUP(A2446,'[2]2023'!$A$9:$I$7853,9,0)</f>
        <v>0</v>
      </c>
      <c r="M2446" s="18">
        <f>VLOOKUP(A2446,[3]data1683177749303!$A$2:$J$6448,10,0)</f>
        <v>0</v>
      </c>
    </row>
    <row r="2447" spans="1:13" ht="15.75" outlineLevel="1">
      <c r="A2447" s="10">
        <v>1713300780</v>
      </c>
      <c r="B2447" s="11">
        <v>780</v>
      </c>
      <c r="C2447" s="19">
        <v>713300</v>
      </c>
      <c r="D2447" s="13">
        <v>1</v>
      </c>
      <c r="E2447" s="136" t="s">
        <v>3154</v>
      </c>
      <c r="F2447" s="15" t="s">
        <v>1208</v>
      </c>
      <c r="G2447" s="137" t="s">
        <v>3154</v>
      </c>
      <c r="H2447" s="13" t="s">
        <v>34</v>
      </c>
      <c r="I2447" s="126" t="s">
        <v>3154</v>
      </c>
      <c r="J2447" s="126" t="s">
        <v>3154</v>
      </c>
      <c r="K2447" s="17">
        <f>VLOOKUP(A2447,[4]גיליון1!$A$1574:$P$7681,10,0)</f>
        <v>0</v>
      </c>
      <c r="L2447" s="17">
        <f>VLOOKUP(A2447,'[2]2023'!$A$9:$I$7853,9,0)</f>
        <v>0</v>
      </c>
      <c r="M2447" s="18">
        <f>VLOOKUP(A2447,[3]data1683177749303!$A$2:$J$6448,10,0)</f>
        <v>0</v>
      </c>
    </row>
    <row r="2448" spans="1:13" ht="15.75" outlineLevel="1">
      <c r="A2448" s="10">
        <v>1713300931</v>
      </c>
      <c r="B2448" s="11">
        <v>931</v>
      </c>
      <c r="C2448" s="19">
        <v>713300</v>
      </c>
      <c r="D2448" s="13">
        <v>1</v>
      </c>
      <c r="E2448" s="136" t="s">
        <v>3154</v>
      </c>
      <c r="F2448" s="15" t="s">
        <v>1223</v>
      </c>
      <c r="G2448" s="137" t="s">
        <v>3154</v>
      </c>
      <c r="H2448" s="13" t="s">
        <v>34</v>
      </c>
      <c r="I2448" s="16">
        <f t="shared" si="133"/>
        <v>-9.9999999999999978E-2</v>
      </c>
      <c r="J2448" s="126" t="s">
        <v>3154</v>
      </c>
      <c r="K2448" s="17">
        <f>VLOOKUP(A2448,[4]גיליון1!$A$1574:$P$7681,10,0)</f>
        <v>8100</v>
      </c>
      <c r="L2448" s="17">
        <f>VLOOKUP(A2448,'[2]2023'!$A$9:$I$7853,9,0)</f>
        <v>9000</v>
      </c>
      <c r="M2448" s="18">
        <f>VLOOKUP(A2448,[3]data1683177749303!$A$2:$J$6448,10,0)</f>
        <v>4938</v>
      </c>
    </row>
    <row r="2449" spans="1:13" ht="15.75" outlineLevel="1">
      <c r="A2449" s="10">
        <v>1713300932</v>
      </c>
      <c r="B2449" s="11">
        <v>932</v>
      </c>
      <c r="C2449" s="19">
        <v>713300</v>
      </c>
      <c r="D2449" s="13">
        <v>1</v>
      </c>
      <c r="E2449" s="136" t="s">
        <v>3154</v>
      </c>
      <c r="F2449" s="15" t="s">
        <v>1434</v>
      </c>
      <c r="G2449" s="137" t="s">
        <v>3154</v>
      </c>
      <c r="H2449" s="13" t="s">
        <v>34</v>
      </c>
      <c r="I2449" s="16">
        <f t="shared" si="133"/>
        <v>-9.375E-2</v>
      </c>
      <c r="J2449" s="126" t="s">
        <v>3154</v>
      </c>
      <c r="K2449" s="17">
        <v>2900</v>
      </c>
      <c r="L2449" s="17">
        <f>VLOOKUP(A2449,'[2]2023'!$A$9:$I$7853,9,0)</f>
        <v>3200</v>
      </c>
      <c r="M2449" s="18">
        <f>VLOOKUP(A2449,[3]data1683177749303!$A$2:$J$6448,10,0)</f>
        <v>2559</v>
      </c>
    </row>
    <row r="2450" spans="1:13" ht="16.5" thickBot="1">
      <c r="A2450" s="10">
        <v>1713300961</v>
      </c>
      <c r="B2450" s="11">
        <v>961</v>
      </c>
      <c r="C2450" s="19">
        <v>713300</v>
      </c>
      <c r="D2450" s="13">
        <v>1</v>
      </c>
      <c r="E2450" s="136" t="s">
        <v>3154</v>
      </c>
      <c r="F2450" s="15" t="s">
        <v>79</v>
      </c>
      <c r="G2450" s="137" t="s">
        <v>3154</v>
      </c>
      <c r="H2450" s="13" t="s">
        <v>34</v>
      </c>
      <c r="I2450" s="126" t="s">
        <v>3154</v>
      </c>
      <c r="J2450" s="126" t="s">
        <v>3154</v>
      </c>
      <c r="K2450" s="17">
        <f>VLOOKUP(A2450,[4]גיליון1!$A$1574:$P$7681,10,0)</f>
        <v>0</v>
      </c>
      <c r="L2450" s="17">
        <f>VLOOKUP(A2450,'[2]2023'!$A$9:$I$7853,9,0)</f>
        <v>0</v>
      </c>
      <c r="M2450" s="140" t="s">
        <v>3154</v>
      </c>
    </row>
    <row r="2451" spans="1:13" ht="16.5" outlineLevel="2" thickBot="1">
      <c r="A2451" s="125" t="s">
        <v>3154</v>
      </c>
      <c r="B2451" s="25" t="s">
        <v>1435</v>
      </c>
      <c r="C2451" s="146" t="s">
        <v>3154</v>
      </c>
      <c r="D2451" s="146" t="s">
        <v>3154</v>
      </c>
      <c r="E2451" s="147" t="s">
        <v>3154</v>
      </c>
      <c r="F2451" s="28" t="s">
        <v>1428</v>
      </c>
      <c r="G2451" s="153" t="s">
        <v>3154</v>
      </c>
      <c r="H2451" s="146" t="s">
        <v>3154</v>
      </c>
      <c r="I2451" s="29">
        <f t="shared" si="133"/>
        <v>8.1966986670350073E-2</v>
      </c>
      <c r="J2451" s="127" t="s">
        <v>3154</v>
      </c>
      <c r="K2451" s="37">
        <f t="shared" ref="K2451:M2451" si="134">SUBTOTAL(9,K2421:K2450)</f>
        <v>3133160</v>
      </c>
      <c r="L2451" s="37">
        <f t="shared" si="134"/>
        <v>2895800</v>
      </c>
      <c r="M2451" s="38">
        <f t="shared" si="134"/>
        <v>2619641.1500000004</v>
      </c>
    </row>
    <row r="2452" spans="1:13" ht="15.75" outlineLevel="2">
      <c r="A2452" s="10">
        <v>17140000</v>
      </c>
      <c r="B2452" s="32">
        <v>0</v>
      </c>
      <c r="C2452" s="49">
        <v>714000</v>
      </c>
      <c r="D2452" s="34">
        <v>1</v>
      </c>
      <c r="E2452" s="151" t="s">
        <v>3154</v>
      </c>
      <c r="F2452" s="35" t="s">
        <v>228</v>
      </c>
      <c r="G2452" s="152" t="s">
        <v>3154</v>
      </c>
      <c r="H2452" s="34" t="s">
        <v>11</v>
      </c>
      <c r="I2452" s="142" t="s">
        <v>3154</v>
      </c>
      <c r="J2452" s="142" t="s">
        <v>3154</v>
      </c>
      <c r="K2452" s="17">
        <f>VLOOKUP(A2452,[4]גיליון1!$A$1574:$P$7681,10,0)</f>
        <v>0</v>
      </c>
      <c r="L2452" s="139" t="s">
        <v>3154</v>
      </c>
      <c r="M2452" s="140" t="s">
        <v>3154</v>
      </c>
    </row>
    <row r="2453" spans="1:13" ht="15.75" outlineLevel="2">
      <c r="A2453" s="10">
        <v>1714000100</v>
      </c>
      <c r="B2453" s="11">
        <v>100</v>
      </c>
      <c r="C2453" s="19">
        <v>714000</v>
      </c>
      <c r="D2453" s="13">
        <v>1</v>
      </c>
      <c r="E2453" s="136" t="s">
        <v>3154</v>
      </c>
      <c r="F2453" s="15" t="s">
        <v>18</v>
      </c>
      <c r="G2453" s="137" t="s">
        <v>3154</v>
      </c>
      <c r="H2453" s="13" t="s">
        <v>11</v>
      </c>
      <c r="I2453" s="126" t="s">
        <v>3154</v>
      </c>
      <c r="J2453" s="142" t="s">
        <v>3154</v>
      </c>
      <c r="K2453" s="17">
        <f>VLOOKUP(A2453,[4]גיליון1!$A$1574:$P$7681,10,0)</f>
        <v>0</v>
      </c>
      <c r="L2453" s="17">
        <f>VLOOKUP(A2453,'[2]2023'!$A$9:$I$7853,9,0)</f>
        <v>0</v>
      </c>
      <c r="M2453" s="140" t="s">
        <v>3154</v>
      </c>
    </row>
    <row r="2454" spans="1:13" ht="15.75" outlineLevel="2">
      <c r="A2454" s="10">
        <v>1714000110</v>
      </c>
      <c r="B2454" s="11">
        <v>110</v>
      </c>
      <c r="C2454" s="19">
        <v>714000</v>
      </c>
      <c r="D2454" s="13">
        <v>1</v>
      </c>
      <c r="E2454" s="136" t="s">
        <v>3154</v>
      </c>
      <c r="F2454" s="15" t="s">
        <v>19</v>
      </c>
      <c r="G2454" s="137" t="s">
        <v>3154</v>
      </c>
      <c r="H2454" s="13" t="s">
        <v>20</v>
      </c>
      <c r="I2454" s="16">
        <f t="shared" si="133"/>
        <v>-7.6751946607341526E-2</v>
      </c>
      <c r="J2454" s="126" t="s">
        <v>3154</v>
      </c>
      <c r="K2454" s="17">
        <f>VLOOKUP(A2454,[4]גיליון1!$A$1574:$P$7681,10,0)</f>
        <v>166000</v>
      </c>
      <c r="L2454" s="17">
        <f>VLOOKUP(A2454,'[2]2023'!$A$9:$I$7853,9,0)</f>
        <v>179800</v>
      </c>
      <c r="M2454" s="18">
        <f>VLOOKUP(A2454,[3]data1683177749303!$A$2:$J$6448,10,0)</f>
        <v>175087.57</v>
      </c>
    </row>
    <row r="2455" spans="1:13" ht="15.75" outlineLevel="2">
      <c r="A2455" s="10">
        <v>1714000119</v>
      </c>
      <c r="B2455" s="11">
        <v>119</v>
      </c>
      <c r="C2455" s="19">
        <v>714000</v>
      </c>
      <c r="D2455" s="13">
        <v>1</v>
      </c>
      <c r="E2455" s="136" t="s">
        <v>3154</v>
      </c>
      <c r="F2455" s="15" t="s">
        <v>21</v>
      </c>
      <c r="G2455" s="137" t="s">
        <v>3154</v>
      </c>
      <c r="H2455" s="13" t="s">
        <v>20</v>
      </c>
      <c r="I2455" s="16">
        <f t="shared" si="133"/>
        <v>0.16433493422426393</v>
      </c>
      <c r="J2455" s="126" t="s">
        <v>3154</v>
      </c>
      <c r="K2455" s="17">
        <f>VLOOKUP(A2455,[4]גיליון1!$A$1574:$P$7681,10,0)</f>
        <v>2788000</v>
      </c>
      <c r="L2455" s="17">
        <f>VLOOKUP(A2455,'[2]2023'!$A$9:$I$7853,9,0)</f>
        <v>2394500</v>
      </c>
      <c r="M2455" s="18">
        <f>VLOOKUP(A2455,[3]data1683177749303!$A$2:$J$6448,10,0)</f>
        <v>2688020.49</v>
      </c>
    </row>
    <row r="2456" spans="1:13" ht="15.75" outlineLevel="2">
      <c r="A2456" s="10">
        <v>1714000122</v>
      </c>
      <c r="B2456" s="11">
        <v>122</v>
      </c>
      <c r="C2456" s="19">
        <v>714000</v>
      </c>
      <c r="D2456" s="13">
        <v>1</v>
      </c>
      <c r="E2456" s="136" t="s">
        <v>3154</v>
      </c>
      <c r="F2456" s="15" t="s">
        <v>22</v>
      </c>
      <c r="G2456" s="137" t="s">
        <v>3154</v>
      </c>
      <c r="H2456" s="13" t="s">
        <v>20</v>
      </c>
      <c r="I2456" s="16">
        <f t="shared" si="133"/>
        <v>0</v>
      </c>
      <c r="J2456" s="126" t="s">
        <v>3154</v>
      </c>
      <c r="K2456" s="17">
        <f>VLOOKUP(A2456,[4]גיליון1!$A$1574:$P$7681,10,0)</f>
        <v>20800</v>
      </c>
      <c r="L2456" s="17">
        <f>VLOOKUP(A2456,'[2]2023'!$A$9:$I$7853,9,0)</f>
        <v>20800</v>
      </c>
      <c r="M2456" s="18">
        <f>VLOOKUP(A2456,[3]data1683177749303!$A$2:$J$6448,10,0)</f>
        <v>17241.53</v>
      </c>
    </row>
    <row r="2457" spans="1:13" ht="15.75" outlineLevel="2">
      <c r="A2457" s="10">
        <v>1714000126</v>
      </c>
      <c r="B2457" s="11">
        <v>126</v>
      </c>
      <c r="C2457" s="19">
        <v>714000</v>
      </c>
      <c r="D2457" s="13">
        <v>1</v>
      </c>
      <c r="E2457" s="136" t="s">
        <v>3154</v>
      </c>
      <c r="F2457" s="15" t="s">
        <v>23</v>
      </c>
      <c r="G2457" s="137" t="s">
        <v>3154</v>
      </c>
      <c r="H2457" s="13" t="s">
        <v>20</v>
      </c>
      <c r="I2457" s="16">
        <f t="shared" si="133"/>
        <v>0.42553191489361697</v>
      </c>
      <c r="J2457" s="126" t="s">
        <v>3154</v>
      </c>
      <c r="K2457" s="17">
        <f>VLOOKUP(A2457,[4]גיליון1!$A$1574:$P$7681,10,0)</f>
        <v>67000</v>
      </c>
      <c r="L2457" s="17">
        <f>VLOOKUP(A2457,'[2]2023'!$A$9:$I$7853,9,0)</f>
        <v>47000</v>
      </c>
      <c r="M2457" s="18">
        <f>VLOOKUP(A2457,[3]data1683177749303!$A$2:$J$6448,10,0)</f>
        <v>46487.55</v>
      </c>
    </row>
    <row r="2458" spans="1:13" ht="15.75" outlineLevel="2">
      <c r="A2458" s="10">
        <v>1714000130</v>
      </c>
      <c r="B2458" s="11">
        <v>130</v>
      </c>
      <c r="C2458" s="19">
        <v>714000</v>
      </c>
      <c r="D2458" s="13">
        <v>1</v>
      </c>
      <c r="E2458" s="136" t="s">
        <v>3154</v>
      </c>
      <c r="F2458" s="15" t="s">
        <v>24</v>
      </c>
      <c r="G2458" s="137" t="s">
        <v>3154</v>
      </c>
      <c r="H2458" s="13" t="s">
        <v>20</v>
      </c>
      <c r="I2458" s="16">
        <f t="shared" si="133"/>
        <v>0</v>
      </c>
      <c r="J2458" s="126" t="s">
        <v>3154</v>
      </c>
      <c r="K2458" s="17">
        <f>VLOOKUP(A2458,[4]גיליון1!$A$1574:$P$7681,10,0)</f>
        <v>66400</v>
      </c>
      <c r="L2458" s="17">
        <f>VLOOKUP(A2458,'[2]2023'!$A$9:$I$7853,9,0)</f>
        <v>66400</v>
      </c>
      <c r="M2458" s="18">
        <f>VLOOKUP(A2458,[3]data1683177749303!$A$2:$J$6448,10,0)</f>
        <v>67783.960000000006</v>
      </c>
    </row>
    <row r="2459" spans="1:13" ht="15.75" outlineLevel="2">
      <c r="A2459" s="10">
        <v>1714000140</v>
      </c>
      <c r="B2459" s="11">
        <v>140</v>
      </c>
      <c r="C2459" s="19">
        <v>714000</v>
      </c>
      <c r="D2459" s="13">
        <v>1</v>
      </c>
      <c r="E2459" s="136" t="s">
        <v>3154</v>
      </c>
      <c r="F2459" s="15" t="s">
        <v>25</v>
      </c>
      <c r="G2459" s="137" t="s">
        <v>3154</v>
      </c>
      <c r="H2459" s="13" t="s">
        <v>20</v>
      </c>
      <c r="I2459" s="16">
        <f t="shared" si="133"/>
        <v>0.25662572721396248</v>
      </c>
      <c r="J2459" s="126" t="s">
        <v>3154</v>
      </c>
      <c r="K2459" s="17">
        <f>VLOOKUP(A2459,[4]גיליון1!$A$1574:$P$7681,10,0)</f>
        <v>194400</v>
      </c>
      <c r="L2459" s="17">
        <f>VLOOKUP(A2459,'[2]2023'!$A$9:$I$7853,9,0)</f>
        <v>154700</v>
      </c>
      <c r="M2459" s="18">
        <f>VLOOKUP(A2459,[3]data1683177749303!$A$2:$J$6448,10,0)</f>
        <v>194306.57</v>
      </c>
    </row>
    <row r="2460" spans="1:13" ht="15.75" outlineLevel="2">
      <c r="A2460" s="10">
        <v>1714000253</v>
      </c>
      <c r="B2460" s="11">
        <v>253</v>
      </c>
      <c r="C2460" s="19">
        <v>714000</v>
      </c>
      <c r="D2460" s="13">
        <v>1</v>
      </c>
      <c r="E2460" s="136" t="s">
        <v>3154</v>
      </c>
      <c r="F2460" s="15" t="s">
        <v>1436</v>
      </c>
      <c r="G2460" s="137" t="s">
        <v>3154</v>
      </c>
      <c r="H2460" s="13" t="s">
        <v>20</v>
      </c>
      <c r="I2460" s="126" t="s">
        <v>3154</v>
      </c>
      <c r="J2460" s="126" t="s">
        <v>3154</v>
      </c>
      <c r="K2460" s="17">
        <f>VLOOKUP(A2460,[4]גיליון1!$A$1574:$P$7681,10,0)</f>
        <v>0</v>
      </c>
      <c r="L2460" s="17">
        <f>VLOOKUP(A2460,'[2]2023'!$A$9:$I$7853,9,0)</f>
        <v>0</v>
      </c>
      <c r="M2460" s="18">
        <f>VLOOKUP(A2460,[3]data1683177749303!$A$2:$J$6448,10,0)</f>
        <v>0</v>
      </c>
    </row>
    <row r="2461" spans="1:13" ht="15.75" outlineLevel="2">
      <c r="A2461" s="10">
        <v>1714000400</v>
      </c>
      <c r="B2461" s="11">
        <v>400</v>
      </c>
      <c r="C2461" s="19">
        <v>714000</v>
      </c>
      <c r="D2461" s="13">
        <v>1</v>
      </c>
      <c r="E2461" s="136" t="s">
        <v>3154</v>
      </c>
      <c r="F2461" s="15" t="s">
        <v>29</v>
      </c>
      <c r="G2461" s="137" t="s">
        <v>3154</v>
      </c>
      <c r="H2461" s="13" t="s">
        <v>11</v>
      </c>
      <c r="I2461" s="126" t="s">
        <v>3154</v>
      </c>
      <c r="J2461" s="126" t="s">
        <v>3154</v>
      </c>
      <c r="K2461" s="17">
        <f>VLOOKUP(A2461,[4]גיליון1!$A$1574:$P$7681,10,0)</f>
        <v>0</v>
      </c>
      <c r="L2461" s="17">
        <f>VLOOKUP(A2461,'[2]2023'!$A$9:$I$7853,9,0)</f>
        <v>0</v>
      </c>
      <c r="M2461" s="140" t="s">
        <v>3154</v>
      </c>
    </row>
    <row r="2462" spans="1:13" ht="15.75" outlineLevel="2">
      <c r="A2462" s="10">
        <v>1714000410</v>
      </c>
      <c r="B2462" s="11">
        <v>410</v>
      </c>
      <c r="C2462" s="19">
        <v>714000</v>
      </c>
      <c r="D2462" s="13">
        <v>1</v>
      </c>
      <c r="E2462" s="136" t="s">
        <v>3154</v>
      </c>
      <c r="F2462" s="15" t="s">
        <v>1437</v>
      </c>
      <c r="G2462" s="137" t="s">
        <v>3154</v>
      </c>
      <c r="H2462" s="13" t="s">
        <v>31</v>
      </c>
      <c r="I2462" s="126" t="s">
        <v>3154</v>
      </c>
      <c r="J2462" s="126" t="s">
        <v>3154</v>
      </c>
      <c r="K2462" s="17">
        <f>VLOOKUP(A2462,[4]גיליון1!$A$1574:$P$7681,10,0)</f>
        <v>0</v>
      </c>
      <c r="L2462" s="17">
        <f>VLOOKUP(A2462,'[2]2023'!$A$9:$I$7853,9,0)</f>
        <v>0</v>
      </c>
      <c r="M2462" s="140" t="s">
        <v>3154</v>
      </c>
    </row>
    <row r="2463" spans="1:13" ht="15.75" outlineLevel="2">
      <c r="A2463" s="10">
        <v>1714000431</v>
      </c>
      <c r="B2463" s="11">
        <v>431</v>
      </c>
      <c r="C2463" s="19">
        <v>714000</v>
      </c>
      <c r="D2463" s="13">
        <v>1</v>
      </c>
      <c r="E2463" s="136" t="s">
        <v>3154</v>
      </c>
      <c r="F2463" s="15" t="s">
        <v>36</v>
      </c>
      <c r="G2463" s="137" t="s">
        <v>3154</v>
      </c>
      <c r="H2463" s="13" t="s">
        <v>31</v>
      </c>
      <c r="I2463" s="126" t="s">
        <v>3154</v>
      </c>
      <c r="J2463" s="126" t="s">
        <v>3154</v>
      </c>
      <c r="K2463" s="17">
        <f>VLOOKUP(A2463,[4]גיליון1!$A$1574:$P$7681,10,0)</f>
        <v>0</v>
      </c>
      <c r="L2463" s="17">
        <f>VLOOKUP(A2463,'[2]2023'!$A$9:$I$7853,9,0)</f>
        <v>0</v>
      </c>
      <c r="M2463" s="140" t="s">
        <v>3154</v>
      </c>
    </row>
    <row r="2464" spans="1:13" ht="15.75" outlineLevel="2">
      <c r="A2464" s="10">
        <v>1714000433</v>
      </c>
      <c r="B2464" s="11">
        <v>433</v>
      </c>
      <c r="C2464" s="19">
        <v>714000</v>
      </c>
      <c r="D2464" s="13">
        <v>1</v>
      </c>
      <c r="E2464" s="136" t="s">
        <v>3154</v>
      </c>
      <c r="F2464" s="15" t="s">
        <v>38</v>
      </c>
      <c r="G2464" s="137" t="s">
        <v>3154</v>
      </c>
      <c r="H2464" s="13" t="s">
        <v>34</v>
      </c>
      <c r="I2464" s="16">
        <f t="shared" si="133"/>
        <v>-8.333333333333337E-2</v>
      </c>
      <c r="J2464" s="126" t="s">
        <v>3154</v>
      </c>
      <c r="K2464" s="17">
        <v>2200</v>
      </c>
      <c r="L2464" s="17">
        <f>VLOOKUP(A2464,'[2]2023'!$A$9:$I$7853,9,0)</f>
        <v>2400</v>
      </c>
      <c r="M2464" s="18">
        <f>VLOOKUP(A2464,[3]data1683177749303!$A$2:$J$6448,10,0)</f>
        <v>2385</v>
      </c>
    </row>
    <row r="2465" spans="1:13" ht="15.75" outlineLevel="2">
      <c r="A2465" s="10">
        <v>1714000437</v>
      </c>
      <c r="B2465" s="11">
        <v>437</v>
      </c>
      <c r="C2465" s="19">
        <v>714000</v>
      </c>
      <c r="D2465" s="13">
        <v>1</v>
      </c>
      <c r="E2465" s="136" t="s">
        <v>3154</v>
      </c>
      <c r="F2465" s="15" t="s">
        <v>42</v>
      </c>
      <c r="G2465" s="137" t="s">
        <v>3154</v>
      </c>
      <c r="H2465" s="13" t="s">
        <v>31</v>
      </c>
      <c r="I2465" s="16">
        <f t="shared" si="133"/>
        <v>-7.1428571428571397E-2</v>
      </c>
      <c r="J2465" s="126" t="s">
        <v>3154</v>
      </c>
      <c r="K2465" s="17">
        <v>1300</v>
      </c>
      <c r="L2465" s="17">
        <f>VLOOKUP(A2465,'[2]2023'!$A$9:$I$7853,9,0)</f>
        <v>1400</v>
      </c>
      <c r="M2465" s="18">
        <f>VLOOKUP(A2465,[3]data1683177749303!$A$2:$J$6448,10,0)</f>
        <v>1221.48</v>
      </c>
    </row>
    <row r="2466" spans="1:13" ht="15.75" outlineLevel="2">
      <c r="A2466" s="10">
        <v>1714000441</v>
      </c>
      <c r="B2466" s="11">
        <v>441</v>
      </c>
      <c r="C2466" s="19">
        <v>714000</v>
      </c>
      <c r="D2466" s="13">
        <v>1</v>
      </c>
      <c r="E2466" s="136" t="s">
        <v>3154</v>
      </c>
      <c r="F2466" s="15" t="s">
        <v>45</v>
      </c>
      <c r="G2466" s="137" t="s">
        <v>3154</v>
      </c>
      <c r="H2466" s="13" t="s">
        <v>31</v>
      </c>
      <c r="I2466" s="126" t="s">
        <v>3154</v>
      </c>
      <c r="J2466" s="126" t="s">
        <v>3154</v>
      </c>
      <c r="K2466" s="17">
        <f>VLOOKUP(A2466,[4]גיליון1!$A$1574:$P$7681,10,0)</f>
        <v>0</v>
      </c>
      <c r="L2466" s="17">
        <f>VLOOKUP(A2466,'[2]2023'!$A$9:$I$7853,9,0)</f>
        <v>0</v>
      </c>
      <c r="M2466" s="18">
        <f>VLOOKUP(A2466,[3]data1683177749303!$A$2:$J$6448,10,0)</f>
        <v>0</v>
      </c>
    </row>
    <row r="2467" spans="1:13" ht="15.75" outlineLevel="2">
      <c r="A2467" s="10">
        <v>1714000470</v>
      </c>
      <c r="B2467" s="11">
        <v>470</v>
      </c>
      <c r="C2467" s="19">
        <v>714000</v>
      </c>
      <c r="D2467" s="13">
        <v>1</v>
      </c>
      <c r="E2467" s="136" t="s">
        <v>3154</v>
      </c>
      <c r="F2467" s="15" t="s">
        <v>48</v>
      </c>
      <c r="G2467" s="137" t="s">
        <v>3154</v>
      </c>
      <c r="H2467" s="13" t="s">
        <v>34</v>
      </c>
      <c r="I2467" s="16">
        <f t="shared" si="133"/>
        <v>-9.0909090909090939E-2</v>
      </c>
      <c r="J2467" s="126" t="s">
        <v>3154</v>
      </c>
      <c r="K2467" s="17">
        <v>1000</v>
      </c>
      <c r="L2467" s="17">
        <f>VLOOKUP(A2467,'[2]2023'!$A$9:$I$7853,9,0)</f>
        <v>1100</v>
      </c>
      <c r="M2467" s="18">
        <f>VLOOKUP(A2467,[3]data1683177749303!$A$2:$J$6448,10,0)</f>
        <v>169.71</v>
      </c>
    </row>
    <row r="2468" spans="1:13" ht="15.75" outlineLevel="2">
      <c r="A2468" s="10">
        <v>1714000471</v>
      </c>
      <c r="B2468" s="11">
        <v>471</v>
      </c>
      <c r="C2468" s="19">
        <v>714000</v>
      </c>
      <c r="D2468" s="13">
        <v>1</v>
      </c>
      <c r="E2468" s="136" t="s">
        <v>3154</v>
      </c>
      <c r="F2468" s="15" t="s">
        <v>87</v>
      </c>
      <c r="G2468" s="137" t="s">
        <v>3154</v>
      </c>
      <c r="H2468" s="13" t="s">
        <v>34</v>
      </c>
      <c r="I2468" s="16">
        <f t="shared" si="133"/>
        <v>-9.5238095238095233E-2</v>
      </c>
      <c r="J2468" s="126" t="s">
        <v>3154</v>
      </c>
      <c r="K2468" s="17">
        <v>9500</v>
      </c>
      <c r="L2468" s="17">
        <f>VLOOKUP(A2468,'[2]2023'!$A$9:$I$7853,9,0)</f>
        <v>10500</v>
      </c>
      <c r="M2468" s="18">
        <f>VLOOKUP(A2468,[3]data1683177749303!$A$2:$J$6448,10,0)</f>
        <v>6112.85</v>
      </c>
    </row>
    <row r="2469" spans="1:13" ht="15.75" outlineLevel="2">
      <c r="A2469" s="10">
        <v>1714000511</v>
      </c>
      <c r="B2469" s="11">
        <v>511</v>
      </c>
      <c r="C2469" s="19">
        <v>714000</v>
      </c>
      <c r="D2469" s="13">
        <v>1</v>
      </c>
      <c r="E2469" s="136" t="s">
        <v>3154</v>
      </c>
      <c r="F2469" s="15" t="s">
        <v>88</v>
      </c>
      <c r="G2469" s="137" t="s">
        <v>3154</v>
      </c>
      <c r="H2469" s="13" t="s">
        <v>34</v>
      </c>
      <c r="I2469" s="16">
        <f t="shared" si="133"/>
        <v>-0.10526315789473684</v>
      </c>
      <c r="J2469" s="126" t="s">
        <v>3154</v>
      </c>
      <c r="K2469" s="17">
        <v>5100</v>
      </c>
      <c r="L2469" s="17">
        <f>VLOOKUP(A2469,'[2]2023'!$A$9:$I$7853,9,0)</f>
        <v>5700</v>
      </c>
      <c r="M2469" s="18">
        <f>VLOOKUP(A2469,[3]data1683177749303!$A$2:$J$6448,10,0)</f>
        <v>5352.39</v>
      </c>
    </row>
    <row r="2470" spans="1:13" ht="15.75" outlineLevel="2">
      <c r="A2470" s="10">
        <v>1714000522</v>
      </c>
      <c r="B2470" s="11">
        <v>522</v>
      </c>
      <c r="C2470" s="19">
        <v>714000</v>
      </c>
      <c r="D2470" s="13">
        <v>1</v>
      </c>
      <c r="E2470" s="136" t="s">
        <v>3154</v>
      </c>
      <c r="F2470" s="15" t="s">
        <v>90</v>
      </c>
      <c r="G2470" s="137" t="s">
        <v>3154</v>
      </c>
      <c r="H2470" s="13" t="s">
        <v>34</v>
      </c>
      <c r="I2470" s="16">
        <f t="shared" si="133"/>
        <v>-9.9999999999999978E-2</v>
      </c>
      <c r="J2470" s="126" t="s">
        <v>3154</v>
      </c>
      <c r="K2470" s="17">
        <f>VLOOKUP(A2470,[4]גיליון1!$A$1574:$P$7681,10,0)</f>
        <v>900</v>
      </c>
      <c r="L2470" s="17">
        <f>VLOOKUP(A2470,'[2]2023'!$A$9:$I$7853,9,0)</f>
        <v>1000</v>
      </c>
      <c r="M2470" s="18">
        <f>VLOOKUP(A2470,[3]data1683177749303!$A$2:$J$6448,10,0)</f>
        <v>0</v>
      </c>
    </row>
    <row r="2471" spans="1:13" ht="15.75" outlineLevel="2">
      <c r="A2471" s="10">
        <v>1714000540</v>
      </c>
      <c r="B2471" s="11">
        <v>540</v>
      </c>
      <c r="C2471" s="19">
        <v>714000</v>
      </c>
      <c r="D2471" s="13">
        <v>1</v>
      </c>
      <c r="E2471" s="136" t="s">
        <v>3154</v>
      </c>
      <c r="F2471" s="15" t="s">
        <v>53</v>
      </c>
      <c r="G2471" s="137" t="s">
        <v>3154</v>
      </c>
      <c r="H2471" s="13" t="s">
        <v>31</v>
      </c>
      <c r="I2471" s="16">
        <f t="shared" si="133"/>
        <v>0</v>
      </c>
      <c r="J2471" s="126" t="s">
        <v>3154</v>
      </c>
      <c r="K2471" s="17">
        <f>VLOOKUP(A2471,[4]גיליון1!$A$1574:$P$7681,10,0)</f>
        <v>1500</v>
      </c>
      <c r="L2471" s="17">
        <f>VLOOKUP(A2471,'[2]2023'!$A$9:$I$7853,9,0)</f>
        <v>1500</v>
      </c>
      <c r="M2471" s="18">
        <f>VLOOKUP(A2471,[3]data1683177749303!$A$2:$J$6448,10,0)</f>
        <v>1601.73</v>
      </c>
    </row>
    <row r="2472" spans="1:13" ht="15.75" outlineLevel="2">
      <c r="A2472" s="10">
        <v>1714000544</v>
      </c>
      <c r="B2472" s="11">
        <v>544</v>
      </c>
      <c r="C2472" s="19">
        <v>714000</v>
      </c>
      <c r="D2472" s="13">
        <v>1</v>
      </c>
      <c r="E2472" s="136" t="s">
        <v>3154</v>
      </c>
      <c r="F2472" s="15" t="s">
        <v>56</v>
      </c>
      <c r="G2472" s="137" t="s">
        <v>3154</v>
      </c>
      <c r="H2472" s="13" t="s">
        <v>31</v>
      </c>
      <c r="I2472" s="16">
        <f t="shared" si="133"/>
        <v>-9.9999999999999978E-2</v>
      </c>
      <c r="J2472" s="126" t="s">
        <v>3154</v>
      </c>
      <c r="K2472" s="17">
        <f>VLOOKUP(A2472,[4]גיליון1!$A$1574:$P$7681,10,0)</f>
        <v>12600</v>
      </c>
      <c r="L2472" s="17">
        <f>VLOOKUP(A2472,'[2]2023'!$A$9:$I$7853,9,0)</f>
        <v>14000</v>
      </c>
      <c r="M2472" s="18">
        <f>VLOOKUP(A2472,[3]data1683177749303!$A$2:$J$6448,10,0)</f>
        <v>7096.22</v>
      </c>
    </row>
    <row r="2473" spans="1:13" ht="15.75" outlineLevel="2">
      <c r="A2473" s="10">
        <v>1714000550</v>
      </c>
      <c r="B2473" s="11">
        <v>550</v>
      </c>
      <c r="C2473" s="19">
        <v>714000</v>
      </c>
      <c r="D2473" s="13">
        <v>1</v>
      </c>
      <c r="E2473" s="136" t="s">
        <v>3154</v>
      </c>
      <c r="F2473" s="15" t="s">
        <v>58</v>
      </c>
      <c r="G2473" s="137" t="s">
        <v>3154</v>
      </c>
      <c r="H2473" s="13" t="s">
        <v>34</v>
      </c>
      <c r="I2473" s="16">
        <f t="shared" si="133"/>
        <v>0.13684210526315788</v>
      </c>
      <c r="J2473" s="126" t="s">
        <v>3154</v>
      </c>
      <c r="K2473" s="17">
        <f>VLOOKUP(A2473,[4]גיליון1!$A$1574:$P$7681,10,0)</f>
        <v>21600</v>
      </c>
      <c r="L2473" s="17">
        <f>VLOOKUP(A2473,'[2]2023'!$A$9:$I$7853,9,0)</f>
        <v>19000</v>
      </c>
      <c r="M2473" s="18">
        <f>VLOOKUP(A2473,[3]data1683177749303!$A$2:$J$6448,10,0)</f>
        <v>4212</v>
      </c>
    </row>
    <row r="2474" spans="1:13" ht="15.75" outlineLevel="2">
      <c r="A2474" s="10">
        <v>1714000561</v>
      </c>
      <c r="B2474" s="11">
        <v>561</v>
      </c>
      <c r="C2474" s="19">
        <v>714000</v>
      </c>
      <c r="D2474" s="13">
        <v>1</v>
      </c>
      <c r="E2474" s="136" t="s">
        <v>3154</v>
      </c>
      <c r="F2474" s="15" t="s">
        <v>59</v>
      </c>
      <c r="G2474" s="137" t="s">
        <v>3154</v>
      </c>
      <c r="H2474" s="13" t="s">
        <v>34</v>
      </c>
      <c r="I2474" s="126" t="s">
        <v>3154</v>
      </c>
      <c r="J2474" s="126" t="s">
        <v>3154</v>
      </c>
      <c r="K2474" s="17">
        <f>VLOOKUP(A2474,[4]גיליון1!$A$1574:$P$7681,10,0)</f>
        <v>0</v>
      </c>
      <c r="L2474" s="17">
        <f>VLOOKUP(A2474,'[2]2023'!$A$9:$I$7853,9,0)</f>
        <v>0</v>
      </c>
      <c r="M2474" s="18">
        <f>VLOOKUP(A2474,[3]data1683177749303!$A$2:$J$6448,10,0)</f>
        <v>0</v>
      </c>
    </row>
    <row r="2475" spans="1:13" ht="15.75" outlineLevel="2">
      <c r="A2475" s="10">
        <v>1714000562</v>
      </c>
      <c r="B2475" s="11">
        <v>562</v>
      </c>
      <c r="C2475" s="19">
        <v>714000</v>
      </c>
      <c r="D2475" s="13">
        <v>1</v>
      </c>
      <c r="E2475" s="136" t="s">
        <v>3154</v>
      </c>
      <c r="F2475" s="15" t="s">
        <v>60</v>
      </c>
      <c r="G2475" s="137" t="s">
        <v>3154</v>
      </c>
      <c r="H2475" s="13" t="s">
        <v>34</v>
      </c>
      <c r="I2475" s="16">
        <f t="shared" si="133"/>
        <v>-9.9999999999999978E-2</v>
      </c>
      <c r="J2475" s="126" t="s">
        <v>3154</v>
      </c>
      <c r="K2475" s="17">
        <f>VLOOKUP(A2475,[4]גיליון1!$A$1574:$P$7681,10,0)</f>
        <v>18000</v>
      </c>
      <c r="L2475" s="17">
        <f>VLOOKUP(A2475,'[2]2023'!$A$9:$I$7853,9,0)</f>
        <v>20000</v>
      </c>
      <c r="M2475" s="18">
        <f>VLOOKUP(A2475,[3]data1683177749303!$A$2:$J$6448,10,0)</f>
        <v>4995.8999999999996</v>
      </c>
    </row>
    <row r="2476" spans="1:13" ht="15.75" outlineLevel="2">
      <c r="A2476" s="10">
        <v>1714000571</v>
      </c>
      <c r="B2476" s="11">
        <v>571</v>
      </c>
      <c r="C2476" s="19">
        <v>714000</v>
      </c>
      <c r="D2476" s="13">
        <v>1</v>
      </c>
      <c r="E2476" s="136" t="s">
        <v>3154</v>
      </c>
      <c r="F2476" s="15" t="s">
        <v>91</v>
      </c>
      <c r="G2476" s="137" t="s">
        <v>3154</v>
      </c>
      <c r="H2476" s="13" t="s">
        <v>31</v>
      </c>
      <c r="I2476" s="16">
        <f t="shared" si="133"/>
        <v>0</v>
      </c>
      <c r="J2476" s="126" t="s">
        <v>3154</v>
      </c>
      <c r="K2476" s="17">
        <f>VLOOKUP(A2476,[4]גיליון1!$A$1574:$P$7681,10,0)</f>
        <v>47200</v>
      </c>
      <c r="L2476" s="17">
        <f>VLOOKUP(A2476,'[2]2023'!$A$9:$I$7853,9,0)</f>
        <v>47200</v>
      </c>
      <c r="M2476" s="18">
        <f>VLOOKUP(A2476,[3]data1683177749303!$A$2:$J$6448,10,0)</f>
        <v>47200</v>
      </c>
    </row>
    <row r="2477" spans="1:13" ht="15.75" outlineLevel="2">
      <c r="A2477" s="10">
        <v>1714000580</v>
      </c>
      <c r="B2477" s="11">
        <v>580</v>
      </c>
      <c r="C2477" s="19">
        <v>714000</v>
      </c>
      <c r="D2477" s="13">
        <v>1</v>
      </c>
      <c r="E2477" s="136" t="s">
        <v>3154</v>
      </c>
      <c r="F2477" s="15" t="s">
        <v>1438</v>
      </c>
      <c r="G2477" s="137" t="s">
        <v>3154</v>
      </c>
      <c r="H2477" s="13" t="s">
        <v>31</v>
      </c>
      <c r="I2477" s="126" t="s">
        <v>3154</v>
      </c>
      <c r="J2477" s="126" t="s">
        <v>3154</v>
      </c>
      <c r="K2477" s="17">
        <f>VLOOKUP(A2477,[4]גיליון1!$A$1574:$P$7681,10,0)</f>
        <v>0</v>
      </c>
      <c r="L2477" s="17">
        <f>VLOOKUP(A2477,'[2]2023'!$A$9:$I$7853,9,0)</f>
        <v>0</v>
      </c>
      <c r="M2477" s="18">
        <f>VLOOKUP(A2477,[3]data1683177749303!$A$2:$J$6448,10,0)</f>
        <v>0</v>
      </c>
    </row>
    <row r="2478" spans="1:13" ht="15.75" outlineLevel="2">
      <c r="A2478" s="10">
        <v>1714000585</v>
      </c>
      <c r="B2478" s="11">
        <v>585</v>
      </c>
      <c r="C2478" s="19">
        <v>714000</v>
      </c>
      <c r="D2478" s="13">
        <v>1</v>
      </c>
      <c r="E2478" s="136" t="s">
        <v>3154</v>
      </c>
      <c r="F2478" s="15" t="s">
        <v>1439</v>
      </c>
      <c r="G2478" s="137" t="s">
        <v>3154</v>
      </c>
      <c r="H2478" s="13" t="s">
        <v>34</v>
      </c>
      <c r="I2478" s="16">
        <f t="shared" si="133"/>
        <v>-0.10526315789473684</v>
      </c>
      <c r="J2478" s="126" t="s">
        <v>3154</v>
      </c>
      <c r="K2478" s="17">
        <v>1700</v>
      </c>
      <c r="L2478" s="17">
        <f>VLOOKUP(A2478,'[2]2023'!$A$9:$I$7853,9,0)</f>
        <v>1900</v>
      </c>
      <c r="M2478" s="18">
        <f>VLOOKUP(A2478,[3]data1683177749303!$A$2:$J$6448,10,0)</f>
        <v>1471.2</v>
      </c>
    </row>
    <row r="2479" spans="1:13" ht="15.75" outlineLevel="2">
      <c r="A2479" s="10">
        <v>1714000596</v>
      </c>
      <c r="B2479" s="11">
        <v>596</v>
      </c>
      <c r="C2479" s="19">
        <v>714000</v>
      </c>
      <c r="D2479" s="13">
        <v>1</v>
      </c>
      <c r="E2479" s="136" t="s">
        <v>3154</v>
      </c>
      <c r="F2479" s="15" t="s">
        <v>92</v>
      </c>
      <c r="G2479" s="137" t="s">
        <v>3154</v>
      </c>
      <c r="H2479" s="13" t="s">
        <v>31</v>
      </c>
      <c r="I2479" s="16">
        <f t="shared" si="133"/>
        <v>0.10256410256410264</v>
      </c>
      <c r="J2479" s="126" t="s">
        <v>3154</v>
      </c>
      <c r="K2479" s="17">
        <f>VLOOKUP(A2479,[4]גיליון1!$A$1574:$P$7681,10,0)</f>
        <v>107500</v>
      </c>
      <c r="L2479" s="17">
        <f>VLOOKUP(A2479,'[2]2023'!$A$9:$I$7853,9,0)</f>
        <v>97500</v>
      </c>
      <c r="M2479" s="18">
        <f>VLOOKUP(A2479,[3]data1683177749303!$A$2:$J$6448,10,0)</f>
        <v>82507</v>
      </c>
    </row>
    <row r="2480" spans="1:13" ht="15.75" outlineLevel="2">
      <c r="A2480" s="10">
        <v>1714000700</v>
      </c>
      <c r="B2480" s="11">
        <v>700</v>
      </c>
      <c r="C2480" s="19">
        <v>714000</v>
      </c>
      <c r="D2480" s="13">
        <v>1</v>
      </c>
      <c r="E2480" s="136" t="s">
        <v>3154</v>
      </c>
      <c r="F2480" s="15" t="s">
        <v>61</v>
      </c>
      <c r="G2480" s="137" t="s">
        <v>3154</v>
      </c>
      <c r="H2480" s="13" t="s">
        <v>11</v>
      </c>
      <c r="I2480" s="126" t="s">
        <v>3154</v>
      </c>
      <c r="J2480" s="126" t="s">
        <v>3154</v>
      </c>
      <c r="K2480" s="17">
        <f>VLOOKUP(A2480,[4]גיליון1!$A$1574:$P$7681,10,0)</f>
        <v>0</v>
      </c>
      <c r="L2480" s="17">
        <f>VLOOKUP(A2480,'[2]2023'!$A$9:$I$7853,9,0)</f>
        <v>0</v>
      </c>
      <c r="M2480" s="140" t="s">
        <v>3154</v>
      </c>
    </row>
    <row r="2481" spans="1:13" ht="15.75" outlineLevel="2">
      <c r="A2481" s="10">
        <v>1714000721</v>
      </c>
      <c r="B2481" s="11">
        <v>721</v>
      </c>
      <c r="C2481" s="19">
        <v>714000</v>
      </c>
      <c r="D2481" s="13">
        <v>1</v>
      </c>
      <c r="E2481" s="136" t="s">
        <v>3154</v>
      </c>
      <c r="F2481" s="15" t="s">
        <v>63</v>
      </c>
      <c r="G2481" s="137" t="s">
        <v>3154</v>
      </c>
      <c r="H2481" s="13" t="s">
        <v>34</v>
      </c>
      <c r="I2481" s="16">
        <f t="shared" si="133"/>
        <v>-6.6666666666666652E-2</v>
      </c>
      <c r="J2481" s="126" t="s">
        <v>3154</v>
      </c>
      <c r="K2481" s="17">
        <v>1400</v>
      </c>
      <c r="L2481" s="17">
        <f>VLOOKUP(A2481,'[2]2023'!$A$9:$I$7853,9,0)</f>
        <v>1500</v>
      </c>
      <c r="M2481" s="18">
        <f>VLOOKUP(A2481,[3]data1683177749303!$A$2:$J$6448,10,0)</f>
        <v>272.60000000000002</v>
      </c>
    </row>
    <row r="2482" spans="1:13" ht="15.75" outlineLevel="2">
      <c r="A2482" s="10">
        <v>1714000722</v>
      </c>
      <c r="B2482" s="11">
        <v>722</v>
      </c>
      <c r="C2482" s="19">
        <v>714000</v>
      </c>
      <c r="D2482" s="13">
        <v>1</v>
      </c>
      <c r="E2482" s="136" t="s">
        <v>3154</v>
      </c>
      <c r="F2482" s="15" t="s">
        <v>1440</v>
      </c>
      <c r="G2482" s="137" t="s">
        <v>3154</v>
      </c>
      <c r="H2482" s="13" t="s">
        <v>34</v>
      </c>
      <c r="I2482" s="126" t="s">
        <v>3154</v>
      </c>
      <c r="J2482" s="126" t="s">
        <v>3154</v>
      </c>
      <c r="K2482" s="17">
        <f>VLOOKUP(A2482,[4]גיליון1!$A$1574:$P$7681,10,0)</f>
        <v>0</v>
      </c>
      <c r="L2482" s="17">
        <f>VLOOKUP(A2482,'[2]2023'!$A$9:$I$7853,9,0)</f>
        <v>0</v>
      </c>
      <c r="M2482" s="18">
        <f>VLOOKUP(A2482,[3]data1683177749303!$A$2:$J$6448,10,0)</f>
        <v>0</v>
      </c>
    </row>
    <row r="2483" spans="1:13" ht="15.75" outlineLevel="2">
      <c r="A2483" s="10">
        <v>1714000723</v>
      </c>
      <c r="B2483" s="11">
        <v>723</v>
      </c>
      <c r="C2483" s="19">
        <v>714000</v>
      </c>
      <c r="D2483" s="13">
        <v>1</v>
      </c>
      <c r="E2483" s="136" t="s">
        <v>3154</v>
      </c>
      <c r="F2483" s="15" t="s">
        <v>1441</v>
      </c>
      <c r="G2483" s="137" t="s">
        <v>3154</v>
      </c>
      <c r="H2483" s="13" t="s">
        <v>31</v>
      </c>
      <c r="I2483" s="16">
        <f t="shared" si="133"/>
        <v>0.61333333333333329</v>
      </c>
      <c r="J2483" s="126" t="s">
        <v>3154</v>
      </c>
      <c r="K2483" s="17">
        <f>VLOOKUP(A2483,[4]גיליון1!$A$1574:$P$7681,10,0)</f>
        <v>242000</v>
      </c>
      <c r="L2483" s="17">
        <f>VLOOKUP(A2483,'[2]2023'!$A$9:$I$7853,9,0)</f>
        <v>150000</v>
      </c>
      <c r="M2483" s="18">
        <f>VLOOKUP(A2483,[3]data1683177749303!$A$2:$J$6448,10,0)</f>
        <v>167960.13</v>
      </c>
    </row>
    <row r="2484" spans="1:13" ht="15.75" outlineLevel="2">
      <c r="A2484" s="10">
        <v>1714000742</v>
      </c>
      <c r="B2484" s="11">
        <v>742</v>
      </c>
      <c r="C2484" s="19">
        <v>714000</v>
      </c>
      <c r="D2484" s="13">
        <v>1</v>
      </c>
      <c r="E2484" s="136" t="s">
        <v>3154</v>
      </c>
      <c r="F2484" s="15" t="s">
        <v>65</v>
      </c>
      <c r="G2484" s="137" t="s">
        <v>3154</v>
      </c>
      <c r="H2484" s="13" t="s">
        <v>34</v>
      </c>
      <c r="I2484" s="126" t="s">
        <v>3154</v>
      </c>
      <c r="J2484" s="126" t="s">
        <v>3154</v>
      </c>
      <c r="K2484" s="17">
        <f>VLOOKUP(A2484,[4]גיליון1!$A$1574:$P$7681,10,0)</f>
        <v>0</v>
      </c>
      <c r="L2484" s="17">
        <f>VLOOKUP(A2484,'[2]2023'!$A$9:$I$7853,9,0)</f>
        <v>0</v>
      </c>
      <c r="M2484" s="18">
        <f>VLOOKUP(A2484,[3]data1683177749303!$A$2:$J$6448,10,0)</f>
        <v>0</v>
      </c>
    </row>
    <row r="2485" spans="1:13" ht="15.75" outlineLevel="2">
      <c r="A2485" s="10">
        <v>1714000751</v>
      </c>
      <c r="B2485" s="11">
        <v>751</v>
      </c>
      <c r="C2485" s="19">
        <v>714000</v>
      </c>
      <c r="D2485" s="13">
        <v>1</v>
      </c>
      <c r="E2485" s="136" t="s">
        <v>3154</v>
      </c>
      <c r="F2485" s="15" t="s">
        <v>68</v>
      </c>
      <c r="G2485" s="137" t="s">
        <v>3154</v>
      </c>
      <c r="H2485" s="13" t="s">
        <v>34</v>
      </c>
      <c r="I2485" s="16">
        <f t="shared" si="133"/>
        <v>-0.10526315789473684</v>
      </c>
      <c r="J2485" s="126" t="s">
        <v>3154</v>
      </c>
      <c r="K2485" s="17">
        <v>3400</v>
      </c>
      <c r="L2485" s="17">
        <f>VLOOKUP(A2485,'[2]2023'!$A$9:$I$7853,9,0)</f>
        <v>3800</v>
      </c>
      <c r="M2485" s="18">
        <f>VLOOKUP(A2485,[3]data1683177749303!$A$2:$J$6448,10,0)</f>
        <v>1105</v>
      </c>
    </row>
    <row r="2486" spans="1:13" ht="15.75" outlineLevel="2">
      <c r="A2486" s="10">
        <v>1714000752</v>
      </c>
      <c r="B2486" s="11">
        <v>752</v>
      </c>
      <c r="C2486" s="19">
        <v>714000</v>
      </c>
      <c r="D2486" s="13">
        <v>1</v>
      </c>
      <c r="E2486" s="136" t="s">
        <v>3154</v>
      </c>
      <c r="F2486" s="15" t="s">
        <v>69</v>
      </c>
      <c r="G2486" s="137" t="s">
        <v>3154</v>
      </c>
      <c r="H2486" s="13" t="s">
        <v>31</v>
      </c>
      <c r="I2486" s="16">
        <f t="shared" si="133"/>
        <v>0.37872340425531914</v>
      </c>
      <c r="J2486" s="126" t="s">
        <v>3154</v>
      </c>
      <c r="K2486" s="17">
        <f>VLOOKUP(A2486,[4]גיליון1!$A$1574:$P$7681,10,0)</f>
        <v>64800</v>
      </c>
      <c r="L2486" s="17">
        <f>VLOOKUP(A2486,'[2]2023'!$A$9:$I$7853,9,0)</f>
        <v>47000</v>
      </c>
      <c r="M2486" s="18">
        <f>VLOOKUP(A2486,[3]data1683177749303!$A$2:$J$6448,10,0)</f>
        <v>47683.05</v>
      </c>
    </row>
    <row r="2487" spans="1:13" ht="15.75" outlineLevel="2">
      <c r="A2487" s="10">
        <v>1714000753</v>
      </c>
      <c r="B2487" s="11">
        <v>753</v>
      </c>
      <c r="C2487" s="19">
        <v>714000</v>
      </c>
      <c r="D2487" s="13">
        <v>1</v>
      </c>
      <c r="E2487" s="136" t="s">
        <v>3154</v>
      </c>
      <c r="F2487" s="15" t="s">
        <v>1400</v>
      </c>
      <c r="G2487" s="137" t="s">
        <v>3154</v>
      </c>
      <c r="H2487" s="13" t="s">
        <v>31</v>
      </c>
      <c r="I2487" s="126" t="s">
        <v>3154</v>
      </c>
      <c r="J2487" s="126" t="s">
        <v>3154</v>
      </c>
      <c r="K2487" s="17">
        <f>VLOOKUP(A2487,[4]גיליון1!$A$1574:$P$7681,10,0)</f>
        <v>0</v>
      </c>
      <c r="L2487" s="17">
        <f>VLOOKUP(A2487,'[2]2023'!$A$9:$I$7853,9,0)</f>
        <v>0</v>
      </c>
      <c r="M2487" s="140" t="s">
        <v>3154</v>
      </c>
    </row>
    <row r="2488" spans="1:13" ht="15.75" outlineLevel="2">
      <c r="A2488" s="10">
        <v>1714000754</v>
      </c>
      <c r="B2488" s="11">
        <v>754</v>
      </c>
      <c r="C2488" s="19">
        <v>714000</v>
      </c>
      <c r="D2488" s="13">
        <v>1</v>
      </c>
      <c r="E2488" s="136" t="s">
        <v>3154</v>
      </c>
      <c r="F2488" s="15" t="s">
        <v>1442</v>
      </c>
      <c r="G2488" s="137" t="s">
        <v>3154</v>
      </c>
      <c r="H2488" s="13" t="s">
        <v>34</v>
      </c>
      <c r="I2488" s="16">
        <f t="shared" si="133"/>
        <v>0.25</v>
      </c>
      <c r="J2488" s="126" t="s">
        <v>3154</v>
      </c>
      <c r="K2488" s="17">
        <f>VLOOKUP(A2488,[4]גיליון1!$A$1574:$P$7681,10,0)</f>
        <v>50000</v>
      </c>
      <c r="L2488" s="17">
        <f>VLOOKUP(A2488,'[2]2023'!$A$9:$I$7853,9,0)</f>
        <v>40000</v>
      </c>
      <c r="M2488" s="18">
        <f>VLOOKUP(A2488,[3]data1683177749303!$A$2:$J$6448,10,0)</f>
        <v>4900</v>
      </c>
    </row>
    <row r="2489" spans="1:13" ht="15.75" outlineLevel="2">
      <c r="A2489" s="10">
        <v>1714000756</v>
      </c>
      <c r="B2489" s="11">
        <v>756</v>
      </c>
      <c r="C2489" s="19">
        <v>714000</v>
      </c>
      <c r="D2489" s="13">
        <v>1</v>
      </c>
      <c r="E2489" s="136" t="s">
        <v>3154</v>
      </c>
      <c r="F2489" s="15" t="s">
        <v>70</v>
      </c>
      <c r="G2489" s="137" t="s">
        <v>3154</v>
      </c>
      <c r="H2489" s="13" t="s">
        <v>31</v>
      </c>
      <c r="I2489" s="126" t="s">
        <v>3154</v>
      </c>
      <c r="J2489" s="126" t="s">
        <v>3154</v>
      </c>
      <c r="K2489" s="17">
        <f>VLOOKUP(A2489,[4]גיליון1!$A$1574:$P$7681,10,0)</f>
        <v>0</v>
      </c>
      <c r="L2489" s="17">
        <f>VLOOKUP(A2489,'[2]2023'!$A$9:$I$7853,9,0)</f>
        <v>0</v>
      </c>
      <c r="M2489" s="140" t="s">
        <v>3154</v>
      </c>
    </row>
    <row r="2490" spans="1:13" ht="15.75" outlineLevel="2">
      <c r="A2490" s="10">
        <v>1714000757</v>
      </c>
      <c r="B2490" s="11">
        <v>757</v>
      </c>
      <c r="C2490" s="19">
        <v>714000</v>
      </c>
      <c r="D2490" s="13">
        <v>1</v>
      </c>
      <c r="E2490" s="136" t="s">
        <v>3154</v>
      </c>
      <c r="F2490" s="15" t="s">
        <v>1443</v>
      </c>
      <c r="G2490" s="137" t="s">
        <v>3154</v>
      </c>
      <c r="H2490" s="13" t="s">
        <v>31</v>
      </c>
      <c r="I2490" s="16">
        <f t="shared" si="133"/>
        <v>-0.10416666666666663</v>
      </c>
      <c r="J2490" s="126" t="s">
        <v>3154</v>
      </c>
      <c r="K2490" s="17">
        <v>4300</v>
      </c>
      <c r="L2490" s="17">
        <f>VLOOKUP(A2490,'[2]2023'!$A$9:$I$7853,9,0)</f>
        <v>4800</v>
      </c>
      <c r="M2490" s="18">
        <f>VLOOKUP(A2490,[3]data1683177749303!$A$2:$J$6448,10,0)</f>
        <v>0</v>
      </c>
    </row>
    <row r="2491" spans="1:13" ht="15.75" outlineLevel="2">
      <c r="A2491" s="10">
        <v>1714000758</v>
      </c>
      <c r="B2491" s="11">
        <v>758</v>
      </c>
      <c r="C2491" s="19">
        <v>714000</v>
      </c>
      <c r="D2491" s="13">
        <v>1</v>
      </c>
      <c r="E2491" s="136" t="s">
        <v>3154</v>
      </c>
      <c r="F2491" s="15" t="s">
        <v>1444</v>
      </c>
      <c r="G2491" s="137" t="s">
        <v>3154</v>
      </c>
      <c r="H2491" s="13" t="s">
        <v>31</v>
      </c>
      <c r="I2491" s="16">
        <f t="shared" si="133"/>
        <v>0.64377682403433467</v>
      </c>
      <c r="J2491" s="126" t="s">
        <v>3154</v>
      </c>
      <c r="K2491" s="17">
        <f>VLOOKUP(A2491,[4]גיליון1!$A$1574:$P$7681,10,0)</f>
        <v>383000</v>
      </c>
      <c r="L2491" s="17">
        <f>VLOOKUP(A2491,'[2]2023'!$A$9:$I$7853,9,0)</f>
        <v>233000</v>
      </c>
      <c r="M2491" s="18">
        <f>VLOOKUP(A2491,[3]data1683177749303!$A$2:$J$6448,10,0)</f>
        <v>293344.64000000001</v>
      </c>
    </row>
    <row r="2492" spans="1:13" ht="15.75" outlineLevel="2">
      <c r="A2492" s="10">
        <v>1714000759</v>
      </c>
      <c r="B2492" s="11">
        <v>759</v>
      </c>
      <c r="C2492" s="19">
        <v>714000</v>
      </c>
      <c r="D2492" s="13">
        <v>1</v>
      </c>
      <c r="E2492" s="136" t="s">
        <v>3154</v>
      </c>
      <c r="F2492" s="50" t="s">
        <v>236</v>
      </c>
      <c r="G2492" s="166" t="s">
        <v>3154</v>
      </c>
      <c r="H2492" s="13" t="s">
        <v>34</v>
      </c>
      <c r="I2492" s="16">
        <f t="shared" si="133"/>
        <v>0.19999999999999996</v>
      </c>
      <c r="J2492" s="126" t="s">
        <v>3154</v>
      </c>
      <c r="K2492" s="17">
        <f>VLOOKUP(A2492,[4]גיליון1!$A$1574:$P$7681,10,0)</f>
        <v>480000</v>
      </c>
      <c r="L2492" s="17">
        <f>VLOOKUP(A2492,'[2]2023'!$A$9:$I$7853,9,0)</f>
        <v>400000</v>
      </c>
      <c r="M2492" s="18">
        <f>VLOOKUP(A2492,[3]data1683177749303!$A$2:$J$6448,10,0)</f>
        <v>505400</v>
      </c>
    </row>
    <row r="2493" spans="1:13" ht="15.75" outlineLevel="2">
      <c r="A2493" s="10">
        <v>1714000780</v>
      </c>
      <c r="B2493" s="11">
        <v>780</v>
      </c>
      <c r="C2493" s="19">
        <v>714000</v>
      </c>
      <c r="D2493" s="13">
        <v>1</v>
      </c>
      <c r="E2493" s="136" t="s">
        <v>3154</v>
      </c>
      <c r="F2493" s="15" t="s">
        <v>1445</v>
      </c>
      <c r="G2493" s="137" t="s">
        <v>3154</v>
      </c>
      <c r="H2493" s="13" t="s">
        <v>34</v>
      </c>
      <c r="I2493" s="16">
        <f t="shared" si="133"/>
        <v>0.12000000000000011</v>
      </c>
      <c r="J2493" s="126" t="s">
        <v>3154</v>
      </c>
      <c r="K2493" s="17">
        <f>VLOOKUP(A2493,[4]גיליון1!$A$1574:$P$7681,10,0)</f>
        <v>56000</v>
      </c>
      <c r="L2493" s="17">
        <f>VLOOKUP(A2493,'[2]2023'!$A$9:$I$7853,9,0)</f>
        <v>50000</v>
      </c>
      <c r="M2493" s="18">
        <f>VLOOKUP(A2493,[3]data1683177749303!$A$2:$J$6448,10,0)</f>
        <v>29875</v>
      </c>
    </row>
    <row r="2494" spans="1:13" ht="15.75" outlineLevel="2">
      <c r="A2494" s="10">
        <v>1714000781</v>
      </c>
      <c r="B2494" s="69">
        <v>781</v>
      </c>
      <c r="C2494" s="70">
        <v>714000</v>
      </c>
      <c r="D2494" s="71">
        <v>1</v>
      </c>
      <c r="E2494" s="186" t="s">
        <v>3154</v>
      </c>
      <c r="F2494" s="72" t="s">
        <v>1446</v>
      </c>
      <c r="G2494" s="187" t="s">
        <v>3154</v>
      </c>
      <c r="H2494" s="13" t="s">
        <v>34</v>
      </c>
      <c r="I2494" s="16">
        <f t="shared" si="133"/>
        <v>-9.8245614035087692E-2</v>
      </c>
      <c r="J2494" s="126" t="s">
        <v>3154</v>
      </c>
      <c r="K2494" s="17">
        <v>25700</v>
      </c>
      <c r="L2494" s="17">
        <f>VLOOKUP(A2494,'[2]2023'!$A$9:$I$7853,9,0)</f>
        <v>28500</v>
      </c>
      <c r="M2494" s="18">
        <f>VLOOKUP(A2494,[3]data1683177749303!$A$2:$J$6448,10,0)</f>
        <v>18499.63</v>
      </c>
    </row>
    <row r="2495" spans="1:13" ht="15.75" outlineLevel="2">
      <c r="A2495" s="10">
        <v>1714000880</v>
      </c>
      <c r="B2495" s="11">
        <v>880</v>
      </c>
      <c r="C2495" s="19">
        <v>714000</v>
      </c>
      <c r="D2495" s="13">
        <v>1</v>
      </c>
      <c r="E2495" s="136" t="s">
        <v>3154</v>
      </c>
      <c r="F2495" s="15" t="s">
        <v>1445</v>
      </c>
      <c r="G2495" s="137" t="s">
        <v>3154</v>
      </c>
      <c r="H2495" s="13" t="s">
        <v>34</v>
      </c>
      <c r="I2495" s="126" t="s">
        <v>3154</v>
      </c>
      <c r="J2495" s="126" t="s">
        <v>3154</v>
      </c>
      <c r="K2495" s="17">
        <f>VLOOKUP(A2495,[4]גיליון1!$A$1574:$P$7681,10,0)</f>
        <v>0</v>
      </c>
      <c r="L2495" s="17">
        <f>VLOOKUP(A2495,'[2]2023'!$A$9:$I$7853,9,0)</f>
        <v>0</v>
      </c>
      <c r="M2495" s="18">
        <f>VLOOKUP(A2495,[3]data1683177749303!$A$2:$J$6448,10,0)</f>
        <v>0</v>
      </c>
    </row>
    <row r="2496" spans="1:13" ht="15.75" outlineLevel="2">
      <c r="A2496" s="10">
        <v>1714000931</v>
      </c>
      <c r="B2496" s="11">
        <v>931</v>
      </c>
      <c r="C2496" s="19">
        <v>714000</v>
      </c>
      <c r="D2496" s="13">
        <v>1</v>
      </c>
      <c r="E2496" s="136" t="s">
        <v>3154</v>
      </c>
      <c r="F2496" s="15" t="s">
        <v>1447</v>
      </c>
      <c r="G2496" s="137" t="s">
        <v>3154</v>
      </c>
      <c r="H2496" s="13" t="s">
        <v>34</v>
      </c>
      <c r="I2496" s="16">
        <f t="shared" si="133"/>
        <v>-9.8591549295774628E-2</v>
      </c>
      <c r="J2496" s="126" t="s">
        <v>3154</v>
      </c>
      <c r="K2496" s="17">
        <v>32000</v>
      </c>
      <c r="L2496" s="17">
        <f>VLOOKUP(A2496,'[2]2023'!$A$9:$I$7853,9,0)</f>
        <v>35500</v>
      </c>
      <c r="M2496" s="18">
        <f>VLOOKUP(A2496,[3]data1683177749303!$A$2:$J$6448,10,0)</f>
        <v>34759.82</v>
      </c>
    </row>
    <row r="2497" spans="1:13" ht="16.5" thickBot="1">
      <c r="A2497" s="10">
        <v>1714000961</v>
      </c>
      <c r="B2497" s="11">
        <v>961</v>
      </c>
      <c r="C2497" s="19">
        <v>714000</v>
      </c>
      <c r="D2497" s="13">
        <v>1</v>
      </c>
      <c r="E2497" s="136" t="s">
        <v>3154</v>
      </c>
      <c r="F2497" s="15" t="s">
        <v>79</v>
      </c>
      <c r="G2497" s="137" t="s">
        <v>3154</v>
      </c>
      <c r="H2497" s="13" t="s">
        <v>34</v>
      </c>
      <c r="I2497" s="126" t="s">
        <v>3154</v>
      </c>
      <c r="J2497" s="126" t="s">
        <v>3154</v>
      </c>
      <c r="K2497" s="17">
        <f>VLOOKUP(A2497,[4]גיליון1!$A$1574:$P$7681,10,0)</f>
        <v>0</v>
      </c>
      <c r="L2497" s="17">
        <f>VLOOKUP(A2497,'[2]2023'!$A$9:$I$7853,9,0)</f>
        <v>0</v>
      </c>
      <c r="M2497" s="140" t="s">
        <v>3154</v>
      </c>
    </row>
    <row r="2498" spans="1:13" ht="16.5" outlineLevel="1" thickBot="1">
      <c r="A2498" s="125" t="s">
        <v>3154</v>
      </c>
      <c r="B2498" s="25" t="s">
        <v>1448</v>
      </c>
      <c r="C2498" s="146" t="s">
        <v>3154</v>
      </c>
      <c r="D2498" s="146" t="s">
        <v>3154</v>
      </c>
      <c r="E2498" s="147" t="s">
        <v>3154</v>
      </c>
      <c r="F2498" s="28" t="s">
        <v>228</v>
      </c>
      <c r="G2498" s="153" t="s">
        <v>3154</v>
      </c>
      <c r="H2498" s="146" t="s">
        <v>3154</v>
      </c>
      <c r="I2498" s="29">
        <f t="shared" ref="I2498:I2559" si="135">K2498/L2498-1</f>
        <v>0.19478005146428123</v>
      </c>
      <c r="J2498" s="127" t="s">
        <v>3154</v>
      </c>
      <c r="K2498" s="37">
        <f t="shared" ref="K2498:M2498" si="136">SUBTOTAL(9,K2454:K2497)</f>
        <v>4875300</v>
      </c>
      <c r="L2498" s="37">
        <f t="shared" si="136"/>
        <v>4080500</v>
      </c>
      <c r="M2498" s="38">
        <f t="shared" si="136"/>
        <v>4457053.0200000005</v>
      </c>
    </row>
    <row r="2499" spans="1:13" ht="15.75" outlineLevel="1">
      <c r="A2499" s="10">
        <v>17150000</v>
      </c>
      <c r="B2499" s="11">
        <v>0</v>
      </c>
      <c r="C2499" s="19">
        <v>715000</v>
      </c>
      <c r="D2499" s="13">
        <v>1</v>
      </c>
      <c r="E2499" s="136" t="s">
        <v>3154</v>
      </c>
      <c r="F2499" s="15" t="s">
        <v>1449</v>
      </c>
      <c r="G2499" s="137" t="s">
        <v>3154</v>
      </c>
      <c r="H2499" s="13" t="s">
        <v>11</v>
      </c>
      <c r="I2499" s="126" t="s">
        <v>3154</v>
      </c>
      <c r="J2499" s="142" t="s">
        <v>3154</v>
      </c>
      <c r="K2499" s="17">
        <f>VLOOKUP(A2499,[4]גיליון1!$A$1574:$P$7681,10,0)</f>
        <v>0</v>
      </c>
      <c r="L2499" s="139" t="s">
        <v>3154</v>
      </c>
      <c r="M2499" s="140" t="s">
        <v>3154</v>
      </c>
    </row>
    <row r="2500" spans="1:13" ht="15.75" outlineLevel="1">
      <c r="A2500" s="10">
        <v>17153000</v>
      </c>
      <c r="B2500" s="11">
        <v>0</v>
      </c>
      <c r="C2500" s="19">
        <v>715300</v>
      </c>
      <c r="D2500" s="13">
        <v>1</v>
      </c>
      <c r="E2500" s="136" t="s">
        <v>3154</v>
      </c>
      <c r="F2500" s="15" t="s">
        <v>1450</v>
      </c>
      <c r="G2500" s="137" t="s">
        <v>3154</v>
      </c>
      <c r="H2500" s="13" t="s">
        <v>11</v>
      </c>
      <c r="I2500" s="126" t="s">
        <v>3154</v>
      </c>
      <c r="J2500" s="142" t="s">
        <v>3154</v>
      </c>
      <c r="K2500" s="17">
        <f>VLOOKUP(A2500,[4]גיליון1!$A$1574:$P$7681,10,0)</f>
        <v>0</v>
      </c>
      <c r="L2500" s="17">
        <f>VLOOKUP(A2500,'[2]2023'!$A$9:$I$7853,9,0)</f>
        <v>0</v>
      </c>
      <c r="M2500" s="140" t="s">
        <v>3154</v>
      </c>
    </row>
    <row r="2501" spans="1:13" ht="15.75" outlineLevel="1">
      <c r="A2501" s="10">
        <v>1715300100</v>
      </c>
      <c r="B2501" s="11">
        <v>100</v>
      </c>
      <c r="C2501" s="19">
        <v>715300</v>
      </c>
      <c r="D2501" s="13">
        <v>1</v>
      </c>
      <c r="E2501" s="136" t="s">
        <v>3154</v>
      </c>
      <c r="F2501" s="15" t="s">
        <v>18</v>
      </c>
      <c r="G2501" s="137" t="s">
        <v>3154</v>
      </c>
      <c r="H2501" s="13" t="s">
        <v>11</v>
      </c>
      <c r="I2501" s="126" t="s">
        <v>3154</v>
      </c>
      <c r="J2501" s="142" t="s">
        <v>3154</v>
      </c>
      <c r="K2501" s="17">
        <f>VLOOKUP(A2501,[4]גיליון1!$A$1574:$P$7681,10,0)</f>
        <v>0</v>
      </c>
      <c r="L2501" s="17">
        <f>VLOOKUP(A2501,'[2]2023'!$A$9:$I$7853,9,0)</f>
        <v>0</v>
      </c>
      <c r="M2501" s="140" t="s">
        <v>3154</v>
      </c>
    </row>
    <row r="2502" spans="1:13" ht="15.75" outlineLevel="1">
      <c r="A2502" s="10">
        <v>1715300110</v>
      </c>
      <c r="B2502" s="11">
        <v>110</v>
      </c>
      <c r="C2502" s="19">
        <v>715300</v>
      </c>
      <c r="D2502" s="13">
        <v>1</v>
      </c>
      <c r="E2502" s="136" t="s">
        <v>3154</v>
      </c>
      <c r="F2502" s="15" t="s">
        <v>19</v>
      </c>
      <c r="G2502" s="137" t="s">
        <v>3154</v>
      </c>
      <c r="H2502" s="13" t="s">
        <v>20</v>
      </c>
      <c r="I2502" s="126" t="s">
        <v>3154</v>
      </c>
      <c r="J2502" s="126" t="s">
        <v>3154</v>
      </c>
      <c r="K2502" s="17">
        <f>VLOOKUP(A2502,[4]גיליון1!$A$1574:$P$7681,10,0)</f>
        <v>0</v>
      </c>
      <c r="L2502" s="17">
        <f>VLOOKUP(A2502,'[2]2023'!$A$9:$I$7853,9,0)</f>
        <v>0</v>
      </c>
      <c r="M2502" s="18">
        <f>VLOOKUP(A2502,[3]data1683177749303!$A$2:$J$6448,10,0)</f>
        <v>0</v>
      </c>
    </row>
    <row r="2503" spans="1:13" ht="15.75" outlineLevel="1">
      <c r="A2503" s="10">
        <v>1715300119</v>
      </c>
      <c r="B2503" s="11">
        <v>119</v>
      </c>
      <c r="C2503" s="19">
        <v>715300</v>
      </c>
      <c r="D2503" s="13">
        <v>1</v>
      </c>
      <c r="E2503" s="136" t="s">
        <v>3154</v>
      </c>
      <c r="F2503" s="15" t="s">
        <v>21</v>
      </c>
      <c r="G2503" s="137" t="s">
        <v>3154</v>
      </c>
      <c r="H2503" s="13" t="s">
        <v>20</v>
      </c>
      <c r="I2503" s="16">
        <f t="shared" si="135"/>
        <v>4.9863387978142049E-2</v>
      </c>
      <c r="J2503" s="126" t="s">
        <v>3154</v>
      </c>
      <c r="K2503" s="17">
        <f>VLOOKUP(A2503,[4]גיליון1!$A$1574:$P$7681,10,0)</f>
        <v>153700</v>
      </c>
      <c r="L2503" s="17">
        <f>VLOOKUP(A2503,'[2]2023'!$A$9:$I$7853,9,0)</f>
        <v>146400</v>
      </c>
      <c r="M2503" s="18">
        <f>VLOOKUP(A2503,[3]data1683177749303!$A$2:$J$6448,10,0)</f>
        <v>0</v>
      </c>
    </row>
    <row r="2504" spans="1:13" ht="15.75" outlineLevel="1">
      <c r="A2504" s="10">
        <v>1715300122</v>
      </c>
      <c r="B2504" s="11">
        <v>122</v>
      </c>
      <c r="C2504" s="19">
        <v>715300</v>
      </c>
      <c r="D2504" s="13">
        <v>1</v>
      </c>
      <c r="E2504" s="136" t="s">
        <v>3154</v>
      </c>
      <c r="F2504" s="15" t="s">
        <v>22</v>
      </c>
      <c r="G2504" s="137" t="s">
        <v>3154</v>
      </c>
      <c r="H2504" s="13" t="s">
        <v>20</v>
      </c>
      <c r="I2504" s="16">
        <f t="shared" si="135"/>
        <v>-0.93333333333333335</v>
      </c>
      <c r="J2504" s="126" t="s">
        <v>3154</v>
      </c>
      <c r="K2504" s="17">
        <f>VLOOKUP(A2504,[4]גיליון1!$A$1574:$P$7681,10,0)</f>
        <v>2000</v>
      </c>
      <c r="L2504" s="17">
        <f>VLOOKUP(A2504,'[2]2023'!$A$9:$I$7853,9,0)</f>
        <v>30000</v>
      </c>
      <c r="M2504" s="18">
        <f>VLOOKUP(A2504,[3]data1683177749303!$A$2:$J$6448,10,0)</f>
        <v>0</v>
      </c>
    </row>
    <row r="2505" spans="1:13" ht="15.75" outlineLevel="1">
      <c r="A2505" s="10">
        <v>1715300126</v>
      </c>
      <c r="B2505" s="11">
        <v>126</v>
      </c>
      <c r="C2505" s="19">
        <v>715300</v>
      </c>
      <c r="D2505" s="13">
        <v>1</v>
      </c>
      <c r="E2505" s="136" t="s">
        <v>3154</v>
      </c>
      <c r="F2505" s="15" t="s">
        <v>23</v>
      </c>
      <c r="G2505" s="137" t="s">
        <v>3154</v>
      </c>
      <c r="H2505" s="13" t="s">
        <v>20</v>
      </c>
      <c r="I2505" s="126" t="s">
        <v>3154</v>
      </c>
      <c r="J2505" s="126" t="s">
        <v>3154</v>
      </c>
      <c r="K2505" s="17">
        <f>VLOOKUP(A2505,[4]גיליון1!$A$1574:$P$7681,10,0)</f>
        <v>0</v>
      </c>
      <c r="L2505" s="17">
        <f>VLOOKUP(A2505,'[2]2023'!$A$9:$I$7853,9,0)</f>
        <v>0</v>
      </c>
      <c r="M2505" s="18">
        <f>VLOOKUP(A2505,[3]data1683177749303!$A$2:$J$6448,10,0)</f>
        <v>0</v>
      </c>
    </row>
    <row r="2506" spans="1:13" ht="15.75" outlineLevel="1">
      <c r="A2506" s="10">
        <v>1715300130</v>
      </c>
      <c r="B2506" s="11">
        <v>130</v>
      </c>
      <c r="C2506" s="19">
        <v>715300</v>
      </c>
      <c r="D2506" s="13">
        <v>1</v>
      </c>
      <c r="E2506" s="136" t="s">
        <v>3154</v>
      </c>
      <c r="F2506" s="15" t="s">
        <v>24</v>
      </c>
      <c r="G2506" s="137" t="s">
        <v>3154</v>
      </c>
      <c r="H2506" s="13" t="s">
        <v>20</v>
      </c>
      <c r="I2506" s="126" t="s">
        <v>3154</v>
      </c>
      <c r="J2506" s="126" t="s">
        <v>3154</v>
      </c>
      <c r="K2506" s="17">
        <f>VLOOKUP(A2506,[4]גיליון1!$A$1574:$P$7681,10,0)</f>
        <v>0</v>
      </c>
      <c r="L2506" s="17">
        <f>VLOOKUP(A2506,'[2]2023'!$A$9:$I$7853,9,0)</f>
        <v>0</v>
      </c>
      <c r="M2506" s="18">
        <f>VLOOKUP(A2506,[3]data1683177749303!$A$2:$J$6448,10,0)</f>
        <v>0</v>
      </c>
    </row>
    <row r="2507" spans="1:13" ht="15.75" outlineLevel="1">
      <c r="A2507" s="10">
        <v>1715300140</v>
      </c>
      <c r="B2507" s="11">
        <v>140</v>
      </c>
      <c r="C2507" s="19">
        <v>715300</v>
      </c>
      <c r="D2507" s="13">
        <v>1</v>
      </c>
      <c r="E2507" s="136" t="s">
        <v>3154</v>
      </c>
      <c r="F2507" s="15" t="s">
        <v>25</v>
      </c>
      <c r="G2507" s="137" t="s">
        <v>3154</v>
      </c>
      <c r="H2507" s="13" t="s">
        <v>20</v>
      </c>
      <c r="I2507" s="16">
        <f t="shared" si="135"/>
        <v>0</v>
      </c>
      <c r="J2507" s="126" t="s">
        <v>3154</v>
      </c>
      <c r="K2507" s="17">
        <f>VLOOKUP(A2507,[4]גיליון1!$A$1574:$P$7681,10,0)</f>
        <v>10000</v>
      </c>
      <c r="L2507" s="17">
        <f>VLOOKUP(A2507,'[2]2023'!$A$9:$I$7853,9,0)</f>
        <v>10000</v>
      </c>
      <c r="M2507" s="18">
        <f>VLOOKUP(A2507,[3]data1683177749303!$A$2:$J$6448,10,0)</f>
        <v>0</v>
      </c>
    </row>
    <row r="2508" spans="1:13" ht="15.75" outlineLevel="1">
      <c r="A2508" s="10">
        <v>1715300400</v>
      </c>
      <c r="B2508" s="11">
        <v>400</v>
      </c>
      <c r="C2508" s="19">
        <v>715300</v>
      </c>
      <c r="D2508" s="13">
        <v>1</v>
      </c>
      <c r="E2508" s="136" t="s">
        <v>3154</v>
      </c>
      <c r="F2508" s="15" t="s">
        <v>29</v>
      </c>
      <c r="G2508" s="137" t="s">
        <v>3154</v>
      </c>
      <c r="H2508" s="13" t="s">
        <v>11</v>
      </c>
      <c r="I2508" s="126" t="s">
        <v>3154</v>
      </c>
      <c r="J2508" s="126" t="s">
        <v>3154</v>
      </c>
      <c r="K2508" s="17">
        <f>VLOOKUP(A2508,[4]גיליון1!$A$1574:$P$7681,10,0)</f>
        <v>0</v>
      </c>
      <c r="L2508" s="17">
        <f>VLOOKUP(A2508,'[2]2023'!$A$9:$I$7853,9,0)</f>
        <v>0</v>
      </c>
      <c r="M2508" s="140" t="s">
        <v>3154</v>
      </c>
    </row>
    <row r="2509" spans="1:13" ht="15.75" outlineLevel="1">
      <c r="A2509" s="10">
        <v>1715300500</v>
      </c>
      <c r="B2509" s="11">
        <v>500</v>
      </c>
      <c r="C2509" s="19">
        <v>715300</v>
      </c>
      <c r="D2509" s="13">
        <v>1</v>
      </c>
      <c r="E2509" s="136" t="s">
        <v>3154</v>
      </c>
      <c r="F2509" s="15" t="s">
        <v>51</v>
      </c>
      <c r="G2509" s="137" t="s">
        <v>3154</v>
      </c>
      <c r="H2509" s="13" t="s">
        <v>11</v>
      </c>
      <c r="I2509" s="126" t="s">
        <v>3154</v>
      </c>
      <c r="J2509" s="126" t="s">
        <v>3154</v>
      </c>
      <c r="K2509" s="17">
        <f>VLOOKUP(A2509,[4]גיליון1!$A$1574:$P$7681,10,0)</f>
        <v>0</v>
      </c>
      <c r="L2509" s="17">
        <f>VLOOKUP(A2509,'[2]2023'!$A$9:$I$7853,9,0)</f>
        <v>0</v>
      </c>
      <c r="M2509" s="140" t="s">
        <v>3154</v>
      </c>
    </row>
    <row r="2510" spans="1:13" ht="15.75" outlineLevel="1">
      <c r="A2510" s="10">
        <v>1715300550</v>
      </c>
      <c r="B2510" s="11">
        <v>550</v>
      </c>
      <c r="C2510" s="19">
        <v>715300</v>
      </c>
      <c r="D2510" s="13">
        <v>1</v>
      </c>
      <c r="E2510" s="136" t="s">
        <v>3154</v>
      </c>
      <c r="F2510" s="15" t="s">
        <v>1451</v>
      </c>
      <c r="G2510" s="137" t="s">
        <v>3154</v>
      </c>
      <c r="H2510" s="13" t="s">
        <v>34</v>
      </c>
      <c r="I2510" s="16">
        <f t="shared" si="135"/>
        <v>-9.8245614035087692E-2</v>
      </c>
      <c r="J2510" s="126" t="s">
        <v>3154</v>
      </c>
      <c r="K2510" s="17">
        <v>25700</v>
      </c>
      <c r="L2510" s="17">
        <f>VLOOKUP(A2510,'[2]2023'!$A$9:$I$7853,9,0)</f>
        <v>28500</v>
      </c>
      <c r="M2510" s="18">
        <f>VLOOKUP(A2510,[3]data1683177749303!$A$2:$J$6448,10,0)</f>
        <v>48774</v>
      </c>
    </row>
    <row r="2511" spans="1:13" ht="15.75" outlineLevel="1">
      <c r="A2511" s="10">
        <v>1715300561</v>
      </c>
      <c r="B2511" s="11">
        <v>561</v>
      </c>
      <c r="C2511" s="19">
        <v>715300</v>
      </c>
      <c r="D2511" s="13">
        <v>1</v>
      </c>
      <c r="E2511" s="136" t="s">
        <v>3154</v>
      </c>
      <c r="F2511" s="15" t="s">
        <v>59</v>
      </c>
      <c r="G2511" s="137" t="s">
        <v>3154</v>
      </c>
      <c r="H2511" s="13" t="s">
        <v>34</v>
      </c>
      <c r="I2511" s="126" t="s">
        <v>3154</v>
      </c>
      <c r="J2511" s="126" t="s">
        <v>3154</v>
      </c>
      <c r="K2511" s="17">
        <f>VLOOKUP(A2511,[4]גיליון1!$A$1574:$P$7681,10,0)</f>
        <v>0</v>
      </c>
      <c r="L2511" s="17">
        <f>VLOOKUP(A2511,'[2]2023'!$A$9:$I$7853,9,0)</f>
        <v>0</v>
      </c>
      <c r="M2511" s="18">
        <f>VLOOKUP(A2511,[3]data1683177749303!$A$2:$J$6448,10,0)</f>
        <v>0</v>
      </c>
    </row>
    <row r="2512" spans="1:13" ht="15.75" outlineLevel="1">
      <c r="A2512" s="10">
        <v>1715300596</v>
      </c>
      <c r="B2512" s="11">
        <v>596</v>
      </c>
      <c r="C2512" s="19">
        <v>715300</v>
      </c>
      <c r="D2512" s="13">
        <v>1</v>
      </c>
      <c r="E2512" s="136" t="s">
        <v>3154</v>
      </c>
      <c r="F2512" s="15" t="s">
        <v>92</v>
      </c>
      <c r="G2512" s="137" t="s">
        <v>3154</v>
      </c>
      <c r="H2512" s="13" t="s">
        <v>31</v>
      </c>
      <c r="I2512" s="16">
        <f t="shared" si="135"/>
        <v>7.8947368421052655E-2</v>
      </c>
      <c r="J2512" s="126" t="s">
        <v>3154</v>
      </c>
      <c r="K2512" s="17">
        <f>VLOOKUP(A2512,[4]גיליון1!$A$1574:$P$7681,10,0)</f>
        <v>205000</v>
      </c>
      <c r="L2512" s="17">
        <f>VLOOKUP(A2512,'[2]2023'!$A$9:$I$7853,9,0)</f>
        <v>190000</v>
      </c>
      <c r="M2512" s="18">
        <f>VLOOKUP(A2512,[3]data1683177749303!$A$2:$J$6448,10,0)</f>
        <v>160610</v>
      </c>
    </row>
    <row r="2513" spans="1:13" ht="15.75" outlineLevel="1">
      <c r="A2513" s="10">
        <v>1715300700</v>
      </c>
      <c r="B2513" s="11">
        <v>700</v>
      </c>
      <c r="C2513" s="19">
        <v>715300</v>
      </c>
      <c r="D2513" s="13">
        <v>1</v>
      </c>
      <c r="E2513" s="136" t="s">
        <v>3154</v>
      </c>
      <c r="F2513" s="15" t="s">
        <v>61</v>
      </c>
      <c r="G2513" s="137" t="s">
        <v>3154</v>
      </c>
      <c r="H2513" s="13" t="s">
        <v>11</v>
      </c>
      <c r="I2513" s="126" t="s">
        <v>3154</v>
      </c>
      <c r="J2513" s="126" t="s">
        <v>3154</v>
      </c>
      <c r="K2513" s="17">
        <f>VLOOKUP(A2513,[4]גיליון1!$A$1574:$P$7681,10,0)</f>
        <v>0</v>
      </c>
      <c r="L2513" s="17">
        <f>VLOOKUP(A2513,'[2]2023'!$A$9:$I$7853,9,0)</f>
        <v>0</v>
      </c>
      <c r="M2513" s="140" t="s">
        <v>3154</v>
      </c>
    </row>
    <row r="2514" spans="1:13" ht="15.75" outlineLevel="1">
      <c r="A2514" s="10">
        <v>1715300722</v>
      </c>
      <c r="B2514" s="11">
        <v>722</v>
      </c>
      <c r="C2514" s="19">
        <v>715300</v>
      </c>
      <c r="D2514" s="13">
        <v>1</v>
      </c>
      <c r="E2514" s="136" t="s">
        <v>3154</v>
      </c>
      <c r="F2514" s="15" t="s">
        <v>1452</v>
      </c>
      <c r="G2514" s="137" t="s">
        <v>3154</v>
      </c>
      <c r="H2514" s="13" t="s">
        <v>34</v>
      </c>
      <c r="I2514" s="126" t="s">
        <v>3154</v>
      </c>
      <c r="J2514" s="126" t="s">
        <v>3154</v>
      </c>
      <c r="K2514" s="17">
        <f>VLOOKUP(A2514,[4]גיליון1!$A$1574:$P$7681,10,0)</f>
        <v>0</v>
      </c>
      <c r="L2514" s="17">
        <f>VLOOKUP(A2514,'[2]2023'!$A$9:$I$7853,9,0)</f>
        <v>0</v>
      </c>
      <c r="M2514" s="18">
        <f>VLOOKUP(A2514,[3]data1683177749303!$A$2:$J$6448,10,0)</f>
        <v>0</v>
      </c>
    </row>
    <row r="2515" spans="1:13" ht="15.75" outlineLevel="1">
      <c r="A2515" s="10">
        <v>1715300742</v>
      </c>
      <c r="B2515" s="11">
        <v>742</v>
      </c>
      <c r="C2515" s="19">
        <v>715300</v>
      </c>
      <c r="D2515" s="13">
        <v>1</v>
      </c>
      <c r="E2515" s="136" t="s">
        <v>3154</v>
      </c>
      <c r="F2515" s="15" t="s">
        <v>65</v>
      </c>
      <c r="G2515" s="137" t="s">
        <v>3154</v>
      </c>
      <c r="H2515" s="13" t="s">
        <v>34</v>
      </c>
      <c r="I2515" s="126" t="s">
        <v>3154</v>
      </c>
      <c r="J2515" s="126" t="s">
        <v>3154</v>
      </c>
      <c r="K2515" s="17">
        <f>VLOOKUP(A2515,[4]גיליון1!$A$1574:$P$7681,10,0)</f>
        <v>0</v>
      </c>
      <c r="L2515" s="17">
        <f>VLOOKUP(A2515,'[2]2023'!$A$9:$I$7853,9,0)</f>
        <v>0</v>
      </c>
      <c r="M2515" s="18">
        <f>VLOOKUP(A2515,[3]data1683177749303!$A$2:$J$6448,10,0)</f>
        <v>0</v>
      </c>
    </row>
    <row r="2516" spans="1:13" ht="15.75" outlineLevel="1">
      <c r="A2516" s="10">
        <v>1715300757</v>
      </c>
      <c r="B2516" s="11">
        <v>757</v>
      </c>
      <c r="C2516" s="19">
        <v>715300</v>
      </c>
      <c r="D2516" s="13">
        <v>1</v>
      </c>
      <c r="E2516" s="136" t="s">
        <v>3154</v>
      </c>
      <c r="F2516" s="15" t="s">
        <v>1453</v>
      </c>
      <c r="G2516" s="137" t="s">
        <v>3154</v>
      </c>
      <c r="H2516" s="13" t="s">
        <v>34</v>
      </c>
      <c r="I2516" s="16">
        <f t="shared" si="135"/>
        <v>-9.9999999999999978E-2</v>
      </c>
      <c r="J2516" s="126" t="s">
        <v>3154</v>
      </c>
      <c r="K2516" s="17">
        <f>VLOOKUP(A2516,[4]גיליון1!$A$1574:$P$7681,10,0)</f>
        <v>78300</v>
      </c>
      <c r="L2516" s="17">
        <f>VLOOKUP(A2516,'[2]2023'!$A$9:$I$7853,9,0)</f>
        <v>87000</v>
      </c>
      <c r="M2516" s="18">
        <f>VLOOKUP(A2516,[3]data1683177749303!$A$2:$J$6448,10,0)</f>
        <v>40284</v>
      </c>
    </row>
    <row r="2517" spans="1:13" ht="15.75" outlineLevel="1">
      <c r="A2517" s="10">
        <v>1715300758</v>
      </c>
      <c r="B2517" s="11">
        <v>758</v>
      </c>
      <c r="C2517" s="19">
        <v>715300</v>
      </c>
      <c r="D2517" s="13">
        <v>1</v>
      </c>
      <c r="E2517" s="136" t="s">
        <v>3154</v>
      </c>
      <c r="F2517" s="15" t="s">
        <v>1454</v>
      </c>
      <c r="G2517" s="137" t="s">
        <v>3154</v>
      </c>
      <c r="H2517" s="13" t="s">
        <v>31</v>
      </c>
      <c r="I2517" s="126" t="s">
        <v>3154</v>
      </c>
      <c r="J2517" s="126" t="s">
        <v>3154</v>
      </c>
      <c r="K2517" s="17">
        <f>VLOOKUP(A2517,[4]גיליון1!$A$1574:$P$7681,10,0)</f>
        <v>0</v>
      </c>
      <c r="L2517" s="17">
        <f>VLOOKUP(A2517,'[2]2023'!$A$9:$I$7853,9,0)</f>
        <v>0</v>
      </c>
      <c r="M2517" s="18">
        <f>VLOOKUP(A2517,[3]data1683177749303!$A$2:$J$6448,10,0)</f>
        <v>0</v>
      </c>
    </row>
    <row r="2518" spans="1:13" ht="15.75" outlineLevel="1">
      <c r="A2518" s="10">
        <v>1715300759</v>
      </c>
      <c r="B2518" s="11">
        <v>759</v>
      </c>
      <c r="C2518" s="19">
        <v>715300</v>
      </c>
      <c r="D2518" s="13">
        <v>1</v>
      </c>
      <c r="E2518" s="136" t="s">
        <v>3154</v>
      </c>
      <c r="F2518" s="15" t="s">
        <v>1455</v>
      </c>
      <c r="G2518" s="137" t="s">
        <v>3154</v>
      </c>
      <c r="H2518" s="13" t="s">
        <v>31</v>
      </c>
      <c r="I2518" s="16">
        <f t="shared" si="135"/>
        <v>-6.6852367688022274E-2</v>
      </c>
      <c r="J2518" s="16" t="s">
        <v>915</v>
      </c>
      <c r="K2518" s="17">
        <f>VLOOKUP(A2518,[4]גיליון1!$A$1574:$P$7681,10,0)</f>
        <v>335000</v>
      </c>
      <c r="L2518" s="17">
        <f>VLOOKUP(A2518,'[2]2023'!$A$9:$I$7853,9,0)</f>
        <v>359000</v>
      </c>
      <c r="M2518" s="18">
        <f>VLOOKUP(A2518,[3]data1683177749303!$A$2:$J$6448,10,0)</f>
        <v>330186</v>
      </c>
    </row>
    <row r="2519" spans="1:13" ht="15.75" outlineLevel="1">
      <c r="A2519" s="10">
        <v>1715300931</v>
      </c>
      <c r="B2519" s="11">
        <v>931</v>
      </c>
      <c r="C2519" s="19">
        <v>715300</v>
      </c>
      <c r="D2519" s="13">
        <v>1</v>
      </c>
      <c r="E2519" s="136" t="s">
        <v>3154</v>
      </c>
      <c r="F2519" s="15" t="s">
        <v>1456</v>
      </c>
      <c r="G2519" s="137" t="s">
        <v>3154</v>
      </c>
      <c r="H2519" s="13" t="s">
        <v>34</v>
      </c>
      <c r="I2519" s="126" t="s">
        <v>3154</v>
      </c>
      <c r="J2519" s="126" t="s">
        <v>3154</v>
      </c>
      <c r="K2519" s="17">
        <f>VLOOKUP(A2519,[4]גיליון1!$A$1574:$P$7681,10,0)</f>
        <v>0</v>
      </c>
      <c r="L2519" s="17">
        <f>VLOOKUP(A2519,'[2]2023'!$A$9:$I$7853,9,0)</f>
        <v>0</v>
      </c>
      <c r="M2519" s="140" t="s">
        <v>3154</v>
      </c>
    </row>
    <row r="2520" spans="1:13" ht="16.5" thickBot="1">
      <c r="A2520" s="10">
        <v>1715300961</v>
      </c>
      <c r="B2520" s="11">
        <v>961</v>
      </c>
      <c r="C2520" s="19">
        <v>715300</v>
      </c>
      <c r="D2520" s="13">
        <v>1</v>
      </c>
      <c r="E2520" s="136" t="s">
        <v>3154</v>
      </c>
      <c r="F2520" s="15" t="s">
        <v>79</v>
      </c>
      <c r="G2520" s="137" t="s">
        <v>3154</v>
      </c>
      <c r="H2520" s="13" t="s">
        <v>34</v>
      </c>
      <c r="I2520" s="126" t="s">
        <v>3154</v>
      </c>
      <c r="J2520" s="126" t="s">
        <v>3154</v>
      </c>
      <c r="K2520" s="17">
        <f>VLOOKUP(A2520,[4]גיליון1!$A$1574:$P$7681,10,0)</f>
        <v>0</v>
      </c>
      <c r="L2520" s="17">
        <f>VLOOKUP(A2520,'[2]2023'!$A$9:$I$7853,9,0)</f>
        <v>0</v>
      </c>
      <c r="M2520" s="140" t="s">
        <v>3154</v>
      </c>
    </row>
    <row r="2521" spans="1:13" ht="16.5" outlineLevel="1" thickBot="1">
      <c r="A2521" s="125" t="s">
        <v>3154</v>
      </c>
      <c r="B2521" s="25" t="s">
        <v>1457</v>
      </c>
      <c r="C2521" s="146" t="s">
        <v>3154</v>
      </c>
      <c r="D2521" s="146" t="s">
        <v>3154</v>
      </c>
      <c r="E2521" s="147" t="s">
        <v>3154</v>
      </c>
      <c r="F2521" s="28" t="s">
        <v>1450</v>
      </c>
      <c r="G2521" s="153" t="s">
        <v>3154</v>
      </c>
      <c r="H2521" s="146" t="s">
        <v>3154</v>
      </c>
      <c r="I2521" s="29">
        <f t="shared" si="135"/>
        <v>-4.841932071923849E-2</v>
      </c>
      <c r="J2521" s="127" t="s">
        <v>3154</v>
      </c>
      <c r="K2521" s="37">
        <f t="shared" ref="K2521:M2521" si="137">SUBTOTAL(9,K2502:K2520)</f>
        <v>809700</v>
      </c>
      <c r="L2521" s="37">
        <f t="shared" si="137"/>
        <v>850900</v>
      </c>
      <c r="M2521" s="38">
        <f t="shared" si="137"/>
        <v>579854</v>
      </c>
    </row>
    <row r="2522" spans="1:13" ht="15.75" outlineLevel="1">
      <c r="A2522" s="10">
        <v>17210000</v>
      </c>
      <c r="B2522" s="11">
        <v>0</v>
      </c>
      <c r="C2522" s="19">
        <v>721000</v>
      </c>
      <c r="D2522" s="13">
        <v>1</v>
      </c>
      <c r="E2522" s="136" t="s">
        <v>3154</v>
      </c>
      <c r="F2522" s="15" t="s">
        <v>1458</v>
      </c>
      <c r="G2522" s="137" t="s">
        <v>3154</v>
      </c>
      <c r="H2522" s="13" t="s">
        <v>11</v>
      </c>
      <c r="I2522" s="126" t="s">
        <v>3154</v>
      </c>
      <c r="J2522" s="142" t="s">
        <v>3154</v>
      </c>
      <c r="K2522" s="17">
        <f>VLOOKUP(A2522,[4]גיליון1!$A$1574:$P$7681,10,0)</f>
        <v>0</v>
      </c>
      <c r="L2522" s="17">
        <f>VLOOKUP(A2522,'[2]2023'!$A$9:$I$7853,9,0)</f>
        <v>0</v>
      </c>
      <c r="M2522" s="140" t="s">
        <v>3154</v>
      </c>
    </row>
    <row r="2523" spans="1:13" ht="15.75" outlineLevel="1">
      <c r="A2523" s="10">
        <v>17200000</v>
      </c>
      <c r="B2523" s="32">
        <v>0</v>
      </c>
      <c r="C2523" s="49">
        <v>720000</v>
      </c>
      <c r="D2523" s="34">
        <v>1</v>
      </c>
      <c r="E2523" s="151" t="s">
        <v>3154</v>
      </c>
      <c r="F2523" s="35" t="s">
        <v>1459</v>
      </c>
      <c r="G2523" s="152" t="s">
        <v>3154</v>
      </c>
      <c r="H2523" s="34" t="s">
        <v>11</v>
      </c>
      <c r="I2523" s="142" t="s">
        <v>3154</v>
      </c>
      <c r="J2523" s="142" t="s">
        <v>3154</v>
      </c>
      <c r="K2523" s="17">
        <f>VLOOKUP(A2523,[4]גיליון1!$A$1574:$P$7681,10,0)</f>
        <v>0</v>
      </c>
      <c r="L2523" s="139" t="s">
        <v>3154</v>
      </c>
      <c r="M2523" s="140" t="s">
        <v>3154</v>
      </c>
    </row>
    <row r="2524" spans="1:13" ht="15.75" outlineLevel="1">
      <c r="A2524" s="10">
        <v>1721000110</v>
      </c>
      <c r="B2524" s="32">
        <v>110</v>
      </c>
      <c r="C2524" s="49">
        <v>721000</v>
      </c>
      <c r="D2524" s="34">
        <v>1</v>
      </c>
      <c r="E2524" s="151" t="s">
        <v>3154</v>
      </c>
      <c r="F2524" s="35" t="s">
        <v>19</v>
      </c>
      <c r="G2524" s="152" t="s">
        <v>3154</v>
      </c>
      <c r="H2524" s="34" t="s">
        <v>20</v>
      </c>
      <c r="I2524" s="36">
        <f t="shared" si="135"/>
        <v>4.1296243188987614E-2</v>
      </c>
      <c r="J2524" s="142" t="s">
        <v>3154</v>
      </c>
      <c r="K2524" s="17">
        <f>VLOOKUP(A2524,[4]גיליון1!$A$1574:$P$7681,10,0)</f>
        <v>363100</v>
      </c>
      <c r="L2524" s="17">
        <f>VLOOKUP(A2524,'[2]2023'!$A$9:$I$7853,9,0)</f>
        <v>348700</v>
      </c>
      <c r="M2524" s="18">
        <f>VLOOKUP(A2524,[3]data1683177749303!$A$2:$J$6448,10,0)</f>
        <v>367226.53</v>
      </c>
    </row>
    <row r="2525" spans="1:13" ht="15.75" outlineLevel="1">
      <c r="A2525" s="10">
        <v>1721000119</v>
      </c>
      <c r="B2525" s="11">
        <v>119</v>
      </c>
      <c r="C2525" s="19">
        <v>721000</v>
      </c>
      <c r="D2525" s="13">
        <v>1</v>
      </c>
      <c r="E2525" s="136" t="s">
        <v>3154</v>
      </c>
      <c r="F2525" s="15" t="s">
        <v>21</v>
      </c>
      <c r="G2525" s="137" t="s">
        <v>3154</v>
      </c>
      <c r="H2525" s="13" t="s">
        <v>20</v>
      </c>
      <c r="I2525" s="16">
        <f t="shared" si="135"/>
        <v>0.42766908026498229</v>
      </c>
      <c r="J2525" s="126" t="s">
        <v>3154</v>
      </c>
      <c r="K2525" s="17">
        <f>VLOOKUP(A2525,[4]גיליון1!$A$1574:$P$7681,10,0)</f>
        <v>1853400</v>
      </c>
      <c r="L2525" s="17">
        <f>VLOOKUP(A2525,'[2]2023'!$A$9:$I$7853,9,0)</f>
        <v>1298200</v>
      </c>
      <c r="M2525" s="18">
        <f>VLOOKUP(A2525,[3]data1683177749303!$A$2:$J$6448,10,0)</f>
        <v>1225070.69</v>
      </c>
    </row>
    <row r="2526" spans="1:13" ht="15.75" outlineLevel="1">
      <c r="A2526" s="10">
        <v>1721000122</v>
      </c>
      <c r="B2526" s="11">
        <v>122</v>
      </c>
      <c r="C2526" s="19">
        <v>721000</v>
      </c>
      <c r="D2526" s="13">
        <v>1</v>
      </c>
      <c r="E2526" s="136" t="s">
        <v>3154</v>
      </c>
      <c r="F2526" s="15" t="s">
        <v>22</v>
      </c>
      <c r="G2526" s="137" t="s">
        <v>3154</v>
      </c>
      <c r="H2526" s="13" t="s">
        <v>20</v>
      </c>
      <c r="I2526" s="16">
        <f t="shared" si="135"/>
        <v>0</v>
      </c>
      <c r="J2526" s="126" t="s">
        <v>3154</v>
      </c>
      <c r="K2526" s="17">
        <f>VLOOKUP(A2526,[4]גיליון1!$A$1574:$P$7681,10,0)</f>
        <v>17900</v>
      </c>
      <c r="L2526" s="17">
        <f>VLOOKUP(A2526,'[2]2023'!$A$9:$I$7853,9,0)</f>
        <v>17900</v>
      </c>
      <c r="M2526" s="18">
        <f>VLOOKUP(A2526,[3]data1683177749303!$A$2:$J$6448,10,0)</f>
        <v>16742.46</v>
      </c>
    </row>
    <row r="2527" spans="1:13" ht="15.75" outlineLevel="1">
      <c r="A2527" s="10">
        <v>1721000126</v>
      </c>
      <c r="B2527" s="11">
        <v>126</v>
      </c>
      <c r="C2527" s="19">
        <v>721000</v>
      </c>
      <c r="D2527" s="13">
        <v>1</v>
      </c>
      <c r="E2527" s="136" t="s">
        <v>3154</v>
      </c>
      <c r="F2527" s="15" t="s">
        <v>23</v>
      </c>
      <c r="G2527" s="137" t="s">
        <v>3154</v>
      </c>
      <c r="H2527" s="13" t="s">
        <v>20</v>
      </c>
      <c r="I2527" s="16">
        <f t="shared" si="135"/>
        <v>0.4375</v>
      </c>
      <c r="J2527" s="126" t="s">
        <v>3154</v>
      </c>
      <c r="K2527" s="17">
        <f>VLOOKUP(A2527,[4]גיליון1!$A$1574:$P$7681,10,0)</f>
        <v>69000</v>
      </c>
      <c r="L2527" s="17">
        <f>VLOOKUP(A2527,'[2]2023'!$A$9:$I$7853,9,0)</f>
        <v>48000</v>
      </c>
      <c r="M2527" s="18">
        <f>VLOOKUP(A2527,[3]data1683177749303!$A$2:$J$6448,10,0)</f>
        <v>48043</v>
      </c>
    </row>
    <row r="2528" spans="1:13" ht="15.75" outlineLevel="1">
      <c r="A2528" s="10">
        <v>1721000130</v>
      </c>
      <c r="B2528" s="11">
        <v>130</v>
      </c>
      <c r="C2528" s="19">
        <v>721000</v>
      </c>
      <c r="D2528" s="13">
        <v>1</v>
      </c>
      <c r="E2528" s="136" t="s">
        <v>3154</v>
      </c>
      <c r="F2528" s="15" t="s">
        <v>24</v>
      </c>
      <c r="G2528" s="137" t="s">
        <v>3154</v>
      </c>
      <c r="H2528" s="13" t="s">
        <v>20</v>
      </c>
      <c r="I2528" s="16">
        <f t="shared" si="135"/>
        <v>0</v>
      </c>
      <c r="J2528" s="126" t="s">
        <v>3154</v>
      </c>
      <c r="K2528" s="17">
        <f>VLOOKUP(A2528,[4]גיליון1!$A$1574:$P$7681,10,0)</f>
        <v>99000</v>
      </c>
      <c r="L2528" s="17">
        <f>VLOOKUP(A2528,'[2]2023'!$A$9:$I$7853,9,0)</f>
        <v>99000</v>
      </c>
      <c r="M2528" s="18">
        <f>VLOOKUP(A2528,[3]data1683177749303!$A$2:$J$6448,10,0)</f>
        <v>80151.16</v>
      </c>
    </row>
    <row r="2529" spans="1:13" ht="15.75" outlineLevel="1">
      <c r="A2529" s="10">
        <v>1721000140</v>
      </c>
      <c r="B2529" s="11">
        <v>140</v>
      </c>
      <c r="C2529" s="19">
        <v>721000</v>
      </c>
      <c r="D2529" s="13">
        <v>1</v>
      </c>
      <c r="E2529" s="136" t="s">
        <v>3154</v>
      </c>
      <c r="F2529" s="15" t="s">
        <v>25</v>
      </c>
      <c r="G2529" s="137" t="s">
        <v>3154</v>
      </c>
      <c r="H2529" s="13" t="s">
        <v>20</v>
      </c>
      <c r="I2529" s="16">
        <f t="shared" si="135"/>
        <v>0</v>
      </c>
      <c r="J2529" s="126" t="s">
        <v>3154</v>
      </c>
      <c r="K2529" s="17">
        <f>VLOOKUP(A2529,[4]גיליון1!$A$1574:$P$7681,10,0)</f>
        <v>170000</v>
      </c>
      <c r="L2529" s="17">
        <f>VLOOKUP(A2529,'[2]2023'!$A$9:$I$7853,9,0)</f>
        <v>170000</v>
      </c>
      <c r="M2529" s="18">
        <f>VLOOKUP(A2529,[3]data1683177749303!$A$2:$J$6448,10,0)</f>
        <v>157980.45000000001</v>
      </c>
    </row>
    <row r="2530" spans="1:13" ht="15.75" outlineLevel="1">
      <c r="A2530" s="10">
        <v>1721000253</v>
      </c>
      <c r="B2530" s="11">
        <v>253</v>
      </c>
      <c r="C2530" s="19">
        <v>721000</v>
      </c>
      <c r="D2530" s="13">
        <v>1</v>
      </c>
      <c r="E2530" s="136" t="s">
        <v>3154</v>
      </c>
      <c r="F2530" s="15" t="s">
        <v>1165</v>
      </c>
      <c r="G2530" s="137" t="s">
        <v>3154</v>
      </c>
      <c r="H2530" s="13" t="s">
        <v>20</v>
      </c>
      <c r="I2530" s="126" t="s">
        <v>3154</v>
      </c>
      <c r="J2530" s="126" t="s">
        <v>3154</v>
      </c>
      <c r="K2530" s="17">
        <f>VLOOKUP(A2530,[4]גיליון1!$A$1574:$P$7681,10,0)</f>
        <v>0</v>
      </c>
      <c r="L2530" s="17">
        <f>VLOOKUP(A2530,'[2]2023'!$A$9:$I$7853,9,0)</f>
        <v>0</v>
      </c>
      <c r="M2530" s="18">
        <f>VLOOKUP(A2530,[3]data1683177749303!$A$2:$J$6448,10,0)</f>
        <v>0</v>
      </c>
    </row>
    <row r="2531" spans="1:13" ht="15.75" outlineLevel="1">
      <c r="A2531" s="10">
        <v>1721000350</v>
      </c>
      <c r="B2531" s="11">
        <v>350</v>
      </c>
      <c r="C2531" s="19">
        <v>721000</v>
      </c>
      <c r="D2531" s="13">
        <v>1</v>
      </c>
      <c r="E2531" s="136" t="s">
        <v>3154</v>
      </c>
      <c r="F2531" s="15" t="s">
        <v>1460</v>
      </c>
      <c r="G2531" s="137" t="s">
        <v>3154</v>
      </c>
      <c r="H2531" s="13" t="s">
        <v>20</v>
      </c>
      <c r="I2531" s="16">
        <f t="shared" si="135"/>
        <v>0</v>
      </c>
      <c r="J2531" s="126" t="s">
        <v>3154</v>
      </c>
      <c r="K2531" s="17">
        <f>VLOOKUP(A2531,[4]גיליון1!$A$1574:$P$7681,10,0)</f>
        <v>46000</v>
      </c>
      <c r="L2531" s="17">
        <f>VLOOKUP(A2531,'[2]2023'!$A$9:$I$7853,9,0)</f>
        <v>46000</v>
      </c>
      <c r="M2531" s="18">
        <f>VLOOKUP(A2531,[3]data1683177749303!$A$2:$J$6448,10,0)</f>
        <v>47981.66</v>
      </c>
    </row>
    <row r="2532" spans="1:13" ht="15.75" outlineLevel="1">
      <c r="A2532" s="10">
        <v>1721000351</v>
      </c>
      <c r="B2532" s="11">
        <v>351</v>
      </c>
      <c r="C2532" s="19">
        <v>721000</v>
      </c>
      <c r="D2532" s="13">
        <v>1</v>
      </c>
      <c r="E2532" s="136" t="s">
        <v>3154</v>
      </c>
      <c r="F2532" s="15" t="s">
        <v>1461</v>
      </c>
      <c r="G2532" s="137" t="s">
        <v>3154</v>
      </c>
      <c r="H2532" s="13" t="s">
        <v>20</v>
      </c>
      <c r="I2532" s="16">
        <f t="shared" si="135"/>
        <v>0</v>
      </c>
      <c r="J2532" s="126" t="s">
        <v>3154</v>
      </c>
      <c r="K2532" s="17">
        <f>VLOOKUP(A2532,[4]גיליון1!$A$1574:$P$7681,10,0)</f>
        <v>29400</v>
      </c>
      <c r="L2532" s="17">
        <f>VLOOKUP(A2532,'[2]2023'!$A$9:$I$7853,9,0)</f>
        <v>29400</v>
      </c>
      <c r="M2532" s="18">
        <f>VLOOKUP(A2532,[3]data1683177749303!$A$2:$J$6448,10,0)</f>
        <v>14328.92</v>
      </c>
    </row>
    <row r="2533" spans="1:13" ht="15.75" outlineLevel="1">
      <c r="A2533" s="10">
        <v>1721000400</v>
      </c>
      <c r="B2533" s="11">
        <v>400</v>
      </c>
      <c r="C2533" s="19">
        <v>721000</v>
      </c>
      <c r="D2533" s="13">
        <v>1</v>
      </c>
      <c r="E2533" s="136" t="s">
        <v>3154</v>
      </c>
      <c r="F2533" s="15" t="s">
        <v>29</v>
      </c>
      <c r="G2533" s="137" t="s">
        <v>3154</v>
      </c>
      <c r="H2533" s="13" t="s">
        <v>11</v>
      </c>
      <c r="I2533" s="126" t="s">
        <v>3154</v>
      </c>
      <c r="J2533" s="126" t="s">
        <v>3154</v>
      </c>
      <c r="K2533" s="17">
        <f>VLOOKUP(A2533,[4]גיליון1!$A$1574:$P$7681,10,0)</f>
        <v>0</v>
      </c>
      <c r="L2533" s="17">
        <f>VLOOKUP(A2533,'[2]2023'!$A$9:$I$7853,9,0)</f>
        <v>0</v>
      </c>
      <c r="M2533" s="140" t="s">
        <v>3154</v>
      </c>
    </row>
    <row r="2534" spans="1:13" ht="15.75" outlineLevel="1">
      <c r="A2534" s="10">
        <v>1721000437</v>
      </c>
      <c r="B2534" s="11">
        <v>437</v>
      </c>
      <c r="C2534" s="19">
        <v>721000</v>
      </c>
      <c r="D2534" s="13">
        <v>1</v>
      </c>
      <c r="E2534" s="136" t="s">
        <v>3154</v>
      </c>
      <c r="F2534" s="15" t="s">
        <v>1462</v>
      </c>
      <c r="G2534" s="137" t="s">
        <v>3154</v>
      </c>
      <c r="H2534" s="13" t="s">
        <v>31</v>
      </c>
      <c r="I2534" s="16">
        <f t="shared" si="135"/>
        <v>0.39318885448916419</v>
      </c>
      <c r="J2534" s="126" t="s">
        <v>3154</v>
      </c>
      <c r="K2534" s="17">
        <f>VLOOKUP(A2534,[4]גיליון1!$A$1574:$P$7681,10,0)</f>
        <v>135000</v>
      </c>
      <c r="L2534" s="17">
        <f>VLOOKUP(A2534,'[2]2023'!$A$9:$I$7853,9,0)</f>
        <v>96900</v>
      </c>
      <c r="M2534" s="18">
        <f>VLOOKUP(A2534,[3]data1683177749303!$A$2:$J$6448,10,0)</f>
        <v>103295.87</v>
      </c>
    </row>
    <row r="2535" spans="1:13" ht="15.75" outlineLevel="1">
      <c r="A2535" s="10">
        <v>1721000438</v>
      </c>
      <c r="B2535" s="11">
        <v>438</v>
      </c>
      <c r="C2535" s="19">
        <v>721000</v>
      </c>
      <c r="D2535" s="13">
        <v>1</v>
      </c>
      <c r="E2535" s="136" t="s">
        <v>3154</v>
      </c>
      <c r="F2535" s="15" t="s">
        <v>1463</v>
      </c>
      <c r="G2535" s="137" t="s">
        <v>3154</v>
      </c>
      <c r="H2535" s="13" t="s">
        <v>34</v>
      </c>
      <c r="I2535" s="16">
        <f t="shared" si="135"/>
        <v>6.0714285714285721E-2</v>
      </c>
      <c r="J2535" s="126" t="s">
        <v>3154</v>
      </c>
      <c r="K2535" s="17">
        <f>VLOOKUP(A2535,[4]גיליון1!$A$1574:$P$7681,10,0)</f>
        <v>29700</v>
      </c>
      <c r="L2535" s="17">
        <f>VLOOKUP(A2535,'[2]2023'!$A$9:$I$7853,9,0)</f>
        <v>28000</v>
      </c>
      <c r="M2535" s="18">
        <f>VLOOKUP(A2535,[3]data1683177749303!$A$2:$J$6448,10,0)</f>
        <v>27220</v>
      </c>
    </row>
    <row r="2536" spans="1:13" ht="15.75" outlineLevel="1">
      <c r="A2536" s="10">
        <v>1721000439</v>
      </c>
      <c r="B2536" s="69">
        <v>439</v>
      </c>
      <c r="C2536" s="70">
        <v>721000</v>
      </c>
      <c r="D2536" s="71">
        <v>1</v>
      </c>
      <c r="E2536" s="186" t="s">
        <v>3154</v>
      </c>
      <c r="F2536" s="72" t="s">
        <v>1464</v>
      </c>
      <c r="G2536" s="187" t="s">
        <v>3154</v>
      </c>
      <c r="H2536" s="13" t="s">
        <v>31</v>
      </c>
      <c r="I2536" s="16">
        <f t="shared" si="135"/>
        <v>-9.4117647058823528E-2</v>
      </c>
      <c r="J2536" s="126" t="s">
        <v>3154</v>
      </c>
      <c r="K2536" s="17">
        <v>7700</v>
      </c>
      <c r="L2536" s="17">
        <f>VLOOKUP(A2536,'[2]2023'!$A$9:$I$7853,9,0)</f>
        <v>8500</v>
      </c>
      <c r="M2536" s="18">
        <f>VLOOKUP(A2536,[3]data1683177749303!$A$2:$J$6448,10,0)</f>
        <v>1860</v>
      </c>
    </row>
    <row r="2537" spans="1:13" ht="15.75" outlineLevel="1">
      <c r="A2537" s="10">
        <v>1721000450</v>
      </c>
      <c r="B2537" s="11">
        <v>450</v>
      </c>
      <c r="C2537" s="19">
        <v>721000</v>
      </c>
      <c r="D2537" s="13">
        <v>1</v>
      </c>
      <c r="E2537" s="136" t="s">
        <v>3154</v>
      </c>
      <c r="F2537" s="39" t="s">
        <v>46</v>
      </c>
      <c r="G2537" s="154" t="s">
        <v>3154</v>
      </c>
      <c r="H2537" s="13" t="s">
        <v>31</v>
      </c>
      <c r="I2537" s="16">
        <f t="shared" si="135"/>
        <v>-9.0909090909090939E-2</v>
      </c>
      <c r="J2537" s="126" t="s">
        <v>3154</v>
      </c>
      <c r="K2537" s="17">
        <v>1000</v>
      </c>
      <c r="L2537" s="17">
        <f>VLOOKUP(A2537,'[2]2023'!$A$9:$I$7853,9,0)</f>
        <v>1100</v>
      </c>
      <c r="M2537" s="18">
        <f>VLOOKUP(A2537,[3]data1683177749303!$A$2:$J$6448,10,0)</f>
        <v>0</v>
      </c>
    </row>
    <row r="2538" spans="1:13" ht="15.75" outlineLevel="1">
      <c r="A2538" s="10">
        <v>1721000470</v>
      </c>
      <c r="B2538" s="11">
        <v>470</v>
      </c>
      <c r="C2538" s="19">
        <v>721000</v>
      </c>
      <c r="D2538" s="13">
        <v>1</v>
      </c>
      <c r="E2538" s="136" t="s">
        <v>3154</v>
      </c>
      <c r="F2538" s="15" t="s">
        <v>48</v>
      </c>
      <c r="G2538" s="137" t="s">
        <v>3154</v>
      </c>
      <c r="H2538" s="13" t="s">
        <v>34</v>
      </c>
      <c r="I2538" s="16">
        <f t="shared" si="135"/>
        <v>-0.10869565217391308</v>
      </c>
      <c r="J2538" s="126" t="s">
        <v>3154</v>
      </c>
      <c r="K2538" s="17">
        <v>4100</v>
      </c>
      <c r="L2538" s="17">
        <f>VLOOKUP(A2538,'[2]2023'!$A$9:$I$7853,9,0)</f>
        <v>4600</v>
      </c>
      <c r="M2538" s="18">
        <f>VLOOKUP(A2538,[3]data1683177749303!$A$2:$J$6448,10,0)</f>
        <v>1771.92</v>
      </c>
    </row>
    <row r="2539" spans="1:13" ht="15.75" outlineLevel="1">
      <c r="A2539" s="10">
        <v>1721000471</v>
      </c>
      <c r="B2539" s="11">
        <v>471</v>
      </c>
      <c r="C2539" s="19">
        <v>721000</v>
      </c>
      <c r="D2539" s="13">
        <v>1</v>
      </c>
      <c r="E2539" s="136" t="s">
        <v>3154</v>
      </c>
      <c r="F2539" s="15" t="s">
        <v>87</v>
      </c>
      <c r="G2539" s="137" t="s">
        <v>3154</v>
      </c>
      <c r="H2539" s="13" t="s">
        <v>34</v>
      </c>
      <c r="I2539" s="16">
        <f t="shared" si="135"/>
        <v>-0.10169491525423724</v>
      </c>
      <c r="J2539" s="126" t="s">
        <v>3154</v>
      </c>
      <c r="K2539" s="17">
        <v>10600</v>
      </c>
      <c r="L2539" s="17">
        <f>VLOOKUP(A2539,'[2]2023'!$A$9:$I$7853,9,0)</f>
        <v>11800</v>
      </c>
      <c r="M2539" s="18">
        <f>VLOOKUP(A2539,[3]data1683177749303!$A$2:$J$6448,10,0)</f>
        <v>9751.49</v>
      </c>
    </row>
    <row r="2540" spans="1:13" ht="15.75" outlineLevel="1">
      <c r="A2540" s="10">
        <v>1721000500</v>
      </c>
      <c r="B2540" s="11">
        <v>500</v>
      </c>
      <c r="C2540" s="19">
        <v>721000</v>
      </c>
      <c r="D2540" s="13">
        <v>1</v>
      </c>
      <c r="E2540" s="136" t="s">
        <v>3154</v>
      </c>
      <c r="F2540" s="15" t="s">
        <v>51</v>
      </c>
      <c r="G2540" s="137" t="s">
        <v>3154</v>
      </c>
      <c r="H2540" s="13" t="s">
        <v>11</v>
      </c>
      <c r="I2540" s="126" t="s">
        <v>3154</v>
      </c>
      <c r="J2540" s="126" t="s">
        <v>3154</v>
      </c>
      <c r="K2540" s="17">
        <f>VLOOKUP(A2540,[4]גיליון1!$A$1574:$P$7681,10,0)</f>
        <v>0</v>
      </c>
      <c r="L2540" s="17">
        <f>VLOOKUP(A2540,'[2]2023'!$A$9:$I$7853,9,0)</f>
        <v>0</v>
      </c>
      <c r="M2540" s="140" t="s">
        <v>3154</v>
      </c>
    </row>
    <row r="2541" spans="1:13" ht="15.75" outlineLevel="1">
      <c r="A2541" s="10">
        <v>1721000511</v>
      </c>
      <c r="B2541" s="11">
        <v>511</v>
      </c>
      <c r="C2541" s="19">
        <v>721000</v>
      </c>
      <c r="D2541" s="13">
        <v>1</v>
      </c>
      <c r="E2541" s="136" t="s">
        <v>3154</v>
      </c>
      <c r="F2541" s="15" t="s">
        <v>88</v>
      </c>
      <c r="G2541" s="137" t="s">
        <v>3154</v>
      </c>
      <c r="H2541" s="13" t="s">
        <v>34</v>
      </c>
      <c r="I2541" s="16">
        <f t="shared" si="135"/>
        <v>-9.9999999999999978E-2</v>
      </c>
      <c r="J2541" s="126" t="s">
        <v>3154</v>
      </c>
      <c r="K2541" s="17">
        <f>VLOOKUP(A2541,[4]גיליון1!$A$1574:$P$7681,10,0)</f>
        <v>17100</v>
      </c>
      <c r="L2541" s="17">
        <f>VLOOKUP(A2541,'[2]2023'!$A$9:$I$7853,9,0)</f>
        <v>19000</v>
      </c>
      <c r="M2541" s="18">
        <f>VLOOKUP(A2541,[3]data1683177749303!$A$2:$J$6448,10,0)</f>
        <v>18468.03</v>
      </c>
    </row>
    <row r="2542" spans="1:13" ht="15.75" outlineLevel="1">
      <c r="A2542" s="10">
        <v>1721000512</v>
      </c>
      <c r="B2542" s="11">
        <v>512</v>
      </c>
      <c r="C2542" s="19">
        <v>721000</v>
      </c>
      <c r="D2542" s="13">
        <v>1</v>
      </c>
      <c r="E2542" s="136" t="s">
        <v>3154</v>
      </c>
      <c r="F2542" s="15" t="s">
        <v>89</v>
      </c>
      <c r="G2542" s="137" t="s">
        <v>3154</v>
      </c>
      <c r="H2542" s="13" t="s">
        <v>34</v>
      </c>
      <c r="I2542" s="16">
        <f t="shared" si="135"/>
        <v>0</v>
      </c>
      <c r="J2542" s="126" t="s">
        <v>3154</v>
      </c>
      <c r="K2542" s="17">
        <v>400</v>
      </c>
      <c r="L2542" s="17">
        <f>VLOOKUP(A2542,'[2]2023'!$A$9:$I$7853,9,0)</f>
        <v>400</v>
      </c>
      <c r="M2542" s="18">
        <f>VLOOKUP(A2542,[3]data1683177749303!$A$2:$J$6448,10,0)</f>
        <v>0</v>
      </c>
    </row>
    <row r="2543" spans="1:13" ht="15.75" outlineLevel="1">
      <c r="A2543" s="10">
        <v>1721000522</v>
      </c>
      <c r="B2543" s="11">
        <v>522</v>
      </c>
      <c r="C2543" s="19">
        <v>721000</v>
      </c>
      <c r="D2543" s="13">
        <v>1</v>
      </c>
      <c r="E2543" s="136" t="s">
        <v>3154</v>
      </c>
      <c r="F2543" s="15" t="s">
        <v>90</v>
      </c>
      <c r="G2543" s="137" t="s">
        <v>3154</v>
      </c>
      <c r="H2543" s="13" t="s">
        <v>34</v>
      </c>
      <c r="I2543" s="16">
        <f t="shared" si="135"/>
        <v>0</v>
      </c>
      <c r="J2543" s="126" t="s">
        <v>3154</v>
      </c>
      <c r="K2543" s="17">
        <v>300</v>
      </c>
      <c r="L2543" s="17">
        <f>VLOOKUP(A2543,'[2]2023'!$A$9:$I$7853,9,0)</f>
        <v>300</v>
      </c>
      <c r="M2543" s="18">
        <f>VLOOKUP(A2543,[3]data1683177749303!$A$2:$J$6448,10,0)</f>
        <v>125</v>
      </c>
    </row>
    <row r="2544" spans="1:13" ht="15.75" outlineLevel="1">
      <c r="A2544" s="10">
        <v>1721000550</v>
      </c>
      <c r="B2544" s="11">
        <v>550</v>
      </c>
      <c r="C2544" s="19">
        <v>721000</v>
      </c>
      <c r="D2544" s="13">
        <v>1</v>
      </c>
      <c r="E2544" s="136" t="s">
        <v>3154</v>
      </c>
      <c r="F2544" s="15" t="s">
        <v>58</v>
      </c>
      <c r="G2544" s="137" t="s">
        <v>3154</v>
      </c>
      <c r="H2544" s="13" t="s">
        <v>34</v>
      </c>
      <c r="I2544" s="16">
        <f t="shared" si="135"/>
        <v>-0.10526315789473684</v>
      </c>
      <c r="J2544" s="126" t="s">
        <v>3154</v>
      </c>
      <c r="K2544" s="17">
        <v>1700</v>
      </c>
      <c r="L2544" s="17">
        <f>VLOOKUP(A2544,'[2]2023'!$A$9:$I$7853,9,0)</f>
        <v>1900</v>
      </c>
      <c r="M2544" s="18">
        <f>VLOOKUP(A2544,[3]data1683177749303!$A$2:$J$6448,10,0)</f>
        <v>3655</v>
      </c>
    </row>
    <row r="2545" spans="1:13" ht="15.75" outlineLevel="1">
      <c r="A2545" s="10">
        <v>1721000561</v>
      </c>
      <c r="B2545" s="11">
        <v>561</v>
      </c>
      <c r="C2545" s="19">
        <v>721000</v>
      </c>
      <c r="D2545" s="13">
        <v>1</v>
      </c>
      <c r="E2545" s="136" t="s">
        <v>3154</v>
      </c>
      <c r="F2545" s="15" t="s">
        <v>59</v>
      </c>
      <c r="G2545" s="137" t="s">
        <v>3154</v>
      </c>
      <c r="H2545" s="13" t="s">
        <v>34</v>
      </c>
      <c r="I2545" s="16">
        <f t="shared" si="135"/>
        <v>-9.9999999999999978E-2</v>
      </c>
      <c r="J2545" s="126" t="s">
        <v>3154</v>
      </c>
      <c r="K2545" s="17">
        <f>VLOOKUP(A2545,[4]גיליון1!$A$1574:$P$7681,10,0)</f>
        <v>9000</v>
      </c>
      <c r="L2545" s="17">
        <f>VLOOKUP(A2545,'[2]2023'!$A$9:$I$7853,9,0)</f>
        <v>10000</v>
      </c>
      <c r="M2545" s="18">
        <f>VLOOKUP(A2545,[3]data1683177749303!$A$2:$J$6448,10,0)</f>
        <v>8751</v>
      </c>
    </row>
    <row r="2546" spans="1:13" ht="15.75" outlineLevel="1">
      <c r="A2546" s="10">
        <v>1721000562</v>
      </c>
      <c r="B2546" s="11">
        <v>562</v>
      </c>
      <c r="C2546" s="19">
        <v>721000</v>
      </c>
      <c r="D2546" s="13">
        <v>1</v>
      </c>
      <c r="E2546" s="136" t="s">
        <v>3154</v>
      </c>
      <c r="F2546" s="15" t="s">
        <v>60</v>
      </c>
      <c r="G2546" s="137" t="s">
        <v>3154</v>
      </c>
      <c r="H2546" s="13" t="s">
        <v>34</v>
      </c>
      <c r="I2546" s="16">
        <f t="shared" si="135"/>
        <v>-0.125</v>
      </c>
      <c r="J2546" s="126" t="s">
        <v>3154</v>
      </c>
      <c r="K2546" s="17">
        <v>700</v>
      </c>
      <c r="L2546" s="17">
        <f>VLOOKUP(A2546,'[2]2023'!$A$9:$I$7853,9,0)</f>
        <v>800</v>
      </c>
      <c r="M2546" s="18">
        <f>VLOOKUP(A2546,[3]data1683177749303!$A$2:$J$6448,10,0)</f>
        <v>349.49</v>
      </c>
    </row>
    <row r="2547" spans="1:13" ht="15.75" outlineLevel="1">
      <c r="A2547" s="10">
        <v>1721000571</v>
      </c>
      <c r="B2547" s="11">
        <v>571</v>
      </c>
      <c r="C2547" s="19">
        <v>721000</v>
      </c>
      <c r="D2547" s="13">
        <v>1</v>
      </c>
      <c r="E2547" s="136" t="s">
        <v>3154</v>
      </c>
      <c r="F2547" s="15" t="s">
        <v>91</v>
      </c>
      <c r="G2547" s="137" t="s">
        <v>3154</v>
      </c>
      <c r="H2547" s="13" t="s">
        <v>31</v>
      </c>
      <c r="I2547" s="16">
        <f t="shared" si="135"/>
        <v>0</v>
      </c>
      <c r="J2547" s="126" t="s">
        <v>3154</v>
      </c>
      <c r="K2547" s="17">
        <f>VLOOKUP(A2547,[4]גיליון1!$A$1574:$P$7681,10,0)</f>
        <v>79100</v>
      </c>
      <c r="L2547" s="17">
        <f>VLOOKUP(A2547,'[2]2023'!$A$9:$I$7853,9,0)</f>
        <v>79100</v>
      </c>
      <c r="M2547" s="18">
        <f>VLOOKUP(A2547,[3]data1683177749303!$A$2:$J$6448,10,0)</f>
        <v>79100</v>
      </c>
    </row>
    <row r="2548" spans="1:13" ht="15.75" outlineLevel="1">
      <c r="A2548" s="10">
        <v>1721000596</v>
      </c>
      <c r="B2548" s="11">
        <v>596</v>
      </c>
      <c r="C2548" s="19">
        <v>721000</v>
      </c>
      <c r="D2548" s="13">
        <v>1</v>
      </c>
      <c r="E2548" s="136" t="s">
        <v>3154</v>
      </c>
      <c r="F2548" s="15" t="s">
        <v>92</v>
      </c>
      <c r="G2548" s="137" t="s">
        <v>3154</v>
      </c>
      <c r="H2548" s="13" t="s">
        <v>31</v>
      </c>
      <c r="I2548" s="16">
        <f t="shared" si="135"/>
        <v>7.2916666666666741E-2</v>
      </c>
      <c r="J2548" s="126" t="s">
        <v>3154</v>
      </c>
      <c r="K2548" s="17">
        <f>VLOOKUP(A2548,[4]גיליון1!$A$1574:$P$7681,10,0)</f>
        <v>103000</v>
      </c>
      <c r="L2548" s="17">
        <f>VLOOKUP(A2548,'[2]2023'!$A$9:$I$7853,9,0)</f>
        <v>96000</v>
      </c>
      <c r="M2548" s="18">
        <f>VLOOKUP(A2548,[3]data1683177749303!$A$2:$J$6448,10,0)</f>
        <v>80167</v>
      </c>
    </row>
    <row r="2549" spans="1:13" ht="15.75" outlineLevel="1">
      <c r="A2549" s="10">
        <v>1721000710</v>
      </c>
      <c r="B2549" s="11">
        <v>710</v>
      </c>
      <c r="C2549" s="19">
        <v>721000</v>
      </c>
      <c r="D2549" s="13">
        <v>1</v>
      </c>
      <c r="E2549" s="136" t="s">
        <v>3154</v>
      </c>
      <c r="F2549" s="15" t="s">
        <v>62</v>
      </c>
      <c r="G2549" s="137" t="s">
        <v>3154</v>
      </c>
      <c r="H2549" s="13" t="s">
        <v>34</v>
      </c>
      <c r="I2549" s="16">
        <f t="shared" si="135"/>
        <v>-0.10526315789473684</v>
      </c>
      <c r="J2549" s="126" t="s">
        <v>3154</v>
      </c>
      <c r="K2549" s="17">
        <v>1700</v>
      </c>
      <c r="L2549" s="17">
        <f>VLOOKUP(A2549,'[2]2023'!$A$9:$I$7853,9,0)</f>
        <v>1900</v>
      </c>
      <c r="M2549" s="18">
        <f>VLOOKUP(A2549,[3]data1683177749303!$A$2:$J$6448,10,0)</f>
        <v>0</v>
      </c>
    </row>
    <row r="2550" spans="1:13" ht="15.75" outlineLevel="1">
      <c r="A2550" s="10">
        <v>1721000722</v>
      </c>
      <c r="B2550" s="11">
        <v>722</v>
      </c>
      <c r="C2550" s="19">
        <v>721000</v>
      </c>
      <c r="D2550" s="13">
        <v>1</v>
      </c>
      <c r="E2550" s="136" t="s">
        <v>3154</v>
      </c>
      <c r="F2550" s="15" t="s">
        <v>64</v>
      </c>
      <c r="G2550" s="137" t="s">
        <v>3154</v>
      </c>
      <c r="H2550" s="13" t="s">
        <v>34</v>
      </c>
      <c r="I2550" s="16">
        <f t="shared" si="135"/>
        <v>-9.9999999999999978E-2</v>
      </c>
      <c r="J2550" s="126" t="s">
        <v>3154</v>
      </c>
      <c r="K2550" s="17">
        <f>VLOOKUP(A2550,[4]גיליון1!$A$1574:$P$7681,10,0)</f>
        <v>6300</v>
      </c>
      <c r="L2550" s="17">
        <f>VLOOKUP(A2550,'[2]2023'!$A$9:$I$7853,9,0)</f>
        <v>7000</v>
      </c>
      <c r="M2550" s="18">
        <f>VLOOKUP(A2550,[3]data1683177749303!$A$2:$J$6448,10,0)</f>
        <v>5994.33</v>
      </c>
    </row>
    <row r="2551" spans="1:13" ht="15.75" outlineLevel="1">
      <c r="A2551" s="10">
        <v>1721000740</v>
      </c>
      <c r="B2551" s="11">
        <v>740</v>
      </c>
      <c r="C2551" s="19">
        <v>721000</v>
      </c>
      <c r="D2551" s="13">
        <v>1</v>
      </c>
      <c r="E2551" s="136" t="s">
        <v>3154</v>
      </c>
      <c r="F2551" s="15" t="s">
        <v>1465</v>
      </c>
      <c r="G2551" s="137" t="s">
        <v>3154</v>
      </c>
      <c r="H2551" s="13" t="s">
        <v>34</v>
      </c>
      <c r="I2551" s="16">
        <f t="shared" si="135"/>
        <v>-9.9999999999999978E-2</v>
      </c>
      <c r="J2551" s="126" t="s">
        <v>3154</v>
      </c>
      <c r="K2551" s="17">
        <f>VLOOKUP(A2551,[4]גיליון1!$A$1574:$P$7681,10,0)</f>
        <v>6300</v>
      </c>
      <c r="L2551" s="17">
        <f>VLOOKUP(A2551,'[2]2023'!$A$9:$I$7853,9,0)</f>
        <v>7000</v>
      </c>
      <c r="M2551" s="18">
        <f>VLOOKUP(A2551,[3]data1683177749303!$A$2:$J$6448,10,0)</f>
        <v>4557.2</v>
      </c>
    </row>
    <row r="2552" spans="1:13" ht="15.75" outlineLevel="1">
      <c r="A2552" s="10">
        <v>1721000742</v>
      </c>
      <c r="B2552" s="11">
        <v>742</v>
      </c>
      <c r="C2552" s="19">
        <v>721000</v>
      </c>
      <c r="D2552" s="13">
        <v>1</v>
      </c>
      <c r="E2552" s="136" t="s">
        <v>3154</v>
      </c>
      <c r="F2552" s="15" t="s">
        <v>65</v>
      </c>
      <c r="G2552" s="137" t="s">
        <v>3154</v>
      </c>
      <c r="H2552" s="13" t="s">
        <v>34</v>
      </c>
      <c r="I2552" s="16">
        <f t="shared" si="135"/>
        <v>-9.9999999999999978E-2</v>
      </c>
      <c r="J2552" s="126" t="s">
        <v>3154</v>
      </c>
      <c r="K2552" s="17">
        <f>VLOOKUP(A2552,[4]גיליון1!$A$1574:$P$7681,10,0)</f>
        <v>13500</v>
      </c>
      <c r="L2552" s="17">
        <f>VLOOKUP(A2552,'[2]2023'!$A$9:$I$7853,9,0)</f>
        <v>15000</v>
      </c>
      <c r="M2552" s="18">
        <f>VLOOKUP(A2552,[3]data1683177749303!$A$2:$J$6448,10,0)</f>
        <v>13055.58</v>
      </c>
    </row>
    <row r="2553" spans="1:13" ht="15.75" outlineLevel="1">
      <c r="A2553" s="10">
        <v>1721000743</v>
      </c>
      <c r="B2553" s="11">
        <v>743</v>
      </c>
      <c r="C2553" s="19">
        <v>721000</v>
      </c>
      <c r="D2553" s="13">
        <v>1</v>
      </c>
      <c r="E2553" s="136" t="s">
        <v>3154</v>
      </c>
      <c r="F2553" s="15" t="s">
        <v>1466</v>
      </c>
      <c r="G2553" s="137" t="s">
        <v>3154</v>
      </c>
      <c r="H2553" s="13" t="s">
        <v>34</v>
      </c>
      <c r="I2553" s="126" t="s">
        <v>3154</v>
      </c>
      <c r="J2553" s="126" t="s">
        <v>3154</v>
      </c>
      <c r="K2553" s="17">
        <f>VLOOKUP(A2553,[4]גיליון1!$A$1574:$P$7681,10,0)</f>
        <v>75000</v>
      </c>
      <c r="L2553" s="17">
        <f>VLOOKUP(A2553,'[2]2023'!$A$9:$I$7853,9,0)</f>
        <v>75000</v>
      </c>
      <c r="M2553" s="18">
        <f>VLOOKUP(A2553,[3]data1683177749303!$A$2:$J$6448,10,0)</f>
        <v>134151.82</v>
      </c>
    </row>
    <row r="2554" spans="1:13" ht="15.75" outlineLevel="1">
      <c r="A2554" s="10">
        <v>1721000751</v>
      </c>
      <c r="B2554" s="11">
        <v>751</v>
      </c>
      <c r="C2554" s="19">
        <v>721000</v>
      </c>
      <c r="D2554" s="13">
        <v>1</v>
      </c>
      <c r="E2554" s="136" t="s">
        <v>3154</v>
      </c>
      <c r="F2554" s="15" t="s">
        <v>68</v>
      </c>
      <c r="G2554" s="137" t="s">
        <v>3154</v>
      </c>
      <c r="H2554" s="13" t="s">
        <v>34</v>
      </c>
      <c r="I2554" s="126" t="s">
        <v>3154</v>
      </c>
      <c r="J2554" s="126" t="s">
        <v>3154</v>
      </c>
      <c r="K2554" s="17">
        <f>VLOOKUP(A2554,[4]גיליון1!$A$1574:$P$7681,10,0)</f>
        <v>0</v>
      </c>
      <c r="L2554" s="17">
        <f>VLOOKUP(A2554,'[2]2023'!$A$9:$I$7853,9,0)</f>
        <v>0</v>
      </c>
      <c r="M2554" s="140" t="s">
        <v>3154</v>
      </c>
    </row>
    <row r="2555" spans="1:13" ht="15.75" outlineLevel="1">
      <c r="A2555" s="10">
        <v>1721000753</v>
      </c>
      <c r="B2555" s="11">
        <v>753</v>
      </c>
      <c r="C2555" s="19">
        <v>721000</v>
      </c>
      <c r="D2555" s="13">
        <v>1</v>
      </c>
      <c r="E2555" s="136" t="s">
        <v>3154</v>
      </c>
      <c r="F2555" s="15" t="s">
        <v>1165</v>
      </c>
      <c r="G2555" s="137" t="s">
        <v>3154</v>
      </c>
      <c r="H2555" s="13" t="s">
        <v>31</v>
      </c>
      <c r="I2555" s="126" t="s">
        <v>3154</v>
      </c>
      <c r="J2555" s="126" t="s">
        <v>3154</v>
      </c>
      <c r="K2555" s="17">
        <f>VLOOKUP(A2555,[4]גיליון1!$A$1574:$P$7681,10,0)</f>
        <v>0</v>
      </c>
      <c r="L2555" s="17">
        <f>VLOOKUP(A2555,'[2]2023'!$A$9:$I$7853,9,0)</f>
        <v>0</v>
      </c>
      <c r="M2555" s="140" t="s">
        <v>3154</v>
      </c>
    </row>
    <row r="2556" spans="1:13" ht="15.75" outlineLevel="1">
      <c r="A2556" s="10">
        <v>1721000780</v>
      </c>
      <c r="B2556" s="11">
        <v>780</v>
      </c>
      <c r="C2556" s="19">
        <v>721000</v>
      </c>
      <c r="D2556" s="13">
        <v>1</v>
      </c>
      <c r="E2556" s="136" t="s">
        <v>3154</v>
      </c>
      <c r="F2556" s="15" t="s">
        <v>1467</v>
      </c>
      <c r="G2556" s="137" t="s">
        <v>3154</v>
      </c>
      <c r="H2556" s="13" t="s">
        <v>34</v>
      </c>
      <c r="I2556" s="16">
        <f t="shared" si="135"/>
        <v>-0.10025062656641603</v>
      </c>
      <c r="J2556" s="126" t="s">
        <v>3154</v>
      </c>
      <c r="K2556" s="17">
        <v>35900</v>
      </c>
      <c r="L2556" s="17">
        <f>VLOOKUP(A2556,'[2]2023'!$A$9:$I$7853,9,0)</f>
        <v>39900</v>
      </c>
      <c r="M2556" s="18">
        <f>VLOOKUP(A2556,[3]data1683177749303!$A$2:$J$6448,10,0)</f>
        <v>28147.78</v>
      </c>
    </row>
    <row r="2557" spans="1:13" ht="15.75" outlineLevel="1">
      <c r="A2557" s="10">
        <v>1721000781</v>
      </c>
      <c r="B2557" s="11">
        <v>781</v>
      </c>
      <c r="C2557" s="19">
        <v>721000</v>
      </c>
      <c r="D2557" s="13">
        <v>1</v>
      </c>
      <c r="E2557" s="136" t="s">
        <v>3154</v>
      </c>
      <c r="F2557" s="15" t="s">
        <v>1468</v>
      </c>
      <c r="G2557" s="137" t="s">
        <v>3154</v>
      </c>
      <c r="H2557" s="13" t="s">
        <v>34</v>
      </c>
      <c r="I2557" s="16">
        <f t="shared" si="135"/>
        <v>-9.9999999999999978E-2</v>
      </c>
      <c r="J2557" s="126" t="s">
        <v>3154</v>
      </c>
      <c r="K2557" s="17">
        <f>VLOOKUP(A2557,[4]גיליון1!$A$1574:$P$7681,10,0)</f>
        <v>15300</v>
      </c>
      <c r="L2557" s="17">
        <f>VLOOKUP(A2557,'[2]2023'!$A$9:$I$7853,9,0)</f>
        <v>17000</v>
      </c>
      <c r="M2557" s="18">
        <f>VLOOKUP(A2557,[3]data1683177749303!$A$2:$J$6448,10,0)</f>
        <v>32503.599999999999</v>
      </c>
    </row>
    <row r="2558" spans="1:13" ht="15.75" outlineLevel="1">
      <c r="A2558" s="10">
        <v>1721000782</v>
      </c>
      <c r="B2558" s="11">
        <v>782</v>
      </c>
      <c r="C2558" s="19">
        <v>721000</v>
      </c>
      <c r="D2558" s="13">
        <v>1</v>
      </c>
      <c r="E2558" s="136" t="s">
        <v>3154</v>
      </c>
      <c r="F2558" s="15" t="s">
        <v>1469</v>
      </c>
      <c r="G2558" s="137" t="s">
        <v>3154</v>
      </c>
      <c r="H2558" s="13" t="s">
        <v>34</v>
      </c>
      <c r="I2558" s="16">
        <f t="shared" si="135"/>
        <v>-9.9999999999999978E-2</v>
      </c>
      <c r="J2558" s="126" t="s">
        <v>3154</v>
      </c>
      <c r="K2558" s="17">
        <f>VLOOKUP(A2558,[4]גיליון1!$A$1574:$P$7681,10,0)</f>
        <v>1795500</v>
      </c>
      <c r="L2558" s="17">
        <f>VLOOKUP(A2558,'[2]2023'!$A$9:$I$7853,9,0)</f>
        <v>1995000</v>
      </c>
      <c r="M2558" s="18">
        <f>VLOOKUP(A2558,[3]data1683177749303!$A$2:$J$6448,10,0)</f>
        <v>1570214.21</v>
      </c>
    </row>
    <row r="2559" spans="1:13" ht="15.75" outlineLevel="1">
      <c r="A2559" s="10">
        <v>1721000784</v>
      </c>
      <c r="B2559" s="11">
        <v>784</v>
      </c>
      <c r="C2559" s="19">
        <v>721000</v>
      </c>
      <c r="D2559" s="13">
        <v>1</v>
      </c>
      <c r="E2559" s="136" t="s">
        <v>3154</v>
      </c>
      <c r="F2559" s="15" t="s">
        <v>1470</v>
      </c>
      <c r="G2559" s="137" t="s">
        <v>3154</v>
      </c>
      <c r="H2559" s="13" t="s">
        <v>34</v>
      </c>
      <c r="I2559" s="16">
        <f t="shared" si="135"/>
        <v>-0.10108303249097472</v>
      </c>
      <c r="J2559" s="126" t="s">
        <v>3154</v>
      </c>
      <c r="K2559" s="17">
        <v>24900</v>
      </c>
      <c r="L2559" s="17">
        <f>VLOOKUP(A2559,'[2]2023'!$A$9:$I$7853,9,0)</f>
        <v>27700</v>
      </c>
      <c r="M2559" s="18">
        <f>VLOOKUP(A2559,[3]data1683177749303!$A$2:$J$6448,10,0)</f>
        <v>27169.54</v>
      </c>
    </row>
    <row r="2560" spans="1:13" ht="15.75" outlineLevel="1">
      <c r="A2560" s="10">
        <v>1721000900</v>
      </c>
      <c r="B2560" s="11">
        <v>900</v>
      </c>
      <c r="C2560" s="19">
        <v>721000</v>
      </c>
      <c r="D2560" s="13">
        <v>1</v>
      </c>
      <c r="E2560" s="136" t="s">
        <v>3154</v>
      </c>
      <c r="F2560" s="15" t="s">
        <v>94</v>
      </c>
      <c r="G2560" s="137" t="s">
        <v>3154</v>
      </c>
      <c r="H2560" s="13" t="s">
        <v>11</v>
      </c>
      <c r="I2560" s="126" t="s">
        <v>3154</v>
      </c>
      <c r="J2560" s="126" t="s">
        <v>3154</v>
      </c>
      <c r="K2560" s="17">
        <f>VLOOKUP(A2560,[4]גיליון1!$A$1574:$P$7681,10,0)</f>
        <v>0</v>
      </c>
      <c r="L2560" s="17">
        <f>VLOOKUP(A2560,'[2]2023'!$A$9:$I$7853,9,0)</f>
        <v>0</v>
      </c>
      <c r="M2560" s="140" t="s">
        <v>3154</v>
      </c>
    </row>
    <row r="2561" spans="1:13" ht="15.75" outlineLevel="1">
      <c r="A2561" s="10">
        <v>1721000931</v>
      </c>
      <c r="B2561" s="11">
        <v>931</v>
      </c>
      <c r="C2561" s="19">
        <v>721000</v>
      </c>
      <c r="D2561" s="13">
        <v>1</v>
      </c>
      <c r="E2561" s="136" t="s">
        <v>3154</v>
      </c>
      <c r="F2561" s="15" t="s">
        <v>1471</v>
      </c>
      <c r="G2561" s="137" t="s">
        <v>3154</v>
      </c>
      <c r="H2561" s="13" t="s">
        <v>34</v>
      </c>
      <c r="I2561" s="16">
        <f>K2561/L2561-1</f>
        <v>-9.9999999999999978E-2</v>
      </c>
      <c r="J2561" s="126" t="s">
        <v>3154</v>
      </c>
      <c r="K2561" s="17">
        <f>VLOOKUP(A2561,[4]גיליון1!$A$1574:$P$7681,10,0)</f>
        <v>45000</v>
      </c>
      <c r="L2561" s="17">
        <f>VLOOKUP(A2561,'[2]2023'!$A$9:$I$7853,9,0)</f>
        <v>50000</v>
      </c>
      <c r="M2561" s="18">
        <f>VLOOKUP(A2561,[3]data1683177749303!$A$2:$J$6448,10,0)</f>
        <v>28475.68</v>
      </c>
    </row>
    <row r="2562" spans="1:13" ht="15.75" outlineLevel="1">
      <c r="A2562" s="10">
        <v>1721000932</v>
      </c>
      <c r="B2562" s="11">
        <v>932</v>
      </c>
      <c r="C2562" s="19">
        <v>721000</v>
      </c>
      <c r="D2562" s="13">
        <v>1</v>
      </c>
      <c r="E2562" s="136" t="s">
        <v>3154</v>
      </c>
      <c r="F2562" s="15" t="s">
        <v>1472</v>
      </c>
      <c r="G2562" s="137" t="s">
        <v>3154</v>
      </c>
      <c r="H2562" s="13" t="s">
        <v>34</v>
      </c>
      <c r="I2562" s="16">
        <f>K2562/L2562-1</f>
        <v>-9.9999999999999978E-2</v>
      </c>
      <c r="J2562" s="126" t="s">
        <v>3154</v>
      </c>
      <c r="K2562" s="17">
        <f>VLOOKUP(A2562,[4]גיליון1!$A$1574:$P$7681,10,0)</f>
        <v>34200</v>
      </c>
      <c r="L2562" s="17">
        <f>VLOOKUP(A2562,'[2]2023'!$A$9:$I$7853,9,0)</f>
        <v>38000</v>
      </c>
      <c r="M2562" s="18">
        <f>VLOOKUP(A2562,[3]data1683177749303!$A$2:$J$6448,10,0)</f>
        <v>11680.78</v>
      </c>
    </row>
    <row r="2563" spans="1:13" ht="15.75" outlineLevel="1">
      <c r="A2563" s="10">
        <v>1721000933</v>
      </c>
      <c r="B2563" s="11">
        <v>933</v>
      </c>
      <c r="C2563" s="19">
        <v>721000</v>
      </c>
      <c r="D2563" s="13">
        <v>1</v>
      </c>
      <c r="E2563" s="136" t="s">
        <v>3154</v>
      </c>
      <c r="F2563" s="15" t="s">
        <v>1473</v>
      </c>
      <c r="G2563" s="137" t="s">
        <v>3154</v>
      </c>
      <c r="H2563" s="13" t="s">
        <v>34</v>
      </c>
      <c r="I2563" s="16">
        <f>K2563/L2563-1</f>
        <v>-9.9999999999999978E-2</v>
      </c>
      <c r="J2563" s="126" t="s">
        <v>3154</v>
      </c>
      <c r="K2563" s="17">
        <f>VLOOKUP(A2563,[4]גיליון1!$A$1574:$P$7681,10,0)</f>
        <v>9000</v>
      </c>
      <c r="L2563" s="17">
        <f>VLOOKUP(A2563,'[2]2023'!$A$9:$I$7853,9,0)</f>
        <v>10000</v>
      </c>
      <c r="M2563" s="18">
        <f>VLOOKUP(A2563,[3]data1683177749303!$A$2:$J$6448,10,0)</f>
        <v>5440</v>
      </c>
    </row>
    <row r="2564" spans="1:13" ht="16.5" thickBot="1">
      <c r="A2564" s="10">
        <v>1721000961</v>
      </c>
      <c r="B2564" s="11">
        <v>961</v>
      </c>
      <c r="C2564" s="19">
        <v>721000</v>
      </c>
      <c r="D2564" s="13">
        <v>1</v>
      </c>
      <c r="E2564" s="136" t="s">
        <v>3154</v>
      </c>
      <c r="F2564" s="15" t="s">
        <v>79</v>
      </c>
      <c r="G2564" s="137" t="s">
        <v>3154</v>
      </c>
      <c r="H2564" s="13" t="s">
        <v>34</v>
      </c>
      <c r="I2564" s="126" t="s">
        <v>3154</v>
      </c>
      <c r="J2564" s="126" t="s">
        <v>3154</v>
      </c>
      <c r="K2564" s="17">
        <f>VLOOKUP(A2564,[4]גיליון1!$A$1574:$P$7681,10,0)</f>
        <v>0</v>
      </c>
      <c r="L2564" s="17">
        <f>VLOOKUP(A2564,'[2]2023'!$A$9:$I$7853,9,0)</f>
        <v>0</v>
      </c>
      <c r="M2564" s="140" t="s">
        <v>3154</v>
      </c>
    </row>
    <row r="2565" spans="1:13" ht="16.5" outlineLevel="1" thickBot="1">
      <c r="A2565" s="125" t="s">
        <v>3154</v>
      </c>
      <c r="B2565" s="25" t="s">
        <v>1474</v>
      </c>
      <c r="C2565" s="146" t="s">
        <v>3154</v>
      </c>
      <c r="D2565" s="146" t="s">
        <v>3154</v>
      </c>
      <c r="E2565" s="147" t="s">
        <v>3154</v>
      </c>
      <c r="F2565" s="28" t="s">
        <v>1458</v>
      </c>
      <c r="G2565" s="153" t="s">
        <v>3154</v>
      </c>
      <c r="H2565" s="146" t="s">
        <v>3154</v>
      </c>
      <c r="I2565" s="29">
        <f>K2565/L2565-1</f>
        <v>8.7399714839011766E-2</v>
      </c>
      <c r="J2565" s="127" t="s">
        <v>3154</v>
      </c>
      <c r="K2565" s="37">
        <f t="shared" ref="K2565:M2565" si="138">SUBTOTAL(9,K2524:K2564)</f>
        <v>5109800</v>
      </c>
      <c r="L2565" s="37">
        <f t="shared" si="138"/>
        <v>4699100</v>
      </c>
      <c r="M2565" s="38">
        <f t="shared" si="138"/>
        <v>4153430.19</v>
      </c>
    </row>
    <row r="2566" spans="1:13" ht="15.75" outlineLevel="1">
      <c r="A2566" s="10">
        <v>17211000</v>
      </c>
      <c r="B2566" s="11">
        <v>0</v>
      </c>
      <c r="C2566" s="19">
        <v>721100</v>
      </c>
      <c r="D2566" s="13">
        <v>1</v>
      </c>
      <c r="E2566" s="136" t="s">
        <v>3154</v>
      </c>
      <c r="F2566" s="15" t="s">
        <v>1475</v>
      </c>
      <c r="G2566" s="137" t="s">
        <v>3154</v>
      </c>
      <c r="H2566" s="138" t="s">
        <v>3154</v>
      </c>
      <c r="I2566" s="126" t="s">
        <v>3154</v>
      </c>
      <c r="J2566" s="142" t="s">
        <v>3154</v>
      </c>
      <c r="K2566" s="17">
        <f>VLOOKUP(A2566,[4]גיליון1!$A$1574:$P$7681,10,0)</f>
        <v>0</v>
      </c>
      <c r="L2566" s="139" t="s">
        <v>3154</v>
      </c>
      <c r="M2566" s="140" t="s">
        <v>3154</v>
      </c>
    </row>
    <row r="2567" spans="1:13" ht="15.75" outlineLevel="1">
      <c r="A2567" s="10">
        <v>1721100110</v>
      </c>
      <c r="B2567" s="11">
        <v>110</v>
      </c>
      <c r="C2567" s="19">
        <v>721100</v>
      </c>
      <c r="D2567" s="13">
        <v>1</v>
      </c>
      <c r="E2567" s="136" t="s">
        <v>3154</v>
      </c>
      <c r="F2567" s="15" t="s">
        <v>19</v>
      </c>
      <c r="G2567" s="137" t="s">
        <v>3154</v>
      </c>
      <c r="H2567" s="13" t="s">
        <v>20</v>
      </c>
      <c r="I2567" s="126" t="s">
        <v>3154</v>
      </c>
      <c r="J2567" s="126" t="s">
        <v>3154</v>
      </c>
      <c r="K2567" s="17">
        <f>VLOOKUP(A2567,[4]גיליון1!$A$1574:$P$7681,10,0)</f>
        <v>0</v>
      </c>
      <c r="L2567" s="17">
        <f>VLOOKUP(A2567,'[2]2023'!$A$9:$I$7853,9,0)</f>
        <v>0</v>
      </c>
      <c r="M2567" s="140" t="s">
        <v>3154</v>
      </c>
    </row>
    <row r="2568" spans="1:13" ht="15.75" outlineLevel="1">
      <c r="A2568" s="10">
        <v>1721100119</v>
      </c>
      <c r="B2568" s="11">
        <v>119</v>
      </c>
      <c r="C2568" s="19">
        <v>721100</v>
      </c>
      <c r="D2568" s="13">
        <v>1</v>
      </c>
      <c r="E2568" s="136" t="s">
        <v>3154</v>
      </c>
      <c r="F2568" s="15" t="s">
        <v>21</v>
      </c>
      <c r="G2568" s="137" t="s">
        <v>3154</v>
      </c>
      <c r="H2568" s="13" t="s">
        <v>20</v>
      </c>
      <c r="I2568" s="126" t="s">
        <v>3154</v>
      </c>
      <c r="J2568" s="126" t="s">
        <v>3154</v>
      </c>
      <c r="K2568" s="17">
        <f>VLOOKUP(A2568,[4]גיליון1!$A$1574:$P$7681,10,0)</f>
        <v>0</v>
      </c>
      <c r="L2568" s="17">
        <f>VLOOKUP(A2568,'[2]2023'!$A$9:$I$7853,9,0)</f>
        <v>0</v>
      </c>
      <c r="M2568" s="18">
        <f>VLOOKUP(A2568,[3]data1683177749303!$A$2:$J$6448,10,0)</f>
        <v>0</v>
      </c>
    </row>
    <row r="2569" spans="1:13" ht="15.75" outlineLevel="1">
      <c r="A2569" s="10">
        <v>1721100122</v>
      </c>
      <c r="B2569" s="11">
        <v>122</v>
      </c>
      <c r="C2569" s="19">
        <v>721100</v>
      </c>
      <c r="D2569" s="13">
        <v>1</v>
      </c>
      <c r="E2569" s="136" t="s">
        <v>3154</v>
      </c>
      <c r="F2569" s="15" t="s">
        <v>22</v>
      </c>
      <c r="G2569" s="137" t="s">
        <v>3154</v>
      </c>
      <c r="H2569" s="13" t="s">
        <v>20</v>
      </c>
      <c r="I2569" s="126" t="s">
        <v>3154</v>
      </c>
      <c r="J2569" s="126" t="s">
        <v>3154</v>
      </c>
      <c r="K2569" s="17">
        <f>VLOOKUP(A2569,[4]גיליון1!$A$1574:$P$7681,10,0)</f>
        <v>0</v>
      </c>
      <c r="L2569" s="17">
        <f>VLOOKUP(A2569,'[2]2023'!$A$9:$I$7853,9,0)</f>
        <v>0</v>
      </c>
      <c r="M2569" s="140" t="s">
        <v>3154</v>
      </c>
    </row>
    <row r="2570" spans="1:13" ht="15.75" outlineLevel="1">
      <c r="A2570" s="10">
        <v>1721100126</v>
      </c>
      <c r="B2570" s="11">
        <v>126</v>
      </c>
      <c r="C2570" s="19">
        <v>721100</v>
      </c>
      <c r="D2570" s="13">
        <v>1</v>
      </c>
      <c r="E2570" s="136" t="s">
        <v>3154</v>
      </c>
      <c r="F2570" s="15" t="s">
        <v>23</v>
      </c>
      <c r="G2570" s="137" t="s">
        <v>3154</v>
      </c>
      <c r="H2570" s="13" t="s">
        <v>20</v>
      </c>
      <c r="I2570" s="126" t="s">
        <v>3154</v>
      </c>
      <c r="J2570" s="126" t="s">
        <v>3154</v>
      </c>
      <c r="K2570" s="17">
        <f>VLOOKUP(A2570,[4]גיליון1!$A$1574:$P$7681,10,0)</f>
        <v>0</v>
      </c>
      <c r="L2570" s="17">
        <f>VLOOKUP(A2570,'[2]2023'!$A$9:$I$7853,9,0)</f>
        <v>0</v>
      </c>
      <c r="M2570" s="140" t="s">
        <v>3154</v>
      </c>
    </row>
    <row r="2571" spans="1:13" ht="15.75" outlineLevel="1">
      <c r="A2571" s="10">
        <v>1721100130</v>
      </c>
      <c r="B2571" s="11">
        <v>130</v>
      </c>
      <c r="C2571" s="19">
        <v>721100</v>
      </c>
      <c r="D2571" s="13">
        <v>1</v>
      </c>
      <c r="E2571" s="136" t="s">
        <v>3154</v>
      </c>
      <c r="F2571" s="15" t="s">
        <v>24</v>
      </c>
      <c r="G2571" s="137" t="s">
        <v>3154</v>
      </c>
      <c r="H2571" s="13" t="s">
        <v>20</v>
      </c>
      <c r="I2571" s="126" t="s">
        <v>3154</v>
      </c>
      <c r="J2571" s="126" t="s">
        <v>3154</v>
      </c>
      <c r="K2571" s="17">
        <f>VLOOKUP(A2571,[4]גיליון1!$A$1574:$P$7681,10,0)</f>
        <v>0</v>
      </c>
      <c r="L2571" s="17">
        <f>VLOOKUP(A2571,'[2]2023'!$A$9:$I$7853,9,0)</f>
        <v>0</v>
      </c>
      <c r="M2571" s="140" t="s">
        <v>3154</v>
      </c>
    </row>
    <row r="2572" spans="1:13" ht="15.75" outlineLevel="1">
      <c r="A2572" s="10">
        <v>1721100140</v>
      </c>
      <c r="B2572" s="11">
        <v>140</v>
      </c>
      <c r="C2572" s="19">
        <v>721100</v>
      </c>
      <c r="D2572" s="13">
        <v>1</v>
      </c>
      <c r="E2572" s="136" t="s">
        <v>3154</v>
      </c>
      <c r="F2572" s="15" t="s">
        <v>25</v>
      </c>
      <c r="G2572" s="137" t="s">
        <v>3154</v>
      </c>
      <c r="H2572" s="13" t="s">
        <v>20</v>
      </c>
      <c r="I2572" s="126" t="s">
        <v>3154</v>
      </c>
      <c r="J2572" s="126" t="s">
        <v>3154</v>
      </c>
      <c r="K2572" s="17">
        <f>VLOOKUP(A2572,[4]גיליון1!$A$1574:$P$7681,10,0)</f>
        <v>0</v>
      </c>
      <c r="L2572" s="17">
        <f>VLOOKUP(A2572,'[2]2023'!$A$9:$I$7853,9,0)</f>
        <v>0</v>
      </c>
      <c r="M2572" s="140" t="s">
        <v>3154</v>
      </c>
    </row>
    <row r="2573" spans="1:13" ht="15.75" outlineLevel="1">
      <c r="A2573" s="10">
        <v>1721100253</v>
      </c>
      <c r="B2573" s="11">
        <v>253</v>
      </c>
      <c r="C2573" s="19">
        <v>721100</v>
      </c>
      <c r="D2573" s="13">
        <v>1</v>
      </c>
      <c r="E2573" s="136" t="s">
        <v>3154</v>
      </c>
      <c r="F2573" s="15" t="s">
        <v>28</v>
      </c>
      <c r="G2573" s="137" t="s">
        <v>3154</v>
      </c>
      <c r="H2573" s="13" t="s">
        <v>20</v>
      </c>
      <c r="I2573" s="126" t="s">
        <v>3154</v>
      </c>
      <c r="J2573" s="126" t="s">
        <v>3154</v>
      </c>
      <c r="K2573" s="17">
        <f>VLOOKUP(A2573,[4]גיליון1!$A$1574:$P$7681,10,0)</f>
        <v>0</v>
      </c>
      <c r="L2573" s="17">
        <f>VLOOKUP(A2573,'[2]2023'!$A$9:$I$7853,9,0)</f>
        <v>0</v>
      </c>
      <c r="M2573" s="18">
        <f>VLOOKUP(A2573,[3]data1683177749303!$A$2:$J$6448,10,0)</f>
        <v>0</v>
      </c>
    </row>
    <row r="2574" spans="1:13" ht="15.75" outlineLevel="1">
      <c r="A2574" s="10">
        <v>1721100580</v>
      </c>
      <c r="B2574" s="11">
        <v>580</v>
      </c>
      <c r="C2574" s="19">
        <v>721100</v>
      </c>
      <c r="D2574" s="13">
        <v>1</v>
      </c>
      <c r="E2574" s="136" t="s">
        <v>3154</v>
      </c>
      <c r="F2574" s="15" t="s">
        <v>1476</v>
      </c>
      <c r="G2574" s="137" t="s">
        <v>3154</v>
      </c>
      <c r="H2574" s="13" t="s">
        <v>34</v>
      </c>
      <c r="I2574" s="16">
        <f>K2574/L2574-1</f>
        <v>-9.986504723346834E-2</v>
      </c>
      <c r="J2574" s="126" t="s">
        <v>3154</v>
      </c>
      <c r="K2574" s="17">
        <v>66700</v>
      </c>
      <c r="L2574" s="17">
        <f>VLOOKUP(A2574,'[2]2023'!$A$9:$I$7853,9,0)</f>
        <v>74100</v>
      </c>
      <c r="M2574" s="18">
        <f>VLOOKUP(A2574,[3]data1683177749303!$A$2:$J$6448,10,0)</f>
        <v>72709.53</v>
      </c>
    </row>
    <row r="2575" spans="1:13" ht="15.75" outlineLevel="1">
      <c r="A2575" s="10">
        <v>1721100581</v>
      </c>
      <c r="B2575" s="11">
        <v>581</v>
      </c>
      <c r="C2575" s="19">
        <v>721100</v>
      </c>
      <c r="D2575" s="13">
        <v>1</v>
      </c>
      <c r="E2575" s="136" t="s">
        <v>3154</v>
      </c>
      <c r="F2575" s="15" t="s">
        <v>1477</v>
      </c>
      <c r="G2575" s="137" t="s">
        <v>3154</v>
      </c>
      <c r="H2575" s="13" t="s">
        <v>34</v>
      </c>
      <c r="I2575" s="16">
        <f>K2575/L2575-1</f>
        <v>0.45118733509234832</v>
      </c>
      <c r="J2575" s="126" t="s">
        <v>3154</v>
      </c>
      <c r="K2575" s="17">
        <f>VLOOKUP(A2575,[4]גיליון1!$A$1574:$P$7681,10,0)</f>
        <v>550000</v>
      </c>
      <c r="L2575" s="17">
        <f>VLOOKUP(A2575,'[2]2023'!$A$9:$I$7853,9,0)</f>
        <v>379000</v>
      </c>
      <c r="M2575" s="18">
        <f>VLOOKUP(A2575,[3]data1683177749303!$A$2:$J$6448,10,0)</f>
        <v>432360.34</v>
      </c>
    </row>
    <row r="2576" spans="1:13" ht="15.75" outlineLevel="1">
      <c r="A2576" s="10">
        <v>1721100751</v>
      </c>
      <c r="B2576" s="11">
        <v>751</v>
      </c>
      <c r="C2576" s="19">
        <v>721100</v>
      </c>
      <c r="D2576" s="13">
        <v>1</v>
      </c>
      <c r="E2576" s="136" t="s">
        <v>3154</v>
      </c>
      <c r="F2576" s="15" t="s">
        <v>1478</v>
      </c>
      <c r="G2576" s="137" t="s">
        <v>3154</v>
      </c>
      <c r="H2576" s="13" t="s">
        <v>34</v>
      </c>
      <c r="I2576" s="126" t="s">
        <v>3154</v>
      </c>
      <c r="J2576" s="126" t="s">
        <v>3154</v>
      </c>
      <c r="K2576" s="17">
        <f>VLOOKUP(A2576,[4]גיליון1!$A$1574:$P$7681,10,0)</f>
        <v>0</v>
      </c>
      <c r="L2576" s="17">
        <f>VLOOKUP(A2576,'[2]2023'!$A$9:$I$7853,9,0)</f>
        <v>0</v>
      </c>
      <c r="M2576" s="18">
        <f>VLOOKUP(A2576,[3]data1683177749303!$A$2:$J$6448,10,0)</f>
        <v>0</v>
      </c>
    </row>
    <row r="2577" spans="1:13" ht="15.75" outlineLevel="1">
      <c r="A2577" s="10">
        <v>1721100753</v>
      </c>
      <c r="B2577" s="11">
        <v>753</v>
      </c>
      <c r="C2577" s="19">
        <v>721100</v>
      </c>
      <c r="D2577" s="13">
        <v>1</v>
      </c>
      <c r="E2577" s="136" t="s">
        <v>3154</v>
      </c>
      <c r="F2577" s="15" t="s">
        <v>28</v>
      </c>
      <c r="G2577" s="137" t="s">
        <v>3154</v>
      </c>
      <c r="H2577" s="13" t="s">
        <v>31</v>
      </c>
      <c r="I2577" s="126" t="s">
        <v>3154</v>
      </c>
      <c r="J2577" s="126" t="s">
        <v>3154</v>
      </c>
      <c r="K2577" s="17">
        <f>VLOOKUP(A2577,[4]גיליון1!$A$1574:$P$7681,10,0)</f>
        <v>0</v>
      </c>
      <c r="L2577" s="17">
        <f>VLOOKUP(A2577,'[2]2023'!$A$9:$I$7853,9,0)</f>
        <v>0</v>
      </c>
      <c r="M2577" s="140" t="s">
        <v>3154</v>
      </c>
    </row>
    <row r="2578" spans="1:13" ht="15.75" outlineLevel="1">
      <c r="A2578" s="10">
        <v>1721100780</v>
      </c>
      <c r="B2578" s="11">
        <v>780</v>
      </c>
      <c r="C2578" s="19">
        <v>721100</v>
      </c>
      <c r="D2578" s="13">
        <v>1</v>
      </c>
      <c r="E2578" s="136" t="s">
        <v>3154</v>
      </c>
      <c r="F2578" s="15" t="s">
        <v>1479</v>
      </c>
      <c r="G2578" s="137" t="s">
        <v>3154</v>
      </c>
      <c r="H2578" s="13" t="s">
        <v>34</v>
      </c>
      <c r="I2578" s="16">
        <f>K2578/L2578-1</f>
        <v>-0.10526315789473684</v>
      </c>
      <c r="J2578" s="126" t="s">
        <v>3154</v>
      </c>
      <c r="K2578" s="17">
        <v>6800</v>
      </c>
      <c r="L2578" s="17">
        <f>VLOOKUP(A2578,'[2]2023'!$A$9:$I$7853,9,0)</f>
        <v>7600</v>
      </c>
      <c r="M2578" s="18">
        <f>VLOOKUP(A2578,[3]data1683177749303!$A$2:$J$6448,10,0)</f>
        <v>7511.28</v>
      </c>
    </row>
    <row r="2579" spans="1:13" ht="16.5" thickBot="1">
      <c r="A2579" s="10">
        <v>1721100961</v>
      </c>
      <c r="B2579" s="11">
        <v>961</v>
      </c>
      <c r="C2579" s="19">
        <v>721100</v>
      </c>
      <c r="D2579" s="13">
        <v>1</v>
      </c>
      <c r="E2579" s="136" t="s">
        <v>3154</v>
      </c>
      <c r="F2579" s="15" t="s">
        <v>79</v>
      </c>
      <c r="G2579" s="137" t="s">
        <v>3154</v>
      </c>
      <c r="H2579" s="13" t="s">
        <v>31</v>
      </c>
      <c r="I2579" s="126" t="s">
        <v>3154</v>
      </c>
      <c r="J2579" s="126" t="s">
        <v>3154</v>
      </c>
      <c r="K2579" s="17">
        <f>VLOOKUP(A2579,[4]גיליון1!$A$1574:$P$7681,10,0)</f>
        <v>0</v>
      </c>
      <c r="L2579" s="17">
        <f>VLOOKUP(A2579,'[2]2023'!$A$9:$I$7853,9,0)</f>
        <v>0</v>
      </c>
      <c r="M2579" s="18">
        <f>VLOOKUP(A2579,[3]data1683177749303!$A$2:$J$6448,10,0)</f>
        <v>0</v>
      </c>
    </row>
    <row r="2580" spans="1:13" ht="16.5" outlineLevel="1" thickBot="1">
      <c r="A2580" s="125" t="s">
        <v>3154</v>
      </c>
      <c r="B2580" s="25" t="s">
        <v>1480</v>
      </c>
      <c r="C2580" s="146" t="s">
        <v>3154</v>
      </c>
      <c r="D2580" s="146" t="s">
        <v>3154</v>
      </c>
      <c r="E2580" s="147" t="s">
        <v>3154</v>
      </c>
      <c r="F2580" s="28" t="s">
        <v>1475</v>
      </c>
      <c r="G2580" s="153" t="s">
        <v>3154</v>
      </c>
      <c r="H2580" s="146" t="s">
        <v>3154</v>
      </c>
      <c r="I2580" s="29">
        <f>K2580/L2580-1</f>
        <v>0.35337529845886695</v>
      </c>
      <c r="J2580" s="127" t="s">
        <v>3154</v>
      </c>
      <c r="K2580" s="37">
        <f t="shared" ref="K2580:M2580" si="139">SUBTOTAL(9,K2567:K2579)</f>
        <v>623500</v>
      </c>
      <c r="L2580" s="37">
        <f t="shared" si="139"/>
        <v>460700</v>
      </c>
      <c r="M2580" s="38">
        <f t="shared" si="139"/>
        <v>512581.15</v>
      </c>
    </row>
    <row r="2581" spans="1:13" ht="15.75" outlineLevel="1">
      <c r="A2581" s="10">
        <v>17220000</v>
      </c>
      <c r="B2581" s="11">
        <v>0</v>
      </c>
      <c r="C2581" s="19">
        <v>722000</v>
      </c>
      <c r="D2581" s="13">
        <v>1</v>
      </c>
      <c r="E2581" s="136" t="s">
        <v>3154</v>
      </c>
      <c r="F2581" s="15" t="s">
        <v>242</v>
      </c>
      <c r="G2581" s="137" t="s">
        <v>3154</v>
      </c>
      <c r="H2581" s="13" t="s">
        <v>11</v>
      </c>
      <c r="I2581" s="126" t="s">
        <v>3154</v>
      </c>
      <c r="J2581" s="126" t="s">
        <v>3154</v>
      </c>
      <c r="K2581" s="17">
        <f>VLOOKUP(A2581,[4]גיליון1!$A$1574:$P$7681,10,0)</f>
        <v>0</v>
      </c>
      <c r="L2581" s="139" t="s">
        <v>3154</v>
      </c>
      <c r="M2581" s="140" t="s">
        <v>3154</v>
      </c>
    </row>
    <row r="2582" spans="1:13" ht="15.75" outlineLevel="1">
      <c r="A2582" s="10">
        <v>17221000</v>
      </c>
      <c r="B2582" s="32">
        <v>0</v>
      </c>
      <c r="C2582" s="49">
        <v>722100</v>
      </c>
      <c r="D2582" s="34">
        <v>1</v>
      </c>
      <c r="E2582" s="151" t="s">
        <v>3154</v>
      </c>
      <c r="F2582" s="35" t="s">
        <v>243</v>
      </c>
      <c r="G2582" s="152" t="s">
        <v>3154</v>
      </c>
      <c r="H2582" s="34" t="s">
        <v>11</v>
      </c>
      <c r="I2582" s="142" t="s">
        <v>3154</v>
      </c>
      <c r="J2582" s="142" t="s">
        <v>3154</v>
      </c>
      <c r="K2582" s="17">
        <f>VLOOKUP(A2582,[4]גיליון1!$A$1574:$P$7681,10,0)</f>
        <v>0</v>
      </c>
      <c r="L2582" s="17">
        <f>VLOOKUP(A2582,'[2]2023'!$A$9:$I$7853,9,0)</f>
        <v>0</v>
      </c>
      <c r="M2582" s="140" t="s">
        <v>3154</v>
      </c>
    </row>
    <row r="2583" spans="1:13" ht="15.75" outlineLevel="1">
      <c r="A2583" s="10">
        <v>1722100100</v>
      </c>
      <c r="B2583" s="11">
        <v>100</v>
      </c>
      <c r="C2583" s="19">
        <v>722100</v>
      </c>
      <c r="D2583" s="13">
        <v>1</v>
      </c>
      <c r="E2583" s="136" t="s">
        <v>3154</v>
      </c>
      <c r="F2583" s="15" t="s">
        <v>18</v>
      </c>
      <c r="G2583" s="137" t="s">
        <v>3154</v>
      </c>
      <c r="H2583" s="13" t="s">
        <v>11</v>
      </c>
      <c r="I2583" s="126" t="s">
        <v>3154</v>
      </c>
      <c r="J2583" s="126" t="s">
        <v>3154</v>
      </c>
      <c r="K2583" s="17">
        <f>VLOOKUP(A2583,[4]גיליון1!$A$1574:$P$7681,10,0)</f>
        <v>0</v>
      </c>
      <c r="L2583" s="17">
        <f>VLOOKUP(A2583,'[2]2023'!$A$9:$I$7853,9,0)</f>
        <v>0</v>
      </c>
      <c r="M2583" s="140" t="s">
        <v>3154</v>
      </c>
    </row>
    <row r="2584" spans="1:13" ht="15.75" outlineLevel="1">
      <c r="A2584" s="10">
        <v>1722100110</v>
      </c>
      <c r="B2584" s="11">
        <v>110</v>
      </c>
      <c r="C2584" s="19">
        <v>722100</v>
      </c>
      <c r="D2584" s="13">
        <v>1</v>
      </c>
      <c r="E2584" s="136" t="s">
        <v>3154</v>
      </c>
      <c r="F2584" s="15" t="s">
        <v>19</v>
      </c>
      <c r="G2584" s="137" t="s">
        <v>3154</v>
      </c>
      <c r="H2584" s="13" t="s">
        <v>20</v>
      </c>
      <c r="I2584" s="126" t="s">
        <v>3154</v>
      </c>
      <c r="J2584" s="126" t="s">
        <v>3154</v>
      </c>
      <c r="K2584" s="17">
        <f>VLOOKUP(A2584,[4]גיליון1!$A$1574:$P$7681,10,0)</f>
        <v>0</v>
      </c>
      <c r="L2584" s="17">
        <f>VLOOKUP(A2584,'[2]2023'!$A$9:$I$7853,9,0)</f>
        <v>0</v>
      </c>
      <c r="M2584" s="18">
        <f>VLOOKUP(A2584,[3]data1683177749303!$A$2:$J$6448,10,0)</f>
        <v>0</v>
      </c>
    </row>
    <row r="2585" spans="1:13" ht="15.75" outlineLevel="1">
      <c r="A2585" s="10">
        <v>1722100119</v>
      </c>
      <c r="B2585" s="11">
        <v>119</v>
      </c>
      <c r="C2585" s="19">
        <v>722100</v>
      </c>
      <c r="D2585" s="13">
        <v>1</v>
      </c>
      <c r="E2585" s="136" t="s">
        <v>3154</v>
      </c>
      <c r="F2585" s="15" t="s">
        <v>21</v>
      </c>
      <c r="G2585" s="137" t="s">
        <v>3154</v>
      </c>
      <c r="H2585" s="13" t="s">
        <v>20</v>
      </c>
      <c r="I2585" s="126" t="s">
        <v>3154</v>
      </c>
      <c r="J2585" s="126" t="s">
        <v>3154</v>
      </c>
      <c r="K2585" s="17">
        <f>VLOOKUP(A2585,[4]גיליון1!$A$1574:$P$7681,10,0)</f>
        <v>0</v>
      </c>
      <c r="L2585" s="17">
        <f>VLOOKUP(A2585,'[2]2023'!$A$9:$I$7853,9,0)</f>
        <v>0</v>
      </c>
      <c r="M2585" s="18">
        <f>VLOOKUP(A2585,[3]data1683177749303!$A$2:$J$6448,10,0)</f>
        <v>0</v>
      </c>
    </row>
    <row r="2586" spans="1:13" ht="15.75" outlineLevel="1">
      <c r="A2586" s="10">
        <v>1722100122</v>
      </c>
      <c r="B2586" s="11">
        <v>122</v>
      </c>
      <c r="C2586" s="19">
        <v>722100</v>
      </c>
      <c r="D2586" s="13">
        <v>1</v>
      </c>
      <c r="E2586" s="136" t="s">
        <v>3154</v>
      </c>
      <c r="F2586" s="15" t="s">
        <v>22</v>
      </c>
      <c r="G2586" s="137" t="s">
        <v>3154</v>
      </c>
      <c r="H2586" s="13" t="s">
        <v>20</v>
      </c>
      <c r="I2586" s="126" t="s">
        <v>3154</v>
      </c>
      <c r="J2586" s="126" t="s">
        <v>3154</v>
      </c>
      <c r="K2586" s="17">
        <f>VLOOKUP(A2586,[4]גיליון1!$A$1574:$P$7681,10,0)</f>
        <v>0</v>
      </c>
      <c r="L2586" s="17">
        <f>VLOOKUP(A2586,'[2]2023'!$A$9:$I$7853,9,0)</f>
        <v>0</v>
      </c>
      <c r="M2586" s="18">
        <f>VLOOKUP(A2586,[3]data1683177749303!$A$2:$J$6448,10,0)</f>
        <v>0</v>
      </c>
    </row>
    <row r="2587" spans="1:13" ht="15.75" outlineLevel="1">
      <c r="A2587" s="10">
        <v>1722100126</v>
      </c>
      <c r="B2587" s="11">
        <v>126</v>
      </c>
      <c r="C2587" s="19">
        <v>722100</v>
      </c>
      <c r="D2587" s="13">
        <v>1</v>
      </c>
      <c r="E2587" s="136" t="s">
        <v>3154</v>
      </c>
      <c r="F2587" s="15" t="s">
        <v>23</v>
      </c>
      <c r="G2587" s="137" t="s">
        <v>3154</v>
      </c>
      <c r="H2587" s="13" t="s">
        <v>20</v>
      </c>
      <c r="I2587" s="126" t="s">
        <v>3154</v>
      </c>
      <c r="J2587" s="126" t="s">
        <v>3154</v>
      </c>
      <c r="K2587" s="17">
        <f>VLOOKUP(A2587,[4]גיליון1!$A$1574:$P$7681,10,0)</f>
        <v>0</v>
      </c>
      <c r="L2587" s="17">
        <f>VLOOKUP(A2587,'[2]2023'!$A$9:$I$7853,9,0)</f>
        <v>0</v>
      </c>
      <c r="M2587" s="18">
        <f>VLOOKUP(A2587,[3]data1683177749303!$A$2:$J$6448,10,0)</f>
        <v>0</v>
      </c>
    </row>
    <row r="2588" spans="1:13" ht="15.75" outlineLevel="1">
      <c r="A2588" s="10">
        <v>1722100400</v>
      </c>
      <c r="B2588" s="11">
        <v>400</v>
      </c>
      <c r="C2588" s="19">
        <v>722100</v>
      </c>
      <c r="D2588" s="13">
        <v>1</v>
      </c>
      <c r="E2588" s="136" t="s">
        <v>3154</v>
      </c>
      <c r="F2588" s="15" t="s">
        <v>29</v>
      </c>
      <c r="G2588" s="137" t="s">
        <v>3154</v>
      </c>
      <c r="H2588" s="13" t="s">
        <v>11</v>
      </c>
      <c r="I2588" s="126" t="s">
        <v>3154</v>
      </c>
      <c r="J2588" s="126" t="s">
        <v>3154</v>
      </c>
      <c r="K2588" s="17">
        <f>VLOOKUP(A2588,[4]גיליון1!$A$1574:$P$7681,10,0)</f>
        <v>0</v>
      </c>
      <c r="L2588" s="17">
        <f>VLOOKUP(A2588,'[2]2023'!$A$9:$I$7853,9,0)</f>
        <v>0</v>
      </c>
      <c r="M2588" s="140" t="s">
        <v>3154</v>
      </c>
    </row>
    <row r="2589" spans="1:13" ht="15.75" outlineLevel="1">
      <c r="A2589" s="10">
        <v>1722100400</v>
      </c>
      <c r="B2589" s="11">
        <v>410</v>
      </c>
      <c r="C2589" s="19">
        <v>722100</v>
      </c>
      <c r="D2589" s="13">
        <v>1</v>
      </c>
      <c r="E2589" s="136" t="s">
        <v>3154</v>
      </c>
      <c r="F2589" s="15" t="s">
        <v>1481</v>
      </c>
      <c r="G2589" s="137" t="s">
        <v>3154</v>
      </c>
      <c r="H2589" s="13" t="s">
        <v>31</v>
      </c>
      <c r="I2589" s="126" t="s">
        <v>3154</v>
      </c>
      <c r="J2589" s="126" t="s">
        <v>3154</v>
      </c>
      <c r="K2589" s="17">
        <f>VLOOKUP(A2589,[4]גיליון1!$A$1574:$P$7681,10,0)</f>
        <v>0</v>
      </c>
      <c r="L2589" s="17">
        <f>VLOOKUP(A2589,'[2]2023'!$A$9:$I$7853,9,0)</f>
        <v>0</v>
      </c>
      <c r="M2589" s="140" t="s">
        <v>3154</v>
      </c>
    </row>
    <row r="2590" spans="1:13" ht="15.75" outlineLevel="1">
      <c r="A2590" s="10">
        <v>1722100412</v>
      </c>
      <c r="B2590" s="11">
        <v>412</v>
      </c>
      <c r="C2590" s="19">
        <v>722100</v>
      </c>
      <c r="D2590" s="13">
        <v>1</v>
      </c>
      <c r="E2590" s="136" t="s">
        <v>3154</v>
      </c>
      <c r="F2590" s="15" t="s">
        <v>1482</v>
      </c>
      <c r="G2590" s="137" t="s">
        <v>3154</v>
      </c>
      <c r="H2590" s="13" t="s">
        <v>31</v>
      </c>
      <c r="I2590" s="16">
        <f>K2590/L2590-1</f>
        <v>0</v>
      </c>
      <c r="J2590" s="126" t="s">
        <v>3154</v>
      </c>
      <c r="K2590" s="17">
        <f>VLOOKUP(A2590,[4]גיליון1!$A$1574:$P$7681,10,0)</f>
        <v>100000</v>
      </c>
      <c r="L2590" s="17">
        <f>VLOOKUP(A2590,'[2]2023'!$A$9:$I$7853,9,0)</f>
        <v>100000</v>
      </c>
      <c r="M2590" s="18">
        <f>VLOOKUP(A2590,[3]data1683177749303!$A$2:$J$6448,10,0)</f>
        <v>22516.81</v>
      </c>
    </row>
    <row r="2591" spans="1:13" ht="15.75" outlineLevel="1">
      <c r="A2591" s="10">
        <v>1722100420</v>
      </c>
      <c r="B2591" s="11">
        <v>420</v>
      </c>
      <c r="C2591" s="19">
        <v>722100</v>
      </c>
      <c r="D2591" s="13">
        <v>1</v>
      </c>
      <c r="E2591" s="136" t="s">
        <v>3154</v>
      </c>
      <c r="F2591" s="15" t="s">
        <v>33</v>
      </c>
      <c r="G2591" s="137" t="s">
        <v>3154</v>
      </c>
      <c r="H2591" s="13" t="s">
        <v>34</v>
      </c>
      <c r="I2591" s="126" t="s">
        <v>3154</v>
      </c>
      <c r="J2591" s="126" t="s">
        <v>3154</v>
      </c>
      <c r="K2591" s="17">
        <f>VLOOKUP(A2591,[4]גיליון1!$A$1574:$P$7681,10,0)</f>
        <v>0</v>
      </c>
      <c r="L2591" s="17">
        <f>VLOOKUP(A2591,'[2]2023'!$A$9:$I$7853,9,0)</f>
        <v>0</v>
      </c>
      <c r="M2591" s="18">
        <f>VLOOKUP(A2591,[3]data1683177749303!$A$2:$J$6448,10,0)</f>
        <v>0</v>
      </c>
    </row>
    <row r="2592" spans="1:13" ht="15.75" outlineLevel="1">
      <c r="A2592" s="10">
        <v>1722100423</v>
      </c>
      <c r="B2592" s="11">
        <v>423</v>
      </c>
      <c r="C2592" s="19">
        <v>722100</v>
      </c>
      <c r="D2592" s="13">
        <v>1</v>
      </c>
      <c r="E2592" s="136" t="s">
        <v>3154</v>
      </c>
      <c r="F2592" s="15" t="s">
        <v>35</v>
      </c>
      <c r="G2592" s="137" t="s">
        <v>3154</v>
      </c>
      <c r="H2592" s="13" t="s">
        <v>31</v>
      </c>
      <c r="I2592" s="126" t="s">
        <v>3154</v>
      </c>
      <c r="J2592" s="126" t="s">
        <v>3154</v>
      </c>
      <c r="K2592" s="17">
        <f>VLOOKUP(A2592,[4]גיליון1!$A$1574:$P$7681,10,0)</f>
        <v>0</v>
      </c>
      <c r="L2592" s="17">
        <f>VLOOKUP(A2592,'[2]2023'!$A$9:$I$7853,9,0)</f>
        <v>0</v>
      </c>
      <c r="M2592" s="140" t="s">
        <v>3154</v>
      </c>
    </row>
    <row r="2593" spans="1:13" ht="15.75" outlineLevel="1">
      <c r="A2593" s="10">
        <v>1722100431</v>
      </c>
      <c r="B2593" s="11">
        <v>431</v>
      </c>
      <c r="C2593" s="19">
        <v>722100</v>
      </c>
      <c r="D2593" s="13">
        <v>1</v>
      </c>
      <c r="E2593" s="136" t="s">
        <v>3154</v>
      </c>
      <c r="F2593" s="15" t="s">
        <v>36</v>
      </c>
      <c r="G2593" s="137" t="s">
        <v>3154</v>
      </c>
      <c r="H2593" s="13" t="s">
        <v>31</v>
      </c>
      <c r="I2593" s="16">
        <f>K2593/L2593-1</f>
        <v>-1.280409731113985E-3</v>
      </c>
      <c r="J2593" s="126" t="s">
        <v>3154</v>
      </c>
      <c r="K2593" s="17">
        <f>VLOOKUP(A2593,[4]גיליון1!$A$1574:$P$7681,10,0)</f>
        <v>15600</v>
      </c>
      <c r="L2593" s="17">
        <f>VLOOKUP(A2593,'[2]2023'!$A$9:$I$7853,9,0)</f>
        <v>15620</v>
      </c>
      <c r="M2593" s="18">
        <f>VLOOKUP(A2593,[3]data1683177749303!$A$2:$J$6448,10,0)</f>
        <v>18865.810000000001</v>
      </c>
    </row>
    <row r="2594" spans="1:13" ht="15.75" outlineLevel="1">
      <c r="A2594" s="10">
        <v>1722100432</v>
      </c>
      <c r="B2594" s="11">
        <v>432</v>
      </c>
      <c r="C2594" s="19">
        <v>722100</v>
      </c>
      <c r="D2594" s="13">
        <v>1</v>
      </c>
      <c r="E2594" s="136" t="s">
        <v>3154</v>
      </c>
      <c r="F2594" s="15" t="s">
        <v>37</v>
      </c>
      <c r="G2594" s="137" t="s">
        <v>3154</v>
      </c>
      <c r="H2594" s="13" t="s">
        <v>31</v>
      </c>
      <c r="I2594" s="126" t="s">
        <v>3154</v>
      </c>
      <c r="J2594" s="126" t="s">
        <v>3154</v>
      </c>
      <c r="K2594" s="17">
        <f>VLOOKUP(A2594,[4]גיליון1!$A$1574:$P$7681,10,0)</f>
        <v>0</v>
      </c>
      <c r="L2594" s="17">
        <f>VLOOKUP(A2594,'[2]2023'!$A$9:$I$7853,9,0)</f>
        <v>0</v>
      </c>
      <c r="M2594" s="18">
        <f>VLOOKUP(A2594,[3]data1683177749303!$A$2:$J$6448,10,0)</f>
        <v>0</v>
      </c>
    </row>
    <row r="2595" spans="1:13" ht="15.75" outlineLevel="1">
      <c r="A2595" s="10">
        <v>1722100433</v>
      </c>
      <c r="B2595" s="11">
        <v>433</v>
      </c>
      <c r="C2595" s="19">
        <v>722100</v>
      </c>
      <c r="D2595" s="13">
        <v>1</v>
      </c>
      <c r="E2595" s="136" t="s">
        <v>3154</v>
      </c>
      <c r="F2595" s="15" t="s">
        <v>38</v>
      </c>
      <c r="G2595" s="137" t="s">
        <v>3154</v>
      </c>
      <c r="H2595" s="13" t="s">
        <v>34</v>
      </c>
      <c r="I2595" s="16">
        <f>K2595/L2595-1</f>
        <v>-7.6923076923076872E-2</v>
      </c>
      <c r="J2595" s="126" t="s">
        <v>3154</v>
      </c>
      <c r="K2595" s="17">
        <v>1200</v>
      </c>
      <c r="L2595" s="17">
        <f>VLOOKUP(A2595,'[2]2023'!$A$9:$I$7853,9,0)</f>
        <v>1300</v>
      </c>
      <c r="M2595" s="18">
        <f>VLOOKUP(A2595,[3]data1683177749303!$A$2:$J$6448,10,0)</f>
        <v>323.18</v>
      </c>
    </row>
    <row r="2596" spans="1:13" ht="15.75" outlineLevel="1">
      <c r="A2596" s="10">
        <v>1722100441</v>
      </c>
      <c r="B2596" s="11">
        <v>441</v>
      </c>
      <c r="C2596" s="19">
        <v>722100</v>
      </c>
      <c r="D2596" s="13">
        <v>1</v>
      </c>
      <c r="E2596" s="136" t="s">
        <v>3154</v>
      </c>
      <c r="F2596" s="15" t="s">
        <v>45</v>
      </c>
      <c r="G2596" s="137" t="s">
        <v>3154</v>
      </c>
      <c r="H2596" s="13" t="s">
        <v>31</v>
      </c>
      <c r="I2596" s="126" t="s">
        <v>3154</v>
      </c>
      <c r="J2596" s="126" t="s">
        <v>3154</v>
      </c>
      <c r="K2596" s="17">
        <f>VLOOKUP(A2596,[4]גיליון1!$A$1574:$P$7681,10,0)</f>
        <v>0</v>
      </c>
      <c r="L2596" s="17">
        <f>VLOOKUP(A2596,'[2]2023'!$A$9:$I$7853,9,0)</f>
        <v>0</v>
      </c>
      <c r="M2596" s="18">
        <f>VLOOKUP(A2596,[3]data1683177749303!$A$2:$J$6448,10,0)</f>
        <v>0</v>
      </c>
    </row>
    <row r="2597" spans="1:13" ht="15.75" outlineLevel="1">
      <c r="A2597" s="10">
        <v>1722100450</v>
      </c>
      <c r="B2597" s="11">
        <v>450</v>
      </c>
      <c r="C2597" s="19">
        <v>722100</v>
      </c>
      <c r="D2597" s="13">
        <v>1</v>
      </c>
      <c r="E2597" s="136" t="s">
        <v>3154</v>
      </c>
      <c r="F2597" s="15" t="s">
        <v>1483</v>
      </c>
      <c r="G2597" s="137" t="s">
        <v>3154</v>
      </c>
      <c r="H2597" s="13" t="s">
        <v>34</v>
      </c>
      <c r="I2597" s="126" t="s">
        <v>3154</v>
      </c>
      <c r="J2597" s="126" t="s">
        <v>3154</v>
      </c>
      <c r="K2597" s="17">
        <f>VLOOKUP(A2597,[4]גיליון1!$A$1574:$P$7681,10,0)</f>
        <v>0</v>
      </c>
      <c r="L2597" s="17">
        <f>VLOOKUP(A2597,'[2]2023'!$A$9:$I$7853,9,0)</f>
        <v>0</v>
      </c>
      <c r="M2597" s="18">
        <f>VLOOKUP(A2597,[3]data1683177749303!$A$2:$J$6448,10,0)</f>
        <v>0</v>
      </c>
    </row>
    <row r="2598" spans="1:13" ht="15.75" outlineLevel="1">
      <c r="A2598" s="10">
        <v>1722100470</v>
      </c>
      <c r="B2598" s="11">
        <v>470</v>
      </c>
      <c r="C2598" s="19">
        <v>722100</v>
      </c>
      <c r="D2598" s="13">
        <v>1</v>
      </c>
      <c r="E2598" s="136" t="s">
        <v>3154</v>
      </c>
      <c r="F2598" s="15" t="s">
        <v>48</v>
      </c>
      <c r="G2598" s="137" t="s">
        <v>3154</v>
      </c>
      <c r="H2598" s="13" t="s">
        <v>34</v>
      </c>
      <c r="I2598" s="16">
        <f>K2598/L2598-1</f>
        <v>-0.10526315789473684</v>
      </c>
      <c r="J2598" s="126" t="s">
        <v>3154</v>
      </c>
      <c r="K2598" s="17">
        <v>1700</v>
      </c>
      <c r="L2598" s="17">
        <f>VLOOKUP(A2598,'[2]2023'!$A$9:$I$7853,9,0)</f>
        <v>1900</v>
      </c>
      <c r="M2598" s="18">
        <f>VLOOKUP(A2598,[3]data1683177749303!$A$2:$J$6448,10,0)</f>
        <v>0</v>
      </c>
    </row>
    <row r="2599" spans="1:13" ht="15.75" outlineLevel="1">
      <c r="A2599" s="10">
        <v>1722100471</v>
      </c>
      <c r="B2599" s="11">
        <v>471</v>
      </c>
      <c r="C2599" s="19">
        <v>722100</v>
      </c>
      <c r="D2599" s="13">
        <v>1</v>
      </c>
      <c r="E2599" s="136" t="s">
        <v>3154</v>
      </c>
      <c r="F2599" s="15" t="s">
        <v>87</v>
      </c>
      <c r="G2599" s="137" t="s">
        <v>3154</v>
      </c>
      <c r="H2599" s="13" t="s">
        <v>34</v>
      </c>
      <c r="I2599" s="16">
        <f>K2599/L2599-1</f>
        <v>-9.0909090909090939E-2</v>
      </c>
      <c r="J2599" s="126" t="s">
        <v>3154</v>
      </c>
      <c r="K2599" s="17">
        <v>3000</v>
      </c>
      <c r="L2599" s="17">
        <f>VLOOKUP(A2599,'[2]2023'!$A$9:$I$7853,9,0)</f>
        <v>3300</v>
      </c>
      <c r="M2599" s="18">
        <f>VLOOKUP(A2599,[3]data1683177749303!$A$2:$J$6448,10,0)</f>
        <v>871.84</v>
      </c>
    </row>
    <row r="2600" spans="1:13" ht="15.75" outlineLevel="1">
      <c r="A2600" s="10">
        <v>1722100511</v>
      </c>
      <c r="B2600" s="11">
        <v>511</v>
      </c>
      <c r="C2600" s="19">
        <v>722100</v>
      </c>
      <c r="D2600" s="13">
        <v>1</v>
      </c>
      <c r="E2600" s="136" t="s">
        <v>3154</v>
      </c>
      <c r="F2600" s="15" t="s">
        <v>88</v>
      </c>
      <c r="G2600" s="137" t="s">
        <v>3154</v>
      </c>
      <c r="H2600" s="13" t="s">
        <v>34</v>
      </c>
      <c r="I2600" s="16">
        <f>K2600/L2600-1</f>
        <v>-9.9999999999999978E-2</v>
      </c>
      <c r="J2600" s="126" t="s">
        <v>3154</v>
      </c>
      <c r="K2600" s="17">
        <f>VLOOKUP(A2600,[4]גיליון1!$A$1574:$P$7681,10,0)</f>
        <v>6300</v>
      </c>
      <c r="L2600" s="17">
        <f>VLOOKUP(A2600,'[2]2023'!$A$9:$I$7853,9,0)</f>
        <v>7000</v>
      </c>
      <c r="M2600" s="18">
        <f>VLOOKUP(A2600,[3]data1683177749303!$A$2:$J$6448,10,0)</f>
        <v>3757.06</v>
      </c>
    </row>
    <row r="2601" spans="1:13" ht="15.75" outlineLevel="1">
      <c r="A2601" s="10">
        <v>1722100550</v>
      </c>
      <c r="B2601" s="11">
        <v>550</v>
      </c>
      <c r="C2601" s="19">
        <v>722100</v>
      </c>
      <c r="D2601" s="13">
        <v>1</v>
      </c>
      <c r="E2601" s="136" t="s">
        <v>3154</v>
      </c>
      <c r="F2601" s="15" t="s">
        <v>58</v>
      </c>
      <c r="G2601" s="137" t="s">
        <v>3154</v>
      </c>
      <c r="H2601" s="13" t="s">
        <v>34</v>
      </c>
      <c r="I2601" s="126" t="s">
        <v>3154</v>
      </c>
      <c r="J2601" s="126" t="s">
        <v>3154</v>
      </c>
      <c r="K2601" s="17">
        <f>VLOOKUP(A2601,[4]גיליון1!$A$1574:$P$7681,10,0)</f>
        <v>0</v>
      </c>
      <c r="L2601" s="17">
        <f>VLOOKUP(A2601,'[2]2023'!$A$9:$I$7853,9,0)</f>
        <v>0</v>
      </c>
      <c r="M2601" s="18">
        <f>VLOOKUP(A2601,[3]data1683177749303!$A$2:$J$6448,10,0)</f>
        <v>0</v>
      </c>
    </row>
    <row r="2602" spans="1:13" ht="15.75" outlineLevel="1">
      <c r="A2602" s="10">
        <v>1722100561</v>
      </c>
      <c r="B2602" s="11">
        <v>561</v>
      </c>
      <c r="C2602" s="19">
        <v>722100</v>
      </c>
      <c r="D2602" s="13">
        <v>1</v>
      </c>
      <c r="E2602" s="136" t="s">
        <v>3154</v>
      </c>
      <c r="F2602" s="15" t="s">
        <v>59</v>
      </c>
      <c r="G2602" s="137" t="s">
        <v>3154</v>
      </c>
      <c r="H2602" s="13" t="s">
        <v>34</v>
      </c>
      <c r="I2602" s="16">
        <f>K2602/L2602-1</f>
        <v>-0.16666666666666663</v>
      </c>
      <c r="J2602" s="126" t="s">
        <v>3154</v>
      </c>
      <c r="K2602" s="17">
        <v>500</v>
      </c>
      <c r="L2602" s="17">
        <f>VLOOKUP(A2602,'[2]2023'!$A$9:$I$7853,9,0)</f>
        <v>600</v>
      </c>
      <c r="M2602" s="18">
        <f>VLOOKUP(A2602,[3]data1683177749303!$A$2:$J$6448,10,0)</f>
        <v>0</v>
      </c>
    </row>
    <row r="2603" spans="1:13" ht="15.75" outlineLevel="1">
      <c r="A2603" s="10">
        <v>1722100700</v>
      </c>
      <c r="B2603" s="11">
        <v>700</v>
      </c>
      <c r="C2603" s="19">
        <v>722100</v>
      </c>
      <c r="D2603" s="13">
        <v>1</v>
      </c>
      <c r="E2603" s="136" t="s">
        <v>3154</v>
      </c>
      <c r="F2603" s="15" t="s">
        <v>61</v>
      </c>
      <c r="G2603" s="137" t="s">
        <v>3154</v>
      </c>
      <c r="H2603" s="13" t="s">
        <v>11</v>
      </c>
      <c r="I2603" s="126" t="s">
        <v>3154</v>
      </c>
      <c r="J2603" s="126" t="s">
        <v>3154</v>
      </c>
      <c r="K2603" s="17">
        <f>VLOOKUP(A2603,[4]גיליון1!$A$1574:$P$7681,10,0)</f>
        <v>0</v>
      </c>
      <c r="L2603" s="17">
        <f>VLOOKUP(A2603,'[2]2023'!$A$9:$I$7853,9,0)</f>
        <v>0</v>
      </c>
      <c r="M2603" s="140" t="s">
        <v>3154</v>
      </c>
    </row>
    <row r="2604" spans="1:13" ht="15.75" outlineLevel="1">
      <c r="A2604" s="10">
        <v>1722100722</v>
      </c>
      <c r="B2604" s="11">
        <v>722</v>
      </c>
      <c r="C2604" s="19">
        <v>722100</v>
      </c>
      <c r="D2604" s="13">
        <v>1</v>
      </c>
      <c r="E2604" s="136" t="s">
        <v>3154</v>
      </c>
      <c r="F2604" s="15" t="s">
        <v>64</v>
      </c>
      <c r="G2604" s="137" t="s">
        <v>3154</v>
      </c>
      <c r="H2604" s="13" t="s">
        <v>34</v>
      </c>
      <c r="I2604" s="126" t="s">
        <v>3154</v>
      </c>
      <c r="J2604" s="126" t="s">
        <v>3154</v>
      </c>
      <c r="K2604" s="17">
        <f>VLOOKUP(A2604,[4]גיליון1!$A$1574:$P$7681,10,0)</f>
        <v>0</v>
      </c>
      <c r="L2604" s="17">
        <f>VLOOKUP(A2604,'[2]2023'!$A$9:$I$7853,9,0)</f>
        <v>0</v>
      </c>
      <c r="M2604" s="18">
        <f>VLOOKUP(A2604,[3]data1683177749303!$A$2:$J$6448,10,0)</f>
        <v>0</v>
      </c>
    </row>
    <row r="2605" spans="1:13" ht="15.75" outlineLevel="1">
      <c r="A2605" s="10">
        <v>1722100742</v>
      </c>
      <c r="B2605" s="11">
        <v>742</v>
      </c>
      <c r="C2605" s="19">
        <v>722100</v>
      </c>
      <c r="D2605" s="13">
        <v>1</v>
      </c>
      <c r="E2605" s="136" t="s">
        <v>3154</v>
      </c>
      <c r="F2605" s="15" t="s">
        <v>65</v>
      </c>
      <c r="G2605" s="137" t="s">
        <v>3154</v>
      </c>
      <c r="H2605" s="13" t="s">
        <v>34</v>
      </c>
      <c r="I2605" s="16">
        <f>K2605/L2605-1</f>
        <v>-9.8039215686274495E-2</v>
      </c>
      <c r="J2605" s="126" t="s">
        <v>3154</v>
      </c>
      <c r="K2605" s="17">
        <v>4600</v>
      </c>
      <c r="L2605" s="17">
        <f>VLOOKUP(A2605,'[2]2023'!$A$9:$I$7853,9,0)</f>
        <v>5100</v>
      </c>
      <c r="M2605" s="18">
        <f>VLOOKUP(A2605,[3]data1683177749303!$A$2:$J$6448,10,0)</f>
        <v>4840.67</v>
      </c>
    </row>
    <row r="2606" spans="1:13" ht="15.75" outlineLevel="1">
      <c r="A2606" s="10">
        <v>1722100745</v>
      </c>
      <c r="B2606" s="11">
        <v>745</v>
      </c>
      <c r="C2606" s="19">
        <v>722100</v>
      </c>
      <c r="D2606" s="13">
        <v>1</v>
      </c>
      <c r="E2606" s="136" t="s">
        <v>3154</v>
      </c>
      <c r="F2606" s="15" t="s">
        <v>66</v>
      </c>
      <c r="G2606" s="137" t="s">
        <v>3154</v>
      </c>
      <c r="H2606" s="13" t="s">
        <v>31</v>
      </c>
      <c r="I2606" s="126" t="s">
        <v>3154</v>
      </c>
      <c r="J2606" s="126" t="s">
        <v>3154</v>
      </c>
      <c r="K2606" s="17">
        <f>VLOOKUP(A2606,[4]גיליון1!$A$1574:$P$7681,10,0)</f>
        <v>0</v>
      </c>
      <c r="L2606" s="17">
        <f>VLOOKUP(A2606,'[2]2023'!$A$9:$I$7853,9,0)</f>
        <v>0</v>
      </c>
      <c r="M2606" s="140" t="s">
        <v>3154</v>
      </c>
    </row>
    <row r="2607" spans="1:13" ht="15.75" outlineLevel="1">
      <c r="A2607" s="10">
        <v>1722100751</v>
      </c>
      <c r="B2607" s="11">
        <v>751</v>
      </c>
      <c r="C2607" s="19">
        <v>722100</v>
      </c>
      <c r="D2607" s="13">
        <v>1</v>
      </c>
      <c r="E2607" s="136" t="s">
        <v>3154</v>
      </c>
      <c r="F2607" s="15" t="s">
        <v>68</v>
      </c>
      <c r="G2607" s="137" t="s">
        <v>3154</v>
      </c>
      <c r="H2607" s="13" t="s">
        <v>34</v>
      </c>
      <c r="I2607" s="16">
        <f>K2607/L2607-1</f>
        <v>-9.9999999999999978E-2</v>
      </c>
      <c r="J2607" s="126" t="s">
        <v>3154</v>
      </c>
      <c r="K2607" s="17">
        <f>VLOOKUP(A2607,[4]גיליון1!$A$1574:$P$7681,10,0)</f>
        <v>4500</v>
      </c>
      <c r="L2607" s="17">
        <f>VLOOKUP(A2607,'[2]2023'!$A$9:$I$7853,9,0)</f>
        <v>5000</v>
      </c>
      <c r="M2607" s="18">
        <f>VLOOKUP(A2607,[3]data1683177749303!$A$2:$J$6448,10,0)</f>
        <v>0</v>
      </c>
    </row>
    <row r="2608" spans="1:13" ht="15.75" outlineLevel="1">
      <c r="A2608" s="10">
        <v>1722100753</v>
      </c>
      <c r="B2608" s="11">
        <v>753</v>
      </c>
      <c r="C2608" s="19">
        <v>722100</v>
      </c>
      <c r="D2608" s="13">
        <v>1</v>
      </c>
      <c r="E2608" s="136" t="s">
        <v>3154</v>
      </c>
      <c r="F2608" s="15" t="s">
        <v>1298</v>
      </c>
      <c r="G2608" s="137" t="s">
        <v>3154</v>
      </c>
      <c r="H2608" s="13" t="s">
        <v>31</v>
      </c>
      <c r="I2608" s="126" t="s">
        <v>3154</v>
      </c>
      <c r="J2608" s="126" t="s">
        <v>3154</v>
      </c>
      <c r="K2608" s="17">
        <f>VLOOKUP(A2608,[4]גיליון1!$A$1574:$P$7681,10,0)</f>
        <v>0</v>
      </c>
      <c r="L2608" s="17">
        <f>VLOOKUP(A2608,'[2]2023'!$A$9:$I$7853,9,0)</f>
        <v>0</v>
      </c>
      <c r="M2608" s="140" t="s">
        <v>3154</v>
      </c>
    </row>
    <row r="2609" spans="1:13" ht="15.75" outlineLevel="1">
      <c r="A2609" s="10">
        <v>1722100780</v>
      </c>
      <c r="B2609" s="11">
        <v>780</v>
      </c>
      <c r="C2609" s="19">
        <v>722100</v>
      </c>
      <c r="D2609" s="13">
        <v>1</v>
      </c>
      <c r="E2609" s="136" t="s">
        <v>3154</v>
      </c>
      <c r="F2609" s="15" t="s">
        <v>1468</v>
      </c>
      <c r="G2609" s="137" t="s">
        <v>3154</v>
      </c>
      <c r="H2609" s="13" t="s">
        <v>34</v>
      </c>
      <c r="I2609" s="16">
        <f>K2609/L2609-1</f>
        <v>-9.6491228070175405E-2</v>
      </c>
      <c r="J2609" s="126" t="s">
        <v>3154</v>
      </c>
      <c r="K2609" s="17">
        <v>10300</v>
      </c>
      <c r="L2609" s="17">
        <f>VLOOKUP(A2609,'[2]2023'!$A$9:$I$7853,9,0)</f>
        <v>11400</v>
      </c>
      <c r="M2609" s="18">
        <f>VLOOKUP(A2609,[3]data1683177749303!$A$2:$J$6448,10,0)</f>
        <v>0</v>
      </c>
    </row>
    <row r="2610" spans="1:13" ht="15.75" outlineLevel="1">
      <c r="A2610" s="10">
        <v>1722100781</v>
      </c>
      <c r="B2610" s="11">
        <v>781</v>
      </c>
      <c r="C2610" s="19">
        <v>722100</v>
      </c>
      <c r="D2610" s="13">
        <v>1</v>
      </c>
      <c r="E2610" s="136" t="s">
        <v>3154</v>
      </c>
      <c r="F2610" s="15" t="s">
        <v>1484</v>
      </c>
      <c r="G2610" s="137" t="s">
        <v>3154</v>
      </c>
      <c r="H2610" s="13" t="s">
        <v>34</v>
      </c>
      <c r="I2610" s="126" t="s">
        <v>3154</v>
      </c>
      <c r="J2610" s="126" t="s">
        <v>3154</v>
      </c>
      <c r="K2610" s="17">
        <f>VLOOKUP(A2610,[4]גיליון1!$A$1574:$P$7681,10,0)</f>
        <v>0</v>
      </c>
      <c r="L2610" s="17">
        <f>VLOOKUP(A2610,'[2]2023'!$A$9:$I$7853,9,0)</f>
        <v>0</v>
      </c>
      <c r="M2610" s="18">
        <f>VLOOKUP(A2610,[3]data1683177749303!$A$2:$J$6448,10,0)</f>
        <v>0</v>
      </c>
    </row>
    <row r="2611" spans="1:13" ht="15.75" outlineLevel="1">
      <c r="A2611" s="10">
        <v>1722100782</v>
      </c>
      <c r="B2611" s="11">
        <v>782</v>
      </c>
      <c r="C2611" s="19">
        <v>722100</v>
      </c>
      <c r="D2611" s="13">
        <v>1</v>
      </c>
      <c r="E2611" s="136" t="s">
        <v>3154</v>
      </c>
      <c r="F2611" s="15" t="s">
        <v>1485</v>
      </c>
      <c r="G2611" s="137" t="s">
        <v>3154</v>
      </c>
      <c r="H2611" s="13" t="s">
        <v>34</v>
      </c>
      <c r="I2611" s="16">
        <f>K2611/L2611-1</f>
        <v>-9.589041095890416E-2</v>
      </c>
      <c r="J2611" s="126" t="s">
        <v>3154</v>
      </c>
      <c r="K2611" s="17">
        <v>6600</v>
      </c>
      <c r="L2611" s="17">
        <f>VLOOKUP(A2611,'[2]2023'!$A$9:$I$7853,9,0)</f>
        <v>7300</v>
      </c>
      <c r="M2611" s="18">
        <f>VLOOKUP(A2611,[3]data1683177749303!$A$2:$J$6448,10,0)</f>
        <v>3229.44</v>
      </c>
    </row>
    <row r="2612" spans="1:13" ht="15.75" outlineLevel="1">
      <c r="A2612" s="10">
        <v>1722100783</v>
      </c>
      <c r="B2612" s="11">
        <v>783</v>
      </c>
      <c r="C2612" s="19">
        <v>722100</v>
      </c>
      <c r="D2612" s="13">
        <v>1</v>
      </c>
      <c r="E2612" s="136" t="s">
        <v>3154</v>
      </c>
      <c r="F2612" s="15" t="s">
        <v>1486</v>
      </c>
      <c r="G2612" s="137" t="s">
        <v>3154</v>
      </c>
      <c r="H2612" s="13" t="s">
        <v>34</v>
      </c>
      <c r="I2612" s="16">
        <f>K2612/L2612-1</f>
        <v>-0.10447761194029848</v>
      </c>
      <c r="J2612" s="126" t="s">
        <v>3154</v>
      </c>
      <c r="K2612" s="17">
        <v>6000</v>
      </c>
      <c r="L2612" s="17">
        <f>VLOOKUP(A2612,'[2]2023'!$A$9:$I$7853,9,0)</f>
        <v>6700</v>
      </c>
      <c r="M2612" s="18">
        <f>VLOOKUP(A2612,[3]data1683177749303!$A$2:$J$6448,10,0)</f>
        <v>0</v>
      </c>
    </row>
    <row r="2613" spans="1:13" ht="15.75" outlineLevel="1">
      <c r="A2613" s="10">
        <v>1722100784</v>
      </c>
      <c r="B2613" s="11">
        <v>784</v>
      </c>
      <c r="C2613" s="19">
        <v>722100</v>
      </c>
      <c r="D2613" s="13">
        <v>1</v>
      </c>
      <c r="E2613" s="136" t="s">
        <v>3154</v>
      </c>
      <c r="F2613" s="15" t="s">
        <v>1487</v>
      </c>
      <c r="G2613" s="137" t="s">
        <v>3154</v>
      </c>
      <c r="H2613" s="13" t="s">
        <v>34</v>
      </c>
      <c r="I2613" s="16">
        <f>K2613/L2613-1</f>
        <v>-0.10108303249097472</v>
      </c>
      <c r="J2613" s="126" t="s">
        <v>3154</v>
      </c>
      <c r="K2613" s="17">
        <v>24900</v>
      </c>
      <c r="L2613" s="17">
        <f>VLOOKUP(A2613,'[2]2023'!$A$9:$I$7853,9,0)</f>
        <v>27700</v>
      </c>
      <c r="M2613" s="18">
        <f>VLOOKUP(A2613,[3]data1683177749303!$A$2:$J$6448,10,0)</f>
        <v>0</v>
      </c>
    </row>
    <row r="2614" spans="1:13" ht="15.75" outlineLevel="1">
      <c r="A2614" s="10">
        <v>1722100794</v>
      </c>
      <c r="B2614" s="11">
        <v>794</v>
      </c>
      <c r="C2614" s="19">
        <v>722100</v>
      </c>
      <c r="D2614" s="13">
        <v>1</v>
      </c>
      <c r="E2614" s="136" t="s">
        <v>3154</v>
      </c>
      <c r="F2614" s="15" t="s">
        <v>73</v>
      </c>
      <c r="G2614" s="137" t="s">
        <v>3154</v>
      </c>
      <c r="H2614" s="13" t="s">
        <v>31</v>
      </c>
      <c r="I2614" s="16">
        <f>K2614/L2614-1</f>
        <v>0</v>
      </c>
      <c r="J2614" s="126" t="s">
        <v>3154</v>
      </c>
      <c r="K2614" s="17">
        <f>VLOOKUP(A2614,[4]גיליון1!$A$1574:$P$7681,10,0)</f>
        <v>5100</v>
      </c>
      <c r="L2614" s="17">
        <f>VLOOKUP(A2614,'[2]2023'!$A$9:$I$7853,9,0)</f>
        <v>5100</v>
      </c>
      <c r="M2614" s="18">
        <f>VLOOKUP(A2614,[3]data1683177749303!$A$2:$J$6448,10,0)</f>
        <v>8188</v>
      </c>
    </row>
    <row r="2615" spans="1:13" ht="15.75" outlineLevel="1">
      <c r="A2615" s="10">
        <v>1722100900</v>
      </c>
      <c r="B2615" s="11">
        <v>900</v>
      </c>
      <c r="C2615" s="19">
        <v>722100</v>
      </c>
      <c r="D2615" s="13">
        <v>1</v>
      </c>
      <c r="E2615" s="136" t="s">
        <v>3154</v>
      </c>
      <c r="F2615" s="15" t="s">
        <v>94</v>
      </c>
      <c r="G2615" s="137" t="s">
        <v>3154</v>
      </c>
      <c r="H2615" s="13" t="s">
        <v>11</v>
      </c>
      <c r="I2615" s="126" t="s">
        <v>3154</v>
      </c>
      <c r="J2615" s="126" t="s">
        <v>3154</v>
      </c>
      <c r="K2615" s="17">
        <f>VLOOKUP(A2615,[4]גיליון1!$A$1574:$P$7681,10,0)</f>
        <v>0</v>
      </c>
      <c r="L2615" s="17">
        <f>VLOOKUP(A2615,'[2]2023'!$A$9:$I$7853,9,0)</f>
        <v>0</v>
      </c>
      <c r="M2615" s="140" t="s">
        <v>3154</v>
      </c>
    </row>
    <row r="2616" spans="1:13" ht="16.5" thickBot="1">
      <c r="A2616" s="10">
        <v>1722100961</v>
      </c>
      <c r="B2616" s="11">
        <v>961</v>
      </c>
      <c r="C2616" s="19">
        <v>722100</v>
      </c>
      <c r="D2616" s="13">
        <v>1</v>
      </c>
      <c r="E2616" s="136" t="s">
        <v>3154</v>
      </c>
      <c r="F2616" s="15" t="s">
        <v>79</v>
      </c>
      <c r="G2616" s="137" t="s">
        <v>3154</v>
      </c>
      <c r="H2616" s="13" t="s">
        <v>34</v>
      </c>
      <c r="I2616" s="126" t="s">
        <v>3154</v>
      </c>
      <c r="J2616" s="126" t="s">
        <v>3154</v>
      </c>
      <c r="K2616" s="17">
        <f>VLOOKUP(A2616,[4]גיליון1!$A$1574:$P$7681,10,0)</f>
        <v>0</v>
      </c>
      <c r="L2616" s="17">
        <f>VLOOKUP(A2616,'[2]2023'!$A$9:$I$7853,9,0)</f>
        <v>0</v>
      </c>
      <c r="M2616" s="140" t="s">
        <v>3154</v>
      </c>
    </row>
    <row r="2617" spans="1:13" ht="16.5" outlineLevel="1" thickBot="1">
      <c r="A2617" s="125" t="s">
        <v>3154</v>
      </c>
      <c r="B2617" s="25" t="s">
        <v>1488</v>
      </c>
      <c r="C2617" s="146" t="s">
        <v>3154</v>
      </c>
      <c r="D2617" s="146" t="s">
        <v>3154</v>
      </c>
      <c r="E2617" s="147" t="s">
        <v>3154</v>
      </c>
      <c r="F2617" s="28" t="s">
        <v>243</v>
      </c>
      <c r="G2617" s="153" t="s">
        <v>3154</v>
      </c>
      <c r="H2617" s="146" t="s">
        <v>3154</v>
      </c>
      <c r="I2617" s="29">
        <f>K2617/L2617-1</f>
        <v>-3.898596101403895E-2</v>
      </c>
      <c r="J2617" s="127" t="s">
        <v>3154</v>
      </c>
      <c r="K2617" s="37">
        <f t="shared" ref="K2617:M2617" si="140">SUBTOTAL(9,K2583:K2616)</f>
        <v>190300</v>
      </c>
      <c r="L2617" s="37">
        <f t="shared" si="140"/>
        <v>198020</v>
      </c>
      <c r="M2617" s="38">
        <f t="shared" si="140"/>
        <v>62592.81</v>
      </c>
    </row>
    <row r="2618" spans="1:13" ht="15.75" outlineLevel="1">
      <c r="A2618" s="10">
        <v>17222000</v>
      </c>
      <c r="B2618" s="11">
        <v>0</v>
      </c>
      <c r="C2618" s="19">
        <v>722200</v>
      </c>
      <c r="D2618" s="13">
        <v>1</v>
      </c>
      <c r="E2618" s="136" t="s">
        <v>3154</v>
      </c>
      <c r="F2618" s="51" t="s">
        <v>246</v>
      </c>
      <c r="G2618" s="167" t="s">
        <v>3154</v>
      </c>
      <c r="H2618" s="13" t="s">
        <v>11</v>
      </c>
      <c r="I2618" s="126" t="s">
        <v>3154</v>
      </c>
      <c r="J2618" s="142" t="s">
        <v>3154</v>
      </c>
      <c r="K2618" s="17">
        <f>VLOOKUP(A2618,[4]גיליון1!$A$1574:$P$7681,10,0)</f>
        <v>0</v>
      </c>
      <c r="L2618" s="17">
        <f>VLOOKUP(A2618,'[2]2023'!$A$9:$I$7853,9,0)</f>
        <v>0</v>
      </c>
      <c r="M2618" s="140" t="s">
        <v>3154</v>
      </c>
    </row>
    <row r="2619" spans="1:13" ht="15.75" outlineLevel="1">
      <c r="A2619" s="10">
        <v>1722200110</v>
      </c>
      <c r="B2619" s="11">
        <v>110</v>
      </c>
      <c r="C2619" s="19">
        <v>722200</v>
      </c>
      <c r="D2619" s="13">
        <v>1</v>
      </c>
      <c r="E2619" s="136" t="s">
        <v>3154</v>
      </c>
      <c r="F2619" s="15" t="s">
        <v>19</v>
      </c>
      <c r="G2619" s="137" t="s">
        <v>3154</v>
      </c>
      <c r="H2619" s="13" t="s">
        <v>20</v>
      </c>
      <c r="I2619" s="126" t="s">
        <v>3154</v>
      </c>
      <c r="J2619" s="126" t="s">
        <v>3154</v>
      </c>
      <c r="K2619" s="17">
        <f>VLOOKUP(A2619,[4]גיליון1!$A$1574:$P$7681,10,0)</f>
        <v>0</v>
      </c>
      <c r="L2619" s="17">
        <f>VLOOKUP(A2619,'[2]2023'!$A$9:$I$7853,9,0)</f>
        <v>0</v>
      </c>
      <c r="M2619" s="140" t="s">
        <v>3154</v>
      </c>
    </row>
    <row r="2620" spans="1:13" ht="15.75" outlineLevel="1">
      <c r="A2620" s="10">
        <v>1722200119</v>
      </c>
      <c r="B2620" s="11">
        <v>119</v>
      </c>
      <c r="C2620" s="19">
        <v>722200</v>
      </c>
      <c r="D2620" s="13">
        <v>1</v>
      </c>
      <c r="E2620" s="136" t="s">
        <v>3154</v>
      </c>
      <c r="F2620" s="15" t="s">
        <v>21</v>
      </c>
      <c r="G2620" s="137" t="s">
        <v>3154</v>
      </c>
      <c r="H2620" s="13" t="s">
        <v>20</v>
      </c>
      <c r="I2620" s="126" t="s">
        <v>3154</v>
      </c>
      <c r="J2620" s="126" t="s">
        <v>3154</v>
      </c>
      <c r="K2620" s="17">
        <f>VLOOKUP(A2620,[4]גיליון1!$A$1574:$P$7681,10,0)</f>
        <v>0</v>
      </c>
      <c r="L2620" s="17">
        <f>VLOOKUP(A2620,'[2]2023'!$A$9:$I$7853,9,0)</f>
        <v>0</v>
      </c>
      <c r="M2620" s="140" t="s">
        <v>3154</v>
      </c>
    </row>
    <row r="2621" spans="1:13" ht="15.75" outlineLevel="1">
      <c r="A2621" s="10">
        <v>1722200122</v>
      </c>
      <c r="B2621" s="11">
        <v>122</v>
      </c>
      <c r="C2621" s="19">
        <v>722200</v>
      </c>
      <c r="D2621" s="13">
        <v>1</v>
      </c>
      <c r="E2621" s="136" t="s">
        <v>3154</v>
      </c>
      <c r="F2621" s="15" t="s">
        <v>22</v>
      </c>
      <c r="G2621" s="137" t="s">
        <v>3154</v>
      </c>
      <c r="H2621" s="13" t="s">
        <v>20</v>
      </c>
      <c r="I2621" s="126" t="s">
        <v>3154</v>
      </c>
      <c r="J2621" s="126" t="s">
        <v>3154</v>
      </c>
      <c r="K2621" s="17">
        <f>VLOOKUP(A2621,[4]גיליון1!$A$1574:$P$7681,10,0)</f>
        <v>0</v>
      </c>
      <c r="L2621" s="17">
        <f>VLOOKUP(A2621,'[2]2023'!$A$9:$I$7853,9,0)</f>
        <v>0</v>
      </c>
      <c r="M2621" s="140" t="s">
        <v>3154</v>
      </c>
    </row>
    <row r="2622" spans="1:13" ht="15.75" outlineLevel="1">
      <c r="A2622" s="10">
        <v>1722200126</v>
      </c>
      <c r="B2622" s="11">
        <v>126</v>
      </c>
      <c r="C2622" s="19">
        <v>722200</v>
      </c>
      <c r="D2622" s="13">
        <v>1</v>
      </c>
      <c r="E2622" s="136" t="s">
        <v>3154</v>
      </c>
      <c r="F2622" s="15" t="s">
        <v>23</v>
      </c>
      <c r="G2622" s="137" t="s">
        <v>3154</v>
      </c>
      <c r="H2622" s="13" t="s">
        <v>20</v>
      </c>
      <c r="I2622" s="126" t="s">
        <v>3154</v>
      </c>
      <c r="J2622" s="126" t="s">
        <v>3154</v>
      </c>
      <c r="K2622" s="17">
        <f>VLOOKUP(A2622,[4]גיליון1!$A$1574:$P$7681,10,0)</f>
        <v>0</v>
      </c>
      <c r="L2622" s="17">
        <f>VLOOKUP(A2622,'[2]2023'!$A$9:$I$7853,9,0)</f>
        <v>0</v>
      </c>
      <c r="M2622" s="140" t="s">
        <v>3154</v>
      </c>
    </row>
    <row r="2623" spans="1:13" ht="15.75" outlineLevel="1">
      <c r="A2623" s="10">
        <v>1722200130</v>
      </c>
      <c r="B2623" s="11">
        <v>130</v>
      </c>
      <c r="C2623" s="19">
        <v>722200</v>
      </c>
      <c r="D2623" s="13">
        <v>1</v>
      </c>
      <c r="E2623" s="136" t="s">
        <v>3154</v>
      </c>
      <c r="F2623" s="15" t="s">
        <v>24</v>
      </c>
      <c r="G2623" s="137" t="s">
        <v>3154</v>
      </c>
      <c r="H2623" s="13" t="s">
        <v>20</v>
      </c>
      <c r="I2623" s="126" t="s">
        <v>3154</v>
      </c>
      <c r="J2623" s="126" t="s">
        <v>3154</v>
      </c>
      <c r="K2623" s="17">
        <f>VLOOKUP(A2623,[4]גיליון1!$A$1574:$P$7681,10,0)</f>
        <v>0</v>
      </c>
      <c r="L2623" s="17">
        <f>VLOOKUP(A2623,'[2]2023'!$A$9:$I$7853,9,0)</f>
        <v>0</v>
      </c>
      <c r="M2623" s="140" t="s">
        <v>3154</v>
      </c>
    </row>
    <row r="2624" spans="1:13" ht="15.75" outlineLevel="1">
      <c r="A2624" s="10">
        <v>1722200140</v>
      </c>
      <c r="B2624" s="11">
        <v>140</v>
      </c>
      <c r="C2624" s="19">
        <v>722200</v>
      </c>
      <c r="D2624" s="13">
        <v>1</v>
      </c>
      <c r="E2624" s="136" t="s">
        <v>3154</v>
      </c>
      <c r="F2624" s="15" t="s">
        <v>25</v>
      </c>
      <c r="G2624" s="137" t="s">
        <v>3154</v>
      </c>
      <c r="H2624" s="13" t="s">
        <v>20</v>
      </c>
      <c r="I2624" s="126" t="s">
        <v>3154</v>
      </c>
      <c r="J2624" s="126" t="s">
        <v>3154</v>
      </c>
      <c r="K2624" s="17">
        <f>VLOOKUP(A2624,[4]גיליון1!$A$1574:$P$7681,10,0)</f>
        <v>0</v>
      </c>
      <c r="L2624" s="17">
        <f>VLOOKUP(A2624,'[2]2023'!$A$9:$I$7853,9,0)</f>
        <v>0</v>
      </c>
      <c r="M2624" s="140" t="s">
        <v>3154</v>
      </c>
    </row>
    <row r="2625" spans="1:13" ht="15.75" outlineLevel="1">
      <c r="A2625" s="10">
        <v>1722200253</v>
      </c>
      <c r="B2625" s="11">
        <v>253</v>
      </c>
      <c r="C2625" s="19">
        <v>722200</v>
      </c>
      <c r="D2625" s="13">
        <v>1</v>
      </c>
      <c r="E2625" s="136" t="s">
        <v>3154</v>
      </c>
      <c r="F2625" s="15" t="s">
        <v>28</v>
      </c>
      <c r="G2625" s="137" t="s">
        <v>3154</v>
      </c>
      <c r="H2625" s="13" t="s">
        <v>20</v>
      </c>
      <c r="I2625" s="126" t="s">
        <v>3154</v>
      </c>
      <c r="J2625" s="126" t="s">
        <v>3154</v>
      </c>
      <c r="K2625" s="17">
        <f>VLOOKUP(A2625,[4]גיליון1!$A$1574:$P$7681,10,0)</f>
        <v>0</v>
      </c>
      <c r="L2625" s="17">
        <f>VLOOKUP(A2625,'[2]2023'!$A$9:$I$7853,9,0)</f>
        <v>0</v>
      </c>
      <c r="M2625" s="18">
        <f>VLOOKUP(A2625,[3]data1683177749303!$A$2:$J$6448,10,0)</f>
        <v>0</v>
      </c>
    </row>
    <row r="2626" spans="1:13" ht="15.75" outlineLevel="1">
      <c r="A2626" s="10">
        <v>1722200431</v>
      </c>
      <c r="B2626" s="11">
        <v>431</v>
      </c>
      <c r="C2626" s="19">
        <v>722200</v>
      </c>
      <c r="D2626" s="13">
        <v>1</v>
      </c>
      <c r="E2626" s="136" t="s">
        <v>3154</v>
      </c>
      <c r="F2626" s="15" t="s">
        <v>36</v>
      </c>
      <c r="G2626" s="137" t="s">
        <v>3154</v>
      </c>
      <c r="H2626" s="13" t="s">
        <v>31</v>
      </c>
      <c r="I2626" s="126" t="s">
        <v>3154</v>
      </c>
      <c r="J2626" s="126" t="s">
        <v>3154</v>
      </c>
      <c r="K2626" s="17">
        <f>VLOOKUP(A2626,[4]גיליון1!$A$1574:$P$7681,10,0)</f>
        <v>0</v>
      </c>
      <c r="L2626" s="17">
        <f>VLOOKUP(A2626,'[2]2023'!$A$9:$I$7853,9,0)</f>
        <v>0</v>
      </c>
      <c r="M2626" s="140" t="s">
        <v>3154</v>
      </c>
    </row>
    <row r="2627" spans="1:13" ht="15.75" outlineLevel="1">
      <c r="A2627" s="10">
        <v>1722200432</v>
      </c>
      <c r="B2627" s="11">
        <v>432</v>
      </c>
      <c r="C2627" s="19">
        <v>722200</v>
      </c>
      <c r="D2627" s="13">
        <v>1</v>
      </c>
      <c r="E2627" s="136" t="s">
        <v>3154</v>
      </c>
      <c r="F2627" s="15" t="s">
        <v>37</v>
      </c>
      <c r="G2627" s="137" t="s">
        <v>3154</v>
      </c>
      <c r="H2627" s="13" t="s">
        <v>31</v>
      </c>
      <c r="I2627" s="126" t="s">
        <v>3154</v>
      </c>
      <c r="J2627" s="126" t="s">
        <v>3154</v>
      </c>
      <c r="K2627" s="17">
        <f>VLOOKUP(A2627,[4]גיליון1!$A$1574:$P$7681,10,0)</f>
        <v>0</v>
      </c>
      <c r="L2627" s="17">
        <f>VLOOKUP(A2627,'[2]2023'!$A$9:$I$7853,9,0)</f>
        <v>0</v>
      </c>
      <c r="M2627" s="140" t="s">
        <v>3154</v>
      </c>
    </row>
    <row r="2628" spans="1:13" ht="15.75" outlineLevel="1">
      <c r="A2628" s="10">
        <v>1722200470</v>
      </c>
      <c r="B2628" s="11">
        <v>470</v>
      </c>
      <c r="C2628" s="19">
        <v>722200</v>
      </c>
      <c r="D2628" s="13">
        <v>1</v>
      </c>
      <c r="E2628" s="136" t="s">
        <v>3154</v>
      </c>
      <c r="F2628" s="15" t="s">
        <v>48</v>
      </c>
      <c r="G2628" s="137" t="s">
        <v>3154</v>
      </c>
      <c r="H2628" s="13" t="s">
        <v>34</v>
      </c>
      <c r="I2628" s="126" t="s">
        <v>3154</v>
      </c>
      <c r="J2628" s="126" t="s">
        <v>3154</v>
      </c>
      <c r="K2628" s="17">
        <f>VLOOKUP(A2628,[4]גיליון1!$A$1574:$P$7681,10,0)</f>
        <v>0</v>
      </c>
      <c r="L2628" s="17">
        <f>VLOOKUP(A2628,'[2]2023'!$A$9:$I$7853,9,0)</f>
        <v>0</v>
      </c>
      <c r="M2628" s="18">
        <f>VLOOKUP(A2628,[3]data1683177749303!$A$2:$J$6448,10,0)</f>
        <v>0</v>
      </c>
    </row>
    <row r="2629" spans="1:13" ht="15.75" outlineLevel="1">
      <c r="A2629" s="10">
        <v>1722200471</v>
      </c>
      <c r="B2629" s="11">
        <v>471</v>
      </c>
      <c r="C2629" s="19">
        <v>722200</v>
      </c>
      <c r="D2629" s="13">
        <v>1</v>
      </c>
      <c r="E2629" s="136" t="s">
        <v>3154</v>
      </c>
      <c r="F2629" s="15" t="s">
        <v>87</v>
      </c>
      <c r="G2629" s="137" t="s">
        <v>3154</v>
      </c>
      <c r="H2629" s="13" t="s">
        <v>34</v>
      </c>
      <c r="I2629" s="126" t="s">
        <v>3154</v>
      </c>
      <c r="J2629" s="126" t="s">
        <v>3154</v>
      </c>
      <c r="K2629" s="17">
        <f>VLOOKUP(A2629,[4]גיליון1!$A$1574:$P$7681,10,0)</f>
        <v>0</v>
      </c>
      <c r="L2629" s="17">
        <f>VLOOKUP(A2629,'[2]2023'!$A$9:$I$7853,9,0)</f>
        <v>0</v>
      </c>
      <c r="M2629" s="18">
        <f>VLOOKUP(A2629,[3]data1683177749303!$A$2:$J$6448,10,0)</f>
        <v>0</v>
      </c>
    </row>
    <row r="2630" spans="1:13" ht="15.75" outlineLevel="1">
      <c r="A2630" s="10">
        <v>1722200742</v>
      </c>
      <c r="B2630" s="11">
        <v>742</v>
      </c>
      <c r="C2630" s="19">
        <v>722200</v>
      </c>
      <c r="D2630" s="13">
        <v>1</v>
      </c>
      <c r="E2630" s="136" t="s">
        <v>3154</v>
      </c>
      <c r="F2630" s="15" t="s">
        <v>1489</v>
      </c>
      <c r="G2630" s="137" t="s">
        <v>3154</v>
      </c>
      <c r="H2630" s="13" t="s">
        <v>34</v>
      </c>
      <c r="I2630" s="126" t="s">
        <v>3154</v>
      </c>
      <c r="J2630" s="126" t="s">
        <v>3154</v>
      </c>
      <c r="K2630" s="17">
        <f>VLOOKUP(A2630,[4]גיליון1!$A$1574:$P$7681,10,0)</f>
        <v>0</v>
      </c>
      <c r="L2630" s="17">
        <f>VLOOKUP(A2630,'[2]2023'!$A$9:$I$7853,9,0)</f>
        <v>0</v>
      </c>
      <c r="M2630" s="18">
        <f>VLOOKUP(A2630,[3]data1683177749303!$A$2:$J$6448,10,0)</f>
        <v>0</v>
      </c>
    </row>
    <row r="2631" spans="1:13" ht="15.75" outlineLevel="1">
      <c r="A2631" s="10">
        <v>1722200734</v>
      </c>
      <c r="B2631" s="11">
        <v>734</v>
      </c>
      <c r="C2631" s="19">
        <v>722200</v>
      </c>
      <c r="D2631" s="13">
        <v>1</v>
      </c>
      <c r="E2631" s="136" t="s">
        <v>3154</v>
      </c>
      <c r="F2631" s="15" t="s">
        <v>1490</v>
      </c>
      <c r="G2631" s="137" t="s">
        <v>3154</v>
      </c>
      <c r="H2631" s="13" t="s">
        <v>31</v>
      </c>
      <c r="I2631" s="126" t="s">
        <v>3154</v>
      </c>
      <c r="J2631" s="126" t="s">
        <v>3154</v>
      </c>
      <c r="K2631" s="17">
        <f>VLOOKUP(A2631,[4]גיליון1!$A$1574:$P$7681,10,0)</f>
        <v>0</v>
      </c>
      <c r="L2631" s="17">
        <f>VLOOKUP(A2631,'[2]2023'!$A$9:$I$7853,9,0)</f>
        <v>0</v>
      </c>
      <c r="M2631" s="18">
        <f>VLOOKUP(A2631,[3]data1683177749303!$A$2:$J$6448,10,0)</f>
        <v>0</v>
      </c>
    </row>
    <row r="2632" spans="1:13" ht="15.75" outlineLevel="1">
      <c r="A2632" s="10">
        <v>1722200752</v>
      </c>
      <c r="B2632" s="11">
        <v>752</v>
      </c>
      <c r="C2632" s="19">
        <v>722200</v>
      </c>
      <c r="D2632" s="13">
        <v>1</v>
      </c>
      <c r="E2632" s="136" t="s">
        <v>3154</v>
      </c>
      <c r="F2632" s="15" t="s">
        <v>69</v>
      </c>
      <c r="G2632" s="137" t="s">
        <v>3154</v>
      </c>
      <c r="H2632" s="13" t="s">
        <v>31</v>
      </c>
      <c r="I2632" s="126" t="s">
        <v>3154</v>
      </c>
      <c r="J2632" s="126" t="s">
        <v>3154</v>
      </c>
      <c r="K2632" s="17">
        <f>VLOOKUP(A2632,[4]גיליון1!$A$1574:$P$7681,10,0)</f>
        <v>0</v>
      </c>
      <c r="L2632" s="17">
        <f>VLOOKUP(A2632,'[2]2023'!$A$9:$I$7853,9,0)</f>
        <v>0</v>
      </c>
      <c r="M2632" s="18">
        <f>VLOOKUP(A2632,[3]data1683177749303!$A$2:$J$6448,10,0)</f>
        <v>0</v>
      </c>
    </row>
    <row r="2633" spans="1:13" ht="15.75" outlineLevel="1">
      <c r="A2633" s="10">
        <v>1722200780</v>
      </c>
      <c r="B2633" s="11">
        <v>780</v>
      </c>
      <c r="C2633" s="19">
        <v>722200</v>
      </c>
      <c r="D2633" s="13">
        <v>1</v>
      </c>
      <c r="E2633" s="136" t="s">
        <v>3154</v>
      </c>
      <c r="F2633" s="51" t="s">
        <v>1491</v>
      </c>
      <c r="G2633" s="167" t="s">
        <v>3154</v>
      </c>
      <c r="H2633" s="13" t="s">
        <v>31</v>
      </c>
      <c r="I2633" s="126" t="s">
        <v>3154</v>
      </c>
      <c r="J2633" s="126" t="s">
        <v>3154</v>
      </c>
      <c r="K2633" s="17">
        <f>VLOOKUP(A2633,[4]גיליון1!$A$1574:$P$7681,10,0)</f>
        <v>0</v>
      </c>
      <c r="L2633" s="17">
        <f>VLOOKUP(A2633,'[2]2023'!$A$9:$I$7853,9,0)</f>
        <v>0</v>
      </c>
      <c r="M2633" s="18">
        <f>VLOOKUP(A2633,[3]data1683177749303!$A$2:$J$6448,10,0)</f>
        <v>0</v>
      </c>
    </row>
    <row r="2634" spans="1:13" ht="15.75" outlineLevel="1">
      <c r="A2634" s="10">
        <v>1722200782</v>
      </c>
      <c r="B2634" s="11">
        <v>782</v>
      </c>
      <c r="C2634" s="19">
        <v>722200</v>
      </c>
      <c r="D2634" s="13">
        <v>1</v>
      </c>
      <c r="E2634" s="136" t="s">
        <v>3154</v>
      </c>
      <c r="F2634" s="15" t="s">
        <v>1485</v>
      </c>
      <c r="G2634" s="137" t="s">
        <v>3154</v>
      </c>
      <c r="H2634" s="13" t="s">
        <v>34</v>
      </c>
      <c r="I2634" s="126" t="s">
        <v>3154</v>
      </c>
      <c r="J2634" s="126" t="s">
        <v>3154</v>
      </c>
      <c r="K2634" s="17">
        <f>VLOOKUP(A2634,[4]גיליון1!$A$1574:$P$7681,10,0)</f>
        <v>0</v>
      </c>
      <c r="L2634" s="17">
        <f>VLOOKUP(A2634,'[2]2023'!$A$9:$I$7853,9,0)</f>
        <v>0</v>
      </c>
      <c r="M2634" s="18">
        <f>VLOOKUP(A2634,[3]data1683177749303!$A$2:$J$6448,10,0)</f>
        <v>0</v>
      </c>
    </row>
    <row r="2635" spans="1:13" ht="15.75" outlineLevel="1">
      <c r="A2635" s="10">
        <v>1722200910</v>
      </c>
      <c r="B2635" s="11">
        <v>910</v>
      </c>
      <c r="C2635" s="19">
        <v>722200</v>
      </c>
      <c r="D2635" s="13">
        <v>1</v>
      </c>
      <c r="E2635" s="136" t="s">
        <v>3154</v>
      </c>
      <c r="F2635" s="51" t="s">
        <v>1492</v>
      </c>
      <c r="G2635" s="167" t="s">
        <v>3154</v>
      </c>
      <c r="H2635" s="13" t="s">
        <v>34</v>
      </c>
      <c r="I2635" s="126" t="s">
        <v>3154</v>
      </c>
      <c r="J2635" s="126" t="s">
        <v>3154</v>
      </c>
      <c r="K2635" s="17">
        <f>VLOOKUP(A2635,[4]גיליון1!$A$1574:$P$7681,10,0)</f>
        <v>0</v>
      </c>
      <c r="L2635" s="17">
        <f>VLOOKUP(A2635,'[2]2023'!$A$9:$I$7853,9,0)</f>
        <v>0</v>
      </c>
      <c r="M2635" s="18">
        <f>VLOOKUP(A2635,[3]data1683177749303!$A$2:$J$6448,10,0)</f>
        <v>0</v>
      </c>
    </row>
    <row r="2636" spans="1:13" ht="16.5" thickBot="1">
      <c r="A2636" s="10">
        <v>1722200989</v>
      </c>
      <c r="B2636" s="11">
        <v>989</v>
      </c>
      <c r="C2636" s="19">
        <v>722200</v>
      </c>
      <c r="D2636" s="13">
        <v>1</v>
      </c>
      <c r="E2636" s="136" t="s">
        <v>3154</v>
      </c>
      <c r="F2636" s="15" t="s">
        <v>1493</v>
      </c>
      <c r="G2636" s="137" t="s">
        <v>3154</v>
      </c>
      <c r="H2636" s="13" t="s">
        <v>31</v>
      </c>
      <c r="I2636" s="126" t="s">
        <v>3154</v>
      </c>
      <c r="J2636" s="126" t="s">
        <v>3154</v>
      </c>
      <c r="K2636" s="17">
        <f>VLOOKUP(A2636,[4]גיליון1!$A$1574:$P$7681,10,0)</f>
        <v>0</v>
      </c>
      <c r="L2636" s="17">
        <f>VLOOKUP(A2636,'[2]2023'!$A$9:$I$7853,9,0)</f>
        <v>0</v>
      </c>
      <c r="M2636" s="18">
        <f>VLOOKUP(A2636,[3]data1683177749303!$A$2:$J$6448,10,0)</f>
        <v>0</v>
      </c>
    </row>
    <row r="2637" spans="1:13" ht="16.5" outlineLevel="1" thickBot="1">
      <c r="A2637" s="125" t="s">
        <v>3154</v>
      </c>
      <c r="B2637" s="52" t="s">
        <v>1494</v>
      </c>
      <c r="C2637" s="146" t="s">
        <v>3154</v>
      </c>
      <c r="D2637" s="146" t="s">
        <v>3154</v>
      </c>
      <c r="E2637" s="147" t="s">
        <v>3154</v>
      </c>
      <c r="F2637" s="53" t="s">
        <v>246</v>
      </c>
      <c r="G2637" s="193" t="s">
        <v>3154</v>
      </c>
      <c r="H2637" s="146" t="s">
        <v>3154</v>
      </c>
      <c r="I2637" s="127" t="s">
        <v>3154</v>
      </c>
      <c r="J2637" s="127" t="s">
        <v>3154</v>
      </c>
      <c r="K2637" s="37">
        <f t="shared" ref="K2637:M2637" si="141">SUBTOTAL(9,K2619:K2636)</f>
        <v>0</v>
      </c>
      <c r="L2637" s="37">
        <f t="shared" si="141"/>
        <v>0</v>
      </c>
      <c r="M2637" s="38">
        <f t="shared" si="141"/>
        <v>0</v>
      </c>
    </row>
    <row r="2638" spans="1:13" ht="15.75" outlineLevel="1">
      <c r="A2638" s="10">
        <v>17230000</v>
      </c>
      <c r="B2638" s="11">
        <v>0</v>
      </c>
      <c r="C2638" s="19">
        <v>723000</v>
      </c>
      <c r="D2638" s="13">
        <v>1</v>
      </c>
      <c r="E2638" s="136" t="s">
        <v>3154</v>
      </c>
      <c r="F2638" s="15" t="s">
        <v>249</v>
      </c>
      <c r="G2638" s="137" t="s">
        <v>3154</v>
      </c>
      <c r="H2638" s="13" t="s">
        <v>11</v>
      </c>
      <c r="I2638" s="126" t="s">
        <v>3154</v>
      </c>
      <c r="J2638" s="142" t="s">
        <v>3154</v>
      </c>
      <c r="K2638" s="17">
        <f>VLOOKUP(A2638,[4]גיליון1!$A$1574:$P$7681,10,0)</f>
        <v>0</v>
      </c>
      <c r="L2638" s="139" t="s">
        <v>3154</v>
      </c>
      <c r="M2638" s="140" t="s">
        <v>3154</v>
      </c>
    </row>
    <row r="2639" spans="1:13" ht="15.75" outlineLevel="1">
      <c r="A2639" s="10">
        <v>1723000100</v>
      </c>
      <c r="B2639" s="11">
        <v>100</v>
      </c>
      <c r="C2639" s="19">
        <v>723000</v>
      </c>
      <c r="D2639" s="13">
        <v>1</v>
      </c>
      <c r="E2639" s="136" t="s">
        <v>3154</v>
      </c>
      <c r="F2639" s="15" t="s">
        <v>18</v>
      </c>
      <c r="G2639" s="137" t="s">
        <v>3154</v>
      </c>
      <c r="H2639" s="13" t="s">
        <v>11</v>
      </c>
      <c r="I2639" s="126" t="s">
        <v>3154</v>
      </c>
      <c r="J2639" s="142" t="s">
        <v>3154</v>
      </c>
      <c r="K2639" s="17">
        <f>VLOOKUP(A2639,[4]גיליון1!$A$1574:$P$7681,10,0)</f>
        <v>0</v>
      </c>
      <c r="L2639" s="17">
        <f>VLOOKUP(A2639,'[2]2023'!$A$9:$I$7853,9,0)</f>
        <v>0</v>
      </c>
      <c r="M2639" s="140" t="s">
        <v>3154</v>
      </c>
    </row>
    <row r="2640" spans="1:13" ht="15.75" outlineLevel="1">
      <c r="A2640" s="10">
        <v>1723000110</v>
      </c>
      <c r="B2640" s="11">
        <v>110</v>
      </c>
      <c r="C2640" s="19">
        <v>723000</v>
      </c>
      <c r="D2640" s="13">
        <v>1</v>
      </c>
      <c r="E2640" s="136" t="s">
        <v>3154</v>
      </c>
      <c r="F2640" s="15" t="s">
        <v>19</v>
      </c>
      <c r="G2640" s="137" t="s">
        <v>3154</v>
      </c>
      <c r="H2640" s="13" t="s">
        <v>20</v>
      </c>
      <c r="I2640" s="16">
        <f t="shared" ref="I2640:I2645" si="142">K2640/L2640-1</f>
        <v>-3.0010718113612E-2</v>
      </c>
      <c r="J2640" s="126" t="s">
        <v>3154</v>
      </c>
      <c r="K2640" s="17">
        <f>VLOOKUP(A2640,[4]גיליון1!$A$1574:$P$7681,10,0)</f>
        <v>181000</v>
      </c>
      <c r="L2640" s="17">
        <f>VLOOKUP(A2640,'[2]2023'!$A$9:$I$7853,9,0)</f>
        <v>186600</v>
      </c>
      <c r="M2640" s="18">
        <f>VLOOKUP(A2640,[3]data1683177749303!$A$2:$J$6448,10,0)</f>
        <v>188161.92000000001</v>
      </c>
    </row>
    <row r="2641" spans="1:13" ht="15.75" outlineLevel="1">
      <c r="A2641" s="10">
        <v>1723000119</v>
      </c>
      <c r="B2641" s="11">
        <v>119</v>
      </c>
      <c r="C2641" s="19">
        <v>723000</v>
      </c>
      <c r="D2641" s="13">
        <v>1</v>
      </c>
      <c r="E2641" s="136" t="s">
        <v>3154</v>
      </c>
      <c r="F2641" s="15" t="s">
        <v>21</v>
      </c>
      <c r="G2641" s="137" t="s">
        <v>3154</v>
      </c>
      <c r="H2641" s="13" t="s">
        <v>20</v>
      </c>
      <c r="I2641" s="16">
        <f t="shared" si="142"/>
        <v>4.8501645591546794E-2</v>
      </c>
      <c r="J2641" s="126" t="s">
        <v>3154</v>
      </c>
      <c r="K2641" s="17">
        <f>VLOOKUP(A2641,[4]גיליון1!$A$1574:$P$7681,10,0)</f>
        <v>605300</v>
      </c>
      <c r="L2641" s="17">
        <f>VLOOKUP(A2641,'[2]2023'!$A$9:$I$7853,9,0)</f>
        <v>577300</v>
      </c>
      <c r="M2641" s="18">
        <f>VLOOKUP(A2641,[3]data1683177749303!$A$2:$J$6448,10,0)</f>
        <v>512569.03</v>
      </c>
    </row>
    <row r="2642" spans="1:13" ht="15.75" outlineLevel="1">
      <c r="A2642" s="10">
        <v>1723000122</v>
      </c>
      <c r="B2642" s="11">
        <v>122</v>
      </c>
      <c r="C2642" s="19">
        <v>723000</v>
      </c>
      <c r="D2642" s="13">
        <v>1</v>
      </c>
      <c r="E2642" s="136" t="s">
        <v>3154</v>
      </c>
      <c r="F2642" s="15" t="s">
        <v>22</v>
      </c>
      <c r="G2642" s="137" t="s">
        <v>3154</v>
      </c>
      <c r="H2642" s="13" t="s">
        <v>20</v>
      </c>
      <c r="I2642" s="16">
        <f t="shared" si="142"/>
        <v>0</v>
      </c>
      <c r="J2642" s="126" t="s">
        <v>3154</v>
      </c>
      <c r="K2642" s="17">
        <f>VLOOKUP(A2642,[4]גיליון1!$A$1574:$P$7681,10,0)</f>
        <v>12200</v>
      </c>
      <c r="L2642" s="17">
        <f>VLOOKUP(A2642,'[2]2023'!$A$9:$I$7853,9,0)</f>
        <v>12200</v>
      </c>
      <c r="M2642" s="18">
        <f>VLOOKUP(A2642,[3]data1683177749303!$A$2:$J$6448,10,0)</f>
        <v>7765.84</v>
      </c>
    </row>
    <row r="2643" spans="1:13" ht="15.75" outlineLevel="1">
      <c r="A2643" s="10">
        <v>1723000126</v>
      </c>
      <c r="B2643" s="11">
        <v>126</v>
      </c>
      <c r="C2643" s="19">
        <v>723000</v>
      </c>
      <c r="D2643" s="13">
        <v>1</v>
      </c>
      <c r="E2643" s="136" t="s">
        <v>3154</v>
      </c>
      <c r="F2643" s="15" t="s">
        <v>23</v>
      </c>
      <c r="G2643" s="137" t="s">
        <v>3154</v>
      </c>
      <c r="H2643" s="13" t="s">
        <v>20</v>
      </c>
      <c r="I2643" s="16">
        <f t="shared" si="142"/>
        <v>0.45454545454545459</v>
      </c>
      <c r="J2643" s="126" t="s">
        <v>3154</v>
      </c>
      <c r="K2643" s="17">
        <f>VLOOKUP(A2643,[4]גיליון1!$A$1574:$P$7681,10,0)</f>
        <v>32000</v>
      </c>
      <c r="L2643" s="17">
        <f>VLOOKUP(A2643,'[2]2023'!$A$9:$I$7853,9,0)</f>
        <v>22000</v>
      </c>
      <c r="M2643" s="18">
        <f>VLOOKUP(A2643,[3]data1683177749303!$A$2:$J$6448,10,0)</f>
        <v>21282.6</v>
      </c>
    </row>
    <row r="2644" spans="1:13" ht="15.75" outlineLevel="1">
      <c r="A2644" s="10">
        <v>1723000130</v>
      </c>
      <c r="B2644" s="11">
        <v>130</v>
      </c>
      <c r="C2644" s="19">
        <v>723000</v>
      </c>
      <c r="D2644" s="13">
        <v>1</v>
      </c>
      <c r="E2644" s="136" t="s">
        <v>3154</v>
      </c>
      <c r="F2644" s="15" t="s">
        <v>24</v>
      </c>
      <c r="G2644" s="137" t="s">
        <v>3154</v>
      </c>
      <c r="H2644" s="13" t="s">
        <v>20</v>
      </c>
      <c r="I2644" s="16">
        <f t="shared" si="142"/>
        <v>0</v>
      </c>
      <c r="J2644" s="126" t="s">
        <v>3154</v>
      </c>
      <c r="K2644" s="17">
        <f>VLOOKUP(A2644,[4]גיליון1!$A$1574:$P$7681,10,0)</f>
        <v>70600</v>
      </c>
      <c r="L2644" s="17">
        <f>VLOOKUP(A2644,'[2]2023'!$A$9:$I$7853,9,0)</f>
        <v>70600</v>
      </c>
      <c r="M2644" s="18">
        <f>VLOOKUP(A2644,[3]data1683177749303!$A$2:$J$6448,10,0)</f>
        <v>71034.929999999993</v>
      </c>
    </row>
    <row r="2645" spans="1:13" ht="15.75" outlineLevel="1">
      <c r="A2645" s="10">
        <v>1723000140</v>
      </c>
      <c r="B2645" s="11">
        <v>140</v>
      </c>
      <c r="C2645" s="19">
        <v>723000</v>
      </c>
      <c r="D2645" s="13">
        <v>1</v>
      </c>
      <c r="E2645" s="136" t="s">
        <v>3154</v>
      </c>
      <c r="F2645" s="15" t="s">
        <v>25</v>
      </c>
      <c r="G2645" s="137" t="s">
        <v>3154</v>
      </c>
      <c r="H2645" s="13" t="s">
        <v>20</v>
      </c>
      <c r="I2645" s="16">
        <f t="shared" si="142"/>
        <v>-5.6818181818181768E-2</v>
      </c>
      <c r="J2645" s="126" t="s">
        <v>3154</v>
      </c>
      <c r="K2645" s="17">
        <f>VLOOKUP(A2645,[4]גיליון1!$A$1574:$P$7681,10,0)</f>
        <v>83000</v>
      </c>
      <c r="L2645" s="17">
        <f>VLOOKUP(A2645,'[2]2023'!$A$9:$I$7853,9,0)</f>
        <v>88000</v>
      </c>
      <c r="M2645" s="18">
        <f>VLOOKUP(A2645,[3]data1683177749303!$A$2:$J$6448,10,0)</f>
        <v>73831.03</v>
      </c>
    </row>
    <row r="2646" spans="1:13" ht="15.75" outlineLevel="1">
      <c r="A2646" s="10">
        <v>1723000210</v>
      </c>
      <c r="B2646" s="11">
        <v>210</v>
      </c>
      <c r="C2646" s="19">
        <v>723000</v>
      </c>
      <c r="D2646" s="13">
        <v>1</v>
      </c>
      <c r="E2646" s="136" t="s">
        <v>3154</v>
      </c>
      <c r="F2646" s="15" t="s">
        <v>27</v>
      </c>
      <c r="G2646" s="137" t="s">
        <v>3154</v>
      </c>
      <c r="H2646" s="13" t="s">
        <v>20</v>
      </c>
      <c r="I2646" s="126" t="s">
        <v>3154</v>
      </c>
      <c r="J2646" s="126" t="s">
        <v>3154</v>
      </c>
      <c r="K2646" s="17">
        <f>VLOOKUP(A2646,[4]גיליון1!$A$1574:$P$7681,10,0)</f>
        <v>0</v>
      </c>
      <c r="L2646" s="17">
        <f>VLOOKUP(A2646,'[2]2023'!$A$9:$I$7853,9,0)</f>
        <v>0</v>
      </c>
      <c r="M2646" s="140" t="s">
        <v>3154</v>
      </c>
    </row>
    <row r="2647" spans="1:13" ht="15.75" outlineLevel="1">
      <c r="A2647" s="10">
        <v>1723000253</v>
      </c>
      <c r="B2647" s="11">
        <v>253</v>
      </c>
      <c r="C2647" s="19">
        <v>723000</v>
      </c>
      <c r="D2647" s="13">
        <v>1</v>
      </c>
      <c r="E2647" s="136" t="s">
        <v>3154</v>
      </c>
      <c r="F2647" s="15" t="s">
        <v>28</v>
      </c>
      <c r="G2647" s="137" t="s">
        <v>3154</v>
      </c>
      <c r="H2647" s="13" t="s">
        <v>20</v>
      </c>
      <c r="I2647" s="126" t="s">
        <v>3154</v>
      </c>
      <c r="J2647" s="126" t="s">
        <v>3154</v>
      </c>
      <c r="K2647" s="17">
        <f>VLOOKUP(A2647,[4]גיליון1!$A$1574:$P$7681,10,0)</f>
        <v>0</v>
      </c>
      <c r="L2647" s="17">
        <f>VLOOKUP(A2647,'[2]2023'!$A$9:$I$7853,9,0)</f>
        <v>0</v>
      </c>
      <c r="M2647" s="18">
        <f>VLOOKUP(A2647,[3]data1683177749303!$A$2:$J$6448,10,0)</f>
        <v>0</v>
      </c>
    </row>
    <row r="2648" spans="1:13" ht="15.75" outlineLevel="1">
      <c r="A2648" s="10">
        <v>1723000400</v>
      </c>
      <c r="B2648" s="11">
        <v>400</v>
      </c>
      <c r="C2648" s="19">
        <v>723000</v>
      </c>
      <c r="D2648" s="13">
        <v>1</v>
      </c>
      <c r="E2648" s="136" t="s">
        <v>3154</v>
      </c>
      <c r="F2648" s="15" t="s">
        <v>29</v>
      </c>
      <c r="G2648" s="137" t="s">
        <v>3154</v>
      </c>
      <c r="H2648" s="13" t="s">
        <v>11</v>
      </c>
      <c r="I2648" s="126" t="s">
        <v>3154</v>
      </c>
      <c r="J2648" s="126" t="s">
        <v>3154</v>
      </c>
      <c r="K2648" s="17">
        <f>VLOOKUP(A2648,[4]גיליון1!$A$1574:$P$7681,10,0)</f>
        <v>0</v>
      </c>
      <c r="L2648" s="17">
        <f>VLOOKUP(A2648,'[2]2023'!$A$9:$I$7853,9,0)</f>
        <v>0</v>
      </c>
      <c r="M2648" s="140" t="s">
        <v>3154</v>
      </c>
    </row>
    <row r="2649" spans="1:13" ht="15.75" outlineLevel="1">
      <c r="A2649" s="10">
        <v>1723000410</v>
      </c>
      <c r="B2649" s="11">
        <v>410</v>
      </c>
      <c r="C2649" s="19">
        <v>723000</v>
      </c>
      <c r="D2649" s="13">
        <v>1</v>
      </c>
      <c r="E2649" s="136" t="s">
        <v>3154</v>
      </c>
      <c r="F2649" s="15" t="s">
        <v>30</v>
      </c>
      <c r="G2649" s="137" t="s">
        <v>3154</v>
      </c>
      <c r="H2649" s="13" t="s">
        <v>31</v>
      </c>
      <c r="I2649" s="126" t="s">
        <v>3154</v>
      </c>
      <c r="J2649" s="126" t="s">
        <v>3154</v>
      </c>
      <c r="K2649" s="17">
        <f>VLOOKUP(A2649,[4]גיליון1!$A$1574:$P$7681,10,0)</f>
        <v>0</v>
      </c>
      <c r="L2649" s="17">
        <f>VLOOKUP(A2649,'[2]2023'!$A$9:$I$7853,9,0)</f>
        <v>0</v>
      </c>
      <c r="M2649" s="18">
        <f>VLOOKUP(A2649,[3]data1683177749303!$A$2:$J$6448,10,0)</f>
        <v>1314.69</v>
      </c>
    </row>
    <row r="2650" spans="1:13" ht="15.75" outlineLevel="1">
      <c r="A2650" s="10">
        <v>1723000412</v>
      </c>
      <c r="B2650" s="11">
        <v>412</v>
      </c>
      <c r="C2650" s="19">
        <v>723000</v>
      </c>
      <c r="D2650" s="13">
        <v>1</v>
      </c>
      <c r="E2650" s="136" t="s">
        <v>3154</v>
      </c>
      <c r="F2650" s="15" t="s">
        <v>142</v>
      </c>
      <c r="G2650" s="137" t="s">
        <v>3154</v>
      </c>
      <c r="H2650" s="13" t="s">
        <v>34</v>
      </c>
      <c r="I2650" s="16">
        <f>K2650/L2650-1</f>
        <v>0</v>
      </c>
      <c r="J2650" s="126" t="s">
        <v>3154</v>
      </c>
      <c r="K2650" s="17">
        <f>VLOOKUP(A2650,[4]גיליון1!$A$1574:$P$7681,10,0)</f>
        <v>100000</v>
      </c>
      <c r="L2650" s="17">
        <f>VLOOKUP(A2650,'[2]2023'!$A$9:$I$7853,9,0)</f>
        <v>100000</v>
      </c>
      <c r="M2650" s="18">
        <f>VLOOKUP(A2650,[3]data1683177749303!$A$2:$J$6448,10,0)</f>
        <v>100000</v>
      </c>
    </row>
    <row r="2651" spans="1:13" ht="15.75" outlineLevel="1">
      <c r="A2651" s="10">
        <v>1723000423</v>
      </c>
      <c r="B2651" s="11">
        <v>423</v>
      </c>
      <c r="C2651" s="19">
        <v>723000</v>
      </c>
      <c r="D2651" s="13">
        <v>1</v>
      </c>
      <c r="E2651" s="136" t="s">
        <v>3154</v>
      </c>
      <c r="F2651" s="15" t="s">
        <v>35</v>
      </c>
      <c r="G2651" s="137" t="s">
        <v>3154</v>
      </c>
      <c r="H2651" s="13" t="s">
        <v>31</v>
      </c>
      <c r="I2651" s="16">
        <f>K2651/L2651-1</f>
        <v>-9.2307692307692313E-2</v>
      </c>
      <c r="J2651" s="126" t="s">
        <v>3154</v>
      </c>
      <c r="K2651" s="17">
        <v>5900</v>
      </c>
      <c r="L2651" s="17">
        <f>VLOOKUP(A2651,'[2]2023'!$A$9:$I$7853,9,0)</f>
        <v>6500</v>
      </c>
      <c r="M2651" s="18">
        <f>VLOOKUP(A2651,[3]data1683177749303!$A$2:$J$6448,10,0)</f>
        <v>6500</v>
      </c>
    </row>
    <row r="2652" spans="1:13" ht="15.75" outlineLevel="1">
      <c r="A2652" s="10">
        <v>1723000431</v>
      </c>
      <c r="B2652" s="11">
        <v>431</v>
      </c>
      <c r="C2652" s="19">
        <v>723000</v>
      </c>
      <c r="D2652" s="13">
        <v>1</v>
      </c>
      <c r="E2652" s="136" t="s">
        <v>3154</v>
      </c>
      <c r="F2652" s="15" t="s">
        <v>36</v>
      </c>
      <c r="G2652" s="137" t="s">
        <v>3154</v>
      </c>
      <c r="H2652" s="13" t="s">
        <v>31</v>
      </c>
      <c r="I2652" s="16">
        <f>K2652/L2652-1</f>
        <v>0</v>
      </c>
      <c r="J2652" s="126" t="s">
        <v>3154</v>
      </c>
      <c r="K2652" s="17">
        <f>VLOOKUP(A2652,[4]גיליון1!$A$1574:$P$7681,10,0)</f>
        <v>30800</v>
      </c>
      <c r="L2652" s="17">
        <f>VLOOKUP(A2652,'[2]2023'!$A$9:$I$7853,9,0)</f>
        <v>30800</v>
      </c>
      <c r="M2652" s="18">
        <f>VLOOKUP(A2652,[3]data1683177749303!$A$2:$J$6448,10,0)</f>
        <v>20890.169999999998</v>
      </c>
    </row>
    <row r="2653" spans="1:13" ht="15.75" outlineLevel="1">
      <c r="A2653" s="10">
        <v>1723000432</v>
      </c>
      <c r="B2653" s="11">
        <v>432</v>
      </c>
      <c r="C2653" s="19">
        <v>723000</v>
      </c>
      <c r="D2653" s="13">
        <v>1</v>
      </c>
      <c r="E2653" s="136" t="s">
        <v>3154</v>
      </c>
      <c r="F2653" s="15" t="s">
        <v>37</v>
      </c>
      <c r="G2653" s="137" t="s">
        <v>3154</v>
      </c>
      <c r="H2653" s="13" t="s">
        <v>31</v>
      </c>
      <c r="I2653" s="16">
        <f>K2653/L2653-1</f>
        <v>1</v>
      </c>
      <c r="J2653" s="126" t="s">
        <v>3154</v>
      </c>
      <c r="K2653" s="17">
        <f>VLOOKUP(A2653,[4]גיליון1!$A$1574:$P$7681,10,0)</f>
        <v>10000</v>
      </c>
      <c r="L2653" s="17">
        <f>VLOOKUP(A2653,'[2]2023'!$A$9:$I$7853,9,0)</f>
        <v>5000</v>
      </c>
      <c r="M2653" s="18">
        <f>VLOOKUP(A2653,[3]data1683177749303!$A$2:$J$6448,10,0)</f>
        <v>8385.2900000000009</v>
      </c>
    </row>
    <row r="2654" spans="1:13" ht="15.75" outlineLevel="1">
      <c r="A2654" s="10">
        <v>1723000433</v>
      </c>
      <c r="B2654" s="11">
        <v>433</v>
      </c>
      <c r="C2654" s="19">
        <v>723000</v>
      </c>
      <c r="D2654" s="13">
        <v>1</v>
      </c>
      <c r="E2654" s="136" t="s">
        <v>3154</v>
      </c>
      <c r="F2654" s="15" t="s">
        <v>38</v>
      </c>
      <c r="G2654" s="137" t="s">
        <v>3154</v>
      </c>
      <c r="H2654" s="13" t="s">
        <v>34</v>
      </c>
      <c r="I2654" s="126" t="s">
        <v>3154</v>
      </c>
      <c r="J2654" s="126" t="s">
        <v>3154</v>
      </c>
      <c r="K2654" s="17">
        <f>VLOOKUP(A2654,[4]גיליון1!$A$1574:$P$7681,10,0)</f>
        <v>0</v>
      </c>
      <c r="L2654" s="17">
        <f>VLOOKUP(A2654,'[2]2023'!$A$9:$I$7853,9,0)</f>
        <v>0</v>
      </c>
      <c r="M2654" s="18">
        <f>VLOOKUP(A2654,[3]data1683177749303!$A$2:$J$6448,10,0)</f>
        <v>0</v>
      </c>
    </row>
    <row r="2655" spans="1:13" ht="15.75" outlineLevel="1">
      <c r="A2655" s="10">
        <v>1723000437</v>
      </c>
      <c r="B2655" s="11">
        <v>437</v>
      </c>
      <c r="C2655" s="19">
        <v>723000</v>
      </c>
      <c r="D2655" s="13">
        <v>1</v>
      </c>
      <c r="E2655" s="136" t="s">
        <v>3154</v>
      </c>
      <c r="F2655" s="15" t="s">
        <v>102</v>
      </c>
      <c r="G2655" s="137" t="s">
        <v>3154</v>
      </c>
      <c r="H2655" s="13" t="s">
        <v>31</v>
      </c>
      <c r="I2655" s="138" t="s">
        <v>3154</v>
      </c>
      <c r="J2655" s="138" t="s">
        <v>3154</v>
      </c>
      <c r="K2655" s="17">
        <f>VLOOKUP(A2655,[4]גיליון1!$A$1574:$P$7681,10,0)</f>
        <v>2800</v>
      </c>
      <c r="L2655" s="17">
        <f>VLOOKUP(A2655,'[2]2023'!$A$9:$I$7853,9,0)</f>
        <v>2800</v>
      </c>
      <c r="M2655" s="18">
        <f>VLOOKUP(A2655,[3]data1683177749303!$A$2:$J$6448,10,0)</f>
        <v>0</v>
      </c>
    </row>
    <row r="2656" spans="1:13" ht="15.75" outlineLevel="1">
      <c r="A2656" s="10">
        <v>1723000441</v>
      </c>
      <c r="B2656" s="11">
        <v>441</v>
      </c>
      <c r="C2656" s="19">
        <v>723000</v>
      </c>
      <c r="D2656" s="13">
        <v>1</v>
      </c>
      <c r="E2656" s="136" t="s">
        <v>3154</v>
      </c>
      <c r="F2656" s="15" t="s">
        <v>1495</v>
      </c>
      <c r="G2656" s="137" t="s">
        <v>3154</v>
      </c>
      <c r="H2656" s="13" t="s">
        <v>31</v>
      </c>
      <c r="I2656" s="126" t="s">
        <v>3154</v>
      </c>
      <c r="J2656" s="126" t="s">
        <v>3154</v>
      </c>
      <c r="K2656" s="17">
        <f>VLOOKUP(A2656,[4]גיליון1!$A$1574:$P$7681,10,0)</f>
        <v>0</v>
      </c>
      <c r="L2656" s="17">
        <f>VLOOKUP(A2656,'[2]2023'!$A$9:$I$7853,9,0)</f>
        <v>0</v>
      </c>
      <c r="M2656" s="18">
        <f>VLOOKUP(A2656,[3]data1683177749303!$A$2:$J$6448,10,0)</f>
        <v>0</v>
      </c>
    </row>
    <row r="2657" spans="1:13" ht="15.75" outlineLevel="1">
      <c r="A2657" s="10">
        <v>1723000450</v>
      </c>
      <c r="B2657" s="11">
        <v>450</v>
      </c>
      <c r="C2657" s="19">
        <v>723000</v>
      </c>
      <c r="D2657" s="13">
        <v>1</v>
      </c>
      <c r="E2657" s="136" t="s">
        <v>3154</v>
      </c>
      <c r="F2657" s="15" t="s">
        <v>1483</v>
      </c>
      <c r="G2657" s="137" t="s">
        <v>3154</v>
      </c>
      <c r="H2657" s="13" t="s">
        <v>34</v>
      </c>
      <c r="I2657" s="126" t="s">
        <v>3154</v>
      </c>
      <c r="J2657" s="126" t="s">
        <v>3154</v>
      </c>
      <c r="K2657" s="17">
        <f>VLOOKUP(A2657,[4]גיליון1!$A$1574:$P$7681,10,0)</f>
        <v>0</v>
      </c>
      <c r="L2657" s="17">
        <f>VLOOKUP(A2657,'[2]2023'!$A$9:$I$7853,9,0)</f>
        <v>0</v>
      </c>
      <c r="M2657" s="18">
        <f>VLOOKUP(A2657,[3]data1683177749303!$A$2:$J$6448,10,0)</f>
        <v>0</v>
      </c>
    </row>
    <row r="2658" spans="1:13" ht="15.75" outlineLevel="1">
      <c r="A2658" s="10">
        <v>1723000471</v>
      </c>
      <c r="B2658" s="11">
        <v>471</v>
      </c>
      <c r="C2658" s="19">
        <v>723000</v>
      </c>
      <c r="D2658" s="13">
        <v>1</v>
      </c>
      <c r="E2658" s="136" t="s">
        <v>3154</v>
      </c>
      <c r="F2658" s="15" t="s">
        <v>87</v>
      </c>
      <c r="G2658" s="137" t="s">
        <v>3154</v>
      </c>
      <c r="H2658" s="13" t="s">
        <v>34</v>
      </c>
      <c r="I2658" s="16">
        <f>K2658/L2658-1</f>
        <v>-7.1428571428571397E-2</v>
      </c>
      <c r="J2658" s="126" t="s">
        <v>3154</v>
      </c>
      <c r="K2658" s="17">
        <v>1300</v>
      </c>
      <c r="L2658" s="17">
        <f>VLOOKUP(A2658,'[2]2023'!$A$9:$I$7853,9,0)</f>
        <v>1400</v>
      </c>
      <c r="M2658" s="18">
        <f>VLOOKUP(A2658,[3]data1683177749303!$A$2:$J$6448,10,0)</f>
        <v>1385.01</v>
      </c>
    </row>
    <row r="2659" spans="1:13" ht="15.75" outlineLevel="1">
      <c r="A2659" s="10">
        <v>1723000477</v>
      </c>
      <c r="B2659" s="11">
        <v>477</v>
      </c>
      <c r="C2659" s="19">
        <v>723000</v>
      </c>
      <c r="D2659" s="13">
        <v>1</v>
      </c>
      <c r="E2659" s="136" t="s">
        <v>3154</v>
      </c>
      <c r="F2659" s="15" t="s">
        <v>1496</v>
      </c>
      <c r="G2659" s="137" t="s">
        <v>3154</v>
      </c>
      <c r="H2659" s="13" t="s">
        <v>34</v>
      </c>
      <c r="I2659" s="16">
        <f>K2659/L2659-1</f>
        <v>0.21153846153846145</v>
      </c>
      <c r="J2659" s="126" t="s">
        <v>3154</v>
      </c>
      <c r="K2659" s="17">
        <f>VLOOKUP(A2659,[4]גיליון1!$A$1574:$P$7681,10,0)</f>
        <v>315000</v>
      </c>
      <c r="L2659" s="17">
        <f>VLOOKUP(A2659,'[2]2023'!$A$9:$I$7853,9,0)</f>
        <v>260000</v>
      </c>
      <c r="M2659" s="18">
        <f>VLOOKUP(A2659,[3]data1683177749303!$A$2:$J$6448,10,0)</f>
        <v>213064.64</v>
      </c>
    </row>
    <row r="2660" spans="1:13" ht="15.75" outlineLevel="1">
      <c r="A2660" s="10">
        <v>1723000500</v>
      </c>
      <c r="B2660" s="11">
        <v>500</v>
      </c>
      <c r="C2660" s="19">
        <v>723000</v>
      </c>
      <c r="D2660" s="13">
        <v>1</v>
      </c>
      <c r="E2660" s="136" t="s">
        <v>3154</v>
      </c>
      <c r="F2660" s="15" t="s">
        <v>51</v>
      </c>
      <c r="G2660" s="137" t="s">
        <v>3154</v>
      </c>
      <c r="H2660" s="13" t="s">
        <v>11</v>
      </c>
      <c r="I2660" s="126" t="s">
        <v>3154</v>
      </c>
      <c r="J2660" s="126" t="s">
        <v>3154</v>
      </c>
      <c r="K2660" s="17">
        <f>VLOOKUP(A2660,[4]גיליון1!$A$1574:$P$7681,10,0)</f>
        <v>0</v>
      </c>
      <c r="L2660" s="17">
        <f>VLOOKUP(A2660,'[2]2023'!$A$9:$I$7853,9,0)</f>
        <v>0</v>
      </c>
      <c r="M2660" s="140" t="s">
        <v>3154</v>
      </c>
    </row>
    <row r="2661" spans="1:13" ht="15.75" outlineLevel="1">
      <c r="A2661" s="10">
        <v>1723000522</v>
      </c>
      <c r="B2661" s="11">
        <v>522</v>
      </c>
      <c r="C2661" s="19">
        <v>723000</v>
      </c>
      <c r="D2661" s="13">
        <v>1</v>
      </c>
      <c r="E2661" s="136" t="s">
        <v>3154</v>
      </c>
      <c r="F2661" s="15" t="s">
        <v>90</v>
      </c>
      <c r="G2661" s="137" t="s">
        <v>3154</v>
      </c>
      <c r="H2661" s="13" t="s">
        <v>34</v>
      </c>
      <c r="I2661" s="126" t="s">
        <v>3154</v>
      </c>
      <c r="J2661" s="126" t="s">
        <v>3154</v>
      </c>
      <c r="K2661" s="17">
        <f>VLOOKUP(A2661,[4]גיליון1!$A$1574:$P$7681,10,0)</f>
        <v>0</v>
      </c>
      <c r="L2661" s="17">
        <f>VLOOKUP(A2661,'[2]2023'!$A$9:$I$7853,9,0)</f>
        <v>0</v>
      </c>
      <c r="M2661" s="18">
        <f>VLOOKUP(A2661,[3]data1683177749303!$A$2:$J$6448,10,0)</f>
        <v>0</v>
      </c>
    </row>
    <row r="2662" spans="1:13" ht="15.75" outlineLevel="1">
      <c r="A2662" s="10">
        <v>1723000550</v>
      </c>
      <c r="B2662" s="11">
        <v>550</v>
      </c>
      <c r="C2662" s="19">
        <v>723000</v>
      </c>
      <c r="D2662" s="13">
        <v>1</v>
      </c>
      <c r="E2662" s="136" t="s">
        <v>3154</v>
      </c>
      <c r="F2662" s="15" t="s">
        <v>58</v>
      </c>
      <c r="G2662" s="137" t="s">
        <v>3154</v>
      </c>
      <c r="H2662" s="13" t="s">
        <v>34</v>
      </c>
      <c r="I2662" s="126" t="s">
        <v>3154</v>
      </c>
      <c r="J2662" s="126" t="s">
        <v>3154</v>
      </c>
      <c r="K2662" s="17">
        <f>VLOOKUP(A2662,[4]גיליון1!$A$1574:$P$7681,10,0)</f>
        <v>0</v>
      </c>
      <c r="L2662" s="17">
        <f>VLOOKUP(A2662,'[2]2023'!$A$9:$I$7853,9,0)</f>
        <v>0</v>
      </c>
      <c r="M2662" s="18">
        <f>VLOOKUP(A2662,[3]data1683177749303!$A$2:$J$6448,10,0)</f>
        <v>0</v>
      </c>
    </row>
    <row r="2663" spans="1:13" ht="15.75" outlineLevel="1">
      <c r="A2663" s="10">
        <v>1723000571</v>
      </c>
      <c r="B2663" s="11">
        <v>571</v>
      </c>
      <c r="C2663" s="19">
        <v>723000</v>
      </c>
      <c r="D2663" s="13">
        <v>1</v>
      </c>
      <c r="E2663" s="136" t="s">
        <v>3154</v>
      </c>
      <c r="F2663" s="15" t="s">
        <v>91</v>
      </c>
      <c r="G2663" s="137" t="s">
        <v>3154</v>
      </c>
      <c r="H2663" s="13" t="s">
        <v>31</v>
      </c>
      <c r="I2663" s="16">
        <f>K2663/L2663-1</f>
        <v>0</v>
      </c>
      <c r="J2663" s="126" t="s">
        <v>3154</v>
      </c>
      <c r="K2663" s="17">
        <f>VLOOKUP(A2663,[4]גיליון1!$A$1574:$P$7681,10,0)</f>
        <v>15600</v>
      </c>
      <c r="L2663" s="17">
        <f>VLOOKUP(A2663,'[2]2023'!$A$9:$I$7853,9,0)</f>
        <v>15600</v>
      </c>
      <c r="M2663" s="18">
        <f>VLOOKUP(A2663,[3]data1683177749303!$A$2:$J$6448,10,0)</f>
        <v>15600</v>
      </c>
    </row>
    <row r="2664" spans="1:13" ht="15.75" outlineLevel="1">
      <c r="A2664" s="10">
        <v>1723000700</v>
      </c>
      <c r="B2664" s="11">
        <v>700</v>
      </c>
      <c r="C2664" s="19">
        <v>723000</v>
      </c>
      <c r="D2664" s="13">
        <v>1</v>
      </c>
      <c r="E2664" s="136" t="s">
        <v>3154</v>
      </c>
      <c r="F2664" s="15" t="s">
        <v>61</v>
      </c>
      <c r="G2664" s="137" t="s">
        <v>3154</v>
      </c>
      <c r="H2664" s="13" t="s">
        <v>11</v>
      </c>
      <c r="I2664" s="126" t="s">
        <v>3154</v>
      </c>
      <c r="J2664" s="126" t="s">
        <v>3154</v>
      </c>
      <c r="K2664" s="17">
        <f>VLOOKUP(A2664,[4]גיליון1!$A$1574:$P$7681,10,0)</f>
        <v>0</v>
      </c>
      <c r="L2664" s="17">
        <f>VLOOKUP(A2664,'[2]2023'!$A$9:$I$7853,9,0)</f>
        <v>0</v>
      </c>
      <c r="M2664" s="140" t="s">
        <v>3154</v>
      </c>
    </row>
    <row r="2665" spans="1:13" ht="15.75" outlineLevel="1">
      <c r="A2665" s="10">
        <v>1723000710</v>
      </c>
      <c r="B2665" s="11">
        <v>710</v>
      </c>
      <c r="C2665" s="19">
        <v>723000</v>
      </c>
      <c r="D2665" s="13">
        <v>1</v>
      </c>
      <c r="E2665" s="136" t="s">
        <v>3154</v>
      </c>
      <c r="F2665" s="15" t="s">
        <v>1497</v>
      </c>
      <c r="G2665" s="137" t="s">
        <v>3154</v>
      </c>
      <c r="H2665" s="13" t="s">
        <v>34</v>
      </c>
      <c r="I2665" s="16">
        <f>K2665/L2665-1</f>
        <v>-9.9999999999999978E-2</v>
      </c>
      <c r="J2665" s="126" t="s">
        <v>3154</v>
      </c>
      <c r="K2665" s="17">
        <f>VLOOKUP(A2665,[4]גיליון1!$A$1574:$P$7681,10,0)</f>
        <v>4500</v>
      </c>
      <c r="L2665" s="17">
        <f>VLOOKUP(A2665,'[2]2023'!$A$9:$I$7853,9,0)</f>
        <v>5000</v>
      </c>
      <c r="M2665" s="18">
        <f>VLOOKUP(A2665,[3]data1683177749303!$A$2:$J$6448,10,0)</f>
        <v>0</v>
      </c>
    </row>
    <row r="2666" spans="1:13" ht="15.75" outlineLevel="1">
      <c r="A2666" s="10">
        <v>1723000721</v>
      </c>
      <c r="B2666" s="11">
        <v>721</v>
      </c>
      <c r="C2666" s="19">
        <v>723000</v>
      </c>
      <c r="D2666" s="13">
        <v>1</v>
      </c>
      <c r="E2666" s="136" t="s">
        <v>3154</v>
      </c>
      <c r="F2666" s="15" t="s">
        <v>63</v>
      </c>
      <c r="G2666" s="137" t="s">
        <v>3154</v>
      </c>
      <c r="H2666" s="13" t="s">
        <v>34</v>
      </c>
      <c r="I2666" s="16">
        <f>K2666/L2666-1</f>
        <v>-9.9999999999999978E-2</v>
      </c>
      <c r="J2666" s="126" t="s">
        <v>3154</v>
      </c>
      <c r="K2666" s="17">
        <f>VLOOKUP(A2666,[4]גיליון1!$A$1574:$P$7681,10,0)</f>
        <v>2700</v>
      </c>
      <c r="L2666" s="17">
        <f>VLOOKUP(A2666,'[2]2023'!$A$9:$I$7853,9,0)</f>
        <v>3000</v>
      </c>
      <c r="M2666" s="18">
        <f>VLOOKUP(A2666,[3]data1683177749303!$A$2:$J$6448,10,0)</f>
        <v>730.08</v>
      </c>
    </row>
    <row r="2667" spans="1:13" ht="15.75" outlineLevel="1">
      <c r="A2667" s="10">
        <v>1723000722</v>
      </c>
      <c r="B2667" s="11">
        <v>722</v>
      </c>
      <c r="C2667" s="19">
        <v>723000</v>
      </c>
      <c r="D2667" s="13">
        <v>1</v>
      </c>
      <c r="E2667" s="136" t="s">
        <v>3154</v>
      </c>
      <c r="F2667" s="15" t="s">
        <v>64</v>
      </c>
      <c r="G2667" s="137" t="s">
        <v>3154</v>
      </c>
      <c r="H2667" s="13" t="s">
        <v>34</v>
      </c>
      <c r="I2667" s="16">
        <f>K2667/L2667-1</f>
        <v>-9.9999999999999978E-2</v>
      </c>
      <c r="J2667" s="126" t="s">
        <v>3154</v>
      </c>
      <c r="K2667" s="17">
        <f>VLOOKUP(A2667,[4]גיליון1!$A$1574:$P$7681,10,0)</f>
        <v>900</v>
      </c>
      <c r="L2667" s="17">
        <f>VLOOKUP(A2667,'[2]2023'!$A$9:$I$7853,9,0)</f>
        <v>1000</v>
      </c>
      <c r="M2667" s="18">
        <f>VLOOKUP(A2667,[3]data1683177749303!$A$2:$J$6448,10,0)</f>
        <v>6653.32</v>
      </c>
    </row>
    <row r="2668" spans="1:13" ht="15.75" outlineLevel="1">
      <c r="A2668" s="10">
        <v>1723000742</v>
      </c>
      <c r="B2668" s="11">
        <v>742</v>
      </c>
      <c r="C2668" s="19">
        <v>723000</v>
      </c>
      <c r="D2668" s="13">
        <v>1</v>
      </c>
      <c r="E2668" s="136" t="s">
        <v>3154</v>
      </c>
      <c r="F2668" s="15" t="s">
        <v>65</v>
      </c>
      <c r="G2668" s="137" t="s">
        <v>3154</v>
      </c>
      <c r="H2668" s="13" t="s">
        <v>34</v>
      </c>
      <c r="I2668" s="126" t="s">
        <v>3154</v>
      </c>
      <c r="J2668" s="126" t="s">
        <v>3154</v>
      </c>
      <c r="K2668" s="17">
        <f>VLOOKUP(A2668,[4]גיליון1!$A$1574:$P$7681,10,0)</f>
        <v>0</v>
      </c>
      <c r="L2668" s="17">
        <f>VLOOKUP(A2668,'[2]2023'!$A$9:$I$7853,9,0)</f>
        <v>0</v>
      </c>
      <c r="M2668" s="18">
        <f>VLOOKUP(A2668,[3]data1683177749303!$A$2:$J$6448,10,0)</f>
        <v>0</v>
      </c>
    </row>
    <row r="2669" spans="1:13" ht="15.75" outlineLevel="1">
      <c r="A2669" s="10">
        <v>1723000743</v>
      </c>
      <c r="B2669" s="11">
        <v>743</v>
      </c>
      <c r="C2669" s="19">
        <v>723000</v>
      </c>
      <c r="D2669" s="13">
        <v>1</v>
      </c>
      <c r="E2669" s="136" t="s">
        <v>3154</v>
      </c>
      <c r="F2669" s="15" t="s">
        <v>1498</v>
      </c>
      <c r="G2669" s="137" t="s">
        <v>3154</v>
      </c>
      <c r="H2669" s="13" t="s">
        <v>34</v>
      </c>
      <c r="I2669" s="126" t="s">
        <v>3154</v>
      </c>
      <c r="J2669" s="126" t="s">
        <v>3154</v>
      </c>
      <c r="K2669" s="17">
        <f>VLOOKUP(A2669,[4]גיליון1!$A$1574:$P$7681,10,0)</f>
        <v>0</v>
      </c>
      <c r="L2669" s="17">
        <f>VLOOKUP(A2669,'[2]2023'!$A$9:$I$7853,9,0)</f>
        <v>0</v>
      </c>
      <c r="M2669" s="18">
        <f>VLOOKUP(A2669,[3]data1683177749303!$A$2:$J$6448,10,0)</f>
        <v>0</v>
      </c>
    </row>
    <row r="2670" spans="1:13" ht="15.75" outlineLevel="1">
      <c r="A2670" s="10">
        <v>1723000744</v>
      </c>
      <c r="B2670" s="11">
        <v>744</v>
      </c>
      <c r="C2670" s="19">
        <v>723000</v>
      </c>
      <c r="D2670" s="13">
        <v>1</v>
      </c>
      <c r="E2670" s="136" t="s">
        <v>3154</v>
      </c>
      <c r="F2670" s="15" t="s">
        <v>1499</v>
      </c>
      <c r="G2670" s="137" t="s">
        <v>3154</v>
      </c>
      <c r="H2670" s="13" t="s">
        <v>34</v>
      </c>
      <c r="I2670" s="16">
        <f>K2670/L2670-1</f>
        <v>-9.9999999999999978E-2</v>
      </c>
      <c r="J2670" s="126" t="s">
        <v>3154</v>
      </c>
      <c r="K2670" s="17">
        <f>VLOOKUP(A2670,[4]גיליון1!$A$1574:$P$7681,10,0)</f>
        <v>9000</v>
      </c>
      <c r="L2670" s="17">
        <f>VLOOKUP(A2670,'[2]2023'!$A$9:$I$7853,9,0)</f>
        <v>10000</v>
      </c>
      <c r="M2670" s="18">
        <f>VLOOKUP(A2670,[3]data1683177749303!$A$2:$J$6448,10,0)</f>
        <v>2549.54</v>
      </c>
    </row>
    <row r="2671" spans="1:13" ht="15.75" outlineLevel="1">
      <c r="A2671" s="10">
        <v>1723000745</v>
      </c>
      <c r="B2671" s="11">
        <v>745</v>
      </c>
      <c r="C2671" s="19">
        <v>723000</v>
      </c>
      <c r="D2671" s="13">
        <v>1</v>
      </c>
      <c r="E2671" s="136" t="s">
        <v>3154</v>
      </c>
      <c r="F2671" s="15" t="s">
        <v>66</v>
      </c>
      <c r="G2671" s="137" t="s">
        <v>3154</v>
      </c>
      <c r="H2671" s="13" t="s">
        <v>31</v>
      </c>
      <c r="I2671" s="126" t="s">
        <v>3154</v>
      </c>
      <c r="J2671" s="126" t="s">
        <v>3154</v>
      </c>
      <c r="K2671" s="17">
        <f>VLOOKUP(A2671,[4]גיליון1!$A$1574:$P$7681,10,0)</f>
        <v>0</v>
      </c>
      <c r="L2671" s="17">
        <f>VLOOKUP(A2671,'[2]2023'!$A$9:$I$7853,9,0)</f>
        <v>0</v>
      </c>
      <c r="M2671" s="18">
        <f>VLOOKUP(A2671,[3]data1683177749303!$A$2:$J$6448,10,0)</f>
        <v>0</v>
      </c>
    </row>
    <row r="2672" spans="1:13" ht="15.75" outlineLevel="1">
      <c r="A2672" s="10">
        <v>1723000751</v>
      </c>
      <c r="B2672" s="11">
        <v>751</v>
      </c>
      <c r="C2672" s="19">
        <v>723000</v>
      </c>
      <c r="D2672" s="13">
        <v>1</v>
      </c>
      <c r="E2672" s="136" t="s">
        <v>3154</v>
      </c>
      <c r="F2672" s="15" t="s">
        <v>68</v>
      </c>
      <c r="G2672" s="137" t="s">
        <v>3154</v>
      </c>
      <c r="H2672" s="13" t="s">
        <v>34</v>
      </c>
      <c r="I2672" s="16">
        <f>K2672/L2672-1</f>
        <v>0.27358490566037741</v>
      </c>
      <c r="J2672" s="126" t="s">
        <v>3154</v>
      </c>
      <c r="K2672" s="17">
        <f>VLOOKUP(A2672,[4]גיליון1!$A$1574:$P$7681,10,0)</f>
        <v>13500</v>
      </c>
      <c r="L2672" s="17">
        <f>VLOOKUP(A2672,'[2]2023'!$A$9:$I$7853,9,0)</f>
        <v>10600</v>
      </c>
      <c r="M2672" s="18">
        <f>VLOOKUP(A2672,[3]data1683177749303!$A$2:$J$6448,10,0)</f>
        <v>12490.09</v>
      </c>
    </row>
    <row r="2673" spans="1:13" ht="15.75" outlineLevel="1">
      <c r="A2673" s="10">
        <v>1723000753</v>
      </c>
      <c r="B2673" s="11">
        <v>753</v>
      </c>
      <c r="C2673" s="19">
        <v>723000</v>
      </c>
      <c r="D2673" s="13">
        <v>1</v>
      </c>
      <c r="E2673" s="136" t="s">
        <v>3154</v>
      </c>
      <c r="F2673" s="15" t="s">
        <v>1500</v>
      </c>
      <c r="G2673" s="137" t="s">
        <v>3154</v>
      </c>
      <c r="H2673" s="13" t="s">
        <v>31</v>
      </c>
      <c r="I2673" s="126" t="s">
        <v>3154</v>
      </c>
      <c r="J2673" s="126" t="s">
        <v>3154</v>
      </c>
      <c r="K2673" s="17">
        <f>VLOOKUP(A2673,[4]גיליון1!$A$1574:$P$7681,10,0)</f>
        <v>0</v>
      </c>
      <c r="L2673" s="17">
        <f>VLOOKUP(A2673,'[2]2023'!$A$9:$I$7853,9,0)</f>
        <v>0</v>
      </c>
      <c r="M2673" s="140" t="s">
        <v>3154</v>
      </c>
    </row>
    <row r="2674" spans="1:13" ht="15.75" outlineLevel="1">
      <c r="A2674" s="10">
        <v>1723000780</v>
      </c>
      <c r="B2674" s="11">
        <v>780</v>
      </c>
      <c r="C2674" s="19">
        <v>723000</v>
      </c>
      <c r="D2674" s="13">
        <v>1</v>
      </c>
      <c r="E2674" s="136" t="s">
        <v>3154</v>
      </c>
      <c r="F2674" s="15" t="s">
        <v>1501</v>
      </c>
      <c r="G2674" s="137" t="s">
        <v>3154</v>
      </c>
      <c r="H2674" s="13" t="s">
        <v>34</v>
      </c>
      <c r="I2674" s="126" t="s">
        <v>3154</v>
      </c>
      <c r="J2674" s="126" t="s">
        <v>3154</v>
      </c>
      <c r="K2674" s="17">
        <f>VLOOKUP(A2674,[4]גיליון1!$A$1574:$P$7681,10,0)</f>
        <v>0</v>
      </c>
      <c r="L2674" s="17">
        <f>VLOOKUP(A2674,'[2]2023'!$A$9:$I$7853,9,0)</f>
        <v>0</v>
      </c>
      <c r="M2674" s="18">
        <f>VLOOKUP(A2674,[3]data1683177749303!$A$2:$J$6448,10,0)</f>
        <v>0</v>
      </c>
    </row>
    <row r="2675" spans="1:13" ht="15.75" outlineLevel="1">
      <c r="A2675" s="10">
        <v>1723000781</v>
      </c>
      <c r="B2675" s="11">
        <v>781</v>
      </c>
      <c r="C2675" s="19">
        <v>723000</v>
      </c>
      <c r="D2675" s="13">
        <v>1</v>
      </c>
      <c r="E2675" s="136" t="s">
        <v>3154</v>
      </c>
      <c r="F2675" s="15" t="s">
        <v>1502</v>
      </c>
      <c r="G2675" s="137" t="s">
        <v>3154</v>
      </c>
      <c r="H2675" s="13" t="s">
        <v>34</v>
      </c>
      <c r="I2675" s="16">
        <f>K2675/L2675-1</f>
        <v>-0.10869565217391308</v>
      </c>
      <c r="J2675" s="126" t="s">
        <v>3154</v>
      </c>
      <c r="K2675" s="17">
        <v>4100</v>
      </c>
      <c r="L2675" s="17">
        <f>VLOOKUP(A2675,'[2]2023'!$A$9:$I$7853,9,0)</f>
        <v>4600</v>
      </c>
      <c r="M2675" s="18">
        <f>VLOOKUP(A2675,[3]data1683177749303!$A$2:$J$6448,10,0)</f>
        <v>4463.4799999999996</v>
      </c>
    </row>
    <row r="2676" spans="1:13" ht="15.75" outlineLevel="1">
      <c r="A2676" s="10">
        <v>1723000783</v>
      </c>
      <c r="B2676" s="11">
        <v>783</v>
      </c>
      <c r="C2676" s="19">
        <v>723000</v>
      </c>
      <c r="D2676" s="13">
        <v>1</v>
      </c>
      <c r="E2676" s="136" t="s">
        <v>3154</v>
      </c>
      <c r="F2676" s="15" t="s">
        <v>1503</v>
      </c>
      <c r="G2676" s="137" t="s">
        <v>3154</v>
      </c>
      <c r="H2676" s="13" t="s">
        <v>34</v>
      </c>
      <c r="I2676" s="16">
        <f>K2676/L2676-1</f>
        <v>-0.13043478260869568</v>
      </c>
      <c r="J2676" s="126" t="s">
        <v>3154</v>
      </c>
      <c r="K2676" s="17">
        <v>2000</v>
      </c>
      <c r="L2676" s="17">
        <f>VLOOKUP(A2676,'[2]2023'!$A$9:$I$7853,9,0)</f>
        <v>2300</v>
      </c>
      <c r="M2676" s="18">
        <f>VLOOKUP(A2676,[3]data1683177749303!$A$2:$J$6448,10,0)</f>
        <v>2169.2399999999998</v>
      </c>
    </row>
    <row r="2677" spans="1:13" ht="15.75" outlineLevel="1">
      <c r="A2677" s="10">
        <v>1723000794</v>
      </c>
      <c r="B2677" s="11">
        <v>794</v>
      </c>
      <c r="C2677" s="19">
        <v>723000</v>
      </c>
      <c r="D2677" s="13">
        <v>1</v>
      </c>
      <c r="E2677" s="136" t="s">
        <v>3154</v>
      </c>
      <c r="F2677" s="15" t="s">
        <v>73</v>
      </c>
      <c r="G2677" s="137" t="s">
        <v>3154</v>
      </c>
      <c r="H2677" s="13" t="s">
        <v>31</v>
      </c>
      <c r="I2677" s="16">
        <f>K2677/L2677-1</f>
        <v>0</v>
      </c>
      <c r="J2677" s="126" t="s">
        <v>3154</v>
      </c>
      <c r="K2677" s="17">
        <f>VLOOKUP(A2677,[4]גיליון1!$A$1574:$P$7681,10,0)</f>
        <v>73300</v>
      </c>
      <c r="L2677" s="17">
        <f>VLOOKUP(A2677,'[2]2023'!$A$9:$I$7853,9,0)</f>
        <v>73300</v>
      </c>
      <c r="M2677" s="18">
        <f>VLOOKUP(A2677,[3]data1683177749303!$A$2:$J$6448,10,0)</f>
        <v>76151</v>
      </c>
    </row>
    <row r="2678" spans="1:13" ht="15.75" outlineLevel="1">
      <c r="A2678" s="10">
        <v>1723000800</v>
      </c>
      <c r="B2678" s="11">
        <v>800</v>
      </c>
      <c r="C2678" s="19">
        <v>723000</v>
      </c>
      <c r="D2678" s="13">
        <v>1</v>
      </c>
      <c r="E2678" s="136" t="s">
        <v>3154</v>
      </c>
      <c r="F2678" s="15" t="s">
        <v>1411</v>
      </c>
      <c r="G2678" s="137" t="s">
        <v>3154</v>
      </c>
      <c r="H2678" s="13" t="s">
        <v>11</v>
      </c>
      <c r="I2678" s="126" t="s">
        <v>3154</v>
      </c>
      <c r="J2678" s="126" t="s">
        <v>3154</v>
      </c>
      <c r="K2678" s="17">
        <f>VLOOKUP(A2678,[4]גיליון1!$A$1574:$P$7681,10,0)</f>
        <v>0</v>
      </c>
      <c r="L2678" s="17">
        <f>VLOOKUP(A2678,'[2]2023'!$A$9:$I$7853,9,0)</f>
        <v>0</v>
      </c>
      <c r="M2678" s="140" t="s">
        <v>3154</v>
      </c>
    </row>
    <row r="2679" spans="1:13" ht="15.75" outlineLevel="1">
      <c r="A2679" s="10">
        <v>1723000812</v>
      </c>
      <c r="B2679" s="11">
        <v>812</v>
      </c>
      <c r="C2679" s="19">
        <v>723000</v>
      </c>
      <c r="D2679" s="13">
        <v>1</v>
      </c>
      <c r="E2679" s="136" t="s">
        <v>3154</v>
      </c>
      <c r="F2679" s="15" t="s">
        <v>1504</v>
      </c>
      <c r="G2679" s="137" t="s">
        <v>3154</v>
      </c>
      <c r="H2679" s="13" t="s">
        <v>31</v>
      </c>
      <c r="I2679" s="16">
        <f>K2679/L2679-1</f>
        <v>0</v>
      </c>
      <c r="J2679" s="126" t="s">
        <v>3154</v>
      </c>
      <c r="K2679" s="17">
        <f>VLOOKUP(A2679,[4]גיליון1!$A$1574:$P$7681,10,0)</f>
        <v>1300000</v>
      </c>
      <c r="L2679" s="17">
        <f>VLOOKUP(A2679,'[2]2023'!$A$9:$I$7853,9,0)</f>
        <v>1300000</v>
      </c>
      <c r="M2679" s="18">
        <f>VLOOKUP(A2679,[3]data1683177749303!$A$2:$J$6448,10,0)</f>
        <v>1097891</v>
      </c>
    </row>
    <row r="2680" spans="1:13" ht="15.75" outlineLevel="1">
      <c r="A2680" s="10">
        <v>1723000813</v>
      </c>
      <c r="B2680" s="11">
        <v>813</v>
      </c>
      <c r="C2680" s="19">
        <v>723000</v>
      </c>
      <c r="D2680" s="13">
        <v>1</v>
      </c>
      <c r="E2680" s="136" t="s">
        <v>3154</v>
      </c>
      <c r="F2680" s="15" t="s">
        <v>1505</v>
      </c>
      <c r="G2680" s="137" t="s">
        <v>3154</v>
      </c>
      <c r="H2680" s="13" t="s">
        <v>34</v>
      </c>
      <c r="I2680" s="126" t="s">
        <v>3154</v>
      </c>
      <c r="J2680" s="126" t="s">
        <v>3154</v>
      </c>
      <c r="K2680" s="17">
        <f>VLOOKUP(A2680,[4]גיליון1!$A$1574:$P$7681,10,0)</f>
        <v>0</v>
      </c>
      <c r="L2680" s="17">
        <f>VLOOKUP(A2680,'[2]2023'!$A$9:$I$7853,9,0)</f>
        <v>0</v>
      </c>
      <c r="M2680" s="18">
        <f>VLOOKUP(A2680,[3]data1683177749303!$A$2:$J$6448,10,0)</f>
        <v>0</v>
      </c>
    </row>
    <row r="2681" spans="1:13" ht="15.75" outlineLevel="1">
      <c r="A2681" s="10">
        <v>1723000900</v>
      </c>
      <c r="B2681" s="11">
        <v>900</v>
      </c>
      <c r="C2681" s="19">
        <v>723000</v>
      </c>
      <c r="D2681" s="13">
        <v>1</v>
      </c>
      <c r="E2681" s="136" t="s">
        <v>3154</v>
      </c>
      <c r="F2681" s="15" t="s">
        <v>94</v>
      </c>
      <c r="G2681" s="137" t="s">
        <v>3154</v>
      </c>
      <c r="H2681" s="13" t="s">
        <v>11</v>
      </c>
      <c r="I2681" s="126" t="s">
        <v>3154</v>
      </c>
      <c r="J2681" s="126" t="s">
        <v>3154</v>
      </c>
      <c r="K2681" s="17">
        <f>VLOOKUP(A2681,[4]גיליון1!$A$1574:$P$7681,10,0)</f>
        <v>0</v>
      </c>
      <c r="L2681" s="17">
        <f>VLOOKUP(A2681,'[2]2023'!$A$9:$I$7853,9,0)</f>
        <v>0</v>
      </c>
      <c r="M2681" s="140" t="s">
        <v>3154</v>
      </c>
    </row>
    <row r="2682" spans="1:13" ht="15.75" outlineLevel="1">
      <c r="A2682" s="10">
        <v>1723000931</v>
      </c>
      <c r="B2682" s="11">
        <v>931</v>
      </c>
      <c r="C2682" s="19">
        <v>723000</v>
      </c>
      <c r="D2682" s="13">
        <v>1</v>
      </c>
      <c r="E2682" s="136" t="s">
        <v>3154</v>
      </c>
      <c r="F2682" s="15" t="s">
        <v>1506</v>
      </c>
      <c r="G2682" s="137" t="s">
        <v>3154</v>
      </c>
      <c r="H2682" s="13" t="s">
        <v>34</v>
      </c>
      <c r="I2682" s="126" t="s">
        <v>3154</v>
      </c>
      <c r="J2682" s="126" t="s">
        <v>3154</v>
      </c>
      <c r="K2682" s="17">
        <f>VLOOKUP(A2682,[4]גיליון1!$A$1574:$P$7681,10,0)</f>
        <v>0</v>
      </c>
      <c r="L2682" s="17">
        <f>VLOOKUP(A2682,'[2]2023'!$A$9:$I$7853,9,0)</f>
        <v>0</v>
      </c>
      <c r="M2682" s="18">
        <f>VLOOKUP(A2682,[3]data1683177749303!$A$2:$J$6448,10,0)</f>
        <v>0</v>
      </c>
    </row>
    <row r="2683" spans="1:13" ht="15.75" outlineLevel="1">
      <c r="A2683" s="10">
        <v>1723000933</v>
      </c>
      <c r="B2683" s="11">
        <v>933</v>
      </c>
      <c r="C2683" s="19">
        <v>723000</v>
      </c>
      <c r="D2683" s="13">
        <v>1</v>
      </c>
      <c r="E2683" s="136" t="s">
        <v>3154</v>
      </c>
      <c r="F2683" s="15" t="s">
        <v>1236</v>
      </c>
      <c r="G2683" s="137" t="s">
        <v>3154</v>
      </c>
      <c r="H2683" s="13" t="s">
        <v>34</v>
      </c>
      <c r="I2683" s="16">
        <f>K2683/L2683-1</f>
        <v>-9.9999999999999978E-2</v>
      </c>
      <c r="J2683" s="126" t="s">
        <v>3154</v>
      </c>
      <c r="K2683" s="17">
        <f>VLOOKUP(A2683,[4]גיליון1!$A$1574:$P$7681,10,0)</f>
        <v>3600</v>
      </c>
      <c r="L2683" s="17">
        <f>VLOOKUP(A2683,'[2]2023'!$A$9:$I$7853,9,0)</f>
        <v>4000</v>
      </c>
      <c r="M2683" s="18">
        <f>VLOOKUP(A2683,[3]data1683177749303!$A$2:$J$6448,10,0)</f>
        <v>3856</v>
      </c>
    </row>
    <row r="2684" spans="1:13" ht="16.5" thickBot="1">
      <c r="A2684" s="10">
        <v>1723000961</v>
      </c>
      <c r="B2684" s="11">
        <v>961</v>
      </c>
      <c r="C2684" s="19">
        <v>723000</v>
      </c>
      <c r="D2684" s="13">
        <v>1</v>
      </c>
      <c r="E2684" s="136" t="s">
        <v>3154</v>
      </c>
      <c r="F2684" s="15" t="s">
        <v>79</v>
      </c>
      <c r="G2684" s="137" t="s">
        <v>3154</v>
      </c>
      <c r="H2684" s="13" t="s">
        <v>34</v>
      </c>
      <c r="I2684" s="126" t="s">
        <v>3154</v>
      </c>
      <c r="J2684" s="126" t="s">
        <v>3154</v>
      </c>
      <c r="K2684" s="17">
        <f>VLOOKUP(A2684,[4]גיליון1!$A$1574:$P$7681,10,0)</f>
        <v>0</v>
      </c>
      <c r="L2684" s="17">
        <f>VLOOKUP(A2684,'[2]2023'!$A$9:$I$7853,9,0)</f>
        <v>0</v>
      </c>
      <c r="M2684" s="140" t="s">
        <v>3154</v>
      </c>
    </row>
    <row r="2685" spans="1:13" ht="16.5" outlineLevel="1" thickBot="1">
      <c r="A2685" s="125" t="s">
        <v>3154</v>
      </c>
      <c r="B2685" s="25" t="s">
        <v>1507</v>
      </c>
      <c r="C2685" s="146" t="s">
        <v>3154</v>
      </c>
      <c r="D2685" s="146" t="s">
        <v>3154</v>
      </c>
      <c r="E2685" s="147" t="s">
        <v>3154</v>
      </c>
      <c r="F2685" s="28" t="s">
        <v>249</v>
      </c>
      <c r="G2685" s="153" t="s">
        <v>3154</v>
      </c>
      <c r="H2685" s="146" t="s">
        <v>3154</v>
      </c>
      <c r="I2685" s="29">
        <f>K2685/L2685-1</f>
        <v>3.0974718899949849E-2</v>
      </c>
      <c r="J2685" s="127" t="s">
        <v>3154</v>
      </c>
      <c r="K2685" s="37">
        <f t="shared" ref="K2685:M2685" si="143">SUBTOTAL(9,K2640:K2684)</f>
        <v>2879100</v>
      </c>
      <c r="L2685" s="37">
        <f t="shared" si="143"/>
        <v>2792600</v>
      </c>
      <c r="M2685" s="38">
        <f t="shared" si="143"/>
        <v>2448738.9000000004</v>
      </c>
    </row>
    <row r="2686" spans="1:13" ht="15.75" outlineLevel="1">
      <c r="A2686" s="10">
        <v>17240000</v>
      </c>
      <c r="B2686" s="11">
        <v>0</v>
      </c>
      <c r="C2686" s="19">
        <v>724000</v>
      </c>
      <c r="D2686" s="13">
        <v>1</v>
      </c>
      <c r="E2686" s="136" t="s">
        <v>3154</v>
      </c>
      <c r="F2686" s="15" t="s">
        <v>1508</v>
      </c>
      <c r="G2686" s="137" t="s">
        <v>3154</v>
      </c>
      <c r="H2686" s="13" t="s">
        <v>11</v>
      </c>
      <c r="I2686" s="126" t="s">
        <v>3154</v>
      </c>
      <c r="J2686" s="142" t="s">
        <v>3154</v>
      </c>
      <c r="K2686" s="17">
        <f>VLOOKUP(A2686,[4]גיליון1!$A$1574:$P$7681,10,0)</f>
        <v>0</v>
      </c>
      <c r="L2686" s="139" t="s">
        <v>3154</v>
      </c>
      <c r="M2686" s="140" t="s">
        <v>3154</v>
      </c>
    </row>
    <row r="2687" spans="1:13" s="97" customFormat="1" ht="15.75" outlineLevel="1">
      <c r="A2687" s="10">
        <v>1724000421</v>
      </c>
      <c r="B2687" s="11">
        <v>421</v>
      </c>
      <c r="C2687" s="19">
        <v>724000</v>
      </c>
      <c r="D2687" s="13">
        <v>1</v>
      </c>
      <c r="E2687" s="136" t="s">
        <v>3154</v>
      </c>
      <c r="F2687" s="15" t="s">
        <v>1509</v>
      </c>
      <c r="G2687" s="137" t="s">
        <v>3154</v>
      </c>
      <c r="H2687" s="13" t="s">
        <v>31</v>
      </c>
      <c r="I2687" s="16">
        <f>K2687/L2687-1</f>
        <v>-0.45999999999999996</v>
      </c>
      <c r="J2687" s="139" t="s">
        <v>3154</v>
      </c>
      <c r="K2687" s="17">
        <f>VLOOKUP(A2687,[4]גיליון1!$A$1574:$P$7681,10,0)</f>
        <v>135000</v>
      </c>
      <c r="L2687" s="17">
        <f>VLOOKUP(A2687,'[2]2023'!$A$9:$I$7853,9,0)</f>
        <v>250000</v>
      </c>
      <c r="M2687" s="18">
        <f>VLOOKUP(A2687,[3]data1683177749303!$A$2:$J$6448,10,0)</f>
        <v>51681.56</v>
      </c>
    </row>
    <row r="2688" spans="1:13" ht="15.75" outlineLevel="1">
      <c r="A2688" s="10">
        <v>1724000432</v>
      </c>
      <c r="B2688" s="11">
        <v>432</v>
      </c>
      <c r="C2688" s="19">
        <v>724000</v>
      </c>
      <c r="D2688" s="13">
        <v>1</v>
      </c>
      <c r="E2688" s="136" t="s">
        <v>3154</v>
      </c>
      <c r="F2688" s="15" t="s">
        <v>37</v>
      </c>
      <c r="G2688" s="137" t="s">
        <v>3154</v>
      </c>
      <c r="H2688" s="13" t="s">
        <v>31</v>
      </c>
      <c r="I2688" s="126" t="s">
        <v>3154</v>
      </c>
      <c r="J2688" s="126" t="s">
        <v>3154</v>
      </c>
      <c r="K2688" s="17">
        <f>VLOOKUP(A2688,[4]גיליון1!$A$1574:$P$7681,10,0)</f>
        <v>0</v>
      </c>
      <c r="L2688" s="17">
        <f>VLOOKUP(A2688,'[2]2023'!$A$9:$I$7853,9,0)</f>
        <v>0</v>
      </c>
      <c r="M2688" s="18">
        <f>VLOOKUP(A2688,[3]data1683177749303!$A$2:$J$6448,10,0)</f>
        <v>0</v>
      </c>
    </row>
    <row r="2689" spans="1:13" ht="15.75" outlineLevel="1">
      <c r="A2689" s="10">
        <v>1724000596</v>
      </c>
      <c r="B2689" s="11">
        <v>596</v>
      </c>
      <c r="C2689" s="19">
        <v>724000</v>
      </c>
      <c r="D2689" s="13">
        <v>1</v>
      </c>
      <c r="E2689" s="136" t="s">
        <v>3154</v>
      </c>
      <c r="F2689" s="15" t="s">
        <v>1510</v>
      </c>
      <c r="G2689" s="137" t="s">
        <v>3154</v>
      </c>
      <c r="H2689" s="13" t="s">
        <v>31</v>
      </c>
      <c r="I2689" s="126" t="s">
        <v>3154</v>
      </c>
      <c r="J2689" s="126" t="s">
        <v>3154</v>
      </c>
      <c r="K2689" s="17">
        <f>VLOOKUP(A2689,[4]גיליון1!$A$1574:$P$7681,10,0)</f>
        <v>0</v>
      </c>
      <c r="L2689" s="17">
        <f>VLOOKUP(A2689,'[2]2023'!$A$9:$I$7853,9,0)</f>
        <v>0</v>
      </c>
      <c r="M2689" s="140" t="s">
        <v>3154</v>
      </c>
    </row>
    <row r="2690" spans="1:13" ht="15.75" outlineLevel="1">
      <c r="A2690" s="10">
        <v>1724000800</v>
      </c>
      <c r="B2690" s="11">
        <v>800</v>
      </c>
      <c r="C2690" s="19">
        <v>724000</v>
      </c>
      <c r="D2690" s="13">
        <v>1</v>
      </c>
      <c r="E2690" s="136" t="s">
        <v>3154</v>
      </c>
      <c r="F2690" s="15" t="s">
        <v>1411</v>
      </c>
      <c r="G2690" s="137" t="s">
        <v>3154</v>
      </c>
      <c r="H2690" s="13" t="s">
        <v>11</v>
      </c>
      <c r="I2690" s="126" t="s">
        <v>3154</v>
      </c>
      <c r="J2690" s="126" t="s">
        <v>3154</v>
      </c>
      <c r="K2690" s="17">
        <f>VLOOKUP(A2690,[4]גיליון1!$A$1574:$P$7681,10,0)</f>
        <v>0</v>
      </c>
      <c r="L2690" s="17">
        <f>VLOOKUP(A2690,'[2]2023'!$A$9:$I$7853,9,0)</f>
        <v>0</v>
      </c>
      <c r="M2690" s="140" t="s">
        <v>3154</v>
      </c>
    </row>
    <row r="2691" spans="1:13" ht="15.75" outlineLevel="1">
      <c r="A2691" s="10">
        <v>1724000830</v>
      </c>
      <c r="B2691" s="11">
        <v>830</v>
      </c>
      <c r="C2691" s="19">
        <v>724000</v>
      </c>
      <c r="D2691" s="13">
        <v>1</v>
      </c>
      <c r="E2691" s="136" t="s">
        <v>3154</v>
      </c>
      <c r="F2691" s="15" t="s">
        <v>1511</v>
      </c>
      <c r="G2691" s="137" t="s">
        <v>3154</v>
      </c>
      <c r="H2691" s="13" t="s">
        <v>31</v>
      </c>
      <c r="I2691" s="126" t="s">
        <v>3154</v>
      </c>
      <c r="J2691" s="126" t="s">
        <v>3154</v>
      </c>
      <c r="K2691" s="17">
        <f>VLOOKUP(A2691,[4]גיליון1!$A$1574:$P$7681,10,0)</f>
        <v>0</v>
      </c>
      <c r="L2691" s="17">
        <f>VLOOKUP(A2691,'[2]2023'!$A$9:$I$7853,9,0)</f>
        <v>0</v>
      </c>
      <c r="M2691" s="18">
        <f>VLOOKUP(A2691,[3]data1683177749303!$A$2:$J$6448,10,0)</f>
        <v>0</v>
      </c>
    </row>
    <row r="2692" spans="1:13" ht="15.75" outlineLevel="1">
      <c r="A2692" s="10">
        <v>1724000832</v>
      </c>
      <c r="B2692" s="11">
        <v>832</v>
      </c>
      <c r="C2692" s="19">
        <v>724000</v>
      </c>
      <c r="D2692" s="13">
        <v>1</v>
      </c>
      <c r="E2692" s="136" t="s">
        <v>3154</v>
      </c>
      <c r="F2692" s="15" t="s">
        <v>37</v>
      </c>
      <c r="G2692" s="137" t="s">
        <v>3154</v>
      </c>
      <c r="H2692" s="13" t="s">
        <v>31</v>
      </c>
      <c r="I2692" s="126" t="s">
        <v>3154</v>
      </c>
      <c r="J2692" s="126" t="s">
        <v>3154</v>
      </c>
      <c r="K2692" s="17">
        <f>VLOOKUP(A2692,[4]גיליון1!$A$1574:$P$7681,10,0)</f>
        <v>0</v>
      </c>
      <c r="L2692" s="17">
        <f>VLOOKUP(A2692,'[2]2023'!$A$9:$I$7853,9,0)</f>
        <v>0</v>
      </c>
      <c r="M2692" s="18">
        <f>VLOOKUP(A2692,[3]data1683177749303!$A$2:$J$6448,10,0)</f>
        <v>0</v>
      </c>
    </row>
    <row r="2693" spans="1:13" ht="16.5" thickBot="1">
      <c r="A2693" s="10">
        <v>1724000961</v>
      </c>
      <c r="B2693" s="11">
        <v>961</v>
      </c>
      <c r="C2693" s="19">
        <v>724000</v>
      </c>
      <c r="D2693" s="13">
        <v>1</v>
      </c>
      <c r="E2693" s="136" t="s">
        <v>3154</v>
      </c>
      <c r="F2693" s="15" t="s">
        <v>79</v>
      </c>
      <c r="G2693" s="137" t="s">
        <v>3154</v>
      </c>
      <c r="H2693" s="13" t="s">
        <v>34</v>
      </c>
      <c r="I2693" s="126" t="s">
        <v>3154</v>
      </c>
      <c r="J2693" s="126" t="s">
        <v>3154</v>
      </c>
      <c r="K2693" s="17">
        <f>VLOOKUP(A2693,[4]גיליון1!$A$1574:$P$7681,10,0)</f>
        <v>0</v>
      </c>
      <c r="L2693" s="17">
        <f>VLOOKUP(A2693,'[2]2023'!$A$9:$I$7853,9,0)</f>
        <v>0</v>
      </c>
      <c r="M2693" s="140" t="s">
        <v>3154</v>
      </c>
    </row>
    <row r="2694" spans="1:13" ht="16.5" outlineLevel="1" thickBot="1">
      <c r="A2694" s="125" t="s">
        <v>3154</v>
      </c>
      <c r="B2694" s="25" t="s">
        <v>1512</v>
      </c>
      <c r="C2694" s="146" t="s">
        <v>3154</v>
      </c>
      <c r="D2694" s="146" t="s">
        <v>3154</v>
      </c>
      <c r="E2694" s="147" t="s">
        <v>3154</v>
      </c>
      <c r="F2694" s="28" t="s">
        <v>1508</v>
      </c>
      <c r="G2694" s="153" t="s">
        <v>3154</v>
      </c>
      <c r="H2694" s="146" t="s">
        <v>3154</v>
      </c>
      <c r="I2694" s="29">
        <f>K2694/L2694-1</f>
        <v>-0.45999999999999996</v>
      </c>
      <c r="J2694" s="127" t="s">
        <v>3154</v>
      </c>
      <c r="K2694" s="37">
        <f t="shared" ref="K2694:M2694" si="144">SUBTOTAL(9,K2687:K2693)</f>
        <v>135000</v>
      </c>
      <c r="L2694" s="37">
        <f t="shared" si="144"/>
        <v>250000</v>
      </c>
      <c r="M2694" s="38">
        <f t="shared" si="144"/>
        <v>51681.56</v>
      </c>
    </row>
    <row r="2695" spans="1:13" ht="15.75" outlineLevel="1">
      <c r="A2695" s="10">
        <v>17260000</v>
      </c>
      <c r="B2695" s="32">
        <v>0</v>
      </c>
      <c r="C2695" s="49">
        <v>726000</v>
      </c>
      <c r="D2695" s="34">
        <v>1</v>
      </c>
      <c r="E2695" s="151" t="s">
        <v>3154</v>
      </c>
      <c r="F2695" s="35" t="s">
        <v>255</v>
      </c>
      <c r="G2695" s="152" t="s">
        <v>3154</v>
      </c>
      <c r="H2695" s="34" t="s">
        <v>11</v>
      </c>
      <c r="I2695" s="142" t="s">
        <v>3154</v>
      </c>
      <c r="J2695" s="142" t="s">
        <v>3154</v>
      </c>
      <c r="K2695" s="17">
        <f>VLOOKUP(A2695,[4]גיליון1!$A$1574:$P$7681,10,0)</f>
        <v>0</v>
      </c>
      <c r="L2695" s="139" t="s">
        <v>3154</v>
      </c>
      <c r="M2695" s="140" t="s">
        <v>3154</v>
      </c>
    </row>
    <row r="2696" spans="1:13" ht="15.75" outlineLevel="1">
      <c r="A2696" s="10">
        <v>17261000</v>
      </c>
      <c r="B2696" s="11">
        <v>0</v>
      </c>
      <c r="C2696" s="19">
        <v>726100</v>
      </c>
      <c r="D2696" s="13">
        <v>1</v>
      </c>
      <c r="E2696" s="136" t="s">
        <v>3154</v>
      </c>
      <c r="F2696" s="15" t="s">
        <v>256</v>
      </c>
      <c r="G2696" s="137" t="s">
        <v>3154</v>
      </c>
      <c r="H2696" s="13" t="s">
        <v>11</v>
      </c>
      <c r="I2696" s="126" t="s">
        <v>3154</v>
      </c>
      <c r="J2696" s="142" t="s">
        <v>3154</v>
      </c>
      <c r="K2696" s="17">
        <f>VLOOKUP(A2696,[4]גיליון1!$A$1574:$P$7681,10,0)</f>
        <v>0</v>
      </c>
      <c r="L2696" s="17">
        <f>VLOOKUP(A2696,'[2]2023'!$A$9:$I$7853,9,0)</f>
        <v>0</v>
      </c>
      <c r="M2696" s="140" t="s">
        <v>3154</v>
      </c>
    </row>
    <row r="2697" spans="1:13" ht="15.75" outlineLevel="1">
      <c r="A2697" s="10">
        <v>1726100100</v>
      </c>
      <c r="B2697" s="11">
        <v>100</v>
      </c>
      <c r="C2697" s="19">
        <v>726100</v>
      </c>
      <c r="D2697" s="13">
        <v>1</v>
      </c>
      <c r="E2697" s="136" t="s">
        <v>3154</v>
      </c>
      <c r="F2697" s="15" t="s">
        <v>18</v>
      </c>
      <c r="G2697" s="137" t="s">
        <v>3154</v>
      </c>
      <c r="H2697" s="13" t="s">
        <v>11</v>
      </c>
      <c r="I2697" s="126" t="s">
        <v>3154</v>
      </c>
      <c r="J2697" s="142" t="s">
        <v>3154</v>
      </c>
      <c r="K2697" s="17">
        <f>VLOOKUP(A2697,[4]גיליון1!$A$1574:$P$7681,10,0)</f>
        <v>0</v>
      </c>
      <c r="L2697" s="17">
        <f>VLOOKUP(A2697,'[2]2023'!$A$9:$I$7853,9,0)</f>
        <v>0</v>
      </c>
      <c r="M2697" s="140" t="s">
        <v>3154</v>
      </c>
    </row>
    <row r="2698" spans="1:13" ht="15.75" outlineLevel="1">
      <c r="A2698" s="10">
        <v>1726100110</v>
      </c>
      <c r="B2698" s="11">
        <v>110</v>
      </c>
      <c r="C2698" s="19">
        <v>726100</v>
      </c>
      <c r="D2698" s="13">
        <v>1</v>
      </c>
      <c r="E2698" s="136" t="s">
        <v>3154</v>
      </c>
      <c r="F2698" s="15" t="s">
        <v>19</v>
      </c>
      <c r="G2698" s="137" t="s">
        <v>3154</v>
      </c>
      <c r="H2698" s="13" t="s">
        <v>20</v>
      </c>
      <c r="I2698" s="126" t="s">
        <v>3154</v>
      </c>
      <c r="J2698" s="142" t="s">
        <v>3154</v>
      </c>
      <c r="K2698" s="17">
        <f>VLOOKUP(A2698,[4]גיליון1!$A$1574:$P$7681,10,0)</f>
        <v>0</v>
      </c>
      <c r="L2698" s="17">
        <f>VLOOKUP(A2698,'[2]2023'!$A$9:$I$7853,9,0)</f>
        <v>0</v>
      </c>
      <c r="M2698" s="140" t="s">
        <v>3154</v>
      </c>
    </row>
    <row r="2699" spans="1:13" ht="15.75" outlineLevel="1">
      <c r="A2699" s="10">
        <v>1726100119</v>
      </c>
      <c r="B2699" s="11">
        <v>119</v>
      </c>
      <c r="C2699" s="19">
        <v>726100</v>
      </c>
      <c r="D2699" s="13">
        <v>1</v>
      </c>
      <c r="E2699" s="136" t="s">
        <v>3154</v>
      </c>
      <c r="F2699" s="15" t="s">
        <v>21</v>
      </c>
      <c r="G2699" s="137" t="s">
        <v>3154</v>
      </c>
      <c r="H2699" s="13" t="s">
        <v>20</v>
      </c>
      <c r="I2699" s="16">
        <f>K2699/L2699-1</f>
        <v>4.0685944855413547E-2</v>
      </c>
      <c r="J2699" s="126" t="s">
        <v>3154</v>
      </c>
      <c r="K2699" s="17">
        <f>VLOOKUP(A2699,[4]גיליון1!$A$1574:$P$7681,10,0)</f>
        <v>309500</v>
      </c>
      <c r="L2699" s="17">
        <f>VLOOKUP(A2699,'[2]2023'!$A$9:$I$7853,9,0)</f>
        <v>297400</v>
      </c>
      <c r="M2699" s="18">
        <f>VLOOKUP(A2699,[3]data1683177749303!$A$2:$J$6448,10,0)</f>
        <v>193544.91</v>
      </c>
    </row>
    <row r="2700" spans="1:13" ht="15.75" outlineLevel="1">
      <c r="A2700" s="10">
        <v>1726100122</v>
      </c>
      <c r="B2700" s="11">
        <v>122</v>
      </c>
      <c r="C2700" s="19">
        <v>726100</v>
      </c>
      <c r="D2700" s="13">
        <v>1</v>
      </c>
      <c r="E2700" s="136" t="s">
        <v>3154</v>
      </c>
      <c r="F2700" s="15" t="s">
        <v>22</v>
      </c>
      <c r="G2700" s="137" t="s">
        <v>3154</v>
      </c>
      <c r="H2700" s="13" t="s">
        <v>20</v>
      </c>
      <c r="I2700" s="16">
        <f>K2700/L2700-1</f>
        <v>0</v>
      </c>
      <c r="J2700" s="126" t="s">
        <v>3154</v>
      </c>
      <c r="K2700" s="17">
        <f>VLOOKUP(A2700,[4]גיליון1!$A$1574:$P$7681,10,0)</f>
        <v>4000</v>
      </c>
      <c r="L2700" s="17">
        <f>VLOOKUP(A2700,'[2]2023'!$A$9:$I$7853,9,0)</f>
        <v>4000</v>
      </c>
      <c r="M2700" s="18">
        <f>VLOOKUP(A2700,[3]data1683177749303!$A$2:$J$6448,10,0)</f>
        <v>3355.5</v>
      </c>
    </row>
    <row r="2701" spans="1:13" ht="15.75" outlineLevel="1">
      <c r="A2701" s="10">
        <v>1726100126</v>
      </c>
      <c r="B2701" s="11">
        <v>126</v>
      </c>
      <c r="C2701" s="19">
        <v>726100</v>
      </c>
      <c r="D2701" s="13">
        <v>1</v>
      </c>
      <c r="E2701" s="136" t="s">
        <v>3154</v>
      </c>
      <c r="F2701" s="15" t="s">
        <v>23</v>
      </c>
      <c r="G2701" s="137" t="s">
        <v>3154</v>
      </c>
      <c r="H2701" s="13" t="s">
        <v>20</v>
      </c>
      <c r="I2701" s="16">
        <f>K2701/L2701-1</f>
        <v>0.5</v>
      </c>
      <c r="J2701" s="126" t="s">
        <v>3154</v>
      </c>
      <c r="K2701" s="17">
        <f>VLOOKUP(A2701,[4]גיליון1!$A$1574:$P$7681,10,0)</f>
        <v>12000</v>
      </c>
      <c r="L2701" s="17">
        <f>VLOOKUP(A2701,'[2]2023'!$A$9:$I$7853,9,0)</f>
        <v>8000</v>
      </c>
      <c r="M2701" s="18">
        <f>VLOOKUP(A2701,[3]data1683177749303!$A$2:$J$6448,10,0)</f>
        <v>7408.5</v>
      </c>
    </row>
    <row r="2702" spans="1:13" ht="15.75" outlineLevel="1">
      <c r="A2702" s="10">
        <v>1726100130</v>
      </c>
      <c r="B2702" s="11">
        <v>130</v>
      </c>
      <c r="C2702" s="19">
        <v>726100</v>
      </c>
      <c r="D2702" s="13">
        <v>1</v>
      </c>
      <c r="E2702" s="136" t="s">
        <v>3154</v>
      </c>
      <c r="F2702" s="15" t="s">
        <v>24</v>
      </c>
      <c r="G2702" s="137" t="s">
        <v>3154</v>
      </c>
      <c r="H2702" s="13" t="s">
        <v>20</v>
      </c>
      <c r="I2702" s="16">
        <f>K2702/L2702-1</f>
        <v>0</v>
      </c>
      <c r="J2702" s="126" t="s">
        <v>3154</v>
      </c>
      <c r="K2702" s="17">
        <f>VLOOKUP(A2702,[4]גיליון1!$A$1574:$P$7681,10,0)</f>
        <v>22600</v>
      </c>
      <c r="L2702" s="17">
        <f>VLOOKUP(A2702,'[2]2023'!$A$9:$I$7853,9,0)</f>
        <v>22600</v>
      </c>
      <c r="M2702" s="18">
        <f>VLOOKUP(A2702,[3]data1683177749303!$A$2:$J$6448,10,0)</f>
        <v>33106.82</v>
      </c>
    </row>
    <row r="2703" spans="1:13" ht="15.75" outlineLevel="1">
      <c r="A2703" s="10">
        <v>1726100140</v>
      </c>
      <c r="B2703" s="11">
        <v>140</v>
      </c>
      <c r="C2703" s="19">
        <v>726100</v>
      </c>
      <c r="D2703" s="13">
        <v>1</v>
      </c>
      <c r="E2703" s="136" t="s">
        <v>3154</v>
      </c>
      <c r="F2703" s="15" t="s">
        <v>25</v>
      </c>
      <c r="G2703" s="137" t="s">
        <v>3154</v>
      </c>
      <c r="H2703" s="13" t="s">
        <v>20</v>
      </c>
      <c r="I2703" s="16">
        <f>K2703/L2703-1</f>
        <v>0.43103448275862077</v>
      </c>
      <c r="J2703" s="126" t="s">
        <v>3154</v>
      </c>
      <c r="K2703" s="17">
        <f>VLOOKUP(A2703,[4]גיליון1!$A$1574:$P$7681,10,0)</f>
        <v>33200</v>
      </c>
      <c r="L2703" s="17">
        <f>VLOOKUP(A2703,'[2]2023'!$A$9:$I$7853,9,0)</f>
        <v>23200</v>
      </c>
      <c r="M2703" s="18">
        <f>VLOOKUP(A2703,[3]data1683177749303!$A$2:$J$6448,10,0)</f>
        <v>20855.599999999999</v>
      </c>
    </row>
    <row r="2704" spans="1:13" ht="15.75" outlineLevel="1">
      <c r="A2704" s="10">
        <v>1726100253</v>
      </c>
      <c r="B2704" s="11">
        <v>253</v>
      </c>
      <c r="C2704" s="19">
        <v>726100</v>
      </c>
      <c r="D2704" s="13">
        <v>1</v>
      </c>
      <c r="E2704" s="136" t="s">
        <v>3154</v>
      </c>
      <c r="F2704" s="15" t="s">
        <v>28</v>
      </c>
      <c r="G2704" s="137" t="s">
        <v>3154</v>
      </c>
      <c r="H2704" s="13" t="s">
        <v>20</v>
      </c>
      <c r="I2704" s="126" t="s">
        <v>3154</v>
      </c>
      <c r="J2704" s="126" t="s">
        <v>3154</v>
      </c>
      <c r="K2704" s="17">
        <f>VLOOKUP(A2704,[4]גיליון1!$A$1574:$P$7681,10,0)</f>
        <v>0</v>
      </c>
      <c r="L2704" s="17">
        <f>VLOOKUP(A2704,'[2]2023'!$A$9:$I$7853,9,0)</f>
        <v>0</v>
      </c>
      <c r="M2704" s="18">
        <f>VLOOKUP(A2704,[3]data1683177749303!$A$2:$J$6448,10,0)</f>
        <v>0</v>
      </c>
    </row>
    <row r="2705" spans="1:13" ht="15.75" outlineLevel="1">
      <c r="A2705" s="10">
        <v>1726100400</v>
      </c>
      <c r="B2705" s="11">
        <v>400</v>
      </c>
      <c r="C2705" s="19">
        <v>726100</v>
      </c>
      <c r="D2705" s="13">
        <v>1</v>
      </c>
      <c r="E2705" s="136" t="s">
        <v>3154</v>
      </c>
      <c r="F2705" s="15" t="s">
        <v>29</v>
      </c>
      <c r="G2705" s="137" t="s">
        <v>3154</v>
      </c>
      <c r="H2705" s="13" t="s">
        <v>11</v>
      </c>
      <c r="I2705" s="126" t="s">
        <v>3154</v>
      </c>
      <c r="J2705" s="126" t="s">
        <v>3154</v>
      </c>
      <c r="K2705" s="17">
        <f>VLOOKUP(A2705,[4]גיליון1!$A$1574:$P$7681,10,0)</f>
        <v>0</v>
      </c>
      <c r="L2705" s="17">
        <f>VLOOKUP(A2705,'[2]2023'!$A$9:$I$7853,9,0)</f>
        <v>0</v>
      </c>
      <c r="M2705" s="140" t="s">
        <v>3154</v>
      </c>
    </row>
    <row r="2706" spans="1:13" ht="15.75" outlineLevel="1">
      <c r="A2706" s="10">
        <v>1726100423</v>
      </c>
      <c r="B2706" s="11">
        <v>423</v>
      </c>
      <c r="C2706" s="19">
        <v>726100</v>
      </c>
      <c r="D2706" s="13">
        <v>1</v>
      </c>
      <c r="E2706" s="136" t="s">
        <v>3154</v>
      </c>
      <c r="F2706" s="15" t="s">
        <v>35</v>
      </c>
      <c r="G2706" s="137" t="s">
        <v>3154</v>
      </c>
      <c r="H2706" s="13" t="s">
        <v>31</v>
      </c>
      <c r="I2706" s="126" t="s">
        <v>3154</v>
      </c>
      <c r="J2706" s="126" t="s">
        <v>3154</v>
      </c>
      <c r="K2706" s="17">
        <f>VLOOKUP(A2706,[4]גיליון1!$A$1574:$P$7681,10,0)</f>
        <v>0</v>
      </c>
      <c r="L2706" s="17">
        <f>VLOOKUP(A2706,'[2]2023'!$A$9:$I$7853,9,0)</f>
        <v>0</v>
      </c>
      <c r="M2706" s="18">
        <f>VLOOKUP(A2706,[3]data1683177749303!$A$2:$J$6448,10,0)</f>
        <v>0</v>
      </c>
    </row>
    <row r="2707" spans="1:13" ht="15.75" outlineLevel="1">
      <c r="A2707" s="10">
        <v>1726100437</v>
      </c>
      <c r="B2707" s="11">
        <v>437</v>
      </c>
      <c r="C2707" s="19">
        <v>726100</v>
      </c>
      <c r="D2707" s="13">
        <v>1</v>
      </c>
      <c r="E2707" s="136" t="s">
        <v>3154</v>
      </c>
      <c r="F2707" s="15" t="s">
        <v>102</v>
      </c>
      <c r="G2707" s="137" t="s">
        <v>3154</v>
      </c>
      <c r="H2707" s="13" t="s">
        <v>31</v>
      </c>
      <c r="I2707" s="138" t="s">
        <v>3154</v>
      </c>
      <c r="J2707" s="138" t="s">
        <v>3154</v>
      </c>
      <c r="K2707" s="17">
        <f>VLOOKUP(A2707,[4]גיליון1!$A$1574:$P$7681,10,0)</f>
        <v>7000</v>
      </c>
      <c r="L2707" s="17">
        <f>VLOOKUP(A2707,'[2]2023'!$A$9:$I$7853,9,0)</f>
        <v>7000</v>
      </c>
      <c r="M2707" s="18">
        <f>VLOOKUP(A2707,[3]data1683177749303!$A$2:$J$6448,10,0)</f>
        <v>0</v>
      </c>
    </row>
    <row r="2708" spans="1:13" ht="15.75" outlineLevel="1">
      <c r="A2708" s="10">
        <v>1726100441</v>
      </c>
      <c r="B2708" s="11">
        <v>441</v>
      </c>
      <c r="C2708" s="19">
        <v>726100</v>
      </c>
      <c r="D2708" s="13">
        <v>1</v>
      </c>
      <c r="E2708" s="136" t="s">
        <v>3154</v>
      </c>
      <c r="F2708" s="15" t="s">
        <v>1513</v>
      </c>
      <c r="G2708" s="137" t="s">
        <v>3154</v>
      </c>
      <c r="H2708" s="13" t="s">
        <v>31</v>
      </c>
      <c r="I2708" s="126" t="s">
        <v>3154</v>
      </c>
      <c r="J2708" s="126" t="s">
        <v>3154</v>
      </c>
      <c r="K2708" s="17">
        <f>VLOOKUP(A2708,[4]גיליון1!$A$1574:$P$7681,10,0)</f>
        <v>0</v>
      </c>
      <c r="L2708" s="17">
        <f>VLOOKUP(A2708,'[2]2023'!$A$9:$I$7853,9,0)</f>
        <v>0</v>
      </c>
      <c r="M2708" s="18">
        <f>VLOOKUP(A2708,[3]data1683177749303!$A$2:$J$6448,10,0)</f>
        <v>0</v>
      </c>
    </row>
    <row r="2709" spans="1:13" ht="15.75" outlineLevel="1">
      <c r="A2709" s="10">
        <v>1726100470</v>
      </c>
      <c r="B2709" s="11">
        <v>470</v>
      </c>
      <c r="C2709" s="19">
        <v>726100</v>
      </c>
      <c r="D2709" s="13">
        <v>1</v>
      </c>
      <c r="E2709" s="136" t="s">
        <v>3154</v>
      </c>
      <c r="F2709" s="15" t="s">
        <v>48</v>
      </c>
      <c r="G2709" s="137" t="s">
        <v>3154</v>
      </c>
      <c r="H2709" s="13" t="s">
        <v>34</v>
      </c>
      <c r="I2709" s="16">
        <f>K2709/L2709-1</f>
        <v>0</v>
      </c>
      <c r="J2709" s="126" t="s">
        <v>3154</v>
      </c>
      <c r="K2709" s="17">
        <v>500</v>
      </c>
      <c r="L2709" s="17">
        <f>VLOOKUP(A2709,'[2]2023'!$A$9:$I$7853,9,0)</f>
        <v>500</v>
      </c>
      <c r="M2709" s="18">
        <f>VLOOKUP(A2709,[3]data1683177749303!$A$2:$J$6448,10,0)</f>
        <v>46.26</v>
      </c>
    </row>
    <row r="2710" spans="1:13" ht="15.75" outlineLevel="1">
      <c r="A2710" s="10">
        <v>1726100471</v>
      </c>
      <c r="B2710" s="11">
        <v>471</v>
      </c>
      <c r="C2710" s="19">
        <v>726100</v>
      </c>
      <c r="D2710" s="13">
        <v>1</v>
      </c>
      <c r="E2710" s="136" t="s">
        <v>3154</v>
      </c>
      <c r="F2710" s="15" t="s">
        <v>87</v>
      </c>
      <c r="G2710" s="137" t="s">
        <v>3154</v>
      </c>
      <c r="H2710" s="13" t="s">
        <v>34</v>
      </c>
      <c r="I2710" s="16">
        <f>K2710/L2710-1</f>
        <v>-9.6774193548387122E-2</v>
      </c>
      <c r="J2710" s="126" t="s">
        <v>3154</v>
      </c>
      <c r="K2710" s="17">
        <v>2800</v>
      </c>
      <c r="L2710" s="17">
        <f>VLOOKUP(A2710,'[2]2023'!$A$9:$I$7853,9,0)</f>
        <v>3100</v>
      </c>
      <c r="M2710" s="18">
        <f>VLOOKUP(A2710,[3]data1683177749303!$A$2:$J$6448,10,0)</f>
        <v>3186.51</v>
      </c>
    </row>
    <row r="2711" spans="1:13" ht="15.75" outlineLevel="1">
      <c r="A2711" s="10">
        <v>1726100492</v>
      </c>
      <c r="B2711" s="11">
        <v>492</v>
      </c>
      <c r="C2711" s="19">
        <v>726100</v>
      </c>
      <c r="D2711" s="13">
        <v>1</v>
      </c>
      <c r="E2711" s="136" t="s">
        <v>3154</v>
      </c>
      <c r="F2711" s="15" t="s">
        <v>83</v>
      </c>
      <c r="G2711" s="137" t="s">
        <v>3154</v>
      </c>
      <c r="H2711" s="13" t="s">
        <v>31</v>
      </c>
      <c r="I2711" s="16">
        <f>K2711/L2711-1</f>
        <v>0</v>
      </c>
      <c r="J2711" s="126" t="s">
        <v>3154</v>
      </c>
      <c r="K2711" s="17">
        <f>VLOOKUP(A2711,[4]גיליון1!$A$1574:$P$7681,10,0)</f>
        <v>115800</v>
      </c>
      <c r="L2711" s="17">
        <f>VLOOKUP(A2711,'[2]2023'!$A$9:$I$7853,9,0)</f>
        <v>115800</v>
      </c>
      <c r="M2711" s="18">
        <f>VLOOKUP(A2711,[3]data1683177749303!$A$2:$J$6448,10,0)</f>
        <v>91854</v>
      </c>
    </row>
    <row r="2712" spans="1:13" ht="15.75" outlineLevel="1">
      <c r="A2712" s="10">
        <v>1726100500</v>
      </c>
      <c r="B2712" s="11">
        <v>500</v>
      </c>
      <c r="C2712" s="19">
        <v>726100</v>
      </c>
      <c r="D2712" s="13">
        <v>1</v>
      </c>
      <c r="E2712" s="136" t="s">
        <v>3154</v>
      </c>
      <c r="F2712" s="15" t="s">
        <v>51</v>
      </c>
      <c r="G2712" s="137" t="s">
        <v>3154</v>
      </c>
      <c r="H2712" s="13" t="s">
        <v>11</v>
      </c>
      <c r="I2712" s="126" t="s">
        <v>3154</v>
      </c>
      <c r="J2712" s="126" t="s">
        <v>3154</v>
      </c>
      <c r="K2712" s="17">
        <f>VLOOKUP(A2712,[4]גיליון1!$A$1574:$P$7681,10,0)</f>
        <v>0</v>
      </c>
      <c r="L2712" s="17">
        <f>VLOOKUP(A2712,'[2]2023'!$A$9:$I$7853,9,0)</f>
        <v>0</v>
      </c>
      <c r="M2712" s="140" t="s">
        <v>3154</v>
      </c>
    </row>
    <row r="2713" spans="1:13" ht="15.75" outlineLevel="1">
      <c r="A2713" s="10">
        <v>1726100511</v>
      </c>
      <c r="B2713" s="11">
        <v>511</v>
      </c>
      <c r="C2713" s="19">
        <v>726100</v>
      </c>
      <c r="D2713" s="13">
        <v>1</v>
      </c>
      <c r="E2713" s="136" t="s">
        <v>3154</v>
      </c>
      <c r="F2713" s="15" t="s">
        <v>88</v>
      </c>
      <c r="G2713" s="137" t="s">
        <v>3154</v>
      </c>
      <c r="H2713" s="13" t="s">
        <v>34</v>
      </c>
      <c r="I2713" s="126" t="s">
        <v>3154</v>
      </c>
      <c r="J2713" s="126" t="s">
        <v>3154</v>
      </c>
      <c r="K2713" s="17">
        <f>VLOOKUP(A2713,[4]גיליון1!$A$1574:$P$7681,10,0)</f>
        <v>0</v>
      </c>
      <c r="L2713" s="17">
        <f>VLOOKUP(A2713,'[2]2023'!$A$9:$I$7853,9,0)</f>
        <v>0</v>
      </c>
      <c r="M2713" s="18">
        <f>VLOOKUP(A2713,[3]data1683177749303!$A$2:$J$6448,10,0)</f>
        <v>0</v>
      </c>
    </row>
    <row r="2714" spans="1:13" ht="15.75" outlineLevel="1">
      <c r="A2714" s="10">
        <v>1726100521</v>
      </c>
      <c r="B2714" s="11">
        <v>521</v>
      </c>
      <c r="C2714" s="19">
        <v>726100</v>
      </c>
      <c r="D2714" s="13">
        <v>1</v>
      </c>
      <c r="E2714" s="136" t="s">
        <v>3154</v>
      </c>
      <c r="F2714" s="15" t="s">
        <v>257</v>
      </c>
      <c r="G2714" s="137" t="s">
        <v>3154</v>
      </c>
      <c r="H2714" s="13" t="s">
        <v>31</v>
      </c>
      <c r="I2714" s="16">
        <f>K2714/L2714-1</f>
        <v>-9.9999999999999978E-2</v>
      </c>
      <c r="J2714" s="126" t="s">
        <v>3154</v>
      </c>
      <c r="K2714" s="17">
        <f>VLOOKUP(A2714,[4]גיליון1!$A$1574:$P$7681,10,0)</f>
        <v>27000</v>
      </c>
      <c r="L2714" s="17">
        <f>VLOOKUP(A2714,'[2]2023'!$A$9:$I$7853,9,0)</f>
        <v>30000</v>
      </c>
      <c r="M2714" s="18">
        <f>VLOOKUP(A2714,[3]data1683177749303!$A$2:$J$6448,10,0)</f>
        <v>27591.47</v>
      </c>
    </row>
    <row r="2715" spans="1:13" ht="15.75" outlineLevel="1">
      <c r="A2715" s="10">
        <v>1726100540</v>
      </c>
      <c r="B2715" s="11">
        <v>540</v>
      </c>
      <c r="C2715" s="19">
        <v>726100</v>
      </c>
      <c r="D2715" s="13">
        <v>1</v>
      </c>
      <c r="E2715" s="136" t="s">
        <v>3154</v>
      </c>
      <c r="F2715" s="15" t="s">
        <v>53</v>
      </c>
      <c r="G2715" s="137" t="s">
        <v>3154</v>
      </c>
      <c r="H2715" s="13" t="s">
        <v>31</v>
      </c>
      <c r="I2715" s="16">
        <f>K2715/L2715-1</f>
        <v>0</v>
      </c>
      <c r="J2715" s="126" t="s">
        <v>3154</v>
      </c>
      <c r="K2715" s="17">
        <f>VLOOKUP(A2715,[4]גיליון1!$A$1574:$P$7681,10,0)</f>
        <v>1000</v>
      </c>
      <c r="L2715" s="17">
        <f>VLOOKUP(A2715,'[2]2023'!$A$9:$I$7853,9,0)</f>
        <v>1000</v>
      </c>
      <c r="M2715" s="18">
        <f>VLOOKUP(A2715,[3]data1683177749303!$A$2:$J$6448,10,0)</f>
        <v>284.83</v>
      </c>
    </row>
    <row r="2716" spans="1:13" ht="15.75" outlineLevel="1">
      <c r="A2716" s="10">
        <v>1726100544</v>
      </c>
      <c r="B2716" s="11">
        <v>544</v>
      </c>
      <c r="C2716" s="19">
        <v>726100</v>
      </c>
      <c r="D2716" s="13">
        <v>1</v>
      </c>
      <c r="E2716" s="136" t="s">
        <v>3154</v>
      </c>
      <c r="F2716" s="15" t="s">
        <v>56</v>
      </c>
      <c r="G2716" s="137" t="s">
        <v>3154</v>
      </c>
      <c r="H2716" s="13" t="s">
        <v>31</v>
      </c>
      <c r="I2716" s="126" t="s">
        <v>3154</v>
      </c>
      <c r="J2716" s="126" t="s">
        <v>3154</v>
      </c>
      <c r="K2716" s="17">
        <f>VLOOKUP(A2716,[4]גיליון1!$A$1574:$P$7681,10,0)</f>
        <v>0</v>
      </c>
      <c r="L2716" s="17">
        <f>VLOOKUP(A2716,'[2]2023'!$A$9:$I$7853,9,0)</f>
        <v>0</v>
      </c>
      <c r="M2716" s="18">
        <f>VLOOKUP(A2716,[3]data1683177749303!$A$2:$J$6448,10,0)</f>
        <v>0</v>
      </c>
    </row>
    <row r="2717" spans="1:13" ht="15.75" outlineLevel="1">
      <c r="A2717" s="10">
        <v>1726100550</v>
      </c>
      <c r="B2717" s="11">
        <v>550</v>
      </c>
      <c r="C2717" s="19">
        <v>726100</v>
      </c>
      <c r="D2717" s="13">
        <v>1</v>
      </c>
      <c r="E2717" s="136" t="s">
        <v>3154</v>
      </c>
      <c r="F2717" s="15" t="s">
        <v>58</v>
      </c>
      <c r="G2717" s="137" t="s">
        <v>3154</v>
      </c>
      <c r="H2717" s="13" t="s">
        <v>34</v>
      </c>
      <c r="I2717" s="126" t="s">
        <v>3154</v>
      </c>
      <c r="J2717" s="126" t="s">
        <v>3154</v>
      </c>
      <c r="K2717" s="17">
        <f>VLOOKUP(A2717,[4]גיליון1!$A$1574:$P$7681,10,0)</f>
        <v>0</v>
      </c>
      <c r="L2717" s="17">
        <f>VLOOKUP(A2717,'[2]2023'!$A$9:$I$7853,9,0)</f>
        <v>0</v>
      </c>
      <c r="M2717" s="18">
        <f>VLOOKUP(A2717,[3]data1683177749303!$A$2:$J$6448,10,0)</f>
        <v>0</v>
      </c>
    </row>
    <row r="2718" spans="1:13" ht="15.75" outlineLevel="1">
      <c r="A2718" s="10">
        <v>1726100561</v>
      </c>
      <c r="B2718" s="11">
        <v>561</v>
      </c>
      <c r="C2718" s="19">
        <v>726100</v>
      </c>
      <c r="D2718" s="13">
        <v>1</v>
      </c>
      <c r="E2718" s="136" t="s">
        <v>3154</v>
      </c>
      <c r="F2718" s="15" t="s">
        <v>59</v>
      </c>
      <c r="G2718" s="137" t="s">
        <v>3154</v>
      </c>
      <c r="H2718" s="13" t="s">
        <v>34</v>
      </c>
      <c r="I2718" s="126" t="s">
        <v>3154</v>
      </c>
      <c r="J2718" s="126" t="s">
        <v>3154</v>
      </c>
      <c r="K2718" s="17">
        <f>VLOOKUP(A2718,[4]גיליון1!$A$1574:$P$7681,10,0)</f>
        <v>0</v>
      </c>
      <c r="L2718" s="17">
        <f>VLOOKUP(A2718,'[2]2023'!$A$9:$I$7853,9,0)</f>
        <v>0</v>
      </c>
      <c r="M2718" s="18">
        <f>VLOOKUP(A2718,[3]data1683177749303!$A$2:$J$6448,10,0)</f>
        <v>0</v>
      </c>
    </row>
    <row r="2719" spans="1:13" ht="15.75" outlineLevel="1">
      <c r="A2719" s="10">
        <v>1726100571</v>
      </c>
      <c r="B2719" s="11">
        <v>571</v>
      </c>
      <c r="C2719" s="19">
        <v>726100</v>
      </c>
      <c r="D2719" s="13">
        <v>1</v>
      </c>
      <c r="E2719" s="136" t="s">
        <v>3154</v>
      </c>
      <c r="F2719" s="15" t="s">
        <v>91</v>
      </c>
      <c r="G2719" s="137" t="s">
        <v>3154</v>
      </c>
      <c r="H2719" s="13" t="s">
        <v>31</v>
      </c>
      <c r="I2719" s="16">
        <f>K2719/L2719-1</f>
        <v>0</v>
      </c>
      <c r="J2719" s="126" t="s">
        <v>3154</v>
      </c>
      <c r="K2719" s="17">
        <f>VLOOKUP(A2719,[4]גיליון1!$A$1574:$P$7681,10,0)</f>
        <v>31600</v>
      </c>
      <c r="L2719" s="17">
        <f>VLOOKUP(A2719,'[2]2023'!$A$9:$I$7853,9,0)</f>
        <v>31600</v>
      </c>
      <c r="M2719" s="18">
        <f>VLOOKUP(A2719,[3]data1683177749303!$A$2:$J$6448,10,0)</f>
        <v>31600</v>
      </c>
    </row>
    <row r="2720" spans="1:13" ht="15.75" outlineLevel="1">
      <c r="A2720" s="10">
        <v>1726100596</v>
      </c>
      <c r="B2720" s="11">
        <v>596</v>
      </c>
      <c r="C2720" s="19">
        <v>726100</v>
      </c>
      <c r="D2720" s="13">
        <v>1</v>
      </c>
      <c r="E2720" s="136" t="s">
        <v>3154</v>
      </c>
      <c r="F2720" s="15" t="s">
        <v>1514</v>
      </c>
      <c r="G2720" s="137" t="s">
        <v>3154</v>
      </c>
      <c r="H2720" s="13" t="s">
        <v>31</v>
      </c>
      <c r="I2720" s="126" t="s">
        <v>3154</v>
      </c>
      <c r="J2720" s="126" t="s">
        <v>3154</v>
      </c>
      <c r="K2720" s="17">
        <f>VLOOKUP(A2720,[4]גיליון1!$A$1574:$P$7681,10,0)</f>
        <v>0</v>
      </c>
      <c r="L2720" s="17">
        <f>VLOOKUP(A2720,'[2]2023'!$A$9:$I$7853,9,0)</f>
        <v>0</v>
      </c>
      <c r="M2720" s="140" t="s">
        <v>3154</v>
      </c>
    </row>
    <row r="2721" spans="1:13" ht="15.75" outlineLevel="1">
      <c r="A2721" s="10">
        <v>1726100700</v>
      </c>
      <c r="B2721" s="11">
        <v>700</v>
      </c>
      <c r="C2721" s="19">
        <v>726100</v>
      </c>
      <c r="D2721" s="13">
        <v>1</v>
      </c>
      <c r="E2721" s="136" t="s">
        <v>3154</v>
      </c>
      <c r="F2721" s="15" t="s">
        <v>61</v>
      </c>
      <c r="G2721" s="137" t="s">
        <v>3154</v>
      </c>
      <c r="H2721" s="13" t="s">
        <v>11</v>
      </c>
      <c r="I2721" s="126" t="s">
        <v>3154</v>
      </c>
      <c r="J2721" s="126" t="s">
        <v>3154</v>
      </c>
      <c r="K2721" s="17">
        <f>VLOOKUP(A2721,[4]גיליון1!$A$1574:$P$7681,10,0)</f>
        <v>0</v>
      </c>
      <c r="L2721" s="17">
        <f>VLOOKUP(A2721,'[2]2023'!$A$9:$I$7853,9,0)</f>
        <v>0</v>
      </c>
      <c r="M2721" s="140" t="s">
        <v>3154</v>
      </c>
    </row>
    <row r="2722" spans="1:13" ht="15.75" outlineLevel="1">
      <c r="A2722" s="10">
        <v>1726100722</v>
      </c>
      <c r="B2722" s="11">
        <v>722</v>
      </c>
      <c r="C2722" s="19">
        <v>726100</v>
      </c>
      <c r="D2722" s="13">
        <v>1</v>
      </c>
      <c r="E2722" s="136" t="s">
        <v>3154</v>
      </c>
      <c r="F2722" s="15" t="s">
        <v>64</v>
      </c>
      <c r="G2722" s="137" t="s">
        <v>3154</v>
      </c>
      <c r="H2722" s="13" t="s">
        <v>34</v>
      </c>
      <c r="I2722" s="16">
        <f>K2722/L2722-1</f>
        <v>-9.9999999999999978E-2</v>
      </c>
      <c r="J2722" s="126" t="s">
        <v>3154</v>
      </c>
      <c r="K2722" s="17">
        <f>VLOOKUP(A2722,[4]גיליון1!$A$1574:$P$7681,10,0)</f>
        <v>4500</v>
      </c>
      <c r="L2722" s="17">
        <f>VLOOKUP(A2722,'[2]2023'!$A$9:$I$7853,9,0)</f>
        <v>5000</v>
      </c>
      <c r="M2722" s="18">
        <f>VLOOKUP(A2722,[3]data1683177749303!$A$2:$J$6448,10,0)</f>
        <v>1681.62</v>
      </c>
    </row>
    <row r="2723" spans="1:13" ht="15.75" outlineLevel="1">
      <c r="A2723" s="10">
        <v>1726100743</v>
      </c>
      <c r="B2723" s="11">
        <v>743</v>
      </c>
      <c r="C2723" s="19">
        <v>726100</v>
      </c>
      <c r="D2723" s="13">
        <v>1</v>
      </c>
      <c r="E2723" s="136" t="s">
        <v>3154</v>
      </c>
      <c r="F2723" s="15" t="s">
        <v>1515</v>
      </c>
      <c r="G2723" s="137" t="s">
        <v>3154</v>
      </c>
      <c r="H2723" s="13" t="s">
        <v>34</v>
      </c>
      <c r="I2723" s="16">
        <f>K2723/L2723-1</f>
        <v>-9.9999999999999978E-2</v>
      </c>
      <c r="J2723" s="126" t="s">
        <v>3154</v>
      </c>
      <c r="K2723" s="17">
        <f>VLOOKUP(A2723,[4]גיליון1!$A$1574:$P$7681,10,0)</f>
        <v>36000</v>
      </c>
      <c r="L2723" s="17">
        <f>VLOOKUP(A2723,'[2]2023'!$A$9:$I$7853,9,0)</f>
        <v>40000</v>
      </c>
      <c r="M2723" s="18">
        <f>VLOOKUP(A2723,[3]data1683177749303!$A$2:$J$6448,10,0)</f>
        <v>25440.61</v>
      </c>
    </row>
    <row r="2724" spans="1:13" ht="15.75" outlineLevel="1">
      <c r="A2724" s="10">
        <v>1726100753</v>
      </c>
      <c r="B2724" s="11">
        <v>753</v>
      </c>
      <c r="C2724" s="19">
        <v>726100</v>
      </c>
      <c r="D2724" s="13">
        <v>1</v>
      </c>
      <c r="E2724" s="136" t="s">
        <v>3154</v>
      </c>
      <c r="F2724" s="15" t="s">
        <v>28</v>
      </c>
      <c r="G2724" s="137" t="s">
        <v>3154</v>
      </c>
      <c r="H2724" s="13" t="s">
        <v>31</v>
      </c>
      <c r="I2724" s="126" t="s">
        <v>3154</v>
      </c>
      <c r="J2724" s="126" t="s">
        <v>3154</v>
      </c>
      <c r="K2724" s="17">
        <f>VLOOKUP(A2724,[4]גיליון1!$A$1574:$P$7681,10,0)</f>
        <v>0</v>
      </c>
      <c r="L2724" s="17">
        <f>VLOOKUP(A2724,'[2]2023'!$A$9:$I$7853,9,0)</f>
        <v>0</v>
      </c>
      <c r="M2724" s="140" t="s">
        <v>3154</v>
      </c>
    </row>
    <row r="2725" spans="1:13" ht="15.75" outlineLevel="1">
      <c r="A2725" s="10">
        <v>1726100781</v>
      </c>
      <c r="B2725" s="11">
        <v>781</v>
      </c>
      <c r="C2725" s="19">
        <v>726100</v>
      </c>
      <c r="D2725" s="13">
        <v>1</v>
      </c>
      <c r="E2725" s="136" t="s">
        <v>3154</v>
      </c>
      <c r="F2725" s="15" t="s">
        <v>1503</v>
      </c>
      <c r="G2725" s="137" t="s">
        <v>3154</v>
      </c>
      <c r="H2725" s="13" t="s">
        <v>34</v>
      </c>
      <c r="I2725" s="16">
        <f>K2725/L2725-1</f>
        <v>-0.10869565217391308</v>
      </c>
      <c r="J2725" s="126" t="s">
        <v>3154</v>
      </c>
      <c r="K2725" s="17">
        <v>4100</v>
      </c>
      <c r="L2725" s="17">
        <f>VLOOKUP(A2725,'[2]2023'!$A$9:$I$7853,9,0)</f>
        <v>4600</v>
      </c>
      <c r="M2725" s="18">
        <f>VLOOKUP(A2725,[3]data1683177749303!$A$2:$J$6448,10,0)</f>
        <v>4216.3599999999997</v>
      </c>
    </row>
    <row r="2726" spans="1:13" ht="15.75" outlineLevel="1">
      <c r="A2726" s="10">
        <v>1726100794</v>
      </c>
      <c r="B2726" s="11">
        <v>794</v>
      </c>
      <c r="C2726" s="19">
        <v>726100</v>
      </c>
      <c r="D2726" s="13">
        <v>1</v>
      </c>
      <c r="E2726" s="136" t="s">
        <v>3154</v>
      </c>
      <c r="F2726" s="15" t="s">
        <v>73</v>
      </c>
      <c r="G2726" s="137" t="s">
        <v>3154</v>
      </c>
      <c r="H2726" s="13" t="s">
        <v>31</v>
      </c>
      <c r="I2726" s="16">
        <f>K2726/L2726-1</f>
        <v>0</v>
      </c>
      <c r="J2726" s="126" t="s">
        <v>3154</v>
      </c>
      <c r="K2726" s="17">
        <f>VLOOKUP(A2726,[4]גיליון1!$A$1574:$P$7681,10,0)</f>
        <v>9100</v>
      </c>
      <c r="L2726" s="17">
        <f>VLOOKUP(A2726,'[2]2023'!$A$9:$I$7853,9,0)</f>
        <v>9100</v>
      </c>
      <c r="M2726" s="18">
        <f>VLOOKUP(A2726,[3]data1683177749303!$A$2:$J$6448,10,0)</f>
        <v>9005</v>
      </c>
    </row>
    <row r="2727" spans="1:13" ht="15.75" outlineLevel="1">
      <c r="A2727" s="10">
        <v>1726100900</v>
      </c>
      <c r="B2727" s="11">
        <v>900</v>
      </c>
      <c r="C2727" s="19">
        <v>726100</v>
      </c>
      <c r="D2727" s="13">
        <v>1</v>
      </c>
      <c r="E2727" s="136" t="s">
        <v>3154</v>
      </c>
      <c r="F2727" s="15" t="s">
        <v>94</v>
      </c>
      <c r="G2727" s="137" t="s">
        <v>3154</v>
      </c>
      <c r="H2727" s="13" t="s">
        <v>11</v>
      </c>
      <c r="I2727" s="126" t="s">
        <v>3154</v>
      </c>
      <c r="J2727" s="126" t="s">
        <v>3154</v>
      </c>
      <c r="K2727" s="17">
        <f>VLOOKUP(A2727,[4]גיליון1!$A$1574:$P$7681,10,0)</f>
        <v>0</v>
      </c>
      <c r="L2727" s="17">
        <f>VLOOKUP(A2727,'[2]2023'!$A$9:$I$7853,9,0)</f>
        <v>0</v>
      </c>
      <c r="M2727" s="18">
        <f>VLOOKUP(A2727,[3]data1683177749303!$A$2:$J$6448,10,0)</f>
        <v>0</v>
      </c>
    </row>
    <row r="2728" spans="1:13" ht="15.75" outlineLevel="1">
      <c r="A2728" s="10">
        <v>1726100931</v>
      </c>
      <c r="B2728" s="11">
        <v>931</v>
      </c>
      <c r="C2728" s="19">
        <v>726100</v>
      </c>
      <c r="D2728" s="13">
        <v>1</v>
      </c>
      <c r="E2728" s="136" t="s">
        <v>3154</v>
      </c>
      <c r="F2728" s="48" t="s">
        <v>1516</v>
      </c>
      <c r="G2728" s="165" t="s">
        <v>3154</v>
      </c>
      <c r="H2728" s="13" t="s">
        <v>34</v>
      </c>
      <c r="I2728" s="16">
        <f>K2728/L2728-1</f>
        <v>-9.9999999999999978E-2</v>
      </c>
      <c r="J2728" s="126" t="s">
        <v>3154</v>
      </c>
      <c r="K2728" s="17">
        <f>VLOOKUP(A2728,[4]גיליון1!$A$1574:$P$7681,10,0)</f>
        <v>27000</v>
      </c>
      <c r="L2728" s="17">
        <f>VLOOKUP(A2728,'[2]2023'!$A$9:$I$7853,9,0)</f>
        <v>30000</v>
      </c>
      <c r="M2728" s="18">
        <f>VLOOKUP(A2728,[3]data1683177749303!$A$2:$J$6448,10,0)</f>
        <v>16706.060000000001</v>
      </c>
    </row>
    <row r="2729" spans="1:13" ht="15.75" outlineLevel="1">
      <c r="A2729" s="10">
        <v>1726100932</v>
      </c>
      <c r="B2729" s="11">
        <v>932</v>
      </c>
      <c r="C2729" s="19">
        <v>726100</v>
      </c>
      <c r="D2729" s="13">
        <v>1</v>
      </c>
      <c r="E2729" s="136" t="s">
        <v>3154</v>
      </c>
      <c r="F2729" s="15" t="s">
        <v>258</v>
      </c>
      <c r="G2729" s="137" t="s">
        <v>3154</v>
      </c>
      <c r="H2729" s="13" t="s">
        <v>31</v>
      </c>
      <c r="I2729" s="126" t="s">
        <v>3154</v>
      </c>
      <c r="J2729" s="126" t="s">
        <v>3154</v>
      </c>
      <c r="K2729" s="17">
        <f>VLOOKUP(A2729,[4]גיליון1!$A$1574:$P$7681,10,0)</f>
        <v>0</v>
      </c>
      <c r="L2729" s="17">
        <f>VLOOKUP(A2729,'[2]2023'!$A$9:$I$7853,9,0)</f>
        <v>0</v>
      </c>
      <c r="M2729" s="18">
        <f>VLOOKUP(A2729,[3]data1683177749303!$A$2:$J$6448,10,0)</f>
        <v>0</v>
      </c>
    </row>
    <row r="2730" spans="1:13" ht="16.5" thickBot="1">
      <c r="A2730" s="10">
        <v>1726100961</v>
      </c>
      <c r="B2730" s="11">
        <v>961</v>
      </c>
      <c r="C2730" s="19">
        <v>726100</v>
      </c>
      <c r="D2730" s="13">
        <v>1</v>
      </c>
      <c r="E2730" s="136" t="s">
        <v>3154</v>
      </c>
      <c r="F2730" s="15" t="s">
        <v>79</v>
      </c>
      <c r="G2730" s="137" t="s">
        <v>3154</v>
      </c>
      <c r="H2730" s="13" t="s">
        <v>34</v>
      </c>
      <c r="I2730" s="126" t="s">
        <v>3154</v>
      </c>
      <c r="J2730" s="126" t="s">
        <v>3154</v>
      </c>
      <c r="K2730" s="17">
        <f>VLOOKUP(A2730,[4]גיליון1!$A$1574:$P$7681,10,0)</f>
        <v>0</v>
      </c>
      <c r="L2730" s="17">
        <f>VLOOKUP(A2730,'[2]2023'!$A$9:$I$7853,9,0)</f>
        <v>0</v>
      </c>
      <c r="M2730" s="140" t="s">
        <v>3154</v>
      </c>
    </row>
    <row r="2731" spans="1:13" ht="16.5" outlineLevel="1" thickBot="1">
      <c r="A2731" s="125" t="s">
        <v>3154</v>
      </c>
      <c r="B2731" s="25" t="s">
        <v>1517</v>
      </c>
      <c r="C2731" s="146" t="s">
        <v>3154</v>
      </c>
      <c r="D2731" s="146" t="s">
        <v>3154</v>
      </c>
      <c r="E2731" s="147" t="s">
        <v>3154</v>
      </c>
      <c r="F2731" s="28" t="s">
        <v>256</v>
      </c>
      <c r="G2731" s="153" t="s">
        <v>3154</v>
      </c>
      <c r="H2731" s="146" t="s">
        <v>3154</v>
      </c>
      <c r="I2731" s="29">
        <f>K2731/L2731-1</f>
        <v>2.3384420919576598E-2</v>
      </c>
      <c r="J2731" s="127" t="s">
        <v>3154</v>
      </c>
      <c r="K2731" s="37">
        <f t="shared" ref="K2731:M2731" si="145">SUBTOTAL(9,K2699:K2730)</f>
        <v>647700</v>
      </c>
      <c r="L2731" s="37">
        <f t="shared" si="145"/>
        <v>632900</v>
      </c>
      <c r="M2731" s="38">
        <f t="shared" si="145"/>
        <v>469884.05000000005</v>
      </c>
    </row>
    <row r="2732" spans="1:13" ht="15.75" outlineLevel="1">
      <c r="A2732" s="10">
        <v>17299990</v>
      </c>
      <c r="B2732" s="11">
        <v>0</v>
      </c>
      <c r="C2732" s="19">
        <v>729999</v>
      </c>
      <c r="D2732" s="13">
        <v>1</v>
      </c>
      <c r="E2732" s="136" t="s">
        <v>3154</v>
      </c>
      <c r="F2732" s="15" t="s">
        <v>1518</v>
      </c>
      <c r="G2732" s="137" t="s">
        <v>3154</v>
      </c>
      <c r="H2732" s="13" t="s">
        <v>11</v>
      </c>
      <c r="I2732" s="126" t="s">
        <v>3154</v>
      </c>
      <c r="J2732" s="142" t="s">
        <v>3154</v>
      </c>
      <c r="K2732" s="17">
        <f>VLOOKUP(A2732,[4]גיליון1!$A$1574:$P$7681,10,0)</f>
        <v>0</v>
      </c>
      <c r="L2732" s="17">
        <f>VLOOKUP(A2732,'[2]2023'!$A$9:$I$7853,9,0)</f>
        <v>0</v>
      </c>
      <c r="M2732" s="140" t="s">
        <v>3154</v>
      </c>
    </row>
    <row r="2733" spans="1:13" ht="15.75" outlineLevel="1">
      <c r="A2733" s="10">
        <v>1729999932</v>
      </c>
      <c r="B2733" s="11">
        <v>932</v>
      </c>
      <c r="C2733" s="19">
        <v>729999</v>
      </c>
      <c r="D2733" s="13">
        <v>1</v>
      </c>
      <c r="E2733" s="136" t="s">
        <v>3154</v>
      </c>
      <c r="F2733" s="15" t="s">
        <v>1519</v>
      </c>
      <c r="G2733" s="137" t="s">
        <v>3154</v>
      </c>
      <c r="H2733" s="13" t="s">
        <v>31</v>
      </c>
      <c r="I2733" s="126" t="s">
        <v>3154</v>
      </c>
      <c r="J2733" s="126" t="s">
        <v>3154</v>
      </c>
      <c r="K2733" s="17">
        <f>VLOOKUP(A2733,[4]גיליון1!$A$1574:$P$7681,10,0)</f>
        <v>0</v>
      </c>
      <c r="L2733" s="17">
        <f>VLOOKUP(A2733,'[2]2023'!$A$9:$I$7853,9,0)</f>
        <v>0</v>
      </c>
      <c r="M2733" s="18">
        <f>VLOOKUP(A2733,[3]data1683177749303!$A$2:$J$6448,10,0)</f>
        <v>0</v>
      </c>
    </row>
    <row r="2734" spans="1:13" ht="16.5" thickBot="1">
      <c r="A2734" s="10">
        <v>1729999989</v>
      </c>
      <c r="B2734" s="11">
        <v>989</v>
      </c>
      <c r="C2734" s="19">
        <v>729999</v>
      </c>
      <c r="D2734" s="13">
        <v>1</v>
      </c>
      <c r="E2734" s="136" t="s">
        <v>3154</v>
      </c>
      <c r="F2734" s="15" t="s">
        <v>1150</v>
      </c>
      <c r="G2734" s="137" t="s">
        <v>3154</v>
      </c>
      <c r="H2734" s="13" t="s">
        <v>31</v>
      </c>
      <c r="I2734" s="126" t="s">
        <v>3154</v>
      </c>
      <c r="J2734" s="126" t="s">
        <v>3154</v>
      </c>
      <c r="K2734" s="17">
        <f>VLOOKUP(A2734,[4]גיליון1!$A$1574:$P$7681,10,0)</f>
        <v>0</v>
      </c>
      <c r="L2734" s="17">
        <f>VLOOKUP(A2734,'[2]2023'!$A$9:$I$7853,9,0)</f>
        <v>0</v>
      </c>
      <c r="M2734" s="18">
        <f>VLOOKUP(A2734,[3]data1683177749303!$A$2:$J$6448,10,0)</f>
        <v>0</v>
      </c>
    </row>
    <row r="2735" spans="1:13" ht="16.5" outlineLevel="1" thickBot="1">
      <c r="A2735" s="125" t="s">
        <v>3154</v>
      </c>
      <c r="B2735" s="52" t="s">
        <v>1520</v>
      </c>
      <c r="C2735" s="146" t="s">
        <v>3154</v>
      </c>
      <c r="D2735" s="146" t="s">
        <v>3154</v>
      </c>
      <c r="E2735" s="147" t="s">
        <v>3154</v>
      </c>
      <c r="F2735" s="28" t="s">
        <v>1518</v>
      </c>
      <c r="G2735" s="153" t="s">
        <v>3154</v>
      </c>
      <c r="H2735" s="146" t="s">
        <v>3154</v>
      </c>
      <c r="I2735" s="127" t="s">
        <v>3154</v>
      </c>
      <c r="J2735" s="127" t="s">
        <v>3154</v>
      </c>
      <c r="K2735" s="37">
        <f t="shared" ref="K2735:M2735" si="146">SUBTOTAL(9,K2733:K2734)</f>
        <v>0</v>
      </c>
      <c r="L2735" s="37">
        <f t="shared" si="146"/>
        <v>0</v>
      </c>
      <c r="M2735" s="38">
        <f t="shared" si="146"/>
        <v>0</v>
      </c>
    </row>
    <row r="2736" spans="1:13" ht="15.75" outlineLevel="1">
      <c r="A2736" s="10">
        <v>17300000</v>
      </c>
      <c r="B2736" s="11">
        <v>0</v>
      </c>
      <c r="C2736" s="19">
        <v>730000</v>
      </c>
      <c r="D2736" s="13">
        <v>1</v>
      </c>
      <c r="E2736" s="136" t="s">
        <v>3154</v>
      </c>
      <c r="F2736" s="15" t="s">
        <v>1521</v>
      </c>
      <c r="G2736" s="137" t="s">
        <v>3154</v>
      </c>
      <c r="H2736" s="13" t="s">
        <v>11</v>
      </c>
      <c r="I2736" s="126" t="s">
        <v>3154</v>
      </c>
      <c r="J2736" s="142" t="s">
        <v>3154</v>
      </c>
      <c r="K2736" s="17">
        <f>VLOOKUP(A2736,[4]גיליון1!$A$1574:$P$7681,10,0)</f>
        <v>0</v>
      </c>
      <c r="L2736" s="139" t="s">
        <v>3154</v>
      </c>
      <c r="M2736" s="140" t="s">
        <v>3154</v>
      </c>
    </row>
    <row r="2737" spans="1:13" ht="15.75" outlineLevel="1">
      <c r="A2737" s="10">
        <v>17310000</v>
      </c>
      <c r="B2737" s="11">
        <v>0</v>
      </c>
      <c r="C2737" s="19">
        <v>731000</v>
      </c>
      <c r="D2737" s="13">
        <v>1</v>
      </c>
      <c r="E2737" s="136" t="s">
        <v>3154</v>
      </c>
      <c r="F2737" s="15" t="s">
        <v>1522</v>
      </c>
      <c r="G2737" s="137" t="s">
        <v>3154</v>
      </c>
      <c r="H2737" s="13" t="s">
        <v>11</v>
      </c>
      <c r="I2737" s="126" t="s">
        <v>3154</v>
      </c>
      <c r="J2737" s="142" t="s">
        <v>3154</v>
      </c>
      <c r="K2737" s="17">
        <f>VLOOKUP(A2737,[4]גיליון1!$A$1574:$P$7681,10,0)</f>
        <v>0</v>
      </c>
      <c r="L2737" s="139" t="s">
        <v>3154</v>
      </c>
      <c r="M2737" s="140" t="s">
        <v>3154</v>
      </c>
    </row>
    <row r="2738" spans="1:13" ht="15.75" outlineLevel="1">
      <c r="A2738" s="10">
        <v>1731000100</v>
      </c>
      <c r="B2738" s="11">
        <v>100</v>
      </c>
      <c r="C2738" s="19">
        <v>731000</v>
      </c>
      <c r="D2738" s="13">
        <v>1</v>
      </c>
      <c r="E2738" s="136" t="s">
        <v>3154</v>
      </c>
      <c r="F2738" s="15" t="s">
        <v>18</v>
      </c>
      <c r="G2738" s="137" t="s">
        <v>3154</v>
      </c>
      <c r="H2738" s="13" t="s">
        <v>11</v>
      </c>
      <c r="I2738" s="126" t="s">
        <v>3154</v>
      </c>
      <c r="J2738" s="142" t="s">
        <v>3154</v>
      </c>
      <c r="K2738" s="17">
        <f>VLOOKUP(A2738,[4]גיליון1!$A$1574:$P$7681,10,0)</f>
        <v>0</v>
      </c>
      <c r="L2738" s="139" t="s">
        <v>3154</v>
      </c>
      <c r="M2738" s="140" t="s">
        <v>3154</v>
      </c>
    </row>
    <row r="2739" spans="1:13" ht="15.75" outlineLevel="1">
      <c r="A2739" s="10">
        <v>1731000110</v>
      </c>
      <c r="B2739" s="11">
        <v>110</v>
      </c>
      <c r="C2739" s="19">
        <v>731000</v>
      </c>
      <c r="D2739" s="13">
        <v>1</v>
      </c>
      <c r="E2739" s="136" t="s">
        <v>3154</v>
      </c>
      <c r="F2739" s="15" t="s">
        <v>19</v>
      </c>
      <c r="G2739" s="137" t="s">
        <v>3154</v>
      </c>
      <c r="H2739" s="13" t="s">
        <v>20</v>
      </c>
      <c r="I2739" s="16">
        <f t="shared" ref="I2739:I2744" si="147">K2739/L2739-1</f>
        <v>-0.49835673737675534</v>
      </c>
      <c r="J2739" s="126" t="s">
        <v>3154</v>
      </c>
      <c r="K2739" s="17">
        <f>VLOOKUP(A2739,[4]גיליון1!$A$1574:$P$7681,10,0)</f>
        <v>167900</v>
      </c>
      <c r="L2739" s="17">
        <f>VLOOKUP(A2739,'[2]2023'!$A$9:$I$7853,9,0)</f>
        <v>334700</v>
      </c>
      <c r="M2739" s="18">
        <f>VLOOKUP(A2739,[3]data1683177749303!$A$2:$J$6448,10,0)</f>
        <v>340147.95</v>
      </c>
    </row>
    <row r="2740" spans="1:13" ht="15.75" outlineLevel="1">
      <c r="A2740" s="10">
        <v>1731000119</v>
      </c>
      <c r="B2740" s="11">
        <v>119</v>
      </c>
      <c r="C2740" s="19">
        <v>731000</v>
      </c>
      <c r="D2740" s="13">
        <v>1</v>
      </c>
      <c r="E2740" s="136" t="s">
        <v>3154</v>
      </c>
      <c r="F2740" s="15" t="s">
        <v>21</v>
      </c>
      <c r="G2740" s="137" t="s">
        <v>3154</v>
      </c>
      <c r="H2740" s="13" t="s">
        <v>20</v>
      </c>
      <c r="I2740" s="16">
        <f t="shared" si="147"/>
        <v>-3.6890845604979461E-2</v>
      </c>
      <c r="J2740" s="126" t="s">
        <v>3154</v>
      </c>
      <c r="K2740" s="17">
        <f>VLOOKUP(A2740,[4]גיליון1!$A$1574:$P$7681,10,0)</f>
        <v>2854800</v>
      </c>
      <c r="L2740" s="17">
        <f>VLOOKUP(A2740,'[2]2023'!$A$9:$I$7853,9,0)</f>
        <v>2964150</v>
      </c>
      <c r="M2740" s="18">
        <f>VLOOKUP(A2740,[3]data1683177749303!$A$2:$J$6448,10,0)</f>
        <v>1516723.87</v>
      </c>
    </row>
    <row r="2741" spans="1:13" ht="15.75" outlineLevel="1">
      <c r="A2741" s="10">
        <v>1731000122</v>
      </c>
      <c r="B2741" s="11">
        <v>122</v>
      </c>
      <c r="C2741" s="19">
        <v>731000</v>
      </c>
      <c r="D2741" s="13">
        <v>1</v>
      </c>
      <c r="E2741" s="136" t="s">
        <v>3154</v>
      </c>
      <c r="F2741" s="15" t="s">
        <v>22</v>
      </c>
      <c r="G2741" s="137" t="s">
        <v>3154</v>
      </c>
      <c r="H2741" s="13" t="s">
        <v>20</v>
      </c>
      <c r="I2741" s="16">
        <f t="shared" si="147"/>
        <v>0</v>
      </c>
      <c r="J2741" s="126" t="s">
        <v>3154</v>
      </c>
      <c r="K2741" s="17">
        <f>VLOOKUP(A2741,[4]גיליון1!$A$1574:$P$7681,10,0)</f>
        <v>20500</v>
      </c>
      <c r="L2741" s="17">
        <f>VLOOKUP(A2741,'[2]2023'!$A$9:$I$7853,9,0)</f>
        <v>20500</v>
      </c>
      <c r="M2741" s="18">
        <f>VLOOKUP(A2741,[3]data1683177749303!$A$2:$J$6448,10,0)</f>
        <v>24296.07</v>
      </c>
    </row>
    <row r="2742" spans="1:13" ht="15.75" outlineLevel="1">
      <c r="A2742" s="10">
        <v>1731000126</v>
      </c>
      <c r="B2742" s="11">
        <v>126</v>
      </c>
      <c r="C2742" s="19">
        <v>731000</v>
      </c>
      <c r="D2742" s="13">
        <v>1</v>
      </c>
      <c r="E2742" s="136" t="s">
        <v>3154</v>
      </c>
      <c r="F2742" s="15" t="s">
        <v>23</v>
      </c>
      <c r="G2742" s="137" t="s">
        <v>3154</v>
      </c>
      <c r="H2742" s="13" t="s">
        <v>20</v>
      </c>
      <c r="I2742" s="16">
        <f t="shared" si="147"/>
        <v>0.31372549019607843</v>
      </c>
      <c r="J2742" s="126" t="s">
        <v>3154</v>
      </c>
      <c r="K2742" s="17">
        <f>VLOOKUP(A2742,[4]גיליון1!$A$1574:$P$7681,10,0)</f>
        <v>67000</v>
      </c>
      <c r="L2742" s="17">
        <f>VLOOKUP(A2742,'[2]2023'!$A$9:$I$7853,9,0)</f>
        <v>51000</v>
      </c>
      <c r="M2742" s="18">
        <f>VLOOKUP(A2742,[3]data1683177749303!$A$2:$J$6448,10,0)</f>
        <v>50239.45</v>
      </c>
    </row>
    <row r="2743" spans="1:13" ht="15.75" outlineLevel="1">
      <c r="A2743" s="10">
        <v>1731000130</v>
      </c>
      <c r="B2743" s="11">
        <v>130</v>
      </c>
      <c r="C2743" s="19">
        <v>731000</v>
      </c>
      <c r="D2743" s="13">
        <v>1</v>
      </c>
      <c r="E2743" s="136" t="s">
        <v>3154</v>
      </c>
      <c r="F2743" s="15" t="s">
        <v>24</v>
      </c>
      <c r="G2743" s="137" t="s">
        <v>3154</v>
      </c>
      <c r="H2743" s="13" t="s">
        <v>20</v>
      </c>
      <c r="I2743" s="16">
        <f t="shared" si="147"/>
        <v>0</v>
      </c>
      <c r="J2743" s="126" t="s">
        <v>3154</v>
      </c>
      <c r="K2743" s="17">
        <f>VLOOKUP(A2743,[4]גיליון1!$A$1574:$P$7681,10,0)</f>
        <v>28100</v>
      </c>
      <c r="L2743" s="17">
        <f>VLOOKUP(A2743,'[2]2023'!$A$9:$I$7853,9,0)</f>
        <v>28100</v>
      </c>
      <c r="M2743" s="18">
        <f>VLOOKUP(A2743,[3]data1683177749303!$A$2:$J$6448,10,0)</f>
        <v>422.22</v>
      </c>
    </row>
    <row r="2744" spans="1:13" ht="15.75" outlineLevel="1">
      <c r="A2744" s="10">
        <v>1731000140</v>
      </c>
      <c r="B2744" s="11">
        <v>140</v>
      </c>
      <c r="C2744" s="19">
        <v>731000</v>
      </c>
      <c r="D2744" s="13">
        <v>1</v>
      </c>
      <c r="E2744" s="136" t="s">
        <v>3154</v>
      </c>
      <c r="F2744" s="15" t="s">
        <v>25</v>
      </c>
      <c r="G2744" s="137" t="s">
        <v>3154</v>
      </c>
      <c r="H2744" s="13" t="s">
        <v>20</v>
      </c>
      <c r="I2744" s="16">
        <f t="shared" si="147"/>
        <v>0.13954834973943253</v>
      </c>
      <c r="J2744" s="126" t="s">
        <v>3154</v>
      </c>
      <c r="K2744" s="17">
        <f>VLOOKUP(A2744,[4]גיליון1!$A$1574:$P$7681,10,0)</f>
        <v>196800</v>
      </c>
      <c r="L2744" s="17">
        <f>VLOOKUP(A2744,'[2]2023'!$A$9:$I$7853,9,0)</f>
        <v>172700</v>
      </c>
      <c r="M2744" s="18">
        <f>VLOOKUP(A2744,[3]data1683177749303!$A$2:$J$6448,10,0)</f>
        <v>186765.22</v>
      </c>
    </row>
    <row r="2745" spans="1:13" ht="15.75" outlineLevel="1">
      <c r="A2745" s="10">
        <v>1731000253</v>
      </c>
      <c r="B2745" s="11">
        <v>253</v>
      </c>
      <c r="C2745" s="19">
        <v>731000</v>
      </c>
      <c r="D2745" s="13">
        <v>1</v>
      </c>
      <c r="E2745" s="136" t="s">
        <v>3154</v>
      </c>
      <c r="F2745" s="15" t="s">
        <v>28</v>
      </c>
      <c r="G2745" s="137" t="s">
        <v>3154</v>
      </c>
      <c r="H2745" s="13" t="s">
        <v>20</v>
      </c>
      <c r="I2745" s="126" t="s">
        <v>3154</v>
      </c>
      <c r="J2745" s="16" t="s">
        <v>915</v>
      </c>
      <c r="K2745" s="17">
        <f>VLOOKUP(A2745,[4]גיליון1!$A$1574:$P$7681,10,0)</f>
        <v>0</v>
      </c>
      <c r="L2745" s="17">
        <f>VLOOKUP(A2745,'[2]2023'!$A$9:$I$7853,9,0)</f>
        <v>0</v>
      </c>
      <c r="M2745" s="18">
        <f>VLOOKUP(A2745,[3]data1683177749303!$A$2:$J$6448,10,0)</f>
        <v>0</v>
      </c>
    </row>
    <row r="2746" spans="1:13" ht="15.75" outlineLevel="1">
      <c r="A2746" s="10">
        <v>1731000350</v>
      </c>
      <c r="B2746" s="11">
        <v>350</v>
      </c>
      <c r="C2746" s="19">
        <v>731000</v>
      </c>
      <c r="D2746" s="13">
        <v>1</v>
      </c>
      <c r="E2746" s="136" t="s">
        <v>3154</v>
      </c>
      <c r="F2746" s="48" t="s">
        <v>3127</v>
      </c>
      <c r="G2746" s="165" t="s">
        <v>3154</v>
      </c>
      <c r="H2746" s="13" t="s">
        <v>20</v>
      </c>
      <c r="I2746" s="16">
        <f>K2746/L2746-1</f>
        <v>0.20370370370370372</v>
      </c>
      <c r="J2746" s="126" t="s">
        <v>3154</v>
      </c>
      <c r="K2746" s="17">
        <f>VLOOKUP(A2746,[4]גיליון1!$A$1574:$P$7681,10,0)</f>
        <v>65000</v>
      </c>
      <c r="L2746" s="17">
        <f>VLOOKUP(A2746,'[2]2023'!$A$9:$I$7853,9,0)</f>
        <v>54000</v>
      </c>
      <c r="M2746" s="18">
        <f>VLOOKUP(A2746,[3]data1683177749303!$A$2:$J$6448,10,0)</f>
        <v>56720.78</v>
      </c>
    </row>
    <row r="2747" spans="1:13" ht="15.75" outlineLevel="1">
      <c r="A2747" s="10">
        <v>1731000351</v>
      </c>
      <c r="B2747" s="11">
        <v>351</v>
      </c>
      <c r="C2747" s="19">
        <v>731000</v>
      </c>
      <c r="D2747" s="13">
        <v>1</v>
      </c>
      <c r="E2747" s="136" t="s">
        <v>3154</v>
      </c>
      <c r="F2747" s="15" t="s">
        <v>3128</v>
      </c>
      <c r="G2747" s="137" t="s">
        <v>3154</v>
      </c>
      <c r="H2747" s="13" t="s">
        <v>20</v>
      </c>
      <c r="I2747" s="16">
        <f>K2747/L2747-1</f>
        <v>0</v>
      </c>
      <c r="J2747" s="126" t="s">
        <v>3154</v>
      </c>
      <c r="K2747" s="17">
        <f>VLOOKUP(A2747,[4]גיליון1!$A$1574:$P$7681,10,0)</f>
        <v>18400</v>
      </c>
      <c r="L2747" s="17">
        <f>VLOOKUP(A2747,'[2]2023'!$A$9:$I$7853,9,0)</f>
        <v>18400</v>
      </c>
      <c r="M2747" s="18">
        <f>VLOOKUP(A2747,[3]data1683177749303!$A$2:$J$6448,10,0)</f>
        <v>18947.009999999998</v>
      </c>
    </row>
    <row r="2748" spans="1:13" ht="15.75" outlineLevel="1">
      <c r="A2748" s="10">
        <v>1731000400</v>
      </c>
      <c r="B2748" s="11">
        <v>400</v>
      </c>
      <c r="C2748" s="19">
        <v>731000</v>
      </c>
      <c r="D2748" s="13">
        <v>1</v>
      </c>
      <c r="E2748" s="136" t="s">
        <v>3154</v>
      </c>
      <c r="F2748" s="15" t="s">
        <v>29</v>
      </c>
      <c r="G2748" s="137" t="s">
        <v>3154</v>
      </c>
      <c r="H2748" s="13" t="s">
        <v>11</v>
      </c>
      <c r="I2748" s="126" t="s">
        <v>3154</v>
      </c>
      <c r="J2748" s="126" t="s">
        <v>3154</v>
      </c>
      <c r="K2748" s="17">
        <f>VLOOKUP(A2748,[4]גיליון1!$A$1574:$P$7681,10,0)</f>
        <v>0</v>
      </c>
      <c r="L2748" s="17">
        <f>VLOOKUP(A2748,'[2]2023'!$A$9:$I$7853,9,0)</f>
        <v>0</v>
      </c>
      <c r="M2748" s="140" t="s">
        <v>3154</v>
      </c>
    </row>
    <row r="2749" spans="1:13" ht="15.75" outlineLevel="1">
      <c r="A2749" s="10">
        <v>1731000433</v>
      </c>
      <c r="B2749" s="11">
        <v>433</v>
      </c>
      <c r="C2749" s="19">
        <v>731000</v>
      </c>
      <c r="D2749" s="13">
        <v>1</v>
      </c>
      <c r="E2749" s="136" t="s">
        <v>3154</v>
      </c>
      <c r="F2749" s="15" t="s">
        <v>38</v>
      </c>
      <c r="G2749" s="137" t="s">
        <v>3154</v>
      </c>
      <c r="H2749" s="13" t="s">
        <v>34</v>
      </c>
      <c r="I2749" s="126" t="s">
        <v>3154</v>
      </c>
      <c r="J2749" s="16" t="s">
        <v>522</v>
      </c>
      <c r="K2749" s="17">
        <f>VLOOKUP(A2749,[4]גיליון1!$A$1574:$P$7681,10,0)</f>
        <v>1500</v>
      </c>
      <c r="L2749" s="139" t="s">
        <v>3154</v>
      </c>
      <c r="M2749" s="140" t="s">
        <v>3154</v>
      </c>
    </row>
    <row r="2750" spans="1:13" ht="15.75" outlineLevel="1">
      <c r="A2750" s="10">
        <v>1731000441</v>
      </c>
      <c r="B2750" s="11">
        <v>441</v>
      </c>
      <c r="C2750" s="19">
        <v>731000</v>
      </c>
      <c r="D2750" s="13">
        <v>1</v>
      </c>
      <c r="E2750" s="136" t="s">
        <v>3154</v>
      </c>
      <c r="F2750" s="15" t="s">
        <v>1523</v>
      </c>
      <c r="G2750" s="137" t="s">
        <v>3154</v>
      </c>
      <c r="H2750" s="13" t="s">
        <v>31</v>
      </c>
      <c r="I2750" s="16">
        <f>K2750/L2750-1</f>
        <v>1.4580152671755724</v>
      </c>
      <c r="J2750" s="126" t="s">
        <v>3154</v>
      </c>
      <c r="K2750" s="17">
        <f>VLOOKUP(A2750,[4]גיליון1!$A$1574:$P$7681,10,0)</f>
        <v>64400</v>
      </c>
      <c r="L2750" s="17">
        <f>VLOOKUP(A2750,'[2]2023'!$A$9:$I$7853,9,0)</f>
        <v>26200</v>
      </c>
      <c r="M2750" s="18">
        <f>VLOOKUP(A2750,[3]data1683177749303!$A$2:$J$6448,10,0)</f>
        <v>0</v>
      </c>
    </row>
    <row r="2751" spans="1:13" ht="15.75" outlineLevel="1">
      <c r="A2751" s="10">
        <v>1731000450</v>
      </c>
      <c r="B2751" s="11">
        <v>450</v>
      </c>
      <c r="C2751" s="19">
        <v>731000</v>
      </c>
      <c r="D2751" s="13">
        <v>1</v>
      </c>
      <c r="E2751" s="136" t="s">
        <v>3154</v>
      </c>
      <c r="F2751" s="39" t="s">
        <v>46</v>
      </c>
      <c r="G2751" s="154" t="s">
        <v>3154</v>
      </c>
      <c r="H2751" s="13" t="s">
        <v>31</v>
      </c>
      <c r="I2751" s="126" t="s">
        <v>3154</v>
      </c>
      <c r="J2751" s="126" t="s">
        <v>3154</v>
      </c>
      <c r="K2751" s="17">
        <f>VLOOKUP(A2751,[4]גיליון1!$A$1574:$P$7681,10,0)</f>
        <v>0</v>
      </c>
      <c r="L2751" s="17">
        <f>VLOOKUP(A2751,'[2]2023'!$A$9:$I$7853,9,0)</f>
        <v>0</v>
      </c>
      <c r="M2751" s="140" t="s">
        <v>3154</v>
      </c>
    </row>
    <row r="2752" spans="1:13" ht="15.75" outlineLevel="1">
      <c r="A2752" s="10">
        <v>1731000470</v>
      </c>
      <c r="B2752" s="11">
        <v>470</v>
      </c>
      <c r="C2752" s="19">
        <v>731000</v>
      </c>
      <c r="D2752" s="13">
        <v>1</v>
      </c>
      <c r="E2752" s="136" t="s">
        <v>3154</v>
      </c>
      <c r="F2752" s="15" t="s">
        <v>48</v>
      </c>
      <c r="G2752" s="137" t="s">
        <v>3154</v>
      </c>
      <c r="H2752" s="13" t="s">
        <v>34</v>
      </c>
      <c r="I2752" s="16">
        <f>K2752/L2752-1</f>
        <v>-9.8684210526315819E-2</v>
      </c>
      <c r="J2752" s="126" t="s">
        <v>3154</v>
      </c>
      <c r="K2752" s="17">
        <v>13700</v>
      </c>
      <c r="L2752" s="17">
        <f>VLOOKUP(A2752,'[2]2023'!$A$9:$I$7853,9,0)</f>
        <v>15200</v>
      </c>
      <c r="M2752" s="18">
        <f>VLOOKUP(A2752,[3]data1683177749303!$A$2:$J$6448,10,0)</f>
        <v>2531.0100000000002</v>
      </c>
    </row>
    <row r="2753" spans="1:13" ht="15.75" outlineLevel="1">
      <c r="A2753" s="10">
        <v>1731000471</v>
      </c>
      <c r="B2753" s="11">
        <v>471</v>
      </c>
      <c r="C2753" s="19">
        <v>731000</v>
      </c>
      <c r="D2753" s="13">
        <v>1</v>
      </c>
      <c r="E2753" s="136" t="s">
        <v>3154</v>
      </c>
      <c r="F2753" s="15" t="s">
        <v>87</v>
      </c>
      <c r="G2753" s="137" t="s">
        <v>3154</v>
      </c>
      <c r="H2753" s="13" t="s">
        <v>34</v>
      </c>
      <c r="I2753" s="16">
        <f t="shared" ref="I2753:I2816" si="148">K2753/L2753-1</f>
        <v>-9.9999999999999978E-2</v>
      </c>
      <c r="J2753" s="126" t="s">
        <v>3154</v>
      </c>
      <c r="K2753" s="17">
        <f>VLOOKUP(A2753,[4]גיליון1!$A$1574:$P$7681,10,0)</f>
        <v>29700</v>
      </c>
      <c r="L2753" s="17">
        <f>VLOOKUP(A2753,'[2]2023'!$A$9:$I$7853,9,0)</f>
        <v>33000</v>
      </c>
      <c r="M2753" s="18">
        <f>VLOOKUP(A2753,[3]data1683177749303!$A$2:$J$6448,10,0)</f>
        <v>22208.76</v>
      </c>
    </row>
    <row r="2754" spans="1:13" ht="15.75" outlineLevel="1">
      <c r="A2754" s="10">
        <v>1731000492</v>
      </c>
      <c r="B2754" s="11">
        <v>492</v>
      </c>
      <c r="C2754" s="19">
        <v>731000</v>
      </c>
      <c r="D2754" s="13">
        <v>1</v>
      </c>
      <c r="E2754" s="136" t="s">
        <v>3154</v>
      </c>
      <c r="F2754" s="15" t="s">
        <v>83</v>
      </c>
      <c r="G2754" s="137" t="s">
        <v>3154</v>
      </c>
      <c r="H2754" s="13" t="s">
        <v>31</v>
      </c>
      <c r="I2754" s="16">
        <f t="shared" si="148"/>
        <v>0</v>
      </c>
      <c r="J2754" s="126" t="s">
        <v>3154</v>
      </c>
      <c r="K2754" s="17">
        <f>VLOOKUP(A2754,[4]גיליון1!$A$1574:$P$7681,10,0)</f>
        <v>722700</v>
      </c>
      <c r="L2754" s="17">
        <f>VLOOKUP(A2754,'[2]2023'!$A$9:$I$7853,9,0)</f>
        <v>722700</v>
      </c>
      <c r="M2754" s="18">
        <f>VLOOKUP(A2754,[3]data1683177749303!$A$2:$J$6448,10,0)</f>
        <v>647812</v>
      </c>
    </row>
    <row r="2755" spans="1:13" ht="15.75" outlineLevel="1">
      <c r="A2755" s="10">
        <v>1731000500</v>
      </c>
      <c r="B2755" s="11">
        <v>500</v>
      </c>
      <c r="C2755" s="19">
        <v>731000</v>
      </c>
      <c r="D2755" s="13">
        <v>1</v>
      </c>
      <c r="E2755" s="136" t="s">
        <v>3154</v>
      </c>
      <c r="F2755" s="15" t="s">
        <v>51</v>
      </c>
      <c r="G2755" s="137" t="s">
        <v>3154</v>
      </c>
      <c r="H2755" s="13" t="s">
        <v>11</v>
      </c>
      <c r="I2755" s="126" t="s">
        <v>3154</v>
      </c>
      <c r="J2755" s="126" t="s">
        <v>3154</v>
      </c>
      <c r="K2755" s="17">
        <f>VLOOKUP(A2755,[4]גיליון1!$A$1574:$P$7681,10,0)</f>
        <v>0</v>
      </c>
      <c r="L2755" s="17">
        <f>VLOOKUP(A2755,'[2]2023'!$A$9:$I$7853,9,0)</f>
        <v>0</v>
      </c>
      <c r="M2755" s="140" t="s">
        <v>3154</v>
      </c>
    </row>
    <row r="2756" spans="1:13" ht="15.75" outlineLevel="1">
      <c r="A2756" s="10">
        <v>1731000511</v>
      </c>
      <c r="B2756" s="11">
        <v>511</v>
      </c>
      <c r="C2756" s="19">
        <v>731000</v>
      </c>
      <c r="D2756" s="13">
        <v>1</v>
      </c>
      <c r="E2756" s="136" t="s">
        <v>3154</v>
      </c>
      <c r="F2756" s="48" t="s">
        <v>88</v>
      </c>
      <c r="G2756" s="165" t="s">
        <v>3154</v>
      </c>
      <c r="H2756" s="13" t="s">
        <v>34</v>
      </c>
      <c r="I2756" s="16">
        <f t="shared" si="148"/>
        <v>7.0175438596491224E-2</v>
      </c>
      <c r="J2756" s="126" t="s">
        <v>3154</v>
      </c>
      <c r="K2756" s="17">
        <f>5100+1000</f>
        <v>6100</v>
      </c>
      <c r="L2756" s="17">
        <f>VLOOKUP(A2756,'[2]2023'!$A$9:$I$7853,9,0)</f>
        <v>5700</v>
      </c>
      <c r="M2756" s="18">
        <f>VLOOKUP(A2756,[3]data1683177749303!$A$2:$J$6448,10,0)</f>
        <v>3119.41</v>
      </c>
    </row>
    <row r="2757" spans="1:13" ht="15.75" outlineLevel="1">
      <c r="A2757" s="10">
        <v>1731000512</v>
      </c>
      <c r="B2757" s="11">
        <v>512</v>
      </c>
      <c r="C2757" s="19">
        <v>731000</v>
      </c>
      <c r="D2757" s="13">
        <v>1</v>
      </c>
      <c r="E2757" s="136" t="s">
        <v>3154</v>
      </c>
      <c r="F2757" s="15" t="s">
        <v>89</v>
      </c>
      <c r="G2757" s="137" t="s">
        <v>3154</v>
      </c>
      <c r="H2757" s="13" t="s">
        <v>34</v>
      </c>
      <c r="I2757" s="16">
        <f t="shared" si="148"/>
        <v>-0.10416666666666663</v>
      </c>
      <c r="J2757" s="126" t="s">
        <v>3154</v>
      </c>
      <c r="K2757" s="17">
        <v>4300</v>
      </c>
      <c r="L2757" s="17">
        <f>VLOOKUP(A2757,'[2]2023'!$A$9:$I$7853,9,0)</f>
        <v>4800</v>
      </c>
      <c r="M2757" s="18">
        <f>VLOOKUP(A2757,[3]data1683177749303!$A$2:$J$6448,10,0)</f>
        <v>3430.7</v>
      </c>
    </row>
    <row r="2758" spans="1:13" ht="15.75" outlineLevel="1">
      <c r="A2758" s="10">
        <v>1731000522</v>
      </c>
      <c r="B2758" s="11">
        <v>522</v>
      </c>
      <c r="C2758" s="19">
        <v>731000</v>
      </c>
      <c r="D2758" s="13">
        <v>1</v>
      </c>
      <c r="E2758" s="136" t="s">
        <v>3154</v>
      </c>
      <c r="F2758" s="15" t="s">
        <v>90</v>
      </c>
      <c r="G2758" s="137" t="s">
        <v>3154</v>
      </c>
      <c r="H2758" s="13" t="s">
        <v>34</v>
      </c>
      <c r="I2758" s="16">
        <f t="shared" si="148"/>
        <v>-9.8039215686274495E-2</v>
      </c>
      <c r="J2758" s="126" t="s">
        <v>3154</v>
      </c>
      <c r="K2758" s="17">
        <v>4600</v>
      </c>
      <c r="L2758" s="17">
        <f>VLOOKUP(A2758,'[2]2023'!$A$9:$I$7853,9,0)</f>
        <v>5100</v>
      </c>
      <c r="M2758" s="18">
        <f>VLOOKUP(A2758,[3]data1683177749303!$A$2:$J$6448,10,0)</f>
        <v>3370</v>
      </c>
    </row>
    <row r="2759" spans="1:13" ht="15.75" outlineLevel="1">
      <c r="A2759" s="10">
        <v>1731000540</v>
      </c>
      <c r="B2759" s="11">
        <v>540</v>
      </c>
      <c r="C2759" s="19">
        <v>731000</v>
      </c>
      <c r="D2759" s="13">
        <v>1</v>
      </c>
      <c r="E2759" s="136" t="s">
        <v>3154</v>
      </c>
      <c r="F2759" s="15" t="s">
        <v>53</v>
      </c>
      <c r="G2759" s="137" t="s">
        <v>3154</v>
      </c>
      <c r="H2759" s="13" t="s">
        <v>31</v>
      </c>
      <c r="I2759" s="126" t="s">
        <v>3154</v>
      </c>
      <c r="J2759" s="126" t="s">
        <v>3154</v>
      </c>
      <c r="K2759" s="17">
        <f>VLOOKUP(A2759,[4]גיליון1!$A$1574:$P$7681,10,0)</f>
        <v>0</v>
      </c>
      <c r="L2759" s="17">
        <f>VLOOKUP(A2759,'[2]2023'!$A$9:$I$7853,9,0)</f>
        <v>0</v>
      </c>
      <c r="M2759" s="140" t="s">
        <v>3154</v>
      </c>
    </row>
    <row r="2760" spans="1:13" ht="15.75" outlineLevel="1">
      <c r="A2760" s="10">
        <v>1731000544</v>
      </c>
      <c r="B2760" s="11">
        <v>544</v>
      </c>
      <c r="C2760" s="19">
        <v>731000</v>
      </c>
      <c r="D2760" s="13">
        <v>1</v>
      </c>
      <c r="E2760" s="136" t="s">
        <v>3154</v>
      </c>
      <c r="F2760" s="15" t="s">
        <v>56</v>
      </c>
      <c r="G2760" s="137" t="s">
        <v>3154</v>
      </c>
      <c r="H2760" s="13" t="s">
        <v>31</v>
      </c>
      <c r="I2760" s="16">
        <f t="shared" si="148"/>
        <v>-9.9999999999999978E-2</v>
      </c>
      <c r="J2760" s="126" t="s">
        <v>3154</v>
      </c>
      <c r="K2760" s="17">
        <f>VLOOKUP(A2760,[4]גיליון1!$A$1574:$P$7681,10,0)</f>
        <v>90000</v>
      </c>
      <c r="L2760" s="17">
        <f>VLOOKUP(A2760,'[2]2023'!$A$9:$I$7853,9,0)</f>
        <v>100000</v>
      </c>
      <c r="M2760" s="18">
        <f>VLOOKUP(A2760,[3]data1683177749303!$A$2:$J$6448,10,0)</f>
        <v>53197.67</v>
      </c>
    </row>
    <row r="2761" spans="1:13" ht="15.75" outlineLevel="1">
      <c r="A2761" s="10">
        <v>1731000550</v>
      </c>
      <c r="B2761" s="11">
        <v>550</v>
      </c>
      <c r="C2761" s="19">
        <v>731000</v>
      </c>
      <c r="D2761" s="13">
        <v>1</v>
      </c>
      <c r="E2761" s="136" t="s">
        <v>3154</v>
      </c>
      <c r="F2761" s="15" t="s">
        <v>58</v>
      </c>
      <c r="G2761" s="137" t="s">
        <v>3154</v>
      </c>
      <c r="H2761" s="13" t="s">
        <v>34</v>
      </c>
      <c r="I2761" s="16">
        <f t="shared" si="148"/>
        <v>-9.8765432098765427E-2</v>
      </c>
      <c r="J2761" s="126" t="s">
        <v>3154</v>
      </c>
      <c r="K2761" s="17">
        <v>14600</v>
      </c>
      <c r="L2761" s="17">
        <f>VLOOKUP(A2761,'[2]2023'!$A$9:$I$7853,9,0)</f>
        <v>16200</v>
      </c>
      <c r="M2761" s="18">
        <f>VLOOKUP(A2761,[3]data1683177749303!$A$2:$J$6448,10,0)</f>
        <v>26113</v>
      </c>
    </row>
    <row r="2762" spans="1:13" ht="15.75" outlineLevel="1">
      <c r="A2762" s="10">
        <v>1731000561</v>
      </c>
      <c r="B2762" s="11">
        <v>561</v>
      </c>
      <c r="C2762" s="19">
        <v>731000</v>
      </c>
      <c r="D2762" s="13">
        <v>1</v>
      </c>
      <c r="E2762" s="136" t="s">
        <v>3154</v>
      </c>
      <c r="F2762" s="15" t="s">
        <v>59</v>
      </c>
      <c r="G2762" s="137" t="s">
        <v>3154</v>
      </c>
      <c r="H2762" s="13" t="s">
        <v>34</v>
      </c>
      <c r="I2762" s="126" t="s">
        <v>3154</v>
      </c>
      <c r="J2762" s="126" t="s">
        <v>3154</v>
      </c>
      <c r="K2762" s="17">
        <f>VLOOKUP(A2762,[4]גיליון1!$A$1574:$P$7681,10,0)</f>
        <v>0</v>
      </c>
      <c r="L2762" s="17">
        <f>VLOOKUP(A2762,'[2]2023'!$A$9:$I$7853,9,0)</f>
        <v>0</v>
      </c>
      <c r="M2762" s="140" t="s">
        <v>3154</v>
      </c>
    </row>
    <row r="2763" spans="1:13" ht="15.75" outlineLevel="1">
      <c r="A2763" s="10">
        <v>1731000562</v>
      </c>
      <c r="B2763" s="11">
        <v>562</v>
      </c>
      <c r="C2763" s="19">
        <v>731000</v>
      </c>
      <c r="D2763" s="13">
        <v>1</v>
      </c>
      <c r="E2763" s="136" t="s">
        <v>3154</v>
      </c>
      <c r="F2763" s="15" t="s">
        <v>60</v>
      </c>
      <c r="G2763" s="137" t="s">
        <v>3154</v>
      </c>
      <c r="H2763" s="13" t="s">
        <v>34</v>
      </c>
      <c r="I2763" s="16">
        <f t="shared" si="148"/>
        <v>0</v>
      </c>
      <c r="J2763" s="126" t="s">
        <v>3154</v>
      </c>
      <c r="K2763" s="17">
        <v>400</v>
      </c>
      <c r="L2763" s="17">
        <f>VLOOKUP(A2763,'[2]2023'!$A$9:$I$7853,9,0)</f>
        <v>400</v>
      </c>
      <c r="M2763" s="18">
        <f>VLOOKUP(A2763,[3]data1683177749303!$A$2:$J$6448,10,0)</f>
        <v>165</v>
      </c>
    </row>
    <row r="2764" spans="1:13" ht="15.75" outlineLevel="1">
      <c r="A2764" s="10">
        <v>1731000563</v>
      </c>
      <c r="B2764" s="11">
        <v>563</v>
      </c>
      <c r="C2764" s="19">
        <v>731000</v>
      </c>
      <c r="D2764" s="13">
        <v>1</v>
      </c>
      <c r="E2764" s="136" t="s">
        <v>3154</v>
      </c>
      <c r="F2764" s="15" t="s">
        <v>1524</v>
      </c>
      <c r="G2764" s="137" t="s">
        <v>3154</v>
      </c>
      <c r="H2764" s="13" t="s">
        <v>34</v>
      </c>
      <c r="I2764" s="16">
        <f t="shared" si="148"/>
        <v>-9.7744360902255689E-2</v>
      </c>
      <c r="J2764" s="126" t="s">
        <v>3154</v>
      </c>
      <c r="K2764" s="17">
        <v>12000</v>
      </c>
      <c r="L2764" s="17">
        <f>VLOOKUP(A2764,'[2]2023'!$A$9:$I$7853,9,0)</f>
        <v>13300</v>
      </c>
      <c r="M2764" s="18">
        <f>VLOOKUP(A2764,[3]data1683177749303!$A$2:$J$6448,10,0)</f>
        <v>13153</v>
      </c>
    </row>
    <row r="2765" spans="1:13" ht="15.75" outlineLevel="1">
      <c r="A2765" s="10">
        <v>1731000564</v>
      </c>
      <c r="B2765" s="69">
        <v>564</v>
      </c>
      <c r="C2765" s="70">
        <v>731000</v>
      </c>
      <c r="D2765" s="71">
        <v>1</v>
      </c>
      <c r="E2765" s="186" t="s">
        <v>3154</v>
      </c>
      <c r="F2765" s="72" t="s">
        <v>1525</v>
      </c>
      <c r="G2765" s="187" t="s">
        <v>3154</v>
      </c>
      <c r="H2765" s="13" t="s">
        <v>34</v>
      </c>
      <c r="I2765" s="16">
        <f t="shared" si="148"/>
        <v>0</v>
      </c>
      <c r="J2765" s="126" t="s">
        <v>3154</v>
      </c>
      <c r="K2765" s="17">
        <f>VLOOKUP(A2765,[4]גיליון1!$A$1574:$P$7681,10,0)</f>
        <v>33000</v>
      </c>
      <c r="L2765" s="17">
        <f>VLOOKUP(A2765,'[2]2023'!$A$9:$I$7853,9,0)</f>
        <v>33000</v>
      </c>
      <c r="M2765" s="18">
        <f>VLOOKUP(A2765,[3]data1683177749303!$A$2:$J$6448,10,0)</f>
        <v>0</v>
      </c>
    </row>
    <row r="2766" spans="1:13" ht="15.75" outlineLevel="1">
      <c r="A2766" s="10">
        <v>1731000565</v>
      </c>
      <c r="B2766" s="11">
        <v>565</v>
      </c>
      <c r="C2766" s="19">
        <v>731000</v>
      </c>
      <c r="D2766" s="13">
        <v>1</v>
      </c>
      <c r="E2766" s="136" t="s">
        <v>3154</v>
      </c>
      <c r="F2766" s="15" t="s">
        <v>1526</v>
      </c>
      <c r="G2766" s="137" t="s">
        <v>3154</v>
      </c>
      <c r="H2766" s="13" t="s">
        <v>34</v>
      </c>
      <c r="I2766" s="16">
        <f t="shared" si="148"/>
        <v>-9.9999999999999978E-2</v>
      </c>
      <c r="J2766" s="126" t="s">
        <v>3154</v>
      </c>
      <c r="K2766" s="17">
        <f>VLOOKUP(A2766,[4]גיליון1!$A$1574:$P$7681,10,0)</f>
        <v>900</v>
      </c>
      <c r="L2766" s="17">
        <f>VLOOKUP(A2766,'[2]2023'!$A$9:$I$7853,9,0)</f>
        <v>1000</v>
      </c>
      <c r="M2766" s="18">
        <f>VLOOKUP(A2766,[3]data1683177749303!$A$2:$J$6448,10,0)</f>
        <v>0</v>
      </c>
    </row>
    <row r="2767" spans="1:13" ht="15.75" outlineLevel="1">
      <c r="A2767" s="10">
        <v>1731000570</v>
      </c>
      <c r="B2767" s="11">
        <v>570</v>
      </c>
      <c r="C2767" s="19">
        <v>731000</v>
      </c>
      <c r="D2767" s="13">
        <v>1</v>
      </c>
      <c r="E2767" s="136" t="s">
        <v>3154</v>
      </c>
      <c r="F2767" s="48" t="s">
        <v>3078</v>
      </c>
      <c r="G2767" s="165" t="s">
        <v>3154</v>
      </c>
      <c r="H2767" s="13" t="s">
        <v>34</v>
      </c>
      <c r="I2767" s="126" t="s">
        <v>3154</v>
      </c>
      <c r="J2767" s="16" t="s">
        <v>915</v>
      </c>
      <c r="K2767" s="17">
        <f>VLOOKUP(A2767,[4]גיליון1!$A$1574:$P$7681,10,0)</f>
        <v>850000</v>
      </c>
      <c r="L2767" s="17">
        <f>VLOOKUP(A2767,'[2]2023'!$A$9:$I$7853,9,0)</f>
        <v>0</v>
      </c>
      <c r="M2767" s="18">
        <f>VLOOKUP(A2767,[3]data1683177749303!$A$2:$J$6448,10,0)</f>
        <v>0</v>
      </c>
    </row>
    <row r="2768" spans="1:13" ht="15.75" outlineLevel="1">
      <c r="A2768" s="10">
        <v>1731000571</v>
      </c>
      <c r="B2768" s="11">
        <v>571</v>
      </c>
      <c r="C2768" s="19">
        <v>731000</v>
      </c>
      <c r="D2768" s="13">
        <v>1</v>
      </c>
      <c r="E2768" s="136" t="s">
        <v>3154</v>
      </c>
      <c r="F2768" s="15" t="s">
        <v>91</v>
      </c>
      <c r="G2768" s="137" t="s">
        <v>3154</v>
      </c>
      <c r="H2768" s="13" t="s">
        <v>31</v>
      </c>
      <c r="I2768" s="16">
        <f t="shared" si="148"/>
        <v>0</v>
      </c>
      <c r="J2768" s="126" t="s">
        <v>3154</v>
      </c>
      <c r="K2768" s="17">
        <f>VLOOKUP(A2768,[4]גיליון1!$A$1574:$P$7681,10,0)</f>
        <v>233800</v>
      </c>
      <c r="L2768" s="17">
        <f>VLOOKUP(A2768,'[2]2023'!$A$9:$I$7853,9,0)</f>
        <v>233800</v>
      </c>
      <c r="M2768" s="18">
        <f>VLOOKUP(A2768,[3]data1683177749303!$A$2:$J$6448,10,0)</f>
        <v>233800</v>
      </c>
    </row>
    <row r="2769" spans="1:13" ht="15.75" outlineLevel="1">
      <c r="A2769" s="10">
        <v>1731000580</v>
      </c>
      <c r="B2769" s="11">
        <v>580</v>
      </c>
      <c r="C2769" s="19">
        <v>731000</v>
      </c>
      <c r="D2769" s="13">
        <v>1</v>
      </c>
      <c r="E2769" s="136" t="s">
        <v>3154</v>
      </c>
      <c r="F2769" s="15" t="s">
        <v>1527</v>
      </c>
      <c r="G2769" s="137" t="s">
        <v>3154</v>
      </c>
      <c r="H2769" s="13" t="s">
        <v>34</v>
      </c>
      <c r="I2769" s="16">
        <f t="shared" si="148"/>
        <v>-9.8947368421052673E-2</v>
      </c>
      <c r="J2769" s="126" t="s">
        <v>3154</v>
      </c>
      <c r="K2769" s="17">
        <v>42800</v>
      </c>
      <c r="L2769" s="17">
        <f>VLOOKUP(A2769,'[2]2023'!$A$9:$I$7853,9,0)</f>
        <v>47500</v>
      </c>
      <c r="M2769" s="18">
        <f>VLOOKUP(A2769,[3]data1683177749303!$A$2:$J$6448,10,0)</f>
        <v>38086.800000000003</v>
      </c>
    </row>
    <row r="2770" spans="1:13" ht="15.75" outlineLevel="1">
      <c r="A2770" s="10">
        <v>1731000581</v>
      </c>
      <c r="B2770" s="11">
        <v>581</v>
      </c>
      <c r="C2770" s="19">
        <v>731000</v>
      </c>
      <c r="D2770" s="13">
        <v>1</v>
      </c>
      <c r="E2770" s="136" t="s">
        <v>3154</v>
      </c>
      <c r="F2770" s="15" t="s">
        <v>1528</v>
      </c>
      <c r="G2770" s="137" t="s">
        <v>3154</v>
      </c>
      <c r="H2770" s="13" t="s">
        <v>31</v>
      </c>
      <c r="I2770" s="126" t="s">
        <v>3154</v>
      </c>
      <c r="J2770" s="126" t="s">
        <v>3154</v>
      </c>
      <c r="K2770" s="17">
        <f>VLOOKUP(A2770,[4]גיליון1!$A$1574:$P$7681,10,0)</f>
        <v>0</v>
      </c>
      <c r="L2770" s="17">
        <f>VLOOKUP(A2770,'[2]2023'!$A$9:$I$7853,9,0)</f>
        <v>0</v>
      </c>
      <c r="M2770" s="18">
        <f>VLOOKUP(A2770,[3]data1683177749303!$A$2:$J$6448,10,0)</f>
        <v>0</v>
      </c>
    </row>
    <row r="2771" spans="1:13" ht="15.75" outlineLevel="1">
      <c r="A2771" s="10">
        <v>1731000582</v>
      </c>
      <c r="B2771" s="11">
        <v>582</v>
      </c>
      <c r="C2771" s="19">
        <v>731000</v>
      </c>
      <c r="D2771" s="13">
        <v>1</v>
      </c>
      <c r="E2771" s="136" t="s">
        <v>3154</v>
      </c>
      <c r="F2771" s="15" t="s">
        <v>1529</v>
      </c>
      <c r="G2771" s="137" t="s">
        <v>3154</v>
      </c>
      <c r="H2771" s="13" t="s">
        <v>34</v>
      </c>
      <c r="I2771" s="16">
        <f t="shared" si="148"/>
        <v>0</v>
      </c>
      <c r="J2771" s="126" t="s">
        <v>3154</v>
      </c>
      <c r="K2771" s="17">
        <f>VLOOKUP(A2771,[4]גיליון1!$A$1574:$P$7681,10,0)</f>
        <v>1945000</v>
      </c>
      <c r="L2771" s="17">
        <f>VLOOKUP(A2771,'[2]2023'!$A$9:$I$7853,9,0)</f>
        <v>1945000</v>
      </c>
      <c r="M2771" s="18">
        <f>VLOOKUP(A2771,[3]data1683177749303!$A$2:$J$6448,10,0)</f>
        <v>1736460.04</v>
      </c>
    </row>
    <row r="2772" spans="1:13" ht="15.75" outlineLevel="1">
      <c r="A2772" s="10">
        <v>1731000583</v>
      </c>
      <c r="B2772" s="11">
        <v>583</v>
      </c>
      <c r="C2772" s="19">
        <v>731000</v>
      </c>
      <c r="D2772" s="13">
        <v>1</v>
      </c>
      <c r="E2772" s="136" t="s">
        <v>3154</v>
      </c>
      <c r="F2772" s="15" t="s">
        <v>1530</v>
      </c>
      <c r="G2772" s="137" t="s">
        <v>3154</v>
      </c>
      <c r="H2772" s="13" t="s">
        <v>34</v>
      </c>
      <c r="I2772" s="16">
        <f t="shared" si="148"/>
        <v>-0.10150375939849621</v>
      </c>
      <c r="J2772" s="126" t="s">
        <v>3154</v>
      </c>
      <c r="K2772" s="17">
        <v>23900</v>
      </c>
      <c r="L2772" s="17">
        <f>VLOOKUP(A2772,'[2]2023'!$A$9:$I$7853,9,0)</f>
        <v>26600</v>
      </c>
      <c r="M2772" s="18">
        <f>VLOOKUP(A2772,[3]data1683177749303!$A$2:$J$6448,10,0)</f>
        <v>0</v>
      </c>
    </row>
    <row r="2773" spans="1:13" ht="15.75" outlineLevel="1">
      <c r="A2773" s="10">
        <v>1731000584</v>
      </c>
      <c r="B2773" s="11">
        <v>584</v>
      </c>
      <c r="C2773" s="19">
        <v>731000</v>
      </c>
      <c r="D2773" s="13">
        <v>1</v>
      </c>
      <c r="E2773" s="136" t="s">
        <v>3154</v>
      </c>
      <c r="F2773" s="15" t="s">
        <v>1531</v>
      </c>
      <c r="G2773" s="137" t="s">
        <v>3154</v>
      </c>
      <c r="H2773" s="13" t="s">
        <v>34</v>
      </c>
      <c r="I2773" s="16">
        <f t="shared" si="148"/>
        <v>0</v>
      </c>
      <c r="J2773" s="126" t="s">
        <v>3154</v>
      </c>
      <c r="K2773" s="17">
        <f>VLOOKUP(A2773,[4]גיליון1!$A$1574:$P$7681,10,0)</f>
        <v>247000</v>
      </c>
      <c r="L2773" s="17">
        <f>VLOOKUP(A2773,'[2]2023'!$A$9:$I$7853,9,0)</f>
        <v>247000</v>
      </c>
      <c r="M2773" s="18">
        <f>VLOOKUP(A2773,[3]data1683177749303!$A$2:$J$6448,10,0)</f>
        <v>195535</v>
      </c>
    </row>
    <row r="2774" spans="1:13" ht="15.75" outlineLevel="1">
      <c r="A2774" s="10">
        <v>1731000596</v>
      </c>
      <c r="B2774" s="11">
        <v>596</v>
      </c>
      <c r="C2774" s="19">
        <v>731000</v>
      </c>
      <c r="D2774" s="13">
        <v>1</v>
      </c>
      <c r="E2774" s="136" t="s">
        <v>3154</v>
      </c>
      <c r="F2774" s="15" t="s">
        <v>92</v>
      </c>
      <c r="G2774" s="137" t="s">
        <v>3154</v>
      </c>
      <c r="H2774" s="13" t="s">
        <v>31</v>
      </c>
      <c r="I2774" s="16">
        <f t="shared" si="148"/>
        <v>0.45662100456621002</v>
      </c>
      <c r="J2774" s="126" t="s">
        <v>3154</v>
      </c>
      <c r="K2774" s="17">
        <f>VLOOKUP(A2774,[4]גיליון1!$A$1574:$P$7681,10,0)</f>
        <v>31900</v>
      </c>
      <c r="L2774" s="17">
        <f>VLOOKUP(A2774,'[2]2023'!$A$9:$I$7853,9,0)</f>
        <v>21900</v>
      </c>
      <c r="M2774" s="18">
        <f>VLOOKUP(A2774,[3]data1683177749303!$A$2:$J$6448,10,0)</f>
        <v>12371</v>
      </c>
    </row>
    <row r="2775" spans="1:13" ht="15.75" outlineLevel="1">
      <c r="A2775" s="10">
        <v>1731000700</v>
      </c>
      <c r="B2775" s="11">
        <v>700</v>
      </c>
      <c r="C2775" s="19">
        <v>731000</v>
      </c>
      <c r="D2775" s="13">
        <v>1</v>
      </c>
      <c r="E2775" s="136" t="s">
        <v>3154</v>
      </c>
      <c r="F2775" s="15" t="s">
        <v>61</v>
      </c>
      <c r="G2775" s="137" t="s">
        <v>3154</v>
      </c>
      <c r="H2775" s="13" t="s">
        <v>11</v>
      </c>
      <c r="I2775" s="126" t="s">
        <v>3154</v>
      </c>
      <c r="J2775" s="126" t="s">
        <v>3154</v>
      </c>
      <c r="K2775" s="17">
        <f>VLOOKUP(A2775,[4]גיליון1!$A$1574:$P$7681,10,0)</f>
        <v>0</v>
      </c>
      <c r="L2775" s="17">
        <f>VLOOKUP(A2775,'[2]2023'!$A$9:$I$7853,9,0)</f>
        <v>0</v>
      </c>
      <c r="M2775" s="18">
        <f>VLOOKUP(A2775,[3]data1683177749303!$A$2:$J$6448,10,0)</f>
        <v>0</v>
      </c>
    </row>
    <row r="2776" spans="1:13" ht="15.75" outlineLevel="1">
      <c r="A2776" s="10">
        <v>1731000753</v>
      </c>
      <c r="B2776" s="11">
        <v>753</v>
      </c>
      <c r="C2776" s="19">
        <v>731000</v>
      </c>
      <c r="D2776" s="13">
        <v>1</v>
      </c>
      <c r="E2776" s="136" t="s">
        <v>3154</v>
      </c>
      <c r="F2776" s="15" t="s">
        <v>28</v>
      </c>
      <c r="G2776" s="137" t="s">
        <v>3154</v>
      </c>
      <c r="H2776" s="13" t="s">
        <v>31</v>
      </c>
      <c r="I2776" s="126" t="s">
        <v>3154</v>
      </c>
      <c r="J2776" s="126" t="s">
        <v>3154</v>
      </c>
      <c r="K2776" s="17">
        <f>VLOOKUP(A2776,[4]גיליון1!$A$1574:$P$7681,10,0)</f>
        <v>0</v>
      </c>
      <c r="L2776" s="17">
        <f>VLOOKUP(A2776,'[2]2023'!$A$9:$I$7853,9,0)</f>
        <v>0</v>
      </c>
      <c r="M2776" s="140" t="s">
        <v>3154</v>
      </c>
    </row>
    <row r="2777" spans="1:13" ht="15.75" outlineLevel="1">
      <c r="A2777" s="10">
        <v>1731000781</v>
      </c>
      <c r="B2777" s="11">
        <v>781</v>
      </c>
      <c r="C2777" s="19">
        <v>731000</v>
      </c>
      <c r="D2777" s="13">
        <v>1</v>
      </c>
      <c r="E2777" s="136" t="s">
        <v>3154</v>
      </c>
      <c r="F2777" s="15" t="s">
        <v>1209</v>
      </c>
      <c r="G2777" s="137" t="s">
        <v>3154</v>
      </c>
      <c r="H2777" s="13" t="s">
        <v>34</v>
      </c>
      <c r="I2777" s="16">
        <f t="shared" si="148"/>
        <v>0</v>
      </c>
      <c r="J2777" s="126" t="s">
        <v>3154</v>
      </c>
      <c r="K2777" s="17">
        <f>VLOOKUP(A2777,[4]גיליון1!$A$1574:$P$7681,10,0)</f>
        <v>20000</v>
      </c>
      <c r="L2777" s="17">
        <f>VLOOKUP(A2777,'[2]2023'!$A$9:$I$7853,9,0)</f>
        <v>20000</v>
      </c>
      <c r="M2777" s="18">
        <f>VLOOKUP(A2777,[3]data1683177749303!$A$2:$J$6448,10,0)</f>
        <v>12149.22</v>
      </c>
    </row>
    <row r="2778" spans="1:13" ht="15.75" outlineLevel="1">
      <c r="A2778" s="10">
        <v>1731000794</v>
      </c>
      <c r="B2778" s="11">
        <v>794</v>
      </c>
      <c r="C2778" s="19">
        <v>731000</v>
      </c>
      <c r="D2778" s="13">
        <v>1</v>
      </c>
      <c r="E2778" s="136" t="s">
        <v>3154</v>
      </c>
      <c r="F2778" s="15" t="s">
        <v>73</v>
      </c>
      <c r="G2778" s="137" t="s">
        <v>3154</v>
      </c>
      <c r="H2778" s="13" t="s">
        <v>31</v>
      </c>
      <c r="I2778" s="16">
        <f t="shared" si="148"/>
        <v>0</v>
      </c>
      <c r="J2778" s="126" t="s">
        <v>3154</v>
      </c>
      <c r="K2778" s="17">
        <f>VLOOKUP(A2778,[4]גיליון1!$A$1574:$P$7681,10,0)</f>
        <v>59000</v>
      </c>
      <c r="L2778" s="17">
        <f>VLOOKUP(A2778,'[2]2023'!$A$9:$I$7853,9,0)</f>
        <v>59000</v>
      </c>
      <c r="M2778" s="18">
        <f>VLOOKUP(A2778,[3]data1683177749303!$A$2:$J$6448,10,0)</f>
        <v>18789</v>
      </c>
    </row>
    <row r="2779" spans="1:13" ht="16.5" thickBot="1">
      <c r="A2779" s="10">
        <v>1731000961</v>
      </c>
      <c r="B2779" s="11">
        <v>961</v>
      </c>
      <c r="C2779" s="19">
        <v>731000</v>
      </c>
      <c r="D2779" s="13">
        <v>1</v>
      </c>
      <c r="E2779" s="136" t="s">
        <v>3154</v>
      </c>
      <c r="F2779" s="15" t="s">
        <v>79</v>
      </c>
      <c r="G2779" s="137" t="s">
        <v>3154</v>
      </c>
      <c r="H2779" s="13" t="s">
        <v>34</v>
      </c>
      <c r="I2779" s="126" t="s">
        <v>3154</v>
      </c>
      <c r="J2779" s="126" t="s">
        <v>3154</v>
      </c>
      <c r="K2779" s="17">
        <f>VLOOKUP(A2779,[4]גיליון1!$A$1574:$P$7681,10,0)</f>
        <v>0</v>
      </c>
      <c r="L2779" s="17">
        <f>VLOOKUP(A2779,'[2]2023'!$A$9:$I$7853,9,0)</f>
        <v>0</v>
      </c>
      <c r="M2779" s="140" t="s">
        <v>3154</v>
      </c>
    </row>
    <row r="2780" spans="1:13" ht="16.5" outlineLevel="1" thickBot="1">
      <c r="A2780" s="125" t="s">
        <v>3154</v>
      </c>
      <c r="B2780" s="25" t="s">
        <v>1532</v>
      </c>
      <c r="C2780" s="146" t="s">
        <v>3154</v>
      </c>
      <c r="D2780" s="146" t="s">
        <v>3154</v>
      </c>
      <c r="E2780" s="147" t="s">
        <v>3154</v>
      </c>
      <c r="F2780" s="28" t="s">
        <v>1522</v>
      </c>
      <c r="G2780" s="153" t="s">
        <v>3154</v>
      </c>
      <c r="H2780" s="146" t="s">
        <v>3154</v>
      </c>
      <c r="I2780" s="29">
        <f t="shared" si="148"/>
        <v>8.98565978160768E-2</v>
      </c>
      <c r="J2780" s="127" t="s">
        <v>3154</v>
      </c>
      <c r="K2780" s="37">
        <f>SUBTOTAL(9,K2739:K2779)</f>
        <v>7869800</v>
      </c>
      <c r="L2780" s="37">
        <f>SUBTOTAL(9,L2739:L2779)</f>
        <v>7220950</v>
      </c>
      <c r="M2780" s="38">
        <f>SUBTOTAL(9,M2739:M2779)</f>
        <v>5216554.1799999988</v>
      </c>
    </row>
    <row r="2781" spans="1:13" ht="15.75" outlineLevel="1">
      <c r="A2781" s="10">
        <v>17320000</v>
      </c>
      <c r="B2781" s="32">
        <v>0</v>
      </c>
      <c r="C2781" s="49">
        <v>732000</v>
      </c>
      <c r="D2781" s="34">
        <v>1</v>
      </c>
      <c r="E2781" s="151" t="s">
        <v>3154</v>
      </c>
      <c r="F2781" s="35" t="s">
        <v>1533</v>
      </c>
      <c r="G2781" s="152" t="s">
        <v>3154</v>
      </c>
      <c r="H2781" s="34" t="s">
        <v>11</v>
      </c>
      <c r="I2781" s="142" t="s">
        <v>3154</v>
      </c>
      <c r="J2781" s="142" t="s">
        <v>3154</v>
      </c>
      <c r="K2781" s="17">
        <f>VLOOKUP(A2781,[4]גיליון1!$A$1574:$P$7681,10,0)</f>
        <v>0</v>
      </c>
      <c r="L2781" s="139" t="s">
        <v>3154</v>
      </c>
      <c r="M2781" s="140" t="s">
        <v>3154</v>
      </c>
    </row>
    <row r="2782" spans="1:13" ht="15.75" outlineLevel="1">
      <c r="A2782" s="10">
        <v>1732000100</v>
      </c>
      <c r="B2782" s="11">
        <v>100</v>
      </c>
      <c r="C2782" s="19">
        <v>732000</v>
      </c>
      <c r="D2782" s="13">
        <v>1</v>
      </c>
      <c r="E2782" s="136" t="s">
        <v>3154</v>
      </c>
      <c r="F2782" s="15" t="s">
        <v>18</v>
      </c>
      <c r="G2782" s="137" t="s">
        <v>3154</v>
      </c>
      <c r="H2782" s="13" t="s">
        <v>11</v>
      </c>
      <c r="I2782" s="126" t="s">
        <v>3154</v>
      </c>
      <c r="J2782" s="142" t="s">
        <v>3154</v>
      </c>
      <c r="K2782" s="17">
        <f>VLOOKUP(A2782,[4]גיליון1!$A$1574:$P$7681,10,0)</f>
        <v>0</v>
      </c>
      <c r="L2782" s="17">
        <f>VLOOKUP(A2782,'[2]2023'!$A$9:$I$7853,9,0)</f>
        <v>0</v>
      </c>
      <c r="M2782" s="140" t="s">
        <v>3154</v>
      </c>
    </row>
    <row r="2783" spans="1:13" ht="15.75" outlineLevel="1">
      <c r="A2783" s="10">
        <v>1732000110</v>
      </c>
      <c r="B2783" s="11">
        <v>110</v>
      </c>
      <c r="C2783" s="19">
        <v>732000</v>
      </c>
      <c r="D2783" s="13">
        <v>1</v>
      </c>
      <c r="E2783" s="136" t="s">
        <v>3154</v>
      </c>
      <c r="F2783" s="15" t="s">
        <v>19</v>
      </c>
      <c r="G2783" s="137" t="s">
        <v>3154</v>
      </c>
      <c r="H2783" s="13" t="s">
        <v>20</v>
      </c>
      <c r="I2783" s="16">
        <f t="shared" si="148"/>
        <v>-1</v>
      </c>
      <c r="J2783" s="126" t="s">
        <v>3154</v>
      </c>
      <c r="K2783" s="17">
        <f>VLOOKUP(A2783,[4]גיליון1!$A$1574:$P$7681,10,0)</f>
        <v>0</v>
      </c>
      <c r="L2783" s="17">
        <f>VLOOKUP(A2783,'[2]2023'!$A$9:$I$7853,9,0)</f>
        <v>81000</v>
      </c>
      <c r="M2783" s="18">
        <f>VLOOKUP(A2783,[3]data1683177749303!$A$2:$J$6448,10,0)</f>
        <v>0</v>
      </c>
    </row>
    <row r="2784" spans="1:13" ht="15.75" outlineLevel="1">
      <c r="A2784" s="10">
        <v>1732000119</v>
      </c>
      <c r="B2784" s="11">
        <v>119</v>
      </c>
      <c r="C2784" s="19">
        <v>732000</v>
      </c>
      <c r="D2784" s="13">
        <v>1</v>
      </c>
      <c r="E2784" s="136" t="s">
        <v>3154</v>
      </c>
      <c r="F2784" s="15" t="s">
        <v>21</v>
      </c>
      <c r="G2784" s="137" t="s">
        <v>3154</v>
      </c>
      <c r="H2784" s="13" t="s">
        <v>20</v>
      </c>
      <c r="I2784" s="16">
        <f t="shared" si="148"/>
        <v>0.59824731121607</v>
      </c>
      <c r="J2784" s="126" t="s">
        <v>3154</v>
      </c>
      <c r="K2784" s="17">
        <f>VLOOKUP(A2784,[4]גיליון1!$A$1574:$P$7681,10,0)</f>
        <v>5617200</v>
      </c>
      <c r="L2784" s="17">
        <f>VLOOKUP(A2784,'[2]2023'!$A$9:$I$7853,9,0)</f>
        <v>3514600</v>
      </c>
      <c r="M2784" s="18">
        <f>VLOOKUP(A2784,[3]data1683177749303!$A$2:$J$6448,10,0)</f>
        <v>2865787.98</v>
      </c>
    </row>
    <row r="2785" spans="1:13" ht="15.75" outlineLevel="1">
      <c r="A2785" s="10">
        <v>1732000122</v>
      </c>
      <c r="B2785" s="11">
        <v>122</v>
      </c>
      <c r="C2785" s="19">
        <v>732000</v>
      </c>
      <c r="D2785" s="13">
        <v>1</v>
      </c>
      <c r="E2785" s="136" t="s">
        <v>3154</v>
      </c>
      <c r="F2785" s="15" t="s">
        <v>22</v>
      </c>
      <c r="G2785" s="137" t="s">
        <v>3154</v>
      </c>
      <c r="H2785" s="13" t="s">
        <v>20</v>
      </c>
      <c r="I2785" s="16">
        <f t="shared" si="148"/>
        <v>0</v>
      </c>
      <c r="J2785" s="126" t="s">
        <v>3154</v>
      </c>
      <c r="K2785" s="17">
        <f>VLOOKUP(A2785,[4]גיליון1!$A$1574:$P$7681,10,0)</f>
        <v>34000</v>
      </c>
      <c r="L2785" s="17">
        <f>VLOOKUP(A2785,'[2]2023'!$A$9:$I$7853,9,0)</f>
        <v>34000</v>
      </c>
      <c r="M2785" s="18">
        <f>VLOOKUP(A2785,[3]data1683177749303!$A$2:$J$6448,10,0)</f>
        <v>30051.98</v>
      </c>
    </row>
    <row r="2786" spans="1:13" ht="15.75" outlineLevel="1">
      <c r="A2786" s="10">
        <v>1732000126</v>
      </c>
      <c r="B2786" s="11">
        <v>126</v>
      </c>
      <c r="C2786" s="19">
        <v>732000</v>
      </c>
      <c r="D2786" s="13">
        <v>1</v>
      </c>
      <c r="E2786" s="136" t="s">
        <v>3154</v>
      </c>
      <c r="F2786" s="15" t="s">
        <v>23</v>
      </c>
      <c r="G2786" s="137" t="s">
        <v>3154</v>
      </c>
      <c r="H2786" s="13" t="s">
        <v>20</v>
      </c>
      <c r="I2786" s="16">
        <f t="shared" si="148"/>
        <v>0.31578947368421062</v>
      </c>
      <c r="J2786" s="126" t="s">
        <v>3154</v>
      </c>
      <c r="K2786" s="17">
        <f>VLOOKUP(A2786,[4]גיליון1!$A$1574:$P$7681,10,0)</f>
        <v>75000</v>
      </c>
      <c r="L2786" s="17">
        <f>VLOOKUP(A2786,'[2]2023'!$A$9:$I$7853,9,0)</f>
        <v>57000</v>
      </c>
      <c r="M2786" s="18">
        <f>VLOOKUP(A2786,[3]data1683177749303!$A$2:$J$6448,10,0)</f>
        <v>67799.929999999993</v>
      </c>
    </row>
    <row r="2787" spans="1:13" ht="15.75" outlineLevel="1">
      <c r="A2787" s="10">
        <v>1732000130</v>
      </c>
      <c r="B2787" s="11">
        <v>130</v>
      </c>
      <c r="C2787" s="19">
        <v>732000</v>
      </c>
      <c r="D2787" s="13">
        <v>1</v>
      </c>
      <c r="E2787" s="136" t="s">
        <v>3154</v>
      </c>
      <c r="F2787" s="15" t="s">
        <v>24</v>
      </c>
      <c r="G2787" s="137" t="s">
        <v>3154</v>
      </c>
      <c r="H2787" s="13" t="s">
        <v>20</v>
      </c>
      <c r="I2787" s="16">
        <f t="shared" si="148"/>
        <v>0</v>
      </c>
      <c r="J2787" s="126" t="s">
        <v>3154</v>
      </c>
      <c r="K2787" s="17">
        <f>VLOOKUP(A2787,[4]גיליון1!$A$1574:$P$7681,10,0)</f>
        <v>19900</v>
      </c>
      <c r="L2787" s="17">
        <f>VLOOKUP(A2787,'[2]2023'!$A$9:$I$7853,9,0)</f>
        <v>19900</v>
      </c>
      <c r="M2787" s="18">
        <f>VLOOKUP(A2787,[3]data1683177749303!$A$2:$J$6448,10,0)</f>
        <v>8140.43</v>
      </c>
    </row>
    <row r="2788" spans="1:13" ht="15.75" outlineLevel="1">
      <c r="A2788" s="10">
        <v>1732000140</v>
      </c>
      <c r="B2788" s="11">
        <v>140</v>
      </c>
      <c r="C2788" s="19">
        <v>732000</v>
      </c>
      <c r="D2788" s="13">
        <v>1</v>
      </c>
      <c r="E2788" s="136" t="s">
        <v>3154</v>
      </c>
      <c r="F2788" s="15" t="s">
        <v>25</v>
      </c>
      <c r="G2788" s="137" t="s">
        <v>3154</v>
      </c>
      <c r="H2788" s="13" t="s">
        <v>20</v>
      </c>
      <c r="I2788" s="16">
        <f t="shared" si="148"/>
        <v>8.4033613445378075E-2</v>
      </c>
      <c r="J2788" s="126" t="s">
        <v>3154</v>
      </c>
      <c r="K2788" s="17">
        <f>VLOOKUP(A2788,[4]גיליון1!$A$1574:$P$7681,10,0)</f>
        <v>387000</v>
      </c>
      <c r="L2788" s="17">
        <f>VLOOKUP(A2788,'[2]2023'!$A$9:$I$7853,9,0)</f>
        <v>357000</v>
      </c>
      <c r="M2788" s="18">
        <f>VLOOKUP(A2788,[3]data1683177749303!$A$2:$J$6448,10,0)</f>
        <v>314626.62</v>
      </c>
    </row>
    <row r="2789" spans="1:13" ht="15.75" outlineLevel="1">
      <c r="A2789" s="10">
        <v>1732000253</v>
      </c>
      <c r="B2789" s="11">
        <v>253</v>
      </c>
      <c r="C2789" s="19">
        <v>732000</v>
      </c>
      <c r="D2789" s="13">
        <v>1</v>
      </c>
      <c r="E2789" s="136" t="s">
        <v>3154</v>
      </c>
      <c r="F2789" s="15" t="s">
        <v>28</v>
      </c>
      <c r="G2789" s="137" t="s">
        <v>3154</v>
      </c>
      <c r="H2789" s="13" t="s">
        <v>20</v>
      </c>
      <c r="I2789" s="126" t="s">
        <v>3154</v>
      </c>
      <c r="J2789" s="16" t="s">
        <v>915</v>
      </c>
      <c r="K2789" s="17">
        <f>VLOOKUP(A2789,[4]גיליון1!$A$1574:$P$7681,10,0)</f>
        <v>0</v>
      </c>
      <c r="L2789" s="17">
        <f>VLOOKUP(A2789,'[2]2023'!$A$9:$I$7853,9,0)</f>
        <v>0</v>
      </c>
      <c r="M2789" s="18">
        <f>VLOOKUP(A2789,[3]data1683177749303!$A$2:$J$6448,10,0)</f>
        <v>0</v>
      </c>
    </row>
    <row r="2790" spans="1:13" ht="15.75" outlineLevel="1">
      <c r="A2790" s="10">
        <v>1732000400</v>
      </c>
      <c r="B2790" s="11">
        <v>400</v>
      </c>
      <c r="C2790" s="19">
        <v>732000</v>
      </c>
      <c r="D2790" s="13">
        <v>1</v>
      </c>
      <c r="E2790" s="136" t="s">
        <v>3154</v>
      </c>
      <c r="F2790" s="15" t="s">
        <v>29</v>
      </c>
      <c r="G2790" s="137" t="s">
        <v>3154</v>
      </c>
      <c r="H2790" s="13" t="s">
        <v>11</v>
      </c>
      <c r="I2790" s="126" t="s">
        <v>3154</v>
      </c>
      <c r="J2790" s="126" t="s">
        <v>3154</v>
      </c>
      <c r="K2790" s="17">
        <f>VLOOKUP(A2790,[4]גיליון1!$A$1574:$P$7681,10,0)</f>
        <v>0</v>
      </c>
      <c r="L2790" s="17">
        <f>VLOOKUP(A2790,'[2]2023'!$A$9:$I$7853,9,0)</f>
        <v>0</v>
      </c>
      <c r="M2790" s="140" t="s">
        <v>3154</v>
      </c>
    </row>
    <row r="2791" spans="1:13" ht="15.75" outlineLevel="1">
      <c r="A2791" s="10">
        <v>1732000471</v>
      </c>
      <c r="B2791" s="11">
        <v>471</v>
      </c>
      <c r="C2791" s="19">
        <v>732000</v>
      </c>
      <c r="D2791" s="13">
        <v>1</v>
      </c>
      <c r="E2791" s="136" t="s">
        <v>3154</v>
      </c>
      <c r="F2791" s="15" t="s">
        <v>87</v>
      </c>
      <c r="G2791" s="137" t="s">
        <v>3154</v>
      </c>
      <c r="H2791" s="13" t="s">
        <v>34</v>
      </c>
      <c r="I2791" s="16">
        <f t="shared" si="148"/>
        <v>-9.7902097902097918E-2</v>
      </c>
      <c r="J2791" s="126" t="s">
        <v>3154</v>
      </c>
      <c r="K2791" s="17">
        <v>12900</v>
      </c>
      <c r="L2791" s="17">
        <f>VLOOKUP(A2791,'[2]2023'!$A$9:$I$7853,9,0)</f>
        <v>14300</v>
      </c>
      <c r="M2791" s="18">
        <f>VLOOKUP(A2791,[3]data1683177749303!$A$2:$J$6448,10,0)</f>
        <v>14949.75</v>
      </c>
    </row>
    <row r="2792" spans="1:13" ht="15.75" outlineLevel="1">
      <c r="A2792" s="10">
        <v>1732000511</v>
      </c>
      <c r="B2792" s="11">
        <v>511</v>
      </c>
      <c r="C2792" s="19">
        <v>732000</v>
      </c>
      <c r="D2792" s="13">
        <v>1</v>
      </c>
      <c r="E2792" s="136" t="s">
        <v>3154</v>
      </c>
      <c r="F2792" s="15" t="s">
        <v>88</v>
      </c>
      <c r="G2792" s="137" t="s">
        <v>3154</v>
      </c>
      <c r="H2792" s="13" t="s">
        <v>34</v>
      </c>
      <c r="I2792" s="16">
        <f t="shared" si="148"/>
        <v>0.64285714285714279</v>
      </c>
      <c r="J2792" s="126" t="s">
        <v>3154</v>
      </c>
      <c r="K2792" s="17">
        <f>1300+1000</f>
        <v>2300</v>
      </c>
      <c r="L2792" s="17">
        <f>VLOOKUP(A2792,'[2]2023'!$A$9:$I$7853,9,0)</f>
        <v>1400</v>
      </c>
      <c r="M2792" s="18">
        <f>VLOOKUP(A2792,[3]data1683177749303!$A$2:$J$6448,10,0)</f>
        <v>1318.17</v>
      </c>
    </row>
    <row r="2793" spans="1:13" ht="15.75" outlineLevel="1">
      <c r="A2793" s="10">
        <v>1732000550</v>
      </c>
      <c r="B2793" s="11">
        <v>550</v>
      </c>
      <c r="C2793" s="19">
        <v>732000</v>
      </c>
      <c r="D2793" s="13">
        <v>1</v>
      </c>
      <c r="E2793" s="136" t="s">
        <v>3154</v>
      </c>
      <c r="F2793" s="15" t="s">
        <v>58</v>
      </c>
      <c r="G2793" s="137" t="s">
        <v>3154</v>
      </c>
      <c r="H2793" s="13" t="s">
        <v>34</v>
      </c>
      <c r="I2793" s="16">
        <f t="shared" si="148"/>
        <v>-0.10038986354775825</v>
      </c>
      <c r="J2793" s="126" t="s">
        <v>3154</v>
      </c>
      <c r="K2793" s="17">
        <v>92300</v>
      </c>
      <c r="L2793" s="17">
        <f>VLOOKUP(A2793,'[2]2023'!$A$9:$I$7853,9,0)</f>
        <v>102600</v>
      </c>
      <c r="M2793" s="18">
        <f>VLOOKUP(A2793,[3]data1683177749303!$A$2:$J$6448,10,0)</f>
        <v>54191.6</v>
      </c>
    </row>
    <row r="2794" spans="1:13" ht="15.75" outlineLevel="1">
      <c r="A2794" s="10">
        <v>1732000562</v>
      </c>
      <c r="B2794" s="11">
        <v>562</v>
      </c>
      <c r="C2794" s="19">
        <v>732000</v>
      </c>
      <c r="D2794" s="13">
        <v>1</v>
      </c>
      <c r="E2794" s="136" t="s">
        <v>3154</v>
      </c>
      <c r="F2794" s="15" t="s">
        <v>60</v>
      </c>
      <c r="G2794" s="137" t="s">
        <v>3154</v>
      </c>
      <c r="H2794" s="13" t="s">
        <v>34</v>
      </c>
      <c r="I2794" s="126" t="s">
        <v>3154</v>
      </c>
      <c r="J2794" s="126" t="s">
        <v>3154</v>
      </c>
      <c r="K2794" s="17">
        <f>VLOOKUP(A2794,[4]גיליון1!$A$1574:$P$7681,10,0)</f>
        <v>0</v>
      </c>
      <c r="L2794" s="17">
        <f>VLOOKUP(A2794,'[2]2023'!$A$9:$I$7853,9,0)</f>
        <v>0</v>
      </c>
      <c r="M2794" s="18">
        <f>VLOOKUP(A2794,[3]data1683177749303!$A$2:$J$6448,10,0)</f>
        <v>0</v>
      </c>
    </row>
    <row r="2795" spans="1:13" ht="15.75" outlineLevel="1">
      <c r="A2795" s="10">
        <v>1732000571</v>
      </c>
      <c r="B2795" s="11">
        <v>571</v>
      </c>
      <c r="C2795" s="19">
        <v>732000</v>
      </c>
      <c r="D2795" s="13">
        <v>1</v>
      </c>
      <c r="E2795" s="136" t="s">
        <v>3154</v>
      </c>
      <c r="F2795" s="15" t="s">
        <v>91</v>
      </c>
      <c r="G2795" s="137" t="s">
        <v>3154</v>
      </c>
      <c r="H2795" s="13" t="s">
        <v>31</v>
      </c>
      <c r="I2795" s="16">
        <f t="shared" si="148"/>
        <v>0</v>
      </c>
      <c r="J2795" s="126" t="s">
        <v>3154</v>
      </c>
      <c r="K2795" s="17">
        <f>VLOOKUP(A2795,[4]גיליון1!$A$1574:$P$7681,10,0)</f>
        <v>102300</v>
      </c>
      <c r="L2795" s="17">
        <f>VLOOKUP(A2795,'[2]2023'!$A$9:$I$7853,9,0)</f>
        <v>102300</v>
      </c>
      <c r="M2795" s="18">
        <f>VLOOKUP(A2795,[3]data1683177749303!$A$2:$J$6448,10,0)</f>
        <v>102300</v>
      </c>
    </row>
    <row r="2796" spans="1:13" ht="15.75" outlineLevel="1">
      <c r="A2796" s="10">
        <v>1732000580</v>
      </c>
      <c r="B2796" s="11">
        <v>580</v>
      </c>
      <c r="C2796" s="19">
        <v>732000</v>
      </c>
      <c r="D2796" s="13">
        <v>1</v>
      </c>
      <c r="E2796" s="136" t="s">
        <v>3154</v>
      </c>
      <c r="F2796" s="48" t="s">
        <v>1535</v>
      </c>
      <c r="G2796" s="165" t="s">
        <v>3154</v>
      </c>
      <c r="H2796" s="13" t="s">
        <v>31</v>
      </c>
      <c r="I2796" s="126" t="s">
        <v>3154</v>
      </c>
      <c r="J2796" s="126" t="s">
        <v>3154</v>
      </c>
      <c r="K2796" s="17">
        <f>VLOOKUP(A2796,[4]גיליון1!$A$1574:$P$7681,10,0)</f>
        <v>0</v>
      </c>
      <c r="L2796" s="17">
        <f>VLOOKUP(A2796,'[2]2023'!$A$9:$I$7853,9,0)</f>
        <v>0</v>
      </c>
      <c r="M2796" s="18">
        <f>VLOOKUP(A2796,[3]data1683177749303!$A$2:$J$6448,10,0)</f>
        <v>0</v>
      </c>
    </row>
    <row r="2797" spans="1:13" ht="15.75" outlineLevel="1">
      <c r="A2797" s="10">
        <v>1732000700</v>
      </c>
      <c r="B2797" s="11">
        <v>700</v>
      </c>
      <c r="C2797" s="19">
        <v>732000</v>
      </c>
      <c r="D2797" s="13">
        <v>1</v>
      </c>
      <c r="E2797" s="136" t="s">
        <v>3154</v>
      </c>
      <c r="F2797" s="15" t="s">
        <v>61</v>
      </c>
      <c r="G2797" s="137" t="s">
        <v>3154</v>
      </c>
      <c r="H2797" s="13" t="s">
        <v>11</v>
      </c>
      <c r="I2797" s="126" t="s">
        <v>3154</v>
      </c>
      <c r="J2797" s="126" t="s">
        <v>3154</v>
      </c>
      <c r="K2797" s="17">
        <f>VLOOKUP(A2797,[4]גיליון1!$A$1574:$P$7681,10,0)</f>
        <v>0</v>
      </c>
      <c r="L2797" s="17">
        <f>VLOOKUP(A2797,'[2]2023'!$A$9:$I$7853,9,0)</f>
        <v>0</v>
      </c>
      <c r="M2797" s="140" t="s">
        <v>3154</v>
      </c>
    </row>
    <row r="2798" spans="1:13" ht="15.75" outlineLevel="1">
      <c r="A2798" s="10">
        <v>1732000753</v>
      </c>
      <c r="B2798" s="11">
        <v>753</v>
      </c>
      <c r="C2798" s="19">
        <v>732000</v>
      </c>
      <c r="D2798" s="13">
        <v>1</v>
      </c>
      <c r="E2798" s="136" t="s">
        <v>3154</v>
      </c>
      <c r="F2798" s="15" t="s">
        <v>1534</v>
      </c>
      <c r="G2798" s="137" t="s">
        <v>3154</v>
      </c>
      <c r="H2798" s="13" t="s">
        <v>31</v>
      </c>
      <c r="I2798" s="126" t="s">
        <v>3154</v>
      </c>
      <c r="J2798" s="126" t="s">
        <v>3154</v>
      </c>
      <c r="K2798" s="17">
        <f>VLOOKUP(A2798,[4]גיליון1!$A$1574:$P$7681,10,0)</f>
        <v>0</v>
      </c>
      <c r="L2798" s="17">
        <f>VLOOKUP(A2798,'[2]2023'!$A$9:$I$7853,9,0)</f>
        <v>0</v>
      </c>
      <c r="M2798" s="140" t="s">
        <v>3154</v>
      </c>
    </row>
    <row r="2799" spans="1:13" ht="15.75" outlineLevel="1">
      <c r="A2799" s="10">
        <v>1732000900</v>
      </c>
      <c r="B2799" s="11">
        <v>900</v>
      </c>
      <c r="C2799" s="19">
        <v>732000</v>
      </c>
      <c r="D2799" s="13">
        <v>1</v>
      </c>
      <c r="E2799" s="136" t="s">
        <v>3154</v>
      </c>
      <c r="F2799" s="15" t="s">
        <v>94</v>
      </c>
      <c r="G2799" s="137" t="s">
        <v>3154</v>
      </c>
      <c r="H2799" s="13" t="s">
        <v>11</v>
      </c>
      <c r="I2799" s="126" t="s">
        <v>3154</v>
      </c>
      <c r="J2799" s="126" t="s">
        <v>3154</v>
      </c>
      <c r="K2799" s="17">
        <f>VLOOKUP(A2799,[4]גיליון1!$A$1574:$P$7681,10,0)</f>
        <v>0</v>
      </c>
      <c r="L2799" s="17">
        <f>VLOOKUP(A2799,'[2]2023'!$A$9:$I$7853,9,0)</f>
        <v>0</v>
      </c>
      <c r="M2799" s="140" t="s">
        <v>3154</v>
      </c>
    </row>
    <row r="2800" spans="1:13" ht="15.75" outlineLevel="1">
      <c r="A2800" s="10">
        <v>1732000934</v>
      </c>
      <c r="B2800" s="11">
        <v>934</v>
      </c>
      <c r="C2800" s="19">
        <v>732000</v>
      </c>
      <c r="D2800" s="13">
        <v>1</v>
      </c>
      <c r="E2800" s="136" t="s">
        <v>3154</v>
      </c>
      <c r="F2800" s="15" t="s">
        <v>1536</v>
      </c>
      <c r="G2800" s="137" t="s">
        <v>3154</v>
      </c>
      <c r="H2800" s="13" t="s">
        <v>31</v>
      </c>
      <c r="I2800" s="126" t="s">
        <v>3154</v>
      </c>
      <c r="J2800" s="126" t="s">
        <v>3154</v>
      </c>
      <c r="K2800" s="17">
        <f>VLOOKUP(A2800,[4]גיליון1!$A$1574:$P$7681,10,0)</f>
        <v>0</v>
      </c>
      <c r="L2800" s="17">
        <f>VLOOKUP(A2800,'[2]2023'!$A$9:$I$7853,9,0)</f>
        <v>0</v>
      </c>
      <c r="M2800" s="140" t="s">
        <v>3154</v>
      </c>
    </row>
    <row r="2801" spans="1:13" ht="15.75" outlineLevel="1">
      <c r="A2801" s="10">
        <v>1732000952</v>
      </c>
      <c r="B2801" s="11">
        <v>952</v>
      </c>
      <c r="C2801" s="19">
        <v>732000</v>
      </c>
      <c r="D2801" s="13">
        <v>1</v>
      </c>
      <c r="E2801" s="136" t="s">
        <v>3154</v>
      </c>
      <c r="F2801" s="15" t="s">
        <v>1537</v>
      </c>
      <c r="G2801" s="137" t="s">
        <v>3154</v>
      </c>
      <c r="H2801" s="13" t="s">
        <v>34</v>
      </c>
      <c r="I2801" s="16">
        <f t="shared" si="148"/>
        <v>-9.9099099099099086E-2</v>
      </c>
      <c r="J2801" s="126" t="s">
        <v>3154</v>
      </c>
      <c r="K2801" s="17">
        <v>30000</v>
      </c>
      <c r="L2801" s="17">
        <f>VLOOKUP(A2801,'[2]2023'!$A$9:$I$7853,9,0)</f>
        <v>33300</v>
      </c>
      <c r="M2801" s="18">
        <f>VLOOKUP(A2801,[3]data1683177749303!$A$2:$J$6448,10,0)</f>
        <v>6596.7</v>
      </c>
    </row>
    <row r="2802" spans="1:13" ht="16.5" thickBot="1">
      <c r="A2802" s="10">
        <v>1732000961</v>
      </c>
      <c r="B2802" s="11">
        <v>961</v>
      </c>
      <c r="C2802" s="19">
        <v>732000</v>
      </c>
      <c r="D2802" s="13">
        <v>1</v>
      </c>
      <c r="E2802" s="136" t="s">
        <v>3154</v>
      </c>
      <c r="F2802" s="15" t="s">
        <v>79</v>
      </c>
      <c r="G2802" s="137" t="s">
        <v>3154</v>
      </c>
      <c r="H2802" s="13" t="s">
        <v>34</v>
      </c>
      <c r="I2802" s="126" t="s">
        <v>3154</v>
      </c>
      <c r="J2802" s="126" t="s">
        <v>3154</v>
      </c>
      <c r="K2802" s="17">
        <f>VLOOKUP(A2802,[4]גיליון1!$A$1574:$P$7681,10,0)</f>
        <v>0</v>
      </c>
      <c r="L2802" s="17">
        <f>VLOOKUP(A2802,'[2]2023'!$A$9:$I$7853,9,0)</f>
        <v>0</v>
      </c>
      <c r="M2802" s="140" t="s">
        <v>3154</v>
      </c>
    </row>
    <row r="2803" spans="1:13" ht="16.5" outlineLevel="1" thickBot="1">
      <c r="A2803" s="125" t="s">
        <v>3154</v>
      </c>
      <c r="B2803" s="25" t="s">
        <v>1538</v>
      </c>
      <c r="C2803" s="146" t="s">
        <v>3154</v>
      </c>
      <c r="D2803" s="146" t="s">
        <v>3154</v>
      </c>
      <c r="E2803" s="147" t="s">
        <v>3154</v>
      </c>
      <c r="F2803" s="28" t="s">
        <v>1533</v>
      </c>
      <c r="G2803" s="153" t="s">
        <v>3154</v>
      </c>
      <c r="H2803" s="146" t="s">
        <v>3154</v>
      </c>
      <c r="I2803" s="29">
        <f t="shared" si="148"/>
        <v>0.47609672488071531</v>
      </c>
      <c r="J2803" s="127" t="s">
        <v>3154</v>
      </c>
      <c r="K2803" s="37">
        <f t="shared" ref="K2803:M2803" si="149">SUBTOTAL(9,K2783:K2802)</f>
        <v>6372900</v>
      </c>
      <c r="L2803" s="37">
        <f t="shared" si="149"/>
        <v>4317400</v>
      </c>
      <c r="M2803" s="38">
        <f t="shared" si="149"/>
        <v>3465763.1600000006</v>
      </c>
    </row>
    <row r="2804" spans="1:13" ht="15.75" outlineLevel="1">
      <c r="A2804" s="10">
        <v>17322000</v>
      </c>
      <c r="B2804" s="11">
        <v>0</v>
      </c>
      <c r="C2804" s="19">
        <v>732200</v>
      </c>
      <c r="D2804" s="13">
        <v>1</v>
      </c>
      <c r="E2804" s="136" t="s">
        <v>3154</v>
      </c>
      <c r="F2804" s="15" t="s">
        <v>1539</v>
      </c>
      <c r="G2804" s="137" t="s">
        <v>3154</v>
      </c>
      <c r="H2804" s="138" t="s">
        <v>3154</v>
      </c>
      <c r="I2804" s="126" t="s">
        <v>3154</v>
      </c>
      <c r="J2804" s="142" t="s">
        <v>3154</v>
      </c>
      <c r="K2804" s="17">
        <f>VLOOKUP(A2804,[4]גיליון1!$A$1574:$P$7681,10,0)</f>
        <v>0</v>
      </c>
      <c r="L2804" s="139" t="s">
        <v>3154</v>
      </c>
      <c r="M2804" s="140" t="s">
        <v>3154</v>
      </c>
    </row>
    <row r="2805" spans="1:13" ht="15.75" outlineLevel="1">
      <c r="A2805" s="10">
        <v>1732200110</v>
      </c>
      <c r="B2805" s="11">
        <v>110</v>
      </c>
      <c r="C2805" s="19">
        <v>732200</v>
      </c>
      <c r="D2805" s="13">
        <v>1</v>
      </c>
      <c r="E2805" s="136" t="s">
        <v>3154</v>
      </c>
      <c r="F2805" s="15" t="s">
        <v>19</v>
      </c>
      <c r="G2805" s="137" t="s">
        <v>3154</v>
      </c>
      <c r="H2805" s="13" t="s">
        <v>20</v>
      </c>
      <c r="I2805" s="126" t="s">
        <v>3154</v>
      </c>
      <c r="J2805" s="126" t="s">
        <v>3154</v>
      </c>
      <c r="K2805" s="17">
        <f>VLOOKUP(A2805,[4]גיליון1!$A$1574:$P$7681,10,0)</f>
        <v>0</v>
      </c>
      <c r="L2805" s="17">
        <f>VLOOKUP(A2805,'[2]2023'!$A$9:$I$7853,9,0)</f>
        <v>0</v>
      </c>
      <c r="M2805" s="18">
        <f>VLOOKUP(A2805,[3]data1683177749303!$A$2:$J$6448,10,0)</f>
        <v>0</v>
      </c>
    </row>
    <row r="2806" spans="1:13" ht="15.75" outlineLevel="1">
      <c r="A2806" s="10">
        <v>1732200119</v>
      </c>
      <c r="B2806" s="11">
        <v>119</v>
      </c>
      <c r="C2806" s="19">
        <v>732200</v>
      </c>
      <c r="D2806" s="13">
        <v>1</v>
      </c>
      <c r="E2806" s="136" t="s">
        <v>3154</v>
      </c>
      <c r="F2806" s="15" t="s">
        <v>21</v>
      </c>
      <c r="G2806" s="137" t="s">
        <v>3154</v>
      </c>
      <c r="H2806" s="13" t="s">
        <v>20</v>
      </c>
      <c r="I2806" s="16">
        <f t="shared" si="148"/>
        <v>4.753665422092701E-2</v>
      </c>
      <c r="J2806" s="126" t="s">
        <v>3154</v>
      </c>
      <c r="K2806" s="17">
        <f>VLOOKUP(A2806,[4]גיליון1!$A$1574:$P$7681,10,0)</f>
        <v>1150300</v>
      </c>
      <c r="L2806" s="17">
        <f>VLOOKUP(A2806,'[2]2023'!$A$9:$I$7853,9,0)</f>
        <v>1098100</v>
      </c>
      <c r="M2806" s="18">
        <f>VLOOKUP(A2806,[3]data1683177749303!$A$2:$J$6448,10,0)</f>
        <v>1059225.68</v>
      </c>
    </row>
    <row r="2807" spans="1:13" ht="15.75" outlineLevel="1">
      <c r="A2807" s="10">
        <v>1732200122</v>
      </c>
      <c r="B2807" s="11">
        <v>122</v>
      </c>
      <c r="C2807" s="19">
        <v>732200</v>
      </c>
      <c r="D2807" s="13">
        <v>1</v>
      </c>
      <c r="E2807" s="136" t="s">
        <v>3154</v>
      </c>
      <c r="F2807" s="15" t="s">
        <v>22</v>
      </c>
      <c r="G2807" s="137" t="s">
        <v>3154</v>
      </c>
      <c r="H2807" s="13" t="s">
        <v>20</v>
      </c>
      <c r="I2807" s="16">
        <f t="shared" si="148"/>
        <v>0.72727272727272729</v>
      </c>
      <c r="J2807" s="126" t="s">
        <v>3154</v>
      </c>
      <c r="K2807" s="17">
        <f>VLOOKUP(A2807,[4]גיליון1!$A$1574:$P$7681,10,0)</f>
        <v>19000</v>
      </c>
      <c r="L2807" s="17">
        <f>VLOOKUP(A2807,'[2]2023'!$A$9:$I$7853,9,0)</f>
        <v>11000</v>
      </c>
      <c r="M2807" s="18">
        <f>VLOOKUP(A2807,[3]data1683177749303!$A$2:$J$6448,10,0)</f>
        <v>13058.36</v>
      </c>
    </row>
    <row r="2808" spans="1:13" ht="15.75" outlineLevel="1">
      <c r="A2808" s="10">
        <v>1732200126</v>
      </c>
      <c r="B2808" s="11">
        <v>126</v>
      </c>
      <c r="C2808" s="19">
        <v>732200</v>
      </c>
      <c r="D2808" s="13">
        <v>1</v>
      </c>
      <c r="E2808" s="136" t="s">
        <v>3154</v>
      </c>
      <c r="F2808" s="15" t="s">
        <v>23</v>
      </c>
      <c r="G2808" s="137" t="s">
        <v>3154</v>
      </c>
      <c r="H2808" s="13" t="s">
        <v>20</v>
      </c>
      <c r="I2808" s="16">
        <f t="shared" si="148"/>
        <v>0.40625</v>
      </c>
      <c r="J2808" s="126" t="s">
        <v>3154</v>
      </c>
      <c r="K2808" s="17">
        <f>VLOOKUP(A2808,[4]גיליון1!$A$1574:$P$7681,10,0)</f>
        <v>45000</v>
      </c>
      <c r="L2808" s="17">
        <f>VLOOKUP(A2808,'[2]2023'!$A$9:$I$7853,9,0)</f>
        <v>32000</v>
      </c>
      <c r="M2808" s="18">
        <f>VLOOKUP(A2808,[3]data1683177749303!$A$2:$J$6448,10,0)</f>
        <v>31147.07</v>
      </c>
    </row>
    <row r="2809" spans="1:13" ht="15.75" outlineLevel="1">
      <c r="A2809" s="10">
        <v>1732200130</v>
      </c>
      <c r="B2809" s="11">
        <v>130</v>
      </c>
      <c r="C2809" s="19">
        <v>732200</v>
      </c>
      <c r="D2809" s="13">
        <v>1</v>
      </c>
      <c r="E2809" s="136" t="s">
        <v>3154</v>
      </c>
      <c r="F2809" s="15" t="s">
        <v>24</v>
      </c>
      <c r="G2809" s="137" t="s">
        <v>3154</v>
      </c>
      <c r="H2809" s="13" t="s">
        <v>20</v>
      </c>
      <c r="I2809" s="16">
        <f t="shared" si="148"/>
        <v>0</v>
      </c>
      <c r="J2809" s="126" t="s">
        <v>3154</v>
      </c>
      <c r="K2809" s="17">
        <f>VLOOKUP(A2809,[4]גיליון1!$A$1574:$P$7681,10,0)</f>
        <v>33700</v>
      </c>
      <c r="L2809" s="17">
        <f>VLOOKUP(A2809,'[2]2023'!$A$9:$I$7853,9,0)</f>
        <v>33700</v>
      </c>
      <c r="M2809" s="18">
        <f>VLOOKUP(A2809,[3]data1683177749303!$A$2:$J$6448,10,0)</f>
        <v>22523.02</v>
      </c>
    </row>
    <row r="2810" spans="1:13" ht="15.75" outlineLevel="1">
      <c r="A2810" s="10">
        <v>1732200140</v>
      </c>
      <c r="B2810" s="11">
        <v>140</v>
      </c>
      <c r="C2810" s="19">
        <v>732200</v>
      </c>
      <c r="D2810" s="13">
        <v>1</v>
      </c>
      <c r="E2810" s="136" t="s">
        <v>3154</v>
      </c>
      <c r="F2810" s="15" t="s">
        <v>25</v>
      </c>
      <c r="G2810" s="137" t="s">
        <v>3154</v>
      </c>
      <c r="H2810" s="13" t="s">
        <v>20</v>
      </c>
      <c r="I2810" s="16">
        <f t="shared" si="148"/>
        <v>0.76691729323308278</v>
      </c>
      <c r="J2810" s="126" t="s">
        <v>3154</v>
      </c>
      <c r="K2810" s="17">
        <f>VLOOKUP(A2810,[4]גיליון1!$A$1574:$P$7681,10,0)</f>
        <v>188000</v>
      </c>
      <c r="L2810" s="17">
        <f>VLOOKUP(A2810,'[2]2023'!$A$9:$I$7853,9,0)</f>
        <v>106400</v>
      </c>
      <c r="M2810" s="18">
        <f>VLOOKUP(A2810,[3]data1683177749303!$A$2:$J$6448,10,0)</f>
        <v>97837.79</v>
      </c>
    </row>
    <row r="2811" spans="1:13" ht="15.75" outlineLevel="1">
      <c r="A2811" s="10">
        <v>1732200253</v>
      </c>
      <c r="B2811" s="11">
        <v>253</v>
      </c>
      <c r="C2811" s="19">
        <v>732200</v>
      </c>
      <c r="D2811" s="13">
        <v>1</v>
      </c>
      <c r="E2811" s="136" t="s">
        <v>3154</v>
      </c>
      <c r="F2811" s="15" t="s">
        <v>28</v>
      </c>
      <c r="G2811" s="137" t="s">
        <v>3154</v>
      </c>
      <c r="H2811" s="13" t="s">
        <v>20</v>
      </c>
      <c r="I2811" s="126" t="s">
        <v>3154</v>
      </c>
      <c r="J2811" s="126" t="s">
        <v>3154</v>
      </c>
      <c r="K2811" s="17">
        <f>VLOOKUP(A2811,[4]גיליון1!$A$1574:$P$7681,10,0)</f>
        <v>0</v>
      </c>
      <c r="L2811" s="17">
        <f>VLOOKUP(A2811,'[2]2023'!$A$9:$I$7853,9,0)</f>
        <v>0</v>
      </c>
      <c r="M2811" s="18">
        <f>VLOOKUP(A2811,[3]data1683177749303!$A$2:$J$6448,10,0)</f>
        <v>0</v>
      </c>
    </row>
    <row r="2812" spans="1:13" ht="15.75" outlineLevel="1">
      <c r="A2812" s="10">
        <v>1732200350</v>
      </c>
      <c r="B2812" s="11">
        <v>350</v>
      </c>
      <c r="C2812" s="19">
        <v>732200</v>
      </c>
      <c r="D2812" s="13">
        <v>1</v>
      </c>
      <c r="E2812" s="136" t="s">
        <v>3154</v>
      </c>
      <c r="F2812" s="15" t="s">
        <v>1540</v>
      </c>
      <c r="G2812" s="137" t="s">
        <v>3154</v>
      </c>
      <c r="H2812" s="13" t="s">
        <v>20</v>
      </c>
      <c r="I2812" s="16">
        <f t="shared" si="148"/>
        <v>-1</v>
      </c>
      <c r="J2812" s="126" t="s">
        <v>3154</v>
      </c>
      <c r="K2812" s="17">
        <f>VLOOKUP(A2812,[4]גיליון1!$A$1574:$P$7681,10,0)</f>
        <v>0</v>
      </c>
      <c r="L2812" s="17">
        <f>VLOOKUP(A2812,'[2]2023'!$A$9:$I$7853,9,0)</f>
        <v>42000</v>
      </c>
      <c r="M2812" s="18">
        <f>VLOOKUP(A2812,[3]data1683177749303!$A$2:$J$6448,10,0)</f>
        <v>42731.63</v>
      </c>
    </row>
    <row r="2813" spans="1:13" ht="15.75" outlineLevel="1">
      <c r="A2813" s="10">
        <v>1732200351</v>
      </c>
      <c r="B2813" s="11">
        <v>351</v>
      </c>
      <c r="C2813" s="19">
        <v>732200</v>
      </c>
      <c r="D2813" s="13">
        <v>1</v>
      </c>
      <c r="E2813" s="136" t="s">
        <v>3154</v>
      </c>
      <c r="F2813" s="15" t="s">
        <v>1541</v>
      </c>
      <c r="G2813" s="137" t="s">
        <v>3154</v>
      </c>
      <c r="H2813" s="13" t="s">
        <v>20</v>
      </c>
      <c r="I2813" s="16">
        <f t="shared" si="148"/>
        <v>-1</v>
      </c>
      <c r="J2813" s="126" t="s">
        <v>3154</v>
      </c>
      <c r="K2813" s="17">
        <f>VLOOKUP(A2813,[4]גיליון1!$A$1574:$P$7681,10,0)</f>
        <v>0</v>
      </c>
      <c r="L2813" s="17">
        <f>VLOOKUP(A2813,'[2]2023'!$A$9:$I$7853,9,0)</f>
        <v>25400</v>
      </c>
      <c r="M2813" s="18">
        <f>VLOOKUP(A2813,[3]data1683177749303!$A$2:$J$6448,10,0)</f>
        <v>23632.560000000001</v>
      </c>
    </row>
    <row r="2814" spans="1:13" ht="15.75" outlineLevel="1">
      <c r="A2814" s="10">
        <v>1732200471</v>
      </c>
      <c r="B2814" s="11">
        <v>471</v>
      </c>
      <c r="C2814" s="19">
        <v>732200</v>
      </c>
      <c r="D2814" s="13">
        <v>1</v>
      </c>
      <c r="E2814" s="136" t="s">
        <v>3154</v>
      </c>
      <c r="F2814" s="15" t="s">
        <v>87</v>
      </c>
      <c r="G2814" s="137" t="s">
        <v>3154</v>
      </c>
      <c r="H2814" s="13" t="s">
        <v>34</v>
      </c>
      <c r="I2814" s="16">
        <f t="shared" si="148"/>
        <v>-9.7902097902097918E-2</v>
      </c>
      <c r="J2814" s="126" t="s">
        <v>3154</v>
      </c>
      <c r="K2814" s="17">
        <v>12900</v>
      </c>
      <c r="L2814" s="17">
        <f>VLOOKUP(A2814,'[2]2023'!$A$9:$I$7853,9,0)</f>
        <v>14300</v>
      </c>
      <c r="M2814" s="18">
        <f>VLOOKUP(A2814,[3]data1683177749303!$A$2:$J$6448,10,0)</f>
        <v>31981.61</v>
      </c>
    </row>
    <row r="2815" spans="1:13" ht="15.75" outlineLevel="1">
      <c r="A2815" s="10">
        <v>1732200550</v>
      </c>
      <c r="B2815" s="11">
        <v>550</v>
      </c>
      <c r="C2815" s="19">
        <v>732200</v>
      </c>
      <c r="D2815" s="13">
        <v>1</v>
      </c>
      <c r="E2815" s="136" t="s">
        <v>3154</v>
      </c>
      <c r="F2815" s="15" t="s">
        <v>58</v>
      </c>
      <c r="G2815" s="137" t="s">
        <v>3154</v>
      </c>
      <c r="H2815" s="13" t="s">
        <v>34</v>
      </c>
      <c r="I2815" s="16">
        <f t="shared" si="148"/>
        <v>-0.10465116279069764</v>
      </c>
      <c r="J2815" s="126" t="s">
        <v>3154</v>
      </c>
      <c r="K2815" s="17">
        <v>7700</v>
      </c>
      <c r="L2815" s="17">
        <f>VLOOKUP(A2815,'[2]2023'!$A$9:$I$7853,9,0)</f>
        <v>8600</v>
      </c>
      <c r="M2815" s="18">
        <f>VLOOKUP(A2815,[3]data1683177749303!$A$2:$J$6448,10,0)</f>
        <v>3633</v>
      </c>
    </row>
    <row r="2816" spans="1:13" ht="15.75" outlineLevel="1">
      <c r="A2816" s="10">
        <v>1732200561</v>
      </c>
      <c r="B2816" s="11">
        <v>561</v>
      </c>
      <c r="C2816" s="19">
        <v>732200</v>
      </c>
      <c r="D2816" s="13">
        <v>1</v>
      </c>
      <c r="E2816" s="136" t="s">
        <v>3154</v>
      </c>
      <c r="F2816" s="15" t="s">
        <v>59</v>
      </c>
      <c r="G2816" s="137" t="s">
        <v>3154</v>
      </c>
      <c r="H2816" s="13" t="s">
        <v>34</v>
      </c>
      <c r="I2816" s="16">
        <f t="shared" si="148"/>
        <v>-0.125</v>
      </c>
      <c r="J2816" s="126" t="s">
        <v>3154</v>
      </c>
      <c r="K2816" s="17">
        <v>700</v>
      </c>
      <c r="L2816" s="17">
        <f>VLOOKUP(A2816,'[2]2023'!$A$9:$I$7853,9,0)</f>
        <v>800</v>
      </c>
      <c r="M2816" s="18">
        <f>VLOOKUP(A2816,[3]data1683177749303!$A$2:$J$6448,10,0)</f>
        <v>0</v>
      </c>
    </row>
    <row r="2817" spans="1:13" ht="15.75" outlineLevel="1">
      <c r="A2817" s="10">
        <v>1732200562</v>
      </c>
      <c r="B2817" s="11">
        <v>562</v>
      </c>
      <c r="C2817" s="19">
        <v>732200</v>
      </c>
      <c r="D2817" s="13">
        <v>1</v>
      </c>
      <c r="E2817" s="136" t="s">
        <v>3154</v>
      </c>
      <c r="F2817" s="15" t="s">
        <v>60</v>
      </c>
      <c r="G2817" s="137" t="s">
        <v>3154</v>
      </c>
      <c r="H2817" s="13" t="s">
        <v>34</v>
      </c>
      <c r="I2817" s="16">
        <f t="shared" ref="I2817:I2878" si="150">K2817/L2817-1</f>
        <v>-0.10116731517509725</v>
      </c>
      <c r="J2817" s="126" t="s">
        <v>3154</v>
      </c>
      <c r="K2817" s="17">
        <v>23100</v>
      </c>
      <c r="L2817" s="17">
        <f>VLOOKUP(A2817,'[2]2023'!$A$9:$I$7853,9,0)</f>
        <v>25700</v>
      </c>
      <c r="M2817" s="18">
        <f>VLOOKUP(A2817,[3]data1683177749303!$A$2:$J$6448,10,0)</f>
        <v>9740.4</v>
      </c>
    </row>
    <row r="2818" spans="1:13" ht="15.75" outlineLevel="1">
      <c r="A2818" s="10">
        <v>1732200580</v>
      </c>
      <c r="B2818" s="11">
        <v>580</v>
      </c>
      <c r="C2818" s="19">
        <v>732200</v>
      </c>
      <c r="D2818" s="13">
        <v>1</v>
      </c>
      <c r="E2818" s="136" t="s">
        <v>3154</v>
      </c>
      <c r="F2818" s="15" t="s">
        <v>1302</v>
      </c>
      <c r="G2818" s="137" t="s">
        <v>3154</v>
      </c>
      <c r="H2818" s="13" t="s">
        <v>34</v>
      </c>
      <c r="I2818" s="16">
        <f t="shared" si="150"/>
        <v>-9.9999999999999978E-2</v>
      </c>
      <c r="J2818" s="126" t="s">
        <v>3154</v>
      </c>
      <c r="K2818" s="17">
        <f>VLOOKUP(A2818,[4]גיליון1!$A$1574:$P$7681,10,0)</f>
        <v>17100</v>
      </c>
      <c r="L2818" s="17">
        <f>VLOOKUP(A2818,'[2]2023'!$A$9:$I$7853,9,0)</f>
        <v>19000</v>
      </c>
      <c r="M2818" s="18">
        <f>VLOOKUP(A2818,[3]data1683177749303!$A$2:$J$6448,10,0)</f>
        <v>0</v>
      </c>
    </row>
    <row r="2819" spans="1:13" ht="15.75" outlineLevel="1">
      <c r="A2819" s="10">
        <v>1732200581</v>
      </c>
      <c r="B2819" s="11">
        <v>581</v>
      </c>
      <c r="C2819" s="19">
        <v>732200</v>
      </c>
      <c r="D2819" s="13">
        <v>1</v>
      </c>
      <c r="E2819" s="136" t="s">
        <v>3154</v>
      </c>
      <c r="F2819" s="15" t="s">
        <v>1542</v>
      </c>
      <c r="G2819" s="137" t="s">
        <v>3154</v>
      </c>
      <c r="H2819" s="13" t="s">
        <v>34</v>
      </c>
      <c r="I2819" s="126" t="s">
        <v>3154</v>
      </c>
      <c r="J2819" s="126" t="s">
        <v>3154</v>
      </c>
      <c r="K2819" s="17">
        <f>VLOOKUP(A2819,[4]גיליון1!$A$1574:$P$7681,10,0)</f>
        <v>0</v>
      </c>
      <c r="L2819" s="17">
        <f>VLOOKUP(A2819,'[2]2023'!$A$9:$I$7853,9,0)</f>
        <v>0</v>
      </c>
      <c r="M2819" s="18">
        <f>VLOOKUP(A2819,[3]data1683177749303!$A$2:$J$6448,10,0)</f>
        <v>0</v>
      </c>
    </row>
    <row r="2820" spans="1:13" ht="15.75" outlineLevel="1">
      <c r="A2820" s="10">
        <v>1732200585</v>
      </c>
      <c r="B2820" s="11">
        <v>585</v>
      </c>
      <c r="C2820" s="19">
        <v>732200</v>
      </c>
      <c r="D2820" s="13">
        <v>1</v>
      </c>
      <c r="E2820" s="136" t="s">
        <v>3154</v>
      </c>
      <c r="F2820" s="15" t="s">
        <v>1543</v>
      </c>
      <c r="G2820" s="137" t="s">
        <v>3154</v>
      </c>
      <c r="H2820" s="13" t="s">
        <v>31</v>
      </c>
      <c r="I2820" s="16">
        <f t="shared" si="150"/>
        <v>-9.9999999999999978E-2</v>
      </c>
      <c r="J2820" s="126" t="s">
        <v>3154</v>
      </c>
      <c r="K2820" s="17">
        <f>VLOOKUP(A2820,[4]גיליון1!$A$1574:$P$7681,10,0)</f>
        <v>85500</v>
      </c>
      <c r="L2820" s="17">
        <f>VLOOKUP(A2820,'[2]2023'!$A$9:$I$7853,9,0)</f>
        <v>95000</v>
      </c>
      <c r="M2820" s="18">
        <f>VLOOKUP(A2820,[3]data1683177749303!$A$2:$J$6448,10,0)</f>
        <v>68727.11</v>
      </c>
    </row>
    <row r="2821" spans="1:13" ht="15.75" outlineLevel="1">
      <c r="A2821" s="10">
        <v>1732200753</v>
      </c>
      <c r="B2821" s="11">
        <v>753</v>
      </c>
      <c r="C2821" s="19">
        <v>732200</v>
      </c>
      <c r="D2821" s="13">
        <v>1</v>
      </c>
      <c r="E2821" s="136" t="s">
        <v>3154</v>
      </c>
      <c r="F2821" s="15" t="s">
        <v>28</v>
      </c>
      <c r="G2821" s="137" t="s">
        <v>3154</v>
      </c>
      <c r="H2821" s="13" t="s">
        <v>31</v>
      </c>
      <c r="I2821" s="126" t="s">
        <v>3154</v>
      </c>
      <c r="J2821" s="126" t="s">
        <v>3154</v>
      </c>
      <c r="K2821" s="17">
        <f>VLOOKUP(A2821,[4]גיליון1!$A$1574:$P$7681,10,0)</f>
        <v>0</v>
      </c>
      <c r="L2821" s="17">
        <f>VLOOKUP(A2821,'[2]2023'!$A$9:$I$7853,9,0)</f>
        <v>0</v>
      </c>
      <c r="M2821" s="140" t="s">
        <v>3154</v>
      </c>
    </row>
    <row r="2822" spans="1:13" ht="15.75" outlineLevel="1">
      <c r="A2822" s="10">
        <v>1732200754</v>
      </c>
      <c r="B2822" s="11">
        <v>754</v>
      </c>
      <c r="C2822" s="19">
        <v>732200</v>
      </c>
      <c r="D2822" s="13">
        <v>1</v>
      </c>
      <c r="E2822" s="136" t="s">
        <v>3154</v>
      </c>
      <c r="F2822" s="15" t="s">
        <v>1544</v>
      </c>
      <c r="G2822" s="137" t="s">
        <v>3154</v>
      </c>
      <c r="H2822" s="13" t="s">
        <v>34</v>
      </c>
      <c r="I2822" s="16">
        <f t="shared" si="150"/>
        <v>-9.9999999999999978E-2</v>
      </c>
      <c r="J2822" s="126" t="s">
        <v>3154</v>
      </c>
      <c r="K2822" s="17">
        <f>VLOOKUP(A2822,[4]גיליון1!$A$1574:$P$7681,10,0)</f>
        <v>119700</v>
      </c>
      <c r="L2822" s="17">
        <f>VLOOKUP(A2822,'[2]2023'!$A$9:$I$7853,9,0)</f>
        <v>133000</v>
      </c>
      <c r="M2822" s="18">
        <f>VLOOKUP(A2822,[3]data1683177749303!$A$2:$J$6448,10,0)</f>
        <v>92115</v>
      </c>
    </row>
    <row r="2823" spans="1:13" ht="15.75" outlineLevel="1">
      <c r="A2823" s="10">
        <v>1732200755</v>
      </c>
      <c r="B2823" s="11">
        <v>755</v>
      </c>
      <c r="C2823" s="19">
        <v>732200</v>
      </c>
      <c r="D2823" s="13">
        <v>1</v>
      </c>
      <c r="E2823" s="136" t="s">
        <v>3154</v>
      </c>
      <c r="F2823" s="15" t="s">
        <v>1545</v>
      </c>
      <c r="G2823" s="137" t="s">
        <v>3154</v>
      </c>
      <c r="H2823" s="13" t="s">
        <v>34</v>
      </c>
      <c r="I2823" s="126" t="s">
        <v>3154</v>
      </c>
      <c r="J2823" s="126" t="s">
        <v>3154</v>
      </c>
      <c r="K2823" s="17">
        <f>VLOOKUP(A2823,[4]גיליון1!$A$1574:$P$7681,10,0)</f>
        <v>0</v>
      </c>
      <c r="L2823" s="17">
        <f>VLOOKUP(A2823,'[2]2023'!$A$9:$I$7853,9,0)</f>
        <v>0</v>
      </c>
      <c r="M2823" s="18">
        <f>VLOOKUP(A2823,[3]data1683177749303!$A$2:$J$6448,10,0)</f>
        <v>0</v>
      </c>
    </row>
    <row r="2824" spans="1:13" ht="15.75" outlineLevel="1">
      <c r="A2824" s="10">
        <v>1732200757</v>
      </c>
      <c r="B2824" s="11">
        <v>757</v>
      </c>
      <c r="C2824" s="19">
        <v>732200</v>
      </c>
      <c r="D2824" s="13">
        <v>1</v>
      </c>
      <c r="E2824" s="136" t="s">
        <v>3154</v>
      </c>
      <c r="F2824" s="15" t="s">
        <v>1546</v>
      </c>
      <c r="G2824" s="137" t="s">
        <v>3154</v>
      </c>
      <c r="H2824" s="13" t="s">
        <v>34</v>
      </c>
      <c r="I2824" s="16">
        <f t="shared" si="150"/>
        <v>-0.10416666666666663</v>
      </c>
      <c r="J2824" s="126" t="s">
        <v>3154</v>
      </c>
      <c r="K2824" s="17">
        <v>4300</v>
      </c>
      <c r="L2824" s="17">
        <f>VLOOKUP(A2824,'[2]2023'!$A$9:$I$7853,9,0)</f>
        <v>4800</v>
      </c>
      <c r="M2824" s="18">
        <f>VLOOKUP(A2824,[3]data1683177749303!$A$2:$J$6448,10,0)</f>
        <v>0</v>
      </c>
    </row>
    <row r="2825" spans="1:13" ht="15.75" outlineLevel="1">
      <c r="A2825" s="10">
        <v>1732200758</v>
      </c>
      <c r="B2825" s="11">
        <v>758</v>
      </c>
      <c r="C2825" s="19">
        <v>732200</v>
      </c>
      <c r="D2825" s="13">
        <v>1</v>
      </c>
      <c r="E2825" s="136" t="s">
        <v>3154</v>
      </c>
      <c r="F2825" s="15" t="s">
        <v>1547</v>
      </c>
      <c r="G2825" s="137" t="s">
        <v>3154</v>
      </c>
      <c r="H2825" s="13" t="s">
        <v>34</v>
      </c>
      <c r="I2825" s="126" t="s">
        <v>3154</v>
      </c>
      <c r="J2825" s="126" t="s">
        <v>3154</v>
      </c>
      <c r="K2825" s="17">
        <f>VLOOKUP(A2825,[4]גיליון1!$A$1574:$P$7681,10,0)</f>
        <v>0</v>
      </c>
      <c r="L2825" s="17">
        <f>VLOOKUP(A2825,'[2]2023'!$A$9:$I$7853,9,0)</f>
        <v>0</v>
      </c>
      <c r="M2825" s="18">
        <f>VLOOKUP(A2825,[3]data1683177749303!$A$2:$J$6448,10,0)</f>
        <v>0</v>
      </c>
    </row>
    <row r="2826" spans="1:13" ht="15.75" outlineLevel="1">
      <c r="A2826" s="10">
        <v>1732200759</v>
      </c>
      <c r="B2826" s="11">
        <v>759</v>
      </c>
      <c r="C2826" s="19">
        <v>732200</v>
      </c>
      <c r="D2826" s="13">
        <v>1</v>
      </c>
      <c r="E2826" s="136" t="s">
        <v>3154</v>
      </c>
      <c r="F2826" s="15" t="s">
        <v>1548</v>
      </c>
      <c r="G2826" s="137" t="s">
        <v>3154</v>
      </c>
      <c r="H2826" s="13" t="s">
        <v>34</v>
      </c>
      <c r="I2826" s="16">
        <f t="shared" si="150"/>
        <v>-8.333333333333337E-2</v>
      </c>
      <c r="J2826" s="126" t="s">
        <v>3154</v>
      </c>
      <c r="K2826" s="17">
        <v>2200</v>
      </c>
      <c r="L2826" s="17">
        <f>VLOOKUP(A2826,'[2]2023'!$A$9:$I$7853,9,0)</f>
        <v>2400</v>
      </c>
      <c r="M2826" s="18">
        <f>VLOOKUP(A2826,[3]data1683177749303!$A$2:$J$6448,10,0)</f>
        <v>0</v>
      </c>
    </row>
    <row r="2827" spans="1:13" ht="15.75" outlineLevel="1">
      <c r="A2827" s="10">
        <v>1732200760</v>
      </c>
      <c r="B2827" s="11">
        <v>760</v>
      </c>
      <c r="C2827" s="19">
        <v>732200</v>
      </c>
      <c r="D2827" s="13">
        <v>1</v>
      </c>
      <c r="E2827" s="136" t="s">
        <v>3154</v>
      </c>
      <c r="F2827" s="15" t="s">
        <v>269</v>
      </c>
      <c r="G2827" s="137" t="s">
        <v>3154</v>
      </c>
      <c r="H2827" s="13" t="s">
        <v>34</v>
      </c>
      <c r="I2827" s="126" t="s">
        <v>3154</v>
      </c>
      <c r="J2827" s="126" t="s">
        <v>3154</v>
      </c>
      <c r="K2827" s="17">
        <f>VLOOKUP(A2827,[4]גיליון1!$A$1574:$P$7681,10,0)</f>
        <v>0</v>
      </c>
      <c r="L2827" s="17">
        <f>VLOOKUP(A2827,'[2]2023'!$A$9:$I$7853,9,0)</f>
        <v>0</v>
      </c>
      <c r="M2827" s="18">
        <f>VLOOKUP(A2827,[3]data1683177749303!$A$2:$J$6448,10,0)</f>
        <v>0</v>
      </c>
    </row>
    <row r="2828" spans="1:13" ht="15.75" outlineLevel="1">
      <c r="A2828" s="10">
        <v>1732200780</v>
      </c>
      <c r="B2828" s="11">
        <v>780</v>
      </c>
      <c r="C2828" s="19">
        <v>732200</v>
      </c>
      <c r="D2828" s="13">
        <v>1</v>
      </c>
      <c r="E2828" s="136" t="s">
        <v>3154</v>
      </c>
      <c r="F2828" s="15" t="s">
        <v>1549</v>
      </c>
      <c r="G2828" s="137" t="s">
        <v>3154</v>
      </c>
      <c r="H2828" s="13" t="s">
        <v>34</v>
      </c>
      <c r="I2828" s="126" t="s">
        <v>3154</v>
      </c>
      <c r="J2828" s="126" t="s">
        <v>3154</v>
      </c>
      <c r="K2828" s="17">
        <f>VLOOKUP(A2828,[4]גיליון1!$A$1574:$P$7681,10,0)</f>
        <v>0</v>
      </c>
      <c r="L2828" s="17">
        <f>VLOOKUP(A2828,'[2]2023'!$A$9:$I$7853,9,0)</f>
        <v>0</v>
      </c>
      <c r="M2828" s="18">
        <f>VLOOKUP(A2828,[3]data1683177749303!$A$2:$J$6448,10,0)</f>
        <v>0</v>
      </c>
    </row>
    <row r="2829" spans="1:13" ht="15.75" outlineLevel="1">
      <c r="A2829" s="10">
        <v>1732200850</v>
      </c>
      <c r="B2829" s="11">
        <v>850</v>
      </c>
      <c r="C2829" s="19">
        <v>732200</v>
      </c>
      <c r="D2829" s="13">
        <v>1</v>
      </c>
      <c r="E2829" s="136" t="s">
        <v>3154</v>
      </c>
      <c r="F2829" s="15" t="s">
        <v>1550</v>
      </c>
      <c r="G2829" s="137" t="s">
        <v>3154</v>
      </c>
      <c r="H2829" s="13" t="s">
        <v>34</v>
      </c>
      <c r="I2829" s="126" t="s">
        <v>3154</v>
      </c>
      <c r="J2829" s="126" t="s">
        <v>3154</v>
      </c>
      <c r="K2829" s="17">
        <f>VLOOKUP(A2829,[4]גיליון1!$A$1574:$P$7681,10,0)</f>
        <v>0</v>
      </c>
      <c r="L2829" s="17">
        <f>VLOOKUP(A2829,'[2]2023'!$A$9:$I$7853,9,0)</f>
        <v>0</v>
      </c>
      <c r="M2829" s="18">
        <f>VLOOKUP(A2829,[3]data1683177749303!$A$2:$J$6448,10,0)</f>
        <v>0</v>
      </c>
    </row>
    <row r="2830" spans="1:13" ht="15.75" outlineLevel="1">
      <c r="A2830" s="10">
        <v>1732200931</v>
      </c>
      <c r="B2830" s="11">
        <v>931</v>
      </c>
      <c r="C2830" s="19">
        <v>732200</v>
      </c>
      <c r="D2830" s="13">
        <v>1</v>
      </c>
      <c r="E2830" s="136" t="s">
        <v>3154</v>
      </c>
      <c r="F2830" s="15" t="s">
        <v>1551</v>
      </c>
      <c r="G2830" s="137" t="s">
        <v>3154</v>
      </c>
      <c r="H2830" s="13" t="s">
        <v>34</v>
      </c>
      <c r="I2830" s="126" t="s">
        <v>3154</v>
      </c>
      <c r="J2830" s="126" t="s">
        <v>3154</v>
      </c>
      <c r="K2830" s="17">
        <f>VLOOKUP(A2830,[4]גיליון1!$A$1574:$P$7681,10,0)</f>
        <v>0</v>
      </c>
      <c r="L2830" s="17">
        <f>VLOOKUP(A2830,'[2]2023'!$A$9:$I$7853,9,0)</f>
        <v>0</v>
      </c>
      <c r="M2830" s="18">
        <f>VLOOKUP(A2830,[3]data1683177749303!$A$2:$J$6448,10,0)</f>
        <v>0</v>
      </c>
    </row>
    <row r="2831" spans="1:13" ht="15.75" outlineLevel="1">
      <c r="A2831" s="10">
        <v>1732200932</v>
      </c>
      <c r="B2831" s="11">
        <v>932</v>
      </c>
      <c r="C2831" s="19">
        <v>732200</v>
      </c>
      <c r="D2831" s="13">
        <v>1</v>
      </c>
      <c r="E2831" s="136" t="s">
        <v>3154</v>
      </c>
      <c r="F2831" s="15" t="s">
        <v>1552</v>
      </c>
      <c r="G2831" s="137" t="s">
        <v>3154</v>
      </c>
      <c r="H2831" s="13" t="s">
        <v>34</v>
      </c>
      <c r="I2831" s="16">
        <f t="shared" si="150"/>
        <v>-9.9789473684210539E-2</v>
      </c>
      <c r="J2831" s="126" t="s">
        <v>3154</v>
      </c>
      <c r="K2831" s="17">
        <v>213800</v>
      </c>
      <c r="L2831" s="17">
        <f>VLOOKUP(A2831,'[2]2023'!$A$9:$I$7853,9,0)</f>
        <v>237500</v>
      </c>
      <c r="M2831" s="18">
        <f>VLOOKUP(A2831,[3]data1683177749303!$A$2:$J$6448,10,0)</f>
        <v>198923.08</v>
      </c>
    </row>
    <row r="2832" spans="1:13" ht="15.75" outlineLevel="1">
      <c r="A2832" s="10">
        <v>1732200933</v>
      </c>
      <c r="B2832" s="11">
        <v>933</v>
      </c>
      <c r="C2832" s="19">
        <v>732200</v>
      </c>
      <c r="D2832" s="13">
        <v>1</v>
      </c>
      <c r="E2832" s="136" t="s">
        <v>3154</v>
      </c>
      <c r="F2832" s="15" t="s">
        <v>1434</v>
      </c>
      <c r="G2832" s="137" t="s">
        <v>3154</v>
      </c>
      <c r="H2832" s="13" t="s">
        <v>34</v>
      </c>
      <c r="I2832" s="16">
        <f t="shared" si="150"/>
        <v>-8.333333333333337E-2</v>
      </c>
      <c r="J2832" s="126" t="s">
        <v>3154</v>
      </c>
      <c r="K2832" s="17">
        <v>2200</v>
      </c>
      <c r="L2832" s="17">
        <f>VLOOKUP(A2832,'[2]2023'!$A$9:$I$7853,9,0)</f>
        <v>2400</v>
      </c>
      <c r="M2832" s="18">
        <f>VLOOKUP(A2832,[3]data1683177749303!$A$2:$J$6448,10,0)</f>
        <v>234</v>
      </c>
    </row>
    <row r="2833" spans="1:13" ht="16.5" thickBot="1">
      <c r="A2833" s="10">
        <v>1732200961</v>
      </c>
      <c r="B2833" s="11">
        <v>961</v>
      </c>
      <c r="C2833" s="19">
        <v>732200</v>
      </c>
      <c r="D2833" s="13">
        <v>1</v>
      </c>
      <c r="E2833" s="136" t="s">
        <v>3154</v>
      </c>
      <c r="F2833" s="15" t="s">
        <v>79</v>
      </c>
      <c r="G2833" s="137" t="s">
        <v>3154</v>
      </c>
      <c r="H2833" s="13" t="s">
        <v>34</v>
      </c>
      <c r="I2833" s="126" t="s">
        <v>3154</v>
      </c>
      <c r="J2833" s="126" t="s">
        <v>3154</v>
      </c>
      <c r="K2833" s="17">
        <f>VLOOKUP(A2833,[4]גיליון1!$A$1574:$P$7681,10,0)</f>
        <v>0</v>
      </c>
      <c r="L2833" s="17">
        <f>VLOOKUP(A2833,'[2]2023'!$A$9:$I$7853,9,0)</f>
        <v>0</v>
      </c>
      <c r="M2833" s="18">
        <f>VLOOKUP(A2833,[3]data1683177749303!$A$2:$J$6448,10,0)</f>
        <v>0</v>
      </c>
    </row>
    <row r="2834" spans="1:13" ht="16.5" outlineLevel="1" thickBot="1">
      <c r="A2834" s="125" t="s">
        <v>3154</v>
      </c>
      <c r="B2834" s="25" t="s">
        <v>1553</v>
      </c>
      <c r="C2834" s="146" t="s">
        <v>3154</v>
      </c>
      <c r="D2834" s="146" t="s">
        <v>3154</v>
      </c>
      <c r="E2834" s="147" t="s">
        <v>3154</v>
      </c>
      <c r="F2834" s="28" t="s">
        <v>1539</v>
      </c>
      <c r="G2834" s="153" t="s">
        <v>3154</v>
      </c>
      <c r="H2834" s="146" t="s">
        <v>3154</v>
      </c>
      <c r="I2834" s="29">
        <f t="shared" si="150"/>
        <v>1.7493789968817675E-2</v>
      </c>
      <c r="J2834" s="127" t="s">
        <v>3154</v>
      </c>
      <c r="K2834" s="37">
        <f t="shared" ref="K2834:M2834" si="151">SUBTOTAL(9,K2805:K2833)</f>
        <v>1925200</v>
      </c>
      <c r="L2834" s="37">
        <f t="shared" si="151"/>
        <v>1892100</v>
      </c>
      <c r="M2834" s="38">
        <f t="shared" si="151"/>
        <v>1695510.3100000003</v>
      </c>
    </row>
    <row r="2835" spans="1:13" ht="15.75" outlineLevel="1">
      <c r="A2835" s="10">
        <v>17323000</v>
      </c>
      <c r="B2835" s="11">
        <v>0</v>
      </c>
      <c r="C2835" s="19">
        <v>732300</v>
      </c>
      <c r="D2835" s="13">
        <v>1</v>
      </c>
      <c r="E2835" s="136" t="s">
        <v>3154</v>
      </c>
      <c r="F2835" s="15" t="s">
        <v>271</v>
      </c>
      <c r="G2835" s="137" t="s">
        <v>3154</v>
      </c>
      <c r="H2835" s="13" t="s">
        <v>11</v>
      </c>
      <c r="I2835" s="126" t="s">
        <v>3154</v>
      </c>
      <c r="J2835" s="142" t="s">
        <v>3154</v>
      </c>
      <c r="K2835" s="17">
        <f>VLOOKUP(A2835,[4]גיליון1!$A$1574:$P$7681,10,0)</f>
        <v>0</v>
      </c>
      <c r="L2835" s="139" t="s">
        <v>3154</v>
      </c>
      <c r="M2835" s="140" t="s">
        <v>3154</v>
      </c>
    </row>
    <row r="2836" spans="1:13" ht="16.5" thickBot="1">
      <c r="A2836" s="10">
        <v>1732300757</v>
      </c>
      <c r="B2836" s="11">
        <v>757</v>
      </c>
      <c r="C2836" s="19">
        <v>732300</v>
      </c>
      <c r="D2836" s="13">
        <v>1</v>
      </c>
      <c r="E2836" s="136" t="s">
        <v>3154</v>
      </c>
      <c r="F2836" s="15" t="s">
        <v>1554</v>
      </c>
      <c r="G2836" s="137" t="s">
        <v>3154</v>
      </c>
      <c r="H2836" s="13" t="s">
        <v>31</v>
      </c>
      <c r="I2836" s="16">
        <f t="shared" si="150"/>
        <v>-9.9999999999999978E-2</v>
      </c>
      <c r="J2836" s="126" t="s">
        <v>3154</v>
      </c>
      <c r="K2836" s="17">
        <f>VLOOKUP(A2836,[4]גיליון1!$A$1574:$P$7681,10,0)</f>
        <v>34200</v>
      </c>
      <c r="L2836" s="17">
        <f>VLOOKUP(A2836,'[2]2023'!$A$9:$I$7853,9,0)</f>
        <v>38000</v>
      </c>
      <c r="M2836" s="18">
        <f>VLOOKUP(A2836,[3]data1683177749303!$A$2:$J$6448,10,0)</f>
        <v>3089</v>
      </c>
    </row>
    <row r="2837" spans="1:13" ht="16.5" outlineLevel="1" thickBot="1">
      <c r="A2837" s="125" t="s">
        <v>3154</v>
      </c>
      <c r="B2837" s="52" t="s">
        <v>1555</v>
      </c>
      <c r="C2837" s="146" t="s">
        <v>3154</v>
      </c>
      <c r="D2837" s="146" t="s">
        <v>3154</v>
      </c>
      <c r="E2837" s="147" t="s">
        <v>3154</v>
      </c>
      <c r="F2837" s="28" t="s">
        <v>271</v>
      </c>
      <c r="G2837" s="153" t="s">
        <v>3154</v>
      </c>
      <c r="H2837" s="146" t="s">
        <v>3154</v>
      </c>
      <c r="I2837" s="29">
        <f t="shared" si="150"/>
        <v>-9.9999999999999978E-2</v>
      </c>
      <c r="J2837" s="127" t="s">
        <v>3154</v>
      </c>
      <c r="K2837" s="37">
        <f t="shared" ref="K2837:M2837" si="152">SUBTOTAL(9,K2836)</f>
        <v>34200</v>
      </c>
      <c r="L2837" s="37">
        <f t="shared" si="152"/>
        <v>38000</v>
      </c>
      <c r="M2837" s="38">
        <f t="shared" si="152"/>
        <v>3089</v>
      </c>
    </row>
    <row r="2838" spans="1:13" ht="15.75" outlineLevel="1">
      <c r="A2838" s="10">
        <v>17324000</v>
      </c>
      <c r="B2838" s="32">
        <v>0</v>
      </c>
      <c r="C2838" s="49">
        <v>732400</v>
      </c>
      <c r="D2838" s="34">
        <v>1</v>
      </c>
      <c r="E2838" s="151" t="s">
        <v>3154</v>
      </c>
      <c r="F2838" s="35" t="s">
        <v>273</v>
      </c>
      <c r="G2838" s="152" t="s">
        <v>3154</v>
      </c>
      <c r="H2838" s="34" t="s">
        <v>11</v>
      </c>
      <c r="I2838" s="142" t="s">
        <v>3154</v>
      </c>
      <c r="J2838" s="142" t="s">
        <v>3154</v>
      </c>
      <c r="K2838" s="17">
        <f>VLOOKUP(A2838,[4]גיליון1!$A$1574:$P$7681,10,0)</f>
        <v>0</v>
      </c>
      <c r="L2838" s="139" t="s">
        <v>3154</v>
      </c>
      <c r="M2838" s="140" t="s">
        <v>3154</v>
      </c>
    </row>
    <row r="2839" spans="1:13" ht="15.75" outlineLevel="1">
      <c r="A2839" s="10">
        <v>1732400100</v>
      </c>
      <c r="B2839" s="11">
        <v>100</v>
      </c>
      <c r="C2839" s="19">
        <v>732400</v>
      </c>
      <c r="D2839" s="13">
        <v>1</v>
      </c>
      <c r="E2839" s="136" t="s">
        <v>3154</v>
      </c>
      <c r="F2839" s="15" t="s">
        <v>18</v>
      </c>
      <c r="G2839" s="137" t="s">
        <v>3154</v>
      </c>
      <c r="H2839" s="13" t="s">
        <v>11</v>
      </c>
      <c r="I2839" s="126" t="s">
        <v>3154</v>
      </c>
      <c r="J2839" s="142" t="s">
        <v>3154</v>
      </c>
      <c r="K2839" s="17">
        <f>VLOOKUP(A2839,[4]גיליון1!$A$1574:$P$7681,10,0)</f>
        <v>0</v>
      </c>
      <c r="L2839" s="139" t="s">
        <v>3154</v>
      </c>
      <c r="M2839" s="140" t="s">
        <v>3154</v>
      </c>
    </row>
    <row r="2840" spans="1:13" ht="15.75" outlineLevel="1">
      <c r="A2840" s="10">
        <v>1732400110</v>
      </c>
      <c r="B2840" s="11">
        <v>110</v>
      </c>
      <c r="C2840" s="19">
        <v>732400</v>
      </c>
      <c r="D2840" s="13">
        <v>1</v>
      </c>
      <c r="E2840" s="136" t="s">
        <v>3154</v>
      </c>
      <c r="F2840" s="15" t="s">
        <v>19</v>
      </c>
      <c r="G2840" s="137" t="s">
        <v>3154</v>
      </c>
      <c r="H2840" s="13" t="s">
        <v>20</v>
      </c>
      <c r="I2840" s="16">
        <f t="shared" si="150"/>
        <v>-6.0085836909871126E-3</v>
      </c>
      <c r="J2840" s="126" t="s">
        <v>3154</v>
      </c>
      <c r="K2840" s="17">
        <f>VLOOKUP(A2840,[4]גיליון1!$A$1574:$P$7681,10,0)</f>
        <v>231600</v>
      </c>
      <c r="L2840" s="17">
        <f>VLOOKUP(A2840,'[2]2023'!$A$9:$I$7853,9,0)</f>
        <v>233000</v>
      </c>
      <c r="M2840" s="18">
        <f>VLOOKUP(A2840,[3]data1683177749303!$A$2:$J$6448,10,0)</f>
        <v>232081.26</v>
      </c>
    </row>
    <row r="2841" spans="1:13" ht="15.75" outlineLevel="1">
      <c r="A2841" s="10">
        <v>1732400119</v>
      </c>
      <c r="B2841" s="11">
        <v>119</v>
      </c>
      <c r="C2841" s="19">
        <v>732400</v>
      </c>
      <c r="D2841" s="13">
        <v>1</v>
      </c>
      <c r="E2841" s="136" t="s">
        <v>3154</v>
      </c>
      <c r="F2841" s="15" t="s">
        <v>21</v>
      </c>
      <c r="G2841" s="137" t="s">
        <v>3154</v>
      </c>
      <c r="H2841" s="13" t="s">
        <v>20</v>
      </c>
      <c r="I2841" s="16">
        <f t="shared" si="150"/>
        <v>3.9408159356445038E-2</v>
      </c>
      <c r="J2841" s="126" t="s">
        <v>3154</v>
      </c>
      <c r="K2841" s="17">
        <f>VLOOKUP(A2841,[4]גיליון1!$A$1574:$P$7681,10,0)</f>
        <v>2170700</v>
      </c>
      <c r="L2841" s="17">
        <f>VLOOKUP(A2841,'[2]2023'!$A$9:$I$7853,9,0)</f>
        <v>2088400</v>
      </c>
      <c r="M2841" s="18">
        <f>VLOOKUP(A2841,[3]data1683177749303!$A$2:$J$6448,10,0)</f>
        <v>1608649.48</v>
      </c>
    </row>
    <row r="2842" spans="1:13" ht="15.75" outlineLevel="1">
      <c r="A2842" s="10">
        <v>1732400122</v>
      </c>
      <c r="B2842" s="11">
        <v>122</v>
      </c>
      <c r="C2842" s="19">
        <v>732400</v>
      </c>
      <c r="D2842" s="13">
        <v>1</v>
      </c>
      <c r="E2842" s="136" t="s">
        <v>3154</v>
      </c>
      <c r="F2842" s="15" t="s">
        <v>22</v>
      </c>
      <c r="G2842" s="137" t="s">
        <v>3154</v>
      </c>
      <c r="H2842" s="13" t="s">
        <v>20</v>
      </c>
      <c r="I2842" s="16">
        <f t="shared" si="150"/>
        <v>0.54782608695652169</v>
      </c>
      <c r="J2842" s="126" t="s">
        <v>3154</v>
      </c>
      <c r="K2842" s="17">
        <f>VLOOKUP(A2842,[4]גיליון1!$A$1574:$P$7681,10,0)</f>
        <v>17800</v>
      </c>
      <c r="L2842" s="17">
        <f>VLOOKUP(A2842,'[2]2023'!$A$9:$I$7853,9,0)</f>
        <v>11500</v>
      </c>
      <c r="M2842" s="18">
        <f>VLOOKUP(A2842,[3]data1683177749303!$A$2:$J$6448,10,0)</f>
        <v>16287.19</v>
      </c>
    </row>
    <row r="2843" spans="1:13" ht="15.75" outlineLevel="1">
      <c r="A2843" s="10">
        <v>1732400126</v>
      </c>
      <c r="B2843" s="11">
        <v>126</v>
      </c>
      <c r="C2843" s="19">
        <v>732400</v>
      </c>
      <c r="D2843" s="13">
        <v>1</v>
      </c>
      <c r="E2843" s="136" t="s">
        <v>3154</v>
      </c>
      <c r="F2843" s="15" t="s">
        <v>23</v>
      </c>
      <c r="G2843" s="137" t="s">
        <v>3154</v>
      </c>
      <c r="H2843" s="13" t="s">
        <v>20</v>
      </c>
      <c r="I2843" s="16">
        <f t="shared" si="150"/>
        <v>0.25</v>
      </c>
      <c r="J2843" s="126" t="s">
        <v>3154</v>
      </c>
      <c r="K2843" s="17">
        <f>VLOOKUP(A2843,[4]גיליון1!$A$1574:$P$7681,10,0)</f>
        <v>50000</v>
      </c>
      <c r="L2843" s="17">
        <f>VLOOKUP(A2843,'[2]2023'!$A$9:$I$7853,9,0)</f>
        <v>40000</v>
      </c>
      <c r="M2843" s="18">
        <f>VLOOKUP(A2843,[3]data1683177749303!$A$2:$J$6448,10,0)</f>
        <v>39236.449999999997</v>
      </c>
    </row>
    <row r="2844" spans="1:13" ht="15.75" outlineLevel="1">
      <c r="A2844" s="10">
        <v>1732400130</v>
      </c>
      <c r="B2844" s="11">
        <v>130</v>
      </c>
      <c r="C2844" s="19">
        <v>732400</v>
      </c>
      <c r="D2844" s="13">
        <v>1</v>
      </c>
      <c r="E2844" s="136" t="s">
        <v>3154</v>
      </c>
      <c r="F2844" s="15" t="s">
        <v>24</v>
      </c>
      <c r="G2844" s="137" t="s">
        <v>3154</v>
      </c>
      <c r="H2844" s="13" t="s">
        <v>20</v>
      </c>
      <c r="I2844" s="16">
        <f t="shared" si="150"/>
        <v>0</v>
      </c>
      <c r="J2844" s="126" t="s">
        <v>3154</v>
      </c>
      <c r="K2844" s="17">
        <f>VLOOKUP(A2844,[4]גיליון1!$A$1574:$P$7681,10,0)</f>
        <v>30000</v>
      </c>
      <c r="L2844" s="17">
        <f>VLOOKUP(A2844,'[2]2023'!$A$9:$I$7853,9,0)</f>
        <v>30000</v>
      </c>
      <c r="M2844" s="18">
        <f>VLOOKUP(A2844,[3]data1683177749303!$A$2:$J$6448,10,0)</f>
        <v>27865.18</v>
      </c>
    </row>
    <row r="2845" spans="1:13" ht="15.75" outlineLevel="1">
      <c r="A2845" s="10">
        <v>1732400140</v>
      </c>
      <c r="B2845" s="11">
        <v>140</v>
      </c>
      <c r="C2845" s="19">
        <v>732400</v>
      </c>
      <c r="D2845" s="13">
        <v>1</v>
      </c>
      <c r="E2845" s="136" t="s">
        <v>3154</v>
      </c>
      <c r="F2845" s="15" t="s">
        <v>25</v>
      </c>
      <c r="G2845" s="137" t="s">
        <v>3154</v>
      </c>
      <c r="H2845" s="13" t="s">
        <v>20</v>
      </c>
      <c r="I2845" s="16">
        <f t="shared" si="150"/>
        <v>0.26856714178544627</v>
      </c>
      <c r="J2845" s="126" t="s">
        <v>3154</v>
      </c>
      <c r="K2845" s="17">
        <f>VLOOKUP(A2845,[4]גיליון1!$A$1574:$P$7681,10,0)</f>
        <v>169100</v>
      </c>
      <c r="L2845" s="17">
        <f>VLOOKUP(A2845,'[2]2023'!$A$9:$I$7853,9,0)</f>
        <v>133300</v>
      </c>
      <c r="M2845" s="18">
        <f>VLOOKUP(A2845,[3]data1683177749303!$A$2:$J$6448,10,0)</f>
        <v>159089.84</v>
      </c>
    </row>
    <row r="2846" spans="1:13" ht="15.75" outlineLevel="1">
      <c r="A2846" s="10">
        <v>1732400253</v>
      </c>
      <c r="B2846" s="11">
        <v>253</v>
      </c>
      <c r="C2846" s="19">
        <v>732400</v>
      </c>
      <c r="D2846" s="13">
        <v>1</v>
      </c>
      <c r="E2846" s="136" t="s">
        <v>3154</v>
      </c>
      <c r="F2846" s="15" t="s">
        <v>28</v>
      </c>
      <c r="G2846" s="137" t="s">
        <v>3154</v>
      </c>
      <c r="H2846" s="13" t="s">
        <v>20</v>
      </c>
      <c r="I2846" s="126" t="s">
        <v>3154</v>
      </c>
      <c r="J2846" s="126" t="s">
        <v>3154</v>
      </c>
      <c r="K2846" s="17">
        <f>VLOOKUP(A2846,[4]גיליון1!$A$1574:$P$7681,10,0)</f>
        <v>0</v>
      </c>
      <c r="L2846" s="17">
        <f>VLOOKUP(A2846,'[2]2023'!$A$9:$I$7853,9,0)</f>
        <v>0</v>
      </c>
      <c r="M2846" s="18">
        <f>VLOOKUP(A2846,[3]data1683177749303!$A$2:$J$6448,10,0)</f>
        <v>27942.639999999999</v>
      </c>
    </row>
    <row r="2847" spans="1:13" ht="15.75" outlineLevel="1">
      <c r="A2847" s="10">
        <v>1732400350</v>
      </c>
      <c r="B2847" s="11">
        <v>350</v>
      </c>
      <c r="C2847" s="19">
        <v>732400</v>
      </c>
      <c r="D2847" s="13">
        <v>1</v>
      </c>
      <c r="E2847" s="136" t="s">
        <v>3154</v>
      </c>
      <c r="F2847" s="15" t="s">
        <v>3129</v>
      </c>
      <c r="G2847" s="137" t="s">
        <v>3154</v>
      </c>
      <c r="H2847" s="13" t="s">
        <v>20</v>
      </c>
      <c r="I2847" s="16">
        <f t="shared" si="150"/>
        <v>0.125</v>
      </c>
      <c r="J2847" s="126" t="s">
        <v>3154</v>
      </c>
      <c r="K2847" s="17">
        <f>VLOOKUP(A2847,[4]גיליון1!$A$1574:$P$7681,10,0)</f>
        <v>90000</v>
      </c>
      <c r="L2847" s="17">
        <f>VLOOKUP(A2847,'[2]2023'!$A$9:$I$7853,9,0)</f>
        <v>80000</v>
      </c>
      <c r="M2847" s="18">
        <f>VLOOKUP(A2847,[3]data1683177749303!$A$2:$J$6448,10,0)</f>
        <v>47815.1</v>
      </c>
    </row>
    <row r="2848" spans="1:13" ht="15.75" outlineLevel="1">
      <c r="A2848" s="10">
        <v>1732400351</v>
      </c>
      <c r="B2848" s="11">
        <v>351</v>
      </c>
      <c r="C2848" s="19">
        <v>732400</v>
      </c>
      <c r="D2848" s="13">
        <v>1</v>
      </c>
      <c r="E2848" s="136" t="s">
        <v>3154</v>
      </c>
      <c r="F2848" s="15" t="s">
        <v>3130</v>
      </c>
      <c r="G2848" s="137" t="s">
        <v>3154</v>
      </c>
      <c r="H2848" s="13" t="s">
        <v>20</v>
      </c>
      <c r="I2848" s="16">
        <f t="shared" si="150"/>
        <v>2.2675736961450532E-3</v>
      </c>
      <c r="J2848" s="126" t="s">
        <v>3154</v>
      </c>
      <c r="K2848" s="17">
        <v>22100</v>
      </c>
      <c r="L2848" s="17">
        <f>VLOOKUP(A2848,'[2]2023'!$A$9:$I$7853,9,0)</f>
        <v>22050</v>
      </c>
      <c r="M2848" s="18">
        <f>VLOOKUP(A2848,[3]data1683177749303!$A$2:$J$6448,10,0)</f>
        <v>23437.279999999999</v>
      </c>
    </row>
    <row r="2849" spans="1:13" ht="15.75" outlineLevel="1">
      <c r="A2849" s="10">
        <v>1732400470</v>
      </c>
      <c r="B2849" s="11">
        <v>470</v>
      </c>
      <c r="C2849" s="19">
        <v>732400</v>
      </c>
      <c r="D2849" s="13">
        <v>1</v>
      </c>
      <c r="E2849" s="136" t="s">
        <v>3154</v>
      </c>
      <c r="F2849" s="15" t="s">
        <v>48</v>
      </c>
      <c r="G2849" s="137" t="s">
        <v>3154</v>
      </c>
      <c r="H2849" s="13" t="s">
        <v>34</v>
      </c>
      <c r="I2849" s="16">
        <f t="shared" si="150"/>
        <v>-7.1428571428571397E-2</v>
      </c>
      <c r="J2849" s="126" t="s">
        <v>3154</v>
      </c>
      <c r="K2849" s="17">
        <v>1300</v>
      </c>
      <c r="L2849" s="17">
        <f>VLOOKUP(A2849,'[2]2023'!$A$9:$I$7853,9,0)</f>
        <v>1400</v>
      </c>
      <c r="M2849" s="18">
        <f>VLOOKUP(A2849,[3]data1683177749303!$A$2:$J$6448,10,0)</f>
        <v>279.29000000000002</v>
      </c>
    </row>
    <row r="2850" spans="1:13" ht="15.75" outlineLevel="1">
      <c r="A2850" s="10">
        <v>1732400471</v>
      </c>
      <c r="B2850" s="11">
        <v>471</v>
      </c>
      <c r="C2850" s="19">
        <v>732400</v>
      </c>
      <c r="D2850" s="13">
        <v>1</v>
      </c>
      <c r="E2850" s="136" t="s">
        <v>3154</v>
      </c>
      <c r="F2850" s="15" t="s">
        <v>87</v>
      </c>
      <c r="G2850" s="137" t="s">
        <v>3154</v>
      </c>
      <c r="H2850" s="13" t="s">
        <v>34</v>
      </c>
      <c r="I2850" s="16">
        <f t="shared" si="150"/>
        <v>-9.9999999999999978E-2</v>
      </c>
      <c r="J2850" s="126" t="s">
        <v>3154</v>
      </c>
      <c r="K2850" s="17">
        <f>VLOOKUP(A2850,[4]גיליון1!$A$1574:$P$7681,10,0)</f>
        <v>9000</v>
      </c>
      <c r="L2850" s="17">
        <f>VLOOKUP(A2850,'[2]2023'!$A$9:$I$7853,9,0)</f>
        <v>10000</v>
      </c>
      <c r="M2850" s="18">
        <f>VLOOKUP(A2850,[3]data1683177749303!$A$2:$J$6448,10,0)</f>
        <v>9847.32</v>
      </c>
    </row>
    <row r="2851" spans="1:13" ht="15.75" outlineLevel="1">
      <c r="A2851" s="10">
        <v>1732400511</v>
      </c>
      <c r="B2851" s="11">
        <v>511</v>
      </c>
      <c r="C2851" s="19">
        <v>732400</v>
      </c>
      <c r="D2851" s="13">
        <v>1</v>
      </c>
      <c r="E2851" s="136" t="s">
        <v>3154</v>
      </c>
      <c r="F2851" s="15" t="s">
        <v>88</v>
      </c>
      <c r="G2851" s="137" t="s">
        <v>3154</v>
      </c>
      <c r="H2851" s="13" t="s">
        <v>34</v>
      </c>
      <c r="I2851" s="16">
        <f t="shared" si="150"/>
        <v>-7.1428571428571397E-2</v>
      </c>
      <c r="J2851" s="126" t="s">
        <v>3154</v>
      </c>
      <c r="K2851" s="17">
        <v>1300</v>
      </c>
      <c r="L2851" s="17">
        <f>VLOOKUP(A2851,'[2]2023'!$A$9:$I$7853,9,0)</f>
        <v>1400</v>
      </c>
      <c r="M2851" s="18">
        <f>VLOOKUP(A2851,[3]data1683177749303!$A$2:$J$6448,10,0)</f>
        <v>894.03</v>
      </c>
    </row>
    <row r="2852" spans="1:13" ht="15.75" outlineLevel="1">
      <c r="A2852" s="10">
        <v>1732400512</v>
      </c>
      <c r="B2852" s="11">
        <v>512</v>
      </c>
      <c r="C2852" s="19">
        <v>732400</v>
      </c>
      <c r="D2852" s="13">
        <v>1</v>
      </c>
      <c r="E2852" s="136" t="s">
        <v>3154</v>
      </c>
      <c r="F2852" s="15" t="s">
        <v>89</v>
      </c>
      <c r="G2852" s="137" t="s">
        <v>3154</v>
      </c>
      <c r="H2852" s="13" t="s">
        <v>34</v>
      </c>
      <c r="I2852" s="16">
        <f t="shared" si="150"/>
        <v>-9.9999999999999978E-2</v>
      </c>
      <c r="J2852" s="126" t="s">
        <v>3154</v>
      </c>
      <c r="K2852" s="17">
        <f>VLOOKUP(A2852,[4]גיליון1!$A$1574:$P$7681,10,0)</f>
        <v>900</v>
      </c>
      <c r="L2852" s="17">
        <f>VLOOKUP(A2852,'[2]2023'!$A$9:$I$7853,9,0)</f>
        <v>1000</v>
      </c>
      <c r="M2852" s="18">
        <f>VLOOKUP(A2852,[3]data1683177749303!$A$2:$J$6448,10,0)</f>
        <v>411</v>
      </c>
    </row>
    <row r="2853" spans="1:13" ht="15.75" outlineLevel="1">
      <c r="A2853" s="10">
        <v>1732400561</v>
      </c>
      <c r="B2853" s="11">
        <v>561</v>
      </c>
      <c r="C2853" s="19">
        <v>732400</v>
      </c>
      <c r="D2853" s="13">
        <v>1</v>
      </c>
      <c r="E2853" s="136" t="s">
        <v>3154</v>
      </c>
      <c r="F2853" s="15" t="s">
        <v>59</v>
      </c>
      <c r="G2853" s="137" t="s">
        <v>3154</v>
      </c>
      <c r="H2853" s="13" t="s">
        <v>34</v>
      </c>
      <c r="I2853" s="16">
        <f t="shared" si="150"/>
        <v>-9.9999999999999978E-2</v>
      </c>
      <c r="J2853" s="126" t="s">
        <v>3154</v>
      </c>
      <c r="K2853" s="17">
        <f>VLOOKUP(A2853,[4]גיליון1!$A$1574:$P$7681,10,0)</f>
        <v>900</v>
      </c>
      <c r="L2853" s="17">
        <f>VLOOKUP(A2853,'[2]2023'!$A$9:$I$7853,9,0)</f>
        <v>1000</v>
      </c>
      <c r="M2853" s="18">
        <f>VLOOKUP(A2853,[3]data1683177749303!$A$2:$J$6448,10,0)</f>
        <v>165</v>
      </c>
    </row>
    <row r="2854" spans="1:13" ht="15.75" outlineLevel="1">
      <c r="A2854" s="10">
        <v>1732400580</v>
      </c>
      <c r="B2854" s="11">
        <v>580</v>
      </c>
      <c r="C2854" s="19">
        <v>732400</v>
      </c>
      <c r="D2854" s="13">
        <v>1</v>
      </c>
      <c r="E2854" s="136" t="s">
        <v>3154</v>
      </c>
      <c r="F2854" s="15" t="s">
        <v>1302</v>
      </c>
      <c r="G2854" s="137" t="s">
        <v>3154</v>
      </c>
      <c r="H2854" s="13" t="s">
        <v>34</v>
      </c>
      <c r="I2854" s="16">
        <f t="shared" si="150"/>
        <v>0</v>
      </c>
      <c r="J2854" s="126" t="s">
        <v>3154</v>
      </c>
      <c r="K2854" s="17">
        <f>VLOOKUP(A2854,[4]גיליון1!$A$1574:$P$7681,10,0)</f>
        <v>554700</v>
      </c>
      <c r="L2854" s="17">
        <f>VLOOKUP(A2854,'[2]2023'!$A$9:$I$7853,9,0)</f>
        <v>554700</v>
      </c>
      <c r="M2854" s="18">
        <f>VLOOKUP(A2854,[3]data1683177749303!$A$2:$J$6448,10,0)</f>
        <v>539897.63</v>
      </c>
    </row>
    <row r="2855" spans="1:13" ht="15.75" outlineLevel="1">
      <c r="A2855" s="10">
        <v>1732400581</v>
      </c>
      <c r="B2855" s="11">
        <v>581</v>
      </c>
      <c r="C2855" s="19">
        <v>732400</v>
      </c>
      <c r="D2855" s="13">
        <v>1</v>
      </c>
      <c r="E2855" s="136" t="s">
        <v>3154</v>
      </c>
      <c r="F2855" s="15" t="s">
        <v>1556</v>
      </c>
      <c r="G2855" s="137" t="s">
        <v>3154</v>
      </c>
      <c r="H2855" s="13" t="s">
        <v>34</v>
      </c>
      <c r="I2855" s="16">
        <f t="shared" si="150"/>
        <v>-0.10084033613445376</v>
      </c>
      <c r="J2855" s="126" t="s">
        <v>3154</v>
      </c>
      <c r="K2855" s="17">
        <v>21400</v>
      </c>
      <c r="L2855" s="17">
        <f>VLOOKUP(A2855,'[2]2023'!$A$9:$I$7853,9,0)</f>
        <v>23800</v>
      </c>
      <c r="M2855" s="18">
        <f>VLOOKUP(A2855,[3]data1683177749303!$A$2:$J$6448,10,0)</f>
        <v>196</v>
      </c>
    </row>
    <row r="2856" spans="1:13" ht="15.75" outlineLevel="1">
      <c r="A2856" s="10">
        <v>1732400582</v>
      </c>
      <c r="B2856" s="11">
        <v>582</v>
      </c>
      <c r="C2856" s="19">
        <v>732400</v>
      </c>
      <c r="D2856" s="13">
        <v>1</v>
      </c>
      <c r="E2856" s="136" t="s">
        <v>3154</v>
      </c>
      <c r="F2856" s="15" t="s">
        <v>1557</v>
      </c>
      <c r="G2856" s="137" t="s">
        <v>3154</v>
      </c>
      <c r="H2856" s="13" t="s">
        <v>34</v>
      </c>
      <c r="I2856" s="16">
        <f t="shared" si="150"/>
        <v>-9.9579242636746113E-2</v>
      </c>
      <c r="J2856" s="126" t="s">
        <v>3154</v>
      </c>
      <c r="K2856" s="17">
        <v>64200</v>
      </c>
      <c r="L2856" s="17">
        <f>VLOOKUP(A2856,'[2]2023'!$A$9:$I$7853,9,0)</f>
        <v>71300</v>
      </c>
      <c r="M2856" s="18">
        <f>VLOOKUP(A2856,[3]data1683177749303!$A$2:$J$6448,10,0)</f>
        <v>46683</v>
      </c>
    </row>
    <row r="2857" spans="1:13" ht="15.75" outlineLevel="1">
      <c r="A2857" s="10">
        <v>1732400583</v>
      </c>
      <c r="B2857" s="11">
        <v>583</v>
      </c>
      <c r="C2857" s="19">
        <v>732400</v>
      </c>
      <c r="D2857" s="13">
        <v>1</v>
      </c>
      <c r="E2857" s="136" t="s">
        <v>3154</v>
      </c>
      <c r="F2857" s="15" t="s">
        <v>1558</v>
      </c>
      <c r="G2857" s="137" t="s">
        <v>3154</v>
      </c>
      <c r="H2857" s="13" t="s">
        <v>34</v>
      </c>
      <c r="I2857" s="126" t="s">
        <v>3154</v>
      </c>
      <c r="J2857" s="126" t="s">
        <v>3154</v>
      </c>
      <c r="K2857" s="17">
        <f>VLOOKUP(A2857,[4]גיליון1!$A$1574:$P$7681,10,0)</f>
        <v>0</v>
      </c>
      <c r="L2857" s="17">
        <f>VLOOKUP(A2857,'[2]2023'!$A$9:$I$7853,9,0)</f>
        <v>0</v>
      </c>
      <c r="M2857" s="18">
        <f>VLOOKUP(A2857,[3]data1683177749303!$A$2:$J$6448,10,0)</f>
        <v>0</v>
      </c>
    </row>
    <row r="2858" spans="1:13" ht="15.75" outlineLevel="1">
      <c r="A2858" s="10">
        <v>1732400584</v>
      </c>
      <c r="B2858" s="11">
        <v>584</v>
      </c>
      <c r="C2858" s="19">
        <v>732400</v>
      </c>
      <c r="D2858" s="13">
        <v>1</v>
      </c>
      <c r="E2858" s="136" t="s">
        <v>3154</v>
      </c>
      <c r="F2858" s="15" t="s">
        <v>1531</v>
      </c>
      <c r="G2858" s="137" t="s">
        <v>3154</v>
      </c>
      <c r="H2858" s="13" t="s">
        <v>34</v>
      </c>
      <c r="I2858" s="16">
        <f t="shared" si="150"/>
        <v>0</v>
      </c>
      <c r="J2858" s="126" t="s">
        <v>3154</v>
      </c>
      <c r="K2858" s="17">
        <f>VLOOKUP(A2858,[4]גיליון1!$A$1574:$P$7681,10,0)</f>
        <v>163000</v>
      </c>
      <c r="L2858" s="17">
        <f>VLOOKUP(A2858,'[2]2023'!$A$9:$I$7853,9,0)</f>
        <v>163000</v>
      </c>
      <c r="M2858" s="18">
        <f>VLOOKUP(A2858,[3]data1683177749303!$A$2:$J$6448,10,0)</f>
        <v>149111.82</v>
      </c>
    </row>
    <row r="2859" spans="1:13" ht="15.75" outlineLevel="1">
      <c r="A2859" s="10">
        <v>1732400744</v>
      </c>
      <c r="B2859" s="11">
        <v>744</v>
      </c>
      <c r="C2859" s="19">
        <v>732400</v>
      </c>
      <c r="D2859" s="13">
        <v>1</v>
      </c>
      <c r="E2859" s="136" t="s">
        <v>3154</v>
      </c>
      <c r="F2859" s="15" t="s">
        <v>1559</v>
      </c>
      <c r="G2859" s="137" t="s">
        <v>3154</v>
      </c>
      <c r="H2859" s="13" t="s">
        <v>34</v>
      </c>
      <c r="I2859" s="16">
        <f t="shared" si="150"/>
        <v>0.16666666666666674</v>
      </c>
      <c r="J2859" s="126" t="s">
        <v>3154</v>
      </c>
      <c r="K2859" s="17">
        <v>2800</v>
      </c>
      <c r="L2859" s="17">
        <f>VLOOKUP(A2859,'[2]2023'!$A$9:$I$7853,9,0)</f>
        <v>2400</v>
      </c>
      <c r="M2859" s="18">
        <f>VLOOKUP(A2859,[3]data1683177749303!$A$2:$J$6448,10,0)</f>
        <v>0</v>
      </c>
    </row>
    <row r="2860" spans="1:13" ht="15.75" outlineLevel="1">
      <c r="A2860" s="10">
        <v>1732400757</v>
      </c>
      <c r="B2860" s="11">
        <v>757</v>
      </c>
      <c r="C2860" s="19">
        <v>732400</v>
      </c>
      <c r="D2860" s="13">
        <v>1</v>
      </c>
      <c r="E2860" s="136" t="s">
        <v>3154</v>
      </c>
      <c r="F2860" s="15" t="s">
        <v>1560</v>
      </c>
      <c r="G2860" s="137" t="s">
        <v>3154</v>
      </c>
      <c r="H2860" s="13" t="s">
        <v>31</v>
      </c>
      <c r="I2860" s="16">
        <f t="shared" si="150"/>
        <v>0</v>
      </c>
      <c r="J2860" s="126" t="s">
        <v>3154</v>
      </c>
      <c r="K2860" s="17">
        <f>VLOOKUP(A2860,[4]גיליון1!$A$1574:$P$7681,10,0)</f>
        <v>1480000</v>
      </c>
      <c r="L2860" s="17">
        <f>VLOOKUP(A2860,'[2]2023'!$A$9:$I$7853,9,0)</f>
        <v>1480000</v>
      </c>
      <c r="M2860" s="18">
        <f>VLOOKUP(A2860,[3]data1683177749303!$A$2:$J$6448,10,0)</f>
        <v>821931.84</v>
      </c>
    </row>
    <row r="2861" spans="1:13" ht="15.75" outlineLevel="1">
      <c r="A2861" s="10">
        <v>1732400758</v>
      </c>
      <c r="B2861" s="11">
        <v>758</v>
      </c>
      <c r="C2861" s="19">
        <v>732400</v>
      </c>
      <c r="D2861" s="13">
        <v>1</v>
      </c>
      <c r="E2861" s="136" t="s">
        <v>3154</v>
      </c>
      <c r="F2861" s="15" t="s">
        <v>1561</v>
      </c>
      <c r="G2861" s="137" t="s">
        <v>3154</v>
      </c>
      <c r="H2861" s="13" t="s">
        <v>31</v>
      </c>
      <c r="I2861" s="16">
        <f t="shared" si="150"/>
        <v>0</v>
      </c>
      <c r="J2861" s="126" t="s">
        <v>3154</v>
      </c>
      <c r="K2861" s="17">
        <f>VLOOKUP(A2861,[4]גיליון1!$A$1574:$P$7681,10,0)</f>
        <v>167000</v>
      </c>
      <c r="L2861" s="17">
        <f>VLOOKUP(A2861,'[2]2023'!$A$9:$I$7853,9,0)</f>
        <v>167000</v>
      </c>
      <c r="M2861" s="18">
        <f>VLOOKUP(A2861,[3]data1683177749303!$A$2:$J$6448,10,0)</f>
        <v>0</v>
      </c>
    </row>
    <row r="2862" spans="1:13" ht="15.75" outlineLevel="1">
      <c r="A2862" s="10">
        <v>1732400759</v>
      </c>
      <c r="B2862" s="11">
        <v>759</v>
      </c>
      <c r="C2862" s="19">
        <v>732400</v>
      </c>
      <c r="D2862" s="13">
        <v>1</v>
      </c>
      <c r="E2862" s="136" t="s">
        <v>3154</v>
      </c>
      <c r="F2862" s="15" t="s">
        <v>1562</v>
      </c>
      <c r="G2862" s="137" t="s">
        <v>3154</v>
      </c>
      <c r="H2862" s="13" t="s">
        <v>31</v>
      </c>
      <c r="I2862" s="16">
        <f t="shared" si="150"/>
        <v>0</v>
      </c>
      <c r="J2862" s="126" t="s">
        <v>3154</v>
      </c>
      <c r="K2862" s="17">
        <f>VLOOKUP(A2862,[4]גיליון1!$A$1574:$P$7681,10,0)</f>
        <v>375000</v>
      </c>
      <c r="L2862" s="17">
        <f>VLOOKUP(A2862,'[2]2023'!$A$9:$I$7853,9,0)</f>
        <v>375000</v>
      </c>
      <c r="M2862" s="18">
        <f>VLOOKUP(A2862,[3]data1683177749303!$A$2:$J$6448,10,0)</f>
        <v>232296.4</v>
      </c>
    </row>
    <row r="2863" spans="1:13" ht="16.5" thickBot="1">
      <c r="A2863" s="10">
        <v>1732400936</v>
      </c>
      <c r="B2863" s="11">
        <v>936</v>
      </c>
      <c r="C2863" s="19">
        <v>732400</v>
      </c>
      <c r="D2863" s="13">
        <v>1</v>
      </c>
      <c r="E2863" s="136" t="s">
        <v>3154</v>
      </c>
      <c r="F2863" s="15" t="s">
        <v>1563</v>
      </c>
      <c r="G2863" s="137" t="s">
        <v>3154</v>
      </c>
      <c r="H2863" s="13" t="s">
        <v>34</v>
      </c>
      <c r="I2863" s="126" t="s">
        <v>3154</v>
      </c>
      <c r="J2863" s="126" t="s">
        <v>3154</v>
      </c>
      <c r="K2863" s="17">
        <f>VLOOKUP(A2863,[4]גיליון1!$A$1574:$P$7681,10,0)</f>
        <v>0</v>
      </c>
      <c r="L2863" s="17">
        <f>VLOOKUP(A2863,'[2]2023'!$A$9:$I$7853,9,0)</f>
        <v>0</v>
      </c>
      <c r="M2863" s="18">
        <f>VLOOKUP(A2863,[3]data1683177749303!$A$2:$J$6448,10,0)</f>
        <v>0</v>
      </c>
    </row>
    <row r="2864" spans="1:13" ht="16.5" outlineLevel="1" thickBot="1">
      <c r="A2864" s="125" t="s">
        <v>3154</v>
      </c>
      <c r="B2864" s="52" t="s">
        <v>1564</v>
      </c>
      <c r="C2864" s="146" t="s">
        <v>3154</v>
      </c>
      <c r="D2864" s="146" t="s">
        <v>3154</v>
      </c>
      <c r="E2864" s="147" t="s">
        <v>3154</v>
      </c>
      <c r="F2864" s="28" t="s">
        <v>273</v>
      </c>
      <c r="G2864" s="153" t="s">
        <v>3154</v>
      </c>
      <c r="H2864" s="146" t="s">
        <v>3154</v>
      </c>
      <c r="I2864" s="29">
        <f t="shared" si="150"/>
        <v>2.4142798597513782E-2</v>
      </c>
      <c r="J2864" s="127" t="s">
        <v>3154</v>
      </c>
      <c r="K2864" s="37">
        <f>SUBTOTAL(9,K2840:K2863)</f>
        <v>5622800</v>
      </c>
      <c r="L2864" s="37">
        <f>SUBTOTAL(9,L2840:L2863)</f>
        <v>5490250</v>
      </c>
      <c r="M2864" s="38">
        <f>SUBTOTAL(9,M2840:M2863)</f>
        <v>3984117.7499999991</v>
      </c>
    </row>
    <row r="2865" spans="1:13" ht="15.75" outlineLevel="1">
      <c r="A2865" s="10">
        <v>17330000</v>
      </c>
      <c r="B2865" s="11">
        <v>0</v>
      </c>
      <c r="C2865" s="19">
        <v>733000</v>
      </c>
      <c r="D2865" s="13">
        <v>1</v>
      </c>
      <c r="E2865" s="136" t="s">
        <v>3154</v>
      </c>
      <c r="F2865" s="15" t="s">
        <v>1565</v>
      </c>
      <c r="G2865" s="137" t="s">
        <v>3154</v>
      </c>
      <c r="H2865" s="13" t="s">
        <v>11</v>
      </c>
      <c r="I2865" s="126" t="s">
        <v>3154</v>
      </c>
      <c r="J2865" s="142" t="s">
        <v>3154</v>
      </c>
      <c r="K2865" s="17">
        <f>VLOOKUP(A2865,[4]גיליון1!$A$1574:$P$7681,10,0)</f>
        <v>0</v>
      </c>
      <c r="L2865" s="139" t="s">
        <v>3154</v>
      </c>
      <c r="M2865" s="140" t="s">
        <v>3154</v>
      </c>
    </row>
    <row r="2866" spans="1:13" ht="15.75" outlineLevel="1">
      <c r="A2866" s="10">
        <v>1733000100</v>
      </c>
      <c r="B2866" s="11">
        <v>100</v>
      </c>
      <c r="C2866" s="19">
        <v>733000</v>
      </c>
      <c r="D2866" s="13">
        <v>1</v>
      </c>
      <c r="E2866" s="136" t="s">
        <v>3154</v>
      </c>
      <c r="F2866" s="15" t="s">
        <v>18</v>
      </c>
      <c r="G2866" s="137" t="s">
        <v>3154</v>
      </c>
      <c r="H2866" s="13" t="s">
        <v>11</v>
      </c>
      <c r="I2866" s="126" t="s">
        <v>3154</v>
      </c>
      <c r="J2866" s="142" t="s">
        <v>3154</v>
      </c>
      <c r="K2866" s="17">
        <f>VLOOKUP(A2866,[4]גיליון1!$A$1574:$P$7681,10,0)</f>
        <v>0</v>
      </c>
      <c r="L2866" s="139" t="s">
        <v>3154</v>
      </c>
      <c r="M2866" s="140" t="s">
        <v>3154</v>
      </c>
    </row>
    <row r="2867" spans="1:13" ht="15.75" outlineLevel="1">
      <c r="A2867" s="10">
        <v>1733000110</v>
      </c>
      <c r="B2867" s="11">
        <v>110</v>
      </c>
      <c r="C2867" s="19">
        <v>733000</v>
      </c>
      <c r="D2867" s="13">
        <v>1</v>
      </c>
      <c r="E2867" s="136" t="s">
        <v>3154</v>
      </c>
      <c r="F2867" s="15" t="s">
        <v>19</v>
      </c>
      <c r="G2867" s="137" t="s">
        <v>3154</v>
      </c>
      <c r="H2867" s="13" t="s">
        <v>20</v>
      </c>
      <c r="I2867" s="16">
        <f t="shared" si="150"/>
        <v>-1</v>
      </c>
      <c r="J2867" s="126" t="s">
        <v>3154</v>
      </c>
      <c r="K2867" s="17">
        <f>VLOOKUP(A2867,[4]גיליון1!$A$1574:$P$7681,10,0)</f>
        <v>0</v>
      </c>
      <c r="L2867" s="17">
        <f>VLOOKUP(A2867,'[2]2023'!$A$9:$I$7853,9,0)</f>
        <v>222900</v>
      </c>
      <c r="M2867" s="18">
        <f>VLOOKUP(A2867,[3]data1683177749303!$A$2:$J$6448,10,0)</f>
        <v>157370.89000000001</v>
      </c>
    </row>
    <row r="2868" spans="1:13" ht="15.75" outlineLevel="1">
      <c r="A2868" s="10">
        <v>1733000119</v>
      </c>
      <c r="B2868" s="11">
        <v>119</v>
      </c>
      <c r="C2868" s="19">
        <v>733000</v>
      </c>
      <c r="D2868" s="13">
        <v>1</v>
      </c>
      <c r="E2868" s="136" t="s">
        <v>3154</v>
      </c>
      <c r="F2868" s="15" t="s">
        <v>21</v>
      </c>
      <c r="G2868" s="137" t="s">
        <v>3154</v>
      </c>
      <c r="H2868" s="13" t="s">
        <v>20</v>
      </c>
      <c r="I2868" s="16">
        <f t="shared" si="150"/>
        <v>0.2300108182533438</v>
      </c>
      <c r="J2868" s="126" t="s">
        <v>3154</v>
      </c>
      <c r="K2868" s="17">
        <f>VLOOKUP(A2868,[4]גיליון1!$A$1574:$P$7681,10,0)</f>
        <v>5002700</v>
      </c>
      <c r="L2868" s="17">
        <f>VLOOKUP(A2868,'[2]2023'!$A$9:$I$7853,9,0)</f>
        <v>4067200</v>
      </c>
      <c r="M2868" s="18">
        <f>VLOOKUP(A2868,[3]data1683177749303!$A$2:$J$6448,10,0)</f>
        <v>4185228.56</v>
      </c>
    </row>
    <row r="2869" spans="1:13" ht="15.75" outlineLevel="1">
      <c r="A2869" s="10">
        <v>1733000122</v>
      </c>
      <c r="B2869" s="11">
        <v>122</v>
      </c>
      <c r="C2869" s="19">
        <v>733000</v>
      </c>
      <c r="D2869" s="13">
        <v>1</v>
      </c>
      <c r="E2869" s="136" t="s">
        <v>3154</v>
      </c>
      <c r="F2869" s="15" t="s">
        <v>22</v>
      </c>
      <c r="G2869" s="137" t="s">
        <v>3154</v>
      </c>
      <c r="H2869" s="13" t="s">
        <v>20</v>
      </c>
      <c r="I2869" s="16">
        <f t="shared" si="150"/>
        <v>0.13168724279835398</v>
      </c>
      <c r="J2869" s="126" t="s">
        <v>3154</v>
      </c>
      <c r="K2869" s="17">
        <f>VLOOKUP(A2869,[4]גיליון1!$A$1574:$P$7681,10,0)</f>
        <v>55000</v>
      </c>
      <c r="L2869" s="17">
        <f>VLOOKUP(A2869,'[2]2023'!$A$9:$I$7853,9,0)</f>
        <v>48600</v>
      </c>
      <c r="M2869" s="18">
        <f>VLOOKUP(A2869,[3]data1683177749303!$A$2:$J$6448,10,0)</f>
        <v>46040.26</v>
      </c>
    </row>
    <row r="2870" spans="1:13" ht="15.75" outlineLevel="1">
      <c r="A2870" s="10">
        <v>1733000126</v>
      </c>
      <c r="B2870" s="11">
        <v>126</v>
      </c>
      <c r="C2870" s="19">
        <v>733000</v>
      </c>
      <c r="D2870" s="13">
        <v>1</v>
      </c>
      <c r="E2870" s="136" t="s">
        <v>3154</v>
      </c>
      <c r="F2870" s="15" t="s">
        <v>23</v>
      </c>
      <c r="G2870" s="137" t="s">
        <v>3154</v>
      </c>
      <c r="H2870" s="13" t="s">
        <v>20</v>
      </c>
      <c r="I2870" s="16">
        <f t="shared" si="150"/>
        <v>8.8495575221238854E-2</v>
      </c>
      <c r="J2870" s="126" t="s">
        <v>3154</v>
      </c>
      <c r="K2870" s="17">
        <f>VLOOKUP(A2870,[4]גיליון1!$A$1574:$P$7681,10,0)</f>
        <v>123000</v>
      </c>
      <c r="L2870" s="17">
        <f>VLOOKUP(A2870,'[2]2023'!$A$9:$I$7853,9,0)</f>
        <v>113000</v>
      </c>
      <c r="M2870" s="18">
        <f>VLOOKUP(A2870,[3]data1683177749303!$A$2:$J$6448,10,0)</f>
        <v>112447.93</v>
      </c>
    </row>
    <row r="2871" spans="1:13" ht="15.75" outlineLevel="1">
      <c r="A2871" s="10">
        <v>1733000130</v>
      </c>
      <c r="B2871" s="11">
        <v>130</v>
      </c>
      <c r="C2871" s="19">
        <v>733000</v>
      </c>
      <c r="D2871" s="13">
        <v>1</v>
      </c>
      <c r="E2871" s="136" t="s">
        <v>3154</v>
      </c>
      <c r="F2871" s="15" t="s">
        <v>24</v>
      </c>
      <c r="G2871" s="137" t="s">
        <v>3154</v>
      </c>
      <c r="H2871" s="13" t="s">
        <v>20</v>
      </c>
      <c r="I2871" s="16">
        <f t="shared" si="150"/>
        <v>0</v>
      </c>
      <c r="J2871" s="126" t="s">
        <v>3154</v>
      </c>
      <c r="K2871" s="17">
        <f>VLOOKUP(A2871,[4]גיליון1!$A$1574:$P$7681,10,0)</f>
        <v>54400</v>
      </c>
      <c r="L2871" s="17">
        <f>VLOOKUP(A2871,'[2]2023'!$A$9:$I$7853,9,0)</f>
        <v>54400</v>
      </c>
      <c r="M2871" s="18">
        <f>VLOOKUP(A2871,[3]data1683177749303!$A$2:$J$6448,10,0)</f>
        <v>1376.79</v>
      </c>
    </row>
    <row r="2872" spans="1:13" ht="15.75" outlineLevel="1">
      <c r="A2872" s="10">
        <v>1733000140</v>
      </c>
      <c r="B2872" s="11">
        <v>140</v>
      </c>
      <c r="C2872" s="19">
        <v>733000</v>
      </c>
      <c r="D2872" s="13">
        <v>1</v>
      </c>
      <c r="E2872" s="136" t="s">
        <v>3154</v>
      </c>
      <c r="F2872" s="15" t="s">
        <v>25</v>
      </c>
      <c r="G2872" s="137" t="s">
        <v>3154</v>
      </c>
      <c r="H2872" s="13" t="s">
        <v>20</v>
      </c>
      <c r="I2872" s="16">
        <f t="shared" si="150"/>
        <v>0.21699078812691908</v>
      </c>
      <c r="J2872" s="126" t="s">
        <v>3154</v>
      </c>
      <c r="K2872" s="17">
        <f>VLOOKUP(A2872,[4]גיליון1!$A$1574:$P$7681,10,0)</f>
        <v>475600</v>
      </c>
      <c r="L2872" s="17">
        <f>VLOOKUP(A2872,'[2]2023'!$A$9:$I$7853,9,0)</f>
        <v>390800</v>
      </c>
      <c r="M2872" s="18">
        <f>VLOOKUP(A2872,[3]data1683177749303!$A$2:$J$6448,10,0)</f>
        <v>465554.03</v>
      </c>
    </row>
    <row r="2873" spans="1:13" ht="15.75" outlineLevel="1">
      <c r="A2873" s="10">
        <v>1733000253</v>
      </c>
      <c r="B2873" s="11">
        <v>253</v>
      </c>
      <c r="C2873" s="19">
        <v>733000</v>
      </c>
      <c r="D2873" s="13">
        <v>1</v>
      </c>
      <c r="E2873" s="136" t="s">
        <v>3154</v>
      </c>
      <c r="F2873" s="15" t="s">
        <v>28</v>
      </c>
      <c r="G2873" s="137" t="s">
        <v>3154</v>
      </c>
      <c r="H2873" s="13" t="s">
        <v>20</v>
      </c>
      <c r="I2873" s="16">
        <f t="shared" si="150"/>
        <v>-0.24026590693257355</v>
      </c>
      <c r="J2873" s="126" t="s">
        <v>3154</v>
      </c>
      <c r="K2873" s="17">
        <f>VLOOKUP(A2873,[4]גיליון1!$A$1574:$P$7681,10,0)</f>
        <v>80000</v>
      </c>
      <c r="L2873" s="17">
        <f>VLOOKUP(A2873,'[2]2023'!$A$9:$I$7853,9,0)</f>
        <v>105300</v>
      </c>
      <c r="M2873" s="18">
        <f>VLOOKUP(A2873,[3]data1683177749303!$A$2:$J$6448,10,0)</f>
        <v>56015.63</v>
      </c>
    </row>
    <row r="2874" spans="1:13" ht="15.75" outlineLevel="1">
      <c r="A2874" s="10">
        <v>1733000400</v>
      </c>
      <c r="B2874" s="11">
        <v>400</v>
      </c>
      <c r="C2874" s="19">
        <v>733000</v>
      </c>
      <c r="D2874" s="13">
        <v>1</v>
      </c>
      <c r="E2874" s="136" t="s">
        <v>3154</v>
      </c>
      <c r="F2874" s="15" t="s">
        <v>29</v>
      </c>
      <c r="G2874" s="137" t="s">
        <v>3154</v>
      </c>
      <c r="H2874" s="13" t="s">
        <v>11</v>
      </c>
      <c r="I2874" s="126" t="s">
        <v>3154</v>
      </c>
      <c r="J2874" s="126" t="s">
        <v>3154</v>
      </c>
      <c r="K2874" s="17">
        <f>VLOOKUP(A2874,[4]גיליון1!$A$1574:$P$7681,10,0)</f>
        <v>0</v>
      </c>
      <c r="L2874" s="17">
        <f>VLOOKUP(A2874,'[2]2023'!$A$9:$I$7853,9,0)</f>
        <v>0</v>
      </c>
      <c r="M2874" s="140" t="s">
        <v>3154</v>
      </c>
    </row>
    <row r="2875" spans="1:13" ht="15.75" outlineLevel="1">
      <c r="A2875" s="10">
        <v>1733000471</v>
      </c>
      <c r="B2875" s="11">
        <v>471</v>
      </c>
      <c r="C2875" s="19">
        <v>733000</v>
      </c>
      <c r="D2875" s="13">
        <v>1</v>
      </c>
      <c r="E2875" s="136" t="s">
        <v>3154</v>
      </c>
      <c r="F2875" s="15" t="s">
        <v>87</v>
      </c>
      <c r="G2875" s="137" t="s">
        <v>3154</v>
      </c>
      <c r="H2875" s="13" t="s">
        <v>34</v>
      </c>
      <c r="I2875" s="16">
        <f t="shared" si="150"/>
        <v>-9.8245614035087692E-2</v>
      </c>
      <c r="J2875" s="126" t="s">
        <v>3154</v>
      </c>
      <c r="K2875" s="17">
        <v>25700</v>
      </c>
      <c r="L2875" s="17">
        <f>VLOOKUP(A2875,'[2]2023'!$A$9:$I$7853,9,0)</f>
        <v>28500</v>
      </c>
      <c r="M2875" s="18">
        <f>VLOOKUP(A2875,[3]data1683177749303!$A$2:$J$6448,10,0)</f>
        <v>27995.31</v>
      </c>
    </row>
    <row r="2876" spans="1:13" ht="15.75" outlineLevel="1">
      <c r="A2876" s="10">
        <v>1733000511</v>
      </c>
      <c r="B2876" s="11">
        <v>511</v>
      </c>
      <c r="C2876" s="19">
        <v>733000</v>
      </c>
      <c r="D2876" s="13">
        <v>1</v>
      </c>
      <c r="E2876" s="136" t="s">
        <v>3154</v>
      </c>
      <c r="F2876" s="15" t="s">
        <v>88</v>
      </c>
      <c r="G2876" s="137" t="s">
        <v>3154</v>
      </c>
      <c r="H2876" s="13" t="s">
        <v>34</v>
      </c>
      <c r="I2876" s="16">
        <f t="shared" si="150"/>
        <v>0.64285714285714279</v>
      </c>
      <c r="J2876" s="126" t="s">
        <v>3154</v>
      </c>
      <c r="K2876" s="17">
        <f>1300+1000</f>
        <v>2300</v>
      </c>
      <c r="L2876" s="17">
        <f>VLOOKUP(A2876,'[2]2023'!$A$9:$I$7853,9,0)</f>
        <v>1400</v>
      </c>
      <c r="M2876" s="18">
        <f>VLOOKUP(A2876,[3]data1683177749303!$A$2:$J$6448,10,0)</f>
        <v>1400</v>
      </c>
    </row>
    <row r="2877" spans="1:13" ht="15.75" outlineLevel="1">
      <c r="A2877" s="10">
        <v>1733000550</v>
      </c>
      <c r="B2877" s="11">
        <v>550</v>
      </c>
      <c r="C2877" s="19">
        <v>733000</v>
      </c>
      <c r="D2877" s="13">
        <v>1</v>
      </c>
      <c r="E2877" s="136" t="s">
        <v>3154</v>
      </c>
      <c r="F2877" s="48" t="s">
        <v>1566</v>
      </c>
      <c r="G2877" s="165" t="s">
        <v>3154</v>
      </c>
      <c r="H2877" s="13" t="s">
        <v>34</v>
      </c>
      <c r="I2877" s="16">
        <f t="shared" si="150"/>
        <v>-0.10526315789473684</v>
      </c>
      <c r="J2877" s="126" t="s">
        <v>3154</v>
      </c>
      <c r="K2877" s="17">
        <v>6800</v>
      </c>
      <c r="L2877" s="17">
        <f>VLOOKUP(A2877,'[2]2023'!$A$9:$I$7853,9,0)</f>
        <v>7600</v>
      </c>
      <c r="M2877" s="18">
        <f>VLOOKUP(A2877,[3]data1683177749303!$A$2:$J$6448,10,0)</f>
        <v>0</v>
      </c>
    </row>
    <row r="2878" spans="1:13" ht="15.75" outlineLevel="1">
      <c r="A2878" s="10">
        <v>1733000561</v>
      </c>
      <c r="B2878" s="11">
        <v>561</v>
      </c>
      <c r="C2878" s="19">
        <v>733000</v>
      </c>
      <c r="D2878" s="13">
        <v>1</v>
      </c>
      <c r="E2878" s="136" t="s">
        <v>3154</v>
      </c>
      <c r="F2878" s="15" t="s">
        <v>59</v>
      </c>
      <c r="G2878" s="137" t="s">
        <v>3154</v>
      </c>
      <c r="H2878" s="13" t="s">
        <v>34</v>
      </c>
      <c r="I2878" s="16">
        <f t="shared" si="150"/>
        <v>-9.9999999999999978E-2</v>
      </c>
      <c r="J2878" s="126" t="s">
        <v>3154</v>
      </c>
      <c r="K2878" s="17">
        <f>VLOOKUP(A2878,[4]גיליון1!$A$1574:$P$7681,10,0)</f>
        <v>900</v>
      </c>
      <c r="L2878" s="17">
        <f>VLOOKUP(A2878,'[2]2023'!$A$9:$I$7853,9,0)</f>
        <v>1000</v>
      </c>
      <c r="M2878" s="18">
        <f>VLOOKUP(A2878,[3]data1683177749303!$A$2:$J$6448,10,0)</f>
        <v>0</v>
      </c>
    </row>
    <row r="2879" spans="1:13" ht="15.75" outlineLevel="1">
      <c r="A2879" s="10">
        <v>1733000562</v>
      </c>
      <c r="B2879" s="11">
        <v>562</v>
      </c>
      <c r="C2879" s="19">
        <v>733000</v>
      </c>
      <c r="D2879" s="13">
        <v>1</v>
      </c>
      <c r="E2879" s="136" t="s">
        <v>3154</v>
      </c>
      <c r="F2879" s="15" t="s">
        <v>60</v>
      </c>
      <c r="G2879" s="137" t="s">
        <v>3154</v>
      </c>
      <c r="H2879" s="13" t="s">
        <v>34</v>
      </c>
      <c r="I2879" s="126" t="s">
        <v>3154</v>
      </c>
      <c r="J2879" s="126" t="s">
        <v>3154</v>
      </c>
      <c r="K2879" s="17">
        <f>VLOOKUP(A2879,[4]גיליון1!$A$1574:$P$7681,10,0)</f>
        <v>0</v>
      </c>
      <c r="L2879" s="17">
        <f>VLOOKUP(A2879,'[2]2023'!$A$9:$I$7853,9,0)</f>
        <v>0</v>
      </c>
      <c r="M2879" s="18">
        <f>VLOOKUP(A2879,[3]data1683177749303!$A$2:$J$6448,10,0)</f>
        <v>63</v>
      </c>
    </row>
    <row r="2880" spans="1:13" ht="15.75" outlineLevel="1">
      <c r="A2880" s="10">
        <v>1733000563</v>
      </c>
      <c r="B2880" s="11">
        <v>563</v>
      </c>
      <c r="C2880" s="19">
        <v>733000</v>
      </c>
      <c r="D2880" s="13">
        <v>1</v>
      </c>
      <c r="E2880" s="136" t="s">
        <v>3154</v>
      </c>
      <c r="F2880" s="15" t="s">
        <v>1567</v>
      </c>
      <c r="G2880" s="137" t="s">
        <v>3154</v>
      </c>
      <c r="H2880" s="13" t="s">
        <v>34</v>
      </c>
      <c r="I2880" s="126" t="s">
        <v>3154</v>
      </c>
      <c r="J2880" s="126" t="s">
        <v>3154</v>
      </c>
      <c r="K2880" s="17">
        <f>VLOOKUP(A2880,[4]גיליון1!$A$1574:$P$7681,10,0)</f>
        <v>0</v>
      </c>
      <c r="L2880" s="17">
        <f>VLOOKUP(A2880,'[2]2023'!$A$9:$I$7853,9,0)</f>
        <v>0</v>
      </c>
      <c r="M2880" s="18">
        <f>VLOOKUP(A2880,[3]data1683177749303!$A$2:$J$6448,10,0)</f>
        <v>0</v>
      </c>
    </row>
    <row r="2881" spans="1:13" ht="15.75" outlineLevel="1">
      <c r="A2881" s="10">
        <v>1733000564</v>
      </c>
      <c r="B2881" s="11">
        <v>564</v>
      </c>
      <c r="C2881" s="19">
        <v>733000</v>
      </c>
      <c r="D2881" s="13">
        <v>1</v>
      </c>
      <c r="E2881" s="136" t="s">
        <v>3154</v>
      </c>
      <c r="F2881" s="15" t="s">
        <v>1568</v>
      </c>
      <c r="G2881" s="137" t="s">
        <v>3154</v>
      </c>
      <c r="H2881" s="13" t="s">
        <v>34</v>
      </c>
      <c r="I2881" s="16">
        <f t="shared" ref="I2881:I2946" si="153">K2881/L2881-1</f>
        <v>-9.7902097902097918E-2</v>
      </c>
      <c r="J2881" s="126" t="s">
        <v>3154</v>
      </c>
      <c r="K2881" s="17">
        <v>12900</v>
      </c>
      <c r="L2881" s="17">
        <f>VLOOKUP(A2881,'[2]2023'!$A$9:$I$7853,9,0)</f>
        <v>14300</v>
      </c>
      <c r="M2881" s="18">
        <f>VLOOKUP(A2881,[3]data1683177749303!$A$2:$J$6448,10,0)</f>
        <v>23577</v>
      </c>
    </row>
    <row r="2882" spans="1:13" ht="15.75" outlineLevel="1">
      <c r="A2882" s="10">
        <v>1733000565</v>
      </c>
      <c r="B2882" s="11">
        <v>565</v>
      </c>
      <c r="C2882" s="19">
        <v>733000</v>
      </c>
      <c r="D2882" s="13">
        <v>1</v>
      </c>
      <c r="E2882" s="136" t="s">
        <v>3154</v>
      </c>
      <c r="F2882" s="48" t="s">
        <v>1569</v>
      </c>
      <c r="G2882" s="165" t="s">
        <v>3154</v>
      </c>
      <c r="H2882" s="13" t="s">
        <v>34</v>
      </c>
      <c r="I2882" s="126" t="s">
        <v>3154</v>
      </c>
      <c r="J2882" s="126" t="s">
        <v>3154</v>
      </c>
      <c r="K2882" s="17">
        <f>VLOOKUP(A2882,[4]גיליון1!$A$1574:$P$7681,10,0)</f>
        <v>0</v>
      </c>
      <c r="L2882" s="17">
        <f>VLOOKUP(A2882,'[2]2023'!$A$9:$I$7853,9,0)</f>
        <v>0</v>
      </c>
      <c r="M2882" s="18">
        <f>VLOOKUP(A2882,[3]data1683177749303!$A$2:$J$6448,10,0)</f>
        <v>0</v>
      </c>
    </row>
    <row r="2883" spans="1:13" ht="15.75" outlineLevel="1">
      <c r="A2883" s="10">
        <v>1733000570</v>
      </c>
      <c r="B2883" s="11">
        <v>570</v>
      </c>
      <c r="C2883" s="19">
        <v>733000</v>
      </c>
      <c r="D2883" s="13">
        <v>1</v>
      </c>
      <c r="E2883" s="136" t="s">
        <v>3154</v>
      </c>
      <c r="F2883" s="15" t="s">
        <v>1570</v>
      </c>
      <c r="G2883" s="137" t="s">
        <v>3154</v>
      </c>
      <c r="H2883" s="13" t="s">
        <v>31</v>
      </c>
      <c r="I2883" s="16">
        <f t="shared" si="153"/>
        <v>-1</v>
      </c>
      <c r="J2883" s="126" t="s">
        <v>3154</v>
      </c>
      <c r="K2883" s="17">
        <f>VLOOKUP(A2883,[4]גיליון1!$A$1574:$P$7681,10,0)</f>
        <v>0</v>
      </c>
      <c r="L2883" s="17">
        <f>VLOOKUP(A2883,'[2]2023'!$A$9:$I$7853,9,0)</f>
        <v>7400</v>
      </c>
      <c r="M2883" s="18">
        <f>VLOOKUP(A2883,[3]data1683177749303!$A$2:$J$6448,10,0)</f>
        <v>6628.05</v>
      </c>
    </row>
    <row r="2884" spans="1:13" ht="15.75" outlineLevel="1">
      <c r="A2884" s="10">
        <v>1733000571</v>
      </c>
      <c r="B2884" s="11">
        <v>571</v>
      </c>
      <c r="C2884" s="19">
        <v>733000</v>
      </c>
      <c r="D2884" s="13">
        <v>1</v>
      </c>
      <c r="E2884" s="136" t="s">
        <v>3154</v>
      </c>
      <c r="F2884" s="15" t="s">
        <v>91</v>
      </c>
      <c r="G2884" s="137" t="s">
        <v>3154</v>
      </c>
      <c r="H2884" s="13" t="s">
        <v>31</v>
      </c>
      <c r="I2884" s="16">
        <f t="shared" si="153"/>
        <v>0</v>
      </c>
      <c r="J2884" s="126" t="s">
        <v>3154</v>
      </c>
      <c r="K2884" s="17">
        <f>VLOOKUP(A2884,[4]גיליון1!$A$1574:$P$7681,10,0)</f>
        <v>319700</v>
      </c>
      <c r="L2884" s="17">
        <f>VLOOKUP(A2884,'[2]2023'!$A$9:$I$7853,9,0)</f>
        <v>319700</v>
      </c>
      <c r="M2884" s="18">
        <f>VLOOKUP(A2884,[3]data1683177749303!$A$2:$J$6448,10,0)</f>
        <v>319700</v>
      </c>
    </row>
    <row r="2885" spans="1:13" ht="15.75" outlineLevel="1">
      <c r="A2885" s="10">
        <v>1733000580</v>
      </c>
      <c r="B2885" s="11">
        <v>580</v>
      </c>
      <c r="C2885" s="19">
        <v>733000</v>
      </c>
      <c r="D2885" s="13">
        <v>1</v>
      </c>
      <c r="E2885" s="136" t="s">
        <v>3154</v>
      </c>
      <c r="F2885" s="15" t="s">
        <v>1571</v>
      </c>
      <c r="G2885" s="137" t="s">
        <v>3154</v>
      </c>
      <c r="H2885" s="13" t="s">
        <v>31</v>
      </c>
      <c r="I2885" s="16">
        <f t="shared" si="153"/>
        <v>-9.9999999999999978E-2</v>
      </c>
      <c r="J2885" s="126" t="s">
        <v>3154</v>
      </c>
      <c r="K2885" s="17">
        <f>VLOOKUP(A2885,[4]גיליון1!$A$1574:$P$7681,10,0)</f>
        <v>1795500</v>
      </c>
      <c r="L2885" s="17">
        <f>VLOOKUP(A2885,'[2]2023'!$A$9:$I$7853,9,0)</f>
        <v>1995000</v>
      </c>
      <c r="M2885" s="18">
        <f>VLOOKUP(A2885,[3]data1683177749303!$A$2:$J$6448,10,0)</f>
        <v>871521.6</v>
      </c>
    </row>
    <row r="2886" spans="1:13" ht="15.75" outlineLevel="1">
      <c r="A2886" s="10">
        <v>1733000581</v>
      </c>
      <c r="B2886" s="11">
        <v>581</v>
      </c>
      <c r="C2886" s="19">
        <v>733000</v>
      </c>
      <c r="D2886" s="13">
        <v>1</v>
      </c>
      <c r="E2886" s="136" t="s">
        <v>3154</v>
      </c>
      <c r="F2886" s="15" t="s">
        <v>1572</v>
      </c>
      <c r="G2886" s="137" t="s">
        <v>3154</v>
      </c>
      <c r="H2886" s="13" t="s">
        <v>34</v>
      </c>
      <c r="I2886" s="16">
        <f t="shared" si="153"/>
        <v>-9.9999999999999978E-2</v>
      </c>
      <c r="J2886" s="126" t="s">
        <v>3154</v>
      </c>
      <c r="K2886" s="17">
        <f>VLOOKUP(A2886,[4]גיליון1!$A$1574:$P$7681,10,0)</f>
        <v>684000</v>
      </c>
      <c r="L2886" s="17">
        <f>VLOOKUP(A2886,'[2]2023'!$A$9:$I$7853,9,0)</f>
        <v>760000</v>
      </c>
      <c r="M2886" s="18">
        <f>VLOOKUP(A2886,[3]data1683177749303!$A$2:$J$6448,10,0)</f>
        <v>453809.6</v>
      </c>
    </row>
    <row r="2887" spans="1:13" ht="15.75" outlineLevel="1">
      <c r="A2887" s="10">
        <v>1733000753</v>
      </c>
      <c r="B2887" s="11">
        <v>753</v>
      </c>
      <c r="C2887" s="19">
        <v>733000</v>
      </c>
      <c r="D2887" s="13">
        <v>1</v>
      </c>
      <c r="E2887" s="136" t="s">
        <v>3154</v>
      </c>
      <c r="F2887" s="15" t="s">
        <v>28</v>
      </c>
      <c r="G2887" s="137" t="s">
        <v>3154</v>
      </c>
      <c r="H2887" s="13" t="s">
        <v>31</v>
      </c>
      <c r="I2887" s="126" t="s">
        <v>3154</v>
      </c>
      <c r="J2887" s="126" t="s">
        <v>3154</v>
      </c>
      <c r="K2887" s="17">
        <f>VLOOKUP(A2887,[4]גיליון1!$A$1574:$P$7681,10,0)</f>
        <v>0</v>
      </c>
      <c r="L2887" s="17">
        <f>VLOOKUP(A2887,'[2]2023'!$A$9:$I$7853,9,0)</f>
        <v>0</v>
      </c>
      <c r="M2887" s="140" t="s">
        <v>3154</v>
      </c>
    </row>
    <row r="2888" spans="1:13" ht="15.75" outlineLevel="1">
      <c r="A2888" s="10">
        <v>1733000758</v>
      </c>
      <c r="B2888" s="11">
        <v>758</v>
      </c>
      <c r="C2888" s="19">
        <v>733000</v>
      </c>
      <c r="D2888" s="13">
        <v>1</v>
      </c>
      <c r="E2888" s="136" t="s">
        <v>3154</v>
      </c>
      <c r="F2888" s="15" t="s">
        <v>1573</v>
      </c>
      <c r="G2888" s="137" t="s">
        <v>3154</v>
      </c>
      <c r="H2888" s="13" t="s">
        <v>31</v>
      </c>
      <c r="I2888" s="126" t="s">
        <v>3154</v>
      </c>
      <c r="J2888" s="126" t="s">
        <v>3154</v>
      </c>
      <c r="K2888" s="17">
        <f>VLOOKUP(A2888,[4]גיליון1!$A$1574:$P$7681,10,0)</f>
        <v>0</v>
      </c>
      <c r="L2888" s="17">
        <f>VLOOKUP(A2888,'[2]2023'!$A$9:$I$7853,9,0)</f>
        <v>0</v>
      </c>
      <c r="M2888" s="18">
        <f>VLOOKUP(A2888,[3]data1683177749303!$A$2:$J$6448,10,0)</f>
        <v>0</v>
      </c>
    </row>
    <row r="2889" spans="1:13" ht="15.75" outlineLevel="1">
      <c r="A2889" s="10">
        <v>1733000931</v>
      </c>
      <c r="B2889" s="11">
        <v>931</v>
      </c>
      <c r="C2889" s="19">
        <v>733000</v>
      </c>
      <c r="D2889" s="13">
        <v>1</v>
      </c>
      <c r="E2889" s="136" t="s">
        <v>3154</v>
      </c>
      <c r="F2889" s="15" t="s">
        <v>1574</v>
      </c>
      <c r="G2889" s="137" t="s">
        <v>3154</v>
      </c>
      <c r="H2889" s="13" t="s">
        <v>31</v>
      </c>
      <c r="I2889" s="126" t="s">
        <v>3154</v>
      </c>
      <c r="J2889" s="126" t="s">
        <v>3154</v>
      </c>
      <c r="K2889" s="17">
        <f>VLOOKUP(A2889,[4]גיליון1!$A$1574:$P$7681,10,0)</f>
        <v>0</v>
      </c>
      <c r="L2889" s="17">
        <f>VLOOKUP(A2889,'[2]2023'!$A$9:$I$7853,9,0)</f>
        <v>0</v>
      </c>
      <c r="M2889" s="18">
        <f>VLOOKUP(A2889,[3]data1683177749303!$A$2:$J$6448,10,0)</f>
        <v>0</v>
      </c>
    </row>
    <row r="2890" spans="1:13" ht="16.5" thickBot="1">
      <c r="A2890" s="10">
        <v>1733000961</v>
      </c>
      <c r="B2890" s="11">
        <v>961</v>
      </c>
      <c r="C2890" s="19">
        <v>733000</v>
      </c>
      <c r="D2890" s="13">
        <v>1</v>
      </c>
      <c r="E2890" s="136" t="s">
        <v>3154</v>
      </c>
      <c r="F2890" s="15" t="s">
        <v>79</v>
      </c>
      <c r="G2890" s="137" t="s">
        <v>3154</v>
      </c>
      <c r="H2890" s="13" t="s">
        <v>34</v>
      </c>
      <c r="I2890" s="126" t="s">
        <v>3154</v>
      </c>
      <c r="J2890" s="126" t="s">
        <v>3154</v>
      </c>
      <c r="K2890" s="17">
        <f>VLOOKUP(A2890,[4]גיליון1!$A$1574:$P$7681,10,0)</f>
        <v>0</v>
      </c>
      <c r="L2890" s="17">
        <f>VLOOKUP(A2890,'[2]2023'!$A$9:$I$7853,9,0)</f>
        <v>0</v>
      </c>
      <c r="M2890" s="140" t="s">
        <v>3154</v>
      </c>
    </row>
    <row r="2891" spans="1:13" ht="16.5" outlineLevel="1" thickBot="1">
      <c r="A2891" s="125" t="s">
        <v>3154</v>
      </c>
      <c r="B2891" s="25" t="s">
        <v>1575</v>
      </c>
      <c r="C2891" s="146" t="s">
        <v>3154</v>
      </c>
      <c r="D2891" s="146" t="s">
        <v>3154</v>
      </c>
      <c r="E2891" s="147" t="s">
        <v>3154</v>
      </c>
      <c r="F2891" s="28" t="s">
        <v>1565</v>
      </c>
      <c r="G2891" s="153" t="s">
        <v>3154</v>
      </c>
      <c r="H2891" s="146" t="s">
        <v>3154</v>
      </c>
      <c r="I2891" s="29">
        <f t="shared" si="153"/>
        <v>6.1619004313576031E-2</v>
      </c>
      <c r="J2891" s="127" t="s">
        <v>3154</v>
      </c>
      <c r="K2891" s="37">
        <f t="shared" ref="K2891:M2891" si="154">SUBTOTAL(9,K2867:K2890)</f>
        <v>8638500</v>
      </c>
      <c r="L2891" s="37">
        <f t="shared" si="154"/>
        <v>8137100</v>
      </c>
      <c r="M2891" s="38">
        <f t="shared" si="154"/>
        <v>6728728.6499999985</v>
      </c>
    </row>
    <row r="2892" spans="1:13" ht="15.75" outlineLevel="1">
      <c r="A2892" s="10">
        <v>17333000</v>
      </c>
      <c r="B2892" s="32">
        <v>0</v>
      </c>
      <c r="C2892" s="49">
        <v>733300</v>
      </c>
      <c r="D2892" s="34">
        <v>1</v>
      </c>
      <c r="E2892" s="151" t="s">
        <v>3154</v>
      </c>
      <c r="F2892" s="35" t="s">
        <v>1576</v>
      </c>
      <c r="G2892" s="152" t="s">
        <v>3154</v>
      </c>
      <c r="H2892" s="34" t="s">
        <v>11</v>
      </c>
      <c r="I2892" s="142" t="s">
        <v>3154</v>
      </c>
      <c r="J2892" s="142" t="s">
        <v>3154</v>
      </c>
      <c r="K2892" s="17">
        <f>VLOOKUP(A2892,[4]גיליון1!$A$1574:$P$7681,10,0)</f>
        <v>0</v>
      </c>
      <c r="L2892" s="139" t="s">
        <v>3154</v>
      </c>
      <c r="M2892" s="140" t="s">
        <v>3154</v>
      </c>
    </row>
    <row r="2893" spans="1:13" ht="15.75" outlineLevel="1">
      <c r="A2893" s="10">
        <v>1733300100</v>
      </c>
      <c r="B2893" s="11">
        <v>100</v>
      </c>
      <c r="C2893" s="19">
        <v>733300</v>
      </c>
      <c r="D2893" s="13">
        <v>1</v>
      </c>
      <c r="E2893" s="136" t="s">
        <v>3154</v>
      </c>
      <c r="F2893" s="15" t="s">
        <v>18</v>
      </c>
      <c r="G2893" s="137" t="s">
        <v>3154</v>
      </c>
      <c r="H2893" s="13" t="s">
        <v>11</v>
      </c>
      <c r="I2893" s="126" t="s">
        <v>3154</v>
      </c>
      <c r="J2893" s="142" t="s">
        <v>3154</v>
      </c>
      <c r="K2893" s="17">
        <f>VLOOKUP(A2893,[4]גיליון1!$A$1574:$P$7681,10,0)</f>
        <v>0</v>
      </c>
      <c r="L2893" s="139" t="s">
        <v>3154</v>
      </c>
      <c r="M2893" s="140" t="s">
        <v>3154</v>
      </c>
    </row>
    <row r="2894" spans="1:13" ht="15.75" outlineLevel="1">
      <c r="A2894" s="10">
        <v>1733300110</v>
      </c>
      <c r="B2894" s="11">
        <v>110</v>
      </c>
      <c r="C2894" s="19">
        <v>733300</v>
      </c>
      <c r="D2894" s="13">
        <v>1</v>
      </c>
      <c r="E2894" s="136" t="s">
        <v>3154</v>
      </c>
      <c r="F2894" s="15" t="s">
        <v>19</v>
      </c>
      <c r="G2894" s="137" t="s">
        <v>3154</v>
      </c>
      <c r="H2894" s="13" t="s">
        <v>20</v>
      </c>
      <c r="I2894" s="16">
        <f t="shared" si="153"/>
        <v>-1</v>
      </c>
      <c r="J2894" s="126" t="s">
        <v>3154</v>
      </c>
      <c r="K2894" s="17">
        <f>VLOOKUP(A2894,[4]גיליון1!$A$1574:$P$7681,10,0)</f>
        <v>0</v>
      </c>
      <c r="L2894" s="17">
        <f>VLOOKUP(A2894,'[2]2023'!$A$9:$I$7853,9,0)</f>
        <v>266900</v>
      </c>
      <c r="M2894" s="18">
        <f>VLOOKUP(A2894,[3]data1683177749303!$A$2:$J$6448,10,0)</f>
        <v>219099.7</v>
      </c>
    </row>
    <row r="2895" spans="1:13" ht="15.75" outlineLevel="1">
      <c r="A2895" s="10">
        <v>1733300119</v>
      </c>
      <c r="B2895" s="11">
        <v>119</v>
      </c>
      <c r="C2895" s="19">
        <v>733300</v>
      </c>
      <c r="D2895" s="13">
        <v>1</v>
      </c>
      <c r="E2895" s="136" t="s">
        <v>3154</v>
      </c>
      <c r="F2895" s="15" t="s">
        <v>21</v>
      </c>
      <c r="G2895" s="137" t="s">
        <v>3154</v>
      </c>
      <c r="H2895" s="13" t="s">
        <v>20</v>
      </c>
      <c r="I2895" s="16">
        <f t="shared" si="153"/>
        <v>0.13692651238327236</v>
      </c>
      <c r="J2895" s="126" t="s">
        <v>3154</v>
      </c>
      <c r="K2895" s="17">
        <f>VLOOKUP(A2895,[4]גיליון1!$A$1574:$P$7681,10,0)</f>
        <v>3360300</v>
      </c>
      <c r="L2895" s="17">
        <f>VLOOKUP(A2895,'[2]2023'!$A$9:$I$7853,9,0)</f>
        <v>2955600</v>
      </c>
      <c r="M2895" s="18">
        <f>VLOOKUP(A2895,[3]data1683177749303!$A$2:$J$6448,10,0)</f>
        <v>2467506.91</v>
      </c>
    </row>
    <row r="2896" spans="1:13" ht="15.75" outlineLevel="1">
      <c r="A2896" s="10">
        <v>1733300122</v>
      </c>
      <c r="B2896" s="11">
        <v>122</v>
      </c>
      <c r="C2896" s="19">
        <v>733300</v>
      </c>
      <c r="D2896" s="13">
        <v>1</v>
      </c>
      <c r="E2896" s="136" t="s">
        <v>3154</v>
      </c>
      <c r="F2896" s="15" t="s">
        <v>22</v>
      </c>
      <c r="G2896" s="137" t="s">
        <v>3154</v>
      </c>
      <c r="H2896" s="13" t="s">
        <v>20</v>
      </c>
      <c r="I2896" s="16">
        <f t="shared" si="153"/>
        <v>-0.15789473684210531</v>
      </c>
      <c r="J2896" s="126" t="s">
        <v>3154</v>
      </c>
      <c r="K2896" s="17">
        <f>VLOOKUP(A2896,[4]גיליון1!$A$1574:$P$7681,10,0)</f>
        <v>24000</v>
      </c>
      <c r="L2896" s="17">
        <f>VLOOKUP(A2896,'[2]2023'!$A$9:$I$7853,9,0)</f>
        <v>28500</v>
      </c>
      <c r="M2896" s="18">
        <f>VLOOKUP(A2896,[3]data1683177749303!$A$2:$J$6448,10,0)</f>
        <v>29938.61</v>
      </c>
    </row>
    <row r="2897" spans="1:13" ht="15.75" outlineLevel="1">
      <c r="A2897" s="10">
        <v>1733300126</v>
      </c>
      <c r="B2897" s="11">
        <v>126</v>
      </c>
      <c r="C2897" s="19">
        <v>733300</v>
      </c>
      <c r="D2897" s="13">
        <v>1</v>
      </c>
      <c r="E2897" s="136" t="s">
        <v>3154</v>
      </c>
      <c r="F2897" s="15" t="s">
        <v>23</v>
      </c>
      <c r="G2897" s="137" t="s">
        <v>3154</v>
      </c>
      <c r="H2897" s="13" t="s">
        <v>20</v>
      </c>
      <c r="I2897" s="16">
        <f t="shared" si="153"/>
        <v>0.3046875</v>
      </c>
      <c r="J2897" s="126" t="s">
        <v>3154</v>
      </c>
      <c r="K2897" s="17">
        <f>VLOOKUP(A2897,[4]גיליון1!$A$1574:$P$7681,10,0)</f>
        <v>83500</v>
      </c>
      <c r="L2897" s="17">
        <f>VLOOKUP(A2897,'[2]2023'!$A$9:$I$7853,9,0)</f>
        <v>64000</v>
      </c>
      <c r="M2897" s="18">
        <f>VLOOKUP(A2897,[3]data1683177749303!$A$2:$J$6448,10,0)</f>
        <v>73037.34</v>
      </c>
    </row>
    <row r="2898" spans="1:13" ht="15.75" outlineLevel="1">
      <c r="A2898" s="10">
        <v>1733300130</v>
      </c>
      <c r="B2898" s="11">
        <v>130</v>
      </c>
      <c r="C2898" s="19">
        <v>733300</v>
      </c>
      <c r="D2898" s="13">
        <v>1</v>
      </c>
      <c r="E2898" s="136" t="s">
        <v>3154</v>
      </c>
      <c r="F2898" s="15" t="s">
        <v>24</v>
      </c>
      <c r="G2898" s="137" t="s">
        <v>3154</v>
      </c>
      <c r="H2898" s="13" t="s">
        <v>20</v>
      </c>
      <c r="I2898" s="16">
        <f t="shared" si="153"/>
        <v>0</v>
      </c>
      <c r="J2898" s="126" t="s">
        <v>3154</v>
      </c>
      <c r="K2898" s="17">
        <f>VLOOKUP(A2898,[4]גיליון1!$A$1574:$P$7681,10,0)</f>
        <v>130700</v>
      </c>
      <c r="L2898" s="17">
        <f>VLOOKUP(A2898,'[2]2023'!$A$9:$I$7853,9,0)</f>
        <v>130700</v>
      </c>
      <c r="M2898" s="18">
        <f>VLOOKUP(A2898,[3]data1683177749303!$A$2:$J$6448,10,0)</f>
        <v>132932.49</v>
      </c>
    </row>
    <row r="2899" spans="1:13" ht="15.75" outlineLevel="1">
      <c r="A2899" s="10">
        <v>1733300140</v>
      </c>
      <c r="B2899" s="11">
        <v>140</v>
      </c>
      <c r="C2899" s="19">
        <v>733300</v>
      </c>
      <c r="D2899" s="13">
        <v>1</v>
      </c>
      <c r="E2899" s="136" t="s">
        <v>3154</v>
      </c>
      <c r="F2899" s="15" t="s">
        <v>25</v>
      </c>
      <c r="G2899" s="137" t="s">
        <v>3154</v>
      </c>
      <c r="H2899" s="13" t="s">
        <v>20</v>
      </c>
      <c r="I2899" s="16">
        <f t="shared" si="153"/>
        <v>3.0096183679801491E-2</v>
      </c>
      <c r="J2899" s="126" t="s">
        <v>3154</v>
      </c>
      <c r="K2899" s="17">
        <f>VLOOKUP(A2899,[4]גיליון1!$A$1574:$P$7681,10,0)</f>
        <v>332000</v>
      </c>
      <c r="L2899" s="17">
        <f>VLOOKUP(A2899,'[2]2023'!$A$9:$I$7853,9,0)</f>
        <v>322300</v>
      </c>
      <c r="M2899" s="18">
        <f>VLOOKUP(A2899,[3]data1683177749303!$A$2:$J$6448,10,0)</f>
        <v>298923.92</v>
      </c>
    </row>
    <row r="2900" spans="1:13" ht="15.75" outlineLevel="1">
      <c r="A2900" s="10">
        <v>1733300253</v>
      </c>
      <c r="B2900" s="11">
        <v>253</v>
      </c>
      <c r="C2900" s="19">
        <v>733300</v>
      </c>
      <c r="D2900" s="13">
        <v>1</v>
      </c>
      <c r="E2900" s="136" t="s">
        <v>3154</v>
      </c>
      <c r="F2900" s="15" t="s">
        <v>28</v>
      </c>
      <c r="G2900" s="137" t="s">
        <v>3154</v>
      </c>
      <c r="H2900" s="13" t="s">
        <v>20</v>
      </c>
      <c r="I2900" s="126" t="s">
        <v>3154</v>
      </c>
      <c r="J2900" s="126" t="s">
        <v>3154</v>
      </c>
      <c r="K2900" s="17">
        <f>VLOOKUP(A2900,[4]גיליון1!$A$1574:$P$7681,10,0)</f>
        <v>0</v>
      </c>
      <c r="L2900" s="17">
        <f>VLOOKUP(A2900,'[2]2023'!$A$9:$I$7853,9,0)</f>
        <v>0</v>
      </c>
      <c r="M2900" s="18">
        <f>VLOOKUP(A2900,[3]data1683177749303!$A$2:$J$6448,10,0)</f>
        <v>30734.95</v>
      </c>
    </row>
    <row r="2901" spans="1:13" ht="15.75" outlineLevel="1">
      <c r="A2901" s="10">
        <v>1733300471</v>
      </c>
      <c r="B2901" s="11">
        <v>471</v>
      </c>
      <c r="C2901" s="19">
        <v>733300</v>
      </c>
      <c r="D2901" s="13">
        <v>1</v>
      </c>
      <c r="E2901" s="136" t="s">
        <v>3154</v>
      </c>
      <c r="F2901" s="15" t="s">
        <v>87</v>
      </c>
      <c r="G2901" s="137" t="s">
        <v>3154</v>
      </c>
      <c r="H2901" s="13" t="s">
        <v>34</v>
      </c>
      <c r="I2901" s="16">
        <f t="shared" si="153"/>
        <v>1.5639097744360901</v>
      </c>
      <c r="J2901" s="126" t="s">
        <v>3154</v>
      </c>
      <c r="K2901" s="17">
        <v>34100</v>
      </c>
      <c r="L2901" s="17">
        <f>VLOOKUP(A2901,'[2]2023'!$A$9:$I$7853,9,0)</f>
        <v>13300</v>
      </c>
      <c r="M2901" s="18">
        <f>VLOOKUP(A2901,[3]data1683177749303!$A$2:$J$6448,10,0)</f>
        <v>18680.759999999998</v>
      </c>
    </row>
    <row r="2902" spans="1:13" ht="15.75" outlineLevel="1">
      <c r="A2902" s="10">
        <v>1733300511</v>
      </c>
      <c r="B2902" s="11">
        <v>511</v>
      </c>
      <c r="C2902" s="19">
        <v>733300</v>
      </c>
      <c r="D2902" s="13">
        <v>1</v>
      </c>
      <c r="E2902" s="136" t="s">
        <v>3154</v>
      </c>
      <c r="F2902" s="15" t="s">
        <v>88</v>
      </c>
      <c r="G2902" s="137" t="s">
        <v>3154</v>
      </c>
      <c r="H2902" s="13" t="s">
        <v>34</v>
      </c>
      <c r="I2902" s="126" t="s">
        <v>3154</v>
      </c>
      <c r="J2902" s="126" t="s">
        <v>3154</v>
      </c>
      <c r="K2902" s="17">
        <f>VLOOKUP(A2902,[4]גיליון1!$A$1574:$P$7681,10,0)</f>
        <v>0</v>
      </c>
      <c r="L2902" s="139" t="s">
        <v>3154</v>
      </c>
      <c r="M2902" s="140" t="s">
        <v>3154</v>
      </c>
    </row>
    <row r="2903" spans="1:13" ht="15.75" outlineLevel="1">
      <c r="A2903" s="10">
        <v>1733300544</v>
      </c>
      <c r="B2903" s="11">
        <v>544</v>
      </c>
      <c r="C2903" s="19">
        <v>733300</v>
      </c>
      <c r="D2903" s="13">
        <v>1</v>
      </c>
      <c r="E2903" s="136" t="s">
        <v>3154</v>
      </c>
      <c r="F2903" s="15" t="s">
        <v>56</v>
      </c>
      <c r="G2903" s="137" t="s">
        <v>3154</v>
      </c>
      <c r="H2903" s="13" t="s">
        <v>34</v>
      </c>
      <c r="I2903" s="126" t="s">
        <v>3154</v>
      </c>
      <c r="J2903" s="126" t="s">
        <v>3154</v>
      </c>
      <c r="K2903" s="17">
        <f>VLOOKUP(A2903,[4]גיליון1!$A$1574:$P$7681,10,0)</f>
        <v>0</v>
      </c>
      <c r="L2903" s="17">
        <f>VLOOKUP(A2903,'[2]2023'!$A$9:$I$7853,9,0)</f>
        <v>0</v>
      </c>
      <c r="M2903" s="18">
        <f>VLOOKUP(A2903,[3]data1683177749303!$A$2:$J$6448,10,0)</f>
        <v>0</v>
      </c>
    </row>
    <row r="2904" spans="1:13" ht="15.75" outlineLevel="1">
      <c r="A2904" s="10">
        <v>1733300562</v>
      </c>
      <c r="B2904" s="11">
        <v>562</v>
      </c>
      <c r="C2904" s="19">
        <v>733300</v>
      </c>
      <c r="D2904" s="13">
        <v>1</v>
      </c>
      <c r="E2904" s="136" t="s">
        <v>3154</v>
      </c>
      <c r="F2904" s="15" t="s">
        <v>60</v>
      </c>
      <c r="G2904" s="137" t="s">
        <v>3154</v>
      </c>
      <c r="H2904" s="13" t="s">
        <v>34</v>
      </c>
      <c r="I2904" s="16">
        <f t="shared" si="153"/>
        <v>-0.10526315789473684</v>
      </c>
      <c r="J2904" s="126" t="s">
        <v>3154</v>
      </c>
      <c r="K2904" s="17">
        <v>3400</v>
      </c>
      <c r="L2904" s="17">
        <f>VLOOKUP(A2904,'[2]2023'!$A$9:$I$7853,9,0)</f>
        <v>3800</v>
      </c>
      <c r="M2904" s="18">
        <f>VLOOKUP(A2904,[3]data1683177749303!$A$2:$J$6448,10,0)</f>
        <v>672</v>
      </c>
    </row>
    <row r="2905" spans="1:13" ht="15.75" outlineLevel="1">
      <c r="A2905" s="10">
        <v>1733300570</v>
      </c>
      <c r="B2905" s="11">
        <v>570</v>
      </c>
      <c r="C2905" s="19">
        <v>733300</v>
      </c>
      <c r="D2905" s="13">
        <v>1</v>
      </c>
      <c r="E2905" s="136" t="s">
        <v>3154</v>
      </c>
      <c r="F2905" s="78" t="s">
        <v>1577</v>
      </c>
      <c r="G2905" s="137" t="s">
        <v>3154</v>
      </c>
      <c r="H2905" s="13" t="s">
        <v>31</v>
      </c>
      <c r="I2905" s="16">
        <f t="shared" si="153"/>
        <v>-1</v>
      </c>
      <c r="J2905" s="126" t="s">
        <v>3154</v>
      </c>
      <c r="K2905" s="17">
        <f>VLOOKUP(A2905,[4]גיליון1!$A$1574:$P$7681,10,0)</f>
        <v>0</v>
      </c>
      <c r="L2905" s="17">
        <f>VLOOKUP(A2905,'[2]2023'!$A$9:$I$7853,9,0)</f>
        <v>12000</v>
      </c>
      <c r="M2905" s="18">
        <f>VLOOKUP(A2905,[3]data1683177749303!$A$2:$J$6448,10,0)</f>
        <v>11083.6</v>
      </c>
    </row>
    <row r="2906" spans="1:13" ht="15.75" outlineLevel="1">
      <c r="A2906" s="10">
        <v>1733300571</v>
      </c>
      <c r="B2906" s="11">
        <v>571</v>
      </c>
      <c r="C2906" s="19">
        <v>733300</v>
      </c>
      <c r="D2906" s="13">
        <v>1</v>
      </c>
      <c r="E2906" s="136" t="s">
        <v>3154</v>
      </c>
      <c r="F2906" s="15" t="s">
        <v>91</v>
      </c>
      <c r="G2906" s="137" t="s">
        <v>3154</v>
      </c>
      <c r="H2906" s="13" t="s">
        <v>31</v>
      </c>
      <c r="I2906" s="16">
        <f t="shared" si="153"/>
        <v>0</v>
      </c>
      <c r="J2906" s="126" t="s">
        <v>3154</v>
      </c>
      <c r="K2906" s="17">
        <f>VLOOKUP(A2906,[4]גיליון1!$A$1574:$P$7681,10,0)</f>
        <v>87800</v>
      </c>
      <c r="L2906" s="17">
        <f>VLOOKUP(A2906,'[2]2023'!$A$9:$I$7853,9,0)</f>
        <v>87800</v>
      </c>
      <c r="M2906" s="18">
        <f>VLOOKUP(A2906,[3]data1683177749303!$A$2:$J$6448,10,0)</f>
        <v>87800</v>
      </c>
    </row>
    <row r="2907" spans="1:13" ht="15.75" outlineLevel="1">
      <c r="A2907" s="10">
        <v>1733300753</v>
      </c>
      <c r="B2907" s="11">
        <v>753</v>
      </c>
      <c r="C2907" s="19">
        <v>733300</v>
      </c>
      <c r="D2907" s="13">
        <v>1</v>
      </c>
      <c r="E2907" s="136" t="s">
        <v>3154</v>
      </c>
      <c r="F2907" s="15" t="s">
        <v>1578</v>
      </c>
      <c r="G2907" s="137" t="s">
        <v>3154</v>
      </c>
      <c r="H2907" s="13" t="s">
        <v>31</v>
      </c>
      <c r="I2907" s="16">
        <f t="shared" si="153"/>
        <v>-0.10084033613445376</v>
      </c>
      <c r="J2907" s="126" t="s">
        <v>3154</v>
      </c>
      <c r="K2907" s="17">
        <v>21400</v>
      </c>
      <c r="L2907" s="17">
        <f>VLOOKUP(A2907,'[2]2023'!$A$9:$I$7853,9,0)</f>
        <v>23800</v>
      </c>
      <c r="M2907" s="18">
        <f>VLOOKUP(A2907,[3]data1683177749303!$A$2:$J$6448,10,0)</f>
        <v>3061.9</v>
      </c>
    </row>
    <row r="2908" spans="1:13" ht="15.75" outlineLevel="1">
      <c r="A2908" s="10">
        <v>1733300756</v>
      </c>
      <c r="B2908" s="11">
        <v>756</v>
      </c>
      <c r="C2908" s="19">
        <v>733300</v>
      </c>
      <c r="D2908" s="13">
        <v>1</v>
      </c>
      <c r="E2908" s="136" t="s">
        <v>3154</v>
      </c>
      <c r="F2908" s="15" t="s">
        <v>70</v>
      </c>
      <c r="G2908" s="137" t="s">
        <v>3154</v>
      </c>
      <c r="H2908" s="13" t="s">
        <v>31</v>
      </c>
      <c r="I2908" s="126" t="s">
        <v>3154</v>
      </c>
      <c r="J2908" s="126" t="s">
        <v>3154</v>
      </c>
      <c r="K2908" s="17">
        <f>VLOOKUP(A2908,[4]גיליון1!$A$1574:$P$7681,10,0)</f>
        <v>12000</v>
      </c>
      <c r="L2908" s="17">
        <f>VLOOKUP(A2908,'[2]2023'!$A$9:$I$7853,9,0)</f>
        <v>12000</v>
      </c>
      <c r="M2908" s="18">
        <f>VLOOKUP(A2908,[3]data1683177749303!$A$2:$J$6448,10,0)</f>
        <v>0</v>
      </c>
    </row>
    <row r="2909" spans="1:13" ht="15.75" outlineLevel="1">
      <c r="A2909" s="10">
        <v>1733300757</v>
      </c>
      <c r="B2909" s="11">
        <v>757</v>
      </c>
      <c r="C2909" s="19">
        <v>733300</v>
      </c>
      <c r="D2909" s="13">
        <v>1</v>
      </c>
      <c r="E2909" s="136" t="s">
        <v>3154</v>
      </c>
      <c r="F2909" s="15" t="s">
        <v>1579</v>
      </c>
      <c r="G2909" s="137" t="s">
        <v>3154</v>
      </c>
      <c r="H2909" s="13" t="s">
        <v>34</v>
      </c>
      <c r="I2909" s="126" t="s">
        <v>3154</v>
      </c>
      <c r="J2909" s="126" t="s">
        <v>3154</v>
      </c>
      <c r="K2909" s="17">
        <v>112300</v>
      </c>
      <c r="L2909" s="17">
        <f>VLOOKUP(A2909,'[2]2023'!$A$9:$I$7853,9,0)</f>
        <v>112320</v>
      </c>
      <c r="M2909" s="18">
        <f>VLOOKUP(A2909,[3]data1683177749303!$A$2:$J$6448,10,0)</f>
        <v>0</v>
      </c>
    </row>
    <row r="2910" spans="1:13" ht="15.75" outlineLevel="1">
      <c r="A2910" s="10">
        <v>1733300758</v>
      </c>
      <c r="B2910" s="11">
        <v>758</v>
      </c>
      <c r="C2910" s="19">
        <v>733300</v>
      </c>
      <c r="D2910" s="13">
        <v>1</v>
      </c>
      <c r="E2910" s="136" t="s">
        <v>3154</v>
      </c>
      <c r="F2910" s="15" t="s">
        <v>1580</v>
      </c>
      <c r="G2910" s="137" t="s">
        <v>3154</v>
      </c>
      <c r="H2910" s="13" t="s">
        <v>34</v>
      </c>
      <c r="I2910" s="126" t="s">
        <v>3154</v>
      </c>
      <c r="J2910" s="126" t="s">
        <v>3154</v>
      </c>
      <c r="K2910" s="17">
        <f>VLOOKUP(A2910,[4]גיליון1!$A$1574:$P$7681,10,0)</f>
        <v>0</v>
      </c>
      <c r="L2910" s="17">
        <f>VLOOKUP(A2910,'[2]2023'!$A$9:$I$7853,9,0)</f>
        <v>0</v>
      </c>
      <c r="M2910" s="18">
        <f>VLOOKUP(A2910,[3]data1683177749303!$A$2:$J$6448,10,0)</f>
        <v>0</v>
      </c>
    </row>
    <row r="2911" spans="1:13" ht="15.75" outlineLevel="1">
      <c r="A2911" s="10">
        <v>1733300759</v>
      </c>
      <c r="B2911" s="11">
        <v>759</v>
      </c>
      <c r="C2911" s="19">
        <v>733300</v>
      </c>
      <c r="D2911" s="13">
        <v>1</v>
      </c>
      <c r="E2911" s="136" t="s">
        <v>3154</v>
      </c>
      <c r="F2911" s="15" t="s">
        <v>1581</v>
      </c>
      <c r="G2911" s="137" t="s">
        <v>3154</v>
      </c>
      <c r="H2911" s="13" t="s">
        <v>34</v>
      </c>
      <c r="I2911" s="16">
        <f t="shared" si="153"/>
        <v>-9.9999999999999978E-2</v>
      </c>
      <c r="J2911" s="126" t="s">
        <v>3154</v>
      </c>
      <c r="K2911" s="17">
        <f>VLOOKUP(A2911,[4]גיליון1!$A$1574:$P$7681,10,0)</f>
        <v>427500</v>
      </c>
      <c r="L2911" s="17">
        <f>VLOOKUP(A2911,'[2]2023'!$A$9:$I$7853,9,0)</f>
        <v>475000</v>
      </c>
      <c r="M2911" s="18">
        <f>VLOOKUP(A2911,[3]data1683177749303!$A$2:$J$6448,10,0)</f>
        <v>142859.72</v>
      </c>
    </row>
    <row r="2912" spans="1:13" ht="15.75" outlineLevel="1">
      <c r="A2912" s="10">
        <v>1733300744</v>
      </c>
      <c r="B2912" s="11">
        <v>744</v>
      </c>
      <c r="C2912" s="19">
        <v>733300</v>
      </c>
      <c r="D2912" s="13">
        <v>1</v>
      </c>
      <c r="E2912" s="136" t="s">
        <v>3154</v>
      </c>
      <c r="F2912" s="15" t="s">
        <v>1559</v>
      </c>
      <c r="G2912" s="137" t="s">
        <v>3154</v>
      </c>
      <c r="H2912" s="13" t="s">
        <v>34</v>
      </c>
      <c r="I2912" s="126" t="s">
        <v>3154</v>
      </c>
      <c r="J2912" s="126" t="s">
        <v>3154</v>
      </c>
      <c r="K2912" s="17">
        <f>VLOOKUP(A2912,[4]גיליון1!$A$1574:$P$7681,10,0)</f>
        <v>0</v>
      </c>
      <c r="L2912" s="17">
        <f>VLOOKUP(A2912,'[2]2023'!$A$9:$I$7853,9,0)</f>
        <v>0</v>
      </c>
      <c r="M2912" s="18">
        <f>VLOOKUP(A2912,[3]data1683177749303!$A$2:$J$6448,10,0)</f>
        <v>0</v>
      </c>
    </row>
    <row r="2913" spans="1:13" ht="15.75" outlineLevel="1">
      <c r="A2913" s="10">
        <v>1733300933</v>
      </c>
      <c r="B2913" s="11">
        <v>933</v>
      </c>
      <c r="C2913" s="19">
        <v>733300</v>
      </c>
      <c r="D2913" s="13">
        <v>1</v>
      </c>
      <c r="E2913" s="136" t="s">
        <v>3154</v>
      </c>
      <c r="F2913" s="15" t="s">
        <v>1434</v>
      </c>
      <c r="G2913" s="137" t="s">
        <v>3154</v>
      </c>
      <c r="H2913" s="13" t="s">
        <v>34</v>
      </c>
      <c r="I2913" s="16">
        <f t="shared" si="153"/>
        <v>-9.5238095238095233E-2</v>
      </c>
      <c r="J2913" s="126" t="s">
        <v>3154</v>
      </c>
      <c r="K2913" s="17">
        <v>9500</v>
      </c>
      <c r="L2913" s="17">
        <f>VLOOKUP(A2913,'[2]2023'!$A$9:$I$7853,9,0)</f>
        <v>10500</v>
      </c>
      <c r="M2913" s="18">
        <f>VLOOKUP(A2913,[3]data1683177749303!$A$2:$J$6448,10,0)</f>
        <v>8688.1299999999992</v>
      </c>
    </row>
    <row r="2914" spans="1:13" ht="16.5" thickBot="1">
      <c r="A2914" s="10">
        <v>1733300961</v>
      </c>
      <c r="B2914" s="11">
        <v>961</v>
      </c>
      <c r="C2914" s="19">
        <v>733300</v>
      </c>
      <c r="D2914" s="13">
        <v>1</v>
      </c>
      <c r="E2914" s="136" t="s">
        <v>3154</v>
      </c>
      <c r="F2914" s="15" t="s">
        <v>79</v>
      </c>
      <c r="G2914" s="137" t="s">
        <v>3154</v>
      </c>
      <c r="H2914" s="13" t="s">
        <v>34</v>
      </c>
      <c r="I2914" s="126" t="s">
        <v>3154</v>
      </c>
      <c r="J2914" s="126" t="s">
        <v>3154</v>
      </c>
      <c r="K2914" s="17">
        <f>VLOOKUP(A2914,[4]גיליון1!$A$1574:$P$7681,10,0)</f>
        <v>50000</v>
      </c>
      <c r="L2914" s="17">
        <f>VLOOKUP(A2914,'[2]2023'!$A$9:$I$7853,9,0)</f>
        <v>0</v>
      </c>
      <c r="M2914" s="140" t="s">
        <v>3154</v>
      </c>
    </row>
    <row r="2915" spans="1:13" ht="16.5" outlineLevel="1" thickBot="1">
      <c r="A2915" s="125" t="s">
        <v>3154</v>
      </c>
      <c r="B2915" s="25" t="s">
        <v>1582</v>
      </c>
      <c r="C2915" s="146" t="s">
        <v>3154</v>
      </c>
      <c r="D2915" s="146" t="s">
        <v>3154</v>
      </c>
      <c r="E2915" s="147" t="s">
        <v>3154</v>
      </c>
      <c r="F2915" s="28" t="s">
        <v>1576</v>
      </c>
      <c r="G2915" s="153" t="s">
        <v>3154</v>
      </c>
      <c r="H2915" s="146" t="s">
        <v>3154</v>
      </c>
      <c r="I2915" s="29">
        <f t="shared" si="153"/>
        <v>3.7618512256225589E-2</v>
      </c>
      <c r="J2915" s="127" t="s">
        <v>3154</v>
      </c>
      <c r="K2915" s="37">
        <f>SUBTOTAL(9,K2894:K2914)</f>
        <v>4688500</v>
      </c>
      <c r="L2915" s="37">
        <f>SUBTOTAL(9,L2894:L2914)</f>
        <v>4518520</v>
      </c>
      <c r="M2915" s="38">
        <f>SUBTOTAL(9,M2894:M2914)</f>
        <v>3525020.03</v>
      </c>
    </row>
    <row r="2916" spans="1:13" ht="15.75" outlineLevel="1">
      <c r="A2916" s="10">
        <v>17340000</v>
      </c>
      <c r="B2916" s="11">
        <v>0</v>
      </c>
      <c r="C2916" s="19">
        <v>734000</v>
      </c>
      <c r="D2916" s="13">
        <v>1</v>
      </c>
      <c r="E2916" s="136" t="s">
        <v>3154</v>
      </c>
      <c r="F2916" s="15" t="s">
        <v>1583</v>
      </c>
      <c r="G2916" s="137" t="s">
        <v>3154</v>
      </c>
      <c r="H2916" s="13" t="s">
        <v>11</v>
      </c>
      <c r="I2916" s="126" t="s">
        <v>3154</v>
      </c>
      <c r="J2916" s="142" t="s">
        <v>3154</v>
      </c>
      <c r="K2916" s="17">
        <f>VLOOKUP(A2916,[4]גיליון1!$A$1574:$P$7681,10,0)</f>
        <v>0</v>
      </c>
      <c r="L2916" s="139" t="s">
        <v>3154</v>
      </c>
      <c r="M2916" s="140" t="s">
        <v>3154</v>
      </c>
    </row>
    <row r="2917" spans="1:13" ht="15.75" outlineLevel="1">
      <c r="A2917" s="10">
        <v>1734000570</v>
      </c>
      <c r="B2917" s="11">
        <v>570</v>
      </c>
      <c r="C2917" s="19">
        <v>734000</v>
      </c>
      <c r="D2917" s="13">
        <v>1</v>
      </c>
      <c r="E2917" s="136" t="s">
        <v>3154</v>
      </c>
      <c r="F2917" s="15" t="s">
        <v>1584</v>
      </c>
      <c r="G2917" s="137" t="s">
        <v>3154</v>
      </c>
      <c r="H2917" s="13" t="s">
        <v>31</v>
      </c>
      <c r="I2917" s="16">
        <f t="shared" si="153"/>
        <v>-1</v>
      </c>
      <c r="J2917" s="126" t="s">
        <v>3154</v>
      </c>
      <c r="K2917" s="17">
        <f>VLOOKUP(A2917,[4]גיליון1!$A$1574:$P$7681,10,0)</f>
        <v>0</v>
      </c>
      <c r="L2917" s="17">
        <f>VLOOKUP(A2917,'[2]2023'!$A$9:$I$7853,9,0)</f>
        <v>17500</v>
      </c>
      <c r="M2917" s="18">
        <f>VLOOKUP(A2917,[3]data1683177749303!$A$2:$J$6448,10,0)</f>
        <v>16246.62</v>
      </c>
    </row>
    <row r="2918" spans="1:13" ht="15.75" outlineLevel="1">
      <c r="A2918" s="10">
        <v>1734000572</v>
      </c>
      <c r="B2918" s="11">
        <v>572</v>
      </c>
      <c r="C2918" s="19">
        <v>734000</v>
      </c>
      <c r="D2918" s="13">
        <v>1</v>
      </c>
      <c r="E2918" s="136" t="s">
        <v>3154</v>
      </c>
      <c r="F2918" s="78" t="s">
        <v>1585</v>
      </c>
      <c r="G2918" s="137" t="s">
        <v>3154</v>
      </c>
      <c r="H2918" s="13" t="s">
        <v>31</v>
      </c>
      <c r="I2918" s="16">
        <f t="shared" si="153"/>
        <v>-1</v>
      </c>
      <c r="J2918" s="126" t="s">
        <v>3154</v>
      </c>
      <c r="K2918" s="17">
        <f>VLOOKUP(A2918,[4]גיליון1!$A$1574:$P$7681,10,0)</f>
        <v>0</v>
      </c>
      <c r="L2918" s="17">
        <f>VLOOKUP(A2918,'[2]2023'!$A$9:$I$7853,9,0)</f>
        <v>3500</v>
      </c>
      <c r="M2918" s="18">
        <f>VLOOKUP(A2918,[3]data1683177749303!$A$2:$J$6448,10,0)</f>
        <v>2774.8</v>
      </c>
    </row>
    <row r="2919" spans="1:13" ht="16.5" thickBot="1">
      <c r="A2919" s="10">
        <v>1734000700</v>
      </c>
      <c r="B2919" s="11">
        <v>700</v>
      </c>
      <c r="C2919" s="19">
        <v>734000</v>
      </c>
      <c r="D2919" s="13">
        <v>1</v>
      </c>
      <c r="E2919" s="136" t="s">
        <v>3154</v>
      </c>
      <c r="F2919" s="15" t="s">
        <v>61</v>
      </c>
      <c r="G2919" s="137" t="s">
        <v>3154</v>
      </c>
      <c r="H2919" s="13" t="s">
        <v>11</v>
      </c>
      <c r="I2919" s="126" t="s">
        <v>3154</v>
      </c>
      <c r="J2919" s="126" t="s">
        <v>3154</v>
      </c>
      <c r="K2919" s="17">
        <f>VLOOKUP(A2919,[4]גיליון1!$A$1574:$P$7681,10,0)</f>
        <v>0</v>
      </c>
      <c r="L2919" s="17">
        <f>VLOOKUP(A2919,'[2]2023'!$A$9:$I$7853,9,0)</f>
        <v>0</v>
      </c>
      <c r="M2919" s="140" t="s">
        <v>3154</v>
      </c>
    </row>
    <row r="2920" spans="1:13" ht="16.5" outlineLevel="1" thickBot="1">
      <c r="A2920" s="125" t="s">
        <v>3154</v>
      </c>
      <c r="B2920" s="25" t="s">
        <v>1586</v>
      </c>
      <c r="C2920" s="146" t="s">
        <v>3154</v>
      </c>
      <c r="D2920" s="146" t="s">
        <v>3154</v>
      </c>
      <c r="E2920" s="147" t="s">
        <v>3154</v>
      </c>
      <c r="F2920" s="28" t="s">
        <v>1583</v>
      </c>
      <c r="G2920" s="153" t="s">
        <v>3154</v>
      </c>
      <c r="H2920" s="146" t="s">
        <v>3154</v>
      </c>
      <c r="I2920" s="29">
        <f t="shared" si="153"/>
        <v>-1</v>
      </c>
      <c r="J2920" s="127" t="s">
        <v>3154</v>
      </c>
      <c r="K2920" s="37">
        <f t="shared" ref="K2920:M2920" si="155">SUBTOTAL(9,K2917:K2919)</f>
        <v>0</v>
      </c>
      <c r="L2920" s="37">
        <f t="shared" si="155"/>
        <v>21000</v>
      </c>
      <c r="M2920" s="38">
        <f t="shared" si="155"/>
        <v>19021.420000000002</v>
      </c>
    </row>
    <row r="2921" spans="1:13" ht="15.75" outlineLevel="1">
      <c r="A2921" s="10">
        <v>17350000</v>
      </c>
      <c r="B2921" s="11">
        <v>0</v>
      </c>
      <c r="C2921" s="19">
        <v>735000</v>
      </c>
      <c r="D2921" s="13">
        <v>1</v>
      </c>
      <c r="E2921" s="136" t="s">
        <v>3154</v>
      </c>
      <c r="F2921" s="15" t="s">
        <v>1587</v>
      </c>
      <c r="G2921" s="137" t="s">
        <v>3154</v>
      </c>
      <c r="H2921" s="13" t="s">
        <v>11</v>
      </c>
      <c r="I2921" s="126" t="s">
        <v>3154</v>
      </c>
      <c r="J2921" s="142" t="s">
        <v>3154</v>
      </c>
      <c r="K2921" s="17">
        <f>VLOOKUP(A2921,[4]גיליון1!$A$1574:$P$7681,10,0)</f>
        <v>0</v>
      </c>
      <c r="L2921" s="139" t="s">
        <v>3154</v>
      </c>
      <c r="M2921" s="140" t="s">
        <v>3154</v>
      </c>
    </row>
    <row r="2922" spans="1:13" ht="15.75" outlineLevel="1">
      <c r="A2922" s="10">
        <v>1735000110</v>
      </c>
      <c r="B2922" s="11">
        <v>110</v>
      </c>
      <c r="C2922" s="19">
        <v>735000</v>
      </c>
      <c r="D2922" s="13">
        <v>1</v>
      </c>
      <c r="E2922" s="136" t="s">
        <v>3154</v>
      </c>
      <c r="F2922" s="15" t="s">
        <v>19</v>
      </c>
      <c r="G2922" s="137" t="s">
        <v>3154</v>
      </c>
      <c r="H2922" s="13" t="s">
        <v>20</v>
      </c>
      <c r="I2922" s="16">
        <f t="shared" si="153"/>
        <v>-0.25224327018943171</v>
      </c>
      <c r="J2922" s="126" t="s">
        <v>3154</v>
      </c>
      <c r="K2922" s="17">
        <f>VLOOKUP(A2922,[4]גיליון1!$A$1574:$P$7681,10,0)</f>
        <v>150000</v>
      </c>
      <c r="L2922" s="17">
        <f>VLOOKUP(A2922,'[2]2023'!$A$9:$I$7853,9,0)</f>
        <v>200600</v>
      </c>
      <c r="M2922" s="18">
        <f>VLOOKUP(A2922,[3]data1683177749303!$A$2:$J$6448,10,0)</f>
        <v>140641.38</v>
      </c>
    </row>
    <row r="2923" spans="1:13" ht="15.75" outlineLevel="1">
      <c r="A2923" s="10">
        <v>1735000119</v>
      </c>
      <c r="B2923" s="11">
        <v>119</v>
      </c>
      <c r="C2923" s="19">
        <v>735000</v>
      </c>
      <c r="D2923" s="13">
        <v>1</v>
      </c>
      <c r="E2923" s="136" t="s">
        <v>3154</v>
      </c>
      <c r="F2923" s="15" t="s">
        <v>21</v>
      </c>
      <c r="G2923" s="137" t="s">
        <v>3154</v>
      </c>
      <c r="H2923" s="13" t="s">
        <v>20</v>
      </c>
      <c r="I2923" s="16">
        <f t="shared" si="153"/>
        <v>0.33719822109275732</v>
      </c>
      <c r="J2923" s="126" t="s">
        <v>3154</v>
      </c>
      <c r="K2923" s="17">
        <f>VLOOKUP(A2923,[4]גיליון1!$A$1574:$P$7681,10,0)</f>
        <v>1683800</v>
      </c>
      <c r="L2923" s="17">
        <f>VLOOKUP(A2923,'[2]2023'!$A$9:$I$7853,9,0)</f>
        <v>1259200</v>
      </c>
      <c r="M2923" s="18">
        <f>VLOOKUP(A2923,[3]data1683177749303!$A$2:$J$6448,10,0)</f>
        <v>1300736.69</v>
      </c>
    </row>
    <row r="2924" spans="1:13" ht="15.75" outlineLevel="1">
      <c r="A2924" s="10">
        <v>1735000122</v>
      </c>
      <c r="B2924" s="11">
        <v>122</v>
      </c>
      <c r="C2924" s="19">
        <v>735000</v>
      </c>
      <c r="D2924" s="13">
        <v>1</v>
      </c>
      <c r="E2924" s="136" t="s">
        <v>3154</v>
      </c>
      <c r="F2924" s="15" t="s">
        <v>22</v>
      </c>
      <c r="G2924" s="137" t="s">
        <v>3154</v>
      </c>
      <c r="H2924" s="13" t="s">
        <v>20</v>
      </c>
      <c r="I2924" s="16">
        <f t="shared" si="153"/>
        <v>0</v>
      </c>
      <c r="J2924" s="126" t="s">
        <v>3154</v>
      </c>
      <c r="K2924" s="17">
        <f>VLOOKUP(A2924,[4]גיליון1!$A$1574:$P$7681,10,0)</f>
        <v>11500</v>
      </c>
      <c r="L2924" s="17">
        <f>VLOOKUP(A2924,'[2]2023'!$A$9:$I$7853,9,0)</f>
        <v>11500</v>
      </c>
      <c r="M2924" s="18">
        <f>VLOOKUP(A2924,[3]data1683177749303!$A$2:$J$6448,10,0)</f>
        <v>15347.45</v>
      </c>
    </row>
    <row r="2925" spans="1:13" ht="15.75" outlineLevel="1">
      <c r="A2925" s="10">
        <v>1735000126</v>
      </c>
      <c r="B2925" s="11">
        <v>126</v>
      </c>
      <c r="C2925" s="19">
        <v>735000</v>
      </c>
      <c r="D2925" s="13">
        <v>1</v>
      </c>
      <c r="E2925" s="136" t="s">
        <v>3154</v>
      </c>
      <c r="F2925" s="15" t="s">
        <v>23</v>
      </c>
      <c r="G2925" s="137" t="s">
        <v>3154</v>
      </c>
      <c r="H2925" s="13" t="s">
        <v>20</v>
      </c>
      <c r="I2925" s="16">
        <f t="shared" si="153"/>
        <v>0.41935483870967749</v>
      </c>
      <c r="J2925" s="126" t="s">
        <v>3154</v>
      </c>
      <c r="K2925" s="17">
        <f>VLOOKUP(A2925,[4]גיליון1!$A$1574:$P$7681,10,0)</f>
        <v>44000</v>
      </c>
      <c r="L2925" s="17">
        <f>VLOOKUP(A2925,'[2]2023'!$A$9:$I$7853,9,0)</f>
        <v>31000</v>
      </c>
      <c r="M2925" s="18">
        <f>VLOOKUP(A2925,[3]data1683177749303!$A$2:$J$6448,10,0)</f>
        <v>33561.21</v>
      </c>
    </row>
    <row r="2926" spans="1:13" ht="15.75" outlineLevel="1">
      <c r="A2926" s="10">
        <v>1735000130</v>
      </c>
      <c r="B2926" s="11">
        <v>130</v>
      </c>
      <c r="C2926" s="19">
        <v>735000</v>
      </c>
      <c r="D2926" s="13">
        <v>1</v>
      </c>
      <c r="E2926" s="136" t="s">
        <v>3154</v>
      </c>
      <c r="F2926" s="15" t="s">
        <v>24</v>
      </c>
      <c r="G2926" s="137" t="s">
        <v>3154</v>
      </c>
      <c r="H2926" s="13" t="s">
        <v>20</v>
      </c>
      <c r="I2926" s="16">
        <f t="shared" si="153"/>
        <v>0</v>
      </c>
      <c r="J2926" s="126" t="s">
        <v>3154</v>
      </c>
      <c r="K2926" s="17">
        <f>VLOOKUP(A2926,[4]גיליון1!$A$1574:$P$7681,10,0)</f>
        <v>30100</v>
      </c>
      <c r="L2926" s="17">
        <f>VLOOKUP(A2926,'[2]2023'!$A$9:$I$7853,9,0)</f>
        <v>30100</v>
      </c>
      <c r="M2926" s="18">
        <f>VLOOKUP(A2926,[3]data1683177749303!$A$2:$J$6448,10,0)</f>
        <v>1256.2</v>
      </c>
    </row>
    <row r="2927" spans="1:13" ht="15.75" outlineLevel="1">
      <c r="A2927" s="10">
        <v>1735000140</v>
      </c>
      <c r="B2927" s="11">
        <v>140</v>
      </c>
      <c r="C2927" s="19">
        <v>735000</v>
      </c>
      <c r="D2927" s="13">
        <v>1</v>
      </c>
      <c r="E2927" s="136" t="s">
        <v>3154</v>
      </c>
      <c r="F2927" s="15" t="s">
        <v>25</v>
      </c>
      <c r="G2927" s="137" t="s">
        <v>3154</v>
      </c>
      <c r="H2927" s="13" t="s">
        <v>20</v>
      </c>
      <c r="I2927" s="16">
        <f t="shared" si="153"/>
        <v>0.81075491209927608</v>
      </c>
      <c r="J2927" s="126" t="s">
        <v>3154</v>
      </c>
      <c r="K2927" s="17">
        <f>VLOOKUP(A2927,[4]גיליון1!$A$1574:$P$7681,10,0)</f>
        <v>175100</v>
      </c>
      <c r="L2927" s="17">
        <f>VLOOKUP(A2927,'[2]2023'!$A$9:$I$7853,9,0)</f>
        <v>96700</v>
      </c>
      <c r="M2927" s="18">
        <f>VLOOKUP(A2927,[3]data1683177749303!$A$2:$J$6448,10,0)</f>
        <v>165039.78</v>
      </c>
    </row>
    <row r="2928" spans="1:13" ht="15.75" outlineLevel="1">
      <c r="A2928" s="10">
        <v>1735000253</v>
      </c>
      <c r="B2928" s="11">
        <v>253</v>
      </c>
      <c r="C2928" s="19">
        <v>735000</v>
      </c>
      <c r="D2928" s="13">
        <v>1</v>
      </c>
      <c r="E2928" s="136" t="s">
        <v>3154</v>
      </c>
      <c r="F2928" s="15" t="s">
        <v>28</v>
      </c>
      <c r="G2928" s="137" t="s">
        <v>3154</v>
      </c>
      <c r="H2928" s="13" t="s">
        <v>20</v>
      </c>
      <c r="I2928" s="126" t="s">
        <v>3154</v>
      </c>
      <c r="J2928" s="126" t="s">
        <v>3154</v>
      </c>
      <c r="K2928" s="17">
        <f>VLOOKUP(A2928,[4]גיליון1!$A$1574:$P$7681,10,0)</f>
        <v>0</v>
      </c>
      <c r="L2928" s="17">
        <f>VLOOKUP(A2928,'[2]2023'!$A$9:$I$7853,9,0)</f>
        <v>0</v>
      </c>
      <c r="M2928" s="18">
        <f>VLOOKUP(A2928,[3]data1683177749303!$A$2:$J$6448,10,0)</f>
        <v>60611.68</v>
      </c>
    </row>
    <row r="2929" spans="1:13" ht="15.75" outlineLevel="1">
      <c r="A2929" s="10">
        <v>1735000350</v>
      </c>
      <c r="B2929" s="11">
        <v>350</v>
      </c>
      <c r="C2929" s="19">
        <v>735000</v>
      </c>
      <c r="D2929" s="13">
        <v>1</v>
      </c>
      <c r="E2929" s="136" t="s">
        <v>3154</v>
      </c>
      <c r="F2929" s="15" t="s">
        <v>1150</v>
      </c>
      <c r="G2929" s="137" t="s">
        <v>3154</v>
      </c>
      <c r="H2929" s="13" t="s">
        <v>20</v>
      </c>
      <c r="I2929" s="126" t="s">
        <v>3154</v>
      </c>
      <c r="J2929" s="126" t="s">
        <v>3154</v>
      </c>
      <c r="K2929" s="17">
        <f>VLOOKUP(A2929,[4]גיליון1!$A$1574:$P$7681,10,0)</f>
        <v>0</v>
      </c>
      <c r="L2929" s="17">
        <f>VLOOKUP(A2929,'[2]2023'!$A$9:$I$7853,9,0)</f>
        <v>0</v>
      </c>
      <c r="M2929" s="18">
        <f>VLOOKUP(A2929,[3]data1683177749303!$A$2:$J$6448,10,0)</f>
        <v>0</v>
      </c>
    </row>
    <row r="2930" spans="1:13" ht="15.75" outlineLevel="1">
      <c r="A2930" s="10">
        <v>1735000351</v>
      </c>
      <c r="B2930" s="11">
        <v>351</v>
      </c>
      <c r="C2930" s="19">
        <v>735000</v>
      </c>
      <c r="D2930" s="13">
        <v>1</v>
      </c>
      <c r="E2930" s="136" t="s">
        <v>3154</v>
      </c>
      <c r="F2930" s="15" t="s">
        <v>1150</v>
      </c>
      <c r="G2930" s="137" t="s">
        <v>3154</v>
      </c>
      <c r="H2930" s="13" t="s">
        <v>20</v>
      </c>
      <c r="I2930" s="126" t="s">
        <v>3154</v>
      </c>
      <c r="J2930" s="126" t="s">
        <v>3154</v>
      </c>
      <c r="K2930" s="17">
        <f>VLOOKUP(A2930,[4]גיליון1!$A$1574:$P$7681,10,0)</f>
        <v>0</v>
      </c>
      <c r="L2930" s="17">
        <f>VLOOKUP(A2930,'[2]2023'!$A$9:$I$7853,9,0)</f>
        <v>0</v>
      </c>
      <c r="M2930" s="18">
        <f>VLOOKUP(A2930,[3]data1683177749303!$A$2:$J$6448,10,0)</f>
        <v>0</v>
      </c>
    </row>
    <row r="2931" spans="1:13" ht="15.75" outlineLevel="1">
      <c r="A2931" s="10">
        <v>1735000420</v>
      </c>
      <c r="B2931" s="11">
        <v>420</v>
      </c>
      <c r="C2931" s="19">
        <v>735000</v>
      </c>
      <c r="D2931" s="13">
        <v>1</v>
      </c>
      <c r="E2931" s="136" t="s">
        <v>3154</v>
      </c>
      <c r="F2931" s="15" t="s">
        <v>1508</v>
      </c>
      <c r="G2931" s="137" t="s">
        <v>3154</v>
      </c>
      <c r="H2931" s="13" t="s">
        <v>34</v>
      </c>
      <c r="I2931" s="126" t="s">
        <v>3154</v>
      </c>
      <c r="J2931" s="126" t="s">
        <v>3154</v>
      </c>
      <c r="K2931" s="17">
        <f>VLOOKUP(A2931,[4]גיליון1!$A$1574:$P$7681,10,0)</f>
        <v>0</v>
      </c>
      <c r="L2931" s="17">
        <f>VLOOKUP(A2931,'[2]2023'!$A$9:$I$7853,9,0)</f>
        <v>0</v>
      </c>
      <c r="M2931" s="18">
        <f>VLOOKUP(A2931,[3]data1683177749303!$A$2:$J$6448,10,0)</f>
        <v>0</v>
      </c>
    </row>
    <row r="2932" spans="1:13" ht="15.75" outlineLevel="1">
      <c r="A2932" s="10">
        <v>1735000433</v>
      </c>
      <c r="B2932" s="11">
        <v>433</v>
      </c>
      <c r="C2932" s="19">
        <v>735000</v>
      </c>
      <c r="D2932" s="13">
        <v>1</v>
      </c>
      <c r="E2932" s="136" t="s">
        <v>3154</v>
      </c>
      <c r="F2932" s="15" t="s">
        <v>38</v>
      </c>
      <c r="G2932" s="137" t="s">
        <v>3154</v>
      </c>
      <c r="H2932" s="13" t="s">
        <v>34</v>
      </c>
      <c r="I2932" s="16">
        <f t="shared" si="153"/>
        <v>-9.9999999999999978E-2</v>
      </c>
      <c r="J2932" s="126" t="s">
        <v>3154</v>
      </c>
      <c r="K2932" s="17">
        <f>VLOOKUP(A2932,[4]גיליון1!$A$1574:$P$7681,10,0)</f>
        <v>1800</v>
      </c>
      <c r="L2932" s="17">
        <f>VLOOKUP(A2932,'[2]2023'!$A$9:$I$7853,9,0)</f>
        <v>2000</v>
      </c>
      <c r="M2932" s="18">
        <f>VLOOKUP(A2932,[3]data1683177749303!$A$2:$J$6448,10,0)</f>
        <v>1547.56</v>
      </c>
    </row>
    <row r="2933" spans="1:13" ht="15.75" outlineLevel="1">
      <c r="A2933" s="10">
        <v>1735000437</v>
      </c>
      <c r="B2933" s="11">
        <v>437</v>
      </c>
      <c r="C2933" s="19">
        <v>735000</v>
      </c>
      <c r="D2933" s="13">
        <v>1</v>
      </c>
      <c r="E2933" s="136" t="s">
        <v>3154</v>
      </c>
      <c r="F2933" s="15" t="s">
        <v>102</v>
      </c>
      <c r="G2933" s="137" t="s">
        <v>3154</v>
      </c>
      <c r="H2933" s="13" t="s">
        <v>31</v>
      </c>
      <c r="I2933" s="138" t="s">
        <v>3154</v>
      </c>
      <c r="J2933" s="138" t="s">
        <v>3154</v>
      </c>
      <c r="K2933" s="17">
        <f>VLOOKUP(A2933,[4]גיליון1!$A$1574:$P$7681,10,0)</f>
        <v>2800</v>
      </c>
      <c r="L2933" s="17">
        <f>VLOOKUP(A2933,'[2]2023'!$A$9:$I$7853,9,0)</f>
        <v>2800</v>
      </c>
      <c r="M2933" s="18">
        <f>VLOOKUP(A2933,[3]data1683177749303!$A$2:$J$6448,10,0)</f>
        <v>0</v>
      </c>
    </row>
    <row r="2934" spans="1:13" ht="15.75" outlineLevel="1">
      <c r="A2934" s="10">
        <v>1735000470</v>
      </c>
      <c r="B2934" s="11">
        <v>470</v>
      </c>
      <c r="C2934" s="19">
        <v>735000</v>
      </c>
      <c r="D2934" s="13">
        <v>1</v>
      </c>
      <c r="E2934" s="136" t="s">
        <v>3154</v>
      </c>
      <c r="F2934" s="15" t="s">
        <v>48</v>
      </c>
      <c r="G2934" s="137" t="s">
        <v>3154</v>
      </c>
      <c r="H2934" s="13" t="s">
        <v>34</v>
      </c>
      <c r="I2934" s="16">
        <f t="shared" si="153"/>
        <v>-9.9999999999999978E-2</v>
      </c>
      <c r="J2934" s="126" t="s">
        <v>3154</v>
      </c>
      <c r="K2934" s="17">
        <f>VLOOKUP(A2934,[4]גיליון1!$A$1574:$P$7681,10,0)</f>
        <v>2700</v>
      </c>
      <c r="L2934" s="17">
        <f>VLOOKUP(A2934,'[2]2023'!$A$9:$I$7853,9,0)</f>
        <v>3000</v>
      </c>
      <c r="M2934" s="18">
        <f>VLOOKUP(A2934,[3]data1683177749303!$A$2:$J$6448,10,0)</f>
        <v>868.27</v>
      </c>
    </row>
    <row r="2935" spans="1:13" ht="15.75" outlineLevel="1">
      <c r="A2935" s="10">
        <v>1735000471</v>
      </c>
      <c r="B2935" s="11">
        <v>471</v>
      </c>
      <c r="C2935" s="19">
        <v>735000</v>
      </c>
      <c r="D2935" s="13">
        <v>1</v>
      </c>
      <c r="E2935" s="136" t="s">
        <v>3154</v>
      </c>
      <c r="F2935" s="15" t="s">
        <v>87</v>
      </c>
      <c r="G2935" s="137" t="s">
        <v>3154</v>
      </c>
      <c r="H2935" s="13" t="s">
        <v>34</v>
      </c>
      <c r="I2935" s="16">
        <f t="shared" si="153"/>
        <v>-4.705882352941182E-2</v>
      </c>
      <c r="J2935" s="126" t="s">
        <v>3154</v>
      </c>
      <c r="K2935" s="17">
        <f>VLOOKUP(A2935,[4]גיליון1!$A$1574:$P$7681,10,0)</f>
        <v>32400</v>
      </c>
      <c r="L2935" s="17">
        <f>VLOOKUP(A2935,'[2]2023'!$A$9:$I$7853,9,0)</f>
        <v>34000</v>
      </c>
      <c r="M2935" s="18">
        <f>VLOOKUP(A2935,[3]data1683177749303!$A$2:$J$6448,10,0)</f>
        <v>32928.879999999997</v>
      </c>
    </row>
    <row r="2936" spans="1:13" ht="15.75" outlineLevel="1">
      <c r="A2936" s="10">
        <v>1735000511</v>
      </c>
      <c r="B2936" s="11">
        <v>511</v>
      </c>
      <c r="C2936" s="19">
        <v>735000</v>
      </c>
      <c r="D2936" s="13">
        <v>1</v>
      </c>
      <c r="E2936" s="136" t="s">
        <v>3154</v>
      </c>
      <c r="F2936" s="15" t="s">
        <v>88</v>
      </c>
      <c r="G2936" s="137" t="s">
        <v>3154</v>
      </c>
      <c r="H2936" s="13" t="s">
        <v>34</v>
      </c>
      <c r="I2936" s="16">
        <f t="shared" si="153"/>
        <v>7.4999999999999956E-2</v>
      </c>
      <c r="J2936" s="126" t="s">
        <v>3154</v>
      </c>
      <c r="K2936" s="17">
        <v>8600</v>
      </c>
      <c r="L2936" s="17">
        <f>VLOOKUP(A2936,'[2]2023'!$A$9:$I$7853,9,0)</f>
        <v>8000</v>
      </c>
      <c r="M2936" s="18">
        <f>VLOOKUP(A2936,[3]data1683177749303!$A$2:$J$6448,10,0)</f>
        <v>6029.56</v>
      </c>
    </row>
    <row r="2937" spans="1:13" ht="15.75" outlineLevel="1">
      <c r="A2937" s="10">
        <v>1735000522</v>
      </c>
      <c r="B2937" s="11">
        <v>522</v>
      </c>
      <c r="C2937" s="19">
        <v>735000</v>
      </c>
      <c r="D2937" s="13">
        <v>1</v>
      </c>
      <c r="E2937" s="136" t="s">
        <v>3154</v>
      </c>
      <c r="F2937" s="15" t="s">
        <v>90</v>
      </c>
      <c r="G2937" s="137" t="s">
        <v>3154</v>
      </c>
      <c r="H2937" s="13" t="s">
        <v>34</v>
      </c>
      <c r="I2937" s="16">
        <f t="shared" si="153"/>
        <v>-9.4736842105263119E-2</v>
      </c>
      <c r="J2937" s="126" t="s">
        <v>3154</v>
      </c>
      <c r="K2937" s="17">
        <v>8600</v>
      </c>
      <c r="L2937" s="17">
        <f>VLOOKUP(A2937,'[2]2023'!$A$9:$I$7853,9,0)</f>
        <v>9500</v>
      </c>
      <c r="M2937" s="18">
        <f>VLOOKUP(A2937,[3]data1683177749303!$A$2:$J$6448,10,0)</f>
        <v>0</v>
      </c>
    </row>
    <row r="2938" spans="1:13" ht="15.75" outlineLevel="1">
      <c r="A2938" s="10">
        <v>1735000550</v>
      </c>
      <c r="B2938" s="11">
        <v>550</v>
      </c>
      <c r="C2938" s="19">
        <v>735000</v>
      </c>
      <c r="D2938" s="13">
        <v>1</v>
      </c>
      <c r="E2938" s="136" t="s">
        <v>3154</v>
      </c>
      <c r="F2938" s="15" t="s">
        <v>58</v>
      </c>
      <c r="G2938" s="137" t="s">
        <v>3154</v>
      </c>
      <c r="H2938" s="13" t="s">
        <v>34</v>
      </c>
      <c r="I2938" s="126" t="s">
        <v>3154</v>
      </c>
      <c r="J2938" s="126" t="s">
        <v>3154</v>
      </c>
      <c r="K2938" s="17">
        <f>VLOOKUP(A2938,[4]גיליון1!$A$1574:$P$7681,10,0)</f>
        <v>0</v>
      </c>
      <c r="L2938" s="17">
        <f>VLOOKUP(A2938,'[2]2023'!$A$9:$I$7853,9,0)</f>
        <v>0</v>
      </c>
      <c r="M2938" s="140" t="s">
        <v>3154</v>
      </c>
    </row>
    <row r="2939" spans="1:13" ht="15.75" outlineLevel="1">
      <c r="A2939" s="10">
        <v>1735000561</v>
      </c>
      <c r="B2939" s="11">
        <v>561</v>
      </c>
      <c r="C2939" s="19">
        <v>735000</v>
      </c>
      <c r="D2939" s="13">
        <v>1</v>
      </c>
      <c r="E2939" s="136" t="s">
        <v>3154</v>
      </c>
      <c r="F2939" s="15" t="s">
        <v>59</v>
      </c>
      <c r="G2939" s="137" t="s">
        <v>3154</v>
      </c>
      <c r="H2939" s="13" t="s">
        <v>34</v>
      </c>
      <c r="I2939" s="126" t="s">
        <v>3154</v>
      </c>
      <c r="J2939" s="126" t="s">
        <v>3154</v>
      </c>
      <c r="K2939" s="17">
        <f>VLOOKUP(A2939,[4]גיליון1!$A$1574:$P$7681,10,0)</f>
        <v>0</v>
      </c>
      <c r="L2939" s="17">
        <f>VLOOKUP(A2939,'[2]2023'!$A$9:$I$7853,9,0)</f>
        <v>0</v>
      </c>
      <c r="M2939" s="140" t="s">
        <v>3154</v>
      </c>
    </row>
    <row r="2940" spans="1:13" ht="15.75" outlineLevel="1">
      <c r="A2940" s="10">
        <v>1735000562</v>
      </c>
      <c r="B2940" s="11">
        <v>562</v>
      </c>
      <c r="C2940" s="19">
        <v>735000</v>
      </c>
      <c r="D2940" s="13">
        <v>1</v>
      </c>
      <c r="E2940" s="136" t="s">
        <v>3154</v>
      </c>
      <c r="F2940" s="15" t="s">
        <v>60</v>
      </c>
      <c r="G2940" s="137" t="s">
        <v>3154</v>
      </c>
      <c r="H2940" s="13" t="s">
        <v>34</v>
      </c>
      <c r="I2940" s="16">
        <f t="shared" si="153"/>
        <v>-9.9999999999999978E-2</v>
      </c>
      <c r="J2940" s="126" t="s">
        <v>3154</v>
      </c>
      <c r="K2940" s="17">
        <f>VLOOKUP(A2940,[4]גיליון1!$A$1574:$P$7681,10,0)</f>
        <v>1800</v>
      </c>
      <c r="L2940" s="17">
        <f>VLOOKUP(A2940,'[2]2023'!$A$9:$I$7853,9,0)</f>
        <v>2000</v>
      </c>
      <c r="M2940" s="18">
        <f>VLOOKUP(A2940,[3]data1683177749303!$A$2:$J$6448,10,0)</f>
        <v>50</v>
      </c>
    </row>
    <row r="2941" spans="1:13" ht="15.75" outlineLevel="1">
      <c r="A2941" s="10">
        <v>1735000571</v>
      </c>
      <c r="B2941" s="11">
        <v>571</v>
      </c>
      <c r="C2941" s="19">
        <v>735000</v>
      </c>
      <c r="D2941" s="13">
        <v>1</v>
      </c>
      <c r="E2941" s="136" t="s">
        <v>3154</v>
      </c>
      <c r="F2941" s="15" t="s">
        <v>91</v>
      </c>
      <c r="G2941" s="137" t="s">
        <v>3154</v>
      </c>
      <c r="H2941" s="13" t="s">
        <v>31</v>
      </c>
      <c r="I2941" s="16">
        <f t="shared" si="153"/>
        <v>0</v>
      </c>
      <c r="J2941" s="126" t="s">
        <v>3154</v>
      </c>
      <c r="K2941" s="17">
        <f>VLOOKUP(A2941,[4]גיליון1!$A$1574:$P$7681,10,0)</f>
        <v>186200</v>
      </c>
      <c r="L2941" s="17">
        <f>VLOOKUP(A2941,'[2]2023'!$A$9:$I$7853,9,0)</f>
        <v>186200</v>
      </c>
      <c r="M2941" s="18">
        <f>VLOOKUP(A2941,[3]data1683177749303!$A$2:$J$6448,10,0)</f>
        <v>116200</v>
      </c>
    </row>
    <row r="2942" spans="1:13" ht="15.75" outlineLevel="1">
      <c r="A2942" s="10">
        <v>1735000752</v>
      </c>
      <c r="B2942" s="11">
        <v>752</v>
      </c>
      <c r="C2942" s="19">
        <v>735000</v>
      </c>
      <c r="D2942" s="13">
        <v>1</v>
      </c>
      <c r="E2942" s="136" t="s">
        <v>3154</v>
      </c>
      <c r="F2942" s="15" t="s">
        <v>69</v>
      </c>
      <c r="G2942" s="137" t="s">
        <v>3154</v>
      </c>
      <c r="H2942" s="13" t="s">
        <v>34</v>
      </c>
      <c r="I2942" s="16">
        <f t="shared" si="153"/>
        <v>0</v>
      </c>
      <c r="J2942" s="126" t="s">
        <v>3154</v>
      </c>
      <c r="K2942" s="17">
        <f>VLOOKUP(A2942,[4]גיליון1!$A$1574:$P$7681,10,0)</f>
        <v>54000</v>
      </c>
      <c r="L2942" s="17">
        <f>VLOOKUP(A2942,'[2]2023'!$A$9:$I$7853,9,0)</f>
        <v>54000</v>
      </c>
      <c r="M2942" s="18">
        <f>VLOOKUP(A2942,[3]data1683177749303!$A$2:$J$6448,10,0)</f>
        <v>6696.42</v>
      </c>
    </row>
    <row r="2943" spans="1:13" ht="15.75" outlineLevel="1">
      <c r="A2943" s="10">
        <v>1735000753</v>
      </c>
      <c r="B2943" s="11">
        <v>753</v>
      </c>
      <c r="C2943" s="19">
        <v>735000</v>
      </c>
      <c r="D2943" s="13">
        <v>1</v>
      </c>
      <c r="E2943" s="136" t="s">
        <v>3154</v>
      </c>
      <c r="F2943" s="15" t="s">
        <v>28</v>
      </c>
      <c r="G2943" s="137" t="s">
        <v>3154</v>
      </c>
      <c r="H2943" s="13" t="s">
        <v>31</v>
      </c>
      <c r="I2943" s="126" t="s">
        <v>3154</v>
      </c>
      <c r="J2943" s="126" t="s">
        <v>3154</v>
      </c>
      <c r="K2943" s="17">
        <f>VLOOKUP(A2943,[4]גיליון1!$A$1574:$P$7681,10,0)</f>
        <v>0</v>
      </c>
      <c r="L2943" s="17">
        <f>VLOOKUP(A2943,'[2]2023'!$A$9:$I$7853,9,0)</f>
        <v>0</v>
      </c>
      <c r="M2943" s="140" t="s">
        <v>3154</v>
      </c>
    </row>
    <row r="2944" spans="1:13" ht="15.75" outlineLevel="1">
      <c r="A2944" s="10">
        <v>1735000931</v>
      </c>
      <c r="B2944" s="11">
        <v>931</v>
      </c>
      <c r="C2944" s="19">
        <v>735000</v>
      </c>
      <c r="D2944" s="13">
        <v>1</v>
      </c>
      <c r="E2944" s="136" t="s">
        <v>3154</v>
      </c>
      <c r="F2944" s="15" t="s">
        <v>1588</v>
      </c>
      <c r="G2944" s="137" t="s">
        <v>3154</v>
      </c>
      <c r="H2944" s="13" t="s">
        <v>34</v>
      </c>
      <c r="I2944" s="126" t="s">
        <v>3154</v>
      </c>
      <c r="J2944" s="126" t="s">
        <v>3154</v>
      </c>
      <c r="K2944" s="17">
        <f>VLOOKUP(A2944,[4]גיליון1!$A$1574:$P$7681,10,0)</f>
        <v>0</v>
      </c>
      <c r="L2944" s="17">
        <f>VLOOKUP(A2944,'[2]2023'!$A$9:$I$7853,9,0)</f>
        <v>0</v>
      </c>
      <c r="M2944" s="18">
        <f>VLOOKUP(A2944,[3]data1683177749303!$A$2:$J$6448,10,0)</f>
        <v>0</v>
      </c>
    </row>
    <row r="2945" spans="1:13" ht="16.5" thickBot="1">
      <c r="A2945" s="10">
        <v>1735000961</v>
      </c>
      <c r="B2945" s="11">
        <v>961</v>
      </c>
      <c r="C2945" s="19">
        <v>735000</v>
      </c>
      <c r="D2945" s="13">
        <v>1</v>
      </c>
      <c r="E2945" s="136" t="s">
        <v>3154</v>
      </c>
      <c r="F2945" s="15" t="s">
        <v>79</v>
      </c>
      <c r="G2945" s="137" t="s">
        <v>3154</v>
      </c>
      <c r="H2945" s="13" t="s">
        <v>34</v>
      </c>
      <c r="I2945" s="126" t="s">
        <v>3154</v>
      </c>
      <c r="J2945" s="126" t="s">
        <v>3154</v>
      </c>
      <c r="K2945" s="17">
        <f>VLOOKUP(A2945,[4]גיליון1!$A$1574:$P$7681,10,0)</f>
        <v>0</v>
      </c>
      <c r="L2945" s="17">
        <f>VLOOKUP(A2945,'[2]2023'!$A$9:$I$7853,9,0)</f>
        <v>0</v>
      </c>
      <c r="M2945" s="140" t="s">
        <v>3154</v>
      </c>
    </row>
    <row r="2946" spans="1:13" ht="16.5" outlineLevel="1" thickBot="1">
      <c r="A2946" s="125" t="s">
        <v>3154</v>
      </c>
      <c r="B2946" s="25" t="s">
        <v>1589</v>
      </c>
      <c r="C2946" s="146" t="s">
        <v>3154</v>
      </c>
      <c r="D2946" s="146" t="s">
        <v>3154</v>
      </c>
      <c r="E2946" s="147" t="s">
        <v>3154</v>
      </c>
      <c r="F2946" s="28" t="s">
        <v>1587</v>
      </c>
      <c r="G2946" s="153" t="s">
        <v>3154</v>
      </c>
      <c r="H2946" s="146" t="s">
        <v>3154</v>
      </c>
      <c r="I2946" s="29">
        <f t="shared" si="153"/>
        <v>0.2397182223143064</v>
      </c>
      <c r="J2946" s="127" t="s">
        <v>3154</v>
      </c>
      <c r="K2946" s="37">
        <f t="shared" ref="K2946:M2946" si="156">SUBTOTAL(9,K2922:K2945)</f>
        <v>2393400</v>
      </c>
      <c r="L2946" s="37">
        <f t="shared" si="156"/>
        <v>1930600</v>
      </c>
      <c r="M2946" s="38">
        <f t="shared" si="156"/>
        <v>1881515.0799999996</v>
      </c>
    </row>
    <row r="2947" spans="1:13" ht="15.75" outlineLevel="1">
      <c r="A2947" s="10">
        <v>17360000</v>
      </c>
      <c r="B2947" s="11">
        <v>0</v>
      </c>
      <c r="C2947" s="19">
        <v>736000</v>
      </c>
      <c r="D2947" s="13">
        <v>1</v>
      </c>
      <c r="E2947" s="136" t="s">
        <v>3154</v>
      </c>
      <c r="F2947" s="15" t="s">
        <v>1590</v>
      </c>
      <c r="G2947" s="137" t="s">
        <v>3154</v>
      </c>
      <c r="H2947" s="13" t="s">
        <v>11</v>
      </c>
      <c r="I2947" s="126" t="s">
        <v>3154</v>
      </c>
      <c r="J2947" s="142" t="s">
        <v>3154</v>
      </c>
      <c r="K2947" s="17">
        <f>VLOOKUP(A2947,[4]גיליון1!$A$1574:$P$7681,10,0)</f>
        <v>0</v>
      </c>
      <c r="L2947" s="139" t="s">
        <v>3154</v>
      </c>
      <c r="M2947" s="140" t="s">
        <v>3154</v>
      </c>
    </row>
    <row r="2948" spans="1:13" ht="15.75" outlineLevel="1">
      <c r="A2948" s="10">
        <v>1736000100</v>
      </c>
      <c r="B2948" s="11">
        <v>100</v>
      </c>
      <c r="C2948" s="19">
        <v>736000</v>
      </c>
      <c r="D2948" s="13">
        <v>1</v>
      </c>
      <c r="E2948" s="136" t="s">
        <v>3154</v>
      </c>
      <c r="F2948" s="15" t="s">
        <v>18</v>
      </c>
      <c r="G2948" s="137" t="s">
        <v>3154</v>
      </c>
      <c r="H2948" s="13" t="s">
        <v>11</v>
      </c>
      <c r="I2948" s="126" t="s">
        <v>3154</v>
      </c>
      <c r="J2948" s="142" t="s">
        <v>3154</v>
      </c>
      <c r="K2948" s="17">
        <f>VLOOKUP(A2948,[4]גיליון1!$A$1574:$P$7681,10,0)</f>
        <v>0</v>
      </c>
      <c r="L2948" s="17">
        <f>VLOOKUP(A2948,'[2]2023'!$A$9:$I$7853,9,0)</f>
        <v>0</v>
      </c>
      <c r="M2948" s="140" t="s">
        <v>3154</v>
      </c>
    </row>
    <row r="2949" spans="1:13" ht="15.75" outlineLevel="1">
      <c r="A2949" s="10">
        <v>1736000110</v>
      </c>
      <c r="B2949" s="11">
        <v>110</v>
      </c>
      <c r="C2949" s="19">
        <v>736000</v>
      </c>
      <c r="D2949" s="13">
        <v>1</v>
      </c>
      <c r="E2949" s="136" t="s">
        <v>3154</v>
      </c>
      <c r="F2949" s="15" t="s">
        <v>19</v>
      </c>
      <c r="G2949" s="137" t="s">
        <v>3154</v>
      </c>
      <c r="H2949" s="13" t="s">
        <v>20</v>
      </c>
      <c r="I2949" s="126" t="s">
        <v>3154</v>
      </c>
      <c r="J2949" s="142" t="s">
        <v>3154</v>
      </c>
      <c r="K2949" s="17">
        <f>VLOOKUP(A2949,[4]גיליון1!$A$1574:$P$7681,10,0)</f>
        <v>0</v>
      </c>
      <c r="L2949" s="17">
        <f>VLOOKUP(A2949,'[2]2023'!$A$9:$I$7853,9,0)</f>
        <v>0</v>
      </c>
      <c r="M2949" s="18">
        <f>VLOOKUP(A2949,[3]data1683177749303!$A$2:$J$6448,10,0)</f>
        <v>0</v>
      </c>
    </row>
    <row r="2950" spans="1:13" ht="15.75" outlineLevel="1">
      <c r="A2950" s="10">
        <v>1736000119</v>
      </c>
      <c r="B2950" s="11">
        <v>119</v>
      </c>
      <c r="C2950" s="19">
        <v>736000</v>
      </c>
      <c r="D2950" s="13">
        <v>1</v>
      </c>
      <c r="E2950" s="136" t="s">
        <v>3154</v>
      </c>
      <c r="F2950" s="15" t="s">
        <v>21</v>
      </c>
      <c r="G2950" s="137" t="s">
        <v>3154</v>
      </c>
      <c r="H2950" s="13" t="s">
        <v>20</v>
      </c>
      <c r="I2950" s="16">
        <f t="shared" ref="I2950:I3010" si="157">K2950/L2950-1</f>
        <v>5.219713522699676E-2</v>
      </c>
      <c r="J2950" s="126" t="s">
        <v>3154</v>
      </c>
      <c r="K2950" s="17">
        <f>VLOOKUP(A2950,[4]גיליון1!$A$1574:$P$7681,10,0)</f>
        <v>433400</v>
      </c>
      <c r="L2950" s="17">
        <f>VLOOKUP(A2950,'[2]2023'!$A$9:$I$7853,9,0)</f>
        <v>411900</v>
      </c>
      <c r="M2950" s="18">
        <f>VLOOKUP(A2950,[3]data1683177749303!$A$2:$J$6448,10,0)</f>
        <v>331046.82</v>
      </c>
    </row>
    <row r="2951" spans="1:13" ht="15.75" outlineLevel="1">
      <c r="A2951" s="10">
        <v>1736000122</v>
      </c>
      <c r="B2951" s="11">
        <v>122</v>
      </c>
      <c r="C2951" s="19">
        <v>736000</v>
      </c>
      <c r="D2951" s="13">
        <v>1</v>
      </c>
      <c r="E2951" s="136" t="s">
        <v>3154</v>
      </c>
      <c r="F2951" s="15" t="s">
        <v>22</v>
      </c>
      <c r="G2951" s="137" t="s">
        <v>3154</v>
      </c>
      <c r="H2951" s="13" t="s">
        <v>20</v>
      </c>
      <c r="I2951" s="16">
        <f t="shared" si="157"/>
        <v>0</v>
      </c>
      <c r="J2951" s="126" t="s">
        <v>3154</v>
      </c>
      <c r="K2951" s="17">
        <f>VLOOKUP(A2951,[4]גיליון1!$A$1574:$P$7681,10,0)</f>
        <v>5600</v>
      </c>
      <c r="L2951" s="17">
        <f>VLOOKUP(A2951,'[2]2023'!$A$9:$I$7853,9,0)</f>
        <v>5600</v>
      </c>
      <c r="M2951" s="18">
        <f>VLOOKUP(A2951,[3]data1683177749303!$A$2:$J$6448,10,0)</f>
        <v>5211.75</v>
      </c>
    </row>
    <row r="2952" spans="1:13" ht="15.75" outlineLevel="1">
      <c r="A2952" s="10">
        <v>1736000126</v>
      </c>
      <c r="B2952" s="11">
        <v>126</v>
      </c>
      <c r="C2952" s="19">
        <v>736000</v>
      </c>
      <c r="D2952" s="13">
        <v>1</v>
      </c>
      <c r="E2952" s="136" t="s">
        <v>3154</v>
      </c>
      <c r="F2952" s="15" t="s">
        <v>23</v>
      </c>
      <c r="G2952" s="137" t="s">
        <v>3154</v>
      </c>
      <c r="H2952" s="13" t="s">
        <v>20</v>
      </c>
      <c r="I2952" s="16">
        <f t="shared" si="157"/>
        <v>1.2000000000000002</v>
      </c>
      <c r="J2952" s="126" t="s">
        <v>3154</v>
      </c>
      <c r="K2952" s="17">
        <f>VLOOKUP(A2952,[4]גיליון1!$A$1574:$P$7681,10,0)</f>
        <v>22000</v>
      </c>
      <c r="L2952" s="17">
        <f>VLOOKUP(A2952,'[2]2023'!$A$9:$I$7853,9,0)</f>
        <v>10000</v>
      </c>
      <c r="M2952" s="18">
        <f>VLOOKUP(A2952,[3]data1683177749303!$A$2:$J$6448,10,0)</f>
        <v>9878</v>
      </c>
    </row>
    <row r="2953" spans="1:13" ht="15.75" outlineLevel="1">
      <c r="A2953" s="10">
        <v>1736000130</v>
      </c>
      <c r="B2953" s="11">
        <v>130</v>
      </c>
      <c r="C2953" s="19">
        <v>736000</v>
      </c>
      <c r="D2953" s="13">
        <v>1</v>
      </c>
      <c r="E2953" s="136" t="s">
        <v>3154</v>
      </c>
      <c r="F2953" s="15" t="s">
        <v>24</v>
      </c>
      <c r="G2953" s="137" t="s">
        <v>3154</v>
      </c>
      <c r="H2953" s="13" t="s">
        <v>20</v>
      </c>
      <c r="I2953" s="16">
        <f t="shared" si="157"/>
        <v>0</v>
      </c>
      <c r="J2953" s="126" t="s">
        <v>3154</v>
      </c>
      <c r="K2953" s="17">
        <f>VLOOKUP(A2953,[4]גיליון1!$A$1574:$P$7681,10,0)</f>
        <v>66100</v>
      </c>
      <c r="L2953" s="17">
        <f>VLOOKUP(A2953,'[2]2023'!$A$9:$I$7853,9,0)</f>
        <v>66100</v>
      </c>
      <c r="M2953" s="18">
        <f>VLOOKUP(A2953,[3]data1683177749303!$A$2:$J$6448,10,0)</f>
        <v>9408.9599999999991</v>
      </c>
    </row>
    <row r="2954" spans="1:13" ht="15.75" outlineLevel="1">
      <c r="A2954" s="10">
        <v>1736000140</v>
      </c>
      <c r="B2954" s="11">
        <v>140</v>
      </c>
      <c r="C2954" s="19">
        <v>736000</v>
      </c>
      <c r="D2954" s="13">
        <v>1</v>
      </c>
      <c r="E2954" s="136" t="s">
        <v>3154</v>
      </c>
      <c r="F2954" s="15" t="s">
        <v>25</v>
      </c>
      <c r="G2954" s="137" t="s">
        <v>3154</v>
      </c>
      <c r="H2954" s="13" t="s">
        <v>20</v>
      </c>
      <c r="I2954" s="16">
        <f t="shared" si="157"/>
        <v>4.5523520485584168E-2</v>
      </c>
      <c r="J2954" s="126" t="s">
        <v>3154</v>
      </c>
      <c r="K2954" s="17">
        <f>VLOOKUP(A2954,[4]גיליון1!$A$1574:$P$7681,10,0)</f>
        <v>68900</v>
      </c>
      <c r="L2954" s="17">
        <f>VLOOKUP(A2954,'[2]2023'!$A$9:$I$7853,9,0)</f>
        <v>65900</v>
      </c>
      <c r="M2954" s="18">
        <f>VLOOKUP(A2954,[3]data1683177749303!$A$2:$J$6448,10,0)</f>
        <v>52724.27</v>
      </c>
    </row>
    <row r="2955" spans="1:13" ht="15.75" outlineLevel="1">
      <c r="A2955" s="10">
        <v>1736000200</v>
      </c>
      <c r="B2955" s="11">
        <v>200</v>
      </c>
      <c r="C2955" s="19">
        <v>736000</v>
      </c>
      <c r="D2955" s="13">
        <v>1</v>
      </c>
      <c r="E2955" s="136" t="s">
        <v>3154</v>
      </c>
      <c r="F2955" s="15" t="s">
        <v>26</v>
      </c>
      <c r="G2955" s="137" t="s">
        <v>3154</v>
      </c>
      <c r="H2955" s="13" t="s">
        <v>11</v>
      </c>
      <c r="I2955" s="126" t="s">
        <v>3154</v>
      </c>
      <c r="J2955" s="126" t="s">
        <v>3154</v>
      </c>
      <c r="K2955" s="17">
        <f>VLOOKUP(A2955,[4]גיליון1!$A$1574:$P$7681,10,0)</f>
        <v>0</v>
      </c>
      <c r="L2955" s="17">
        <f>VLOOKUP(A2955,'[2]2023'!$A$9:$I$7853,9,0)</f>
        <v>0</v>
      </c>
      <c r="M2955" s="140" t="s">
        <v>3154</v>
      </c>
    </row>
    <row r="2956" spans="1:13" ht="15.75" outlineLevel="1">
      <c r="A2956" s="10">
        <v>1736000210</v>
      </c>
      <c r="B2956" s="11">
        <v>210</v>
      </c>
      <c r="C2956" s="19">
        <v>736000</v>
      </c>
      <c r="D2956" s="13">
        <v>1</v>
      </c>
      <c r="E2956" s="136" t="s">
        <v>3154</v>
      </c>
      <c r="F2956" s="15" t="s">
        <v>27</v>
      </c>
      <c r="G2956" s="137" t="s">
        <v>3154</v>
      </c>
      <c r="H2956" s="13" t="s">
        <v>20</v>
      </c>
      <c r="I2956" s="126" t="s">
        <v>3154</v>
      </c>
      <c r="J2956" s="126" t="s">
        <v>3154</v>
      </c>
      <c r="K2956" s="17">
        <f>VLOOKUP(A2956,[4]גיליון1!$A$1574:$P$7681,10,0)</f>
        <v>0</v>
      </c>
      <c r="L2956" s="17">
        <f>VLOOKUP(A2956,'[2]2023'!$A$9:$I$7853,9,0)</f>
        <v>0</v>
      </c>
      <c r="M2956" s="140" t="s">
        <v>3154</v>
      </c>
    </row>
    <row r="2957" spans="1:13" ht="15.75" outlineLevel="1">
      <c r="A2957" s="10">
        <v>1736000253</v>
      </c>
      <c r="B2957" s="11">
        <v>253</v>
      </c>
      <c r="C2957" s="19">
        <v>736000</v>
      </c>
      <c r="D2957" s="13">
        <v>1</v>
      </c>
      <c r="E2957" s="136" t="s">
        <v>3154</v>
      </c>
      <c r="F2957" s="15" t="s">
        <v>28</v>
      </c>
      <c r="G2957" s="137" t="s">
        <v>3154</v>
      </c>
      <c r="H2957" s="13" t="s">
        <v>20</v>
      </c>
      <c r="I2957" s="126" t="s">
        <v>3154</v>
      </c>
      <c r="J2957" s="126" t="s">
        <v>3154</v>
      </c>
      <c r="K2957" s="17">
        <f>VLOOKUP(A2957,[4]גיליון1!$A$1574:$P$7681,10,0)</f>
        <v>0</v>
      </c>
      <c r="L2957" s="17">
        <f>VLOOKUP(A2957,'[2]2023'!$A$9:$I$7853,9,0)</f>
        <v>0</v>
      </c>
      <c r="M2957" s="18">
        <f>VLOOKUP(A2957,[3]data1683177749303!$A$2:$J$6448,10,0)</f>
        <v>0</v>
      </c>
    </row>
    <row r="2958" spans="1:13" ht="15.75" outlineLevel="1">
      <c r="A2958" s="10">
        <v>1736000400</v>
      </c>
      <c r="B2958" s="11">
        <v>400</v>
      </c>
      <c r="C2958" s="19">
        <v>736000</v>
      </c>
      <c r="D2958" s="13">
        <v>1</v>
      </c>
      <c r="E2958" s="136" t="s">
        <v>3154</v>
      </c>
      <c r="F2958" s="15" t="s">
        <v>29</v>
      </c>
      <c r="G2958" s="137" t="s">
        <v>3154</v>
      </c>
      <c r="H2958" s="13" t="s">
        <v>11</v>
      </c>
      <c r="I2958" s="126" t="s">
        <v>3154</v>
      </c>
      <c r="J2958" s="126" t="s">
        <v>3154</v>
      </c>
      <c r="K2958" s="17">
        <f>VLOOKUP(A2958,[4]גיליון1!$A$1574:$P$7681,10,0)</f>
        <v>0</v>
      </c>
      <c r="L2958" s="17">
        <f>VLOOKUP(A2958,'[2]2023'!$A$9:$I$7853,9,0)</f>
        <v>0</v>
      </c>
      <c r="M2958" s="140" t="s">
        <v>3154</v>
      </c>
    </row>
    <row r="2959" spans="1:13" ht="15.75" outlineLevel="1">
      <c r="A2959" s="10">
        <v>1736000450</v>
      </c>
      <c r="B2959" s="11">
        <v>450</v>
      </c>
      <c r="C2959" s="19">
        <v>736000</v>
      </c>
      <c r="D2959" s="13">
        <v>1</v>
      </c>
      <c r="E2959" s="136" t="s">
        <v>3154</v>
      </c>
      <c r="F2959" s="39" t="s">
        <v>46</v>
      </c>
      <c r="G2959" s="154" t="s">
        <v>3154</v>
      </c>
      <c r="H2959" s="13" t="s">
        <v>31</v>
      </c>
      <c r="I2959" s="16">
        <f t="shared" si="157"/>
        <v>-9.0909090909090939E-2</v>
      </c>
      <c r="J2959" s="126" t="s">
        <v>3154</v>
      </c>
      <c r="K2959" s="17">
        <v>1000</v>
      </c>
      <c r="L2959" s="17">
        <f>VLOOKUP(A2959,'[2]2023'!$A$9:$I$7853,9,0)</f>
        <v>1100</v>
      </c>
      <c r="M2959" s="18">
        <f>VLOOKUP(A2959,[3]data1683177749303!$A$2:$J$6448,10,0)</f>
        <v>0</v>
      </c>
    </row>
    <row r="2960" spans="1:13" ht="15.75" outlineLevel="1">
      <c r="A2960" s="10">
        <v>1736000492</v>
      </c>
      <c r="B2960" s="11">
        <v>492</v>
      </c>
      <c r="C2960" s="19">
        <v>736000</v>
      </c>
      <c r="D2960" s="13">
        <v>1</v>
      </c>
      <c r="E2960" s="136" t="s">
        <v>3154</v>
      </c>
      <c r="F2960" s="15" t="s">
        <v>83</v>
      </c>
      <c r="G2960" s="137" t="s">
        <v>3154</v>
      </c>
      <c r="H2960" s="13" t="s">
        <v>31</v>
      </c>
      <c r="I2960" s="16">
        <f t="shared" si="157"/>
        <v>0</v>
      </c>
      <c r="J2960" s="126" t="s">
        <v>3154</v>
      </c>
      <c r="K2960" s="17">
        <f>VLOOKUP(A2960,[4]גיליון1!$A$1574:$P$7681,10,0)</f>
        <v>185000</v>
      </c>
      <c r="L2960" s="17">
        <f>VLOOKUP(A2960,'[2]2023'!$A$9:$I$7853,9,0)</f>
        <v>185000</v>
      </c>
      <c r="M2960" s="18">
        <f>VLOOKUP(A2960,[3]data1683177749303!$A$2:$J$6448,10,0)</f>
        <v>165144</v>
      </c>
    </row>
    <row r="2961" spans="1:13" ht="15.75" outlineLevel="1">
      <c r="A2961" s="10">
        <v>1736000530</v>
      </c>
      <c r="B2961" s="11">
        <v>530</v>
      </c>
      <c r="C2961" s="19">
        <v>736000</v>
      </c>
      <c r="D2961" s="13">
        <v>1</v>
      </c>
      <c r="E2961" s="136" t="s">
        <v>3154</v>
      </c>
      <c r="F2961" s="15" t="s">
        <v>1591</v>
      </c>
      <c r="G2961" s="137" t="s">
        <v>3154</v>
      </c>
      <c r="H2961" s="13" t="s">
        <v>31</v>
      </c>
      <c r="I2961" s="126" t="s">
        <v>3154</v>
      </c>
      <c r="J2961" s="126" t="s">
        <v>3154</v>
      </c>
      <c r="K2961" s="17">
        <f>VLOOKUP(A2961,[4]גיליון1!$A$1574:$P$7681,10,0)</f>
        <v>0</v>
      </c>
      <c r="L2961" s="17">
        <f>VLOOKUP(A2961,'[2]2023'!$A$9:$I$7853,9,0)</f>
        <v>0</v>
      </c>
      <c r="M2961" s="18">
        <f>VLOOKUP(A2961,[3]data1683177749303!$A$2:$J$6448,10,0)</f>
        <v>0</v>
      </c>
    </row>
    <row r="2962" spans="1:13" ht="15.75" outlineLevel="1">
      <c r="A2962" s="10">
        <v>1736000540</v>
      </c>
      <c r="B2962" s="11">
        <v>540</v>
      </c>
      <c r="C2962" s="19">
        <v>736000</v>
      </c>
      <c r="D2962" s="13">
        <v>1</v>
      </c>
      <c r="E2962" s="136" t="s">
        <v>3154</v>
      </c>
      <c r="F2962" s="15" t="s">
        <v>53</v>
      </c>
      <c r="G2962" s="137" t="s">
        <v>3154</v>
      </c>
      <c r="H2962" s="13" t="s">
        <v>31</v>
      </c>
      <c r="I2962" s="126" t="s">
        <v>3154</v>
      </c>
      <c r="J2962" s="126" t="s">
        <v>3154</v>
      </c>
      <c r="K2962" s="17">
        <f>VLOOKUP(A2962,[4]גיליון1!$A$1574:$P$7681,10,0)</f>
        <v>0</v>
      </c>
      <c r="L2962" s="17">
        <f>VLOOKUP(A2962,'[2]2023'!$A$9:$I$7853,9,0)</f>
        <v>0</v>
      </c>
      <c r="M2962" s="140" t="s">
        <v>3154</v>
      </c>
    </row>
    <row r="2963" spans="1:13" ht="15.75" outlineLevel="1">
      <c r="A2963" s="10">
        <v>1736000544</v>
      </c>
      <c r="B2963" s="11">
        <v>544</v>
      </c>
      <c r="C2963" s="19">
        <v>736000</v>
      </c>
      <c r="D2963" s="13">
        <v>1</v>
      </c>
      <c r="E2963" s="136" t="s">
        <v>3154</v>
      </c>
      <c r="F2963" s="15" t="s">
        <v>56</v>
      </c>
      <c r="G2963" s="137" t="s">
        <v>3154</v>
      </c>
      <c r="H2963" s="13" t="s">
        <v>34</v>
      </c>
      <c r="I2963" s="126" t="s">
        <v>3154</v>
      </c>
      <c r="J2963" s="126" t="s">
        <v>3154</v>
      </c>
      <c r="K2963" s="17">
        <f>VLOOKUP(A2963,[4]גיליון1!$A$1574:$P$7681,10,0)</f>
        <v>0</v>
      </c>
      <c r="L2963" s="17">
        <f>VLOOKUP(A2963,'[2]2023'!$A$9:$I$7853,9,0)</f>
        <v>0</v>
      </c>
      <c r="M2963" s="140" t="s">
        <v>3154</v>
      </c>
    </row>
    <row r="2964" spans="1:13" ht="15.75" outlineLevel="1">
      <c r="A2964" s="10">
        <v>1736000580</v>
      </c>
      <c r="B2964" s="11">
        <v>580</v>
      </c>
      <c r="C2964" s="19">
        <v>736000</v>
      </c>
      <c r="D2964" s="13">
        <v>1</v>
      </c>
      <c r="E2964" s="136" t="s">
        <v>3154</v>
      </c>
      <c r="F2964" s="15" t="s">
        <v>1592</v>
      </c>
      <c r="G2964" s="137" t="s">
        <v>3154</v>
      </c>
      <c r="H2964" s="13" t="s">
        <v>34</v>
      </c>
      <c r="I2964" s="126" t="s">
        <v>3154</v>
      </c>
      <c r="J2964" s="126" t="s">
        <v>3154</v>
      </c>
      <c r="K2964" s="17">
        <f>VLOOKUP(A2964,[4]גיליון1!$A$1574:$P$7681,10,0)</f>
        <v>0</v>
      </c>
      <c r="L2964" s="17">
        <f>VLOOKUP(A2964,'[2]2023'!$A$9:$I$7853,9,0)</f>
        <v>0</v>
      </c>
      <c r="M2964" s="18">
        <f>VLOOKUP(A2964,[3]data1683177749303!$A$2:$J$6448,10,0)</f>
        <v>0</v>
      </c>
    </row>
    <row r="2965" spans="1:13" ht="15.75" outlineLevel="1">
      <c r="A2965" s="10">
        <v>1736000596</v>
      </c>
      <c r="B2965" s="11">
        <v>596</v>
      </c>
      <c r="C2965" s="19">
        <v>736000</v>
      </c>
      <c r="D2965" s="13">
        <v>1</v>
      </c>
      <c r="E2965" s="136" t="s">
        <v>3154</v>
      </c>
      <c r="F2965" s="15" t="s">
        <v>92</v>
      </c>
      <c r="G2965" s="137" t="s">
        <v>3154</v>
      </c>
      <c r="H2965" s="13" t="s">
        <v>31</v>
      </c>
      <c r="I2965" s="16">
        <f t="shared" si="157"/>
        <v>0</v>
      </c>
      <c r="J2965" s="126" t="s">
        <v>3154</v>
      </c>
      <c r="K2965" s="17">
        <f>VLOOKUP(A2965,[4]גיליון1!$A$1574:$P$7681,10,0)</f>
        <v>482000</v>
      </c>
      <c r="L2965" s="17">
        <f>VLOOKUP(A2965,'[2]2023'!$A$9:$I$7853,9,0)</f>
        <v>482000</v>
      </c>
      <c r="M2965" s="18">
        <f>VLOOKUP(A2965,[3]data1683177749303!$A$2:$J$6448,10,0)</f>
        <v>439915</v>
      </c>
    </row>
    <row r="2966" spans="1:13" ht="15.75" outlineLevel="1">
      <c r="A2966" s="10">
        <v>1736000700</v>
      </c>
      <c r="B2966" s="11">
        <v>700</v>
      </c>
      <c r="C2966" s="19">
        <v>736000</v>
      </c>
      <c r="D2966" s="13">
        <v>1</v>
      </c>
      <c r="E2966" s="136" t="s">
        <v>3154</v>
      </c>
      <c r="F2966" s="15" t="s">
        <v>61</v>
      </c>
      <c r="G2966" s="137" t="s">
        <v>3154</v>
      </c>
      <c r="H2966" s="13" t="s">
        <v>11</v>
      </c>
      <c r="I2966" s="126" t="s">
        <v>3154</v>
      </c>
      <c r="J2966" s="126" t="s">
        <v>3154</v>
      </c>
      <c r="K2966" s="17">
        <f>VLOOKUP(A2966,[4]גיליון1!$A$1574:$P$7681,10,0)</f>
        <v>0</v>
      </c>
      <c r="L2966" s="17">
        <f>VLOOKUP(A2966,'[2]2023'!$A$9:$I$7853,9,0)</f>
        <v>0</v>
      </c>
      <c r="M2966" s="140" t="s">
        <v>3154</v>
      </c>
    </row>
    <row r="2967" spans="1:13" ht="15.75" outlineLevel="1">
      <c r="A2967" s="10">
        <v>1736000715</v>
      </c>
      <c r="B2967" s="11">
        <v>715</v>
      </c>
      <c r="C2967" s="19">
        <v>736000</v>
      </c>
      <c r="D2967" s="13">
        <v>1</v>
      </c>
      <c r="E2967" s="136" t="s">
        <v>3154</v>
      </c>
      <c r="F2967" s="15" t="s">
        <v>1593</v>
      </c>
      <c r="G2967" s="137" t="s">
        <v>3154</v>
      </c>
      <c r="H2967" s="13" t="s">
        <v>31</v>
      </c>
      <c r="I2967" s="126" t="s">
        <v>3154</v>
      </c>
      <c r="J2967" s="126" t="s">
        <v>3154</v>
      </c>
      <c r="K2967" s="17">
        <f>VLOOKUP(A2967,[4]גיליון1!$A$1574:$P$7681,10,0)</f>
        <v>0</v>
      </c>
      <c r="L2967" s="17">
        <f>VLOOKUP(A2967,'[2]2023'!$A$9:$I$7853,9,0)</f>
        <v>0</v>
      </c>
      <c r="M2967" s="18">
        <f>VLOOKUP(A2967,[3]data1683177749303!$A$2:$J$6448,10,0)</f>
        <v>0</v>
      </c>
    </row>
    <row r="2968" spans="1:13" ht="15.75" outlineLevel="1">
      <c r="A2968" s="10">
        <v>1736000742</v>
      </c>
      <c r="B2968" s="11">
        <v>742</v>
      </c>
      <c r="C2968" s="19">
        <v>736000</v>
      </c>
      <c r="D2968" s="13">
        <v>1</v>
      </c>
      <c r="E2968" s="136" t="s">
        <v>3154</v>
      </c>
      <c r="F2968" s="15" t="s">
        <v>65</v>
      </c>
      <c r="G2968" s="137" t="s">
        <v>3154</v>
      </c>
      <c r="H2968" s="13" t="s">
        <v>34</v>
      </c>
      <c r="I2968" s="16">
        <f t="shared" si="157"/>
        <v>-5.2631578947368474E-2</v>
      </c>
      <c r="J2968" s="126" t="s">
        <v>3154</v>
      </c>
      <c r="K2968" s="17">
        <f>VLOOKUP(A2968,[4]גיליון1!$A$1574:$P$7681,10,0)</f>
        <v>3600</v>
      </c>
      <c r="L2968" s="17">
        <f>VLOOKUP(A2968,'[2]2023'!$A$9:$I$7853,9,0)</f>
        <v>3800</v>
      </c>
      <c r="M2968" s="18">
        <f>VLOOKUP(A2968,[3]data1683177749303!$A$2:$J$6448,10,0)</f>
        <v>1210</v>
      </c>
    </row>
    <row r="2969" spans="1:13" ht="15.75" outlineLevel="1">
      <c r="A2969" s="10">
        <v>1736000753</v>
      </c>
      <c r="B2969" s="11">
        <v>753</v>
      </c>
      <c r="C2969" s="19">
        <v>736000</v>
      </c>
      <c r="D2969" s="13">
        <v>1</v>
      </c>
      <c r="E2969" s="136" t="s">
        <v>3154</v>
      </c>
      <c r="F2969" s="15" t="s">
        <v>28</v>
      </c>
      <c r="G2969" s="137" t="s">
        <v>3154</v>
      </c>
      <c r="H2969" s="13" t="s">
        <v>31</v>
      </c>
      <c r="I2969" s="126" t="s">
        <v>3154</v>
      </c>
      <c r="J2969" s="126" t="s">
        <v>3154</v>
      </c>
      <c r="K2969" s="17">
        <f>VLOOKUP(A2969,[4]גיליון1!$A$1574:$P$7681,10,0)</f>
        <v>0</v>
      </c>
      <c r="L2969" s="17">
        <f>VLOOKUP(A2969,'[2]2023'!$A$9:$I$7853,9,0)</f>
        <v>0</v>
      </c>
      <c r="M2969" s="140" t="s">
        <v>3154</v>
      </c>
    </row>
    <row r="2970" spans="1:13" ht="15.75" outlineLevel="1">
      <c r="A2970" s="10">
        <v>1736000794</v>
      </c>
      <c r="B2970" s="11">
        <v>794</v>
      </c>
      <c r="C2970" s="19">
        <v>736000</v>
      </c>
      <c r="D2970" s="13">
        <v>1</v>
      </c>
      <c r="E2970" s="136" t="s">
        <v>3154</v>
      </c>
      <c r="F2970" s="15" t="s">
        <v>73</v>
      </c>
      <c r="G2970" s="137" t="s">
        <v>3154</v>
      </c>
      <c r="H2970" s="13" t="s">
        <v>31</v>
      </c>
      <c r="I2970" s="16">
        <f t="shared" si="157"/>
        <v>0</v>
      </c>
      <c r="J2970" s="126" t="s">
        <v>3154</v>
      </c>
      <c r="K2970" s="17">
        <f>VLOOKUP(A2970,[4]גיליון1!$A$1574:$P$7681,10,0)</f>
        <v>12100</v>
      </c>
      <c r="L2970" s="17">
        <f>VLOOKUP(A2970,'[2]2023'!$A$9:$I$7853,9,0)</f>
        <v>12100</v>
      </c>
      <c r="M2970" s="18">
        <f>VLOOKUP(A2970,[3]data1683177749303!$A$2:$J$6448,10,0)</f>
        <v>15164</v>
      </c>
    </row>
    <row r="2971" spans="1:13" ht="15.75" outlineLevel="1">
      <c r="A2971" s="10">
        <v>1736000900</v>
      </c>
      <c r="B2971" s="11">
        <v>900</v>
      </c>
      <c r="C2971" s="19">
        <v>736000</v>
      </c>
      <c r="D2971" s="13">
        <v>1</v>
      </c>
      <c r="E2971" s="136" t="s">
        <v>3154</v>
      </c>
      <c r="F2971" s="15" t="s">
        <v>1236</v>
      </c>
      <c r="G2971" s="137" t="s">
        <v>3154</v>
      </c>
      <c r="H2971" s="13" t="s">
        <v>11</v>
      </c>
      <c r="I2971" s="126" t="s">
        <v>3154</v>
      </c>
      <c r="J2971" s="126" t="s">
        <v>3154</v>
      </c>
      <c r="K2971" s="17">
        <f>VLOOKUP(A2971,[4]גיליון1!$A$1574:$P$7681,10,0)</f>
        <v>0</v>
      </c>
      <c r="L2971" s="17">
        <f>VLOOKUP(A2971,'[2]2023'!$A$9:$I$7853,9,0)</f>
        <v>0</v>
      </c>
      <c r="M2971" s="140" t="s">
        <v>3154</v>
      </c>
    </row>
    <row r="2972" spans="1:13" ht="15.75" outlineLevel="1">
      <c r="A2972" s="10">
        <v>1736000931</v>
      </c>
      <c r="B2972" s="11">
        <v>931</v>
      </c>
      <c r="C2972" s="19">
        <v>736000</v>
      </c>
      <c r="D2972" s="13">
        <v>1</v>
      </c>
      <c r="E2972" s="136" t="s">
        <v>3154</v>
      </c>
      <c r="F2972" s="15" t="s">
        <v>1594</v>
      </c>
      <c r="G2972" s="137" t="s">
        <v>3154</v>
      </c>
      <c r="H2972" s="13" t="s">
        <v>34</v>
      </c>
      <c r="I2972" s="16">
        <f t="shared" si="157"/>
        <v>-5.2631578947368474E-2</v>
      </c>
      <c r="J2972" s="126" t="s">
        <v>3154</v>
      </c>
      <c r="K2972" s="17">
        <f>VLOOKUP(A2972,[4]גיליון1!$A$1574:$P$7681,10,0)</f>
        <v>9000</v>
      </c>
      <c r="L2972" s="17">
        <f>VLOOKUP(A2972,'[2]2023'!$A$9:$I$7853,9,0)</f>
        <v>9500</v>
      </c>
      <c r="M2972" s="18">
        <f>VLOOKUP(A2972,[3]data1683177749303!$A$2:$J$6448,10,0)</f>
        <v>2258</v>
      </c>
    </row>
    <row r="2973" spans="1:13" ht="16.5" thickBot="1">
      <c r="A2973" s="10">
        <v>1736000961</v>
      </c>
      <c r="B2973" s="11">
        <v>961</v>
      </c>
      <c r="C2973" s="19">
        <v>736000</v>
      </c>
      <c r="D2973" s="13">
        <v>1</v>
      </c>
      <c r="E2973" s="136" t="s">
        <v>3154</v>
      </c>
      <c r="F2973" s="15" t="s">
        <v>79</v>
      </c>
      <c r="G2973" s="137" t="s">
        <v>3154</v>
      </c>
      <c r="H2973" s="13" t="s">
        <v>34</v>
      </c>
      <c r="I2973" s="126" t="s">
        <v>3154</v>
      </c>
      <c r="J2973" s="126" t="s">
        <v>3154</v>
      </c>
      <c r="K2973" s="17">
        <f>VLOOKUP(A2973,[4]גיליון1!$A$1574:$P$7681,10,0)</f>
        <v>0</v>
      </c>
      <c r="L2973" s="17">
        <f>VLOOKUP(A2973,'[2]2023'!$A$9:$I$7853,9,0)</f>
        <v>0</v>
      </c>
      <c r="M2973" s="140" t="s">
        <v>3154</v>
      </c>
    </row>
    <row r="2974" spans="1:13" ht="16.5" outlineLevel="1" thickBot="1">
      <c r="A2974" s="125" t="s">
        <v>3154</v>
      </c>
      <c r="B2974" s="25" t="s">
        <v>1595</v>
      </c>
      <c r="C2974" s="146" t="s">
        <v>3154</v>
      </c>
      <c r="D2974" s="146" t="s">
        <v>3154</v>
      </c>
      <c r="E2974" s="147" t="s">
        <v>3154</v>
      </c>
      <c r="F2974" s="28" t="s">
        <v>1590</v>
      </c>
      <c r="G2974" s="153" t="s">
        <v>3154</v>
      </c>
      <c r="H2974" s="146" t="s">
        <v>3154</v>
      </c>
      <c r="I2974" s="29">
        <f t="shared" si="157"/>
        <v>2.8491620111731786E-2</v>
      </c>
      <c r="J2974" s="127" t="s">
        <v>3154</v>
      </c>
      <c r="K2974" s="37">
        <f t="shared" ref="K2974:M2974" si="158">SUBTOTAL(9,K2950:K2973)</f>
        <v>1288700</v>
      </c>
      <c r="L2974" s="37">
        <f t="shared" si="158"/>
        <v>1253000</v>
      </c>
      <c r="M2974" s="38">
        <f t="shared" si="158"/>
        <v>1031960.8</v>
      </c>
    </row>
    <row r="2975" spans="1:13" ht="15.75" outlineLevel="1">
      <c r="A2975" s="10">
        <v>17361000</v>
      </c>
      <c r="B2975" s="11">
        <v>0</v>
      </c>
      <c r="C2975" s="19">
        <v>736100</v>
      </c>
      <c r="D2975" s="13">
        <v>1</v>
      </c>
      <c r="E2975" s="136" t="s">
        <v>3154</v>
      </c>
      <c r="F2975" s="15" t="s">
        <v>1590</v>
      </c>
      <c r="G2975" s="137" t="s">
        <v>3154</v>
      </c>
      <c r="H2975" s="13" t="s">
        <v>11</v>
      </c>
      <c r="I2975" s="126" t="s">
        <v>3154</v>
      </c>
      <c r="J2975" s="142" t="s">
        <v>3154</v>
      </c>
      <c r="K2975" s="17">
        <f>VLOOKUP(A2975,[4]גיליון1!$A$1574:$P$7681,10,0)</f>
        <v>0</v>
      </c>
      <c r="L2975" s="139" t="s">
        <v>3154</v>
      </c>
      <c r="M2975" s="140" t="s">
        <v>3154</v>
      </c>
    </row>
    <row r="2976" spans="1:13" ht="16.5" thickBot="1">
      <c r="A2976" s="10">
        <v>1736100423</v>
      </c>
      <c r="B2976" s="11">
        <v>423</v>
      </c>
      <c r="C2976" s="19">
        <v>736100</v>
      </c>
      <c r="D2976" s="13">
        <v>1</v>
      </c>
      <c r="E2976" s="136" t="s">
        <v>3154</v>
      </c>
      <c r="F2976" s="15" t="s">
        <v>35</v>
      </c>
      <c r="G2976" s="137" t="s">
        <v>3154</v>
      </c>
      <c r="H2976" s="13" t="s">
        <v>31</v>
      </c>
      <c r="I2976" s="16">
        <f t="shared" si="157"/>
        <v>2.8491620111731786E-2</v>
      </c>
      <c r="J2976" s="126" t="s">
        <v>3154</v>
      </c>
      <c r="K2976" s="17">
        <v>-1288700</v>
      </c>
      <c r="L2976" s="17">
        <f>VLOOKUP(A2976,'[2]2023'!$A$9:$I$7853,9,0)</f>
        <v>-1253000</v>
      </c>
      <c r="M2976" s="18">
        <f>VLOOKUP(A2976,[3]data1683177749303!$A$2:$J$6448,10,0)</f>
        <v>-1262800</v>
      </c>
    </row>
    <row r="2977" spans="1:13" ht="16.5" outlineLevel="1" thickBot="1">
      <c r="A2977" s="125" t="s">
        <v>3154</v>
      </c>
      <c r="B2977" s="25" t="s">
        <v>1596</v>
      </c>
      <c r="C2977" s="146" t="s">
        <v>3154</v>
      </c>
      <c r="D2977" s="146" t="s">
        <v>3154</v>
      </c>
      <c r="E2977" s="147" t="s">
        <v>3154</v>
      </c>
      <c r="F2977" s="28" t="s">
        <v>1590</v>
      </c>
      <c r="G2977" s="153" t="s">
        <v>3154</v>
      </c>
      <c r="H2977" s="146" t="s">
        <v>3154</v>
      </c>
      <c r="I2977" s="29">
        <f t="shared" si="157"/>
        <v>2.8491620111731786E-2</v>
      </c>
      <c r="J2977" s="127" t="s">
        <v>3154</v>
      </c>
      <c r="K2977" s="37">
        <f t="shared" ref="K2977:M2977" si="159">SUBTOTAL(9,K2976)</f>
        <v>-1288700</v>
      </c>
      <c r="L2977" s="37">
        <f t="shared" si="159"/>
        <v>-1253000</v>
      </c>
      <c r="M2977" s="38">
        <f t="shared" si="159"/>
        <v>-1262800</v>
      </c>
    </row>
    <row r="2978" spans="1:13" ht="15.75" outlineLevel="1">
      <c r="A2978" s="10">
        <v>17400000</v>
      </c>
      <c r="B2978" s="11">
        <v>0</v>
      </c>
      <c r="C2978" s="19">
        <v>740000</v>
      </c>
      <c r="D2978" s="13">
        <v>1</v>
      </c>
      <c r="E2978" s="136" t="s">
        <v>3154</v>
      </c>
      <c r="F2978" s="15" t="s">
        <v>286</v>
      </c>
      <c r="G2978" s="137" t="s">
        <v>3154</v>
      </c>
      <c r="H2978" s="13" t="s">
        <v>11</v>
      </c>
      <c r="I2978" s="126" t="s">
        <v>3154</v>
      </c>
      <c r="J2978" s="142" t="s">
        <v>3154</v>
      </c>
      <c r="K2978" s="17">
        <f>VLOOKUP(A2978,[4]גיליון1!$A$1574:$P$7681,10,0)</f>
        <v>0</v>
      </c>
      <c r="L2978" s="139" t="s">
        <v>3154</v>
      </c>
      <c r="M2978" s="140" t="s">
        <v>3154</v>
      </c>
    </row>
    <row r="2979" spans="1:13" ht="15.75" outlineLevel="1">
      <c r="A2979" s="10">
        <v>17410000</v>
      </c>
      <c r="B2979" s="11">
        <v>0</v>
      </c>
      <c r="C2979" s="19">
        <v>741000</v>
      </c>
      <c r="D2979" s="13">
        <v>1</v>
      </c>
      <c r="E2979" s="136" t="s">
        <v>3154</v>
      </c>
      <c r="F2979" s="15" t="s">
        <v>1597</v>
      </c>
      <c r="G2979" s="137" t="s">
        <v>3154</v>
      </c>
      <c r="H2979" s="13" t="s">
        <v>11</v>
      </c>
      <c r="I2979" s="126" t="s">
        <v>3154</v>
      </c>
      <c r="J2979" s="142" t="s">
        <v>3154</v>
      </c>
      <c r="K2979" s="17">
        <f>VLOOKUP(A2979,[4]גיליון1!$A$1574:$P$7681,10,0)</f>
        <v>0</v>
      </c>
      <c r="L2979" s="17">
        <f>VLOOKUP(A2979,'[2]2023'!$A$9:$I$7853,9,0)</f>
        <v>0</v>
      </c>
      <c r="M2979" s="140" t="s">
        <v>3154</v>
      </c>
    </row>
    <row r="2980" spans="1:13" ht="15.75" outlineLevel="1">
      <c r="A2980" s="10">
        <v>1741000110</v>
      </c>
      <c r="B2980" s="11">
        <v>110</v>
      </c>
      <c r="C2980" s="19">
        <v>741000</v>
      </c>
      <c r="D2980" s="13">
        <v>1</v>
      </c>
      <c r="E2980" s="136" t="s">
        <v>3154</v>
      </c>
      <c r="F2980" s="15" t="s">
        <v>19</v>
      </c>
      <c r="G2980" s="137" t="s">
        <v>3154</v>
      </c>
      <c r="H2980" s="13" t="s">
        <v>20</v>
      </c>
      <c r="I2980" s="126" t="s">
        <v>3154</v>
      </c>
      <c r="J2980" s="142" t="s">
        <v>3154</v>
      </c>
      <c r="K2980" s="17">
        <f>VLOOKUP(A2980,[4]גיליון1!$A$1574:$P$7681,10,0)</f>
        <v>0</v>
      </c>
      <c r="L2980" s="17">
        <f>VLOOKUP(A2980,'[2]2023'!$A$9:$I$7853,9,0)</f>
        <v>0</v>
      </c>
      <c r="M2980" s="140" t="s">
        <v>3154</v>
      </c>
    </row>
    <row r="2981" spans="1:13" ht="15.75" outlineLevel="1">
      <c r="A2981" s="10">
        <v>1741000119</v>
      </c>
      <c r="B2981" s="11">
        <v>119</v>
      </c>
      <c r="C2981" s="19">
        <v>741000</v>
      </c>
      <c r="D2981" s="13">
        <v>1</v>
      </c>
      <c r="E2981" s="136" t="s">
        <v>3154</v>
      </c>
      <c r="F2981" s="15" t="s">
        <v>21</v>
      </c>
      <c r="G2981" s="137" t="s">
        <v>3154</v>
      </c>
      <c r="H2981" s="13" t="s">
        <v>20</v>
      </c>
      <c r="I2981" s="16">
        <f t="shared" si="157"/>
        <v>4.9905998974534294E-2</v>
      </c>
      <c r="J2981" s="126" t="s">
        <v>3154</v>
      </c>
      <c r="K2981" s="17">
        <f>VLOOKUP(A2981,[4]גיליון1!$A$1574:$P$7681,10,0)</f>
        <v>1228600</v>
      </c>
      <c r="L2981" s="17">
        <f>VLOOKUP(A2981,'[2]2023'!$A$9:$I$7853,9,0)</f>
        <v>1170200</v>
      </c>
      <c r="M2981" s="18">
        <f>VLOOKUP(A2981,[3]data1683177749303!$A$2:$J$6448,10,0)</f>
        <v>1080345.47</v>
      </c>
    </row>
    <row r="2982" spans="1:13" ht="15.75" outlineLevel="1">
      <c r="A2982" s="10">
        <v>1741000122</v>
      </c>
      <c r="B2982" s="11">
        <v>122</v>
      </c>
      <c r="C2982" s="19">
        <v>741000</v>
      </c>
      <c r="D2982" s="13">
        <v>1</v>
      </c>
      <c r="E2982" s="136" t="s">
        <v>3154</v>
      </c>
      <c r="F2982" s="15" t="s">
        <v>22</v>
      </c>
      <c r="G2982" s="137" t="s">
        <v>3154</v>
      </c>
      <c r="H2982" s="13" t="s">
        <v>20</v>
      </c>
      <c r="I2982" s="16">
        <f t="shared" si="157"/>
        <v>0.53260869565217384</v>
      </c>
      <c r="J2982" s="126" t="s">
        <v>3154</v>
      </c>
      <c r="K2982" s="17">
        <f>VLOOKUP(A2982,[4]גיליון1!$A$1574:$P$7681,10,0)</f>
        <v>14100</v>
      </c>
      <c r="L2982" s="17">
        <f>VLOOKUP(A2982,'[2]2023'!$A$9:$I$7853,9,0)</f>
        <v>9200</v>
      </c>
      <c r="M2982" s="18">
        <f>VLOOKUP(A2982,[3]data1683177749303!$A$2:$J$6448,10,0)</f>
        <v>10468.08</v>
      </c>
    </row>
    <row r="2983" spans="1:13" ht="15.75" outlineLevel="1">
      <c r="A2983" s="10">
        <v>1741000126</v>
      </c>
      <c r="B2983" s="11">
        <v>126</v>
      </c>
      <c r="C2983" s="19">
        <v>741000</v>
      </c>
      <c r="D2983" s="13">
        <v>1</v>
      </c>
      <c r="E2983" s="136" t="s">
        <v>3154</v>
      </c>
      <c r="F2983" s="15" t="s">
        <v>23</v>
      </c>
      <c r="G2983" s="137" t="s">
        <v>3154</v>
      </c>
      <c r="H2983" s="13" t="s">
        <v>20</v>
      </c>
      <c r="I2983" s="16">
        <f t="shared" si="157"/>
        <v>0.52631578947368429</v>
      </c>
      <c r="J2983" s="126" t="s">
        <v>3154</v>
      </c>
      <c r="K2983" s="17">
        <f>VLOOKUP(A2983,[4]גיליון1!$A$1574:$P$7681,10,0)</f>
        <v>29000</v>
      </c>
      <c r="L2983" s="17">
        <f>VLOOKUP(A2983,'[2]2023'!$A$9:$I$7853,9,0)</f>
        <v>19000</v>
      </c>
      <c r="M2983" s="18">
        <f>VLOOKUP(A2983,[3]data1683177749303!$A$2:$J$6448,10,0)</f>
        <v>18472.97</v>
      </c>
    </row>
    <row r="2984" spans="1:13" ht="15.75" outlineLevel="1">
      <c r="A2984" s="10">
        <v>1741000130</v>
      </c>
      <c r="B2984" s="11">
        <v>130</v>
      </c>
      <c r="C2984" s="19">
        <v>741000</v>
      </c>
      <c r="D2984" s="13">
        <v>1</v>
      </c>
      <c r="E2984" s="136" t="s">
        <v>3154</v>
      </c>
      <c r="F2984" s="15" t="s">
        <v>24</v>
      </c>
      <c r="G2984" s="137" t="s">
        <v>3154</v>
      </c>
      <c r="H2984" s="13" t="s">
        <v>20</v>
      </c>
      <c r="I2984" s="126" t="s">
        <v>3154</v>
      </c>
      <c r="J2984" s="126" t="s">
        <v>3154</v>
      </c>
      <c r="K2984" s="17">
        <f>VLOOKUP(A2984,[4]גיליון1!$A$1574:$P$7681,10,0)</f>
        <v>0</v>
      </c>
      <c r="L2984" s="17">
        <f>VLOOKUP(A2984,'[2]2023'!$A$9:$I$7853,9,0)</f>
        <v>0</v>
      </c>
      <c r="M2984" s="140" t="s">
        <v>3154</v>
      </c>
    </row>
    <row r="2985" spans="1:13" ht="15.75" outlineLevel="1">
      <c r="A2985" s="10">
        <v>1741000140</v>
      </c>
      <c r="B2985" s="11">
        <v>140</v>
      </c>
      <c r="C2985" s="19">
        <v>741000</v>
      </c>
      <c r="D2985" s="13">
        <v>1</v>
      </c>
      <c r="E2985" s="136" t="s">
        <v>3154</v>
      </c>
      <c r="F2985" s="15" t="s">
        <v>25</v>
      </c>
      <c r="G2985" s="137" t="s">
        <v>3154</v>
      </c>
      <c r="H2985" s="13" t="s">
        <v>20</v>
      </c>
      <c r="I2985" s="16">
        <f t="shared" si="157"/>
        <v>7.8125E-2</v>
      </c>
      <c r="J2985" s="126" t="s">
        <v>3154</v>
      </c>
      <c r="K2985" s="17">
        <f>VLOOKUP(A2985,[4]גיליון1!$A$1574:$P$7681,10,0)</f>
        <v>110400</v>
      </c>
      <c r="L2985" s="17">
        <f>VLOOKUP(A2985,'[2]2023'!$A$9:$I$7853,9,0)</f>
        <v>102400</v>
      </c>
      <c r="M2985" s="18">
        <f>VLOOKUP(A2985,[3]data1683177749303!$A$2:$J$6448,10,0)</f>
        <v>98286.3</v>
      </c>
    </row>
    <row r="2986" spans="1:13" ht="15.75" outlineLevel="1">
      <c r="A2986" s="10">
        <v>1741000253</v>
      </c>
      <c r="B2986" s="11">
        <v>253</v>
      </c>
      <c r="C2986" s="19">
        <v>741000</v>
      </c>
      <c r="D2986" s="13">
        <v>1</v>
      </c>
      <c r="E2986" s="136" t="s">
        <v>3154</v>
      </c>
      <c r="F2986" s="15" t="s">
        <v>28</v>
      </c>
      <c r="G2986" s="137" t="s">
        <v>3154</v>
      </c>
      <c r="H2986" s="13" t="s">
        <v>20</v>
      </c>
      <c r="I2986" s="126" t="s">
        <v>3154</v>
      </c>
      <c r="J2986" s="126" t="s">
        <v>3154</v>
      </c>
      <c r="K2986" s="17">
        <f>VLOOKUP(A2986,[4]גיליון1!$A$1574:$P$7681,10,0)</f>
        <v>0</v>
      </c>
      <c r="L2986" s="17">
        <f>VLOOKUP(A2986,'[2]2023'!$A$9:$I$7853,9,0)</f>
        <v>0</v>
      </c>
      <c r="M2986" s="18">
        <f>VLOOKUP(A2986,[3]data1683177749303!$A$2:$J$6448,10,0)</f>
        <v>0</v>
      </c>
    </row>
    <row r="2987" spans="1:13" ht="15.75" outlineLevel="1">
      <c r="A2987" s="10">
        <v>1741000350</v>
      </c>
      <c r="B2987" s="11">
        <v>350</v>
      </c>
      <c r="C2987" s="19">
        <v>741000</v>
      </c>
      <c r="D2987" s="13">
        <v>1</v>
      </c>
      <c r="E2987" s="136" t="s">
        <v>3154</v>
      </c>
      <c r="F2987" s="15" t="s">
        <v>3131</v>
      </c>
      <c r="G2987" s="137" t="s">
        <v>3154</v>
      </c>
      <c r="H2987" s="13" t="s">
        <v>20</v>
      </c>
      <c r="I2987" s="16">
        <f t="shared" si="157"/>
        <v>4.1666666666666741E-2</v>
      </c>
      <c r="J2987" s="126" t="s">
        <v>3154</v>
      </c>
      <c r="K2987" s="17">
        <f>VLOOKUP(A2987,[4]גיליון1!$A$1574:$P$7681,10,0)</f>
        <v>50000</v>
      </c>
      <c r="L2987" s="17">
        <f>VLOOKUP(A2987,'[2]2023'!$A$9:$I$7853,9,0)</f>
        <v>48000</v>
      </c>
      <c r="M2987" s="18">
        <f>VLOOKUP(A2987,[3]data1683177749303!$A$2:$J$6448,10,0)</f>
        <v>47649.63</v>
      </c>
    </row>
    <row r="2988" spans="1:13" ht="15.75" outlineLevel="1">
      <c r="A2988" s="10">
        <v>1741000351</v>
      </c>
      <c r="B2988" s="11">
        <v>351</v>
      </c>
      <c r="C2988" s="19">
        <v>741000</v>
      </c>
      <c r="D2988" s="13">
        <v>1</v>
      </c>
      <c r="E2988" s="136" t="s">
        <v>3154</v>
      </c>
      <c r="F2988" s="15" t="s">
        <v>3132</v>
      </c>
      <c r="G2988" s="137" t="s">
        <v>3154</v>
      </c>
      <c r="H2988" s="13" t="s">
        <v>20</v>
      </c>
      <c r="I2988" s="16">
        <f t="shared" si="157"/>
        <v>1.0309278350515427E-2</v>
      </c>
      <c r="J2988" s="126" t="s">
        <v>3154</v>
      </c>
      <c r="K2988" s="17">
        <v>4900</v>
      </c>
      <c r="L2988" s="17">
        <f>VLOOKUP(A2988,'[2]2023'!$A$9:$I$7853,9,0)</f>
        <v>4850</v>
      </c>
      <c r="M2988" s="18">
        <f>VLOOKUP(A2988,[3]data1683177749303!$A$2:$J$6448,10,0)</f>
        <v>26075.45</v>
      </c>
    </row>
    <row r="2989" spans="1:13" ht="15.75" outlineLevel="1">
      <c r="A2989" s="10">
        <v>1741000471</v>
      </c>
      <c r="B2989" s="11">
        <v>471</v>
      </c>
      <c r="C2989" s="19">
        <v>741000</v>
      </c>
      <c r="D2989" s="13">
        <v>1</v>
      </c>
      <c r="E2989" s="136" t="s">
        <v>3154</v>
      </c>
      <c r="F2989" s="15" t="s">
        <v>87</v>
      </c>
      <c r="G2989" s="137" t="s">
        <v>3154</v>
      </c>
      <c r="H2989" s="13" t="s">
        <v>34</v>
      </c>
      <c r="I2989" s="16">
        <f t="shared" si="157"/>
        <v>-9.6774193548387122E-2</v>
      </c>
      <c r="J2989" s="126" t="s">
        <v>3154</v>
      </c>
      <c r="K2989" s="17">
        <v>5600</v>
      </c>
      <c r="L2989" s="17">
        <f>VLOOKUP(A2989,'[2]2023'!$A$9:$I$7853,9,0)</f>
        <v>6200</v>
      </c>
      <c r="M2989" s="18">
        <f>VLOOKUP(A2989,[3]data1683177749303!$A$2:$J$6448,10,0)</f>
        <v>5504.01</v>
      </c>
    </row>
    <row r="2990" spans="1:13" ht="15.75" outlineLevel="1">
      <c r="A2990" s="10">
        <v>1741000492</v>
      </c>
      <c r="B2990" s="11">
        <v>492</v>
      </c>
      <c r="C2990" s="19">
        <v>741000</v>
      </c>
      <c r="D2990" s="13">
        <v>1</v>
      </c>
      <c r="E2990" s="136" t="s">
        <v>3154</v>
      </c>
      <c r="F2990" s="15" t="s">
        <v>83</v>
      </c>
      <c r="G2990" s="137" t="s">
        <v>3154</v>
      </c>
      <c r="H2990" s="13" t="s">
        <v>31</v>
      </c>
      <c r="I2990" s="16">
        <f t="shared" si="157"/>
        <v>0.28305519897304232</v>
      </c>
      <c r="J2990" s="126" t="s">
        <v>3154</v>
      </c>
      <c r="K2990" s="17">
        <f>VLOOKUP(A2990,[4]גיליון1!$A$1574:$P$7681,10,0)</f>
        <v>199900</v>
      </c>
      <c r="L2990" s="17">
        <f>VLOOKUP(A2990,'[2]2023'!$A$9:$I$7853,9,0)</f>
        <v>155800</v>
      </c>
      <c r="M2990" s="18">
        <f>VLOOKUP(A2990,[3]data1683177749303!$A$2:$J$6448,10,0)</f>
        <v>187450</v>
      </c>
    </row>
    <row r="2991" spans="1:13" ht="15.75" outlineLevel="1">
      <c r="A2991" s="10">
        <v>1741000511</v>
      </c>
      <c r="B2991" s="11">
        <v>511</v>
      </c>
      <c r="C2991" s="19">
        <v>741000</v>
      </c>
      <c r="D2991" s="13">
        <v>1</v>
      </c>
      <c r="E2991" s="136" t="s">
        <v>3154</v>
      </c>
      <c r="F2991" s="15" t="s">
        <v>88</v>
      </c>
      <c r="G2991" s="137" t="s">
        <v>3154</v>
      </c>
      <c r="H2991" s="13" t="s">
        <v>34</v>
      </c>
      <c r="I2991" s="16">
        <f t="shared" si="157"/>
        <v>-0.10526315789473684</v>
      </c>
      <c r="J2991" s="126" t="s">
        <v>3154</v>
      </c>
      <c r="K2991" s="17">
        <v>5100</v>
      </c>
      <c r="L2991" s="17">
        <f>VLOOKUP(A2991,'[2]2023'!$A$9:$I$7853,9,0)</f>
        <v>5700</v>
      </c>
      <c r="M2991" s="18">
        <f>VLOOKUP(A2991,[3]data1683177749303!$A$2:$J$6448,10,0)</f>
        <v>5580.64</v>
      </c>
    </row>
    <row r="2992" spans="1:13" ht="15.75" outlineLevel="1">
      <c r="A2992" s="10">
        <v>1741000512</v>
      </c>
      <c r="B2992" s="11">
        <v>512</v>
      </c>
      <c r="C2992" s="19">
        <v>741000</v>
      </c>
      <c r="D2992" s="13">
        <v>1</v>
      </c>
      <c r="E2992" s="136" t="s">
        <v>3154</v>
      </c>
      <c r="F2992" s="15" t="s">
        <v>89</v>
      </c>
      <c r="G2992" s="137" t="s">
        <v>3154</v>
      </c>
      <c r="H2992" s="13" t="s">
        <v>34</v>
      </c>
      <c r="I2992" s="16">
        <f t="shared" si="157"/>
        <v>-0.1428571428571429</v>
      </c>
      <c r="J2992" s="126" t="s">
        <v>3154</v>
      </c>
      <c r="K2992" s="17">
        <v>600</v>
      </c>
      <c r="L2992" s="17">
        <f>VLOOKUP(A2992,'[2]2023'!$A$9:$I$7853,9,0)</f>
        <v>700</v>
      </c>
      <c r="M2992" s="18">
        <f>VLOOKUP(A2992,[3]data1683177749303!$A$2:$J$6448,10,0)</f>
        <v>237.44</v>
      </c>
    </row>
    <row r="2993" spans="1:13" ht="15.75" outlineLevel="1">
      <c r="A2993" s="10">
        <v>1741000522</v>
      </c>
      <c r="B2993" s="11">
        <v>522</v>
      </c>
      <c r="C2993" s="19">
        <v>741000</v>
      </c>
      <c r="D2993" s="13">
        <v>1</v>
      </c>
      <c r="E2993" s="136" t="s">
        <v>3154</v>
      </c>
      <c r="F2993" s="15" t="s">
        <v>90</v>
      </c>
      <c r="G2993" s="137" t="s">
        <v>3154</v>
      </c>
      <c r="H2993" s="13" t="s">
        <v>34</v>
      </c>
      <c r="I2993" s="16">
        <f t="shared" si="157"/>
        <v>-9.9999999999999978E-2</v>
      </c>
      <c r="J2993" s="126" t="s">
        <v>3154</v>
      </c>
      <c r="K2993" s="17">
        <f>VLOOKUP(A2993,[4]גיליון1!$A$1574:$P$7681,10,0)</f>
        <v>2700</v>
      </c>
      <c r="L2993" s="17">
        <f>VLOOKUP(A2993,'[2]2023'!$A$9:$I$7853,9,0)</f>
        <v>3000</v>
      </c>
      <c r="M2993" s="18">
        <f>VLOOKUP(A2993,[3]data1683177749303!$A$2:$J$6448,10,0)</f>
        <v>0</v>
      </c>
    </row>
    <row r="2994" spans="1:13" ht="15.75" outlineLevel="1">
      <c r="A2994" s="10">
        <v>1741000550</v>
      </c>
      <c r="B2994" s="11">
        <v>550</v>
      </c>
      <c r="C2994" s="19">
        <v>741000</v>
      </c>
      <c r="D2994" s="13">
        <v>1</v>
      </c>
      <c r="E2994" s="136" t="s">
        <v>3154</v>
      </c>
      <c r="F2994" s="15" t="s">
        <v>58</v>
      </c>
      <c r="G2994" s="137" t="s">
        <v>3154</v>
      </c>
      <c r="H2994" s="13" t="s">
        <v>34</v>
      </c>
      <c r="I2994" s="126" t="s">
        <v>3154</v>
      </c>
      <c r="J2994" s="126" t="s">
        <v>3154</v>
      </c>
      <c r="K2994" s="17">
        <f>VLOOKUP(A2994,[4]גיליון1!$A$1574:$P$7681,10,0)</f>
        <v>0</v>
      </c>
      <c r="L2994" s="17">
        <f>VLOOKUP(A2994,'[2]2023'!$A$9:$I$7853,9,0)</f>
        <v>0</v>
      </c>
      <c r="M2994" s="18">
        <f>VLOOKUP(A2994,[3]data1683177749303!$A$2:$J$6448,10,0)</f>
        <v>0</v>
      </c>
    </row>
    <row r="2995" spans="1:13" ht="15.75" outlineLevel="1">
      <c r="A2995" s="10">
        <v>1741000561</v>
      </c>
      <c r="B2995" s="11">
        <v>561</v>
      </c>
      <c r="C2995" s="19">
        <v>741000</v>
      </c>
      <c r="D2995" s="13">
        <v>1</v>
      </c>
      <c r="E2995" s="136" t="s">
        <v>3154</v>
      </c>
      <c r="F2995" s="15" t="s">
        <v>59</v>
      </c>
      <c r="G2995" s="137" t="s">
        <v>3154</v>
      </c>
      <c r="H2995" s="13" t="s">
        <v>34</v>
      </c>
      <c r="I2995" s="16">
        <f t="shared" si="157"/>
        <v>0</v>
      </c>
      <c r="J2995" s="126" t="s">
        <v>3154</v>
      </c>
      <c r="K2995" s="17">
        <v>400</v>
      </c>
      <c r="L2995" s="17">
        <f>VLOOKUP(A2995,'[2]2023'!$A$9:$I$7853,9,0)</f>
        <v>400</v>
      </c>
      <c r="M2995" s="18">
        <f>VLOOKUP(A2995,[3]data1683177749303!$A$2:$J$6448,10,0)</f>
        <v>0</v>
      </c>
    </row>
    <row r="2996" spans="1:13" ht="15.75" outlineLevel="1">
      <c r="A2996" s="10">
        <v>1741000562</v>
      </c>
      <c r="B2996" s="11">
        <v>562</v>
      </c>
      <c r="C2996" s="19">
        <v>741000</v>
      </c>
      <c r="D2996" s="13">
        <v>1</v>
      </c>
      <c r="E2996" s="136" t="s">
        <v>3154</v>
      </c>
      <c r="F2996" s="15" t="s">
        <v>60</v>
      </c>
      <c r="G2996" s="137" t="s">
        <v>3154</v>
      </c>
      <c r="H2996" s="13" t="s">
        <v>34</v>
      </c>
      <c r="I2996" s="16">
        <f t="shared" si="157"/>
        <v>0</v>
      </c>
      <c r="J2996" s="126" t="s">
        <v>3154</v>
      </c>
      <c r="K2996" s="17">
        <v>300</v>
      </c>
      <c r="L2996" s="17">
        <f>VLOOKUP(A2996,'[2]2023'!$A$9:$I$7853,9,0)</f>
        <v>300</v>
      </c>
      <c r="M2996" s="18">
        <f>VLOOKUP(A2996,[3]data1683177749303!$A$2:$J$6448,10,0)</f>
        <v>0</v>
      </c>
    </row>
    <row r="2997" spans="1:13" ht="15.75" outlineLevel="1">
      <c r="A2997" s="10">
        <v>1741000565</v>
      </c>
      <c r="B2997" s="11">
        <v>565</v>
      </c>
      <c r="C2997" s="19">
        <v>741000</v>
      </c>
      <c r="D2997" s="13">
        <v>1</v>
      </c>
      <c r="E2997" s="136" t="s">
        <v>3154</v>
      </c>
      <c r="F2997" s="15" t="s">
        <v>1600</v>
      </c>
      <c r="G2997" s="137" t="s">
        <v>3154</v>
      </c>
      <c r="H2997" s="13" t="s">
        <v>34</v>
      </c>
      <c r="I2997" s="16">
        <f t="shared" si="157"/>
        <v>-6.6666666666666652E-2</v>
      </c>
      <c r="J2997" s="126" t="s">
        <v>3154</v>
      </c>
      <c r="K2997" s="17">
        <v>1400</v>
      </c>
      <c r="L2997" s="17">
        <f>VLOOKUP(A2997,'[2]2023'!$A$9:$I$7853,9,0)</f>
        <v>1500</v>
      </c>
      <c r="M2997" s="18">
        <f>VLOOKUP(A2997,[3]data1683177749303!$A$2:$J$6448,10,0)</f>
        <v>0</v>
      </c>
    </row>
    <row r="2998" spans="1:13" ht="15.75" outlineLevel="1">
      <c r="A2998" s="10">
        <v>1741000571</v>
      </c>
      <c r="B2998" s="11">
        <v>571</v>
      </c>
      <c r="C2998" s="19">
        <v>741000</v>
      </c>
      <c r="D2998" s="13">
        <v>1</v>
      </c>
      <c r="E2998" s="136" t="s">
        <v>3154</v>
      </c>
      <c r="F2998" s="15" t="s">
        <v>91</v>
      </c>
      <c r="G2998" s="137" t="s">
        <v>3154</v>
      </c>
      <c r="H2998" s="13" t="s">
        <v>31</v>
      </c>
      <c r="I2998" s="16">
        <f t="shared" si="157"/>
        <v>0</v>
      </c>
      <c r="J2998" s="126" t="s">
        <v>3154</v>
      </c>
      <c r="K2998" s="17">
        <f>VLOOKUP(A2998,[4]גיליון1!$A$1574:$P$7681,10,0)</f>
        <v>85100</v>
      </c>
      <c r="L2998" s="17">
        <f>VLOOKUP(A2998,'[2]2023'!$A$9:$I$7853,9,0)</f>
        <v>85100</v>
      </c>
      <c r="M2998" s="18">
        <f>VLOOKUP(A2998,[3]data1683177749303!$A$2:$J$6448,10,0)</f>
        <v>79100</v>
      </c>
    </row>
    <row r="2999" spans="1:13" ht="15.75" outlineLevel="1">
      <c r="A2999" s="10">
        <v>1741000572</v>
      </c>
      <c r="B2999" s="69">
        <v>572</v>
      </c>
      <c r="C2999" s="70">
        <v>741000</v>
      </c>
      <c r="D2999" s="71">
        <v>1</v>
      </c>
      <c r="E2999" s="186" t="s">
        <v>3154</v>
      </c>
      <c r="F2999" s="72" t="s">
        <v>1601</v>
      </c>
      <c r="G2999" s="187" t="s">
        <v>3154</v>
      </c>
      <c r="H2999" s="13" t="s">
        <v>34</v>
      </c>
      <c r="I2999" s="16">
        <f t="shared" si="157"/>
        <v>0.16999999999999993</v>
      </c>
      <c r="J2999" s="126" t="s">
        <v>3154</v>
      </c>
      <c r="K2999" s="17">
        <f>VLOOKUP(A2999,[4]גיליון1!$A$1574:$P$7681,10,0)</f>
        <v>58500</v>
      </c>
      <c r="L2999" s="17">
        <f>VLOOKUP(A2999,'[2]2023'!$A$9:$I$7853,9,0)</f>
        <v>50000</v>
      </c>
      <c r="M2999" s="18">
        <f>VLOOKUP(A2999,[3]data1683177749303!$A$2:$J$6448,10,0)</f>
        <v>49608</v>
      </c>
    </row>
    <row r="3000" spans="1:13" ht="15.75" outlineLevel="1">
      <c r="A3000" s="10">
        <v>1741000580</v>
      </c>
      <c r="B3000" s="11">
        <v>580</v>
      </c>
      <c r="C3000" s="19">
        <v>741000</v>
      </c>
      <c r="D3000" s="13">
        <v>1</v>
      </c>
      <c r="E3000" s="136" t="s">
        <v>3154</v>
      </c>
      <c r="F3000" s="15" t="s">
        <v>1205</v>
      </c>
      <c r="G3000" s="137" t="s">
        <v>3154</v>
      </c>
      <c r="H3000" s="13" t="s">
        <v>34</v>
      </c>
      <c r="I3000" s="126" t="s">
        <v>3154</v>
      </c>
      <c r="J3000" s="126" t="s">
        <v>3154</v>
      </c>
      <c r="K3000" s="17">
        <f>VLOOKUP(A3000,[4]גיליון1!$A$1574:$P$7681,10,0)</f>
        <v>0</v>
      </c>
      <c r="L3000" s="17">
        <f>VLOOKUP(A3000,'[2]2023'!$A$9:$I$7853,9,0)</f>
        <v>0</v>
      </c>
      <c r="M3000" s="18">
        <f>VLOOKUP(A3000,[3]data1683177749303!$A$2:$J$6448,10,0)</f>
        <v>0</v>
      </c>
    </row>
    <row r="3001" spans="1:13" ht="15.75" outlineLevel="1">
      <c r="A3001" s="10">
        <v>1741000581</v>
      </c>
      <c r="B3001" s="11">
        <v>581</v>
      </c>
      <c r="C3001" s="19">
        <v>741000</v>
      </c>
      <c r="D3001" s="13">
        <v>1</v>
      </c>
      <c r="E3001" s="136" t="s">
        <v>3154</v>
      </c>
      <c r="F3001" s="15" t="s">
        <v>1602</v>
      </c>
      <c r="G3001" s="137" t="s">
        <v>3154</v>
      </c>
      <c r="H3001" s="13" t="s">
        <v>34</v>
      </c>
      <c r="I3001" s="126" t="s">
        <v>3154</v>
      </c>
      <c r="J3001" s="126" t="s">
        <v>3154</v>
      </c>
      <c r="K3001" s="17">
        <f>VLOOKUP(A3001,[4]גיליון1!$A$1574:$P$7681,10,0)</f>
        <v>0</v>
      </c>
      <c r="L3001" s="17">
        <f>VLOOKUP(A3001,'[2]2023'!$A$9:$I$7853,9,0)</f>
        <v>0</v>
      </c>
      <c r="M3001" s="18">
        <f>VLOOKUP(A3001,[3]data1683177749303!$A$2:$J$6448,10,0)</f>
        <v>0</v>
      </c>
    </row>
    <row r="3002" spans="1:13" ht="15.75" outlineLevel="1">
      <c r="A3002" s="10">
        <v>1741000753</v>
      </c>
      <c r="B3002" s="11">
        <v>753</v>
      </c>
      <c r="C3002" s="19">
        <v>741000</v>
      </c>
      <c r="D3002" s="13">
        <v>1</v>
      </c>
      <c r="E3002" s="136" t="s">
        <v>3154</v>
      </c>
      <c r="F3002" s="15" t="s">
        <v>28</v>
      </c>
      <c r="G3002" s="137" t="s">
        <v>3154</v>
      </c>
      <c r="H3002" s="13" t="s">
        <v>31</v>
      </c>
      <c r="I3002" s="126" t="s">
        <v>3154</v>
      </c>
      <c r="J3002" s="126" t="s">
        <v>3154</v>
      </c>
      <c r="K3002" s="17">
        <f>VLOOKUP(A3002,[4]גיליון1!$A$1574:$P$7681,10,0)</f>
        <v>0</v>
      </c>
      <c r="L3002" s="17">
        <f>VLOOKUP(A3002,'[2]2023'!$A$9:$I$7853,9,0)</f>
        <v>0</v>
      </c>
      <c r="M3002" s="140" t="s">
        <v>3154</v>
      </c>
    </row>
    <row r="3003" spans="1:13" ht="15.75" outlineLevel="1">
      <c r="A3003" s="10">
        <v>1741000780</v>
      </c>
      <c r="B3003" s="11">
        <v>780</v>
      </c>
      <c r="C3003" s="19">
        <v>741000</v>
      </c>
      <c r="D3003" s="13">
        <v>1</v>
      </c>
      <c r="E3003" s="136" t="s">
        <v>3154</v>
      </c>
      <c r="F3003" s="15" t="s">
        <v>1208</v>
      </c>
      <c r="G3003" s="137" t="s">
        <v>3154</v>
      </c>
      <c r="H3003" s="13" t="s">
        <v>34</v>
      </c>
      <c r="I3003" s="126" t="s">
        <v>3154</v>
      </c>
      <c r="J3003" s="126" t="s">
        <v>3154</v>
      </c>
      <c r="K3003" s="17">
        <f>VLOOKUP(A3003,[4]גיליון1!$A$1574:$P$7681,10,0)</f>
        <v>0</v>
      </c>
      <c r="L3003" s="17">
        <f>VLOOKUP(A3003,'[2]2023'!$A$9:$I$7853,9,0)</f>
        <v>0</v>
      </c>
      <c r="M3003" s="18">
        <f>VLOOKUP(A3003,[3]data1683177749303!$A$2:$J$6448,10,0)</f>
        <v>0</v>
      </c>
    </row>
    <row r="3004" spans="1:13" ht="15.75" outlineLevel="1">
      <c r="A3004" s="10">
        <v>1741000781</v>
      </c>
      <c r="B3004" s="11">
        <v>781</v>
      </c>
      <c r="C3004" s="19">
        <v>741000</v>
      </c>
      <c r="D3004" s="13">
        <v>1</v>
      </c>
      <c r="E3004" s="136" t="s">
        <v>3154</v>
      </c>
      <c r="F3004" s="15" t="s">
        <v>1209</v>
      </c>
      <c r="G3004" s="137" t="s">
        <v>3154</v>
      </c>
      <c r="H3004" s="13" t="s">
        <v>34</v>
      </c>
      <c r="I3004" s="16">
        <f t="shared" si="157"/>
        <v>0</v>
      </c>
      <c r="J3004" s="126" t="s">
        <v>3154</v>
      </c>
      <c r="K3004" s="17">
        <f>VLOOKUP(A3004,[4]גיליון1!$A$1574:$P$7681,10,0)</f>
        <v>20000</v>
      </c>
      <c r="L3004" s="17">
        <f>VLOOKUP(A3004,'[2]2023'!$A$9:$I$7853,9,0)</f>
        <v>20000</v>
      </c>
      <c r="M3004" s="18">
        <f>VLOOKUP(A3004,[3]data1683177749303!$A$2:$J$6448,10,0)</f>
        <v>13315.99</v>
      </c>
    </row>
    <row r="3005" spans="1:13" ht="15.75" outlineLevel="1">
      <c r="A3005" s="10">
        <v>1741000782</v>
      </c>
      <c r="B3005" s="11">
        <v>782</v>
      </c>
      <c r="C3005" s="19">
        <v>741000</v>
      </c>
      <c r="D3005" s="13">
        <v>1</v>
      </c>
      <c r="E3005" s="136" t="s">
        <v>3154</v>
      </c>
      <c r="F3005" s="15" t="s">
        <v>289</v>
      </c>
      <c r="G3005" s="137" t="s">
        <v>3154</v>
      </c>
      <c r="H3005" s="13" t="s">
        <v>34</v>
      </c>
      <c r="I3005" s="126" t="s">
        <v>3154</v>
      </c>
      <c r="J3005" s="126" t="s">
        <v>3154</v>
      </c>
      <c r="K3005" s="17">
        <f>VLOOKUP(A3005,[4]גיליון1!$A$1574:$P$7681,10,0)</f>
        <v>0</v>
      </c>
      <c r="L3005" s="17">
        <f>VLOOKUP(A3005,'[2]2023'!$A$9:$I$7853,9,0)</f>
        <v>0</v>
      </c>
      <c r="M3005" s="18">
        <f>VLOOKUP(A3005,[3]data1683177749303!$A$2:$J$6448,10,0)</f>
        <v>0</v>
      </c>
    </row>
    <row r="3006" spans="1:13" ht="15.75" outlineLevel="1">
      <c r="A3006" s="10">
        <v>1741000783</v>
      </c>
      <c r="B3006" s="11">
        <v>783</v>
      </c>
      <c r="C3006" s="19">
        <v>741000</v>
      </c>
      <c r="D3006" s="13">
        <v>1</v>
      </c>
      <c r="E3006" s="136" t="s">
        <v>3154</v>
      </c>
      <c r="F3006" s="15" t="s">
        <v>1603</v>
      </c>
      <c r="G3006" s="137" t="s">
        <v>3154</v>
      </c>
      <c r="H3006" s="13" t="s">
        <v>34</v>
      </c>
      <c r="I3006" s="126" t="s">
        <v>3154</v>
      </c>
      <c r="J3006" s="126" t="s">
        <v>3154</v>
      </c>
      <c r="K3006" s="17">
        <f>VLOOKUP(A3006,[4]גיליון1!$A$1574:$P$7681,10,0)</f>
        <v>0</v>
      </c>
      <c r="L3006" s="17">
        <f>VLOOKUP(A3006,'[2]2023'!$A$9:$I$7853,9,0)</f>
        <v>0</v>
      </c>
      <c r="M3006" s="18">
        <f>VLOOKUP(A3006,[3]data1683177749303!$A$2:$J$6448,10,0)</f>
        <v>0</v>
      </c>
    </row>
    <row r="3007" spans="1:13" ht="15.75" outlineLevel="1">
      <c r="A3007" s="10">
        <v>1741000784</v>
      </c>
      <c r="B3007" s="11">
        <v>784</v>
      </c>
      <c r="C3007" s="19">
        <v>741000</v>
      </c>
      <c r="D3007" s="13">
        <v>1</v>
      </c>
      <c r="E3007" s="136" t="s">
        <v>3154</v>
      </c>
      <c r="F3007" s="15" t="s">
        <v>1210</v>
      </c>
      <c r="G3007" s="137" t="s">
        <v>3154</v>
      </c>
      <c r="H3007" s="13" t="s">
        <v>34</v>
      </c>
      <c r="I3007" s="126" t="s">
        <v>3154</v>
      </c>
      <c r="J3007" s="126" t="s">
        <v>3154</v>
      </c>
      <c r="K3007" s="17">
        <f>VLOOKUP(A3007,[4]גיליון1!$A$1574:$P$7681,10,0)</f>
        <v>0</v>
      </c>
      <c r="L3007" s="17">
        <f>VLOOKUP(A3007,'[2]2023'!$A$9:$I$7853,9,0)</f>
        <v>0</v>
      </c>
      <c r="M3007" s="18">
        <f>VLOOKUP(A3007,[3]data1683177749303!$A$2:$J$6448,10,0)</f>
        <v>0</v>
      </c>
    </row>
    <row r="3008" spans="1:13" ht="15.75" outlineLevel="1">
      <c r="A3008" s="10">
        <v>1741000931</v>
      </c>
      <c r="B3008" s="11">
        <v>931</v>
      </c>
      <c r="C3008" s="19">
        <v>741000</v>
      </c>
      <c r="D3008" s="13">
        <v>1</v>
      </c>
      <c r="E3008" s="136" t="s">
        <v>3154</v>
      </c>
      <c r="F3008" s="15" t="s">
        <v>1478</v>
      </c>
      <c r="G3008" s="137" t="s">
        <v>3154</v>
      </c>
      <c r="H3008" s="13" t="s">
        <v>34</v>
      </c>
      <c r="I3008" s="16">
        <f t="shared" si="157"/>
        <v>-9.9259259259259269E-2</v>
      </c>
      <c r="J3008" s="126" t="s">
        <v>3154</v>
      </c>
      <c r="K3008" s="17">
        <v>60800</v>
      </c>
      <c r="L3008" s="17">
        <f>VLOOKUP(A3008,'[2]2023'!$A$9:$I$7853,9,0)</f>
        <v>67500</v>
      </c>
      <c r="M3008" s="18">
        <f>VLOOKUP(A3008,[3]data1683177749303!$A$2:$J$6448,10,0)</f>
        <v>0</v>
      </c>
    </row>
    <row r="3009" spans="1:13" ht="16.5" thickBot="1">
      <c r="A3009" s="10">
        <v>1741000961</v>
      </c>
      <c r="B3009" s="11">
        <v>961</v>
      </c>
      <c r="C3009" s="19">
        <v>741000</v>
      </c>
      <c r="D3009" s="13">
        <v>1</v>
      </c>
      <c r="E3009" s="136" t="s">
        <v>3154</v>
      </c>
      <c r="F3009" s="15" t="s">
        <v>79</v>
      </c>
      <c r="G3009" s="137" t="s">
        <v>3154</v>
      </c>
      <c r="H3009" s="13" t="s">
        <v>34</v>
      </c>
      <c r="I3009" s="126" t="s">
        <v>3154</v>
      </c>
      <c r="J3009" s="126" t="s">
        <v>3154</v>
      </c>
      <c r="K3009" s="17">
        <f>VLOOKUP(A3009,[4]גיליון1!$A$1574:$P$7681,10,0)</f>
        <v>0</v>
      </c>
      <c r="L3009" s="17">
        <f>VLOOKUP(A3009,'[2]2023'!$A$9:$I$7853,9,0)</f>
        <v>0</v>
      </c>
      <c r="M3009" s="140" t="s">
        <v>3154</v>
      </c>
    </row>
    <row r="3010" spans="1:13" ht="16.5" outlineLevel="1" thickBot="1">
      <c r="A3010" s="125" t="s">
        <v>3154</v>
      </c>
      <c r="B3010" s="25" t="s">
        <v>1604</v>
      </c>
      <c r="C3010" s="146" t="s">
        <v>3154</v>
      </c>
      <c r="D3010" s="146" t="s">
        <v>3154</v>
      </c>
      <c r="E3010" s="147" t="s">
        <v>3154</v>
      </c>
      <c r="F3010" s="28" t="s">
        <v>1597</v>
      </c>
      <c r="G3010" s="153" t="s">
        <v>3154</v>
      </c>
      <c r="H3010" s="146" t="s">
        <v>3154</v>
      </c>
      <c r="I3010" s="29">
        <f t="shared" si="157"/>
        <v>7.2891962168185831E-2</v>
      </c>
      <c r="J3010" s="127" t="s">
        <v>3154</v>
      </c>
      <c r="K3010" s="37">
        <f t="shared" ref="K3010:M3010" si="160">SUBTOTAL(9,K2981:K3009)</f>
        <v>1877400</v>
      </c>
      <c r="L3010" s="37">
        <f t="shared" si="160"/>
        <v>1749850</v>
      </c>
      <c r="M3010" s="38">
        <f t="shared" si="160"/>
        <v>1622093.9799999997</v>
      </c>
    </row>
    <row r="3011" spans="1:13" ht="15.75" outlineLevel="1">
      <c r="A3011" s="10">
        <v>17411000</v>
      </c>
      <c r="B3011" s="11">
        <v>0</v>
      </c>
      <c r="C3011" s="19">
        <v>741100</v>
      </c>
      <c r="D3011" s="13">
        <v>1</v>
      </c>
      <c r="E3011" s="136" t="s">
        <v>3154</v>
      </c>
      <c r="F3011" s="15" t="s">
        <v>1605</v>
      </c>
      <c r="G3011" s="137" t="s">
        <v>3154</v>
      </c>
      <c r="H3011" s="13" t="s">
        <v>11</v>
      </c>
      <c r="I3011" s="126" t="s">
        <v>3154</v>
      </c>
      <c r="J3011" s="142" t="s">
        <v>3154</v>
      </c>
      <c r="K3011" s="17">
        <f>VLOOKUP(A3011,[4]גיליון1!$A$1574:$P$7681,10,0)</f>
        <v>0</v>
      </c>
      <c r="L3011" s="139" t="s">
        <v>3154</v>
      </c>
      <c r="M3011" s="140" t="s">
        <v>3154</v>
      </c>
    </row>
    <row r="3012" spans="1:13" ht="15.75" outlineLevel="1">
      <c r="A3012" s="10">
        <v>1741100110</v>
      </c>
      <c r="B3012" s="11">
        <v>110</v>
      </c>
      <c r="C3012" s="19">
        <v>741100</v>
      </c>
      <c r="D3012" s="13">
        <v>1</v>
      </c>
      <c r="E3012" s="136" t="s">
        <v>3154</v>
      </c>
      <c r="F3012" s="15" t="s">
        <v>19</v>
      </c>
      <c r="G3012" s="137" t="s">
        <v>3154</v>
      </c>
      <c r="H3012" s="13" t="s">
        <v>20</v>
      </c>
      <c r="I3012" s="16">
        <f t="shared" ref="I3012:I3074" si="161">K3012/L3012-1</f>
        <v>-3.8402457757296116E-3</v>
      </c>
      <c r="J3012" s="126" t="s">
        <v>3154</v>
      </c>
      <c r="K3012" s="17">
        <f>VLOOKUP(A3012,[4]גיליון1!$A$1574:$P$7681,10,0)</f>
        <v>259400</v>
      </c>
      <c r="L3012" s="17">
        <f>VLOOKUP(A3012,'[2]2023'!$A$9:$I$7853,9,0)</f>
        <v>260400</v>
      </c>
      <c r="M3012" s="18">
        <f>VLOOKUP(A3012,[3]data1683177749303!$A$2:$J$6448,10,0)</f>
        <v>261439.6</v>
      </c>
    </row>
    <row r="3013" spans="1:13" ht="15.75" outlineLevel="1">
      <c r="A3013" s="10">
        <v>1741100119</v>
      </c>
      <c r="B3013" s="11">
        <v>119</v>
      </c>
      <c r="C3013" s="19">
        <v>741100</v>
      </c>
      <c r="D3013" s="13">
        <v>1</v>
      </c>
      <c r="E3013" s="136" t="s">
        <v>3154</v>
      </c>
      <c r="F3013" s="15" t="s">
        <v>21</v>
      </c>
      <c r="G3013" s="137" t="s">
        <v>3154</v>
      </c>
      <c r="H3013" s="13" t="s">
        <v>20</v>
      </c>
      <c r="I3013" s="16">
        <f t="shared" si="161"/>
        <v>0.27812044409554781</v>
      </c>
      <c r="J3013" s="126" t="s">
        <v>3154</v>
      </c>
      <c r="K3013" s="17">
        <f>VLOOKUP(A3013,[4]גיליון1!$A$1574:$P$7681,10,0)</f>
        <v>1139700</v>
      </c>
      <c r="L3013" s="17">
        <f>VLOOKUP(A3013,'[2]2023'!$A$9:$I$7853,9,0)</f>
        <v>891700</v>
      </c>
      <c r="M3013" s="18">
        <f>VLOOKUP(A3013,[3]data1683177749303!$A$2:$J$6448,10,0)</f>
        <v>802608.41</v>
      </c>
    </row>
    <row r="3014" spans="1:13" ht="15.75" outlineLevel="1">
      <c r="A3014" s="10">
        <v>1741100122</v>
      </c>
      <c r="B3014" s="11">
        <v>122</v>
      </c>
      <c r="C3014" s="19">
        <v>741100</v>
      </c>
      <c r="D3014" s="13">
        <v>1</v>
      </c>
      <c r="E3014" s="136" t="s">
        <v>3154</v>
      </c>
      <c r="F3014" s="15" t="s">
        <v>22</v>
      </c>
      <c r="G3014" s="137" t="s">
        <v>3154</v>
      </c>
      <c r="H3014" s="13" t="s">
        <v>20</v>
      </c>
      <c r="I3014" s="16">
        <f t="shared" si="161"/>
        <v>0</v>
      </c>
      <c r="J3014" s="126" t="s">
        <v>3154</v>
      </c>
      <c r="K3014" s="17">
        <f>VLOOKUP(A3014,[4]גיליון1!$A$1574:$P$7681,10,0)</f>
        <v>13800</v>
      </c>
      <c r="L3014" s="17">
        <f>VLOOKUP(A3014,'[2]2023'!$A$9:$I$7853,9,0)</f>
        <v>13800</v>
      </c>
      <c r="M3014" s="18">
        <f>VLOOKUP(A3014,[3]data1683177749303!$A$2:$J$6448,10,0)</f>
        <v>11653.02</v>
      </c>
    </row>
    <row r="3015" spans="1:13" ht="15.75" outlineLevel="1">
      <c r="A3015" s="10">
        <v>1741100126</v>
      </c>
      <c r="B3015" s="11">
        <v>126</v>
      </c>
      <c r="C3015" s="19">
        <v>741100</v>
      </c>
      <c r="D3015" s="13">
        <v>1</v>
      </c>
      <c r="E3015" s="136" t="s">
        <v>3154</v>
      </c>
      <c r="F3015" s="15" t="s">
        <v>23</v>
      </c>
      <c r="G3015" s="137" t="s">
        <v>3154</v>
      </c>
      <c r="H3015" s="13" t="s">
        <v>20</v>
      </c>
      <c r="I3015" s="16">
        <f t="shared" si="161"/>
        <v>0.34482758620689657</v>
      </c>
      <c r="J3015" s="126" t="s">
        <v>3154</v>
      </c>
      <c r="K3015" s="17">
        <f>VLOOKUP(A3015,[4]גיליון1!$A$1574:$P$7681,10,0)</f>
        <v>39000</v>
      </c>
      <c r="L3015" s="17">
        <f>VLOOKUP(A3015,'[2]2023'!$A$9:$I$7853,9,0)</f>
        <v>29000</v>
      </c>
      <c r="M3015" s="18">
        <f>VLOOKUP(A3015,[3]data1683177749303!$A$2:$J$6448,10,0)</f>
        <v>28287</v>
      </c>
    </row>
    <row r="3016" spans="1:13" ht="15.75" outlineLevel="1">
      <c r="A3016" s="10">
        <v>1741100130</v>
      </c>
      <c r="B3016" s="11">
        <v>130</v>
      </c>
      <c r="C3016" s="19">
        <v>741100</v>
      </c>
      <c r="D3016" s="13">
        <v>1</v>
      </c>
      <c r="E3016" s="136" t="s">
        <v>3154</v>
      </c>
      <c r="F3016" s="15" t="s">
        <v>24</v>
      </c>
      <c r="G3016" s="137" t="s">
        <v>3154</v>
      </c>
      <c r="H3016" s="13" t="s">
        <v>20</v>
      </c>
      <c r="I3016" s="16">
        <f t="shared" si="161"/>
        <v>0</v>
      </c>
      <c r="J3016" s="126" t="s">
        <v>3154</v>
      </c>
      <c r="K3016" s="17">
        <f>VLOOKUP(A3016,[4]גיליון1!$A$1574:$P$7681,10,0)</f>
        <v>24100</v>
      </c>
      <c r="L3016" s="17">
        <f>VLOOKUP(A3016,'[2]2023'!$A$9:$I$7853,9,0)</f>
        <v>24100</v>
      </c>
      <c r="M3016" s="18">
        <f>VLOOKUP(A3016,[3]data1683177749303!$A$2:$J$6448,10,0)</f>
        <v>14394.67</v>
      </c>
    </row>
    <row r="3017" spans="1:13" ht="15.75" outlineLevel="1">
      <c r="A3017" s="10">
        <v>1741100140</v>
      </c>
      <c r="B3017" s="11">
        <v>140</v>
      </c>
      <c r="C3017" s="19">
        <v>741100</v>
      </c>
      <c r="D3017" s="13">
        <v>1</v>
      </c>
      <c r="E3017" s="136" t="s">
        <v>3154</v>
      </c>
      <c r="F3017" s="15" t="s">
        <v>25</v>
      </c>
      <c r="G3017" s="137" t="s">
        <v>3154</v>
      </c>
      <c r="H3017" s="13" t="s">
        <v>20</v>
      </c>
      <c r="I3017" s="16">
        <f t="shared" si="161"/>
        <v>-0.33102493074792239</v>
      </c>
      <c r="J3017" s="126" t="s">
        <v>3154</v>
      </c>
      <c r="K3017" s="17">
        <f>VLOOKUP(A3017,[4]גיליון1!$A$1574:$P$7681,10,0)</f>
        <v>48300</v>
      </c>
      <c r="L3017" s="17">
        <f>VLOOKUP(A3017,'[2]2023'!$A$9:$I$7853,9,0)</f>
        <v>72200</v>
      </c>
      <c r="M3017" s="18">
        <f>VLOOKUP(A3017,[3]data1683177749303!$A$2:$J$6448,10,0)</f>
        <v>74270.05</v>
      </c>
    </row>
    <row r="3018" spans="1:13" ht="15.75" outlineLevel="1">
      <c r="A3018" s="10">
        <v>1741100253</v>
      </c>
      <c r="B3018" s="11">
        <v>253</v>
      </c>
      <c r="C3018" s="19">
        <v>741100</v>
      </c>
      <c r="D3018" s="13">
        <v>1</v>
      </c>
      <c r="E3018" s="136" t="s">
        <v>3154</v>
      </c>
      <c r="F3018" s="15" t="s">
        <v>28</v>
      </c>
      <c r="G3018" s="137" t="s">
        <v>3154</v>
      </c>
      <c r="H3018" s="13" t="s">
        <v>20</v>
      </c>
      <c r="I3018" s="126" t="s">
        <v>3154</v>
      </c>
      <c r="J3018" s="126" t="s">
        <v>3154</v>
      </c>
      <c r="K3018" s="17">
        <f>VLOOKUP(A3018,[4]גיליון1!$A$1574:$P$7681,10,0)</f>
        <v>0</v>
      </c>
      <c r="L3018" s="17">
        <f>VLOOKUP(A3018,'[2]2023'!$A$9:$I$7853,9,0)</f>
        <v>0</v>
      </c>
      <c r="M3018" s="18">
        <f>VLOOKUP(A3018,[3]data1683177749303!$A$2:$J$6448,10,0)</f>
        <v>0</v>
      </c>
    </row>
    <row r="3019" spans="1:13" ht="15.75" outlineLevel="1">
      <c r="A3019" s="10">
        <v>1741100350</v>
      </c>
      <c r="B3019" s="11">
        <v>350</v>
      </c>
      <c r="C3019" s="19">
        <v>741100</v>
      </c>
      <c r="D3019" s="13">
        <v>1</v>
      </c>
      <c r="E3019" s="136" t="s">
        <v>3154</v>
      </c>
      <c r="F3019" s="15" t="s">
        <v>1598</v>
      </c>
      <c r="G3019" s="137" t="s">
        <v>3154</v>
      </c>
      <c r="H3019" s="13" t="s">
        <v>20</v>
      </c>
      <c r="I3019" s="16">
        <f t="shared" si="161"/>
        <v>4.4444444444444509E-2</v>
      </c>
      <c r="J3019" s="126" t="s">
        <v>3154</v>
      </c>
      <c r="K3019" s="17">
        <f>VLOOKUP(A3019,[4]גיליון1!$A$1574:$P$7681,10,0)</f>
        <v>47000</v>
      </c>
      <c r="L3019" s="17">
        <f>VLOOKUP(A3019,'[2]2023'!$A$9:$I$7853,9,0)</f>
        <v>45000</v>
      </c>
      <c r="M3019" s="18">
        <f>VLOOKUP(A3019,[3]data1683177749303!$A$2:$J$6448,10,0)</f>
        <v>45011.87</v>
      </c>
    </row>
    <row r="3020" spans="1:13" ht="15.75" outlineLevel="1">
      <c r="A3020" s="10">
        <v>1741100351</v>
      </c>
      <c r="B3020" s="11">
        <v>351</v>
      </c>
      <c r="C3020" s="19">
        <v>741100</v>
      </c>
      <c r="D3020" s="13">
        <v>1</v>
      </c>
      <c r="E3020" s="136" t="s">
        <v>3154</v>
      </c>
      <c r="F3020" s="15" t="s">
        <v>1599</v>
      </c>
      <c r="G3020" s="137" t="s">
        <v>3154</v>
      </c>
      <c r="H3020" s="13" t="s">
        <v>20</v>
      </c>
      <c r="I3020" s="16">
        <f t="shared" si="161"/>
        <v>0</v>
      </c>
      <c r="J3020" s="126" t="s">
        <v>3154</v>
      </c>
      <c r="K3020" s="17">
        <f>VLOOKUP(A3020,[4]גיליון1!$A$1574:$P$7681,10,0)</f>
        <v>44100</v>
      </c>
      <c r="L3020" s="17">
        <f>VLOOKUP(A3020,'[2]2023'!$A$9:$I$7853,9,0)</f>
        <v>44100</v>
      </c>
      <c r="M3020" s="18">
        <f>VLOOKUP(A3020,[3]data1683177749303!$A$2:$J$6448,10,0)</f>
        <v>6059.96</v>
      </c>
    </row>
    <row r="3021" spans="1:13" ht="15.75" outlineLevel="1">
      <c r="A3021" s="10">
        <v>1741100470</v>
      </c>
      <c r="B3021" s="11">
        <v>470</v>
      </c>
      <c r="C3021" s="19">
        <v>741100</v>
      </c>
      <c r="D3021" s="13">
        <v>1</v>
      </c>
      <c r="E3021" s="136" t="s">
        <v>3154</v>
      </c>
      <c r="F3021" s="15" t="s">
        <v>48</v>
      </c>
      <c r="G3021" s="137" t="s">
        <v>3154</v>
      </c>
      <c r="H3021" s="13" t="s">
        <v>34</v>
      </c>
      <c r="I3021" s="16">
        <f t="shared" si="161"/>
        <v>-0.10344827586206895</v>
      </c>
      <c r="J3021" s="126" t="s">
        <v>3154</v>
      </c>
      <c r="K3021" s="17">
        <v>2600</v>
      </c>
      <c r="L3021" s="17">
        <f>VLOOKUP(A3021,'[2]2023'!$A$9:$I$7853,9,0)</f>
        <v>2900</v>
      </c>
      <c r="M3021" s="18">
        <f>VLOOKUP(A3021,[3]data1683177749303!$A$2:$J$6448,10,0)</f>
        <v>5637.32</v>
      </c>
    </row>
    <row r="3022" spans="1:13" ht="15.75" outlineLevel="1">
      <c r="A3022" s="10">
        <v>1741100471</v>
      </c>
      <c r="B3022" s="11">
        <v>471</v>
      </c>
      <c r="C3022" s="19">
        <v>741100</v>
      </c>
      <c r="D3022" s="13">
        <v>1</v>
      </c>
      <c r="E3022" s="136" t="s">
        <v>3154</v>
      </c>
      <c r="F3022" s="15" t="s">
        <v>87</v>
      </c>
      <c r="G3022" s="137" t="s">
        <v>3154</v>
      </c>
      <c r="H3022" s="13" t="s">
        <v>34</v>
      </c>
      <c r="I3022" s="16">
        <f t="shared" si="161"/>
        <v>-9.9447513812154664E-2</v>
      </c>
      <c r="J3022" s="126" t="s">
        <v>3154</v>
      </c>
      <c r="K3022" s="17">
        <v>16300</v>
      </c>
      <c r="L3022" s="17">
        <f>VLOOKUP(A3022,'[2]2023'!$A$9:$I$7853,9,0)</f>
        <v>18100</v>
      </c>
      <c r="M3022" s="18">
        <f>VLOOKUP(A3022,[3]data1683177749303!$A$2:$J$6448,10,0)</f>
        <v>17670.5</v>
      </c>
    </row>
    <row r="3023" spans="1:13" ht="15.75" outlineLevel="1">
      <c r="A3023" s="10">
        <v>1741100511</v>
      </c>
      <c r="B3023" s="11">
        <v>511</v>
      </c>
      <c r="C3023" s="19">
        <v>741100</v>
      </c>
      <c r="D3023" s="13">
        <v>1</v>
      </c>
      <c r="E3023" s="136" t="s">
        <v>3154</v>
      </c>
      <c r="F3023" s="15" t="s">
        <v>88</v>
      </c>
      <c r="G3023" s="137" t="s">
        <v>3154</v>
      </c>
      <c r="H3023" s="13" t="s">
        <v>34</v>
      </c>
      <c r="I3023" s="16">
        <f t="shared" si="161"/>
        <v>-8.6956521739130488E-2</v>
      </c>
      <c r="J3023" s="126" t="s">
        <v>3154</v>
      </c>
      <c r="K3023" s="17">
        <v>2100</v>
      </c>
      <c r="L3023" s="17">
        <f>VLOOKUP(A3023,'[2]2023'!$A$9:$I$7853,9,0)</f>
        <v>2300</v>
      </c>
      <c r="M3023" s="18">
        <f>VLOOKUP(A3023,[3]data1683177749303!$A$2:$J$6448,10,0)</f>
        <v>1292.8800000000001</v>
      </c>
    </row>
    <row r="3024" spans="1:13" ht="15.75" outlineLevel="1">
      <c r="A3024" s="10">
        <v>1741100512</v>
      </c>
      <c r="B3024" s="11">
        <v>512</v>
      </c>
      <c r="C3024" s="19">
        <v>741100</v>
      </c>
      <c r="D3024" s="13">
        <v>1</v>
      </c>
      <c r="E3024" s="136" t="s">
        <v>3154</v>
      </c>
      <c r="F3024" s="15" t="s">
        <v>89</v>
      </c>
      <c r="G3024" s="137" t="s">
        <v>3154</v>
      </c>
      <c r="H3024" s="13" t="s">
        <v>34</v>
      </c>
      <c r="I3024" s="16">
        <f t="shared" si="161"/>
        <v>0</v>
      </c>
      <c r="J3024" s="126" t="s">
        <v>3154</v>
      </c>
      <c r="K3024" s="17">
        <v>500</v>
      </c>
      <c r="L3024" s="17">
        <f>VLOOKUP(A3024,'[2]2023'!$A$9:$I$7853,9,0)</f>
        <v>500</v>
      </c>
      <c r="M3024" s="18">
        <f>VLOOKUP(A3024,[3]data1683177749303!$A$2:$J$6448,10,0)</f>
        <v>25</v>
      </c>
    </row>
    <row r="3025" spans="1:13" ht="15.75" outlineLevel="1">
      <c r="A3025" s="10">
        <v>1741100522</v>
      </c>
      <c r="B3025" s="11">
        <v>522</v>
      </c>
      <c r="C3025" s="19">
        <v>741100</v>
      </c>
      <c r="D3025" s="13">
        <v>1</v>
      </c>
      <c r="E3025" s="136" t="s">
        <v>3154</v>
      </c>
      <c r="F3025" s="15" t="s">
        <v>90</v>
      </c>
      <c r="G3025" s="137" t="s">
        <v>3154</v>
      </c>
      <c r="H3025" s="13" t="s">
        <v>34</v>
      </c>
      <c r="I3025" s="16">
        <f t="shared" si="161"/>
        <v>0</v>
      </c>
      <c r="J3025" s="126" t="s">
        <v>3154</v>
      </c>
      <c r="K3025" s="17">
        <v>200</v>
      </c>
      <c r="L3025" s="17">
        <f>VLOOKUP(A3025,'[2]2023'!$A$9:$I$7853,9,0)</f>
        <v>200</v>
      </c>
      <c r="M3025" s="18">
        <f>VLOOKUP(A3025,[3]data1683177749303!$A$2:$J$6448,10,0)</f>
        <v>0</v>
      </c>
    </row>
    <row r="3026" spans="1:13" ht="15.75" outlineLevel="1">
      <c r="A3026" s="10">
        <v>1741100561</v>
      </c>
      <c r="B3026" s="11">
        <v>561</v>
      </c>
      <c r="C3026" s="19">
        <v>741100</v>
      </c>
      <c r="D3026" s="13">
        <v>1</v>
      </c>
      <c r="E3026" s="136" t="s">
        <v>3154</v>
      </c>
      <c r="F3026" s="15" t="s">
        <v>59</v>
      </c>
      <c r="G3026" s="137" t="s">
        <v>3154</v>
      </c>
      <c r="H3026" s="13" t="s">
        <v>34</v>
      </c>
      <c r="I3026" s="16">
        <f t="shared" si="161"/>
        <v>-0.10526315789473684</v>
      </c>
      <c r="J3026" s="126" t="s">
        <v>3154</v>
      </c>
      <c r="K3026" s="17">
        <v>1700</v>
      </c>
      <c r="L3026" s="17">
        <f>VLOOKUP(A3026,'[2]2023'!$A$9:$I$7853,9,0)</f>
        <v>1900</v>
      </c>
      <c r="M3026" s="18">
        <f>VLOOKUP(A3026,[3]data1683177749303!$A$2:$J$6448,10,0)</f>
        <v>0</v>
      </c>
    </row>
    <row r="3027" spans="1:13" ht="15.75" outlineLevel="1">
      <c r="A3027" s="10">
        <v>1741100562</v>
      </c>
      <c r="B3027" s="11">
        <v>562</v>
      </c>
      <c r="C3027" s="19">
        <v>741100</v>
      </c>
      <c r="D3027" s="13">
        <v>1</v>
      </c>
      <c r="E3027" s="136" t="s">
        <v>3154</v>
      </c>
      <c r="F3027" s="15" t="s">
        <v>60</v>
      </c>
      <c r="G3027" s="137" t="s">
        <v>3154</v>
      </c>
      <c r="H3027" s="13" t="s">
        <v>34</v>
      </c>
      <c r="I3027" s="16">
        <f t="shared" si="161"/>
        <v>0</v>
      </c>
      <c r="J3027" s="126" t="s">
        <v>3154</v>
      </c>
      <c r="K3027" s="17">
        <v>300</v>
      </c>
      <c r="L3027" s="17">
        <f>VLOOKUP(A3027,'[2]2023'!$A$9:$I$7853,9,0)</f>
        <v>300</v>
      </c>
      <c r="M3027" s="18">
        <f>VLOOKUP(A3027,[3]data1683177749303!$A$2:$J$6448,10,0)</f>
        <v>0</v>
      </c>
    </row>
    <row r="3028" spans="1:13" ht="15.75" outlineLevel="1">
      <c r="A3028" s="10">
        <v>1741100565</v>
      </c>
      <c r="B3028" s="11">
        <v>565</v>
      </c>
      <c r="C3028" s="19">
        <v>741100</v>
      </c>
      <c r="D3028" s="13">
        <v>1</v>
      </c>
      <c r="E3028" s="136" t="s">
        <v>3154</v>
      </c>
      <c r="F3028" s="15" t="s">
        <v>1606</v>
      </c>
      <c r="G3028" s="137" t="s">
        <v>3154</v>
      </c>
      <c r="H3028" s="13" t="s">
        <v>34</v>
      </c>
      <c r="I3028" s="126" t="s">
        <v>3154</v>
      </c>
      <c r="J3028" s="126" t="s">
        <v>3154</v>
      </c>
      <c r="K3028" s="17">
        <f>VLOOKUP(A3028,[4]גיליון1!$A$1574:$P$7681,10,0)</f>
        <v>0</v>
      </c>
      <c r="L3028" s="17">
        <f>VLOOKUP(A3028,'[2]2023'!$A$9:$I$7853,9,0)</f>
        <v>0</v>
      </c>
      <c r="M3028" s="18">
        <f>VLOOKUP(A3028,[3]data1683177749303!$A$2:$J$6448,10,0)</f>
        <v>0</v>
      </c>
    </row>
    <row r="3029" spans="1:13" ht="15.75" outlineLevel="1">
      <c r="A3029" s="10">
        <v>1741100753</v>
      </c>
      <c r="B3029" s="11">
        <v>753</v>
      </c>
      <c r="C3029" s="19">
        <v>741100</v>
      </c>
      <c r="D3029" s="13">
        <v>1</v>
      </c>
      <c r="E3029" s="136" t="s">
        <v>3154</v>
      </c>
      <c r="F3029" s="15" t="s">
        <v>28</v>
      </c>
      <c r="G3029" s="137" t="s">
        <v>3154</v>
      </c>
      <c r="H3029" s="13" t="s">
        <v>31</v>
      </c>
      <c r="I3029" s="126" t="s">
        <v>3154</v>
      </c>
      <c r="J3029" s="126" t="s">
        <v>3154</v>
      </c>
      <c r="K3029" s="17">
        <f>VLOOKUP(A3029,[4]גיליון1!$A$1574:$P$7681,10,0)</f>
        <v>0</v>
      </c>
      <c r="L3029" s="17">
        <f>VLOOKUP(A3029,'[2]2023'!$A$9:$I$7853,9,0)</f>
        <v>0</v>
      </c>
      <c r="M3029" s="140" t="s">
        <v>3154</v>
      </c>
    </row>
    <row r="3030" spans="1:13" ht="16.5" thickBot="1">
      <c r="A3030" s="10">
        <v>1741100961</v>
      </c>
      <c r="B3030" s="11">
        <v>961</v>
      </c>
      <c r="C3030" s="19">
        <v>741100</v>
      </c>
      <c r="D3030" s="13">
        <v>1</v>
      </c>
      <c r="E3030" s="136" t="s">
        <v>3154</v>
      </c>
      <c r="F3030" s="15" t="s">
        <v>79</v>
      </c>
      <c r="G3030" s="137" t="s">
        <v>3154</v>
      </c>
      <c r="H3030" s="13" t="s">
        <v>34</v>
      </c>
      <c r="I3030" s="126" t="s">
        <v>3154</v>
      </c>
      <c r="J3030" s="126" t="s">
        <v>3154</v>
      </c>
      <c r="K3030" s="17">
        <f>VLOOKUP(A3030,[4]גיליון1!$A$1574:$P$7681,10,0)</f>
        <v>0</v>
      </c>
      <c r="L3030" s="17">
        <f>VLOOKUP(A3030,'[2]2023'!$A$9:$I$7853,9,0)</f>
        <v>0</v>
      </c>
      <c r="M3030" s="18">
        <f>VLOOKUP(A3030,[3]data1683177749303!$A$2:$J$6448,10,0)</f>
        <v>0</v>
      </c>
    </row>
    <row r="3031" spans="1:13" ht="16.5" outlineLevel="1" thickBot="1">
      <c r="A3031" s="125" t="s">
        <v>3154</v>
      </c>
      <c r="B3031" s="25" t="s">
        <v>1607</v>
      </c>
      <c r="C3031" s="146" t="s">
        <v>3154</v>
      </c>
      <c r="D3031" s="146" t="s">
        <v>3154</v>
      </c>
      <c r="E3031" s="147" t="s">
        <v>3154</v>
      </c>
      <c r="F3031" s="28" t="s">
        <v>1605</v>
      </c>
      <c r="G3031" s="153" t="s">
        <v>3154</v>
      </c>
      <c r="H3031" s="146" t="s">
        <v>3154</v>
      </c>
      <c r="I3031" s="29">
        <f t="shared" si="161"/>
        <v>0.16537504443654472</v>
      </c>
      <c r="J3031" s="127" t="s">
        <v>3154</v>
      </c>
      <c r="K3031" s="37">
        <f t="shared" ref="K3031:M3031" si="162">SUBTOTAL(9,K3012:K3030)</f>
        <v>1639100</v>
      </c>
      <c r="L3031" s="37">
        <f t="shared" si="162"/>
        <v>1406500</v>
      </c>
      <c r="M3031" s="38">
        <f t="shared" si="162"/>
        <v>1268350.28</v>
      </c>
    </row>
    <row r="3032" spans="1:13" ht="15.75" outlineLevel="1">
      <c r="A3032" s="10">
        <v>17420000</v>
      </c>
      <c r="B3032" s="32">
        <v>0</v>
      </c>
      <c r="C3032" s="49">
        <v>742000</v>
      </c>
      <c r="D3032" s="34">
        <v>1</v>
      </c>
      <c r="E3032" s="151" t="s">
        <v>3154</v>
      </c>
      <c r="F3032" s="35" t="s">
        <v>291</v>
      </c>
      <c r="G3032" s="152" t="s">
        <v>3154</v>
      </c>
      <c r="H3032" s="34" t="s">
        <v>11</v>
      </c>
      <c r="I3032" s="142" t="s">
        <v>3154</v>
      </c>
      <c r="J3032" s="142" t="s">
        <v>3154</v>
      </c>
      <c r="K3032" s="17">
        <f>VLOOKUP(A3032,[4]גיליון1!$A$1574:$P$7681,10,0)</f>
        <v>0</v>
      </c>
      <c r="L3032" s="139" t="s">
        <v>3154</v>
      </c>
      <c r="M3032" s="140" t="s">
        <v>3154</v>
      </c>
    </row>
    <row r="3033" spans="1:13" ht="15.75" outlineLevel="1">
      <c r="A3033" s="10">
        <v>1742000100</v>
      </c>
      <c r="B3033" s="11">
        <v>100</v>
      </c>
      <c r="C3033" s="19">
        <v>742000</v>
      </c>
      <c r="D3033" s="13">
        <v>1</v>
      </c>
      <c r="E3033" s="136" t="s">
        <v>3154</v>
      </c>
      <c r="F3033" s="15" t="s">
        <v>18</v>
      </c>
      <c r="G3033" s="137" t="s">
        <v>3154</v>
      </c>
      <c r="H3033" s="13" t="s">
        <v>11</v>
      </c>
      <c r="I3033" s="126" t="s">
        <v>3154</v>
      </c>
      <c r="J3033" s="142" t="s">
        <v>3154</v>
      </c>
      <c r="K3033" s="17">
        <f>VLOOKUP(A3033,[4]גיליון1!$A$1574:$P$7681,10,0)</f>
        <v>0</v>
      </c>
      <c r="L3033" s="139" t="s">
        <v>3154</v>
      </c>
      <c r="M3033" s="140" t="s">
        <v>3154</v>
      </c>
    </row>
    <row r="3034" spans="1:13" ht="15.75" outlineLevel="1">
      <c r="A3034" s="10">
        <v>1742000110</v>
      </c>
      <c r="B3034" s="11">
        <v>110</v>
      </c>
      <c r="C3034" s="19">
        <v>742000</v>
      </c>
      <c r="D3034" s="13">
        <v>1</v>
      </c>
      <c r="E3034" s="136" t="s">
        <v>3154</v>
      </c>
      <c r="F3034" s="15" t="s">
        <v>19</v>
      </c>
      <c r="G3034" s="137" t="s">
        <v>3154</v>
      </c>
      <c r="H3034" s="13" t="s">
        <v>20</v>
      </c>
      <c r="I3034" s="16">
        <f t="shared" si="161"/>
        <v>-9.6238397655105001E-2</v>
      </c>
      <c r="J3034" s="126" t="s">
        <v>3154</v>
      </c>
      <c r="K3034" s="17">
        <f>VLOOKUP(A3034,[4]גיליון1!$A$1574:$P$7681,10,0)</f>
        <v>185000</v>
      </c>
      <c r="L3034" s="17">
        <f>VLOOKUP(A3034,'[2]2023'!$A$9:$I$7853,9,0)</f>
        <v>204700</v>
      </c>
      <c r="M3034" s="18">
        <f>VLOOKUP(A3034,[3]data1683177749303!$A$2:$J$6448,10,0)</f>
        <v>191831.9</v>
      </c>
    </row>
    <row r="3035" spans="1:13" ht="15.75" outlineLevel="1">
      <c r="A3035" s="10">
        <v>1742000119</v>
      </c>
      <c r="B3035" s="11">
        <v>119</v>
      </c>
      <c r="C3035" s="19">
        <v>742000</v>
      </c>
      <c r="D3035" s="13">
        <v>1</v>
      </c>
      <c r="E3035" s="136" t="s">
        <v>3154</v>
      </c>
      <c r="F3035" s="15" t="s">
        <v>21</v>
      </c>
      <c r="G3035" s="137" t="s">
        <v>3154</v>
      </c>
      <c r="H3035" s="13" t="s">
        <v>20</v>
      </c>
      <c r="I3035" s="16">
        <f t="shared" si="161"/>
        <v>4.2953956547737704E-2</v>
      </c>
      <c r="J3035" s="126" t="s">
        <v>3154</v>
      </c>
      <c r="K3035" s="17">
        <f>VLOOKUP(A3035,[4]גיליון1!$A$1574:$P$7681,10,0)</f>
        <v>2093000</v>
      </c>
      <c r="L3035" s="17">
        <f>VLOOKUP(A3035,'[2]2023'!$A$9:$I$7853,9,0)</f>
        <v>2006800</v>
      </c>
      <c r="M3035" s="18">
        <f>VLOOKUP(A3035,[3]data1683177749303!$A$2:$J$6448,10,0)</f>
        <v>1183838.49</v>
      </c>
    </row>
    <row r="3036" spans="1:13" ht="15.75" outlineLevel="1">
      <c r="A3036" s="10">
        <v>1742000122</v>
      </c>
      <c r="B3036" s="11">
        <v>122</v>
      </c>
      <c r="C3036" s="19">
        <v>742000</v>
      </c>
      <c r="D3036" s="13">
        <v>1</v>
      </c>
      <c r="E3036" s="136" t="s">
        <v>3154</v>
      </c>
      <c r="F3036" s="15" t="s">
        <v>22</v>
      </c>
      <c r="G3036" s="137" t="s">
        <v>3154</v>
      </c>
      <c r="H3036" s="13" t="s">
        <v>20</v>
      </c>
      <c r="I3036" s="16">
        <f t="shared" si="161"/>
        <v>0</v>
      </c>
      <c r="J3036" s="126" t="s">
        <v>3154</v>
      </c>
      <c r="K3036" s="17">
        <f>VLOOKUP(A3036,[4]גיליון1!$A$1574:$P$7681,10,0)</f>
        <v>20800</v>
      </c>
      <c r="L3036" s="17">
        <f>VLOOKUP(A3036,'[2]2023'!$A$9:$I$7853,9,0)</f>
        <v>20800</v>
      </c>
      <c r="M3036" s="18">
        <f>VLOOKUP(A3036,[3]data1683177749303!$A$2:$J$6448,10,0)</f>
        <v>13694.24</v>
      </c>
    </row>
    <row r="3037" spans="1:13" ht="15.75" outlineLevel="1">
      <c r="A3037" s="10">
        <v>1742000126</v>
      </c>
      <c r="B3037" s="11">
        <v>126</v>
      </c>
      <c r="C3037" s="19">
        <v>742000</v>
      </c>
      <c r="D3037" s="13">
        <v>1</v>
      </c>
      <c r="E3037" s="136" t="s">
        <v>3154</v>
      </c>
      <c r="F3037" s="15" t="s">
        <v>23</v>
      </c>
      <c r="G3037" s="137" t="s">
        <v>3154</v>
      </c>
      <c r="H3037" s="13" t="s">
        <v>20</v>
      </c>
      <c r="I3037" s="16">
        <f t="shared" si="161"/>
        <v>0.22702702702702693</v>
      </c>
      <c r="J3037" s="126" t="s">
        <v>3154</v>
      </c>
      <c r="K3037" s="17">
        <f>VLOOKUP(A3037,[4]גיליון1!$A$1574:$P$7681,10,0)</f>
        <v>45400</v>
      </c>
      <c r="L3037" s="17">
        <f>VLOOKUP(A3037,'[2]2023'!$A$9:$I$7853,9,0)</f>
        <v>37000</v>
      </c>
      <c r="M3037" s="18">
        <f>VLOOKUP(A3037,[3]data1683177749303!$A$2:$J$6448,10,0)</f>
        <v>38668.14</v>
      </c>
    </row>
    <row r="3038" spans="1:13" ht="15.75" outlineLevel="1">
      <c r="A3038" s="10">
        <v>1742000130</v>
      </c>
      <c r="B3038" s="11">
        <v>130</v>
      </c>
      <c r="C3038" s="19">
        <v>742000</v>
      </c>
      <c r="D3038" s="13">
        <v>1</v>
      </c>
      <c r="E3038" s="136" t="s">
        <v>3154</v>
      </c>
      <c r="F3038" s="15" t="s">
        <v>24</v>
      </c>
      <c r="G3038" s="137" t="s">
        <v>3154</v>
      </c>
      <c r="H3038" s="13" t="s">
        <v>20</v>
      </c>
      <c r="I3038" s="16">
        <f t="shared" si="161"/>
        <v>0</v>
      </c>
      <c r="J3038" s="126" t="s">
        <v>3154</v>
      </c>
      <c r="K3038" s="17">
        <f>VLOOKUP(A3038,[4]גיליון1!$A$1574:$P$7681,10,0)</f>
        <v>97700</v>
      </c>
      <c r="L3038" s="17">
        <f>VLOOKUP(A3038,'[2]2023'!$A$9:$I$7853,9,0)</f>
        <v>97700</v>
      </c>
      <c r="M3038" s="18">
        <f>VLOOKUP(A3038,[3]data1683177749303!$A$2:$J$6448,10,0)</f>
        <v>65834.41</v>
      </c>
    </row>
    <row r="3039" spans="1:13" ht="15.75" outlineLevel="1">
      <c r="A3039" s="10">
        <v>1742000140</v>
      </c>
      <c r="B3039" s="11">
        <v>140</v>
      </c>
      <c r="C3039" s="19">
        <v>742000</v>
      </c>
      <c r="D3039" s="13">
        <v>1</v>
      </c>
      <c r="E3039" s="136" t="s">
        <v>3154</v>
      </c>
      <c r="F3039" s="15" t="s">
        <v>25</v>
      </c>
      <c r="G3039" s="137" t="s">
        <v>3154</v>
      </c>
      <c r="H3039" s="13" t="s">
        <v>20</v>
      </c>
      <c r="I3039" s="16">
        <f t="shared" si="161"/>
        <v>0</v>
      </c>
      <c r="J3039" s="126" t="s">
        <v>3154</v>
      </c>
      <c r="K3039" s="17">
        <f>VLOOKUP(A3039,[4]גיליון1!$A$1574:$P$7681,10,0)</f>
        <v>206000</v>
      </c>
      <c r="L3039" s="17">
        <f>VLOOKUP(A3039,'[2]2023'!$A$9:$I$7853,9,0)</f>
        <v>206000</v>
      </c>
      <c r="M3039" s="18">
        <f>VLOOKUP(A3039,[3]data1683177749303!$A$2:$J$6448,10,0)</f>
        <v>151083.87</v>
      </c>
    </row>
    <row r="3040" spans="1:13" ht="15.75" outlineLevel="1">
      <c r="A3040" s="10">
        <v>1742000253</v>
      </c>
      <c r="B3040" s="11">
        <v>253</v>
      </c>
      <c r="C3040" s="19">
        <v>742000</v>
      </c>
      <c r="D3040" s="13">
        <v>1</v>
      </c>
      <c r="E3040" s="136" t="s">
        <v>3154</v>
      </c>
      <c r="F3040" s="15" t="s">
        <v>28</v>
      </c>
      <c r="G3040" s="137" t="s">
        <v>3154</v>
      </c>
      <c r="H3040" s="13" t="s">
        <v>20</v>
      </c>
      <c r="I3040" s="126" t="s">
        <v>3154</v>
      </c>
      <c r="J3040" s="126" t="s">
        <v>3154</v>
      </c>
      <c r="K3040" s="17">
        <f>VLOOKUP(A3040,[4]גיליון1!$A$1574:$P$7681,10,0)</f>
        <v>0</v>
      </c>
      <c r="L3040" s="17">
        <f>VLOOKUP(A3040,'[2]2023'!$A$9:$I$7853,9,0)</f>
        <v>0</v>
      </c>
      <c r="M3040" s="18">
        <f>VLOOKUP(A3040,[3]data1683177749303!$A$2:$J$6448,10,0)</f>
        <v>0</v>
      </c>
    </row>
    <row r="3041" spans="1:13" ht="15.75" outlineLevel="1">
      <c r="A3041" s="10">
        <v>1742000400</v>
      </c>
      <c r="B3041" s="11">
        <v>400</v>
      </c>
      <c r="C3041" s="19">
        <v>742000</v>
      </c>
      <c r="D3041" s="13">
        <v>1</v>
      </c>
      <c r="E3041" s="136" t="s">
        <v>3154</v>
      </c>
      <c r="F3041" s="15" t="s">
        <v>29</v>
      </c>
      <c r="G3041" s="137" t="s">
        <v>3154</v>
      </c>
      <c r="H3041" s="13" t="s">
        <v>11</v>
      </c>
      <c r="I3041" s="126" t="s">
        <v>3154</v>
      </c>
      <c r="J3041" s="126" t="s">
        <v>3154</v>
      </c>
      <c r="K3041" s="17">
        <f>VLOOKUP(A3041,[4]גיליון1!$A$1574:$P$7681,10,0)</f>
        <v>0</v>
      </c>
      <c r="L3041" s="17">
        <f>VLOOKUP(A3041,'[2]2023'!$A$9:$I$7853,9,0)</f>
        <v>0</v>
      </c>
      <c r="M3041" s="140" t="s">
        <v>3154</v>
      </c>
    </row>
    <row r="3042" spans="1:13" ht="15.75" outlineLevel="1">
      <c r="A3042" s="10">
        <v>1742000470</v>
      </c>
      <c r="B3042" s="11">
        <v>470</v>
      </c>
      <c r="C3042" s="19">
        <v>742000</v>
      </c>
      <c r="D3042" s="13">
        <v>1</v>
      </c>
      <c r="E3042" s="136" t="s">
        <v>3154</v>
      </c>
      <c r="F3042" s="15" t="s">
        <v>48</v>
      </c>
      <c r="G3042" s="137" t="s">
        <v>3154</v>
      </c>
      <c r="H3042" s="13" t="s">
        <v>34</v>
      </c>
      <c r="I3042" s="126" t="s">
        <v>3154</v>
      </c>
      <c r="J3042" s="126" t="s">
        <v>3154</v>
      </c>
      <c r="K3042" s="17">
        <f>VLOOKUP(A3042,[4]גיליון1!$A$1574:$P$7681,10,0)</f>
        <v>0</v>
      </c>
      <c r="L3042" s="17">
        <f>VLOOKUP(A3042,'[2]2023'!$A$9:$I$7853,9,0)</f>
        <v>0</v>
      </c>
      <c r="M3042" s="140" t="s">
        <v>3154</v>
      </c>
    </row>
    <row r="3043" spans="1:13" ht="15.75" outlineLevel="1">
      <c r="A3043" s="10">
        <v>1742000471</v>
      </c>
      <c r="B3043" s="11">
        <v>471</v>
      </c>
      <c r="C3043" s="19">
        <v>742000</v>
      </c>
      <c r="D3043" s="13">
        <v>1</v>
      </c>
      <c r="E3043" s="136" t="s">
        <v>3154</v>
      </c>
      <c r="F3043" s="15" t="s">
        <v>87</v>
      </c>
      <c r="G3043" s="137" t="s">
        <v>3154</v>
      </c>
      <c r="H3043" s="13" t="s">
        <v>34</v>
      </c>
      <c r="I3043" s="126" t="s">
        <v>3154</v>
      </c>
      <c r="J3043" s="126" t="s">
        <v>3154</v>
      </c>
      <c r="K3043" s="17">
        <f>VLOOKUP(A3043,[4]גיליון1!$A$1574:$P$7681,10,0)</f>
        <v>0</v>
      </c>
      <c r="L3043" s="17">
        <f>VLOOKUP(A3043,'[2]2023'!$A$9:$I$7853,9,0)</f>
        <v>0</v>
      </c>
      <c r="M3043" s="140" t="s">
        <v>3154</v>
      </c>
    </row>
    <row r="3044" spans="1:13" ht="15.75" outlineLevel="1">
      <c r="A3044" s="10">
        <v>1742000500</v>
      </c>
      <c r="B3044" s="11">
        <v>500</v>
      </c>
      <c r="C3044" s="19">
        <v>742000</v>
      </c>
      <c r="D3044" s="13">
        <v>1</v>
      </c>
      <c r="E3044" s="136" t="s">
        <v>3154</v>
      </c>
      <c r="F3044" s="15" t="s">
        <v>51</v>
      </c>
      <c r="G3044" s="137" t="s">
        <v>3154</v>
      </c>
      <c r="H3044" s="13" t="s">
        <v>11</v>
      </c>
      <c r="I3044" s="126" t="s">
        <v>3154</v>
      </c>
      <c r="J3044" s="126" t="s">
        <v>3154</v>
      </c>
      <c r="K3044" s="17">
        <f>VLOOKUP(A3044,[4]גיליון1!$A$1574:$P$7681,10,0)</f>
        <v>0</v>
      </c>
      <c r="L3044" s="17">
        <f>VLOOKUP(A3044,'[2]2023'!$A$9:$I$7853,9,0)</f>
        <v>0</v>
      </c>
      <c r="M3044" s="140" t="s">
        <v>3154</v>
      </c>
    </row>
    <row r="3045" spans="1:13" ht="15.75" outlineLevel="1">
      <c r="A3045" s="10">
        <v>1742000511</v>
      </c>
      <c r="B3045" s="11">
        <v>511</v>
      </c>
      <c r="C3045" s="19">
        <v>742000</v>
      </c>
      <c r="D3045" s="13">
        <v>1</v>
      </c>
      <c r="E3045" s="136" t="s">
        <v>3154</v>
      </c>
      <c r="F3045" s="15" t="s">
        <v>88</v>
      </c>
      <c r="G3045" s="137" t="s">
        <v>3154</v>
      </c>
      <c r="H3045" s="13" t="s">
        <v>34</v>
      </c>
      <c r="I3045" s="16">
        <f t="shared" si="161"/>
        <v>0.76</v>
      </c>
      <c r="J3045" s="126" t="s">
        <v>3154</v>
      </c>
      <c r="K3045" s="17">
        <v>8800</v>
      </c>
      <c r="L3045" s="17">
        <f>VLOOKUP(A3045,'[2]2023'!$A$9:$I$7853,9,0)</f>
        <v>5000</v>
      </c>
      <c r="M3045" s="18">
        <f>VLOOKUP(A3045,[3]data1683177749303!$A$2:$J$6448,10,0)</f>
        <v>3322.47</v>
      </c>
    </row>
    <row r="3046" spans="1:13" ht="15.75" outlineLevel="1">
      <c r="A3046" s="10">
        <v>1742000522</v>
      </c>
      <c r="B3046" s="11">
        <v>522</v>
      </c>
      <c r="C3046" s="19">
        <v>742000</v>
      </c>
      <c r="D3046" s="13">
        <v>1</v>
      </c>
      <c r="E3046" s="136" t="s">
        <v>3154</v>
      </c>
      <c r="F3046" s="15" t="s">
        <v>90</v>
      </c>
      <c r="G3046" s="137" t="s">
        <v>3154</v>
      </c>
      <c r="H3046" s="13" t="s">
        <v>34</v>
      </c>
      <c r="I3046" s="126" t="s">
        <v>3154</v>
      </c>
      <c r="J3046" s="126" t="s">
        <v>3154</v>
      </c>
      <c r="K3046" s="17">
        <f>VLOOKUP(A3046,[4]גיליון1!$A$1574:$P$7681,10,0)</f>
        <v>0</v>
      </c>
      <c r="L3046" s="17">
        <f>VLOOKUP(A3046,'[2]2023'!$A$9:$I$7853,9,0)</f>
        <v>0</v>
      </c>
      <c r="M3046" s="140" t="s">
        <v>3154</v>
      </c>
    </row>
    <row r="3047" spans="1:13" ht="15.75" outlineLevel="1">
      <c r="A3047" s="10">
        <v>1742000544</v>
      </c>
      <c r="B3047" s="11">
        <v>544</v>
      </c>
      <c r="C3047" s="19">
        <v>742000</v>
      </c>
      <c r="D3047" s="13">
        <v>1</v>
      </c>
      <c r="E3047" s="136" t="s">
        <v>3154</v>
      </c>
      <c r="F3047" s="15" t="s">
        <v>56</v>
      </c>
      <c r="G3047" s="137" t="s">
        <v>3154</v>
      </c>
      <c r="H3047" s="13" t="s">
        <v>31</v>
      </c>
      <c r="I3047" s="16">
        <f t="shared" si="161"/>
        <v>-9.9999999999999978E-2</v>
      </c>
      <c r="J3047" s="126" t="s">
        <v>3154</v>
      </c>
      <c r="K3047" s="17">
        <f>VLOOKUP(A3047,[4]גיליון1!$A$1574:$P$7681,10,0)</f>
        <v>900</v>
      </c>
      <c r="L3047" s="17">
        <f>VLOOKUP(A3047,'[2]2023'!$A$9:$I$7853,9,0)</f>
        <v>1000</v>
      </c>
      <c r="M3047" s="18">
        <f>VLOOKUP(A3047,[3]data1683177749303!$A$2:$J$6448,10,0)</f>
        <v>12.65</v>
      </c>
    </row>
    <row r="3048" spans="1:13" ht="15.75" outlineLevel="1">
      <c r="A3048" s="10">
        <v>1742000561</v>
      </c>
      <c r="B3048" s="11">
        <v>561</v>
      </c>
      <c r="C3048" s="19">
        <v>742000</v>
      </c>
      <c r="D3048" s="13">
        <v>1</v>
      </c>
      <c r="E3048" s="136" t="s">
        <v>3154</v>
      </c>
      <c r="F3048" s="15" t="s">
        <v>59</v>
      </c>
      <c r="G3048" s="137" t="s">
        <v>3154</v>
      </c>
      <c r="H3048" s="13" t="s">
        <v>34</v>
      </c>
      <c r="I3048" s="126" t="s">
        <v>3154</v>
      </c>
      <c r="J3048" s="126" t="s">
        <v>3154</v>
      </c>
      <c r="K3048" s="17">
        <f>VLOOKUP(A3048,[4]גיליון1!$A$1574:$P$7681,10,0)</f>
        <v>0</v>
      </c>
      <c r="L3048" s="17">
        <f>VLOOKUP(A3048,'[2]2023'!$A$9:$I$7853,9,0)</f>
        <v>0</v>
      </c>
      <c r="M3048" s="140" t="s">
        <v>3154</v>
      </c>
    </row>
    <row r="3049" spans="1:13" ht="15.75" outlineLevel="1">
      <c r="A3049" s="10">
        <v>1742000562</v>
      </c>
      <c r="B3049" s="11">
        <v>562</v>
      </c>
      <c r="C3049" s="19">
        <v>742000</v>
      </c>
      <c r="D3049" s="13">
        <v>1</v>
      </c>
      <c r="E3049" s="136" t="s">
        <v>3154</v>
      </c>
      <c r="F3049" s="15" t="s">
        <v>60</v>
      </c>
      <c r="G3049" s="137" t="s">
        <v>3154</v>
      </c>
      <c r="H3049" s="13" t="s">
        <v>34</v>
      </c>
      <c r="I3049" s="126" t="s">
        <v>3154</v>
      </c>
      <c r="J3049" s="126" t="s">
        <v>3154</v>
      </c>
      <c r="K3049" s="17">
        <f>VLOOKUP(A3049,[4]גיליון1!$A$1574:$P$7681,10,0)</f>
        <v>0</v>
      </c>
      <c r="L3049" s="17">
        <f>VLOOKUP(A3049,'[2]2023'!$A$9:$I$7853,9,0)</f>
        <v>0</v>
      </c>
      <c r="M3049" s="140" t="s">
        <v>3154</v>
      </c>
    </row>
    <row r="3050" spans="1:13" ht="15.75" outlineLevel="1">
      <c r="A3050" s="10">
        <v>1742000571</v>
      </c>
      <c r="B3050" s="11">
        <v>571</v>
      </c>
      <c r="C3050" s="19">
        <v>742000</v>
      </c>
      <c r="D3050" s="13">
        <v>1</v>
      </c>
      <c r="E3050" s="136" t="s">
        <v>3154</v>
      </c>
      <c r="F3050" s="15" t="s">
        <v>91</v>
      </c>
      <c r="G3050" s="137" t="s">
        <v>3154</v>
      </c>
      <c r="H3050" s="13" t="s">
        <v>31</v>
      </c>
      <c r="I3050" s="16">
        <f t="shared" si="161"/>
        <v>0</v>
      </c>
      <c r="J3050" s="126" t="s">
        <v>3154</v>
      </c>
      <c r="K3050" s="17">
        <f>VLOOKUP(A3050,[4]גיליון1!$A$1574:$P$7681,10,0)</f>
        <v>31600</v>
      </c>
      <c r="L3050" s="17">
        <f>VLOOKUP(A3050,'[2]2023'!$A$9:$I$7853,9,0)</f>
        <v>31600</v>
      </c>
      <c r="M3050" s="18">
        <f>VLOOKUP(A3050,[3]data1683177749303!$A$2:$J$6448,10,0)</f>
        <v>31600</v>
      </c>
    </row>
    <row r="3051" spans="1:13" ht="15.75" outlineLevel="1">
      <c r="A3051" s="10">
        <v>1742000580</v>
      </c>
      <c r="B3051" s="11">
        <v>580</v>
      </c>
      <c r="C3051" s="19">
        <v>742000</v>
      </c>
      <c r="D3051" s="13">
        <v>1</v>
      </c>
      <c r="E3051" s="136" t="s">
        <v>3154</v>
      </c>
      <c r="F3051" s="15" t="s">
        <v>1608</v>
      </c>
      <c r="G3051" s="137" t="s">
        <v>3154</v>
      </c>
      <c r="H3051" s="13" t="s">
        <v>34</v>
      </c>
      <c r="I3051" s="16">
        <f t="shared" si="161"/>
        <v>-9.9415204678362623E-2</v>
      </c>
      <c r="J3051" s="126" t="s">
        <v>3154</v>
      </c>
      <c r="K3051" s="17">
        <v>77000</v>
      </c>
      <c r="L3051" s="17">
        <f>VLOOKUP(A3051,'[2]2023'!$A$9:$I$7853,9,0)</f>
        <v>85500</v>
      </c>
      <c r="M3051" s="18">
        <f>VLOOKUP(A3051,[3]data1683177749303!$A$2:$J$6448,10,0)</f>
        <v>58312.800000000003</v>
      </c>
    </row>
    <row r="3052" spans="1:13" ht="15.75" outlineLevel="1">
      <c r="A3052" s="10">
        <v>1742000581</v>
      </c>
      <c r="B3052" s="11">
        <v>581</v>
      </c>
      <c r="C3052" s="19">
        <v>742000</v>
      </c>
      <c r="D3052" s="13">
        <v>1</v>
      </c>
      <c r="E3052" s="136" t="s">
        <v>3154</v>
      </c>
      <c r="F3052" s="15" t="s">
        <v>1609</v>
      </c>
      <c r="G3052" s="137" t="s">
        <v>3154</v>
      </c>
      <c r="H3052" s="13" t="s">
        <v>34</v>
      </c>
      <c r="I3052" s="16">
        <f t="shared" si="161"/>
        <v>0</v>
      </c>
      <c r="J3052" s="126" t="s">
        <v>3154</v>
      </c>
      <c r="K3052" s="17">
        <f>VLOOKUP(A3052,[4]גיליון1!$A$1574:$P$7681,10,0)</f>
        <v>253000</v>
      </c>
      <c r="L3052" s="17">
        <f>VLOOKUP(A3052,'[2]2023'!$A$9:$I$7853,9,0)</f>
        <v>253000</v>
      </c>
      <c r="M3052" s="18">
        <f>VLOOKUP(A3052,[3]data1683177749303!$A$2:$J$6448,10,0)</f>
        <v>203392.7</v>
      </c>
    </row>
    <row r="3053" spans="1:13" ht="15.75" outlineLevel="1">
      <c r="A3053" s="10">
        <v>1742000582</v>
      </c>
      <c r="B3053" s="11">
        <v>582</v>
      </c>
      <c r="C3053" s="19">
        <v>742000</v>
      </c>
      <c r="D3053" s="13">
        <v>1</v>
      </c>
      <c r="E3053" s="136" t="s">
        <v>3154</v>
      </c>
      <c r="F3053" s="15" t="s">
        <v>1610</v>
      </c>
      <c r="G3053" s="137" t="s">
        <v>3154</v>
      </c>
      <c r="H3053" s="13" t="s">
        <v>31</v>
      </c>
      <c r="I3053" s="16">
        <f t="shared" si="161"/>
        <v>0</v>
      </c>
      <c r="J3053" s="126" t="s">
        <v>3154</v>
      </c>
      <c r="K3053" s="17">
        <f>VLOOKUP(A3053,[4]גיליון1!$A$1574:$P$7681,10,0)</f>
        <v>237500</v>
      </c>
      <c r="L3053" s="17">
        <f>VLOOKUP(A3053,'[2]2023'!$A$9:$I$7853,9,0)</f>
        <v>237500</v>
      </c>
      <c r="M3053" s="18">
        <f>VLOOKUP(A3053,[3]data1683177749303!$A$2:$J$6448,10,0)</f>
        <v>225363.6</v>
      </c>
    </row>
    <row r="3054" spans="1:13" ht="15.75" outlineLevel="1">
      <c r="A3054" s="10">
        <v>1742000583</v>
      </c>
      <c r="B3054" s="11">
        <v>583</v>
      </c>
      <c r="C3054" s="19">
        <v>742000</v>
      </c>
      <c r="D3054" s="13">
        <v>1</v>
      </c>
      <c r="E3054" s="136" t="s">
        <v>3154</v>
      </c>
      <c r="F3054" s="15" t="s">
        <v>3074</v>
      </c>
      <c r="G3054" s="137" t="s">
        <v>3154</v>
      </c>
      <c r="H3054" s="13" t="s">
        <v>34</v>
      </c>
      <c r="I3054" s="126" t="s">
        <v>3154</v>
      </c>
      <c r="J3054" s="16" t="s">
        <v>915</v>
      </c>
      <c r="K3054" s="17">
        <f>VLOOKUP(A3054,[4]גיליון1!$A$1574:$P$7681,10,0)</f>
        <v>950000</v>
      </c>
      <c r="L3054" s="17">
        <f>VLOOKUP(A3054,'[2]2023'!$A$9:$I$7853,9,0)</f>
        <v>0</v>
      </c>
      <c r="M3054" s="18">
        <f>VLOOKUP(A3054,[3]data1683177749303!$A$2:$J$6448,10,0)</f>
        <v>0</v>
      </c>
    </row>
    <row r="3055" spans="1:13" ht="15.75" outlineLevel="1">
      <c r="A3055" s="10">
        <v>1742000584</v>
      </c>
      <c r="B3055" s="11">
        <v>584</v>
      </c>
      <c r="C3055" s="19">
        <v>742000</v>
      </c>
      <c r="D3055" s="13">
        <v>1</v>
      </c>
      <c r="E3055" s="136" t="s">
        <v>3154</v>
      </c>
      <c r="F3055" s="15" t="s">
        <v>1611</v>
      </c>
      <c r="G3055" s="137" t="s">
        <v>3154</v>
      </c>
      <c r="H3055" s="13" t="s">
        <v>34</v>
      </c>
      <c r="I3055" s="16">
        <f t="shared" si="161"/>
        <v>-9.9805825242718416E-2</v>
      </c>
      <c r="J3055" s="126" t="s">
        <v>3154</v>
      </c>
      <c r="K3055" s="17">
        <v>231800</v>
      </c>
      <c r="L3055" s="17">
        <f>VLOOKUP(A3055,'[2]2023'!$A$9:$I$7853,9,0)</f>
        <v>257500</v>
      </c>
      <c r="M3055" s="18">
        <f>VLOOKUP(A3055,[3]data1683177749303!$A$2:$J$6448,10,0)</f>
        <v>142859.93</v>
      </c>
    </row>
    <row r="3056" spans="1:13" ht="15.75" outlineLevel="1">
      <c r="A3056" s="10">
        <v>1742000585</v>
      </c>
      <c r="B3056" s="11">
        <v>585</v>
      </c>
      <c r="C3056" s="19">
        <v>742000</v>
      </c>
      <c r="D3056" s="13">
        <v>1</v>
      </c>
      <c r="E3056" s="136" t="s">
        <v>3154</v>
      </c>
      <c r="F3056" s="15" t="s">
        <v>1612</v>
      </c>
      <c r="G3056" s="137" t="s">
        <v>3154</v>
      </c>
      <c r="H3056" s="13" t="s">
        <v>34</v>
      </c>
      <c r="I3056" s="16">
        <f t="shared" si="161"/>
        <v>-0.10036719706242347</v>
      </c>
      <c r="J3056" s="126" t="s">
        <v>3154</v>
      </c>
      <c r="K3056" s="17">
        <v>73500</v>
      </c>
      <c r="L3056" s="17">
        <f>VLOOKUP(A3056,'[2]2023'!$A$9:$I$7853,9,0)</f>
        <v>81700</v>
      </c>
      <c r="M3056" s="18">
        <f>VLOOKUP(A3056,[3]data1683177749303!$A$2:$J$6448,10,0)</f>
        <v>0</v>
      </c>
    </row>
    <row r="3057" spans="1:13" ht="15.75" outlineLevel="1">
      <c r="A3057" s="10">
        <v>1742000596</v>
      </c>
      <c r="B3057" s="11">
        <v>596</v>
      </c>
      <c r="C3057" s="19">
        <v>742000</v>
      </c>
      <c r="D3057" s="13">
        <v>1</v>
      </c>
      <c r="E3057" s="136" t="s">
        <v>3154</v>
      </c>
      <c r="F3057" s="15" t="s">
        <v>92</v>
      </c>
      <c r="G3057" s="137" t="s">
        <v>3154</v>
      </c>
      <c r="H3057" s="13" t="s">
        <v>31</v>
      </c>
      <c r="I3057" s="16">
        <f t="shared" si="161"/>
        <v>4.8377581120943924E-2</v>
      </c>
      <c r="J3057" s="126" t="s">
        <v>3154</v>
      </c>
      <c r="K3057" s="17">
        <f>VLOOKUP(A3057,[4]גיליון1!$A$1574:$P$7681,10,0)</f>
        <v>177700</v>
      </c>
      <c r="L3057" s="17">
        <f>VLOOKUP(A3057,'[2]2023'!$A$9:$I$7853,9,0)</f>
        <v>169500</v>
      </c>
      <c r="M3057" s="18">
        <f>VLOOKUP(A3057,[3]data1683177749303!$A$2:$J$6448,10,0)</f>
        <v>154111</v>
      </c>
    </row>
    <row r="3058" spans="1:13" ht="15.75" outlineLevel="1">
      <c r="A3058" s="10">
        <v>1742000700</v>
      </c>
      <c r="B3058" s="11">
        <v>700</v>
      </c>
      <c r="C3058" s="19">
        <v>742000</v>
      </c>
      <c r="D3058" s="13">
        <v>1</v>
      </c>
      <c r="E3058" s="136" t="s">
        <v>3154</v>
      </c>
      <c r="F3058" s="15" t="s">
        <v>61</v>
      </c>
      <c r="G3058" s="137" t="s">
        <v>3154</v>
      </c>
      <c r="H3058" s="13" t="s">
        <v>11</v>
      </c>
      <c r="I3058" s="126" t="s">
        <v>3154</v>
      </c>
      <c r="J3058" s="126" t="s">
        <v>3154</v>
      </c>
      <c r="K3058" s="17">
        <f>VLOOKUP(A3058,[4]גיליון1!$A$1574:$P$7681,10,0)</f>
        <v>0</v>
      </c>
      <c r="L3058" s="17">
        <f>VLOOKUP(A3058,'[2]2023'!$A$9:$I$7853,9,0)</f>
        <v>0</v>
      </c>
      <c r="M3058" s="140" t="s">
        <v>3154</v>
      </c>
    </row>
    <row r="3059" spans="1:13" ht="15.75" outlineLevel="1">
      <c r="A3059" s="10">
        <v>1742000715</v>
      </c>
      <c r="B3059" s="11">
        <v>715</v>
      </c>
      <c r="C3059" s="19">
        <v>742000</v>
      </c>
      <c r="D3059" s="13">
        <v>1</v>
      </c>
      <c r="E3059" s="136" t="s">
        <v>3154</v>
      </c>
      <c r="F3059" s="15" t="s">
        <v>105</v>
      </c>
      <c r="G3059" s="137" t="s">
        <v>3154</v>
      </c>
      <c r="H3059" s="13" t="s">
        <v>34</v>
      </c>
      <c r="I3059" s="126" t="s">
        <v>3154</v>
      </c>
      <c r="J3059" s="126" t="s">
        <v>3154</v>
      </c>
      <c r="K3059" s="17">
        <f>VLOOKUP(A3059,[4]גיליון1!$A$1574:$P$7681,10,0)</f>
        <v>0</v>
      </c>
      <c r="L3059" s="17">
        <f>VLOOKUP(A3059,'[2]2023'!$A$9:$I$7853,9,0)</f>
        <v>0</v>
      </c>
      <c r="M3059" s="18">
        <f>VLOOKUP(A3059,[3]data1683177749303!$A$2:$J$6448,10,0)</f>
        <v>0</v>
      </c>
    </row>
    <row r="3060" spans="1:13" ht="15.75" outlineLevel="1">
      <c r="A3060" s="10">
        <v>1742000722</v>
      </c>
      <c r="B3060" s="11">
        <v>722</v>
      </c>
      <c r="C3060" s="19">
        <v>742000</v>
      </c>
      <c r="D3060" s="13">
        <v>1</v>
      </c>
      <c r="E3060" s="136" t="s">
        <v>3154</v>
      </c>
      <c r="F3060" s="15" t="s">
        <v>64</v>
      </c>
      <c r="G3060" s="137" t="s">
        <v>3154</v>
      </c>
      <c r="H3060" s="13" t="s">
        <v>34</v>
      </c>
      <c r="I3060" s="16">
        <f t="shared" si="161"/>
        <v>-9.9999999999999978E-2</v>
      </c>
      <c r="J3060" s="126" t="s">
        <v>3154</v>
      </c>
      <c r="K3060" s="17">
        <f>VLOOKUP(A3060,[4]גיליון1!$A$1574:$P$7681,10,0)</f>
        <v>102600</v>
      </c>
      <c r="L3060" s="17">
        <f>VLOOKUP(A3060,'[2]2023'!$A$9:$I$7853,9,0)</f>
        <v>114000</v>
      </c>
      <c r="M3060" s="18">
        <f>VLOOKUP(A3060,[3]data1683177749303!$A$2:$J$6448,10,0)</f>
        <v>101328.98</v>
      </c>
    </row>
    <row r="3061" spans="1:13" ht="15.75" outlineLevel="1">
      <c r="A3061" s="10">
        <v>1742000737</v>
      </c>
      <c r="B3061" s="11">
        <v>737</v>
      </c>
      <c r="C3061" s="19">
        <v>742000</v>
      </c>
      <c r="D3061" s="13">
        <v>1</v>
      </c>
      <c r="E3061" s="136" t="s">
        <v>3154</v>
      </c>
      <c r="F3061" s="15" t="s">
        <v>1613</v>
      </c>
      <c r="G3061" s="137" t="s">
        <v>3154</v>
      </c>
      <c r="H3061" s="13" t="s">
        <v>31</v>
      </c>
      <c r="I3061" s="126" t="s">
        <v>3154</v>
      </c>
      <c r="J3061" s="126" t="s">
        <v>3154</v>
      </c>
      <c r="K3061" s="17">
        <f>VLOOKUP(A3061,[4]גיליון1!$A$1574:$P$7681,10,0)</f>
        <v>15000</v>
      </c>
      <c r="L3061" s="17">
        <f>VLOOKUP(A3061,'[2]2023'!$A$9:$I$7853,9,0)</f>
        <v>15000</v>
      </c>
      <c r="M3061" s="18">
        <f>VLOOKUP(A3061,[3]data1683177749303!$A$2:$J$6448,10,0)</f>
        <v>0</v>
      </c>
    </row>
    <row r="3062" spans="1:13" ht="15.75" outlineLevel="1">
      <c r="A3062" s="10">
        <v>1742000742</v>
      </c>
      <c r="B3062" s="11">
        <v>742</v>
      </c>
      <c r="C3062" s="19">
        <v>742000</v>
      </c>
      <c r="D3062" s="13">
        <v>1</v>
      </c>
      <c r="E3062" s="136" t="s">
        <v>3154</v>
      </c>
      <c r="F3062" s="15" t="s">
        <v>65</v>
      </c>
      <c r="G3062" s="137" t="s">
        <v>3154</v>
      </c>
      <c r="H3062" s="13" t="s">
        <v>34</v>
      </c>
      <c r="I3062" s="16">
        <f t="shared" si="161"/>
        <v>-9.7902097902097918E-2</v>
      </c>
      <c r="J3062" s="126" t="s">
        <v>3154</v>
      </c>
      <c r="K3062" s="17">
        <v>12900</v>
      </c>
      <c r="L3062" s="17">
        <f>VLOOKUP(A3062,'[2]2023'!$A$9:$I$7853,9,0)</f>
        <v>14300</v>
      </c>
      <c r="M3062" s="18">
        <f>VLOOKUP(A3062,[3]data1683177749303!$A$2:$J$6448,10,0)</f>
        <v>4640.66</v>
      </c>
    </row>
    <row r="3063" spans="1:13" ht="15.75" outlineLevel="1">
      <c r="A3063" s="10">
        <v>1742000745</v>
      </c>
      <c r="B3063" s="11">
        <v>745</v>
      </c>
      <c r="C3063" s="19">
        <v>742000</v>
      </c>
      <c r="D3063" s="13">
        <v>1</v>
      </c>
      <c r="E3063" s="136" t="s">
        <v>3154</v>
      </c>
      <c r="F3063" s="15" t="s">
        <v>1614</v>
      </c>
      <c r="G3063" s="137" t="s">
        <v>3154</v>
      </c>
      <c r="H3063" s="13" t="s">
        <v>34</v>
      </c>
      <c r="I3063" s="16">
        <f t="shared" si="161"/>
        <v>-9.8684210526315819E-2</v>
      </c>
      <c r="J3063" s="126" t="s">
        <v>3154</v>
      </c>
      <c r="K3063" s="17">
        <v>13700</v>
      </c>
      <c r="L3063" s="17">
        <f>VLOOKUP(A3063,'[2]2023'!$A$9:$I$7853,9,0)</f>
        <v>15200</v>
      </c>
      <c r="M3063" s="18">
        <f>VLOOKUP(A3063,[3]data1683177749303!$A$2:$J$6448,10,0)</f>
        <v>14472.9</v>
      </c>
    </row>
    <row r="3064" spans="1:13" ht="15.75" outlineLevel="1">
      <c r="A3064" s="10">
        <v>1742000753</v>
      </c>
      <c r="B3064" s="11">
        <v>753</v>
      </c>
      <c r="C3064" s="19">
        <v>742000</v>
      </c>
      <c r="D3064" s="13">
        <v>1</v>
      </c>
      <c r="E3064" s="136" t="s">
        <v>3154</v>
      </c>
      <c r="F3064" s="15" t="s">
        <v>28</v>
      </c>
      <c r="G3064" s="137" t="s">
        <v>3154</v>
      </c>
      <c r="H3064" s="13" t="s">
        <v>31</v>
      </c>
      <c r="I3064" s="126" t="s">
        <v>3154</v>
      </c>
      <c r="J3064" s="126" t="s">
        <v>3154</v>
      </c>
      <c r="K3064" s="17">
        <f>VLOOKUP(A3064,[4]גיליון1!$A$1574:$P$7681,10,0)</f>
        <v>0</v>
      </c>
      <c r="L3064" s="17">
        <f>VLOOKUP(A3064,'[2]2023'!$A$9:$I$7853,9,0)</f>
        <v>0</v>
      </c>
      <c r="M3064" s="140" t="s">
        <v>3154</v>
      </c>
    </row>
    <row r="3065" spans="1:13" ht="15.75" outlineLevel="1">
      <c r="A3065" s="10">
        <v>1742000754</v>
      </c>
      <c r="B3065" s="11">
        <v>754</v>
      </c>
      <c r="C3065" s="19">
        <v>742000</v>
      </c>
      <c r="D3065" s="13">
        <v>1</v>
      </c>
      <c r="E3065" s="136" t="s">
        <v>3154</v>
      </c>
      <c r="F3065" s="15" t="s">
        <v>68</v>
      </c>
      <c r="G3065" s="137" t="s">
        <v>3154</v>
      </c>
      <c r="H3065" s="13" t="s">
        <v>34</v>
      </c>
      <c r="I3065" s="16">
        <f t="shared" si="161"/>
        <v>-9.9999999999999978E-2</v>
      </c>
      <c r="J3065" s="126" t="s">
        <v>3154</v>
      </c>
      <c r="K3065" s="17">
        <f>VLOOKUP(A3065,[4]גיליון1!$A$1574:$P$7681,10,0)</f>
        <v>684000</v>
      </c>
      <c r="L3065" s="17">
        <f>VLOOKUP(A3065,'[2]2023'!$A$9:$I$7853,9,0)</f>
        <v>760000</v>
      </c>
      <c r="M3065" s="18">
        <f>VLOOKUP(A3065,[3]data1683177749303!$A$2:$J$6448,10,0)</f>
        <v>759895.12</v>
      </c>
    </row>
    <row r="3066" spans="1:13" ht="15.75" outlineLevel="1">
      <c r="A3066" s="10">
        <v>1742000757</v>
      </c>
      <c r="B3066" s="11">
        <v>757</v>
      </c>
      <c r="C3066" s="19">
        <v>742000</v>
      </c>
      <c r="D3066" s="13">
        <v>1</v>
      </c>
      <c r="E3066" s="136" t="s">
        <v>3154</v>
      </c>
      <c r="F3066" s="15" t="s">
        <v>1615</v>
      </c>
      <c r="G3066" s="137" t="s">
        <v>3154</v>
      </c>
      <c r="H3066" s="13" t="s">
        <v>34</v>
      </c>
      <c r="I3066" s="126" t="s">
        <v>3154</v>
      </c>
      <c r="J3066" s="126" t="s">
        <v>3154</v>
      </c>
      <c r="K3066" s="17">
        <f>VLOOKUP(A3066,[4]גיליון1!$A$1574:$P$7681,10,0)</f>
        <v>0</v>
      </c>
      <c r="L3066" s="17">
        <f>VLOOKUP(A3066,'[2]2023'!$A$9:$I$7853,9,0)</f>
        <v>0</v>
      </c>
      <c r="M3066" s="18">
        <f>VLOOKUP(A3066,[3]data1683177749303!$A$2:$J$6448,10,0)</f>
        <v>0</v>
      </c>
    </row>
    <row r="3067" spans="1:13" ht="15.75" outlineLevel="1">
      <c r="A3067" s="10">
        <v>1742000758</v>
      </c>
      <c r="B3067" s="11">
        <v>758</v>
      </c>
      <c r="C3067" s="19">
        <v>742000</v>
      </c>
      <c r="D3067" s="13">
        <v>1</v>
      </c>
      <c r="E3067" s="136" t="s">
        <v>3154</v>
      </c>
      <c r="F3067" s="15" t="s">
        <v>1616</v>
      </c>
      <c r="G3067" s="137" t="s">
        <v>3154</v>
      </c>
      <c r="H3067" s="13" t="s">
        <v>31</v>
      </c>
      <c r="I3067" s="126" t="s">
        <v>3154</v>
      </c>
      <c r="J3067" s="126" t="s">
        <v>3154</v>
      </c>
      <c r="K3067" s="17">
        <f>VLOOKUP(A3067,[4]גיליון1!$A$1574:$P$7681,10,0)</f>
        <v>0</v>
      </c>
      <c r="L3067" s="17">
        <f>VLOOKUP(A3067,'[2]2023'!$A$9:$I$7853,9,0)</f>
        <v>0</v>
      </c>
      <c r="M3067" s="18">
        <f>VLOOKUP(A3067,[3]data1683177749303!$A$2:$J$6448,10,0)</f>
        <v>0</v>
      </c>
    </row>
    <row r="3068" spans="1:13" ht="15.75" outlineLevel="1">
      <c r="A3068" s="10">
        <v>1742000759</v>
      </c>
      <c r="B3068" s="11">
        <v>759</v>
      </c>
      <c r="C3068" s="19">
        <v>742000</v>
      </c>
      <c r="D3068" s="13">
        <v>1</v>
      </c>
      <c r="E3068" s="136" t="s">
        <v>3154</v>
      </c>
      <c r="F3068" s="15" t="s">
        <v>1617</v>
      </c>
      <c r="G3068" s="137" t="s">
        <v>3154</v>
      </c>
      <c r="H3068" s="13" t="s">
        <v>34</v>
      </c>
      <c r="I3068" s="16">
        <f t="shared" si="161"/>
        <v>-0.1002024291497976</v>
      </c>
      <c r="J3068" s="126" t="s">
        <v>3154</v>
      </c>
      <c r="K3068" s="17">
        <v>88900</v>
      </c>
      <c r="L3068" s="17">
        <f>VLOOKUP(A3068,'[2]2023'!$A$9:$I$7853,9,0)</f>
        <v>98800</v>
      </c>
      <c r="M3068" s="18">
        <f>VLOOKUP(A3068,[3]data1683177749303!$A$2:$J$6448,10,0)</f>
        <v>76231</v>
      </c>
    </row>
    <row r="3069" spans="1:13" ht="15.75" outlineLevel="1">
      <c r="A3069" s="10">
        <v>1742000763</v>
      </c>
      <c r="B3069" s="11">
        <v>763</v>
      </c>
      <c r="C3069" s="19">
        <v>742000</v>
      </c>
      <c r="D3069" s="13">
        <v>1</v>
      </c>
      <c r="E3069" s="136" t="s">
        <v>3154</v>
      </c>
      <c r="F3069" s="15" t="s">
        <v>1618</v>
      </c>
      <c r="G3069" s="137" t="s">
        <v>3154</v>
      </c>
      <c r="H3069" s="13" t="s">
        <v>31</v>
      </c>
      <c r="I3069" s="126" t="s">
        <v>3154</v>
      </c>
      <c r="J3069" s="126" t="s">
        <v>3154</v>
      </c>
      <c r="K3069" s="17">
        <f>VLOOKUP(A3069,[4]גיליון1!$A$1574:$P$7681,10,0)</f>
        <v>0</v>
      </c>
      <c r="L3069" s="17">
        <f>VLOOKUP(A3069,'[2]2023'!$A$9:$I$7853,9,0)</f>
        <v>0</v>
      </c>
      <c r="M3069" s="140" t="s">
        <v>3154</v>
      </c>
    </row>
    <row r="3070" spans="1:13" ht="15.75" outlineLevel="1">
      <c r="A3070" s="10">
        <v>1742000794</v>
      </c>
      <c r="B3070" s="11">
        <v>794</v>
      </c>
      <c r="C3070" s="19">
        <v>742000</v>
      </c>
      <c r="D3070" s="13">
        <v>1</v>
      </c>
      <c r="E3070" s="136" t="s">
        <v>3154</v>
      </c>
      <c r="F3070" s="15" t="s">
        <v>73</v>
      </c>
      <c r="G3070" s="137" t="s">
        <v>3154</v>
      </c>
      <c r="H3070" s="13" t="s">
        <v>31</v>
      </c>
      <c r="I3070" s="16">
        <f t="shared" si="161"/>
        <v>0</v>
      </c>
      <c r="J3070" s="126" t="s">
        <v>3154</v>
      </c>
      <c r="K3070" s="17">
        <f>VLOOKUP(A3070,[4]גיליון1!$A$1574:$P$7681,10,0)</f>
        <v>47900</v>
      </c>
      <c r="L3070" s="17">
        <f>VLOOKUP(A3070,'[2]2023'!$A$9:$I$7853,9,0)</f>
        <v>47900</v>
      </c>
      <c r="M3070" s="18">
        <f>VLOOKUP(A3070,[3]data1683177749303!$A$2:$J$6448,10,0)</f>
        <v>53250</v>
      </c>
    </row>
    <row r="3071" spans="1:13" ht="15.75" outlineLevel="1">
      <c r="A3071" s="10">
        <v>1742000931</v>
      </c>
      <c r="B3071" s="11">
        <v>931</v>
      </c>
      <c r="C3071" s="19">
        <v>742000</v>
      </c>
      <c r="D3071" s="13">
        <v>1</v>
      </c>
      <c r="E3071" s="136" t="s">
        <v>3154</v>
      </c>
      <c r="F3071" s="15" t="s">
        <v>94</v>
      </c>
      <c r="G3071" s="137" t="s">
        <v>3154</v>
      </c>
      <c r="H3071" s="13" t="s">
        <v>34</v>
      </c>
      <c r="I3071" s="16">
        <f t="shared" si="161"/>
        <v>-0.10526315789473684</v>
      </c>
      <c r="J3071" s="126" t="s">
        <v>3154</v>
      </c>
      <c r="K3071" s="17">
        <v>6800</v>
      </c>
      <c r="L3071" s="17">
        <f>VLOOKUP(A3071,'[2]2023'!$A$9:$I$7853,9,0)</f>
        <v>7600</v>
      </c>
      <c r="M3071" s="18">
        <f>VLOOKUP(A3071,[3]data1683177749303!$A$2:$J$6448,10,0)</f>
        <v>7362</v>
      </c>
    </row>
    <row r="3072" spans="1:13" ht="15.75" outlineLevel="1">
      <c r="A3072" s="10">
        <v>1742000960</v>
      </c>
      <c r="B3072" s="11">
        <v>960</v>
      </c>
      <c r="C3072" s="19">
        <v>742000</v>
      </c>
      <c r="D3072" s="13">
        <v>1</v>
      </c>
      <c r="E3072" s="136" t="s">
        <v>3154</v>
      </c>
      <c r="F3072" s="15" t="s">
        <v>1619</v>
      </c>
      <c r="G3072" s="137" t="s">
        <v>3154</v>
      </c>
      <c r="H3072" s="13" t="s">
        <v>34</v>
      </c>
      <c r="I3072" s="16">
        <f t="shared" si="161"/>
        <v>-0.10005211047420537</v>
      </c>
      <c r="J3072" s="126" t="s">
        <v>3154</v>
      </c>
      <c r="K3072" s="17">
        <v>172700</v>
      </c>
      <c r="L3072" s="17">
        <f>VLOOKUP(A3072,'[2]2023'!$A$9:$I$7853,9,0)</f>
        <v>191900</v>
      </c>
      <c r="M3072" s="18">
        <f>VLOOKUP(A3072,[3]data1683177749303!$A$2:$J$6448,10,0)</f>
        <v>191900</v>
      </c>
    </row>
    <row r="3073" spans="1:13" ht="16.5" thickBot="1">
      <c r="A3073" s="10">
        <v>1742000961</v>
      </c>
      <c r="B3073" s="11">
        <v>961</v>
      </c>
      <c r="C3073" s="19">
        <v>742000</v>
      </c>
      <c r="D3073" s="13">
        <v>1</v>
      </c>
      <c r="E3073" s="136" t="s">
        <v>3154</v>
      </c>
      <c r="F3073" s="15" t="s">
        <v>79</v>
      </c>
      <c r="G3073" s="137" t="s">
        <v>3154</v>
      </c>
      <c r="H3073" s="13" t="s">
        <v>34</v>
      </c>
      <c r="I3073" s="126" t="s">
        <v>3154</v>
      </c>
      <c r="J3073" s="126" t="s">
        <v>3154</v>
      </c>
      <c r="K3073" s="17">
        <f>VLOOKUP(A3073,[4]גיליון1!$A$1574:$P$7681,10,0)</f>
        <v>0</v>
      </c>
      <c r="L3073" s="17">
        <f>VLOOKUP(A3073,'[2]2023'!$A$9:$I$7853,9,0)</f>
        <v>0</v>
      </c>
      <c r="M3073" s="140" t="s">
        <v>3154</v>
      </c>
    </row>
    <row r="3074" spans="1:13" ht="16.5" outlineLevel="1" thickBot="1">
      <c r="A3074" s="125" t="s">
        <v>3154</v>
      </c>
      <c r="B3074" s="25" t="s">
        <v>1620</v>
      </c>
      <c r="C3074" s="146" t="s">
        <v>3154</v>
      </c>
      <c r="D3074" s="146" t="s">
        <v>3154</v>
      </c>
      <c r="E3074" s="147" t="s">
        <v>3154</v>
      </c>
      <c r="F3074" s="28" t="s">
        <v>291</v>
      </c>
      <c r="G3074" s="153" t="s">
        <v>3154</v>
      </c>
      <c r="H3074" s="146" t="s">
        <v>3154</v>
      </c>
      <c r="I3074" s="29">
        <f t="shared" si="161"/>
        <v>0.17625000000000002</v>
      </c>
      <c r="J3074" s="127" t="s">
        <v>3154</v>
      </c>
      <c r="K3074" s="37">
        <f t="shared" ref="K3074:M3074" si="163">SUBTOTAL(9,K3034:K3073)</f>
        <v>5834200</v>
      </c>
      <c r="L3074" s="37">
        <f t="shared" si="163"/>
        <v>4960000</v>
      </c>
      <c r="M3074" s="38">
        <f t="shared" si="163"/>
        <v>3673006.86</v>
      </c>
    </row>
    <row r="3075" spans="1:13" ht="15.75" outlineLevel="1">
      <c r="A3075" s="10">
        <v>17430000</v>
      </c>
      <c r="B3075" s="11">
        <v>0</v>
      </c>
      <c r="C3075" s="19">
        <v>743000</v>
      </c>
      <c r="D3075" s="13">
        <v>1</v>
      </c>
      <c r="E3075" s="136" t="s">
        <v>3154</v>
      </c>
      <c r="F3075" s="15" t="s">
        <v>294</v>
      </c>
      <c r="G3075" s="137" t="s">
        <v>3154</v>
      </c>
      <c r="H3075" s="13" t="s">
        <v>11</v>
      </c>
      <c r="I3075" s="126" t="s">
        <v>3154</v>
      </c>
      <c r="J3075" s="142" t="s">
        <v>3154</v>
      </c>
      <c r="K3075" s="17">
        <f>VLOOKUP(A3075,[4]גיליון1!$A$1574:$P$7681,10,0)</f>
        <v>0</v>
      </c>
      <c r="L3075" s="139" t="s">
        <v>3154</v>
      </c>
      <c r="M3075" s="140" t="s">
        <v>3154</v>
      </c>
    </row>
    <row r="3076" spans="1:13" ht="15.75" outlineLevel="1">
      <c r="A3076" s="10">
        <v>1743000100</v>
      </c>
      <c r="B3076" s="11">
        <v>100</v>
      </c>
      <c r="C3076" s="19">
        <v>743000</v>
      </c>
      <c r="D3076" s="13">
        <v>1</v>
      </c>
      <c r="E3076" s="136" t="s">
        <v>3154</v>
      </c>
      <c r="F3076" s="15" t="s">
        <v>18</v>
      </c>
      <c r="G3076" s="137" t="s">
        <v>3154</v>
      </c>
      <c r="H3076" s="13" t="s">
        <v>11</v>
      </c>
      <c r="I3076" s="126" t="s">
        <v>3154</v>
      </c>
      <c r="J3076" s="142" t="s">
        <v>3154</v>
      </c>
      <c r="K3076" s="17">
        <f>VLOOKUP(A3076,[4]גיליון1!$A$1574:$P$7681,10,0)</f>
        <v>0</v>
      </c>
      <c r="L3076" s="17">
        <f>VLOOKUP(A3076,'[2]2023'!$A$9:$I$7853,9,0)</f>
        <v>0</v>
      </c>
      <c r="M3076" s="140" t="s">
        <v>3154</v>
      </c>
    </row>
    <row r="3077" spans="1:13" ht="15.75" outlineLevel="1">
      <c r="A3077" s="10">
        <v>1743000110</v>
      </c>
      <c r="B3077" s="11">
        <v>110</v>
      </c>
      <c r="C3077" s="19">
        <v>743000</v>
      </c>
      <c r="D3077" s="13">
        <v>1</v>
      </c>
      <c r="E3077" s="136" t="s">
        <v>3154</v>
      </c>
      <c r="F3077" s="15" t="s">
        <v>19</v>
      </c>
      <c r="G3077" s="137" t="s">
        <v>3154</v>
      </c>
      <c r="H3077" s="13" t="s">
        <v>20</v>
      </c>
      <c r="I3077" s="16">
        <f t="shared" ref="I3077:I3082" si="164">K3077/L3077-1</f>
        <v>1.5687583444592867E-2</v>
      </c>
      <c r="J3077" s="126" t="s">
        <v>3154</v>
      </c>
      <c r="K3077" s="17">
        <f>VLOOKUP(A3077,[4]גיליון1!$A$1574:$P$7681,10,0)</f>
        <v>304300</v>
      </c>
      <c r="L3077" s="17">
        <f>VLOOKUP(A3077,'[2]2023'!$A$9:$I$7853,9,0)</f>
        <v>299600</v>
      </c>
      <c r="M3077" s="18">
        <f>VLOOKUP(A3077,[3]data1683177749303!$A$2:$J$6448,10,0)</f>
        <v>276742.71000000002</v>
      </c>
    </row>
    <row r="3078" spans="1:13" ht="15.75" outlineLevel="1">
      <c r="A3078" s="10">
        <v>1743000119</v>
      </c>
      <c r="B3078" s="11">
        <v>119</v>
      </c>
      <c r="C3078" s="19">
        <v>743000</v>
      </c>
      <c r="D3078" s="13">
        <v>1</v>
      </c>
      <c r="E3078" s="136" t="s">
        <v>3154</v>
      </c>
      <c r="F3078" s="15" t="s">
        <v>21</v>
      </c>
      <c r="G3078" s="137" t="s">
        <v>3154</v>
      </c>
      <c r="H3078" s="13" t="s">
        <v>20</v>
      </c>
      <c r="I3078" s="16">
        <f t="shared" si="164"/>
        <v>5.6625326370757234E-2</v>
      </c>
      <c r="J3078" s="126" t="s">
        <v>3154</v>
      </c>
      <c r="K3078" s="17">
        <f>VLOOKUP(A3078,[4]גיליון1!$A$1574:$P$7681,10,0)</f>
        <v>647500</v>
      </c>
      <c r="L3078" s="17">
        <f>VLOOKUP(A3078,'[2]2023'!$A$9:$I$7853,9,0)</f>
        <v>612800</v>
      </c>
      <c r="M3078" s="18">
        <f>VLOOKUP(A3078,[3]data1683177749303!$A$2:$J$6448,10,0)</f>
        <v>685937.41</v>
      </c>
    </row>
    <row r="3079" spans="1:13" ht="15.75" outlineLevel="1">
      <c r="A3079" s="10">
        <v>1743000122</v>
      </c>
      <c r="B3079" s="11">
        <v>122</v>
      </c>
      <c r="C3079" s="19">
        <v>743000</v>
      </c>
      <c r="D3079" s="13">
        <v>1</v>
      </c>
      <c r="E3079" s="136" t="s">
        <v>3154</v>
      </c>
      <c r="F3079" s="15" t="s">
        <v>22</v>
      </c>
      <c r="G3079" s="137" t="s">
        <v>3154</v>
      </c>
      <c r="H3079" s="13" t="s">
        <v>20</v>
      </c>
      <c r="I3079" s="16">
        <f t="shared" si="164"/>
        <v>0</v>
      </c>
      <c r="J3079" s="126" t="s">
        <v>3154</v>
      </c>
      <c r="K3079" s="17">
        <f>VLOOKUP(A3079,[4]גיליון1!$A$1574:$P$7681,10,0)</f>
        <v>9500</v>
      </c>
      <c r="L3079" s="17">
        <f>VLOOKUP(A3079,'[2]2023'!$A$9:$I$7853,9,0)</f>
        <v>9500</v>
      </c>
      <c r="M3079" s="18">
        <f>VLOOKUP(A3079,[3]data1683177749303!$A$2:$J$6448,10,0)</f>
        <v>10561.14</v>
      </c>
    </row>
    <row r="3080" spans="1:13" ht="15.75" outlineLevel="1">
      <c r="A3080" s="10">
        <v>1743000126</v>
      </c>
      <c r="B3080" s="11">
        <v>126</v>
      </c>
      <c r="C3080" s="19">
        <v>743000</v>
      </c>
      <c r="D3080" s="13">
        <v>1</v>
      </c>
      <c r="E3080" s="136" t="s">
        <v>3154</v>
      </c>
      <c r="F3080" s="15" t="s">
        <v>23</v>
      </c>
      <c r="G3080" s="137" t="s">
        <v>3154</v>
      </c>
      <c r="H3080" s="13" t="s">
        <v>20</v>
      </c>
      <c r="I3080" s="16">
        <f t="shared" si="164"/>
        <v>0.21142857142857152</v>
      </c>
      <c r="J3080" s="126" t="s">
        <v>3154</v>
      </c>
      <c r="K3080" s="17">
        <f>VLOOKUP(A3080,[4]גיליון1!$A$1574:$P$7681,10,0)</f>
        <v>42400</v>
      </c>
      <c r="L3080" s="17">
        <f>VLOOKUP(A3080,'[2]2023'!$A$9:$I$7853,9,0)</f>
        <v>35000</v>
      </c>
      <c r="M3080" s="18">
        <f>VLOOKUP(A3080,[3]data1683177749303!$A$2:$J$6448,10,0)</f>
        <v>34124</v>
      </c>
    </row>
    <row r="3081" spans="1:13" ht="15.75" outlineLevel="1">
      <c r="A3081" s="10">
        <v>1743000130</v>
      </c>
      <c r="B3081" s="11">
        <v>130</v>
      </c>
      <c r="C3081" s="19">
        <v>743000</v>
      </c>
      <c r="D3081" s="13">
        <v>1</v>
      </c>
      <c r="E3081" s="136" t="s">
        <v>3154</v>
      </c>
      <c r="F3081" s="15" t="s">
        <v>24</v>
      </c>
      <c r="G3081" s="137" t="s">
        <v>3154</v>
      </c>
      <c r="H3081" s="13" t="s">
        <v>20</v>
      </c>
      <c r="I3081" s="16">
        <f t="shared" si="164"/>
        <v>0</v>
      </c>
      <c r="J3081" s="126" t="s">
        <v>3154</v>
      </c>
      <c r="K3081" s="17">
        <f>VLOOKUP(A3081,[4]גיליון1!$A$1574:$P$7681,10,0)</f>
        <v>138700</v>
      </c>
      <c r="L3081" s="17">
        <f>VLOOKUP(A3081,'[2]2023'!$A$9:$I$7853,9,0)</f>
        <v>138700</v>
      </c>
      <c r="M3081" s="18">
        <f>VLOOKUP(A3081,[3]data1683177749303!$A$2:$J$6448,10,0)</f>
        <v>160504.6</v>
      </c>
    </row>
    <row r="3082" spans="1:13" ht="15.75" outlineLevel="1">
      <c r="A3082" s="10">
        <v>1743000140</v>
      </c>
      <c r="B3082" s="11">
        <v>140</v>
      </c>
      <c r="C3082" s="19">
        <v>743000</v>
      </c>
      <c r="D3082" s="13">
        <v>1</v>
      </c>
      <c r="E3082" s="136" t="s">
        <v>3154</v>
      </c>
      <c r="F3082" s="15" t="s">
        <v>25</v>
      </c>
      <c r="G3082" s="137" t="s">
        <v>3154</v>
      </c>
      <c r="H3082" s="13" t="s">
        <v>20</v>
      </c>
      <c r="I3082" s="16">
        <f t="shared" si="164"/>
        <v>3.2679738562091609E-2</v>
      </c>
      <c r="J3082" s="126" t="s">
        <v>3154</v>
      </c>
      <c r="K3082" s="17">
        <f>VLOOKUP(A3082,[4]גיליון1!$A$1574:$P$7681,10,0)</f>
        <v>158000</v>
      </c>
      <c r="L3082" s="17">
        <f>VLOOKUP(A3082,'[2]2023'!$A$9:$I$7853,9,0)</f>
        <v>153000</v>
      </c>
      <c r="M3082" s="18">
        <f>VLOOKUP(A3082,[3]data1683177749303!$A$2:$J$6448,10,0)</f>
        <v>146955.26</v>
      </c>
    </row>
    <row r="3083" spans="1:13" ht="15.75" outlineLevel="1">
      <c r="A3083" s="10">
        <v>1743000253</v>
      </c>
      <c r="B3083" s="11">
        <v>253</v>
      </c>
      <c r="C3083" s="19">
        <v>743000</v>
      </c>
      <c r="D3083" s="13">
        <v>1</v>
      </c>
      <c r="E3083" s="136" t="s">
        <v>3154</v>
      </c>
      <c r="F3083" s="15" t="s">
        <v>1165</v>
      </c>
      <c r="G3083" s="137" t="s">
        <v>3154</v>
      </c>
      <c r="H3083" s="13" t="s">
        <v>20</v>
      </c>
      <c r="I3083" s="126" t="s">
        <v>3154</v>
      </c>
      <c r="J3083" s="126" t="s">
        <v>3154</v>
      </c>
      <c r="K3083" s="17">
        <f>VLOOKUP(A3083,[4]גיליון1!$A$1574:$P$7681,10,0)</f>
        <v>0</v>
      </c>
      <c r="L3083" s="17">
        <f>VLOOKUP(A3083,'[2]2023'!$A$9:$I$7853,9,0)</f>
        <v>0</v>
      </c>
      <c r="M3083" s="18">
        <f>VLOOKUP(A3083,[3]data1683177749303!$A$2:$J$6448,10,0)</f>
        <v>68184.37</v>
      </c>
    </row>
    <row r="3084" spans="1:13" ht="15.75" outlineLevel="1">
      <c r="A3084" s="10">
        <v>1743000400</v>
      </c>
      <c r="B3084" s="11">
        <v>400</v>
      </c>
      <c r="C3084" s="19">
        <v>743000</v>
      </c>
      <c r="D3084" s="13">
        <v>1</v>
      </c>
      <c r="E3084" s="136" t="s">
        <v>3154</v>
      </c>
      <c r="F3084" s="15" t="s">
        <v>29</v>
      </c>
      <c r="G3084" s="137" t="s">
        <v>3154</v>
      </c>
      <c r="H3084" s="13" t="s">
        <v>11</v>
      </c>
      <c r="I3084" s="126" t="s">
        <v>3154</v>
      </c>
      <c r="J3084" s="126" t="s">
        <v>3154</v>
      </c>
      <c r="K3084" s="17">
        <f>VLOOKUP(A3084,[4]גיליון1!$A$1574:$P$7681,10,0)</f>
        <v>0</v>
      </c>
      <c r="L3084" s="17">
        <f>VLOOKUP(A3084,'[2]2023'!$A$9:$I$7853,9,0)</f>
        <v>0</v>
      </c>
      <c r="M3084" s="140" t="s">
        <v>3154</v>
      </c>
    </row>
    <row r="3085" spans="1:13" ht="15.75" outlineLevel="1">
      <c r="A3085" s="10">
        <v>1743000431</v>
      </c>
      <c r="B3085" s="11">
        <v>431</v>
      </c>
      <c r="C3085" s="19">
        <v>743000</v>
      </c>
      <c r="D3085" s="13">
        <v>1</v>
      </c>
      <c r="E3085" s="136" t="s">
        <v>3154</v>
      </c>
      <c r="F3085" s="15" t="s">
        <v>36</v>
      </c>
      <c r="G3085" s="137" t="s">
        <v>3154</v>
      </c>
      <c r="H3085" s="13" t="s">
        <v>31</v>
      </c>
      <c r="I3085" s="16">
        <f>K3085/L3085-1</f>
        <v>-0.19933277731442867</v>
      </c>
      <c r="J3085" s="126" t="s">
        <v>3154</v>
      </c>
      <c r="K3085" s="17">
        <f>VLOOKUP(A3085,[4]גיליון1!$A$1574:$P$7681,10,0)</f>
        <v>4800000</v>
      </c>
      <c r="L3085" s="17">
        <f>VLOOKUP(A3085,'[2]2023'!$A$9:$I$7853,9,0)</f>
        <v>5995000</v>
      </c>
      <c r="M3085" s="18">
        <f>VLOOKUP(A3085,[3]data1683177749303!$A$2:$J$6448,10,0)</f>
        <v>5322089.6100000003</v>
      </c>
    </row>
    <row r="3086" spans="1:13" ht="15.75" outlineLevel="1">
      <c r="A3086" s="10">
        <v>1743000500</v>
      </c>
      <c r="B3086" s="11">
        <v>500</v>
      </c>
      <c r="C3086" s="19">
        <v>743000</v>
      </c>
      <c r="D3086" s="13">
        <v>1</v>
      </c>
      <c r="E3086" s="136" t="s">
        <v>3154</v>
      </c>
      <c r="F3086" s="15" t="s">
        <v>51</v>
      </c>
      <c r="G3086" s="137" t="s">
        <v>3154</v>
      </c>
      <c r="H3086" s="13" t="s">
        <v>11</v>
      </c>
      <c r="I3086" s="126" t="s">
        <v>3154</v>
      </c>
      <c r="J3086" s="126" t="s">
        <v>3154</v>
      </c>
      <c r="K3086" s="17">
        <f>VLOOKUP(A3086,[4]גיליון1!$A$1574:$P$7681,10,0)</f>
        <v>0</v>
      </c>
      <c r="L3086" s="17">
        <f>VLOOKUP(A3086,'[2]2023'!$A$9:$I$7853,9,0)</f>
        <v>0</v>
      </c>
      <c r="M3086" s="140" t="s">
        <v>3154</v>
      </c>
    </row>
    <row r="3087" spans="1:13" ht="15.75" outlineLevel="1">
      <c r="A3087" s="10">
        <v>1743000511</v>
      </c>
      <c r="B3087" s="11">
        <v>511</v>
      </c>
      <c r="C3087" s="19">
        <v>743000</v>
      </c>
      <c r="D3087" s="13">
        <v>1</v>
      </c>
      <c r="E3087" s="136" t="s">
        <v>3154</v>
      </c>
      <c r="F3087" s="15" t="s">
        <v>88</v>
      </c>
      <c r="G3087" s="137" t="s">
        <v>3154</v>
      </c>
      <c r="H3087" s="13" t="s">
        <v>31</v>
      </c>
      <c r="I3087" s="16">
        <f>K3087/L3087-1</f>
        <v>0.28260869565217384</v>
      </c>
      <c r="J3087" s="126" t="s">
        <v>3154</v>
      </c>
      <c r="K3087" s="17">
        <v>5900</v>
      </c>
      <c r="L3087" s="17">
        <f>VLOOKUP(A3087,'[2]2023'!$A$9:$I$7853,9,0)</f>
        <v>4600</v>
      </c>
      <c r="M3087" s="18">
        <f>VLOOKUP(A3087,[3]data1683177749303!$A$2:$J$6448,10,0)</f>
        <v>5343.6</v>
      </c>
    </row>
    <row r="3088" spans="1:13" ht="15.75" outlineLevel="1">
      <c r="A3088" s="10">
        <v>1743000596</v>
      </c>
      <c r="B3088" s="11">
        <v>596</v>
      </c>
      <c r="C3088" s="19">
        <v>743000</v>
      </c>
      <c r="D3088" s="13">
        <v>1</v>
      </c>
      <c r="E3088" s="136" t="s">
        <v>3154</v>
      </c>
      <c r="F3088" s="15" t="s">
        <v>92</v>
      </c>
      <c r="G3088" s="137" t="s">
        <v>3154</v>
      </c>
      <c r="H3088" s="13" t="s">
        <v>31</v>
      </c>
      <c r="I3088" s="16">
        <f>K3088/L3088-1</f>
        <v>0</v>
      </c>
      <c r="J3088" s="126" t="s">
        <v>3154</v>
      </c>
      <c r="K3088" s="17">
        <f>VLOOKUP(A3088,[4]גיליון1!$A$1574:$P$7681,10,0)</f>
        <v>648800</v>
      </c>
      <c r="L3088" s="17">
        <f>VLOOKUP(A3088,'[2]2023'!$A$9:$I$7853,9,0)</f>
        <v>648800</v>
      </c>
      <c r="M3088" s="18">
        <f>VLOOKUP(A3088,[3]data1683177749303!$A$2:$J$6448,10,0)</f>
        <v>572938.37</v>
      </c>
    </row>
    <row r="3089" spans="1:13" ht="15.75" outlineLevel="1">
      <c r="A3089" s="10">
        <v>1743000700</v>
      </c>
      <c r="B3089" s="11">
        <v>700</v>
      </c>
      <c r="C3089" s="19">
        <v>743000</v>
      </c>
      <c r="D3089" s="13">
        <v>1</v>
      </c>
      <c r="E3089" s="136" t="s">
        <v>3154</v>
      </c>
      <c r="F3089" s="15" t="s">
        <v>61</v>
      </c>
      <c r="G3089" s="137" t="s">
        <v>3154</v>
      </c>
      <c r="H3089" s="13" t="s">
        <v>11</v>
      </c>
      <c r="I3089" s="126" t="s">
        <v>3154</v>
      </c>
      <c r="J3089" s="126" t="s">
        <v>3154</v>
      </c>
      <c r="K3089" s="17">
        <f>VLOOKUP(A3089,[4]גיליון1!$A$1574:$P$7681,10,0)</f>
        <v>0</v>
      </c>
      <c r="L3089" s="17">
        <f>VLOOKUP(A3089,'[2]2023'!$A$9:$I$7853,9,0)</f>
        <v>0</v>
      </c>
      <c r="M3089" s="140" t="s">
        <v>3154</v>
      </c>
    </row>
    <row r="3090" spans="1:13" ht="15.75" outlineLevel="1">
      <c r="A3090" s="10">
        <v>1743000722</v>
      </c>
      <c r="B3090" s="11">
        <v>722</v>
      </c>
      <c r="C3090" s="19">
        <v>743000</v>
      </c>
      <c r="D3090" s="13">
        <v>1</v>
      </c>
      <c r="E3090" s="136" t="s">
        <v>3154</v>
      </c>
      <c r="F3090" s="15" t="s">
        <v>1621</v>
      </c>
      <c r="G3090" s="137" t="s">
        <v>3154</v>
      </c>
      <c r="H3090" s="13" t="s">
        <v>34</v>
      </c>
      <c r="I3090" s="16">
        <f>K3090/L3090-1</f>
        <v>-9.9883040935672462E-2</v>
      </c>
      <c r="J3090" s="126" t="s">
        <v>3154</v>
      </c>
      <c r="K3090" s="17">
        <v>384800</v>
      </c>
      <c r="L3090" s="17">
        <f>VLOOKUP(A3090,'[2]2023'!$A$9:$I$7853,9,0)</f>
        <v>427500</v>
      </c>
      <c r="M3090" s="18">
        <f>VLOOKUP(A3090,[3]data1683177749303!$A$2:$J$6448,10,0)</f>
        <v>110212.95</v>
      </c>
    </row>
    <row r="3091" spans="1:13" ht="15.75" outlineLevel="1">
      <c r="A3091" s="10">
        <v>1743000742</v>
      </c>
      <c r="B3091" s="11">
        <v>742</v>
      </c>
      <c r="C3091" s="19">
        <v>743000</v>
      </c>
      <c r="D3091" s="13">
        <v>1</v>
      </c>
      <c r="E3091" s="136" t="s">
        <v>3154</v>
      </c>
      <c r="F3091" s="15" t="s">
        <v>65</v>
      </c>
      <c r="G3091" s="137" t="s">
        <v>3154</v>
      </c>
      <c r="H3091" s="13" t="s">
        <v>34</v>
      </c>
      <c r="I3091" s="16">
        <f>K3091/L3091-1</f>
        <v>-9.9999999999999978E-2</v>
      </c>
      <c r="J3091" s="126" t="s">
        <v>3154</v>
      </c>
      <c r="K3091" s="17">
        <f>VLOOKUP(A3091,[4]גיליון1!$A$1574:$P$7681,10,0)</f>
        <v>17100</v>
      </c>
      <c r="L3091" s="17">
        <f>VLOOKUP(A3091,'[2]2023'!$A$9:$I$7853,9,0)</f>
        <v>19000</v>
      </c>
      <c r="M3091" s="18">
        <f>VLOOKUP(A3091,[3]data1683177749303!$A$2:$J$6448,10,0)</f>
        <v>16753.87</v>
      </c>
    </row>
    <row r="3092" spans="1:13" ht="15.75" outlineLevel="1">
      <c r="A3092" s="10">
        <v>1743000745</v>
      </c>
      <c r="B3092" s="11">
        <v>745</v>
      </c>
      <c r="C3092" s="19">
        <v>743000</v>
      </c>
      <c r="D3092" s="13">
        <v>1</v>
      </c>
      <c r="E3092" s="136" t="s">
        <v>3154</v>
      </c>
      <c r="F3092" s="15" t="s">
        <v>1386</v>
      </c>
      <c r="G3092" s="137" t="s">
        <v>3154</v>
      </c>
      <c r="H3092" s="13" t="s">
        <v>34</v>
      </c>
      <c r="I3092" s="16">
        <f>K3092/L3092-1</f>
        <v>-9.972299168975074E-2</v>
      </c>
      <c r="J3092" s="126" t="s">
        <v>3154</v>
      </c>
      <c r="K3092" s="17">
        <v>130000</v>
      </c>
      <c r="L3092" s="17">
        <f>VLOOKUP(A3092,'[2]2023'!$A$9:$I$7853,9,0)</f>
        <v>144400</v>
      </c>
      <c r="M3092" s="18">
        <f>VLOOKUP(A3092,[3]data1683177749303!$A$2:$J$6448,10,0)</f>
        <v>28242.46</v>
      </c>
    </row>
    <row r="3093" spans="1:13" ht="15.75" outlineLevel="1">
      <c r="A3093" s="10">
        <v>1743000753</v>
      </c>
      <c r="B3093" s="11">
        <v>753</v>
      </c>
      <c r="C3093" s="19">
        <v>743000</v>
      </c>
      <c r="D3093" s="13">
        <v>1</v>
      </c>
      <c r="E3093" s="136" t="s">
        <v>3154</v>
      </c>
      <c r="F3093" s="15" t="s">
        <v>1165</v>
      </c>
      <c r="G3093" s="137" t="s">
        <v>3154</v>
      </c>
      <c r="H3093" s="13" t="s">
        <v>31</v>
      </c>
      <c r="I3093" s="126" t="s">
        <v>3154</v>
      </c>
      <c r="J3093" s="126" t="s">
        <v>3154</v>
      </c>
      <c r="K3093" s="17">
        <f>VLOOKUP(A3093,[4]גיליון1!$A$1574:$P$7681,10,0)</f>
        <v>0</v>
      </c>
      <c r="L3093" s="17">
        <f>VLOOKUP(A3093,'[2]2023'!$A$9:$I$7853,9,0)</f>
        <v>0</v>
      </c>
      <c r="M3093" s="140" t="s">
        <v>3154</v>
      </c>
    </row>
    <row r="3094" spans="1:13" ht="15.75" outlineLevel="1">
      <c r="A3094" s="10">
        <v>1743000754</v>
      </c>
      <c r="B3094" s="11">
        <v>754</v>
      </c>
      <c r="C3094" s="19">
        <v>743000</v>
      </c>
      <c r="D3094" s="13">
        <v>1</v>
      </c>
      <c r="E3094" s="136" t="s">
        <v>3154</v>
      </c>
      <c r="F3094" s="15" t="s">
        <v>1622</v>
      </c>
      <c r="G3094" s="137" t="s">
        <v>3154</v>
      </c>
      <c r="H3094" s="13" t="s">
        <v>34</v>
      </c>
      <c r="I3094" s="16">
        <f>K3094/L3094-1</f>
        <v>-9.9999999999999978E-2</v>
      </c>
      <c r="J3094" s="126" t="s">
        <v>3154</v>
      </c>
      <c r="K3094" s="17">
        <f>VLOOKUP(A3094,[4]גיליון1!$A$1574:$P$7681,10,0)</f>
        <v>171000</v>
      </c>
      <c r="L3094" s="17">
        <f>VLOOKUP(A3094,'[2]2023'!$A$9:$I$7853,9,0)</f>
        <v>190000</v>
      </c>
      <c r="M3094" s="18">
        <f>VLOOKUP(A3094,[3]data1683177749303!$A$2:$J$6448,10,0)</f>
        <v>62495.27</v>
      </c>
    </row>
    <row r="3095" spans="1:13" ht="15.75" outlineLevel="1">
      <c r="A3095" s="10">
        <v>1743000755</v>
      </c>
      <c r="B3095" s="11">
        <v>755</v>
      </c>
      <c r="C3095" s="19">
        <v>743000</v>
      </c>
      <c r="D3095" s="13">
        <v>1</v>
      </c>
      <c r="E3095" s="136" t="s">
        <v>3154</v>
      </c>
      <c r="F3095" s="15" t="s">
        <v>1623</v>
      </c>
      <c r="G3095" s="137" t="s">
        <v>3154</v>
      </c>
      <c r="H3095" s="13" t="s">
        <v>31</v>
      </c>
      <c r="I3095" s="126" t="s">
        <v>3154</v>
      </c>
      <c r="J3095" s="126" t="s">
        <v>3154</v>
      </c>
      <c r="K3095" s="17">
        <f>VLOOKUP(A3095,[4]גיליון1!$A$1574:$P$7681,10,0)</f>
        <v>0</v>
      </c>
      <c r="L3095" s="17">
        <f>VLOOKUP(A3095,'[2]2023'!$A$9:$I$7853,9,0)</f>
        <v>0</v>
      </c>
      <c r="M3095" s="18">
        <f>VLOOKUP(A3095,[3]data1683177749303!$A$2:$J$6448,10,0)</f>
        <v>0</v>
      </c>
    </row>
    <row r="3096" spans="1:13" ht="15.75" outlineLevel="1">
      <c r="A3096" s="10">
        <v>1743000757</v>
      </c>
      <c r="B3096" s="11">
        <v>757</v>
      </c>
      <c r="C3096" s="19">
        <v>743000</v>
      </c>
      <c r="D3096" s="13">
        <v>1</v>
      </c>
      <c r="E3096" s="136" t="s">
        <v>3154</v>
      </c>
      <c r="F3096" s="15" t="s">
        <v>1624</v>
      </c>
      <c r="G3096" s="137" t="s">
        <v>3154</v>
      </c>
      <c r="H3096" s="13" t="s">
        <v>31</v>
      </c>
      <c r="I3096" s="126" t="s">
        <v>3154</v>
      </c>
      <c r="J3096" s="126" t="s">
        <v>3154</v>
      </c>
      <c r="K3096" s="17">
        <f>VLOOKUP(A3096,[4]גיליון1!$A$1574:$P$7681,10,0)</f>
        <v>0</v>
      </c>
      <c r="L3096" s="17">
        <f>VLOOKUP(A3096,'[2]2023'!$A$9:$I$7853,9,0)</f>
        <v>0</v>
      </c>
      <c r="M3096" s="18">
        <f>VLOOKUP(A3096,[3]data1683177749303!$A$2:$J$6448,10,0)</f>
        <v>0</v>
      </c>
    </row>
    <row r="3097" spans="1:13" ht="15.75" outlineLevel="1">
      <c r="A3097" s="10">
        <v>1743000758</v>
      </c>
      <c r="B3097" s="11">
        <v>758</v>
      </c>
      <c r="C3097" s="19">
        <v>743000</v>
      </c>
      <c r="D3097" s="13">
        <v>1</v>
      </c>
      <c r="E3097" s="136" t="s">
        <v>3154</v>
      </c>
      <c r="F3097" s="15" t="s">
        <v>1625</v>
      </c>
      <c r="G3097" s="137" t="s">
        <v>3154</v>
      </c>
      <c r="H3097" s="13" t="s">
        <v>34</v>
      </c>
      <c r="I3097" s="126" t="s">
        <v>3154</v>
      </c>
      <c r="J3097" s="126" t="s">
        <v>3154</v>
      </c>
      <c r="K3097" s="17">
        <f>VLOOKUP(A3097,[4]גיליון1!$A$1574:$P$7681,10,0)</f>
        <v>0</v>
      </c>
      <c r="L3097" s="17">
        <f>VLOOKUP(A3097,'[2]2023'!$A$9:$I$7853,9,0)</f>
        <v>0</v>
      </c>
      <c r="M3097" s="18">
        <f>VLOOKUP(A3097,[3]data1683177749303!$A$2:$J$6448,10,0)</f>
        <v>0</v>
      </c>
    </row>
    <row r="3098" spans="1:13" ht="15.75" outlineLevel="1">
      <c r="A3098" s="10">
        <v>1743000759</v>
      </c>
      <c r="B3098" s="11">
        <v>759</v>
      </c>
      <c r="C3098" s="19">
        <v>743000</v>
      </c>
      <c r="D3098" s="13">
        <v>1</v>
      </c>
      <c r="E3098" s="136" t="s">
        <v>3154</v>
      </c>
      <c r="F3098" s="15" t="s">
        <v>1626</v>
      </c>
      <c r="G3098" s="137" t="s">
        <v>3154</v>
      </c>
      <c r="H3098" s="13" t="s">
        <v>31</v>
      </c>
      <c r="I3098" s="16">
        <f>K3098/L3098-1</f>
        <v>0</v>
      </c>
      <c r="J3098" s="126" t="s">
        <v>3154</v>
      </c>
      <c r="K3098" s="17">
        <f>VLOOKUP(A3098,[4]גיליון1!$A$1574:$P$7681,10,0)</f>
        <v>430000</v>
      </c>
      <c r="L3098" s="17">
        <f>VLOOKUP(A3098,'[2]2023'!$A$9:$I$7853,9,0)</f>
        <v>430000</v>
      </c>
      <c r="M3098" s="18">
        <f>VLOOKUP(A3098,[3]data1683177749303!$A$2:$J$6448,10,0)</f>
        <v>948538.2</v>
      </c>
    </row>
    <row r="3099" spans="1:13" ht="15.75" outlineLevel="1">
      <c r="A3099" s="10">
        <v>1743000794</v>
      </c>
      <c r="B3099" s="11">
        <v>794</v>
      </c>
      <c r="C3099" s="19">
        <v>743000</v>
      </c>
      <c r="D3099" s="13">
        <v>1</v>
      </c>
      <c r="E3099" s="136" t="s">
        <v>3154</v>
      </c>
      <c r="F3099" s="15" t="s">
        <v>73</v>
      </c>
      <c r="G3099" s="137" t="s">
        <v>3154</v>
      </c>
      <c r="H3099" s="13" t="s">
        <v>31</v>
      </c>
      <c r="I3099" s="16">
        <f>K3099/L3099-1</f>
        <v>0</v>
      </c>
      <c r="J3099" s="126" t="s">
        <v>3154</v>
      </c>
      <c r="K3099" s="17">
        <f>VLOOKUP(A3099,[4]גיליון1!$A$1574:$P$7681,10,0)</f>
        <v>79200</v>
      </c>
      <c r="L3099" s="17">
        <f>VLOOKUP(A3099,'[2]2023'!$A$9:$I$7853,9,0)</f>
        <v>79200</v>
      </c>
      <c r="M3099" s="18">
        <f>VLOOKUP(A3099,[3]data1683177749303!$A$2:$J$6448,10,0)</f>
        <v>88046</v>
      </c>
    </row>
    <row r="3100" spans="1:13" ht="15.75" outlineLevel="1">
      <c r="A3100" s="10">
        <v>1743000900</v>
      </c>
      <c r="B3100" s="11">
        <v>900</v>
      </c>
      <c r="C3100" s="19">
        <v>743000</v>
      </c>
      <c r="D3100" s="13">
        <v>1</v>
      </c>
      <c r="E3100" s="136" t="s">
        <v>3154</v>
      </c>
      <c r="F3100" s="15" t="s">
        <v>94</v>
      </c>
      <c r="G3100" s="137" t="s">
        <v>3154</v>
      </c>
      <c r="H3100" s="13" t="s">
        <v>11</v>
      </c>
      <c r="I3100" s="126" t="s">
        <v>3154</v>
      </c>
      <c r="J3100" s="126" t="s">
        <v>3154</v>
      </c>
      <c r="K3100" s="17">
        <f>VLOOKUP(A3100,[4]גיליון1!$A$1574:$P$7681,10,0)</f>
        <v>0</v>
      </c>
      <c r="L3100" s="17">
        <f>VLOOKUP(A3100,'[2]2023'!$A$9:$I$7853,9,0)</f>
        <v>0</v>
      </c>
      <c r="M3100" s="140" t="s">
        <v>3154</v>
      </c>
    </row>
    <row r="3101" spans="1:13" ht="15.75" outlineLevel="1">
      <c r="A3101" s="10">
        <v>1743000931</v>
      </c>
      <c r="B3101" s="11">
        <v>931</v>
      </c>
      <c r="C3101" s="19">
        <v>743000</v>
      </c>
      <c r="D3101" s="13">
        <v>1</v>
      </c>
      <c r="E3101" s="136" t="s">
        <v>3154</v>
      </c>
      <c r="F3101" s="15" t="s">
        <v>1627</v>
      </c>
      <c r="G3101" s="137" t="s">
        <v>3154</v>
      </c>
      <c r="H3101" s="13" t="s">
        <v>31</v>
      </c>
      <c r="I3101" s="126" t="s">
        <v>3154</v>
      </c>
      <c r="J3101" s="126" t="s">
        <v>3154</v>
      </c>
      <c r="K3101" s="17">
        <f>VLOOKUP(A3101,[4]גיליון1!$A$1574:$P$7681,10,0)</f>
        <v>0</v>
      </c>
      <c r="L3101" s="17">
        <f>VLOOKUP(A3101,'[2]2023'!$A$9:$I$7853,9,0)</f>
        <v>0</v>
      </c>
      <c r="M3101" s="18">
        <f>VLOOKUP(A3101,[3]data1683177749303!$A$2:$J$6448,10,0)</f>
        <v>0</v>
      </c>
    </row>
    <row r="3102" spans="1:13" ht="16.5" thickBot="1">
      <c r="A3102" s="10">
        <v>1743000961</v>
      </c>
      <c r="B3102" s="11">
        <v>961</v>
      </c>
      <c r="C3102" s="19">
        <v>743000</v>
      </c>
      <c r="D3102" s="13">
        <v>1</v>
      </c>
      <c r="E3102" s="136" t="s">
        <v>3154</v>
      </c>
      <c r="F3102" s="15" t="s">
        <v>79</v>
      </c>
      <c r="G3102" s="137" t="s">
        <v>3154</v>
      </c>
      <c r="H3102" s="13" t="s">
        <v>34</v>
      </c>
      <c r="I3102" s="126" t="s">
        <v>3154</v>
      </c>
      <c r="J3102" s="126" t="s">
        <v>3154</v>
      </c>
      <c r="K3102" s="17">
        <f>VLOOKUP(A3102,[4]גיליון1!$A$1574:$P$7681,10,0)</f>
        <v>0</v>
      </c>
      <c r="L3102" s="17">
        <f>VLOOKUP(A3102,'[2]2023'!$A$9:$I$7853,9,0)</f>
        <v>0</v>
      </c>
      <c r="M3102" s="140" t="s">
        <v>3154</v>
      </c>
    </row>
    <row r="3103" spans="1:13" ht="16.5" outlineLevel="1" thickBot="1">
      <c r="A3103" s="125" t="s">
        <v>3154</v>
      </c>
      <c r="B3103" s="25" t="s">
        <v>1628</v>
      </c>
      <c r="C3103" s="146" t="s">
        <v>3154</v>
      </c>
      <c r="D3103" s="146" t="s">
        <v>3154</v>
      </c>
      <c r="E3103" s="147" t="s">
        <v>3154</v>
      </c>
      <c r="F3103" s="28" t="s">
        <v>294</v>
      </c>
      <c r="G3103" s="153" t="s">
        <v>3154</v>
      </c>
      <c r="H3103" s="146" t="s">
        <v>3154</v>
      </c>
      <c r="I3103" s="29">
        <f>K3103/L3103-1</f>
        <v>-0.13278401236516424</v>
      </c>
      <c r="J3103" s="127" t="s">
        <v>3154</v>
      </c>
      <c r="K3103" s="37">
        <f t="shared" ref="K3103:M3103" si="165">SUBTOTAL(9,K3077:K3102)</f>
        <v>7967200</v>
      </c>
      <c r="L3103" s="37">
        <f t="shared" si="165"/>
        <v>9187100</v>
      </c>
      <c r="M3103" s="38">
        <f t="shared" si="165"/>
        <v>8537669.8200000003</v>
      </c>
    </row>
    <row r="3104" spans="1:13" ht="15.75" outlineLevel="1">
      <c r="A3104" s="10">
        <v>17440000</v>
      </c>
      <c r="B3104" s="32">
        <v>0</v>
      </c>
      <c r="C3104" s="49">
        <v>744000</v>
      </c>
      <c r="D3104" s="34">
        <v>1</v>
      </c>
      <c r="E3104" s="151" t="s">
        <v>3154</v>
      </c>
      <c r="F3104" s="35" t="s">
        <v>1629</v>
      </c>
      <c r="G3104" s="152" t="s">
        <v>3154</v>
      </c>
      <c r="H3104" s="34" t="s">
        <v>11</v>
      </c>
      <c r="I3104" s="142" t="s">
        <v>3154</v>
      </c>
      <c r="J3104" s="142" t="s">
        <v>3154</v>
      </c>
      <c r="K3104" s="17">
        <f>VLOOKUP(A3104,[4]גיליון1!$A$1574:$P$7681,10,0)</f>
        <v>0</v>
      </c>
      <c r="L3104" s="139" t="s">
        <v>3154</v>
      </c>
      <c r="M3104" s="140" t="s">
        <v>3154</v>
      </c>
    </row>
    <row r="3105" spans="1:13" ht="15.75" outlineLevel="1">
      <c r="A3105" s="10">
        <v>1744000110</v>
      </c>
      <c r="B3105" s="11">
        <v>110</v>
      </c>
      <c r="C3105" s="19">
        <v>744000</v>
      </c>
      <c r="D3105" s="13">
        <v>1</v>
      </c>
      <c r="E3105" s="136" t="s">
        <v>3154</v>
      </c>
      <c r="F3105" s="15" t="s">
        <v>19</v>
      </c>
      <c r="G3105" s="137" t="s">
        <v>3154</v>
      </c>
      <c r="H3105" s="13" t="s">
        <v>20</v>
      </c>
      <c r="I3105" s="126" t="s">
        <v>3154</v>
      </c>
      <c r="J3105" s="142" t="s">
        <v>3154</v>
      </c>
      <c r="K3105" s="17">
        <f>VLOOKUP(A3105,[4]גיליון1!$A$1574:$P$7681,10,0)</f>
        <v>0</v>
      </c>
      <c r="L3105" s="17">
        <f>VLOOKUP(A3105,'[2]2023'!$A$9:$I$7853,9,0)</f>
        <v>0</v>
      </c>
      <c r="M3105" s="18">
        <f>VLOOKUP(A3105,[3]data1683177749303!$A$2:$J$6448,10,0)</f>
        <v>0</v>
      </c>
    </row>
    <row r="3106" spans="1:13" ht="15.75" outlineLevel="1">
      <c r="A3106" s="10">
        <v>1744000119</v>
      </c>
      <c r="B3106" s="11">
        <v>119</v>
      </c>
      <c r="C3106" s="19">
        <v>744000</v>
      </c>
      <c r="D3106" s="13">
        <v>1</v>
      </c>
      <c r="E3106" s="136" t="s">
        <v>3154</v>
      </c>
      <c r="F3106" s="15" t="s">
        <v>1630</v>
      </c>
      <c r="G3106" s="137" t="s">
        <v>3154</v>
      </c>
      <c r="H3106" s="13" t="s">
        <v>20</v>
      </c>
      <c r="I3106" s="16">
        <f>K3106/L3106-1</f>
        <v>3.4683200930052394E-2</v>
      </c>
      <c r="J3106" s="126" t="s">
        <v>3154</v>
      </c>
      <c r="K3106" s="17">
        <f>VLOOKUP(A3106,[4]גיליון1!$A$1574:$P$7681,10,0)</f>
        <v>534000</v>
      </c>
      <c r="L3106" s="17">
        <f>VLOOKUP(A3106,'[2]2023'!$A$9:$I$7853,9,0)</f>
        <v>516100</v>
      </c>
      <c r="M3106" s="18">
        <f>VLOOKUP(A3106,[3]data1683177749303!$A$2:$J$6448,10,0)</f>
        <v>335169.67</v>
      </c>
    </row>
    <row r="3107" spans="1:13" ht="15.75" outlineLevel="1">
      <c r="A3107" s="10">
        <v>1744000122</v>
      </c>
      <c r="B3107" s="11">
        <v>122</v>
      </c>
      <c r="C3107" s="19">
        <v>744000</v>
      </c>
      <c r="D3107" s="13">
        <v>1</v>
      </c>
      <c r="E3107" s="136" t="s">
        <v>3154</v>
      </c>
      <c r="F3107" s="15" t="s">
        <v>1631</v>
      </c>
      <c r="G3107" s="137" t="s">
        <v>3154</v>
      </c>
      <c r="H3107" s="13" t="s">
        <v>20</v>
      </c>
      <c r="I3107" s="16">
        <f>K3107/L3107-1</f>
        <v>0</v>
      </c>
      <c r="J3107" s="126" t="s">
        <v>3154</v>
      </c>
      <c r="K3107" s="17">
        <f>VLOOKUP(A3107,[4]גיליון1!$A$1574:$P$7681,10,0)</f>
        <v>3600</v>
      </c>
      <c r="L3107" s="17">
        <f>VLOOKUP(A3107,'[2]2023'!$A$9:$I$7853,9,0)</f>
        <v>3600</v>
      </c>
      <c r="M3107" s="18">
        <f>VLOOKUP(A3107,[3]data1683177749303!$A$2:$J$6448,10,0)</f>
        <v>4474</v>
      </c>
    </row>
    <row r="3108" spans="1:13" ht="15.75" outlineLevel="1">
      <c r="A3108" s="10">
        <v>1744000126</v>
      </c>
      <c r="B3108" s="11">
        <v>126</v>
      </c>
      <c r="C3108" s="19">
        <v>744000</v>
      </c>
      <c r="D3108" s="13">
        <v>1</v>
      </c>
      <c r="E3108" s="136" t="s">
        <v>3154</v>
      </c>
      <c r="F3108" s="15" t="s">
        <v>1632</v>
      </c>
      <c r="G3108" s="137" t="s">
        <v>3154</v>
      </c>
      <c r="H3108" s="13" t="s">
        <v>20</v>
      </c>
      <c r="I3108" s="16">
        <f>K3108/L3108-1</f>
        <v>0.36363636363636354</v>
      </c>
      <c r="J3108" s="126" t="s">
        <v>3154</v>
      </c>
      <c r="K3108" s="17">
        <f>VLOOKUP(A3108,[4]גיליון1!$A$1574:$P$7681,10,0)</f>
        <v>15000</v>
      </c>
      <c r="L3108" s="17">
        <f>VLOOKUP(A3108,'[2]2023'!$A$9:$I$7853,9,0)</f>
        <v>11000</v>
      </c>
      <c r="M3108" s="18">
        <f>VLOOKUP(A3108,[3]data1683177749303!$A$2:$J$6448,10,0)</f>
        <v>10776</v>
      </c>
    </row>
    <row r="3109" spans="1:13" ht="15.75" outlineLevel="1">
      <c r="A3109" s="10">
        <v>1744000130</v>
      </c>
      <c r="B3109" s="11">
        <v>130</v>
      </c>
      <c r="C3109" s="19">
        <v>744000</v>
      </c>
      <c r="D3109" s="13">
        <v>1</v>
      </c>
      <c r="E3109" s="136" t="s">
        <v>3154</v>
      </c>
      <c r="F3109" s="15" t="s">
        <v>1633</v>
      </c>
      <c r="G3109" s="137" t="s">
        <v>3154</v>
      </c>
      <c r="H3109" s="13" t="s">
        <v>20</v>
      </c>
      <c r="I3109" s="16">
        <f>K3109/L3109-1</f>
        <v>0</v>
      </c>
      <c r="J3109" s="126" t="s">
        <v>3154</v>
      </c>
      <c r="K3109" s="17">
        <f>VLOOKUP(A3109,[4]גיליון1!$A$1574:$P$7681,10,0)</f>
        <v>5000</v>
      </c>
      <c r="L3109" s="17">
        <f>VLOOKUP(A3109,'[2]2023'!$A$9:$I$7853,9,0)</f>
        <v>5000</v>
      </c>
      <c r="M3109" s="18">
        <f>VLOOKUP(A3109,[3]data1683177749303!$A$2:$J$6448,10,0)</f>
        <v>20168.41</v>
      </c>
    </row>
    <row r="3110" spans="1:13" ht="15.75" outlineLevel="1">
      <c r="A3110" s="10">
        <v>1744000140</v>
      </c>
      <c r="B3110" s="11">
        <v>140</v>
      </c>
      <c r="C3110" s="19">
        <v>744000</v>
      </c>
      <c r="D3110" s="13">
        <v>1</v>
      </c>
      <c r="E3110" s="136" t="s">
        <v>3154</v>
      </c>
      <c r="F3110" s="15" t="s">
        <v>25</v>
      </c>
      <c r="G3110" s="137" t="s">
        <v>3154</v>
      </c>
      <c r="H3110" s="13" t="s">
        <v>20</v>
      </c>
      <c r="I3110" s="16">
        <f>K3110/L3110-1</f>
        <v>1.7419354838709675</v>
      </c>
      <c r="J3110" s="126" t="s">
        <v>3154</v>
      </c>
      <c r="K3110" s="17">
        <f>VLOOKUP(A3110,[4]גיליון1!$A$1574:$P$7681,10,0)</f>
        <v>42500</v>
      </c>
      <c r="L3110" s="17">
        <f>VLOOKUP(A3110,'[2]2023'!$A$9:$I$7853,9,0)</f>
        <v>15500</v>
      </c>
      <c r="M3110" s="18">
        <f>VLOOKUP(A3110,[3]data1683177749303!$A$2:$J$6448,10,0)</f>
        <v>46253.65</v>
      </c>
    </row>
    <row r="3111" spans="1:13" ht="15.75" outlineLevel="1">
      <c r="A3111" s="10">
        <v>1744000253</v>
      </c>
      <c r="B3111" s="11">
        <v>253</v>
      </c>
      <c r="C3111" s="19">
        <v>744000</v>
      </c>
      <c r="D3111" s="13">
        <v>1</v>
      </c>
      <c r="E3111" s="136" t="s">
        <v>3154</v>
      </c>
      <c r="F3111" s="15" t="s">
        <v>1165</v>
      </c>
      <c r="G3111" s="137" t="s">
        <v>3154</v>
      </c>
      <c r="H3111" s="13" t="s">
        <v>20</v>
      </c>
      <c r="I3111" s="126" t="s">
        <v>3154</v>
      </c>
      <c r="J3111" s="126" t="s">
        <v>3154</v>
      </c>
      <c r="K3111" s="17">
        <f>VLOOKUP(A3111,[4]גיליון1!$A$1574:$P$7681,10,0)</f>
        <v>0</v>
      </c>
      <c r="L3111" s="17">
        <f>VLOOKUP(A3111,'[2]2023'!$A$9:$I$7853,9,0)</f>
        <v>0</v>
      </c>
      <c r="M3111" s="18">
        <f>VLOOKUP(A3111,[3]data1683177749303!$A$2:$J$6448,10,0)</f>
        <v>0</v>
      </c>
    </row>
    <row r="3112" spans="1:13" ht="15.75" outlineLevel="1">
      <c r="A3112" s="10">
        <v>1744000400</v>
      </c>
      <c r="B3112" s="11">
        <v>400</v>
      </c>
      <c r="C3112" s="19">
        <v>744000</v>
      </c>
      <c r="D3112" s="13">
        <v>1</v>
      </c>
      <c r="E3112" s="136" t="s">
        <v>3154</v>
      </c>
      <c r="F3112" s="15" t="s">
        <v>29</v>
      </c>
      <c r="G3112" s="137" t="s">
        <v>3154</v>
      </c>
      <c r="H3112" s="138" t="s">
        <v>3154</v>
      </c>
      <c r="I3112" s="126" t="s">
        <v>3154</v>
      </c>
      <c r="J3112" s="126" t="s">
        <v>3154</v>
      </c>
      <c r="K3112" s="17">
        <f>VLOOKUP(A3112,[4]גיליון1!$A$1574:$P$7681,10,0)</f>
        <v>0</v>
      </c>
      <c r="L3112" s="17">
        <f>VLOOKUP(A3112,'[2]2023'!$A$9:$I$7853,9,0)</f>
        <v>0</v>
      </c>
      <c r="M3112" s="140" t="s">
        <v>3154</v>
      </c>
    </row>
    <row r="3113" spans="1:13" ht="15.75" outlineLevel="1">
      <c r="A3113" s="10">
        <v>1744000431</v>
      </c>
      <c r="B3113" s="11">
        <v>431</v>
      </c>
      <c r="C3113" s="19">
        <v>744000</v>
      </c>
      <c r="D3113" s="13">
        <v>1</v>
      </c>
      <c r="E3113" s="136" t="s">
        <v>3154</v>
      </c>
      <c r="F3113" s="15" t="s">
        <v>36</v>
      </c>
      <c r="G3113" s="137" t="s">
        <v>3154</v>
      </c>
      <c r="H3113" s="13" t="s">
        <v>31</v>
      </c>
      <c r="I3113" s="16">
        <f>K3113/L3113-1</f>
        <v>-0.32301740812379109</v>
      </c>
      <c r="J3113" s="126" t="s">
        <v>3154</v>
      </c>
      <c r="K3113" s="17">
        <f>VLOOKUP(A3113,[4]גיליון1!$A$1574:$P$7681,10,0)</f>
        <v>350000</v>
      </c>
      <c r="L3113" s="17">
        <f>VLOOKUP(A3113,'[2]2023'!$A$9:$I$7853,9,0)</f>
        <v>517000</v>
      </c>
      <c r="M3113" s="18">
        <f>VLOOKUP(A3113,[3]data1683177749303!$A$2:$J$6448,10,0)</f>
        <v>277997.09999999998</v>
      </c>
    </row>
    <row r="3114" spans="1:13" ht="15.75" outlineLevel="1">
      <c r="A3114" s="10">
        <v>1744000544</v>
      </c>
      <c r="B3114" s="11">
        <v>544</v>
      </c>
      <c r="C3114" s="19">
        <v>744000</v>
      </c>
      <c r="D3114" s="13">
        <v>1</v>
      </c>
      <c r="E3114" s="136" t="s">
        <v>3154</v>
      </c>
      <c r="F3114" s="15" t="s">
        <v>56</v>
      </c>
      <c r="G3114" s="137" t="s">
        <v>3154</v>
      </c>
      <c r="H3114" s="13" t="s">
        <v>31</v>
      </c>
      <c r="I3114" s="126" t="s">
        <v>3154</v>
      </c>
      <c r="J3114" s="126" t="s">
        <v>3154</v>
      </c>
      <c r="K3114" s="17">
        <f>VLOOKUP(A3114,[4]גיליון1!$A$1574:$P$7681,10,0)</f>
        <v>0</v>
      </c>
      <c r="L3114" s="17">
        <f>VLOOKUP(A3114,'[2]2023'!$A$9:$I$7853,9,0)</f>
        <v>0</v>
      </c>
      <c r="M3114" s="18">
        <f>VLOOKUP(A3114,[3]data1683177749303!$A$2:$J$6448,10,0)</f>
        <v>0</v>
      </c>
    </row>
    <row r="3115" spans="1:13" ht="15.75" outlineLevel="1">
      <c r="A3115" s="10">
        <v>1744000571</v>
      </c>
      <c r="B3115" s="11">
        <v>571</v>
      </c>
      <c r="C3115" s="19">
        <v>744000</v>
      </c>
      <c r="D3115" s="13">
        <v>1</v>
      </c>
      <c r="E3115" s="136" t="s">
        <v>3154</v>
      </c>
      <c r="F3115" s="15" t="s">
        <v>91</v>
      </c>
      <c r="G3115" s="137" t="s">
        <v>3154</v>
      </c>
      <c r="H3115" s="13" t="s">
        <v>31</v>
      </c>
      <c r="I3115" s="16">
        <f>K3115/L3115-1</f>
        <v>0</v>
      </c>
      <c r="J3115" s="126" t="s">
        <v>3154</v>
      </c>
      <c r="K3115" s="17">
        <f>VLOOKUP(A3115,[4]גיליון1!$A$1574:$P$7681,10,0)</f>
        <v>63100</v>
      </c>
      <c r="L3115" s="17">
        <f>VLOOKUP(A3115,'[2]2023'!$A$9:$I$7853,9,0)</f>
        <v>63100</v>
      </c>
      <c r="M3115" s="18">
        <f>VLOOKUP(A3115,[3]data1683177749303!$A$2:$J$6448,10,0)</f>
        <v>63100</v>
      </c>
    </row>
    <row r="3116" spans="1:13" ht="15.75" outlineLevel="1">
      <c r="A3116" s="10">
        <v>1744000580</v>
      </c>
      <c r="B3116" s="11">
        <v>580</v>
      </c>
      <c r="C3116" s="19">
        <v>744000</v>
      </c>
      <c r="D3116" s="13">
        <v>1</v>
      </c>
      <c r="E3116" s="136" t="s">
        <v>3154</v>
      </c>
      <c r="F3116" s="15" t="s">
        <v>1634</v>
      </c>
      <c r="G3116" s="137" t="s">
        <v>3154</v>
      </c>
      <c r="H3116" s="13" t="s">
        <v>31</v>
      </c>
      <c r="I3116" s="126" t="s">
        <v>3154</v>
      </c>
      <c r="J3116" s="126" t="s">
        <v>3154</v>
      </c>
      <c r="K3116" s="17">
        <f>VLOOKUP(A3116,[4]גיליון1!$A$1574:$P$7681,10,0)</f>
        <v>0</v>
      </c>
      <c r="L3116" s="17">
        <f>VLOOKUP(A3116,'[2]2023'!$A$9:$I$7853,9,0)</f>
        <v>0</v>
      </c>
      <c r="M3116" s="18">
        <f>VLOOKUP(A3116,[3]data1683177749303!$A$2:$J$6448,10,0)</f>
        <v>0</v>
      </c>
    </row>
    <row r="3117" spans="1:13" ht="15.75" outlineLevel="1">
      <c r="A3117" s="10">
        <v>1744000581</v>
      </c>
      <c r="B3117" s="11">
        <v>581</v>
      </c>
      <c r="C3117" s="19">
        <v>744000</v>
      </c>
      <c r="D3117" s="13">
        <v>1</v>
      </c>
      <c r="E3117" s="136" t="s">
        <v>3154</v>
      </c>
      <c r="F3117" s="15" t="s">
        <v>1635</v>
      </c>
      <c r="G3117" s="137" t="s">
        <v>3154</v>
      </c>
      <c r="H3117" s="13" t="s">
        <v>34</v>
      </c>
      <c r="I3117" s="16">
        <f>K3117/L3117-1</f>
        <v>-9.9999999999999978E-2</v>
      </c>
      <c r="J3117" s="126" t="s">
        <v>3154</v>
      </c>
      <c r="K3117" s="17">
        <f>VLOOKUP(A3117,[4]גיליון1!$A$1574:$P$7681,10,0)</f>
        <v>141300</v>
      </c>
      <c r="L3117" s="17">
        <f>VLOOKUP(A3117,'[2]2023'!$A$9:$I$7853,9,0)</f>
        <v>157000</v>
      </c>
      <c r="M3117" s="18">
        <f>VLOOKUP(A3117,[3]data1683177749303!$A$2:$J$6448,10,0)</f>
        <v>141115.5</v>
      </c>
    </row>
    <row r="3118" spans="1:13" ht="15.75" outlineLevel="1">
      <c r="A3118" s="10">
        <v>1744000596</v>
      </c>
      <c r="B3118" s="11">
        <v>596</v>
      </c>
      <c r="C3118" s="19">
        <v>744000</v>
      </c>
      <c r="D3118" s="13">
        <v>1</v>
      </c>
      <c r="E3118" s="136" t="s">
        <v>3154</v>
      </c>
      <c r="F3118" s="15" t="s">
        <v>92</v>
      </c>
      <c r="G3118" s="137" t="s">
        <v>3154</v>
      </c>
      <c r="H3118" s="13" t="s">
        <v>31</v>
      </c>
      <c r="I3118" s="126" t="s">
        <v>3154</v>
      </c>
      <c r="J3118" s="126" t="s">
        <v>3154</v>
      </c>
      <c r="K3118" s="17">
        <f>VLOOKUP(A3118,[4]גיליון1!$A$1574:$P$7681,10,0)</f>
        <v>0</v>
      </c>
      <c r="L3118" s="17">
        <f>VLOOKUP(A3118,'[2]2023'!$A$9:$I$7853,9,0)</f>
        <v>0</v>
      </c>
      <c r="M3118" s="140" t="s">
        <v>3154</v>
      </c>
    </row>
    <row r="3119" spans="1:13" ht="15.75" outlineLevel="1">
      <c r="A3119" s="10">
        <v>1744000700</v>
      </c>
      <c r="B3119" s="11">
        <v>700</v>
      </c>
      <c r="C3119" s="19">
        <v>744000</v>
      </c>
      <c r="D3119" s="13">
        <v>1</v>
      </c>
      <c r="E3119" s="136" t="s">
        <v>3154</v>
      </c>
      <c r="F3119" s="15" t="s">
        <v>61</v>
      </c>
      <c r="G3119" s="137" t="s">
        <v>3154</v>
      </c>
      <c r="H3119" s="13" t="s">
        <v>11</v>
      </c>
      <c r="I3119" s="126" t="s">
        <v>3154</v>
      </c>
      <c r="J3119" s="126" t="s">
        <v>3154</v>
      </c>
      <c r="K3119" s="17">
        <f>VLOOKUP(A3119,[4]גיליון1!$A$1574:$P$7681,10,0)</f>
        <v>0</v>
      </c>
      <c r="L3119" s="17">
        <f>VLOOKUP(A3119,'[2]2023'!$A$9:$I$7853,9,0)</f>
        <v>0</v>
      </c>
      <c r="M3119" s="140" t="s">
        <v>3154</v>
      </c>
    </row>
    <row r="3120" spans="1:13" ht="15.75" outlineLevel="1">
      <c r="A3120" s="10">
        <v>1744000722</v>
      </c>
      <c r="B3120" s="11">
        <v>722</v>
      </c>
      <c r="C3120" s="19">
        <v>744000</v>
      </c>
      <c r="D3120" s="13">
        <v>1</v>
      </c>
      <c r="E3120" s="136" t="s">
        <v>3154</v>
      </c>
      <c r="F3120" s="15" t="s">
        <v>64</v>
      </c>
      <c r="G3120" s="137" t="s">
        <v>3154</v>
      </c>
      <c r="H3120" s="13" t="s">
        <v>34</v>
      </c>
      <c r="I3120" s="16">
        <f>K3120/L3120-1</f>
        <v>-9.9999999999999978E-2</v>
      </c>
      <c r="J3120" s="126" t="s">
        <v>3154</v>
      </c>
      <c r="K3120" s="17">
        <f>VLOOKUP(A3120,[4]גיליון1!$A$1574:$P$7681,10,0)</f>
        <v>153900</v>
      </c>
      <c r="L3120" s="17">
        <f>VLOOKUP(A3120,'[2]2023'!$A$9:$I$7853,9,0)</f>
        <v>171000</v>
      </c>
      <c r="M3120" s="18">
        <f>VLOOKUP(A3120,[3]data1683177749303!$A$2:$J$6448,10,0)</f>
        <v>70848.06</v>
      </c>
    </row>
    <row r="3121" spans="1:13" ht="15.75" outlineLevel="1">
      <c r="A3121" s="10">
        <v>1744000742</v>
      </c>
      <c r="B3121" s="11">
        <v>742</v>
      </c>
      <c r="C3121" s="19">
        <v>744000</v>
      </c>
      <c r="D3121" s="13">
        <v>1</v>
      </c>
      <c r="E3121" s="136" t="s">
        <v>3154</v>
      </c>
      <c r="F3121" s="15" t="s">
        <v>65</v>
      </c>
      <c r="G3121" s="137" t="s">
        <v>3154</v>
      </c>
      <c r="H3121" s="13" t="s">
        <v>34</v>
      </c>
      <c r="I3121" s="16">
        <f>K3121/L3121-1</f>
        <v>-0.10526315789473684</v>
      </c>
      <c r="J3121" s="126" t="s">
        <v>3154</v>
      </c>
      <c r="K3121" s="17">
        <v>6800</v>
      </c>
      <c r="L3121" s="17">
        <f>VLOOKUP(A3121,'[2]2023'!$A$9:$I$7853,9,0)</f>
        <v>7600</v>
      </c>
      <c r="M3121" s="18">
        <f>VLOOKUP(A3121,[3]data1683177749303!$A$2:$J$6448,10,0)</f>
        <v>2066.2199999999998</v>
      </c>
    </row>
    <row r="3122" spans="1:13" ht="15.75" outlineLevel="1">
      <c r="A3122" s="10">
        <v>1744000745</v>
      </c>
      <c r="B3122" s="11">
        <v>745</v>
      </c>
      <c r="C3122" s="19">
        <v>744000</v>
      </c>
      <c r="D3122" s="13">
        <v>1</v>
      </c>
      <c r="E3122" s="136" t="s">
        <v>3154</v>
      </c>
      <c r="F3122" s="15" t="s">
        <v>1386</v>
      </c>
      <c r="G3122" s="137" t="s">
        <v>3154</v>
      </c>
      <c r="H3122" s="13" t="s">
        <v>31</v>
      </c>
      <c r="I3122" s="126" t="s">
        <v>3154</v>
      </c>
      <c r="J3122" s="126" t="s">
        <v>3154</v>
      </c>
      <c r="K3122" s="17">
        <f>VLOOKUP(A3122,[4]גיליון1!$A$1574:$P$7681,10,0)</f>
        <v>0</v>
      </c>
      <c r="L3122" s="17">
        <f>VLOOKUP(A3122,'[2]2023'!$A$9:$I$7853,9,0)</f>
        <v>0</v>
      </c>
      <c r="M3122" s="18">
        <f>VLOOKUP(A3122,[3]data1683177749303!$A$2:$J$6448,10,0)</f>
        <v>0</v>
      </c>
    </row>
    <row r="3123" spans="1:13" s="97" customFormat="1" ht="15.75" outlineLevel="1">
      <c r="A3123" s="10">
        <v>1744000753</v>
      </c>
      <c r="B3123" s="11">
        <v>753</v>
      </c>
      <c r="C3123" s="19">
        <v>744000</v>
      </c>
      <c r="D3123" s="13">
        <v>1</v>
      </c>
      <c r="E3123" s="136" t="s">
        <v>3154</v>
      </c>
      <c r="F3123" s="15" t="s">
        <v>1165</v>
      </c>
      <c r="G3123" s="137" t="s">
        <v>3154</v>
      </c>
      <c r="H3123" s="13" t="s">
        <v>31</v>
      </c>
      <c r="I3123" s="126" t="s">
        <v>3154</v>
      </c>
      <c r="J3123" s="126" t="s">
        <v>3154</v>
      </c>
      <c r="K3123" s="17">
        <f>VLOOKUP(A3123,[4]גיליון1!$A$1574:$P$7681,10,0)</f>
        <v>0</v>
      </c>
      <c r="L3123" s="17">
        <f>VLOOKUP(A3123,'[2]2023'!$A$9:$I$7853,9,0)</f>
        <v>0</v>
      </c>
      <c r="M3123" s="140" t="s">
        <v>3154</v>
      </c>
    </row>
    <row r="3124" spans="1:13" s="97" customFormat="1" ht="15.75" outlineLevel="1">
      <c r="A3124" s="10">
        <v>1744000754</v>
      </c>
      <c r="B3124" s="11">
        <v>754</v>
      </c>
      <c r="C3124" s="19">
        <v>744000</v>
      </c>
      <c r="D3124" s="13">
        <v>1</v>
      </c>
      <c r="E3124" s="136" t="s">
        <v>3154</v>
      </c>
      <c r="F3124" s="15" t="s">
        <v>1636</v>
      </c>
      <c r="G3124" s="137" t="s">
        <v>3154</v>
      </c>
      <c r="H3124" s="13" t="s">
        <v>34</v>
      </c>
      <c r="I3124" s="126" t="s">
        <v>3154</v>
      </c>
      <c r="J3124" s="139" t="s">
        <v>3154</v>
      </c>
      <c r="K3124" s="17">
        <f>VLOOKUP(A3124,[4]גיליון1!$A$1574:$P$7681,10,0)</f>
        <v>1440000</v>
      </c>
      <c r="L3124" s="17">
        <f>VLOOKUP(A3124,'[2]2023'!$A$9:$I$7853,9,0)</f>
        <v>0</v>
      </c>
      <c r="M3124" s="18">
        <f>VLOOKUP(A3124,[3]data1683177749303!$A$2:$J$6448,10,0)</f>
        <v>127264</v>
      </c>
    </row>
    <row r="3125" spans="1:13" ht="15.75" outlineLevel="1">
      <c r="A3125" s="10">
        <v>1744000755</v>
      </c>
      <c r="B3125" s="11">
        <v>755</v>
      </c>
      <c r="C3125" s="19">
        <v>744000</v>
      </c>
      <c r="D3125" s="13">
        <v>1</v>
      </c>
      <c r="E3125" s="136" t="s">
        <v>3154</v>
      </c>
      <c r="F3125" s="15" t="s">
        <v>1637</v>
      </c>
      <c r="G3125" s="137" t="s">
        <v>3154</v>
      </c>
      <c r="H3125" s="13" t="s">
        <v>31</v>
      </c>
      <c r="I3125" s="126" t="s">
        <v>3154</v>
      </c>
      <c r="J3125" s="126" t="s">
        <v>3154</v>
      </c>
      <c r="K3125" s="17">
        <f>VLOOKUP(A3125,[4]גיליון1!$A$1574:$P$7681,10,0)</f>
        <v>0</v>
      </c>
      <c r="L3125" s="17">
        <f>VLOOKUP(A3125,'[2]2023'!$A$9:$I$7853,9,0)</f>
        <v>0</v>
      </c>
      <c r="M3125" s="18">
        <f>VLOOKUP(A3125,[3]data1683177749303!$A$2:$J$6448,10,0)</f>
        <v>0</v>
      </c>
    </row>
    <row r="3126" spans="1:13" ht="15.75" outlineLevel="1">
      <c r="A3126" s="10">
        <v>1744000757</v>
      </c>
      <c r="B3126" s="11">
        <v>757</v>
      </c>
      <c r="C3126" s="19">
        <v>744000</v>
      </c>
      <c r="D3126" s="13">
        <v>1</v>
      </c>
      <c r="E3126" s="136" t="s">
        <v>3154</v>
      </c>
      <c r="F3126" s="15" t="s">
        <v>1638</v>
      </c>
      <c r="G3126" s="137" t="s">
        <v>3154</v>
      </c>
      <c r="H3126" s="13" t="s">
        <v>31</v>
      </c>
      <c r="I3126" s="126" t="s">
        <v>3154</v>
      </c>
      <c r="J3126" s="126" t="s">
        <v>3154</v>
      </c>
      <c r="K3126" s="17">
        <f>VLOOKUP(A3126,[4]גיליון1!$A$1574:$P$7681,10,0)</f>
        <v>0</v>
      </c>
      <c r="L3126" s="17">
        <f>VLOOKUP(A3126,'[2]2023'!$A$9:$I$7853,9,0)</f>
        <v>0</v>
      </c>
      <c r="M3126" s="18">
        <f>VLOOKUP(A3126,[3]data1683177749303!$A$2:$J$6448,10,0)</f>
        <v>0</v>
      </c>
    </row>
    <row r="3127" spans="1:13" ht="15.75" outlineLevel="1">
      <c r="A3127" s="10">
        <v>1744000758</v>
      </c>
      <c r="B3127" s="11">
        <v>758</v>
      </c>
      <c r="C3127" s="19">
        <v>744000</v>
      </c>
      <c r="D3127" s="13">
        <v>1</v>
      </c>
      <c r="E3127" s="136" t="s">
        <v>3154</v>
      </c>
      <c r="F3127" s="15" t="s">
        <v>1639</v>
      </c>
      <c r="G3127" s="137" t="s">
        <v>3154</v>
      </c>
      <c r="H3127" s="13" t="s">
        <v>34</v>
      </c>
      <c r="I3127" s="126" t="s">
        <v>3154</v>
      </c>
      <c r="J3127" s="126" t="s">
        <v>3154</v>
      </c>
      <c r="K3127" s="17">
        <f>VLOOKUP(A3127,[4]גיליון1!$A$1574:$P$7681,10,0)</f>
        <v>0</v>
      </c>
      <c r="L3127" s="17">
        <f>VLOOKUP(A3127,'[2]2023'!$A$9:$I$7853,9,0)</f>
        <v>0</v>
      </c>
      <c r="M3127" s="18">
        <f>VLOOKUP(A3127,[3]data1683177749303!$A$2:$J$6448,10,0)</f>
        <v>0</v>
      </c>
    </row>
    <row r="3128" spans="1:13" ht="15.75" outlineLevel="1">
      <c r="A3128" s="10">
        <v>1744000759</v>
      </c>
      <c r="B3128" s="11">
        <v>759</v>
      </c>
      <c r="C3128" s="19">
        <v>744000</v>
      </c>
      <c r="D3128" s="13">
        <v>1</v>
      </c>
      <c r="E3128" s="136" t="s">
        <v>3154</v>
      </c>
      <c r="F3128" s="15" t="s">
        <v>1640</v>
      </c>
      <c r="G3128" s="137" t="s">
        <v>3154</v>
      </c>
      <c r="H3128" s="13" t="s">
        <v>31</v>
      </c>
      <c r="I3128" s="126" t="s">
        <v>3154</v>
      </c>
      <c r="J3128" s="126" t="s">
        <v>3154</v>
      </c>
      <c r="K3128" s="17">
        <f>VLOOKUP(A3128,[4]גיליון1!$A$1574:$P$7681,10,0)</f>
        <v>0</v>
      </c>
      <c r="L3128" s="17">
        <f>VLOOKUP(A3128,'[2]2023'!$A$9:$I$7853,9,0)</f>
        <v>0</v>
      </c>
      <c r="M3128" s="18">
        <f>VLOOKUP(A3128,[3]data1683177749303!$A$2:$J$6448,10,0)</f>
        <v>0</v>
      </c>
    </row>
    <row r="3129" spans="1:13" ht="15.75" outlineLevel="1">
      <c r="A3129" s="10">
        <v>1744000781</v>
      </c>
      <c r="B3129" s="11">
        <v>781</v>
      </c>
      <c r="C3129" s="19">
        <v>744000</v>
      </c>
      <c r="D3129" s="13">
        <v>1</v>
      </c>
      <c r="E3129" s="136" t="s">
        <v>3154</v>
      </c>
      <c r="F3129" s="15" t="s">
        <v>1641</v>
      </c>
      <c r="G3129" s="137" t="s">
        <v>3154</v>
      </c>
      <c r="H3129" s="13" t="s">
        <v>31</v>
      </c>
      <c r="I3129" s="126" t="s">
        <v>3154</v>
      </c>
      <c r="J3129" s="126" t="s">
        <v>3154</v>
      </c>
      <c r="K3129" s="17">
        <f>VLOOKUP(A3129,[4]גיליון1!$A$1574:$P$7681,10,0)</f>
        <v>0</v>
      </c>
      <c r="L3129" s="17">
        <f>VLOOKUP(A3129,'[2]2023'!$A$9:$I$7853,9,0)</f>
        <v>0</v>
      </c>
      <c r="M3129" s="18">
        <f>VLOOKUP(A3129,[3]data1683177749303!$A$2:$J$6448,10,0)</f>
        <v>0</v>
      </c>
    </row>
    <row r="3130" spans="1:13" ht="15.75" outlineLevel="1">
      <c r="A3130" s="10">
        <v>1744000782</v>
      </c>
      <c r="B3130" s="11">
        <v>782</v>
      </c>
      <c r="C3130" s="19">
        <v>744000</v>
      </c>
      <c r="D3130" s="13">
        <v>1</v>
      </c>
      <c r="E3130" s="136" t="s">
        <v>3154</v>
      </c>
      <c r="F3130" s="15" t="s">
        <v>301</v>
      </c>
      <c r="G3130" s="137" t="s">
        <v>3154</v>
      </c>
      <c r="H3130" s="13" t="s">
        <v>34</v>
      </c>
      <c r="I3130" s="126" t="s">
        <v>3154</v>
      </c>
      <c r="J3130" s="126" t="s">
        <v>3154</v>
      </c>
      <c r="K3130" s="17">
        <f>VLOOKUP(A3130,[4]גיליון1!$A$1574:$P$7681,10,0)</f>
        <v>0</v>
      </c>
      <c r="L3130" s="17">
        <f>VLOOKUP(A3130,'[2]2023'!$A$9:$I$7853,9,0)</f>
        <v>0</v>
      </c>
      <c r="M3130" s="18">
        <f>VLOOKUP(A3130,[3]data1683177749303!$A$2:$J$6448,10,0)</f>
        <v>0</v>
      </c>
    </row>
    <row r="3131" spans="1:13" ht="15.75" outlineLevel="1">
      <c r="A3131" s="10">
        <v>1744000783</v>
      </c>
      <c r="B3131" s="11">
        <v>783</v>
      </c>
      <c r="C3131" s="19">
        <v>744000</v>
      </c>
      <c r="D3131" s="13">
        <v>1</v>
      </c>
      <c r="E3131" s="136" t="s">
        <v>3154</v>
      </c>
      <c r="F3131" s="15" t="s">
        <v>1642</v>
      </c>
      <c r="G3131" s="137" t="s">
        <v>3154</v>
      </c>
      <c r="H3131" s="13" t="s">
        <v>34</v>
      </c>
      <c r="I3131" s="126" t="s">
        <v>3154</v>
      </c>
      <c r="J3131" s="126" t="s">
        <v>3154</v>
      </c>
      <c r="K3131" s="17">
        <f>VLOOKUP(A3131,[4]גיליון1!$A$1574:$P$7681,10,0)</f>
        <v>0</v>
      </c>
      <c r="L3131" s="17">
        <f>VLOOKUP(A3131,'[2]2023'!$A$9:$I$7853,9,0)</f>
        <v>0</v>
      </c>
      <c r="M3131" s="18">
        <f>VLOOKUP(A3131,[3]data1683177749303!$A$2:$J$6448,10,0)</f>
        <v>0</v>
      </c>
    </row>
    <row r="3132" spans="1:13" ht="15.75" outlineLevel="1">
      <c r="A3132" s="10">
        <v>1744000784</v>
      </c>
      <c r="B3132" s="11">
        <v>784</v>
      </c>
      <c r="C3132" s="19">
        <v>744000</v>
      </c>
      <c r="D3132" s="13">
        <v>1</v>
      </c>
      <c r="E3132" s="136" t="s">
        <v>3154</v>
      </c>
      <c r="F3132" s="15" t="s">
        <v>1643</v>
      </c>
      <c r="G3132" s="137" t="s">
        <v>3154</v>
      </c>
      <c r="H3132" s="13" t="s">
        <v>34</v>
      </c>
      <c r="I3132" s="16">
        <f>K3132/L3132-1</f>
        <v>-9.8684210526315819E-2</v>
      </c>
      <c r="J3132" s="126" t="s">
        <v>3154</v>
      </c>
      <c r="K3132" s="17">
        <v>27400</v>
      </c>
      <c r="L3132" s="17">
        <f>VLOOKUP(A3132,'[2]2023'!$A$9:$I$7853,9,0)</f>
        <v>30400</v>
      </c>
      <c r="M3132" s="18">
        <f>VLOOKUP(A3132,[3]data1683177749303!$A$2:$J$6448,10,0)</f>
        <v>0</v>
      </c>
    </row>
    <row r="3133" spans="1:13" ht="15.75" outlineLevel="1">
      <c r="A3133" s="10">
        <v>1744000794</v>
      </c>
      <c r="B3133" s="11">
        <v>794</v>
      </c>
      <c r="C3133" s="19">
        <v>744000</v>
      </c>
      <c r="D3133" s="13">
        <v>1</v>
      </c>
      <c r="E3133" s="136" t="s">
        <v>3154</v>
      </c>
      <c r="F3133" s="15" t="s">
        <v>73</v>
      </c>
      <c r="G3133" s="137" t="s">
        <v>3154</v>
      </c>
      <c r="H3133" s="13" t="s">
        <v>31</v>
      </c>
      <c r="I3133" s="16">
        <f>K3133/L3133-1</f>
        <v>0</v>
      </c>
      <c r="J3133" s="126" t="s">
        <v>3154</v>
      </c>
      <c r="K3133" s="17">
        <f>VLOOKUP(A3133,[4]גיליון1!$A$1574:$P$7681,10,0)</f>
        <v>71500</v>
      </c>
      <c r="L3133" s="17">
        <f>VLOOKUP(A3133,'[2]2023'!$A$9:$I$7853,9,0)</f>
        <v>71500</v>
      </c>
      <c r="M3133" s="18">
        <f>VLOOKUP(A3133,[3]data1683177749303!$A$2:$J$6448,10,0)</f>
        <v>79486</v>
      </c>
    </row>
    <row r="3134" spans="1:13" ht="16.5" thickBot="1">
      <c r="A3134" s="10">
        <v>1744000961</v>
      </c>
      <c r="B3134" s="11">
        <v>961</v>
      </c>
      <c r="C3134" s="19">
        <v>744000</v>
      </c>
      <c r="D3134" s="13">
        <v>1</v>
      </c>
      <c r="E3134" s="136" t="s">
        <v>3154</v>
      </c>
      <c r="F3134" s="15" t="s">
        <v>79</v>
      </c>
      <c r="G3134" s="137" t="s">
        <v>3154</v>
      </c>
      <c r="H3134" s="13" t="s">
        <v>34</v>
      </c>
      <c r="I3134" s="126" t="s">
        <v>3154</v>
      </c>
      <c r="J3134" s="126" t="s">
        <v>3154</v>
      </c>
      <c r="K3134" s="17">
        <f>VLOOKUP(A3134,[4]גיליון1!$A$1574:$P$7681,10,0)</f>
        <v>0</v>
      </c>
      <c r="L3134" s="17">
        <f>VLOOKUP(A3134,'[2]2023'!$A$9:$I$7853,9,0)</f>
        <v>0</v>
      </c>
      <c r="M3134" s="140" t="s">
        <v>3154</v>
      </c>
    </row>
    <row r="3135" spans="1:13" ht="16.5" outlineLevel="1" thickBot="1">
      <c r="A3135" s="125" t="s">
        <v>3154</v>
      </c>
      <c r="B3135" s="25" t="s">
        <v>1644</v>
      </c>
      <c r="C3135" s="146" t="s">
        <v>3154</v>
      </c>
      <c r="D3135" s="146" t="s">
        <v>3154</v>
      </c>
      <c r="E3135" s="147" t="s">
        <v>3154</v>
      </c>
      <c r="F3135" s="28" t="s">
        <v>1629</v>
      </c>
      <c r="G3135" s="153" t="s">
        <v>3154</v>
      </c>
      <c r="H3135" s="146" t="s">
        <v>3154</v>
      </c>
      <c r="I3135" s="29">
        <f>K3135/L3135-1</f>
        <v>0.81928862825089244</v>
      </c>
      <c r="J3135" s="127" t="s">
        <v>3154</v>
      </c>
      <c r="K3135" s="37">
        <f t="shared" ref="K3135:M3135" si="166">SUBTOTAL(9,K3106:K3134)</f>
        <v>2854100</v>
      </c>
      <c r="L3135" s="37">
        <f t="shared" si="166"/>
        <v>1568800</v>
      </c>
      <c r="M3135" s="38">
        <f t="shared" si="166"/>
        <v>1178718.6099999999</v>
      </c>
    </row>
    <row r="3136" spans="1:13" ht="15.75" outlineLevel="1">
      <c r="A3136" s="10">
        <v>17450000</v>
      </c>
      <c r="B3136" s="11">
        <v>0</v>
      </c>
      <c r="C3136" s="19">
        <v>745000</v>
      </c>
      <c r="D3136" s="13">
        <v>1</v>
      </c>
      <c r="E3136" s="136" t="s">
        <v>3154</v>
      </c>
      <c r="F3136" s="15" t="s">
        <v>1645</v>
      </c>
      <c r="G3136" s="137" t="s">
        <v>3154</v>
      </c>
      <c r="H3136" s="13" t="s">
        <v>11</v>
      </c>
      <c r="I3136" s="126" t="s">
        <v>3154</v>
      </c>
      <c r="J3136" s="142" t="s">
        <v>3154</v>
      </c>
      <c r="K3136" s="17">
        <f>VLOOKUP(A3136,[4]גיליון1!$A$1574:$P$7681,10,0)</f>
        <v>0</v>
      </c>
      <c r="L3136" s="139" t="s">
        <v>3154</v>
      </c>
      <c r="M3136" s="140" t="s">
        <v>3154</v>
      </c>
    </row>
    <row r="3137" spans="1:13" ht="15.75" outlineLevel="1">
      <c r="A3137" s="10">
        <v>1745000119</v>
      </c>
      <c r="B3137" s="11">
        <v>119</v>
      </c>
      <c r="C3137" s="19">
        <v>745000</v>
      </c>
      <c r="D3137" s="13">
        <v>1</v>
      </c>
      <c r="E3137" s="136" t="s">
        <v>3154</v>
      </c>
      <c r="F3137" s="15" t="s">
        <v>1630</v>
      </c>
      <c r="G3137" s="137" t="s">
        <v>3154</v>
      </c>
      <c r="H3137" s="13" t="s">
        <v>20</v>
      </c>
      <c r="I3137" s="16">
        <f>K3137/L3137-1</f>
        <v>2.4839899087909956E-2</v>
      </c>
      <c r="J3137" s="126" t="s">
        <v>3154</v>
      </c>
      <c r="K3137" s="17">
        <f>VLOOKUP(A3137,[4]גיליון1!$A$1574:$P$7681,10,0)</f>
        <v>528100</v>
      </c>
      <c r="L3137" s="17">
        <f>VLOOKUP(A3137,'[2]2023'!$A$9:$I$7853,9,0)</f>
        <v>515300</v>
      </c>
      <c r="M3137" s="18">
        <f>VLOOKUP(A3137,[3]data1683177749303!$A$2:$J$6448,10,0)</f>
        <v>317605.5</v>
      </c>
    </row>
    <row r="3138" spans="1:13" ht="15.75" outlineLevel="1">
      <c r="A3138" s="10">
        <v>1745000122</v>
      </c>
      <c r="B3138" s="11">
        <v>122</v>
      </c>
      <c r="C3138" s="19">
        <v>745000</v>
      </c>
      <c r="D3138" s="13">
        <v>1</v>
      </c>
      <c r="E3138" s="136" t="s">
        <v>3154</v>
      </c>
      <c r="F3138" s="15" t="s">
        <v>1631</v>
      </c>
      <c r="G3138" s="137" t="s">
        <v>3154</v>
      </c>
      <c r="H3138" s="13" t="s">
        <v>20</v>
      </c>
      <c r="I3138" s="16">
        <f>K3138/L3138-1</f>
        <v>0</v>
      </c>
      <c r="J3138" s="126" t="s">
        <v>3154</v>
      </c>
      <c r="K3138" s="17">
        <f>VLOOKUP(A3138,[4]גיליון1!$A$1574:$P$7681,10,0)</f>
        <v>2800</v>
      </c>
      <c r="L3138" s="17">
        <f>VLOOKUP(A3138,'[2]2023'!$A$9:$I$7853,9,0)</f>
        <v>2800</v>
      </c>
      <c r="M3138" s="18">
        <f>VLOOKUP(A3138,[3]data1683177749303!$A$2:$J$6448,10,0)</f>
        <v>2237</v>
      </c>
    </row>
    <row r="3139" spans="1:13" ht="15.75" outlineLevel="1">
      <c r="A3139" s="10">
        <v>1745000126</v>
      </c>
      <c r="B3139" s="11">
        <v>126</v>
      </c>
      <c r="C3139" s="19">
        <v>745000</v>
      </c>
      <c r="D3139" s="13">
        <v>1</v>
      </c>
      <c r="E3139" s="136" t="s">
        <v>3154</v>
      </c>
      <c r="F3139" s="15" t="s">
        <v>1632</v>
      </c>
      <c r="G3139" s="137" t="s">
        <v>3154</v>
      </c>
      <c r="H3139" s="13" t="s">
        <v>20</v>
      </c>
      <c r="I3139" s="16">
        <f t="shared" ref="I3139:I3202" si="167">K3139/L3139-1</f>
        <v>0.33333333333333326</v>
      </c>
      <c r="J3139" s="126" t="s">
        <v>3154</v>
      </c>
      <c r="K3139" s="17">
        <f>VLOOKUP(A3139,[4]גיליון1!$A$1574:$P$7681,10,0)</f>
        <v>8000</v>
      </c>
      <c r="L3139" s="17">
        <f>VLOOKUP(A3139,'[2]2023'!$A$9:$I$7853,9,0)</f>
        <v>6000</v>
      </c>
      <c r="M3139" s="18">
        <f>VLOOKUP(A3139,[3]data1683177749303!$A$2:$J$6448,10,0)</f>
        <v>5388</v>
      </c>
    </row>
    <row r="3140" spans="1:13" ht="15.75" outlineLevel="1">
      <c r="A3140" s="10">
        <v>1745000130</v>
      </c>
      <c r="B3140" s="11">
        <v>130</v>
      </c>
      <c r="C3140" s="19">
        <v>745000</v>
      </c>
      <c r="D3140" s="13">
        <v>1</v>
      </c>
      <c r="E3140" s="136" t="s">
        <v>3154</v>
      </c>
      <c r="F3140" s="15" t="s">
        <v>1633</v>
      </c>
      <c r="G3140" s="137" t="s">
        <v>3154</v>
      </c>
      <c r="H3140" s="13" t="s">
        <v>20</v>
      </c>
      <c r="I3140" s="126" t="s">
        <v>3154</v>
      </c>
      <c r="J3140" s="126" t="s">
        <v>3154</v>
      </c>
      <c r="K3140" s="17">
        <f>VLOOKUP(A3140,[4]גיליון1!$A$1574:$P$7681,10,0)</f>
        <v>0</v>
      </c>
      <c r="L3140" s="17">
        <f>VLOOKUP(A3140,'[2]2023'!$A$9:$I$7853,9,0)</f>
        <v>0</v>
      </c>
      <c r="M3140" s="18">
        <f>VLOOKUP(A3140,[3]data1683177749303!$A$2:$J$6448,10,0)</f>
        <v>0</v>
      </c>
    </row>
    <row r="3141" spans="1:13" ht="15.75" outlineLevel="1">
      <c r="A3141" s="10">
        <v>1745000140</v>
      </c>
      <c r="B3141" s="11">
        <v>140</v>
      </c>
      <c r="C3141" s="19">
        <v>745000</v>
      </c>
      <c r="D3141" s="13">
        <v>1</v>
      </c>
      <c r="E3141" s="136" t="s">
        <v>3154</v>
      </c>
      <c r="F3141" s="15" t="s">
        <v>25</v>
      </c>
      <c r="G3141" s="137" t="s">
        <v>3154</v>
      </c>
      <c r="H3141" s="13" t="s">
        <v>20</v>
      </c>
      <c r="I3141" s="16">
        <f t="shared" si="167"/>
        <v>0.1834862385321101</v>
      </c>
      <c r="J3141" s="126" t="s">
        <v>3154</v>
      </c>
      <c r="K3141" s="17">
        <f>VLOOKUP(A3141,[4]גיליון1!$A$1574:$P$7681,10,0)</f>
        <v>51600</v>
      </c>
      <c r="L3141" s="17">
        <f>VLOOKUP(A3141,'[2]2023'!$A$9:$I$7853,9,0)</f>
        <v>43600</v>
      </c>
      <c r="M3141" s="18">
        <f>VLOOKUP(A3141,[3]data1683177749303!$A$2:$J$6448,10,0)</f>
        <v>0</v>
      </c>
    </row>
    <row r="3142" spans="1:13" ht="15.75" outlineLevel="1">
      <c r="A3142" s="10">
        <v>1745000431</v>
      </c>
      <c r="B3142" s="11">
        <v>431</v>
      </c>
      <c r="C3142" s="19">
        <v>745000</v>
      </c>
      <c r="D3142" s="13">
        <v>1</v>
      </c>
      <c r="E3142" s="136" t="s">
        <v>3154</v>
      </c>
      <c r="F3142" s="73" t="s">
        <v>36</v>
      </c>
      <c r="G3142" s="179" t="s">
        <v>3154</v>
      </c>
      <c r="H3142" s="13" t="s">
        <v>31</v>
      </c>
      <c r="I3142" s="16">
        <f t="shared" si="167"/>
        <v>0</v>
      </c>
      <c r="J3142" s="126" t="s">
        <v>3154</v>
      </c>
      <c r="K3142" s="17">
        <f>VLOOKUP(A3142,[4]גיליון1!$A$1574:$P$7681,10,0)</f>
        <v>19800</v>
      </c>
      <c r="L3142" s="17">
        <f>VLOOKUP(A3142,'[2]2023'!$A$9:$I$7853,9,0)</f>
        <v>19800</v>
      </c>
      <c r="M3142" s="18">
        <f>VLOOKUP(A3142,[3]data1683177749303!$A$2:$J$6448,10,0)</f>
        <v>8238</v>
      </c>
    </row>
    <row r="3143" spans="1:13" ht="15.75" outlineLevel="1">
      <c r="A3143" s="10">
        <v>1745000580</v>
      </c>
      <c r="B3143" s="11">
        <v>580</v>
      </c>
      <c r="C3143" s="19">
        <v>745000</v>
      </c>
      <c r="D3143" s="13">
        <v>1</v>
      </c>
      <c r="E3143" s="136" t="s">
        <v>3154</v>
      </c>
      <c r="F3143" s="15" t="s">
        <v>1646</v>
      </c>
      <c r="G3143" s="137" t="s">
        <v>3154</v>
      </c>
      <c r="H3143" s="13" t="s">
        <v>34</v>
      </c>
      <c r="I3143" s="16">
        <f t="shared" si="167"/>
        <v>-0.10256410256410253</v>
      </c>
      <c r="J3143" s="126" t="s">
        <v>3154</v>
      </c>
      <c r="K3143" s="17">
        <v>4200</v>
      </c>
      <c r="L3143" s="17">
        <f>VLOOKUP(A3143,'[2]2023'!$A$9:$I$7853,9,0)</f>
        <v>4680</v>
      </c>
      <c r="M3143" s="18">
        <f>VLOOKUP(A3143,[3]data1683177749303!$A$2:$J$6448,10,0)</f>
        <v>4680</v>
      </c>
    </row>
    <row r="3144" spans="1:13" ht="15.75" outlineLevel="1">
      <c r="A3144" s="10">
        <v>1745000581</v>
      </c>
      <c r="B3144" s="11">
        <v>581</v>
      </c>
      <c r="C3144" s="19">
        <v>745000</v>
      </c>
      <c r="D3144" s="13">
        <v>1</v>
      </c>
      <c r="E3144" s="136" t="s">
        <v>3154</v>
      </c>
      <c r="F3144" s="15" t="s">
        <v>1647</v>
      </c>
      <c r="G3144" s="137" t="s">
        <v>3154</v>
      </c>
      <c r="H3144" s="13" t="s">
        <v>34</v>
      </c>
      <c r="I3144" s="16">
        <f t="shared" si="167"/>
        <v>-9.9248120300751919E-2</v>
      </c>
      <c r="J3144" s="126" t="s">
        <v>3154</v>
      </c>
      <c r="K3144" s="17">
        <v>59900</v>
      </c>
      <c r="L3144" s="17">
        <f>VLOOKUP(A3144,'[2]2023'!$A$9:$I$7853,9,0)</f>
        <v>66500</v>
      </c>
      <c r="M3144" s="18">
        <f>VLOOKUP(A3144,[3]data1683177749303!$A$2:$J$6448,10,0)</f>
        <v>51315.08</v>
      </c>
    </row>
    <row r="3145" spans="1:13" ht="15.75" outlineLevel="1">
      <c r="A3145" s="10">
        <v>1745000582</v>
      </c>
      <c r="B3145" s="11">
        <v>582</v>
      </c>
      <c r="C3145" s="19">
        <v>745000</v>
      </c>
      <c r="D3145" s="13">
        <v>1</v>
      </c>
      <c r="E3145" s="136" t="s">
        <v>3154</v>
      </c>
      <c r="F3145" s="15" t="s">
        <v>1648</v>
      </c>
      <c r="G3145" s="137" t="s">
        <v>3154</v>
      </c>
      <c r="H3145" s="13" t="s">
        <v>31</v>
      </c>
      <c r="I3145" s="126" t="s">
        <v>3154</v>
      </c>
      <c r="J3145" s="126" t="s">
        <v>3154</v>
      </c>
      <c r="K3145" s="17">
        <f>VLOOKUP(A3145,[4]גיליון1!$A$1574:$P$7681,10,0)</f>
        <v>33900</v>
      </c>
      <c r="L3145" s="17">
        <f>VLOOKUP(A3145,'[2]2023'!$A$9:$I$7853,9,0)</f>
        <v>33900</v>
      </c>
      <c r="M3145" s="18">
        <f>VLOOKUP(A3145,[3]data1683177749303!$A$2:$J$6448,10,0)</f>
        <v>33812.949999999997</v>
      </c>
    </row>
    <row r="3146" spans="1:13" ht="15.75" outlineLevel="1">
      <c r="A3146" s="10">
        <v>1745000583</v>
      </c>
      <c r="B3146" s="69">
        <v>583</v>
      </c>
      <c r="C3146" s="70">
        <v>745000</v>
      </c>
      <c r="D3146" s="71">
        <v>1</v>
      </c>
      <c r="E3146" s="186" t="s">
        <v>3154</v>
      </c>
      <c r="F3146" s="15" t="s">
        <v>1649</v>
      </c>
      <c r="G3146" s="137" t="s">
        <v>3154</v>
      </c>
      <c r="H3146" s="13" t="s">
        <v>31</v>
      </c>
      <c r="I3146" s="16">
        <f t="shared" si="167"/>
        <v>9.1415819682514998E-2</v>
      </c>
      <c r="J3146" s="126" t="s">
        <v>3154</v>
      </c>
      <c r="K3146" s="17">
        <v>112000</v>
      </c>
      <c r="L3146" s="17">
        <f>VLOOKUP(A3146,'[2]2023'!$A$9:$I$7853,9,0)</f>
        <v>102619</v>
      </c>
      <c r="M3146" s="18">
        <f>VLOOKUP(A3146,[3]data1683177749303!$A$2:$J$6448,10,0)</f>
        <v>107929.28</v>
      </c>
    </row>
    <row r="3147" spans="1:13" ht="15.75" outlineLevel="1">
      <c r="A3147" s="10">
        <v>1745000700</v>
      </c>
      <c r="B3147" s="11">
        <v>700</v>
      </c>
      <c r="C3147" s="19">
        <v>745000</v>
      </c>
      <c r="D3147" s="13">
        <v>1</v>
      </c>
      <c r="E3147" s="136" t="s">
        <v>3154</v>
      </c>
      <c r="F3147" s="15" t="s">
        <v>61</v>
      </c>
      <c r="G3147" s="137" t="s">
        <v>3154</v>
      </c>
      <c r="H3147" s="13" t="s">
        <v>11</v>
      </c>
      <c r="I3147" s="126" t="s">
        <v>3154</v>
      </c>
      <c r="J3147" s="126" t="s">
        <v>3154</v>
      </c>
      <c r="K3147" s="17">
        <f>VLOOKUP(A3147,[4]גיליון1!$A$1574:$P$7681,10,0)</f>
        <v>0</v>
      </c>
      <c r="L3147" s="17">
        <f>VLOOKUP(A3147,'[2]2023'!$A$9:$I$7853,9,0)</f>
        <v>0</v>
      </c>
      <c r="M3147" s="140" t="s">
        <v>3154</v>
      </c>
    </row>
    <row r="3148" spans="1:13" ht="15.75" outlineLevel="1">
      <c r="A3148" s="10">
        <v>1745000715</v>
      </c>
      <c r="B3148" s="11">
        <v>715</v>
      </c>
      <c r="C3148" s="19">
        <v>745000</v>
      </c>
      <c r="D3148" s="13">
        <v>1</v>
      </c>
      <c r="E3148" s="136" t="s">
        <v>3154</v>
      </c>
      <c r="F3148" s="15" t="s">
        <v>105</v>
      </c>
      <c r="G3148" s="137" t="s">
        <v>3154</v>
      </c>
      <c r="H3148" s="13" t="s">
        <v>31</v>
      </c>
      <c r="I3148" s="126" t="s">
        <v>3154</v>
      </c>
      <c r="J3148" s="126" t="s">
        <v>3154</v>
      </c>
      <c r="K3148" s="17">
        <f>VLOOKUP(A3148,[4]גיליון1!$A$1574:$P$7681,10,0)</f>
        <v>0</v>
      </c>
      <c r="L3148" s="17">
        <f>VLOOKUP(A3148,'[2]2023'!$A$9:$I$7853,9,0)</f>
        <v>0</v>
      </c>
      <c r="M3148" s="18">
        <f>VLOOKUP(A3148,[3]data1683177749303!$A$2:$J$6448,10,0)</f>
        <v>0</v>
      </c>
    </row>
    <row r="3149" spans="1:13" ht="15.75" outlineLevel="1">
      <c r="A3149" s="10">
        <v>1745000722</v>
      </c>
      <c r="B3149" s="11">
        <v>722</v>
      </c>
      <c r="C3149" s="19">
        <v>745000</v>
      </c>
      <c r="D3149" s="13">
        <v>1</v>
      </c>
      <c r="E3149" s="136" t="s">
        <v>3154</v>
      </c>
      <c r="F3149" s="15" t="s">
        <v>64</v>
      </c>
      <c r="G3149" s="137" t="s">
        <v>3154</v>
      </c>
      <c r="H3149" s="13" t="s">
        <v>34</v>
      </c>
      <c r="I3149" s="16">
        <f t="shared" si="167"/>
        <v>-9.9999999999999978E-2</v>
      </c>
      <c r="J3149" s="126" t="s">
        <v>3154</v>
      </c>
      <c r="K3149" s="17">
        <f>VLOOKUP(A3149,[4]גיליון1!$A$1574:$P$7681,10,0)</f>
        <v>6840</v>
      </c>
      <c r="L3149" s="17">
        <f>VLOOKUP(A3149,'[2]2023'!$A$9:$I$7853,9,0)</f>
        <v>7600</v>
      </c>
      <c r="M3149" s="18">
        <f>VLOOKUP(A3149,[3]data1683177749303!$A$2:$J$6448,10,0)</f>
        <v>0</v>
      </c>
    </row>
    <row r="3150" spans="1:13" ht="15.75" outlineLevel="1">
      <c r="A3150" s="10">
        <v>1745000742</v>
      </c>
      <c r="B3150" s="11">
        <v>742</v>
      </c>
      <c r="C3150" s="19">
        <v>745000</v>
      </c>
      <c r="D3150" s="13">
        <v>1</v>
      </c>
      <c r="E3150" s="136" t="s">
        <v>3154</v>
      </c>
      <c r="F3150" s="15" t="s">
        <v>65</v>
      </c>
      <c r="G3150" s="137" t="s">
        <v>3154</v>
      </c>
      <c r="H3150" s="13" t="s">
        <v>34</v>
      </c>
      <c r="I3150" s="16">
        <f t="shared" si="167"/>
        <v>-9.9999999999999978E-2</v>
      </c>
      <c r="J3150" s="126" t="s">
        <v>3154</v>
      </c>
      <c r="K3150" s="17">
        <f>VLOOKUP(A3150,[4]גיליון1!$A$1574:$P$7681,10,0)</f>
        <v>6840</v>
      </c>
      <c r="L3150" s="17">
        <f>VLOOKUP(A3150,'[2]2023'!$A$9:$I$7853,9,0)</f>
        <v>7600</v>
      </c>
      <c r="M3150" s="18">
        <f>VLOOKUP(A3150,[3]data1683177749303!$A$2:$J$6448,10,0)</f>
        <v>7984.9</v>
      </c>
    </row>
    <row r="3151" spans="1:13" ht="15.75" outlineLevel="1">
      <c r="A3151" s="10">
        <v>1745000754</v>
      </c>
      <c r="B3151" s="11">
        <v>754</v>
      </c>
      <c r="C3151" s="19">
        <v>745000</v>
      </c>
      <c r="D3151" s="13">
        <v>1</v>
      </c>
      <c r="E3151" s="136" t="s">
        <v>3154</v>
      </c>
      <c r="F3151" s="15" t="s">
        <v>68</v>
      </c>
      <c r="G3151" s="137" t="s">
        <v>3154</v>
      </c>
      <c r="H3151" s="13" t="s">
        <v>34</v>
      </c>
      <c r="I3151" s="16">
        <f t="shared" si="167"/>
        <v>0.37368421052631584</v>
      </c>
      <c r="J3151" s="126" t="s">
        <v>3154</v>
      </c>
      <c r="K3151" s="17">
        <f>VLOOKUP(A3151,[4]גיליון1!$A$1574:$P$7681,10,0)</f>
        <v>522000</v>
      </c>
      <c r="L3151" s="17">
        <f>VLOOKUP(A3151,'[2]2023'!$A$9:$I$7853,9,0)</f>
        <v>380000</v>
      </c>
      <c r="M3151" s="18">
        <f>VLOOKUP(A3151,[3]data1683177749303!$A$2:$J$6448,10,0)</f>
        <v>577461.78</v>
      </c>
    </row>
    <row r="3152" spans="1:13" ht="15.75" outlineLevel="1">
      <c r="A3152" s="10">
        <v>1745000757</v>
      </c>
      <c r="B3152" s="11">
        <v>757</v>
      </c>
      <c r="C3152" s="19">
        <v>745000</v>
      </c>
      <c r="D3152" s="13">
        <v>1</v>
      </c>
      <c r="E3152" s="136" t="s">
        <v>3154</v>
      </c>
      <c r="F3152" s="15" t="s">
        <v>1650</v>
      </c>
      <c r="G3152" s="137" t="s">
        <v>3154</v>
      </c>
      <c r="H3152" s="13" t="s">
        <v>34</v>
      </c>
      <c r="I3152" s="16">
        <f t="shared" si="167"/>
        <v>0.58899521531100474</v>
      </c>
      <c r="J3152" s="126" t="s">
        <v>3154</v>
      </c>
      <c r="K3152" s="17">
        <f>VLOOKUP(A3152,[4]גיליון1!$A$1574:$P$7681,10,0)</f>
        <v>332100</v>
      </c>
      <c r="L3152" s="17">
        <f>VLOOKUP(A3152,'[2]2023'!$A$9:$I$7853,9,0)</f>
        <v>209000</v>
      </c>
      <c r="M3152" s="18">
        <f>VLOOKUP(A3152,[3]data1683177749303!$A$2:$J$6448,10,0)</f>
        <v>358691</v>
      </c>
    </row>
    <row r="3153" spans="1:13" ht="15.75" outlineLevel="1">
      <c r="A3153" s="10">
        <v>1745000758</v>
      </c>
      <c r="B3153" s="11">
        <v>758</v>
      </c>
      <c r="C3153" s="19">
        <v>745000</v>
      </c>
      <c r="D3153" s="13">
        <v>1</v>
      </c>
      <c r="E3153" s="136" t="s">
        <v>3154</v>
      </c>
      <c r="F3153" s="15" t="s">
        <v>1651</v>
      </c>
      <c r="G3153" s="137" t="s">
        <v>3154</v>
      </c>
      <c r="H3153" s="13" t="s">
        <v>34</v>
      </c>
      <c r="I3153" s="16">
        <f t="shared" si="167"/>
        <v>-9.9999999999999978E-2</v>
      </c>
      <c r="J3153" s="126" t="s">
        <v>3154</v>
      </c>
      <c r="K3153" s="17">
        <f>VLOOKUP(A3153,[4]גיליון1!$A$1574:$P$7681,10,0)</f>
        <v>85500</v>
      </c>
      <c r="L3153" s="17">
        <f>VLOOKUP(A3153,'[2]2023'!$A$9:$I$7853,9,0)</f>
        <v>95000</v>
      </c>
      <c r="M3153" s="18">
        <f>VLOOKUP(A3153,[3]data1683177749303!$A$2:$J$6448,10,0)</f>
        <v>83340.710000000006</v>
      </c>
    </row>
    <row r="3154" spans="1:13" ht="15.75" outlineLevel="1">
      <c r="A3154" s="10">
        <v>1745000759</v>
      </c>
      <c r="B3154" s="11">
        <v>759</v>
      </c>
      <c r="C3154" s="19">
        <v>745000</v>
      </c>
      <c r="D3154" s="13">
        <v>1</v>
      </c>
      <c r="E3154" s="136" t="s">
        <v>3154</v>
      </c>
      <c r="F3154" s="15" t="s">
        <v>1652</v>
      </c>
      <c r="G3154" s="137" t="s">
        <v>3154</v>
      </c>
      <c r="H3154" s="13" t="s">
        <v>34</v>
      </c>
      <c r="I3154" s="16">
        <f t="shared" si="167"/>
        <v>0</v>
      </c>
      <c r="J3154" s="126" t="s">
        <v>3154</v>
      </c>
      <c r="K3154" s="17">
        <f>VLOOKUP(A3154,[4]גיליון1!$A$1574:$P$7681,10,0)</f>
        <v>117000</v>
      </c>
      <c r="L3154" s="17">
        <f>VLOOKUP(A3154,'[2]2023'!$A$9:$I$7853,9,0)</f>
        <v>117000</v>
      </c>
      <c r="M3154" s="18">
        <f>VLOOKUP(A3154,[3]data1683177749303!$A$2:$J$6448,10,0)</f>
        <v>116843</v>
      </c>
    </row>
    <row r="3155" spans="1:13" ht="15.75" outlineLevel="1">
      <c r="A3155" s="10">
        <v>1745000760</v>
      </c>
      <c r="B3155" s="11">
        <v>760</v>
      </c>
      <c r="C3155" s="19">
        <v>745000</v>
      </c>
      <c r="D3155" s="13">
        <v>1</v>
      </c>
      <c r="E3155" s="136" t="s">
        <v>3154</v>
      </c>
      <c r="F3155" s="15" t="s">
        <v>1653</v>
      </c>
      <c r="G3155" s="137" t="s">
        <v>3154</v>
      </c>
      <c r="H3155" s="13" t="s">
        <v>31</v>
      </c>
      <c r="I3155" s="126" t="s">
        <v>3154</v>
      </c>
      <c r="J3155" s="126" t="s">
        <v>3154</v>
      </c>
      <c r="K3155" s="17">
        <f>VLOOKUP(A3155,[4]גיליון1!$A$1574:$P$7681,10,0)</f>
        <v>0</v>
      </c>
      <c r="L3155" s="17">
        <f>VLOOKUP(A3155,'[2]2023'!$A$9:$I$7853,9,0)</f>
        <v>0</v>
      </c>
      <c r="M3155" s="18">
        <f>VLOOKUP(A3155,[3]data1683177749303!$A$2:$J$6448,10,0)</f>
        <v>0</v>
      </c>
    </row>
    <row r="3156" spans="1:13" ht="15.75" outlineLevel="1">
      <c r="A3156" s="10">
        <v>1745000761</v>
      </c>
      <c r="B3156" s="11">
        <v>761</v>
      </c>
      <c r="C3156" s="19">
        <v>745000</v>
      </c>
      <c r="D3156" s="13">
        <v>1</v>
      </c>
      <c r="E3156" s="136" t="s">
        <v>3154</v>
      </c>
      <c r="F3156" s="15" t="s">
        <v>3075</v>
      </c>
      <c r="G3156" s="137" t="s">
        <v>3154</v>
      </c>
      <c r="H3156" s="13" t="s">
        <v>34</v>
      </c>
      <c r="I3156" s="126" t="s">
        <v>3154</v>
      </c>
      <c r="J3156" s="16" t="s">
        <v>522</v>
      </c>
      <c r="K3156" s="17">
        <f>VLOOKUP(A3156,[4]גיליון1!$A$1574:$P$7681,10,0)</f>
        <v>100000</v>
      </c>
      <c r="L3156" s="139" t="s">
        <v>3154</v>
      </c>
      <c r="M3156" s="140" t="s">
        <v>3154</v>
      </c>
    </row>
    <row r="3157" spans="1:13" ht="15.75" outlineLevel="1">
      <c r="A3157" s="10">
        <v>1745000800</v>
      </c>
      <c r="B3157" s="11">
        <v>800</v>
      </c>
      <c r="C3157" s="19">
        <v>745000</v>
      </c>
      <c r="D3157" s="13">
        <v>1</v>
      </c>
      <c r="E3157" s="136" t="s">
        <v>3154</v>
      </c>
      <c r="F3157" s="15" t="s">
        <v>1411</v>
      </c>
      <c r="G3157" s="137" t="s">
        <v>3154</v>
      </c>
      <c r="H3157" s="13" t="s">
        <v>11</v>
      </c>
      <c r="I3157" s="126" t="s">
        <v>3154</v>
      </c>
      <c r="J3157" s="126" t="s">
        <v>3154</v>
      </c>
      <c r="K3157" s="17">
        <f>VLOOKUP(A3157,[4]גיליון1!$A$1574:$P$7681,10,0)</f>
        <v>0</v>
      </c>
      <c r="L3157" s="17">
        <f>VLOOKUP(A3157,'[2]2023'!$A$9:$I$7853,9,0)</f>
        <v>0</v>
      </c>
      <c r="M3157" s="140" t="s">
        <v>3154</v>
      </c>
    </row>
    <row r="3158" spans="1:13" ht="15.75" outlineLevel="1">
      <c r="A3158" s="10">
        <v>1745000831</v>
      </c>
      <c r="B3158" s="11">
        <v>831</v>
      </c>
      <c r="C3158" s="19">
        <v>745000</v>
      </c>
      <c r="D3158" s="13">
        <v>1</v>
      </c>
      <c r="E3158" s="136" t="s">
        <v>3154</v>
      </c>
      <c r="F3158" s="15" t="s">
        <v>1654</v>
      </c>
      <c r="G3158" s="137" t="s">
        <v>3154</v>
      </c>
      <c r="H3158" s="13" t="s">
        <v>31</v>
      </c>
      <c r="I3158" s="126" t="s">
        <v>3154</v>
      </c>
      <c r="J3158" s="126" t="s">
        <v>3154</v>
      </c>
      <c r="K3158" s="17">
        <f>VLOOKUP(A3158,[4]גיליון1!$A$1574:$P$7681,10,0)</f>
        <v>0</v>
      </c>
      <c r="L3158" s="17">
        <f>VLOOKUP(A3158,'[2]2023'!$A$9:$I$7853,9,0)</f>
        <v>0</v>
      </c>
      <c r="M3158" s="140" t="s">
        <v>3154</v>
      </c>
    </row>
    <row r="3159" spans="1:13" ht="15.75" outlineLevel="1">
      <c r="A3159" s="10">
        <v>1745000832</v>
      </c>
      <c r="B3159" s="11">
        <v>832</v>
      </c>
      <c r="C3159" s="19">
        <v>745000</v>
      </c>
      <c r="D3159" s="13">
        <v>1</v>
      </c>
      <c r="E3159" s="136" t="s">
        <v>3154</v>
      </c>
      <c r="F3159" s="15" t="s">
        <v>1655</v>
      </c>
      <c r="G3159" s="137" t="s">
        <v>3154</v>
      </c>
      <c r="H3159" s="13" t="s">
        <v>31</v>
      </c>
      <c r="I3159" s="16">
        <f t="shared" si="167"/>
        <v>0.33473334635671037</v>
      </c>
      <c r="J3159" s="126" t="s">
        <v>3154</v>
      </c>
      <c r="K3159" s="17">
        <f>VLOOKUP(A3159,[4]גיליון1!$A$1574:$P$7681,10,0)</f>
        <v>1366500</v>
      </c>
      <c r="L3159" s="17">
        <f>VLOOKUP(A3159,'[2]2023'!$A$9:$I$7853,9,0)</f>
        <v>1023800</v>
      </c>
      <c r="M3159" s="18">
        <f>VLOOKUP(A3159,[3]data1683177749303!$A$2:$J$6448,10,0)</f>
        <v>1023763</v>
      </c>
    </row>
    <row r="3160" spans="1:13" ht="15.75" outlineLevel="1">
      <c r="A3160" s="10">
        <v>1745000833</v>
      </c>
      <c r="B3160" s="11">
        <v>833</v>
      </c>
      <c r="C3160" s="19">
        <v>745000</v>
      </c>
      <c r="D3160" s="13">
        <v>1</v>
      </c>
      <c r="E3160" s="136" t="s">
        <v>3154</v>
      </c>
      <c r="F3160" s="15" t="s">
        <v>1656</v>
      </c>
      <c r="G3160" s="137" t="s">
        <v>3154</v>
      </c>
      <c r="H3160" s="13" t="s">
        <v>31</v>
      </c>
      <c r="I3160" s="126" t="s">
        <v>3154</v>
      </c>
      <c r="J3160" s="126" t="s">
        <v>3154</v>
      </c>
      <c r="K3160" s="17">
        <f>VLOOKUP(A3160,[4]גיליון1!$A$1574:$P$7681,10,0)</f>
        <v>0</v>
      </c>
      <c r="L3160" s="17">
        <f>VLOOKUP(A3160,'[2]2023'!$A$9:$I$7853,9,0)</f>
        <v>0</v>
      </c>
      <c r="M3160" s="140" t="s">
        <v>3154</v>
      </c>
    </row>
    <row r="3161" spans="1:13" ht="16.5" thickBot="1">
      <c r="A3161" s="10">
        <v>1745000961</v>
      </c>
      <c r="B3161" s="11">
        <v>961</v>
      </c>
      <c r="C3161" s="19">
        <v>745000</v>
      </c>
      <c r="D3161" s="13">
        <v>1</v>
      </c>
      <c r="E3161" s="136" t="s">
        <v>3154</v>
      </c>
      <c r="F3161" s="15" t="s">
        <v>79</v>
      </c>
      <c r="G3161" s="137" t="s">
        <v>3154</v>
      </c>
      <c r="H3161" s="13" t="s">
        <v>34</v>
      </c>
      <c r="I3161" s="126" t="s">
        <v>3154</v>
      </c>
      <c r="J3161" s="126" t="s">
        <v>3154</v>
      </c>
      <c r="K3161" s="17">
        <f>VLOOKUP(A3161,[4]גיליון1!$A$1574:$P$7681,10,0)</f>
        <v>0</v>
      </c>
      <c r="L3161" s="17">
        <f>VLOOKUP(A3161,'[2]2023'!$A$9:$I$7853,9,0)</f>
        <v>0</v>
      </c>
      <c r="M3161" s="18">
        <f>VLOOKUP(A3161,[3]data1683177749303!$A$2:$J$6448,10,0)</f>
        <v>0</v>
      </c>
    </row>
    <row r="3162" spans="1:13" ht="16.5" outlineLevel="1" thickBot="1">
      <c r="A3162" s="125" t="s">
        <v>3154</v>
      </c>
      <c r="B3162" s="25" t="s">
        <v>1657</v>
      </c>
      <c r="C3162" s="146" t="s">
        <v>3154</v>
      </c>
      <c r="D3162" s="146" t="s">
        <v>3154</v>
      </c>
      <c r="E3162" s="147" t="s">
        <v>3154</v>
      </c>
      <c r="F3162" s="28" t="s">
        <v>1645</v>
      </c>
      <c r="G3162" s="153" t="s">
        <v>3154</v>
      </c>
      <c r="H3162" s="146" t="s">
        <v>3154</v>
      </c>
      <c r="I3162" s="29">
        <f t="shared" si="167"/>
        <v>0.27393794548343409</v>
      </c>
      <c r="J3162" s="127" t="s">
        <v>3154</v>
      </c>
      <c r="K3162" s="37">
        <f t="shared" ref="K3162:M3162" si="168">SUBTOTAL(9,K3137:K3161)</f>
        <v>3357080</v>
      </c>
      <c r="L3162" s="37">
        <f t="shared" si="168"/>
        <v>2635199</v>
      </c>
      <c r="M3162" s="38">
        <f t="shared" si="168"/>
        <v>2699290.2</v>
      </c>
    </row>
    <row r="3163" spans="1:13" ht="15.75" outlineLevel="1">
      <c r="A3163" s="10">
        <v>17460000</v>
      </c>
      <c r="B3163" s="32">
        <v>0</v>
      </c>
      <c r="C3163" s="49">
        <v>746000</v>
      </c>
      <c r="D3163" s="34">
        <v>1</v>
      </c>
      <c r="E3163" s="151" t="s">
        <v>3154</v>
      </c>
      <c r="F3163" s="35" t="s">
        <v>307</v>
      </c>
      <c r="G3163" s="152" t="s">
        <v>3154</v>
      </c>
      <c r="H3163" s="34" t="s">
        <v>11</v>
      </c>
      <c r="I3163" s="142" t="s">
        <v>3154</v>
      </c>
      <c r="J3163" s="142" t="s">
        <v>3154</v>
      </c>
      <c r="K3163" s="17">
        <f>VLOOKUP(A3163,[4]גיליון1!$A$1574:$P$7681,10,0)</f>
        <v>0</v>
      </c>
      <c r="L3163" s="139" t="s">
        <v>3154</v>
      </c>
      <c r="M3163" s="140" t="s">
        <v>3154</v>
      </c>
    </row>
    <row r="3164" spans="1:13" ht="15.75" outlineLevel="1">
      <c r="A3164" s="10">
        <v>17461000</v>
      </c>
      <c r="B3164" s="11">
        <v>0</v>
      </c>
      <c r="C3164" s="19">
        <v>746100</v>
      </c>
      <c r="D3164" s="13">
        <v>1</v>
      </c>
      <c r="E3164" s="136" t="s">
        <v>3154</v>
      </c>
      <c r="F3164" s="15" t="s">
        <v>1658</v>
      </c>
      <c r="G3164" s="137" t="s">
        <v>3154</v>
      </c>
      <c r="H3164" s="13" t="s">
        <v>11</v>
      </c>
      <c r="I3164" s="126" t="s">
        <v>3154</v>
      </c>
      <c r="J3164" s="142" t="s">
        <v>3154</v>
      </c>
      <c r="K3164" s="17">
        <f>VLOOKUP(A3164,[4]גיליון1!$A$1574:$P$7681,10,0)</f>
        <v>0</v>
      </c>
      <c r="L3164" s="17">
        <f>VLOOKUP(A3164,'[2]2023'!$A$9:$I$7853,9,0)</f>
        <v>0</v>
      </c>
      <c r="M3164" s="140" t="s">
        <v>3154</v>
      </c>
    </row>
    <row r="3165" spans="1:13" ht="15.75" outlineLevel="1">
      <c r="A3165" s="10">
        <v>1746100100</v>
      </c>
      <c r="B3165" s="11">
        <v>100</v>
      </c>
      <c r="C3165" s="19">
        <v>746100</v>
      </c>
      <c r="D3165" s="13">
        <v>1</v>
      </c>
      <c r="E3165" s="136" t="s">
        <v>3154</v>
      </c>
      <c r="F3165" s="15" t="s">
        <v>18</v>
      </c>
      <c r="G3165" s="137" t="s">
        <v>3154</v>
      </c>
      <c r="H3165" s="13" t="s">
        <v>11</v>
      </c>
      <c r="I3165" s="126" t="s">
        <v>3154</v>
      </c>
      <c r="J3165" s="142" t="s">
        <v>3154</v>
      </c>
      <c r="K3165" s="17">
        <f>VLOOKUP(A3165,[4]גיליון1!$A$1574:$P$7681,10,0)</f>
        <v>0</v>
      </c>
      <c r="L3165" s="17">
        <f>VLOOKUP(A3165,'[2]2023'!$A$9:$I$7853,9,0)</f>
        <v>0</v>
      </c>
      <c r="M3165" s="140" t="s">
        <v>3154</v>
      </c>
    </row>
    <row r="3166" spans="1:13" s="97" customFormat="1" ht="15.75" outlineLevel="1">
      <c r="A3166" s="10">
        <v>1746100110</v>
      </c>
      <c r="B3166" s="11">
        <v>110</v>
      </c>
      <c r="C3166" s="19">
        <v>746100</v>
      </c>
      <c r="D3166" s="13">
        <v>1</v>
      </c>
      <c r="E3166" s="136" t="s">
        <v>3154</v>
      </c>
      <c r="F3166" s="15" t="s">
        <v>19</v>
      </c>
      <c r="G3166" s="137" t="s">
        <v>3154</v>
      </c>
      <c r="H3166" s="13" t="s">
        <v>20</v>
      </c>
      <c r="I3166" s="16">
        <f t="shared" si="167"/>
        <v>-0.2395547100683435</v>
      </c>
      <c r="J3166" s="126" t="s">
        <v>3154</v>
      </c>
      <c r="K3166" s="17">
        <f>VLOOKUP(A3166,[4]גיליון1!$A$1574:$P$7681,10,0)</f>
        <v>1079300</v>
      </c>
      <c r="L3166" s="17">
        <f>VLOOKUP(A3166,'[2]2023'!$A$9:$I$7853,9,0)</f>
        <v>1419300</v>
      </c>
      <c r="M3166" s="18">
        <f>VLOOKUP(A3166,[3]data1683177749303!$A$2:$J$6448,10,0)</f>
        <v>1671053.52</v>
      </c>
    </row>
    <row r="3167" spans="1:13" ht="15.75" outlineLevel="1">
      <c r="A3167" s="10">
        <v>1746100119</v>
      </c>
      <c r="B3167" s="11">
        <v>119</v>
      </c>
      <c r="C3167" s="19">
        <v>746100</v>
      </c>
      <c r="D3167" s="13">
        <v>1</v>
      </c>
      <c r="E3167" s="136" t="s">
        <v>3154</v>
      </c>
      <c r="F3167" s="15" t="s">
        <v>21</v>
      </c>
      <c r="G3167" s="137" t="s">
        <v>3154</v>
      </c>
      <c r="H3167" s="13" t="s">
        <v>20</v>
      </c>
      <c r="I3167" s="16">
        <f t="shared" si="167"/>
        <v>4.8950821802117739E-2</v>
      </c>
      <c r="J3167" s="126" t="s">
        <v>3154</v>
      </c>
      <c r="K3167" s="17">
        <f>VLOOKUP(A3167,[4]גיליון1!$A$1574:$P$7681,10,0)</f>
        <v>3229300</v>
      </c>
      <c r="L3167" s="17">
        <f>VLOOKUP(A3167,'[2]2023'!$A$9:$I$7853,9,0)</f>
        <v>3078600</v>
      </c>
      <c r="M3167" s="18">
        <f>VLOOKUP(A3167,[3]data1683177749303!$A$2:$J$6448,10,0)</f>
        <v>2751694.91</v>
      </c>
    </row>
    <row r="3168" spans="1:13" ht="15.75" outlineLevel="1">
      <c r="A3168" s="10">
        <v>1746100122</v>
      </c>
      <c r="B3168" s="11">
        <v>122</v>
      </c>
      <c r="C3168" s="19">
        <v>746100</v>
      </c>
      <c r="D3168" s="13">
        <v>1</v>
      </c>
      <c r="E3168" s="136" t="s">
        <v>3154</v>
      </c>
      <c r="F3168" s="15" t="s">
        <v>22</v>
      </c>
      <c r="G3168" s="137" t="s">
        <v>3154</v>
      </c>
      <c r="H3168" s="13" t="s">
        <v>20</v>
      </c>
      <c r="I3168" s="16">
        <f t="shared" si="167"/>
        <v>0</v>
      </c>
      <c r="J3168" s="126" t="s">
        <v>3154</v>
      </c>
      <c r="K3168" s="17">
        <f>VLOOKUP(A3168,[4]גיליון1!$A$1574:$P$7681,10,0)</f>
        <v>54000</v>
      </c>
      <c r="L3168" s="17">
        <f>VLOOKUP(A3168,'[2]2023'!$A$9:$I$7853,9,0)</f>
        <v>54000</v>
      </c>
      <c r="M3168" s="18">
        <f>VLOOKUP(A3168,[3]data1683177749303!$A$2:$J$6448,10,0)</f>
        <v>49263.3</v>
      </c>
    </row>
    <row r="3169" spans="1:13" ht="15.75" outlineLevel="1">
      <c r="A3169" s="10">
        <v>1746100126</v>
      </c>
      <c r="B3169" s="11">
        <v>126</v>
      </c>
      <c r="C3169" s="19">
        <v>746100</v>
      </c>
      <c r="D3169" s="13">
        <v>1</v>
      </c>
      <c r="E3169" s="136" t="s">
        <v>3154</v>
      </c>
      <c r="F3169" s="15" t="s">
        <v>23</v>
      </c>
      <c r="G3169" s="137" t="s">
        <v>3154</v>
      </c>
      <c r="H3169" s="13" t="s">
        <v>20</v>
      </c>
      <c r="I3169" s="16">
        <f t="shared" si="167"/>
        <v>0.20833333333333326</v>
      </c>
      <c r="J3169" s="126" t="s">
        <v>3154</v>
      </c>
      <c r="K3169" s="17">
        <f>VLOOKUP(A3169,[4]גיליון1!$A$1574:$P$7681,10,0)</f>
        <v>58000</v>
      </c>
      <c r="L3169" s="17">
        <f>VLOOKUP(A3169,'[2]2023'!$A$9:$I$7853,9,0)</f>
        <v>48000</v>
      </c>
      <c r="M3169" s="18">
        <f>VLOOKUP(A3169,[3]data1683177749303!$A$2:$J$6448,10,0)</f>
        <v>53088.29</v>
      </c>
    </row>
    <row r="3170" spans="1:13" ht="15.75" outlineLevel="1">
      <c r="A3170" s="10">
        <v>1746100130</v>
      </c>
      <c r="B3170" s="11">
        <v>130</v>
      </c>
      <c r="C3170" s="19">
        <v>746100</v>
      </c>
      <c r="D3170" s="13">
        <v>1</v>
      </c>
      <c r="E3170" s="136" t="s">
        <v>3154</v>
      </c>
      <c r="F3170" s="15" t="s">
        <v>24</v>
      </c>
      <c r="G3170" s="137" t="s">
        <v>3154</v>
      </c>
      <c r="H3170" s="13" t="s">
        <v>20</v>
      </c>
      <c r="I3170" s="16">
        <f t="shared" si="167"/>
        <v>0</v>
      </c>
      <c r="J3170" s="126" t="s">
        <v>3154</v>
      </c>
      <c r="K3170" s="17">
        <f>VLOOKUP(A3170,[4]גיליון1!$A$1574:$P$7681,10,0)</f>
        <v>165700</v>
      </c>
      <c r="L3170" s="17">
        <f>VLOOKUP(A3170,'[2]2023'!$A$9:$I$7853,9,0)</f>
        <v>165700</v>
      </c>
      <c r="M3170" s="18">
        <f>VLOOKUP(A3170,[3]data1683177749303!$A$2:$J$6448,10,0)</f>
        <v>119878.94</v>
      </c>
    </row>
    <row r="3171" spans="1:13" ht="15.75" outlineLevel="1">
      <c r="A3171" s="10">
        <v>1746100140</v>
      </c>
      <c r="B3171" s="11">
        <v>140</v>
      </c>
      <c r="C3171" s="19">
        <v>746100</v>
      </c>
      <c r="D3171" s="13">
        <v>1</v>
      </c>
      <c r="E3171" s="136" t="s">
        <v>3154</v>
      </c>
      <c r="F3171" s="15" t="s">
        <v>25</v>
      </c>
      <c r="G3171" s="137" t="s">
        <v>3154</v>
      </c>
      <c r="H3171" s="13" t="s">
        <v>20</v>
      </c>
      <c r="I3171" s="16">
        <f t="shared" si="167"/>
        <v>5.1641137855579888E-2</v>
      </c>
      <c r="J3171" s="126" t="s">
        <v>3154</v>
      </c>
      <c r="K3171" s="17">
        <f>VLOOKUP(A3171,[4]גיליון1!$A$1574:$P$7681,10,0)</f>
        <v>480600</v>
      </c>
      <c r="L3171" s="17">
        <f>VLOOKUP(A3171,'[2]2023'!$A$9:$I$7853,9,0)</f>
        <v>457000</v>
      </c>
      <c r="M3171" s="18">
        <f>VLOOKUP(A3171,[3]data1683177749303!$A$2:$J$6448,10,0)</f>
        <v>470520.46</v>
      </c>
    </row>
    <row r="3172" spans="1:13" ht="15.75" outlineLevel="1">
      <c r="A3172" s="10">
        <v>1746100200</v>
      </c>
      <c r="B3172" s="11">
        <v>200</v>
      </c>
      <c r="C3172" s="19">
        <v>746100</v>
      </c>
      <c r="D3172" s="13">
        <v>1</v>
      </c>
      <c r="E3172" s="136" t="s">
        <v>3154</v>
      </c>
      <c r="F3172" s="15" t="s">
        <v>26</v>
      </c>
      <c r="G3172" s="137" t="s">
        <v>3154</v>
      </c>
      <c r="H3172" s="13" t="s">
        <v>11</v>
      </c>
      <c r="I3172" s="126" t="s">
        <v>3154</v>
      </c>
      <c r="J3172" s="126" t="s">
        <v>3154</v>
      </c>
      <c r="K3172" s="17">
        <f>VLOOKUP(A3172,[4]גיליון1!$A$1574:$P$7681,10,0)</f>
        <v>0</v>
      </c>
      <c r="L3172" s="17">
        <f>VLOOKUP(A3172,'[2]2023'!$A$9:$I$7853,9,0)</f>
        <v>0</v>
      </c>
      <c r="M3172" s="140" t="s">
        <v>3154</v>
      </c>
    </row>
    <row r="3173" spans="1:13" ht="15.75" outlineLevel="1">
      <c r="A3173" s="10">
        <v>1746100210</v>
      </c>
      <c r="B3173" s="11">
        <v>210</v>
      </c>
      <c r="C3173" s="19">
        <v>746100</v>
      </c>
      <c r="D3173" s="13">
        <v>1</v>
      </c>
      <c r="E3173" s="136" t="s">
        <v>3154</v>
      </c>
      <c r="F3173" s="15" t="s">
        <v>1659</v>
      </c>
      <c r="G3173" s="137" t="s">
        <v>3154</v>
      </c>
      <c r="H3173" s="13" t="s">
        <v>20</v>
      </c>
      <c r="I3173" s="126" t="s">
        <v>3154</v>
      </c>
      <c r="J3173" s="126" t="s">
        <v>3154</v>
      </c>
      <c r="K3173" s="17">
        <f>VLOOKUP(A3173,[4]גיליון1!$A$1574:$P$7681,10,0)</f>
        <v>0</v>
      </c>
      <c r="L3173" s="17">
        <f>VLOOKUP(A3173,'[2]2023'!$A$9:$I$7853,9,0)</f>
        <v>0</v>
      </c>
      <c r="M3173" s="18">
        <f>VLOOKUP(A3173,[3]data1683177749303!$A$2:$J$6448,10,0)</f>
        <v>796.73</v>
      </c>
    </row>
    <row r="3174" spans="1:13" ht="15.75" outlineLevel="1">
      <c r="A3174" s="10">
        <v>1746100253</v>
      </c>
      <c r="B3174" s="11">
        <v>253</v>
      </c>
      <c r="C3174" s="19">
        <v>746100</v>
      </c>
      <c r="D3174" s="13">
        <v>1</v>
      </c>
      <c r="E3174" s="136" t="s">
        <v>3154</v>
      </c>
      <c r="F3174" s="15" t="s">
        <v>28</v>
      </c>
      <c r="G3174" s="137" t="s">
        <v>3154</v>
      </c>
      <c r="H3174" s="13" t="s">
        <v>20</v>
      </c>
      <c r="I3174" s="126" t="s">
        <v>3154</v>
      </c>
      <c r="J3174" s="126" t="s">
        <v>3154</v>
      </c>
      <c r="K3174" s="17">
        <f>VLOOKUP(A3174,[4]גיליון1!$A$1574:$P$7681,10,0)</f>
        <v>0</v>
      </c>
      <c r="L3174" s="17">
        <f>VLOOKUP(A3174,'[2]2023'!$A$9:$I$7853,9,0)</f>
        <v>0</v>
      </c>
      <c r="M3174" s="18">
        <f>VLOOKUP(A3174,[3]data1683177749303!$A$2:$J$6448,10,0)</f>
        <v>106961.9</v>
      </c>
    </row>
    <row r="3175" spans="1:13" ht="15.75" outlineLevel="1">
      <c r="A3175" s="10">
        <v>1746100350</v>
      </c>
      <c r="B3175" s="11">
        <v>350</v>
      </c>
      <c r="C3175" s="19">
        <v>746100</v>
      </c>
      <c r="D3175" s="13">
        <v>1</v>
      </c>
      <c r="E3175" s="136" t="s">
        <v>3154</v>
      </c>
      <c r="F3175" s="15" t="s">
        <v>1660</v>
      </c>
      <c r="G3175" s="137" t="s">
        <v>3154</v>
      </c>
      <c r="H3175" s="13" t="s">
        <v>20</v>
      </c>
      <c r="I3175" s="126" t="s">
        <v>3154</v>
      </c>
      <c r="J3175" s="126" t="s">
        <v>3154</v>
      </c>
      <c r="K3175" s="17">
        <f>VLOOKUP(A3175,[4]גיליון1!$A$1574:$P$7681,10,0)</f>
        <v>0</v>
      </c>
      <c r="L3175" s="17">
        <f>VLOOKUP(A3175,'[2]2023'!$A$9:$I$7853,9,0)</f>
        <v>0</v>
      </c>
      <c r="M3175" s="18">
        <f>VLOOKUP(A3175,[3]data1683177749303!$A$2:$J$6448,10,0)</f>
        <v>0</v>
      </c>
    </row>
    <row r="3176" spans="1:13" ht="15.75" outlineLevel="1">
      <c r="A3176" s="10">
        <v>1746100351</v>
      </c>
      <c r="B3176" s="11">
        <v>351</v>
      </c>
      <c r="C3176" s="19">
        <v>746100</v>
      </c>
      <c r="D3176" s="13">
        <v>1</v>
      </c>
      <c r="E3176" s="136" t="s">
        <v>3154</v>
      </c>
      <c r="F3176" s="15" t="s">
        <v>1661</v>
      </c>
      <c r="G3176" s="137" t="s">
        <v>3154</v>
      </c>
      <c r="H3176" s="13" t="s">
        <v>20</v>
      </c>
      <c r="I3176" s="126" t="s">
        <v>3154</v>
      </c>
      <c r="J3176" s="126" t="s">
        <v>3154</v>
      </c>
      <c r="K3176" s="17">
        <f>VLOOKUP(A3176,[4]גיליון1!$A$1574:$P$7681,10,0)</f>
        <v>0</v>
      </c>
      <c r="L3176" s="17">
        <f>VLOOKUP(A3176,'[2]2023'!$A$9:$I$7853,9,0)</f>
        <v>0</v>
      </c>
      <c r="M3176" s="18">
        <f>VLOOKUP(A3176,[3]data1683177749303!$A$2:$J$6448,10,0)</f>
        <v>0</v>
      </c>
    </row>
    <row r="3177" spans="1:13" ht="15.75" outlineLevel="1">
      <c r="A3177" s="10">
        <v>1746100400</v>
      </c>
      <c r="B3177" s="11">
        <v>400</v>
      </c>
      <c r="C3177" s="19">
        <v>746100</v>
      </c>
      <c r="D3177" s="13">
        <v>1</v>
      </c>
      <c r="E3177" s="136" t="s">
        <v>3154</v>
      </c>
      <c r="F3177" s="15" t="s">
        <v>29</v>
      </c>
      <c r="G3177" s="137" t="s">
        <v>3154</v>
      </c>
      <c r="H3177" s="13" t="s">
        <v>11</v>
      </c>
      <c r="I3177" s="126" t="s">
        <v>3154</v>
      </c>
      <c r="J3177" s="126" t="s">
        <v>3154</v>
      </c>
      <c r="K3177" s="17">
        <f>VLOOKUP(A3177,[4]גיליון1!$A$1574:$P$7681,10,0)</f>
        <v>0</v>
      </c>
      <c r="L3177" s="17">
        <f>VLOOKUP(A3177,'[2]2023'!$A$9:$I$7853,9,0)</f>
        <v>0</v>
      </c>
      <c r="M3177" s="140" t="s">
        <v>3154</v>
      </c>
    </row>
    <row r="3178" spans="1:13" ht="15.75" outlineLevel="1">
      <c r="A3178" s="10">
        <v>1746100431</v>
      </c>
      <c r="B3178" s="11">
        <v>431</v>
      </c>
      <c r="C3178" s="19">
        <v>746100</v>
      </c>
      <c r="D3178" s="13">
        <v>1</v>
      </c>
      <c r="E3178" s="136" t="s">
        <v>3154</v>
      </c>
      <c r="F3178" s="15" t="s">
        <v>36</v>
      </c>
      <c r="G3178" s="137" t="s">
        <v>3154</v>
      </c>
      <c r="H3178" s="13" t="s">
        <v>31</v>
      </c>
      <c r="I3178" s="16">
        <f t="shared" si="167"/>
        <v>1.7639077340569909E-2</v>
      </c>
      <c r="J3178" s="126" t="s">
        <v>3154</v>
      </c>
      <c r="K3178" s="17">
        <f>VLOOKUP(A3178,[4]גיליון1!$A$1574:$P$7681,10,0)</f>
        <v>75000</v>
      </c>
      <c r="L3178" s="17">
        <f>VLOOKUP(A3178,'[2]2023'!$A$9:$I$7853,9,0)</f>
        <v>73700</v>
      </c>
      <c r="M3178" s="18">
        <f>VLOOKUP(A3178,[3]data1683177749303!$A$2:$J$6448,10,0)</f>
        <v>75357.52</v>
      </c>
    </row>
    <row r="3179" spans="1:13" ht="15.75" outlineLevel="1">
      <c r="A3179" s="10">
        <v>1746100432</v>
      </c>
      <c r="B3179" s="11">
        <v>432</v>
      </c>
      <c r="C3179" s="19">
        <v>746100</v>
      </c>
      <c r="D3179" s="13">
        <v>1</v>
      </c>
      <c r="E3179" s="136" t="s">
        <v>3154</v>
      </c>
      <c r="F3179" s="15" t="s">
        <v>37</v>
      </c>
      <c r="G3179" s="137" t="s">
        <v>3154</v>
      </c>
      <c r="H3179" s="13" t="s">
        <v>31</v>
      </c>
      <c r="I3179" s="16">
        <f t="shared" si="167"/>
        <v>-7.8947368421052655E-2</v>
      </c>
      <c r="J3179" s="126" t="s">
        <v>3154</v>
      </c>
      <c r="K3179" s="17">
        <f>VLOOKUP(A3179,[4]גיליון1!$A$1574:$P$7681,10,0)</f>
        <v>5250000</v>
      </c>
      <c r="L3179" s="17">
        <f>VLOOKUP(A3179,'[2]2023'!$A$9:$I$7853,9,0)</f>
        <v>5700000</v>
      </c>
      <c r="M3179" s="18">
        <f>VLOOKUP(A3179,[3]data1683177749303!$A$2:$J$6448,10,0)</f>
        <v>5102213.9000000004</v>
      </c>
    </row>
    <row r="3180" spans="1:13" ht="15.75" outlineLevel="1">
      <c r="A3180" s="10">
        <v>1746100433</v>
      </c>
      <c r="B3180" s="11">
        <v>433</v>
      </c>
      <c r="C3180" s="19">
        <v>746100</v>
      </c>
      <c r="D3180" s="13">
        <v>1</v>
      </c>
      <c r="E3180" s="136" t="s">
        <v>3154</v>
      </c>
      <c r="F3180" s="15" t="s">
        <v>38</v>
      </c>
      <c r="G3180" s="137" t="s">
        <v>3154</v>
      </c>
      <c r="H3180" s="13" t="s">
        <v>34</v>
      </c>
      <c r="I3180" s="126" t="s">
        <v>3154</v>
      </c>
      <c r="J3180" s="126" t="s">
        <v>3154</v>
      </c>
      <c r="K3180" s="17">
        <f>VLOOKUP(A3180,[4]גיליון1!$A$1574:$P$7681,10,0)</f>
        <v>0</v>
      </c>
      <c r="L3180" s="17">
        <f>VLOOKUP(A3180,'[2]2023'!$A$9:$I$7853,9,0)</f>
        <v>0</v>
      </c>
      <c r="M3180" s="18">
        <f>VLOOKUP(A3180,[3]data1683177749303!$A$2:$J$6448,10,0)</f>
        <v>0</v>
      </c>
    </row>
    <row r="3181" spans="1:13" ht="15.75" outlineLevel="1">
      <c r="A3181" s="10">
        <v>1746100437</v>
      </c>
      <c r="B3181" s="11">
        <v>437</v>
      </c>
      <c r="C3181" s="19">
        <v>746100</v>
      </c>
      <c r="D3181" s="13">
        <v>1</v>
      </c>
      <c r="E3181" s="136" t="s">
        <v>3154</v>
      </c>
      <c r="F3181" s="15" t="s">
        <v>42</v>
      </c>
      <c r="G3181" s="137" t="s">
        <v>3154</v>
      </c>
      <c r="H3181" s="13" t="s">
        <v>31</v>
      </c>
      <c r="I3181" s="16">
        <f t="shared" si="167"/>
        <v>-7.1428571428571397E-2</v>
      </c>
      <c r="J3181" s="126" t="s">
        <v>3154</v>
      </c>
      <c r="K3181" s="17">
        <v>1300</v>
      </c>
      <c r="L3181" s="17">
        <f>VLOOKUP(A3181,'[2]2023'!$A$9:$I$7853,9,0)</f>
        <v>1400</v>
      </c>
      <c r="M3181" s="18">
        <f>VLOOKUP(A3181,[3]data1683177749303!$A$2:$J$6448,10,0)</f>
        <v>1221.48</v>
      </c>
    </row>
    <row r="3182" spans="1:13" ht="15.75" outlineLevel="1">
      <c r="A3182" s="10">
        <v>1746100441</v>
      </c>
      <c r="B3182" s="11">
        <v>441</v>
      </c>
      <c r="C3182" s="19">
        <v>746100</v>
      </c>
      <c r="D3182" s="13">
        <v>1</v>
      </c>
      <c r="E3182" s="136" t="s">
        <v>3154</v>
      </c>
      <c r="F3182" s="15" t="s">
        <v>45</v>
      </c>
      <c r="G3182" s="137" t="s">
        <v>3154</v>
      </c>
      <c r="H3182" s="13" t="s">
        <v>31</v>
      </c>
      <c r="I3182" s="126" t="s">
        <v>3154</v>
      </c>
      <c r="J3182" s="126" t="s">
        <v>3154</v>
      </c>
      <c r="K3182" s="17">
        <f>VLOOKUP(A3182,[4]גיליון1!$A$1574:$P$7681,10,0)</f>
        <v>0</v>
      </c>
      <c r="L3182" s="17">
        <f>VLOOKUP(A3182,'[2]2023'!$A$9:$I$7853,9,0)</f>
        <v>0</v>
      </c>
      <c r="M3182" s="18">
        <f>VLOOKUP(A3182,[3]data1683177749303!$A$2:$J$6448,10,0)</f>
        <v>0</v>
      </c>
    </row>
    <row r="3183" spans="1:13" ht="15.75" outlineLevel="1">
      <c r="A3183" s="10">
        <v>1746100470</v>
      </c>
      <c r="B3183" s="11">
        <v>470</v>
      </c>
      <c r="C3183" s="19">
        <v>746100</v>
      </c>
      <c r="D3183" s="13">
        <v>1</v>
      </c>
      <c r="E3183" s="136" t="s">
        <v>3154</v>
      </c>
      <c r="F3183" s="15" t="s">
        <v>48</v>
      </c>
      <c r="G3183" s="137" t="s">
        <v>3154</v>
      </c>
      <c r="H3183" s="13" t="s">
        <v>34</v>
      </c>
      <c r="I3183" s="16">
        <f t="shared" si="167"/>
        <v>-0.10344827586206895</v>
      </c>
      <c r="J3183" s="126" t="s">
        <v>3154</v>
      </c>
      <c r="K3183" s="17">
        <v>2600</v>
      </c>
      <c r="L3183" s="17">
        <f>VLOOKUP(A3183,'[2]2023'!$A$9:$I$7853,9,0)</f>
        <v>2900</v>
      </c>
      <c r="M3183" s="18">
        <f>VLOOKUP(A3183,[3]data1683177749303!$A$2:$J$6448,10,0)</f>
        <v>38.44</v>
      </c>
    </row>
    <row r="3184" spans="1:13" ht="15.75" outlineLevel="1">
      <c r="A3184" s="10">
        <v>1746100471</v>
      </c>
      <c r="B3184" s="11">
        <v>471</v>
      </c>
      <c r="C3184" s="19">
        <v>746100</v>
      </c>
      <c r="D3184" s="13">
        <v>1</v>
      </c>
      <c r="E3184" s="136" t="s">
        <v>3154</v>
      </c>
      <c r="F3184" s="15" t="s">
        <v>87</v>
      </c>
      <c r="G3184" s="137" t="s">
        <v>3154</v>
      </c>
      <c r="H3184" s="13" t="s">
        <v>34</v>
      </c>
      <c r="I3184" s="16">
        <f t="shared" si="167"/>
        <v>-9.8684210526315819E-2</v>
      </c>
      <c r="J3184" s="126" t="s">
        <v>3154</v>
      </c>
      <c r="K3184" s="17">
        <v>13700</v>
      </c>
      <c r="L3184" s="17">
        <f>VLOOKUP(A3184,'[2]2023'!$A$9:$I$7853,9,0)</f>
        <v>15200</v>
      </c>
      <c r="M3184" s="18">
        <f>VLOOKUP(A3184,[3]data1683177749303!$A$2:$J$6448,10,0)</f>
        <v>7278.03</v>
      </c>
    </row>
    <row r="3185" spans="1:13" ht="15.75" outlineLevel="1">
      <c r="A3185" s="10">
        <v>1746100492</v>
      </c>
      <c r="B3185" s="11">
        <v>492</v>
      </c>
      <c r="C3185" s="19">
        <v>746100</v>
      </c>
      <c r="D3185" s="13">
        <v>1</v>
      </c>
      <c r="E3185" s="136" t="s">
        <v>3154</v>
      </c>
      <c r="F3185" s="15" t="s">
        <v>83</v>
      </c>
      <c r="G3185" s="137" t="s">
        <v>3154</v>
      </c>
      <c r="H3185" s="13" t="s">
        <v>31</v>
      </c>
      <c r="I3185" s="16">
        <f t="shared" si="167"/>
        <v>0</v>
      </c>
      <c r="J3185" s="126" t="s">
        <v>3154</v>
      </c>
      <c r="K3185" s="17">
        <f>VLOOKUP(A3185,[4]גיליון1!$A$1574:$P$7681,10,0)</f>
        <v>552000</v>
      </c>
      <c r="L3185" s="17">
        <f>VLOOKUP(A3185,'[2]2023'!$A$9:$I$7853,9,0)</f>
        <v>552000</v>
      </c>
      <c r="M3185" s="18">
        <f>VLOOKUP(A3185,[3]data1683177749303!$A$2:$J$6448,10,0)</f>
        <v>483925</v>
      </c>
    </row>
    <row r="3186" spans="1:13" ht="15.75" outlineLevel="1">
      <c r="A3186" s="10">
        <v>1746100500</v>
      </c>
      <c r="B3186" s="11">
        <v>500</v>
      </c>
      <c r="C3186" s="19">
        <v>746100</v>
      </c>
      <c r="D3186" s="13">
        <v>1</v>
      </c>
      <c r="E3186" s="136" t="s">
        <v>3154</v>
      </c>
      <c r="F3186" s="15" t="s">
        <v>51</v>
      </c>
      <c r="G3186" s="137" t="s">
        <v>3154</v>
      </c>
      <c r="H3186" s="13" t="s">
        <v>11</v>
      </c>
      <c r="I3186" s="126" t="s">
        <v>3154</v>
      </c>
      <c r="J3186" s="126" t="s">
        <v>3154</v>
      </c>
      <c r="K3186" s="17">
        <f>VLOOKUP(A3186,[4]גיליון1!$A$1574:$P$7681,10,0)</f>
        <v>0</v>
      </c>
      <c r="L3186" s="17">
        <f>VLOOKUP(A3186,'[2]2023'!$A$9:$I$7853,9,0)</f>
        <v>0</v>
      </c>
      <c r="M3186" s="140" t="s">
        <v>3154</v>
      </c>
    </row>
    <row r="3187" spans="1:13" ht="15.75" outlineLevel="1">
      <c r="A3187" s="10">
        <v>1746100511</v>
      </c>
      <c r="B3187" s="11">
        <v>511</v>
      </c>
      <c r="C3187" s="19">
        <v>746100</v>
      </c>
      <c r="D3187" s="13">
        <v>1</v>
      </c>
      <c r="E3187" s="136" t="s">
        <v>3154</v>
      </c>
      <c r="F3187" s="15" t="s">
        <v>88</v>
      </c>
      <c r="G3187" s="137" t="s">
        <v>3154</v>
      </c>
      <c r="H3187" s="13" t="s">
        <v>34</v>
      </c>
      <c r="I3187" s="16">
        <f t="shared" si="167"/>
        <v>-9.9999999999999978E-2</v>
      </c>
      <c r="J3187" s="126" t="s">
        <v>3154</v>
      </c>
      <c r="K3187" s="17">
        <f>VLOOKUP(A3187,[4]גיליון1!$A$1574:$P$7681,10,0)</f>
        <v>2700</v>
      </c>
      <c r="L3187" s="17">
        <f>VLOOKUP(A3187,'[2]2023'!$A$9:$I$7853,9,0)</f>
        <v>3000</v>
      </c>
      <c r="M3187" s="18">
        <f>VLOOKUP(A3187,[3]data1683177749303!$A$2:$J$6448,10,0)</f>
        <v>3000</v>
      </c>
    </row>
    <row r="3188" spans="1:13" ht="15.75" outlineLevel="1">
      <c r="A3188" s="10">
        <v>1746100512</v>
      </c>
      <c r="B3188" s="11">
        <v>512</v>
      </c>
      <c r="C3188" s="19">
        <v>746100</v>
      </c>
      <c r="D3188" s="13">
        <v>1</v>
      </c>
      <c r="E3188" s="136" t="s">
        <v>3154</v>
      </c>
      <c r="F3188" s="15" t="s">
        <v>89</v>
      </c>
      <c r="G3188" s="137" t="s">
        <v>3154</v>
      </c>
      <c r="H3188" s="13" t="s">
        <v>34</v>
      </c>
      <c r="I3188" s="16">
        <f t="shared" si="167"/>
        <v>-9.9999999999999978E-2</v>
      </c>
      <c r="J3188" s="126" t="s">
        <v>3154</v>
      </c>
      <c r="K3188" s="17">
        <f>VLOOKUP(A3188,[4]גיליון1!$A$1574:$P$7681,10,0)</f>
        <v>900</v>
      </c>
      <c r="L3188" s="17">
        <f>VLOOKUP(A3188,'[2]2023'!$A$9:$I$7853,9,0)</f>
        <v>1000</v>
      </c>
      <c r="M3188" s="18">
        <f>VLOOKUP(A3188,[3]data1683177749303!$A$2:$J$6448,10,0)</f>
        <v>130</v>
      </c>
    </row>
    <row r="3189" spans="1:13" ht="15.75" outlineLevel="1">
      <c r="A3189" s="10">
        <v>1746100522</v>
      </c>
      <c r="B3189" s="11">
        <v>522</v>
      </c>
      <c r="C3189" s="19">
        <v>746100</v>
      </c>
      <c r="D3189" s="13">
        <v>1</v>
      </c>
      <c r="E3189" s="136" t="s">
        <v>3154</v>
      </c>
      <c r="F3189" s="15" t="s">
        <v>90</v>
      </c>
      <c r="G3189" s="137" t="s">
        <v>3154</v>
      </c>
      <c r="H3189" s="13" t="s">
        <v>34</v>
      </c>
      <c r="I3189" s="16">
        <f t="shared" si="167"/>
        <v>-0.10416666666666663</v>
      </c>
      <c r="J3189" s="126" t="s">
        <v>3154</v>
      </c>
      <c r="K3189" s="17">
        <v>4300</v>
      </c>
      <c r="L3189" s="17">
        <f>VLOOKUP(A3189,'[2]2023'!$A$9:$I$7853,9,0)</f>
        <v>4800</v>
      </c>
      <c r="M3189" s="18">
        <f>VLOOKUP(A3189,[3]data1683177749303!$A$2:$J$6448,10,0)</f>
        <v>0</v>
      </c>
    </row>
    <row r="3190" spans="1:13" ht="15.75" outlineLevel="1">
      <c r="A3190" s="10">
        <v>1746100530</v>
      </c>
      <c r="B3190" s="11">
        <v>530</v>
      </c>
      <c r="C3190" s="19">
        <v>746100</v>
      </c>
      <c r="D3190" s="13">
        <v>1</v>
      </c>
      <c r="E3190" s="136" t="s">
        <v>3154</v>
      </c>
      <c r="F3190" s="15" t="s">
        <v>1591</v>
      </c>
      <c r="G3190" s="137" t="s">
        <v>3154</v>
      </c>
      <c r="H3190" s="13" t="s">
        <v>31</v>
      </c>
      <c r="I3190" s="126" t="s">
        <v>3154</v>
      </c>
      <c r="J3190" s="126" t="s">
        <v>3154</v>
      </c>
      <c r="K3190" s="17">
        <f>VLOOKUP(A3190,[4]גיליון1!$A$1574:$P$7681,10,0)</f>
        <v>0</v>
      </c>
      <c r="L3190" s="17">
        <f>VLOOKUP(A3190,'[2]2023'!$A$9:$I$7853,9,0)</f>
        <v>0</v>
      </c>
      <c r="M3190" s="18">
        <f>VLOOKUP(A3190,[3]data1683177749303!$A$2:$J$6448,10,0)</f>
        <v>0</v>
      </c>
    </row>
    <row r="3191" spans="1:13" ht="15.75" outlineLevel="1">
      <c r="A3191" s="10">
        <v>1746100540</v>
      </c>
      <c r="B3191" s="11">
        <v>540</v>
      </c>
      <c r="C3191" s="19">
        <v>746100</v>
      </c>
      <c r="D3191" s="13">
        <v>1</v>
      </c>
      <c r="E3191" s="136" t="s">
        <v>3154</v>
      </c>
      <c r="F3191" s="15" t="s">
        <v>53</v>
      </c>
      <c r="G3191" s="137" t="s">
        <v>3154</v>
      </c>
      <c r="H3191" s="13" t="s">
        <v>31</v>
      </c>
      <c r="I3191" s="126" t="s">
        <v>3154</v>
      </c>
      <c r="J3191" s="126" t="s">
        <v>3154</v>
      </c>
      <c r="K3191" s="17">
        <f>VLOOKUP(A3191,[4]גיליון1!$A$1574:$P$7681,10,0)</f>
        <v>0</v>
      </c>
      <c r="L3191" s="17">
        <f>VLOOKUP(A3191,'[2]2023'!$A$9:$I$7853,9,0)</f>
        <v>0</v>
      </c>
      <c r="M3191" s="140" t="s">
        <v>3154</v>
      </c>
    </row>
    <row r="3192" spans="1:13" ht="15.75" outlineLevel="1">
      <c r="A3192" s="10">
        <v>1746100544</v>
      </c>
      <c r="B3192" s="11">
        <v>544</v>
      </c>
      <c r="C3192" s="19">
        <v>746100</v>
      </c>
      <c r="D3192" s="13">
        <v>1</v>
      </c>
      <c r="E3192" s="136" t="s">
        <v>3154</v>
      </c>
      <c r="F3192" s="15" t="s">
        <v>56</v>
      </c>
      <c r="G3192" s="137" t="s">
        <v>3154</v>
      </c>
      <c r="H3192" s="13" t="s">
        <v>31</v>
      </c>
      <c r="I3192" s="16">
        <f t="shared" si="167"/>
        <v>0</v>
      </c>
      <c r="J3192" s="126" t="s">
        <v>3154</v>
      </c>
      <c r="K3192" s="17">
        <v>500</v>
      </c>
      <c r="L3192" s="17">
        <f>VLOOKUP(A3192,'[2]2023'!$A$9:$I$7853,9,0)</f>
        <v>500</v>
      </c>
      <c r="M3192" s="18">
        <f>VLOOKUP(A3192,[3]data1683177749303!$A$2:$J$6448,10,0)</f>
        <v>0</v>
      </c>
    </row>
    <row r="3193" spans="1:13" ht="15.75" outlineLevel="1">
      <c r="A3193" s="10">
        <v>1746100550</v>
      </c>
      <c r="B3193" s="11">
        <v>550</v>
      </c>
      <c r="C3193" s="19">
        <v>746100</v>
      </c>
      <c r="D3193" s="13">
        <v>1</v>
      </c>
      <c r="E3193" s="136" t="s">
        <v>3154</v>
      </c>
      <c r="F3193" s="15" t="s">
        <v>1662</v>
      </c>
      <c r="G3193" s="137" t="s">
        <v>3154</v>
      </c>
      <c r="H3193" s="13" t="s">
        <v>34</v>
      </c>
      <c r="I3193" s="16">
        <f t="shared" si="167"/>
        <v>-0.10416666666666663</v>
      </c>
      <c r="J3193" s="126" t="s">
        <v>3154</v>
      </c>
      <c r="K3193" s="17">
        <v>4300</v>
      </c>
      <c r="L3193" s="17">
        <f>VLOOKUP(A3193,'[2]2023'!$A$9:$I$7853,9,0)</f>
        <v>4800</v>
      </c>
      <c r="M3193" s="18">
        <f>VLOOKUP(A3193,[3]data1683177749303!$A$2:$J$6448,10,0)</f>
        <v>6170</v>
      </c>
    </row>
    <row r="3194" spans="1:13" ht="15.75" outlineLevel="1">
      <c r="A3194" s="10">
        <v>1746100561</v>
      </c>
      <c r="B3194" s="11">
        <v>561</v>
      </c>
      <c r="C3194" s="19">
        <v>746100</v>
      </c>
      <c r="D3194" s="13">
        <v>1</v>
      </c>
      <c r="E3194" s="136" t="s">
        <v>3154</v>
      </c>
      <c r="F3194" s="15" t="s">
        <v>59</v>
      </c>
      <c r="G3194" s="137" t="s">
        <v>3154</v>
      </c>
      <c r="H3194" s="13" t="s">
        <v>34</v>
      </c>
      <c r="I3194" s="126" t="s">
        <v>3154</v>
      </c>
      <c r="J3194" s="126" t="s">
        <v>3154</v>
      </c>
      <c r="K3194" s="17">
        <f>VLOOKUP(A3194,[4]גיליון1!$A$1574:$P$7681,10,0)</f>
        <v>0</v>
      </c>
      <c r="L3194" s="17">
        <f>VLOOKUP(A3194,'[2]2023'!$A$9:$I$7853,9,0)</f>
        <v>0</v>
      </c>
      <c r="M3194" s="18">
        <f>VLOOKUP(A3194,[3]data1683177749303!$A$2:$J$6448,10,0)</f>
        <v>0</v>
      </c>
    </row>
    <row r="3195" spans="1:13" ht="15.75" outlineLevel="1">
      <c r="A3195" s="10">
        <v>1746100562</v>
      </c>
      <c r="B3195" s="11">
        <v>562</v>
      </c>
      <c r="C3195" s="19">
        <v>746100</v>
      </c>
      <c r="D3195" s="13">
        <v>1</v>
      </c>
      <c r="E3195" s="136" t="s">
        <v>3154</v>
      </c>
      <c r="F3195" s="15" t="s">
        <v>60</v>
      </c>
      <c r="G3195" s="137" t="s">
        <v>3154</v>
      </c>
      <c r="H3195" s="13" t="s">
        <v>34</v>
      </c>
      <c r="I3195" s="16">
        <f t="shared" si="167"/>
        <v>-8.6956521739130488E-2</v>
      </c>
      <c r="J3195" s="126" t="s">
        <v>3154</v>
      </c>
      <c r="K3195" s="17">
        <v>2100</v>
      </c>
      <c r="L3195" s="17">
        <f>VLOOKUP(A3195,'[2]2023'!$A$9:$I$7853,9,0)</f>
        <v>2300</v>
      </c>
      <c r="M3195" s="18">
        <f>VLOOKUP(A3195,[3]data1683177749303!$A$2:$J$6448,10,0)</f>
        <v>1409.88</v>
      </c>
    </row>
    <row r="3196" spans="1:13" ht="15.75" outlineLevel="1">
      <c r="A3196" s="10">
        <v>1746100565</v>
      </c>
      <c r="B3196" s="11">
        <v>565</v>
      </c>
      <c r="C3196" s="19">
        <v>746100</v>
      </c>
      <c r="D3196" s="13">
        <v>1</v>
      </c>
      <c r="E3196" s="136" t="s">
        <v>3154</v>
      </c>
      <c r="F3196" s="15" t="s">
        <v>1663</v>
      </c>
      <c r="G3196" s="137" t="s">
        <v>3154</v>
      </c>
      <c r="H3196" s="13" t="s">
        <v>34</v>
      </c>
      <c r="I3196" s="16">
        <f t="shared" si="167"/>
        <v>-9.8591549295774628E-2</v>
      </c>
      <c r="J3196" s="126" t="s">
        <v>3154</v>
      </c>
      <c r="K3196" s="17">
        <v>6400</v>
      </c>
      <c r="L3196" s="17">
        <f>VLOOKUP(A3196,'[2]2023'!$A$9:$I$7853,9,0)</f>
        <v>7100</v>
      </c>
      <c r="M3196" s="18">
        <f>VLOOKUP(A3196,[3]data1683177749303!$A$2:$J$6448,10,0)</f>
        <v>2366</v>
      </c>
    </row>
    <row r="3197" spans="1:13" ht="15.75" outlineLevel="1">
      <c r="A3197" s="10">
        <v>1746100571</v>
      </c>
      <c r="B3197" s="11">
        <v>571</v>
      </c>
      <c r="C3197" s="19">
        <v>746100</v>
      </c>
      <c r="D3197" s="13">
        <v>1</v>
      </c>
      <c r="E3197" s="136" t="s">
        <v>3154</v>
      </c>
      <c r="F3197" s="15" t="s">
        <v>91</v>
      </c>
      <c r="G3197" s="137" t="s">
        <v>3154</v>
      </c>
      <c r="H3197" s="13" t="s">
        <v>31</v>
      </c>
      <c r="I3197" s="16">
        <f t="shared" si="167"/>
        <v>0</v>
      </c>
      <c r="J3197" s="126" t="s">
        <v>3154</v>
      </c>
      <c r="K3197" s="17">
        <f>VLOOKUP(A3197,[4]גיליון1!$A$1574:$P$7681,10,0)</f>
        <v>293000</v>
      </c>
      <c r="L3197" s="17">
        <f>VLOOKUP(A3197,'[2]2023'!$A$9:$I$7853,9,0)</f>
        <v>293000</v>
      </c>
      <c r="M3197" s="18">
        <f>VLOOKUP(A3197,[3]data1683177749303!$A$2:$J$6448,10,0)</f>
        <v>253000</v>
      </c>
    </row>
    <row r="3198" spans="1:13" ht="15.75" outlineLevel="1">
      <c r="A3198" s="10">
        <v>1746100580</v>
      </c>
      <c r="B3198" s="11">
        <v>580</v>
      </c>
      <c r="C3198" s="19">
        <v>746100</v>
      </c>
      <c r="D3198" s="13">
        <v>1</v>
      </c>
      <c r="E3198" s="136" t="s">
        <v>3154</v>
      </c>
      <c r="F3198" s="15" t="s">
        <v>1664</v>
      </c>
      <c r="G3198" s="137" t="s">
        <v>3154</v>
      </c>
      <c r="H3198" s="13" t="s">
        <v>31</v>
      </c>
      <c r="I3198" s="16">
        <f t="shared" si="167"/>
        <v>0.22918318794607462</v>
      </c>
      <c r="J3198" s="126" t="s">
        <v>3154</v>
      </c>
      <c r="K3198" s="17">
        <f>VLOOKUP(A3198,[4]גיליון1!$A$1574:$P$7681,10,0)</f>
        <v>1550000</v>
      </c>
      <c r="L3198" s="17">
        <f>VLOOKUP(A3198,'[2]2023'!$A$9:$I$7853,9,0)</f>
        <v>1261000</v>
      </c>
      <c r="M3198" s="18">
        <f>VLOOKUP(A3198,[3]data1683177749303!$A$2:$J$6448,10,0)</f>
        <v>1000714.31</v>
      </c>
    </row>
    <row r="3199" spans="1:13" ht="15.75" outlineLevel="1">
      <c r="A3199" s="10">
        <v>1746100581</v>
      </c>
      <c r="B3199" s="11">
        <v>581</v>
      </c>
      <c r="C3199" s="19">
        <v>746100</v>
      </c>
      <c r="D3199" s="13">
        <v>1</v>
      </c>
      <c r="E3199" s="136" t="s">
        <v>3154</v>
      </c>
      <c r="F3199" s="15" t="s">
        <v>1665</v>
      </c>
      <c r="G3199" s="137" t="s">
        <v>3154</v>
      </c>
      <c r="H3199" s="13" t="s">
        <v>34</v>
      </c>
      <c r="I3199" s="16">
        <f t="shared" si="167"/>
        <v>0</v>
      </c>
      <c r="J3199" s="126" t="s">
        <v>3154</v>
      </c>
      <c r="K3199" s="17">
        <f>VLOOKUP(A3199,[4]גיליון1!$A$1574:$P$7681,10,0)</f>
        <v>35100</v>
      </c>
      <c r="L3199" s="17">
        <f>VLOOKUP(A3199,'[2]2023'!$A$9:$I$7853,9,0)</f>
        <v>35100</v>
      </c>
      <c r="M3199" s="18">
        <f>VLOOKUP(A3199,[3]data1683177749303!$A$2:$J$6448,10,0)</f>
        <v>32526.5</v>
      </c>
    </row>
    <row r="3200" spans="1:13" ht="15.75" outlineLevel="1">
      <c r="A3200" s="10">
        <v>1746100585</v>
      </c>
      <c r="B3200" s="11">
        <v>585</v>
      </c>
      <c r="C3200" s="19">
        <v>746100</v>
      </c>
      <c r="D3200" s="13">
        <v>1</v>
      </c>
      <c r="E3200" s="136" t="s">
        <v>3154</v>
      </c>
      <c r="F3200" s="15" t="s">
        <v>1543</v>
      </c>
      <c r="G3200" s="137" t="s">
        <v>3154</v>
      </c>
      <c r="H3200" s="13" t="s">
        <v>31</v>
      </c>
      <c r="I3200" s="126" t="s">
        <v>3154</v>
      </c>
      <c r="J3200" s="126" t="s">
        <v>3154</v>
      </c>
      <c r="K3200" s="17">
        <f>VLOOKUP(A3200,[4]גיליון1!$A$1574:$P$7681,10,0)</f>
        <v>0</v>
      </c>
      <c r="L3200" s="17">
        <f>VLOOKUP(A3200,'[2]2023'!$A$9:$I$7853,9,0)</f>
        <v>0</v>
      </c>
      <c r="M3200" s="140" t="s">
        <v>3154</v>
      </c>
    </row>
    <row r="3201" spans="1:13" ht="15.75" outlineLevel="1">
      <c r="A3201" s="10">
        <v>1746100586</v>
      </c>
      <c r="B3201" s="11">
        <v>586</v>
      </c>
      <c r="C3201" s="19">
        <v>746100</v>
      </c>
      <c r="D3201" s="13">
        <v>1</v>
      </c>
      <c r="E3201" s="136" t="s">
        <v>3154</v>
      </c>
      <c r="F3201" s="15" t="s">
        <v>1666</v>
      </c>
      <c r="G3201" s="137" t="s">
        <v>3154</v>
      </c>
      <c r="H3201" s="13" t="s">
        <v>34</v>
      </c>
      <c r="I3201" s="126" t="s">
        <v>3154</v>
      </c>
      <c r="J3201" s="126" t="s">
        <v>3154</v>
      </c>
      <c r="K3201" s="17">
        <f>VLOOKUP(A3201,[4]גיליון1!$A$1574:$P$7681,10,0)</f>
        <v>0</v>
      </c>
      <c r="L3201" s="17">
        <f>VLOOKUP(A3201,'[2]2023'!$A$9:$I$7853,9,0)</f>
        <v>0</v>
      </c>
      <c r="M3201" s="140" t="s">
        <v>3154</v>
      </c>
    </row>
    <row r="3202" spans="1:13" ht="15.75" outlineLevel="1">
      <c r="A3202" s="10">
        <v>1746100596</v>
      </c>
      <c r="B3202" s="11">
        <v>596</v>
      </c>
      <c r="C3202" s="19">
        <v>746100</v>
      </c>
      <c r="D3202" s="13">
        <v>1</v>
      </c>
      <c r="E3202" s="136" t="s">
        <v>3154</v>
      </c>
      <c r="F3202" s="15" t="s">
        <v>92</v>
      </c>
      <c r="G3202" s="137" t="s">
        <v>3154</v>
      </c>
      <c r="H3202" s="13" t="s">
        <v>31</v>
      </c>
      <c r="I3202" s="16">
        <f t="shared" si="167"/>
        <v>0</v>
      </c>
      <c r="J3202" s="126" t="s">
        <v>3154</v>
      </c>
      <c r="K3202" s="17">
        <f>VLOOKUP(A3202,[4]גיליון1!$A$1574:$P$7681,10,0)</f>
        <v>301000</v>
      </c>
      <c r="L3202" s="17">
        <f>VLOOKUP(A3202,'[2]2023'!$A$9:$I$7853,9,0)</f>
        <v>301000</v>
      </c>
      <c r="M3202" s="18">
        <f>VLOOKUP(A3202,[3]data1683177749303!$A$2:$J$6448,10,0)</f>
        <v>283166</v>
      </c>
    </row>
    <row r="3203" spans="1:13" ht="15.75" outlineLevel="1">
      <c r="A3203" s="10">
        <v>1746100700</v>
      </c>
      <c r="B3203" s="11">
        <v>700</v>
      </c>
      <c r="C3203" s="19">
        <v>746100</v>
      </c>
      <c r="D3203" s="13">
        <v>1</v>
      </c>
      <c r="E3203" s="136" t="s">
        <v>3154</v>
      </c>
      <c r="F3203" s="15" t="s">
        <v>61</v>
      </c>
      <c r="G3203" s="137" t="s">
        <v>3154</v>
      </c>
      <c r="H3203" s="13" t="s">
        <v>11</v>
      </c>
      <c r="I3203" s="126" t="s">
        <v>3154</v>
      </c>
      <c r="J3203" s="126" t="s">
        <v>3154</v>
      </c>
      <c r="K3203" s="17">
        <f>VLOOKUP(A3203,[4]גיליון1!$A$1574:$P$7681,10,0)</f>
        <v>0</v>
      </c>
      <c r="L3203" s="17">
        <f>VLOOKUP(A3203,'[2]2023'!$A$9:$I$7853,9,0)</f>
        <v>0</v>
      </c>
      <c r="M3203" s="140" t="s">
        <v>3154</v>
      </c>
    </row>
    <row r="3204" spans="1:13" ht="15.75" outlineLevel="1">
      <c r="A3204" s="10">
        <v>1746100715</v>
      </c>
      <c r="B3204" s="11">
        <v>715</v>
      </c>
      <c r="C3204" s="19">
        <v>746100</v>
      </c>
      <c r="D3204" s="13">
        <v>1</v>
      </c>
      <c r="E3204" s="136" t="s">
        <v>3154</v>
      </c>
      <c r="F3204" s="15" t="s">
        <v>105</v>
      </c>
      <c r="G3204" s="137" t="s">
        <v>3154</v>
      </c>
      <c r="H3204" s="13" t="s">
        <v>34</v>
      </c>
      <c r="I3204" s="16">
        <f>K3204/L3204-1</f>
        <v>0.18421052631578938</v>
      </c>
      <c r="J3204" s="126" t="s">
        <v>3154</v>
      </c>
      <c r="K3204" s="17">
        <f>VLOOKUP(A3204,[4]גיליון1!$A$1574:$P$7681,10,0)</f>
        <v>45000</v>
      </c>
      <c r="L3204" s="17">
        <f>VLOOKUP(A3204,'[2]2023'!$A$9:$I$7853,9,0)</f>
        <v>38000</v>
      </c>
      <c r="M3204" s="18">
        <f>VLOOKUP(A3204,[3]data1683177749303!$A$2:$J$6448,10,0)</f>
        <v>15075</v>
      </c>
    </row>
    <row r="3205" spans="1:13" ht="15.75" outlineLevel="1">
      <c r="A3205" s="10">
        <v>1746100722</v>
      </c>
      <c r="B3205" s="11">
        <v>722</v>
      </c>
      <c r="C3205" s="19">
        <v>746100</v>
      </c>
      <c r="D3205" s="13">
        <v>1</v>
      </c>
      <c r="E3205" s="136" t="s">
        <v>3154</v>
      </c>
      <c r="F3205" s="15" t="s">
        <v>64</v>
      </c>
      <c r="G3205" s="137" t="s">
        <v>3154</v>
      </c>
      <c r="H3205" s="13" t="s">
        <v>34</v>
      </c>
      <c r="I3205" s="16">
        <f>K3205/L3205-1</f>
        <v>8.9473684210526372E-2</v>
      </c>
      <c r="J3205" s="126" t="s">
        <v>3154</v>
      </c>
      <c r="K3205" s="17">
        <f>VLOOKUP(A3205,[4]גיליון1!$A$1574:$P$7681,10,0)</f>
        <v>103500</v>
      </c>
      <c r="L3205" s="17">
        <f>VLOOKUP(A3205,'[2]2023'!$A$9:$I$7853,9,0)</f>
        <v>95000</v>
      </c>
      <c r="M3205" s="18">
        <f>VLOOKUP(A3205,[3]data1683177749303!$A$2:$J$6448,10,0)</f>
        <v>92415.83</v>
      </c>
    </row>
    <row r="3206" spans="1:13" ht="15.75" outlineLevel="1">
      <c r="A3206" s="10">
        <v>1746100723</v>
      </c>
      <c r="B3206" s="11">
        <v>723</v>
      </c>
      <c r="C3206" s="19">
        <v>746100</v>
      </c>
      <c r="D3206" s="13">
        <v>1</v>
      </c>
      <c r="E3206" s="136" t="s">
        <v>3154</v>
      </c>
      <c r="F3206" s="15" t="s">
        <v>1667</v>
      </c>
      <c r="G3206" s="137" t="s">
        <v>3154</v>
      </c>
      <c r="H3206" s="13" t="s">
        <v>34</v>
      </c>
      <c r="I3206" s="126" t="s">
        <v>3154</v>
      </c>
      <c r="J3206" s="126" t="s">
        <v>3154</v>
      </c>
      <c r="K3206" s="17">
        <f>VLOOKUP(A3206,[4]גיליון1!$A$1574:$P$7681,10,0)</f>
        <v>0</v>
      </c>
      <c r="L3206" s="17">
        <f>VLOOKUP(A3206,'[2]2023'!$A$9:$I$7853,9,0)</f>
        <v>0</v>
      </c>
      <c r="M3206" s="140" t="s">
        <v>3154</v>
      </c>
    </row>
    <row r="3207" spans="1:13" ht="15.75" outlineLevel="1">
      <c r="A3207" s="10">
        <v>1746100725</v>
      </c>
      <c r="B3207" s="11">
        <v>725</v>
      </c>
      <c r="C3207" s="19">
        <v>746100</v>
      </c>
      <c r="D3207" s="13">
        <v>1</v>
      </c>
      <c r="E3207" s="136" t="s">
        <v>3154</v>
      </c>
      <c r="F3207" s="15" t="s">
        <v>1668</v>
      </c>
      <c r="G3207" s="137" t="s">
        <v>3154</v>
      </c>
      <c r="H3207" s="13" t="s">
        <v>34</v>
      </c>
      <c r="I3207" s="126" t="s">
        <v>3154</v>
      </c>
      <c r="J3207" s="126" t="s">
        <v>3154</v>
      </c>
      <c r="K3207" s="17">
        <f>VLOOKUP(A3207,[4]גיליון1!$A$1574:$P$7681,10,0)</f>
        <v>0</v>
      </c>
      <c r="L3207" s="17">
        <f>VLOOKUP(A3207,'[2]2023'!$A$9:$I$7853,9,0)</f>
        <v>0</v>
      </c>
      <c r="M3207" s="140" t="s">
        <v>3154</v>
      </c>
    </row>
    <row r="3208" spans="1:13" ht="15.75" outlineLevel="1">
      <c r="A3208" s="10">
        <v>1746100728</v>
      </c>
      <c r="B3208" s="11">
        <v>728</v>
      </c>
      <c r="C3208" s="19">
        <v>746100</v>
      </c>
      <c r="D3208" s="13">
        <v>1</v>
      </c>
      <c r="E3208" s="136" t="s">
        <v>3154</v>
      </c>
      <c r="F3208" s="15" t="s">
        <v>1669</v>
      </c>
      <c r="G3208" s="137" t="s">
        <v>3154</v>
      </c>
      <c r="H3208" s="13" t="s">
        <v>34</v>
      </c>
      <c r="I3208" s="16">
        <f>K3208/L3208-1</f>
        <v>0.11531100478468903</v>
      </c>
      <c r="J3208" s="126" t="s">
        <v>3154</v>
      </c>
      <c r="K3208" s="17">
        <f>VLOOKUP(A3208,[4]גיליון1!$A$1574:$P$7681,10,0)</f>
        <v>699300</v>
      </c>
      <c r="L3208" s="17">
        <f>VLOOKUP(A3208,'[2]2023'!$A$9:$I$7853,9,0)</f>
        <v>627000</v>
      </c>
      <c r="M3208" s="18">
        <f>VLOOKUP(A3208,[3]data1683177749303!$A$2:$J$6448,10,0)</f>
        <v>619322</v>
      </c>
    </row>
    <row r="3209" spans="1:13" ht="15.75" outlineLevel="1">
      <c r="A3209" s="10">
        <v>1746100737</v>
      </c>
      <c r="B3209" s="11">
        <v>737</v>
      </c>
      <c r="C3209" s="19">
        <v>746100</v>
      </c>
      <c r="D3209" s="13">
        <v>1</v>
      </c>
      <c r="E3209" s="136" t="s">
        <v>3154</v>
      </c>
      <c r="F3209" s="15" t="s">
        <v>1670</v>
      </c>
      <c r="G3209" s="137" t="s">
        <v>3154</v>
      </c>
      <c r="H3209" s="13" t="s">
        <v>31</v>
      </c>
      <c r="I3209" s="126" t="s">
        <v>3154</v>
      </c>
      <c r="J3209" s="126" t="s">
        <v>3154</v>
      </c>
      <c r="K3209" s="17">
        <f>VLOOKUP(A3209,[4]גיליון1!$A$1574:$P$7681,10,0)</f>
        <v>0</v>
      </c>
      <c r="L3209" s="17">
        <f>VLOOKUP(A3209,'[2]2023'!$A$9:$I$7853,9,0)</f>
        <v>0</v>
      </c>
      <c r="M3209" s="18">
        <f>VLOOKUP(A3209,[3]data1683177749303!$A$2:$J$6448,10,0)</f>
        <v>0</v>
      </c>
    </row>
    <row r="3210" spans="1:13" ht="15.75" outlineLevel="1">
      <c r="A3210" s="10">
        <v>1746100742</v>
      </c>
      <c r="B3210" s="11">
        <v>742</v>
      </c>
      <c r="C3210" s="19">
        <v>746100</v>
      </c>
      <c r="D3210" s="13">
        <v>1</v>
      </c>
      <c r="E3210" s="136" t="s">
        <v>3154</v>
      </c>
      <c r="F3210" s="15" t="s">
        <v>65</v>
      </c>
      <c r="G3210" s="137" t="s">
        <v>3154</v>
      </c>
      <c r="H3210" s="13" t="s">
        <v>34</v>
      </c>
      <c r="I3210" s="16">
        <f>K3210/L3210-1</f>
        <v>-0.10087719298245612</v>
      </c>
      <c r="J3210" s="126" t="s">
        <v>3154</v>
      </c>
      <c r="K3210" s="17">
        <v>41000</v>
      </c>
      <c r="L3210" s="17">
        <f>VLOOKUP(A3210,'[2]2023'!$A$9:$I$7853,9,0)</f>
        <v>45600</v>
      </c>
      <c r="M3210" s="18">
        <f>VLOOKUP(A3210,[3]data1683177749303!$A$2:$J$6448,10,0)</f>
        <v>38246.589999999997</v>
      </c>
    </row>
    <row r="3211" spans="1:13" ht="15.75" outlineLevel="1">
      <c r="A3211" s="10">
        <v>1746100743</v>
      </c>
      <c r="B3211" s="11">
        <v>743</v>
      </c>
      <c r="C3211" s="19">
        <v>746100</v>
      </c>
      <c r="D3211" s="13">
        <v>1</v>
      </c>
      <c r="E3211" s="136" t="s">
        <v>3154</v>
      </c>
      <c r="F3211" s="15" t="s">
        <v>1671</v>
      </c>
      <c r="G3211" s="137" t="s">
        <v>3154</v>
      </c>
      <c r="H3211" s="13" t="s">
        <v>34</v>
      </c>
      <c r="I3211" s="126" t="s">
        <v>3154</v>
      </c>
      <c r="J3211" s="126" t="s">
        <v>3154</v>
      </c>
      <c r="K3211" s="17">
        <f>VLOOKUP(A3211,[4]גיליון1!$A$1574:$P$7681,10,0)</f>
        <v>0</v>
      </c>
      <c r="L3211" s="17">
        <f>VLOOKUP(A3211,'[2]2023'!$A$9:$I$7853,9,0)</f>
        <v>0</v>
      </c>
      <c r="M3211" s="18">
        <f>VLOOKUP(A3211,[3]data1683177749303!$A$2:$J$6448,10,0)</f>
        <v>0</v>
      </c>
    </row>
    <row r="3212" spans="1:13" ht="15.75" outlineLevel="1">
      <c r="A3212" s="10">
        <v>1746100745</v>
      </c>
      <c r="B3212" s="11">
        <v>745</v>
      </c>
      <c r="C3212" s="19">
        <v>746100</v>
      </c>
      <c r="D3212" s="13">
        <v>1</v>
      </c>
      <c r="E3212" s="136" t="s">
        <v>3154</v>
      </c>
      <c r="F3212" s="15" t="s">
        <v>66</v>
      </c>
      <c r="G3212" s="137" t="s">
        <v>3154</v>
      </c>
      <c r="H3212" s="13" t="s">
        <v>31</v>
      </c>
      <c r="I3212" s="126" t="s">
        <v>3154</v>
      </c>
      <c r="J3212" s="126" t="s">
        <v>3154</v>
      </c>
      <c r="K3212" s="17">
        <f>VLOOKUP(A3212,[4]גיליון1!$A$1574:$P$7681,10,0)</f>
        <v>0</v>
      </c>
      <c r="L3212" s="17">
        <f>VLOOKUP(A3212,'[2]2023'!$A$9:$I$7853,9,0)</f>
        <v>0</v>
      </c>
      <c r="M3212" s="18">
        <f>VLOOKUP(A3212,[3]data1683177749303!$A$2:$J$6448,10,0)</f>
        <v>0</v>
      </c>
    </row>
    <row r="3213" spans="1:13" ht="15.75" outlineLevel="1">
      <c r="A3213" s="10">
        <v>1746100746</v>
      </c>
      <c r="B3213" s="11">
        <v>746</v>
      </c>
      <c r="C3213" s="19">
        <v>746100</v>
      </c>
      <c r="D3213" s="13">
        <v>1</v>
      </c>
      <c r="E3213" s="136" t="s">
        <v>3154</v>
      </c>
      <c r="F3213" s="15" t="s">
        <v>67</v>
      </c>
      <c r="G3213" s="137" t="s">
        <v>3154</v>
      </c>
      <c r="H3213" s="13" t="s">
        <v>31</v>
      </c>
      <c r="I3213" s="126" t="s">
        <v>3154</v>
      </c>
      <c r="J3213" s="126" t="s">
        <v>3154</v>
      </c>
      <c r="K3213" s="17">
        <f>VLOOKUP(A3213,[4]גיליון1!$A$1574:$P$7681,10,0)</f>
        <v>0</v>
      </c>
      <c r="L3213" s="17">
        <f>VLOOKUP(A3213,'[2]2023'!$A$9:$I$7853,9,0)</f>
        <v>0</v>
      </c>
      <c r="M3213" s="18">
        <f>VLOOKUP(A3213,[3]data1683177749303!$A$2:$J$6448,10,0)</f>
        <v>0</v>
      </c>
    </row>
    <row r="3214" spans="1:13" ht="15.75" outlineLevel="1">
      <c r="A3214" s="10">
        <v>1746100752</v>
      </c>
      <c r="B3214" s="11">
        <v>752</v>
      </c>
      <c r="C3214" s="19">
        <v>746100</v>
      </c>
      <c r="D3214" s="13">
        <v>1</v>
      </c>
      <c r="E3214" s="136" t="s">
        <v>3154</v>
      </c>
      <c r="F3214" s="15" t="s">
        <v>1672</v>
      </c>
      <c r="G3214" s="137" t="s">
        <v>3154</v>
      </c>
      <c r="H3214" s="13" t="s">
        <v>31</v>
      </c>
      <c r="I3214" s="126" t="s">
        <v>3154</v>
      </c>
      <c r="J3214" s="126" t="s">
        <v>3154</v>
      </c>
      <c r="K3214" s="17">
        <f>VLOOKUP(A3214,[4]גיליון1!$A$1574:$P$7681,10,0)</f>
        <v>0</v>
      </c>
      <c r="L3214" s="17">
        <f>VLOOKUP(A3214,'[2]2023'!$A$9:$I$7853,9,0)</f>
        <v>0</v>
      </c>
      <c r="M3214" s="140" t="s">
        <v>3154</v>
      </c>
    </row>
    <row r="3215" spans="1:13" ht="15.75" outlineLevel="1">
      <c r="A3215" s="10">
        <v>1746100753</v>
      </c>
      <c r="B3215" s="11">
        <v>753</v>
      </c>
      <c r="C3215" s="19">
        <v>746100</v>
      </c>
      <c r="D3215" s="13">
        <v>1</v>
      </c>
      <c r="E3215" s="136" t="s">
        <v>3154</v>
      </c>
      <c r="F3215" s="15" t="s">
        <v>28</v>
      </c>
      <c r="G3215" s="137" t="s">
        <v>3154</v>
      </c>
      <c r="H3215" s="13" t="s">
        <v>31</v>
      </c>
      <c r="I3215" s="126" t="s">
        <v>3154</v>
      </c>
      <c r="J3215" s="126" t="s">
        <v>3154</v>
      </c>
      <c r="K3215" s="17">
        <f>VLOOKUP(A3215,[4]גיליון1!$A$1574:$P$7681,10,0)</f>
        <v>0</v>
      </c>
      <c r="L3215" s="17">
        <f>VLOOKUP(A3215,'[2]2023'!$A$9:$I$7853,9,0)</f>
        <v>0</v>
      </c>
      <c r="M3215" s="140" t="s">
        <v>3154</v>
      </c>
    </row>
    <row r="3216" spans="1:13" ht="15.75" outlineLevel="1">
      <c r="A3216" s="10">
        <v>1746100754</v>
      </c>
      <c r="B3216" s="11">
        <v>754</v>
      </c>
      <c r="C3216" s="19">
        <v>746100</v>
      </c>
      <c r="D3216" s="13">
        <v>1</v>
      </c>
      <c r="E3216" s="136" t="s">
        <v>3154</v>
      </c>
      <c r="F3216" s="15" t="s">
        <v>1673</v>
      </c>
      <c r="G3216" s="137" t="s">
        <v>3154</v>
      </c>
      <c r="H3216" s="13" t="s">
        <v>31</v>
      </c>
      <c r="I3216" s="16">
        <f t="shared" ref="I3216:I3228" si="169">K3216/L3216-1</f>
        <v>-9.9845201238390136E-2</v>
      </c>
      <c r="J3216" s="126" t="s">
        <v>3154</v>
      </c>
      <c r="K3216" s="17">
        <v>116300</v>
      </c>
      <c r="L3216" s="17">
        <f>VLOOKUP(A3216,'[2]2023'!$A$9:$I$7853,9,0)</f>
        <v>129200</v>
      </c>
      <c r="M3216" s="18">
        <f>VLOOKUP(A3216,[3]data1683177749303!$A$2:$J$6448,10,0)</f>
        <v>122610</v>
      </c>
    </row>
    <row r="3217" spans="1:13" ht="15.75" outlineLevel="1">
      <c r="A3217" s="10">
        <v>1746100755</v>
      </c>
      <c r="B3217" s="11">
        <v>755</v>
      </c>
      <c r="C3217" s="19">
        <v>746100</v>
      </c>
      <c r="D3217" s="13">
        <v>1</v>
      </c>
      <c r="E3217" s="136" t="s">
        <v>3154</v>
      </c>
      <c r="F3217" s="15" t="s">
        <v>1674</v>
      </c>
      <c r="G3217" s="137" t="s">
        <v>3154</v>
      </c>
      <c r="H3217" s="13" t="s">
        <v>31</v>
      </c>
      <c r="I3217" s="16">
        <f t="shared" si="169"/>
        <v>0.11662531017369737</v>
      </c>
      <c r="J3217" s="126" t="s">
        <v>3154</v>
      </c>
      <c r="K3217" s="17">
        <f>VLOOKUP(A3217,[4]גיליון1!$A$1574:$P$7681,10,0)</f>
        <v>90000</v>
      </c>
      <c r="L3217" s="17">
        <f>VLOOKUP(A3217,'[2]2023'!$A$9:$I$7853,9,0)</f>
        <v>80600</v>
      </c>
      <c r="M3217" s="18">
        <f>VLOOKUP(A3217,[3]data1683177749303!$A$2:$J$6448,10,0)</f>
        <v>82722.570000000007</v>
      </c>
    </row>
    <row r="3218" spans="1:13" ht="15.75" outlineLevel="1">
      <c r="A3218" s="10">
        <v>1746100756</v>
      </c>
      <c r="B3218" s="11">
        <v>756</v>
      </c>
      <c r="C3218" s="19">
        <v>746100</v>
      </c>
      <c r="D3218" s="13">
        <v>1</v>
      </c>
      <c r="E3218" s="136" t="s">
        <v>3154</v>
      </c>
      <c r="F3218" s="15" t="s">
        <v>70</v>
      </c>
      <c r="G3218" s="137" t="s">
        <v>3154</v>
      </c>
      <c r="H3218" s="13" t="s">
        <v>31</v>
      </c>
      <c r="I3218" s="16">
        <f t="shared" si="169"/>
        <v>0</v>
      </c>
      <c r="J3218" s="126" t="s">
        <v>3154</v>
      </c>
      <c r="K3218" s="17">
        <f>VLOOKUP(A3218,[4]גיליון1!$A$1574:$P$7681,10,0)</f>
        <v>35000</v>
      </c>
      <c r="L3218" s="17">
        <f>VLOOKUP(A3218,'[2]2023'!$A$9:$I$7853,9,0)</f>
        <v>35000</v>
      </c>
      <c r="M3218" s="18">
        <f>VLOOKUP(A3218,[3]data1683177749303!$A$2:$J$6448,10,0)</f>
        <v>26708.67</v>
      </c>
    </row>
    <row r="3219" spans="1:13" ht="15.75" outlineLevel="1">
      <c r="A3219" s="10">
        <v>1746100757</v>
      </c>
      <c r="B3219" s="11">
        <v>757</v>
      </c>
      <c r="C3219" s="19">
        <v>746100</v>
      </c>
      <c r="D3219" s="13">
        <v>1</v>
      </c>
      <c r="E3219" s="136" t="s">
        <v>3154</v>
      </c>
      <c r="F3219" s="15" t="s">
        <v>1675</v>
      </c>
      <c r="G3219" s="137" t="s">
        <v>3154</v>
      </c>
      <c r="H3219" s="13" t="s">
        <v>34</v>
      </c>
      <c r="I3219" s="16">
        <f t="shared" si="169"/>
        <v>0</v>
      </c>
      <c r="J3219" s="126" t="s">
        <v>3154</v>
      </c>
      <c r="K3219" s="17">
        <f>VLOOKUP(A3219,[4]גיליון1!$A$1574:$P$7681,10,0)</f>
        <v>1400000</v>
      </c>
      <c r="L3219" s="17">
        <f>VLOOKUP(A3219,'[2]2023'!$A$9:$I$7853,9,0)</f>
        <v>1400000</v>
      </c>
      <c r="M3219" s="18">
        <f>VLOOKUP(A3219,[3]data1683177749303!$A$2:$J$6448,10,0)</f>
        <v>1333301</v>
      </c>
    </row>
    <row r="3220" spans="1:13" ht="15.75" outlineLevel="1">
      <c r="A3220" s="10">
        <v>1746100758</v>
      </c>
      <c r="B3220" s="11">
        <v>758</v>
      </c>
      <c r="C3220" s="19">
        <v>746100</v>
      </c>
      <c r="D3220" s="13">
        <v>1</v>
      </c>
      <c r="E3220" s="136" t="s">
        <v>3154</v>
      </c>
      <c r="F3220" s="15" t="s">
        <v>1676</v>
      </c>
      <c r="G3220" s="137" t="s">
        <v>3154</v>
      </c>
      <c r="H3220" s="13" t="s">
        <v>31</v>
      </c>
      <c r="I3220" s="16">
        <f t="shared" si="169"/>
        <v>0.19626016260162604</v>
      </c>
      <c r="J3220" s="126" t="s">
        <v>3154</v>
      </c>
      <c r="K3220" s="17">
        <f>VLOOKUP(A3220,[4]גיליון1!$A$1574:$P$7681,10,0)</f>
        <v>14714000</v>
      </c>
      <c r="L3220" s="17">
        <f>VLOOKUP(A3220,'[2]2023'!$A$9:$I$7853,9,0)</f>
        <v>12300000</v>
      </c>
      <c r="M3220" s="18">
        <f>VLOOKUP(A3220,[3]data1683177749303!$A$2:$J$6448,10,0)</f>
        <v>11087313.58</v>
      </c>
    </row>
    <row r="3221" spans="1:13" ht="15.75" outlineLevel="1">
      <c r="A3221" s="10">
        <v>1746100759</v>
      </c>
      <c r="B3221" s="11">
        <v>759</v>
      </c>
      <c r="C3221" s="19">
        <v>746100</v>
      </c>
      <c r="D3221" s="13">
        <v>1</v>
      </c>
      <c r="E3221" s="136" t="s">
        <v>3154</v>
      </c>
      <c r="F3221" s="15" t="s">
        <v>1677</v>
      </c>
      <c r="G3221" s="137" t="s">
        <v>3154</v>
      </c>
      <c r="H3221" s="13" t="s">
        <v>34</v>
      </c>
      <c r="I3221" s="16">
        <f t="shared" si="169"/>
        <v>7.1428571428571397E-2</v>
      </c>
      <c r="J3221" s="126" t="s">
        <v>3154</v>
      </c>
      <c r="K3221" s="17">
        <f>VLOOKUP(A3221,[4]גיליון1!$A$1574:$P$7681,10,0)</f>
        <v>450000</v>
      </c>
      <c r="L3221" s="17">
        <f>VLOOKUP(A3221,'[2]2023'!$A$9:$I$7853,9,0)</f>
        <v>420000</v>
      </c>
      <c r="M3221" s="18">
        <f>VLOOKUP(A3221,[3]data1683177749303!$A$2:$J$6448,10,0)</f>
        <v>397689.1</v>
      </c>
    </row>
    <row r="3222" spans="1:13" ht="15.75" outlineLevel="1">
      <c r="A3222" s="10">
        <v>1746100760</v>
      </c>
      <c r="B3222" s="11">
        <v>760</v>
      </c>
      <c r="C3222" s="19">
        <v>746100</v>
      </c>
      <c r="D3222" s="13">
        <v>1</v>
      </c>
      <c r="E3222" s="136" t="s">
        <v>3154</v>
      </c>
      <c r="F3222" s="15" t="s">
        <v>1678</v>
      </c>
      <c r="G3222" s="137" t="s">
        <v>3154</v>
      </c>
      <c r="H3222" s="13" t="s">
        <v>31</v>
      </c>
      <c r="I3222" s="16">
        <f t="shared" si="169"/>
        <v>3.6363636363636376E-2</v>
      </c>
      <c r="J3222" s="126" t="s">
        <v>3154</v>
      </c>
      <c r="K3222" s="17">
        <f>VLOOKUP(A3222,[4]גיליון1!$A$1574:$P$7681,10,0)</f>
        <v>570000</v>
      </c>
      <c r="L3222" s="17">
        <f>VLOOKUP(A3222,'[2]2023'!$A$9:$I$7853,9,0)</f>
        <v>550000</v>
      </c>
      <c r="M3222" s="18">
        <f>VLOOKUP(A3222,[3]data1683177749303!$A$2:$J$6448,10,0)</f>
        <v>521543.54</v>
      </c>
    </row>
    <row r="3223" spans="1:13" ht="15.75" outlineLevel="1">
      <c r="A3223" s="10">
        <v>1746100780</v>
      </c>
      <c r="B3223" s="11">
        <v>780</v>
      </c>
      <c r="C3223" s="19">
        <v>746100</v>
      </c>
      <c r="D3223" s="13">
        <v>1</v>
      </c>
      <c r="E3223" s="136" t="s">
        <v>3154</v>
      </c>
      <c r="F3223" s="15" t="s">
        <v>1679</v>
      </c>
      <c r="G3223" s="137" t="s">
        <v>3154</v>
      </c>
      <c r="H3223" s="13" t="s">
        <v>34</v>
      </c>
      <c r="I3223" s="16">
        <f t="shared" si="169"/>
        <v>-4.166666666666663E-2</v>
      </c>
      <c r="J3223" s="126" t="s">
        <v>3154</v>
      </c>
      <c r="K3223" s="17">
        <v>2300</v>
      </c>
      <c r="L3223" s="17">
        <f>VLOOKUP(A3223,'[2]2023'!$A$9:$I$7853,9,0)</f>
        <v>2400</v>
      </c>
      <c r="M3223" s="18">
        <f>VLOOKUP(A3223,[3]data1683177749303!$A$2:$J$6448,10,0)</f>
        <v>2400</v>
      </c>
    </row>
    <row r="3224" spans="1:13" ht="15.75" outlineLevel="1">
      <c r="A3224" s="10">
        <v>1746100781</v>
      </c>
      <c r="B3224" s="11">
        <v>781</v>
      </c>
      <c r="C3224" s="19">
        <v>746100</v>
      </c>
      <c r="D3224" s="13">
        <v>1</v>
      </c>
      <c r="E3224" s="136" t="s">
        <v>3154</v>
      </c>
      <c r="F3224" s="15" t="s">
        <v>1680</v>
      </c>
      <c r="G3224" s="137" t="s">
        <v>3154</v>
      </c>
      <c r="H3224" s="13" t="s">
        <v>34</v>
      </c>
      <c r="I3224" s="16">
        <f t="shared" si="169"/>
        <v>3.8461538461538547E-2</v>
      </c>
      <c r="J3224" s="126" t="s">
        <v>3154</v>
      </c>
      <c r="K3224" s="17">
        <f>VLOOKUP(A3224,[4]גיליון1!$A$1574:$P$7681,10,0)</f>
        <v>5400</v>
      </c>
      <c r="L3224" s="17">
        <f>VLOOKUP(A3224,'[2]2023'!$A$9:$I$7853,9,0)</f>
        <v>5200</v>
      </c>
      <c r="M3224" s="18">
        <f>VLOOKUP(A3224,[3]data1683177749303!$A$2:$J$6448,10,0)</f>
        <v>6370</v>
      </c>
    </row>
    <row r="3225" spans="1:13" ht="15.75" outlineLevel="1">
      <c r="A3225" s="10">
        <v>1746100782</v>
      </c>
      <c r="B3225" s="11">
        <v>782</v>
      </c>
      <c r="C3225" s="19">
        <v>746100</v>
      </c>
      <c r="D3225" s="13">
        <v>1</v>
      </c>
      <c r="E3225" s="136" t="s">
        <v>3154</v>
      </c>
      <c r="F3225" s="15" t="s">
        <v>1681</v>
      </c>
      <c r="G3225" s="137" t="s">
        <v>3154</v>
      </c>
      <c r="H3225" s="13" t="s">
        <v>34</v>
      </c>
      <c r="I3225" s="16">
        <f t="shared" si="169"/>
        <v>3.125E-2</v>
      </c>
      <c r="J3225" s="126" t="s">
        <v>3154</v>
      </c>
      <c r="K3225" s="17">
        <f>VLOOKUP(A3225,[4]גיליון1!$A$1574:$P$7681,10,0)</f>
        <v>330000</v>
      </c>
      <c r="L3225" s="17">
        <f>VLOOKUP(A3225,'[2]2023'!$A$9:$I$7853,9,0)</f>
        <v>320000</v>
      </c>
      <c r="M3225" s="18">
        <f>VLOOKUP(A3225,[3]data1683177749303!$A$2:$J$6448,10,0)</f>
        <v>297386.68</v>
      </c>
    </row>
    <row r="3226" spans="1:13" ht="15.75" outlineLevel="1">
      <c r="A3226" s="10">
        <v>1746100783</v>
      </c>
      <c r="B3226" s="11">
        <v>783</v>
      </c>
      <c r="C3226" s="19">
        <v>746100</v>
      </c>
      <c r="D3226" s="13">
        <v>1</v>
      </c>
      <c r="E3226" s="136" t="s">
        <v>3154</v>
      </c>
      <c r="F3226" s="15" t="s">
        <v>1682</v>
      </c>
      <c r="G3226" s="137" t="s">
        <v>3154</v>
      </c>
      <c r="H3226" s="13" t="s">
        <v>34</v>
      </c>
      <c r="I3226" s="16">
        <f t="shared" si="169"/>
        <v>2</v>
      </c>
      <c r="J3226" s="126" t="s">
        <v>3154</v>
      </c>
      <c r="K3226" s="17">
        <f>VLOOKUP(A3226,[4]גיליון1!$A$1574:$P$7681,10,0)</f>
        <v>600000</v>
      </c>
      <c r="L3226" s="17">
        <f>VLOOKUP(A3226,'[2]2023'!$A$9:$I$7853,9,0)</f>
        <v>200000</v>
      </c>
      <c r="M3226" s="18">
        <f>VLOOKUP(A3226,[3]data1683177749303!$A$2:$J$6448,10,0)</f>
        <v>116736</v>
      </c>
    </row>
    <row r="3227" spans="1:13" ht="15.75" outlineLevel="1">
      <c r="A3227" s="10">
        <v>1746100784</v>
      </c>
      <c r="B3227" s="11">
        <v>784</v>
      </c>
      <c r="C3227" s="19">
        <v>746100</v>
      </c>
      <c r="D3227" s="13">
        <v>1</v>
      </c>
      <c r="E3227" s="136" t="s">
        <v>3154</v>
      </c>
      <c r="F3227" s="15" t="s">
        <v>1683</v>
      </c>
      <c r="G3227" s="137" t="s">
        <v>3154</v>
      </c>
      <c r="H3227" s="13" t="s">
        <v>34</v>
      </c>
      <c r="I3227" s="16">
        <f t="shared" si="169"/>
        <v>-9.9999999999999978E-2</v>
      </c>
      <c r="J3227" s="126" t="s">
        <v>3154</v>
      </c>
      <c r="K3227" s="17">
        <f>VLOOKUP(A3227,[4]גיליון1!$A$1574:$P$7681,10,0)</f>
        <v>6300</v>
      </c>
      <c r="L3227" s="17">
        <f>VLOOKUP(A3227,'[2]2023'!$A$9:$I$7853,9,0)</f>
        <v>7000</v>
      </c>
      <c r="M3227" s="18">
        <f>VLOOKUP(A3227,[3]data1683177749303!$A$2:$J$6448,10,0)</f>
        <v>3129.41</v>
      </c>
    </row>
    <row r="3228" spans="1:13" ht="15.75" outlineLevel="1">
      <c r="A3228" s="10">
        <v>1746100794</v>
      </c>
      <c r="B3228" s="11">
        <v>794</v>
      </c>
      <c r="C3228" s="19">
        <v>746100</v>
      </c>
      <c r="D3228" s="13">
        <v>1</v>
      </c>
      <c r="E3228" s="136" t="s">
        <v>3154</v>
      </c>
      <c r="F3228" s="15" t="s">
        <v>73</v>
      </c>
      <c r="G3228" s="137" t="s">
        <v>3154</v>
      </c>
      <c r="H3228" s="13" t="s">
        <v>31</v>
      </c>
      <c r="I3228" s="16">
        <f t="shared" si="169"/>
        <v>0</v>
      </c>
      <c r="J3228" s="126" t="s">
        <v>3154</v>
      </c>
      <c r="K3228" s="17">
        <f>VLOOKUP(A3228,[4]גיליון1!$A$1574:$P$7681,10,0)</f>
        <v>128000</v>
      </c>
      <c r="L3228" s="17">
        <f>VLOOKUP(A3228,'[2]2023'!$A$9:$I$7853,9,0)</f>
        <v>128000</v>
      </c>
      <c r="M3228" s="18">
        <f>VLOOKUP(A3228,[3]data1683177749303!$A$2:$J$6448,10,0)</f>
        <v>142298</v>
      </c>
    </row>
    <row r="3229" spans="1:13" ht="15.75" outlineLevel="1">
      <c r="A3229" s="10">
        <v>1746100800</v>
      </c>
      <c r="B3229" s="11">
        <v>800</v>
      </c>
      <c r="C3229" s="19">
        <v>746100</v>
      </c>
      <c r="D3229" s="13">
        <v>1</v>
      </c>
      <c r="E3229" s="136" t="s">
        <v>3154</v>
      </c>
      <c r="F3229" s="15" t="s">
        <v>1411</v>
      </c>
      <c r="G3229" s="137" t="s">
        <v>3154</v>
      </c>
      <c r="H3229" s="13" t="s">
        <v>11</v>
      </c>
      <c r="I3229" s="126" t="s">
        <v>3154</v>
      </c>
      <c r="J3229" s="126" t="s">
        <v>3154</v>
      </c>
      <c r="K3229" s="17">
        <f>VLOOKUP(A3229,[4]גיליון1!$A$1574:$P$7681,10,0)</f>
        <v>0</v>
      </c>
      <c r="L3229" s="17">
        <f>VLOOKUP(A3229,'[2]2023'!$A$9:$I$7853,9,0)</f>
        <v>0</v>
      </c>
      <c r="M3229" s="140" t="s">
        <v>3154</v>
      </c>
    </row>
    <row r="3230" spans="1:13" ht="15.75" outlineLevel="1">
      <c r="A3230" s="10">
        <v>1746100870</v>
      </c>
      <c r="B3230" s="11">
        <v>870</v>
      </c>
      <c r="C3230" s="19">
        <v>746100</v>
      </c>
      <c r="D3230" s="13">
        <v>1</v>
      </c>
      <c r="E3230" s="136" t="s">
        <v>3154</v>
      </c>
      <c r="F3230" s="15" t="s">
        <v>1684</v>
      </c>
      <c r="G3230" s="137" t="s">
        <v>3154</v>
      </c>
      <c r="H3230" s="13" t="s">
        <v>34</v>
      </c>
      <c r="I3230" s="126" t="s">
        <v>3154</v>
      </c>
      <c r="J3230" s="126" t="s">
        <v>3154</v>
      </c>
      <c r="K3230" s="17">
        <f>VLOOKUP(A3230,[4]גיליון1!$A$1574:$P$7681,10,0)</f>
        <v>0</v>
      </c>
      <c r="L3230" s="17">
        <f>VLOOKUP(A3230,'[2]2023'!$A$9:$I$7853,9,0)</f>
        <v>0</v>
      </c>
      <c r="M3230" s="140" t="s">
        <v>3154</v>
      </c>
    </row>
    <row r="3231" spans="1:13" ht="15.75" outlineLevel="1">
      <c r="A3231" s="10">
        <v>1746100900</v>
      </c>
      <c r="B3231" s="11">
        <v>900</v>
      </c>
      <c r="C3231" s="19">
        <v>746100</v>
      </c>
      <c r="D3231" s="13">
        <v>1</v>
      </c>
      <c r="E3231" s="136" t="s">
        <v>3154</v>
      </c>
      <c r="F3231" s="15" t="s">
        <v>94</v>
      </c>
      <c r="G3231" s="137" t="s">
        <v>3154</v>
      </c>
      <c r="H3231" s="13" t="s">
        <v>11</v>
      </c>
      <c r="I3231" s="126" t="s">
        <v>3154</v>
      </c>
      <c r="J3231" s="126" t="s">
        <v>3154</v>
      </c>
      <c r="K3231" s="17">
        <f>VLOOKUP(A3231,[4]גיליון1!$A$1574:$P$7681,10,0)</f>
        <v>0</v>
      </c>
      <c r="L3231" s="17">
        <f>VLOOKUP(A3231,'[2]2023'!$A$9:$I$7853,9,0)</f>
        <v>0</v>
      </c>
      <c r="M3231" s="140" t="s">
        <v>3154</v>
      </c>
    </row>
    <row r="3232" spans="1:13" ht="15.75" outlineLevel="1">
      <c r="A3232" s="10">
        <v>1746100923</v>
      </c>
      <c r="B3232" s="11">
        <v>923</v>
      </c>
      <c r="C3232" s="19">
        <v>746100</v>
      </c>
      <c r="D3232" s="13">
        <v>1</v>
      </c>
      <c r="E3232" s="136" t="s">
        <v>3154</v>
      </c>
      <c r="F3232" s="15" t="s">
        <v>1685</v>
      </c>
      <c r="G3232" s="137" t="s">
        <v>3154</v>
      </c>
      <c r="H3232" s="13" t="s">
        <v>34</v>
      </c>
      <c r="I3232" s="16">
        <f>K3232/L3232-1</f>
        <v>0.1679085080575291</v>
      </c>
      <c r="J3232" s="126" t="s">
        <v>3154</v>
      </c>
      <c r="K3232" s="17">
        <f>VLOOKUP(A3232,[4]גיליון1!$A$1574:$P$7681,10,0)</f>
        <v>674000</v>
      </c>
      <c r="L3232" s="17">
        <f>VLOOKUP(A3232,'[2]2023'!$A$9:$I$7853,9,0)</f>
        <v>577100</v>
      </c>
      <c r="M3232" s="18">
        <f>VLOOKUP(A3232,[3]data1683177749303!$A$2:$J$6448,10,0)</f>
        <v>571381</v>
      </c>
    </row>
    <row r="3233" spans="1:13" ht="15.75" outlineLevel="1">
      <c r="A3233" s="10">
        <v>1746100931</v>
      </c>
      <c r="B3233" s="11">
        <v>931</v>
      </c>
      <c r="C3233" s="19">
        <v>746100</v>
      </c>
      <c r="D3233" s="13">
        <v>1</v>
      </c>
      <c r="E3233" s="136" t="s">
        <v>3154</v>
      </c>
      <c r="F3233" s="15" t="s">
        <v>95</v>
      </c>
      <c r="G3233" s="137" t="s">
        <v>3154</v>
      </c>
      <c r="H3233" s="13" t="s">
        <v>34</v>
      </c>
      <c r="I3233" s="126" t="s">
        <v>3154</v>
      </c>
      <c r="J3233" s="126" t="s">
        <v>3154</v>
      </c>
      <c r="K3233" s="17">
        <f>VLOOKUP(A3233,[4]גיליון1!$A$1574:$P$7681,10,0)</f>
        <v>0</v>
      </c>
      <c r="L3233" s="17">
        <f>VLOOKUP(A3233,'[2]2023'!$A$9:$I$7853,9,0)</f>
        <v>0</v>
      </c>
      <c r="M3233" s="18">
        <f>VLOOKUP(A3233,[3]data1683177749303!$A$2:$J$6448,10,0)</f>
        <v>0</v>
      </c>
    </row>
    <row r="3234" spans="1:13" ht="15.75" outlineLevel="1">
      <c r="A3234" s="10">
        <v>1746100932</v>
      </c>
      <c r="B3234" s="11">
        <v>932</v>
      </c>
      <c r="C3234" s="19">
        <v>746100</v>
      </c>
      <c r="D3234" s="13">
        <v>1</v>
      </c>
      <c r="E3234" s="136" t="s">
        <v>3154</v>
      </c>
      <c r="F3234" s="15" t="s">
        <v>1686</v>
      </c>
      <c r="G3234" s="137" t="s">
        <v>3154</v>
      </c>
      <c r="H3234" s="13" t="s">
        <v>31</v>
      </c>
      <c r="I3234" s="16">
        <f>K3234/L3234-1</f>
        <v>0.18674136321195145</v>
      </c>
      <c r="J3234" s="126" t="s">
        <v>3154</v>
      </c>
      <c r="K3234" s="17">
        <f>VLOOKUP(A3234,[4]גיליון1!$A$1574:$P$7681,10,0)</f>
        <v>1271000</v>
      </c>
      <c r="L3234" s="17">
        <f>VLOOKUP(A3234,'[2]2023'!$A$9:$I$7853,9,0)</f>
        <v>1071000</v>
      </c>
      <c r="M3234" s="18">
        <f>VLOOKUP(A3234,[3]data1683177749303!$A$2:$J$6448,10,0)</f>
        <v>680243</v>
      </c>
    </row>
    <row r="3235" spans="1:13" ht="15.75" outlineLevel="1">
      <c r="A3235" s="10">
        <v>1746100933</v>
      </c>
      <c r="B3235" s="11">
        <v>933</v>
      </c>
      <c r="C3235" s="19">
        <v>746100</v>
      </c>
      <c r="D3235" s="13">
        <v>1</v>
      </c>
      <c r="E3235" s="136" t="s">
        <v>3154</v>
      </c>
      <c r="F3235" s="15" t="s">
        <v>1687</v>
      </c>
      <c r="G3235" s="137" t="s">
        <v>3154</v>
      </c>
      <c r="H3235" s="13" t="s">
        <v>31</v>
      </c>
      <c r="I3235" s="16">
        <f>K3235/L3235-1</f>
        <v>0</v>
      </c>
      <c r="J3235" s="126" t="s">
        <v>3154</v>
      </c>
      <c r="K3235" s="17">
        <f>VLOOKUP(A3235,[4]גיליון1!$A$1574:$P$7681,10,0)</f>
        <v>950000</v>
      </c>
      <c r="L3235" s="17">
        <f>VLOOKUP(A3235,'[2]2023'!$A$9:$I$7853,9,0)</f>
        <v>950000</v>
      </c>
      <c r="M3235" s="18">
        <f>VLOOKUP(A3235,[3]data1683177749303!$A$2:$J$6448,10,0)</f>
        <v>907793</v>
      </c>
    </row>
    <row r="3236" spans="1:13" ht="15.75" outlineLevel="1">
      <c r="A3236" s="10">
        <v>1746100934</v>
      </c>
      <c r="B3236" s="11">
        <v>934</v>
      </c>
      <c r="C3236" s="19">
        <v>746100</v>
      </c>
      <c r="D3236" s="13">
        <v>1</v>
      </c>
      <c r="E3236" s="136" t="s">
        <v>3154</v>
      </c>
      <c r="F3236" s="15" t="s">
        <v>1688</v>
      </c>
      <c r="G3236" s="137" t="s">
        <v>3154</v>
      </c>
      <c r="H3236" s="13" t="s">
        <v>31</v>
      </c>
      <c r="I3236" s="16">
        <f>K3236/L3236-1</f>
        <v>0.13739451476793252</v>
      </c>
      <c r="J3236" s="126" t="s">
        <v>3154</v>
      </c>
      <c r="K3236" s="17">
        <v>862600</v>
      </c>
      <c r="L3236" s="17">
        <f>VLOOKUP(A3236,'[2]2023'!$A$9:$I$7853,9,0)</f>
        <v>758400</v>
      </c>
      <c r="M3236" s="18">
        <f>VLOOKUP(A3236,[3]data1683177749303!$A$2:$J$6448,10,0)</f>
        <v>732000</v>
      </c>
    </row>
    <row r="3237" spans="1:13" ht="15.75" outlineLevel="1">
      <c r="A3237" s="10">
        <v>1746100935</v>
      </c>
      <c r="B3237" s="11">
        <v>935</v>
      </c>
      <c r="C3237" s="19">
        <v>746100</v>
      </c>
      <c r="D3237" s="13">
        <v>1</v>
      </c>
      <c r="E3237" s="136" t="s">
        <v>3154</v>
      </c>
      <c r="F3237" s="15" t="s">
        <v>1689</v>
      </c>
      <c r="G3237" s="137" t="s">
        <v>3154</v>
      </c>
      <c r="H3237" s="13" t="s">
        <v>34</v>
      </c>
      <c r="I3237" s="126" t="s">
        <v>3154</v>
      </c>
      <c r="J3237" s="126" t="s">
        <v>3154</v>
      </c>
      <c r="K3237" s="17">
        <f>VLOOKUP(A3237,[4]גיליון1!$A$1574:$P$7681,10,0)</f>
        <v>0</v>
      </c>
      <c r="L3237" s="17">
        <f>VLOOKUP(A3237,'[2]2023'!$A$9:$I$7853,9,0)</f>
        <v>0</v>
      </c>
      <c r="M3237" s="18">
        <f>VLOOKUP(A3237,[3]data1683177749303!$A$2:$J$6448,10,0)</f>
        <v>0</v>
      </c>
    </row>
    <row r="3238" spans="1:13" ht="15.75" outlineLevel="1">
      <c r="A3238" s="10">
        <v>1746100936</v>
      </c>
      <c r="B3238" s="11">
        <v>936</v>
      </c>
      <c r="C3238" s="19">
        <v>746100</v>
      </c>
      <c r="D3238" s="13">
        <v>1</v>
      </c>
      <c r="E3238" s="136" t="s">
        <v>3154</v>
      </c>
      <c r="F3238" s="15" t="s">
        <v>1690</v>
      </c>
      <c r="G3238" s="137" t="s">
        <v>3154</v>
      </c>
      <c r="H3238" s="13" t="s">
        <v>34</v>
      </c>
      <c r="I3238" s="16">
        <f>K3238/L3238-1</f>
        <v>0.16666666666666674</v>
      </c>
      <c r="J3238" s="126" t="s">
        <v>3154</v>
      </c>
      <c r="K3238" s="17">
        <f>VLOOKUP(A3238,[4]גיליון1!$A$1574:$P$7681,10,0)</f>
        <v>350000</v>
      </c>
      <c r="L3238" s="17">
        <f>VLOOKUP(A3238,'[2]2023'!$A$9:$I$7853,9,0)</f>
        <v>300000</v>
      </c>
      <c r="M3238" s="18">
        <f>VLOOKUP(A3238,[3]data1683177749303!$A$2:$J$6448,10,0)</f>
        <v>288246.3</v>
      </c>
    </row>
    <row r="3239" spans="1:13" ht="15.75" outlineLevel="1">
      <c r="A3239" s="10">
        <v>1746100937</v>
      </c>
      <c r="B3239" s="11">
        <v>937</v>
      </c>
      <c r="C3239" s="19">
        <v>746100</v>
      </c>
      <c r="D3239" s="13">
        <v>1</v>
      </c>
      <c r="E3239" s="136" t="s">
        <v>3154</v>
      </c>
      <c r="F3239" s="15" t="s">
        <v>1691</v>
      </c>
      <c r="G3239" s="137" t="s">
        <v>3154</v>
      </c>
      <c r="H3239" s="13" t="s">
        <v>34</v>
      </c>
      <c r="I3239" s="16">
        <f>K3239/L3239-1</f>
        <v>0.125</v>
      </c>
      <c r="J3239" s="126" t="s">
        <v>3154</v>
      </c>
      <c r="K3239" s="17">
        <f>VLOOKUP(A3239,[4]גיליון1!$A$1574:$P$7681,10,0)</f>
        <v>225000</v>
      </c>
      <c r="L3239" s="17">
        <f>VLOOKUP(A3239,'[2]2023'!$A$9:$I$7853,9,0)</f>
        <v>200000</v>
      </c>
      <c r="M3239" s="18">
        <f>VLOOKUP(A3239,[3]data1683177749303!$A$2:$J$6448,10,0)</f>
        <v>185300</v>
      </c>
    </row>
    <row r="3240" spans="1:13" ht="15.75" outlineLevel="1">
      <c r="A3240" s="10">
        <v>1746100950</v>
      </c>
      <c r="B3240" s="11">
        <v>950</v>
      </c>
      <c r="C3240" s="19">
        <v>746100</v>
      </c>
      <c r="D3240" s="13">
        <v>1</v>
      </c>
      <c r="E3240" s="136" t="s">
        <v>3154</v>
      </c>
      <c r="F3240" s="15" t="s">
        <v>1692</v>
      </c>
      <c r="G3240" s="137" t="s">
        <v>3154</v>
      </c>
      <c r="H3240" s="13" t="s">
        <v>34</v>
      </c>
      <c r="I3240" s="126" t="s">
        <v>3154</v>
      </c>
      <c r="J3240" s="126" t="s">
        <v>3154</v>
      </c>
      <c r="K3240" s="17">
        <f>VLOOKUP(A3240,[4]גיליון1!$A$1574:$P$7681,10,0)</f>
        <v>0</v>
      </c>
      <c r="L3240" s="17">
        <f>VLOOKUP(A3240,'[2]2023'!$A$9:$I$7853,9,0)</f>
        <v>0</v>
      </c>
      <c r="M3240" s="140" t="s">
        <v>3154</v>
      </c>
    </row>
    <row r="3241" spans="1:13" ht="15.75" outlineLevel="1">
      <c r="A3241" s="10">
        <v>1746100960</v>
      </c>
      <c r="B3241" s="11">
        <v>960</v>
      </c>
      <c r="C3241" s="19">
        <v>746100</v>
      </c>
      <c r="D3241" s="13">
        <v>1</v>
      </c>
      <c r="E3241" s="136" t="s">
        <v>3154</v>
      </c>
      <c r="F3241" s="48" t="s">
        <v>1693</v>
      </c>
      <c r="G3241" s="165" t="s">
        <v>3154</v>
      </c>
      <c r="H3241" s="13" t="s">
        <v>34</v>
      </c>
      <c r="I3241" s="126" t="s">
        <v>3154</v>
      </c>
      <c r="J3241" s="126" t="s">
        <v>3154</v>
      </c>
      <c r="K3241" s="17">
        <f>VLOOKUP(A3241,[4]גיליון1!$A$1574:$P$7681,10,0)</f>
        <v>0</v>
      </c>
      <c r="L3241" s="17">
        <f>VLOOKUP(A3241,'[2]2023'!$A$9:$I$7853,9,0)</f>
        <v>0</v>
      </c>
      <c r="M3241" s="140" t="s">
        <v>3154</v>
      </c>
    </row>
    <row r="3242" spans="1:13" ht="16.5" thickBot="1">
      <c r="A3242" s="10">
        <v>1746100961</v>
      </c>
      <c r="B3242" s="11">
        <v>961</v>
      </c>
      <c r="C3242" s="19">
        <v>746100</v>
      </c>
      <c r="D3242" s="13">
        <v>1</v>
      </c>
      <c r="E3242" s="136" t="s">
        <v>3154</v>
      </c>
      <c r="F3242" s="15" t="s">
        <v>79</v>
      </c>
      <c r="G3242" s="137" t="s">
        <v>3154</v>
      </c>
      <c r="H3242" s="13" t="s">
        <v>34</v>
      </c>
      <c r="I3242" s="126" t="s">
        <v>3154</v>
      </c>
      <c r="J3242" s="126" t="s">
        <v>3154</v>
      </c>
      <c r="K3242" s="17">
        <f>VLOOKUP(A3242,[4]גיליון1!$A$1574:$P$7681,10,0)</f>
        <v>0</v>
      </c>
      <c r="L3242" s="17">
        <f>VLOOKUP(A3242,'[2]2023'!$A$9:$I$7853,9,0)</f>
        <v>0</v>
      </c>
      <c r="M3242" s="140" t="s">
        <v>3154</v>
      </c>
    </row>
    <row r="3243" spans="1:13" ht="16.5" outlineLevel="1" thickBot="1">
      <c r="A3243" s="125" t="s">
        <v>3154</v>
      </c>
      <c r="B3243" s="25" t="s">
        <v>1694</v>
      </c>
      <c r="C3243" s="146" t="s">
        <v>3154</v>
      </c>
      <c r="D3243" s="146" t="s">
        <v>3154</v>
      </c>
      <c r="E3243" s="147" t="s">
        <v>3154</v>
      </c>
      <c r="F3243" s="28" t="s">
        <v>1658</v>
      </c>
      <c r="G3243" s="153" t="s">
        <v>3154</v>
      </c>
      <c r="H3243" s="146" t="s">
        <v>3154</v>
      </c>
      <c r="I3243" s="29">
        <f>K3243/L3243-1</f>
        <v>9.221580681417163E-2</v>
      </c>
      <c r="J3243" s="127" t="s">
        <v>3154</v>
      </c>
      <c r="K3243" s="37">
        <f t="shared" ref="K3243:M3243" si="170">SUBTOTAL(9,K3166:K3242)</f>
        <v>36830500</v>
      </c>
      <c r="L3243" s="37">
        <f t="shared" si="170"/>
        <v>33720900</v>
      </c>
      <c r="M3243" s="38">
        <f t="shared" si="170"/>
        <v>30746006.380000003</v>
      </c>
    </row>
    <row r="3244" spans="1:13" ht="15.75" outlineLevel="1">
      <c r="A3244" s="10">
        <v>17467000</v>
      </c>
      <c r="B3244" s="32">
        <v>0</v>
      </c>
      <c r="C3244" s="49">
        <v>746700</v>
      </c>
      <c r="D3244" s="34">
        <v>1</v>
      </c>
      <c r="E3244" s="151" t="s">
        <v>3154</v>
      </c>
      <c r="F3244" s="35" t="s">
        <v>1695</v>
      </c>
      <c r="G3244" s="152" t="s">
        <v>3154</v>
      </c>
      <c r="H3244" s="34" t="s">
        <v>11</v>
      </c>
      <c r="I3244" s="142" t="s">
        <v>3154</v>
      </c>
      <c r="J3244" s="142" t="s">
        <v>3154</v>
      </c>
      <c r="K3244" s="17">
        <f>VLOOKUP(A3244,[4]גיליון1!$A$1574:$P$7681,10,0)</f>
        <v>0</v>
      </c>
      <c r="L3244" s="139" t="s">
        <v>3154</v>
      </c>
      <c r="M3244" s="140" t="s">
        <v>3154</v>
      </c>
    </row>
    <row r="3245" spans="1:13" ht="15.75" outlineLevel="1">
      <c r="A3245" s="10">
        <v>1746700870</v>
      </c>
      <c r="B3245" s="11">
        <v>870</v>
      </c>
      <c r="C3245" s="19">
        <v>746700</v>
      </c>
      <c r="D3245" s="13">
        <v>1</v>
      </c>
      <c r="E3245" s="136" t="s">
        <v>3154</v>
      </c>
      <c r="F3245" s="15" t="s">
        <v>1696</v>
      </c>
      <c r="G3245" s="137" t="s">
        <v>3154</v>
      </c>
      <c r="H3245" s="13" t="s">
        <v>34</v>
      </c>
      <c r="I3245" s="16">
        <f>K3245/L3245-1</f>
        <v>0</v>
      </c>
      <c r="J3245" s="126" t="s">
        <v>3154</v>
      </c>
      <c r="K3245" s="17">
        <v>3139400</v>
      </c>
      <c r="L3245" s="17">
        <f>VLOOKUP(A3245,'[2]2023'!$A$9:$I$7853,9,0)</f>
        <v>3139400</v>
      </c>
      <c r="M3245" s="18">
        <f>VLOOKUP(A3245,[3]data1683177749303!$A$2:$J$6448,10,0)</f>
        <v>3039400</v>
      </c>
    </row>
    <row r="3246" spans="1:13" ht="15.75" outlineLevel="1">
      <c r="A3246" s="10">
        <v>1746700871</v>
      </c>
      <c r="B3246" s="11">
        <v>871</v>
      </c>
      <c r="C3246" s="19">
        <v>746700</v>
      </c>
      <c r="D3246" s="13">
        <v>1</v>
      </c>
      <c r="E3246" s="136" t="s">
        <v>3154</v>
      </c>
      <c r="F3246" s="15" t="s">
        <v>1697</v>
      </c>
      <c r="G3246" s="137" t="s">
        <v>3154</v>
      </c>
      <c r="H3246" s="13" t="s">
        <v>34</v>
      </c>
      <c r="I3246" s="16">
        <f>K3246/L3246-1</f>
        <v>-0.10869565217391308</v>
      </c>
      <c r="J3246" s="126" t="s">
        <v>3154</v>
      </c>
      <c r="K3246" s="17">
        <v>4100</v>
      </c>
      <c r="L3246" s="17">
        <f>VLOOKUP(A3246,'[2]2023'!$A$9:$I$7853,9,0)</f>
        <v>4600</v>
      </c>
      <c r="M3246" s="18">
        <f>VLOOKUP(A3246,[3]data1683177749303!$A$2:$J$6448,10,0)</f>
        <v>4600</v>
      </c>
    </row>
    <row r="3247" spans="1:13" ht="16.5" thickBot="1">
      <c r="A3247" s="10">
        <v>1746700931</v>
      </c>
      <c r="B3247" s="11">
        <v>931</v>
      </c>
      <c r="C3247" s="19">
        <v>746700</v>
      </c>
      <c r="D3247" s="13">
        <v>1</v>
      </c>
      <c r="E3247" s="136" t="s">
        <v>3154</v>
      </c>
      <c r="F3247" s="15" t="s">
        <v>1698</v>
      </c>
      <c r="G3247" s="137" t="s">
        <v>3154</v>
      </c>
      <c r="H3247" s="13" t="s">
        <v>34</v>
      </c>
      <c r="I3247" s="126" t="s">
        <v>3154</v>
      </c>
      <c r="J3247" s="126" t="s">
        <v>3154</v>
      </c>
      <c r="K3247" s="17">
        <f>VLOOKUP(A3247,[4]גיליון1!$A$1574:$P$7681,10,0)</f>
        <v>0</v>
      </c>
      <c r="L3247" s="17">
        <f>VLOOKUP(A3247,'[2]2023'!$A$9:$I$7853,9,0)</f>
        <v>0</v>
      </c>
      <c r="M3247" s="18">
        <f>VLOOKUP(A3247,[3]data1683177749303!$A$2:$J$6448,10,0)</f>
        <v>0</v>
      </c>
    </row>
    <row r="3248" spans="1:13" ht="16.5" outlineLevel="1" thickBot="1">
      <c r="A3248" s="125" t="s">
        <v>3154</v>
      </c>
      <c r="B3248" s="25" t="s">
        <v>1699</v>
      </c>
      <c r="C3248" s="146" t="s">
        <v>3154</v>
      </c>
      <c r="D3248" s="146" t="s">
        <v>3154</v>
      </c>
      <c r="E3248" s="147" t="s">
        <v>3154</v>
      </c>
      <c r="F3248" s="28" t="s">
        <v>1695</v>
      </c>
      <c r="G3248" s="153" t="s">
        <v>3154</v>
      </c>
      <c r="H3248" s="27" t="s">
        <v>11</v>
      </c>
      <c r="I3248" s="29">
        <f>K3248/L3248-1</f>
        <v>-1.5903307888043283E-4</v>
      </c>
      <c r="J3248" s="127" t="s">
        <v>3154</v>
      </c>
      <c r="K3248" s="37">
        <f t="shared" ref="K3248:M3248" si="171">SUBTOTAL(9,K3245:K3247)</f>
        <v>3143500</v>
      </c>
      <c r="L3248" s="37">
        <f t="shared" si="171"/>
        <v>3144000</v>
      </c>
      <c r="M3248" s="38">
        <f t="shared" si="171"/>
        <v>3044000</v>
      </c>
    </row>
    <row r="3249" spans="1:13" ht="15.75" outlineLevel="1">
      <c r="A3249" s="10">
        <v>17500000</v>
      </c>
      <c r="B3249" s="11">
        <v>0</v>
      </c>
      <c r="C3249" s="19">
        <v>750000</v>
      </c>
      <c r="D3249" s="13">
        <v>1</v>
      </c>
      <c r="E3249" s="136" t="s">
        <v>3154</v>
      </c>
      <c r="F3249" s="15" t="s">
        <v>1700</v>
      </c>
      <c r="G3249" s="137" t="s">
        <v>3154</v>
      </c>
      <c r="H3249" s="13" t="s">
        <v>11</v>
      </c>
      <c r="I3249" s="126" t="s">
        <v>3154</v>
      </c>
      <c r="J3249" s="142" t="s">
        <v>3154</v>
      </c>
      <c r="K3249" s="17">
        <f>VLOOKUP(A3249,[4]גיליון1!$A$1574:$P$7681,10,0)</f>
        <v>0</v>
      </c>
      <c r="L3249" s="139" t="s">
        <v>3154</v>
      </c>
      <c r="M3249" s="140" t="s">
        <v>3154</v>
      </c>
    </row>
    <row r="3250" spans="1:13" ht="15.75" outlineLevel="1">
      <c r="A3250" s="10">
        <v>17510000</v>
      </c>
      <c r="B3250" s="11">
        <v>0</v>
      </c>
      <c r="C3250" s="19">
        <v>751000</v>
      </c>
      <c r="D3250" s="13">
        <v>1</v>
      </c>
      <c r="E3250" s="136" t="s">
        <v>3154</v>
      </c>
      <c r="F3250" s="15" t="s">
        <v>1701</v>
      </c>
      <c r="G3250" s="137" t="s">
        <v>3154</v>
      </c>
      <c r="H3250" s="13" t="s">
        <v>11</v>
      </c>
      <c r="I3250" s="126" t="s">
        <v>3154</v>
      </c>
      <c r="J3250" s="142" t="s">
        <v>3154</v>
      </c>
      <c r="K3250" s="17">
        <f>VLOOKUP(A3250,[4]גיליון1!$A$1574:$P$7681,10,0)</f>
        <v>0</v>
      </c>
      <c r="L3250" s="17">
        <f>VLOOKUP(A3250,'[2]2023'!$A$9:$I$7853,9,0)</f>
        <v>0</v>
      </c>
      <c r="M3250" s="140" t="s">
        <v>3154</v>
      </c>
    </row>
    <row r="3251" spans="1:13" ht="15.75" outlineLevel="1">
      <c r="A3251" s="10">
        <v>1751000130</v>
      </c>
      <c r="B3251" s="11">
        <v>130</v>
      </c>
      <c r="C3251" s="19">
        <v>751000</v>
      </c>
      <c r="D3251" s="13">
        <v>1</v>
      </c>
      <c r="E3251" s="136" t="s">
        <v>3154</v>
      </c>
      <c r="F3251" s="15" t="s">
        <v>24</v>
      </c>
      <c r="G3251" s="137" t="s">
        <v>3154</v>
      </c>
      <c r="H3251" s="13" t="s">
        <v>20</v>
      </c>
      <c r="I3251" s="126" t="s">
        <v>3154</v>
      </c>
      <c r="J3251" s="126" t="s">
        <v>3154</v>
      </c>
      <c r="K3251" s="17">
        <f>VLOOKUP(A3251,[4]גיליון1!$A$1574:$P$7681,10,0)</f>
        <v>0</v>
      </c>
      <c r="L3251" s="17">
        <f>VLOOKUP(A3251,'[2]2023'!$A$9:$I$7853,9,0)</f>
        <v>0</v>
      </c>
      <c r="M3251" s="18">
        <f>VLOOKUP(A3251,[3]data1683177749303!$A$2:$J$6448,10,0)</f>
        <v>0</v>
      </c>
    </row>
    <row r="3252" spans="1:13" ht="15.75" outlineLevel="1">
      <c r="A3252" s="10">
        <v>1751000210</v>
      </c>
      <c r="B3252" s="11">
        <v>210</v>
      </c>
      <c r="C3252" s="19">
        <v>751000</v>
      </c>
      <c r="D3252" s="13">
        <v>1</v>
      </c>
      <c r="E3252" s="136" t="s">
        <v>3154</v>
      </c>
      <c r="F3252" s="15" t="s">
        <v>27</v>
      </c>
      <c r="G3252" s="137" t="s">
        <v>3154</v>
      </c>
      <c r="H3252" s="13" t="s">
        <v>20</v>
      </c>
      <c r="I3252" s="126" t="s">
        <v>3154</v>
      </c>
      <c r="J3252" s="126" t="s">
        <v>3154</v>
      </c>
      <c r="K3252" s="17">
        <f>VLOOKUP(A3252,[4]גיליון1!$A$1574:$P$7681,10,0)</f>
        <v>0</v>
      </c>
      <c r="L3252" s="17">
        <f>VLOOKUP(A3252,'[2]2023'!$A$9:$I$7853,9,0)</f>
        <v>0</v>
      </c>
      <c r="M3252" s="18">
        <f>VLOOKUP(A3252,[3]data1683177749303!$A$2:$J$6448,10,0)</f>
        <v>0</v>
      </c>
    </row>
    <row r="3253" spans="1:13" ht="15.75" outlineLevel="1">
      <c r="A3253" s="10">
        <v>1751000400</v>
      </c>
      <c r="B3253" s="11">
        <v>400</v>
      </c>
      <c r="C3253" s="19">
        <v>751000</v>
      </c>
      <c r="D3253" s="13">
        <v>1</v>
      </c>
      <c r="E3253" s="136" t="s">
        <v>3154</v>
      </c>
      <c r="F3253" s="15" t="s">
        <v>29</v>
      </c>
      <c r="G3253" s="137" t="s">
        <v>3154</v>
      </c>
      <c r="H3253" s="13" t="s">
        <v>11</v>
      </c>
      <c r="I3253" s="126" t="s">
        <v>3154</v>
      </c>
      <c r="J3253" s="126" t="s">
        <v>3154</v>
      </c>
      <c r="K3253" s="17">
        <f>VLOOKUP(A3253,[4]גיליון1!$A$1574:$P$7681,10,0)</f>
        <v>0</v>
      </c>
      <c r="L3253" s="17">
        <f>VLOOKUP(A3253,'[2]2023'!$A$9:$I$7853,9,0)</f>
        <v>0</v>
      </c>
      <c r="M3253" s="140" t="s">
        <v>3154</v>
      </c>
    </row>
    <row r="3254" spans="1:13" ht="15.75" outlineLevel="1">
      <c r="A3254" s="10">
        <v>1751000423</v>
      </c>
      <c r="B3254" s="11">
        <v>423</v>
      </c>
      <c r="C3254" s="19">
        <v>751000</v>
      </c>
      <c r="D3254" s="13">
        <v>1</v>
      </c>
      <c r="E3254" s="136" t="s">
        <v>3154</v>
      </c>
      <c r="F3254" s="15" t="s">
        <v>35</v>
      </c>
      <c r="G3254" s="137" t="s">
        <v>3154</v>
      </c>
      <c r="H3254" s="13" t="s">
        <v>31</v>
      </c>
      <c r="I3254" s="126" t="s">
        <v>3154</v>
      </c>
      <c r="J3254" s="126" t="s">
        <v>3154</v>
      </c>
      <c r="K3254" s="17">
        <f>VLOOKUP(A3254,[4]גיליון1!$A$1574:$P$7681,10,0)</f>
        <v>0</v>
      </c>
      <c r="L3254" s="17">
        <f>VLOOKUP(A3254,'[2]2023'!$A$9:$I$7853,9,0)</f>
        <v>0</v>
      </c>
      <c r="M3254" s="140" t="s">
        <v>3154</v>
      </c>
    </row>
    <row r="3255" spans="1:13" ht="15.75" outlineLevel="1">
      <c r="A3255" s="10">
        <v>1751000511</v>
      </c>
      <c r="B3255" s="11">
        <v>511</v>
      </c>
      <c r="C3255" s="19">
        <v>751000</v>
      </c>
      <c r="D3255" s="13">
        <v>1</v>
      </c>
      <c r="E3255" s="136" t="s">
        <v>3154</v>
      </c>
      <c r="F3255" s="15" t="s">
        <v>88</v>
      </c>
      <c r="G3255" s="137" t="s">
        <v>3154</v>
      </c>
      <c r="H3255" s="13" t="s">
        <v>34</v>
      </c>
      <c r="I3255" s="126" t="s">
        <v>3154</v>
      </c>
      <c r="J3255" s="126" t="s">
        <v>3154</v>
      </c>
      <c r="K3255" s="17">
        <f>VLOOKUP(A3255,[4]גיליון1!$A$1574:$P$7681,10,0)</f>
        <v>0</v>
      </c>
      <c r="L3255" s="17">
        <f>VLOOKUP(A3255,'[2]2023'!$A$9:$I$7853,9,0)</f>
        <v>0</v>
      </c>
      <c r="M3255" s="140" t="s">
        <v>3154</v>
      </c>
    </row>
    <row r="3256" spans="1:13" ht="15.75" outlineLevel="1">
      <c r="A3256" s="10">
        <v>1751000550</v>
      </c>
      <c r="B3256" s="11">
        <v>550</v>
      </c>
      <c r="C3256" s="19">
        <v>751000</v>
      </c>
      <c r="D3256" s="13">
        <v>1</v>
      </c>
      <c r="E3256" s="136" t="s">
        <v>3154</v>
      </c>
      <c r="F3256" s="15" t="s">
        <v>58</v>
      </c>
      <c r="G3256" s="137" t="s">
        <v>3154</v>
      </c>
      <c r="H3256" s="13" t="s">
        <v>34</v>
      </c>
      <c r="I3256" s="126" t="s">
        <v>3154</v>
      </c>
      <c r="J3256" s="126" t="s">
        <v>3154</v>
      </c>
      <c r="K3256" s="17">
        <f>VLOOKUP(A3256,[4]גיליון1!$A$1574:$P$7681,10,0)</f>
        <v>0</v>
      </c>
      <c r="L3256" s="17">
        <f>VLOOKUP(A3256,'[2]2023'!$A$9:$I$7853,9,0)</f>
        <v>0</v>
      </c>
      <c r="M3256" s="140" t="s">
        <v>3154</v>
      </c>
    </row>
    <row r="3257" spans="1:13" ht="15.75" outlineLevel="1">
      <c r="A3257" s="10">
        <v>1751000561</v>
      </c>
      <c r="B3257" s="11">
        <v>561</v>
      </c>
      <c r="C3257" s="19">
        <v>751000</v>
      </c>
      <c r="D3257" s="13">
        <v>1</v>
      </c>
      <c r="E3257" s="136" t="s">
        <v>3154</v>
      </c>
      <c r="F3257" s="15" t="s">
        <v>59</v>
      </c>
      <c r="G3257" s="137" t="s">
        <v>3154</v>
      </c>
      <c r="H3257" s="13" t="s">
        <v>34</v>
      </c>
      <c r="I3257" s="126" t="s">
        <v>3154</v>
      </c>
      <c r="J3257" s="126" t="s">
        <v>3154</v>
      </c>
      <c r="K3257" s="17">
        <f>VLOOKUP(A3257,[4]גיליון1!$A$1574:$P$7681,10,0)</f>
        <v>0</v>
      </c>
      <c r="L3257" s="17">
        <f>VLOOKUP(A3257,'[2]2023'!$A$9:$I$7853,9,0)</f>
        <v>0</v>
      </c>
      <c r="M3257" s="140" t="s">
        <v>3154</v>
      </c>
    </row>
    <row r="3258" spans="1:13" ht="15.75" outlineLevel="1">
      <c r="A3258" s="10">
        <v>1751000700</v>
      </c>
      <c r="B3258" s="11">
        <v>700</v>
      </c>
      <c r="C3258" s="19">
        <v>751000</v>
      </c>
      <c r="D3258" s="13">
        <v>1</v>
      </c>
      <c r="E3258" s="136" t="s">
        <v>3154</v>
      </c>
      <c r="F3258" s="15" t="s">
        <v>61</v>
      </c>
      <c r="G3258" s="137" t="s">
        <v>3154</v>
      </c>
      <c r="H3258" s="13" t="s">
        <v>11</v>
      </c>
      <c r="I3258" s="126" t="s">
        <v>3154</v>
      </c>
      <c r="J3258" s="126" t="s">
        <v>3154</v>
      </c>
      <c r="K3258" s="17">
        <f>VLOOKUP(A3258,[4]גיליון1!$A$1574:$P$7681,10,0)</f>
        <v>0</v>
      </c>
      <c r="L3258" s="17">
        <f>VLOOKUP(A3258,'[2]2023'!$A$9:$I$7853,9,0)</f>
        <v>0</v>
      </c>
      <c r="M3258" s="140" t="s">
        <v>3154</v>
      </c>
    </row>
    <row r="3259" spans="1:13" ht="15.75" outlineLevel="1">
      <c r="A3259" s="10">
        <v>1751000710</v>
      </c>
      <c r="B3259" s="11">
        <v>710</v>
      </c>
      <c r="C3259" s="19">
        <v>751000</v>
      </c>
      <c r="D3259" s="13">
        <v>1</v>
      </c>
      <c r="E3259" s="136" t="s">
        <v>3154</v>
      </c>
      <c r="F3259" s="15" t="s">
        <v>1702</v>
      </c>
      <c r="G3259" s="137" t="s">
        <v>3154</v>
      </c>
      <c r="H3259" s="13" t="s">
        <v>34</v>
      </c>
      <c r="I3259" s="126" t="s">
        <v>3154</v>
      </c>
      <c r="J3259" s="126" t="s">
        <v>3154</v>
      </c>
      <c r="K3259" s="17">
        <f>VLOOKUP(A3259,[4]גיליון1!$A$1574:$P$7681,10,0)</f>
        <v>0</v>
      </c>
      <c r="L3259" s="17">
        <f>VLOOKUP(A3259,'[2]2023'!$A$9:$I$7853,9,0)</f>
        <v>0</v>
      </c>
      <c r="M3259" s="140" t="s">
        <v>3154</v>
      </c>
    </row>
    <row r="3260" spans="1:13" ht="15.75" outlineLevel="1">
      <c r="A3260" s="10">
        <v>1751000722</v>
      </c>
      <c r="B3260" s="11">
        <v>722</v>
      </c>
      <c r="C3260" s="19">
        <v>751000</v>
      </c>
      <c r="D3260" s="13">
        <v>1</v>
      </c>
      <c r="E3260" s="136" t="s">
        <v>3154</v>
      </c>
      <c r="F3260" s="15" t="s">
        <v>64</v>
      </c>
      <c r="G3260" s="137" t="s">
        <v>3154</v>
      </c>
      <c r="H3260" s="13" t="s">
        <v>34</v>
      </c>
      <c r="I3260" s="126" t="s">
        <v>3154</v>
      </c>
      <c r="J3260" s="126" t="s">
        <v>3154</v>
      </c>
      <c r="K3260" s="17">
        <f>VLOOKUP(A3260,[4]גיליון1!$A$1574:$P$7681,10,0)</f>
        <v>0</v>
      </c>
      <c r="L3260" s="17">
        <f>VLOOKUP(A3260,'[2]2023'!$A$9:$I$7853,9,0)</f>
        <v>0</v>
      </c>
      <c r="M3260" s="140" t="s">
        <v>3154</v>
      </c>
    </row>
    <row r="3261" spans="1:13" ht="15.75" outlineLevel="1">
      <c r="A3261" s="10">
        <v>1751000781</v>
      </c>
      <c r="B3261" s="11">
        <v>781</v>
      </c>
      <c r="C3261" s="19">
        <v>751000</v>
      </c>
      <c r="D3261" s="13">
        <v>1</v>
      </c>
      <c r="E3261" s="136" t="s">
        <v>3154</v>
      </c>
      <c r="F3261" s="15" t="s">
        <v>1703</v>
      </c>
      <c r="G3261" s="137" t="s">
        <v>3154</v>
      </c>
      <c r="H3261" s="13" t="s">
        <v>34</v>
      </c>
      <c r="I3261" s="126" t="s">
        <v>3154</v>
      </c>
      <c r="J3261" s="126" t="s">
        <v>3154</v>
      </c>
      <c r="K3261" s="17">
        <f>VLOOKUP(A3261,[4]גיליון1!$A$1574:$P$7681,10,0)</f>
        <v>0</v>
      </c>
      <c r="L3261" s="17">
        <f>VLOOKUP(A3261,'[2]2023'!$A$9:$I$7853,9,0)</f>
        <v>0</v>
      </c>
      <c r="M3261" s="140" t="s">
        <v>3154</v>
      </c>
    </row>
    <row r="3262" spans="1:13" ht="15.75" outlineLevel="1">
      <c r="A3262" s="10">
        <v>1751000782</v>
      </c>
      <c r="B3262" s="11">
        <v>782</v>
      </c>
      <c r="C3262" s="19">
        <v>751000</v>
      </c>
      <c r="D3262" s="13">
        <v>1</v>
      </c>
      <c r="E3262" s="136" t="s">
        <v>3154</v>
      </c>
      <c r="F3262" s="15" t="s">
        <v>1704</v>
      </c>
      <c r="G3262" s="137" t="s">
        <v>3154</v>
      </c>
      <c r="H3262" s="13" t="s">
        <v>34</v>
      </c>
      <c r="I3262" s="16">
        <f>K3262/L3262-1</f>
        <v>-9.9999999999999978E-2</v>
      </c>
      <c r="J3262" s="126" t="s">
        <v>3154</v>
      </c>
      <c r="K3262" s="17">
        <f>VLOOKUP(A3262,[4]גיליון1!$A$1574:$P$7681,10,0)</f>
        <v>701100</v>
      </c>
      <c r="L3262" s="17">
        <f>VLOOKUP(A3262,'[2]2023'!$A$9:$I$7853,9,0)</f>
        <v>779000</v>
      </c>
      <c r="M3262" s="18">
        <f>VLOOKUP(A3262,[3]data1683177749303!$A$2:$J$6448,10,0)</f>
        <v>778660.19</v>
      </c>
    </row>
    <row r="3263" spans="1:13" ht="15.75" outlineLevel="1">
      <c r="A3263" s="10">
        <v>1751000783</v>
      </c>
      <c r="B3263" s="11">
        <v>783</v>
      </c>
      <c r="C3263" s="19">
        <v>751000</v>
      </c>
      <c r="D3263" s="13">
        <v>1</v>
      </c>
      <c r="E3263" s="136" t="s">
        <v>3154</v>
      </c>
      <c r="F3263" s="15" t="s">
        <v>1705</v>
      </c>
      <c r="G3263" s="137" t="s">
        <v>3154</v>
      </c>
      <c r="H3263" s="13" t="s">
        <v>34</v>
      </c>
      <c r="I3263" s="126" t="s">
        <v>3154</v>
      </c>
      <c r="J3263" s="126" t="s">
        <v>3154</v>
      </c>
      <c r="K3263" s="17">
        <f>VLOOKUP(A3263,[4]גיליון1!$A$1574:$P$7681,10,0)</f>
        <v>0</v>
      </c>
      <c r="L3263" s="17">
        <f>VLOOKUP(A3263,'[2]2023'!$A$9:$I$7853,9,0)</f>
        <v>0</v>
      </c>
      <c r="M3263" s="140" t="s">
        <v>3154</v>
      </c>
    </row>
    <row r="3264" spans="1:13" ht="15.75" outlineLevel="1">
      <c r="A3264" s="10">
        <v>1751000785</v>
      </c>
      <c r="B3264" s="11">
        <v>785</v>
      </c>
      <c r="C3264" s="19">
        <v>751000</v>
      </c>
      <c r="D3264" s="13">
        <v>1</v>
      </c>
      <c r="E3264" s="136" t="s">
        <v>3154</v>
      </c>
      <c r="F3264" s="15" t="s">
        <v>1706</v>
      </c>
      <c r="G3264" s="137" t="s">
        <v>3154</v>
      </c>
      <c r="H3264" s="13" t="s">
        <v>34</v>
      </c>
      <c r="I3264" s="126" t="s">
        <v>3154</v>
      </c>
      <c r="J3264" s="126" t="s">
        <v>3154</v>
      </c>
      <c r="K3264" s="17">
        <f>VLOOKUP(A3264,[4]גיליון1!$A$1574:$P$7681,10,0)</f>
        <v>0</v>
      </c>
      <c r="L3264" s="17">
        <f>VLOOKUP(A3264,'[2]2023'!$A$9:$I$7853,9,0)</f>
        <v>0</v>
      </c>
      <c r="M3264" s="18">
        <f>VLOOKUP(A3264,[3]data1683177749303!$A$2:$J$6448,10,0)</f>
        <v>0</v>
      </c>
    </row>
    <row r="3265" spans="1:13" ht="15.75" outlineLevel="1">
      <c r="A3265" s="10">
        <v>1751000788</v>
      </c>
      <c r="B3265" s="11">
        <v>788</v>
      </c>
      <c r="C3265" s="19">
        <v>751000</v>
      </c>
      <c r="D3265" s="13">
        <v>1</v>
      </c>
      <c r="E3265" s="136" t="s">
        <v>3154</v>
      </c>
      <c r="F3265" s="15" t="s">
        <v>1707</v>
      </c>
      <c r="G3265" s="137" t="s">
        <v>3154</v>
      </c>
      <c r="H3265" s="13" t="s">
        <v>34</v>
      </c>
      <c r="I3265" s="126" t="s">
        <v>3154</v>
      </c>
      <c r="J3265" s="126" t="s">
        <v>3154</v>
      </c>
      <c r="K3265" s="17">
        <f>VLOOKUP(A3265,[4]גיליון1!$A$1574:$P$7681,10,0)</f>
        <v>0</v>
      </c>
      <c r="L3265" s="17">
        <f>VLOOKUP(A3265,'[2]2023'!$A$9:$I$7853,9,0)</f>
        <v>0</v>
      </c>
      <c r="M3265" s="140" t="s">
        <v>3154</v>
      </c>
    </row>
    <row r="3266" spans="1:13" ht="15.75" outlineLevel="1">
      <c r="A3266" s="10">
        <v>1751000961</v>
      </c>
      <c r="B3266" s="11">
        <v>961</v>
      </c>
      <c r="C3266" s="19">
        <v>751000</v>
      </c>
      <c r="D3266" s="13">
        <v>1</v>
      </c>
      <c r="E3266" s="136" t="s">
        <v>3154</v>
      </c>
      <c r="F3266" s="15" t="s">
        <v>79</v>
      </c>
      <c r="G3266" s="137" t="s">
        <v>3154</v>
      </c>
      <c r="H3266" s="13" t="s">
        <v>34</v>
      </c>
      <c r="I3266" s="126" t="s">
        <v>3154</v>
      </c>
      <c r="J3266" s="126" t="s">
        <v>3154</v>
      </c>
      <c r="K3266" s="17">
        <f>VLOOKUP(A3266,[4]גיליון1!$A$1574:$P$7681,10,0)</f>
        <v>0</v>
      </c>
      <c r="L3266" s="17">
        <f>VLOOKUP(A3266,'[2]2023'!$A$9:$I$7853,9,0)</f>
        <v>0</v>
      </c>
      <c r="M3266" s="18">
        <f>VLOOKUP(A3266,[3]data1683177749303!$A$2:$J$6448,10,0)</f>
        <v>0</v>
      </c>
    </row>
    <row r="3267" spans="1:13" ht="16.5" thickBot="1">
      <c r="A3267" s="10">
        <v>1751000980</v>
      </c>
      <c r="B3267" s="11">
        <v>980</v>
      </c>
      <c r="C3267" s="19">
        <v>751000</v>
      </c>
      <c r="D3267" s="13">
        <v>1</v>
      </c>
      <c r="E3267" s="136" t="s">
        <v>3154</v>
      </c>
      <c r="F3267" s="15" t="s">
        <v>685</v>
      </c>
      <c r="G3267" s="137" t="s">
        <v>3154</v>
      </c>
      <c r="H3267" s="13" t="s">
        <v>34</v>
      </c>
      <c r="I3267" s="126" t="s">
        <v>3154</v>
      </c>
      <c r="J3267" s="126" t="s">
        <v>3154</v>
      </c>
      <c r="K3267" s="17">
        <f>VLOOKUP(A3267,[4]גיליון1!$A$1574:$P$7681,10,0)</f>
        <v>0</v>
      </c>
      <c r="L3267" s="17">
        <f>VLOOKUP(A3267,'[2]2023'!$A$9:$I$7853,9,0)</f>
        <v>0</v>
      </c>
      <c r="M3267" s="140" t="s">
        <v>3154</v>
      </c>
    </row>
    <row r="3268" spans="1:13" ht="16.5" outlineLevel="1" thickBot="1">
      <c r="A3268" s="125" t="s">
        <v>3154</v>
      </c>
      <c r="B3268" s="25" t="s">
        <v>1708</v>
      </c>
      <c r="C3268" s="146" t="s">
        <v>3154</v>
      </c>
      <c r="D3268" s="146" t="s">
        <v>3154</v>
      </c>
      <c r="E3268" s="147" t="s">
        <v>3154</v>
      </c>
      <c r="F3268" s="28" t="s">
        <v>1701</v>
      </c>
      <c r="G3268" s="153" t="s">
        <v>3154</v>
      </c>
      <c r="H3268" s="146" t="s">
        <v>3154</v>
      </c>
      <c r="I3268" s="29">
        <f>K3268/L3268-1</f>
        <v>-9.9999999999999978E-2</v>
      </c>
      <c r="J3268" s="127" t="s">
        <v>3154</v>
      </c>
      <c r="K3268" s="37">
        <f t="shared" ref="K3268:M3268" si="172">SUBTOTAL(9,K3251:K3267)</f>
        <v>701100</v>
      </c>
      <c r="L3268" s="37">
        <f t="shared" si="172"/>
        <v>779000</v>
      </c>
      <c r="M3268" s="38">
        <f t="shared" si="172"/>
        <v>778660.19</v>
      </c>
    </row>
    <row r="3269" spans="1:13" ht="15.75" outlineLevel="1">
      <c r="A3269" s="10">
        <v>17520000</v>
      </c>
      <c r="B3269" s="11">
        <v>0</v>
      </c>
      <c r="C3269" s="19">
        <v>752000</v>
      </c>
      <c r="D3269" s="13">
        <v>1</v>
      </c>
      <c r="E3269" s="136" t="s">
        <v>3154</v>
      </c>
      <c r="F3269" s="15" t="s">
        <v>1709</v>
      </c>
      <c r="G3269" s="137" t="s">
        <v>3154</v>
      </c>
      <c r="H3269" s="13" t="s">
        <v>11</v>
      </c>
      <c r="I3269" s="126" t="s">
        <v>3154</v>
      </c>
      <c r="J3269" s="142" t="s">
        <v>3154</v>
      </c>
      <c r="K3269" s="17">
        <f>VLOOKUP(A3269,[4]גיליון1!$A$1574:$P$7681,10,0)</f>
        <v>0</v>
      </c>
      <c r="L3269" s="139" t="s">
        <v>3154</v>
      </c>
      <c r="M3269" s="140" t="s">
        <v>3154</v>
      </c>
    </row>
    <row r="3270" spans="1:13" ht="15.75" outlineLevel="1">
      <c r="A3270" s="10">
        <v>1752000511</v>
      </c>
      <c r="B3270" s="11">
        <v>511</v>
      </c>
      <c r="C3270" s="19">
        <v>752000</v>
      </c>
      <c r="D3270" s="13">
        <v>1</v>
      </c>
      <c r="E3270" s="136" t="s">
        <v>3154</v>
      </c>
      <c r="F3270" s="15" t="s">
        <v>3111</v>
      </c>
      <c r="G3270" s="137" t="s">
        <v>3154</v>
      </c>
      <c r="H3270" s="13" t="s">
        <v>34</v>
      </c>
      <c r="I3270" s="126" t="s">
        <v>3154</v>
      </c>
      <c r="J3270" s="36" t="s">
        <v>522</v>
      </c>
      <c r="K3270" s="17">
        <f>VLOOKUP(A3270,[4]גיליון1!$A$1574:$P$7681,10,0)</f>
        <v>15000</v>
      </c>
      <c r="L3270" s="139" t="s">
        <v>3154</v>
      </c>
      <c r="M3270" s="140" t="s">
        <v>3154</v>
      </c>
    </row>
    <row r="3271" spans="1:13" ht="15.75" outlineLevel="1">
      <c r="A3271" s="10">
        <v>1752000514</v>
      </c>
      <c r="B3271" s="11">
        <v>514</v>
      </c>
      <c r="C3271" s="19">
        <v>752000</v>
      </c>
      <c r="D3271" s="13">
        <v>1</v>
      </c>
      <c r="E3271" s="136" t="s">
        <v>3154</v>
      </c>
      <c r="F3271" s="15" t="s">
        <v>1710</v>
      </c>
      <c r="G3271" s="137" t="s">
        <v>3154</v>
      </c>
      <c r="H3271" s="13" t="s">
        <v>34</v>
      </c>
      <c r="I3271" s="16">
        <f>K3271/L3271-1</f>
        <v>1.5029239766081872</v>
      </c>
      <c r="J3271" s="126" t="s">
        <v>3154</v>
      </c>
      <c r="K3271" s="17">
        <v>42800</v>
      </c>
      <c r="L3271" s="17">
        <f>VLOOKUP(A3271,'[2]2023'!$A$9:$I$7853,9,0)</f>
        <v>17100</v>
      </c>
      <c r="M3271" s="18">
        <f>VLOOKUP(A3271,[3]data1683177749303!$A$2:$J$6448,10,0)</f>
        <v>5320</v>
      </c>
    </row>
    <row r="3272" spans="1:13" ht="15.75" outlineLevel="1">
      <c r="A3272" s="10">
        <v>1752000700</v>
      </c>
      <c r="B3272" s="11">
        <v>700</v>
      </c>
      <c r="C3272" s="19">
        <v>752000</v>
      </c>
      <c r="D3272" s="13">
        <v>1</v>
      </c>
      <c r="E3272" s="136" t="s">
        <v>3154</v>
      </c>
      <c r="F3272" s="15" t="s">
        <v>61</v>
      </c>
      <c r="G3272" s="137" t="s">
        <v>3154</v>
      </c>
      <c r="H3272" s="13" t="s">
        <v>11</v>
      </c>
      <c r="I3272" s="126" t="s">
        <v>3154</v>
      </c>
      <c r="J3272" s="126" t="s">
        <v>3154</v>
      </c>
      <c r="K3272" s="17">
        <f>VLOOKUP(A3272,[4]גיליון1!$A$1574:$P$7681,10,0)</f>
        <v>0</v>
      </c>
      <c r="L3272" s="17">
        <f>VLOOKUP(A3272,'[2]2023'!$A$9:$I$7853,9,0)</f>
        <v>0</v>
      </c>
      <c r="M3272" s="140" t="s">
        <v>3154</v>
      </c>
    </row>
    <row r="3273" spans="1:13" ht="15.75" outlineLevel="1">
      <c r="A3273" s="10">
        <v>1752000781</v>
      </c>
      <c r="B3273" s="11">
        <v>781</v>
      </c>
      <c r="C3273" s="19">
        <v>752000</v>
      </c>
      <c r="D3273" s="13">
        <v>1</v>
      </c>
      <c r="E3273" s="136" t="s">
        <v>3154</v>
      </c>
      <c r="F3273" s="15" t="s">
        <v>771</v>
      </c>
      <c r="G3273" s="137" t="s">
        <v>3154</v>
      </c>
      <c r="H3273" s="13" t="s">
        <v>34</v>
      </c>
      <c r="I3273" s="16">
        <f>K3273/L3273-1</f>
        <v>0.28531855955678664</v>
      </c>
      <c r="J3273" s="126" t="s">
        <v>3154</v>
      </c>
      <c r="K3273" s="17">
        <v>92800</v>
      </c>
      <c r="L3273" s="17">
        <f>VLOOKUP(A3273,'[2]2023'!$A$9:$I$7853,9,0)</f>
        <v>72200</v>
      </c>
      <c r="M3273" s="18">
        <f>VLOOKUP(A3273,[3]data1683177749303!$A$2:$J$6448,10,0)</f>
        <v>60824.21</v>
      </c>
    </row>
    <row r="3274" spans="1:13" ht="15.75" outlineLevel="1">
      <c r="A3274" s="10">
        <v>1752000783</v>
      </c>
      <c r="B3274" s="11">
        <v>783</v>
      </c>
      <c r="C3274" s="19">
        <v>752000</v>
      </c>
      <c r="D3274" s="13">
        <v>1</v>
      </c>
      <c r="E3274" s="136" t="s">
        <v>3154</v>
      </c>
      <c r="F3274" s="15" t="s">
        <v>1711</v>
      </c>
      <c r="G3274" s="137" t="s">
        <v>3154</v>
      </c>
      <c r="H3274" s="13" t="s">
        <v>34</v>
      </c>
      <c r="I3274" s="16">
        <f>K3274/L3274-1</f>
        <v>1.7769784172661871</v>
      </c>
      <c r="J3274" s="126" t="s">
        <v>3154</v>
      </c>
      <c r="K3274" s="17">
        <v>38600</v>
      </c>
      <c r="L3274" s="17">
        <f>VLOOKUP(A3274,'[2]2023'!$A$9:$I$7853,9,0)</f>
        <v>13900</v>
      </c>
      <c r="M3274" s="18">
        <f>VLOOKUP(A3274,[3]data1683177749303!$A$2:$J$6448,10,0)</f>
        <v>8858</v>
      </c>
    </row>
    <row r="3275" spans="1:13" ht="15.75" outlineLevel="1">
      <c r="A3275" s="10">
        <v>1752000784</v>
      </c>
      <c r="B3275" s="11">
        <v>784</v>
      </c>
      <c r="C3275" s="19">
        <v>752000</v>
      </c>
      <c r="D3275" s="13">
        <v>1</v>
      </c>
      <c r="E3275" s="136" t="s">
        <v>3154</v>
      </c>
      <c r="F3275" s="15" t="s">
        <v>1712</v>
      </c>
      <c r="G3275" s="137" t="s">
        <v>3154</v>
      </c>
      <c r="H3275" s="13" t="s">
        <v>34</v>
      </c>
      <c r="I3275" s="126" t="s">
        <v>3154</v>
      </c>
      <c r="J3275" s="126" t="s">
        <v>3154</v>
      </c>
      <c r="K3275" s="17">
        <f>VLOOKUP(A3275,[4]גיליון1!$A$1574:$P$7681,10,0)</f>
        <v>0</v>
      </c>
      <c r="L3275" s="17">
        <f>VLOOKUP(A3275,'[2]2023'!$A$9:$I$7853,9,0)</f>
        <v>0</v>
      </c>
      <c r="M3275" s="18">
        <f>VLOOKUP(A3275,[3]data1683177749303!$A$2:$J$6448,10,0)</f>
        <v>0</v>
      </c>
    </row>
    <row r="3276" spans="1:13" ht="16.5" thickBot="1">
      <c r="A3276" s="10">
        <v>1752000961</v>
      </c>
      <c r="B3276" s="11">
        <v>961</v>
      </c>
      <c r="C3276" s="19">
        <v>752000</v>
      </c>
      <c r="D3276" s="13">
        <v>1</v>
      </c>
      <c r="E3276" s="136" t="s">
        <v>3154</v>
      </c>
      <c r="F3276" s="15" t="s">
        <v>79</v>
      </c>
      <c r="G3276" s="137" t="s">
        <v>3154</v>
      </c>
      <c r="H3276" s="13" t="s">
        <v>34</v>
      </c>
      <c r="I3276" s="126" t="s">
        <v>3154</v>
      </c>
      <c r="J3276" s="126" t="s">
        <v>3154</v>
      </c>
      <c r="K3276" s="17">
        <f>VLOOKUP(A3276,[4]גיליון1!$A$1574:$P$7681,10,0)</f>
        <v>0</v>
      </c>
      <c r="L3276" s="17">
        <f>VLOOKUP(A3276,'[2]2023'!$A$9:$I$7853,9,0)</f>
        <v>0</v>
      </c>
      <c r="M3276" s="140" t="s">
        <v>3154</v>
      </c>
    </row>
    <row r="3277" spans="1:13" ht="16.5" outlineLevel="1" thickBot="1">
      <c r="A3277" s="125" t="s">
        <v>3154</v>
      </c>
      <c r="B3277" s="25" t="s">
        <v>1713</v>
      </c>
      <c r="C3277" s="146" t="s">
        <v>3154</v>
      </c>
      <c r="D3277" s="146" t="s">
        <v>3154</v>
      </c>
      <c r="E3277" s="147" t="s">
        <v>3154</v>
      </c>
      <c r="F3277" s="28" t="s">
        <v>1709</v>
      </c>
      <c r="G3277" s="153" t="s">
        <v>3154</v>
      </c>
      <c r="H3277" s="146" t="s">
        <v>3154</v>
      </c>
      <c r="I3277" s="29">
        <f>K3277/L3277-1</f>
        <v>0.83333333333333326</v>
      </c>
      <c r="J3277" s="127" t="s">
        <v>3154</v>
      </c>
      <c r="K3277" s="37">
        <f t="shared" ref="K3277:M3277" si="173">SUBTOTAL(9,K3270:K3276)</f>
        <v>189200</v>
      </c>
      <c r="L3277" s="37">
        <f t="shared" si="173"/>
        <v>103200</v>
      </c>
      <c r="M3277" s="37">
        <f t="shared" si="173"/>
        <v>75002.209999999992</v>
      </c>
    </row>
    <row r="3278" spans="1:13" ht="15.75" outlineLevel="1">
      <c r="A3278" s="10">
        <v>17530000</v>
      </c>
      <c r="B3278" s="11">
        <v>0</v>
      </c>
      <c r="C3278" s="19">
        <v>753000</v>
      </c>
      <c r="D3278" s="13">
        <v>1</v>
      </c>
      <c r="E3278" s="136" t="s">
        <v>3154</v>
      </c>
      <c r="F3278" s="15" t="s">
        <v>1714</v>
      </c>
      <c r="G3278" s="137" t="s">
        <v>3154</v>
      </c>
      <c r="H3278" s="13" t="s">
        <v>11</v>
      </c>
      <c r="I3278" s="126" t="s">
        <v>3154</v>
      </c>
      <c r="J3278" s="142" t="s">
        <v>3154</v>
      </c>
      <c r="K3278" s="17">
        <f>VLOOKUP(A3278,[4]גיליון1!$A$1574:$P$7681,10,0)</f>
        <v>0</v>
      </c>
      <c r="L3278" s="17">
        <f>VLOOKUP(A3278,'[2]2023'!$A$9:$I$7853,9,0)</f>
        <v>0</v>
      </c>
      <c r="M3278" s="140" t="s">
        <v>3154</v>
      </c>
    </row>
    <row r="3279" spans="1:13" ht="15.75" outlineLevel="1">
      <c r="A3279" s="10">
        <v>1753000800</v>
      </c>
      <c r="B3279" s="11">
        <v>800</v>
      </c>
      <c r="C3279" s="19">
        <v>753000</v>
      </c>
      <c r="D3279" s="13">
        <v>1</v>
      </c>
      <c r="E3279" s="136" t="s">
        <v>3154</v>
      </c>
      <c r="F3279" s="15" t="s">
        <v>1411</v>
      </c>
      <c r="G3279" s="137" t="s">
        <v>3154</v>
      </c>
      <c r="H3279" s="13" t="s">
        <v>11</v>
      </c>
      <c r="I3279" s="126" t="s">
        <v>3154</v>
      </c>
      <c r="J3279" s="126" t="s">
        <v>3154</v>
      </c>
      <c r="K3279" s="17">
        <f>VLOOKUP(A3279,[4]גיליון1!$A$1574:$P$7681,10,0)</f>
        <v>0</v>
      </c>
      <c r="L3279" s="17">
        <f>VLOOKUP(A3279,'[2]2023'!$A$9:$I$7853,9,0)</f>
        <v>0</v>
      </c>
      <c r="M3279" s="140" t="s">
        <v>3154</v>
      </c>
    </row>
    <row r="3280" spans="1:13" ht="15.75" outlineLevel="1">
      <c r="A3280" s="10">
        <v>1753000881</v>
      </c>
      <c r="B3280" s="11">
        <v>881</v>
      </c>
      <c r="C3280" s="19">
        <v>753000</v>
      </c>
      <c r="D3280" s="13">
        <v>1</v>
      </c>
      <c r="E3280" s="136" t="s">
        <v>3154</v>
      </c>
      <c r="F3280" s="15" t="s">
        <v>1715</v>
      </c>
      <c r="G3280" s="137" t="s">
        <v>3154</v>
      </c>
      <c r="H3280" s="13" t="s">
        <v>34</v>
      </c>
      <c r="I3280" s="126" t="s">
        <v>3154</v>
      </c>
      <c r="J3280" s="126" t="s">
        <v>3154</v>
      </c>
      <c r="K3280" s="17">
        <f>VLOOKUP(A3280,[4]גיליון1!$A$1574:$P$7681,10,0)</f>
        <v>0</v>
      </c>
      <c r="L3280" s="17">
        <f>VLOOKUP(A3280,'[2]2023'!$A$9:$I$7853,9,0)</f>
        <v>0</v>
      </c>
      <c r="M3280" s="18">
        <f>VLOOKUP(A3280,[3]data1683177749303!$A$2:$J$6448,10,0)</f>
        <v>0</v>
      </c>
    </row>
    <row r="3281" spans="1:13" ht="15.75" outlineLevel="1">
      <c r="A3281" s="10">
        <v>1753000882</v>
      </c>
      <c r="B3281" s="11">
        <v>882</v>
      </c>
      <c r="C3281" s="19">
        <v>753000</v>
      </c>
      <c r="D3281" s="13">
        <v>1</v>
      </c>
      <c r="E3281" s="136" t="s">
        <v>3154</v>
      </c>
      <c r="F3281" s="15" t="s">
        <v>1716</v>
      </c>
      <c r="G3281" s="137" t="s">
        <v>3154</v>
      </c>
      <c r="H3281" s="13" t="s">
        <v>34</v>
      </c>
      <c r="I3281" s="126" t="s">
        <v>3154</v>
      </c>
      <c r="J3281" s="126" t="s">
        <v>3154</v>
      </c>
      <c r="K3281" s="17">
        <f>VLOOKUP(A3281,[4]גיליון1!$A$1574:$P$7681,10,0)</f>
        <v>0</v>
      </c>
      <c r="L3281" s="17">
        <f>VLOOKUP(A3281,'[2]2023'!$A$9:$I$7853,9,0)</f>
        <v>0</v>
      </c>
      <c r="M3281" s="18">
        <f>VLOOKUP(A3281,[3]data1683177749303!$A$2:$J$6448,10,0)</f>
        <v>0</v>
      </c>
    </row>
    <row r="3282" spans="1:13" ht="15.75" outlineLevel="1">
      <c r="A3282" s="10">
        <v>1753000883</v>
      </c>
      <c r="B3282" s="11">
        <v>883</v>
      </c>
      <c r="C3282" s="19">
        <v>753000</v>
      </c>
      <c r="D3282" s="13">
        <v>1</v>
      </c>
      <c r="E3282" s="136" t="s">
        <v>3154</v>
      </c>
      <c r="F3282" s="15" t="s">
        <v>1717</v>
      </c>
      <c r="G3282" s="137" t="s">
        <v>3154</v>
      </c>
      <c r="H3282" s="13" t="s">
        <v>34</v>
      </c>
      <c r="I3282" s="126" t="s">
        <v>3154</v>
      </c>
      <c r="J3282" s="126" t="s">
        <v>3154</v>
      </c>
      <c r="K3282" s="17">
        <f>VLOOKUP(A3282,[4]גיליון1!$A$1574:$P$7681,10,0)</f>
        <v>0</v>
      </c>
      <c r="L3282" s="17">
        <f>VLOOKUP(A3282,'[2]2023'!$A$9:$I$7853,9,0)</f>
        <v>0</v>
      </c>
      <c r="M3282" s="18">
        <f>VLOOKUP(A3282,[3]data1683177749303!$A$2:$J$6448,10,0)</f>
        <v>0</v>
      </c>
    </row>
    <row r="3283" spans="1:13" ht="16.5" thickBot="1">
      <c r="A3283" s="10">
        <v>1753000961</v>
      </c>
      <c r="B3283" s="11">
        <v>961</v>
      </c>
      <c r="C3283" s="19">
        <v>753000</v>
      </c>
      <c r="D3283" s="13">
        <v>1</v>
      </c>
      <c r="E3283" s="136" t="s">
        <v>3154</v>
      </c>
      <c r="F3283" s="15" t="s">
        <v>79</v>
      </c>
      <c r="G3283" s="137" t="s">
        <v>3154</v>
      </c>
      <c r="H3283" s="13" t="s">
        <v>34</v>
      </c>
      <c r="I3283" s="126" t="s">
        <v>3154</v>
      </c>
      <c r="J3283" s="126" t="s">
        <v>3154</v>
      </c>
      <c r="K3283" s="17">
        <f>VLOOKUP(A3283,[4]גיליון1!$A$1574:$P$7681,10,0)</f>
        <v>0</v>
      </c>
      <c r="L3283" s="17">
        <f>VLOOKUP(A3283,'[2]2023'!$A$9:$I$7853,9,0)</f>
        <v>0</v>
      </c>
      <c r="M3283" s="140" t="s">
        <v>3154</v>
      </c>
    </row>
    <row r="3284" spans="1:13" ht="16.5" outlineLevel="1" thickBot="1">
      <c r="A3284" s="125" t="s">
        <v>3154</v>
      </c>
      <c r="B3284" s="25" t="s">
        <v>1718</v>
      </c>
      <c r="C3284" s="146" t="s">
        <v>3154</v>
      </c>
      <c r="D3284" s="146" t="s">
        <v>3154</v>
      </c>
      <c r="E3284" s="147" t="s">
        <v>3154</v>
      </c>
      <c r="F3284" s="28" t="s">
        <v>1714</v>
      </c>
      <c r="G3284" s="153" t="s">
        <v>3154</v>
      </c>
      <c r="H3284" s="146" t="s">
        <v>3154</v>
      </c>
      <c r="I3284" s="127" t="s">
        <v>3154</v>
      </c>
      <c r="J3284" s="127" t="s">
        <v>3154</v>
      </c>
      <c r="K3284" s="37">
        <f t="shared" ref="K3284:M3284" si="174">SUBTOTAL(9,K3279:K3283)</f>
        <v>0</v>
      </c>
      <c r="L3284" s="37">
        <f t="shared" si="174"/>
        <v>0</v>
      </c>
      <c r="M3284" s="38">
        <f t="shared" si="174"/>
        <v>0</v>
      </c>
    </row>
    <row r="3285" spans="1:13" ht="15.75" outlineLevel="1">
      <c r="A3285" s="10">
        <v>17540000</v>
      </c>
      <c r="B3285" s="11">
        <v>0</v>
      </c>
      <c r="C3285" s="19">
        <v>754000</v>
      </c>
      <c r="D3285" s="13">
        <v>1</v>
      </c>
      <c r="E3285" s="136" t="s">
        <v>3154</v>
      </c>
      <c r="F3285" s="15" t="s">
        <v>314</v>
      </c>
      <c r="G3285" s="137" t="s">
        <v>3154</v>
      </c>
      <c r="H3285" s="13" t="s">
        <v>11</v>
      </c>
      <c r="I3285" s="126" t="s">
        <v>3154</v>
      </c>
      <c r="J3285" s="142" t="s">
        <v>3154</v>
      </c>
      <c r="K3285" s="17">
        <f>VLOOKUP(A3285,[4]גיליון1!$A$1574:$P$7681,10,0)</f>
        <v>0</v>
      </c>
      <c r="L3285" s="139" t="s">
        <v>3154</v>
      </c>
      <c r="M3285" s="140" t="s">
        <v>3154</v>
      </c>
    </row>
    <row r="3286" spans="1:13" ht="15.75" outlineLevel="1">
      <c r="A3286" s="10">
        <v>1754000513</v>
      </c>
      <c r="B3286" s="11">
        <v>513</v>
      </c>
      <c r="C3286" s="19">
        <v>754000</v>
      </c>
      <c r="D3286" s="13">
        <v>1</v>
      </c>
      <c r="E3286" s="136" t="s">
        <v>3154</v>
      </c>
      <c r="F3286" s="15" t="s">
        <v>1719</v>
      </c>
      <c r="G3286" s="137" t="s">
        <v>3154</v>
      </c>
      <c r="H3286" s="13" t="s">
        <v>34</v>
      </c>
      <c r="I3286" s="16">
        <f>K3286/L3286-1</f>
        <v>-9.9999999999999978E-2</v>
      </c>
      <c r="J3286" s="126" t="s">
        <v>3154</v>
      </c>
      <c r="K3286" s="17">
        <f>VLOOKUP(A3286,[4]גיליון1!$A$1574:$P$7681,10,0)</f>
        <v>85500</v>
      </c>
      <c r="L3286" s="17">
        <f>VLOOKUP(A3286,'[2]2023'!$A$9:$I$7853,9,0)</f>
        <v>95000</v>
      </c>
      <c r="M3286" s="18">
        <f>VLOOKUP(A3286,[3]data1683177749303!$A$2:$J$6448,10,0)</f>
        <v>177392.49</v>
      </c>
    </row>
    <row r="3287" spans="1:13" s="97" customFormat="1" ht="15.75" outlineLevel="1">
      <c r="A3287" s="10">
        <v>1754000515</v>
      </c>
      <c r="B3287" s="11">
        <v>515</v>
      </c>
      <c r="C3287" s="19">
        <v>754000</v>
      </c>
      <c r="D3287" s="13">
        <v>1</v>
      </c>
      <c r="E3287" s="136" t="s">
        <v>3154</v>
      </c>
      <c r="F3287" s="15" t="s">
        <v>1720</v>
      </c>
      <c r="G3287" s="137" t="s">
        <v>3154</v>
      </c>
      <c r="H3287" s="13" t="s">
        <v>34</v>
      </c>
      <c r="I3287" s="16">
        <f>K3287/L3287-1</f>
        <v>-9.9999999999999978E-2</v>
      </c>
      <c r="J3287" s="139" t="s">
        <v>3154</v>
      </c>
      <c r="K3287" s="17">
        <f>VLOOKUP(A3287,[4]גיליון1!$A$1574:$P$7681,10,0)</f>
        <v>205200</v>
      </c>
      <c r="L3287" s="17">
        <f>VLOOKUP(A3287,'[2]2023'!$A$9:$I$7853,9,0)</f>
        <v>228000</v>
      </c>
      <c r="M3287" s="18">
        <f>VLOOKUP(A3287,[3]data1683177749303!$A$2:$J$6448,10,0)</f>
        <v>59397.5</v>
      </c>
    </row>
    <row r="3288" spans="1:13" ht="15.75" outlineLevel="1">
      <c r="A3288" s="10">
        <v>1754000700</v>
      </c>
      <c r="B3288" s="11">
        <v>700</v>
      </c>
      <c r="C3288" s="19">
        <v>754000</v>
      </c>
      <c r="D3288" s="13">
        <v>1</v>
      </c>
      <c r="E3288" s="136" t="s">
        <v>3154</v>
      </c>
      <c r="F3288" s="15" t="s">
        <v>61</v>
      </c>
      <c r="G3288" s="137" t="s">
        <v>3154</v>
      </c>
      <c r="H3288" s="13" t="s">
        <v>11</v>
      </c>
      <c r="I3288" s="126" t="s">
        <v>3154</v>
      </c>
      <c r="J3288" s="126" t="s">
        <v>3154</v>
      </c>
      <c r="K3288" s="17">
        <f>VLOOKUP(A3288,[4]גיליון1!$A$1574:$P$7681,10,0)</f>
        <v>0</v>
      </c>
      <c r="L3288" s="17">
        <f>VLOOKUP(A3288,'[2]2023'!$A$9:$I$7853,9,0)</f>
        <v>0</v>
      </c>
      <c r="M3288" s="140" t="s">
        <v>3154</v>
      </c>
    </row>
    <row r="3289" spans="1:13" ht="15.75" outlineLevel="1">
      <c r="A3289" s="10">
        <v>1754000931</v>
      </c>
      <c r="B3289" s="11">
        <v>931</v>
      </c>
      <c r="C3289" s="19">
        <v>754000</v>
      </c>
      <c r="D3289" s="13">
        <v>1</v>
      </c>
      <c r="E3289" s="136" t="s">
        <v>3154</v>
      </c>
      <c r="F3289" s="48" t="s">
        <v>317</v>
      </c>
      <c r="G3289" s="165" t="s">
        <v>3154</v>
      </c>
      <c r="H3289" s="13" t="s">
        <v>31</v>
      </c>
      <c r="I3289" s="126" t="s">
        <v>3154</v>
      </c>
      <c r="J3289" s="126" t="s">
        <v>3154</v>
      </c>
      <c r="K3289" s="17">
        <f>VLOOKUP(A3289,[4]גיליון1!$A$1574:$P$7681,10,0)</f>
        <v>0</v>
      </c>
      <c r="L3289" s="17">
        <f>VLOOKUP(A3289,'[2]2023'!$A$9:$I$7853,9,0)</f>
        <v>0</v>
      </c>
      <c r="M3289" s="18">
        <f>VLOOKUP(A3289,[3]data1683177749303!$A$2:$J$6448,10,0)</f>
        <v>0</v>
      </c>
    </row>
    <row r="3290" spans="1:13" ht="15.75" outlineLevel="1">
      <c r="A3290" s="10">
        <v>1754000932</v>
      </c>
      <c r="B3290" s="11">
        <v>932</v>
      </c>
      <c r="C3290" s="19">
        <v>754000</v>
      </c>
      <c r="D3290" s="13">
        <v>1</v>
      </c>
      <c r="E3290" s="136" t="s">
        <v>3154</v>
      </c>
      <c r="F3290" s="48" t="s">
        <v>318</v>
      </c>
      <c r="G3290" s="165" t="s">
        <v>3154</v>
      </c>
      <c r="H3290" s="13" t="s">
        <v>31</v>
      </c>
      <c r="I3290" s="126" t="s">
        <v>3154</v>
      </c>
      <c r="J3290" s="126" t="s">
        <v>3154</v>
      </c>
      <c r="K3290" s="17">
        <f>VLOOKUP(A3290,[4]גיליון1!$A$1574:$P$7681,10,0)</f>
        <v>0</v>
      </c>
      <c r="L3290" s="17">
        <f>VLOOKUP(A3290,'[2]2023'!$A$9:$I$7853,9,0)</f>
        <v>0</v>
      </c>
      <c r="M3290" s="140" t="s">
        <v>3154</v>
      </c>
    </row>
    <row r="3291" spans="1:13" ht="15.75" outlineLevel="1">
      <c r="A3291" s="10">
        <v>1754000933</v>
      </c>
      <c r="B3291" s="11">
        <v>933</v>
      </c>
      <c r="C3291" s="19">
        <v>754000</v>
      </c>
      <c r="D3291" s="13">
        <v>1</v>
      </c>
      <c r="E3291" s="136" t="s">
        <v>3154</v>
      </c>
      <c r="F3291" s="15" t="s">
        <v>1721</v>
      </c>
      <c r="G3291" s="137" t="s">
        <v>3154</v>
      </c>
      <c r="H3291" s="13" t="s">
        <v>34</v>
      </c>
      <c r="I3291" s="126" t="s">
        <v>3154</v>
      </c>
      <c r="J3291" s="126" t="s">
        <v>3154</v>
      </c>
      <c r="K3291" s="17">
        <f>VLOOKUP(A3291,[4]גיליון1!$A$1574:$P$7681,10,0)</f>
        <v>0</v>
      </c>
      <c r="L3291" s="17">
        <f>VLOOKUP(A3291,'[2]2023'!$A$9:$I$7853,9,0)</f>
        <v>0</v>
      </c>
      <c r="M3291" s="18">
        <f>VLOOKUP(A3291,[3]data1683177749303!$A$2:$J$6448,10,0)</f>
        <v>0</v>
      </c>
    </row>
    <row r="3292" spans="1:13" ht="16.5" thickBot="1">
      <c r="A3292" s="10">
        <v>1754000961</v>
      </c>
      <c r="B3292" s="11">
        <v>961</v>
      </c>
      <c r="C3292" s="19">
        <v>754000</v>
      </c>
      <c r="D3292" s="13">
        <v>1</v>
      </c>
      <c r="E3292" s="136" t="s">
        <v>3154</v>
      </c>
      <c r="F3292" s="15" t="s">
        <v>79</v>
      </c>
      <c r="G3292" s="137" t="s">
        <v>3154</v>
      </c>
      <c r="H3292" s="13" t="s">
        <v>34</v>
      </c>
      <c r="I3292" s="126" t="s">
        <v>3154</v>
      </c>
      <c r="J3292" s="126" t="s">
        <v>3154</v>
      </c>
      <c r="K3292" s="17">
        <f>VLOOKUP(A3292,[4]גיליון1!$A$1574:$P$7681,10,0)</f>
        <v>0</v>
      </c>
      <c r="L3292" s="17">
        <f>VLOOKUP(A3292,'[2]2023'!$A$9:$I$7853,9,0)</f>
        <v>0</v>
      </c>
      <c r="M3292" s="140" t="s">
        <v>3154</v>
      </c>
    </row>
    <row r="3293" spans="1:13" ht="16.5" outlineLevel="1" thickBot="1">
      <c r="A3293" s="125" t="s">
        <v>3154</v>
      </c>
      <c r="B3293" s="25" t="s">
        <v>1722</v>
      </c>
      <c r="C3293" s="146" t="s">
        <v>3154</v>
      </c>
      <c r="D3293" s="146" t="s">
        <v>3154</v>
      </c>
      <c r="E3293" s="147" t="s">
        <v>3154</v>
      </c>
      <c r="F3293" s="28" t="s">
        <v>314</v>
      </c>
      <c r="G3293" s="153" t="s">
        <v>3154</v>
      </c>
      <c r="H3293" s="146" t="s">
        <v>3154</v>
      </c>
      <c r="I3293" s="29">
        <f>K3293/L3293-1</f>
        <v>-9.9999999999999978E-2</v>
      </c>
      <c r="J3293" s="127" t="s">
        <v>3154</v>
      </c>
      <c r="K3293" s="37">
        <f t="shared" ref="K3293:M3293" si="175">SUBTOTAL(9,K3286:K3292)</f>
        <v>290700</v>
      </c>
      <c r="L3293" s="37">
        <f t="shared" si="175"/>
        <v>323000</v>
      </c>
      <c r="M3293" s="38">
        <f t="shared" si="175"/>
        <v>236789.99</v>
      </c>
    </row>
    <row r="3294" spans="1:13" ht="15.75" outlineLevel="1">
      <c r="A3294" s="10">
        <v>17600000</v>
      </c>
      <c r="B3294" s="11">
        <v>0</v>
      </c>
      <c r="C3294" s="19">
        <v>760000</v>
      </c>
      <c r="D3294" s="13">
        <v>1</v>
      </c>
      <c r="E3294" s="136" t="s">
        <v>3154</v>
      </c>
      <c r="F3294" s="15" t="s">
        <v>320</v>
      </c>
      <c r="G3294" s="137" t="s">
        <v>3154</v>
      </c>
      <c r="H3294" s="13" t="s">
        <v>11</v>
      </c>
      <c r="I3294" s="126" t="s">
        <v>3154</v>
      </c>
      <c r="J3294" s="142" t="s">
        <v>3154</v>
      </c>
      <c r="K3294" s="17">
        <f>VLOOKUP(A3294,[4]גיליון1!$A$1574:$P$7681,10,0)</f>
        <v>0</v>
      </c>
      <c r="L3294" s="139" t="s">
        <v>3154</v>
      </c>
      <c r="M3294" s="140" t="s">
        <v>3154</v>
      </c>
    </row>
    <row r="3295" spans="1:13" ht="15.75" outlineLevel="1">
      <c r="A3295" s="10">
        <v>17610000</v>
      </c>
      <c r="B3295" s="11">
        <v>0</v>
      </c>
      <c r="C3295" s="19">
        <v>761000</v>
      </c>
      <c r="D3295" s="13">
        <v>1</v>
      </c>
      <c r="E3295" s="136" t="s">
        <v>3154</v>
      </c>
      <c r="F3295" s="15" t="s">
        <v>1723</v>
      </c>
      <c r="G3295" s="137" t="s">
        <v>3154</v>
      </c>
      <c r="H3295" s="13" t="s">
        <v>11</v>
      </c>
      <c r="I3295" s="126" t="s">
        <v>3154</v>
      </c>
      <c r="J3295" s="142" t="s">
        <v>3154</v>
      </c>
      <c r="K3295" s="17">
        <f>VLOOKUP(A3295,[4]גיליון1!$A$1574:$P$7681,10,0)</f>
        <v>0</v>
      </c>
      <c r="L3295" s="17">
        <f>VLOOKUP(A3295,'[2]2023'!$A$9:$I$7853,9,0)</f>
        <v>0</v>
      </c>
      <c r="M3295" s="140" t="s">
        <v>3154</v>
      </c>
    </row>
    <row r="3296" spans="1:13" ht="15.75" outlineLevel="1">
      <c r="A3296" s="10">
        <v>1761000110</v>
      </c>
      <c r="B3296" s="11">
        <v>110</v>
      </c>
      <c r="C3296" s="19">
        <v>761000</v>
      </c>
      <c r="D3296" s="13">
        <v>1</v>
      </c>
      <c r="E3296" s="136" t="s">
        <v>3154</v>
      </c>
      <c r="F3296" s="15" t="s">
        <v>19</v>
      </c>
      <c r="G3296" s="137" t="s">
        <v>3154</v>
      </c>
      <c r="H3296" s="13" t="s">
        <v>20</v>
      </c>
      <c r="I3296" s="16">
        <f t="shared" ref="I3296:I3302" si="176">K3296/L3296-1</f>
        <v>-1.5893197711379536E-2</v>
      </c>
      <c r="J3296" s="126" t="s">
        <v>3154</v>
      </c>
      <c r="K3296" s="17">
        <f>VLOOKUP(A3296,[4]גיליון1!$A$1574:$P$7681,10,0)</f>
        <v>154800</v>
      </c>
      <c r="L3296" s="17">
        <f>VLOOKUP(A3296,'[2]2023'!$A$9:$I$7853,9,0)</f>
        <v>157300</v>
      </c>
      <c r="M3296" s="18">
        <f>VLOOKUP(A3296,[3]data1683177749303!$A$2:$J$6448,10,0)</f>
        <v>157588.38</v>
      </c>
    </row>
    <row r="3297" spans="1:13" ht="15.75" outlineLevel="1">
      <c r="A3297" s="10">
        <v>1761000119</v>
      </c>
      <c r="B3297" s="11">
        <v>119</v>
      </c>
      <c r="C3297" s="19">
        <v>761000</v>
      </c>
      <c r="D3297" s="13">
        <v>1</v>
      </c>
      <c r="E3297" s="136" t="s">
        <v>3154</v>
      </c>
      <c r="F3297" s="15" t="s">
        <v>21</v>
      </c>
      <c r="G3297" s="137" t="s">
        <v>3154</v>
      </c>
      <c r="H3297" s="13" t="s">
        <v>20</v>
      </c>
      <c r="I3297" s="16">
        <f t="shared" si="176"/>
        <v>0.12886229683872119</v>
      </c>
      <c r="J3297" s="126" t="s">
        <v>3154</v>
      </c>
      <c r="K3297" s="17">
        <f>VLOOKUP(A3297,[4]גיליון1!$A$1574:$P$7681,10,0)</f>
        <v>2528200</v>
      </c>
      <c r="L3297" s="17">
        <f>VLOOKUP(A3297,'[2]2023'!$A$9:$I$7853,9,0)</f>
        <v>2239600</v>
      </c>
      <c r="M3297" s="18">
        <f>VLOOKUP(A3297,[3]data1683177749303!$A$2:$J$6448,10,0)</f>
        <v>1984015.05</v>
      </c>
    </row>
    <row r="3298" spans="1:13" ht="15.75" outlineLevel="1">
      <c r="A3298" s="10">
        <v>1761000122</v>
      </c>
      <c r="B3298" s="11">
        <v>122</v>
      </c>
      <c r="C3298" s="19">
        <v>761000</v>
      </c>
      <c r="D3298" s="13">
        <v>1</v>
      </c>
      <c r="E3298" s="136" t="s">
        <v>3154</v>
      </c>
      <c r="F3298" s="15" t="s">
        <v>22</v>
      </c>
      <c r="G3298" s="137" t="s">
        <v>3154</v>
      </c>
      <c r="H3298" s="13" t="s">
        <v>20</v>
      </c>
      <c r="I3298" s="16">
        <f t="shared" si="176"/>
        <v>0</v>
      </c>
      <c r="J3298" s="126" t="s">
        <v>3154</v>
      </c>
      <c r="K3298" s="17">
        <f>VLOOKUP(A3298,[4]גיליון1!$A$1574:$P$7681,10,0)</f>
        <v>37500</v>
      </c>
      <c r="L3298" s="17">
        <f>VLOOKUP(A3298,'[2]2023'!$A$9:$I$7853,9,0)</f>
        <v>37500</v>
      </c>
      <c r="M3298" s="18">
        <f>VLOOKUP(A3298,[3]data1683177749303!$A$2:$J$6448,10,0)</f>
        <v>25307.01</v>
      </c>
    </row>
    <row r="3299" spans="1:13" ht="15.75" outlineLevel="1">
      <c r="A3299" s="10">
        <v>1761000126</v>
      </c>
      <c r="B3299" s="11">
        <v>126</v>
      </c>
      <c r="C3299" s="19">
        <v>761000</v>
      </c>
      <c r="D3299" s="13">
        <v>1</v>
      </c>
      <c r="E3299" s="136" t="s">
        <v>3154</v>
      </c>
      <c r="F3299" s="15" t="s">
        <v>23</v>
      </c>
      <c r="G3299" s="137" t="s">
        <v>3154</v>
      </c>
      <c r="H3299" s="13" t="s">
        <v>20</v>
      </c>
      <c r="I3299" s="16">
        <f t="shared" si="176"/>
        <v>0.19999999999999996</v>
      </c>
      <c r="J3299" s="126" t="s">
        <v>3154</v>
      </c>
      <c r="K3299" s="17">
        <f>VLOOKUP(A3299,[4]גיליון1!$A$1574:$P$7681,10,0)</f>
        <v>72000</v>
      </c>
      <c r="L3299" s="17">
        <f>VLOOKUP(A3299,'[2]2023'!$A$9:$I$7853,9,0)</f>
        <v>60000</v>
      </c>
      <c r="M3299" s="18">
        <f>VLOOKUP(A3299,[3]data1683177749303!$A$2:$J$6448,10,0)</f>
        <v>67343.05</v>
      </c>
    </row>
    <row r="3300" spans="1:13" ht="15.75" outlineLevel="1">
      <c r="A3300" s="10">
        <v>1761000130</v>
      </c>
      <c r="B3300" s="11">
        <v>130</v>
      </c>
      <c r="C3300" s="19">
        <v>761000</v>
      </c>
      <c r="D3300" s="13">
        <v>1</v>
      </c>
      <c r="E3300" s="136" t="s">
        <v>3154</v>
      </c>
      <c r="F3300" s="15" t="s">
        <v>24</v>
      </c>
      <c r="G3300" s="137" t="s">
        <v>3154</v>
      </c>
      <c r="H3300" s="13" t="s">
        <v>20</v>
      </c>
      <c r="I3300" s="16">
        <f t="shared" si="176"/>
        <v>0</v>
      </c>
      <c r="J3300" s="126" t="s">
        <v>3154</v>
      </c>
      <c r="K3300" s="17">
        <f>VLOOKUP(A3300,[4]גיליון1!$A$1574:$P$7681,10,0)</f>
        <v>340200</v>
      </c>
      <c r="L3300" s="17">
        <f>VLOOKUP(A3300,'[2]2023'!$A$9:$I$7853,9,0)</f>
        <v>340200</v>
      </c>
      <c r="M3300" s="18">
        <f>VLOOKUP(A3300,[3]data1683177749303!$A$2:$J$6448,10,0)</f>
        <v>393986.06</v>
      </c>
    </row>
    <row r="3301" spans="1:13" ht="15.75" outlineLevel="1">
      <c r="A3301" s="10">
        <v>1761000140</v>
      </c>
      <c r="B3301" s="11">
        <v>140</v>
      </c>
      <c r="C3301" s="19">
        <v>761000</v>
      </c>
      <c r="D3301" s="13">
        <v>1</v>
      </c>
      <c r="E3301" s="136" t="s">
        <v>3154</v>
      </c>
      <c r="F3301" s="15" t="s">
        <v>25</v>
      </c>
      <c r="G3301" s="137" t="s">
        <v>3154</v>
      </c>
      <c r="H3301" s="13" t="s">
        <v>20</v>
      </c>
      <c r="I3301" s="16">
        <f t="shared" si="176"/>
        <v>-0.36756418284283032</v>
      </c>
      <c r="J3301" s="126" t="s">
        <v>3154</v>
      </c>
      <c r="K3301" s="17">
        <f>VLOOKUP(A3301,[4]גיליון1!$A$1574:$P$7681,10,0)</f>
        <v>101000</v>
      </c>
      <c r="L3301" s="17">
        <f>VLOOKUP(A3301,'[2]2023'!$A$9:$I$7853,9,0)</f>
        <v>159700</v>
      </c>
      <c r="M3301" s="18">
        <f>VLOOKUP(A3301,[3]data1683177749303!$A$2:$J$6448,10,0)</f>
        <v>190987.03</v>
      </c>
    </row>
    <row r="3302" spans="1:13" ht="15.75" outlineLevel="1">
      <c r="A3302" s="10">
        <v>1761000210</v>
      </c>
      <c r="B3302" s="11">
        <v>210</v>
      </c>
      <c r="C3302" s="19">
        <v>761000</v>
      </c>
      <c r="D3302" s="13">
        <v>1</v>
      </c>
      <c r="E3302" s="136" t="s">
        <v>3154</v>
      </c>
      <c r="F3302" s="15" t="s">
        <v>1724</v>
      </c>
      <c r="G3302" s="137" t="s">
        <v>3154</v>
      </c>
      <c r="H3302" s="13" t="s">
        <v>20</v>
      </c>
      <c r="I3302" s="16">
        <f t="shared" si="176"/>
        <v>2.0000000000000018E-2</v>
      </c>
      <c r="J3302" s="126" t="s">
        <v>3154</v>
      </c>
      <c r="K3302" s="17">
        <f>VLOOKUP(A3302,[4]גיליון1!$A$1574:$P$7681,10,0)</f>
        <v>1264800</v>
      </c>
      <c r="L3302" s="17">
        <f>VLOOKUP(A3302,'[2]2023'!$A$9:$I$7853,9,0)</f>
        <v>1240000</v>
      </c>
      <c r="M3302" s="18">
        <f>VLOOKUP(A3302,[3]data1683177749303!$A$2:$J$6448,10,0)</f>
        <v>864819.52</v>
      </c>
    </row>
    <row r="3303" spans="1:13" ht="15.75" outlineLevel="1">
      <c r="A3303" s="10">
        <v>1761000253</v>
      </c>
      <c r="B3303" s="11">
        <v>253</v>
      </c>
      <c r="C3303" s="19">
        <v>761000</v>
      </c>
      <c r="D3303" s="13">
        <v>1</v>
      </c>
      <c r="E3303" s="136" t="s">
        <v>3154</v>
      </c>
      <c r="F3303" s="15" t="s">
        <v>28</v>
      </c>
      <c r="G3303" s="137" t="s">
        <v>3154</v>
      </c>
      <c r="H3303" s="13" t="s">
        <v>20</v>
      </c>
      <c r="I3303" s="126" t="s">
        <v>3154</v>
      </c>
      <c r="J3303" s="126" t="s">
        <v>3154</v>
      </c>
      <c r="K3303" s="17">
        <f>VLOOKUP(A3303,[4]גיליון1!$A$1574:$P$7681,10,0)</f>
        <v>0</v>
      </c>
      <c r="L3303" s="17">
        <f>VLOOKUP(A3303,'[2]2023'!$A$9:$I$7853,9,0)</f>
        <v>0</v>
      </c>
      <c r="M3303" s="18">
        <f>VLOOKUP(A3303,[3]data1683177749303!$A$2:$J$6448,10,0)</f>
        <v>0</v>
      </c>
    </row>
    <row r="3304" spans="1:13" ht="15.75" outlineLevel="1">
      <c r="A3304" s="10">
        <v>1761000410</v>
      </c>
      <c r="B3304" s="11">
        <v>410</v>
      </c>
      <c r="C3304" s="19">
        <v>761000</v>
      </c>
      <c r="D3304" s="13">
        <v>1</v>
      </c>
      <c r="E3304" s="136" t="s">
        <v>3154</v>
      </c>
      <c r="F3304" s="15" t="s">
        <v>1725</v>
      </c>
      <c r="G3304" s="137" t="s">
        <v>3154</v>
      </c>
      <c r="H3304" s="13" t="s">
        <v>31</v>
      </c>
      <c r="I3304" s="16">
        <f>K3304/L3304-1</f>
        <v>-0.10059171597633132</v>
      </c>
      <c r="J3304" s="126" t="s">
        <v>3154</v>
      </c>
      <c r="K3304" s="17">
        <v>45600</v>
      </c>
      <c r="L3304" s="17">
        <f>VLOOKUP(A3304,'[2]2023'!$A$9:$I$7853,9,0)</f>
        <v>50700</v>
      </c>
      <c r="M3304" s="18">
        <f>VLOOKUP(A3304,[3]data1683177749303!$A$2:$J$6448,10,0)</f>
        <v>0</v>
      </c>
    </row>
    <row r="3305" spans="1:13" ht="15.75" outlineLevel="1">
      <c r="A3305" s="10">
        <v>1761000433</v>
      </c>
      <c r="B3305" s="11">
        <v>433</v>
      </c>
      <c r="C3305" s="19">
        <v>761000</v>
      </c>
      <c r="D3305" s="13">
        <v>1</v>
      </c>
      <c r="E3305" s="136" t="s">
        <v>3154</v>
      </c>
      <c r="F3305" s="15" t="s">
        <v>38</v>
      </c>
      <c r="G3305" s="137" t="s">
        <v>3154</v>
      </c>
      <c r="H3305" s="13" t="s">
        <v>34</v>
      </c>
      <c r="I3305" s="16">
        <f>K3305/L3305-1</f>
        <v>0</v>
      </c>
      <c r="J3305" s="126" t="s">
        <v>3154</v>
      </c>
      <c r="K3305" s="17">
        <f>VLOOKUP(A3305,[4]גיליון1!$A$1574:$P$7681,10,0)</f>
        <v>900</v>
      </c>
      <c r="L3305" s="17">
        <f>VLOOKUP(A3305,'[2]2023'!$A$9:$I$7853,9,0)</f>
        <v>900</v>
      </c>
      <c r="M3305" s="18">
        <f>VLOOKUP(A3305,[3]data1683177749303!$A$2:$J$6448,10,0)</f>
        <v>356.58</v>
      </c>
    </row>
    <row r="3306" spans="1:13" ht="15.75" outlineLevel="1">
      <c r="A3306" s="10">
        <v>1761000437</v>
      </c>
      <c r="B3306" s="11">
        <v>437</v>
      </c>
      <c r="C3306" s="19">
        <v>761000</v>
      </c>
      <c r="D3306" s="13">
        <v>1</v>
      </c>
      <c r="E3306" s="136" t="s">
        <v>3154</v>
      </c>
      <c r="F3306" s="15" t="s">
        <v>1726</v>
      </c>
      <c r="G3306" s="137" t="s">
        <v>3154</v>
      </c>
      <c r="H3306" s="13" t="s">
        <v>31</v>
      </c>
      <c r="I3306" s="126" t="s">
        <v>3154</v>
      </c>
      <c r="J3306" s="126" t="s">
        <v>3154</v>
      </c>
      <c r="K3306" s="17">
        <f>VLOOKUP(A3306,[4]גיליון1!$A$1574:$P$7681,10,0)</f>
        <v>0</v>
      </c>
      <c r="L3306" s="17">
        <f>VLOOKUP(A3306,'[2]2023'!$A$9:$I$7853,9,0)</f>
        <v>0</v>
      </c>
      <c r="M3306" s="18">
        <f>VLOOKUP(A3306,[3]data1683177749303!$A$2:$J$6448,10,0)</f>
        <v>0</v>
      </c>
    </row>
    <row r="3307" spans="1:13" ht="15.75" outlineLevel="1">
      <c r="A3307" s="10">
        <v>1761000450</v>
      </c>
      <c r="B3307" s="11">
        <v>450</v>
      </c>
      <c r="C3307" s="19">
        <v>761000</v>
      </c>
      <c r="D3307" s="13">
        <v>1</v>
      </c>
      <c r="E3307" s="136" t="s">
        <v>3154</v>
      </c>
      <c r="F3307" s="39" t="s">
        <v>46</v>
      </c>
      <c r="G3307" s="154" t="s">
        <v>3154</v>
      </c>
      <c r="H3307" s="13" t="s">
        <v>31</v>
      </c>
      <c r="I3307" s="16">
        <f>K3307/L3307-1</f>
        <v>-0.11764705882352944</v>
      </c>
      <c r="J3307" s="126" t="s">
        <v>3154</v>
      </c>
      <c r="K3307" s="17">
        <v>1500</v>
      </c>
      <c r="L3307" s="17">
        <f>VLOOKUP(A3307,'[2]2023'!$A$9:$I$7853,9,0)</f>
        <v>1700</v>
      </c>
      <c r="M3307" s="18">
        <f>VLOOKUP(A3307,[3]data1683177749303!$A$2:$J$6448,10,0)</f>
        <v>0</v>
      </c>
    </row>
    <row r="3308" spans="1:13" ht="15.75" outlineLevel="1">
      <c r="A3308" s="10">
        <v>1761000470</v>
      </c>
      <c r="B3308" s="11">
        <v>470</v>
      </c>
      <c r="C3308" s="19">
        <v>761000</v>
      </c>
      <c r="D3308" s="13">
        <v>1</v>
      </c>
      <c r="E3308" s="136" t="s">
        <v>3154</v>
      </c>
      <c r="F3308" s="15" t="s">
        <v>48</v>
      </c>
      <c r="G3308" s="137" t="s">
        <v>3154</v>
      </c>
      <c r="H3308" s="13" t="s">
        <v>34</v>
      </c>
      <c r="I3308" s="126" t="s">
        <v>3154</v>
      </c>
      <c r="J3308" s="126" t="s">
        <v>3154</v>
      </c>
      <c r="K3308" s="17">
        <f>VLOOKUP(A3308,[4]גיליון1!$A$1574:$P$7681,10,0)</f>
        <v>0</v>
      </c>
      <c r="L3308" s="17">
        <f>VLOOKUP(A3308,'[2]2023'!$A$9:$I$7853,9,0)</f>
        <v>0</v>
      </c>
      <c r="M3308" s="18">
        <f>VLOOKUP(A3308,[3]data1683177749303!$A$2:$J$6448,10,0)</f>
        <v>0</v>
      </c>
    </row>
    <row r="3309" spans="1:13" ht="15.75" outlineLevel="1">
      <c r="A3309" s="10">
        <v>1761000471</v>
      </c>
      <c r="B3309" s="11">
        <v>471</v>
      </c>
      <c r="C3309" s="19">
        <v>761000</v>
      </c>
      <c r="D3309" s="13">
        <v>1</v>
      </c>
      <c r="E3309" s="136" t="s">
        <v>3154</v>
      </c>
      <c r="F3309" s="15" t="s">
        <v>87</v>
      </c>
      <c r="G3309" s="137" t="s">
        <v>3154</v>
      </c>
      <c r="H3309" s="13" t="s">
        <v>34</v>
      </c>
      <c r="I3309" s="16">
        <f>K3309/L3309-1</f>
        <v>0</v>
      </c>
      <c r="J3309" s="126" t="s">
        <v>3154</v>
      </c>
      <c r="K3309" s="17">
        <f>VLOOKUP(A3309,[4]גיליון1!$A$1574:$P$7681,10,0)</f>
        <v>5400</v>
      </c>
      <c r="L3309" s="17">
        <f>VLOOKUP(A3309,'[2]2023'!$A$9:$I$7853,9,0)</f>
        <v>5400</v>
      </c>
      <c r="M3309" s="18">
        <f>VLOOKUP(A3309,[3]data1683177749303!$A$2:$J$6448,10,0)</f>
        <v>5205.42</v>
      </c>
    </row>
    <row r="3310" spans="1:13" ht="15.75" outlineLevel="1">
      <c r="A3310" s="10">
        <v>1761000492</v>
      </c>
      <c r="B3310" s="11">
        <v>492</v>
      </c>
      <c r="C3310" s="19">
        <v>761000</v>
      </c>
      <c r="D3310" s="13">
        <v>1</v>
      </c>
      <c r="E3310" s="136" t="s">
        <v>3154</v>
      </c>
      <c r="F3310" s="15" t="s">
        <v>83</v>
      </c>
      <c r="G3310" s="137" t="s">
        <v>3154</v>
      </c>
      <c r="H3310" s="13" t="s">
        <v>31</v>
      </c>
      <c r="I3310" s="16">
        <f>K3310/L3310-1</f>
        <v>0</v>
      </c>
      <c r="J3310" s="126" t="s">
        <v>3154</v>
      </c>
      <c r="K3310" s="17">
        <f>VLOOKUP(A3310,[4]גיליון1!$A$1574:$P$7681,10,0)</f>
        <v>102000</v>
      </c>
      <c r="L3310" s="17">
        <f>VLOOKUP(A3310,'[2]2023'!$A$9:$I$7853,9,0)</f>
        <v>102000</v>
      </c>
      <c r="M3310" s="18">
        <f>VLOOKUP(A3310,[3]data1683177749303!$A$2:$J$6448,10,0)</f>
        <v>119377</v>
      </c>
    </row>
    <row r="3311" spans="1:13" ht="15.75" outlineLevel="1">
      <c r="A3311" s="10">
        <v>1761000511</v>
      </c>
      <c r="B3311" s="11">
        <v>511</v>
      </c>
      <c r="C3311" s="19">
        <v>761000</v>
      </c>
      <c r="D3311" s="13">
        <v>1</v>
      </c>
      <c r="E3311" s="136" t="s">
        <v>3154</v>
      </c>
      <c r="F3311" s="15" t="s">
        <v>88</v>
      </c>
      <c r="G3311" s="137" t="s">
        <v>3154</v>
      </c>
      <c r="H3311" s="13" t="s">
        <v>34</v>
      </c>
      <c r="I3311" s="16">
        <f>K3311/L3311-1</f>
        <v>-0.10344827586206895</v>
      </c>
      <c r="J3311" s="126" t="s">
        <v>3154</v>
      </c>
      <c r="K3311" s="17">
        <v>5200</v>
      </c>
      <c r="L3311" s="17">
        <f>VLOOKUP(A3311,'[2]2023'!$A$9:$I$7853,9,0)</f>
        <v>5800</v>
      </c>
      <c r="M3311" s="18">
        <f>VLOOKUP(A3311,[3]data1683177749303!$A$2:$J$6448,10,0)</f>
        <v>5214.5</v>
      </c>
    </row>
    <row r="3312" spans="1:13" ht="15.75" outlineLevel="1">
      <c r="A3312" s="10">
        <v>1761000540</v>
      </c>
      <c r="B3312" s="11">
        <v>540</v>
      </c>
      <c r="C3312" s="19">
        <v>761000</v>
      </c>
      <c r="D3312" s="13">
        <v>1</v>
      </c>
      <c r="E3312" s="136" t="s">
        <v>3154</v>
      </c>
      <c r="F3312" s="15" t="s">
        <v>53</v>
      </c>
      <c r="G3312" s="137" t="s">
        <v>3154</v>
      </c>
      <c r="H3312" s="13" t="s">
        <v>31</v>
      </c>
      <c r="I3312" s="126" t="s">
        <v>3154</v>
      </c>
      <c r="J3312" s="126" t="s">
        <v>3154</v>
      </c>
      <c r="K3312" s="17">
        <f>VLOOKUP(A3312,[4]גיליון1!$A$1574:$P$7681,10,0)</f>
        <v>0</v>
      </c>
      <c r="L3312" s="17">
        <f>VLOOKUP(A3312,'[2]2023'!$A$9:$I$7853,9,0)</f>
        <v>0</v>
      </c>
      <c r="M3312" s="140" t="s">
        <v>3154</v>
      </c>
    </row>
    <row r="3313" spans="1:13" ht="15.75" outlineLevel="1">
      <c r="A3313" s="10">
        <v>1761000544</v>
      </c>
      <c r="B3313" s="11">
        <v>544</v>
      </c>
      <c r="C3313" s="19">
        <v>761000</v>
      </c>
      <c r="D3313" s="13">
        <v>1</v>
      </c>
      <c r="E3313" s="136" t="s">
        <v>3154</v>
      </c>
      <c r="F3313" s="15" t="s">
        <v>56</v>
      </c>
      <c r="G3313" s="137" t="s">
        <v>3154</v>
      </c>
      <c r="H3313" s="13" t="s">
        <v>31</v>
      </c>
      <c r="I3313" s="126" t="s">
        <v>3154</v>
      </c>
      <c r="J3313" s="126" t="s">
        <v>3154</v>
      </c>
      <c r="K3313" s="17">
        <f>VLOOKUP(A3313,[4]גיליון1!$A$1574:$P$7681,10,0)</f>
        <v>0</v>
      </c>
      <c r="L3313" s="17">
        <f>VLOOKUP(A3313,'[2]2023'!$A$9:$I$7853,9,0)</f>
        <v>0</v>
      </c>
      <c r="M3313" s="18">
        <f>VLOOKUP(A3313,[3]data1683177749303!$A$2:$J$6448,10,0)</f>
        <v>0</v>
      </c>
    </row>
    <row r="3314" spans="1:13" ht="15.75" outlineLevel="1">
      <c r="A3314" s="10">
        <v>1761000550</v>
      </c>
      <c r="B3314" s="11">
        <v>550</v>
      </c>
      <c r="C3314" s="19">
        <v>761000</v>
      </c>
      <c r="D3314" s="13">
        <v>1</v>
      </c>
      <c r="E3314" s="136" t="s">
        <v>3154</v>
      </c>
      <c r="F3314" s="15" t="s">
        <v>58</v>
      </c>
      <c r="G3314" s="137" t="s">
        <v>3154</v>
      </c>
      <c r="H3314" s="13" t="s">
        <v>34</v>
      </c>
      <c r="I3314" s="126" t="s">
        <v>3154</v>
      </c>
      <c r="J3314" s="126" t="s">
        <v>3154</v>
      </c>
      <c r="K3314" s="17">
        <f>VLOOKUP(A3314,[4]גיליון1!$A$1574:$P$7681,10,0)</f>
        <v>0</v>
      </c>
      <c r="L3314" s="17">
        <f>VLOOKUP(A3314,'[2]2023'!$A$9:$I$7853,9,0)</f>
        <v>0</v>
      </c>
      <c r="M3314" s="18">
        <f>VLOOKUP(A3314,[3]data1683177749303!$A$2:$J$6448,10,0)</f>
        <v>0</v>
      </c>
    </row>
    <row r="3315" spans="1:13" ht="15.75" outlineLevel="1">
      <c r="A3315" s="10">
        <v>1761000561</v>
      </c>
      <c r="B3315" s="11">
        <v>561</v>
      </c>
      <c r="C3315" s="19">
        <v>761000</v>
      </c>
      <c r="D3315" s="13">
        <v>1</v>
      </c>
      <c r="E3315" s="136" t="s">
        <v>3154</v>
      </c>
      <c r="F3315" s="15" t="s">
        <v>59</v>
      </c>
      <c r="G3315" s="137" t="s">
        <v>3154</v>
      </c>
      <c r="H3315" s="13" t="s">
        <v>34</v>
      </c>
      <c r="I3315" s="126" t="s">
        <v>3154</v>
      </c>
      <c r="J3315" s="126" t="s">
        <v>3154</v>
      </c>
      <c r="K3315" s="17">
        <f>VLOOKUP(A3315,[4]גיליון1!$A$1574:$P$7681,10,0)</f>
        <v>0</v>
      </c>
      <c r="L3315" s="17">
        <f>VLOOKUP(A3315,'[2]2023'!$A$9:$I$7853,9,0)</f>
        <v>0</v>
      </c>
      <c r="M3315" s="18">
        <f>VLOOKUP(A3315,[3]data1683177749303!$A$2:$J$6448,10,0)</f>
        <v>0</v>
      </c>
    </row>
    <row r="3316" spans="1:13" ht="15.75" outlineLevel="1">
      <c r="A3316" s="10">
        <v>1761000562</v>
      </c>
      <c r="B3316" s="11">
        <v>562</v>
      </c>
      <c r="C3316" s="19">
        <v>761000</v>
      </c>
      <c r="D3316" s="13">
        <v>1</v>
      </c>
      <c r="E3316" s="136" t="s">
        <v>3154</v>
      </c>
      <c r="F3316" s="15" t="s">
        <v>60</v>
      </c>
      <c r="G3316" s="137" t="s">
        <v>3154</v>
      </c>
      <c r="H3316" s="13" t="s">
        <v>34</v>
      </c>
      <c r="I3316" s="126" t="s">
        <v>3154</v>
      </c>
      <c r="J3316" s="126" t="s">
        <v>3154</v>
      </c>
      <c r="K3316" s="17">
        <f>VLOOKUP(A3316,[4]גיליון1!$A$1574:$P$7681,10,0)</f>
        <v>0</v>
      </c>
      <c r="L3316" s="17">
        <f>VLOOKUP(A3316,'[2]2023'!$A$9:$I$7853,9,0)</f>
        <v>0</v>
      </c>
      <c r="M3316" s="18">
        <f>VLOOKUP(A3316,[3]data1683177749303!$A$2:$J$6448,10,0)</f>
        <v>0</v>
      </c>
    </row>
    <row r="3317" spans="1:13" ht="15.75" outlineLevel="1">
      <c r="A3317" s="10">
        <v>1761000564</v>
      </c>
      <c r="B3317" s="11">
        <v>564</v>
      </c>
      <c r="C3317" s="19">
        <v>761000</v>
      </c>
      <c r="D3317" s="13">
        <v>1</v>
      </c>
      <c r="E3317" s="136" t="s">
        <v>3154</v>
      </c>
      <c r="F3317" s="15" t="s">
        <v>1727</v>
      </c>
      <c r="G3317" s="137" t="s">
        <v>3154</v>
      </c>
      <c r="H3317" s="13" t="s">
        <v>34</v>
      </c>
      <c r="I3317" s="126" t="s">
        <v>3154</v>
      </c>
      <c r="J3317" s="126" t="s">
        <v>3154</v>
      </c>
      <c r="K3317" s="17">
        <v>9400</v>
      </c>
      <c r="L3317" s="17">
        <f>VLOOKUP(A3317,'[2]2023'!$A$9:$I$7853,9,0)</f>
        <v>9360</v>
      </c>
      <c r="M3317" s="18">
        <f>VLOOKUP(A3317,[3]data1683177749303!$A$2:$J$6448,10,0)</f>
        <v>0</v>
      </c>
    </row>
    <row r="3318" spans="1:13" ht="15.75" outlineLevel="1">
      <c r="A3318" s="10">
        <v>1761000565</v>
      </c>
      <c r="B3318" s="11">
        <v>565</v>
      </c>
      <c r="C3318" s="19">
        <v>761000</v>
      </c>
      <c r="D3318" s="13">
        <v>1</v>
      </c>
      <c r="E3318" s="136" t="s">
        <v>3154</v>
      </c>
      <c r="F3318" s="15" t="s">
        <v>1728</v>
      </c>
      <c r="G3318" s="137" t="s">
        <v>3154</v>
      </c>
      <c r="H3318" s="13" t="s">
        <v>34</v>
      </c>
      <c r="I3318" s="126" t="s">
        <v>3154</v>
      </c>
      <c r="J3318" s="126" t="s">
        <v>3154</v>
      </c>
      <c r="K3318" s="17">
        <f>VLOOKUP(A3318,[4]גיליון1!$A$1574:$P$7681,10,0)</f>
        <v>351000</v>
      </c>
      <c r="L3318" s="17">
        <f>VLOOKUP(A3318,'[2]2023'!$A$9:$I$7853,9,0)</f>
        <v>351000</v>
      </c>
      <c r="M3318" s="18">
        <f>VLOOKUP(A3318,[3]data1683177749303!$A$2:$J$6448,10,0)</f>
        <v>0</v>
      </c>
    </row>
    <row r="3319" spans="1:13" ht="15.75" outlineLevel="1">
      <c r="A3319" s="10">
        <v>1761000571</v>
      </c>
      <c r="B3319" s="11">
        <v>571</v>
      </c>
      <c r="C3319" s="19">
        <v>761000</v>
      </c>
      <c r="D3319" s="13">
        <v>1</v>
      </c>
      <c r="E3319" s="136" t="s">
        <v>3154</v>
      </c>
      <c r="F3319" s="15" t="s">
        <v>91</v>
      </c>
      <c r="G3319" s="137" t="s">
        <v>3154</v>
      </c>
      <c r="H3319" s="13" t="s">
        <v>31</v>
      </c>
      <c r="I3319" s="16">
        <f>K3319/L3319-1</f>
        <v>0</v>
      </c>
      <c r="J3319" s="126" t="s">
        <v>3154</v>
      </c>
      <c r="K3319" s="17">
        <f>VLOOKUP(A3319,[4]גיליון1!$A$1574:$P$7681,10,0)</f>
        <v>152100</v>
      </c>
      <c r="L3319" s="17">
        <f>VLOOKUP(A3319,'[2]2023'!$A$9:$I$7853,9,0)</f>
        <v>152100</v>
      </c>
      <c r="M3319" s="18">
        <f>VLOOKUP(A3319,[3]data1683177749303!$A$2:$J$6448,10,0)</f>
        <v>136100</v>
      </c>
    </row>
    <row r="3320" spans="1:13" ht="15.75" outlineLevel="1">
      <c r="A3320" s="10">
        <v>1761000596</v>
      </c>
      <c r="B3320" s="11">
        <v>596</v>
      </c>
      <c r="C3320" s="19">
        <v>761000</v>
      </c>
      <c r="D3320" s="13">
        <v>1</v>
      </c>
      <c r="E3320" s="136" t="s">
        <v>3154</v>
      </c>
      <c r="F3320" s="15" t="s">
        <v>92</v>
      </c>
      <c r="G3320" s="137" t="s">
        <v>3154</v>
      </c>
      <c r="H3320" s="13" t="s">
        <v>31</v>
      </c>
      <c r="I3320" s="16">
        <f>K3320/L3320-1</f>
        <v>0.10869565217391308</v>
      </c>
      <c r="J3320" s="126" t="s">
        <v>3154</v>
      </c>
      <c r="K3320" s="17">
        <f>VLOOKUP(A3320,[4]גיליון1!$A$1574:$P$7681,10,0)</f>
        <v>102000</v>
      </c>
      <c r="L3320" s="17">
        <f>VLOOKUP(A3320,'[2]2023'!$A$9:$I$7853,9,0)</f>
        <v>92000</v>
      </c>
      <c r="M3320" s="18">
        <f>VLOOKUP(A3320,[3]data1683177749303!$A$2:$J$6448,10,0)</f>
        <v>77788</v>
      </c>
    </row>
    <row r="3321" spans="1:13" ht="15.75" outlineLevel="1">
      <c r="A3321" s="10">
        <v>1761000742</v>
      </c>
      <c r="B3321" s="11">
        <v>742</v>
      </c>
      <c r="C3321" s="19">
        <v>761000</v>
      </c>
      <c r="D3321" s="13">
        <v>1</v>
      </c>
      <c r="E3321" s="136" t="s">
        <v>3154</v>
      </c>
      <c r="F3321" s="15" t="s">
        <v>65</v>
      </c>
      <c r="G3321" s="137" t="s">
        <v>3154</v>
      </c>
      <c r="H3321" s="13" t="s">
        <v>34</v>
      </c>
      <c r="I3321" s="126" t="s">
        <v>3154</v>
      </c>
      <c r="J3321" s="126" t="s">
        <v>3154</v>
      </c>
      <c r="K3321" s="17">
        <f>VLOOKUP(A3321,[4]גיליון1!$A$1574:$P$7681,10,0)</f>
        <v>0</v>
      </c>
      <c r="L3321" s="17">
        <f>VLOOKUP(A3321,'[2]2023'!$A$9:$I$7853,9,0)</f>
        <v>0</v>
      </c>
      <c r="M3321" s="140" t="s">
        <v>3154</v>
      </c>
    </row>
    <row r="3322" spans="1:13" ht="15.75" outlineLevel="1">
      <c r="A3322" s="10">
        <v>1761000743</v>
      </c>
      <c r="B3322" s="11">
        <v>743</v>
      </c>
      <c r="C3322" s="19">
        <v>761000</v>
      </c>
      <c r="D3322" s="13">
        <v>1</v>
      </c>
      <c r="E3322" s="136" t="s">
        <v>3154</v>
      </c>
      <c r="F3322" s="15" t="s">
        <v>1729</v>
      </c>
      <c r="G3322" s="137" t="s">
        <v>3154</v>
      </c>
      <c r="H3322" s="13" t="s">
        <v>34</v>
      </c>
      <c r="I3322" s="126" t="s">
        <v>3154</v>
      </c>
      <c r="J3322" s="126" t="s">
        <v>3154</v>
      </c>
      <c r="K3322" s="17">
        <f>VLOOKUP(A3322,[4]גיליון1!$A$1574:$P$7681,10,0)</f>
        <v>0</v>
      </c>
      <c r="L3322" s="17">
        <f>VLOOKUP(A3322,'[2]2023'!$A$9:$I$7853,9,0)</f>
        <v>0</v>
      </c>
      <c r="M3322" s="18">
        <f>VLOOKUP(A3322,[3]data1683177749303!$A$2:$J$6448,10,0)</f>
        <v>0</v>
      </c>
    </row>
    <row r="3323" spans="1:13" ht="15.75" outlineLevel="1">
      <c r="A3323" s="10">
        <v>1761000752</v>
      </c>
      <c r="B3323" s="11">
        <v>752</v>
      </c>
      <c r="C3323" s="19">
        <v>761000</v>
      </c>
      <c r="D3323" s="13">
        <v>1</v>
      </c>
      <c r="E3323" s="136" t="s">
        <v>3154</v>
      </c>
      <c r="F3323" s="15" t="s">
        <v>1730</v>
      </c>
      <c r="G3323" s="137" t="s">
        <v>3154</v>
      </c>
      <c r="H3323" s="13" t="s">
        <v>31</v>
      </c>
      <c r="I3323" s="126" t="s">
        <v>3154</v>
      </c>
      <c r="J3323" s="126" t="s">
        <v>3154</v>
      </c>
      <c r="K3323" s="17">
        <f>VLOOKUP(A3323,[4]גיליון1!$A$1574:$P$7681,10,0)</f>
        <v>0</v>
      </c>
      <c r="L3323" s="17">
        <f>VLOOKUP(A3323,'[2]2023'!$A$9:$I$7853,9,0)</f>
        <v>0</v>
      </c>
      <c r="M3323" s="18">
        <f>VLOOKUP(A3323,[3]data1683177749303!$A$2:$J$6448,10,0)</f>
        <v>0</v>
      </c>
    </row>
    <row r="3324" spans="1:13" ht="15.75" outlineLevel="1">
      <c r="A3324" s="10">
        <v>1761000753</v>
      </c>
      <c r="B3324" s="11">
        <v>753</v>
      </c>
      <c r="C3324" s="19">
        <v>761000</v>
      </c>
      <c r="D3324" s="13">
        <v>1</v>
      </c>
      <c r="E3324" s="136" t="s">
        <v>3154</v>
      </c>
      <c r="F3324" s="15" t="s">
        <v>28</v>
      </c>
      <c r="G3324" s="137" t="s">
        <v>3154</v>
      </c>
      <c r="H3324" s="13" t="s">
        <v>31</v>
      </c>
      <c r="I3324" s="126" t="s">
        <v>3154</v>
      </c>
      <c r="J3324" s="126" t="s">
        <v>3154</v>
      </c>
      <c r="K3324" s="17">
        <f>VLOOKUP(A3324,[4]גיליון1!$A$1574:$P$7681,10,0)</f>
        <v>0</v>
      </c>
      <c r="L3324" s="17">
        <f>VLOOKUP(A3324,'[2]2023'!$A$9:$I$7853,9,0)</f>
        <v>0</v>
      </c>
      <c r="M3324" s="140" t="s">
        <v>3154</v>
      </c>
    </row>
    <row r="3325" spans="1:13" ht="15.75" outlineLevel="1">
      <c r="A3325" s="10">
        <v>1761000754</v>
      </c>
      <c r="B3325" s="11">
        <v>754</v>
      </c>
      <c r="C3325" s="19">
        <v>761000</v>
      </c>
      <c r="D3325" s="13">
        <v>1</v>
      </c>
      <c r="E3325" s="136" t="s">
        <v>3154</v>
      </c>
      <c r="F3325" s="15" t="s">
        <v>68</v>
      </c>
      <c r="G3325" s="137" t="s">
        <v>3154</v>
      </c>
      <c r="H3325" s="13" t="s">
        <v>34</v>
      </c>
      <c r="I3325" s="126" t="s">
        <v>3154</v>
      </c>
      <c r="J3325" s="126" t="s">
        <v>3154</v>
      </c>
      <c r="K3325" s="17">
        <f>VLOOKUP(A3325,[4]גיליון1!$A$1574:$P$7681,10,0)</f>
        <v>0</v>
      </c>
      <c r="L3325" s="17">
        <f>VLOOKUP(A3325,'[2]2023'!$A$9:$I$7853,9,0)</f>
        <v>0</v>
      </c>
      <c r="M3325" s="18">
        <f>VLOOKUP(A3325,[3]data1683177749303!$A$2:$J$6448,10,0)</f>
        <v>0</v>
      </c>
    </row>
    <row r="3326" spans="1:13" ht="15.75" outlineLevel="1">
      <c r="A3326" s="10">
        <v>1761000757</v>
      </c>
      <c r="B3326" s="11">
        <v>757</v>
      </c>
      <c r="C3326" s="19">
        <v>761000</v>
      </c>
      <c r="D3326" s="13">
        <v>1</v>
      </c>
      <c r="E3326" s="136" t="s">
        <v>3154</v>
      </c>
      <c r="F3326" s="15" t="s">
        <v>1731</v>
      </c>
      <c r="G3326" s="137" t="s">
        <v>3154</v>
      </c>
      <c r="H3326" s="13" t="s">
        <v>34</v>
      </c>
      <c r="I3326" s="16">
        <f>K3326/L3326-1</f>
        <v>-9.9999999999999978E-2</v>
      </c>
      <c r="J3326" s="126" t="s">
        <v>3154</v>
      </c>
      <c r="K3326" s="17">
        <f>VLOOKUP(A3326,[4]גיליון1!$A$1574:$P$7681,10,0)</f>
        <v>4500</v>
      </c>
      <c r="L3326" s="17">
        <f>VLOOKUP(A3326,'[2]2023'!$A$9:$I$7853,9,0)</f>
        <v>5000</v>
      </c>
      <c r="M3326" s="18">
        <f>VLOOKUP(A3326,[3]data1683177749303!$A$2:$J$6448,10,0)</f>
        <v>0</v>
      </c>
    </row>
    <row r="3327" spans="1:13" ht="15.75" outlineLevel="1">
      <c r="A3327" s="10">
        <v>1761000931</v>
      </c>
      <c r="B3327" s="11">
        <v>931</v>
      </c>
      <c r="C3327" s="19">
        <v>761000</v>
      </c>
      <c r="D3327" s="13">
        <v>1</v>
      </c>
      <c r="E3327" s="136" t="s">
        <v>3154</v>
      </c>
      <c r="F3327" s="15" t="s">
        <v>95</v>
      </c>
      <c r="G3327" s="137" t="s">
        <v>3154</v>
      </c>
      <c r="H3327" s="13" t="s">
        <v>34</v>
      </c>
      <c r="I3327" s="126" t="s">
        <v>3154</v>
      </c>
      <c r="J3327" s="126" t="s">
        <v>3154</v>
      </c>
      <c r="K3327" s="17">
        <f>VLOOKUP(A3327,[4]גיליון1!$A$1574:$P$7681,10,0)</f>
        <v>0</v>
      </c>
      <c r="L3327" s="17">
        <f>VLOOKUP(A3327,'[2]2023'!$A$9:$I$7853,9,0)</f>
        <v>0</v>
      </c>
      <c r="M3327" s="18">
        <f>VLOOKUP(A3327,[3]data1683177749303!$A$2:$J$6448,10,0)</f>
        <v>0</v>
      </c>
    </row>
    <row r="3328" spans="1:13" ht="16.5" thickBot="1">
      <c r="A3328" s="10">
        <v>1761000961</v>
      </c>
      <c r="B3328" s="11">
        <v>961</v>
      </c>
      <c r="C3328" s="19">
        <v>761000</v>
      </c>
      <c r="D3328" s="13">
        <v>1</v>
      </c>
      <c r="E3328" s="136" t="s">
        <v>3154</v>
      </c>
      <c r="F3328" s="15" t="s">
        <v>79</v>
      </c>
      <c r="G3328" s="137" t="s">
        <v>3154</v>
      </c>
      <c r="H3328" s="13" t="s">
        <v>34</v>
      </c>
      <c r="I3328" s="126" t="s">
        <v>3154</v>
      </c>
      <c r="J3328" s="126" t="s">
        <v>3154</v>
      </c>
      <c r="K3328" s="17">
        <f>VLOOKUP(A3328,[4]גיליון1!$A$1574:$P$7681,10,0)</f>
        <v>0</v>
      </c>
      <c r="L3328" s="17">
        <f>VLOOKUP(A3328,'[2]2023'!$A$9:$I$7853,9,0)</f>
        <v>0</v>
      </c>
      <c r="M3328" s="140" t="s">
        <v>3154</v>
      </c>
    </row>
    <row r="3329" spans="1:13" ht="16.5" outlineLevel="1" thickBot="1">
      <c r="A3329" s="125" t="s">
        <v>3154</v>
      </c>
      <c r="B3329" s="25" t="s">
        <v>1732</v>
      </c>
      <c r="C3329" s="146" t="s">
        <v>3154</v>
      </c>
      <c r="D3329" s="146" t="s">
        <v>3154</v>
      </c>
      <c r="E3329" s="147" t="s">
        <v>3154</v>
      </c>
      <c r="F3329" s="28" t="s">
        <v>1723</v>
      </c>
      <c r="G3329" s="153" t="s">
        <v>3154</v>
      </c>
      <c r="H3329" s="146" t="s">
        <v>3154</v>
      </c>
      <c r="I3329" s="29">
        <f>K3329/L3329-1</f>
        <v>5.3458303561092713E-2</v>
      </c>
      <c r="J3329" s="127" t="s">
        <v>3154</v>
      </c>
      <c r="K3329" s="37">
        <f t="shared" ref="K3329:M3329" si="177">SUBTOTAL(9,K3296:K3328)</f>
        <v>5278100</v>
      </c>
      <c r="L3329" s="37">
        <f t="shared" si="177"/>
        <v>5010260</v>
      </c>
      <c r="M3329" s="38">
        <f t="shared" si="177"/>
        <v>4028087.5999999996</v>
      </c>
    </row>
    <row r="3330" spans="1:13" ht="15.75" outlineLevel="1">
      <c r="A3330" s="10">
        <v>17640000</v>
      </c>
      <c r="B3330" s="11">
        <v>0</v>
      </c>
      <c r="C3330" s="19">
        <v>764000</v>
      </c>
      <c r="D3330" s="13">
        <v>1</v>
      </c>
      <c r="E3330" s="136" t="s">
        <v>3154</v>
      </c>
      <c r="F3330" s="15" t="s">
        <v>1733</v>
      </c>
      <c r="G3330" s="137" t="s">
        <v>3154</v>
      </c>
      <c r="H3330" s="13" t="s">
        <v>11</v>
      </c>
      <c r="I3330" s="126" t="s">
        <v>3154</v>
      </c>
      <c r="J3330" s="142" t="s">
        <v>3154</v>
      </c>
      <c r="K3330" s="17">
        <f>VLOOKUP(A3330,[4]גיליון1!$A$1574:$P$7681,10,0)</f>
        <v>0</v>
      </c>
      <c r="L3330" s="139" t="s">
        <v>3154</v>
      </c>
      <c r="M3330" s="140" t="s">
        <v>3154</v>
      </c>
    </row>
    <row r="3331" spans="1:13" ht="15.75" outlineLevel="1">
      <c r="A3331" s="10">
        <v>1764000100</v>
      </c>
      <c r="B3331" s="11">
        <v>100</v>
      </c>
      <c r="C3331" s="19">
        <v>764000</v>
      </c>
      <c r="D3331" s="13">
        <v>1</v>
      </c>
      <c r="E3331" s="136" t="s">
        <v>3154</v>
      </c>
      <c r="F3331" s="15" t="s">
        <v>18</v>
      </c>
      <c r="G3331" s="137" t="s">
        <v>3154</v>
      </c>
      <c r="H3331" s="13" t="s">
        <v>11</v>
      </c>
      <c r="I3331" s="126" t="s">
        <v>3154</v>
      </c>
      <c r="J3331" s="142" t="s">
        <v>3154</v>
      </c>
      <c r="K3331" s="17">
        <f>VLOOKUP(A3331,[4]גיליון1!$A$1574:$P$7681,10,0)</f>
        <v>0</v>
      </c>
      <c r="L3331" s="17">
        <f>VLOOKUP(A3331,'[2]2023'!$A$9:$I$7853,9,0)</f>
        <v>0</v>
      </c>
      <c r="M3331" s="140" t="s">
        <v>3154</v>
      </c>
    </row>
    <row r="3332" spans="1:13" ht="15.75" outlineLevel="1">
      <c r="A3332" s="10">
        <v>1764000110</v>
      </c>
      <c r="B3332" s="11">
        <v>110</v>
      </c>
      <c r="C3332" s="19">
        <v>764000</v>
      </c>
      <c r="D3332" s="13">
        <v>1</v>
      </c>
      <c r="E3332" s="136" t="s">
        <v>3154</v>
      </c>
      <c r="F3332" s="15" t="s">
        <v>19</v>
      </c>
      <c r="G3332" s="137" t="s">
        <v>3154</v>
      </c>
      <c r="H3332" s="13" t="s">
        <v>20</v>
      </c>
      <c r="I3332" s="126" t="s">
        <v>3154</v>
      </c>
      <c r="J3332" s="142" t="s">
        <v>3154</v>
      </c>
      <c r="K3332" s="17">
        <f>VLOOKUP(A3332,[4]גיליון1!$A$1574:$P$7681,10,0)</f>
        <v>0</v>
      </c>
      <c r="L3332" s="17">
        <f>VLOOKUP(A3332,'[2]2023'!$A$9:$I$7853,9,0)</f>
        <v>0</v>
      </c>
      <c r="M3332" s="18">
        <f>VLOOKUP(A3332,[3]data1683177749303!$A$2:$J$6448,10,0)</f>
        <v>0</v>
      </c>
    </row>
    <row r="3333" spans="1:13" ht="15.75" outlineLevel="1">
      <c r="A3333" s="10">
        <v>1764000119</v>
      </c>
      <c r="B3333" s="11">
        <v>119</v>
      </c>
      <c r="C3333" s="19">
        <v>764000</v>
      </c>
      <c r="D3333" s="13">
        <v>1</v>
      </c>
      <c r="E3333" s="136" t="s">
        <v>3154</v>
      </c>
      <c r="F3333" s="15" t="s">
        <v>21</v>
      </c>
      <c r="G3333" s="137" t="s">
        <v>3154</v>
      </c>
      <c r="H3333" s="13" t="s">
        <v>20</v>
      </c>
      <c r="I3333" s="16">
        <f>K3333/L3333-1</f>
        <v>5.0487465181058511E-2</v>
      </c>
      <c r="J3333" s="126" t="s">
        <v>3154</v>
      </c>
      <c r="K3333" s="17">
        <f>VLOOKUP(A3333,[4]גיליון1!$A$1574:$P$7681,10,0)</f>
        <v>301700</v>
      </c>
      <c r="L3333" s="17">
        <f>VLOOKUP(A3333,'[2]2023'!$A$9:$I$7853,9,0)</f>
        <v>287200</v>
      </c>
      <c r="M3333" s="18">
        <f>VLOOKUP(A3333,[3]data1683177749303!$A$2:$J$6448,10,0)</f>
        <v>228548.37</v>
      </c>
    </row>
    <row r="3334" spans="1:13" ht="15.75" outlineLevel="1">
      <c r="A3334" s="10">
        <v>1764000122</v>
      </c>
      <c r="B3334" s="11">
        <v>122</v>
      </c>
      <c r="C3334" s="19">
        <v>764000</v>
      </c>
      <c r="D3334" s="13">
        <v>1</v>
      </c>
      <c r="E3334" s="136" t="s">
        <v>3154</v>
      </c>
      <c r="F3334" s="15" t="s">
        <v>22</v>
      </c>
      <c r="G3334" s="137" t="s">
        <v>3154</v>
      </c>
      <c r="H3334" s="13" t="s">
        <v>20</v>
      </c>
      <c r="I3334" s="16">
        <f>K3334/L3334-1</f>
        <v>0</v>
      </c>
      <c r="J3334" s="126" t="s">
        <v>3154</v>
      </c>
      <c r="K3334" s="17">
        <f>VLOOKUP(A3334,[4]גיליון1!$A$1574:$P$7681,10,0)</f>
        <v>5600</v>
      </c>
      <c r="L3334" s="17">
        <f>VLOOKUP(A3334,'[2]2023'!$A$9:$I$7853,9,0)</f>
        <v>5600</v>
      </c>
      <c r="M3334" s="18">
        <f>VLOOKUP(A3334,[3]data1683177749303!$A$2:$J$6448,10,0)</f>
        <v>4474</v>
      </c>
    </row>
    <row r="3335" spans="1:13" ht="15.75" outlineLevel="1">
      <c r="A3335" s="10">
        <v>1764000126</v>
      </c>
      <c r="B3335" s="11">
        <v>126</v>
      </c>
      <c r="C3335" s="19">
        <v>764000</v>
      </c>
      <c r="D3335" s="13">
        <v>1</v>
      </c>
      <c r="E3335" s="136" t="s">
        <v>3154</v>
      </c>
      <c r="F3335" s="15" t="s">
        <v>23</v>
      </c>
      <c r="G3335" s="137" t="s">
        <v>3154</v>
      </c>
      <c r="H3335" s="13" t="s">
        <v>20</v>
      </c>
      <c r="I3335" s="16">
        <f>K3335/L3335-1</f>
        <v>0.25</v>
      </c>
      <c r="J3335" s="126" t="s">
        <v>3154</v>
      </c>
      <c r="K3335" s="17">
        <f>VLOOKUP(A3335,[4]גיליון1!$A$1574:$P$7681,10,0)</f>
        <v>15000</v>
      </c>
      <c r="L3335" s="17">
        <f>VLOOKUP(A3335,'[2]2023'!$A$9:$I$7853,9,0)</f>
        <v>12000</v>
      </c>
      <c r="M3335" s="18">
        <f>VLOOKUP(A3335,[3]data1683177749303!$A$2:$J$6448,10,0)</f>
        <v>11225</v>
      </c>
    </row>
    <row r="3336" spans="1:13" ht="15.75" outlineLevel="1">
      <c r="A3336" s="10">
        <v>1764000130</v>
      </c>
      <c r="B3336" s="11">
        <v>130</v>
      </c>
      <c r="C3336" s="19">
        <v>764000</v>
      </c>
      <c r="D3336" s="13">
        <v>1</v>
      </c>
      <c r="E3336" s="136" t="s">
        <v>3154</v>
      </c>
      <c r="F3336" s="15" t="s">
        <v>24</v>
      </c>
      <c r="G3336" s="137" t="s">
        <v>3154</v>
      </c>
      <c r="H3336" s="13" t="s">
        <v>20</v>
      </c>
      <c r="I3336" s="126" t="s">
        <v>3154</v>
      </c>
      <c r="J3336" s="126" t="s">
        <v>3154</v>
      </c>
      <c r="K3336" s="17">
        <f>VLOOKUP(A3336,[4]גיליון1!$A$1574:$P$7681,10,0)</f>
        <v>0</v>
      </c>
      <c r="L3336" s="17">
        <f>VLOOKUP(A3336,'[2]2023'!$A$9:$I$7853,9,0)</f>
        <v>0</v>
      </c>
      <c r="M3336" s="140" t="s">
        <v>3154</v>
      </c>
    </row>
    <row r="3337" spans="1:13" ht="15.75" outlineLevel="1">
      <c r="A3337" s="10">
        <v>1764000140</v>
      </c>
      <c r="B3337" s="11">
        <v>140</v>
      </c>
      <c r="C3337" s="19">
        <v>764000</v>
      </c>
      <c r="D3337" s="13">
        <v>1</v>
      </c>
      <c r="E3337" s="136" t="s">
        <v>3154</v>
      </c>
      <c r="F3337" s="15" t="s">
        <v>25</v>
      </c>
      <c r="G3337" s="137" t="s">
        <v>3154</v>
      </c>
      <c r="H3337" s="13" t="s">
        <v>20</v>
      </c>
      <c r="I3337" s="16">
        <f>K3337/L3337-1</f>
        <v>1.5605095541401273</v>
      </c>
      <c r="J3337" s="126" t="s">
        <v>3154</v>
      </c>
      <c r="K3337" s="17">
        <f>VLOOKUP(A3337,[4]גיליון1!$A$1574:$P$7681,10,0)</f>
        <v>40200</v>
      </c>
      <c r="L3337" s="17">
        <f>VLOOKUP(A3337,'[2]2023'!$A$9:$I$7853,9,0)</f>
        <v>15700</v>
      </c>
      <c r="M3337" s="18">
        <f>VLOOKUP(A3337,[3]data1683177749303!$A$2:$J$6448,10,0)</f>
        <v>38168.57</v>
      </c>
    </row>
    <row r="3338" spans="1:13" ht="15.75" outlineLevel="1">
      <c r="A3338" s="10">
        <v>1764000253</v>
      </c>
      <c r="B3338" s="11">
        <v>253</v>
      </c>
      <c r="C3338" s="19">
        <v>764000</v>
      </c>
      <c r="D3338" s="13">
        <v>1</v>
      </c>
      <c r="E3338" s="136" t="s">
        <v>3154</v>
      </c>
      <c r="F3338" s="15" t="s">
        <v>1734</v>
      </c>
      <c r="G3338" s="137" t="s">
        <v>3154</v>
      </c>
      <c r="H3338" s="13" t="s">
        <v>20</v>
      </c>
      <c r="I3338" s="126" t="s">
        <v>3154</v>
      </c>
      <c r="J3338" s="126" t="s">
        <v>3154</v>
      </c>
      <c r="K3338" s="17">
        <f>VLOOKUP(A3338,[4]גיליון1!$A$1574:$P$7681,10,0)</f>
        <v>0</v>
      </c>
      <c r="L3338" s="17">
        <f>VLOOKUP(A3338,'[2]2023'!$A$9:$I$7853,9,0)</f>
        <v>0</v>
      </c>
      <c r="M3338" s="18">
        <f>VLOOKUP(A3338,[3]data1683177749303!$A$2:$J$6448,10,0)</f>
        <v>0</v>
      </c>
    </row>
    <row r="3339" spans="1:13" ht="15.75" outlineLevel="1">
      <c r="A3339" s="10">
        <v>1764000400</v>
      </c>
      <c r="B3339" s="11">
        <v>400</v>
      </c>
      <c r="C3339" s="19">
        <v>764000</v>
      </c>
      <c r="D3339" s="13">
        <v>1</v>
      </c>
      <c r="E3339" s="136" t="s">
        <v>3154</v>
      </c>
      <c r="F3339" s="15" t="s">
        <v>29</v>
      </c>
      <c r="G3339" s="137" t="s">
        <v>3154</v>
      </c>
      <c r="H3339" s="13" t="s">
        <v>11</v>
      </c>
      <c r="I3339" s="126" t="s">
        <v>3154</v>
      </c>
      <c r="J3339" s="126" t="s">
        <v>3154</v>
      </c>
      <c r="K3339" s="17">
        <f>VLOOKUP(A3339,[4]גיליון1!$A$1574:$P$7681,10,0)</f>
        <v>0</v>
      </c>
      <c r="L3339" s="17">
        <f>VLOOKUP(A3339,'[2]2023'!$A$9:$I$7853,9,0)</f>
        <v>0</v>
      </c>
      <c r="M3339" s="140" t="s">
        <v>3154</v>
      </c>
    </row>
    <row r="3340" spans="1:13" ht="15.75" outlineLevel="1">
      <c r="A3340" s="10">
        <v>1764000471</v>
      </c>
      <c r="B3340" s="11">
        <v>471</v>
      </c>
      <c r="C3340" s="19">
        <v>764000</v>
      </c>
      <c r="D3340" s="13">
        <v>1</v>
      </c>
      <c r="E3340" s="136" t="s">
        <v>3154</v>
      </c>
      <c r="F3340" s="15" t="s">
        <v>87</v>
      </c>
      <c r="G3340" s="137" t="s">
        <v>3154</v>
      </c>
      <c r="H3340" s="13" t="s">
        <v>34</v>
      </c>
      <c r="I3340" s="16">
        <f>K3340/L3340-1</f>
        <v>-1</v>
      </c>
      <c r="J3340" s="126" t="s">
        <v>3154</v>
      </c>
      <c r="K3340" s="17">
        <f>VLOOKUP(A3340,[4]גיליון1!$A$1574:$P$7681,10,0)</f>
        <v>0</v>
      </c>
      <c r="L3340" s="17">
        <f>VLOOKUP(A3340,'[2]2023'!$A$9:$I$7853,9,0)</f>
        <v>2700</v>
      </c>
      <c r="M3340" s="18">
        <f>VLOOKUP(A3340,[3]data1683177749303!$A$2:$J$6448,10,0)</f>
        <v>0</v>
      </c>
    </row>
    <row r="3341" spans="1:13" ht="15.75" outlineLevel="1">
      <c r="A3341" s="10">
        <v>1764000500</v>
      </c>
      <c r="B3341" s="11">
        <v>500</v>
      </c>
      <c r="C3341" s="19">
        <v>764000</v>
      </c>
      <c r="D3341" s="13">
        <v>1</v>
      </c>
      <c r="E3341" s="136" t="s">
        <v>3154</v>
      </c>
      <c r="F3341" s="15" t="s">
        <v>51</v>
      </c>
      <c r="G3341" s="137" t="s">
        <v>3154</v>
      </c>
      <c r="H3341" s="13" t="s">
        <v>11</v>
      </c>
      <c r="I3341" s="126" t="s">
        <v>3154</v>
      </c>
      <c r="J3341" s="126" t="s">
        <v>3154</v>
      </c>
      <c r="K3341" s="17">
        <f>VLOOKUP(A3341,[4]גיליון1!$A$1574:$P$7681,10,0)</f>
        <v>0</v>
      </c>
      <c r="L3341" s="17">
        <f>VLOOKUP(A3341,'[2]2023'!$A$9:$I$7853,9,0)</f>
        <v>0</v>
      </c>
      <c r="M3341" s="140" t="s">
        <v>3154</v>
      </c>
    </row>
    <row r="3342" spans="1:13" ht="15.75" outlineLevel="1">
      <c r="A3342" s="10">
        <v>1764000540</v>
      </c>
      <c r="B3342" s="11">
        <v>540</v>
      </c>
      <c r="C3342" s="19">
        <v>764000</v>
      </c>
      <c r="D3342" s="13">
        <v>1</v>
      </c>
      <c r="E3342" s="136" t="s">
        <v>3154</v>
      </c>
      <c r="F3342" s="15" t="s">
        <v>53</v>
      </c>
      <c r="G3342" s="137" t="s">
        <v>3154</v>
      </c>
      <c r="H3342" s="13" t="s">
        <v>31</v>
      </c>
      <c r="I3342" s="126" t="s">
        <v>3154</v>
      </c>
      <c r="J3342" s="126" t="s">
        <v>3154</v>
      </c>
      <c r="K3342" s="17">
        <f>VLOOKUP(A3342,[4]גיליון1!$A$1574:$P$7681,10,0)</f>
        <v>0</v>
      </c>
      <c r="L3342" s="17">
        <f>VLOOKUP(A3342,'[2]2023'!$A$9:$I$7853,9,0)</f>
        <v>0</v>
      </c>
      <c r="M3342" s="18">
        <f>VLOOKUP(A3342,[3]data1683177749303!$A$2:$J$6448,10,0)</f>
        <v>0</v>
      </c>
    </row>
    <row r="3343" spans="1:13" ht="15.75" outlineLevel="1">
      <c r="A3343" s="10">
        <v>1764000544</v>
      </c>
      <c r="B3343" s="11">
        <v>544</v>
      </c>
      <c r="C3343" s="19">
        <v>764000</v>
      </c>
      <c r="D3343" s="13">
        <v>1</v>
      </c>
      <c r="E3343" s="136" t="s">
        <v>3154</v>
      </c>
      <c r="F3343" s="15" t="s">
        <v>56</v>
      </c>
      <c r="G3343" s="137" t="s">
        <v>3154</v>
      </c>
      <c r="H3343" s="13" t="s">
        <v>31</v>
      </c>
      <c r="I3343" s="16">
        <f>K3343/L3343-1</f>
        <v>-9.9999999999999978E-2</v>
      </c>
      <c r="J3343" s="126" t="s">
        <v>3154</v>
      </c>
      <c r="K3343" s="17">
        <f>VLOOKUP(A3343,[4]גיליון1!$A$1574:$P$7681,10,0)</f>
        <v>5400</v>
      </c>
      <c r="L3343" s="17">
        <f>VLOOKUP(A3343,'[2]2023'!$A$9:$I$7853,9,0)</f>
        <v>6000</v>
      </c>
      <c r="M3343" s="18">
        <f>VLOOKUP(A3343,[3]data1683177749303!$A$2:$J$6448,10,0)</f>
        <v>4121.72</v>
      </c>
    </row>
    <row r="3344" spans="1:13" ht="15.75" outlineLevel="1">
      <c r="A3344" s="10">
        <v>1764000550</v>
      </c>
      <c r="B3344" s="11">
        <v>550</v>
      </c>
      <c r="C3344" s="19">
        <v>764000</v>
      </c>
      <c r="D3344" s="13">
        <v>1</v>
      </c>
      <c r="E3344" s="136" t="s">
        <v>3154</v>
      </c>
      <c r="F3344" s="15" t="s">
        <v>58</v>
      </c>
      <c r="G3344" s="137" t="s">
        <v>3154</v>
      </c>
      <c r="H3344" s="13" t="s">
        <v>34</v>
      </c>
      <c r="I3344" s="126" t="s">
        <v>3154</v>
      </c>
      <c r="J3344" s="126" t="s">
        <v>3154</v>
      </c>
      <c r="K3344" s="17">
        <f>VLOOKUP(A3344,[4]גיליון1!$A$1574:$P$7681,10,0)</f>
        <v>0</v>
      </c>
      <c r="L3344" s="17">
        <f>VLOOKUP(A3344,'[2]2023'!$A$9:$I$7853,9,0)</f>
        <v>0</v>
      </c>
      <c r="M3344" s="18">
        <f>VLOOKUP(A3344,[3]data1683177749303!$A$2:$J$6448,10,0)</f>
        <v>0</v>
      </c>
    </row>
    <row r="3345" spans="1:13" ht="15.75" outlineLevel="1">
      <c r="A3345" s="10">
        <v>1764000561</v>
      </c>
      <c r="B3345" s="11">
        <v>561</v>
      </c>
      <c r="C3345" s="19">
        <v>764000</v>
      </c>
      <c r="D3345" s="13">
        <v>1</v>
      </c>
      <c r="E3345" s="136" t="s">
        <v>3154</v>
      </c>
      <c r="F3345" s="15" t="s">
        <v>59</v>
      </c>
      <c r="G3345" s="137" t="s">
        <v>3154</v>
      </c>
      <c r="H3345" s="13" t="s">
        <v>34</v>
      </c>
      <c r="I3345" s="126" t="s">
        <v>3154</v>
      </c>
      <c r="J3345" s="126" t="s">
        <v>3154</v>
      </c>
      <c r="K3345" s="17">
        <f>VLOOKUP(A3345,[4]גיליון1!$A$1574:$P$7681,10,0)</f>
        <v>0</v>
      </c>
      <c r="L3345" s="17">
        <f>VLOOKUP(A3345,'[2]2023'!$A$9:$I$7853,9,0)</f>
        <v>0</v>
      </c>
      <c r="M3345" s="18">
        <f>VLOOKUP(A3345,[3]data1683177749303!$A$2:$J$6448,10,0)</f>
        <v>0</v>
      </c>
    </row>
    <row r="3346" spans="1:13" ht="15.75" outlineLevel="1">
      <c r="A3346" s="10">
        <v>1764000562</v>
      </c>
      <c r="B3346" s="11">
        <v>562</v>
      </c>
      <c r="C3346" s="19">
        <v>764000</v>
      </c>
      <c r="D3346" s="13">
        <v>1</v>
      </c>
      <c r="E3346" s="136" t="s">
        <v>3154</v>
      </c>
      <c r="F3346" s="15" t="s">
        <v>60</v>
      </c>
      <c r="G3346" s="137" t="s">
        <v>3154</v>
      </c>
      <c r="H3346" s="13" t="s">
        <v>34</v>
      </c>
      <c r="I3346" s="126" t="s">
        <v>3154</v>
      </c>
      <c r="J3346" s="126" t="s">
        <v>3154</v>
      </c>
      <c r="K3346" s="17">
        <f>VLOOKUP(A3346,[4]גיליון1!$A$1574:$P$7681,10,0)</f>
        <v>0</v>
      </c>
      <c r="L3346" s="17">
        <f>VLOOKUP(A3346,'[2]2023'!$A$9:$I$7853,9,0)</f>
        <v>0</v>
      </c>
      <c r="M3346" s="18">
        <f>VLOOKUP(A3346,[3]data1683177749303!$A$2:$J$6448,10,0)</f>
        <v>0</v>
      </c>
    </row>
    <row r="3347" spans="1:13" ht="15.75" outlineLevel="1">
      <c r="A3347" s="10">
        <v>1764000571</v>
      </c>
      <c r="B3347" s="11">
        <v>571</v>
      </c>
      <c r="C3347" s="19">
        <v>764000</v>
      </c>
      <c r="D3347" s="13">
        <v>1</v>
      </c>
      <c r="E3347" s="136" t="s">
        <v>3154</v>
      </c>
      <c r="F3347" s="15" t="s">
        <v>91</v>
      </c>
      <c r="G3347" s="137" t="s">
        <v>3154</v>
      </c>
      <c r="H3347" s="13" t="s">
        <v>31</v>
      </c>
      <c r="I3347" s="16">
        <f>K3347/L3347-1</f>
        <v>0</v>
      </c>
      <c r="J3347" s="126" t="s">
        <v>3154</v>
      </c>
      <c r="K3347" s="17">
        <f>VLOOKUP(A3347,[4]גיליון1!$A$1574:$P$7681,10,0)</f>
        <v>39600</v>
      </c>
      <c r="L3347" s="17">
        <f>VLOOKUP(A3347,'[2]2023'!$A$9:$I$7853,9,0)</f>
        <v>39600</v>
      </c>
      <c r="M3347" s="18">
        <f>VLOOKUP(A3347,[3]data1683177749303!$A$2:$J$6448,10,0)</f>
        <v>31600</v>
      </c>
    </row>
    <row r="3348" spans="1:13" ht="15.75" outlineLevel="1">
      <c r="A3348" s="10">
        <v>1764000580</v>
      </c>
      <c r="B3348" s="11">
        <v>580</v>
      </c>
      <c r="C3348" s="19">
        <v>764000</v>
      </c>
      <c r="D3348" s="13">
        <v>1</v>
      </c>
      <c r="E3348" s="136" t="s">
        <v>3154</v>
      </c>
      <c r="F3348" s="15" t="s">
        <v>1302</v>
      </c>
      <c r="G3348" s="137" t="s">
        <v>3154</v>
      </c>
      <c r="H3348" s="13" t="s">
        <v>34</v>
      </c>
      <c r="I3348" s="126" t="s">
        <v>3154</v>
      </c>
      <c r="J3348" s="126" t="s">
        <v>3154</v>
      </c>
      <c r="K3348" s="17">
        <f>VLOOKUP(A3348,[4]גיליון1!$A$1574:$P$7681,10,0)</f>
        <v>0</v>
      </c>
      <c r="L3348" s="17">
        <f>VLOOKUP(A3348,'[2]2023'!$A$9:$I$7853,9,0)</f>
        <v>0</v>
      </c>
      <c r="M3348" s="18">
        <f>VLOOKUP(A3348,[3]data1683177749303!$A$2:$J$6448,10,0)</f>
        <v>0</v>
      </c>
    </row>
    <row r="3349" spans="1:13" ht="15.75" outlineLevel="1">
      <c r="A3349" s="10">
        <v>1764000585</v>
      </c>
      <c r="B3349" s="11">
        <v>585</v>
      </c>
      <c r="C3349" s="19">
        <v>764000</v>
      </c>
      <c r="D3349" s="13">
        <v>1</v>
      </c>
      <c r="E3349" s="136" t="s">
        <v>3154</v>
      </c>
      <c r="F3349" s="15" t="s">
        <v>1735</v>
      </c>
      <c r="G3349" s="137" t="s">
        <v>3154</v>
      </c>
      <c r="H3349" s="13" t="s">
        <v>34</v>
      </c>
      <c r="I3349" s="126" t="s">
        <v>3154</v>
      </c>
      <c r="J3349" s="126" t="s">
        <v>3154</v>
      </c>
      <c r="K3349" s="17">
        <f>VLOOKUP(A3349,[4]גיליון1!$A$1574:$P$7681,10,0)</f>
        <v>0</v>
      </c>
      <c r="L3349" s="17">
        <f>VLOOKUP(A3349,'[2]2023'!$A$9:$I$7853,9,0)</f>
        <v>0</v>
      </c>
      <c r="M3349" s="18">
        <f>VLOOKUP(A3349,[3]data1683177749303!$A$2:$J$6448,10,0)</f>
        <v>0</v>
      </c>
    </row>
    <row r="3350" spans="1:13" ht="15.75" outlineLevel="1">
      <c r="A3350" s="10">
        <v>1764000700</v>
      </c>
      <c r="B3350" s="11">
        <v>700</v>
      </c>
      <c r="C3350" s="19">
        <v>764000</v>
      </c>
      <c r="D3350" s="13">
        <v>1</v>
      </c>
      <c r="E3350" s="136" t="s">
        <v>3154</v>
      </c>
      <c r="F3350" s="15" t="s">
        <v>61</v>
      </c>
      <c r="G3350" s="137" t="s">
        <v>3154</v>
      </c>
      <c r="H3350" s="13" t="s">
        <v>11</v>
      </c>
      <c r="I3350" s="126" t="s">
        <v>3154</v>
      </c>
      <c r="J3350" s="126" t="s">
        <v>3154</v>
      </c>
      <c r="K3350" s="17">
        <f>VLOOKUP(A3350,[4]גיליון1!$A$1574:$P$7681,10,0)</f>
        <v>0</v>
      </c>
      <c r="L3350" s="17">
        <f>VLOOKUP(A3350,'[2]2023'!$A$9:$I$7853,9,0)</f>
        <v>0</v>
      </c>
      <c r="M3350" s="18">
        <f>VLOOKUP(A3350,[3]data1683177749303!$A$2:$J$6448,10,0)</f>
        <v>0</v>
      </c>
    </row>
    <row r="3351" spans="1:13" ht="15.75" outlineLevel="1">
      <c r="A3351" s="10">
        <v>1764000723</v>
      </c>
      <c r="B3351" s="11">
        <v>723</v>
      </c>
      <c r="C3351" s="19">
        <v>764000</v>
      </c>
      <c r="D3351" s="13">
        <v>1</v>
      </c>
      <c r="E3351" s="136" t="s">
        <v>3154</v>
      </c>
      <c r="F3351" s="15" t="s">
        <v>1736</v>
      </c>
      <c r="G3351" s="137" t="s">
        <v>3154</v>
      </c>
      <c r="H3351" s="13" t="s">
        <v>34</v>
      </c>
      <c r="I3351" s="126" t="s">
        <v>3154</v>
      </c>
      <c r="J3351" s="126" t="s">
        <v>3154</v>
      </c>
      <c r="K3351" s="17">
        <f>VLOOKUP(A3351,[4]גיליון1!$A$1574:$P$7681,10,0)</f>
        <v>0</v>
      </c>
      <c r="L3351" s="17">
        <f>VLOOKUP(A3351,'[2]2023'!$A$9:$I$7853,9,0)</f>
        <v>0</v>
      </c>
      <c r="M3351" s="18">
        <f>VLOOKUP(A3351,[3]data1683177749303!$A$2:$J$6448,10,0)</f>
        <v>0</v>
      </c>
    </row>
    <row r="3352" spans="1:13" ht="15.75" outlineLevel="1">
      <c r="A3352" s="10">
        <v>1764000753</v>
      </c>
      <c r="B3352" s="11">
        <v>753</v>
      </c>
      <c r="C3352" s="19">
        <v>764000</v>
      </c>
      <c r="D3352" s="13">
        <v>1</v>
      </c>
      <c r="E3352" s="136" t="s">
        <v>3154</v>
      </c>
      <c r="F3352" s="15" t="s">
        <v>1734</v>
      </c>
      <c r="G3352" s="137" t="s">
        <v>3154</v>
      </c>
      <c r="H3352" s="13" t="s">
        <v>31</v>
      </c>
      <c r="I3352" s="126" t="s">
        <v>3154</v>
      </c>
      <c r="J3352" s="126" t="s">
        <v>3154</v>
      </c>
      <c r="K3352" s="17">
        <f>VLOOKUP(A3352,[4]גיליון1!$A$1574:$P$7681,10,0)</f>
        <v>0</v>
      </c>
      <c r="L3352" s="17">
        <f>VLOOKUP(A3352,'[2]2023'!$A$9:$I$7853,9,0)</f>
        <v>0</v>
      </c>
      <c r="M3352" s="18">
        <f>VLOOKUP(A3352,[3]data1683177749303!$A$2:$J$6448,10,0)</f>
        <v>0</v>
      </c>
    </row>
    <row r="3353" spans="1:13" ht="15.75" outlineLevel="1">
      <c r="A3353" s="10">
        <v>1764000781</v>
      </c>
      <c r="B3353" s="11">
        <v>781</v>
      </c>
      <c r="C3353" s="19">
        <v>764000</v>
      </c>
      <c r="D3353" s="13">
        <v>1</v>
      </c>
      <c r="E3353" s="136" t="s">
        <v>3154</v>
      </c>
      <c r="F3353" s="15" t="s">
        <v>771</v>
      </c>
      <c r="G3353" s="137" t="s">
        <v>3154</v>
      </c>
      <c r="H3353" s="13" t="s">
        <v>34</v>
      </c>
      <c r="I3353" s="126" t="s">
        <v>3154</v>
      </c>
      <c r="J3353" s="126" t="s">
        <v>3154</v>
      </c>
      <c r="K3353" s="17">
        <f>VLOOKUP(A3353,[4]גיליון1!$A$1574:$P$7681,10,0)</f>
        <v>0</v>
      </c>
      <c r="L3353" s="17">
        <f>VLOOKUP(A3353,'[2]2023'!$A$9:$I$7853,9,0)</f>
        <v>0</v>
      </c>
      <c r="M3353" s="18">
        <f>VLOOKUP(A3353,[3]data1683177749303!$A$2:$J$6448,10,0)</f>
        <v>0</v>
      </c>
    </row>
    <row r="3354" spans="1:13" ht="15.75" outlineLevel="1">
      <c r="A3354" s="10">
        <v>1764000782</v>
      </c>
      <c r="B3354" s="11">
        <v>782</v>
      </c>
      <c r="C3354" s="19">
        <v>764000</v>
      </c>
      <c r="D3354" s="13">
        <v>1</v>
      </c>
      <c r="E3354" s="136" t="s">
        <v>3154</v>
      </c>
      <c r="F3354" s="15" t="s">
        <v>1737</v>
      </c>
      <c r="G3354" s="137" t="s">
        <v>3154</v>
      </c>
      <c r="H3354" s="13" t="s">
        <v>34</v>
      </c>
      <c r="I3354" s="126" t="s">
        <v>3154</v>
      </c>
      <c r="J3354" s="126" t="s">
        <v>3154</v>
      </c>
      <c r="K3354" s="17">
        <f>VLOOKUP(A3354,[4]גיליון1!$A$1574:$P$7681,10,0)</f>
        <v>0</v>
      </c>
      <c r="L3354" s="17">
        <f>VLOOKUP(A3354,'[2]2023'!$A$9:$I$7853,9,0)</f>
        <v>0</v>
      </c>
      <c r="M3354" s="18">
        <f>VLOOKUP(A3354,[3]data1683177749303!$A$2:$J$6448,10,0)</f>
        <v>0</v>
      </c>
    </row>
    <row r="3355" spans="1:13" ht="16.5" thickBot="1">
      <c r="A3355" s="10">
        <v>1764000961</v>
      </c>
      <c r="B3355" s="11">
        <v>961</v>
      </c>
      <c r="C3355" s="19">
        <v>764000</v>
      </c>
      <c r="D3355" s="13">
        <v>1</v>
      </c>
      <c r="E3355" s="136" t="s">
        <v>3154</v>
      </c>
      <c r="F3355" s="15" t="s">
        <v>79</v>
      </c>
      <c r="G3355" s="137" t="s">
        <v>3154</v>
      </c>
      <c r="H3355" s="13" t="s">
        <v>34</v>
      </c>
      <c r="I3355" s="126" t="s">
        <v>3154</v>
      </c>
      <c r="J3355" s="126" t="s">
        <v>3154</v>
      </c>
      <c r="K3355" s="17">
        <f>VLOOKUP(A3355,[4]גיליון1!$A$1574:$P$7681,10,0)</f>
        <v>0</v>
      </c>
      <c r="L3355" s="17">
        <f>VLOOKUP(A3355,'[2]2023'!$A$9:$I$7853,9,0)</f>
        <v>0</v>
      </c>
      <c r="M3355" s="140" t="s">
        <v>3154</v>
      </c>
    </row>
    <row r="3356" spans="1:13" ht="16.5" outlineLevel="1" thickBot="1">
      <c r="A3356" s="125" t="s">
        <v>3154</v>
      </c>
      <c r="B3356" s="25" t="s">
        <v>1738</v>
      </c>
      <c r="C3356" s="146" t="s">
        <v>3154</v>
      </c>
      <c r="D3356" s="146" t="s">
        <v>3154</v>
      </c>
      <c r="E3356" s="147" t="s">
        <v>3154</v>
      </c>
      <c r="F3356" s="28" t="s">
        <v>1733</v>
      </c>
      <c r="G3356" s="153" t="s">
        <v>3154</v>
      </c>
      <c r="H3356" s="146" t="s">
        <v>3154</v>
      </c>
      <c r="I3356" s="29">
        <f>K3356/L3356-1</f>
        <v>0.10493492407809102</v>
      </c>
      <c r="J3356" s="127" t="s">
        <v>3154</v>
      </c>
      <c r="K3356" s="37">
        <f t="shared" ref="K3356:M3356" si="178">SUBTOTAL(9,K3333:K3355)</f>
        <v>407500</v>
      </c>
      <c r="L3356" s="37">
        <f t="shared" si="178"/>
        <v>368800</v>
      </c>
      <c r="M3356" s="38">
        <f t="shared" si="178"/>
        <v>318137.65999999997</v>
      </c>
    </row>
    <row r="3357" spans="1:13" ht="15.75" outlineLevel="1">
      <c r="A3357" s="10">
        <v>17650000</v>
      </c>
      <c r="B3357" s="11">
        <v>0</v>
      </c>
      <c r="C3357" s="19">
        <v>765000</v>
      </c>
      <c r="D3357" s="13">
        <v>1</v>
      </c>
      <c r="E3357" s="136" t="s">
        <v>3154</v>
      </c>
      <c r="F3357" s="15" t="s">
        <v>1739</v>
      </c>
      <c r="G3357" s="137" t="s">
        <v>3154</v>
      </c>
      <c r="H3357" s="13" t="s">
        <v>11</v>
      </c>
      <c r="I3357" s="126" t="s">
        <v>3154</v>
      </c>
      <c r="J3357" s="142" t="s">
        <v>3154</v>
      </c>
      <c r="K3357" s="17">
        <f>VLOOKUP(A3357,[4]גיליון1!$A$1574:$P$7681,10,0)</f>
        <v>0</v>
      </c>
      <c r="L3357" s="139" t="s">
        <v>3154</v>
      </c>
      <c r="M3357" s="140" t="s">
        <v>3154</v>
      </c>
    </row>
    <row r="3358" spans="1:13" ht="15.75" outlineLevel="1">
      <c r="A3358" s="10">
        <v>1765000800</v>
      </c>
      <c r="B3358" s="11">
        <v>800</v>
      </c>
      <c r="C3358" s="19">
        <v>765000</v>
      </c>
      <c r="D3358" s="13">
        <v>1</v>
      </c>
      <c r="E3358" s="136" t="s">
        <v>3154</v>
      </c>
      <c r="F3358" s="15" t="s">
        <v>1411</v>
      </c>
      <c r="G3358" s="137" t="s">
        <v>3154</v>
      </c>
      <c r="H3358" s="13" t="s">
        <v>11</v>
      </c>
      <c r="I3358" s="126" t="s">
        <v>3154</v>
      </c>
      <c r="J3358" s="142" t="s">
        <v>3154</v>
      </c>
      <c r="K3358" s="17">
        <f>VLOOKUP(A3358,[4]גיליון1!$A$1574:$P$7681,10,0)</f>
        <v>0</v>
      </c>
      <c r="L3358" s="17">
        <f>VLOOKUP(A3358,'[2]2023'!$A$9:$I$7853,9,0)</f>
        <v>0</v>
      </c>
      <c r="M3358" s="140" t="s">
        <v>3154</v>
      </c>
    </row>
    <row r="3359" spans="1:13" ht="15.75" outlineLevel="1">
      <c r="A3359" s="10">
        <v>1765000811</v>
      </c>
      <c r="B3359" s="11">
        <v>811</v>
      </c>
      <c r="C3359" s="19">
        <v>765000</v>
      </c>
      <c r="D3359" s="13">
        <v>1</v>
      </c>
      <c r="E3359" s="136" t="s">
        <v>3154</v>
      </c>
      <c r="F3359" s="15" t="s">
        <v>1740</v>
      </c>
      <c r="G3359" s="137" t="s">
        <v>3154</v>
      </c>
      <c r="H3359" s="13" t="s">
        <v>31</v>
      </c>
      <c r="I3359" s="16">
        <f>K3359/L3359-1</f>
        <v>0</v>
      </c>
      <c r="J3359" s="126" t="s">
        <v>3154</v>
      </c>
      <c r="K3359" s="17">
        <f>VLOOKUP(A3359,[4]גיליון1!$A$1574:$P$7681,10,0)</f>
        <v>510000</v>
      </c>
      <c r="L3359" s="17">
        <f>VLOOKUP(A3359,'[2]2023'!$A$9:$I$7853,9,0)</f>
        <v>510000</v>
      </c>
      <c r="M3359" s="18">
        <f>VLOOKUP(A3359,[3]data1683177749303!$A$2:$J$6448,10,0)</f>
        <v>509900</v>
      </c>
    </row>
    <row r="3360" spans="1:13" ht="15.75" outlineLevel="1">
      <c r="A3360" s="10">
        <v>1765000812</v>
      </c>
      <c r="B3360" s="11">
        <v>812</v>
      </c>
      <c r="C3360" s="19">
        <v>765000</v>
      </c>
      <c r="D3360" s="13">
        <v>1</v>
      </c>
      <c r="E3360" s="136" t="s">
        <v>3154</v>
      </c>
      <c r="F3360" s="15" t="s">
        <v>1741</v>
      </c>
      <c r="G3360" s="137" t="s">
        <v>3154</v>
      </c>
      <c r="H3360" s="13" t="s">
        <v>31</v>
      </c>
      <c r="I3360" s="16">
        <f>K3360/L3360-1</f>
        <v>-1</v>
      </c>
      <c r="J3360" s="126" t="s">
        <v>3154</v>
      </c>
      <c r="K3360" s="17">
        <f>VLOOKUP(A3360,[4]גיליון1!$A$1574:$P$7681,10,0)</f>
        <v>0</v>
      </c>
      <c r="L3360" s="17">
        <f>VLOOKUP(A3360,'[2]2023'!$A$9:$I$7853,9,0)</f>
        <v>30000</v>
      </c>
      <c r="M3360" s="18">
        <f>VLOOKUP(A3360,[3]data1683177749303!$A$2:$J$6448,10,0)</f>
        <v>0</v>
      </c>
    </row>
    <row r="3361" spans="1:13" ht="16.5" thickBot="1">
      <c r="A3361" s="10">
        <v>1765000813</v>
      </c>
      <c r="B3361" s="11">
        <v>813</v>
      </c>
      <c r="C3361" s="19">
        <v>765000</v>
      </c>
      <c r="D3361" s="13">
        <v>1</v>
      </c>
      <c r="E3361" s="136" t="s">
        <v>3154</v>
      </c>
      <c r="F3361" s="15" t="s">
        <v>1742</v>
      </c>
      <c r="G3361" s="137" t="s">
        <v>3154</v>
      </c>
      <c r="H3361" s="13" t="s">
        <v>31</v>
      </c>
      <c r="I3361" s="126" t="s">
        <v>3154</v>
      </c>
      <c r="J3361" s="126" t="s">
        <v>3154</v>
      </c>
      <c r="K3361" s="17">
        <f>VLOOKUP(A3361,[4]גיליון1!$A$1574:$P$7681,10,0)</f>
        <v>0</v>
      </c>
      <c r="L3361" s="17">
        <f>VLOOKUP(A3361,'[2]2023'!$A$9:$I$7853,9,0)</f>
        <v>0</v>
      </c>
      <c r="M3361" s="18">
        <f>VLOOKUP(A3361,[3]data1683177749303!$A$2:$J$6448,10,0)</f>
        <v>0</v>
      </c>
    </row>
    <row r="3362" spans="1:13" ht="16.5" outlineLevel="1" thickBot="1">
      <c r="A3362" s="125" t="s">
        <v>3154</v>
      </c>
      <c r="B3362" s="25" t="s">
        <v>1743</v>
      </c>
      <c r="C3362" s="146" t="s">
        <v>3154</v>
      </c>
      <c r="D3362" s="146" t="s">
        <v>3154</v>
      </c>
      <c r="E3362" s="147" t="s">
        <v>3154</v>
      </c>
      <c r="F3362" s="28" t="s">
        <v>1739</v>
      </c>
      <c r="G3362" s="153" t="s">
        <v>3154</v>
      </c>
      <c r="H3362" s="146" t="s">
        <v>3154</v>
      </c>
      <c r="I3362" s="29">
        <f>K3362/L3362-1</f>
        <v>-5.555555555555558E-2</v>
      </c>
      <c r="J3362" s="127" t="s">
        <v>3154</v>
      </c>
      <c r="K3362" s="37">
        <f t="shared" ref="K3362:M3362" si="179">SUBTOTAL(9,K3359:K3361)</f>
        <v>510000</v>
      </c>
      <c r="L3362" s="37">
        <f t="shared" si="179"/>
        <v>540000</v>
      </c>
      <c r="M3362" s="38">
        <f t="shared" si="179"/>
        <v>509900</v>
      </c>
    </row>
    <row r="3363" spans="1:13" ht="15.75" outlineLevel="1">
      <c r="A3363" s="10">
        <v>17670000</v>
      </c>
      <c r="B3363" s="32">
        <v>0</v>
      </c>
      <c r="C3363" s="49">
        <v>767000</v>
      </c>
      <c r="D3363" s="34">
        <v>1</v>
      </c>
      <c r="E3363" s="151" t="s">
        <v>3154</v>
      </c>
      <c r="F3363" s="35" t="s">
        <v>1744</v>
      </c>
      <c r="G3363" s="152" t="s">
        <v>3154</v>
      </c>
      <c r="H3363" s="34" t="s">
        <v>11</v>
      </c>
      <c r="I3363" s="142" t="s">
        <v>3154</v>
      </c>
      <c r="J3363" s="142" t="s">
        <v>3154</v>
      </c>
      <c r="K3363" s="17">
        <f>VLOOKUP(A3363,[4]גיליון1!$A$1574:$P$7681,10,0)</f>
        <v>0</v>
      </c>
      <c r="L3363" s="139" t="s">
        <v>3154</v>
      </c>
      <c r="M3363" s="140" t="s">
        <v>3154</v>
      </c>
    </row>
    <row r="3364" spans="1:13" ht="15.75" outlineLevel="1">
      <c r="A3364" s="10">
        <v>1767000110</v>
      </c>
      <c r="B3364" s="11">
        <v>110</v>
      </c>
      <c r="C3364" s="19">
        <v>767000</v>
      </c>
      <c r="D3364" s="13">
        <v>1</v>
      </c>
      <c r="E3364" s="136" t="s">
        <v>3154</v>
      </c>
      <c r="F3364" s="15" t="s">
        <v>19</v>
      </c>
      <c r="G3364" s="137" t="s">
        <v>3154</v>
      </c>
      <c r="H3364" s="13" t="s">
        <v>20</v>
      </c>
      <c r="I3364" s="126" t="s">
        <v>3154</v>
      </c>
      <c r="J3364" s="142" t="s">
        <v>3154</v>
      </c>
      <c r="K3364" s="17">
        <f>VLOOKUP(A3364,[4]גיליון1!$A$1574:$P$7681,10,0)</f>
        <v>0</v>
      </c>
      <c r="L3364" s="17">
        <f>VLOOKUP(A3364,'[2]2023'!$A$9:$I$7853,9,0)</f>
        <v>0</v>
      </c>
      <c r="M3364" s="18">
        <f>VLOOKUP(A3364,[3]data1683177749303!$A$2:$J$6448,10,0)</f>
        <v>0</v>
      </c>
    </row>
    <row r="3365" spans="1:13" ht="15.75" outlineLevel="1">
      <c r="A3365" s="10">
        <v>1767000119</v>
      </c>
      <c r="B3365" s="11">
        <v>119</v>
      </c>
      <c r="C3365" s="19">
        <v>767000</v>
      </c>
      <c r="D3365" s="13">
        <v>1</v>
      </c>
      <c r="E3365" s="136" t="s">
        <v>3154</v>
      </c>
      <c r="F3365" s="15" t="s">
        <v>21</v>
      </c>
      <c r="G3365" s="137" t="s">
        <v>3154</v>
      </c>
      <c r="H3365" s="13" t="s">
        <v>20</v>
      </c>
      <c r="I3365" s="16">
        <f>K3365/L3365-1</f>
        <v>4.3625105544610188E-2</v>
      </c>
      <c r="J3365" s="126" t="s">
        <v>3154</v>
      </c>
      <c r="K3365" s="17">
        <f>VLOOKUP(A3365,[4]גיליון1!$A$1574:$P$7681,10,0)</f>
        <v>370800</v>
      </c>
      <c r="L3365" s="17">
        <f>VLOOKUP(A3365,'[2]2023'!$A$9:$I$7853,9,0)</f>
        <v>355300</v>
      </c>
      <c r="M3365" s="18">
        <f>VLOOKUP(A3365,[3]data1683177749303!$A$2:$J$6448,10,0)</f>
        <v>353958.77</v>
      </c>
    </row>
    <row r="3366" spans="1:13" ht="15.75" outlineLevel="1">
      <c r="A3366" s="10">
        <v>1767000122</v>
      </c>
      <c r="B3366" s="11">
        <v>122</v>
      </c>
      <c r="C3366" s="19">
        <v>767000</v>
      </c>
      <c r="D3366" s="13">
        <v>1</v>
      </c>
      <c r="E3366" s="136" t="s">
        <v>3154</v>
      </c>
      <c r="F3366" s="15" t="s">
        <v>22</v>
      </c>
      <c r="G3366" s="137" t="s">
        <v>3154</v>
      </c>
      <c r="H3366" s="13" t="s">
        <v>20</v>
      </c>
      <c r="I3366" s="16">
        <f>K3366/L3366-1</f>
        <v>0</v>
      </c>
      <c r="J3366" s="126" t="s">
        <v>3154</v>
      </c>
      <c r="K3366" s="17">
        <f>VLOOKUP(A3366,[4]גיליון1!$A$1574:$P$7681,10,0)</f>
        <v>2300</v>
      </c>
      <c r="L3366" s="17">
        <f>VLOOKUP(A3366,'[2]2023'!$A$9:$I$7853,9,0)</f>
        <v>2300</v>
      </c>
      <c r="M3366" s="18">
        <f>VLOOKUP(A3366,[3]data1683177749303!$A$2:$J$6448,10,0)</f>
        <v>4192.08</v>
      </c>
    </row>
    <row r="3367" spans="1:13" ht="15.75" outlineLevel="1">
      <c r="A3367" s="10">
        <v>1767000126</v>
      </c>
      <c r="B3367" s="11">
        <v>126</v>
      </c>
      <c r="C3367" s="19">
        <v>767000</v>
      </c>
      <c r="D3367" s="13">
        <v>1</v>
      </c>
      <c r="E3367" s="136" t="s">
        <v>3154</v>
      </c>
      <c r="F3367" s="15" t="s">
        <v>23</v>
      </c>
      <c r="G3367" s="137" t="s">
        <v>3154</v>
      </c>
      <c r="H3367" s="13" t="s">
        <v>20</v>
      </c>
      <c r="I3367" s="16">
        <f>K3367/L3367-1</f>
        <v>1</v>
      </c>
      <c r="J3367" s="126" t="s">
        <v>3154</v>
      </c>
      <c r="K3367" s="17">
        <f>VLOOKUP(A3367,[4]גיליון1!$A$1574:$P$7681,10,0)</f>
        <v>20000</v>
      </c>
      <c r="L3367" s="17">
        <f>VLOOKUP(A3367,'[2]2023'!$A$9:$I$7853,9,0)</f>
        <v>10000</v>
      </c>
      <c r="M3367" s="18">
        <f>VLOOKUP(A3367,[3]data1683177749303!$A$2:$J$6448,10,0)</f>
        <v>9255.5499999999993</v>
      </c>
    </row>
    <row r="3368" spans="1:13" ht="15.75" outlineLevel="1">
      <c r="A3368" s="10">
        <v>1767000130</v>
      </c>
      <c r="B3368" s="11">
        <v>130</v>
      </c>
      <c r="C3368" s="19">
        <v>767000</v>
      </c>
      <c r="D3368" s="13">
        <v>1</v>
      </c>
      <c r="E3368" s="136" t="s">
        <v>3154</v>
      </c>
      <c r="F3368" s="15" t="s">
        <v>24</v>
      </c>
      <c r="G3368" s="137" t="s">
        <v>3154</v>
      </c>
      <c r="H3368" s="13" t="s">
        <v>20</v>
      </c>
      <c r="I3368" s="126" t="s">
        <v>3154</v>
      </c>
      <c r="J3368" s="126" t="s">
        <v>3154</v>
      </c>
      <c r="K3368" s="17">
        <f>VLOOKUP(A3368,[4]גיליון1!$A$1574:$P$7681,10,0)</f>
        <v>0</v>
      </c>
      <c r="L3368" s="17">
        <f>VLOOKUP(A3368,'[2]2023'!$A$9:$I$7853,9,0)</f>
        <v>0</v>
      </c>
      <c r="M3368" s="140" t="s">
        <v>3154</v>
      </c>
    </row>
    <row r="3369" spans="1:13" ht="15.75" outlineLevel="1">
      <c r="A3369" s="10">
        <v>1767000140</v>
      </c>
      <c r="B3369" s="11">
        <v>140</v>
      </c>
      <c r="C3369" s="19">
        <v>767000</v>
      </c>
      <c r="D3369" s="13">
        <v>1</v>
      </c>
      <c r="E3369" s="136" t="s">
        <v>3154</v>
      </c>
      <c r="F3369" s="15" t="s">
        <v>25</v>
      </c>
      <c r="G3369" s="137" t="s">
        <v>3154</v>
      </c>
      <c r="H3369" s="13" t="s">
        <v>20</v>
      </c>
      <c r="I3369" s="16">
        <f>K3369/L3369-1</f>
        <v>0.44273127753303965</v>
      </c>
      <c r="J3369" s="126" t="s">
        <v>3154</v>
      </c>
      <c r="K3369" s="17">
        <f>VLOOKUP(A3369,[4]גיליון1!$A$1574:$P$7681,10,0)</f>
        <v>65500</v>
      </c>
      <c r="L3369" s="17">
        <f>VLOOKUP(A3369,'[2]2023'!$A$9:$I$7853,9,0)</f>
        <v>45400</v>
      </c>
      <c r="M3369" s="18">
        <f>VLOOKUP(A3369,[3]data1683177749303!$A$2:$J$6448,10,0)</f>
        <v>55497.65</v>
      </c>
    </row>
    <row r="3370" spans="1:13" ht="15.75" outlineLevel="1">
      <c r="A3370" s="10">
        <v>1767000253</v>
      </c>
      <c r="B3370" s="11">
        <v>253</v>
      </c>
      <c r="C3370" s="19">
        <v>767000</v>
      </c>
      <c r="D3370" s="13">
        <v>1</v>
      </c>
      <c r="E3370" s="136" t="s">
        <v>3154</v>
      </c>
      <c r="F3370" s="15" t="s">
        <v>1745</v>
      </c>
      <c r="G3370" s="137" t="s">
        <v>3154</v>
      </c>
      <c r="H3370" s="13" t="s">
        <v>20</v>
      </c>
      <c r="I3370" s="126" t="s">
        <v>3154</v>
      </c>
      <c r="J3370" s="126" t="s">
        <v>3154</v>
      </c>
      <c r="K3370" s="17">
        <f>VLOOKUP(A3370,[4]גיליון1!$A$1574:$P$7681,10,0)</f>
        <v>0</v>
      </c>
      <c r="L3370" s="17">
        <f>VLOOKUP(A3370,'[2]2023'!$A$9:$I$7853,9,0)</f>
        <v>0</v>
      </c>
      <c r="M3370" s="18">
        <f>VLOOKUP(A3370,[3]data1683177749303!$A$2:$J$6448,10,0)</f>
        <v>0</v>
      </c>
    </row>
    <row r="3371" spans="1:13" ht="15.75" outlineLevel="1">
      <c r="A3371" s="10">
        <v>1767000440</v>
      </c>
      <c r="B3371" s="11">
        <v>440</v>
      </c>
      <c r="C3371" s="19">
        <v>767000</v>
      </c>
      <c r="D3371" s="13">
        <v>1</v>
      </c>
      <c r="E3371" s="136" t="s">
        <v>3154</v>
      </c>
      <c r="F3371" s="15" t="s">
        <v>1746</v>
      </c>
      <c r="G3371" s="137" t="s">
        <v>3154</v>
      </c>
      <c r="H3371" s="13" t="s">
        <v>31</v>
      </c>
      <c r="I3371" s="16">
        <f t="shared" ref="I3371:I3376" si="180">K3371/L3371-1</f>
        <v>0</v>
      </c>
      <c r="J3371" s="126" t="s">
        <v>3154</v>
      </c>
      <c r="K3371" s="17">
        <f>VLOOKUP(A3371,[4]גיליון1!$A$1574:$P$7681,10,0)</f>
        <v>200000</v>
      </c>
      <c r="L3371" s="17">
        <f>VLOOKUP(A3371,'[2]2023'!$A$9:$I$7853,9,0)</f>
        <v>200000</v>
      </c>
      <c r="M3371" s="18">
        <f>VLOOKUP(A3371,[3]data1683177749303!$A$2:$J$6448,10,0)</f>
        <v>360447.3</v>
      </c>
    </row>
    <row r="3372" spans="1:13" ht="15.75" outlineLevel="1">
      <c r="A3372" s="10">
        <v>1767000441</v>
      </c>
      <c r="B3372" s="11">
        <v>441</v>
      </c>
      <c r="C3372" s="19">
        <v>767000</v>
      </c>
      <c r="D3372" s="13">
        <v>1</v>
      </c>
      <c r="E3372" s="136" t="s">
        <v>3154</v>
      </c>
      <c r="F3372" s="15" t="s">
        <v>1747</v>
      </c>
      <c r="G3372" s="137" t="s">
        <v>3154</v>
      </c>
      <c r="H3372" s="13" t="s">
        <v>31</v>
      </c>
      <c r="I3372" s="16">
        <f t="shared" si="180"/>
        <v>-0.33333333333333337</v>
      </c>
      <c r="J3372" s="126" t="s">
        <v>3154</v>
      </c>
      <c r="K3372" s="17">
        <f>VLOOKUP(A3372,[4]גיליון1!$A$1574:$P$7681,10,0)</f>
        <v>250000</v>
      </c>
      <c r="L3372" s="17">
        <f>VLOOKUP(A3372,'[2]2023'!$A$9:$I$7853,9,0)</f>
        <v>375000</v>
      </c>
      <c r="M3372" s="18">
        <f>VLOOKUP(A3372,[3]data1683177749303!$A$2:$J$6448,10,0)</f>
        <v>145500</v>
      </c>
    </row>
    <row r="3373" spans="1:13" ht="15.75" outlineLevel="1">
      <c r="A3373" s="10">
        <v>1767000442</v>
      </c>
      <c r="B3373" s="11">
        <v>442</v>
      </c>
      <c r="C3373" s="19">
        <v>767000</v>
      </c>
      <c r="D3373" s="13">
        <v>1</v>
      </c>
      <c r="E3373" s="136" t="s">
        <v>3154</v>
      </c>
      <c r="F3373" s="15" t="s">
        <v>1748</v>
      </c>
      <c r="G3373" s="137" t="s">
        <v>3154</v>
      </c>
      <c r="H3373" s="13" t="s">
        <v>31</v>
      </c>
      <c r="I3373" s="16">
        <f t="shared" si="180"/>
        <v>0.28888888888888897</v>
      </c>
      <c r="J3373" s="126" t="s">
        <v>3154</v>
      </c>
      <c r="K3373" s="17">
        <f>VLOOKUP(A3373,[4]גיליון1!$A$1574:$P$7681,10,0)</f>
        <v>5800000</v>
      </c>
      <c r="L3373" s="17">
        <f>VLOOKUP(A3373,'[2]2023'!$A$9:$I$7853,9,0)</f>
        <v>4500000</v>
      </c>
      <c r="M3373" s="18">
        <f>VLOOKUP(A3373,[3]data1683177749303!$A$2:$J$6448,10,0)</f>
        <v>6772923.7000000002</v>
      </c>
    </row>
    <row r="3374" spans="1:13" ht="15.75" outlineLevel="1">
      <c r="A3374" s="10">
        <v>1767000443</v>
      </c>
      <c r="B3374" s="11">
        <v>443</v>
      </c>
      <c r="C3374" s="19">
        <v>767000</v>
      </c>
      <c r="D3374" s="13">
        <v>1</v>
      </c>
      <c r="E3374" s="136" t="s">
        <v>3154</v>
      </c>
      <c r="F3374" s="15" t="s">
        <v>1749</v>
      </c>
      <c r="G3374" s="137" t="s">
        <v>3154</v>
      </c>
      <c r="H3374" s="13" t="s">
        <v>31</v>
      </c>
      <c r="I3374" s="16">
        <f t="shared" si="180"/>
        <v>-0.18181818181818177</v>
      </c>
      <c r="J3374" s="126" t="s">
        <v>3154</v>
      </c>
      <c r="K3374" s="17">
        <f>VLOOKUP(A3374,[4]גיליון1!$A$1574:$P$7681,10,0)</f>
        <v>1800000</v>
      </c>
      <c r="L3374" s="17">
        <f>VLOOKUP(A3374,'[2]2023'!$A$9:$I$7853,9,0)</f>
        <v>2200000</v>
      </c>
      <c r="M3374" s="18">
        <f>VLOOKUP(A3374,[3]data1683177749303!$A$2:$J$6448,10,0)</f>
        <v>1302888.83</v>
      </c>
    </row>
    <row r="3375" spans="1:13" ht="15.75" outlineLevel="1">
      <c r="A3375" s="10">
        <v>1767000444</v>
      </c>
      <c r="B3375" s="11">
        <v>444</v>
      </c>
      <c r="C3375" s="19">
        <v>767000</v>
      </c>
      <c r="D3375" s="13">
        <v>1</v>
      </c>
      <c r="E3375" s="136" t="s">
        <v>3154</v>
      </c>
      <c r="F3375" s="15" t="s">
        <v>1750</v>
      </c>
      <c r="G3375" s="137" t="s">
        <v>3154</v>
      </c>
      <c r="H3375" s="13" t="s">
        <v>31</v>
      </c>
      <c r="I3375" s="16">
        <f t="shared" si="180"/>
        <v>0</v>
      </c>
      <c r="J3375" s="126" t="s">
        <v>3154</v>
      </c>
      <c r="K3375" s="17">
        <f>VLOOKUP(A3375,[4]גיליון1!$A$1574:$P$7681,10,0)</f>
        <v>40000</v>
      </c>
      <c r="L3375" s="17">
        <f>VLOOKUP(A3375,'[2]2023'!$A$9:$I$7853,9,0)</f>
        <v>40000</v>
      </c>
      <c r="M3375" s="18">
        <f>VLOOKUP(A3375,[3]data1683177749303!$A$2:$J$6448,10,0)</f>
        <v>17489</v>
      </c>
    </row>
    <row r="3376" spans="1:13" ht="15.75" outlineLevel="1">
      <c r="A3376" s="10">
        <v>1767000445</v>
      </c>
      <c r="B3376" s="11">
        <v>445</v>
      </c>
      <c r="C3376" s="19">
        <v>767000</v>
      </c>
      <c r="D3376" s="13">
        <v>1</v>
      </c>
      <c r="E3376" s="136" t="s">
        <v>3154</v>
      </c>
      <c r="F3376" s="15" t="s">
        <v>1751</v>
      </c>
      <c r="G3376" s="137" t="s">
        <v>3154</v>
      </c>
      <c r="H3376" s="13" t="s">
        <v>31</v>
      </c>
      <c r="I3376" s="16">
        <f t="shared" si="180"/>
        <v>0</v>
      </c>
      <c r="J3376" s="126" t="s">
        <v>3154</v>
      </c>
      <c r="K3376" s="17">
        <f>VLOOKUP(A3376,[4]גיליון1!$A$1574:$P$7681,10,0)</f>
        <v>26200</v>
      </c>
      <c r="L3376" s="17">
        <f>VLOOKUP(A3376,'[2]2023'!$A$9:$I$7853,9,0)</f>
        <v>26200</v>
      </c>
      <c r="M3376" s="18">
        <f>VLOOKUP(A3376,[3]data1683177749303!$A$2:$J$6448,10,0)</f>
        <v>0</v>
      </c>
    </row>
    <row r="3377" spans="1:13" ht="15.75" outlineLevel="1">
      <c r="A3377" s="10">
        <v>1767000446</v>
      </c>
      <c r="B3377" s="11">
        <v>446</v>
      </c>
      <c r="C3377" s="19">
        <v>767000</v>
      </c>
      <c r="D3377" s="13">
        <v>1</v>
      </c>
      <c r="E3377" s="136" t="s">
        <v>3154</v>
      </c>
      <c r="F3377" s="15" t="s">
        <v>1752</v>
      </c>
      <c r="G3377" s="137" t="s">
        <v>3154</v>
      </c>
      <c r="H3377" s="13" t="s">
        <v>31</v>
      </c>
      <c r="I3377" s="126" t="s">
        <v>3154</v>
      </c>
      <c r="J3377" s="126" t="s">
        <v>3154</v>
      </c>
      <c r="K3377" s="17">
        <f>VLOOKUP(A3377,[4]גיליון1!$A$1574:$P$7681,10,0)</f>
        <v>0</v>
      </c>
      <c r="L3377" s="17">
        <f>VLOOKUP(A3377,'[2]2023'!$A$9:$I$7853,9,0)</f>
        <v>0</v>
      </c>
      <c r="M3377" s="18">
        <f>VLOOKUP(A3377,[3]data1683177749303!$A$2:$J$6448,10,0)</f>
        <v>0</v>
      </c>
    </row>
    <row r="3378" spans="1:13" ht="15.75" outlineLevel="1">
      <c r="A3378" s="10">
        <v>1767000447</v>
      </c>
      <c r="B3378" s="11">
        <v>447</v>
      </c>
      <c r="C3378" s="19">
        <v>767000</v>
      </c>
      <c r="D3378" s="13">
        <v>1</v>
      </c>
      <c r="E3378" s="136" t="s">
        <v>3154</v>
      </c>
      <c r="F3378" s="15" t="s">
        <v>1753</v>
      </c>
      <c r="G3378" s="137" t="s">
        <v>3154</v>
      </c>
      <c r="H3378" s="13" t="s">
        <v>31</v>
      </c>
      <c r="I3378" s="16">
        <f>K3378/L3378-1</f>
        <v>0.11842105263157898</v>
      </c>
      <c r="J3378" s="126" t="s">
        <v>3154</v>
      </c>
      <c r="K3378" s="17">
        <f>VLOOKUP(A3378,[4]גיליון1!$A$1574:$P$7681,10,0)</f>
        <v>17000</v>
      </c>
      <c r="L3378" s="17">
        <f>VLOOKUP(A3378,'[2]2023'!$A$9:$I$7853,9,0)</f>
        <v>15200</v>
      </c>
      <c r="M3378" s="18">
        <f>VLOOKUP(A3378,[3]data1683177749303!$A$2:$J$6448,10,0)</f>
        <v>15173</v>
      </c>
    </row>
    <row r="3379" spans="1:13" ht="15.75" outlineLevel="1">
      <c r="A3379" s="10">
        <v>1767000448</v>
      </c>
      <c r="B3379" s="11">
        <v>448</v>
      </c>
      <c r="C3379" s="19">
        <v>767000</v>
      </c>
      <c r="D3379" s="13">
        <v>1</v>
      </c>
      <c r="E3379" s="136" t="s">
        <v>3154</v>
      </c>
      <c r="F3379" s="15" t="s">
        <v>1754</v>
      </c>
      <c r="G3379" s="137" t="s">
        <v>3154</v>
      </c>
      <c r="H3379" s="13" t="s">
        <v>31</v>
      </c>
      <c r="I3379" s="16">
        <f>K3379/L3379-1</f>
        <v>1.4567142857142859</v>
      </c>
      <c r="J3379" s="126" t="s">
        <v>3154</v>
      </c>
      <c r="K3379" s="17">
        <f>VLOOKUP(A3379,[4]גיליון1!$A$1574:$P$7681,10,0)</f>
        <v>3439400</v>
      </c>
      <c r="L3379" s="17">
        <f>VLOOKUP(A3379,'[2]2023'!$A$9:$I$7853,9,0)</f>
        <v>1400000</v>
      </c>
      <c r="M3379" s="18">
        <f>VLOOKUP(A3379,[3]data1683177749303!$A$2:$J$6448,10,0)</f>
        <v>1258526</v>
      </c>
    </row>
    <row r="3380" spans="1:13" ht="15.75" outlineLevel="1">
      <c r="A3380" s="10">
        <v>1767000449</v>
      </c>
      <c r="B3380" s="69">
        <v>449</v>
      </c>
      <c r="C3380" s="70">
        <v>767000</v>
      </c>
      <c r="D3380" s="71">
        <v>1</v>
      </c>
      <c r="E3380" s="186" t="s">
        <v>3154</v>
      </c>
      <c r="F3380" s="72" t="s">
        <v>1755</v>
      </c>
      <c r="G3380" s="187" t="s">
        <v>3154</v>
      </c>
      <c r="H3380" s="13" t="s">
        <v>31</v>
      </c>
      <c r="I3380" s="16">
        <f>K3380/L3380-1</f>
        <v>0</v>
      </c>
      <c r="J3380" s="126" t="s">
        <v>3154</v>
      </c>
      <c r="K3380" s="17">
        <f>VLOOKUP(A3380,[4]גיליון1!$A$1574:$P$7681,10,0)</f>
        <v>800000</v>
      </c>
      <c r="L3380" s="17">
        <f>VLOOKUP(A3380,'[2]2023'!$A$9:$I$7853,9,0)</f>
        <v>800000</v>
      </c>
      <c r="M3380" s="18">
        <f>VLOOKUP(A3380,[3]data1683177749303!$A$2:$J$6448,10,0)</f>
        <v>0</v>
      </c>
    </row>
    <row r="3381" spans="1:13" ht="15.75" outlineLevel="1">
      <c r="A3381" s="10">
        <v>1767000580</v>
      </c>
      <c r="B3381" s="11">
        <v>580</v>
      </c>
      <c r="C3381" s="19">
        <v>767000</v>
      </c>
      <c r="D3381" s="13">
        <v>1</v>
      </c>
      <c r="E3381" s="136" t="s">
        <v>3154</v>
      </c>
      <c r="F3381" s="15" t="s">
        <v>1756</v>
      </c>
      <c r="G3381" s="137" t="s">
        <v>3154</v>
      </c>
      <c r="H3381" s="13" t="s">
        <v>31</v>
      </c>
      <c r="I3381" s="16">
        <f>K3381/L3381-1</f>
        <v>0.875</v>
      </c>
      <c r="J3381" s="126" t="s">
        <v>3154</v>
      </c>
      <c r="K3381" s="17">
        <f>VLOOKUP(A3381,[4]גיליון1!$A$1574:$P$7681,10,0)</f>
        <v>150000</v>
      </c>
      <c r="L3381" s="17">
        <f>VLOOKUP(A3381,'[2]2023'!$A$9:$I$7853,9,0)</f>
        <v>80000</v>
      </c>
      <c r="M3381" s="18">
        <f>VLOOKUP(A3381,[3]data1683177749303!$A$2:$J$6448,10,0)</f>
        <v>77220</v>
      </c>
    </row>
    <row r="3382" spans="1:13" ht="15.75" outlineLevel="1">
      <c r="A3382" s="10">
        <v>1767000581</v>
      </c>
      <c r="B3382" s="11">
        <v>581</v>
      </c>
      <c r="C3382" s="19">
        <v>767000</v>
      </c>
      <c r="D3382" s="13">
        <v>1</v>
      </c>
      <c r="E3382" s="136" t="s">
        <v>3154</v>
      </c>
      <c r="F3382" s="15" t="s">
        <v>1757</v>
      </c>
      <c r="G3382" s="137" t="s">
        <v>3154</v>
      </c>
      <c r="H3382" s="13" t="s">
        <v>31</v>
      </c>
      <c r="I3382" s="16">
        <f>K3382/L3382-1</f>
        <v>0</v>
      </c>
      <c r="J3382" s="126" t="s">
        <v>3154</v>
      </c>
      <c r="K3382" s="17">
        <f>VLOOKUP(A3382,[4]גיליון1!$A$1574:$P$7681,10,0)</f>
        <v>900000</v>
      </c>
      <c r="L3382" s="17">
        <f>VLOOKUP(A3382,'[2]2023'!$A$9:$I$7853,9,0)</f>
        <v>900000</v>
      </c>
      <c r="M3382" s="18">
        <f>VLOOKUP(A3382,[3]data1683177749303!$A$2:$J$6448,10,0)</f>
        <v>1531192.94</v>
      </c>
    </row>
    <row r="3383" spans="1:13" ht="15.75" outlineLevel="1">
      <c r="A3383" s="10">
        <v>1767000753</v>
      </c>
      <c r="B3383" s="11">
        <v>753</v>
      </c>
      <c r="C3383" s="19">
        <v>767000</v>
      </c>
      <c r="D3383" s="13">
        <v>1</v>
      </c>
      <c r="E3383" s="136" t="s">
        <v>3154</v>
      </c>
      <c r="F3383" s="15" t="s">
        <v>1745</v>
      </c>
      <c r="G3383" s="137" t="s">
        <v>3154</v>
      </c>
      <c r="H3383" s="13" t="s">
        <v>31</v>
      </c>
      <c r="I3383" s="126" t="s">
        <v>3154</v>
      </c>
      <c r="J3383" s="126" t="s">
        <v>3154</v>
      </c>
      <c r="K3383" s="17">
        <f>VLOOKUP(A3383,[4]גיליון1!$A$1574:$P$7681,10,0)</f>
        <v>0</v>
      </c>
      <c r="L3383" s="17">
        <f>VLOOKUP(A3383,'[2]2023'!$A$9:$I$7853,9,0)</f>
        <v>0</v>
      </c>
      <c r="M3383" s="140" t="s">
        <v>3154</v>
      </c>
    </row>
    <row r="3384" spans="1:13" ht="15.75" outlineLevel="1">
      <c r="A3384" s="10">
        <v>1767000754</v>
      </c>
      <c r="B3384" s="11">
        <v>754</v>
      </c>
      <c r="C3384" s="19">
        <v>767000</v>
      </c>
      <c r="D3384" s="13">
        <v>1</v>
      </c>
      <c r="E3384" s="136" t="s">
        <v>3154</v>
      </c>
      <c r="F3384" s="15" t="s">
        <v>1386</v>
      </c>
      <c r="G3384" s="137" t="s">
        <v>3154</v>
      </c>
      <c r="H3384" s="13" t="s">
        <v>34</v>
      </c>
      <c r="I3384" s="126" t="s">
        <v>3154</v>
      </c>
      <c r="J3384" s="126" t="s">
        <v>3154</v>
      </c>
      <c r="K3384" s="17">
        <f>VLOOKUP(A3384,[4]גיליון1!$A$1574:$P$7681,10,0)</f>
        <v>0</v>
      </c>
      <c r="L3384" s="17">
        <f>VLOOKUP(A3384,'[2]2023'!$A$9:$I$7853,9,0)</f>
        <v>0</v>
      </c>
      <c r="M3384" s="18">
        <f>VLOOKUP(A3384,[3]data1683177749303!$A$2:$J$6448,10,0)</f>
        <v>0</v>
      </c>
    </row>
    <row r="3385" spans="1:13" ht="16.5" thickBot="1">
      <c r="A3385" s="10">
        <v>1767000980</v>
      </c>
      <c r="B3385" s="11">
        <v>980</v>
      </c>
      <c r="C3385" s="19">
        <v>767000</v>
      </c>
      <c r="D3385" s="13">
        <v>1</v>
      </c>
      <c r="E3385" s="136" t="s">
        <v>3154</v>
      </c>
      <c r="F3385" s="15" t="s">
        <v>1758</v>
      </c>
      <c r="G3385" s="137" t="s">
        <v>3154</v>
      </c>
      <c r="H3385" s="13" t="s">
        <v>31</v>
      </c>
      <c r="I3385" s="126" t="s">
        <v>3154</v>
      </c>
      <c r="J3385" s="126" t="s">
        <v>3154</v>
      </c>
      <c r="K3385" s="17">
        <f>VLOOKUP(A3385,[4]גיליון1!$A$1574:$P$7681,10,0)</f>
        <v>0</v>
      </c>
      <c r="L3385" s="17">
        <f>VLOOKUP(A3385,'[2]2023'!$A$9:$I$7853,9,0)</f>
        <v>0</v>
      </c>
      <c r="M3385" s="140" t="s">
        <v>3154</v>
      </c>
    </row>
    <row r="3386" spans="1:13" ht="16.5" outlineLevel="1" thickBot="1">
      <c r="A3386" s="125" t="s">
        <v>3154</v>
      </c>
      <c r="B3386" s="25" t="s">
        <v>1759</v>
      </c>
      <c r="C3386" s="146" t="s">
        <v>3154</v>
      </c>
      <c r="D3386" s="146" t="s">
        <v>3154</v>
      </c>
      <c r="E3386" s="147" t="s">
        <v>3154</v>
      </c>
      <c r="F3386" s="28" t="s">
        <v>1744</v>
      </c>
      <c r="G3386" s="153" t="s">
        <v>3154</v>
      </c>
      <c r="H3386" s="146" t="s">
        <v>3154</v>
      </c>
      <c r="I3386" s="29">
        <f>K3386/L3386-1</f>
        <v>0.26775896396149568</v>
      </c>
      <c r="J3386" s="127" t="s">
        <v>3154</v>
      </c>
      <c r="K3386" s="37">
        <f t="shared" ref="K3386:M3386" si="181">SUBTOTAL(9,K3365:K3385)</f>
        <v>13881200</v>
      </c>
      <c r="L3386" s="37">
        <f t="shared" si="181"/>
        <v>10949400</v>
      </c>
      <c r="M3386" s="38">
        <f t="shared" si="181"/>
        <v>11904264.82</v>
      </c>
    </row>
    <row r="3387" spans="1:13" ht="15.75" outlineLevel="1">
      <c r="A3387" s="10">
        <v>17680000</v>
      </c>
      <c r="B3387" s="11">
        <v>0</v>
      </c>
      <c r="C3387" s="19">
        <v>768000</v>
      </c>
      <c r="D3387" s="13">
        <v>1</v>
      </c>
      <c r="E3387" s="136" t="s">
        <v>3154</v>
      </c>
      <c r="F3387" s="15" t="s">
        <v>1760</v>
      </c>
      <c r="G3387" s="137" t="s">
        <v>3154</v>
      </c>
      <c r="H3387" s="13" t="s">
        <v>11</v>
      </c>
      <c r="I3387" s="126" t="s">
        <v>3154</v>
      </c>
      <c r="J3387" s="142" t="s">
        <v>3154</v>
      </c>
      <c r="K3387" s="17">
        <f>VLOOKUP(A3387,[4]גיליון1!$A$1574:$P$7681,10,0)</f>
        <v>0</v>
      </c>
      <c r="L3387" s="17">
        <f>VLOOKUP(A3387,'[2]2023'!$A$9:$I$7853,9,0)</f>
        <v>0</v>
      </c>
      <c r="M3387" s="140" t="s">
        <v>3154</v>
      </c>
    </row>
    <row r="3388" spans="1:13" ht="15.75" outlineLevel="1">
      <c r="A3388" s="10">
        <v>1768000100</v>
      </c>
      <c r="B3388" s="11">
        <v>100</v>
      </c>
      <c r="C3388" s="19">
        <v>768000</v>
      </c>
      <c r="D3388" s="13">
        <v>1</v>
      </c>
      <c r="E3388" s="136" t="s">
        <v>3154</v>
      </c>
      <c r="F3388" s="15" t="s">
        <v>18</v>
      </c>
      <c r="G3388" s="137" t="s">
        <v>3154</v>
      </c>
      <c r="H3388" s="13" t="s">
        <v>11</v>
      </c>
      <c r="I3388" s="126" t="s">
        <v>3154</v>
      </c>
      <c r="J3388" s="126" t="s">
        <v>3154</v>
      </c>
      <c r="K3388" s="17">
        <f>VLOOKUP(A3388,[4]גיליון1!$A$1574:$P$7681,10,0)</f>
        <v>0</v>
      </c>
      <c r="L3388" s="17">
        <f>VLOOKUP(A3388,'[2]2023'!$A$9:$I$7853,9,0)</f>
        <v>0</v>
      </c>
      <c r="M3388" s="140" t="s">
        <v>3154</v>
      </c>
    </row>
    <row r="3389" spans="1:13" ht="15.75" outlineLevel="1">
      <c r="A3389" s="10">
        <v>1768000110</v>
      </c>
      <c r="B3389" s="11">
        <v>110</v>
      </c>
      <c r="C3389" s="19">
        <v>768000</v>
      </c>
      <c r="D3389" s="13">
        <v>1</v>
      </c>
      <c r="E3389" s="136" t="s">
        <v>3154</v>
      </c>
      <c r="F3389" s="15" t="s">
        <v>19</v>
      </c>
      <c r="G3389" s="137" t="s">
        <v>3154</v>
      </c>
      <c r="H3389" s="13" t="s">
        <v>20</v>
      </c>
      <c r="I3389" s="126" t="s">
        <v>3154</v>
      </c>
      <c r="J3389" s="126" t="s">
        <v>3154</v>
      </c>
      <c r="K3389" s="17">
        <f>VLOOKUP(A3389,[4]גיליון1!$A$1574:$P$7681,10,0)</f>
        <v>0</v>
      </c>
      <c r="L3389" s="17">
        <f>VLOOKUP(A3389,'[2]2023'!$A$9:$I$7853,9,0)</f>
        <v>0</v>
      </c>
      <c r="M3389" s="18">
        <f>VLOOKUP(A3389,[3]data1683177749303!$A$2:$J$6448,10,0)</f>
        <v>0</v>
      </c>
    </row>
    <row r="3390" spans="1:13" ht="15.75" outlineLevel="1">
      <c r="A3390" s="10">
        <v>1768000119</v>
      </c>
      <c r="B3390" s="11">
        <v>119</v>
      </c>
      <c r="C3390" s="19">
        <v>768000</v>
      </c>
      <c r="D3390" s="13">
        <v>1</v>
      </c>
      <c r="E3390" s="136" t="s">
        <v>3154</v>
      </c>
      <c r="F3390" s="15" t="s">
        <v>21</v>
      </c>
      <c r="G3390" s="137" t="s">
        <v>3154</v>
      </c>
      <c r="H3390" s="13" t="s">
        <v>20</v>
      </c>
      <c r="I3390" s="126" t="s">
        <v>3154</v>
      </c>
      <c r="J3390" s="126" t="s">
        <v>3154</v>
      </c>
      <c r="K3390" s="17">
        <f>VLOOKUP(A3390,[4]גיליון1!$A$1574:$P$7681,10,0)</f>
        <v>0</v>
      </c>
      <c r="L3390" s="17">
        <f>VLOOKUP(A3390,'[2]2023'!$A$9:$I$7853,9,0)</f>
        <v>0</v>
      </c>
      <c r="M3390" s="18">
        <f>VLOOKUP(A3390,[3]data1683177749303!$A$2:$J$6448,10,0)</f>
        <v>0</v>
      </c>
    </row>
    <row r="3391" spans="1:13" ht="15.75" outlineLevel="1">
      <c r="A3391" s="10">
        <v>1768000122</v>
      </c>
      <c r="B3391" s="11">
        <v>122</v>
      </c>
      <c r="C3391" s="19">
        <v>768000</v>
      </c>
      <c r="D3391" s="13">
        <v>1</v>
      </c>
      <c r="E3391" s="136" t="s">
        <v>3154</v>
      </c>
      <c r="F3391" s="15" t="s">
        <v>22</v>
      </c>
      <c r="G3391" s="137" t="s">
        <v>3154</v>
      </c>
      <c r="H3391" s="13" t="s">
        <v>20</v>
      </c>
      <c r="I3391" s="126" t="s">
        <v>3154</v>
      </c>
      <c r="J3391" s="126" t="s">
        <v>3154</v>
      </c>
      <c r="K3391" s="17">
        <f>VLOOKUP(A3391,[4]גיליון1!$A$1574:$P$7681,10,0)</f>
        <v>0</v>
      </c>
      <c r="L3391" s="17">
        <f>VLOOKUP(A3391,'[2]2023'!$A$9:$I$7853,9,0)</f>
        <v>0</v>
      </c>
      <c r="M3391" s="18">
        <f>VLOOKUP(A3391,[3]data1683177749303!$A$2:$J$6448,10,0)</f>
        <v>0</v>
      </c>
    </row>
    <row r="3392" spans="1:13" ht="15.75" outlineLevel="1">
      <c r="A3392" s="10">
        <v>1768000126</v>
      </c>
      <c r="B3392" s="11">
        <v>126</v>
      </c>
      <c r="C3392" s="19">
        <v>768000</v>
      </c>
      <c r="D3392" s="13">
        <v>1</v>
      </c>
      <c r="E3392" s="136" t="s">
        <v>3154</v>
      </c>
      <c r="F3392" s="15" t="s">
        <v>23</v>
      </c>
      <c r="G3392" s="137" t="s">
        <v>3154</v>
      </c>
      <c r="H3392" s="13" t="s">
        <v>20</v>
      </c>
      <c r="I3392" s="126" t="s">
        <v>3154</v>
      </c>
      <c r="J3392" s="126" t="s">
        <v>3154</v>
      </c>
      <c r="K3392" s="17">
        <f>VLOOKUP(A3392,[4]גיליון1!$A$1574:$P$7681,10,0)</f>
        <v>0</v>
      </c>
      <c r="L3392" s="17">
        <f>VLOOKUP(A3392,'[2]2023'!$A$9:$I$7853,9,0)</f>
        <v>0</v>
      </c>
      <c r="M3392" s="140" t="s">
        <v>3154</v>
      </c>
    </row>
    <row r="3393" spans="1:13" ht="15.75" outlineLevel="1">
      <c r="A3393" s="10">
        <v>1768000130</v>
      </c>
      <c r="B3393" s="11">
        <v>130</v>
      </c>
      <c r="C3393" s="19">
        <v>768000</v>
      </c>
      <c r="D3393" s="13">
        <v>1</v>
      </c>
      <c r="E3393" s="136" t="s">
        <v>3154</v>
      </c>
      <c r="F3393" s="15" t="s">
        <v>24</v>
      </c>
      <c r="G3393" s="137" t="s">
        <v>3154</v>
      </c>
      <c r="H3393" s="13" t="s">
        <v>20</v>
      </c>
      <c r="I3393" s="126" t="s">
        <v>3154</v>
      </c>
      <c r="J3393" s="126" t="s">
        <v>3154</v>
      </c>
      <c r="K3393" s="17">
        <f>VLOOKUP(A3393,[4]גיליון1!$A$1574:$P$7681,10,0)</f>
        <v>0</v>
      </c>
      <c r="L3393" s="17">
        <f>VLOOKUP(A3393,'[2]2023'!$A$9:$I$7853,9,0)</f>
        <v>0</v>
      </c>
      <c r="M3393" s="18">
        <f>VLOOKUP(A3393,[3]data1683177749303!$A$2:$J$6448,10,0)</f>
        <v>0</v>
      </c>
    </row>
    <row r="3394" spans="1:13" ht="15.75" outlineLevel="1">
      <c r="A3394" s="10">
        <v>1768000140</v>
      </c>
      <c r="B3394" s="11">
        <v>140</v>
      </c>
      <c r="C3394" s="19">
        <v>768000</v>
      </c>
      <c r="D3394" s="13">
        <v>1</v>
      </c>
      <c r="E3394" s="136" t="s">
        <v>3154</v>
      </c>
      <c r="F3394" s="15" t="s">
        <v>25</v>
      </c>
      <c r="G3394" s="137" t="s">
        <v>3154</v>
      </c>
      <c r="H3394" s="13" t="s">
        <v>20</v>
      </c>
      <c r="I3394" s="126" t="s">
        <v>3154</v>
      </c>
      <c r="J3394" s="126" t="s">
        <v>3154</v>
      </c>
      <c r="K3394" s="17">
        <f>VLOOKUP(A3394,[4]גיליון1!$A$1574:$P$7681,10,0)</f>
        <v>0</v>
      </c>
      <c r="L3394" s="17">
        <f>VLOOKUP(A3394,'[2]2023'!$A$9:$I$7853,9,0)</f>
        <v>0</v>
      </c>
      <c r="M3394" s="18">
        <f>VLOOKUP(A3394,[3]data1683177749303!$A$2:$J$6448,10,0)</f>
        <v>0</v>
      </c>
    </row>
    <row r="3395" spans="1:13" ht="15.75" outlineLevel="1">
      <c r="A3395" s="10">
        <v>1768000200</v>
      </c>
      <c r="B3395" s="11">
        <v>200</v>
      </c>
      <c r="C3395" s="19">
        <v>768000</v>
      </c>
      <c r="D3395" s="13">
        <v>1</v>
      </c>
      <c r="E3395" s="136" t="s">
        <v>3154</v>
      </c>
      <c r="F3395" s="15" t="s">
        <v>26</v>
      </c>
      <c r="G3395" s="137" t="s">
        <v>3154</v>
      </c>
      <c r="H3395" s="13" t="s">
        <v>11</v>
      </c>
      <c r="I3395" s="126" t="s">
        <v>3154</v>
      </c>
      <c r="J3395" s="126" t="s">
        <v>3154</v>
      </c>
      <c r="K3395" s="17">
        <f>VLOOKUP(A3395,[4]גיליון1!$A$1574:$P$7681,10,0)</f>
        <v>0</v>
      </c>
      <c r="L3395" s="17">
        <f>VLOOKUP(A3395,'[2]2023'!$A$9:$I$7853,9,0)</f>
        <v>0</v>
      </c>
      <c r="M3395" s="140" t="s">
        <v>3154</v>
      </c>
    </row>
    <row r="3396" spans="1:13" ht="15.75" outlineLevel="1">
      <c r="A3396" s="10">
        <v>1768000210</v>
      </c>
      <c r="B3396" s="11">
        <v>210</v>
      </c>
      <c r="C3396" s="19">
        <v>768000</v>
      </c>
      <c r="D3396" s="13">
        <v>1</v>
      </c>
      <c r="E3396" s="136" t="s">
        <v>3154</v>
      </c>
      <c r="F3396" s="15" t="s">
        <v>27</v>
      </c>
      <c r="G3396" s="137" t="s">
        <v>3154</v>
      </c>
      <c r="H3396" s="13" t="s">
        <v>20</v>
      </c>
      <c r="I3396" s="126" t="s">
        <v>3154</v>
      </c>
      <c r="J3396" s="126" t="s">
        <v>3154</v>
      </c>
      <c r="K3396" s="17">
        <f>VLOOKUP(A3396,[4]גיליון1!$A$1574:$P$7681,10,0)</f>
        <v>0</v>
      </c>
      <c r="L3396" s="17">
        <f>VLOOKUP(A3396,'[2]2023'!$A$9:$I$7853,9,0)</f>
        <v>0</v>
      </c>
      <c r="M3396" s="140" t="s">
        <v>3154</v>
      </c>
    </row>
    <row r="3397" spans="1:13" ht="15.75" outlineLevel="1">
      <c r="A3397" s="10">
        <v>1768000253</v>
      </c>
      <c r="B3397" s="11">
        <v>253</v>
      </c>
      <c r="C3397" s="19">
        <v>768000</v>
      </c>
      <c r="D3397" s="13">
        <v>1</v>
      </c>
      <c r="E3397" s="136" t="s">
        <v>3154</v>
      </c>
      <c r="F3397" s="15" t="s">
        <v>1734</v>
      </c>
      <c r="G3397" s="137" t="s">
        <v>3154</v>
      </c>
      <c r="H3397" s="13" t="s">
        <v>20</v>
      </c>
      <c r="I3397" s="126" t="s">
        <v>3154</v>
      </c>
      <c r="J3397" s="126" t="s">
        <v>3154</v>
      </c>
      <c r="K3397" s="17">
        <f>VLOOKUP(A3397,[4]גיליון1!$A$1574:$P$7681,10,0)</f>
        <v>0</v>
      </c>
      <c r="L3397" s="17">
        <f>VLOOKUP(A3397,'[2]2023'!$A$9:$I$7853,9,0)</f>
        <v>0</v>
      </c>
      <c r="M3397" s="18">
        <f>VLOOKUP(A3397,[3]data1683177749303!$A$2:$J$6448,10,0)</f>
        <v>0</v>
      </c>
    </row>
    <row r="3398" spans="1:13" ht="15.75" outlineLevel="1">
      <c r="A3398" s="10">
        <v>1768000400</v>
      </c>
      <c r="B3398" s="11">
        <v>400</v>
      </c>
      <c r="C3398" s="19">
        <v>768000</v>
      </c>
      <c r="D3398" s="13">
        <v>1</v>
      </c>
      <c r="E3398" s="136" t="s">
        <v>3154</v>
      </c>
      <c r="F3398" s="15" t="s">
        <v>29</v>
      </c>
      <c r="G3398" s="137" t="s">
        <v>3154</v>
      </c>
      <c r="H3398" s="13" t="s">
        <v>11</v>
      </c>
      <c r="I3398" s="126" t="s">
        <v>3154</v>
      </c>
      <c r="J3398" s="126" t="s">
        <v>3154</v>
      </c>
      <c r="K3398" s="17">
        <f>VLOOKUP(A3398,[4]גיליון1!$A$1574:$P$7681,10,0)</f>
        <v>0</v>
      </c>
      <c r="L3398" s="17">
        <f>VLOOKUP(A3398,'[2]2023'!$A$9:$I$7853,9,0)</f>
        <v>0</v>
      </c>
      <c r="M3398" s="140" t="s">
        <v>3154</v>
      </c>
    </row>
    <row r="3399" spans="1:13" ht="15.75" outlineLevel="1">
      <c r="A3399" s="10">
        <v>1768000412</v>
      </c>
      <c r="B3399" s="11">
        <v>412</v>
      </c>
      <c r="C3399" s="19">
        <v>768000</v>
      </c>
      <c r="D3399" s="13">
        <v>1</v>
      </c>
      <c r="E3399" s="136" t="s">
        <v>3154</v>
      </c>
      <c r="F3399" s="15" t="s">
        <v>1761</v>
      </c>
      <c r="G3399" s="137" t="s">
        <v>3154</v>
      </c>
      <c r="H3399" s="13" t="s">
        <v>31</v>
      </c>
      <c r="I3399" s="126" t="s">
        <v>3154</v>
      </c>
      <c r="J3399" s="126" t="s">
        <v>3154</v>
      </c>
      <c r="K3399" s="17">
        <f>VLOOKUP(A3399,[4]גיליון1!$A$1574:$P$7681,10,0)</f>
        <v>0</v>
      </c>
      <c r="L3399" s="17">
        <f>VLOOKUP(A3399,'[2]2023'!$A$9:$I$7853,9,0)</f>
        <v>0</v>
      </c>
      <c r="M3399" s="18">
        <f>VLOOKUP(A3399,[3]data1683177749303!$A$2:$J$6448,10,0)</f>
        <v>0</v>
      </c>
    </row>
    <row r="3400" spans="1:13" ht="15.75" outlineLevel="1">
      <c r="A3400" s="10">
        <v>1768000423</v>
      </c>
      <c r="B3400" s="11">
        <v>423</v>
      </c>
      <c r="C3400" s="19">
        <v>768000</v>
      </c>
      <c r="D3400" s="13">
        <v>1</v>
      </c>
      <c r="E3400" s="136" t="s">
        <v>3154</v>
      </c>
      <c r="F3400" s="15" t="s">
        <v>35</v>
      </c>
      <c r="G3400" s="137" t="s">
        <v>3154</v>
      </c>
      <c r="H3400" s="13" t="s">
        <v>31</v>
      </c>
      <c r="I3400" s="126" t="s">
        <v>3154</v>
      </c>
      <c r="J3400" s="126" t="s">
        <v>3154</v>
      </c>
      <c r="K3400" s="17">
        <f>VLOOKUP(A3400,[4]גיליון1!$A$1574:$P$7681,10,0)</f>
        <v>0</v>
      </c>
      <c r="L3400" s="17">
        <f>VLOOKUP(A3400,'[2]2023'!$A$9:$I$7853,9,0)</f>
        <v>0</v>
      </c>
      <c r="M3400" s="140" t="s">
        <v>3154</v>
      </c>
    </row>
    <row r="3401" spans="1:13" ht="15.75" outlineLevel="1">
      <c r="A3401" s="10">
        <v>1768000431</v>
      </c>
      <c r="B3401" s="11">
        <v>431</v>
      </c>
      <c r="C3401" s="19">
        <v>768000</v>
      </c>
      <c r="D3401" s="13">
        <v>1</v>
      </c>
      <c r="E3401" s="136" t="s">
        <v>3154</v>
      </c>
      <c r="F3401" s="15" t="s">
        <v>36</v>
      </c>
      <c r="G3401" s="137" t="s">
        <v>3154</v>
      </c>
      <c r="H3401" s="13" t="s">
        <v>31</v>
      </c>
      <c r="I3401" s="126" t="s">
        <v>3154</v>
      </c>
      <c r="J3401" s="126" t="s">
        <v>3154</v>
      </c>
      <c r="K3401" s="17">
        <f>VLOOKUP(A3401,[4]גיליון1!$A$1574:$P$7681,10,0)</f>
        <v>0</v>
      </c>
      <c r="L3401" s="17">
        <f>VLOOKUP(A3401,'[2]2023'!$A$9:$I$7853,9,0)</f>
        <v>0</v>
      </c>
      <c r="M3401" s="18">
        <f>VLOOKUP(A3401,[3]data1683177749303!$A$2:$J$6448,10,0)</f>
        <v>0</v>
      </c>
    </row>
    <row r="3402" spans="1:13" ht="15.75" outlineLevel="1">
      <c r="A3402" s="10">
        <v>1768000432</v>
      </c>
      <c r="B3402" s="11">
        <v>432</v>
      </c>
      <c r="C3402" s="19">
        <v>768000</v>
      </c>
      <c r="D3402" s="13">
        <v>1</v>
      </c>
      <c r="E3402" s="136" t="s">
        <v>3154</v>
      </c>
      <c r="F3402" s="15" t="s">
        <v>37</v>
      </c>
      <c r="G3402" s="137" t="s">
        <v>3154</v>
      </c>
      <c r="H3402" s="13" t="s">
        <v>31</v>
      </c>
      <c r="I3402" s="126" t="s">
        <v>3154</v>
      </c>
      <c r="J3402" s="126" t="s">
        <v>3154</v>
      </c>
      <c r="K3402" s="17">
        <f>VLOOKUP(A3402,[4]גיליון1!$A$1574:$P$7681,10,0)</f>
        <v>0</v>
      </c>
      <c r="L3402" s="17">
        <f>VLOOKUP(A3402,'[2]2023'!$A$9:$I$7853,9,0)</f>
        <v>0</v>
      </c>
      <c r="M3402" s="18">
        <f>VLOOKUP(A3402,[3]data1683177749303!$A$2:$J$6448,10,0)</f>
        <v>0</v>
      </c>
    </row>
    <row r="3403" spans="1:13" ht="15.75" outlineLevel="1">
      <c r="A3403" s="10">
        <v>1768000433</v>
      </c>
      <c r="B3403" s="11">
        <v>433</v>
      </c>
      <c r="C3403" s="19">
        <v>768000</v>
      </c>
      <c r="D3403" s="13">
        <v>1</v>
      </c>
      <c r="E3403" s="136" t="s">
        <v>3154</v>
      </c>
      <c r="F3403" s="15" t="s">
        <v>38</v>
      </c>
      <c r="G3403" s="137" t="s">
        <v>3154</v>
      </c>
      <c r="H3403" s="13" t="s">
        <v>34</v>
      </c>
      <c r="I3403" s="126" t="s">
        <v>3154</v>
      </c>
      <c r="J3403" s="126" t="s">
        <v>3154</v>
      </c>
      <c r="K3403" s="17">
        <f>VLOOKUP(A3403,[4]גיליון1!$A$1574:$P$7681,10,0)</f>
        <v>0</v>
      </c>
      <c r="L3403" s="17">
        <f>VLOOKUP(A3403,'[2]2023'!$A$9:$I$7853,9,0)</f>
        <v>0</v>
      </c>
      <c r="M3403" s="18">
        <f>VLOOKUP(A3403,[3]data1683177749303!$A$2:$J$6448,10,0)</f>
        <v>0</v>
      </c>
    </row>
    <row r="3404" spans="1:13" ht="15.75" outlineLevel="1">
      <c r="A3404" s="10">
        <v>1768000437</v>
      </c>
      <c r="B3404" s="11">
        <v>437</v>
      </c>
      <c r="C3404" s="19">
        <v>768000</v>
      </c>
      <c r="D3404" s="13">
        <v>1</v>
      </c>
      <c r="E3404" s="136" t="s">
        <v>3154</v>
      </c>
      <c r="F3404" s="15" t="s">
        <v>42</v>
      </c>
      <c r="G3404" s="137" t="s">
        <v>3154</v>
      </c>
      <c r="H3404" s="13" t="s">
        <v>31</v>
      </c>
      <c r="I3404" s="126" t="s">
        <v>3154</v>
      </c>
      <c r="J3404" s="126" t="s">
        <v>3154</v>
      </c>
      <c r="K3404" s="17">
        <f>VLOOKUP(A3404,[4]גיליון1!$A$1574:$P$7681,10,0)</f>
        <v>0</v>
      </c>
      <c r="L3404" s="17">
        <f>VLOOKUP(A3404,'[2]2023'!$A$9:$I$7853,9,0)</f>
        <v>0</v>
      </c>
      <c r="M3404" s="18">
        <f>VLOOKUP(A3404,[3]data1683177749303!$A$2:$J$6448,10,0)</f>
        <v>0</v>
      </c>
    </row>
    <row r="3405" spans="1:13" ht="15.75" outlineLevel="1">
      <c r="A3405" s="10">
        <v>1768000441</v>
      </c>
      <c r="B3405" s="11">
        <v>441</v>
      </c>
      <c r="C3405" s="19">
        <v>768000</v>
      </c>
      <c r="D3405" s="13">
        <v>1</v>
      </c>
      <c r="E3405" s="136" t="s">
        <v>3154</v>
      </c>
      <c r="F3405" s="15" t="s">
        <v>45</v>
      </c>
      <c r="G3405" s="137" t="s">
        <v>3154</v>
      </c>
      <c r="H3405" s="13" t="s">
        <v>31</v>
      </c>
      <c r="I3405" s="126" t="s">
        <v>3154</v>
      </c>
      <c r="J3405" s="126" t="s">
        <v>3154</v>
      </c>
      <c r="K3405" s="17">
        <f>VLOOKUP(A3405,[4]גיליון1!$A$1574:$P$7681,10,0)</f>
        <v>0</v>
      </c>
      <c r="L3405" s="17">
        <f>VLOOKUP(A3405,'[2]2023'!$A$9:$I$7853,9,0)</f>
        <v>0</v>
      </c>
      <c r="M3405" s="18">
        <f>VLOOKUP(A3405,[3]data1683177749303!$A$2:$J$6448,10,0)</f>
        <v>0</v>
      </c>
    </row>
    <row r="3406" spans="1:13" ht="15.75" outlineLevel="1">
      <c r="A3406" s="10">
        <v>1768000470</v>
      </c>
      <c r="B3406" s="11">
        <v>470</v>
      </c>
      <c r="C3406" s="19">
        <v>768000</v>
      </c>
      <c r="D3406" s="13">
        <v>1</v>
      </c>
      <c r="E3406" s="136" t="s">
        <v>3154</v>
      </c>
      <c r="F3406" s="15" t="s">
        <v>48</v>
      </c>
      <c r="G3406" s="137" t="s">
        <v>3154</v>
      </c>
      <c r="H3406" s="13" t="s">
        <v>34</v>
      </c>
      <c r="I3406" s="126" t="s">
        <v>3154</v>
      </c>
      <c r="J3406" s="126" t="s">
        <v>3154</v>
      </c>
      <c r="K3406" s="17">
        <f>VLOOKUP(A3406,[4]גיליון1!$A$1574:$P$7681,10,0)</f>
        <v>0</v>
      </c>
      <c r="L3406" s="17">
        <f>VLOOKUP(A3406,'[2]2023'!$A$9:$I$7853,9,0)</f>
        <v>0</v>
      </c>
      <c r="M3406" s="18">
        <f>VLOOKUP(A3406,[3]data1683177749303!$A$2:$J$6448,10,0)</f>
        <v>0</v>
      </c>
    </row>
    <row r="3407" spans="1:13" ht="15.75" outlineLevel="1">
      <c r="A3407" s="10">
        <v>1768000471</v>
      </c>
      <c r="B3407" s="11">
        <v>471</v>
      </c>
      <c r="C3407" s="19">
        <v>768000</v>
      </c>
      <c r="D3407" s="13">
        <v>1</v>
      </c>
      <c r="E3407" s="136" t="s">
        <v>3154</v>
      </c>
      <c r="F3407" s="15" t="s">
        <v>87</v>
      </c>
      <c r="G3407" s="137" t="s">
        <v>3154</v>
      </c>
      <c r="H3407" s="13" t="s">
        <v>34</v>
      </c>
      <c r="I3407" s="126" t="s">
        <v>3154</v>
      </c>
      <c r="J3407" s="126" t="s">
        <v>3154</v>
      </c>
      <c r="K3407" s="17">
        <f>VLOOKUP(A3407,[4]גיליון1!$A$1574:$P$7681,10,0)</f>
        <v>0</v>
      </c>
      <c r="L3407" s="17">
        <f>VLOOKUP(A3407,'[2]2023'!$A$9:$I$7853,9,0)</f>
        <v>0</v>
      </c>
      <c r="M3407" s="18">
        <f>VLOOKUP(A3407,[3]data1683177749303!$A$2:$J$6448,10,0)</f>
        <v>0</v>
      </c>
    </row>
    <row r="3408" spans="1:13" ht="15.75" outlineLevel="1">
      <c r="A3408" s="10">
        <v>1768000492</v>
      </c>
      <c r="B3408" s="11">
        <v>492</v>
      </c>
      <c r="C3408" s="19">
        <v>768000</v>
      </c>
      <c r="D3408" s="13">
        <v>1</v>
      </c>
      <c r="E3408" s="136" t="s">
        <v>3154</v>
      </c>
      <c r="F3408" s="15" t="s">
        <v>83</v>
      </c>
      <c r="G3408" s="137" t="s">
        <v>3154</v>
      </c>
      <c r="H3408" s="13" t="s">
        <v>31</v>
      </c>
      <c r="I3408" s="126" t="s">
        <v>3154</v>
      </c>
      <c r="J3408" s="126" t="s">
        <v>3154</v>
      </c>
      <c r="K3408" s="17">
        <f>VLOOKUP(A3408,[4]גיליון1!$A$1574:$P$7681,10,0)</f>
        <v>0</v>
      </c>
      <c r="L3408" s="17">
        <f>VLOOKUP(A3408,'[2]2023'!$A$9:$I$7853,9,0)</f>
        <v>0</v>
      </c>
      <c r="M3408" s="18">
        <f>VLOOKUP(A3408,[3]data1683177749303!$A$2:$J$6448,10,0)</f>
        <v>0</v>
      </c>
    </row>
    <row r="3409" spans="1:13" ht="15.75" outlineLevel="1">
      <c r="A3409" s="10">
        <v>1768000500</v>
      </c>
      <c r="B3409" s="11">
        <v>500</v>
      </c>
      <c r="C3409" s="19">
        <v>768000</v>
      </c>
      <c r="D3409" s="13">
        <v>1</v>
      </c>
      <c r="E3409" s="136" t="s">
        <v>3154</v>
      </c>
      <c r="F3409" s="15" t="s">
        <v>51</v>
      </c>
      <c r="G3409" s="137" t="s">
        <v>3154</v>
      </c>
      <c r="H3409" s="13" t="s">
        <v>11</v>
      </c>
      <c r="I3409" s="126" t="s">
        <v>3154</v>
      </c>
      <c r="J3409" s="126" t="s">
        <v>3154</v>
      </c>
      <c r="K3409" s="17">
        <f>VLOOKUP(A3409,[4]גיליון1!$A$1574:$P$7681,10,0)</f>
        <v>0</v>
      </c>
      <c r="L3409" s="17">
        <f>VLOOKUP(A3409,'[2]2023'!$A$9:$I$7853,9,0)</f>
        <v>0</v>
      </c>
      <c r="M3409" s="140" t="s">
        <v>3154</v>
      </c>
    </row>
    <row r="3410" spans="1:13" ht="15.75" outlineLevel="1">
      <c r="A3410" s="10">
        <v>1768000511</v>
      </c>
      <c r="B3410" s="11">
        <v>511</v>
      </c>
      <c r="C3410" s="19">
        <v>768000</v>
      </c>
      <c r="D3410" s="13">
        <v>1</v>
      </c>
      <c r="E3410" s="136" t="s">
        <v>3154</v>
      </c>
      <c r="F3410" s="15" t="s">
        <v>1762</v>
      </c>
      <c r="G3410" s="137" t="s">
        <v>3154</v>
      </c>
      <c r="H3410" s="13" t="s">
        <v>31</v>
      </c>
      <c r="I3410" s="126" t="s">
        <v>3154</v>
      </c>
      <c r="J3410" s="126" t="s">
        <v>3154</v>
      </c>
      <c r="K3410" s="17">
        <f>VLOOKUP(A3410,[4]גיליון1!$A$1574:$P$7681,10,0)</f>
        <v>0</v>
      </c>
      <c r="L3410" s="17">
        <f>VLOOKUP(A3410,'[2]2023'!$A$9:$I$7853,9,0)</f>
        <v>0</v>
      </c>
      <c r="M3410" s="140" t="s">
        <v>3154</v>
      </c>
    </row>
    <row r="3411" spans="1:13" ht="15.75" outlineLevel="1">
      <c r="A3411" s="10">
        <v>1768000516</v>
      </c>
      <c r="B3411" s="11">
        <v>516</v>
      </c>
      <c r="C3411" s="19">
        <v>768000</v>
      </c>
      <c r="D3411" s="13">
        <v>1</v>
      </c>
      <c r="E3411" s="136" t="s">
        <v>3154</v>
      </c>
      <c r="F3411" s="15" t="s">
        <v>1763</v>
      </c>
      <c r="G3411" s="137" t="s">
        <v>3154</v>
      </c>
      <c r="H3411" s="13" t="s">
        <v>31</v>
      </c>
      <c r="I3411" s="126" t="s">
        <v>3154</v>
      </c>
      <c r="J3411" s="126" t="s">
        <v>3154</v>
      </c>
      <c r="K3411" s="17">
        <f>VLOOKUP(A3411,[4]גיליון1!$A$1574:$P$7681,10,0)</f>
        <v>0</v>
      </c>
      <c r="L3411" s="17">
        <f>VLOOKUP(A3411,'[2]2023'!$A$9:$I$7853,9,0)</f>
        <v>0</v>
      </c>
      <c r="M3411" s="140" t="s">
        <v>3154</v>
      </c>
    </row>
    <row r="3412" spans="1:13" ht="15.75" outlineLevel="1">
      <c r="A3412" s="10">
        <v>1768000522</v>
      </c>
      <c r="B3412" s="11">
        <v>522</v>
      </c>
      <c r="C3412" s="19">
        <v>768000</v>
      </c>
      <c r="D3412" s="13">
        <v>1</v>
      </c>
      <c r="E3412" s="136" t="s">
        <v>3154</v>
      </c>
      <c r="F3412" s="15" t="s">
        <v>90</v>
      </c>
      <c r="G3412" s="137" t="s">
        <v>3154</v>
      </c>
      <c r="H3412" s="13" t="s">
        <v>34</v>
      </c>
      <c r="I3412" s="126" t="s">
        <v>3154</v>
      </c>
      <c r="J3412" s="126" t="s">
        <v>3154</v>
      </c>
      <c r="K3412" s="17">
        <f>VLOOKUP(A3412,[4]גיליון1!$A$1574:$P$7681,10,0)</f>
        <v>0</v>
      </c>
      <c r="L3412" s="17">
        <f>VLOOKUP(A3412,'[2]2023'!$A$9:$I$7853,9,0)</f>
        <v>0</v>
      </c>
      <c r="M3412" s="140" t="s">
        <v>3154</v>
      </c>
    </row>
    <row r="3413" spans="1:13" ht="15.75" outlineLevel="1">
      <c r="A3413" s="10">
        <v>1768000540</v>
      </c>
      <c r="B3413" s="11">
        <v>540</v>
      </c>
      <c r="C3413" s="19">
        <v>768000</v>
      </c>
      <c r="D3413" s="13">
        <v>1</v>
      </c>
      <c r="E3413" s="136" t="s">
        <v>3154</v>
      </c>
      <c r="F3413" s="15" t="s">
        <v>53</v>
      </c>
      <c r="G3413" s="137" t="s">
        <v>3154</v>
      </c>
      <c r="H3413" s="13" t="s">
        <v>31</v>
      </c>
      <c r="I3413" s="126" t="s">
        <v>3154</v>
      </c>
      <c r="J3413" s="126" t="s">
        <v>3154</v>
      </c>
      <c r="K3413" s="17">
        <f>VLOOKUP(A3413,[4]גיליון1!$A$1574:$P$7681,10,0)</f>
        <v>0</v>
      </c>
      <c r="L3413" s="17">
        <f>VLOOKUP(A3413,'[2]2023'!$A$9:$I$7853,9,0)</f>
        <v>0</v>
      </c>
      <c r="M3413" s="18">
        <f>VLOOKUP(A3413,[3]data1683177749303!$A$2:$J$6448,10,0)</f>
        <v>0</v>
      </c>
    </row>
    <row r="3414" spans="1:13" ht="15.75" outlineLevel="1">
      <c r="A3414" s="10">
        <v>1768000544</v>
      </c>
      <c r="B3414" s="11">
        <v>544</v>
      </c>
      <c r="C3414" s="19">
        <v>768000</v>
      </c>
      <c r="D3414" s="13">
        <v>1</v>
      </c>
      <c r="E3414" s="136" t="s">
        <v>3154</v>
      </c>
      <c r="F3414" s="15" t="s">
        <v>56</v>
      </c>
      <c r="G3414" s="137" t="s">
        <v>3154</v>
      </c>
      <c r="H3414" s="13" t="s">
        <v>31</v>
      </c>
      <c r="I3414" s="126" t="s">
        <v>3154</v>
      </c>
      <c r="J3414" s="126" t="s">
        <v>3154</v>
      </c>
      <c r="K3414" s="17">
        <f>VLOOKUP(A3414,[4]גיליון1!$A$1574:$P$7681,10,0)</f>
        <v>0</v>
      </c>
      <c r="L3414" s="17">
        <f>VLOOKUP(A3414,'[2]2023'!$A$9:$I$7853,9,0)</f>
        <v>0</v>
      </c>
      <c r="M3414" s="18">
        <f>VLOOKUP(A3414,[3]data1683177749303!$A$2:$J$6448,10,0)</f>
        <v>0</v>
      </c>
    </row>
    <row r="3415" spans="1:13" ht="15.75" outlineLevel="1">
      <c r="A3415" s="10">
        <v>1768000561</v>
      </c>
      <c r="B3415" s="11">
        <v>561</v>
      </c>
      <c r="C3415" s="19">
        <v>768000</v>
      </c>
      <c r="D3415" s="13">
        <v>1</v>
      </c>
      <c r="E3415" s="136" t="s">
        <v>3154</v>
      </c>
      <c r="F3415" s="15" t="s">
        <v>59</v>
      </c>
      <c r="G3415" s="137" t="s">
        <v>3154</v>
      </c>
      <c r="H3415" s="13" t="s">
        <v>34</v>
      </c>
      <c r="I3415" s="126" t="s">
        <v>3154</v>
      </c>
      <c r="J3415" s="126" t="s">
        <v>3154</v>
      </c>
      <c r="K3415" s="17">
        <f>VLOOKUP(A3415,[4]גיליון1!$A$1574:$P$7681,10,0)</f>
        <v>0</v>
      </c>
      <c r="L3415" s="17">
        <f>VLOOKUP(A3415,'[2]2023'!$A$9:$I$7853,9,0)</f>
        <v>0</v>
      </c>
      <c r="M3415" s="18">
        <f>VLOOKUP(A3415,[3]data1683177749303!$A$2:$J$6448,10,0)</f>
        <v>0</v>
      </c>
    </row>
    <row r="3416" spans="1:13" ht="15.75" outlineLevel="1">
      <c r="A3416" s="10">
        <v>1768000571</v>
      </c>
      <c r="B3416" s="11">
        <v>571</v>
      </c>
      <c r="C3416" s="19">
        <v>768000</v>
      </c>
      <c r="D3416" s="13">
        <v>1</v>
      </c>
      <c r="E3416" s="136" t="s">
        <v>3154</v>
      </c>
      <c r="F3416" s="15" t="s">
        <v>91</v>
      </c>
      <c r="G3416" s="137" t="s">
        <v>3154</v>
      </c>
      <c r="H3416" s="13" t="s">
        <v>31</v>
      </c>
      <c r="I3416" s="126" t="s">
        <v>3154</v>
      </c>
      <c r="J3416" s="126" t="s">
        <v>3154</v>
      </c>
      <c r="K3416" s="17">
        <f>VLOOKUP(A3416,[4]גיליון1!$A$1574:$P$7681,10,0)</f>
        <v>0</v>
      </c>
      <c r="L3416" s="17">
        <f>VLOOKUP(A3416,'[2]2023'!$A$9:$I$7853,9,0)</f>
        <v>0</v>
      </c>
      <c r="M3416" s="18">
        <f>VLOOKUP(A3416,[3]data1683177749303!$A$2:$J$6448,10,0)</f>
        <v>0</v>
      </c>
    </row>
    <row r="3417" spans="1:13" ht="15.75" outlineLevel="1">
      <c r="A3417" s="10">
        <v>1768000580</v>
      </c>
      <c r="B3417" s="11">
        <v>580</v>
      </c>
      <c r="C3417" s="19">
        <v>768000</v>
      </c>
      <c r="D3417" s="13">
        <v>1</v>
      </c>
      <c r="E3417" s="136" t="s">
        <v>3154</v>
      </c>
      <c r="F3417" s="15" t="s">
        <v>1764</v>
      </c>
      <c r="G3417" s="137" t="s">
        <v>3154</v>
      </c>
      <c r="H3417" s="13" t="s">
        <v>31</v>
      </c>
      <c r="I3417" s="126" t="s">
        <v>3154</v>
      </c>
      <c r="J3417" s="126" t="s">
        <v>3154</v>
      </c>
      <c r="K3417" s="17">
        <f>VLOOKUP(A3417,[4]גיליון1!$A$1574:$P$7681,10,0)</f>
        <v>0</v>
      </c>
      <c r="L3417" s="17">
        <f>VLOOKUP(A3417,'[2]2023'!$A$9:$I$7853,9,0)</f>
        <v>0</v>
      </c>
      <c r="M3417" s="140" t="s">
        <v>3154</v>
      </c>
    </row>
    <row r="3418" spans="1:13" ht="15.75" outlineLevel="1">
      <c r="A3418" s="10">
        <v>1768000581</v>
      </c>
      <c r="B3418" s="11">
        <v>581</v>
      </c>
      <c r="C3418" s="19">
        <v>768000</v>
      </c>
      <c r="D3418" s="13">
        <v>1</v>
      </c>
      <c r="E3418" s="136" t="s">
        <v>3154</v>
      </c>
      <c r="F3418" s="15" t="s">
        <v>1765</v>
      </c>
      <c r="G3418" s="137" t="s">
        <v>3154</v>
      </c>
      <c r="H3418" s="13" t="s">
        <v>31</v>
      </c>
      <c r="I3418" s="126" t="s">
        <v>3154</v>
      </c>
      <c r="J3418" s="126" t="s">
        <v>3154</v>
      </c>
      <c r="K3418" s="17">
        <f>VLOOKUP(A3418,[4]גיליון1!$A$1574:$P$7681,10,0)</f>
        <v>0</v>
      </c>
      <c r="L3418" s="17">
        <f>VLOOKUP(A3418,'[2]2023'!$A$9:$I$7853,9,0)</f>
        <v>0</v>
      </c>
      <c r="M3418" s="140" t="s">
        <v>3154</v>
      </c>
    </row>
    <row r="3419" spans="1:13" ht="15.75" outlineLevel="1">
      <c r="A3419" s="10">
        <v>1768000582</v>
      </c>
      <c r="B3419" s="11">
        <v>582</v>
      </c>
      <c r="C3419" s="19">
        <v>768000</v>
      </c>
      <c r="D3419" s="13">
        <v>1</v>
      </c>
      <c r="E3419" s="136" t="s">
        <v>3154</v>
      </c>
      <c r="F3419" s="15" t="s">
        <v>1766</v>
      </c>
      <c r="G3419" s="137" t="s">
        <v>3154</v>
      </c>
      <c r="H3419" s="13" t="s">
        <v>34</v>
      </c>
      <c r="I3419" s="126" t="s">
        <v>3154</v>
      </c>
      <c r="J3419" s="126" t="s">
        <v>3154</v>
      </c>
      <c r="K3419" s="17">
        <f>VLOOKUP(A3419,[4]גיליון1!$A$1574:$P$7681,10,0)</f>
        <v>0</v>
      </c>
      <c r="L3419" s="17">
        <f>VLOOKUP(A3419,'[2]2023'!$A$9:$I$7853,9,0)</f>
        <v>0</v>
      </c>
      <c r="M3419" s="140" t="s">
        <v>3154</v>
      </c>
    </row>
    <row r="3420" spans="1:13" ht="15.75" outlineLevel="1">
      <c r="A3420" s="10">
        <v>1768000700</v>
      </c>
      <c r="B3420" s="11">
        <v>700</v>
      </c>
      <c r="C3420" s="19">
        <v>768000</v>
      </c>
      <c r="D3420" s="13">
        <v>1</v>
      </c>
      <c r="E3420" s="136" t="s">
        <v>3154</v>
      </c>
      <c r="F3420" s="15" t="s">
        <v>61</v>
      </c>
      <c r="G3420" s="137" t="s">
        <v>3154</v>
      </c>
      <c r="H3420" s="13" t="s">
        <v>11</v>
      </c>
      <c r="I3420" s="126" t="s">
        <v>3154</v>
      </c>
      <c r="J3420" s="126" t="s">
        <v>3154</v>
      </c>
      <c r="K3420" s="17">
        <f>VLOOKUP(A3420,[4]גיליון1!$A$1574:$P$7681,10,0)</f>
        <v>0</v>
      </c>
      <c r="L3420" s="17">
        <f>VLOOKUP(A3420,'[2]2023'!$A$9:$I$7853,9,0)</f>
        <v>0</v>
      </c>
      <c r="M3420" s="140" t="s">
        <v>3154</v>
      </c>
    </row>
    <row r="3421" spans="1:13" ht="15.75" outlineLevel="1">
      <c r="A3421" s="10">
        <v>1768000710</v>
      </c>
      <c r="B3421" s="11">
        <v>710</v>
      </c>
      <c r="C3421" s="19">
        <v>768000</v>
      </c>
      <c r="D3421" s="13">
        <v>1</v>
      </c>
      <c r="E3421" s="136" t="s">
        <v>3154</v>
      </c>
      <c r="F3421" s="15" t="s">
        <v>62</v>
      </c>
      <c r="G3421" s="137" t="s">
        <v>3154</v>
      </c>
      <c r="H3421" s="13" t="s">
        <v>34</v>
      </c>
      <c r="I3421" s="126" t="s">
        <v>3154</v>
      </c>
      <c r="J3421" s="126" t="s">
        <v>3154</v>
      </c>
      <c r="K3421" s="17">
        <f>VLOOKUP(A3421,[4]גיליון1!$A$1574:$P$7681,10,0)</f>
        <v>0</v>
      </c>
      <c r="L3421" s="17">
        <f>VLOOKUP(A3421,'[2]2023'!$A$9:$I$7853,9,0)</f>
        <v>0</v>
      </c>
      <c r="M3421" s="140" t="s">
        <v>3154</v>
      </c>
    </row>
    <row r="3422" spans="1:13" ht="15.75" outlineLevel="1">
      <c r="A3422" s="10">
        <v>1768000722</v>
      </c>
      <c r="B3422" s="11">
        <v>722</v>
      </c>
      <c r="C3422" s="19">
        <v>768000</v>
      </c>
      <c r="D3422" s="13">
        <v>1</v>
      </c>
      <c r="E3422" s="136" t="s">
        <v>3154</v>
      </c>
      <c r="F3422" s="15" t="s">
        <v>64</v>
      </c>
      <c r="G3422" s="137" t="s">
        <v>3154</v>
      </c>
      <c r="H3422" s="13" t="s">
        <v>34</v>
      </c>
      <c r="I3422" s="126" t="s">
        <v>3154</v>
      </c>
      <c r="J3422" s="126" t="s">
        <v>3154</v>
      </c>
      <c r="K3422" s="17">
        <f>VLOOKUP(A3422,[4]גיליון1!$A$1574:$P$7681,10,0)</f>
        <v>0</v>
      </c>
      <c r="L3422" s="17">
        <f>VLOOKUP(A3422,'[2]2023'!$A$9:$I$7853,9,0)</f>
        <v>0</v>
      </c>
      <c r="M3422" s="18">
        <f>VLOOKUP(A3422,[3]data1683177749303!$A$2:$J$6448,10,0)</f>
        <v>0</v>
      </c>
    </row>
    <row r="3423" spans="1:13" ht="15.75" outlineLevel="1">
      <c r="A3423" s="10">
        <v>1768000723</v>
      </c>
      <c r="B3423" s="11">
        <v>723</v>
      </c>
      <c r="C3423" s="19">
        <v>768000</v>
      </c>
      <c r="D3423" s="13">
        <v>1</v>
      </c>
      <c r="E3423" s="136" t="s">
        <v>3154</v>
      </c>
      <c r="F3423" s="15" t="s">
        <v>1767</v>
      </c>
      <c r="G3423" s="137" t="s">
        <v>3154</v>
      </c>
      <c r="H3423" s="13" t="s">
        <v>34</v>
      </c>
      <c r="I3423" s="126" t="s">
        <v>3154</v>
      </c>
      <c r="J3423" s="126" t="s">
        <v>3154</v>
      </c>
      <c r="K3423" s="17">
        <f>VLOOKUP(A3423,[4]גיליון1!$A$1574:$P$7681,10,0)</f>
        <v>0</v>
      </c>
      <c r="L3423" s="17">
        <f>VLOOKUP(A3423,'[2]2023'!$A$9:$I$7853,9,0)</f>
        <v>0</v>
      </c>
      <c r="M3423" s="140" t="s">
        <v>3154</v>
      </c>
    </row>
    <row r="3424" spans="1:13" ht="15.75" outlineLevel="1">
      <c r="A3424" s="10">
        <v>1768000742</v>
      </c>
      <c r="B3424" s="11">
        <v>742</v>
      </c>
      <c r="C3424" s="19">
        <v>768000</v>
      </c>
      <c r="D3424" s="13">
        <v>1</v>
      </c>
      <c r="E3424" s="136" t="s">
        <v>3154</v>
      </c>
      <c r="F3424" s="15" t="s">
        <v>65</v>
      </c>
      <c r="G3424" s="137" t="s">
        <v>3154</v>
      </c>
      <c r="H3424" s="13" t="s">
        <v>34</v>
      </c>
      <c r="I3424" s="126" t="s">
        <v>3154</v>
      </c>
      <c r="J3424" s="126" t="s">
        <v>3154</v>
      </c>
      <c r="K3424" s="17">
        <f>VLOOKUP(A3424,[4]גיליון1!$A$1574:$P$7681,10,0)</f>
        <v>0</v>
      </c>
      <c r="L3424" s="17">
        <f>VLOOKUP(A3424,'[2]2023'!$A$9:$I$7853,9,0)</f>
        <v>0</v>
      </c>
      <c r="M3424" s="140" t="s">
        <v>3154</v>
      </c>
    </row>
    <row r="3425" spans="1:13" ht="15.75" outlineLevel="1">
      <c r="A3425" s="10">
        <v>1768000751</v>
      </c>
      <c r="B3425" s="11">
        <v>751</v>
      </c>
      <c r="C3425" s="19">
        <v>768000</v>
      </c>
      <c r="D3425" s="13">
        <v>1</v>
      </c>
      <c r="E3425" s="136" t="s">
        <v>3154</v>
      </c>
      <c r="F3425" s="15" t="s">
        <v>68</v>
      </c>
      <c r="G3425" s="137" t="s">
        <v>3154</v>
      </c>
      <c r="H3425" s="13" t="s">
        <v>34</v>
      </c>
      <c r="I3425" s="126" t="s">
        <v>3154</v>
      </c>
      <c r="J3425" s="126" t="s">
        <v>3154</v>
      </c>
      <c r="K3425" s="17">
        <f>VLOOKUP(A3425,[4]גיליון1!$A$1574:$P$7681,10,0)</f>
        <v>0</v>
      </c>
      <c r="L3425" s="17">
        <f>VLOOKUP(A3425,'[2]2023'!$A$9:$I$7853,9,0)</f>
        <v>0</v>
      </c>
      <c r="M3425" s="18">
        <f>VLOOKUP(A3425,[3]data1683177749303!$A$2:$J$6448,10,0)</f>
        <v>0</v>
      </c>
    </row>
    <row r="3426" spans="1:13" ht="15.75" outlineLevel="1">
      <c r="A3426" s="10">
        <v>1768000752</v>
      </c>
      <c r="B3426" s="11">
        <v>752</v>
      </c>
      <c r="C3426" s="19">
        <v>768000</v>
      </c>
      <c r="D3426" s="13">
        <v>1</v>
      </c>
      <c r="E3426" s="136" t="s">
        <v>3154</v>
      </c>
      <c r="F3426" s="15" t="s">
        <v>69</v>
      </c>
      <c r="G3426" s="137" t="s">
        <v>3154</v>
      </c>
      <c r="H3426" s="13" t="s">
        <v>31</v>
      </c>
      <c r="I3426" s="126" t="s">
        <v>3154</v>
      </c>
      <c r="J3426" s="126" t="s">
        <v>3154</v>
      </c>
      <c r="K3426" s="17">
        <f>VLOOKUP(A3426,[4]גיליון1!$A$1574:$P$7681,10,0)</f>
        <v>0</v>
      </c>
      <c r="L3426" s="17">
        <f>VLOOKUP(A3426,'[2]2023'!$A$9:$I$7853,9,0)</f>
        <v>0</v>
      </c>
      <c r="M3426" s="18">
        <f>VLOOKUP(A3426,[3]data1683177749303!$A$2:$J$6448,10,0)</f>
        <v>0</v>
      </c>
    </row>
    <row r="3427" spans="1:13" ht="15.75" outlineLevel="1">
      <c r="A3427" s="10">
        <v>1768000781</v>
      </c>
      <c r="B3427" s="11">
        <v>781</v>
      </c>
      <c r="C3427" s="19">
        <v>768000</v>
      </c>
      <c r="D3427" s="13">
        <v>1</v>
      </c>
      <c r="E3427" s="136" t="s">
        <v>3154</v>
      </c>
      <c r="F3427" s="15" t="s">
        <v>1768</v>
      </c>
      <c r="G3427" s="137" t="s">
        <v>3154</v>
      </c>
      <c r="H3427" s="13" t="s">
        <v>34</v>
      </c>
      <c r="I3427" s="126" t="s">
        <v>3154</v>
      </c>
      <c r="J3427" s="126" t="s">
        <v>3154</v>
      </c>
      <c r="K3427" s="17">
        <f>VLOOKUP(A3427,[4]גיליון1!$A$1574:$P$7681,10,0)</f>
        <v>0</v>
      </c>
      <c r="L3427" s="17">
        <f>VLOOKUP(A3427,'[2]2023'!$A$9:$I$7853,9,0)</f>
        <v>0</v>
      </c>
      <c r="M3427" s="140" t="s">
        <v>3154</v>
      </c>
    </row>
    <row r="3428" spans="1:13" ht="15.75" outlineLevel="1">
      <c r="A3428" s="10">
        <v>1768000784</v>
      </c>
      <c r="B3428" s="11">
        <v>784</v>
      </c>
      <c r="C3428" s="19">
        <v>768000</v>
      </c>
      <c r="D3428" s="13">
        <v>1</v>
      </c>
      <c r="E3428" s="136" t="s">
        <v>3154</v>
      </c>
      <c r="F3428" s="15" t="s">
        <v>1769</v>
      </c>
      <c r="G3428" s="137" t="s">
        <v>3154</v>
      </c>
      <c r="H3428" s="13" t="s">
        <v>31</v>
      </c>
      <c r="I3428" s="126" t="s">
        <v>3154</v>
      </c>
      <c r="J3428" s="126" t="s">
        <v>3154</v>
      </c>
      <c r="K3428" s="17">
        <f>VLOOKUP(A3428,[4]גיליון1!$A$1574:$P$7681,10,0)</f>
        <v>0</v>
      </c>
      <c r="L3428" s="17">
        <f>VLOOKUP(A3428,'[2]2023'!$A$9:$I$7853,9,0)</f>
        <v>0</v>
      </c>
      <c r="M3428" s="140" t="s">
        <v>3154</v>
      </c>
    </row>
    <row r="3429" spans="1:13" ht="15.75" outlineLevel="1">
      <c r="A3429" s="10">
        <v>1768000785</v>
      </c>
      <c r="B3429" s="11">
        <v>785</v>
      </c>
      <c r="C3429" s="19">
        <v>768000</v>
      </c>
      <c r="D3429" s="13">
        <v>1</v>
      </c>
      <c r="E3429" s="136" t="s">
        <v>3154</v>
      </c>
      <c r="F3429" s="15" t="s">
        <v>1770</v>
      </c>
      <c r="G3429" s="137" t="s">
        <v>3154</v>
      </c>
      <c r="H3429" s="13" t="s">
        <v>31</v>
      </c>
      <c r="I3429" s="126" t="s">
        <v>3154</v>
      </c>
      <c r="J3429" s="126" t="s">
        <v>3154</v>
      </c>
      <c r="K3429" s="17">
        <f>VLOOKUP(A3429,[4]גיליון1!$A$1574:$P$7681,10,0)</f>
        <v>0</v>
      </c>
      <c r="L3429" s="17">
        <f>VLOOKUP(A3429,'[2]2023'!$A$9:$I$7853,9,0)</f>
        <v>0</v>
      </c>
      <c r="M3429" s="140" t="s">
        <v>3154</v>
      </c>
    </row>
    <row r="3430" spans="1:13" ht="15.75" outlineLevel="1">
      <c r="A3430" s="10">
        <v>1768000789</v>
      </c>
      <c r="B3430" s="11">
        <v>789</v>
      </c>
      <c r="C3430" s="19">
        <v>768000</v>
      </c>
      <c r="D3430" s="13">
        <v>1</v>
      </c>
      <c r="E3430" s="136" t="s">
        <v>3154</v>
      </c>
      <c r="F3430" s="15" t="s">
        <v>72</v>
      </c>
      <c r="G3430" s="137" t="s">
        <v>3154</v>
      </c>
      <c r="H3430" s="13" t="s">
        <v>34</v>
      </c>
      <c r="I3430" s="126" t="s">
        <v>3154</v>
      </c>
      <c r="J3430" s="126" t="s">
        <v>3154</v>
      </c>
      <c r="K3430" s="17">
        <f>VLOOKUP(A3430,[4]גיליון1!$A$1574:$P$7681,10,0)</f>
        <v>0</v>
      </c>
      <c r="L3430" s="17">
        <f>VLOOKUP(A3430,'[2]2023'!$A$9:$I$7853,9,0)</f>
        <v>0</v>
      </c>
      <c r="M3430" s="18">
        <f>VLOOKUP(A3430,[3]data1683177749303!$A$2:$J$6448,10,0)</f>
        <v>0</v>
      </c>
    </row>
    <row r="3431" spans="1:13" ht="15.75" outlineLevel="1">
      <c r="A3431" s="10">
        <v>1768000794</v>
      </c>
      <c r="B3431" s="11">
        <v>794</v>
      </c>
      <c r="C3431" s="19">
        <v>768000</v>
      </c>
      <c r="D3431" s="13">
        <v>1</v>
      </c>
      <c r="E3431" s="136" t="s">
        <v>3154</v>
      </c>
      <c r="F3431" s="15" t="s">
        <v>73</v>
      </c>
      <c r="G3431" s="137" t="s">
        <v>3154</v>
      </c>
      <c r="H3431" s="13" t="s">
        <v>31</v>
      </c>
      <c r="I3431" s="126" t="s">
        <v>3154</v>
      </c>
      <c r="J3431" s="126" t="s">
        <v>3154</v>
      </c>
      <c r="K3431" s="17">
        <f>VLOOKUP(A3431,[4]גיליון1!$A$1574:$P$7681,10,0)</f>
        <v>0</v>
      </c>
      <c r="L3431" s="17">
        <f>VLOOKUP(A3431,'[2]2023'!$A$9:$I$7853,9,0)</f>
        <v>0</v>
      </c>
      <c r="M3431" s="18">
        <f>VLOOKUP(A3431,[3]data1683177749303!$A$2:$J$6448,10,0)</f>
        <v>0</v>
      </c>
    </row>
    <row r="3432" spans="1:13" ht="15.75" outlineLevel="1">
      <c r="A3432" s="10">
        <v>1768000900</v>
      </c>
      <c r="B3432" s="11">
        <v>900</v>
      </c>
      <c r="C3432" s="19">
        <v>768000</v>
      </c>
      <c r="D3432" s="13">
        <v>1</v>
      </c>
      <c r="E3432" s="136" t="s">
        <v>3154</v>
      </c>
      <c r="F3432" s="15" t="s">
        <v>94</v>
      </c>
      <c r="G3432" s="137" t="s">
        <v>3154</v>
      </c>
      <c r="H3432" s="13" t="s">
        <v>11</v>
      </c>
      <c r="I3432" s="126" t="s">
        <v>3154</v>
      </c>
      <c r="J3432" s="126" t="s">
        <v>3154</v>
      </c>
      <c r="K3432" s="17">
        <f>VLOOKUP(A3432,[4]גיליון1!$A$1574:$P$7681,10,0)</f>
        <v>0</v>
      </c>
      <c r="L3432" s="17">
        <f>VLOOKUP(A3432,'[2]2023'!$A$9:$I$7853,9,0)</f>
        <v>0</v>
      </c>
      <c r="M3432" s="140" t="s">
        <v>3154</v>
      </c>
    </row>
    <row r="3433" spans="1:13" ht="15.75" outlineLevel="1">
      <c r="A3433" s="10">
        <v>1768000930</v>
      </c>
      <c r="B3433" s="11">
        <v>930</v>
      </c>
      <c r="C3433" s="19">
        <v>768000</v>
      </c>
      <c r="D3433" s="13">
        <v>1</v>
      </c>
      <c r="E3433" s="136" t="s">
        <v>3154</v>
      </c>
      <c r="F3433" s="15" t="s">
        <v>95</v>
      </c>
      <c r="G3433" s="137" t="s">
        <v>3154</v>
      </c>
      <c r="H3433" s="13" t="s">
        <v>34</v>
      </c>
      <c r="I3433" s="126" t="s">
        <v>3154</v>
      </c>
      <c r="J3433" s="126" t="s">
        <v>3154</v>
      </c>
      <c r="K3433" s="17">
        <f>VLOOKUP(A3433,[4]גיליון1!$A$1574:$P$7681,10,0)</f>
        <v>0</v>
      </c>
      <c r="L3433" s="17">
        <f>VLOOKUP(A3433,'[2]2023'!$A$9:$I$7853,9,0)</f>
        <v>0</v>
      </c>
      <c r="M3433" s="140" t="s">
        <v>3154</v>
      </c>
    </row>
    <row r="3434" spans="1:13" ht="16.5" thickBot="1">
      <c r="A3434" s="10">
        <v>1768000961</v>
      </c>
      <c r="B3434" s="11">
        <v>961</v>
      </c>
      <c r="C3434" s="19">
        <v>768000</v>
      </c>
      <c r="D3434" s="13">
        <v>1</v>
      </c>
      <c r="E3434" s="136" t="s">
        <v>3154</v>
      </c>
      <c r="F3434" s="15" t="s">
        <v>79</v>
      </c>
      <c r="G3434" s="137" t="s">
        <v>3154</v>
      </c>
      <c r="H3434" s="13" t="s">
        <v>34</v>
      </c>
      <c r="I3434" s="126" t="s">
        <v>3154</v>
      </c>
      <c r="J3434" s="126" t="s">
        <v>3154</v>
      </c>
      <c r="K3434" s="17">
        <f>VLOOKUP(A3434,[4]גיליון1!$A$1574:$P$7681,10,0)</f>
        <v>0</v>
      </c>
      <c r="L3434" s="17">
        <f>VLOOKUP(A3434,'[2]2023'!$A$9:$I$7853,9,0)</f>
        <v>0</v>
      </c>
      <c r="M3434" s="18">
        <f>VLOOKUP(A3434,[3]data1683177749303!$A$2:$J$6448,10,0)</f>
        <v>0</v>
      </c>
    </row>
    <row r="3435" spans="1:13" ht="16.5" outlineLevel="1" thickBot="1">
      <c r="A3435" s="125" t="s">
        <v>3154</v>
      </c>
      <c r="B3435" s="25" t="s">
        <v>1771</v>
      </c>
      <c r="C3435" s="146" t="s">
        <v>3154</v>
      </c>
      <c r="D3435" s="146" t="s">
        <v>3154</v>
      </c>
      <c r="E3435" s="147" t="s">
        <v>3154</v>
      </c>
      <c r="F3435" s="28" t="s">
        <v>1760</v>
      </c>
      <c r="G3435" s="153" t="s">
        <v>3154</v>
      </c>
      <c r="H3435" s="146" t="s">
        <v>3154</v>
      </c>
      <c r="I3435" s="127" t="s">
        <v>3154</v>
      </c>
      <c r="J3435" s="127" t="s">
        <v>3154</v>
      </c>
      <c r="K3435" s="37">
        <f t="shared" ref="K3435:M3435" si="182">SUBTOTAL(9,K3388:K3434)</f>
        <v>0</v>
      </c>
      <c r="L3435" s="37">
        <f t="shared" si="182"/>
        <v>0</v>
      </c>
      <c r="M3435" s="38">
        <f t="shared" si="182"/>
        <v>0</v>
      </c>
    </row>
    <row r="3436" spans="1:13" ht="15.75" outlineLevel="1">
      <c r="A3436" s="10">
        <v>17690000</v>
      </c>
      <c r="B3436" s="11">
        <v>0</v>
      </c>
      <c r="C3436" s="19">
        <v>769000</v>
      </c>
      <c r="D3436" s="13">
        <v>1</v>
      </c>
      <c r="E3436" s="136" t="s">
        <v>3154</v>
      </c>
      <c r="F3436" s="15" t="s">
        <v>320</v>
      </c>
      <c r="G3436" s="137" t="s">
        <v>3154</v>
      </c>
      <c r="H3436" s="13" t="s">
        <v>11</v>
      </c>
      <c r="I3436" s="126" t="s">
        <v>3154</v>
      </c>
      <c r="J3436" s="142" t="s">
        <v>3154</v>
      </c>
      <c r="K3436" s="17">
        <f>VLOOKUP(A3436,[4]גיליון1!$A$1574:$P$7681,10,0)</f>
        <v>0</v>
      </c>
      <c r="L3436" s="139" t="s">
        <v>3154</v>
      </c>
      <c r="M3436" s="140" t="s">
        <v>3154</v>
      </c>
    </row>
    <row r="3437" spans="1:13" ht="15.75" outlineLevel="1">
      <c r="A3437" s="10">
        <v>1769000100</v>
      </c>
      <c r="B3437" s="11">
        <v>100</v>
      </c>
      <c r="C3437" s="19">
        <v>769000</v>
      </c>
      <c r="D3437" s="13">
        <v>1</v>
      </c>
      <c r="E3437" s="136" t="s">
        <v>3154</v>
      </c>
      <c r="F3437" s="15" t="s">
        <v>18</v>
      </c>
      <c r="G3437" s="137" t="s">
        <v>3154</v>
      </c>
      <c r="H3437" s="13" t="s">
        <v>11</v>
      </c>
      <c r="I3437" s="126" t="s">
        <v>3154</v>
      </c>
      <c r="J3437" s="142" t="s">
        <v>3154</v>
      </c>
      <c r="K3437" s="17">
        <f>VLOOKUP(A3437,[4]גיליון1!$A$1574:$P$7681,10,0)</f>
        <v>0</v>
      </c>
      <c r="L3437" s="17">
        <f>VLOOKUP(A3437,'[2]2023'!$A$9:$I$7853,9,0)</f>
        <v>0</v>
      </c>
      <c r="M3437" s="140" t="s">
        <v>3154</v>
      </c>
    </row>
    <row r="3438" spans="1:13" ht="15.75" outlineLevel="1">
      <c r="A3438" s="10">
        <v>1769000110</v>
      </c>
      <c r="B3438" s="11">
        <v>110</v>
      </c>
      <c r="C3438" s="19">
        <v>769000</v>
      </c>
      <c r="D3438" s="13">
        <v>1</v>
      </c>
      <c r="E3438" s="136" t="s">
        <v>3154</v>
      </c>
      <c r="F3438" s="15" t="s">
        <v>19</v>
      </c>
      <c r="G3438" s="137" t="s">
        <v>3154</v>
      </c>
      <c r="H3438" s="13" t="s">
        <v>20</v>
      </c>
      <c r="I3438" s="126" t="s">
        <v>3154</v>
      </c>
      <c r="J3438" s="142" t="s">
        <v>3154</v>
      </c>
      <c r="K3438" s="17">
        <f>VLOOKUP(A3438,[4]גיליון1!$A$1574:$P$7681,10,0)</f>
        <v>0</v>
      </c>
      <c r="L3438" s="17">
        <f>VLOOKUP(A3438,'[2]2023'!$A$9:$I$7853,9,0)</f>
        <v>0</v>
      </c>
      <c r="M3438" s="18">
        <f>VLOOKUP(A3438,[3]data1683177749303!$A$2:$J$6448,10,0)</f>
        <v>0</v>
      </c>
    </row>
    <row r="3439" spans="1:13" ht="15.75" outlineLevel="1">
      <c r="A3439" s="10">
        <v>1769000119</v>
      </c>
      <c r="B3439" s="11">
        <v>119</v>
      </c>
      <c r="C3439" s="19">
        <v>769000</v>
      </c>
      <c r="D3439" s="13">
        <v>1</v>
      </c>
      <c r="E3439" s="136" t="s">
        <v>3154</v>
      </c>
      <c r="F3439" s="15" t="s">
        <v>21</v>
      </c>
      <c r="G3439" s="137" t="s">
        <v>3154</v>
      </c>
      <c r="H3439" s="13" t="s">
        <v>20</v>
      </c>
      <c r="I3439" s="16">
        <f>K3439/L3439-1</f>
        <v>9.8632109431245452E-2</v>
      </c>
      <c r="J3439" s="126" t="s">
        <v>3154</v>
      </c>
      <c r="K3439" s="17">
        <f>VLOOKUP(A3439,[4]גיליון1!$A$1574:$P$7681,10,0)</f>
        <v>152600</v>
      </c>
      <c r="L3439" s="17">
        <f>VLOOKUP(A3439,'[2]2023'!$A$9:$I$7853,9,0)</f>
        <v>138900</v>
      </c>
      <c r="M3439" s="18">
        <f>VLOOKUP(A3439,[3]data1683177749303!$A$2:$J$6448,10,0)</f>
        <v>140657.42000000001</v>
      </c>
    </row>
    <row r="3440" spans="1:13" ht="15.75" outlineLevel="1">
      <c r="A3440" s="10">
        <v>1769000122</v>
      </c>
      <c r="B3440" s="11">
        <v>122</v>
      </c>
      <c r="C3440" s="19">
        <v>769000</v>
      </c>
      <c r="D3440" s="13">
        <v>1</v>
      </c>
      <c r="E3440" s="136" t="s">
        <v>3154</v>
      </c>
      <c r="F3440" s="15" t="s">
        <v>22</v>
      </c>
      <c r="G3440" s="137" t="s">
        <v>3154</v>
      </c>
      <c r="H3440" s="13" t="s">
        <v>20</v>
      </c>
      <c r="I3440" s="16">
        <f>K3440/L3440-1</f>
        <v>0</v>
      </c>
      <c r="J3440" s="126" t="s">
        <v>3154</v>
      </c>
      <c r="K3440" s="17">
        <f>VLOOKUP(A3440,[4]גיליון1!$A$1574:$P$7681,10,0)</f>
        <v>5300</v>
      </c>
      <c r="L3440" s="17">
        <f>VLOOKUP(A3440,'[2]2023'!$A$9:$I$7853,9,0)</f>
        <v>5300</v>
      </c>
      <c r="M3440" s="18">
        <f>VLOOKUP(A3440,[3]data1683177749303!$A$2:$J$6448,10,0)</f>
        <v>2237</v>
      </c>
    </row>
    <row r="3441" spans="1:13" ht="15.75" outlineLevel="1">
      <c r="A3441" s="10">
        <v>1769000126</v>
      </c>
      <c r="B3441" s="11">
        <v>126</v>
      </c>
      <c r="C3441" s="19">
        <v>769000</v>
      </c>
      <c r="D3441" s="13">
        <v>1</v>
      </c>
      <c r="E3441" s="136" t="s">
        <v>3154</v>
      </c>
      <c r="F3441" s="15" t="s">
        <v>23</v>
      </c>
      <c r="G3441" s="137" t="s">
        <v>3154</v>
      </c>
      <c r="H3441" s="13" t="s">
        <v>20</v>
      </c>
      <c r="I3441" s="16">
        <f>K3441/L3441-1</f>
        <v>1</v>
      </c>
      <c r="J3441" s="126" t="s">
        <v>3154</v>
      </c>
      <c r="K3441" s="17">
        <f>VLOOKUP(A3441,[4]גיליון1!$A$1574:$P$7681,10,0)</f>
        <v>12000</v>
      </c>
      <c r="L3441" s="17">
        <f>VLOOKUP(A3441,'[2]2023'!$A$9:$I$7853,9,0)</f>
        <v>6000</v>
      </c>
      <c r="M3441" s="18">
        <f>VLOOKUP(A3441,[3]data1683177749303!$A$2:$J$6448,10,0)</f>
        <v>5837</v>
      </c>
    </row>
    <row r="3442" spans="1:13" ht="15.75" outlineLevel="1">
      <c r="A3442" s="10">
        <v>1769000130</v>
      </c>
      <c r="B3442" s="11">
        <v>130</v>
      </c>
      <c r="C3442" s="19">
        <v>769000</v>
      </c>
      <c r="D3442" s="13">
        <v>1</v>
      </c>
      <c r="E3442" s="136" t="s">
        <v>3154</v>
      </c>
      <c r="F3442" s="15" t="s">
        <v>24</v>
      </c>
      <c r="G3442" s="137" t="s">
        <v>3154</v>
      </c>
      <c r="H3442" s="13" t="s">
        <v>20</v>
      </c>
      <c r="I3442" s="126" t="s">
        <v>3154</v>
      </c>
      <c r="J3442" s="126" t="s">
        <v>3154</v>
      </c>
      <c r="K3442" s="17">
        <f>VLOOKUP(A3442,[4]גיליון1!$A$1574:$P$7681,10,0)</f>
        <v>0</v>
      </c>
      <c r="L3442" s="17">
        <f>VLOOKUP(A3442,'[2]2023'!$A$9:$I$7853,9,0)</f>
        <v>0</v>
      </c>
      <c r="M3442" s="18">
        <f>VLOOKUP(A3442,[3]data1683177749303!$A$2:$J$6448,10,0)</f>
        <v>0</v>
      </c>
    </row>
    <row r="3443" spans="1:13" ht="15.75" outlineLevel="1">
      <c r="A3443" s="10">
        <v>1769000140</v>
      </c>
      <c r="B3443" s="11">
        <v>140</v>
      </c>
      <c r="C3443" s="19">
        <v>769000</v>
      </c>
      <c r="D3443" s="13">
        <v>1</v>
      </c>
      <c r="E3443" s="136" t="s">
        <v>3154</v>
      </c>
      <c r="F3443" s="15" t="s">
        <v>25</v>
      </c>
      <c r="G3443" s="137" t="s">
        <v>3154</v>
      </c>
      <c r="H3443" s="13" t="s">
        <v>20</v>
      </c>
      <c r="I3443" s="16">
        <f>K3443/L3443-1</f>
        <v>0.38297872340425543</v>
      </c>
      <c r="J3443" s="126" t="s">
        <v>3154</v>
      </c>
      <c r="K3443" s="17">
        <f>VLOOKUP(A3443,[4]גיליון1!$A$1574:$P$7681,10,0)</f>
        <v>32500</v>
      </c>
      <c r="L3443" s="17">
        <f>VLOOKUP(A3443,'[2]2023'!$A$9:$I$7853,9,0)</f>
        <v>23500</v>
      </c>
      <c r="M3443" s="18">
        <f>VLOOKUP(A3443,[3]data1683177749303!$A$2:$J$6448,10,0)</f>
        <v>25448.36</v>
      </c>
    </row>
    <row r="3444" spans="1:13" ht="15.75" outlineLevel="1">
      <c r="A3444" s="10">
        <v>1769000210</v>
      </c>
      <c r="B3444" s="11">
        <v>210</v>
      </c>
      <c r="C3444" s="19">
        <v>769000</v>
      </c>
      <c r="D3444" s="13">
        <v>1</v>
      </c>
      <c r="E3444" s="136" t="s">
        <v>3154</v>
      </c>
      <c r="F3444" s="15" t="s">
        <v>1772</v>
      </c>
      <c r="G3444" s="137" t="s">
        <v>3154</v>
      </c>
      <c r="H3444" s="13" t="s">
        <v>20</v>
      </c>
      <c r="I3444" s="126" t="s">
        <v>3154</v>
      </c>
      <c r="J3444" s="126" t="s">
        <v>3154</v>
      </c>
      <c r="K3444" s="17">
        <f>VLOOKUP(A3444,[4]גיליון1!$A$1574:$P$7681,10,0)</f>
        <v>0</v>
      </c>
      <c r="L3444" s="17">
        <f>VLOOKUP(A3444,'[2]2023'!$A$9:$I$7853,9,0)</f>
        <v>0</v>
      </c>
      <c r="M3444" s="18">
        <f>VLOOKUP(A3444,[3]data1683177749303!$A$2:$J$6448,10,0)</f>
        <v>0</v>
      </c>
    </row>
    <row r="3445" spans="1:13" ht="15.75" outlineLevel="1">
      <c r="A3445" s="10">
        <v>1769000253</v>
      </c>
      <c r="B3445" s="11">
        <v>253</v>
      </c>
      <c r="C3445" s="19">
        <v>769000</v>
      </c>
      <c r="D3445" s="13">
        <v>1</v>
      </c>
      <c r="E3445" s="136" t="s">
        <v>3154</v>
      </c>
      <c r="F3445" s="15" t="s">
        <v>1773</v>
      </c>
      <c r="G3445" s="137" t="s">
        <v>3154</v>
      </c>
      <c r="H3445" s="13" t="s">
        <v>20</v>
      </c>
      <c r="I3445" s="126" t="s">
        <v>3154</v>
      </c>
      <c r="J3445" s="126" t="s">
        <v>3154</v>
      </c>
      <c r="K3445" s="17">
        <f>VLOOKUP(A3445,[4]גיליון1!$A$1574:$P$7681,10,0)</f>
        <v>0</v>
      </c>
      <c r="L3445" s="17">
        <f>VLOOKUP(A3445,'[2]2023'!$A$9:$I$7853,9,0)</f>
        <v>0</v>
      </c>
      <c r="M3445" s="18">
        <f>VLOOKUP(A3445,[3]data1683177749303!$A$2:$J$6448,10,0)</f>
        <v>0</v>
      </c>
    </row>
    <row r="3446" spans="1:13" ht="15.75" outlineLevel="1">
      <c r="A3446" s="10">
        <v>1769000255</v>
      </c>
      <c r="B3446" s="11">
        <v>255</v>
      </c>
      <c r="C3446" s="19">
        <v>769000</v>
      </c>
      <c r="D3446" s="13">
        <v>1</v>
      </c>
      <c r="E3446" s="136" t="s">
        <v>3154</v>
      </c>
      <c r="F3446" s="15" t="s">
        <v>1774</v>
      </c>
      <c r="G3446" s="137" t="s">
        <v>3154</v>
      </c>
      <c r="H3446" s="13" t="s">
        <v>20</v>
      </c>
      <c r="I3446" s="126" t="s">
        <v>3154</v>
      </c>
      <c r="J3446" s="126" t="s">
        <v>3154</v>
      </c>
      <c r="K3446" s="17">
        <f>VLOOKUP(A3446,[4]גיליון1!$A$1574:$P$7681,10,0)</f>
        <v>0</v>
      </c>
      <c r="L3446" s="17">
        <f>VLOOKUP(A3446,'[2]2023'!$A$9:$I$7853,9,0)</f>
        <v>0</v>
      </c>
      <c r="M3446" s="140" t="s">
        <v>3154</v>
      </c>
    </row>
    <row r="3447" spans="1:13" ht="15.75" outlineLevel="1">
      <c r="A3447" s="10">
        <v>1769000400</v>
      </c>
      <c r="B3447" s="11">
        <v>400</v>
      </c>
      <c r="C3447" s="19">
        <v>769000</v>
      </c>
      <c r="D3447" s="13">
        <v>1</v>
      </c>
      <c r="E3447" s="136" t="s">
        <v>3154</v>
      </c>
      <c r="F3447" s="15" t="s">
        <v>29</v>
      </c>
      <c r="G3447" s="137" t="s">
        <v>3154</v>
      </c>
      <c r="H3447" s="13" t="s">
        <v>11</v>
      </c>
      <c r="I3447" s="126" t="s">
        <v>3154</v>
      </c>
      <c r="J3447" s="126" t="s">
        <v>3154</v>
      </c>
      <c r="K3447" s="17">
        <f>VLOOKUP(A3447,[4]גיליון1!$A$1574:$P$7681,10,0)</f>
        <v>0</v>
      </c>
      <c r="L3447" s="17">
        <f>VLOOKUP(A3447,'[2]2023'!$A$9:$I$7853,9,0)</f>
        <v>0</v>
      </c>
      <c r="M3447" s="140" t="s">
        <v>3154</v>
      </c>
    </row>
    <row r="3448" spans="1:13" ht="15.75" outlineLevel="1">
      <c r="A3448" s="10">
        <v>1769000431</v>
      </c>
      <c r="B3448" s="11">
        <v>431</v>
      </c>
      <c r="C3448" s="19">
        <v>769000</v>
      </c>
      <c r="D3448" s="13">
        <v>1</v>
      </c>
      <c r="E3448" s="136" t="s">
        <v>3154</v>
      </c>
      <c r="F3448" s="15" t="s">
        <v>36</v>
      </c>
      <c r="G3448" s="137" t="s">
        <v>3154</v>
      </c>
      <c r="H3448" s="13" t="s">
        <v>31</v>
      </c>
      <c r="I3448" s="126" t="s">
        <v>3154</v>
      </c>
      <c r="J3448" s="126" t="s">
        <v>3154</v>
      </c>
      <c r="K3448" s="17">
        <f>VLOOKUP(A3448,[4]גיליון1!$A$1574:$P$7681,10,0)</f>
        <v>0</v>
      </c>
      <c r="L3448" s="17">
        <f>VLOOKUP(A3448,'[2]2023'!$A$9:$I$7853,9,0)</f>
        <v>0</v>
      </c>
      <c r="M3448" s="18">
        <f>VLOOKUP(A3448,[3]data1683177749303!$A$2:$J$6448,10,0)</f>
        <v>0</v>
      </c>
    </row>
    <row r="3449" spans="1:13" ht="15.75" outlineLevel="1">
      <c r="A3449" s="10">
        <v>1769000432</v>
      </c>
      <c r="B3449" s="11">
        <v>432</v>
      </c>
      <c r="C3449" s="19">
        <v>769000</v>
      </c>
      <c r="D3449" s="13">
        <v>1</v>
      </c>
      <c r="E3449" s="136" t="s">
        <v>3154</v>
      </c>
      <c r="F3449" s="15" t="s">
        <v>37</v>
      </c>
      <c r="G3449" s="137" t="s">
        <v>3154</v>
      </c>
      <c r="H3449" s="13" t="s">
        <v>31</v>
      </c>
      <c r="I3449" s="126" t="s">
        <v>3154</v>
      </c>
      <c r="J3449" s="126" t="s">
        <v>3154</v>
      </c>
      <c r="K3449" s="17">
        <f>VLOOKUP(A3449,[4]גיליון1!$A$1574:$P$7681,10,0)</f>
        <v>0</v>
      </c>
      <c r="L3449" s="17">
        <f>VLOOKUP(A3449,'[2]2023'!$A$9:$I$7853,9,0)</f>
        <v>0</v>
      </c>
      <c r="M3449" s="18">
        <f>VLOOKUP(A3449,[3]data1683177749303!$A$2:$J$6448,10,0)</f>
        <v>0</v>
      </c>
    </row>
    <row r="3450" spans="1:13" ht="15.75" outlineLevel="1">
      <c r="A3450" s="10">
        <v>1769000441</v>
      </c>
      <c r="B3450" s="11">
        <v>441</v>
      </c>
      <c r="C3450" s="19">
        <v>769000</v>
      </c>
      <c r="D3450" s="13">
        <v>1</v>
      </c>
      <c r="E3450" s="136" t="s">
        <v>3154</v>
      </c>
      <c r="F3450" s="15" t="s">
        <v>45</v>
      </c>
      <c r="G3450" s="137" t="s">
        <v>3154</v>
      </c>
      <c r="H3450" s="13" t="s">
        <v>31</v>
      </c>
      <c r="I3450" s="126" t="s">
        <v>3154</v>
      </c>
      <c r="J3450" s="126" t="s">
        <v>3154</v>
      </c>
      <c r="K3450" s="17">
        <f>VLOOKUP(A3450,[4]גיליון1!$A$1574:$P$7681,10,0)</f>
        <v>0</v>
      </c>
      <c r="L3450" s="17">
        <f>VLOOKUP(A3450,'[2]2023'!$A$9:$I$7853,9,0)</f>
        <v>0</v>
      </c>
      <c r="M3450" s="18">
        <f>VLOOKUP(A3450,[3]data1683177749303!$A$2:$J$6448,10,0)</f>
        <v>0</v>
      </c>
    </row>
    <row r="3451" spans="1:13" ht="15.75" outlineLevel="1">
      <c r="A3451" s="10">
        <v>1769000471</v>
      </c>
      <c r="B3451" s="11">
        <v>471</v>
      </c>
      <c r="C3451" s="19">
        <v>769000</v>
      </c>
      <c r="D3451" s="13">
        <v>1</v>
      </c>
      <c r="E3451" s="136" t="s">
        <v>3154</v>
      </c>
      <c r="F3451" s="15" t="s">
        <v>87</v>
      </c>
      <c r="G3451" s="137" t="s">
        <v>3154</v>
      </c>
      <c r="H3451" s="13" t="s">
        <v>34</v>
      </c>
      <c r="I3451" s="16">
        <f>K3451/L3451-1</f>
        <v>-0.11111111111111116</v>
      </c>
      <c r="J3451" s="126" t="s">
        <v>3154</v>
      </c>
      <c r="K3451" s="17">
        <v>3200</v>
      </c>
      <c r="L3451" s="17">
        <f>VLOOKUP(A3451,'[2]2023'!$A$9:$I$7853,9,0)</f>
        <v>3600</v>
      </c>
      <c r="M3451" s="18">
        <f>VLOOKUP(A3451,[3]data1683177749303!$A$2:$J$6448,10,0)</f>
        <v>1338.74</v>
      </c>
    </row>
    <row r="3452" spans="1:13" ht="15.75" outlineLevel="1">
      <c r="A3452" s="10">
        <v>1769000511</v>
      </c>
      <c r="B3452" s="11">
        <v>511</v>
      </c>
      <c r="C3452" s="19">
        <v>769000</v>
      </c>
      <c r="D3452" s="13">
        <v>1</v>
      </c>
      <c r="E3452" s="136" t="s">
        <v>3154</v>
      </c>
      <c r="F3452" s="15" t="s">
        <v>3141</v>
      </c>
      <c r="G3452" s="137" t="s">
        <v>3154</v>
      </c>
      <c r="H3452" s="13" t="s">
        <v>34</v>
      </c>
      <c r="I3452" s="16">
        <f>K3452/L3452-1</f>
        <v>1.1428571428571428</v>
      </c>
      <c r="J3452" s="16" t="s">
        <v>915</v>
      </c>
      <c r="K3452" s="17">
        <f>VLOOKUP(A3452,[4]גיליון1!$A$1574:$P$7681,10,0)</f>
        <v>13500</v>
      </c>
      <c r="L3452" s="17">
        <f>VLOOKUP(A3452,'[2]2023'!$A$9:$I$7853,9,0)</f>
        <v>6300</v>
      </c>
      <c r="M3452" s="18">
        <f>VLOOKUP(A3452,[3]data1683177749303!$A$2:$J$6448,10,0)</f>
        <v>2854.15</v>
      </c>
    </row>
    <row r="3453" spans="1:13" ht="15.75" outlineLevel="1">
      <c r="A3453" s="10">
        <v>1769000514</v>
      </c>
      <c r="B3453" s="11">
        <v>514</v>
      </c>
      <c r="C3453" s="19">
        <v>769000</v>
      </c>
      <c r="D3453" s="13">
        <v>1</v>
      </c>
      <c r="E3453" s="136" t="s">
        <v>3154</v>
      </c>
      <c r="F3453" s="15" t="s">
        <v>1775</v>
      </c>
      <c r="G3453" s="137" t="s">
        <v>3154</v>
      </c>
      <c r="H3453" s="13" t="s">
        <v>31</v>
      </c>
      <c r="I3453" s="126" t="s">
        <v>3154</v>
      </c>
      <c r="J3453" s="126" t="s">
        <v>3154</v>
      </c>
      <c r="K3453" s="17">
        <f>VLOOKUP(A3453,[4]גיליון1!$A$1574:$P$7681,10,0)</f>
        <v>0</v>
      </c>
      <c r="L3453" s="17">
        <f>VLOOKUP(A3453,'[2]2023'!$A$9:$I$7853,9,0)</f>
        <v>0</v>
      </c>
      <c r="M3453" s="18">
        <f>VLOOKUP(A3453,[3]data1683177749303!$A$2:$J$6448,10,0)</f>
        <v>0</v>
      </c>
    </row>
    <row r="3454" spans="1:13" ht="15.75" outlineLevel="1">
      <c r="A3454" s="10">
        <v>1769000518</v>
      </c>
      <c r="B3454" s="11">
        <v>518</v>
      </c>
      <c r="C3454" s="19">
        <v>769000</v>
      </c>
      <c r="D3454" s="13">
        <v>1</v>
      </c>
      <c r="E3454" s="136" t="s">
        <v>3154</v>
      </c>
      <c r="F3454" s="15" t="s">
        <v>1776</v>
      </c>
      <c r="G3454" s="137" t="s">
        <v>3154</v>
      </c>
      <c r="H3454" s="13" t="s">
        <v>34</v>
      </c>
      <c r="I3454" s="126" t="s">
        <v>3154</v>
      </c>
      <c r="J3454" s="126" t="s">
        <v>3154</v>
      </c>
      <c r="K3454" s="17">
        <f>VLOOKUP(A3454,[4]גיליון1!$A$1574:$P$7681,10,0)</f>
        <v>0</v>
      </c>
      <c r="L3454" s="17">
        <f>VLOOKUP(A3454,'[2]2023'!$A$9:$I$7853,9,0)</f>
        <v>0</v>
      </c>
      <c r="M3454" s="18">
        <f>VLOOKUP(A3454,[3]data1683177749303!$A$2:$J$6448,10,0)</f>
        <v>0</v>
      </c>
    </row>
    <row r="3455" spans="1:13" ht="15.75" outlineLevel="1">
      <c r="A3455" s="10">
        <v>1769000519</v>
      </c>
      <c r="B3455" s="11">
        <v>519</v>
      </c>
      <c r="C3455" s="19">
        <v>769000</v>
      </c>
      <c r="D3455" s="13">
        <v>1</v>
      </c>
      <c r="E3455" s="136" t="s">
        <v>3154</v>
      </c>
      <c r="F3455" s="15" t="s">
        <v>859</v>
      </c>
      <c r="G3455" s="137" t="s">
        <v>3154</v>
      </c>
      <c r="H3455" s="13" t="s">
        <v>34</v>
      </c>
      <c r="I3455" s="126" t="s">
        <v>3154</v>
      </c>
      <c r="J3455" s="126" t="s">
        <v>3154</v>
      </c>
      <c r="K3455" s="17">
        <f>VLOOKUP(A3455,[4]גיליון1!$A$1574:$P$7681,10,0)</f>
        <v>0</v>
      </c>
      <c r="L3455" s="17">
        <f>VLOOKUP(A3455,'[2]2023'!$A$9:$I$7853,9,0)</f>
        <v>0</v>
      </c>
      <c r="M3455" s="18">
        <f>VLOOKUP(A3455,[3]data1683177749303!$A$2:$J$6448,10,0)</f>
        <v>0</v>
      </c>
    </row>
    <row r="3456" spans="1:13" ht="15.75" outlineLevel="1">
      <c r="A3456" s="10">
        <v>1769000561</v>
      </c>
      <c r="B3456" s="11">
        <v>561</v>
      </c>
      <c r="C3456" s="19">
        <v>769000</v>
      </c>
      <c r="D3456" s="13">
        <v>1</v>
      </c>
      <c r="E3456" s="136" t="s">
        <v>3154</v>
      </c>
      <c r="F3456" s="15" t="s">
        <v>59</v>
      </c>
      <c r="G3456" s="137" t="s">
        <v>3154</v>
      </c>
      <c r="H3456" s="13" t="s">
        <v>34</v>
      </c>
      <c r="I3456" s="126" t="s">
        <v>3154</v>
      </c>
      <c r="J3456" s="126" t="s">
        <v>3154</v>
      </c>
      <c r="K3456" s="17">
        <f>VLOOKUP(A3456,[4]גיליון1!$A$1574:$P$7681,10,0)</f>
        <v>0</v>
      </c>
      <c r="L3456" s="17">
        <f>VLOOKUP(A3456,'[2]2023'!$A$9:$I$7853,9,0)</f>
        <v>0</v>
      </c>
      <c r="M3456" s="18">
        <f>VLOOKUP(A3456,[3]data1683177749303!$A$2:$J$6448,10,0)</f>
        <v>0</v>
      </c>
    </row>
    <row r="3457" spans="1:13" ht="15.75" outlineLevel="1">
      <c r="A3457" s="10">
        <v>1769000562</v>
      </c>
      <c r="B3457" s="11">
        <v>562</v>
      </c>
      <c r="C3457" s="19">
        <v>769000</v>
      </c>
      <c r="D3457" s="13">
        <v>1</v>
      </c>
      <c r="E3457" s="136" t="s">
        <v>3154</v>
      </c>
      <c r="F3457" s="15" t="s">
        <v>60</v>
      </c>
      <c r="G3457" s="137" t="s">
        <v>3154</v>
      </c>
      <c r="H3457" s="13" t="s">
        <v>34</v>
      </c>
      <c r="I3457" s="16">
        <f>K3457/L3457-1</f>
        <v>-8.333333333333337E-2</v>
      </c>
      <c r="J3457" s="126" t="s">
        <v>3154</v>
      </c>
      <c r="K3457" s="17">
        <v>2200</v>
      </c>
      <c r="L3457" s="17">
        <f>VLOOKUP(A3457,'[2]2023'!$A$9:$I$7853,9,0)</f>
        <v>2400</v>
      </c>
      <c r="M3457" s="18">
        <f>VLOOKUP(A3457,[3]data1683177749303!$A$2:$J$6448,10,0)</f>
        <v>0</v>
      </c>
    </row>
    <row r="3458" spans="1:13" ht="15.75" outlineLevel="1">
      <c r="A3458" s="10">
        <v>1769000580</v>
      </c>
      <c r="B3458" s="11">
        <v>580</v>
      </c>
      <c r="C3458" s="19">
        <v>769000</v>
      </c>
      <c r="D3458" s="13">
        <v>1</v>
      </c>
      <c r="E3458" s="136" t="s">
        <v>3154</v>
      </c>
      <c r="F3458" s="15" t="s">
        <v>1777</v>
      </c>
      <c r="G3458" s="137" t="s">
        <v>3154</v>
      </c>
      <c r="H3458" s="13" t="s">
        <v>34</v>
      </c>
      <c r="I3458" s="16">
        <f>K3458/L3458-1</f>
        <v>0</v>
      </c>
      <c r="J3458" s="126" t="s">
        <v>3154</v>
      </c>
      <c r="K3458" s="17">
        <f>VLOOKUP(A3458,[4]גיליון1!$A$1574:$P$7681,10,0)</f>
        <v>52700</v>
      </c>
      <c r="L3458" s="17">
        <f>VLOOKUP(A3458,'[2]2023'!$A$9:$I$7853,9,0)</f>
        <v>52700</v>
      </c>
      <c r="M3458" s="18">
        <f>VLOOKUP(A3458,[3]data1683177749303!$A$2:$J$6448,10,0)</f>
        <v>52700</v>
      </c>
    </row>
    <row r="3459" spans="1:13" ht="15.75" outlineLevel="1">
      <c r="A3459" s="10">
        <v>1769000581</v>
      </c>
      <c r="B3459" s="11">
        <v>581</v>
      </c>
      <c r="C3459" s="19">
        <v>769000</v>
      </c>
      <c r="D3459" s="13">
        <v>1</v>
      </c>
      <c r="E3459" s="136" t="s">
        <v>3154</v>
      </c>
      <c r="F3459" s="15" t="s">
        <v>1778</v>
      </c>
      <c r="G3459" s="137" t="s">
        <v>3154</v>
      </c>
      <c r="H3459" s="13" t="s">
        <v>34</v>
      </c>
      <c r="I3459" s="126" t="s">
        <v>3154</v>
      </c>
      <c r="J3459" s="126" t="s">
        <v>3154</v>
      </c>
      <c r="K3459" s="17">
        <f>VLOOKUP(A3459,[4]גיליון1!$A$1574:$P$7681,10,0)</f>
        <v>0</v>
      </c>
      <c r="L3459" s="17">
        <f>VLOOKUP(A3459,'[2]2023'!$A$9:$I$7853,9,0)</f>
        <v>0</v>
      </c>
      <c r="M3459" s="18">
        <f>VLOOKUP(A3459,[3]data1683177749303!$A$2:$J$6448,10,0)</f>
        <v>0</v>
      </c>
    </row>
    <row r="3460" spans="1:13" ht="15.75" outlineLevel="1">
      <c r="A3460" s="10">
        <v>1769000700</v>
      </c>
      <c r="B3460" s="11">
        <v>700</v>
      </c>
      <c r="C3460" s="19">
        <v>769000</v>
      </c>
      <c r="D3460" s="13">
        <v>1</v>
      </c>
      <c r="E3460" s="136" t="s">
        <v>3154</v>
      </c>
      <c r="F3460" s="15" t="s">
        <v>61</v>
      </c>
      <c r="G3460" s="137" t="s">
        <v>3154</v>
      </c>
      <c r="H3460" s="13" t="s">
        <v>11</v>
      </c>
      <c r="I3460" s="126" t="s">
        <v>3154</v>
      </c>
      <c r="J3460" s="126" t="s">
        <v>3154</v>
      </c>
      <c r="K3460" s="17">
        <f>VLOOKUP(A3460,[4]גיליון1!$A$1574:$P$7681,10,0)</f>
        <v>0</v>
      </c>
      <c r="L3460" s="17">
        <f>VLOOKUP(A3460,'[2]2023'!$A$9:$I$7853,9,0)</f>
        <v>0</v>
      </c>
      <c r="M3460" s="140" t="s">
        <v>3154</v>
      </c>
    </row>
    <row r="3461" spans="1:13" ht="15.75" outlineLevel="1">
      <c r="A3461" s="10">
        <v>1769000721</v>
      </c>
      <c r="B3461" s="11">
        <v>721</v>
      </c>
      <c r="C3461" s="19">
        <v>769000</v>
      </c>
      <c r="D3461" s="13">
        <v>1</v>
      </c>
      <c r="E3461" s="136" t="s">
        <v>3154</v>
      </c>
      <c r="F3461" s="15" t="s">
        <v>1779</v>
      </c>
      <c r="G3461" s="137" t="s">
        <v>3154</v>
      </c>
      <c r="H3461" s="13" t="s">
        <v>34</v>
      </c>
      <c r="I3461" s="16">
        <f t="shared" ref="I3461:I3525" si="183">K3461/L3461-1</f>
        <v>-0.125</v>
      </c>
      <c r="J3461" s="126" t="s">
        <v>3154</v>
      </c>
      <c r="K3461" s="17">
        <v>700</v>
      </c>
      <c r="L3461" s="17">
        <f>VLOOKUP(A3461,'[2]2023'!$A$9:$I$7853,9,0)</f>
        <v>800</v>
      </c>
      <c r="M3461" s="18">
        <f>VLOOKUP(A3461,[3]data1683177749303!$A$2:$J$6448,10,0)</f>
        <v>0</v>
      </c>
    </row>
    <row r="3462" spans="1:13" ht="15.75" outlineLevel="1">
      <c r="A3462" s="10">
        <v>1769000751</v>
      </c>
      <c r="B3462" s="11">
        <v>751</v>
      </c>
      <c r="C3462" s="19">
        <v>769000</v>
      </c>
      <c r="D3462" s="13">
        <v>1</v>
      </c>
      <c r="E3462" s="136" t="s">
        <v>3154</v>
      </c>
      <c r="F3462" s="15" t="s">
        <v>1780</v>
      </c>
      <c r="G3462" s="137" t="s">
        <v>3154</v>
      </c>
      <c r="H3462" s="13" t="s">
        <v>34</v>
      </c>
      <c r="I3462" s="16">
        <f t="shared" si="183"/>
        <v>-0.10344827586206895</v>
      </c>
      <c r="J3462" s="126" t="s">
        <v>3154</v>
      </c>
      <c r="K3462" s="17">
        <v>5200</v>
      </c>
      <c r="L3462" s="17">
        <f>VLOOKUP(A3462,'[2]2023'!$A$9:$I$7853,9,0)</f>
        <v>5800</v>
      </c>
      <c r="M3462" s="18">
        <f>VLOOKUP(A3462,[3]data1683177749303!$A$2:$J$6448,10,0)</f>
        <v>871</v>
      </c>
    </row>
    <row r="3463" spans="1:13" ht="15.75" outlineLevel="1">
      <c r="A3463" s="10">
        <v>1769000752</v>
      </c>
      <c r="B3463" s="11">
        <v>752</v>
      </c>
      <c r="C3463" s="19">
        <v>769000</v>
      </c>
      <c r="D3463" s="13">
        <v>1</v>
      </c>
      <c r="E3463" s="136" t="s">
        <v>3154</v>
      </c>
      <c r="F3463" s="15" t="s">
        <v>1781</v>
      </c>
      <c r="G3463" s="137" t="s">
        <v>3154</v>
      </c>
      <c r="H3463" s="13" t="s">
        <v>31</v>
      </c>
      <c r="I3463" s="16">
        <f t="shared" si="183"/>
        <v>0</v>
      </c>
      <c r="J3463" s="126" t="s">
        <v>3154</v>
      </c>
      <c r="K3463" s="17">
        <f>VLOOKUP(A3463,[4]גיליון1!$A$1574:$P$7681,10,0)</f>
        <v>15000</v>
      </c>
      <c r="L3463" s="17">
        <f>VLOOKUP(A3463,'[2]2023'!$A$9:$I$7853,9,0)</f>
        <v>15000</v>
      </c>
      <c r="M3463" s="18">
        <f>VLOOKUP(A3463,[3]data1683177749303!$A$2:$J$6448,10,0)</f>
        <v>3987.3</v>
      </c>
    </row>
    <row r="3464" spans="1:13" ht="15.75" outlineLevel="1">
      <c r="A3464" s="10">
        <v>1769000753</v>
      </c>
      <c r="B3464" s="11">
        <v>753</v>
      </c>
      <c r="C3464" s="19">
        <v>769000</v>
      </c>
      <c r="D3464" s="13">
        <v>1</v>
      </c>
      <c r="E3464" s="136" t="s">
        <v>3154</v>
      </c>
      <c r="F3464" s="15" t="s">
        <v>1773</v>
      </c>
      <c r="G3464" s="137" t="s">
        <v>3154</v>
      </c>
      <c r="H3464" s="13" t="s">
        <v>31</v>
      </c>
      <c r="I3464" s="126" t="s">
        <v>3154</v>
      </c>
      <c r="J3464" s="126" t="s">
        <v>3154</v>
      </c>
      <c r="K3464" s="17">
        <f>VLOOKUP(A3464,[4]גיליון1!$A$1574:$P$7681,10,0)</f>
        <v>0</v>
      </c>
      <c r="L3464" s="17">
        <f>VLOOKUP(A3464,'[2]2023'!$A$9:$I$7853,9,0)</f>
        <v>0</v>
      </c>
      <c r="M3464" s="140" t="s">
        <v>3154</v>
      </c>
    </row>
    <row r="3465" spans="1:13" ht="15.75" outlineLevel="1">
      <c r="A3465" s="10">
        <v>1769000755</v>
      </c>
      <c r="B3465" s="11">
        <v>755</v>
      </c>
      <c r="C3465" s="19">
        <v>769000</v>
      </c>
      <c r="D3465" s="13">
        <v>1</v>
      </c>
      <c r="E3465" s="136" t="s">
        <v>3154</v>
      </c>
      <c r="F3465" s="15" t="s">
        <v>1774</v>
      </c>
      <c r="G3465" s="137" t="s">
        <v>3154</v>
      </c>
      <c r="H3465" s="13" t="s">
        <v>31</v>
      </c>
      <c r="I3465" s="126" t="s">
        <v>3154</v>
      </c>
      <c r="J3465" s="126" t="s">
        <v>3154</v>
      </c>
      <c r="K3465" s="17">
        <f>VLOOKUP(A3465,[4]גיליון1!$A$1574:$P$7681,10,0)</f>
        <v>0</v>
      </c>
      <c r="L3465" s="17">
        <f>VLOOKUP(A3465,'[2]2023'!$A$9:$I$7853,9,0)</f>
        <v>0</v>
      </c>
      <c r="M3465" s="140" t="s">
        <v>3154</v>
      </c>
    </row>
    <row r="3466" spans="1:13" ht="15.75" outlineLevel="1">
      <c r="A3466" s="10">
        <v>1769000780</v>
      </c>
      <c r="B3466" s="11">
        <v>780</v>
      </c>
      <c r="C3466" s="19">
        <v>769000</v>
      </c>
      <c r="D3466" s="13">
        <v>1</v>
      </c>
      <c r="E3466" s="136" t="s">
        <v>3154</v>
      </c>
      <c r="F3466" s="15" t="s">
        <v>1782</v>
      </c>
      <c r="G3466" s="137" t="s">
        <v>3154</v>
      </c>
      <c r="H3466" s="13" t="s">
        <v>34</v>
      </c>
      <c r="I3466" s="16">
        <f t="shared" si="183"/>
        <v>3.331708397961445</v>
      </c>
      <c r="J3466" s="126" t="s">
        <v>3154</v>
      </c>
      <c r="K3466" s="17">
        <v>1954900</v>
      </c>
      <c r="L3466" s="17">
        <f>VLOOKUP(A3466,'[2]2023'!$A$9:$I$7853,9,0)</f>
        <v>451300</v>
      </c>
      <c r="M3466" s="18">
        <f>VLOOKUP(A3466,[3]data1683177749303!$A$2:$J$6448,10,0)</f>
        <v>609177.77</v>
      </c>
    </row>
    <row r="3467" spans="1:13" ht="15.75" outlineLevel="1">
      <c r="A3467" s="10">
        <v>1769000781</v>
      </c>
      <c r="B3467" s="11">
        <v>781</v>
      </c>
      <c r="C3467" s="19">
        <v>769000</v>
      </c>
      <c r="D3467" s="13">
        <v>1</v>
      </c>
      <c r="E3467" s="136" t="s">
        <v>3154</v>
      </c>
      <c r="F3467" s="15" t="s">
        <v>1783</v>
      </c>
      <c r="G3467" s="137" t="s">
        <v>3154</v>
      </c>
      <c r="H3467" s="13" t="s">
        <v>34</v>
      </c>
      <c r="I3467" s="16">
        <f t="shared" si="183"/>
        <v>-9.9415204678362623E-2</v>
      </c>
      <c r="J3467" s="126" t="s">
        <v>3154</v>
      </c>
      <c r="K3467" s="17">
        <v>15400</v>
      </c>
      <c r="L3467" s="17">
        <f>VLOOKUP(A3467,'[2]2023'!$A$9:$I$7853,9,0)</f>
        <v>17100</v>
      </c>
      <c r="M3467" s="18">
        <f>VLOOKUP(A3467,[3]data1683177749303!$A$2:$J$6448,10,0)</f>
        <v>0</v>
      </c>
    </row>
    <row r="3468" spans="1:13" ht="15.75" outlineLevel="1">
      <c r="A3468" s="10">
        <v>1769000782</v>
      </c>
      <c r="B3468" s="11">
        <v>782</v>
      </c>
      <c r="C3468" s="19">
        <v>769000</v>
      </c>
      <c r="D3468" s="13">
        <v>1</v>
      </c>
      <c r="E3468" s="136" t="s">
        <v>3154</v>
      </c>
      <c r="F3468" s="15" t="s">
        <v>1784</v>
      </c>
      <c r="G3468" s="137" t="s">
        <v>3154</v>
      </c>
      <c r="H3468" s="13" t="s">
        <v>34</v>
      </c>
      <c r="I3468" s="16">
        <f t="shared" si="183"/>
        <v>0</v>
      </c>
      <c r="J3468" s="126" t="s">
        <v>3154</v>
      </c>
      <c r="K3468" s="17">
        <f>VLOOKUP(A3468,[4]גיליון1!$A$1574:$P$7681,10,0)</f>
        <v>397000</v>
      </c>
      <c r="L3468" s="17">
        <f>VLOOKUP(A3468,'[2]2023'!$A$9:$I$7853,9,0)</f>
        <v>397000</v>
      </c>
      <c r="M3468" s="18">
        <f>VLOOKUP(A3468,[3]data1683177749303!$A$2:$J$6448,10,0)</f>
        <v>381000</v>
      </c>
    </row>
    <row r="3469" spans="1:13" ht="15.75" outlineLevel="1">
      <c r="A3469" s="10">
        <v>1769000783</v>
      </c>
      <c r="B3469" s="11">
        <v>783</v>
      </c>
      <c r="C3469" s="19">
        <v>769000</v>
      </c>
      <c r="D3469" s="13">
        <v>1</v>
      </c>
      <c r="E3469" s="136" t="s">
        <v>3154</v>
      </c>
      <c r="F3469" s="15" t="s">
        <v>1785</v>
      </c>
      <c r="G3469" s="137" t="s">
        <v>3154</v>
      </c>
      <c r="H3469" s="13" t="s">
        <v>34</v>
      </c>
      <c r="I3469" s="126" t="s">
        <v>3154</v>
      </c>
      <c r="J3469" s="126" t="s">
        <v>3154</v>
      </c>
      <c r="K3469" s="17">
        <f>VLOOKUP(A3469,[4]גיליון1!$A$1574:$P$7681,10,0)</f>
        <v>0</v>
      </c>
      <c r="L3469" s="17">
        <f>VLOOKUP(A3469,'[2]2023'!$A$9:$I$7853,9,0)</f>
        <v>0</v>
      </c>
      <c r="M3469" s="18">
        <f>VLOOKUP(A3469,[3]data1683177749303!$A$2:$J$6448,10,0)</f>
        <v>0</v>
      </c>
    </row>
    <row r="3470" spans="1:13" s="97" customFormat="1" ht="15.75" outlineLevel="1">
      <c r="A3470" s="10">
        <v>1769000784</v>
      </c>
      <c r="B3470" s="11">
        <v>784</v>
      </c>
      <c r="C3470" s="19">
        <v>769000</v>
      </c>
      <c r="D3470" s="13">
        <v>1</v>
      </c>
      <c r="E3470" s="136" t="s">
        <v>3154</v>
      </c>
      <c r="F3470" s="15" t="s">
        <v>1786</v>
      </c>
      <c r="G3470" s="137" t="s">
        <v>3154</v>
      </c>
      <c r="H3470" s="13" t="s">
        <v>34</v>
      </c>
      <c r="I3470" s="16">
        <f t="shared" si="183"/>
        <v>-9.2144638403990009E-2</v>
      </c>
      <c r="J3470" s="139" t="s">
        <v>3154</v>
      </c>
      <c r="K3470" s="17">
        <f>VLOOKUP(A3470,[4]גיליון1!$A$1574:$P$7681,10,0)</f>
        <v>1456200</v>
      </c>
      <c r="L3470" s="17">
        <f>VLOOKUP(A3470,'[2]2023'!$A$9:$I$7853,9,0)</f>
        <v>1604000</v>
      </c>
      <c r="M3470" s="18">
        <f>VLOOKUP(A3470,[3]data1683177749303!$A$2:$J$6448,10,0)</f>
        <v>1592969</v>
      </c>
    </row>
    <row r="3471" spans="1:13" ht="15.75" outlineLevel="1">
      <c r="A3471" s="10">
        <v>1769000785</v>
      </c>
      <c r="B3471" s="11">
        <v>785</v>
      </c>
      <c r="C3471" s="19">
        <v>769000</v>
      </c>
      <c r="D3471" s="13">
        <v>1</v>
      </c>
      <c r="E3471" s="136" t="s">
        <v>3154</v>
      </c>
      <c r="F3471" s="15" t="s">
        <v>1787</v>
      </c>
      <c r="G3471" s="137" t="s">
        <v>3154</v>
      </c>
      <c r="H3471" s="13" t="s">
        <v>34</v>
      </c>
      <c r="I3471" s="126" t="s">
        <v>3154</v>
      </c>
      <c r="J3471" s="126" t="s">
        <v>3154</v>
      </c>
      <c r="K3471" s="17">
        <f>VLOOKUP(A3471,[4]גיליון1!$A$1574:$P$7681,10,0)</f>
        <v>0</v>
      </c>
      <c r="L3471" s="17">
        <f>VLOOKUP(A3471,'[2]2023'!$A$9:$I$7853,9,0)</f>
        <v>0</v>
      </c>
      <c r="M3471" s="18">
        <f>VLOOKUP(A3471,[3]data1683177749303!$A$2:$J$6448,10,0)</f>
        <v>0</v>
      </c>
    </row>
    <row r="3472" spans="1:13" ht="15.75" outlineLevel="1">
      <c r="A3472" s="10">
        <v>1769000786</v>
      </c>
      <c r="B3472" s="11">
        <v>786</v>
      </c>
      <c r="C3472" s="19">
        <v>769000</v>
      </c>
      <c r="D3472" s="13">
        <v>1</v>
      </c>
      <c r="E3472" s="136" t="s">
        <v>3154</v>
      </c>
      <c r="F3472" s="15" t="s">
        <v>1788</v>
      </c>
      <c r="G3472" s="137" t="s">
        <v>3154</v>
      </c>
      <c r="H3472" s="13" t="s">
        <v>34</v>
      </c>
      <c r="I3472" s="16">
        <f t="shared" si="183"/>
        <v>-9.9744245524296726E-2</v>
      </c>
      <c r="J3472" s="126" t="s">
        <v>3154</v>
      </c>
      <c r="K3472" s="17">
        <v>105600</v>
      </c>
      <c r="L3472" s="17">
        <f>VLOOKUP(A3472,'[2]2023'!$A$9:$I$7853,9,0)</f>
        <v>117300</v>
      </c>
      <c r="M3472" s="18">
        <f>VLOOKUP(A3472,[3]data1683177749303!$A$2:$J$6448,10,0)</f>
        <v>116866.04</v>
      </c>
    </row>
    <row r="3473" spans="1:13" ht="15.75" outlineLevel="1">
      <c r="A3473" s="10">
        <v>1769000787</v>
      </c>
      <c r="B3473" s="11">
        <v>787</v>
      </c>
      <c r="C3473" s="19">
        <v>769000</v>
      </c>
      <c r="D3473" s="13">
        <v>1</v>
      </c>
      <c r="E3473" s="136" t="s">
        <v>3154</v>
      </c>
      <c r="F3473" s="15" t="s">
        <v>1789</v>
      </c>
      <c r="G3473" s="137" t="s">
        <v>3154</v>
      </c>
      <c r="H3473" s="13" t="s">
        <v>34</v>
      </c>
      <c r="I3473" s="126" t="s">
        <v>3154</v>
      </c>
      <c r="J3473" s="126" t="s">
        <v>3154</v>
      </c>
      <c r="K3473" s="17">
        <f>VLOOKUP(A3473,[4]גיליון1!$A$1574:$P$7681,10,0)</f>
        <v>0</v>
      </c>
      <c r="L3473" s="17">
        <f>VLOOKUP(A3473,'[2]2023'!$A$9:$I$7853,9,0)</f>
        <v>0</v>
      </c>
      <c r="M3473" s="18">
        <f>VLOOKUP(A3473,[3]data1683177749303!$A$2:$J$6448,10,0)</f>
        <v>0</v>
      </c>
    </row>
    <row r="3474" spans="1:13" ht="15.75" outlineLevel="1">
      <c r="A3474" s="10">
        <v>1769000800</v>
      </c>
      <c r="B3474" s="11">
        <v>800</v>
      </c>
      <c r="C3474" s="19">
        <v>769000</v>
      </c>
      <c r="D3474" s="13">
        <v>1</v>
      </c>
      <c r="E3474" s="136" t="s">
        <v>3154</v>
      </c>
      <c r="F3474" s="15" t="s">
        <v>1411</v>
      </c>
      <c r="G3474" s="137" t="s">
        <v>3154</v>
      </c>
      <c r="H3474" s="13" t="s">
        <v>11</v>
      </c>
      <c r="I3474" s="126" t="s">
        <v>3154</v>
      </c>
      <c r="J3474" s="126" t="s">
        <v>3154</v>
      </c>
      <c r="K3474" s="17">
        <f>VLOOKUP(A3474,[4]גיליון1!$A$1574:$P$7681,10,0)</f>
        <v>0</v>
      </c>
      <c r="L3474" s="17">
        <f>VLOOKUP(A3474,'[2]2023'!$A$9:$I$7853,9,0)</f>
        <v>0</v>
      </c>
      <c r="M3474" s="140" t="s">
        <v>3154</v>
      </c>
    </row>
    <row r="3475" spans="1:13" ht="15.75" outlineLevel="1">
      <c r="A3475" s="10">
        <v>1769000810</v>
      </c>
      <c r="B3475" s="11">
        <v>810</v>
      </c>
      <c r="C3475" s="19">
        <v>769000</v>
      </c>
      <c r="D3475" s="13">
        <v>1</v>
      </c>
      <c r="E3475" s="136" t="s">
        <v>3154</v>
      </c>
      <c r="F3475" s="15" t="s">
        <v>1790</v>
      </c>
      <c r="G3475" s="137" t="s">
        <v>3154</v>
      </c>
      <c r="H3475" s="13" t="s">
        <v>34</v>
      </c>
      <c r="I3475" s="126" t="s">
        <v>3154</v>
      </c>
      <c r="J3475" s="126" t="s">
        <v>3154</v>
      </c>
      <c r="K3475" s="17">
        <f>VLOOKUP(A3475,[4]גיליון1!$A$1574:$P$7681,10,0)</f>
        <v>187600</v>
      </c>
      <c r="L3475" s="17">
        <f>VLOOKUP(A3475,'[2]2023'!$A$9:$I$7853,9,0)</f>
        <v>130000</v>
      </c>
      <c r="M3475" s="18">
        <f>VLOOKUP(A3475,[3]data1683177749303!$A$2:$J$6448,10,0)</f>
        <v>0</v>
      </c>
    </row>
    <row r="3476" spans="1:13" ht="15.75" outlineLevel="1">
      <c r="A3476" s="10">
        <v>1769000811</v>
      </c>
      <c r="B3476" s="11">
        <v>811</v>
      </c>
      <c r="C3476" s="19">
        <v>769000</v>
      </c>
      <c r="D3476" s="13">
        <v>1</v>
      </c>
      <c r="E3476" s="136" t="s">
        <v>3154</v>
      </c>
      <c r="F3476" s="15" t="s">
        <v>1791</v>
      </c>
      <c r="G3476" s="137" t="s">
        <v>3154</v>
      </c>
      <c r="H3476" s="13" t="s">
        <v>34</v>
      </c>
      <c r="I3476" s="16">
        <f t="shared" si="183"/>
        <v>-9.972299168975074E-2</v>
      </c>
      <c r="J3476" s="126" t="s">
        <v>3154</v>
      </c>
      <c r="K3476" s="17">
        <v>97500</v>
      </c>
      <c r="L3476" s="17">
        <f>VLOOKUP(A3476,'[2]2023'!$A$9:$I$7853,9,0)</f>
        <v>108300</v>
      </c>
      <c r="M3476" s="18">
        <f>VLOOKUP(A3476,[3]data1683177749303!$A$2:$J$6448,10,0)</f>
        <v>80776</v>
      </c>
    </row>
    <row r="3477" spans="1:13" ht="15.75" outlineLevel="1">
      <c r="A3477" s="10">
        <v>1769000813</v>
      </c>
      <c r="B3477" s="11">
        <v>813</v>
      </c>
      <c r="C3477" s="19">
        <v>769000</v>
      </c>
      <c r="D3477" s="13">
        <v>1</v>
      </c>
      <c r="E3477" s="136" t="s">
        <v>3154</v>
      </c>
      <c r="F3477" s="15" t="s">
        <v>1792</v>
      </c>
      <c r="G3477" s="137" t="s">
        <v>3154</v>
      </c>
      <c r="H3477" s="13" t="s">
        <v>34</v>
      </c>
      <c r="I3477" s="16">
        <f t="shared" si="183"/>
        <v>-9.9099099099099086E-2</v>
      </c>
      <c r="J3477" s="126" t="s">
        <v>3154</v>
      </c>
      <c r="K3477" s="17">
        <v>30000</v>
      </c>
      <c r="L3477" s="17">
        <f>VLOOKUP(A3477,'[2]2023'!$A$9:$I$7853,9,0)</f>
        <v>33300</v>
      </c>
      <c r="M3477" s="18">
        <f>VLOOKUP(A3477,[3]data1683177749303!$A$2:$J$6448,10,0)</f>
        <v>33300</v>
      </c>
    </row>
    <row r="3478" spans="1:13" ht="15.75" outlineLevel="1">
      <c r="A3478" s="10">
        <v>1769000815</v>
      </c>
      <c r="B3478" s="11">
        <v>815</v>
      </c>
      <c r="C3478" s="19">
        <v>769000</v>
      </c>
      <c r="D3478" s="13">
        <v>1</v>
      </c>
      <c r="E3478" s="136" t="s">
        <v>3154</v>
      </c>
      <c r="F3478" s="15" t="s">
        <v>1793</v>
      </c>
      <c r="G3478" s="137" t="s">
        <v>3154</v>
      </c>
      <c r="H3478" s="13" t="s">
        <v>34</v>
      </c>
      <c r="I3478" s="16">
        <f t="shared" si="183"/>
        <v>0.24309392265193375</v>
      </c>
      <c r="J3478" s="126" t="s">
        <v>3154</v>
      </c>
      <c r="K3478" s="17">
        <f>VLOOKUP(A3478,[4]גיליון1!$A$1574:$P$7681,10,0)</f>
        <v>22500</v>
      </c>
      <c r="L3478" s="17">
        <f>VLOOKUP(A3478,'[2]2023'!$A$9:$I$7853,9,0)</f>
        <v>18100</v>
      </c>
      <c r="M3478" s="18">
        <f>VLOOKUP(A3478,[3]data1683177749303!$A$2:$J$6448,10,0)</f>
        <v>18100</v>
      </c>
    </row>
    <row r="3479" spans="1:13" ht="15.75" outlineLevel="1">
      <c r="A3479" s="10">
        <v>1769000816</v>
      </c>
      <c r="B3479" s="11">
        <v>816</v>
      </c>
      <c r="C3479" s="19">
        <v>769000</v>
      </c>
      <c r="D3479" s="13">
        <v>1</v>
      </c>
      <c r="E3479" s="136" t="s">
        <v>3154</v>
      </c>
      <c r="F3479" s="15" t="s">
        <v>1794</v>
      </c>
      <c r="G3479" s="137" t="s">
        <v>3154</v>
      </c>
      <c r="H3479" s="13" t="s">
        <v>34</v>
      </c>
      <c r="I3479" s="16">
        <f t="shared" si="183"/>
        <v>0</v>
      </c>
      <c r="J3479" s="126" t="s">
        <v>3154</v>
      </c>
      <c r="K3479" s="17">
        <f>VLOOKUP(A3479,[4]גיליון1!$A$1574:$P$7681,10,0)</f>
        <v>31000</v>
      </c>
      <c r="L3479" s="17">
        <f>VLOOKUP(A3479,'[2]2023'!$A$9:$I$7853,9,0)</f>
        <v>31000</v>
      </c>
      <c r="M3479" s="18">
        <f>VLOOKUP(A3479,[3]data1683177749303!$A$2:$J$6448,10,0)</f>
        <v>0</v>
      </c>
    </row>
    <row r="3480" spans="1:13" ht="15.75" outlineLevel="1">
      <c r="A3480" s="10">
        <v>1769000819</v>
      </c>
      <c r="B3480" s="11">
        <v>819</v>
      </c>
      <c r="C3480" s="19">
        <v>769000</v>
      </c>
      <c r="D3480" s="13">
        <v>1</v>
      </c>
      <c r="E3480" s="136" t="s">
        <v>3154</v>
      </c>
      <c r="F3480" s="15" t="s">
        <v>1795</v>
      </c>
      <c r="G3480" s="137" t="s">
        <v>3154</v>
      </c>
      <c r="H3480" s="13" t="s">
        <v>34</v>
      </c>
      <c r="I3480" s="126" t="s">
        <v>3154</v>
      </c>
      <c r="J3480" s="126" t="s">
        <v>3154</v>
      </c>
      <c r="K3480" s="17">
        <f>VLOOKUP(A3480,[4]גיליון1!$A$1574:$P$7681,10,0)</f>
        <v>0</v>
      </c>
      <c r="L3480" s="17">
        <f>VLOOKUP(A3480,'[2]2023'!$A$9:$I$7853,9,0)</f>
        <v>0</v>
      </c>
      <c r="M3480" s="140" t="s">
        <v>3154</v>
      </c>
    </row>
    <row r="3481" spans="1:13" s="101" customFormat="1" ht="15.75" outlineLevel="1">
      <c r="A3481" s="10">
        <v>1769000820</v>
      </c>
      <c r="B3481" s="11">
        <v>820</v>
      </c>
      <c r="C3481" s="19">
        <v>769000</v>
      </c>
      <c r="D3481" s="13">
        <v>1</v>
      </c>
      <c r="E3481" s="136" t="s">
        <v>3154</v>
      </c>
      <c r="F3481" s="15" t="s">
        <v>1796</v>
      </c>
      <c r="G3481" s="137" t="s">
        <v>3154</v>
      </c>
      <c r="H3481" s="13" t="s">
        <v>34</v>
      </c>
      <c r="I3481" s="16">
        <f t="shared" si="183"/>
        <v>0</v>
      </c>
      <c r="J3481" s="126" t="s">
        <v>3154</v>
      </c>
      <c r="K3481" s="17">
        <f>VLOOKUP(A3481,[4]גיליון1!$A$1574:$P$7681,10,0)</f>
        <v>494000</v>
      </c>
      <c r="L3481" s="17">
        <f>VLOOKUP(A3481,'[2]2023'!$A$9:$I$7853,9,0)</f>
        <v>494000</v>
      </c>
      <c r="M3481" s="18">
        <f>VLOOKUP(A3481,[3]data1683177749303!$A$2:$J$6448,10,0)</f>
        <v>493999</v>
      </c>
    </row>
    <row r="3482" spans="1:13" ht="15.75" outlineLevel="1">
      <c r="A3482" s="10">
        <v>1769000821</v>
      </c>
      <c r="B3482" s="11">
        <v>821</v>
      </c>
      <c r="C3482" s="19">
        <v>769000</v>
      </c>
      <c r="D3482" s="13">
        <v>1</v>
      </c>
      <c r="E3482" s="136" t="s">
        <v>3154</v>
      </c>
      <c r="F3482" s="15" t="s">
        <v>1797</v>
      </c>
      <c r="G3482" s="137" t="s">
        <v>3154</v>
      </c>
      <c r="H3482" s="13" t="s">
        <v>34</v>
      </c>
      <c r="I3482" s="16">
        <f t="shared" si="183"/>
        <v>-0.10014306151645203</v>
      </c>
      <c r="J3482" s="126" t="s">
        <v>3154</v>
      </c>
      <c r="K3482" s="17">
        <v>125800</v>
      </c>
      <c r="L3482" s="17">
        <f>VLOOKUP(A3482,'[2]2023'!$A$9:$I$7853,9,0)</f>
        <v>139800</v>
      </c>
      <c r="M3482" s="18">
        <f>VLOOKUP(A3482,[3]data1683177749303!$A$2:$J$6448,10,0)</f>
        <v>128397</v>
      </c>
    </row>
    <row r="3483" spans="1:13" ht="15.75" outlineLevel="1">
      <c r="A3483" s="10">
        <v>1769000822</v>
      </c>
      <c r="B3483" s="11">
        <v>822</v>
      </c>
      <c r="C3483" s="19">
        <v>769000</v>
      </c>
      <c r="D3483" s="13">
        <v>1</v>
      </c>
      <c r="E3483" s="136" t="s">
        <v>3154</v>
      </c>
      <c r="F3483" s="15" t="s">
        <v>1798</v>
      </c>
      <c r="G3483" s="137" t="s">
        <v>3154</v>
      </c>
      <c r="H3483" s="13" t="s">
        <v>34</v>
      </c>
      <c r="I3483" s="126" t="s">
        <v>3154</v>
      </c>
      <c r="J3483" s="126" t="s">
        <v>3154</v>
      </c>
      <c r="K3483" s="17">
        <f>VLOOKUP(A3483,[4]גיליון1!$A$1574:$P$7681,10,0)</f>
        <v>0</v>
      </c>
      <c r="L3483" s="17">
        <f>VLOOKUP(A3483,'[2]2023'!$A$9:$I$7853,9,0)</f>
        <v>0</v>
      </c>
      <c r="M3483" s="140" t="s">
        <v>3154</v>
      </c>
    </row>
    <row r="3484" spans="1:13" ht="15.75" outlineLevel="1">
      <c r="A3484" s="10">
        <v>1769000880</v>
      </c>
      <c r="B3484" s="11">
        <v>880</v>
      </c>
      <c r="C3484" s="19">
        <v>769000</v>
      </c>
      <c r="D3484" s="13">
        <v>1</v>
      </c>
      <c r="E3484" s="136" t="s">
        <v>3154</v>
      </c>
      <c r="F3484" s="15" t="s">
        <v>859</v>
      </c>
      <c r="G3484" s="137" t="s">
        <v>3154</v>
      </c>
      <c r="H3484" s="13" t="s">
        <v>34</v>
      </c>
      <c r="I3484" s="126" t="s">
        <v>3154</v>
      </c>
      <c r="J3484" s="126" t="s">
        <v>3154</v>
      </c>
      <c r="K3484" s="17">
        <f>VLOOKUP(A3484,[4]גיליון1!$A$1574:$P$7681,10,0)</f>
        <v>0</v>
      </c>
      <c r="L3484" s="17">
        <f>VLOOKUP(A3484,'[2]2023'!$A$9:$I$7853,9,0)</f>
        <v>0</v>
      </c>
      <c r="M3484" s="140" t="s">
        <v>3154</v>
      </c>
    </row>
    <row r="3485" spans="1:13" ht="15.75" outlineLevel="1">
      <c r="A3485" s="10">
        <v>1769000882</v>
      </c>
      <c r="B3485" s="11">
        <v>882</v>
      </c>
      <c r="C3485" s="19">
        <v>769000</v>
      </c>
      <c r="D3485" s="13">
        <v>1</v>
      </c>
      <c r="E3485" s="136" t="s">
        <v>3154</v>
      </c>
      <c r="F3485" s="15" t="s">
        <v>1799</v>
      </c>
      <c r="G3485" s="137" t="s">
        <v>3154</v>
      </c>
      <c r="H3485" s="13" t="s">
        <v>34</v>
      </c>
      <c r="I3485" s="126" t="s">
        <v>3154</v>
      </c>
      <c r="J3485" s="126" t="s">
        <v>3154</v>
      </c>
      <c r="K3485" s="17">
        <f>VLOOKUP(A3485,[4]גיליון1!$A$1574:$P$7681,10,0)</f>
        <v>0</v>
      </c>
      <c r="L3485" s="17">
        <f>VLOOKUP(A3485,'[2]2023'!$A$9:$I$7853,9,0)</f>
        <v>0</v>
      </c>
      <c r="M3485" s="18">
        <f>VLOOKUP(A3485,[3]data1683177749303!$A$2:$J$6448,10,0)</f>
        <v>0</v>
      </c>
    </row>
    <row r="3486" spans="1:13" ht="15.75" outlineLevel="1">
      <c r="A3486" s="10">
        <v>1769000884</v>
      </c>
      <c r="B3486" s="11">
        <v>884</v>
      </c>
      <c r="C3486" s="19">
        <v>769000</v>
      </c>
      <c r="D3486" s="13">
        <v>1</v>
      </c>
      <c r="E3486" s="136" t="s">
        <v>3154</v>
      </c>
      <c r="F3486" s="15" t="s">
        <v>1800</v>
      </c>
      <c r="G3486" s="137" t="s">
        <v>3154</v>
      </c>
      <c r="H3486" s="13" t="s">
        <v>34</v>
      </c>
      <c r="I3486" s="16">
        <f t="shared" si="183"/>
        <v>-0.10185185185185186</v>
      </c>
      <c r="J3486" s="126" t="s">
        <v>3154</v>
      </c>
      <c r="K3486" s="17">
        <v>9700</v>
      </c>
      <c r="L3486" s="17">
        <f>VLOOKUP(A3486,'[2]2023'!$A$9:$I$7853,9,0)</f>
        <v>10800</v>
      </c>
      <c r="M3486" s="18">
        <f>VLOOKUP(A3486,[3]data1683177749303!$A$2:$J$6448,10,0)</f>
        <v>1287</v>
      </c>
    </row>
    <row r="3487" spans="1:13" ht="15.75" outlineLevel="1">
      <c r="A3487" s="10">
        <v>1769000885</v>
      </c>
      <c r="B3487" s="11">
        <v>885</v>
      </c>
      <c r="C3487" s="19">
        <v>769000</v>
      </c>
      <c r="D3487" s="13">
        <v>1</v>
      </c>
      <c r="E3487" s="136" t="s">
        <v>3154</v>
      </c>
      <c r="F3487" s="15" t="s">
        <v>1801</v>
      </c>
      <c r="G3487" s="137" t="s">
        <v>3154</v>
      </c>
      <c r="H3487" s="13" t="s">
        <v>34</v>
      </c>
      <c r="I3487" s="16">
        <f t="shared" si="183"/>
        <v>0</v>
      </c>
      <c r="J3487" s="126" t="s">
        <v>3154</v>
      </c>
      <c r="K3487" s="17">
        <f>VLOOKUP(A3487,[4]גיליון1!$A$1574:$P$7681,10,0)</f>
        <v>47500</v>
      </c>
      <c r="L3487" s="17">
        <f>VLOOKUP(A3487,'[2]2023'!$A$9:$I$7853,9,0)</f>
        <v>47500</v>
      </c>
      <c r="M3487" s="18">
        <f>VLOOKUP(A3487,[3]data1683177749303!$A$2:$J$6448,10,0)</f>
        <v>47502</v>
      </c>
    </row>
    <row r="3488" spans="1:13" ht="16.5" thickBot="1">
      <c r="A3488" s="10">
        <v>1769000961</v>
      </c>
      <c r="B3488" s="11">
        <v>961</v>
      </c>
      <c r="C3488" s="19">
        <v>769000</v>
      </c>
      <c r="D3488" s="13">
        <v>1</v>
      </c>
      <c r="E3488" s="136" t="s">
        <v>3154</v>
      </c>
      <c r="F3488" s="15" t="s">
        <v>79</v>
      </c>
      <c r="G3488" s="137" t="s">
        <v>3154</v>
      </c>
      <c r="H3488" s="13" t="s">
        <v>34</v>
      </c>
      <c r="I3488" s="126" t="s">
        <v>3154</v>
      </c>
      <c r="J3488" s="126" t="s">
        <v>3154</v>
      </c>
      <c r="K3488" s="17">
        <f>VLOOKUP(A3488,[4]גיליון1!$A$1574:$P$7681,10,0)</f>
        <v>0</v>
      </c>
      <c r="L3488" s="17">
        <f>VLOOKUP(A3488,'[2]2023'!$A$9:$I$7853,9,0)</f>
        <v>0</v>
      </c>
      <c r="M3488" s="140" t="s">
        <v>3154</v>
      </c>
    </row>
    <row r="3489" spans="1:13" ht="16.5" outlineLevel="1" thickBot="1">
      <c r="A3489" s="125" t="s">
        <v>3154</v>
      </c>
      <c r="B3489" s="25" t="s">
        <v>1802</v>
      </c>
      <c r="C3489" s="146" t="s">
        <v>3154</v>
      </c>
      <c r="D3489" s="146" t="s">
        <v>3154</v>
      </c>
      <c r="E3489" s="147" t="s">
        <v>3154</v>
      </c>
      <c r="F3489" s="28" t="s">
        <v>320</v>
      </c>
      <c r="G3489" s="153" t="s">
        <v>3154</v>
      </c>
      <c r="H3489" s="146" t="s">
        <v>3154</v>
      </c>
      <c r="I3489" s="29">
        <f t="shared" si="183"/>
        <v>0.3652520856002901</v>
      </c>
      <c r="J3489" s="127" t="s">
        <v>3154</v>
      </c>
      <c r="K3489" s="37">
        <f t="shared" ref="K3489:M3489" si="184">SUBTOTAL(9,K3439:K3488)</f>
        <v>5269600</v>
      </c>
      <c r="L3489" s="37">
        <f t="shared" si="184"/>
        <v>3859800</v>
      </c>
      <c r="M3489" s="38">
        <f t="shared" si="184"/>
        <v>3739304.7800000003</v>
      </c>
    </row>
    <row r="3490" spans="1:13" ht="15.75" outlineLevel="1">
      <c r="A3490" s="10">
        <v>17691000</v>
      </c>
      <c r="B3490" s="32">
        <v>0</v>
      </c>
      <c r="C3490" s="49">
        <v>769100</v>
      </c>
      <c r="D3490" s="34">
        <v>1</v>
      </c>
      <c r="E3490" s="151" t="s">
        <v>3154</v>
      </c>
      <c r="F3490" s="35" t="s">
        <v>1803</v>
      </c>
      <c r="G3490" s="152" t="s">
        <v>3154</v>
      </c>
      <c r="H3490" s="34" t="s">
        <v>11</v>
      </c>
      <c r="I3490" s="142" t="s">
        <v>3154</v>
      </c>
      <c r="J3490" s="142" t="s">
        <v>3154</v>
      </c>
      <c r="K3490" s="17">
        <f>VLOOKUP(A3490,[4]גיליון1!$A$1574:$P$7681,10,0)</f>
        <v>0</v>
      </c>
      <c r="L3490" s="139" t="s">
        <v>3154</v>
      </c>
      <c r="M3490" s="140" t="s">
        <v>3154</v>
      </c>
    </row>
    <row r="3491" spans="1:13" ht="15.75" outlineLevel="1">
      <c r="A3491" s="10">
        <v>1769100119</v>
      </c>
      <c r="B3491" s="11">
        <v>119</v>
      </c>
      <c r="C3491" s="19">
        <v>769100</v>
      </c>
      <c r="D3491" s="13">
        <v>1</v>
      </c>
      <c r="E3491" s="136" t="s">
        <v>3154</v>
      </c>
      <c r="F3491" s="15" t="s">
        <v>21</v>
      </c>
      <c r="G3491" s="137" t="s">
        <v>3154</v>
      </c>
      <c r="H3491" s="13" t="s">
        <v>20</v>
      </c>
      <c r="I3491" s="126" t="s">
        <v>3154</v>
      </c>
      <c r="J3491" s="126" t="s">
        <v>3154</v>
      </c>
      <c r="K3491" s="17">
        <f>VLOOKUP(A3491,[4]גיליון1!$A$1574:$P$7681,10,0)</f>
        <v>0</v>
      </c>
      <c r="L3491" s="17">
        <f>VLOOKUP(A3491,'[2]2023'!$A$9:$I$7853,9,0)</f>
        <v>0</v>
      </c>
      <c r="M3491" s="18">
        <f>VLOOKUP(A3491,[3]data1683177749303!$A$2:$J$6448,10,0)</f>
        <v>0</v>
      </c>
    </row>
    <row r="3492" spans="1:13" ht="15.75" outlineLevel="1">
      <c r="A3492" s="10">
        <v>1769100210</v>
      </c>
      <c r="B3492" s="11">
        <v>210</v>
      </c>
      <c r="C3492" s="19">
        <v>769100</v>
      </c>
      <c r="D3492" s="13">
        <v>1</v>
      </c>
      <c r="E3492" s="136" t="s">
        <v>3154</v>
      </c>
      <c r="F3492" s="15" t="s">
        <v>1287</v>
      </c>
      <c r="G3492" s="137" t="s">
        <v>3154</v>
      </c>
      <c r="H3492" s="13" t="s">
        <v>20</v>
      </c>
      <c r="I3492" s="126" t="s">
        <v>3154</v>
      </c>
      <c r="J3492" s="126" t="s">
        <v>3154</v>
      </c>
      <c r="K3492" s="17">
        <f>VLOOKUP(A3492,[4]גיליון1!$A$1574:$P$7681,10,0)</f>
        <v>0</v>
      </c>
      <c r="L3492" s="17">
        <f>VLOOKUP(A3492,'[2]2023'!$A$9:$I$7853,9,0)</f>
        <v>0</v>
      </c>
      <c r="M3492" s="18">
        <f>VLOOKUP(A3492,[3]data1683177749303!$A$2:$J$6448,10,0)</f>
        <v>0</v>
      </c>
    </row>
    <row r="3493" spans="1:13" ht="15.75" outlineLevel="1">
      <c r="A3493" s="10">
        <v>1769100253</v>
      </c>
      <c r="B3493" s="11">
        <v>253</v>
      </c>
      <c r="C3493" s="19">
        <v>769100</v>
      </c>
      <c r="D3493" s="13">
        <v>1</v>
      </c>
      <c r="E3493" s="136" t="s">
        <v>3154</v>
      </c>
      <c r="F3493" s="15" t="s">
        <v>1772</v>
      </c>
      <c r="G3493" s="137" t="s">
        <v>3154</v>
      </c>
      <c r="H3493" s="13" t="s">
        <v>20</v>
      </c>
      <c r="I3493" s="126" t="s">
        <v>3154</v>
      </c>
      <c r="J3493" s="126" t="s">
        <v>3154</v>
      </c>
      <c r="K3493" s="17">
        <f>VLOOKUP(A3493,[4]גיליון1!$A$1574:$P$7681,10,0)</f>
        <v>0</v>
      </c>
      <c r="L3493" s="17">
        <f>VLOOKUP(A3493,'[2]2023'!$A$9:$I$7853,9,0)</f>
        <v>0</v>
      </c>
      <c r="M3493" s="18">
        <f>VLOOKUP(A3493,[3]data1683177749303!$A$2:$J$6448,10,0)</f>
        <v>0</v>
      </c>
    </row>
    <row r="3494" spans="1:13" ht="15.75" outlineLevel="1">
      <c r="A3494" s="10">
        <v>1769100263</v>
      </c>
      <c r="B3494" s="11">
        <v>263</v>
      </c>
      <c r="C3494" s="19">
        <v>769100</v>
      </c>
      <c r="D3494" s="13">
        <v>1</v>
      </c>
      <c r="E3494" s="136" t="s">
        <v>3154</v>
      </c>
      <c r="F3494" s="15" t="s">
        <v>1804</v>
      </c>
      <c r="G3494" s="137" t="s">
        <v>3154</v>
      </c>
      <c r="H3494" s="13" t="s">
        <v>20</v>
      </c>
      <c r="I3494" s="126" t="s">
        <v>3154</v>
      </c>
      <c r="J3494" s="126" t="s">
        <v>3154</v>
      </c>
      <c r="K3494" s="17">
        <f>VLOOKUP(A3494,[4]גיליון1!$A$1574:$P$7681,10,0)</f>
        <v>0</v>
      </c>
      <c r="L3494" s="17">
        <f>VLOOKUP(A3494,'[2]2023'!$A$9:$I$7853,9,0)</f>
        <v>0</v>
      </c>
      <c r="M3494" s="140" t="s">
        <v>3154</v>
      </c>
    </row>
    <row r="3495" spans="1:13" ht="15.75" outlineLevel="1">
      <c r="A3495" s="10">
        <v>1769100433</v>
      </c>
      <c r="B3495" s="11">
        <v>433</v>
      </c>
      <c r="C3495" s="19">
        <v>769100</v>
      </c>
      <c r="D3495" s="13">
        <v>1</v>
      </c>
      <c r="E3495" s="136" t="s">
        <v>3154</v>
      </c>
      <c r="F3495" s="15" t="s">
        <v>38</v>
      </c>
      <c r="G3495" s="137" t="s">
        <v>3154</v>
      </c>
      <c r="H3495" s="13" t="s">
        <v>34</v>
      </c>
      <c r="I3495" s="126" t="s">
        <v>3154</v>
      </c>
      <c r="J3495" s="126" t="s">
        <v>3154</v>
      </c>
      <c r="K3495" s="17">
        <f>VLOOKUP(A3495,[4]גיליון1!$A$1574:$P$7681,10,0)</f>
        <v>0</v>
      </c>
      <c r="L3495" s="17">
        <f>VLOOKUP(A3495,'[2]2023'!$A$9:$I$7853,9,0)</f>
        <v>0</v>
      </c>
      <c r="M3495" s="18">
        <f>VLOOKUP(A3495,[3]data1683177749303!$A$2:$J$6448,10,0)</f>
        <v>0</v>
      </c>
    </row>
    <row r="3496" spans="1:13" ht="15.75" outlineLevel="1">
      <c r="A3496" s="10">
        <v>1769100450</v>
      </c>
      <c r="B3496" s="11">
        <v>450</v>
      </c>
      <c r="C3496" s="19">
        <v>769100</v>
      </c>
      <c r="D3496" s="13">
        <v>1</v>
      </c>
      <c r="E3496" s="136" t="s">
        <v>3154</v>
      </c>
      <c r="F3496" s="39" t="s">
        <v>46</v>
      </c>
      <c r="G3496" s="154" t="s">
        <v>3154</v>
      </c>
      <c r="H3496" s="13" t="s">
        <v>31</v>
      </c>
      <c r="I3496" s="16">
        <f t="shared" si="183"/>
        <v>-0.11764705882352944</v>
      </c>
      <c r="J3496" s="126" t="s">
        <v>3154</v>
      </c>
      <c r="K3496" s="17">
        <v>1500</v>
      </c>
      <c r="L3496" s="17">
        <f>VLOOKUP(A3496,'[2]2023'!$A$9:$I$7853,9,0)</f>
        <v>1700</v>
      </c>
      <c r="M3496" s="18">
        <f>VLOOKUP(A3496,[3]data1683177749303!$A$2:$J$6448,10,0)</f>
        <v>0</v>
      </c>
    </row>
    <row r="3497" spans="1:13" ht="15.75" outlineLevel="1">
      <c r="A3497" s="10">
        <v>1769100471</v>
      </c>
      <c r="B3497" s="11">
        <v>471</v>
      </c>
      <c r="C3497" s="19">
        <v>769100</v>
      </c>
      <c r="D3497" s="13">
        <v>1</v>
      </c>
      <c r="E3497" s="136" t="s">
        <v>3154</v>
      </c>
      <c r="F3497" s="15" t="s">
        <v>87</v>
      </c>
      <c r="G3497" s="137" t="s">
        <v>3154</v>
      </c>
      <c r="H3497" s="13" t="s">
        <v>34</v>
      </c>
      <c r="I3497" s="16">
        <f t="shared" si="183"/>
        <v>-0.11111111111111116</v>
      </c>
      <c r="J3497" s="126" t="s">
        <v>3154</v>
      </c>
      <c r="K3497" s="17">
        <v>2400</v>
      </c>
      <c r="L3497" s="17">
        <f>VLOOKUP(A3497,'[2]2023'!$A$9:$I$7853,9,0)</f>
        <v>2700</v>
      </c>
      <c r="M3497" s="18">
        <f>VLOOKUP(A3497,[3]data1683177749303!$A$2:$J$6448,10,0)</f>
        <v>730.54</v>
      </c>
    </row>
    <row r="3498" spans="1:13" ht="15.75" outlineLevel="1">
      <c r="A3498" s="10">
        <v>1769100511</v>
      </c>
      <c r="B3498" s="11">
        <v>511</v>
      </c>
      <c r="C3498" s="19">
        <v>769100</v>
      </c>
      <c r="D3498" s="13">
        <v>1</v>
      </c>
      <c r="E3498" s="136" t="s">
        <v>3154</v>
      </c>
      <c r="F3498" s="15" t="s">
        <v>88</v>
      </c>
      <c r="G3498" s="137" t="s">
        <v>3154</v>
      </c>
      <c r="H3498" s="13" t="s">
        <v>34</v>
      </c>
      <c r="I3498" s="16">
        <f t="shared" si="183"/>
        <v>-7.1428571428571397E-2</v>
      </c>
      <c r="J3498" s="126" t="s">
        <v>3154</v>
      </c>
      <c r="K3498" s="17">
        <v>1300</v>
      </c>
      <c r="L3498" s="17">
        <f>VLOOKUP(A3498,'[2]2023'!$A$9:$I$7853,9,0)</f>
        <v>1400</v>
      </c>
      <c r="M3498" s="18">
        <f>VLOOKUP(A3498,[3]data1683177749303!$A$2:$J$6448,10,0)</f>
        <v>561.44000000000005</v>
      </c>
    </row>
    <row r="3499" spans="1:13" ht="15.75" outlineLevel="1">
      <c r="A3499" s="10">
        <v>1769100540</v>
      </c>
      <c r="B3499" s="11">
        <v>540</v>
      </c>
      <c r="C3499" s="19">
        <v>769100</v>
      </c>
      <c r="D3499" s="13">
        <v>1</v>
      </c>
      <c r="E3499" s="136" t="s">
        <v>3154</v>
      </c>
      <c r="F3499" s="15" t="s">
        <v>53</v>
      </c>
      <c r="G3499" s="137" t="s">
        <v>3154</v>
      </c>
      <c r="H3499" s="13" t="s">
        <v>31</v>
      </c>
      <c r="I3499" s="126" t="s">
        <v>3154</v>
      </c>
      <c r="J3499" s="126" t="s">
        <v>3154</v>
      </c>
      <c r="K3499" s="17">
        <f>VLOOKUP(A3499,[4]גיליון1!$A$1574:$P$7681,10,0)</f>
        <v>0</v>
      </c>
      <c r="L3499" s="17">
        <f>VLOOKUP(A3499,'[2]2023'!$A$9:$I$7853,9,0)</f>
        <v>0</v>
      </c>
      <c r="M3499" s="140" t="s">
        <v>3154</v>
      </c>
    </row>
    <row r="3500" spans="1:13" ht="15.75" outlineLevel="1">
      <c r="A3500" s="10">
        <v>1769100544</v>
      </c>
      <c r="B3500" s="11">
        <v>544</v>
      </c>
      <c r="C3500" s="19">
        <v>769100</v>
      </c>
      <c r="D3500" s="13">
        <v>1</v>
      </c>
      <c r="E3500" s="136" t="s">
        <v>3154</v>
      </c>
      <c r="F3500" s="15" t="s">
        <v>56</v>
      </c>
      <c r="G3500" s="137" t="s">
        <v>3154</v>
      </c>
      <c r="H3500" s="13" t="s">
        <v>34</v>
      </c>
      <c r="I3500" s="16">
        <f t="shared" si="183"/>
        <v>-9.9630996309963082E-2</v>
      </c>
      <c r="J3500" s="126" t="s">
        <v>3154</v>
      </c>
      <c r="K3500" s="17">
        <v>24400</v>
      </c>
      <c r="L3500" s="17">
        <f>VLOOKUP(A3500,'[2]2023'!$A$9:$I$7853,9,0)</f>
        <v>27100</v>
      </c>
      <c r="M3500" s="18">
        <f>VLOOKUP(A3500,[3]data1683177749303!$A$2:$J$6448,10,0)</f>
        <v>0</v>
      </c>
    </row>
    <row r="3501" spans="1:13" ht="15.75" outlineLevel="1">
      <c r="A3501" s="10">
        <v>1769100561</v>
      </c>
      <c r="B3501" s="11">
        <v>561</v>
      </c>
      <c r="C3501" s="19">
        <v>769100</v>
      </c>
      <c r="D3501" s="13">
        <v>1</v>
      </c>
      <c r="E3501" s="136" t="s">
        <v>3154</v>
      </c>
      <c r="F3501" s="15" t="s">
        <v>59</v>
      </c>
      <c r="G3501" s="137" t="s">
        <v>3154</v>
      </c>
      <c r="H3501" s="13" t="s">
        <v>34</v>
      </c>
      <c r="I3501" s="16">
        <f t="shared" si="183"/>
        <v>-8.8888888888888906E-2</v>
      </c>
      <c r="J3501" s="126" t="s">
        <v>3154</v>
      </c>
      <c r="K3501" s="17">
        <v>4100</v>
      </c>
      <c r="L3501" s="17">
        <f>VLOOKUP(A3501,'[2]2023'!$A$9:$I$7853,9,0)</f>
        <v>4500</v>
      </c>
      <c r="M3501" s="18">
        <f>VLOOKUP(A3501,[3]data1683177749303!$A$2:$J$6448,10,0)</f>
        <v>0</v>
      </c>
    </row>
    <row r="3502" spans="1:13" ht="15.75" outlineLevel="1">
      <c r="A3502" s="10">
        <v>1769100562</v>
      </c>
      <c r="B3502" s="11">
        <v>562</v>
      </c>
      <c r="C3502" s="19">
        <v>769100</v>
      </c>
      <c r="D3502" s="13">
        <v>1</v>
      </c>
      <c r="E3502" s="136" t="s">
        <v>3154</v>
      </c>
      <c r="F3502" s="15" t="s">
        <v>60</v>
      </c>
      <c r="G3502" s="137" t="s">
        <v>3154</v>
      </c>
      <c r="H3502" s="13" t="s">
        <v>34</v>
      </c>
      <c r="I3502" s="126" t="s">
        <v>3154</v>
      </c>
      <c r="J3502" s="126" t="s">
        <v>3154</v>
      </c>
      <c r="K3502" s="17">
        <f>VLOOKUP(A3502,[4]גיליון1!$A$1574:$P$7681,10,0)</f>
        <v>0</v>
      </c>
      <c r="L3502" s="17">
        <f>VLOOKUP(A3502,'[2]2023'!$A$9:$I$7853,9,0)</f>
        <v>0</v>
      </c>
      <c r="M3502" s="140" t="s">
        <v>3154</v>
      </c>
    </row>
    <row r="3503" spans="1:13" ht="15.75" outlineLevel="1">
      <c r="A3503" s="10">
        <v>1769100723</v>
      </c>
      <c r="B3503" s="11">
        <v>723</v>
      </c>
      <c r="C3503" s="19">
        <v>769100</v>
      </c>
      <c r="D3503" s="13">
        <v>1</v>
      </c>
      <c r="E3503" s="136" t="s">
        <v>3154</v>
      </c>
      <c r="F3503" s="15" t="s">
        <v>1805</v>
      </c>
      <c r="G3503" s="137" t="s">
        <v>3154</v>
      </c>
      <c r="H3503" s="13" t="s">
        <v>34</v>
      </c>
      <c r="I3503" s="16">
        <f t="shared" si="183"/>
        <v>-9.9999999999999978E-2</v>
      </c>
      <c r="J3503" s="126" t="s">
        <v>3154</v>
      </c>
      <c r="K3503" s="17">
        <f>VLOOKUP(A3503,[4]גיליון1!$A$1574:$P$7681,10,0)</f>
        <v>900</v>
      </c>
      <c r="L3503" s="17">
        <f>VLOOKUP(A3503,'[2]2023'!$A$9:$I$7853,9,0)</f>
        <v>1000</v>
      </c>
      <c r="M3503" s="18">
        <f>VLOOKUP(A3503,[3]data1683177749303!$A$2:$J$6448,10,0)</f>
        <v>0</v>
      </c>
    </row>
    <row r="3504" spans="1:13" ht="15.75" outlineLevel="1">
      <c r="A3504" s="10">
        <v>1769100752</v>
      </c>
      <c r="B3504" s="11">
        <v>752</v>
      </c>
      <c r="C3504" s="19">
        <v>769100</v>
      </c>
      <c r="D3504" s="13">
        <v>1</v>
      </c>
      <c r="E3504" s="136" t="s">
        <v>3154</v>
      </c>
      <c r="F3504" s="15" t="s">
        <v>1806</v>
      </c>
      <c r="G3504" s="137" t="s">
        <v>3154</v>
      </c>
      <c r="H3504" s="13" t="s">
        <v>31</v>
      </c>
      <c r="I3504" s="16">
        <f t="shared" si="183"/>
        <v>-0.72916666666666674</v>
      </c>
      <c r="J3504" s="126" t="s">
        <v>3154</v>
      </c>
      <c r="K3504" s="17">
        <f>VLOOKUP(A3504,[4]גיליון1!$A$1574:$P$7681,10,0)</f>
        <v>13000</v>
      </c>
      <c r="L3504" s="17">
        <f>VLOOKUP(A3504,'[2]2023'!$A$9:$I$7853,9,0)</f>
        <v>48000</v>
      </c>
      <c r="M3504" s="18">
        <f>VLOOKUP(A3504,[3]data1683177749303!$A$2:$J$6448,10,0)</f>
        <v>11144.98</v>
      </c>
    </row>
    <row r="3505" spans="1:13" ht="15.75" outlineLevel="1">
      <c r="A3505" s="10">
        <v>1769100763</v>
      </c>
      <c r="B3505" s="11">
        <v>763</v>
      </c>
      <c r="C3505" s="19">
        <v>769100</v>
      </c>
      <c r="D3505" s="13">
        <v>1</v>
      </c>
      <c r="E3505" s="136" t="s">
        <v>3154</v>
      </c>
      <c r="F3505" s="15" t="s">
        <v>1804</v>
      </c>
      <c r="G3505" s="137" t="s">
        <v>3154</v>
      </c>
      <c r="H3505" s="13" t="s">
        <v>31</v>
      </c>
      <c r="I3505" s="126" t="s">
        <v>3154</v>
      </c>
      <c r="J3505" s="126" t="s">
        <v>3154</v>
      </c>
      <c r="K3505" s="17">
        <f>VLOOKUP(A3505,[4]גיליון1!$A$1574:$P$7681,10,0)</f>
        <v>0</v>
      </c>
      <c r="L3505" s="17">
        <f>VLOOKUP(A3505,'[2]2023'!$A$9:$I$7853,9,0)</f>
        <v>0</v>
      </c>
      <c r="M3505" s="140" t="s">
        <v>3154</v>
      </c>
    </row>
    <row r="3506" spans="1:13" ht="15.75" outlineLevel="1">
      <c r="A3506" s="10">
        <v>1769100780</v>
      </c>
      <c r="B3506" s="11">
        <v>780</v>
      </c>
      <c r="C3506" s="19">
        <v>769100</v>
      </c>
      <c r="D3506" s="13">
        <v>1</v>
      </c>
      <c r="E3506" s="136" t="s">
        <v>3154</v>
      </c>
      <c r="F3506" s="15" t="s">
        <v>1807</v>
      </c>
      <c r="G3506" s="137" t="s">
        <v>3154</v>
      </c>
      <c r="H3506" s="13" t="s">
        <v>31</v>
      </c>
      <c r="I3506" s="126" t="s">
        <v>3154</v>
      </c>
      <c r="J3506" s="126" t="s">
        <v>3154</v>
      </c>
      <c r="K3506" s="17">
        <f>VLOOKUP(A3506,[4]גיליון1!$A$1574:$P$7681,10,0)</f>
        <v>0</v>
      </c>
      <c r="L3506" s="17">
        <f>VLOOKUP(A3506,'[2]2023'!$A$9:$I$7853,9,0)</f>
        <v>0</v>
      </c>
      <c r="M3506" s="18">
        <f>VLOOKUP(A3506,[3]data1683177749303!$A$2:$J$6448,10,0)</f>
        <v>0</v>
      </c>
    </row>
    <row r="3507" spans="1:13" ht="15.75" outlineLevel="1">
      <c r="A3507" s="10">
        <v>1769100781</v>
      </c>
      <c r="B3507" s="11">
        <v>781</v>
      </c>
      <c r="C3507" s="19">
        <v>769100</v>
      </c>
      <c r="D3507" s="13">
        <v>1</v>
      </c>
      <c r="E3507" s="136" t="s">
        <v>3154</v>
      </c>
      <c r="F3507" s="15" t="s">
        <v>1808</v>
      </c>
      <c r="G3507" s="137" t="s">
        <v>3154</v>
      </c>
      <c r="H3507" s="13" t="s">
        <v>34</v>
      </c>
      <c r="I3507" s="16">
        <f t="shared" si="183"/>
        <v>-0.10144927536231885</v>
      </c>
      <c r="J3507" s="126" t="s">
        <v>3154</v>
      </c>
      <c r="K3507" s="17">
        <v>18600</v>
      </c>
      <c r="L3507" s="17">
        <f>VLOOKUP(A3507,'[2]2023'!$A$9:$I$7853,9,0)</f>
        <v>20700</v>
      </c>
      <c r="M3507" s="18">
        <f>VLOOKUP(A3507,[3]data1683177749303!$A$2:$J$6448,10,0)</f>
        <v>20665.02</v>
      </c>
    </row>
    <row r="3508" spans="1:13" ht="15.75" outlineLevel="1">
      <c r="A3508" s="10">
        <v>1769100782</v>
      </c>
      <c r="B3508" s="11">
        <v>782</v>
      </c>
      <c r="C3508" s="19">
        <v>769100</v>
      </c>
      <c r="D3508" s="13">
        <v>1</v>
      </c>
      <c r="E3508" s="136" t="s">
        <v>3154</v>
      </c>
      <c r="F3508" s="15" t="s">
        <v>1809</v>
      </c>
      <c r="G3508" s="137" t="s">
        <v>3154</v>
      </c>
      <c r="H3508" s="13" t="s">
        <v>34</v>
      </c>
      <c r="I3508" s="126" t="s">
        <v>3154</v>
      </c>
      <c r="J3508" s="126" t="s">
        <v>3154</v>
      </c>
      <c r="K3508" s="17">
        <f>VLOOKUP(A3508,[4]גיליון1!$A$1574:$P$7681,10,0)</f>
        <v>0</v>
      </c>
      <c r="L3508" s="17">
        <f>VLOOKUP(A3508,'[2]2023'!$A$9:$I$7853,9,0)</f>
        <v>0</v>
      </c>
      <c r="M3508" s="18">
        <f>VLOOKUP(A3508,[3]data1683177749303!$A$2:$J$6448,10,0)</f>
        <v>0</v>
      </c>
    </row>
    <row r="3509" spans="1:13" ht="15.75" outlineLevel="1">
      <c r="A3509" s="10">
        <v>1769100931</v>
      </c>
      <c r="B3509" s="11">
        <v>931</v>
      </c>
      <c r="C3509" s="19">
        <v>769100</v>
      </c>
      <c r="D3509" s="13">
        <v>1</v>
      </c>
      <c r="E3509" s="136" t="s">
        <v>3154</v>
      </c>
      <c r="F3509" s="15" t="s">
        <v>1594</v>
      </c>
      <c r="G3509" s="137" t="s">
        <v>3154</v>
      </c>
      <c r="H3509" s="13" t="s">
        <v>34</v>
      </c>
      <c r="I3509" s="16">
        <f t="shared" si="183"/>
        <v>-0.11111111111111116</v>
      </c>
      <c r="J3509" s="126" t="s">
        <v>3154</v>
      </c>
      <c r="K3509" s="17">
        <v>1600</v>
      </c>
      <c r="L3509" s="17">
        <f>VLOOKUP(A3509,'[2]2023'!$A$9:$I$7853,9,0)</f>
        <v>1800</v>
      </c>
      <c r="M3509" s="18">
        <f>VLOOKUP(A3509,[3]data1683177749303!$A$2:$J$6448,10,0)</f>
        <v>1045.4000000000001</v>
      </c>
    </row>
    <row r="3510" spans="1:13" ht="16.5" thickBot="1">
      <c r="A3510" s="10">
        <v>1769100961</v>
      </c>
      <c r="B3510" s="11">
        <v>961</v>
      </c>
      <c r="C3510" s="19">
        <v>769100</v>
      </c>
      <c r="D3510" s="13">
        <v>1</v>
      </c>
      <c r="E3510" s="136" t="s">
        <v>3154</v>
      </c>
      <c r="F3510" s="15" t="s">
        <v>79</v>
      </c>
      <c r="G3510" s="137" t="s">
        <v>3154</v>
      </c>
      <c r="H3510" s="13" t="s">
        <v>34</v>
      </c>
      <c r="I3510" s="126" t="s">
        <v>3154</v>
      </c>
      <c r="J3510" s="126" t="s">
        <v>3154</v>
      </c>
      <c r="K3510" s="17">
        <f>VLOOKUP(A3510,[4]גיליון1!$A$1574:$P$7681,10,0)</f>
        <v>0</v>
      </c>
      <c r="L3510" s="17">
        <f>VLOOKUP(A3510,'[2]2023'!$A$9:$I$7853,9,0)</f>
        <v>0</v>
      </c>
      <c r="M3510" s="140" t="s">
        <v>3154</v>
      </c>
    </row>
    <row r="3511" spans="1:13" ht="16.5" outlineLevel="1" thickBot="1">
      <c r="A3511" s="125" t="s">
        <v>3154</v>
      </c>
      <c r="B3511" s="25" t="s">
        <v>1810</v>
      </c>
      <c r="C3511" s="146" t="s">
        <v>3154</v>
      </c>
      <c r="D3511" s="146" t="s">
        <v>3154</v>
      </c>
      <c r="E3511" s="147" t="s">
        <v>3154</v>
      </c>
      <c r="F3511" s="28" t="s">
        <v>1803</v>
      </c>
      <c r="G3511" s="153" t="s">
        <v>3154</v>
      </c>
      <c r="H3511" s="146" t="s">
        <v>3154</v>
      </c>
      <c r="I3511" s="29">
        <f t="shared" si="183"/>
        <v>-0.37741046831955927</v>
      </c>
      <c r="J3511" s="127" t="s">
        <v>3154</v>
      </c>
      <c r="K3511" s="37">
        <f t="shared" ref="K3511:M3511" si="185">SUBTOTAL(9,K3491:K3510)</f>
        <v>67800</v>
      </c>
      <c r="L3511" s="37">
        <f t="shared" si="185"/>
        <v>108900</v>
      </c>
      <c r="M3511" s="38">
        <f t="shared" si="185"/>
        <v>34147.379999999997</v>
      </c>
    </row>
    <row r="3512" spans="1:13" ht="15.75" outlineLevel="1">
      <c r="A3512" s="10">
        <v>17700000</v>
      </c>
      <c r="B3512" s="11">
        <v>0</v>
      </c>
      <c r="C3512" s="19">
        <v>770000</v>
      </c>
      <c r="D3512" s="13">
        <v>1</v>
      </c>
      <c r="E3512" s="136" t="s">
        <v>3154</v>
      </c>
      <c r="F3512" s="15" t="s">
        <v>355</v>
      </c>
      <c r="G3512" s="137" t="s">
        <v>3154</v>
      </c>
      <c r="H3512" s="13" t="s">
        <v>11</v>
      </c>
      <c r="I3512" s="126" t="s">
        <v>3154</v>
      </c>
      <c r="J3512" s="142" t="s">
        <v>3154</v>
      </c>
      <c r="K3512" s="17">
        <f>VLOOKUP(A3512,[4]גיליון1!$A$1574:$P$7681,10,0)</f>
        <v>0</v>
      </c>
      <c r="L3512" s="139" t="s">
        <v>3154</v>
      </c>
      <c r="M3512" s="140" t="s">
        <v>3154</v>
      </c>
    </row>
    <row r="3513" spans="1:13" ht="15.75" outlineLevel="1">
      <c r="A3513" s="10">
        <v>17720000</v>
      </c>
      <c r="B3513" s="11">
        <v>0</v>
      </c>
      <c r="C3513" s="19">
        <v>772000</v>
      </c>
      <c r="D3513" s="13">
        <v>1</v>
      </c>
      <c r="E3513" s="136" t="s">
        <v>3154</v>
      </c>
      <c r="F3513" s="15" t="s">
        <v>1811</v>
      </c>
      <c r="G3513" s="137" t="s">
        <v>3154</v>
      </c>
      <c r="H3513" s="13" t="s">
        <v>11</v>
      </c>
      <c r="I3513" s="126" t="s">
        <v>3154</v>
      </c>
      <c r="J3513" s="142" t="s">
        <v>3154</v>
      </c>
      <c r="K3513" s="17">
        <f>VLOOKUP(A3513,[4]גיליון1!$A$1574:$P$7681,10,0)</f>
        <v>0</v>
      </c>
      <c r="L3513" s="17">
        <f>VLOOKUP(A3513,'[2]2023'!$A$9:$I$7853,9,0)</f>
        <v>0</v>
      </c>
      <c r="M3513" s="140" t="s">
        <v>3154</v>
      </c>
    </row>
    <row r="3514" spans="1:13" ht="15.75" outlineLevel="1">
      <c r="A3514" s="10">
        <v>17721000</v>
      </c>
      <c r="B3514" s="11">
        <v>0</v>
      </c>
      <c r="C3514" s="19">
        <v>772100</v>
      </c>
      <c r="D3514" s="13">
        <v>1</v>
      </c>
      <c r="E3514" s="136" t="s">
        <v>3154</v>
      </c>
      <c r="F3514" s="15" t="s">
        <v>1812</v>
      </c>
      <c r="G3514" s="137" t="s">
        <v>3154</v>
      </c>
      <c r="H3514" s="13" t="s">
        <v>11</v>
      </c>
      <c r="I3514" s="126" t="s">
        <v>3154</v>
      </c>
      <c r="J3514" s="142" t="s">
        <v>3154</v>
      </c>
      <c r="K3514" s="17">
        <f>VLOOKUP(A3514,[4]גיליון1!$A$1574:$P$7681,10,0)</f>
        <v>0</v>
      </c>
      <c r="L3514" s="17">
        <f>VLOOKUP(A3514,'[2]2023'!$A$9:$I$7853,9,0)</f>
        <v>0</v>
      </c>
      <c r="M3514" s="140" t="s">
        <v>3154</v>
      </c>
    </row>
    <row r="3515" spans="1:13" ht="15.75" outlineLevel="1">
      <c r="A3515" s="10">
        <v>1772100110</v>
      </c>
      <c r="B3515" s="11">
        <v>110</v>
      </c>
      <c r="C3515" s="19">
        <v>772100</v>
      </c>
      <c r="D3515" s="13">
        <v>1</v>
      </c>
      <c r="E3515" s="136" t="s">
        <v>3154</v>
      </c>
      <c r="F3515" s="15" t="s">
        <v>19</v>
      </c>
      <c r="G3515" s="137" t="s">
        <v>3154</v>
      </c>
      <c r="H3515" s="13" t="s">
        <v>20</v>
      </c>
      <c r="I3515" s="126" t="s">
        <v>3154</v>
      </c>
      <c r="J3515" s="142" t="s">
        <v>3154</v>
      </c>
      <c r="K3515" s="17">
        <f>VLOOKUP(A3515,[4]גיליון1!$A$1574:$P$7681,10,0)</f>
        <v>0</v>
      </c>
      <c r="L3515" s="17">
        <f>VLOOKUP(A3515,'[2]2023'!$A$9:$I$7853,9,0)</f>
        <v>0</v>
      </c>
      <c r="M3515" s="18">
        <f>VLOOKUP(A3515,[3]data1683177749303!$A$2:$J$6448,10,0)</f>
        <v>0</v>
      </c>
    </row>
    <row r="3516" spans="1:13" ht="15.75" outlineLevel="1">
      <c r="A3516" s="10">
        <v>1772100119</v>
      </c>
      <c r="B3516" s="11">
        <v>119</v>
      </c>
      <c r="C3516" s="19">
        <v>772100</v>
      </c>
      <c r="D3516" s="13">
        <v>1</v>
      </c>
      <c r="E3516" s="136" t="s">
        <v>3154</v>
      </c>
      <c r="F3516" s="15" t="s">
        <v>21</v>
      </c>
      <c r="G3516" s="137" t="s">
        <v>3154</v>
      </c>
      <c r="H3516" s="13" t="s">
        <v>20</v>
      </c>
      <c r="I3516" s="16">
        <f t="shared" si="183"/>
        <v>3.3888888888888857E-2</v>
      </c>
      <c r="J3516" s="126" t="s">
        <v>3154</v>
      </c>
      <c r="K3516" s="17">
        <f>VLOOKUP(A3516,[4]גיליון1!$A$1574:$P$7681,10,0)</f>
        <v>1116600</v>
      </c>
      <c r="L3516" s="17">
        <f>VLOOKUP(A3516,'[2]2023'!$A$9:$I$7853,9,0)</f>
        <v>1080000</v>
      </c>
      <c r="M3516" s="18">
        <f>VLOOKUP(A3516,[3]data1683177749303!$A$2:$J$6448,10,0)</f>
        <v>646092.64</v>
      </c>
    </row>
    <row r="3517" spans="1:13" ht="15.75" outlineLevel="1">
      <c r="A3517" s="10">
        <v>1772100122</v>
      </c>
      <c r="B3517" s="11">
        <v>122</v>
      </c>
      <c r="C3517" s="19">
        <v>772100</v>
      </c>
      <c r="D3517" s="13">
        <v>1</v>
      </c>
      <c r="E3517" s="136" t="s">
        <v>3154</v>
      </c>
      <c r="F3517" s="15" t="s">
        <v>22</v>
      </c>
      <c r="G3517" s="137" t="s">
        <v>3154</v>
      </c>
      <c r="H3517" s="13" t="s">
        <v>20</v>
      </c>
      <c r="I3517" s="16">
        <f t="shared" si="183"/>
        <v>0</v>
      </c>
      <c r="J3517" s="126" t="s">
        <v>3154</v>
      </c>
      <c r="K3517" s="17">
        <f>VLOOKUP(A3517,[4]גיליון1!$A$1574:$P$7681,10,0)</f>
        <v>9600</v>
      </c>
      <c r="L3517" s="17">
        <f>VLOOKUP(A3517,'[2]2023'!$A$9:$I$7853,9,0)</f>
        <v>9600</v>
      </c>
      <c r="M3517" s="18">
        <f>VLOOKUP(A3517,[3]data1683177749303!$A$2:$J$6448,10,0)</f>
        <v>7584.21</v>
      </c>
    </row>
    <row r="3518" spans="1:13" ht="15.75" outlineLevel="1">
      <c r="A3518" s="10">
        <v>1772100126</v>
      </c>
      <c r="B3518" s="11">
        <v>126</v>
      </c>
      <c r="C3518" s="19">
        <v>772100</v>
      </c>
      <c r="D3518" s="13">
        <v>1</v>
      </c>
      <c r="E3518" s="136" t="s">
        <v>3154</v>
      </c>
      <c r="F3518" s="15" t="s">
        <v>23</v>
      </c>
      <c r="G3518" s="137" t="s">
        <v>3154</v>
      </c>
      <c r="H3518" s="13" t="s">
        <v>20</v>
      </c>
      <c r="I3518" s="16">
        <f t="shared" si="183"/>
        <v>0.41666666666666674</v>
      </c>
      <c r="J3518" s="126" t="s">
        <v>3154</v>
      </c>
      <c r="K3518" s="17">
        <f>VLOOKUP(A3518,[4]גיליון1!$A$1574:$P$7681,10,0)</f>
        <v>34000</v>
      </c>
      <c r="L3518" s="17">
        <f>VLOOKUP(A3518,'[2]2023'!$A$9:$I$7853,9,0)</f>
        <v>24000</v>
      </c>
      <c r="M3518" s="18">
        <f>VLOOKUP(A3518,[3]data1683177749303!$A$2:$J$6448,10,0)</f>
        <v>23127</v>
      </c>
    </row>
    <row r="3519" spans="1:13" ht="15.75" outlineLevel="1">
      <c r="A3519" s="10">
        <v>1772100130</v>
      </c>
      <c r="B3519" s="11">
        <v>130</v>
      </c>
      <c r="C3519" s="19">
        <v>772100</v>
      </c>
      <c r="D3519" s="13">
        <v>1</v>
      </c>
      <c r="E3519" s="136" t="s">
        <v>3154</v>
      </c>
      <c r="F3519" s="15" t="s">
        <v>24</v>
      </c>
      <c r="G3519" s="137" t="s">
        <v>3154</v>
      </c>
      <c r="H3519" s="13" t="s">
        <v>20</v>
      </c>
      <c r="I3519" s="16">
        <f t="shared" si="183"/>
        <v>0</v>
      </c>
      <c r="J3519" s="126" t="s">
        <v>3154</v>
      </c>
      <c r="K3519" s="17">
        <f>VLOOKUP(A3519,[4]גיליון1!$A$1574:$P$7681,10,0)</f>
        <v>54300</v>
      </c>
      <c r="L3519" s="17">
        <f>VLOOKUP(A3519,'[2]2023'!$A$9:$I$7853,9,0)</f>
        <v>54300</v>
      </c>
      <c r="M3519" s="18">
        <f>VLOOKUP(A3519,[3]data1683177749303!$A$2:$J$6448,10,0)</f>
        <v>4819.93</v>
      </c>
    </row>
    <row r="3520" spans="1:13" ht="15.75" outlineLevel="1">
      <c r="A3520" s="10">
        <v>1772100140</v>
      </c>
      <c r="B3520" s="11">
        <v>140</v>
      </c>
      <c r="C3520" s="19">
        <v>772100</v>
      </c>
      <c r="D3520" s="13">
        <v>1</v>
      </c>
      <c r="E3520" s="136" t="s">
        <v>3154</v>
      </c>
      <c r="F3520" s="15" t="s">
        <v>25</v>
      </c>
      <c r="G3520" s="137" t="s">
        <v>3154</v>
      </c>
      <c r="H3520" s="13" t="s">
        <v>20</v>
      </c>
      <c r="I3520" s="16">
        <f t="shared" si="183"/>
        <v>1.9841269841269771E-3</v>
      </c>
      <c r="J3520" s="126" t="s">
        <v>3154</v>
      </c>
      <c r="K3520" s="17">
        <f>VLOOKUP(A3520,[4]גיליון1!$A$1574:$P$7681,10,0)</f>
        <v>101000</v>
      </c>
      <c r="L3520" s="17">
        <f>VLOOKUP(A3520,'[2]2023'!$A$9:$I$7853,9,0)</f>
        <v>100800</v>
      </c>
      <c r="M3520" s="18">
        <f>VLOOKUP(A3520,[3]data1683177749303!$A$2:$J$6448,10,0)</f>
        <v>78378.28</v>
      </c>
    </row>
    <row r="3521" spans="1:13" ht="15.75" outlineLevel="1">
      <c r="A3521" s="10">
        <v>1772100350</v>
      </c>
      <c r="B3521" s="11">
        <v>350</v>
      </c>
      <c r="C3521" s="19">
        <v>772100</v>
      </c>
      <c r="D3521" s="13">
        <v>1</v>
      </c>
      <c r="E3521" s="136" t="s">
        <v>3154</v>
      </c>
      <c r="F3521" s="48" t="s">
        <v>1813</v>
      </c>
      <c r="G3521" s="165" t="s">
        <v>3154</v>
      </c>
      <c r="H3521" s="13" t="s">
        <v>20</v>
      </c>
      <c r="I3521" s="16">
        <f t="shared" si="183"/>
        <v>-1</v>
      </c>
      <c r="J3521" s="126" t="s">
        <v>3154</v>
      </c>
      <c r="K3521" s="17">
        <f>VLOOKUP(A3521,[4]גיליון1!$A$1574:$P$7681,10,0)</f>
        <v>0</v>
      </c>
      <c r="L3521" s="17">
        <f>VLOOKUP(A3521,'[2]2023'!$A$9:$I$7853,9,0)</f>
        <v>45000</v>
      </c>
      <c r="M3521" s="18">
        <f>VLOOKUP(A3521,[3]data1683177749303!$A$2:$J$6448,10,0)</f>
        <v>0</v>
      </c>
    </row>
    <row r="3522" spans="1:13" ht="15.75" outlineLevel="1">
      <c r="A3522" s="10">
        <v>1772100351</v>
      </c>
      <c r="B3522" s="11">
        <v>351</v>
      </c>
      <c r="C3522" s="19">
        <v>772100</v>
      </c>
      <c r="D3522" s="13">
        <v>1</v>
      </c>
      <c r="E3522" s="136" t="s">
        <v>3154</v>
      </c>
      <c r="F3522" s="48" t="s">
        <v>1814</v>
      </c>
      <c r="G3522" s="165" t="s">
        <v>3154</v>
      </c>
      <c r="H3522" s="13" t="s">
        <v>20</v>
      </c>
      <c r="I3522" s="16">
        <f t="shared" si="183"/>
        <v>-1</v>
      </c>
      <c r="J3522" s="126" t="s">
        <v>3154</v>
      </c>
      <c r="K3522" s="17">
        <f>VLOOKUP(A3522,[4]גיליון1!$A$1574:$P$7681,10,0)</f>
        <v>0</v>
      </c>
      <c r="L3522" s="17">
        <f>VLOOKUP(A3522,'[2]2023'!$A$9:$I$7853,9,0)</f>
        <v>22050</v>
      </c>
      <c r="M3522" s="18">
        <f>VLOOKUP(A3522,[3]data1683177749303!$A$2:$J$6448,10,0)</f>
        <v>830.99</v>
      </c>
    </row>
    <row r="3523" spans="1:13" ht="15.75" outlineLevel="1">
      <c r="A3523" s="10">
        <v>1772100420</v>
      </c>
      <c r="B3523" s="11">
        <v>420</v>
      </c>
      <c r="C3523" s="19">
        <v>772100</v>
      </c>
      <c r="D3523" s="13">
        <v>1</v>
      </c>
      <c r="E3523" s="136" t="s">
        <v>3154</v>
      </c>
      <c r="F3523" s="15" t="s">
        <v>33</v>
      </c>
      <c r="G3523" s="137" t="s">
        <v>3154</v>
      </c>
      <c r="H3523" s="13" t="s">
        <v>34</v>
      </c>
      <c r="I3523" s="126" t="s">
        <v>3154</v>
      </c>
      <c r="J3523" s="126" t="s">
        <v>3154</v>
      </c>
      <c r="K3523" s="17">
        <f>VLOOKUP(A3523,[4]גיליון1!$A$1574:$P$7681,10,0)</f>
        <v>0</v>
      </c>
      <c r="L3523" s="17">
        <f>VLOOKUP(A3523,'[2]2023'!$A$9:$I$7853,9,0)</f>
        <v>0</v>
      </c>
      <c r="M3523" s="18">
        <f>VLOOKUP(A3523,[3]data1683177749303!$A$2:$J$6448,10,0)</f>
        <v>0</v>
      </c>
    </row>
    <row r="3524" spans="1:13" ht="15.75" outlineLevel="1">
      <c r="A3524" s="10">
        <v>1772100433</v>
      </c>
      <c r="B3524" s="11">
        <v>433</v>
      </c>
      <c r="C3524" s="19">
        <v>772100</v>
      </c>
      <c r="D3524" s="13">
        <v>1</v>
      </c>
      <c r="E3524" s="136" t="s">
        <v>3154</v>
      </c>
      <c r="F3524" s="15" t="s">
        <v>38</v>
      </c>
      <c r="G3524" s="137" t="s">
        <v>3154</v>
      </c>
      <c r="H3524" s="13" t="s">
        <v>34</v>
      </c>
      <c r="I3524" s="16">
        <f t="shared" si="183"/>
        <v>-0.11111111111111116</v>
      </c>
      <c r="J3524" s="126" t="s">
        <v>3154</v>
      </c>
      <c r="K3524" s="17">
        <v>2400</v>
      </c>
      <c r="L3524" s="17">
        <f>VLOOKUP(A3524,'[2]2023'!$A$9:$I$7853,9,0)</f>
        <v>2700</v>
      </c>
      <c r="M3524" s="18">
        <f>VLOOKUP(A3524,[3]data1683177749303!$A$2:$J$6448,10,0)</f>
        <v>1586.85</v>
      </c>
    </row>
    <row r="3525" spans="1:13" ht="15.75" outlineLevel="1">
      <c r="A3525" s="10">
        <v>1772100450</v>
      </c>
      <c r="B3525" s="11">
        <v>450</v>
      </c>
      <c r="C3525" s="19">
        <v>772100</v>
      </c>
      <c r="D3525" s="13">
        <v>1</v>
      </c>
      <c r="E3525" s="136" t="s">
        <v>3154</v>
      </c>
      <c r="F3525" s="39" t="s">
        <v>46</v>
      </c>
      <c r="G3525" s="154" t="s">
        <v>3154</v>
      </c>
      <c r="H3525" s="13" t="s">
        <v>31</v>
      </c>
      <c r="I3525" s="16">
        <f t="shared" si="183"/>
        <v>-0.11764705882352944</v>
      </c>
      <c r="J3525" s="126" t="s">
        <v>3154</v>
      </c>
      <c r="K3525" s="17">
        <v>1500</v>
      </c>
      <c r="L3525" s="17">
        <f>VLOOKUP(A3525,'[2]2023'!$A$9:$I$7853,9,0)</f>
        <v>1700</v>
      </c>
      <c r="M3525" s="18">
        <f>VLOOKUP(A3525,[3]data1683177749303!$A$2:$J$6448,10,0)</f>
        <v>364.4</v>
      </c>
    </row>
    <row r="3526" spans="1:13" ht="15.75" outlineLevel="1">
      <c r="A3526" s="10">
        <v>1772100470</v>
      </c>
      <c r="B3526" s="11">
        <v>470</v>
      </c>
      <c r="C3526" s="19">
        <v>772100</v>
      </c>
      <c r="D3526" s="13">
        <v>1</v>
      </c>
      <c r="E3526" s="136" t="s">
        <v>3154</v>
      </c>
      <c r="F3526" s="15" t="s">
        <v>48</v>
      </c>
      <c r="G3526" s="137" t="s">
        <v>3154</v>
      </c>
      <c r="H3526" s="13" t="s">
        <v>34</v>
      </c>
      <c r="I3526" s="16">
        <f t="shared" ref="I3526:I3588" si="186">K3526/L3526-1</f>
        <v>-8.6956521739130488E-2</v>
      </c>
      <c r="J3526" s="126" t="s">
        <v>3154</v>
      </c>
      <c r="K3526" s="17">
        <v>2100</v>
      </c>
      <c r="L3526" s="17">
        <f>VLOOKUP(A3526,'[2]2023'!$A$9:$I$7853,9,0)</f>
        <v>2300</v>
      </c>
      <c r="M3526" s="18">
        <f>VLOOKUP(A3526,[3]data1683177749303!$A$2:$J$6448,10,0)</f>
        <v>578.37</v>
      </c>
    </row>
    <row r="3527" spans="1:13" ht="15.75" outlineLevel="1">
      <c r="A3527" s="10">
        <v>1772100471</v>
      </c>
      <c r="B3527" s="11">
        <v>471</v>
      </c>
      <c r="C3527" s="19">
        <v>772100</v>
      </c>
      <c r="D3527" s="13">
        <v>1</v>
      </c>
      <c r="E3527" s="136" t="s">
        <v>3154</v>
      </c>
      <c r="F3527" s="15" t="s">
        <v>87</v>
      </c>
      <c r="G3527" s="137" t="s">
        <v>3154</v>
      </c>
      <c r="H3527" s="13" t="s">
        <v>34</v>
      </c>
      <c r="I3527" s="16">
        <f t="shared" si="186"/>
        <v>-0.10077519379844957</v>
      </c>
      <c r="J3527" s="126" t="s">
        <v>3154</v>
      </c>
      <c r="K3527" s="17">
        <v>11600</v>
      </c>
      <c r="L3527" s="17">
        <f>VLOOKUP(A3527,'[2]2023'!$A$9:$I$7853,9,0)</f>
        <v>12900</v>
      </c>
      <c r="M3527" s="18">
        <f>VLOOKUP(A3527,[3]data1683177749303!$A$2:$J$6448,10,0)</f>
        <v>5922.78</v>
      </c>
    </row>
    <row r="3528" spans="1:13" ht="15.75" outlineLevel="1">
      <c r="A3528" s="10">
        <v>1772100492</v>
      </c>
      <c r="B3528" s="11">
        <v>492</v>
      </c>
      <c r="C3528" s="19">
        <v>772100</v>
      </c>
      <c r="D3528" s="13">
        <v>1</v>
      </c>
      <c r="E3528" s="136" t="s">
        <v>3154</v>
      </c>
      <c r="F3528" s="15" t="s">
        <v>83</v>
      </c>
      <c r="G3528" s="137" t="s">
        <v>3154</v>
      </c>
      <c r="H3528" s="13" t="s">
        <v>31</v>
      </c>
      <c r="I3528" s="16">
        <f t="shared" si="186"/>
        <v>0.13605442176870741</v>
      </c>
      <c r="J3528" s="126" t="s">
        <v>3154</v>
      </c>
      <c r="K3528" s="17">
        <f>VLOOKUP(A3528,[4]גיליון1!$A$1574:$P$7681,10,0)</f>
        <v>83500</v>
      </c>
      <c r="L3528" s="17">
        <f>VLOOKUP(A3528,'[2]2023'!$A$9:$I$7853,9,0)</f>
        <v>73500</v>
      </c>
      <c r="M3528" s="18">
        <f>VLOOKUP(A3528,[3]data1683177749303!$A$2:$J$6448,10,0)</f>
        <v>58013</v>
      </c>
    </row>
    <row r="3529" spans="1:13" ht="15.75" outlineLevel="1">
      <c r="A3529" s="10">
        <v>1772100511</v>
      </c>
      <c r="B3529" s="11">
        <v>511</v>
      </c>
      <c r="C3529" s="19">
        <v>772100</v>
      </c>
      <c r="D3529" s="13">
        <v>1</v>
      </c>
      <c r="E3529" s="136" t="s">
        <v>3154</v>
      </c>
      <c r="F3529" s="15" t="s">
        <v>88</v>
      </c>
      <c r="G3529" s="137" t="s">
        <v>3154</v>
      </c>
      <c r="H3529" s="13" t="s">
        <v>34</v>
      </c>
      <c r="I3529" s="16">
        <f t="shared" si="186"/>
        <v>-9.8765432098765427E-2</v>
      </c>
      <c r="J3529" s="126" t="s">
        <v>3154</v>
      </c>
      <c r="K3529" s="17">
        <v>7300</v>
      </c>
      <c r="L3529" s="17">
        <f>VLOOKUP(A3529,'[2]2023'!$A$9:$I$7853,9,0)</f>
        <v>8100</v>
      </c>
      <c r="M3529" s="18">
        <f>VLOOKUP(A3529,[3]data1683177749303!$A$2:$J$6448,10,0)</f>
        <v>5156.83</v>
      </c>
    </row>
    <row r="3530" spans="1:13" ht="15.75" outlineLevel="1">
      <c r="A3530" s="10">
        <v>1772100512</v>
      </c>
      <c r="B3530" s="11">
        <v>512</v>
      </c>
      <c r="C3530" s="19">
        <v>772100</v>
      </c>
      <c r="D3530" s="13">
        <v>1</v>
      </c>
      <c r="E3530" s="136" t="s">
        <v>3154</v>
      </c>
      <c r="F3530" s="15" t="s">
        <v>89</v>
      </c>
      <c r="G3530" s="137" t="s">
        <v>3154</v>
      </c>
      <c r="H3530" s="13" t="s">
        <v>34</v>
      </c>
      <c r="I3530" s="16">
        <f t="shared" si="186"/>
        <v>-7.6923076923076872E-2</v>
      </c>
      <c r="J3530" s="126" t="s">
        <v>3154</v>
      </c>
      <c r="K3530" s="17">
        <v>1200</v>
      </c>
      <c r="L3530" s="17">
        <f>VLOOKUP(A3530,'[2]2023'!$A$9:$I$7853,9,0)</f>
        <v>1300</v>
      </c>
      <c r="M3530" s="18">
        <f>VLOOKUP(A3530,[3]data1683177749303!$A$2:$J$6448,10,0)</f>
        <v>1034</v>
      </c>
    </row>
    <row r="3531" spans="1:13" ht="15.75" outlineLevel="1">
      <c r="A3531" s="10">
        <v>1772100522</v>
      </c>
      <c r="B3531" s="11">
        <v>522</v>
      </c>
      <c r="C3531" s="19">
        <v>772100</v>
      </c>
      <c r="D3531" s="13">
        <v>1</v>
      </c>
      <c r="E3531" s="136" t="s">
        <v>3154</v>
      </c>
      <c r="F3531" s="15" t="s">
        <v>90</v>
      </c>
      <c r="G3531" s="137" t="s">
        <v>3154</v>
      </c>
      <c r="H3531" s="13" t="s">
        <v>34</v>
      </c>
      <c r="I3531" s="16">
        <f t="shared" si="186"/>
        <v>-7.999999999999996E-2</v>
      </c>
      <c r="J3531" s="126" t="s">
        <v>3154</v>
      </c>
      <c r="K3531" s="17">
        <v>2300</v>
      </c>
      <c r="L3531" s="17">
        <f>VLOOKUP(A3531,'[2]2023'!$A$9:$I$7853,9,0)</f>
        <v>2500</v>
      </c>
      <c r="M3531" s="18">
        <f>VLOOKUP(A3531,[3]data1683177749303!$A$2:$J$6448,10,0)</f>
        <v>87</v>
      </c>
    </row>
    <row r="3532" spans="1:13" ht="15.75" outlineLevel="1">
      <c r="A3532" s="10">
        <v>1772100540</v>
      </c>
      <c r="B3532" s="11">
        <v>540</v>
      </c>
      <c r="C3532" s="19">
        <v>772100</v>
      </c>
      <c r="D3532" s="13">
        <v>1</v>
      </c>
      <c r="E3532" s="136" t="s">
        <v>3154</v>
      </c>
      <c r="F3532" s="15" t="s">
        <v>53</v>
      </c>
      <c r="G3532" s="137" t="s">
        <v>3154</v>
      </c>
      <c r="H3532" s="13" t="s">
        <v>31</v>
      </c>
      <c r="I3532" s="126" t="s">
        <v>3154</v>
      </c>
      <c r="J3532" s="126" t="s">
        <v>3154</v>
      </c>
      <c r="K3532" s="17">
        <f>VLOOKUP(A3532,[4]גיליון1!$A$1574:$P$7681,10,0)</f>
        <v>0</v>
      </c>
      <c r="L3532" s="17">
        <f>VLOOKUP(A3532,'[2]2023'!$A$9:$I$7853,9,0)</f>
        <v>0</v>
      </c>
      <c r="M3532" s="140" t="s">
        <v>3154</v>
      </c>
    </row>
    <row r="3533" spans="1:13" ht="15.75" outlineLevel="1">
      <c r="A3533" s="10">
        <v>1772100544</v>
      </c>
      <c r="B3533" s="11">
        <v>544</v>
      </c>
      <c r="C3533" s="19">
        <v>772100</v>
      </c>
      <c r="D3533" s="13">
        <v>1</v>
      </c>
      <c r="E3533" s="136" t="s">
        <v>3154</v>
      </c>
      <c r="F3533" s="15" t="s">
        <v>56</v>
      </c>
      <c r="G3533" s="137" t="s">
        <v>3154</v>
      </c>
      <c r="H3533" s="13" t="s">
        <v>31</v>
      </c>
      <c r="I3533" s="16">
        <f t="shared" si="186"/>
        <v>0</v>
      </c>
      <c r="J3533" s="126" t="s">
        <v>3154</v>
      </c>
      <c r="K3533" s="17">
        <v>200</v>
      </c>
      <c r="L3533" s="17">
        <f>VLOOKUP(A3533,'[2]2023'!$A$9:$I$7853,9,0)</f>
        <v>200</v>
      </c>
      <c r="M3533" s="18">
        <f>VLOOKUP(A3533,[3]data1683177749303!$A$2:$J$6448,10,0)</f>
        <v>53.82</v>
      </c>
    </row>
    <row r="3534" spans="1:13" ht="15.75" outlineLevel="1">
      <c r="A3534" s="10">
        <v>1772100550</v>
      </c>
      <c r="B3534" s="11">
        <v>550</v>
      </c>
      <c r="C3534" s="19">
        <v>772100</v>
      </c>
      <c r="D3534" s="13">
        <v>1</v>
      </c>
      <c r="E3534" s="136" t="s">
        <v>3154</v>
      </c>
      <c r="F3534" s="15" t="s">
        <v>58</v>
      </c>
      <c r="G3534" s="137" t="s">
        <v>3154</v>
      </c>
      <c r="H3534" s="13" t="s">
        <v>34</v>
      </c>
      <c r="I3534" s="16">
        <f t="shared" si="186"/>
        <v>0.64285714285714279</v>
      </c>
      <c r="J3534" s="126" t="s">
        <v>3154</v>
      </c>
      <c r="K3534" s="17">
        <v>2300</v>
      </c>
      <c r="L3534" s="17">
        <f>VLOOKUP(A3534,'[2]2023'!$A$9:$I$7853,9,0)</f>
        <v>1400</v>
      </c>
      <c r="M3534" s="18">
        <f>VLOOKUP(A3534,[3]data1683177749303!$A$2:$J$6448,10,0)</f>
        <v>0</v>
      </c>
    </row>
    <row r="3535" spans="1:13" ht="15.75" outlineLevel="1">
      <c r="A3535" s="10">
        <v>1772100561</v>
      </c>
      <c r="B3535" s="11">
        <v>561</v>
      </c>
      <c r="C3535" s="19">
        <v>772100</v>
      </c>
      <c r="D3535" s="13">
        <v>1</v>
      </c>
      <c r="E3535" s="136" t="s">
        <v>3154</v>
      </c>
      <c r="F3535" s="15" t="s">
        <v>59</v>
      </c>
      <c r="G3535" s="137" t="s">
        <v>3154</v>
      </c>
      <c r="H3535" s="13" t="s">
        <v>34</v>
      </c>
      <c r="I3535" s="16">
        <f t="shared" si="186"/>
        <v>0</v>
      </c>
      <c r="J3535" s="126" t="s">
        <v>3154</v>
      </c>
      <c r="K3535" s="17">
        <v>300</v>
      </c>
      <c r="L3535" s="17">
        <f>VLOOKUP(A3535,'[2]2023'!$A$9:$I$7853,9,0)</f>
        <v>300</v>
      </c>
      <c r="M3535" s="18">
        <f>VLOOKUP(A3535,[3]data1683177749303!$A$2:$J$6448,10,0)</f>
        <v>0</v>
      </c>
    </row>
    <row r="3536" spans="1:13" ht="15.75" outlineLevel="1">
      <c r="A3536" s="10">
        <v>1772100562</v>
      </c>
      <c r="B3536" s="11">
        <v>562</v>
      </c>
      <c r="C3536" s="19">
        <v>772100</v>
      </c>
      <c r="D3536" s="13">
        <v>1</v>
      </c>
      <c r="E3536" s="136" t="s">
        <v>3154</v>
      </c>
      <c r="F3536" s="15" t="s">
        <v>60</v>
      </c>
      <c r="G3536" s="137" t="s">
        <v>3154</v>
      </c>
      <c r="H3536" s="13" t="s">
        <v>34</v>
      </c>
      <c r="I3536" s="126" t="s">
        <v>3154</v>
      </c>
      <c r="J3536" s="126" t="s">
        <v>3154</v>
      </c>
      <c r="K3536" s="17">
        <f>VLOOKUP(A3536,[4]גיליון1!$A$1574:$P$7681,10,0)</f>
        <v>0</v>
      </c>
      <c r="L3536" s="17">
        <f>VLOOKUP(A3536,'[2]2023'!$A$9:$I$7853,9,0)</f>
        <v>0</v>
      </c>
      <c r="M3536" s="18">
        <f>VLOOKUP(A3536,[3]data1683177749303!$A$2:$J$6448,10,0)</f>
        <v>0</v>
      </c>
    </row>
    <row r="3537" spans="1:13" ht="15.75" outlineLevel="1">
      <c r="A3537" s="10">
        <v>1772100565</v>
      </c>
      <c r="B3537" s="11">
        <v>565</v>
      </c>
      <c r="C3537" s="19">
        <v>772100</v>
      </c>
      <c r="D3537" s="13">
        <v>1</v>
      </c>
      <c r="E3537" s="136" t="s">
        <v>3154</v>
      </c>
      <c r="F3537" s="15" t="s">
        <v>1815</v>
      </c>
      <c r="G3537" s="137" t="s">
        <v>3154</v>
      </c>
      <c r="H3537" s="13" t="s">
        <v>34</v>
      </c>
      <c r="I3537" s="16">
        <f t="shared" si="186"/>
        <v>-9.259259259259256E-2</v>
      </c>
      <c r="J3537" s="126" t="s">
        <v>3154</v>
      </c>
      <c r="K3537" s="17">
        <v>4900</v>
      </c>
      <c r="L3537" s="17">
        <f>VLOOKUP(A3537,'[2]2023'!$A$9:$I$7853,9,0)</f>
        <v>5400</v>
      </c>
      <c r="M3537" s="18">
        <f>VLOOKUP(A3537,[3]data1683177749303!$A$2:$J$6448,10,0)</f>
        <v>0</v>
      </c>
    </row>
    <row r="3538" spans="1:13" ht="15.75" outlineLevel="1">
      <c r="A3538" s="10">
        <v>1772100571</v>
      </c>
      <c r="B3538" s="11">
        <v>571</v>
      </c>
      <c r="C3538" s="19">
        <v>772100</v>
      </c>
      <c r="D3538" s="13">
        <v>1</v>
      </c>
      <c r="E3538" s="136" t="s">
        <v>3154</v>
      </c>
      <c r="F3538" s="15" t="s">
        <v>91</v>
      </c>
      <c r="G3538" s="137" t="s">
        <v>3154</v>
      </c>
      <c r="H3538" s="13" t="s">
        <v>31</v>
      </c>
      <c r="I3538" s="16">
        <f t="shared" si="186"/>
        <v>0</v>
      </c>
      <c r="J3538" s="126" t="s">
        <v>3154</v>
      </c>
      <c r="K3538" s="17">
        <f>VLOOKUP(A3538,[4]גיליון1!$A$1574:$P$7681,10,0)</f>
        <v>95000</v>
      </c>
      <c r="L3538" s="17">
        <f>VLOOKUP(A3538,'[2]2023'!$A$9:$I$7853,9,0)</f>
        <v>95000</v>
      </c>
      <c r="M3538" s="18">
        <f>VLOOKUP(A3538,[3]data1683177749303!$A$2:$J$6448,10,0)</f>
        <v>95000</v>
      </c>
    </row>
    <row r="3539" spans="1:13" ht="15.75" outlineLevel="1">
      <c r="A3539" s="10">
        <v>1772100596</v>
      </c>
      <c r="B3539" s="11">
        <v>596</v>
      </c>
      <c r="C3539" s="19">
        <v>772100</v>
      </c>
      <c r="D3539" s="13">
        <v>1</v>
      </c>
      <c r="E3539" s="136" t="s">
        <v>3154</v>
      </c>
      <c r="F3539" s="15" t="s">
        <v>92</v>
      </c>
      <c r="G3539" s="137" t="s">
        <v>3154</v>
      </c>
      <c r="H3539" s="13" t="s">
        <v>31</v>
      </c>
      <c r="I3539" s="16">
        <f t="shared" si="186"/>
        <v>0</v>
      </c>
      <c r="J3539" s="126" t="s">
        <v>3154</v>
      </c>
      <c r="K3539" s="17">
        <f>VLOOKUP(A3539,[4]גיליון1!$A$1574:$P$7681,10,0)</f>
        <v>13300</v>
      </c>
      <c r="L3539" s="17">
        <f>VLOOKUP(A3539,'[2]2023'!$A$9:$I$7853,9,0)</f>
        <v>13300</v>
      </c>
      <c r="M3539" s="18">
        <f>VLOOKUP(A3539,[3]data1683177749303!$A$2:$J$6448,10,0)</f>
        <v>9960</v>
      </c>
    </row>
    <row r="3540" spans="1:13" ht="15.75" outlineLevel="1">
      <c r="A3540" s="10">
        <v>1772100722</v>
      </c>
      <c r="B3540" s="11">
        <v>722</v>
      </c>
      <c r="C3540" s="19">
        <v>772100</v>
      </c>
      <c r="D3540" s="13">
        <v>1</v>
      </c>
      <c r="E3540" s="136" t="s">
        <v>3154</v>
      </c>
      <c r="F3540" s="15" t="s">
        <v>64</v>
      </c>
      <c r="G3540" s="137" t="s">
        <v>3154</v>
      </c>
      <c r="H3540" s="13" t="s">
        <v>34</v>
      </c>
      <c r="I3540" s="16">
        <f t="shared" si="186"/>
        <v>0</v>
      </c>
      <c r="J3540" s="126" t="s">
        <v>3154</v>
      </c>
      <c r="K3540" s="17">
        <v>500</v>
      </c>
      <c r="L3540" s="17">
        <f>VLOOKUP(A3540,'[2]2023'!$A$9:$I$7853,9,0)</f>
        <v>500</v>
      </c>
      <c r="M3540" s="18">
        <f>VLOOKUP(A3540,[3]data1683177749303!$A$2:$J$6448,10,0)</f>
        <v>310</v>
      </c>
    </row>
    <row r="3541" spans="1:13" ht="15.75" outlineLevel="1">
      <c r="A3541" s="10">
        <v>1772100752</v>
      </c>
      <c r="B3541" s="11">
        <v>752</v>
      </c>
      <c r="C3541" s="19">
        <v>772100</v>
      </c>
      <c r="D3541" s="13">
        <v>1</v>
      </c>
      <c r="E3541" s="136" t="s">
        <v>3154</v>
      </c>
      <c r="F3541" s="15" t="s">
        <v>69</v>
      </c>
      <c r="G3541" s="137" t="s">
        <v>3154</v>
      </c>
      <c r="H3541" s="13" t="s">
        <v>31</v>
      </c>
      <c r="I3541" s="16">
        <f t="shared" si="186"/>
        <v>0</v>
      </c>
      <c r="J3541" s="126" t="s">
        <v>3154</v>
      </c>
      <c r="K3541" s="17">
        <f>VLOOKUP(A3541,[4]גיליון1!$A$1574:$P$7681,10,0)</f>
        <v>31000</v>
      </c>
      <c r="L3541" s="17">
        <f>VLOOKUP(A3541,'[2]2023'!$A$9:$I$7853,9,0)</f>
        <v>31000</v>
      </c>
      <c r="M3541" s="18">
        <f>VLOOKUP(A3541,[3]data1683177749303!$A$2:$J$6448,10,0)</f>
        <v>21096.7</v>
      </c>
    </row>
    <row r="3542" spans="1:13" ht="15.75" outlineLevel="1">
      <c r="A3542" s="10">
        <v>1772100753</v>
      </c>
      <c r="B3542" s="11">
        <v>753</v>
      </c>
      <c r="C3542" s="19">
        <v>772100</v>
      </c>
      <c r="D3542" s="13">
        <v>1</v>
      </c>
      <c r="E3542" s="136" t="s">
        <v>3154</v>
      </c>
      <c r="F3542" s="15" t="s">
        <v>28</v>
      </c>
      <c r="G3542" s="137" t="s">
        <v>3154</v>
      </c>
      <c r="H3542" s="13" t="s">
        <v>31</v>
      </c>
      <c r="I3542" s="126" t="s">
        <v>3154</v>
      </c>
      <c r="J3542" s="126" t="s">
        <v>3154</v>
      </c>
      <c r="K3542" s="17">
        <f>VLOOKUP(A3542,[4]גיליון1!$A$1574:$P$7681,10,0)</f>
        <v>0</v>
      </c>
      <c r="L3542" s="17">
        <f>VLOOKUP(A3542,'[2]2023'!$A$9:$I$7853,9,0)</f>
        <v>0</v>
      </c>
      <c r="M3542" s="140" t="s">
        <v>3154</v>
      </c>
    </row>
    <row r="3543" spans="1:13" ht="15.75" outlineLevel="1">
      <c r="A3543" s="10">
        <v>1772100754</v>
      </c>
      <c r="B3543" s="11">
        <v>754</v>
      </c>
      <c r="C3543" s="19">
        <v>772100</v>
      </c>
      <c r="D3543" s="13">
        <v>1</v>
      </c>
      <c r="E3543" s="136" t="s">
        <v>3154</v>
      </c>
      <c r="F3543" s="15" t="s">
        <v>93</v>
      </c>
      <c r="G3543" s="137" t="s">
        <v>3154</v>
      </c>
      <c r="H3543" s="13" t="s">
        <v>34</v>
      </c>
      <c r="I3543" s="16">
        <f t="shared" si="186"/>
        <v>0</v>
      </c>
      <c r="J3543" s="126" t="s">
        <v>3154</v>
      </c>
      <c r="K3543" s="17">
        <v>400</v>
      </c>
      <c r="L3543" s="17">
        <f>VLOOKUP(A3543,'[2]2023'!$A$9:$I$7853,9,0)</f>
        <v>400</v>
      </c>
      <c r="M3543" s="18">
        <f>VLOOKUP(A3543,[3]data1683177749303!$A$2:$J$6448,10,0)</f>
        <v>0</v>
      </c>
    </row>
    <row r="3544" spans="1:13" ht="15.75" outlineLevel="1">
      <c r="A3544" s="10">
        <v>1772100755</v>
      </c>
      <c r="B3544" s="11">
        <v>755</v>
      </c>
      <c r="C3544" s="19">
        <v>772100</v>
      </c>
      <c r="D3544" s="13">
        <v>1</v>
      </c>
      <c r="E3544" s="136" t="s">
        <v>3154</v>
      </c>
      <c r="F3544" s="15" t="s">
        <v>1816</v>
      </c>
      <c r="G3544" s="137" t="s">
        <v>3154</v>
      </c>
      <c r="H3544" s="13" t="s">
        <v>34</v>
      </c>
      <c r="I3544" s="126" t="s">
        <v>3154</v>
      </c>
      <c r="J3544" s="126" t="s">
        <v>3154</v>
      </c>
      <c r="K3544" s="17">
        <f>VLOOKUP(A3544,[4]גיליון1!$A$1574:$P$7681,10,0)</f>
        <v>0</v>
      </c>
      <c r="L3544" s="17">
        <f>VLOOKUP(A3544,'[2]2023'!$A$9:$I$7853,9,0)</f>
        <v>0</v>
      </c>
      <c r="M3544" s="18">
        <f>VLOOKUP(A3544,[3]data1683177749303!$A$2:$J$6448,10,0)</f>
        <v>0</v>
      </c>
    </row>
    <row r="3545" spans="1:13" ht="15.75" outlineLevel="1">
      <c r="A3545" s="10">
        <v>1772100759</v>
      </c>
      <c r="B3545" s="11">
        <v>759</v>
      </c>
      <c r="C3545" s="19">
        <v>772100</v>
      </c>
      <c r="D3545" s="13">
        <v>1</v>
      </c>
      <c r="E3545" s="136" t="s">
        <v>3154</v>
      </c>
      <c r="F3545" s="15" t="s">
        <v>1816</v>
      </c>
      <c r="G3545" s="137" t="s">
        <v>3154</v>
      </c>
      <c r="H3545" s="13" t="s">
        <v>34</v>
      </c>
      <c r="I3545" s="16">
        <f t="shared" si="186"/>
        <v>-9.9667774086378724E-2</v>
      </c>
      <c r="J3545" s="126" t="s">
        <v>3154</v>
      </c>
      <c r="K3545" s="17">
        <v>81300</v>
      </c>
      <c r="L3545" s="17">
        <f>VLOOKUP(A3545,'[2]2023'!$A$9:$I$7853,9,0)</f>
        <v>90300</v>
      </c>
      <c r="M3545" s="18">
        <f>VLOOKUP(A3545,[3]data1683177749303!$A$2:$J$6448,10,0)</f>
        <v>0</v>
      </c>
    </row>
    <row r="3546" spans="1:13" ht="15.75" outlineLevel="1">
      <c r="A3546" s="10">
        <v>1772100781</v>
      </c>
      <c r="B3546" s="11">
        <v>781</v>
      </c>
      <c r="C3546" s="19">
        <v>772100</v>
      </c>
      <c r="D3546" s="13">
        <v>1</v>
      </c>
      <c r="E3546" s="136" t="s">
        <v>3154</v>
      </c>
      <c r="F3546" s="15" t="s">
        <v>1209</v>
      </c>
      <c r="G3546" s="137" t="s">
        <v>3154</v>
      </c>
      <c r="H3546" s="13" t="s">
        <v>34</v>
      </c>
      <c r="I3546" s="16">
        <f t="shared" si="186"/>
        <v>0</v>
      </c>
      <c r="J3546" s="126" t="s">
        <v>3154</v>
      </c>
      <c r="K3546" s="17">
        <f>VLOOKUP(A3546,[4]גיליון1!$A$1574:$P$7681,10,0)</f>
        <v>10000</v>
      </c>
      <c r="L3546" s="17">
        <f>VLOOKUP(A3546,'[2]2023'!$A$9:$I$7853,9,0)</f>
        <v>10000</v>
      </c>
      <c r="M3546" s="18">
        <f>VLOOKUP(A3546,[3]data1683177749303!$A$2:$J$6448,10,0)</f>
        <v>2478.75</v>
      </c>
    </row>
    <row r="3547" spans="1:13" s="97" customFormat="1" ht="15.75" outlineLevel="1">
      <c r="A3547" s="10">
        <v>1772100794</v>
      </c>
      <c r="B3547" s="11">
        <v>794</v>
      </c>
      <c r="C3547" s="19">
        <v>772100</v>
      </c>
      <c r="D3547" s="13">
        <v>1</v>
      </c>
      <c r="E3547" s="136" t="s">
        <v>3154</v>
      </c>
      <c r="F3547" s="15" t="s">
        <v>73</v>
      </c>
      <c r="G3547" s="137" t="s">
        <v>3154</v>
      </c>
      <c r="H3547" s="13" t="s">
        <v>31</v>
      </c>
      <c r="I3547" s="16">
        <f t="shared" si="186"/>
        <v>0</v>
      </c>
      <c r="J3547" s="126" t="s">
        <v>3154</v>
      </c>
      <c r="K3547" s="17">
        <f>VLOOKUP(A3547,[4]גיליון1!$A$1574:$P$7681,10,0)</f>
        <v>9200</v>
      </c>
      <c r="L3547" s="17">
        <f>VLOOKUP(A3547,'[2]2023'!$A$9:$I$7853,9,0)</f>
        <v>9200</v>
      </c>
      <c r="M3547" s="18">
        <f>VLOOKUP(A3547,[3]data1683177749303!$A$2:$J$6448,10,0)</f>
        <v>10229</v>
      </c>
    </row>
    <row r="3548" spans="1:13" s="97" customFormat="1" ht="15.75" outlineLevel="1">
      <c r="A3548" s="10">
        <v>1772100870</v>
      </c>
      <c r="B3548" s="11">
        <v>870</v>
      </c>
      <c r="C3548" s="19">
        <v>772100</v>
      </c>
      <c r="D3548" s="13">
        <v>1</v>
      </c>
      <c r="E3548" s="136" t="s">
        <v>3154</v>
      </c>
      <c r="F3548" s="15" t="s">
        <v>1817</v>
      </c>
      <c r="G3548" s="137" t="s">
        <v>3154</v>
      </c>
      <c r="H3548" s="13" t="s">
        <v>34</v>
      </c>
      <c r="I3548" s="16">
        <f t="shared" si="186"/>
        <v>-9.972299168975074E-2</v>
      </c>
      <c r="J3548" s="139" t="s">
        <v>3154</v>
      </c>
      <c r="K3548" s="17">
        <v>162500</v>
      </c>
      <c r="L3548" s="17">
        <f>VLOOKUP(A3548,'[2]2023'!$A$9:$I$7853,9,0)</f>
        <v>180500</v>
      </c>
      <c r="M3548" s="18">
        <f>VLOOKUP(A3548,[3]data1683177749303!$A$2:$J$6448,10,0)</f>
        <v>23985</v>
      </c>
    </row>
    <row r="3549" spans="1:13" ht="15.75" outlineLevel="1">
      <c r="A3549" s="10">
        <v>1772100931</v>
      </c>
      <c r="B3549" s="11">
        <v>931</v>
      </c>
      <c r="C3549" s="19">
        <v>772100</v>
      </c>
      <c r="D3549" s="13">
        <v>1</v>
      </c>
      <c r="E3549" s="136" t="s">
        <v>3154</v>
      </c>
      <c r="F3549" s="15" t="s">
        <v>1223</v>
      </c>
      <c r="G3549" s="137" t="s">
        <v>3154</v>
      </c>
      <c r="H3549" s="13" t="s">
        <v>34</v>
      </c>
      <c r="I3549" s="16">
        <f t="shared" si="186"/>
        <v>-0.11111111111111116</v>
      </c>
      <c r="J3549" s="126" t="s">
        <v>3154</v>
      </c>
      <c r="K3549" s="17">
        <v>1600</v>
      </c>
      <c r="L3549" s="17">
        <f>VLOOKUP(A3549,'[2]2023'!$A$9:$I$7853,9,0)</f>
        <v>1800</v>
      </c>
      <c r="M3549" s="18">
        <f>VLOOKUP(A3549,[3]data1683177749303!$A$2:$J$6448,10,0)</f>
        <v>0</v>
      </c>
    </row>
    <row r="3550" spans="1:13" ht="15.75" outlineLevel="1">
      <c r="A3550" s="10">
        <v>1772100960</v>
      </c>
      <c r="B3550" s="11">
        <v>960</v>
      </c>
      <c r="C3550" s="19">
        <v>772100</v>
      </c>
      <c r="D3550" s="13">
        <v>1</v>
      </c>
      <c r="E3550" s="136" t="s">
        <v>3154</v>
      </c>
      <c r="F3550" s="15" t="s">
        <v>1818</v>
      </c>
      <c r="G3550" s="137" t="s">
        <v>3154</v>
      </c>
      <c r="H3550" s="13" t="s">
        <v>34</v>
      </c>
      <c r="I3550" s="16">
        <f t="shared" si="186"/>
        <v>-9.9307159353348773E-2</v>
      </c>
      <c r="J3550" s="126" t="s">
        <v>3154</v>
      </c>
      <c r="K3550" s="17">
        <v>39000</v>
      </c>
      <c r="L3550" s="17">
        <f>VLOOKUP(A3550,'[2]2023'!$A$9:$I$7853,9,0)</f>
        <v>43300</v>
      </c>
      <c r="M3550" s="18">
        <f>VLOOKUP(A3550,[3]data1683177749303!$A$2:$J$6448,10,0)</f>
        <v>612.6</v>
      </c>
    </row>
    <row r="3551" spans="1:13" ht="16.5" thickBot="1">
      <c r="A3551" s="10">
        <v>1772100961</v>
      </c>
      <c r="B3551" s="11">
        <v>961</v>
      </c>
      <c r="C3551" s="19">
        <v>772100</v>
      </c>
      <c r="D3551" s="13">
        <v>1</v>
      </c>
      <c r="E3551" s="136" t="s">
        <v>3154</v>
      </c>
      <c r="F3551" s="15" t="s">
        <v>79</v>
      </c>
      <c r="G3551" s="137" t="s">
        <v>3154</v>
      </c>
      <c r="H3551" s="13" t="s">
        <v>34</v>
      </c>
      <c r="I3551" s="126" t="s">
        <v>3154</v>
      </c>
      <c r="J3551" s="126" t="s">
        <v>3154</v>
      </c>
      <c r="K3551" s="17">
        <f>VLOOKUP(A3551,[4]גיליון1!$A$1574:$P$7681,10,0)</f>
        <v>0</v>
      </c>
      <c r="L3551" s="17">
        <f>VLOOKUP(A3551,'[2]2023'!$A$9:$I$7853,9,0)</f>
        <v>0</v>
      </c>
      <c r="M3551" s="140" t="s">
        <v>3154</v>
      </c>
    </row>
    <row r="3552" spans="1:13" ht="16.5" outlineLevel="1" thickBot="1">
      <c r="A3552" s="125" t="s">
        <v>3154</v>
      </c>
      <c r="B3552" s="25" t="s">
        <v>1819</v>
      </c>
      <c r="C3552" s="146" t="s">
        <v>3154</v>
      </c>
      <c r="D3552" s="146" t="s">
        <v>3154</v>
      </c>
      <c r="E3552" s="147" t="s">
        <v>3154</v>
      </c>
      <c r="F3552" s="28" t="s">
        <v>1812</v>
      </c>
      <c r="G3552" s="153" t="s">
        <v>3154</v>
      </c>
      <c r="H3552" s="146" t="s">
        <v>3154</v>
      </c>
      <c r="I3552" s="29">
        <f t="shared" si="186"/>
        <v>-2.3110718278004483E-2</v>
      </c>
      <c r="J3552" s="127" t="s">
        <v>3154</v>
      </c>
      <c r="K3552" s="37">
        <f t="shared" ref="K3552:M3552" si="187">SUBTOTAL(9,K3516:K3551)</f>
        <v>1878900</v>
      </c>
      <c r="L3552" s="37">
        <f t="shared" si="187"/>
        <v>1923350</v>
      </c>
      <c r="M3552" s="38">
        <f t="shared" si="187"/>
        <v>997302.14999999991</v>
      </c>
    </row>
    <row r="3553" spans="1:13" ht="15.75" outlineLevel="1">
      <c r="A3553" s="10">
        <v>17730000</v>
      </c>
      <c r="B3553" s="11">
        <v>0</v>
      </c>
      <c r="C3553" s="19">
        <v>773000</v>
      </c>
      <c r="D3553" s="13">
        <v>1</v>
      </c>
      <c r="E3553" s="136" t="s">
        <v>3154</v>
      </c>
      <c r="F3553" s="15" t="s">
        <v>356</v>
      </c>
      <c r="G3553" s="137" t="s">
        <v>3154</v>
      </c>
      <c r="H3553" s="13" t="s">
        <v>11</v>
      </c>
      <c r="I3553" s="126" t="s">
        <v>3154</v>
      </c>
      <c r="J3553" s="142" t="s">
        <v>3154</v>
      </c>
      <c r="K3553" s="17">
        <f>VLOOKUP(A3553,[4]גיליון1!$A$1574:$P$7681,10,0)</f>
        <v>0</v>
      </c>
      <c r="L3553" s="17">
        <f>VLOOKUP(A3553,'[2]2023'!$A$9:$I$7853,9,0)</f>
        <v>0</v>
      </c>
      <c r="M3553" s="140" t="s">
        <v>3154</v>
      </c>
    </row>
    <row r="3554" spans="1:13" ht="15.75" outlineLevel="1">
      <c r="A3554" s="10">
        <v>1773000210</v>
      </c>
      <c r="B3554" s="11">
        <v>210</v>
      </c>
      <c r="C3554" s="19">
        <v>773000</v>
      </c>
      <c r="D3554" s="13">
        <v>1</v>
      </c>
      <c r="E3554" s="136" t="s">
        <v>3154</v>
      </c>
      <c r="F3554" s="15" t="s">
        <v>1820</v>
      </c>
      <c r="G3554" s="137" t="s">
        <v>3154</v>
      </c>
      <c r="H3554" s="13" t="s">
        <v>20</v>
      </c>
      <c r="I3554" s="126" t="s">
        <v>3154</v>
      </c>
      <c r="J3554" s="126" t="s">
        <v>3154</v>
      </c>
      <c r="K3554" s="17">
        <f>VLOOKUP(A3554,[4]גיליון1!$A$1574:$P$7681,10,0)</f>
        <v>0</v>
      </c>
      <c r="L3554" s="17">
        <f>VLOOKUP(A3554,'[2]2023'!$A$9:$I$7853,9,0)</f>
        <v>0</v>
      </c>
      <c r="M3554" s="140" t="s">
        <v>3154</v>
      </c>
    </row>
    <row r="3555" spans="1:13" ht="15.75" outlineLevel="1">
      <c r="A3555" s="10">
        <v>1773000410</v>
      </c>
      <c r="B3555" s="11">
        <v>410</v>
      </c>
      <c r="C3555" s="19">
        <v>773000</v>
      </c>
      <c r="D3555" s="13">
        <v>1</v>
      </c>
      <c r="E3555" s="136" t="s">
        <v>3154</v>
      </c>
      <c r="F3555" s="15" t="s">
        <v>1821</v>
      </c>
      <c r="G3555" s="137" t="s">
        <v>3154</v>
      </c>
      <c r="H3555" s="13" t="s">
        <v>31</v>
      </c>
      <c r="I3555" s="126" t="s">
        <v>3154</v>
      </c>
      <c r="J3555" s="126" t="s">
        <v>3154</v>
      </c>
      <c r="K3555" s="17">
        <f>VLOOKUP(A3555,[4]גיליון1!$A$1574:$P$7681,10,0)</f>
        <v>0</v>
      </c>
      <c r="L3555" s="17">
        <f>VLOOKUP(A3555,'[2]2023'!$A$9:$I$7853,9,0)</f>
        <v>0</v>
      </c>
      <c r="M3555" s="140" t="s">
        <v>3154</v>
      </c>
    </row>
    <row r="3556" spans="1:13" ht="15.75" outlineLevel="1">
      <c r="A3556" s="10">
        <v>1773000441</v>
      </c>
      <c r="B3556" s="11">
        <v>441</v>
      </c>
      <c r="C3556" s="19">
        <v>773000</v>
      </c>
      <c r="D3556" s="13">
        <v>1</v>
      </c>
      <c r="E3556" s="136" t="s">
        <v>3154</v>
      </c>
      <c r="F3556" s="15" t="s">
        <v>1822</v>
      </c>
      <c r="G3556" s="137" t="s">
        <v>3154</v>
      </c>
      <c r="H3556" s="13" t="s">
        <v>31</v>
      </c>
      <c r="I3556" s="126" t="s">
        <v>3154</v>
      </c>
      <c r="J3556" s="126" t="s">
        <v>3154</v>
      </c>
      <c r="K3556" s="17">
        <f>VLOOKUP(A3556,[4]גיליון1!$A$1574:$P$7681,10,0)</f>
        <v>0</v>
      </c>
      <c r="L3556" s="17">
        <f>VLOOKUP(A3556,'[2]2023'!$A$9:$I$7853,9,0)</f>
        <v>0</v>
      </c>
      <c r="M3556" s="18">
        <f>VLOOKUP(A3556,[3]data1683177749303!$A$2:$J$6448,10,0)</f>
        <v>0</v>
      </c>
    </row>
    <row r="3557" spans="1:13" ht="15.75" outlineLevel="1">
      <c r="A3557" s="10">
        <v>1773000753</v>
      </c>
      <c r="B3557" s="11">
        <v>753</v>
      </c>
      <c r="C3557" s="19">
        <v>773000</v>
      </c>
      <c r="D3557" s="13">
        <v>1</v>
      </c>
      <c r="E3557" s="136" t="s">
        <v>3154</v>
      </c>
      <c r="F3557" s="15" t="s">
        <v>1823</v>
      </c>
      <c r="G3557" s="137" t="s">
        <v>3154</v>
      </c>
      <c r="H3557" s="13" t="s">
        <v>31</v>
      </c>
      <c r="I3557" s="126" t="s">
        <v>3154</v>
      </c>
      <c r="J3557" s="126" t="s">
        <v>3154</v>
      </c>
      <c r="K3557" s="17">
        <f>VLOOKUP(A3557,[4]גיליון1!$A$1574:$P$7681,10,0)</f>
        <v>0</v>
      </c>
      <c r="L3557" s="17">
        <f>VLOOKUP(A3557,'[2]2023'!$A$9:$I$7853,9,0)</f>
        <v>0</v>
      </c>
      <c r="M3557" s="140" t="s">
        <v>3154</v>
      </c>
    </row>
    <row r="3558" spans="1:13" ht="15.75" outlineLevel="1">
      <c r="A3558" s="10">
        <v>1773000780</v>
      </c>
      <c r="B3558" s="11">
        <v>780</v>
      </c>
      <c r="C3558" s="19">
        <v>773000</v>
      </c>
      <c r="D3558" s="13">
        <v>1</v>
      </c>
      <c r="E3558" s="136" t="s">
        <v>3154</v>
      </c>
      <c r="F3558" s="15" t="s">
        <v>1824</v>
      </c>
      <c r="G3558" s="137" t="s">
        <v>3154</v>
      </c>
      <c r="H3558" s="13" t="s">
        <v>31</v>
      </c>
      <c r="I3558" s="126" t="s">
        <v>3154</v>
      </c>
      <c r="J3558" s="126" t="s">
        <v>3154</v>
      </c>
      <c r="K3558" s="17">
        <f>VLOOKUP(A3558,[4]גיליון1!$A$1574:$P$7681,10,0)</f>
        <v>0</v>
      </c>
      <c r="L3558" s="17">
        <f>VLOOKUP(A3558,'[2]2023'!$A$9:$I$7853,9,0)</f>
        <v>0</v>
      </c>
      <c r="M3558" s="18">
        <f>VLOOKUP(A3558,[3]data1683177749303!$A$2:$J$6448,10,0)</f>
        <v>0</v>
      </c>
    </row>
    <row r="3559" spans="1:13" ht="15.75" outlineLevel="1">
      <c r="A3559" s="10">
        <v>1773000784</v>
      </c>
      <c r="B3559" s="11">
        <v>784</v>
      </c>
      <c r="C3559" s="19">
        <v>773000</v>
      </c>
      <c r="D3559" s="13">
        <v>1</v>
      </c>
      <c r="E3559" s="136" t="s">
        <v>3154</v>
      </c>
      <c r="F3559" s="15" t="s">
        <v>1825</v>
      </c>
      <c r="G3559" s="137" t="s">
        <v>3154</v>
      </c>
      <c r="H3559" s="13" t="s">
        <v>31</v>
      </c>
      <c r="I3559" s="126" t="s">
        <v>3154</v>
      </c>
      <c r="J3559" s="126" t="s">
        <v>3154</v>
      </c>
      <c r="K3559" s="17">
        <f>VLOOKUP(A3559,[4]גיליון1!$A$1574:$P$7681,10,0)</f>
        <v>0</v>
      </c>
      <c r="L3559" s="17">
        <f>VLOOKUP(A3559,'[2]2023'!$A$9:$I$7853,9,0)</f>
        <v>0</v>
      </c>
      <c r="M3559" s="140" t="s">
        <v>3154</v>
      </c>
    </row>
    <row r="3560" spans="1:13" ht="15.75" outlineLevel="1">
      <c r="A3560" s="10">
        <v>1773000870</v>
      </c>
      <c r="B3560" s="11">
        <v>870</v>
      </c>
      <c r="C3560" s="19">
        <v>773000</v>
      </c>
      <c r="D3560" s="13">
        <v>1</v>
      </c>
      <c r="E3560" s="136" t="s">
        <v>3154</v>
      </c>
      <c r="F3560" s="15" t="s">
        <v>1826</v>
      </c>
      <c r="G3560" s="137" t="s">
        <v>3154</v>
      </c>
      <c r="H3560" s="13" t="s">
        <v>31</v>
      </c>
      <c r="I3560" s="126" t="s">
        <v>3154</v>
      </c>
      <c r="J3560" s="126" t="s">
        <v>3154</v>
      </c>
      <c r="K3560" s="17">
        <f>VLOOKUP(A3560,[4]גיליון1!$A$1574:$P$7681,10,0)</f>
        <v>0</v>
      </c>
      <c r="L3560" s="17">
        <f>VLOOKUP(A3560,'[2]2023'!$A$9:$I$7853,9,0)</f>
        <v>0</v>
      </c>
      <c r="M3560" s="18">
        <f>VLOOKUP(A3560,[3]data1683177749303!$A$2:$J$6448,10,0)</f>
        <v>0</v>
      </c>
    </row>
    <row r="3561" spans="1:13" ht="15.75" outlineLevel="1">
      <c r="A3561" s="10">
        <v>1773000874</v>
      </c>
      <c r="B3561" s="11">
        <v>874</v>
      </c>
      <c r="C3561" s="19">
        <v>773000</v>
      </c>
      <c r="D3561" s="13">
        <v>1</v>
      </c>
      <c r="E3561" s="136" t="s">
        <v>3154</v>
      </c>
      <c r="F3561" s="15" t="s">
        <v>1825</v>
      </c>
      <c r="G3561" s="137" t="s">
        <v>3154</v>
      </c>
      <c r="H3561" s="13" t="s">
        <v>31</v>
      </c>
      <c r="I3561" s="126" t="s">
        <v>3154</v>
      </c>
      <c r="J3561" s="126" t="s">
        <v>3154</v>
      </c>
      <c r="K3561" s="17">
        <f>VLOOKUP(A3561,[4]גיליון1!$A$1574:$P$7681,10,0)</f>
        <v>0</v>
      </c>
      <c r="L3561" s="17">
        <f>VLOOKUP(A3561,'[2]2023'!$A$9:$I$7853,9,0)</f>
        <v>0</v>
      </c>
      <c r="M3561" s="140" t="s">
        <v>3154</v>
      </c>
    </row>
    <row r="3562" spans="1:13" ht="16.5" thickBot="1">
      <c r="A3562" s="10">
        <v>1773000879</v>
      </c>
      <c r="B3562" s="11">
        <v>879</v>
      </c>
      <c r="C3562" s="19">
        <v>773000</v>
      </c>
      <c r="D3562" s="13">
        <v>1</v>
      </c>
      <c r="E3562" s="136" t="s">
        <v>3154</v>
      </c>
      <c r="F3562" s="15" t="s">
        <v>1827</v>
      </c>
      <c r="G3562" s="137" t="s">
        <v>3154</v>
      </c>
      <c r="H3562" s="13" t="s">
        <v>31</v>
      </c>
      <c r="I3562" s="126" t="s">
        <v>3154</v>
      </c>
      <c r="J3562" s="126" t="s">
        <v>3154</v>
      </c>
      <c r="K3562" s="17">
        <f>VLOOKUP(A3562,[4]גיליון1!$A$1574:$P$7681,10,0)</f>
        <v>0</v>
      </c>
      <c r="L3562" s="17">
        <f>VLOOKUP(A3562,'[2]2023'!$A$9:$I$7853,9,0)</f>
        <v>0</v>
      </c>
      <c r="M3562" s="18">
        <f>VLOOKUP(A3562,[3]data1683177749303!$A$2:$J$6448,10,0)</f>
        <v>0</v>
      </c>
    </row>
    <row r="3563" spans="1:13" ht="15.75" outlineLevel="1">
      <c r="A3563" s="125" t="s">
        <v>3154</v>
      </c>
      <c r="B3563" s="42" t="s">
        <v>1828</v>
      </c>
      <c r="C3563" s="158" t="s">
        <v>3154</v>
      </c>
      <c r="D3563" s="158" t="s">
        <v>3154</v>
      </c>
      <c r="E3563" s="159" t="s">
        <v>3154</v>
      </c>
      <c r="F3563" s="43" t="s">
        <v>356</v>
      </c>
      <c r="G3563" s="160" t="s">
        <v>3154</v>
      </c>
      <c r="H3563" s="158" t="s">
        <v>3154</v>
      </c>
      <c r="I3563" s="194" t="s">
        <v>3154</v>
      </c>
      <c r="J3563" s="194" t="s">
        <v>3154</v>
      </c>
      <c r="K3563" s="45">
        <f t="shared" ref="K3563:M3563" si="188">SUBTOTAL(9,K3554:K3562)</f>
        <v>0</v>
      </c>
      <c r="L3563" s="45">
        <f t="shared" si="188"/>
        <v>0</v>
      </c>
      <c r="M3563" s="46">
        <f t="shared" si="188"/>
        <v>0</v>
      </c>
    </row>
    <row r="3564" spans="1:13" ht="15.75" outlineLevel="1">
      <c r="A3564" s="10">
        <v>17800000</v>
      </c>
      <c r="B3564" s="32">
        <v>0</v>
      </c>
      <c r="C3564" s="49">
        <v>780000</v>
      </c>
      <c r="D3564" s="34">
        <v>1</v>
      </c>
      <c r="E3564" s="151" t="s">
        <v>3154</v>
      </c>
      <c r="F3564" s="35" t="s">
        <v>361</v>
      </c>
      <c r="G3564" s="152" t="s">
        <v>3154</v>
      </c>
      <c r="H3564" s="34" t="s">
        <v>11</v>
      </c>
      <c r="I3564" s="142" t="s">
        <v>3154</v>
      </c>
      <c r="J3564" s="142" t="s">
        <v>3154</v>
      </c>
      <c r="K3564" s="17">
        <f>VLOOKUP(A3564,[4]גיליון1!$A$1574:$P$7681,10,0)</f>
        <v>0</v>
      </c>
      <c r="L3564" s="139" t="s">
        <v>3154</v>
      </c>
      <c r="M3564" s="140" t="s">
        <v>3154</v>
      </c>
    </row>
    <row r="3565" spans="1:13" ht="15.75" outlineLevel="1">
      <c r="A3565" s="10">
        <v>17810000</v>
      </c>
      <c r="B3565" s="11">
        <v>0</v>
      </c>
      <c r="C3565" s="19">
        <v>781000</v>
      </c>
      <c r="D3565" s="13">
        <v>1</v>
      </c>
      <c r="E3565" s="136" t="s">
        <v>3154</v>
      </c>
      <c r="F3565" s="15" t="s">
        <v>362</v>
      </c>
      <c r="G3565" s="137" t="s">
        <v>3154</v>
      </c>
      <c r="H3565" s="13" t="s">
        <v>11</v>
      </c>
      <c r="I3565" s="126" t="s">
        <v>3154</v>
      </c>
      <c r="J3565" s="142" t="s">
        <v>3154</v>
      </c>
      <c r="K3565" s="17">
        <f>VLOOKUP(A3565,[4]גיליון1!$A$1574:$P$7681,10,0)</f>
        <v>0</v>
      </c>
      <c r="L3565" s="17">
        <f>VLOOKUP(A3565,'[2]2023'!$A$9:$I$7853,9,0)</f>
        <v>0</v>
      </c>
      <c r="M3565" s="140" t="s">
        <v>3154</v>
      </c>
    </row>
    <row r="3566" spans="1:13" ht="15.75" outlineLevel="1">
      <c r="A3566" s="10">
        <v>17811000</v>
      </c>
      <c r="B3566" s="11">
        <v>0</v>
      </c>
      <c r="C3566" s="19">
        <v>781100</v>
      </c>
      <c r="D3566" s="13">
        <v>1</v>
      </c>
      <c r="E3566" s="136" t="s">
        <v>3154</v>
      </c>
      <c r="F3566" s="15" t="s">
        <v>1829</v>
      </c>
      <c r="G3566" s="137" t="s">
        <v>3154</v>
      </c>
      <c r="H3566" s="13" t="s">
        <v>11</v>
      </c>
      <c r="I3566" s="126" t="s">
        <v>3154</v>
      </c>
      <c r="J3566" s="142" t="s">
        <v>3154</v>
      </c>
      <c r="K3566" s="17">
        <f>VLOOKUP(A3566,[4]גיליון1!$A$1574:$P$7681,10,0)</f>
        <v>0</v>
      </c>
      <c r="L3566" s="17">
        <f>VLOOKUP(A3566,'[2]2023'!$A$9:$I$7853,9,0)</f>
        <v>0</v>
      </c>
      <c r="M3566" s="140" t="s">
        <v>3154</v>
      </c>
    </row>
    <row r="3567" spans="1:13" ht="15.75" outlineLevel="1">
      <c r="A3567" s="10">
        <v>1781100100</v>
      </c>
      <c r="B3567" s="11">
        <v>100</v>
      </c>
      <c r="C3567" s="19">
        <v>781100</v>
      </c>
      <c r="D3567" s="13">
        <v>1</v>
      </c>
      <c r="E3567" s="136" t="s">
        <v>3154</v>
      </c>
      <c r="F3567" s="15" t="s">
        <v>18</v>
      </c>
      <c r="G3567" s="137" t="s">
        <v>3154</v>
      </c>
      <c r="H3567" s="13" t="s">
        <v>11</v>
      </c>
      <c r="I3567" s="126" t="s">
        <v>3154</v>
      </c>
      <c r="J3567" s="142" t="s">
        <v>3154</v>
      </c>
      <c r="K3567" s="17">
        <f>VLOOKUP(A3567,[4]גיליון1!$A$1574:$P$7681,10,0)</f>
        <v>0</v>
      </c>
      <c r="L3567" s="17">
        <f>VLOOKUP(A3567,'[2]2023'!$A$9:$I$7853,9,0)</f>
        <v>0</v>
      </c>
      <c r="M3567" s="140" t="s">
        <v>3154</v>
      </c>
    </row>
    <row r="3568" spans="1:13" ht="15.75" outlineLevel="1">
      <c r="A3568" s="10">
        <v>1781100110</v>
      </c>
      <c r="B3568" s="11">
        <v>110</v>
      </c>
      <c r="C3568" s="19">
        <v>781100</v>
      </c>
      <c r="D3568" s="13">
        <v>1</v>
      </c>
      <c r="E3568" s="136" t="s">
        <v>3154</v>
      </c>
      <c r="F3568" s="15" t="s">
        <v>19</v>
      </c>
      <c r="G3568" s="137" t="s">
        <v>3154</v>
      </c>
      <c r="H3568" s="13" t="s">
        <v>20</v>
      </c>
      <c r="I3568" s="16">
        <f t="shared" si="186"/>
        <v>-3.1633311814073584E-2</v>
      </c>
      <c r="J3568" s="126" t="s">
        <v>3154</v>
      </c>
      <c r="K3568" s="17">
        <f>VLOOKUP(A3568,[4]גיליון1!$A$1574:$P$7681,10,0)</f>
        <v>750000</v>
      </c>
      <c r="L3568" s="17">
        <f>VLOOKUP(A3568,'[2]2023'!$A$9:$I$7853,9,0)</f>
        <v>774500</v>
      </c>
      <c r="M3568" s="18">
        <f>VLOOKUP(A3568,[3]data1683177749303!$A$2:$J$6448,10,0)</f>
        <v>767626.2</v>
      </c>
    </row>
    <row r="3569" spans="1:13" ht="15.75" outlineLevel="1">
      <c r="A3569" s="10">
        <v>1781100119</v>
      </c>
      <c r="B3569" s="11">
        <v>119</v>
      </c>
      <c r="C3569" s="19">
        <v>781100</v>
      </c>
      <c r="D3569" s="13">
        <v>1</v>
      </c>
      <c r="E3569" s="136" t="s">
        <v>3154</v>
      </c>
      <c r="F3569" s="15" t="s">
        <v>21</v>
      </c>
      <c r="G3569" s="137" t="s">
        <v>3154</v>
      </c>
      <c r="H3569" s="13" t="s">
        <v>20</v>
      </c>
      <c r="I3569" s="16">
        <f t="shared" si="186"/>
        <v>2.0437557802810868E-2</v>
      </c>
      <c r="J3569" s="126" t="s">
        <v>3154</v>
      </c>
      <c r="K3569" s="17">
        <f>VLOOKUP(A3569,[4]גיליון1!$A$1574:$P$7681,10,0)</f>
        <v>6730500</v>
      </c>
      <c r="L3569" s="17">
        <f>VLOOKUP(A3569,'[2]2023'!$A$9:$I$7853,9,0)</f>
        <v>6595700</v>
      </c>
      <c r="M3569" s="18">
        <f>VLOOKUP(A3569,[3]data1683177749303!$A$2:$J$6448,10,0)</f>
        <v>6299409.0300000003</v>
      </c>
    </row>
    <row r="3570" spans="1:13" ht="15.75" outlineLevel="1">
      <c r="A3570" s="10">
        <v>1781100122</v>
      </c>
      <c r="B3570" s="11">
        <v>122</v>
      </c>
      <c r="C3570" s="19">
        <v>781100</v>
      </c>
      <c r="D3570" s="13">
        <v>1</v>
      </c>
      <c r="E3570" s="136" t="s">
        <v>3154</v>
      </c>
      <c r="F3570" s="15" t="s">
        <v>22</v>
      </c>
      <c r="G3570" s="137" t="s">
        <v>3154</v>
      </c>
      <c r="H3570" s="13" t="s">
        <v>20</v>
      </c>
      <c r="I3570" s="16">
        <f t="shared" si="186"/>
        <v>0.15178571428571419</v>
      </c>
      <c r="J3570" s="126" t="s">
        <v>3154</v>
      </c>
      <c r="K3570" s="17">
        <f>VLOOKUP(A3570,[4]גיליון1!$A$1574:$P$7681,10,0)</f>
        <v>25800</v>
      </c>
      <c r="L3570" s="17">
        <f>VLOOKUP(A3570,'[2]2023'!$A$9:$I$7853,9,0)</f>
        <v>22400</v>
      </c>
      <c r="M3570" s="18">
        <f>VLOOKUP(A3570,[3]data1683177749303!$A$2:$J$6448,10,0)</f>
        <v>23333.16</v>
      </c>
    </row>
    <row r="3571" spans="1:13" ht="15.75" outlineLevel="1">
      <c r="A3571" s="10">
        <v>1781100126</v>
      </c>
      <c r="B3571" s="11">
        <v>126</v>
      </c>
      <c r="C3571" s="19">
        <v>781100</v>
      </c>
      <c r="D3571" s="13">
        <v>1</v>
      </c>
      <c r="E3571" s="136" t="s">
        <v>3154</v>
      </c>
      <c r="F3571" s="15" t="s">
        <v>23</v>
      </c>
      <c r="G3571" s="137" t="s">
        <v>3154</v>
      </c>
      <c r="H3571" s="13" t="s">
        <v>20</v>
      </c>
      <c r="I3571" s="16">
        <f t="shared" si="186"/>
        <v>0.10805084745762716</v>
      </c>
      <c r="J3571" s="126" t="s">
        <v>3154</v>
      </c>
      <c r="K3571" s="17">
        <f>VLOOKUP(A3571,[4]גיליון1!$A$1574:$P$7681,10,0)</f>
        <v>261500</v>
      </c>
      <c r="L3571" s="17">
        <f>VLOOKUP(A3571,'[2]2023'!$A$9:$I$7853,9,0)</f>
        <v>236000</v>
      </c>
      <c r="M3571" s="18">
        <f>VLOOKUP(A3571,[3]data1683177749303!$A$2:$J$6448,10,0)</f>
        <v>241091.71</v>
      </c>
    </row>
    <row r="3572" spans="1:13" ht="15.75" outlineLevel="1">
      <c r="A3572" s="10">
        <v>1781100130</v>
      </c>
      <c r="B3572" s="11">
        <v>130</v>
      </c>
      <c r="C3572" s="19">
        <v>781100</v>
      </c>
      <c r="D3572" s="13">
        <v>1</v>
      </c>
      <c r="E3572" s="136" t="s">
        <v>3154</v>
      </c>
      <c r="F3572" s="15" t="s">
        <v>24</v>
      </c>
      <c r="G3572" s="137" t="s">
        <v>3154</v>
      </c>
      <c r="H3572" s="13" t="s">
        <v>20</v>
      </c>
      <c r="I3572" s="16">
        <f t="shared" si="186"/>
        <v>0</v>
      </c>
      <c r="J3572" s="126" t="s">
        <v>3154</v>
      </c>
      <c r="K3572" s="17">
        <f>VLOOKUP(A3572,[4]גיליון1!$A$1574:$P$7681,10,0)</f>
        <v>1200000</v>
      </c>
      <c r="L3572" s="17">
        <f>VLOOKUP(A3572,'[2]2023'!$A$9:$I$7853,9,0)</f>
        <v>1200000</v>
      </c>
      <c r="M3572" s="18">
        <f>VLOOKUP(A3572,[3]data1683177749303!$A$2:$J$6448,10,0)</f>
        <v>1157140.31</v>
      </c>
    </row>
    <row r="3573" spans="1:13" ht="15.75" outlineLevel="1">
      <c r="A3573" s="10">
        <v>1781100140</v>
      </c>
      <c r="B3573" s="11">
        <v>140</v>
      </c>
      <c r="C3573" s="19">
        <v>781100</v>
      </c>
      <c r="D3573" s="13">
        <v>1</v>
      </c>
      <c r="E3573" s="136" t="s">
        <v>3154</v>
      </c>
      <c r="F3573" s="15" t="s">
        <v>25</v>
      </c>
      <c r="G3573" s="137" t="s">
        <v>3154</v>
      </c>
      <c r="H3573" s="13" t="s">
        <v>20</v>
      </c>
      <c r="I3573" s="16">
        <f t="shared" si="186"/>
        <v>0.89368258859784278</v>
      </c>
      <c r="J3573" s="126" t="s">
        <v>3154</v>
      </c>
      <c r="K3573" s="17">
        <f>VLOOKUP(A3573,[4]גיליון1!$A$1574:$P$7681,10,0)</f>
        <v>737400</v>
      </c>
      <c r="L3573" s="17">
        <f>VLOOKUP(A3573,'[2]2023'!$A$9:$I$7853,9,0)</f>
        <v>389400</v>
      </c>
      <c r="M3573" s="18">
        <f>VLOOKUP(A3573,[3]data1683177749303!$A$2:$J$6448,10,0)</f>
        <v>725856.22</v>
      </c>
    </row>
    <row r="3574" spans="1:13" ht="15.75" outlineLevel="1">
      <c r="A3574" s="10">
        <v>1781100253</v>
      </c>
      <c r="B3574" s="11">
        <v>253</v>
      </c>
      <c r="C3574" s="19">
        <v>781100</v>
      </c>
      <c r="D3574" s="13">
        <v>1</v>
      </c>
      <c r="E3574" s="136" t="s">
        <v>3154</v>
      </c>
      <c r="F3574" s="15" t="s">
        <v>1830</v>
      </c>
      <c r="G3574" s="137" t="s">
        <v>3154</v>
      </c>
      <c r="H3574" s="13" t="s">
        <v>20</v>
      </c>
      <c r="I3574" s="126" t="s">
        <v>3154</v>
      </c>
      <c r="J3574" s="126" t="s">
        <v>3154</v>
      </c>
      <c r="K3574" s="17">
        <f>VLOOKUP(A3574,[4]גיליון1!$A$1574:$P$7681,10,0)</f>
        <v>0</v>
      </c>
      <c r="L3574" s="17">
        <f>VLOOKUP(A3574,'[2]2023'!$A$9:$I$7853,9,0)</f>
        <v>0</v>
      </c>
      <c r="M3574" s="18">
        <f>VLOOKUP(A3574,[3]data1683177749303!$A$2:$J$6448,10,0)</f>
        <v>0</v>
      </c>
    </row>
    <row r="3575" spans="1:13" ht="15.75" outlineLevel="1">
      <c r="A3575" s="10">
        <v>1781100350</v>
      </c>
      <c r="B3575" s="11">
        <v>350</v>
      </c>
      <c r="C3575" s="19">
        <v>781100</v>
      </c>
      <c r="D3575" s="13">
        <v>1</v>
      </c>
      <c r="E3575" s="136" t="s">
        <v>3154</v>
      </c>
      <c r="F3575" s="15" t="s">
        <v>1831</v>
      </c>
      <c r="G3575" s="137" t="s">
        <v>3154</v>
      </c>
      <c r="H3575" s="13" t="s">
        <v>20</v>
      </c>
      <c r="I3575" s="16">
        <f t="shared" si="186"/>
        <v>4.1666666666666741E-2</v>
      </c>
      <c r="J3575" s="126" t="s">
        <v>3154</v>
      </c>
      <c r="K3575" s="17">
        <f>VLOOKUP(A3575,[4]גיליון1!$A$1574:$P$7681,10,0)</f>
        <v>50000</v>
      </c>
      <c r="L3575" s="17">
        <f>VLOOKUP(A3575,'[2]2023'!$A$9:$I$7853,9,0)</f>
        <v>48000</v>
      </c>
      <c r="M3575" s="18">
        <f>VLOOKUP(A3575,[3]data1683177749303!$A$2:$J$6448,10,0)</f>
        <v>47020.91</v>
      </c>
    </row>
    <row r="3576" spans="1:13" ht="15.75" outlineLevel="1">
      <c r="A3576" s="10">
        <v>1781100351</v>
      </c>
      <c r="B3576" s="11">
        <v>351</v>
      </c>
      <c r="C3576" s="19">
        <v>781100</v>
      </c>
      <c r="D3576" s="13">
        <v>1</v>
      </c>
      <c r="E3576" s="136" t="s">
        <v>3154</v>
      </c>
      <c r="F3576" s="15" t="s">
        <v>1832</v>
      </c>
      <c r="G3576" s="137" t="s">
        <v>3154</v>
      </c>
      <c r="H3576" s="13" t="s">
        <v>20</v>
      </c>
      <c r="I3576" s="16">
        <f t="shared" si="186"/>
        <v>0.62673765158237216</v>
      </c>
      <c r="J3576" s="126" t="s">
        <v>3154</v>
      </c>
      <c r="K3576" s="17">
        <f>VLOOKUP(A3576,[4]גיליון1!$A$1574:$P$7681,10,0)</f>
        <v>55000</v>
      </c>
      <c r="L3576" s="17">
        <f>VLOOKUP(A3576,'[2]2023'!$A$9:$I$7853,9,0)</f>
        <v>33810</v>
      </c>
      <c r="M3576" s="18">
        <f>VLOOKUP(A3576,[3]data1683177749303!$A$2:$J$6448,10,0)</f>
        <v>32638.27</v>
      </c>
    </row>
    <row r="3577" spans="1:13" ht="15.75" outlineLevel="1">
      <c r="A3577" s="10">
        <v>1781100400</v>
      </c>
      <c r="B3577" s="11">
        <v>400</v>
      </c>
      <c r="C3577" s="19">
        <v>781100</v>
      </c>
      <c r="D3577" s="13">
        <v>1</v>
      </c>
      <c r="E3577" s="136" t="s">
        <v>3154</v>
      </c>
      <c r="F3577" s="15" t="s">
        <v>29</v>
      </c>
      <c r="G3577" s="137" t="s">
        <v>3154</v>
      </c>
      <c r="H3577" s="13" t="s">
        <v>11</v>
      </c>
      <c r="I3577" s="126" t="s">
        <v>3154</v>
      </c>
      <c r="J3577" s="126" t="s">
        <v>3154</v>
      </c>
      <c r="K3577" s="17">
        <f>VLOOKUP(A3577,[4]גיליון1!$A$1574:$P$7681,10,0)</f>
        <v>0</v>
      </c>
      <c r="L3577" s="17">
        <f>VLOOKUP(A3577,'[2]2023'!$A$9:$I$7853,9,0)</f>
        <v>0</v>
      </c>
      <c r="M3577" s="140" t="s">
        <v>3154</v>
      </c>
    </row>
    <row r="3578" spans="1:13" ht="15.75" outlineLevel="1">
      <c r="A3578" s="10">
        <v>1781100410</v>
      </c>
      <c r="B3578" s="11">
        <v>410</v>
      </c>
      <c r="C3578" s="19">
        <v>781100</v>
      </c>
      <c r="D3578" s="13">
        <v>1</v>
      </c>
      <c r="E3578" s="136" t="s">
        <v>3154</v>
      </c>
      <c r="F3578" s="15" t="s">
        <v>32</v>
      </c>
      <c r="G3578" s="137" t="s">
        <v>3154</v>
      </c>
      <c r="H3578" s="13" t="s">
        <v>31</v>
      </c>
      <c r="I3578" s="16">
        <f t="shared" si="186"/>
        <v>0.29824561403508776</v>
      </c>
      <c r="J3578" s="126" t="s">
        <v>3154</v>
      </c>
      <c r="K3578" s="17">
        <f>VLOOKUP(A3578,[4]גיליון1!$A$1574:$P$7681,10,0)</f>
        <v>370000</v>
      </c>
      <c r="L3578" s="17">
        <f>VLOOKUP(A3578,'[2]2023'!$A$9:$I$7853,9,0)</f>
        <v>285000</v>
      </c>
      <c r="M3578" s="18">
        <f>VLOOKUP(A3578,[3]data1683177749303!$A$2:$J$6448,10,0)</f>
        <v>275888</v>
      </c>
    </row>
    <row r="3579" spans="1:13" ht="15.75" outlineLevel="1">
      <c r="A3579" s="10">
        <v>1781100420</v>
      </c>
      <c r="B3579" s="11">
        <v>420</v>
      </c>
      <c r="C3579" s="19">
        <v>781100</v>
      </c>
      <c r="D3579" s="13">
        <v>1</v>
      </c>
      <c r="E3579" s="136" t="s">
        <v>3154</v>
      </c>
      <c r="F3579" s="15" t="s">
        <v>33</v>
      </c>
      <c r="G3579" s="137" t="s">
        <v>3154</v>
      </c>
      <c r="H3579" s="13" t="s">
        <v>34</v>
      </c>
      <c r="I3579" s="16">
        <f t="shared" si="186"/>
        <v>0</v>
      </c>
      <c r="J3579" s="126" t="s">
        <v>3154</v>
      </c>
      <c r="K3579" s="17">
        <f>VLOOKUP(A3579,[4]גיליון1!$A$1574:$P$7681,10,0)</f>
        <v>1300</v>
      </c>
      <c r="L3579" s="17">
        <f>VLOOKUP(A3579,'[2]2023'!$A$9:$I$7853,9,0)</f>
        <v>1300</v>
      </c>
      <c r="M3579" s="18">
        <f>VLOOKUP(A3579,[3]data1683177749303!$A$2:$J$6448,10,0)</f>
        <v>0</v>
      </c>
    </row>
    <row r="3580" spans="1:13" ht="15.75" outlineLevel="1">
      <c r="A3580" s="10">
        <v>1781100431</v>
      </c>
      <c r="B3580" s="11">
        <v>431</v>
      </c>
      <c r="C3580" s="19">
        <v>781100</v>
      </c>
      <c r="D3580" s="13">
        <v>1</v>
      </c>
      <c r="E3580" s="136" t="s">
        <v>3154</v>
      </c>
      <c r="F3580" s="15" t="s">
        <v>36</v>
      </c>
      <c r="G3580" s="137" t="s">
        <v>3154</v>
      </c>
      <c r="H3580" s="13" t="s">
        <v>31</v>
      </c>
      <c r="I3580" s="16">
        <f t="shared" si="186"/>
        <v>1.6136363636363638</v>
      </c>
      <c r="J3580" s="126" t="s">
        <v>3154</v>
      </c>
      <c r="K3580" s="17">
        <f>VLOOKUP(A3580,[4]גיליון1!$A$1574:$P$7681,10,0)</f>
        <v>161000</v>
      </c>
      <c r="L3580" s="17">
        <f>VLOOKUP(A3580,'[2]2023'!$A$9:$I$7853,9,0)</f>
        <v>61600</v>
      </c>
      <c r="M3580" s="18">
        <f>VLOOKUP(A3580,[3]data1683177749303!$A$2:$J$6448,10,0)</f>
        <v>48595.89</v>
      </c>
    </row>
    <row r="3581" spans="1:13" ht="15.75" outlineLevel="1">
      <c r="A3581" s="10">
        <v>1781100432</v>
      </c>
      <c r="B3581" s="11">
        <v>432</v>
      </c>
      <c r="C3581" s="19">
        <v>781100</v>
      </c>
      <c r="D3581" s="13">
        <v>1</v>
      </c>
      <c r="E3581" s="136" t="s">
        <v>3154</v>
      </c>
      <c r="F3581" s="15" t="s">
        <v>37</v>
      </c>
      <c r="G3581" s="137" t="s">
        <v>3154</v>
      </c>
      <c r="H3581" s="13" t="s">
        <v>31</v>
      </c>
      <c r="I3581" s="16">
        <f t="shared" si="186"/>
        <v>0</v>
      </c>
      <c r="J3581" s="126" t="s">
        <v>3154</v>
      </c>
      <c r="K3581" s="17">
        <f>VLOOKUP(A3581,[4]גיליון1!$A$1574:$P$7681,10,0)</f>
        <v>4100</v>
      </c>
      <c r="L3581" s="17">
        <f>VLOOKUP(A3581,'[2]2023'!$A$9:$I$7853,9,0)</f>
        <v>4100</v>
      </c>
      <c r="M3581" s="18">
        <f>VLOOKUP(A3581,[3]data1683177749303!$A$2:$J$6448,10,0)</f>
        <v>3600</v>
      </c>
    </row>
    <row r="3582" spans="1:13" ht="15.75" outlineLevel="1">
      <c r="A3582" s="10">
        <v>1781100433</v>
      </c>
      <c r="B3582" s="11">
        <v>433</v>
      </c>
      <c r="C3582" s="19">
        <v>781100</v>
      </c>
      <c r="D3582" s="13">
        <v>1</v>
      </c>
      <c r="E3582" s="136" t="s">
        <v>3154</v>
      </c>
      <c r="F3582" s="15" t="s">
        <v>38</v>
      </c>
      <c r="G3582" s="137" t="s">
        <v>3154</v>
      </c>
      <c r="H3582" s="13" t="s">
        <v>34</v>
      </c>
      <c r="I3582" s="16">
        <f t="shared" si="186"/>
        <v>-9.8901098901098883E-2</v>
      </c>
      <c r="J3582" s="126" t="s">
        <v>3154</v>
      </c>
      <c r="K3582" s="17">
        <v>8200</v>
      </c>
      <c r="L3582" s="17">
        <f>VLOOKUP(A3582,'[2]2023'!$A$9:$I$7853,9,0)</f>
        <v>9100</v>
      </c>
      <c r="M3582" s="18">
        <f>VLOOKUP(A3582,[3]data1683177749303!$A$2:$J$6448,10,0)</f>
        <v>8454.0499999999993</v>
      </c>
    </row>
    <row r="3583" spans="1:13" ht="15.75" outlineLevel="1">
      <c r="A3583" s="10">
        <v>1781100437</v>
      </c>
      <c r="B3583" s="11">
        <v>437</v>
      </c>
      <c r="C3583" s="19">
        <v>781100</v>
      </c>
      <c r="D3583" s="13">
        <v>1</v>
      </c>
      <c r="E3583" s="136" t="s">
        <v>3154</v>
      </c>
      <c r="F3583" s="15" t="s">
        <v>42</v>
      </c>
      <c r="G3583" s="137" t="s">
        <v>3154</v>
      </c>
      <c r="H3583" s="13" t="s">
        <v>31</v>
      </c>
      <c r="I3583" s="16">
        <f t="shared" si="186"/>
        <v>0.9285714285714286</v>
      </c>
      <c r="J3583" s="126" t="s">
        <v>3154</v>
      </c>
      <c r="K3583" s="17">
        <f>VLOOKUP(A3583,[4]גיליון1!$A$1574:$P$7681,10,0)</f>
        <v>5400</v>
      </c>
      <c r="L3583" s="17">
        <f>VLOOKUP(A3583,'[2]2023'!$A$9:$I$7853,9,0)</f>
        <v>2800</v>
      </c>
      <c r="M3583" s="18">
        <f>VLOOKUP(A3583,[3]data1683177749303!$A$2:$J$6448,10,0)</f>
        <v>2442.96</v>
      </c>
    </row>
    <row r="3584" spans="1:13" ht="15.75" outlineLevel="1">
      <c r="A3584" s="10">
        <v>1781100441</v>
      </c>
      <c r="B3584" s="11">
        <v>441</v>
      </c>
      <c r="C3584" s="19">
        <v>781100</v>
      </c>
      <c r="D3584" s="13">
        <v>1</v>
      </c>
      <c r="E3584" s="136" t="s">
        <v>3154</v>
      </c>
      <c r="F3584" s="15" t="s">
        <v>1833</v>
      </c>
      <c r="G3584" s="137" t="s">
        <v>3154</v>
      </c>
      <c r="H3584" s="13" t="s">
        <v>31</v>
      </c>
      <c r="I3584" s="16">
        <f t="shared" si="186"/>
        <v>2.5</v>
      </c>
      <c r="J3584" s="126" t="s">
        <v>3154</v>
      </c>
      <c r="K3584" s="17">
        <f>VLOOKUP(A3584,[4]גיליון1!$A$1574:$P$7681,10,0)</f>
        <v>4200</v>
      </c>
      <c r="L3584" s="17">
        <f>VLOOKUP(A3584,'[2]2023'!$A$9:$I$7853,9,0)</f>
        <v>1200</v>
      </c>
      <c r="M3584" s="18">
        <f>VLOOKUP(A3584,[3]data1683177749303!$A$2:$J$6448,10,0)</f>
        <v>0</v>
      </c>
    </row>
    <row r="3585" spans="1:13" ht="15.75" outlineLevel="1">
      <c r="A3585" s="10">
        <v>1781100450</v>
      </c>
      <c r="B3585" s="11">
        <v>450</v>
      </c>
      <c r="C3585" s="19">
        <v>781100</v>
      </c>
      <c r="D3585" s="13">
        <v>1</v>
      </c>
      <c r="E3585" s="136" t="s">
        <v>3154</v>
      </c>
      <c r="F3585" s="39" t="s">
        <v>46</v>
      </c>
      <c r="G3585" s="154" t="s">
        <v>3154</v>
      </c>
      <c r="H3585" s="13" t="s">
        <v>31</v>
      </c>
      <c r="I3585" s="16">
        <f t="shared" si="186"/>
        <v>-0.10526315789473684</v>
      </c>
      <c r="J3585" s="126" t="s">
        <v>3154</v>
      </c>
      <c r="K3585" s="17">
        <v>3400</v>
      </c>
      <c r="L3585" s="17">
        <f>VLOOKUP(A3585,'[2]2023'!$A$9:$I$7853,9,0)</f>
        <v>3800</v>
      </c>
      <c r="M3585" s="18">
        <f>VLOOKUP(A3585,[3]data1683177749303!$A$2:$J$6448,10,0)</f>
        <v>988.3</v>
      </c>
    </row>
    <row r="3586" spans="1:13" ht="15.75" outlineLevel="1">
      <c r="A3586" s="10">
        <v>1781100470</v>
      </c>
      <c r="B3586" s="11">
        <v>470</v>
      </c>
      <c r="C3586" s="19">
        <v>781100</v>
      </c>
      <c r="D3586" s="13">
        <v>1</v>
      </c>
      <c r="E3586" s="136" t="s">
        <v>3154</v>
      </c>
      <c r="F3586" s="15" t="s">
        <v>48</v>
      </c>
      <c r="G3586" s="137" t="s">
        <v>3154</v>
      </c>
      <c r="H3586" s="13" t="s">
        <v>34</v>
      </c>
      <c r="I3586" s="16">
        <f t="shared" si="186"/>
        <v>-0.11111111111111116</v>
      </c>
      <c r="J3586" s="126" t="s">
        <v>3154</v>
      </c>
      <c r="K3586" s="17">
        <v>2400</v>
      </c>
      <c r="L3586" s="17">
        <f>VLOOKUP(A3586,'[2]2023'!$A$9:$I$7853,9,0)</f>
        <v>2700</v>
      </c>
      <c r="M3586" s="18">
        <f>VLOOKUP(A3586,[3]data1683177749303!$A$2:$J$6448,10,0)</f>
        <v>2590.38</v>
      </c>
    </row>
    <row r="3587" spans="1:13" ht="15.75" outlineLevel="1">
      <c r="A3587" s="10">
        <v>1781100471</v>
      </c>
      <c r="B3587" s="11">
        <v>471</v>
      </c>
      <c r="C3587" s="19">
        <v>781100</v>
      </c>
      <c r="D3587" s="13">
        <v>1</v>
      </c>
      <c r="E3587" s="136" t="s">
        <v>3154</v>
      </c>
      <c r="F3587" s="15" t="s">
        <v>87</v>
      </c>
      <c r="G3587" s="137" t="s">
        <v>3154</v>
      </c>
      <c r="H3587" s="13" t="s">
        <v>34</v>
      </c>
      <c r="I3587" s="16">
        <f t="shared" si="186"/>
        <v>-7.7562326869806131E-2</v>
      </c>
      <c r="J3587" s="126" t="s">
        <v>3154</v>
      </c>
      <c r="K3587" s="17">
        <f>VLOOKUP(A3587,[4]גיליון1!$A$1574:$P$7681,10,0)</f>
        <v>33300</v>
      </c>
      <c r="L3587" s="17">
        <f>VLOOKUP(A3587,'[2]2023'!$A$9:$I$7853,9,0)</f>
        <v>36100</v>
      </c>
      <c r="M3587" s="18">
        <f>VLOOKUP(A3587,[3]data1683177749303!$A$2:$J$6448,10,0)</f>
        <v>38880.18</v>
      </c>
    </row>
    <row r="3588" spans="1:13" ht="15.75" outlineLevel="1">
      <c r="A3588" s="10">
        <v>1781100492</v>
      </c>
      <c r="B3588" s="11">
        <v>492</v>
      </c>
      <c r="C3588" s="19">
        <v>781100</v>
      </c>
      <c r="D3588" s="13">
        <v>1</v>
      </c>
      <c r="E3588" s="136" t="s">
        <v>3154</v>
      </c>
      <c r="F3588" s="15" t="s">
        <v>83</v>
      </c>
      <c r="G3588" s="137" t="s">
        <v>3154</v>
      </c>
      <c r="H3588" s="13" t="s">
        <v>31</v>
      </c>
      <c r="I3588" s="16">
        <f t="shared" si="186"/>
        <v>4.3362241494329545E-2</v>
      </c>
      <c r="J3588" s="126" t="s">
        <v>3154</v>
      </c>
      <c r="K3588" s="17">
        <f>VLOOKUP(A3588,[4]גיליון1!$A$1574:$P$7681,10,0)</f>
        <v>312800</v>
      </c>
      <c r="L3588" s="17">
        <f>VLOOKUP(A3588,'[2]2023'!$A$9:$I$7853,9,0)</f>
        <v>299800</v>
      </c>
      <c r="M3588" s="18">
        <f>VLOOKUP(A3588,[3]data1683177749303!$A$2:$J$6448,10,0)</f>
        <v>280493</v>
      </c>
    </row>
    <row r="3589" spans="1:13" ht="15.75" outlineLevel="1">
      <c r="A3589" s="10">
        <v>1781100500</v>
      </c>
      <c r="B3589" s="11">
        <v>500</v>
      </c>
      <c r="C3589" s="19">
        <v>781100</v>
      </c>
      <c r="D3589" s="13">
        <v>1</v>
      </c>
      <c r="E3589" s="136" t="s">
        <v>3154</v>
      </c>
      <c r="F3589" s="15" t="s">
        <v>51</v>
      </c>
      <c r="G3589" s="137" t="s">
        <v>3154</v>
      </c>
      <c r="H3589" s="13" t="s">
        <v>11</v>
      </c>
      <c r="I3589" s="126" t="s">
        <v>3154</v>
      </c>
      <c r="J3589" s="126" t="s">
        <v>3154</v>
      </c>
      <c r="K3589" s="17">
        <f>VLOOKUP(A3589,[4]גיליון1!$A$1574:$P$7681,10,0)</f>
        <v>0</v>
      </c>
      <c r="L3589" s="17">
        <f>VLOOKUP(A3589,'[2]2023'!$A$9:$I$7853,9,0)</f>
        <v>0</v>
      </c>
      <c r="M3589" s="140" t="s">
        <v>3154</v>
      </c>
    </row>
    <row r="3590" spans="1:13" ht="15.75" outlineLevel="1">
      <c r="A3590" s="10">
        <v>1781100511</v>
      </c>
      <c r="B3590" s="11">
        <v>511</v>
      </c>
      <c r="C3590" s="19">
        <v>781100</v>
      </c>
      <c r="D3590" s="13">
        <v>1</v>
      </c>
      <c r="E3590" s="136" t="s">
        <v>3154</v>
      </c>
      <c r="F3590" s="15" t="s">
        <v>88</v>
      </c>
      <c r="G3590" s="137" t="s">
        <v>3154</v>
      </c>
      <c r="H3590" s="13" t="s">
        <v>34</v>
      </c>
      <c r="I3590" s="16">
        <f t="shared" ref="I3590:I3654" si="189">K3590/L3590-1</f>
        <v>0.26666666666666661</v>
      </c>
      <c r="J3590" s="126" t="s">
        <v>3154</v>
      </c>
      <c r="K3590" s="17">
        <f>VLOOKUP(A3590,[4]גיליון1!$A$1574:$P$7681,10,0)</f>
        <v>28500</v>
      </c>
      <c r="L3590" s="17">
        <f>VLOOKUP(A3590,'[2]2023'!$A$9:$I$7853,9,0)</f>
        <v>22500</v>
      </c>
      <c r="M3590" s="18">
        <f>VLOOKUP(A3590,[3]data1683177749303!$A$2:$J$6448,10,0)</f>
        <v>22033.91</v>
      </c>
    </row>
    <row r="3591" spans="1:13" ht="15.75" outlineLevel="1">
      <c r="A3591" s="10">
        <v>1781100512</v>
      </c>
      <c r="B3591" s="11">
        <v>512</v>
      </c>
      <c r="C3591" s="19">
        <v>781100</v>
      </c>
      <c r="D3591" s="13">
        <v>1</v>
      </c>
      <c r="E3591" s="136" t="s">
        <v>3154</v>
      </c>
      <c r="F3591" s="15" t="s">
        <v>89</v>
      </c>
      <c r="G3591" s="137" t="s">
        <v>3154</v>
      </c>
      <c r="H3591" s="13" t="s">
        <v>34</v>
      </c>
      <c r="I3591" s="126" t="s">
        <v>3154</v>
      </c>
      <c r="J3591" s="126" t="s">
        <v>3154</v>
      </c>
      <c r="K3591" s="17">
        <f>VLOOKUP(A3591,[4]גיליון1!$A$1574:$P$7681,10,0)</f>
        <v>0</v>
      </c>
      <c r="L3591" s="17">
        <f>VLOOKUP(A3591,'[2]2023'!$A$9:$I$7853,9,0)</f>
        <v>0</v>
      </c>
      <c r="M3591" s="18">
        <f>VLOOKUP(A3591,[3]data1683177749303!$A$2:$J$6448,10,0)</f>
        <v>0</v>
      </c>
    </row>
    <row r="3592" spans="1:13" ht="15.75" outlineLevel="1">
      <c r="A3592" s="10">
        <v>1781100513</v>
      </c>
      <c r="B3592" s="11">
        <v>513</v>
      </c>
      <c r="C3592" s="19">
        <v>781100</v>
      </c>
      <c r="D3592" s="13">
        <v>1</v>
      </c>
      <c r="E3592" s="136" t="s">
        <v>3154</v>
      </c>
      <c r="F3592" s="15" t="s">
        <v>1834</v>
      </c>
      <c r="G3592" s="137" t="s">
        <v>3154</v>
      </c>
      <c r="H3592" s="13" t="s">
        <v>34</v>
      </c>
      <c r="I3592" s="126" t="s">
        <v>3154</v>
      </c>
      <c r="J3592" s="126" t="s">
        <v>3154</v>
      </c>
      <c r="K3592" s="17">
        <f>VLOOKUP(A3592,[4]גיליון1!$A$1574:$P$7681,10,0)</f>
        <v>0</v>
      </c>
      <c r="L3592" s="17">
        <f>VLOOKUP(A3592,'[2]2023'!$A$9:$I$7853,9,0)</f>
        <v>0</v>
      </c>
      <c r="M3592" s="18">
        <f>VLOOKUP(A3592,[3]data1683177749303!$A$2:$J$6448,10,0)</f>
        <v>0</v>
      </c>
    </row>
    <row r="3593" spans="1:13" ht="15.75" outlineLevel="1">
      <c r="A3593" s="10">
        <v>1781100516</v>
      </c>
      <c r="B3593" s="11">
        <v>516</v>
      </c>
      <c r="C3593" s="19">
        <v>781100</v>
      </c>
      <c r="D3593" s="13">
        <v>1</v>
      </c>
      <c r="E3593" s="136" t="s">
        <v>3154</v>
      </c>
      <c r="F3593" s="15" t="s">
        <v>1835</v>
      </c>
      <c r="G3593" s="137" t="s">
        <v>3154</v>
      </c>
      <c r="H3593" s="13" t="s">
        <v>34</v>
      </c>
      <c r="I3593" s="16">
        <f t="shared" si="189"/>
        <v>0.125</v>
      </c>
      <c r="J3593" s="126" t="s">
        <v>3154</v>
      </c>
      <c r="K3593" s="17">
        <f>VLOOKUP(A3593,[4]גיליון1!$A$1574:$P$7681,10,0)</f>
        <v>8100</v>
      </c>
      <c r="L3593" s="17">
        <f>VLOOKUP(A3593,'[2]2023'!$A$9:$I$7853,9,0)</f>
        <v>7200</v>
      </c>
      <c r="M3593" s="18">
        <f>VLOOKUP(A3593,[3]data1683177749303!$A$2:$J$6448,10,0)</f>
        <v>4087.64</v>
      </c>
    </row>
    <row r="3594" spans="1:13" ht="15.75" outlineLevel="1">
      <c r="A3594" s="10">
        <v>1781100522</v>
      </c>
      <c r="B3594" s="11">
        <v>522</v>
      </c>
      <c r="C3594" s="19">
        <v>781100</v>
      </c>
      <c r="D3594" s="13">
        <v>1</v>
      </c>
      <c r="E3594" s="136" t="s">
        <v>3154</v>
      </c>
      <c r="F3594" s="15" t="s">
        <v>90</v>
      </c>
      <c r="G3594" s="137" t="s">
        <v>3154</v>
      </c>
      <c r="H3594" s="13" t="s">
        <v>34</v>
      </c>
      <c r="I3594" s="126" t="s">
        <v>3154</v>
      </c>
      <c r="J3594" s="126" t="s">
        <v>3154</v>
      </c>
      <c r="K3594" s="17">
        <f>VLOOKUP(A3594,[4]גיליון1!$A$1574:$P$7681,10,0)</f>
        <v>0</v>
      </c>
      <c r="L3594" s="17">
        <f>VLOOKUP(A3594,'[2]2023'!$A$9:$I$7853,9,0)</f>
        <v>0</v>
      </c>
      <c r="M3594" s="18">
        <f>VLOOKUP(A3594,[3]data1683177749303!$A$2:$J$6448,10,0)</f>
        <v>0</v>
      </c>
    </row>
    <row r="3595" spans="1:13" ht="15.75" outlineLevel="1">
      <c r="A3595" s="10">
        <v>1781100540</v>
      </c>
      <c r="B3595" s="11">
        <v>540</v>
      </c>
      <c r="C3595" s="19">
        <v>781100</v>
      </c>
      <c r="D3595" s="13">
        <v>1</v>
      </c>
      <c r="E3595" s="136" t="s">
        <v>3154</v>
      </c>
      <c r="F3595" s="15" t="s">
        <v>53</v>
      </c>
      <c r="G3595" s="137" t="s">
        <v>3154</v>
      </c>
      <c r="H3595" s="13" t="s">
        <v>31</v>
      </c>
      <c r="I3595" s="126" t="s">
        <v>3154</v>
      </c>
      <c r="J3595" s="126" t="s">
        <v>3154</v>
      </c>
      <c r="K3595" s="17">
        <f>VLOOKUP(A3595,[4]גיליון1!$A$1574:$P$7681,10,0)</f>
        <v>0</v>
      </c>
      <c r="L3595" s="17">
        <f>VLOOKUP(A3595,'[2]2023'!$A$9:$I$7853,9,0)</f>
        <v>0</v>
      </c>
      <c r="M3595" s="140" t="s">
        <v>3154</v>
      </c>
    </row>
    <row r="3596" spans="1:13" ht="15.75" outlineLevel="1">
      <c r="A3596" s="10">
        <v>1781100544</v>
      </c>
      <c r="B3596" s="11">
        <v>544</v>
      </c>
      <c r="C3596" s="19">
        <v>781100</v>
      </c>
      <c r="D3596" s="13">
        <v>1</v>
      </c>
      <c r="E3596" s="136" t="s">
        <v>3154</v>
      </c>
      <c r="F3596" s="15" t="s">
        <v>56</v>
      </c>
      <c r="G3596" s="137" t="s">
        <v>3154</v>
      </c>
      <c r="H3596" s="13" t="s">
        <v>31</v>
      </c>
      <c r="I3596" s="16">
        <f t="shared" si="189"/>
        <v>-0.10032362459546929</v>
      </c>
      <c r="J3596" s="126" t="s">
        <v>3154</v>
      </c>
      <c r="K3596" s="17">
        <v>55600</v>
      </c>
      <c r="L3596" s="17">
        <f>VLOOKUP(A3596,'[2]2023'!$A$9:$I$7853,9,0)</f>
        <v>61800</v>
      </c>
      <c r="M3596" s="18">
        <f>VLOOKUP(A3596,[3]data1683177749303!$A$2:$J$6448,10,0)</f>
        <v>1700.55</v>
      </c>
    </row>
    <row r="3597" spans="1:13" ht="15.75" outlineLevel="1">
      <c r="A3597" s="10">
        <v>1781100550</v>
      </c>
      <c r="B3597" s="11">
        <v>550</v>
      </c>
      <c r="C3597" s="19">
        <v>781100</v>
      </c>
      <c r="D3597" s="13">
        <v>1</v>
      </c>
      <c r="E3597" s="136" t="s">
        <v>3154</v>
      </c>
      <c r="F3597" s="15" t="s">
        <v>58</v>
      </c>
      <c r="G3597" s="137" t="s">
        <v>3154</v>
      </c>
      <c r="H3597" s="13" t="s">
        <v>34</v>
      </c>
      <c r="I3597" s="16">
        <f t="shared" si="189"/>
        <v>-0.11111111111111116</v>
      </c>
      <c r="J3597" s="126" t="s">
        <v>3154</v>
      </c>
      <c r="K3597" s="17">
        <v>800</v>
      </c>
      <c r="L3597" s="17">
        <f>VLOOKUP(A3597,'[2]2023'!$A$9:$I$7853,9,0)</f>
        <v>900</v>
      </c>
      <c r="M3597" s="18">
        <f>VLOOKUP(A3597,[3]data1683177749303!$A$2:$J$6448,10,0)</f>
        <v>618</v>
      </c>
    </row>
    <row r="3598" spans="1:13" ht="15.75" outlineLevel="1">
      <c r="A3598" s="10">
        <v>1781100561</v>
      </c>
      <c r="B3598" s="11">
        <v>561</v>
      </c>
      <c r="C3598" s="19">
        <v>781100</v>
      </c>
      <c r="D3598" s="13">
        <v>1</v>
      </c>
      <c r="E3598" s="136" t="s">
        <v>3154</v>
      </c>
      <c r="F3598" s="15" t="s">
        <v>59</v>
      </c>
      <c r="G3598" s="137" t="s">
        <v>3154</v>
      </c>
      <c r="H3598" s="13" t="s">
        <v>34</v>
      </c>
      <c r="I3598" s="16">
        <f t="shared" si="189"/>
        <v>-9.6296296296296324E-2</v>
      </c>
      <c r="J3598" s="126" t="s">
        <v>3154</v>
      </c>
      <c r="K3598" s="17">
        <v>12200</v>
      </c>
      <c r="L3598" s="17">
        <f>VLOOKUP(A3598,'[2]2023'!$A$9:$I$7853,9,0)</f>
        <v>13500</v>
      </c>
      <c r="M3598" s="18">
        <f>VLOOKUP(A3598,[3]data1683177749303!$A$2:$J$6448,10,0)</f>
        <v>13478</v>
      </c>
    </row>
    <row r="3599" spans="1:13" ht="15.75" outlineLevel="1">
      <c r="A3599" s="10">
        <v>1781100562</v>
      </c>
      <c r="B3599" s="11">
        <v>562</v>
      </c>
      <c r="C3599" s="19">
        <v>781100</v>
      </c>
      <c r="D3599" s="13">
        <v>1</v>
      </c>
      <c r="E3599" s="136" t="s">
        <v>3154</v>
      </c>
      <c r="F3599" s="15" t="s">
        <v>60</v>
      </c>
      <c r="G3599" s="137" t="s">
        <v>3154</v>
      </c>
      <c r="H3599" s="13" t="s">
        <v>34</v>
      </c>
      <c r="I3599" s="16">
        <f t="shared" si="189"/>
        <v>-5.5248618784530357E-2</v>
      </c>
      <c r="J3599" s="126" t="s">
        <v>3154</v>
      </c>
      <c r="K3599" s="17">
        <f>VLOOKUP(A3599,[4]גיליון1!$A$1574:$P$7681,10,0)</f>
        <v>17100</v>
      </c>
      <c r="L3599" s="17">
        <f>VLOOKUP(A3599,'[2]2023'!$A$9:$I$7853,9,0)</f>
        <v>18100</v>
      </c>
      <c r="M3599" s="18">
        <f>VLOOKUP(A3599,[3]data1683177749303!$A$2:$J$6448,10,0)</f>
        <v>18169.099999999999</v>
      </c>
    </row>
    <row r="3600" spans="1:13" ht="15.75" outlineLevel="1">
      <c r="A3600" s="10">
        <v>1781100565</v>
      </c>
      <c r="B3600" s="11">
        <v>565</v>
      </c>
      <c r="C3600" s="19">
        <v>781100</v>
      </c>
      <c r="D3600" s="13">
        <v>1</v>
      </c>
      <c r="E3600" s="136" t="s">
        <v>3154</v>
      </c>
      <c r="F3600" s="15" t="s">
        <v>1836</v>
      </c>
      <c r="G3600" s="137" t="s">
        <v>3154</v>
      </c>
      <c r="H3600" s="13" t="s">
        <v>34</v>
      </c>
      <c r="I3600" s="16">
        <f t="shared" si="189"/>
        <v>-9.8412698412698396E-2</v>
      </c>
      <c r="J3600" s="126" t="s">
        <v>3154</v>
      </c>
      <c r="K3600" s="17">
        <v>28400</v>
      </c>
      <c r="L3600" s="17">
        <f>VLOOKUP(A3600,'[2]2023'!$A$9:$I$7853,9,0)</f>
        <v>31500</v>
      </c>
      <c r="M3600" s="18">
        <f>VLOOKUP(A3600,[3]data1683177749303!$A$2:$J$6448,10,0)</f>
        <v>28886.87</v>
      </c>
    </row>
    <row r="3601" spans="1:13" ht="15.75" outlineLevel="1">
      <c r="A3601" s="10">
        <v>1781100570</v>
      </c>
      <c r="B3601" s="11">
        <v>570</v>
      </c>
      <c r="C3601" s="19">
        <v>781100</v>
      </c>
      <c r="D3601" s="13">
        <v>1</v>
      </c>
      <c r="E3601" s="136" t="s">
        <v>3154</v>
      </c>
      <c r="F3601" s="15" t="s">
        <v>1837</v>
      </c>
      <c r="G3601" s="137" t="s">
        <v>3154</v>
      </c>
      <c r="H3601" s="13" t="s">
        <v>34</v>
      </c>
      <c r="I3601" s="16">
        <f t="shared" si="189"/>
        <v>-0.11111111111111116</v>
      </c>
      <c r="J3601" s="126" t="s">
        <v>3154</v>
      </c>
      <c r="K3601" s="17">
        <v>1600</v>
      </c>
      <c r="L3601" s="17">
        <f>VLOOKUP(A3601,'[2]2023'!$A$9:$I$7853,9,0)</f>
        <v>1800</v>
      </c>
      <c r="M3601" s="18">
        <f>VLOOKUP(A3601,[3]data1683177749303!$A$2:$J$6448,10,0)</f>
        <v>0</v>
      </c>
    </row>
    <row r="3602" spans="1:13" ht="15.75" outlineLevel="1">
      <c r="A3602" s="10">
        <v>1781100571</v>
      </c>
      <c r="B3602" s="11">
        <v>571</v>
      </c>
      <c r="C3602" s="19">
        <v>781100</v>
      </c>
      <c r="D3602" s="13">
        <v>1</v>
      </c>
      <c r="E3602" s="136" t="s">
        <v>3154</v>
      </c>
      <c r="F3602" s="15" t="s">
        <v>91</v>
      </c>
      <c r="G3602" s="137" t="s">
        <v>3154</v>
      </c>
      <c r="H3602" s="13" t="s">
        <v>31</v>
      </c>
      <c r="I3602" s="16">
        <f t="shared" si="189"/>
        <v>0</v>
      </c>
      <c r="J3602" s="126" t="s">
        <v>3154</v>
      </c>
      <c r="K3602" s="17">
        <f>VLOOKUP(A3602,[4]גיליון1!$A$1574:$P$7681,10,0)</f>
        <v>344100</v>
      </c>
      <c r="L3602" s="17">
        <f>VLOOKUP(A3602,'[2]2023'!$A$9:$I$7853,9,0)</f>
        <v>344100</v>
      </c>
      <c r="M3602" s="18">
        <f>VLOOKUP(A3602,[3]data1683177749303!$A$2:$J$6448,10,0)</f>
        <v>354100</v>
      </c>
    </row>
    <row r="3603" spans="1:13" ht="15.75" outlineLevel="1">
      <c r="A3603" s="10">
        <v>1781100580</v>
      </c>
      <c r="B3603" s="11">
        <v>580</v>
      </c>
      <c r="C3603" s="19">
        <v>781100</v>
      </c>
      <c r="D3603" s="13">
        <v>1</v>
      </c>
      <c r="E3603" s="136" t="s">
        <v>3154</v>
      </c>
      <c r="F3603" s="15" t="s">
        <v>1838</v>
      </c>
      <c r="G3603" s="137" t="s">
        <v>3154</v>
      </c>
      <c r="H3603" s="13" t="s">
        <v>34</v>
      </c>
      <c r="I3603" s="16">
        <f t="shared" si="189"/>
        <v>-9.4736842105263119E-2</v>
      </c>
      <c r="J3603" s="126" t="s">
        <v>3154</v>
      </c>
      <c r="K3603" s="17">
        <v>8600</v>
      </c>
      <c r="L3603" s="17">
        <f>VLOOKUP(A3603,'[2]2023'!$A$9:$I$7853,9,0)</f>
        <v>9500</v>
      </c>
      <c r="M3603" s="18">
        <f>VLOOKUP(A3603,[3]data1683177749303!$A$2:$J$6448,10,0)</f>
        <v>2822</v>
      </c>
    </row>
    <row r="3604" spans="1:13" ht="15.75" outlineLevel="1">
      <c r="A3604" s="10">
        <v>1781100581</v>
      </c>
      <c r="B3604" s="11">
        <v>581</v>
      </c>
      <c r="C3604" s="19">
        <v>781100</v>
      </c>
      <c r="D3604" s="13">
        <v>1</v>
      </c>
      <c r="E3604" s="136" t="s">
        <v>3154</v>
      </c>
      <c r="F3604" s="15" t="s">
        <v>1278</v>
      </c>
      <c r="G3604" s="137" t="s">
        <v>3154</v>
      </c>
      <c r="H3604" s="13" t="s">
        <v>31</v>
      </c>
      <c r="I3604" s="126" t="s">
        <v>3154</v>
      </c>
      <c r="J3604" s="126" t="s">
        <v>3154</v>
      </c>
      <c r="K3604" s="17">
        <f>VLOOKUP(A3604,[4]גיליון1!$A$1574:$P$7681,10,0)</f>
        <v>0</v>
      </c>
      <c r="L3604" s="17">
        <f>VLOOKUP(A3604,'[2]2023'!$A$9:$I$7853,9,0)</f>
        <v>0</v>
      </c>
      <c r="M3604" s="18">
        <f>VLOOKUP(A3604,[3]data1683177749303!$A$2:$J$6448,10,0)</f>
        <v>0</v>
      </c>
    </row>
    <row r="3605" spans="1:13" ht="15.75" outlineLevel="1">
      <c r="A3605" s="10">
        <v>1781100596</v>
      </c>
      <c r="B3605" s="11">
        <v>596</v>
      </c>
      <c r="C3605" s="19">
        <v>781100</v>
      </c>
      <c r="D3605" s="13">
        <v>1</v>
      </c>
      <c r="E3605" s="136" t="s">
        <v>3154</v>
      </c>
      <c r="F3605" s="15" t="s">
        <v>92</v>
      </c>
      <c r="G3605" s="137" t="s">
        <v>3154</v>
      </c>
      <c r="H3605" s="13" t="s">
        <v>31</v>
      </c>
      <c r="I3605" s="16">
        <f t="shared" si="189"/>
        <v>0</v>
      </c>
      <c r="J3605" s="126" t="s">
        <v>3154</v>
      </c>
      <c r="K3605" s="17">
        <f>VLOOKUP(A3605,[4]גיליון1!$A$1574:$P$7681,10,0)</f>
        <v>925000</v>
      </c>
      <c r="L3605" s="17">
        <f>VLOOKUP(A3605,'[2]2023'!$A$9:$I$7853,9,0)</f>
        <v>925000</v>
      </c>
      <c r="M3605" s="18">
        <f>VLOOKUP(A3605,[3]data1683177749303!$A$2:$J$6448,10,0)</f>
        <v>870674.3</v>
      </c>
    </row>
    <row r="3606" spans="1:13" ht="15.75" outlineLevel="1">
      <c r="A3606" s="10">
        <v>1781100700</v>
      </c>
      <c r="B3606" s="11">
        <v>700</v>
      </c>
      <c r="C3606" s="19">
        <v>781100</v>
      </c>
      <c r="D3606" s="13">
        <v>1</v>
      </c>
      <c r="E3606" s="136" t="s">
        <v>3154</v>
      </c>
      <c r="F3606" s="15" t="s">
        <v>61</v>
      </c>
      <c r="G3606" s="137" t="s">
        <v>3154</v>
      </c>
      <c r="H3606" s="13" t="s">
        <v>11</v>
      </c>
      <c r="I3606" s="126" t="s">
        <v>3154</v>
      </c>
      <c r="J3606" s="126" t="s">
        <v>3154</v>
      </c>
      <c r="K3606" s="17">
        <f>VLOOKUP(A3606,[4]גיליון1!$A$1574:$P$7681,10,0)</f>
        <v>0</v>
      </c>
      <c r="L3606" s="17">
        <f>VLOOKUP(A3606,'[2]2023'!$A$9:$I$7853,9,0)</f>
        <v>0</v>
      </c>
      <c r="M3606" s="140" t="s">
        <v>3154</v>
      </c>
    </row>
    <row r="3607" spans="1:13" ht="15.75" outlineLevel="1">
      <c r="A3607" s="10">
        <v>1781100715</v>
      </c>
      <c r="B3607" s="11">
        <v>715</v>
      </c>
      <c r="C3607" s="19">
        <v>781100</v>
      </c>
      <c r="D3607" s="13">
        <v>1</v>
      </c>
      <c r="E3607" s="136" t="s">
        <v>3154</v>
      </c>
      <c r="F3607" s="15" t="s">
        <v>105</v>
      </c>
      <c r="G3607" s="137" t="s">
        <v>3154</v>
      </c>
      <c r="H3607" s="13" t="s">
        <v>34</v>
      </c>
      <c r="I3607" s="126" t="s">
        <v>3154</v>
      </c>
      <c r="J3607" s="126" t="s">
        <v>3154</v>
      </c>
      <c r="K3607" s="17">
        <f>VLOOKUP(A3607,[4]גיליון1!$A$1574:$P$7681,10,0)</f>
        <v>0</v>
      </c>
      <c r="L3607" s="17">
        <f>VLOOKUP(A3607,'[2]2023'!$A$9:$I$7853,9,0)</f>
        <v>0</v>
      </c>
      <c r="M3607" s="18">
        <f>VLOOKUP(A3607,[3]data1683177749303!$A$2:$J$6448,10,0)</f>
        <v>0</v>
      </c>
    </row>
    <row r="3608" spans="1:13" ht="15.75" outlineLevel="1">
      <c r="A3608" s="10">
        <v>1781100722</v>
      </c>
      <c r="B3608" s="11">
        <v>722</v>
      </c>
      <c r="C3608" s="19">
        <v>781100</v>
      </c>
      <c r="D3608" s="13">
        <v>1</v>
      </c>
      <c r="E3608" s="136" t="s">
        <v>3154</v>
      </c>
      <c r="F3608" s="15" t="s">
        <v>64</v>
      </c>
      <c r="G3608" s="137" t="s">
        <v>3154</v>
      </c>
      <c r="H3608" s="13" t="s">
        <v>34</v>
      </c>
      <c r="I3608" s="16">
        <f t="shared" si="189"/>
        <v>-0.11111111111111116</v>
      </c>
      <c r="J3608" s="126" t="s">
        <v>3154</v>
      </c>
      <c r="K3608" s="17">
        <v>3200</v>
      </c>
      <c r="L3608" s="17">
        <f>VLOOKUP(A3608,'[2]2023'!$A$9:$I$7853,9,0)</f>
        <v>3600</v>
      </c>
      <c r="M3608" s="18">
        <f>VLOOKUP(A3608,[3]data1683177749303!$A$2:$J$6448,10,0)</f>
        <v>2778.36</v>
      </c>
    </row>
    <row r="3609" spans="1:13" ht="15.75" outlineLevel="1">
      <c r="A3609" s="10">
        <v>1781100735</v>
      </c>
      <c r="B3609" s="11">
        <v>735</v>
      </c>
      <c r="C3609" s="19">
        <v>781100</v>
      </c>
      <c r="D3609" s="13">
        <v>1</v>
      </c>
      <c r="E3609" s="136" t="s">
        <v>3154</v>
      </c>
      <c r="F3609" s="15" t="s">
        <v>1839</v>
      </c>
      <c r="G3609" s="137" t="s">
        <v>3154</v>
      </c>
      <c r="H3609" s="13" t="s">
        <v>34</v>
      </c>
      <c r="I3609" s="16">
        <f t="shared" si="189"/>
        <v>0</v>
      </c>
      <c r="J3609" s="126" t="s">
        <v>3154</v>
      </c>
      <c r="K3609" s="17">
        <f>VLOOKUP(A3609,[4]גיליון1!$A$1574:$P$7681,10,0)</f>
        <v>400000</v>
      </c>
      <c r="L3609" s="17">
        <f>VLOOKUP(A3609,'[2]2023'!$A$9:$I$7853,9,0)</f>
        <v>400000</v>
      </c>
      <c r="M3609" s="18">
        <f>VLOOKUP(A3609,[3]data1683177749303!$A$2:$J$6448,10,0)</f>
        <v>340107.93</v>
      </c>
    </row>
    <row r="3610" spans="1:13" ht="15.75" outlineLevel="1">
      <c r="A3610" s="10">
        <v>1781100736</v>
      </c>
      <c r="B3610" s="11">
        <v>736</v>
      </c>
      <c r="C3610" s="19">
        <v>781100</v>
      </c>
      <c r="D3610" s="13">
        <v>1</v>
      </c>
      <c r="E3610" s="136" t="s">
        <v>3154</v>
      </c>
      <c r="F3610" s="15" t="s">
        <v>1840</v>
      </c>
      <c r="G3610" s="137" t="s">
        <v>3154</v>
      </c>
      <c r="H3610" s="13" t="s">
        <v>34</v>
      </c>
      <c r="I3610" s="126" t="s">
        <v>3154</v>
      </c>
      <c r="J3610" s="126" t="s">
        <v>3154</v>
      </c>
      <c r="K3610" s="17">
        <f>VLOOKUP(A3610,[4]גיליון1!$A$1574:$P$7681,10,0)</f>
        <v>0</v>
      </c>
      <c r="L3610" s="17">
        <f>VLOOKUP(A3610,'[2]2023'!$A$9:$I$7853,9,0)</f>
        <v>0</v>
      </c>
      <c r="M3610" s="18">
        <f>VLOOKUP(A3610,[3]data1683177749303!$A$2:$J$6448,10,0)</f>
        <v>0</v>
      </c>
    </row>
    <row r="3611" spans="1:13" ht="15.75" outlineLevel="1">
      <c r="A3611" s="10">
        <v>1781100737</v>
      </c>
      <c r="B3611" s="11">
        <v>737</v>
      </c>
      <c r="C3611" s="19">
        <v>781100</v>
      </c>
      <c r="D3611" s="13">
        <v>1</v>
      </c>
      <c r="E3611" s="136" t="s">
        <v>3154</v>
      </c>
      <c r="F3611" s="15" t="s">
        <v>1613</v>
      </c>
      <c r="G3611" s="137" t="s">
        <v>3154</v>
      </c>
      <c r="H3611" s="13" t="s">
        <v>34</v>
      </c>
      <c r="I3611" s="16">
        <f t="shared" si="189"/>
        <v>-1</v>
      </c>
      <c r="J3611" s="126" t="s">
        <v>3154</v>
      </c>
      <c r="K3611" s="17">
        <f>VLOOKUP(A3611,[4]גיליון1!$A$1574:$P$7681,10,0)</f>
        <v>0</v>
      </c>
      <c r="L3611" s="17">
        <f>VLOOKUP(A3611,'[2]2023'!$A$9:$I$7853,9,0)</f>
        <v>2900</v>
      </c>
      <c r="M3611" s="18">
        <f>VLOOKUP(A3611,[3]data1683177749303!$A$2:$J$6448,10,0)</f>
        <v>0</v>
      </c>
    </row>
    <row r="3612" spans="1:13" ht="15.75" outlineLevel="1">
      <c r="A3612" s="10">
        <v>1781100744</v>
      </c>
      <c r="B3612" s="11">
        <v>744</v>
      </c>
      <c r="C3612" s="19">
        <v>781100</v>
      </c>
      <c r="D3612" s="13">
        <v>1</v>
      </c>
      <c r="E3612" s="136" t="s">
        <v>3154</v>
      </c>
      <c r="F3612" s="15" t="s">
        <v>1841</v>
      </c>
      <c r="G3612" s="137" t="s">
        <v>3154</v>
      </c>
      <c r="H3612" s="13" t="s">
        <v>34</v>
      </c>
      <c r="I3612" s="16">
        <f t="shared" si="189"/>
        <v>3.8461538461538325E-3</v>
      </c>
      <c r="J3612" s="126" t="s">
        <v>3154</v>
      </c>
      <c r="K3612" s="17">
        <f>VLOOKUP(A3612,[4]גיליון1!$A$1574:$P$7681,10,0)</f>
        <v>130500</v>
      </c>
      <c r="L3612" s="17">
        <f>VLOOKUP(A3612,'[2]2023'!$A$9:$I$7853,9,0)</f>
        <v>130000</v>
      </c>
      <c r="M3612" s="18">
        <f>VLOOKUP(A3612,[3]data1683177749303!$A$2:$J$6448,10,0)</f>
        <v>86070.399999999994</v>
      </c>
    </row>
    <row r="3613" spans="1:13" ht="15.75" outlineLevel="1">
      <c r="A3613" s="10">
        <v>1781100745</v>
      </c>
      <c r="B3613" s="11">
        <v>745</v>
      </c>
      <c r="C3613" s="19">
        <v>781100</v>
      </c>
      <c r="D3613" s="13">
        <v>1</v>
      </c>
      <c r="E3613" s="136" t="s">
        <v>3154</v>
      </c>
      <c r="F3613" s="15" t="s">
        <v>66</v>
      </c>
      <c r="G3613" s="137" t="s">
        <v>3154</v>
      </c>
      <c r="H3613" s="13" t="s">
        <v>31</v>
      </c>
      <c r="I3613" s="126" t="s">
        <v>3154</v>
      </c>
      <c r="J3613" s="126" t="s">
        <v>3154</v>
      </c>
      <c r="K3613" s="17">
        <f>VLOOKUP(A3613,[4]גיליון1!$A$1574:$P$7681,10,0)</f>
        <v>0</v>
      </c>
      <c r="L3613" s="17">
        <f>VLOOKUP(A3613,'[2]2023'!$A$9:$I$7853,9,0)</f>
        <v>0</v>
      </c>
      <c r="M3613" s="140" t="s">
        <v>3154</v>
      </c>
    </row>
    <row r="3614" spans="1:13" ht="15.75" outlineLevel="1">
      <c r="A3614" s="10">
        <v>1781100751</v>
      </c>
      <c r="B3614" s="11">
        <v>751</v>
      </c>
      <c r="C3614" s="19">
        <v>781100</v>
      </c>
      <c r="D3614" s="13">
        <v>1</v>
      </c>
      <c r="E3614" s="136" t="s">
        <v>3154</v>
      </c>
      <c r="F3614" s="15" t="s">
        <v>68</v>
      </c>
      <c r="G3614" s="137" t="s">
        <v>3154</v>
      </c>
      <c r="H3614" s="13" t="s">
        <v>34</v>
      </c>
      <c r="I3614" s="16">
        <f t="shared" si="189"/>
        <v>-0.10256410256410253</v>
      </c>
      <c r="J3614" s="126" t="s">
        <v>3154</v>
      </c>
      <c r="K3614" s="17">
        <v>3500</v>
      </c>
      <c r="L3614" s="17">
        <f>VLOOKUP(A3614,'[2]2023'!$A$9:$I$7853,9,0)</f>
        <v>3900</v>
      </c>
      <c r="M3614" s="18">
        <f>VLOOKUP(A3614,[3]data1683177749303!$A$2:$J$6448,10,0)</f>
        <v>3482</v>
      </c>
    </row>
    <row r="3615" spans="1:13" ht="15.75" outlineLevel="1">
      <c r="A3615" s="10">
        <v>1781100752</v>
      </c>
      <c r="B3615" s="11">
        <v>752</v>
      </c>
      <c r="C3615" s="19">
        <v>781100</v>
      </c>
      <c r="D3615" s="13">
        <v>1</v>
      </c>
      <c r="E3615" s="136" t="s">
        <v>3154</v>
      </c>
      <c r="F3615" s="15" t="s">
        <v>69</v>
      </c>
      <c r="G3615" s="137" t="s">
        <v>3154</v>
      </c>
      <c r="H3615" s="13" t="s">
        <v>31</v>
      </c>
      <c r="I3615" s="16">
        <f t="shared" si="189"/>
        <v>0.79679144385026746</v>
      </c>
      <c r="J3615" s="126" t="s">
        <v>3154</v>
      </c>
      <c r="K3615" s="17">
        <f>VLOOKUP(A3615,[4]גיליון1!$A$1574:$P$7681,10,0)</f>
        <v>168000</v>
      </c>
      <c r="L3615" s="17">
        <f>VLOOKUP(A3615,'[2]2023'!$A$9:$I$7853,9,0)</f>
        <v>93500</v>
      </c>
      <c r="M3615" s="18">
        <f>VLOOKUP(A3615,[3]data1683177749303!$A$2:$J$6448,10,0)</f>
        <v>144135.46</v>
      </c>
    </row>
    <row r="3616" spans="1:13" ht="15.75" outlineLevel="1">
      <c r="A3616" s="10">
        <v>1781100753</v>
      </c>
      <c r="B3616" s="11">
        <v>753</v>
      </c>
      <c r="C3616" s="19">
        <v>781100</v>
      </c>
      <c r="D3616" s="13">
        <v>1</v>
      </c>
      <c r="E3616" s="136" t="s">
        <v>3154</v>
      </c>
      <c r="F3616" s="15" t="s">
        <v>1830</v>
      </c>
      <c r="G3616" s="137" t="s">
        <v>3154</v>
      </c>
      <c r="H3616" s="13" t="s">
        <v>31</v>
      </c>
      <c r="I3616" s="126" t="s">
        <v>3154</v>
      </c>
      <c r="J3616" s="126" t="s">
        <v>3154</v>
      </c>
      <c r="K3616" s="17">
        <f>VLOOKUP(A3616,[4]גיליון1!$A$1574:$P$7681,10,0)</f>
        <v>0</v>
      </c>
      <c r="L3616" s="17">
        <f>VLOOKUP(A3616,'[2]2023'!$A$9:$I$7853,9,0)</f>
        <v>0</v>
      </c>
      <c r="M3616" s="140" t="s">
        <v>3154</v>
      </c>
    </row>
    <row r="3617" spans="1:13" ht="15.75" outlineLevel="1">
      <c r="A3617" s="10">
        <v>1781100756</v>
      </c>
      <c r="B3617" s="11">
        <v>756</v>
      </c>
      <c r="C3617" s="19">
        <v>781100</v>
      </c>
      <c r="D3617" s="13">
        <v>1</v>
      </c>
      <c r="E3617" s="136" t="s">
        <v>3154</v>
      </c>
      <c r="F3617" s="15" t="s">
        <v>70</v>
      </c>
      <c r="G3617" s="137" t="s">
        <v>3154</v>
      </c>
      <c r="H3617" s="13" t="s">
        <v>31</v>
      </c>
      <c r="I3617" s="126" t="s">
        <v>3154</v>
      </c>
      <c r="J3617" s="126" t="s">
        <v>3154</v>
      </c>
      <c r="K3617" s="17">
        <f>VLOOKUP(A3617,[4]גיליון1!$A$1574:$P$7681,10,0)</f>
        <v>0</v>
      </c>
      <c r="L3617" s="17">
        <f>VLOOKUP(A3617,'[2]2023'!$A$9:$I$7853,9,0)</f>
        <v>0</v>
      </c>
      <c r="M3617" s="18">
        <f>VLOOKUP(A3617,[3]data1683177749303!$A$2:$J$6448,10,0)</f>
        <v>0</v>
      </c>
    </row>
    <row r="3618" spans="1:13" ht="15.75" outlineLevel="1">
      <c r="A3618" s="10">
        <v>1781100757</v>
      </c>
      <c r="B3618" s="11">
        <v>757</v>
      </c>
      <c r="C3618" s="19">
        <v>781100</v>
      </c>
      <c r="D3618" s="13">
        <v>1</v>
      </c>
      <c r="E3618" s="136" t="s">
        <v>3154</v>
      </c>
      <c r="F3618" s="15" t="s">
        <v>1842</v>
      </c>
      <c r="G3618" s="137" t="s">
        <v>3154</v>
      </c>
      <c r="H3618" s="13" t="s">
        <v>34</v>
      </c>
      <c r="I3618" s="16">
        <f t="shared" si="189"/>
        <v>0</v>
      </c>
      <c r="J3618" s="126" t="s">
        <v>3154</v>
      </c>
      <c r="K3618" s="17">
        <f>VLOOKUP(A3618,[4]גיליון1!$A$1574:$P$7681,10,0)</f>
        <v>5000</v>
      </c>
      <c r="L3618" s="17">
        <f>VLOOKUP(A3618,'[2]2023'!$A$9:$I$7853,9,0)</f>
        <v>5000</v>
      </c>
      <c r="M3618" s="18">
        <f>VLOOKUP(A3618,[3]data1683177749303!$A$2:$J$6448,10,0)</f>
        <v>0</v>
      </c>
    </row>
    <row r="3619" spans="1:13" ht="15.75" outlineLevel="1">
      <c r="A3619" s="10">
        <v>1781100759</v>
      </c>
      <c r="B3619" s="11">
        <v>759</v>
      </c>
      <c r="C3619" s="19">
        <v>781100</v>
      </c>
      <c r="D3619" s="13">
        <v>1</v>
      </c>
      <c r="E3619" s="136" t="s">
        <v>3154</v>
      </c>
      <c r="F3619" s="15" t="s">
        <v>1843</v>
      </c>
      <c r="G3619" s="137" t="s">
        <v>3154</v>
      </c>
      <c r="H3619" s="13" t="s">
        <v>34</v>
      </c>
      <c r="I3619" s="16">
        <f t="shared" si="189"/>
        <v>-9.9415204678362623E-2</v>
      </c>
      <c r="J3619" s="126" t="s">
        <v>3154</v>
      </c>
      <c r="K3619" s="17">
        <v>77000</v>
      </c>
      <c r="L3619" s="17">
        <f>VLOOKUP(A3619,'[2]2023'!$A$9:$I$7853,9,0)</f>
        <v>85500</v>
      </c>
      <c r="M3619" s="18">
        <f>VLOOKUP(A3619,[3]data1683177749303!$A$2:$J$6448,10,0)</f>
        <v>41977</v>
      </c>
    </row>
    <row r="3620" spans="1:13" ht="15.75" outlineLevel="1">
      <c r="A3620" s="10">
        <v>1781100780</v>
      </c>
      <c r="B3620" s="11">
        <v>780</v>
      </c>
      <c r="C3620" s="19">
        <v>781100</v>
      </c>
      <c r="D3620" s="13">
        <v>1</v>
      </c>
      <c r="E3620" s="136" t="s">
        <v>3154</v>
      </c>
      <c r="F3620" s="79" t="s">
        <v>1844</v>
      </c>
      <c r="G3620" s="195" t="s">
        <v>3154</v>
      </c>
      <c r="H3620" s="13" t="s">
        <v>34</v>
      </c>
      <c r="I3620" s="16">
        <f t="shared" si="189"/>
        <v>-9.7777777777777741E-2</v>
      </c>
      <c r="J3620" s="126" t="s">
        <v>3154</v>
      </c>
      <c r="K3620" s="17">
        <v>20300</v>
      </c>
      <c r="L3620" s="17">
        <f>VLOOKUP(A3620,'[2]2023'!$A$9:$I$7853,9,0)</f>
        <v>22500</v>
      </c>
      <c r="M3620" s="18">
        <f>VLOOKUP(A3620,[3]data1683177749303!$A$2:$J$6448,10,0)</f>
        <v>19069.25</v>
      </c>
    </row>
    <row r="3621" spans="1:13" ht="15.75" outlineLevel="1">
      <c r="A3621" s="10">
        <v>1781100781</v>
      </c>
      <c r="B3621" s="11">
        <v>781</v>
      </c>
      <c r="C3621" s="19">
        <v>781100</v>
      </c>
      <c r="D3621" s="13">
        <v>1</v>
      </c>
      <c r="E3621" s="136" t="s">
        <v>3154</v>
      </c>
      <c r="F3621" s="15" t="s">
        <v>1845</v>
      </c>
      <c r="G3621" s="137" t="s">
        <v>3154</v>
      </c>
      <c r="H3621" s="13" t="s">
        <v>34</v>
      </c>
      <c r="I3621" s="126" t="s">
        <v>3154</v>
      </c>
      <c r="J3621" s="126" t="s">
        <v>3154</v>
      </c>
      <c r="K3621" s="17">
        <f>VLOOKUP(A3621,[4]גיליון1!$A$1574:$P$7681,10,0)</f>
        <v>0</v>
      </c>
      <c r="L3621" s="17">
        <f>VLOOKUP(A3621,'[2]2023'!$A$9:$I$7853,9,0)</f>
        <v>0</v>
      </c>
      <c r="M3621" s="18">
        <f>VLOOKUP(A3621,[3]data1683177749303!$A$2:$J$6448,10,0)</f>
        <v>0</v>
      </c>
    </row>
    <row r="3622" spans="1:13" ht="15.75" outlineLevel="1">
      <c r="A3622" s="10">
        <v>1781100782</v>
      </c>
      <c r="B3622" s="11">
        <v>782</v>
      </c>
      <c r="C3622" s="19">
        <v>781100</v>
      </c>
      <c r="D3622" s="13">
        <v>1</v>
      </c>
      <c r="E3622" s="136" t="s">
        <v>3154</v>
      </c>
      <c r="F3622" s="15" t="s">
        <v>1846</v>
      </c>
      <c r="G3622" s="137" t="s">
        <v>3154</v>
      </c>
      <c r="H3622" s="13" t="s">
        <v>34</v>
      </c>
      <c r="I3622" s="126" t="s">
        <v>3154</v>
      </c>
      <c r="J3622" s="126" t="s">
        <v>3154</v>
      </c>
      <c r="K3622" s="17">
        <f>VLOOKUP(A3622,[4]גיליון1!$A$1574:$P$7681,10,0)</f>
        <v>0</v>
      </c>
      <c r="L3622" s="17">
        <f>VLOOKUP(A3622,'[2]2023'!$A$9:$I$7853,9,0)</f>
        <v>0</v>
      </c>
      <c r="M3622" s="18">
        <f>VLOOKUP(A3622,[3]data1683177749303!$A$2:$J$6448,10,0)</f>
        <v>0</v>
      </c>
    </row>
    <row r="3623" spans="1:13" ht="15.75" outlineLevel="1">
      <c r="A3623" s="10">
        <v>1781100789</v>
      </c>
      <c r="B3623" s="11">
        <v>789</v>
      </c>
      <c r="C3623" s="19">
        <v>781100</v>
      </c>
      <c r="D3623" s="13">
        <v>1</v>
      </c>
      <c r="E3623" s="136" t="s">
        <v>3154</v>
      </c>
      <c r="F3623" s="15" t="s">
        <v>72</v>
      </c>
      <c r="G3623" s="137" t="s">
        <v>3154</v>
      </c>
      <c r="H3623" s="13" t="s">
        <v>34</v>
      </c>
      <c r="I3623" s="16">
        <f t="shared" si="189"/>
        <v>-0.125</v>
      </c>
      <c r="J3623" s="126" t="s">
        <v>3154</v>
      </c>
      <c r="K3623" s="17">
        <v>1400</v>
      </c>
      <c r="L3623" s="17">
        <f>VLOOKUP(A3623,'[2]2023'!$A$9:$I$7853,9,0)</f>
        <v>1600</v>
      </c>
      <c r="M3623" s="18">
        <f>VLOOKUP(A3623,[3]data1683177749303!$A$2:$J$6448,10,0)</f>
        <v>0</v>
      </c>
    </row>
    <row r="3624" spans="1:13" ht="15.75" outlineLevel="1">
      <c r="A3624" s="10">
        <v>1781100794</v>
      </c>
      <c r="B3624" s="11">
        <v>794</v>
      </c>
      <c r="C3624" s="19">
        <v>781100</v>
      </c>
      <c r="D3624" s="13">
        <v>1</v>
      </c>
      <c r="E3624" s="136" t="s">
        <v>3154</v>
      </c>
      <c r="F3624" s="15" t="s">
        <v>73</v>
      </c>
      <c r="G3624" s="137" t="s">
        <v>3154</v>
      </c>
      <c r="H3624" s="13" t="s">
        <v>31</v>
      </c>
      <c r="I3624" s="16">
        <f t="shared" si="189"/>
        <v>7.2847682119205226E-2</v>
      </c>
      <c r="J3624" s="126" t="s">
        <v>3154</v>
      </c>
      <c r="K3624" s="17">
        <f>VLOOKUP(A3624,[4]גיליון1!$A$1574:$P$7681,10,0)</f>
        <v>32400</v>
      </c>
      <c r="L3624" s="17">
        <f>VLOOKUP(A3624,'[2]2023'!$A$9:$I$7853,9,0)</f>
        <v>30200</v>
      </c>
      <c r="M3624" s="18">
        <f>VLOOKUP(A3624,[3]data1683177749303!$A$2:$J$6448,10,0)</f>
        <v>33574</v>
      </c>
    </row>
    <row r="3625" spans="1:13" ht="15.75" outlineLevel="1">
      <c r="A3625" s="10">
        <v>1781100900</v>
      </c>
      <c r="B3625" s="11">
        <v>900</v>
      </c>
      <c r="C3625" s="19">
        <v>781100</v>
      </c>
      <c r="D3625" s="13">
        <v>1</v>
      </c>
      <c r="E3625" s="136" t="s">
        <v>3154</v>
      </c>
      <c r="F3625" s="15" t="s">
        <v>94</v>
      </c>
      <c r="G3625" s="137" t="s">
        <v>3154</v>
      </c>
      <c r="H3625" s="13" t="s">
        <v>11</v>
      </c>
      <c r="I3625" s="126" t="s">
        <v>3154</v>
      </c>
      <c r="J3625" s="126" t="s">
        <v>3154</v>
      </c>
      <c r="K3625" s="17">
        <f>VLOOKUP(A3625,[4]גיליון1!$A$1574:$P$7681,10,0)</f>
        <v>0</v>
      </c>
      <c r="L3625" s="17">
        <f>VLOOKUP(A3625,'[2]2023'!$A$9:$I$7853,9,0)</f>
        <v>0</v>
      </c>
      <c r="M3625" s="18">
        <f>VLOOKUP(A3625,[3]data1683177749303!$A$2:$J$6448,10,0)</f>
        <v>0</v>
      </c>
    </row>
    <row r="3626" spans="1:13" ht="15.75" outlineLevel="1">
      <c r="A3626" s="10">
        <v>1781100931</v>
      </c>
      <c r="B3626" s="11">
        <v>931</v>
      </c>
      <c r="C3626" s="19">
        <v>781100</v>
      </c>
      <c r="D3626" s="13">
        <v>1</v>
      </c>
      <c r="E3626" s="136" t="s">
        <v>3154</v>
      </c>
      <c r="F3626" s="15" t="s">
        <v>1847</v>
      </c>
      <c r="G3626" s="137" t="s">
        <v>3154</v>
      </c>
      <c r="H3626" s="13" t="s">
        <v>31</v>
      </c>
      <c r="I3626" s="126" t="s">
        <v>3154</v>
      </c>
      <c r="J3626" s="126" t="s">
        <v>3154</v>
      </c>
      <c r="K3626" s="17">
        <f>VLOOKUP(A3626,[4]גיליון1!$A$1574:$P$7681,10,0)</f>
        <v>0</v>
      </c>
      <c r="L3626" s="17">
        <f>VLOOKUP(A3626,'[2]2023'!$A$9:$I$7853,9,0)</f>
        <v>0</v>
      </c>
      <c r="M3626" s="140" t="s">
        <v>3154</v>
      </c>
    </row>
    <row r="3627" spans="1:13" ht="15.75" outlineLevel="1">
      <c r="A3627" s="10">
        <v>1781100932</v>
      </c>
      <c r="B3627" s="11">
        <v>932</v>
      </c>
      <c r="C3627" s="19">
        <v>781100</v>
      </c>
      <c r="D3627" s="13">
        <v>1</v>
      </c>
      <c r="E3627" s="136" t="s">
        <v>3154</v>
      </c>
      <c r="F3627" s="15" t="s">
        <v>1333</v>
      </c>
      <c r="G3627" s="137" t="s">
        <v>3154</v>
      </c>
      <c r="H3627" s="13" t="s">
        <v>34</v>
      </c>
      <c r="I3627" s="16">
        <f t="shared" si="189"/>
        <v>-9.7435897435897423E-2</v>
      </c>
      <c r="J3627" s="126" t="s">
        <v>3154</v>
      </c>
      <c r="K3627" s="17">
        <v>17600</v>
      </c>
      <c r="L3627" s="17">
        <f>VLOOKUP(A3627,'[2]2023'!$A$9:$I$7853,9,0)</f>
        <v>19500</v>
      </c>
      <c r="M3627" s="18">
        <f>VLOOKUP(A3627,[3]data1683177749303!$A$2:$J$6448,10,0)</f>
        <v>14236.44</v>
      </c>
    </row>
    <row r="3628" spans="1:13" ht="16.5" thickBot="1">
      <c r="A3628" s="10">
        <v>1781100961</v>
      </c>
      <c r="B3628" s="11">
        <v>961</v>
      </c>
      <c r="C3628" s="19">
        <v>781100</v>
      </c>
      <c r="D3628" s="13">
        <v>1</v>
      </c>
      <c r="E3628" s="136" t="s">
        <v>3154</v>
      </c>
      <c r="F3628" s="15" t="s">
        <v>79</v>
      </c>
      <c r="G3628" s="137" t="s">
        <v>3154</v>
      </c>
      <c r="H3628" s="13" t="s">
        <v>34</v>
      </c>
      <c r="I3628" s="126" t="s">
        <v>3154</v>
      </c>
      <c r="J3628" s="126" t="s">
        <v>3154</v>
      </c>
      <c r="K3628" s="17">
        <f>VLOOKUP(A3628,[4]גיליון1!$A$1574:$P$7681,10,0)</f>
        <v>0</v>
      </c>
      <c r="L3628" s="17">
        <f>VLOOKUP(A3628,'[2]2023'!$A$9:$I$7853,9,0)</f>
        <v>0</v>
      </c>
      <c r="M3628" s="140" t="s">
        <v>3154</v>
      </c>
    </row>
    <row r="3629" spans="1:13" ht="16.5" outlineLevel="1" thickBot="1">
      <c r="A3629" s="125" t="s">
        <v>3154</v>
      </c>
      <c r="B3629" s="25" t="s">
        <v>1848</v>
      </c>
      <c r="C3629" s="146" t="s">
        <v>3154</v>
      </c>
      <c r="D3629" s="146" t="s">
        <v>3154</v>
      </c>
      <c r="E3629" s="147" t="s">
        <v>3154</v>
      </c>
      <c r="F3629" s="28" t="s">
        <v>1829</v>
      </c>
      <c r="G3629" s="153" t="s">
        <v>3154</v>
      </c>
      <c r="H3629" s="146" t="s">
        <v>3154</v>
      </c>
      <c r="I3629" s="29">
        <f t="shared" si="189"/>
        <v>6.2393956251771687E-2</v>
      </c>
      <c r="J3629" s="127" t="s">
        <v>3154</v>
      </c>
      <c r="K3629" s="37">
        <f t="shared" ref="K3629:M3629" si="190">SUBTOTAL(9,K3568:K3628)</f>
        <v>13005200</v>
      </c>
      <c r="L3629" s="37">
        <f t="shared" si="190"/>
        <v>12241410</v>
      </c>
      <c r="M3629" s="38">
        <f t="shared" si="190"/>
        <v>11958049.780000005</v>
      </c>
    </row>
    <row r="3630" spans="1:13" ht="15.75" outlineLevel="1">
      <c r="A3630" s="10">
        <v>17812000</v>
      </c>
      <c r="B3630" s="32">
        <v>0</v>
      </c>
      <c r="C3630" s="49">
        <v>781200</v>
      </c>
      <c r="D3630" s="34">
        <v>1</v>
      </c>
      <c r="E3630" s="151" t="s">
        <v>3154</v>
      </c>
      <c r="F3630" s="35" t="s">
        <v>368</v>
      </c>
      <c r="G3630" s="152" t="s">
        <v>3154</v>
      </c>
      <c r="H3630" s="34" t="s">
        <v>11</v>
      </c>
      <c r="I3630" s="142" t="s">
        <v>3154</v>
      </c>
      <c r="J3630" s="142" t="s">
        <v>3154</v>
      </c>
      <c r="K3630" s="17">
        <f>VLOOKUP(A3630,[4]גיליון1!$A$1574:$P$7681,10,0)</f>
        <v>0</v>
      </c>
      <c r="L3630" s="139" t="s">
        <v>3154</v>
      </c>
      <c r="M3630" s="140" t="s">
        <v>3154</v>
      </c>
    </row>
    <row r="3631" spans="1:13" ht="15.75" outlineLevel="1">
      <c r="A3631" s="10">
        <v>1781200110</v>
      </c>
      <c r="B3631" s="11">
        <v>110</v>
      </c>
      <c r="C3631" s="19">
        <v>781200</v>
      </c>
      <c r="D3631" s="13">
        <v>1</v>
      </c>
      <c r="E3631" s="136" t="s">
        <v>3154</v>
      </c>
      <c r="F3631" s="15" t="s">
        <v>19</v>
      </c>
      <c r="G3631" s="137" t="s">
        <v>3154</v>
      </c>
      <c r="H3631" s="13" t="s">
        <v>20</v>
      </c>
      <c r="I3631" s="126" t="s">
        <v>3154</v>
      </c>
      <c r="J3631" s="126" t="s">
        <v>3154</v>
      </c>
      <c r="K3631" s="17">
        <f>VLOOKUP(A3631,[4]גיליון1!$A$1574:$P$7681,10,0)</f>
        <v>0</v>
      </c>
      <c r="L3631" s="17">
        <f>VLOOKUP(A3631,'[2]2023'!$A$9:$I$7853,9,0)</f>
        <v>0</v>
      </c>
      <c r="M3631" s="140" t="s">
        <v>3154</v>
      </c>
    </row>
    <row r="3632" spans="1:13" ht="15.75" outlineLevel="1">
      <c r="A3632" s="10">
        <v>1781200122</v>
      </c>
      <c r="B3632" s="11">
        <v>122</v>
      </c>
      <c r="C3632" s="19">
        <v>781200</v>
      </c>
      <c r="D3632" s="13">
        <v>1</v>
      </c>
      <c r="E3632" s="136" t="s">
        <v>3154</v>
      </c>
      <c r="F3632" s="15" t="s">
        <v>22</v>
      </c>
      <c r="G3632" s="137" t="s">
        <v>3154</v>
      </c>
      <c r="H3632" s="13" t="s">
        <v>20</v>
      </c>
      <c r="I3632" s="126" t="s">
        <v>3154</v>
      </c>
      <c r="J3632" s="126" t="s">
        <v>3154</v>
      </c>
      <c r="K3632" s="17">
        <f>VLOOKUP(A3632,[4]גיליון1!$A$1574:$P$7681,10,0)</f>
        <v>0</v>
      </c>
      <c r="L3632" s="17">
        <f>VLOOKUP(A3632,'[2]2023'!$A$9:$I$7853,9,0)</f>
        <v>0</v>
      </c>
      <c r="M3632" s="140" t="s">
        <v>3154</v>
      </c>
    </row>
    <row r="3633" spans="1:13" ht="15.75" outlineLevel="1">
      <c r="A3633" s="10">
        <v>1781200126</v>
      </c>
      <c r="B3633" s="11">
        <v>126</v>
      </c>
      <c r="C3633" s="19">
        <v>781200</v>
      </c>
      <c r="D3633" s="13">
        <v>1</v>
      </c>
      <c r="E3633" s="136" t="s">
        <v>3154</v>
      </c>
      <c r="F3633" s="15" t="s">
        <v>23</v>
      </c>
      <c r="G3633" s="137" t="s">
        <v>3154</v>
      </c>
      <c r="H3633" s="13" t="s">
        <v>20</v>
      </c>
      <c r="I3633" s="126" t="s">
        <v>3154</v>
      </c>
      <c r="J3633" s="126" t="s">
        <v>3154</v>
      </c>
      <c r="K3633" s="17">
        <f>VLOOKUP(A3633,[4]גיליון1!$A$1574:$P$7681,10,0)</f>
        <v>0</v>
      </c>
      <c r="L3633" s="17">
        <f>VLOOKUP(A3633,'[2]2023'!$A$9:$I$7853,9,0)</f>
        <v>0</v>
      </c>
      <c r="M3633" s="140" t="s">
        <v>3154</v>
      </c>
    </row>
    <row r="3634" spans="1:13" ht="15.75" outlineLevel="1">
      <c r="A3634" s="10">
        <v>1781200130</v>
      </c>
      <c r="B3634" s="11">
        <v>130</v>
      </c>
      <c r="C3634" s="19">
        <v>781200</v>
      </c>
      <c r="D3634" s="13">
        <v>1</v>
      </c>
      <c r="E3634" s="136" t="s">
        <v>3154</v>
      </c>
      <c r="F3634" s="15" t="s">
        <v>24</v>
      </c>
      <c r="G3634" s="137" t="s">
        <v>3154</v>
      </c>
      <c r="H3634" s="13" t="s">
        <v>20</v>
      </c>
      <c r="I3634" s="126" t="s">
        <v>3154</v>
      </c>
      <c r="J3634" s="126" t="s">
        <v>3154</v>
      </c>
      <c r="K3634" s="17">
        <f>VLOOKUP(A3634,[4]גיליון1!$A$1574:$P$7681,10,0)</f>
        <v>0</v>
      </c>
      <c r="L3634" s="17">
        <f>VLOOKUP(A3634,'[2]2023'!$A$9:$I$7853,9,0)</f>
        <v>0</v>
      </c>
      <c r="M3634" s="140" t="s">
        <v>3154</v>
      </c>
    </row>
    <row r="3635" spans="1:13" ht="15.75" outlineLevel="1">
      <c r="A3635" s="10">
        <v>1781200140</v>
      </c>
      <c r="B3635" s="11">
        <v>140</v>
      </c>
      <c r="C3635" s="19">
        <v>781200</v>
      </c>
      <c r="D3635" s="13">
        <v>1</v>
      </c>
      <c r="E3635" s="136" t="s">
        <v>3154</v>
      </c>
      <c r="F3635" s="15" t="s">
        <v>25</v>
      </c>
      <c r="G3635" s="137" t="s">
        <v>3154</v>
      </c>
      <c r="H3635" s="13" t="s">
        <v>20</v>
      </c>
      <c r="I3635" s="126" t="s">
        <v>3154</v>
      </c>
      <c r="J3635" s="126" t="s">
        <v>3154</v>
      </c>
      <c r="K3635" s="17">
        <f>VLOOKUP(A3635,[4]גיליון1!$A$1574:$P$7681,10,0)</f>
        <v>0</v>
      </c>
      <c r="L3635" s="17">
        <f>VLOOKUP(A3635,'[2]2023'!$A$9:$I$7853,9,0)</f>
        <v>0</v>
      </c>
      <c r="M3635" s="140" t="s">
        <v>3154</v>
      </c>
    </row>
    <row r="3636" spans="1:13" ht="15.75" outlineLevel="1">
      <c r="A3636" s="10">
        <v>1781200433</v>
      </c>
      <c r="B3636" s="11">
        <v>433</v>
      </c>
      <c r="C3636" s="19">
        <v>781200</v>
      </c>
      <c r="D3636" s="13">
        <v>1</v>
      </c>
      <c r="E3636" s="136" t="s">
        <v>3154</v>
      </c>
      <c r="F3636" s="15" t="s">
        <v>38</v>
      </c>
      <c r="G3636" s="137" t="s">
        <v>3154</v>
      </c>
      <c r="H3636" s="13" t="s">
        <v>34</v>
      </c>
      <c r="I3636" s="126" t="s">
        <v>3154</v>
      </c>
      <c r="J3636" s="126" t="s">
        <v>3154</v>
      </c>
      <c r="K3636" s="17">
        <f>VLOOKUP(A3636,[4]גיליון1!$A$1574:$P$7681,10,0)</f>
        <v>0</v>
      </c>
      <c r="L3636" s="17">
        <f>VLOOKUP(A3636,'[2]2023'!$A$9:$I$7853,9,0)</f>
        <v>0</v>
      </c>
      <c r="M3636" s="140" t="s">
        <v>3154</v>
      </c>
    </row>
    <row r="3637" spans="1:13" ht="15.75" outlineLevel="1">
      <c r="A3637" s="10">
        <v>1781200439</v>
      </c>
      <c r="B3637" s="11">
        <v>439</v>
      </c>
      <c r="C3637" s="19">
        <v>781200</v>
      </c>
      <c r="D3637" s="13">
        <v>1</v>
      </c>
      <c r="E3637" s="136" t="s">
        <v>3154</v>
      </c>
      <c r="F3637" s="15" t="s">
        <v>3107</v>
      </c>
      <c r="G3637" s="137" t="s">
        <v>3154</v>
      </c>
      <c r="H3637" s="13" t="s">
        <v>31</v>
      </c>
      <c r="I3637" s="126" t="s">
        <v>3154</v>
      </c>
      <c r="J3637" s="16" t="s">
        <v>522</v>
      </c>
      <c r="K3637" s="17">
        <f>VLOOKUP(A3637,[4]גיליון1!$A$1574:$P$7681,10,0)</f>
        <v>180000</v>
      </c>
      <c r="L3637" s="17">
        <v>0</v>
      </c>
      <c r="M3637" s="140" t="s">
        <v>3154</v>
      </c>
    </row>
    <row r="3638" spans="1:13" ht="15.75" outlineLevel="1">
      <c r="A3638" s="10">
        <v>1781200540</v>
      </c>
      <c r="B3638" s="11">
        <v>540</v>
      </c>
      <c r="C3638" s="19">
        <v>781200</v>
      </c>
      <c r="D3638" s="13">
        <v>1</v>
      </c>
      <c r="E3638" s="136" t="s">
        <v>3154</v>
      </c>
      <c r="F3638" s="15" t="s">
        <v>53</v>
      </c>
      <c r="G3638" s="137" t="s">
        <v>3154</v>
      </c>
      <c r="H3638" s="13" t="s">
        <v>31</v>
      </c>
      <c r="I3638" s="126" t="s">
        <v>3154</v>
      </c>
      <c r="J3638" s="126" t="s">
        <v>3154</v>
      </c>
      <c r="K3638" s="17">
        <f>VLOOKUP(A3638,[4]גיליון1!$A$1574:$P$7681,10,0)</f>
        <v>0</v>
      </c>
      <c r="L3638" s="17">
        <f>VLOOKUP(A3638,'[2]2023'!$A$9:$I$7853,9,0)</f>
        <v>0</v>
      </c>
      <c r="M3638" s="140" t="s">
        <v>3154</v>
      </c>
    </row>
    <row r="3639" spans="1:13" ht="15.75" outlineLevel="1">
      <c r="A3639" s="10">
        <v>1781200541</v>
      </c>
      <c r="B3639" s="11">
        <v>541</v>
      </c>
      <c r="C3639" s="19">
        <v>781200</v>
      </c>
      <c r="D3639" s="13">
        <v>1</v>
      </c>
      <c r="E3639" s="136" t="s">
        <v>3154</v>
      </c>
      <c r="F3639" s="15" t="s">
        <v>1202</v>
      </c>
      <c r="G3639" s="137" t="s">
        <v>3154</v>
      </c>
      <c r="H3639" s="13" t="s">
        <v>31</v>
      </c>
      <c r="I3639" s="16">
        <f t="shared" si="189"/>
        <v>-9.9904306220095718E-2</v>
      </c>
      <c r="J3639" s="126" t="s">
        <v>3154</v>
      </c>
      <c r="K3639" s="17">
        <v>470300</v>
      </c>
      <c r="L3639" s="17">
        <f>VLOOKUP(A3639,'[2]2023'!$A$9:$I$7853,9,0)</f>
        <v>522500</v>
      </c>
      <c r="M3639" s="18">
        <f>VLOOKUP(A3639,[3]data1683177749303!$A$2:$J$6448,10,0)</f>
        <v>428590.94</v>
      </c>
    </row>
    <row r="3640" spans="1:13" ht="15.75" outlineLevel="1">
      <c r="A3640" s="10">
        <v>1781200542</v>
      </c>
      <c r="B3640" s="11">
        <v>542</v>
      </c>
      <c r="C3640" s="19">
        <v>781200</v>
      </c>
      <c r="D3640" s="13">
        <v>1</v>
      </c>
      <c r="E3640" s="136" t="s">
        <v>3154</v>
      </c>
      <c r="F3640" s="15" t="s">
        <v>1849</v>
      </c>
      <c r="G3640" s="137" t="s">
        <v>3154</v>
      </c>
      <c r="H3640" s="13" t="s">
        <v>34</v>
      </c>
      <c r="I3640" s="16">
        <f t="shared" si="189"/>
        <v>-9.9595141700404843E-2</v>
      </c>
      <c r="J3640" s="126" t="s">
        <v>3154</v>
      </c>
      <c r="K3640" s="17">
        <v>111200</v>
      </c>
      <c r="L3640" s="17">
        <f>VLOOKUP(A3640,'[2]2023'!$A$9:$I$7853,9,0)</f>
        <v>123500</v>
      </c>
      <c r="M3640" s="18">
        <f>VLOOKUP(A3640,[3]data1683177749303!$A$2:$J$6448,10,0)</f>
        <v>0</v>
      </c>
    </row>
    <row r="3641" spans="1:13" ht="15.75" outlineLevel="1">
      <c r="A3641" s="10">
        <v>1781200544</v>
      </c>
      <c r="B3641" s="11">
        <v>544</v>
      </c>
      <c r="C3641" s="19">
        <v>781200</v>
      </c>
      <c r="D3641" s="13">
        <v>1</v>
      </c>
      <c r="E3641" s="136" t="s">
        <v>3154</v>
      </c>
      <c r="F3641" s="15" t="s">
        <v>56</v>
      </c>
      <c r="G3641" s="137" t="s">
        <v>3154</v>
      </c>
      <c r="H3641" s="13" t="s">
        <v>31</v>
      </c>
      <c r="I3641" s="16">
        <f t="shared" si="189"/>
        <v>-9.9999999999999978E-2</v>
      </c>
      <c r="J3641" s="126" t="s">
        <v>3154</v>
      </c>
      <c r="K3641" s="17">
        <f>VLOOKUP(A3641,[4]גיליון1!$A$1574:$P$7681,10,0)</f>
        <v>34200</v>
      </c>
      <c r="L3641" s="17">
        <f>VLOOKUP(A3641,'[2]2023'!$A$9:$I$7853,9,0)</f>
        <v>38000</v>
      </c>
      <c r="M3641" s="18">
        <f>VLOOKUP(A3641,[3]data1683177749303!$A$2:$J$6448,10,0)</f>
        <v>9843.61</v>
      </c>
    </row>
    <row r="3642" spans="1:13" ht="15.75" outlineLevel="1">
      <c r="A3642" s="10">
        <v>1781200561</v>
      </c>
      <c r="B3642" s="11">
        <v>561</v>
      </c>
      <c r="C3642" s="19">
        <v>781200</v>
      </c>
      <c r="D3642" s="13">
        <v>1</v>
      </c>
      <c r="E3642" s="136" t="s">
        <v>3154</v>
      </c>
      <c r="F3642" s="15" t="s">
        <v>59</v>
      </c>
      <c r="G3642" s="137" t="s">
        <v>3154</v>
      </c>
      <c r="H3642" s="13" t="s">
        <v>34</v>
      </c>
      <c r="I3642" s="16">
        <f t="shared" si="189"/>
        <v>0</v>
      </c>
      <c r="J3642" s="126" t="s">
        <v>3154</v>
      </c>
      <c r="K3642" s="17">
        <v>400</v>
      </c>
      <c r="L3642" s="17">
        <f>VLOOKUP(A3642,'[2]2023'!$A$9:$I$7853,9,0)</f>
        <v>400</v>
      </c>
      <c r="M3642" s="18">
        <f>VLOOKUP(A3642,[3]data1683177749303!$A$2:$J$6448,10,0)</f>
        <v>1299</v>
      </c>
    </row>
    <row r="3643" spans="1:13" ht="15.75" outlineLevel="1">
      <c r="A3643" s="10">
        <v>1781200562</v>
      </c>
      <c r="B3643" s="11">
        <v>562</v>
      </c>
      <c r="C3643" s="19">
        <v>781200</v>
      </c>
      <c r="D3643" s="13">
        <v>1</v>
      </c>
      <c r="E3643" s="136" t="s">
        <v>3154</v>
      </c>
      <c r="F3643" s="15" t="s">
        <v>60</v>
      </c>
      <c r="G3643" s="137" t="s">
        <v>3154</v>
      </c>
      <c r="H3643" s="13" t="s">
        <v>34</v>
      </c>
      <c r="I3643" s="16">
        <f t="shared" si="189"/>
        <v>-9.7744360902255689E-2</v>
      </c>
      <c r="J3643" s="126" t="s">
        <v>3154</v>
      </c>
      <c r="K3643" s="17">
        <v>24000</v>
      </c>
      <c r="L3643" s="17">
        <f>VLOOKUP(A3643,'[2]2023'!$A$9:$I$7853,9,0)</f>
        <v>26600</v>
      </c>
      <c r="M3643" s="18">
        <f>VLOOKUP(A3643,[3]data1683177749303!$A$2:$J$6448,10,0)</f>
        <v>15422.08</v>
      </c>
    </row>
    <row r="3644" spans="1:13" ht="15.75" outlineLevel="1">
      <c r="A3644" s="10">
        <v>1781200570</v>
      </c>
      <c r="B3644" s="11">
        <v>570</v>
      </c>
      <c r="C3644" s="19">
        <v>781200</v>
      </c>
      <c r="D3644" s="13">
        <v>1</v>
      </c>
      <c r="E3644" s="136" t="s">
        <v>3154</v>
      </c>
      <c r="F3644" s="15" t="s">
        <v>3106</v>
      </c>
      <c r="G3644" s="137" t="s">
        <v>3154</v>
      </c>
      <c r="H3644" s="13" t="s">
        <v>31</v>
      </c>
      <c r="I3644" s="16">
        <f t="shared" si="189"/>
        <v>-0.3571428571428571</v>
      </c>
      <c r="J3644" s="126" t="s">
        <v>3154</v>
      </c>
      <c r="K3644" s="17">
        <f>VLOOKUP(A3644,[4]גיליון1!$A$1574:$P$7681,10,0)</f>
        <v>270000</v>
      </c>
      <c r="L3644" s="17">
        <f>VLOOKUP(A3644,'[2]2023'!$A$9:$I$7853,9,0)</f>
        <v>420000</v>
      </c>
      <c r="M3644" s="18">
        <f>VLOOKUP(A3644,[3]data1683177749303!$A$2:$J$6448,10,0)</f>
        <v>523792.79</v>
      </c>
    </row>
    <row r="3645" spans="1:13" ht="15.75" outlineLevel="1">
      <c r="A3645" s="10">
        <v>1781200571</v>
      </c>
      <c r="B3645" s="11">
        <v>571</v>
      </c>
      <c r="C3645" s="19">
        <v>781200</v>
      </c>
      <c r="D3645" s="13">
        <v>1</v>
      </c>
      <c r="E3645" s="136" t="s">
        <v>3154</v>
      </c>
      <c r="F3645" s="15" t="s">
        <v>91</v>
      </c>
      <c r="G3645" s="137" t="s">
        <v>3154</v>
      </c>
      <c r="H3645" s="13" t="s">
        <v>31</v>
      </c>
      <c r="I3645" s="126" t="s">
        <v>3154</v>
      </c>
      <c r="J3645" s="126" t="s">
        <v>3154</v>
      </c>
      <c r="K3645" s="17">
        <f>VLOOKUP(A3645,[4]גיליון1!$A$1574:$P$7681,10,0)</f>
        <v>0</v>
      </c>
      <c r="L3645" s="17">
        <f>VLOOKUP(A3645,'[2]2023'!$A$9:$I$7853,9,0)</f>
        <v>0</v>
      </c>
      <c r="M3645" s="140" t="s">
        <v>3154</v>
      </c>
    </row>
    <row r="3646" spans="1:13" ht="15.75" outlineLevel="1">
      <c r="A3646" s="10">
        <v>1781200596</v>
      </c>
      <c r="B3646" s="11">
        <v>596</v>
      </c>
      <c r="C3646" s="19">
        <v>781200</v>
      </c>
      <c r="D3646" s="13">
        <v>1</v>
      </c>
      <c r="E3646" s="136" t="s">
        <v>3154</v>
      </c>
      <c r="F3646" s="15" t="s">
        <v>92</v>
      </c>
      <c r="G3646" s="137" t="s">
        <v>3154</v>
      </c>
      <c r="H3646" s="13" t="s">
        <v>31</v>
      </c>
      <c r="I3646" s="126" t="s">
        <v>3154</v>
      </c>
      <c r="J3646" s="126" t="s">
        <v>3154</v>
      </c>
      <c r="K3646" s="17">
        <f>VLOOKUP(A3646,[4]גיליון1!$A$1574:$P$7681,10,0)</f>
        <v>0</v>
      </c>
      <c r="L3646" s="17">
        <f>VLOOKUP(A3646,'[2]2023'!$A$9:$I$7853,9,0)</f>
        <v>0</v>
      </c>
      <c r="M3646" s="140" t="s">
        <v>3154</v>
      </c>
    </row>
    <row r="3647" spans="1:13" ht="15.75" outlineLevel="1">
      <c r="A3647" s="10">
        <v>1781200757</v>
      </c>
      <c r="B3647" s="11">
        <v>757</v>
      </c>
      <c r="C3647" s="19">
        <v>781200</v>
      </c>
      <c r="D3647" s="13">
        <v>1</v>
      </c>
      <c r="E3647" s="136" t="s">
        <v>3154</v>
      </c>
      <c r="F3647" s="15" t="s">
        <v>1850</v>
      </c>
      <c r="G3647" s="137" t="s">
        <v>3154</v>
      </c>
      <c r="H3647" s="13" t="s">
        <v>34</v>
      </c>
      <c r="I3647" s="126" t="s">
        <v>3154</v>
      </c>
      <c r="J3647" s="126" t="s">
        <v>3154</v>
      </c>
      <c r="K3647" s="17">
        <f>VLOOKUP(A3647,[4]גיליון1!$A$1574:$P$7681,10,0)</f>
        <v>0</v>
      </c>
      <c r="L3647" s="17">
        <f>VLOOKUP(A3647,'[2]2023'!$A$9:$I$7853,9,0)</f>
        <v>0</v>
      </c>
      <c r="M3647" s="140" t="s">
        <v>3154</v>
      </c>
    </row>
    <row r="3648" spans="1:13" ht="15.75" outlineLevel="1">
      <c r="A3648" s="10">
        <v>1781200758</v>
      </c>
      <c r="B3648" s="11">
        <v>758</v>
      </c>
      <c r="C3648" s="19">
        <v>781200</v>
      </c>
      <c r="D3648" s="13">
        <v>1</v>
      </c>
      <c r="E3648" s="136" t="s">
        <v>3154</v>
      </c>
      <c r="F3648" s="15" t="s">
        <v>3105</v>
      </c>
      <c r="G3648" s="137" t="s">
        <v>3154</v>
      </c>
      <c r="H3648" s="13" t="s">
        <v>31</v>
      </c>
      <c r="I3648" s="16">
        <f t="shared" si="189"/>
        <v>0.76455368693402326</v>
      </c>
      <c r="J3648" s="126" t="s">
        <v>3154</v>
      </c>
      <c r="K3648" s="17">
        <f>VLOOKUP(A3648,[4]גיליון1!$A$1574:$P$7681,10,0)</f>
        <v>682000</v>
      </c>
      <c r="L3648" s="17">
        <f>VLOOKUP(A3648,'[2]2023'!$A$9:$I$7853,9,0)</f>
        <v>386500</v>
      </c>
      <c r="M3648" s="18">
        <f>VLOOKUP(A3648,[3]data1683177749303!$A$2:$J$6448,10,0)</f>
        <v>287574.64</v>
      </c>
    </row>
    <row r="3649" spans="1:13" ht="15.75" outlineLevel="1">
      <c r="A3649" s="10">
        <v>1781200780</v>
      </c>
      <c r="B3649" s="11">
        <v>780</v>
      </c>
      <c r="C3649" s="19">
        <v>781200</v>
      </c>
      <c r="D3649" s="13">
        <v>1</v>
      </c>
      <c r="E3649" s="136" t="s">
        <v>3154</v>
      </c>
      <c r="F3649" s="15" t="s">
        <v>1851</v>
      </c>
      <c r="G3649" s="137" t="s">
        <v>3154</v>
      </c>
      <c r="H3649" s="13" t="s">
        <v>34</v>
      </c>
      <c r="I3649" s="16">
        <f t="shared" si="189"/>
        <v>-9.9630996309963082E-2</v>
      </c>
      <c r="J3649" s="126" t="s">
        <v>3154</v>
      </c>
      <c r="K3649" s="17">
        <v>24400</v>
      </c>
      <c r="L3649" s="17">
        <f>VLOOKUP(A3649,'[2]2023'!$A$9:$I$7853,9,0)</f>
        <v>27100</v>
      </c>
      <c r="M3649" s="18">
        <f>VLOOKUP(A3649,[3]data1683177749303!$A$2:$J$6448,10,0)</f>
        <v>598</v>
      </c>
    </row>
    <row r="3650" spans="1:13" ht="16.5" thickBot="1">
      <c r="A3650" s="10">
        <v>1781200961</v>
      </c>
      <c r="B3650" s="11">
        <v>961</v>
      </c>
      <c r="C3650" s="19">
        <v>781200</v>
      </c>
      <c r="D3650" s="13">
        <v>1</v>
      </c>
      <c r="E3650" s="136" t="s">
        <v>3154</v>
      </c>
      <c r="F3650" s="15" t="s">
        <v>79</v>
      </c>
      <c r="G3650" s="137" t="s">
        <v>3154</v>
      </c>
      <c r="H3650" s="13" t="s">
        <v>34</v>
      </c>
      <c r="I3650" s="126" t="s">
        <v>3154</v>
      </c>
      <c r="J3650" s="126" t="s">
        <v>3154</v>
      </c>
      <c r="K3650" s="17">
        <f>VLOOKUP(A3650,[4]גיליון1!$A$1574:$P$7681,10,0)</f>
        <v>0</v>
      </c>
      <c r="L3650" s="17">
        <f>VLOOKUP(A3650,'[2]2023'!$A$9:$I$7853,9,0)</f>
        <v>0</v>
      </c>
      <c r="M3650" s="140" t="s">
        <v>3154</v>
      </c>
    </row>
    <row r="3651" spans="1:13" ht="16.5" outlineLevel="1" thickBot="1">
      <c r="A3651" s="125" t="s">
        <v>3154</v>
      </c>
      <c r="B3651" s="25" t="s">
        <v>1852</v>
      </c>
      <c r="C3651" s="146" t="s">
        <v>3154</v>
      </c>
      <c r="D3651" s="146" t="s">
        <v>3154</v>
      </c>
      <c r="E3651" s="147" t="s">
        <v>3154</v>
      </c>
      <c r="F3651" s="28" t="s">
        <v>368</v>
      </c>
      <c r="G3651" s="153" t="s">
        <v>3154</v>
      </c>
      <c r="H3651" s="146" t="s">
        <v>3154</v>
      </c>
      <c r="I3651" s="29">
        <f t="shared" si="189"/>
        <v>0.16308429366826371</v>
      </c>
      <c r="J3651" s="127" t="s">
        <v>3154</v>
      </c>
      <c r="K3651" s="37">
        <f t="shared" ref="K3651:M3651" si="191">SUBTOTAL(9,K3631:K3650)</f>
        <v>1796500</v>
      </c>
      <c r="L3651" s="37">
        <f t="shared" si="191"/>
        <v>1544600</v>
      </c>
      <c r="M3651" s="38">
        <f t="shared" si="191"/>
        <v>1267121.06</v>
      </c>
    </row>
    <row r="3652" spans="1:13" ht="15.75" outlineLevel="1">
      <c r="A3652" s="10">
        <v>17813000</v>
      </c>
      <c r="B3652" s="11">
        <v>0</v>
      </c>
      <c r="C3652" s="19">
        <v>781300</v>
      </c>
      <c r="D3652" s="13">
        <v>1</v>
      </c>
      <c r="E3652" s="136" t="s">
        <v>3154</v>
      </c>
      <c r="F3652" s="15" t="s">
        <v>375</v>
      </c>
      <c r="G3652" s="137" t="s">
        <v>3154</v>
      </c>
      <c r="H3652" s="13" t="s">
        <v>11</v>
      </c>
      <c r="I3652" s="126" t="s">
        <v>3154</v>
      </c>
      <c r="J3652" s="142" t="s">
        <v>3154</v>
      </c>
      <c r="K3652" s="17">
        <f>VLOOKUP(A3652,[4]גיליון1!$A$1574:$P$7681,10,0)</f>
        <v>0</v>
      </c>
      <c r="L3652" s="139" t="s">
        <v>3154</v>
      </c>
      <c r="M3652" s="140" t="s">
        <v>3154</v>
      </c>
    </row>
    <row r="3653" spans="1:13" ht="15.75" outlineLevel="1">
      <c r="A3653" s="10">
        <v>1781300110</v>
      </c>
      <c r="B3653" s="11">
        <v>110</v>
      </c>
      <c r="C3653" s="19">
        <v>781300</v>
      </c>
      <c r="D3653" s="13">
        <v>1</v>
      </c>
      <c r="E3653" s="136" t="s">
        <v>3154</v>
      </c>
      <c r="F3653" s="15" t="s">
        <v>19</v>
      </c>
      <c r="G3653" s="137" t="s">
        <v>3154</v>
      </c>
      <c r="H3653" s="13" t="s">
        <v>20</v>
      </c>
      <c r="I3653" s="126" t="s">
        <v>3154</v>
      </c>
      <c r="J3653" s="142" t="s">
        <v>3154</v>
      </c>
      <c r="K3653" s="17">
        <f>VLOOKUP(A3653,[4]גיליון1!$A$1574:$P$7681,10,0)</f>
        <v>0</v>
      </c>
      <c r="L3653" s="17">
        <f>VLOOKUP(A3653,'[2]2023'!$A$9:$I$7853,9,0)</f>
        <v>0</v>
      </c>
      <c r="M3653" s="140" t="s">
        <v>3154</v>
      </c>
    </row>
    <row r="3654" spans="1:13" ht="15.75" outlineLevel="1">
      <c r="A3654" s="10">
        <v>1781300119</v>
      </c>
      <c r="B3654" s="11">
        <v>119</v>
      </c>
      <c r="C3654" s="19">
        <v>781300</v>
      </c>
      <c r="D3654" s="13">
        <v>1</v>
      </c>
      <c r="E3654" s="136" t="s">
        <v>3154</v>
      </c>
      <c r="F3654" s="15" t="s">
        <v>21</v>
      </c>
      <c r="G3654" s="137" t="s">
        <v>3154</v>
      </c>
      <c r="H3654" s="13" t="s">
        <v>20</v>
      </c>
      <c r="I3654" s="16">
        <f t="shared" si="189"/>
        <v>0.10937798585897185</v>
      </c>
      <c r="J3654" s="126" t="s">
        <v>3154</v>
      </c>
      <c r="K3654" s="17">
        <f>VLOOKUP(A3654,[4]גיליון1!$A$1574:$P$7681,10,0)</f>
        <v>4644300</v>
      </c>
      <c r="L3654" s="17">
        <f>VLOOKUP(A3654,'[2]2023'!$A$9:$I$7853,9,0)</f>
        <v>4186400</v>
      </c>
      <c r="M3654" s="18">
        <f>VLOOKUP(A3654,[3]data1683177749303!$A$2:$J$6448,10,0)</f>
        <v>3732305.25</v>
      </c>
    </row>
    <row r="3655" spans="1:13" ht="15.75" outlineLevel="1">
      <c r="A3655" s="10">
        <v>1781300122</v>
      </c>
      <c r="B3655" s="11">
        <v>122</v>
      </c>
      <c r="C3655" s="19">
        <v>781300</v>
      </c>
      <c r="D3655" s="13">
        <v>1</v>
      </c>
      <c r="E3655" s="136" t="s">
        <v>3154</v>
      </c>
      <c r="F3655" s="15" t="s">
        <v>22</v>
      </c>
      <c r="G3655" s="137" t="s">
        <v>3154</v>
      </c>
      <c r="H3655" s="13" t="s">
        <v>20</v>
      </c>
      <c r="I3655" s="16">
        <f t="shared" ref="I3655:I3719" si="192">K3655/L3655-1</f>
        <v>0</v>
      </c>
      <c r="J3655" s="126" t="s">
        <v>3154</v>
      </c>
      <c r="K3655" s="17">
        <f>VLOOKUP(A3655,[4]גיליון1!$A$1574:$P$7681,10,0)</f>
        <v>8500</v>
      </c>
      <c r="L3655" s="17">
        <f>VLOOKUP(A3655,'[2]2023'!$A$9:$I$7853,9,0)</f>
        <v>8500</v>
      </c>
      <c r="M3655" s="18">
        <f>VLOOKUP(A3655,[3]data1683177749303!$A$2:$J$6448,10,0)</f>
        <v>7680</v>
      </c>
    </row>
    <row r="3656" spans="1:13" ht="15.75" outlineLevel="1">
      <c r="A3656" s="10">
        <v>1781300126</v>
      </c>
      <c r="B3656" s="11">
        <v>126</v>
      </c>
      <c r="C3656" s="19">
        <v>781300</v>
      </c>
      <c r="D3656" s="13">
        <v>1</v>
      </c>
      <c r="E3656" s="136" t="s">
        <v>3154</v>
      </c>
      <c r="F3656" s="15" t="s">
        <v>23</v>
      </c>
      <c r="G3656" s="137" t="s">
        <v>3154</v>
      </c>
      <c r="H3656" s="13" t="s">
        <v>20</v>
      </c>
      <c r="I3656" s="16">
        <f t="shared" si="192"/>
        <v>0.12719298245614041</v>
      </c>
      <c r="J3656" s="126" t="s">
        <v>3154</v>
      </c>
      <c r="K3656" s="17">
        <f>VLOOKUP(A3656,[4]גיליון1!$A$1574:$P$7681,10,0)</f>
        <v>128500</v>
      </c>
      <c r="L3656" s="17">
        <f>VLOOKUP(A3656,'[2]2023'!$A$9:$I$7853,9,0)</f>
        <v>114000</v>
      </c>
      <c r="M3656" s="18">
        <f>VLOOKUP(A3656,[3]data1683177749303!$A$2:$J$6448,10,0)</f>
        <v>118013.47</v>
      </c>
    </row>
    <row r="3657" spans="1:13" ht="15.75" outlineLevel="1">
      <c r="A3657" s="10">
        <v>1781300130</v>
      </c>
      <c r="B3657" s="11">
        <v>130</v>
      </c>
      <c r="C3657" s="19">
        <v>781300</v>
      </c>
      <c r="D3657" s="13">
        <v>1</v>
      </c>
      <c r="E3657" s="136" t="s">
        <v>3154</v>
      </c>
      <c r="F3657" s="15" t="s">
        <v>24</v>
      </c>
      <c r="G3657" s="137" t="s">
        <v>3154</v>
      </c>
      <c r="H3657" s="13" t="s">
        <v>20</v>
      </c>
      <c r="I3657" s="16">
        <f t="shared" si="192"/>
        <v>-0.14814814814814814</v>
      </c>
      <c r="J3657" s="126" t="s">
        <v>3154</v>
      </c>
      <c r="K3657" s="17">
        <f>VLOOKUP(A3657,[4]גיליון1!$A$1574:$P$7681,10,0)</f>
        <v>1150000</v>
      </c>
      <c r="L3657" s="17">
        <f>VLOOKUP(A3657,'[2]2023'!$A$9:$I$7853,9,0)</f>
        <v>1350000</v>
      </c>
      <c r="M3657" s="18">
        <f>VLOOKUP(A3657,[3]data1683177749303!$A$2:$J$6448,10,0)</f>
        <v>999990.78</v>
      </c>
    </row>
    <row r="3658" spans="1:13" ht="15.75" outlineLevel="1">
      <c r="A3658" s="10">
        <v>1781300140</v>
      </c>
      <c r="B3658" s="11">
        <v>140</v>
      </c>
      <c r="C3658" s="19">
        <v>781300</v>
      </c>
      <c r="D3658" s="13">
        <v>1</v>
      </c>
      <c r="E3658" s="136" t="s">
        <v>3154</v>
      </c>
      <c r="F3658" s="15" t="s">
        <v>25</v>
      </c>
      <c r="G3658" s="137" t="s">
        <v>3154</v>
      </c>
      <c r="H3658" s="13" t="s">
        <v>20</v>
      </c>
      <c r="I3658" s="16">
        <f t="shared" si="192"/>
        <v>1.9750000000000001</v>
      </c>
      <c r="J3658" s="126" t="s">
        <v>3154</v>
      </c>
      <c r="K3658" s="17">
        <f>VLOOKUP(A3658,[4]גיליון1!$A$1574:$P$7681,10,0)</f>
        <v>357000</v>
      </c>
      <c r="L3658" s="17">
        <f>VLOOKUP(A3658,'[2]2023'!$A$9:$I$7853,9,0)</f>
        <v>120000</v>
      </c>
      <c r="M3658" s="18">
        <f>VLOOKUP(A3658,[3]data1683177749303!$A$2:$J$6448,10,0)</f>
        <v>337428.88</v>
      </c>
    </row>
    <row r="3659" spans="1:13" ht="15.75" outlineLevel="1">
      <c r="A3659" s="10">
        <v>1781300350</v>
      </c>
      <c r="B3659" s="11">
        <v>350</v>
      </c>
      <c r="C3659" s="19">
        <v>781300</v>
      </c>
      <c r="D3659" s="13">
        <v>1</v>
      </c>
      <c r="E3659" s="136" t="s">
        <v>3154</v>
      </c>
      <c r="F3659" s="15" t="s">
        <v>3133</v>
      </c>
      <c r="G3659" s="137" t="s">
        <v>3154</v>
      </c>
      <c r="H3659" s="13" t="s">
        <v>20</v>
      </c>
      <c r="I3659" s="16">
        <f t="shared" si="192"/>
        <v>9.0909090909090828E-2</v>
      </c>
      <c r="J3659" s="126" t="s">
        <v>3154</v>
      </c>
      <c r="K3659" s="17">
        <f>VLOOKUP(A3659,[4]גיליון1!$A$1574:$P$7681,10,0)</f>
        <v>60000</v>
      </c>
      <c r="L3659" s="17">
        <f>VLOOKUP(A3659,'[2]2023'!$A$9:$I$7853,9,0)</f>
        <v>55000</v>
      </c>
      <c r="M3659" s="18">
        <f>VLOOKUP(A3659,[3]data1683177749303!$A$2:$J$6448,10,0)</f>
        <v>40918.21</v>
      </c>
    </row>
    <row r="3660" spans="1:13" ht="15.75" outlineLevel="1">
      <c r="A3660" s="10">
        <v>1781300351</v>
      </c>
      <c r="B3660" s="11">
        <v>351</v>
      </c>
      <c r="C3660" s="19">
        <v>781300</v>
      </c>
      <c r="D3660" s="13">
        <v>1</v>
      </c>
      <c r="E3660" s="136" t="s">
        <v>3154</v>
      </c>
      <c r="F3660" s="15" t="s">
        <v>3134</v>
      </c>
      <c r="G3660" s="137" t="s">
        <v>3154</v>
      </c>
      <c r="H3660" s="13" t="s">
        <v>20</v>
      </c>
      <c r="I3660" s="16">
        <f t="shared" si="192"/>
        <v>-2.9577048210593926E-4</v>
      </c>
      <c r="J3660" s="126" t="s">
        <v>3154</v>
      </c>
      <c r="K3660" s="17">
        <f>VLOOKUP(A3660,[4]גיליון1!$A$1574:$P$7681,10,0)</f>
        <v>33800</v>
      </c>
      <c r="L3660" s="17">
        <f>VLOOKUP(A3660,'[2]2023'!$A$9:$I$7853,9,0)</f>
        <v>33810</v>
      </c>
      <c r="M3660" s="18">
        <f>VLOOKUP(A3660,[3]data1683177749303!$A$2:$J$6448,10,0)</f>
        <v>25244.639999999999</v>
      </c>
    </row>
    <row r="3661" spans="1:13" ht="15.75" outlineLevel="1">
      <c r="A3661" s="10">
        <v>1781300410</v>
      </c>
      <c r="B3661" s="11">
        <v>410</v>
      </c>
      <c r="C3661" s="19">
        <v>781300</v>
      </c>
      <c r="D3661" s="13">
        <v>1</v>
      </c>
      <c r="E3661" s="125" t="s">
        <v>3154</v>
      </c>
      <c r="F3661" s="14" t="s">
        <v>32</v>
      </c>
      <c r="G3661" s="136" t="s">
        <v>3154</v>
      </c>
      <c r="H3661" s="13" t="s">
        <v>31</v>
      </c>
      <c r="I3661" s="16">
        <f t="shared" si="192"/>
        <v>8.7804878048780566E-2</v>
      </c>
      <c r="J3661" s="126" t="s">
        <v>3154</v>
      </c>
      <c r="K3661" s="17">
        <f>VLOOKUP(A3661,[4]גיליון1!$A$1574:$P$7681,10,0)</f>
        <v>223000</v>
      </c>
      <c r="L3661" s="17">
        <f>VLOOKUP(A3661,'[2]2023'!$A$9:$I$7853,9,0)</f>
        <v>205000</v>
      </c>
      <c r="M3661" s="18">
        <f>VLOOKUP(A3661,[3]data1683177749303!$A$2:$J$6448,10,0)</f>
        <v>223344</v>
      </c>
    </row>
    <row r="3662" spans="1:13" ht="15.75" outlineLevel="1">
      <c r="A3662" s="10">
        <v>1781300431</v>
      </c>
      <c r="B3662" s="11">
        <v>431</v>
      </c>
      <c r="C3662" s="19">
        <v>781300</v>
      </c>
      <c r="D3662" s="13">
        <v>1</v>
      </c>
      <c r="E3662" s="136" t="s">
        <v>3154</v>
      </c>
      <c r="F3662" s="15" t="s">
        <v>36</v>
      </c>
      <c r="G3662" s="137" t="s">
        <v>3154</v>
      </c>
      <c r="H3662" s="13" t="s">
        <v>31</v>
      </c>
      <c r="I3662" s="16">
        <f t="shared" si="192"/>
        <v>0</v>
      </c>
      <c r="J3662" s="126" t="s">
        <v>3154</v>
      </c>
      <c r="K3662" s="17">
        <f>VLOOKUP(A3662,[4]גיליון1!$A$1574:$P$7681,10,0)</f>
        <v>39600</v>
      </c>
      <c r="L3662" s="17">
        <f>VLOOKUP(A3662,'[2]2023'!$A$9:$I$7853,9,0)</f>
        <v>39600</v>
      </c>
      <c r="M3662" s="18">
        <f>VLOOKUP(A3662,[3]data1683177749303!$A$2:$J$6448,10,0)</f>
        <v>25877</v>
      </c>
    </row>
    <row r="3663" spans="1:13" ht="15.75" outlineLevel="1">
      <c r="A3663" s="10">
        <v>1781300432</v>
      </c>
      <c r="B3663" s="11">
        <v>432</v>
      </c>
      <c r="C3663" s="19">
        <v>781300</v>
      </c>
      <c r="D3663" s="13">
        <v>1</v>
      </c>
      <c r="E3663" s="136" t="s">
        <v>3154</v>
      </c>
      <c r="F3663" s="15" t="s">
        <v>37</v>
      </c>
      <c r="G3663" s="137" t="s">
        <v>3154</v>
      </c>
      <c r="H3663" s="13" t="s">
        <v>31</v>
      </c>
      <c r="I3663" s="16">
        <f t="shared" si="192"/>
        <v>0</v>
      </c>
      <c r="J3663" s="126" t="s">
        <v>3154</v>
      </c>
      <c r="K3663" s="17">
        <f>VLOOKUP(A3663,[4]גיליון1!$A$1574:$P$7681,10,0)</f>
        <v>2500</v>
      </c>
      <c r="L3663" s="17">
        <f>VLOOKUP(A3663,'[2]2023'!$A$9:$I$7853,9,0)</f>
        <v>2500</v>
      </c>
      <c r="M3663" s="18">
        <f>VLOOKUP(A3663,[3]data1683177749303!$A$2:$J$6448,10,0)</f>
        <v>1265</v>
      </c>
    </row>
    <row r="3664" spans="1:13" ht="15.75" outlineLevel="1">
      <c r="A3664" s="10">
        <v>1781300433</v>
      </c>
      <c r="B3664" s="11">
        <v>433</v>
      </c>
      <c r="C3664" s="19">
        <v>781300</v>
      </c>
      <c r="D3664" s="13">
        <v>1</v>
      </c>
      <c r="E3664" s="136" t="s">
        <v>3154</v>
      </c>
      <c r="F3664" s="15" t="s">
        <v>38</v>
      </c>
      <c r="G3664" s="137" t="s">
        <v>3154</v>
      </c>
      <c r="H3664" s="13" t="s">
        <v>34</v>
      </c>
      <c r="I3664" s="16">
        <f t="shared" si="192"/>
        <v>0</v>
      </c>
      <c r="J3664" s="126" t="s">
        <v>3154</v>
      </c>
      <c r="K3664" s="17">
        <f>VLOOKUP(A3664,[4]גיליון1!$A$1574:$P$7681,10,0)</f>
        <v>6700</v>
      </c>
      <c r="L3664" s="17">
        <f>VLOOKUP(A3664,'[2]2023'!$A$9:$I$7853,9,0)</f>
        <v>6700</v>
      </c>
      <c r="M3664" s="18">
        <f>VLOOKUP(A3664,[3]data1683177749303!$A$2:$J$6448,10,0)</f>
        <v>6015.28</v>
      </c>
    </row>
    <row r="3665" spans="1:13" ht="15.75" outlineLevel="1">
      <c r="A3665" s="10">
        <v>1781300437</v>
      </c>
      <c r="B3665" s="11">
        <v>437</v>
      </c>
      <c r="C3665" s="19">
        <v>781300</v>
      </c>
      <c r="D3665" s="13">
        <v>1</v>
      </c>
      <c r="E3665" s="136" t="s">
        <v>3154</v>
      </c>
      <c r="F3665" s="15" t="s">
        <v>1853</v>
      </c>
      <c r="G3665" s="137" t="s">
        <v>3154</v>
      </c>
      <c r="H3665" s="13" t="s">
        <v>31</v>
      </c>
      <c r="I3665" s="16">
        <f t="shared" si="192"/>
        <v>0</v>
      </c>
      <c r="J3665" s="126" t="s">
        <v>3154</v>
      </c>
      <c r="K3665" s="17">
        <f>VLOOKUP(A3665,[4]גיליון1!$A$1574:$P$7681,10,0)</f>
        <v>2800</v>
      </c>
      <c r="L3665" s="17">
        <f>VLOOKUP(A3665,'[2]2023'!$A$9:$I$7853,9,0)</f>
        <v>2800</v>
      </c>
      <c r="M3665" s="18">
        <f>VLOOKUP(A3665,[3]data1683177749303!$A$2:$J$6448,10,0)</f>
        <v>407.16</v>
      </c>
    </row>
    <row r="3666" spans="1:13" ht="15.75" outlineLevel="1">
      <c r="A3666" s="10">
        <v>1781300439</v>
      </c>
      <c r="B3666" s="69">
        <v>439</v>
      </c>
      <c r="C3666" s="70">
        <v>781300</v>
      </c>
      <c r="D3666" s="71">
        <v>1</v>
      </c>
      <c r="E3666" s="186" t="s">
        <v>3154</v>
      </c>
      <c r="F3666" s="72" t="s">
        <v>1464</v>
      </c>
      <c r="G3666" s="187" t="s">
        <v>3154</v>
      </c>
      <c r="H3666" s="13" t="s">
        <v>31</v>
      </c>
      <c r="I3666" s="16">
        <f t="shared" si="192"/>
        <v>0</v>
      </c>
      <c r="J3666" s="126" t="s">
        <v>3154</v>
      </c>
      <c r="K3666" s="17">
        <f>VLOOKUP(A3666,[4]גיליון1!$A$1574:$P$7681,10,0)</f>
        <v>5000</v>
      </c>
      <c r="L3666" s="17">
        <f>VLOOKUP(A3666,'[2]2023'!$A$9:$I$7853,9,0)</f>
        <v>5000</v>
      </c>
      <c r="M3666" s="18">
        <f>VLOOKUP(A3666,[3]data1683177749303!$A$2:$J$6448,10,0)</f>
        <v>0</v>
      </c>
    </row>
    <row r="3667" spans="1:13" ht="15.75" outlineLevel="1">
      <c r="A3667" s="10">
        <v>1781300441</v>
      </c>
      <c r="B3667" s="11">
        <v>441</v>
      </c>
      <c r="C3667" s="19">
        <v>781300</v>
      </c>
      <c r="D3667" s="13">
        <v>1</v>
      </c>
      <c r="E3667" s="136" t="s">
        <v>3154</v>
      </c>
      <c r="F3667" s="15" t="s">
        <v>1854</v>
      </c>
      <c r="G3667" s="137" t="s">
        <v>3154</v>
      </c>
      <c r="H3667" s="13" t="s">
        <v>31</v>
      </c>
      <c r="I3667" s="16">
        <f t="shared" si="192"/>
        <v>0</v>
      </c>
      <c r="J3667" s="126" t="s">
        <v>3154</v>
      </c>
      <c r="K3667" s="17">
        <f>VLOOKUP(A3667,[4]גיליון1!$A$1574:$P$7681,10,0)</f>
        <v>50000</v>
      </c>
      <c r="L3667" s="17">
        <f>VLOOKUP(A3667,'[2]2023'!$A$9:$I$7853,9,0)</f>
        <v>50000</v>
      </c>
      <c r="M3667" s="18">
        <f>VLOOKUP(A3667,[3]data1683177749303!$A$2:$J$6448,10,0)</f>
        <v>48308</v>
      </c>
    </row>
    <row r="3668" spans="1:13" ht="15.75" outlineLevel="1">
      <c r="A3668" s="10">
        <v>1781300445</v>
      </c>
      <c r="B3668" s="11">
        <v>445</v>
      </c>
      <c r="C3668" s="19">
        <v>781300</v>
      </c>
      <c r="D3668" s="13">
        <v>1</v>
      </c>
      <c r="E3668" s="136" t="s">
        <v>3154</v>
      </c>
      <c r="F3668" s="15" t="s">
        <v>1855</v>
      </c>
      <c r="G3668" s="137" t="s">
        <v>3154</v>
      </c>
      <c r="H3668" s="13" t="s">
        <v>31</v>
      </c>
      <c r="I3668" s="16">
        <f t="shared" si="192"/>
        <v>0</v>
      </c>
      <c r="J3668" s="126" t="s">
        <v>3154</v>
      </c>
      <c r="K3668" s="17">
        <f>VLOOKUP(A3668,[4]גיליון1!$A$1574:$P$7681,10,0)</f>
        <v>47000</v>
      </c>
      <c r="L3668" s="17">
        <f>VLOOKUP(A3668,'[2]2023'!$A$9:$I$7853,9,0)</f>
        <v>47000</v>
      </c>
      <c r="M3668" s="18">
        <f>VLOOKUP(A3668,[3]data1683177749303!$A$2:$J$6448,10,0)</f>
        <v>0</v>
      </c>
    </row>
    <row r="3669" spans="1:13" ht="15.75" outlineLevel="1">
      <c r="A3669" s="10">
        <v>1781300450</v>
      </c>
      <c r="B3669" s="69">
        <v>450</v>
      </c>
      <c r="C3669" s="70">
        <v>781300</v>
      </c>
      <c r="D3669" s="71">
        <v>1</v>
      </c>
      <c r="E3669" s="186" t="s">
        <v>3154</v>
      </c>
      <c r="F3669" s="72" t="s">
        <v>46</v>
      </c>
      <c r="G3669" s="187" t="s">
        <v>3154</v>
      </c>
      <c r="H3669" s="13" t="s">
        <v>31</v>
      </c>
      <c r="I3669" s="16">
        <f t="shared" si="192"/>
        <v>0</v>
      </c>
      <c r="J3669" s="126" t="s">
        <v>3154</v>
      </c>
      <c r="K3669" s="17">
        <f>VLOOKUP(A3669,[4]גיליון1!$A$1574:$P$7681,10,0)</f>
        <v>2000</v>
      </c>
      <c r="L3669" s="17">
        <f>VLOOKUP(A3669,'[2]2023'!$A$9:$I$7853,9,0)</f>
        <v>2000</v>
      </c>
      <c r="M3669" s="18">
        <f>VLOOKUP(A3669,[3]data1683177749303!$A$2:$J$6448,10,0)</f>
        <v>0</v>
      </c>
    </row>
    <row r="3670" spans="1:13" ht="15.75" outlineLevel="1">
      <c r="A3670" s="10">
        <v>1781300470</v>
      </c>
      <c r="B3670" s="11">
        <v>470</v>
      </c>
      <c r="C3670" s="19">
        <v>781300</v>
      </c>
      <c r="D3670" s="13">
        <v>1</v>
      </c>
      <c r="E3670" s="136" t="s">
        <v>3154</v>
      </c>
      <c r="F3670" s="15" t="s">
        <v>48</v>
      </c>
      <c r="G3670" s="137" t="s">
        <v>3154</v>
      </c>
      <c r="H3670" s="13" t="s">
        <v>34</v>
      </c>
      <c r="I3670" s="16">
        <f t="shared" si="192"/>
        <v>0</v>
      </c>
      <c r="J3670" s="126" t="s">
        <v>3154</v>
      </c>
      <c r="K3670" s="17">
        <f>VLOOKUP(A3670,[4]גיליון1!$A$1574:$P$7681,10,0)</f>
        <v>1700</v>
      </c>
      <c r="L3670" s="17">
        <f>VLOOKUP(A3670,'[2]2023'!$A$9:$I$7853,9,0)</f>
        <v>1700</v>
      </c>
      <c r="M3670" s="18">
        <f>VLOOKUP(A3670,[3]data1683177749303!$A$2:$J$6448,10,0)</f>
        <v>1151.06</v>
      </c>
    </row>
    <row r="3671" spans="1:13" ht="15.75" outlineLevel="1">
      <c r="A3671" s="10">
        <v>1781300471</v>
      </c>
      <c r="B3671" s="11">
        <v>471</v>
      </c>
      <c r="C3671" s="19">
        <v>781300</v>
      </c>
      <c r="D3671" s="13">
        <v>1</v>
      </c>
      <c r="E3671" s="136" t="s">
        <v>3154</v>
      </c>
      <c r="F3671" s="15" t="s">
        <v>87</v>
      </c>
      <c r="G3671" s="137" t="s">
        <v>3154</v>
      </c>
      <c r="H3671" s="13" t="s">
        <v>34</v>
      </c>
      <c r="I3671" s="16">
        <f t="shared" si="192"/>
        <v>0</v>
      </c>
      <c r="J3671" s="126" t="s">
        <v>3154</v>
      </c>
      <c r="K3671" s="17">
        <f>VLOOKUP(A3671,[4]גיליון1!$A$1574:$P$7681,10,0)</f>
        <v>19000</v>
      </c>
      <c r="L3671" s="17">
        <f>VLOOKUP(A3671,'[2]2023'!$A$9:$I$7853,9,0)</f>
        <v>19000</v>
      </c>
      <c r="M3671" s="18">
        <f>VLOOKUP(A3671,[3]data1683177749303!$A$2:$J$6448,10,0)</f>
        <v>17167.36</v>
      </c>
    </row>
    <row r="3672" spans="1:13" ht="15.75" outlineLevel="1">
      <c r="A3672" s="10">
        <v>1781300472</v>
      </c>
      <c r="B3672" s="11">
        <v>472</v>
      </c>
      <c r="C3672" s="19">
        <v>781300</v>
      </c>
      <c r="D3672" s="13">
        <v>1</v>
      </c>
      <c r="E3672" s="136" t="s">
        <v>3154</v>
      </c>
      <c r="F3672" s="15" t="s">
        <v>1856</v>
      </c>
      <c r="G3672" s="137" t="s">
        <v>3154</v>
      </c>
      <c r="H3672" s="13" t="s">
        <v>34</v>
      </c>
      <c r="I3672" s="16">
        <f t="shared" si="192"/>
        <v>0</v>
      </c>
      <c r="J3672" s="126" t="s">
        <v>3154</v>
      </c>
      <c r="K3672" s="17">
        <f>VLOOKUP(A3672,[4]גיליון1!$A$1574:$P$7681,10,0)</f>
        <v>33200</v>
      </c>
      <c r="L3672" s="17">
        <f>VLOOKUP(A3672,'[2]2023'!$A$9:$I$7853,9,0)</f>
        <v>33200</v>
      </c>
      <c r="M3672" s="18">
        <f>VLOOKUP(A3672,[3]data1683177749303!$A$2:$J$6448,10,0)</f>
        <v>21733.200000000001</v>
      </c>
    </row>
    <row r="3673" spans="1:13" ht="15.75" outlineLevel="1">
      <c r="A3673" s="10">
        <v>1781300473</v>
      </c>
      <c r="B3673" s="11">
        <v>473</v>
      </c>
      <c r="C3673" s="19">
        <v>781300</v>
      </c>
      <c r="D3673" s="13">
        <v>1</v>
      </c>
      <c r="E3673" s="136" t="s">
        <v>3154</v>
      </c>
      <c r="F3673" s="15" t="s">
        <v>1857</v>
      </c>
      <c r="G3673" s="137" t="s">
        <v>3154</v>
      </c>
      <c r="H3673" s="13" t="s">
        <v>34</v>
      </c>
      <c r="I3673" s="16">
        <f t="shared" si="192"/>
        <v>0</v>
      </c>
      <c r="J3673" s="126" t="s">
        <v>3154</v>
      </c>
      <c r="K3673" s="17">
        <f>VLOOKUP(A3673,[4]גיליון1!$A$1574:$P$7681,10,0)</f>
        <v>195000</v>
      </c>
      <c r="L3673" s="17">
        <f>VLOOKUP(A3673,'[2]2023'!$A$9:$I$7853,9,0)</f>
        <v>195000</v>
      </c>
      <c r="M3673" s="18">
        <f>VLOOKUP(A3673,[3]data1683177749303!$A$2:$J$6448,10,0)</f>
        <v>247528.14</v>
      </c>
    </row>
    <row r="3674" spans="1:13" ht="15.75" outlineLevel="1">
      <c r="A3674" s="10">
        <v>1781300511</v>
      </c>
      <c r="B3674" s="11">
        <v>511</v>
      </c>
      <c r="C3674" s="19">
        <v>781300</v>
      </c>
      <c r="D3674" s="13">
        <v>1</v>
      </c>
      <c r="E3674" s="136" t="s">
        <v>3154</v>
      </c>
      <c r="F3674" s="15" t="s">
        <v>88</v>
      </c>
      <c r="G3674" s="137" t="s">
        <v>3154</v>
      </c>
      <c r="H3674" s="13" t="s">
        <v>34</v>
      </c>
      <c r="I3674" s="16">
        <f t="shared" si="192"/>
        <v>0</v>
      </c>
      <c r="J3674" s="126" t="s">
        <v>3154</v>
      </c>
      <c r="K3674" s="17">
        <f>VLOOKUP(A3674,[4]גיליון1!$A$1574:$P$7681,10,0)</f>
        <v>19000</v>
      </c>
      <c r="L3674" s="17">
        <f>VLOOKUP(A3674,'[2]2023'!$A$9:$I$7853,9,0)</f>
        <v>19000</v>
      </c>
      <c r="M3674" s="18">
        <f>VLOOKUP(A3674,[3]data1683177749303!$A$2:$J$6448,10,0)</f>
        <v>18904.060000000001</v>
      </c>
    </row>
    <row r="3675" spans="1:13" ht="15.75" outlineLevel="1">
      <c r="A3675" s="10">
        <v>1781300512</v>
      </c>
      <c r="B3675" s="11">
        <v>512</v>
      </c>
      <c r="C3675" s="19">
        <v>781300</v>
      </c>
      <c r="D3675" s="13">
        <v>1</v>
      </c>
      <c r="E3675" s="136" t="s">
        <v>3154</v>
      </c>
      <c r="F3675" s="15" t="s">
        <v>1834</v>
      </c>
      <c r="G3675" s="137" t="s">
        <v>3154</v>
      </c>
      <c r="H3675" s="13" t="s">
        <v>34</v>
      </c>
      <c r="I3675" s="16">
        <f t="shared" si="192"/>
        <v>0</v>
      </c>
      <c r="J3675" s="126" t="s">
        <v>3154</v>
      </c>
      <c r="K3675" s="17">
        <f>VLOOKUP(A3675,[4]גיליון1!$A$1574:$P$7681,10,0)</f>
        <v>186400</v>
      </c>
      <c r="L3675" s="17">
        <f>VLOOKUP(A3675,'[2]2023'!$A$9:$I$7853,9,0)</f>
        <v>186400</v>
      </c>
      <c r="M3675" s="18">
        <f>VLOOKUP(A3675,[3]data1683177749303!$A$2:$J$6448,10,0)</f>
        <v>87971.31</v>
      </c>
    </row>
    <row r="3676" spans="1:13" ht="15.75" outlineLevel="1">
      <c r="A3676" s="10">
        <v>1781300524</v>
      </c>
      <c r="B3676" s="11">
        <v>524</v>
      </c>
      <c r="C3676" s="19">
        <v>781300</v>
      </c>
      <c r="D3676" s="13">
        <v>1</v>
      </c>
      <c r="E3676" s="136" t="s">
        <v>3154</v>
      </c>
      <c r="F3676" s="15" t="s">
        <v>1858</v>
      </c>
      <c r="G3676" s="137" t="s">
        <v>3154</v>
      </c>
      <c r="H3676" s="13" t="s">
        <v>34</v>
      </c>
      <c r="I3676" s="16">
        <f t="shared" si="192"/>
        <v>0</v>
      </c>
      <c r="J3676" s="126" t="s">
        <v>3154</v>
      </c>
      <c r="K3676" s="17">
        <f>VLOOKUP(A3676,[4]גיליון1!$A$1574:$P$7681,10,0)</f>
        <v>126000</v>
      </c>
      <c r="L3676" s="17">
        <f>VLOOKUP(A3676,'[2]2023'!$A$9:$I$7853,9,0)</f>
        <v>126000</v>
      </c>
      <c r="M3676" s="18">
        <f>VLOOKUP(A3676,[3]data1683177749303!$A$2:$J$6448,10,0)</f>
        <v>65574.8</v>
      </c>
    </row>
    <row r="3677" spans="1:13" ht="15.75" outlineLevel="1">
      <c r="A3677" s="10">
        <v>1781300540</v>
      </c>
      <c r="B3677" s="11">
        <v>540</v>
      </c>
      <c r="C3677" s="19">
        <v>781300</v>
      </c>
      <c r="D3677" s="13">
        <v>1</v>
      </c>
      <c r="E3677" s="136" t="s">
        <v>3154</v>
      </c>
      <c r="F3677" s="15" t="s">
        <v>1859</v>
      </c>
      <c r="G3677" s="137" t="s">
        <v>3154</v>
      </c>
      <c r="H3677" s="13" t="s">
        <v>31</v>
      </c>
      <c r="I3677" s="16">
        <f t="shared" si="192"/>
        <v>0</v>
      </c>
      <c r="J3677" s="126" t="s">
        <v>3154</v>
      </c>
      <c r="K3677" s="17">
        <f>VLOOKUP(A3677,[4]גיליון1!$A$1574:$P$7681,10,0)</f>
        <v>5000</v>
      </c>
      <c r="L3677" s="17">
        <f>VLOOKUP(A3677,'[2]2023'!$A$9:$I$7853,9,0)</f>
        <v>5000</v>
      </c>
      <c r="M3677" s="18">
        <f>VLOOKUP(A3677,[3]data1683177749303!$A$2:$J$6448,10,0)</f>
        <v>0</v>
      </c>
    </row>
    <row r="3678" spans="1:13" ht="15.75" outlineLevel="1">
      <c r="A3678" s="10">
        <v>1781300544</v>
      </c>
      <c r="B3678" s="11">
        <v>544</v>
      </c>
      <c r="C3678" s="19">
        <v>781300</v>
      </c>
      <c r="D3678" s="13">
        <v>1</v>
      </c>
      <c r="E3678" s="136" t="s">
        <v>3154</v>
      </c>
      <c r="F3678" s="15" t="s">
        <v>56</v>
      </c>
      <c r="G3678" s="137" t="s">
        <v>3154</v>
      </c>
      <c r="H3678" s="13" t="s">
        <v>31</v>
      </c>
      <c r="I3678" s="16">
        <f t="shared" si="192"/>
        <v>0</v>
      </c>
      <c r="J3678" s="126" t="s">
        <v>3154</v>
      </c>
      <c r="K3678" s="17">
        <f>VLOOKUP(A3678,[4]גיליון1!$A$1574:$P$7681,10,0)</f>
        <v>12500</v>
      </c>
      <c r="L3678" s="17">
        <f>VLOOKUP(A3678,'[2]2023'!$A$9:$I$7853,9,0)</f>
        <v>12500</v>
      </c>
      <c r="M3678" s="18">
        <f>VLOOKUP(A3678,[3]data1683177749303!$A$2:$J$6448,10,0)</f>
        <v>0</v>
      </c>
    </row>
    <row r="3679" spans="1:13" ht="15.75" outlineLevel="1">
      <c r="A3679" s="10">
        <v>1781300550</v>
      </c>
      <c r="B3679" s="11">
        <v>550</v>
      </c>
      <c r="C3679" s="19">
        <v>781300</v>
      </c>
      <c r="D3679" s="13">
        <v>1</v>
      </c>
      <c r="E3679" s="136" t="s">
        <v>3154</v>
      </c>
      <c r="F3679" s="15" t="s">
        <v>1168</v>
      </c>
      <c r="G3679" s="137" t="s">
        <v>3154</v>
      </c>
      <c r="H3679" s="13" t="s">
        <v>34</v>
      </c>
      <c r="I3679" s="16">
        <f t="shared" si="192"/>
        <v>0</v>
      </c>
      <c r="J3679" s="126" t="s">
        <v>3154</v>
      </c>
      <c r="K3679" s="17">
        <f>VLOOKUP(A3679,[4]גיליון1!$A$1574:$P$7681,10,0)</f>
        <v>4700</v>
      </c>
      <c r="L3679" s="17">
        <f>VLOOKUP(A3679,'[2]2023'!$A$9:$I$7853,9,0)</f>
        <v>4700</v>
      </c>
      <c r="M3679" s="18">
        <f>VLOOKUP(A3679,[3]data1683177749303!$A$2:$J$6448,10,0)</f>
        <v>0</v>
      </c>
    </row>
    <row r="3680" spans="1:13" ht="15.75" outlineLevel="1">
      <c r="A3680" s="10">
        <v>1781300561</v>
      </c>
      <c r="B3680" s="11">
        <v>561</v>
      </c>
      <c r="C3680" s="19">
        <v>781300</v>
      </c>
      <c r="D3680" s="13">
        <v>1</v>
      </c>
      <c r="E3680" s="136" t="s">
        <v>3154</v>
      </c>
      <c r="F3680" s="15" t="s">
        <v>59</v>
      </c>
      <c r="G3680" s="137" t="s">
        <v>3154</v>
      </c>
      <c r="H3680" s="13" t="s">
        <v>34</v>
      </c>
      <c r="I3680" s="16">
        <f t="shared" si="192"/>
        <v>0</v>
      </c>
      <c r="J3680" s="126" t="s">
        <v>3154</v>
      </c>
      <c r="K3680" s="17">
        <f>VLOOKUP(A3680,[4]גיליון1!$A$1574:$P$7681,10,0)</f>
        <v>9500</v>
      </c>
      <c r="L3680" s="17">
        <f>VLOOKUP(A3680,'[2]2023'!$A$9:$I$7853,9,0)</f>
        <v>9500</v>
      </c>
      <c r="M3680" s="18">
        <f>VLOOKUP(A3680,[3]data1683177749303!$A$2:$J$6448,10,0)</f>
        <v>7517</v>
      </c>
    </row>
    <row r="3681" spans="1:13" ht="15.75" outlineLevel="1">
      <c r="A3681" s="10">
        <v>1781300562</v>
      </c>
      <c r="B3681" s="11">
        <v>562</v>
      </c>
      <c r="C3681" s="19">
        <v>781300</v>
      </c>
      <c r="D3681" s="13">
        <v>1</v>
      </c>
      <c r="E3681" s="136" t="s">
        <v>3154</v>
      </c>
      <c r="F3681" s="15" t="s">
        <v>60</v>
      </c>
      <c r="G3681" s="137" t="s">
        <v>3154</v>
      </c>
      <c r="H3681" s="13" t="s">
        <v>34</v>
      </c>
      <c r="I3681" s="16">
        <f t="shared" si="192"/>
        <v>0</v>
      </c>
      <c r="J3681" s="126" t="s">
        <v>3154</v>
      </c>
      <c r="K3681" s="17">
        <f>VLOOKUP(A3681,[4]גיליון1!$A$1574:$P$7681,10,0)</f>
        <v>6600</v>
      </c>
      <c r="L3681" s="17">
        <f>VLOOKUP(A3681,'[2]2023'!$A$9:$I$7853,9,0)</f>
        <v>6600</v>
      </c>
      <c r="M3681" s="18">
        <f>VLOOKUP(A3681,[3]data1683177749303!$A$2:$J$6448,10,0)</f>
        <v>8610</v>
      </c>
    </row>
    <row r="3682" spans="1:13" ht="15.75" outlineLevel="1">
      <c r="A3682" s="10">
        <v>1781300570</v>
      </c>
      <c r="B3682" s="11">
        <v>570</v>
      </c>
      <c r="C3682" s="19">
        <v>781300</v>
      </c>
      <c r="D3682" s="13">
        <v>1</v>
      </c>
      <c r="E3682" s="136" t="s">
        <v>3154</v>
      </c>
      <c r="F3682" s="15" t="s">
        <v>1837</v>
      </c>
      <c r="G3682" s="137" t="s">
        <v>3154</v>
      </c>
      <c r="H3682" s="13" t="s">
        <v>31</v>
      </c>
      <c r="I3682" s="126" t="s">
        <v>3154</v>
      </c>
      <c r="J3682" s="126" t="s">
        <v>3154</v>
      </c>
      <c r="K3682" s="17">
        <f>VLOOKUP(A3682,[4]גיליון1!$A$1574:$P$7681,10,0)</f>
        <v>0</v>
      </c>
      <c r="L3682" s="17">
        <f>VLOOKUP(A3682,'[2]2023'!$A$9:$I$7853,9,0)</f>
        <v>0</v>
      </c>
      <c r="M3682" s="18">
        <f>VLOOKUP(A3682,[3]data1683177749303!$A$2:$J$6448,10,0)</f>
        <v>0</v>
      </c>
    </row>
    <row r="3683" spans="1:13" ht="15.75" outlineLevel="1">
      <c r="A3683" s="10">
        <v>1781300572</v>
      </c>
      <c r="B3683" s="11">
        <v>572</v>
      </c>
      <c r="C3683" s="19">
        <v>781300</v>
      </c>
      <c r="D3683" s="13">
        <v>1</v>
      </c>
      <c r="E3683" s="136" t="s">
        <v>3154</v>
      </c>
      <c r="F3683" s="15" t="s">
        <v>3121</v>
      </c>
      <c r="G3683" s="137" t="s">
        <v>3154</v>
      </c>
      <c r="H3683" s="13" t="s">
        <v>31</v>
      </c>
      <c r="I3683" s="126" t="s">
        <v>3154</v>
      </c>
      <c r="J3683" s="16" t="s">
        <v>522</v>
      </c>
      <c r="K3683" s="17">
        <v>400</v>
      </c>
      <c r="L3683" s="139" t="s">
        <v>3154</v>
      </c>
      <c r="M3683" s="140" t="s">
        <v>3154</v>
      </c>
    </row>
    <row r="3684" spans="1:13" ht="15.75" outlineLevel="1">
      <c r="A3684" s="10">
        <v>1781300596</v>
      </c>
      <c r="B3684" s="11">
        <v>596</v>
      </c>
      <c r="C3684" s="19">
        <v>781300</v>
      </c>
      <c r="D3684" s="13">
        <v>1</v>
      </c>
      <c r="E3684" s="136" t="s">
        <v>3154</v>
      </c>
      <c r="F3684" s="15" t="s">
        <v>92</v>
      </c>
      <c r="G3684" s="137" t="s">
        <v>3154</v>
      </c>
      <c r="H3684" s="13" t="s">
        <v>31</v>
      </c>
      <c r="I3684" s="126" t="s">
        <v>3154</v>
      </c>
      <c r="J3684" s="126" t="s">
        <v>3154</v>
      </c>
      <c r="K3684" s="17">
        <f>VLOOKUP(A3684,[4]גיליון1!$A$1574:$P$7681,10,0)</f>
        <v>0</v>
      </c>
      <c r="L3684" s="17">
        <f>VLOOKUP(A3684,'[2]2023'!$A$9:$I$7853,9,0)</f>
        <v>0</v>
      </c>
      <c r="M3684" s="140" t="s">
        <v>3154</v>
      </c>
    </row>
    <row r="3685" spans="1:13" ht="15.75" outlineLevel="1">
      <c r="A3685" s="10">
        <v>1781300715</v>
      </c>
      <c r="B3685" s="11">
        <v>715</v>
      </c>
      <c r="C3685" s="19">
        <v>781300</v>
      </c>
      <c r="D3685" s="13">
        <v>1</v>
      </c>
      <c r="E3685" s="136" t="s">
        <v>3154</v>
      </c>
      <c r="F3685" s="15" t="s">
        <v>1860</v>
      </c>
      <c r="G3685" s="137" t="s">
        <v>3154</v>
      </c>
      <c r="H3685" s="13" t="s">
        <v>31</v>
      </c>
      <c r="I3685" s="16">
        <f t="shared" si="192"/>
        <v>0.29032258064516125</v>
      </c>
      <c r="J3685" s="126" t="s">
        <v>3154</v>
      </c>
      <c r="K3685" s="17">
        <f>VLOOKUP(A3685,[4]גיליון1!$A$1574:$P$7681,10,0)</f>
        <v>20000</v>
      </c>
      <c r="L3685" s="17">
        <f>VLOOKUP(A3685,'[2]2023'!$A$9:$I$7853,9,0)</f>
        <v>15500</v>
      </c>
      <c r="M3685" s="18">
        <f>VLOOKUP(A3685,[3]data1683177749303!$A$2:$J$6448,10,0)</f>
        <v>15429.6</v>
      </c>
    </row>
    <row r="3686" spans="1:13" ht="15.75" outlineLevel="1">
      <c r="A3686" s="10">
        <v>1781300722</v>
      </c>
      <c r="B3686" s="11">
        <v>722</v>
      </c>
      <c r="C3686" s="19">
        <v>781300</v>
      </c>
      <c r="D3686" s="13">
        <v>1</v>
      </c>
      <c r="E3686" s="136" t="s">
        <v>3154</v>
      </c>
      <c r="F3686" s="15" t="s">
        <v>64</v>
      </c>
      <c r="G3686" s="137" t="s">
        <v>3154</v>
      </c>
      <c r="H3686" s="13" t="s">
        <v>34</v>
      </c>
      <c r="I3686" s="16">
        <f t="shared" si="192"/>
        <v>0</v>
      </c>
      <c r="J3686" s="126" t="s">
        <v>3154</v>
      </c>
      <c r="K3686" s="17">
        <f>VLOOKUP(A3686,[4]גיליון1!$A$1574:$P$7681,10,0)</f>
        <v>1400</v>
      </c>
      <c r="L3686" s="17">
        <f>VLOOKUP(A3686,'[2]2023'!$A$9:$I$7853,9,0)</f>
        <v>1400</v>
      </c>
      <c r="M3686" s="18">
        <f>VLOOKUP(A3686,[3]data1683177749303!$A$2:$J$6448,10,0)</f>
        <v>1397</v>
      </c>
    </row>
    <row r="3687" spans="1:13" ht="15.75" outlineLevel="1">
      <c r="A3687" s="10">
        <v>1781300735</v>
      </c>
      <c r="B3687" s="11">
        <v>735</v>
      </c>
      <c r="C3687" s="19">
        <v>781300</v>
      </c>
      <c r="D3687" s="13">
        <v>1</v>
      </c>
      <c r="E3687" s="136" t="s">
        <v>3154</v>
      </c>
      <c r="F3687" s="15" t="s">
        <v>1839</v>
      </c>
      <c r="G3687" s="137" t="s">
        <v>3154</v>
      </c>
      <c r="H3687" s="13" t="s">
        <v>34</v>
      </c>
      <c r="I3687" s="16">
        <f t="shared" si="192"/>
        <v>0</v>
      </c>
      <c r="J3687" s="126" t="s">
        <v>3154</v>
      </c>
      <c r="K3687" s="17">
        <f>VLOOKUP(A3687,[4]גיליון1!$A$1574:$P$7681,10,0)</f>
        <v>210000</v>
      </c>
      <c r="L3687" s="17">
        <f>VLOOKUP(A3687,'[2]2023'!$A$9:$I$7853,9,0)</f>
        <v>210000</v>
      </c>
      <c r="M3687" s="18">
        <f>VLOOKUP(A3687,[3]data1683177749303!$A$2:$J$6448,10,0)</f>
        <v>201475.21</v>
      </c>
    </row>
    <row r="3688" spans="1:13" ht="15.75" outlineLevel="1">
      <c r="A3688" s="10">
        <v>1781300736</v>
      </c>
      <c r="B3688" s="11">
        <v>736</v>
      </c>
      <c r="C3688" s="19">
        <v>781300</v>
      </c>
      <c r="D3688" s="13">
        <v>1</v>
      </c>
      <c r="E3688" s="136" t="s">
        <v>3154</v>
      </c>
      <c r="F3688" s="15" t="s">
        <v>1861</v>
      </c>
      <c r="G3688" s="137" t="s">
        <v>3154</v>
      </c>
      <c r="H3688" s="13" t="s">
        <v>31</v>
      </c>
      <c r="I3688" s="16">
        <f t="shared" si="192"/>
        <v>-0.19762845849802368</v>
      </c>
      <c r="J3688" s="126" t="s">
        <v>3154</v>
      </c>
      <c r="K3688" s="17">
        <f>VLOOKUP(A3688,[4]גיליון1!$A$1574:$P$7681,10,0)</f>
        <v>203000</v>
      </c>
      <c r="L3688" s="17">
        <f>VLOOKUP(A3688,'[2]2023'!$A$9:$I$7853,9,0)</f>
        <v>253000</v>
      </c>
      <c r="M3688" s="18">
        <f>VLOOKUP(A3688,[3]data1683177749303!$A$2:$J$6448,10,0)</f>
        <v>121842.51</v>
      </c>
    </row>
    <row r="3689" spans="1:13" ht="15.75" outlineLevel="1">
      <c r="A3689" s="10">
        <v>1781300737</v>
      </c>
      <c r="B3689" s="11">
        <v>737</v>
      </c>
      <c r="C3689" s="19">
        <v>781300</v>
      </c>
      <c r="D3689" s="13">
        <v>1</v>
      </c>
      <c r="E3689" s="136" t="s">
        <v>3154</v>
      </c>
      <c r="F3689" s="15" t="s">
        <v>1613</v>
      </c>
      <c r="G3689" s="137" t="s">
        <v>3154</v>
      </c>
      <c r="H3689" s="13" t="s">
        <v>34</v>
      </c>
      <c r="I3689" s="16">
        <f t="shared" si="192"/>
        <v>0</v>
      </c>
      <c r="J3689" s="126" t="s">
        <v>3154</v>
      </c>
      <c r="K3689" s="17">
        <f>VLOOKUP(A3689,[4]גיליון1!$A$1574:$P$7681,10,0)</f>
        <v>3000</v>
      </c>
      <c r="L3689" s="17">
        <f>VLOOKUP(A3689,'[2]2023'!$A$9:$I$7853,9,0)</f>
        <v>3000</v>
      </c>
      <c r="M3689" s="18">
        <f>VLOOKUP(A3689,[3]data1683177749303!$A$2:$J$6448,10,0)</f>
        <v>0</v>
      </c>
    </row>
    <row r="3690" spans="1:13" ht="15.75" outlineLevel="1">
      <c r="A3690" s="10">
        <v>1781300742</v>
      </c>
      <c r="B3690" s="11">
        <v>742</v>
      </c>
      <c r="C3690" s="19">
        <v>781300</v>
      </c>
      <c r="D3690" s="13">
        <v>1</v>
      </c>
      <c r="E3690" s="136" t="s">
        <v>3154</v>
      </c>
      <c r="F3690" s="15" t="s">
        <v>65</v>
      </c>
      <c r="G3690" s="137" t="s">
        <v>3154</v>
      </c>
      <c r="H3690" s="13" t="s">
        <v>34</v>
      </c>
      <c r="I3690" s="16">
        <f t="shared" si="192"/>
        <v>0</v>
      </c>
      <c r="J3690" s="126" t="s">
        <v>3154</v>
      </c>
      <c r="K3690" s="17">
        <f>VLOOKUP(A3690,[4]גיליון1!$A$1574:$P$7681,10,0)</f>
        <v>36200</v>
      </c>
      <c r="L3690" s="17">
        <f>VLOOKUP(A3690,'[2]2023'!$A$9:$I$7853,9,0)</f>
        <v>36200</v>
      </c>
      <c r="M3690" s="18">
        <f>VLOOKUP(A3690,[3]data1683177749303!$A$2:$J$6448,10,0)</f>
        <v>32891.56</v>
      </c>
    </row>
    <row r="3691" spans="1:13" ht="15.75" outlineLevel="1">
      <c r="A3691" s="10">
        <v>1781300744</v>
      </c>
      <c r="B3691" s="11">
        <v>744</v>
      </c>
      <c r="C3691" s="19">
        <v>781300</v>
      </c>
      <c r="D3691" s="13">
        <v>1</v>
      </c>
      <c r="E3691" s="136" t="s">
        <v>3154</v>
      </c>
      <c r="F3691" s="15" t="s">
        <v>1862</v>
      </c>
      <c r="G3691" s="137" t="s">
        <v>3154</v>
      </c>
      <c r="H3691" s="13" t="s">
        <v>34</v>
      </c>
      <c r="I3691" s="16">
        <f t="shared" si="192"/>
        <v>0</v>
      </c>
      <c r="J3691" s="126" t="s">
        <v>3154</v>
      </c>
      <c r="K3691" s="17">
        <f>VLOOKUP(A3691,[4]גיליון1!$A$1574:$P$7681,10,0)</f>
        <v>70000</v>
      </c>
      <c r="L3691" s="17">
        <f>VLOOKUP(A3691,'[2]2023'!$A$9:$I$7853,9,0)</f>
        <v>70000</v>
      </c>
      <c r="M3691" s="18">
        <f>VLOOKUP(A3691,[3]data1683177749303!$A$2:$J$6448,10,0)</f>
        <v>66275.86</v>
      </c>
    </row>
    <row r="3692" spans="1:13" ht="15.75" outlineLevel="1">
      <c r="A3692" s="10">
        <v>1781300751</v>
      </c>
      <c r="B3692" s="11">
        <v>751</v>
      </c>
      <c r="C3692" s="19">
        <v>781300</v>
      </c>
      <c r="D3692" s="13">
        <v>1</v>
      </c>
      <c r="E3692" s="136" t="s">
        <v>3154</v>
      </c>
      <c r="F3692" s="15" t="s">
        <v>1863</v>
      </c>
      <c r="G3692" s="137" t="s">
        <v>3154</v>
      </c>
      <c r="H3692" s="13" t="s">
        <v>31</v>
      </c>
      <c r="I3692" s="16">
        <f t="shared" si="192"/>
        <v>0</v>
      </c>
      <c r="J3692" s="126" t="s">
        <v>3154</v>
      </c>
      <c r="K3692" s="17">
        <f>VLOOKUP(A3692,[4]גיליון1!$A$1574:$P$7681,10,0)</f>
        <v>3000</v>
      </c>
      <c r="L3692" s="17">
        <f>VLOOKUP(A3692,'[2]2023'!$A$9:$I$7853,9,0)</f>
        <v>3000</v>
      </c>
      <c r="M3692" s="18">
        <f>VLOOKUP(A3692,[3]data1683177749303!$A$2:$J$6448,10,0)</f>
        <v>2851</v>
      </c>
    </row>
    <row r="3693" spans="1:13" ht="15.75" outlineLevel="1">
      <c r="A3693" s="10">
        <v>1781300752</v>
      </c>
      <c r="B3693" s="11">
        <v>752</v>
      </c>
      <c r="C3693" s="19">
        <v>781300</v>
      </c>
      <c r="D3693" s="13">
        <v>1</v>
      </c>
      <c r="E3693" s="136" t="s">
        <v>3154</v>
      </c>
      <c r="F3693" s="15" t="s">
        <v>69</v>
      </c>
      <c r="G3693" s="137" t="s">
        <v>3154</v>
      </c>
      <c r="H3693" s="13" t="s">
        <v>31</v>
      </c>
      <c r="I3693" s="16">
        <f t="shared" si="192"/>
        <v>0.84615384615384626</v>
      </c>
      <c r="J3693" s="126" t="s">
        <v>3154</v>
      </c>
      <c r="K3693" s="17">
        <f>VLOOKUP(A3693,[4]גיליון1!$A$1574:$P$7681,10,0)</f>
        <v>144000</v>
      </c>
      <c r="L3693" s="17">
        <f>VLOOKUP(A3693,'[2]2023'!$A$9:$I$7853,9,0)</f>
        <v>78000</v>
      </c>
      <c r="M3693" s="18">
        <f>VLOOKUP(A3693,[3]data1683177749303!$A$2:$J$6448,10,0)</f>
        <v>120841.67</v>
      </c>
    </row>
    <row r="3694" spans="1:13" ht="15.75" outlineLevel="1">
      <c r="A3694" s="10">
        <v>1781300756</v>
      </c>
      <c r="B3694" s="11">
        <v>756</v>
      </c>
      <c r="C3694" s="19">
        <v>781300</v>
      </c>
      <c r="D3694" s="13">
        <v>1</v>
      </c>
      <c r="E3694" s="136" t="s">
        <v>3154</v>
      </c>
      <c r="F3694" s="15" t="s">
        <v>1864</v>
      </c>
      <c r="G3694" s="137" t="s">
        <v>3154</v>
      </c>
      <c r="H3694" s="13" t="s">
        <v>31</v>
      </c>
      <c r="I3694" s="126" t="s">
        <v>3154</v>
      </c>
      <c r="J3694" s="126" t="s">
        <v>3154</v>
      </c>
      <c r="K3694" s="17">
        <f>VLOOKUP(A3694,[4]גיליון1!$A$1574:$P$7681,10,0)</f>
        <v>0</v>
      </c>
      <c r="L3694" s="17">
        <f>VLOOKUP(A3694,'[2]2023'!$A$9:$I$7853,9,0)</f>
        <v>0</v>
      </c>
      <c r="M3694" s="18">
        <f>VLOOKUP(A3694,[3]data1683177749303!$A$2:$J$6448,10,0)</f>
        <v>0</v>
      </c>
    </row>
    <row r="3695" spans="1:13" ht="15.75" outlineLevel="1">
      <c r="A3695" s="10">
        <v>1781300780</v>
      </c>
      <c r="B3695" s="11">
        <v>780</v>
      </c>
      <c r="C3695" s="19">
        <v>781300</v>
      </c>
      <c r="D3695" s="13">
        <v>1</v>
      </c>
      <c r="E3695" s="136" t="s">
        <v>3154</v>
      </c>
      <c r="F3695" s="15" t="s">
        <v>1865</v>
      </c>
      <c r="G3695" s="137" t="s">
        <v>3154</v>
      </c>
      <c r="H3695" s="13" t="s">
        <v>34</v>
      </c>
      <c r="I3695" s="126" t="s">
        <v>3154</v>
      </c>
      <c r="J3695" s="126" t="s">
        <v>3154</v>
      </c>
      <c r="K3695" s="17">
        <f>VLOOKUP(A3695,[4]גיליון1!$A$1574:$P$7681,10,0)</f>
        <v>0</v>
      </c>
      <c r="L3695" s="17">
        <f>VLOOKUP(A3695,'[2]2023'!$A$9:$I$7853,9,0)</f>
        <v>0</v>
      </c>
      <c r="M3695" s="18">
        <f>VLOOKUP(A3695,[3]data1683177749303!$A$2:$J$6448,10,0)</f>
        <v>64</v>
      </c>
    </row>
    <row r="3696" spans="1:13" ht="15.75" outlineLevel="1">
      <c r="A3696" s="10">
        <v>1781300781</v>
      </c>
      <c r="B3696" s="11">
        <v>781</v>
      </c>
      <c r="C3696" s="19">
        <v>781300</v>
      </c>
      <c r="D3696" s="13">
        <v>1</v>
      </c>
      <c r="E3696" s="136" t="s">
        <v>3154</v>
      </c>
      <c r="F3696" s="15" t="s">
        <v>1866</v>
      </c>
      <c r="G3696" s="137" t="s">
        <v>3154</v>
      </c>
      <c r="H3696" s="13" t="s">
        <v>31</v>
      </c>
      <c r="I3696" s="16">
        <f t="shared" si="192"/>
        <v>0</v>
      </c>
      <c r="J3696" s="126" t="s">
        <v>3154</v>
      </c>
      <c r="K3696" s="17">
        <f>VLOOKUP(A3696,[4]גיליון1!$A$1574:$P$7681,10,0)</f>
        <v>13300</v>
      </c>
      <c r="L3696" s="17">
        <f>VLOOKUP(A3696,'[2]2023'!$A$9:$I$7853,9,0)</f>
        <v>13300</v>
      </c>
      <c r="M3696" s="18">
        <f>VLOOKUP(A3696,[3]data1683177749303!$A$2:$J$6448,10,0)</f>
        <v>12940.2</v>
      </c>
    </row>
    <row r="3697" spans="1:13" s="97" customFormat="1" ht="15.75" outlineLevel="1">
      <c r="A3697" s="10">
        <v>1781300782</v>
      </c>
      <c r="B3697" s="11">
        <v>782</v>
      </c>
      <c r="C3697" s="19">
        <v>781300</v>
      </c>
      <c r="D3697" s="13">
        <v>1</v>
      </c>
      <c r="E3697" s="136" t="s">
        <v>3154</v>
      </c>
      <c r="F3697" s="79" t="s">
        <v>1844</v>
      </c>
      <c r="G3697" s="195" t="s">
        <v>3154</v>
      </c>
      <c r="H3697" s="13" t="s">
        <v>34</v>
      </c>
      <c r="I3697" s="16">
        <f t="shared" si="192"/>
        <v>0</v>
      </c>
      <c r="J3697" s="126" t="s">
        <v>3154</v>
      </c>
      <c r="K3697" s="17">
        <f>VLOOKUP(A3697,[4]גיליון1!$A$1574:$P$7681,10,0)</f>
        <v>19000</v>
      </c>
      <c r="L3697" s="17">
        <f>VLOOKUP(A3697,'[2]2023'!$A$9:$I$7853,9,0)</f>
        <v>19000</v>
      </c>
      <c r="M3697" s="18">
        <f>VLOOKUP(A3697,[3]data1683177749303!$A$2:$J$6448,10,0)</f>
        <v>7301.54</v>
      </c>
    </row>
    <row r="3698" spans="1:13" s="97" customFormat="1" ht="15.75" outlineLevel="1">
      <c r="A3698" s="10">
        <v>1781300783</v>
      </c>
      <c r="B3698" s="11">
        <v>783</v>
      </c>
      <c r="C3698" s="19">
        <v>781300</v>
      </c>
      <c r="D3698" s="13">
        <v>1</v>
      </c>
      <c r="E3698" s="136" t="s">
        <v>3154</v>
      </c>
      <c r="F3698" s="79" t="s">
        <v>3139</v>
      </c>
      <c r="G3698" s="195" t="s">
        <v>3154</v>
      </c>
      <c r="H3698" s="13" t="s">
        <v>34</v>
      </c>
      <c r="I3698" s="126" t="s">
        <v>3154</v>
      </c>
      <c r="J3698" s="16" t="s">
        <v>522</v>
      </c>
      <c r="K3698" s="17">
        <f>VLOOKUP(A3698,[4]גיליון1!$A$1574:$P$7681,10,0)</f>
        <v>3850000</v>
      </c>
      <c r="L3698" s="139" t="s">
        <v>3154</v>
      </c>
      <c r="M3698" s="140" t="s">
        <v>3154</v>
      </c>
    </row>
    <row r="3699" spans="1:13" ht="15.75" outlineLevel="1">
      <c r="A3699" s="10">
        <v>1781300789</v>
      </c>
      <c r="B3699" s="11">
        <v>789</v>
      </c>
      <c r="C3699" s="19">
        <v>781300</v>
      </c>
      <c r="D3699" s="13">
        <v>1</v>
      </c>
      <c r="E3699" s="136" t="s">
        <v>3154</v>
      </c>
      <c r="F3699" s="15" t="s">
        <v>72</v>
      </c>
      <c r="G3699" s="137" t="s">
        <v>3154</v>
      </c>
      <c r="H3699" s="13" t="s">
        <v>34</v>
      </c>
      <c r="I3699" s="16">
        <f t="shared" si="192"/>
        <v>0</v>
      </c>
      <c r="J3699" s="126" t="s">
        <v>3154</v>
      </c>
      <c r="K3699" s="17">
        <f>VLOOKUP(A3699,[4]גיליון1!$A$1574:$P$7681,10,0)</f>
        <v>1400</v>
      </c>
      <c r="L3699" s="17">
        <f>VLOOKUP(A3699,'[2]2023'!$A$9:$I$7853,9,0)</f>
        <v>1400</v>
      </c>
      <c r="M3699" s="18">
        <f>VLOOKUP(A3699,[3]data1683177749303!$A$2:$J$6448,10,0)</f>
        <v>0</v>
      </c>
    </row>
    <row r="3700" spans="1:13" ht="15.75" outlineLevel="1">
      <c r="A3700" s="10">
        <v>1781300910</v>
      </c>
      <c r="B3700" s="11">
        <v>910</v>
      </c>
      <c r="C3700" s="19">
        <v>781300</v>
      </c>
      <c r="D3700" s="13">
        <v>1</v>
      </c>
      <c r="E3700" s="136" t="s">
        <v>3154</v>
      </c>
      <c r="F3700" s="15" t="s">
        <v>1867</v>
      </c>
      <c r="G3700" s="137" t="s">
        <v>3154</v>
      </c>
      <c r="H3700" s="13" t="s">
        <v>31</v>
      </c>
      <c r="I3700" s="16">
        <f t="shared" si="192"/>
        <v>0</v>
      </c>
      <c r="J3700" s="126" t="s">
        <v>3154</v>
      </c>
      <c r="K3700" s="17">
        <f>VLOOKUP(A3700,[4]גיליון1!$A$1574:$P$7681,10,0)</f>
        <v>30000</v>
      </c>
      <c r="L3700" s="17">
        <f>VLOOKUP(A3700,'[2]2023'!$A$9:$I$7853,9,0)</f>
        <v>30000</v>
      </c>
      <c r="M3700" s="18">
        <f>VLOOKUP(A3700,[3]data1683177749303!$A$2:$J$6448,10,0)</f>
        <v>30000</v>
      </c>
    </row>
    <row r="3701" spans="1:13" ht="15.75" outlineLevel="1">
      <c r="A3701" s="10">
        <v>1781300911</v>
      </c>
      <c r="B3701" s="11">
        <v>911</v>
      </c>
      <c r="C3701" s="19">
        <v>781300</v>
      </c>
      <c r="D3701" s="13">
        <v>1</v>
      </c>
      <c r="E3701" s="136" t="s">
        <v>3154</v>
      </c>
      <c r="F3701" s="15" t="s">
        <v>1868</v>
      </c>
      <c r="G3701" s="137" t="s">
        <v>3154</v>
      </c>
      <c r="H3701" s="13" t="s">
        <v>31</v>
      </c>
      <c r="I3701" s="16">
        <f t="shared" si="192"/>
        <v>0</v>
      </c>
      <c r="J3701" s="126" t="s">
        <v>3154</v>
      </c>
      <c r="K3701" s="17">
        <f>VLOOKUP(A3701,[4]גיליון1!$A$1574:$P$7681,10,0)</f>
        <v>72600</v>
      </c>
      <c r="L3701" s="17">
        <f>VLOOKUP(A3701,'[2]2023'!$A$9:$I$7853,9,0)</f>
        <v>72600</v>
      </c>
      <c r="M3701" s="18">
        <f>VLOOKUP(A3701,[3]data1683177749303!$A$2:$J$6448,10,0)</f>
        <v>72600</v>
      </c>
    </row>
    <row r="3702" spans="1:13" ht="15.75" outlineLevel="1">
      <c r="A3702" s="10">
        <v>1781300912</v>
      </c>
      <c r="B3702" s="11">
        <v>912</v>
      </c>
      <c r="C3702" s="19">
        <v>781300</v>
      </c>
      <c r="D3702" s="13">
        <v>1</v>
      </c>
      <c r="E3702" s="136" t="s">
        <v>3154</v>
      </c>
      <c r="F3702" s="15" t="s">
        <v>1869</v>
      </c>
      <c r="G3702" s="137" t="s">
        <v>3154</v>
      </c>
      <c r="H3702" s="13" t="s">
        <v>31</v>
      </c>
      <c r="I3702" s="16">
        <f t="shared" si="192"/>
        <v>0</v>
      </c>
      <c r="J3702" s="126" t="s">
        <v>3154</v>
      </c>
      <c r="K3702" s="17">
        <f>VLOOKUP(A3702,[4]גיליון1!$A$1574:$P$7681,10,0)</f>
        <v>8000</v>
      </c>
      <c r="L3702" s="17">
        <f>VLOOKUP(A3702,'[2]2023'!$A$9:$I$7853,9,0)</f>
        <v>8000</v>
      </c>
      <c r="M3702" s="18">
        <f>VLOOKUP(A3702,[3]data1683177749303!$A$2:$J$6448,10,0)</f>
        <v>8000</v>
      </c>
    </row>
    <row r="3703" spans="1:13" ht="15.75" outlineLevel="1">
      <c r="A3703" s="10">
        <v>1781300913</v>
      </c>
      <c r="B3703" s="11">
        <v>913</v>
      </c>
      <c r="C3703" s="19">
        <v>781300</v>
      </c>
      <c r="D3703" s="13">
        <v>1</v>
      </c>
      <c r="E3703" s="136" t="s">
        <v>3154</v>
      </c>
      <c r="F3703" s="15" t="s">
        <v>1870</v>
      </c>
      <c r="G3703" s="137" t="s">
        <v>3154</v>
      </c>
      <c r="H3703" s="13" t="s">
        <v>31</v>
      </c>
      <c r="I3703" s="16">
        <f t="shared" si="192"/>
        <v>0</v>
      </c>
      <c r="J3703" s="126" t="s">
        <v>3154</v>
      </c>
      <c r="K3703" s="17">
        <f>VLOOKUP(A3703,[4]גיליון1!$A$1574:$P$7681,10,0)</f>
        <v>10000</v>
      </c>
      <c r="L3703" s="17">
        <f>VLOOKUP(A3703,'[2]2023'!$A$9:$I$7853,9,0)</f>
        <v>10000</v>
      </c>
      <c r="M3703" s="18">
        <f>VLOOKUP(A3703,[3]data1683177749303!$A$2:$J$6448,10,0)</f>
        <v>10000</v>
      </c>
    </row>
    <row r="3704" spans="1:13" ht="15.75" outlineLevel="1">
      <c r="A3704" s="10">
        <v>1781300914</v>
      </c>
      <c r="B3704" s="11">
        <v>914</v>
      </c>
      <c r="C3704" s="19">
        <v>781300</v>
      </c>
      <c r="D3704" s="13">
        <v>1</v>
      </c>
      <c r="E3704" s="136" t="s">
        <v>3154</v>
      </c>
      <c r="F3704" s="15" t="s">
        <v>1871</v>
      </c>
      <c r="G3704" s="137" t="s">
        <v>3154</v>
      </c>
      <c r="H3704" s="13" t="s">
        <v>31</v>
      </c>
      <c r="I3704" s="16">
        <f t="shared" si="192"/>
        <v>0</v>
      </c>
      <c r="J3704" s="126" t="s">
        <v>3154</v>
      </c>
      <c r="K3704" s="17">
        <f>VLOOKUP(A3704,[4]גיליון1!$A$1574:$P$7681,10,0)</f>
        <v>300000</v>
      </c>
      <c r="L3704" s="17">
        <f>VLOOKUP(A3704,'[2]2023'!$A$9:$I$7853,9,0)</f>
        <v>300000</v>
      </c>
      <c r="M3704" s="18">
        <f>VLOOKUP(A3704,[3]data1683177749303!$A$2:$J$6448,10,0)</f>
        <v>300000</v>
      </c>
    </row>
    <row r="3705" spans="1:13" ht="15.75" outlineLevel="1">
      <c r="A3705" s="10">
        <v>1781300920</v>
      </c>
      <c r="B3705" s="11">
        <v>920</v>
      </c>
      <c r="C3705" s="19">
        <v>781300</v>
      </c>
      <c r="D3705" s="13">
        <v>1</v>
      </c>
      <c r="E3705" s="136" t="s">
        <v>3154</v>
      </c>
      <c r="F3705" s="15" t="s">
        <v>1872</v>
      </c>
      <c r="G3705" s="137" t="s">
        <v>3154</v>
      </c>
      <c r="H3705" s="13" t="s">
        <v>31</v>
      </c>
      <c r="I3705" s="126" t="s">
        <v>3154</v>
      </c>
      <c r="J3705" s="126" t="s">
        <v>3154</v>
      </c>
      <c r="K3705" s="17">
        <f>VLOOKUP(A3705,[4]גיליון1!$A$1574:$P$7681,10,0)</f>
        <v>0</v>
      </c>
      <c r="L3705" s="17">
        <f>VLOOKUP(A3705,'[2]2023'!$A$9:$I$7853,9,0)</f>
        <v>0</v>
      </c>
      <c r="M3705" s="18">
        <f>VLOOKUP(A3705,[3]data1683177749303!$A$2:$J$6448,10,0)</f>
        <v>1049509.95</v>
      </c>
    </row>
    <row r="3706" spans="1:13" ht="16.5" thickBot="1">
      <c r="A3706" s="10">
        <v>1781300932</v>
      </c>
      <c r="B3706" s="11">
        <v>932</v>
      </c>
      <c r="C3706" s="19">
        <v>781300</v>
      </c>
      <c r="D3706" s="13">
        <v>1</v>
      </c>
      <c r="E3706" s="136" t="s">
        <v>3154</v>
      </c>
      <c r="F3706" s="15" t="s">
        <v>1873</v>
      </c>
      <c r="G3706" s="137" t="s">
        <v>3154</v>
      </c>
      <c r="H3706" s="13" t="s">
        <v>31</v>
      </c>
      <c r="I3706" s="16">
        <f t="shared" si="192"/>
        <v>0</v>
      </c>
      <c r="J3706" s="126" t="s">
        <v>3154</v>
      </c>
      <c r="K3706" s="17">
        <f>VLOOKUP(A3706,[4]גיליון1!$A$1574:$P$7681,10,0)</f>
        <v>5000</v>
      </c>
      <c r="L3706" s="17">
        <f>VLOOKUP(A3706,'[2]2023'!$A$9:$I$7853,9,0)</f>
        <v>5000</v>
      </c>
      <c r="M3706" s="18">
        <f>VLOOKUP(A3706,[3]data1683177749303!$A$2:$J$6448,10,0)</f>
        <v>0</v>
      </c>
    </row>
    <row r="3707" spans="1:13" ht="16.5" outlineLevel="1" thickBot="1">
      <c r="A3707" s="125" t="s">
        <v>3154</v>
      </c>
      <c r="B3707" s="25" t="s">
        <v>1874</v>
      </c>
      <c r="C3707" s="146" t="s">
        <v>3154</v>
      </c>
      <c r="D3707" s="146" t="s">
        <v>3154</v>
      </c>
      <c r="E3707" s="147" t="s">
        <v>3154</v>
      </c>
      <c r="F3707" s="28" t="s">
        <v>375</v>
      </c>
      <c r="G3707" s="153" t="s">
        <v>3154</v>
      </c>
      <c r="H3707" s="146" t="s">
        <v>3154</v>
      </c>
      <c r="I3707" s="29">
        <f t="shared" si="192"/>
        <v>0.55204599620626582</v>
      </c>
      <c r="J3707" s="127" t="s">
        <v>3154</v>
      </c>
      <c r="K3707" s="37">
        <f t="shared" ref="K3707:M3707" si="193">SUBTOTAL(9,K3654:K3706)</f>
        <v>12379600</v>
      </c>
      <c r="L3707" s="37">
        <f t="shared" si="193"/>
        <v>7976310</v>
      </c>
      <c r="M3707" s="38">
        <f t="shared" si="193"/>
        <v>8096374.6999999983</v>
      </c>
    </row>
    <row r="3708" spans="1:13" ht="15.75" outlineLevel="1">
      <c r="A3708" s="10">
        <v>17820000</v>
      </c>
      <c r="B3708" s="11">
        <v>0</v>
      </c>
      <c r="C3708" s="19">
        <v>782000</v>
      </c>
      <c r="D3708" s="13">
        <v>1</v>
      </c>
      <c r="E3708" s="136" t="s">
        <v>3154</v>
      </c>
      <c r="F3708" s="15" t="s">
        <v>378</v>
      </c>
      <c r="G3708" s="137" t="s">
        <v>3154</v>
      </c>
      <c r="H3708" s="13" t="s">
        <v>11</v>
      </c>
      <c r="I3708" s="126" t="s">
        <v>3154</v>
      </c>
      <c r="J3708" s="142" t="s">
        <v>3154</v>
      </c>
      <c r="K3708" s="17">
        <f>VLOOKUP(A3708,[4]גיליון1!$A$1574:$P$7681,10,0)</f>
        <v>0</v>
      </c>
      <c r="L3708" s="139" t="s">
        <v>3154</v>
      </c>
      <c r="M3708" s="140" t="s">
        <v>3154</v>
      </c>
    </row>
    <row r="3709" spans="1:13" ht="15.75" outlineLevel="1">
      <c r="A3709" s="10">
        <v>1782000100</v>
      </c>
      <c r="B3709" s="11">
        <v>100</v>
      </c>
      <c r="C3709" s="19">
        <v>782000</v>
      </c>
      <c r="D3709" s="13">
        <v>1</v>
      </c>
      <c r="E3709" s="136" t="s">
        <v>3154</v>
      </c>
      <c r="F3709" s="15" t="s">
        <v>18</v>
      </c>
      <c r="G3709" s="137" t="s">
        <v>3154</v>
      </c>
      <c r="H3709" s="13" t="s">
        <v>11</v>
      </c>
      <c r="I3709" s="126" t="s">
        <v>3154</v>
      </c>
      <c r="J3709" s="142" t="s">
        <v>3154</v>
      </c>
      <c r="K3709" s="17">
        <f>VLOOKUP(A3709,[4]גיליון1!$A$1574:$P$7681,10,0)</f>
        <v>0</v>
      </c>
      <c r="L3709" s="17">
        <f>VLOOKUP(A3709,'[2]2023'!$A$9:$I$7853,9,0)</f>
        <v>0</v>
      </c>
      <c r="M3709" s="140" t="s">
        <v>3154</v>
      </c>
    </row>
    <row r="3710" spans="1:13" ht="15.75" outlineLevel="1">
      <c r="A3710" s="10">
        <v>1782000110</v>
      </c>
      <c r="B3710" s="11">
        <v>110</v>
      </c>
      <c r="C3710" s="19">
        <v>782000</v>
      </c>
      <c r="D3710" s="13">
        <v>1</v>
      </c>
      <c r="E3710" s="136" t="s">
        <v>3154</v>
      </c>
      <c r="F3710" s="15" t="s">
        <v>19</v>
      </c>
      <c r="G3710" s="137" t="s">
        <v>3154</v>
      </c>
      <c r="H3710" s="13" t="s">
        <v>20</v>
      </c>
      <c r="I3710" s="16">
        <f t="shared" si="192"/>
        <v>-0.11820281335292881</v>
      </c>
      <c r="J3710" s="126" t="s">
        <v>3154</v>
      </c>
      <c r="K3710" s="17">
        <f>VLOOKUP(A3710,[4]גיליון1!$A$1574:$P$7681,10,0)</f>
        <v>420000</v>
      </c>
      <c r="L3710" s="17">
        <f>VLOOKUP(A3710,'[2]2023'!$A$9:$I$7853,9,0)</f>
        <v>476300</v>
      </c>
      <c r="M3710" s="18">
        <f>VLOOKUP(A3710,[3]data1683177749303!$A$2:$J$6448,10,0)</f>
        <v>443929.69</v>
      </c>
    </row>
    <row r="3711" spans="1:13" ht="15.75" outlineLevel="1">
      <c r="A3711" s="10">
        <v>1782000119</v>
      </c>
      <c r="B3711" s="11">
        <v>119</v>
      </c>
      <c r="C3711" s="19">
        <v>782000</v>
      </c>
      <c r="D3711" s="13">
        <v>1</v>
      </c>
      <c r="E3711" s="136" t="s">
        <v>3154</v>
      </c>
      <c r="F3711" s="15" t="s">
        <v>21</v>
      </c>
      <c r="G3711" s="137" t="s">
        <v>3154</v>
      </c>
      <c r="H3711" s="13" t="s">
        <v>20</v>
      </c>
      <c r="I3711" s="16">
        <f t="shared" si="192"/>
        <v>5.8599281124060543E-2</v>
      </c>
      <c r="J3711" s="126" t="s">
        <v>3154</v>
      </c>
      <c r="K3711" s="17">
        <f>VLOOKUP(A3711,[4]גיליון1!$A$1574:$P$7681,10,0)</f>
        <v>971900</v>
      </c>
      <c r="L3711" s="17">
        <f>VLOOKUP(A3711,'[2]2023'!$A$9:$I$7853,9,0)</f>
        <v>918100</v>
      </c>
      <c r="M3711" s="18">
        <f>VLOOKUP(A3711,[3]data1683177749303!$A$2:$J$6448,10,0)</f>
        <v>718084.67</v>
      </c>
    </row>
    <row r="3712" spans="1:13" ht="15.75" outlineLevel="1">
      <c r="A3712" s="10">
        <v>1782000122</v>
      </c>
      <c r="B3712" s="11">
        <v>122</v>
      </c>
      <c r="C3712" s="19">
        <v>782000</v>
      </c>
      <c r="D3712" s="13">
        <v>1</v>
      </c>
      <c r="E3712" s="136" t="s">
        <v>3154</v>
      </c>
      <c r="F3712" s="15" t="s">
        <v>22</v>
      </c>
      <c r="G3712" s="137" t="s">
        <v>3154</v>
      </c>
      <c r="H3712" s="13" t="s">
        <v>20</v>
      </c>
      <c r="I3712" s="16">
        <f t="shared" si="192"/>
        <v>0</v>
      </c>
      <c r="J3712" s="126" t="s">
        <v>3154</v>
      </c>
      <c r="K3712" s="17">
        <f>VLOOKUP(A3712,[4]גיליון1!$A$1574:$P$7681,10,0)</f>
        <v>15400</v>
      </c>
      <c r="L3712" s="17">
        <f>VLOOKUP(A3712,'[2]2023'!$A$9:$I$7853,9,0)</f>
        <v>15400</v>
      </c>
      <c r="M3712" s="18">
        <f>VLOOKUP(A3712,[3]data1683177749303!$A$2:$J$6448,10,0)</f>
        <v>15317.69</v>
      </c>
    </row>
    <row r="3713" spans="1:13" ht="15.75" outlineLevel="1">
      <c r="A3713" s="10">
        <v>1782000126</v>
      </c>
      <c r="B3713" s="11">
        <v>126</v>
      </c>
      <c r="C3713" s="19">
        <v>782000</v>
      </c>
      <c r="D3713" s="13">
        <v>1</v>
      </c>
      <c r="E3713" s="136" t="s">
        <v>3154</v>
      </c>
      <c r="F3713" s="15" t="s">
        <v>23</v>
      </c>
      <c r="G3713" s="137" t="s">
        <v>3154</v>
      </c>
      <c r="H3713" s="13" t="s">
        <v>20</v>
      </c>
      <c r="I3713" s="16">
        <f t="shared" si="192"/>
        <v>9.7560975609756184E-2</v>
      </c>
      <c r="J3713" s="126" t="s">
        <v>3154</v>
      </c>
      <c r="K3713" s="17">
        <f>VLOOKUP(A3713,[4]גיליון1!$A$1574:$P$7681,10,0)</f>
        <v>45000</v>
      </c>
      <c r="L3713" s="17">
        <f>VLOOKUP(A3713,'[2]2023'!$A$9:$I$7853,9,0)</f>
        <v>41000</v>
      </c>
      <c r="M3713" s="18">
        <f>VLOOKUP(A3713,[3]data1683177749303!$A$2:$J$6448,10,0)</f>
        <v>42730.45</v>
      </c>
    </row>
    <row r="3714" spans="1:13" ht="15.75" outlineLevel="1">
      <c r="A3714" s="10">
        <v>1782000130</v>
      </c>
      <c r="B3714" s="11">
        <v>130</v>
      </c>
      <c r="C3714" s="19">
        <v>782000</v>
      </c>
      <c r="D3714" s="13">
        <v>1</v>
      </c>
      <c r="E3714" s="136" t="s">
        <v>3154</v>
      </c>
      <c r="F3714" s="15" t="s">
        <v>24</v>
      </c>
      <c r="G3714" s="137" t="s">
        <v>3154</v>
      </c>
      <c r="H3714" s="13" t="s">
        <v>20</v>
      </c>
      <c r="I3714" s="16">
        <f t="shared" si="192"/>
        <v>0</v>
      </c>
      <c r="J3714" s="126" t="s">
        <v>3154</v>
      </c>
      <c r="K3714" s="17">
        <f>VLOOKUP(A3714,[4]גיליון1!$A$1574:$P$7681,10,0)</f>
        <v>72400</v>
      </c>
      <c r="L3714" s="17">
        <f>VLOOKUP(A3714,'[2]2023'!$A$9:$I$7853,9,0)</f>
        <v>72400</v>
      </c>
      <c r="M3714" s="18">
        <f>VLOOKUP(A3714,[3]data1683177749303!$A$2:$J$6448,10,0)</f>
        <v>75811.62</v>
      </c>
    </row>
    <row r="3715" spans="1:13" ht="15.75" outlineLevel="1">
      <c r="A3715" s="10">
        <v>1782000140</v>
      </c>
      <c r="B3715" s="11">
        <v>140</v>
      </c>
      <c r="C3715" s="19">
        <v>782000</v>
      </c>
      <c r="D3715" s="13">
        <v>1</v>
      </c>
      <c r="E3715" s="136" t="s">
        <v>3154</v>
      </c>
      <c r="F3715" s="15" t="s">
        <v>25</v>
      </c>
      <c r="G3715" s="137" t="s">
        <v>3154</v>
      </c>
      <c r="H3715" s="13" t="s">
        <v>20</v>
      </c>
      <c r="I3715" s="16">
        <f t="shared" si="192"/>
        <v>0.10869565217391308</v>
      </c>
      <c r="J3715" s="126" t="s">
        <v>3154</v>
      </c>
      <c r="K3715" s="17">
        <f>VLOOKUP(A3715,[4]גיליון1!$A$1574:$P$7681,10,0)</f>
        <v>102000</v>
      </c>
      <c r="L3715" s="17">
        <f>VLOOKUP(A3715,'[2]2023'!$A$9:$I$7853,9,0)</f>
        <v>92000</v>
      </c>
      <c r="M3715" s="18">
        <f>VLOOKUP(A3715,[3]data1683177749303!$A$2:$J$6448,10,0)</f>
        <v>84251.31</v>
      </c>
    </row>
    <row r="3716" spans="1:13" ht="15.75" outlineLevel="1">
      <c r="A3716" s="10">
        <v>1782000253</v>
      </c>
      <c r="B3716" s="11">
        <v>253</v>
      </c>
      <c r="C3716" s="19">
        <v>782000</v>
      </c>
      <c r="D3716" s="13">
        <v>1</v>
      </c>
      <c r="E3716" s="136" t="s">
        <v>3154</v>
      </c>
      <c r="F3716" s="15" t="s">
        <v>28</v>
      </c>
      <c r="G3716" s="137" t="s">
        <v>3154</v>
      </c>
      <c r="H3716" s="13" t="s">
        <v>20</v>
      </c>
      <c r="I3716" s="126" t="s">
        <v>3154</v>
      </c>
      <c r="J3716" s="126" t="s">
        <v>3154</v>
      </c>
      <c r="K3716" s="17">
        <f>VLOOKUP(A3716,[4]גיליון1!$A$1574:$P$7681,10,0)</f>
        <v>0</v>
      </c>
      <c r="L3716" s="17">
        <f>VLOOKUP(A3716,'[2]2023'!$A$9:$I$7853,9,0)</f>
        <v>0</v>
      </c>
      <c r="M3716" s="18">
        <f>VLOOKUP(A3716,[3]data1683177749303!$A$2:$J$6448,10,0)</f>
        <v>51284.19</v>
      </c>
    </row>
    <row r="3717" spans="1:13" ht="15.75" outlineLevel="1">
      <c r="A3717" s="10">
        <v>1782000400</v>
      </c>
      <c r="B3717" s="11">
        <v>400</v>
      </c>
      <c r="C3717" s="19">
        <v>782000</v>
      </c>
      <c r="D3717" s="13">
        <v>1</v>
      </c>
      <c r="E3717" s="136" t="s">
        <v>3154</v>
      </c>
      <c r="F3717" s="15" t="s">
        <v>29</v>
      </c>
      <c r="G3717" s="137" t="s">
        <v>3154</v>
      </c>
      <c r="H3717" s="13" t="s">
        <v>11</v>
      </c>
      <c r="I3717" s="126" t="s">
        <v>3154</v>
      </c>
      <c r="J3717" s="126" t="s">
        <v>3154</v>
      </c>
      <c r="K3717" s="17">
        <f>VLOOKUP(A3717,[4]גיליון1!$A$1574:$P$7681,10,0)</f>
        <v>0</v>
      </c>
      <c r="L3717" s="17">
        <f>VLOOKUP(A3717,'[2]2023'!$A$9:$I$7853,9,0)</f>
        <v>0</v>
      </c>
      <c r="M3717" s="140" t="s">
        <v>3154</v>
      </c>
    </row>
    <row r="3718" spans="1:13" ht="15.75" outlineLevel="1">
      <c r="A3718" s="10">
        <v>1782000410</v>
      </c>
      <c r="B3718" s="11">
        <v>410</v>
      </c>
      <c r="C3718" s="19">
        <v>782000</v>
      </c>
      <c r="D3718" s="13">
        <v>1</v>
      </c>
      <c r="E3718" s="136" t="s">
        <v>3154</v>
      </c>
      <c r="F3718" s="15" t="s">
        <v>1875</v>
      </c>
      <c r="G3718" s="137" t="s">
        <v>3154</v>
      </c>
      <c r="H3718" s="13" t="s">
        <v>31</v>
      </c>
      <c r="I3718" s="16">
        <f t="shared" si="192"/>
        <v>0.17647058823529416</v>
      </c>
      <c r="J3718" s="126" t="s">
        <v>3154</v>
      </c>
      <c r="K3718" s="17">
        <f>VLOOKUP(A3718,[4]גיליון1!$A$1574:$P$7681,10,0)</f>
        <v>120000</v>
      </c>
      <c r="L3718" s="17">
        <f>VLOOKUP(A3718,'[2]2023'!$A$9:$I$7853,9,0)</f>
        <v>102000</v>
      </c>
      <c r="M3718" s="18">
        <f>VLOOKUP(A3718,[3]data1683177749303!$A$2:$J$6448,10,0)</f>
        <v>98505</v>
      </c>
    </row>
    <row r="3719" spans="1:13" ht="15.75" outlineLevel="1">
      <c r="A3719" s="10">
        <v>1782000420</v>
      </c>
      <c r="B3719" s="11">
        <v>420</v>
      </c>
      <c r="C3719" s="19">
        <v>782000</v>
      </c>
      <c r="D3719" s="13">
        <v>1</v>
      </c>
      <c r="E3719" s="136" t="s">
        <v>3154</v>
      </c>
      <c r="F3719" s="15" t="s">
        <v>33</v>
      </c>
      <c r="G3719" s="137" t="s">
        <v>3154</v>
      </c>
      <c r="H3719" s="13" t="s">
        <v>34</v>
      </c>
      <c r="I3719" s="16">
        <f t="shared" si="192"/>
        <v>0</v>
      </c>
      <c r="J3719" s="126" t="s">
        <v>3154</v>
      </c>
      <c r="K3719" s="17">
        <f>VLOOKUP(A3719,[4]גיליון1!$A$1574:$P$7681,10,0)</f>
        <v>700</v>
      </c>
      <c r="L3719" s="17">
        <f>VLOOKUP(A3719,'[2]2023'!$A$9:$I$7853,9,0)</f>
        <v>700</v>
      </c>
      <c r="M3719" s="18">
        <f>VLOOKUP(A3719,[3]data1683177749303!$A$2:$J$6448,10,0)</f>
        <v>1869.66</v>
      </c>
    </row>
    <row r="3720" spans="1:13" ht="15.75" outlineLevel="1">
      <c r="A3720" s="10">
        <v>1782000423</v>
      </c>
      <c r="B3720" s="11">
        <v>423</v>
      </c>
      <c r="C3720" s="19">
        <v>782000</v>
      </c>
      <c r="D3720" s="13">
        <v>1</v>
      </c>
      <c r="E3720" s="136" t="s">
        <v>3154</v>
      </c>
      <c r="F3720" s="15" t="s">
        <v>35</v>
      </c>
      <c r="G3720" s="137" t="s">
        <v>3154</v>
      </c>
      <c r="H3720" s="13" t="s">
        <v>31</v>
      </c>
      <c r="I3720" s="126" t="s">
        <v>3154</v>
      </c>
      <c r="J3720" s="126" t="s">
        <v>3154</v>
      </c>
      <c r="K3720" s="17">
        <f>VLOOKUP(A3720,[4]גיליון1!$A$1574:$P$7681,10,0)</f>
        <v>0</v>
      </c>
      <c r="L3720" s="17">
        <f>VLOOKUP(A3720,'[2]2023'!$A$9:$I$7853,9,0)</f>
        <v>0</v>
      </c>
      <c r="M3720" s="140" t="s">
        <v>3154</v>
      </c>
    </row>
    <row r="3721" spans="1:13" ht="15.75" outlineLevel="1">
      <c r="A3721" s="10">
        <v>1782000431</v>
      </c>
      <c r="B3721" s="11">
        <v>431</v>
      </c>
      <c r="C3721" s="19">
        <v>782000</v>
      </c>
      <c r="D3721" s="13">
        <v>1</v>
      </c>
      <c r="E3721" s="136" t="s">
        <v>3154</v>
      </c>
      <c r="F3721" s="15" t="s">
        <v>36</v>
      </c>
      <c r="G3721" s="137" t="s">
        <v>3154</v>
      </c>
      <c r="H3721" s="13" t="s">
        <v>31</v>
      </c>
      <c r="I3721" s="16">
        <f>K3721/L3721-1</f>
        <v>3.9040713887339429E-3</v>
      </c>
      <c r="J3721" s="126" t="s">
        <v>3154</v>
      </c>
      <c r="K3721" s="17">
        <f>VLOOKUP(A3721,[4]גיליון1!$A$1574:$P$7681,10,0)</f>
        <v>18000</v>
      </c>
      <c r="L3721" s="17">
        <f>VLOOKUP(A3721,'[2]2023'!$A$9:$I$7853,9,0)</f>
        <v>17930</v>
      </c>
      <c r="M3721" s="18">
        <f>VLOOKUP(A3721,[3]data1683177749303!$A$2:$J$6448,10,0)</f>
        <v>11899.2</v>
      </c>
    </row>
    <row r="3722" spans="1:13" ht="15.75" outlineLevel="1">
      <c r="A3722" s="10">
        <v>1782000432</v>
      </c>
      <c r="B3722" s="11">
        <v>432</v>
      </c>
      <c r="C3722" s="19">
        <v>782000</v>
      </c>
      <c r="D3722" s="13">
        <v>1</v>
      </c>
      <c r="E3722" s="136" t="s">
        <v>3154</v>
      </c>
      <c r="F3722" s="15" t="s">
        <v>37</v>
      </c>
      <c r="G3722" s="137" t="s">
        <v>3154</v>
      </c>
      <c r="H3722" s="13" t="s">
        <v>31</v>
      </c>
      <c r="I3722" s="16">
        <f>K3722/L3722-1</f>
        <v>0</v>
      </c>
      <c r="J3722" s="126" t="s">
        <v>3154</v>
      </c>
      <c r="K3722" s="17">
        <f>VLOOKUP(A3722,[4]גיליון1!$A$1574:$P$7681,10,0)</f>
        <v>1700</v>
      </c>
      <c r="L3722" s="17">
        <f>VLOOKUP(A3722,'[2]2023'!$A$9:$I$7853,9,0)</f>
        <v>1700</v>
      </c>
      <c r="M3722" s="18">
        <f>VLOOKUP(A3722,[3]data1683177749303!$A$2:$J$6448,10,0)</f>
        <v>1955.44</v>
      </c>
    </row>
    <row r="3723" spans="1:13" ht="15.75" outlineLevel="1">
      <c r="A3723" s="10">
        <v>1782000433</v>
      </c>
      <c r="B3723" s="11">
        <v>433</v>
      </c>
      <c r="C3723" s="19">
        <v>782000</v>
      </c>
      <c r="D3723" s="13">
        <v>1</v>
      </c>
      <c r="E3723" s="136" t="s">
        <v>3154</v>
      </c>
      <c r="F3723" s="15" t="s">
        <v>38</v>
      </c>
      <c r="G3723" s="137" t="s">
        <v>3154</v>
      </c>
      <c r="H3723" s="13" t="s">
        <v>34</v>
      </c>
      <c r="I3723" s="16">
        <f>K3723/L3723-1</f>
        <v>-7.999999999999996E-2</v>
      </c>
      <c r="J3723" s="126" t="s">
        <v>3154</v>
      </c>
      <c r="K3723" s="17">
        <v>2300</v>
      </c>
      <c r="L3723" s="17">
        <f>VLOOKUP(A3723,'[2]2023'!$A$9:$I$7853,9,0)</f>
        <v>2500</v>
      </c>
      <c r="M3723" s="18">
        <f>VLOOKUP(A3723,[3]data1683177749303!$A$2:$J$6448,10,0)</f>
        <v>2163.9</v>
      </c>
    </row>
    <row r="3724" spans="1:13" ht="15.75" outlineLevel="1">
      <c r="A3724" s="10">
        <v>1782000436</v>
      </c>
      <c r="B3724" s="11">
        <v>436</v>
      </c>
      <c r="C3724" s="19">
        <v>782000</v>
      </c>
      <c r="D3724" s="13">
        <v>1</v>
      </c>
      <c r="E3724" s="136" t="s">
        <v>3154</v>
      </c>
      <c r="F3724" s="15" t="s">
        <v>41</v>
      </c>
      <c r="G3724" s="137" t="s">
        <v>3154</v>
      </c>
      <c r="H3724" s="13" t="s">
        <v>34</v>
      </c>
      <c r="I3724" s="126" t="s">
        <v>3154</v>
      </c>
      <c r="J3724" s="126" t="s">
        <v>3154</v>
      </c>
      <c r="K3724" s="17">
        <f>VLOOKUP(A3724,[4]גיליון1!$A$1574:$P$7681,10,0)</f>
        <v>0</v>
      </c>
      <c r="L3724" s="17">
        <f>VLOOKUP(A3724,'[2]2023'!$A$9:$I$7853,9,0)</f>
        <v>0</v>
      </c>
      <c r="M3724" s="140" t="s">
        <v>3154</v>
      </c>
    </row>
    <row r="3725" spans="1:13" ht="15.75" outlineLevel="1">
      <c r="A3725" s="10">
        <v>1782000437</v>
      </c>
      <c r="B3725" s="11">
        <v>437</v>
      </c>
      <c r="C3725" s="19">
        <v>782000</v>
      </c>
      <c r="D3725" s="13">
        <v>1</v>
      </c>
      <c r="E3725" s="136" t="s">
        <v>3154</v>
      </c>
      <c r="F3725" s="15" t="s">
        <v>1876</v>
      </c>
      <c r="G3725" s="137" t="s">
        <v>3154</v>
      </c>
      <c r="H3725" s="13" t="s">
        <v>31</v>
      </c>
      <c r="I3725" s="16">
        <f>K3725/L3725-1</f>
        <v>-7.1428571428571397E-2</v>
      </c>
      <c r="J3725" s="126" t="s">
        <v>3154</v>
      </c>
      <c r="K3725" s="17">
        <v>1300</v>
      </c>
      <c r="L3725" s="17">
        <f>VLOOKUP(A3725,'[2]2023'!$A$9:$I$7853,9,0)</f>
        <v>1400</v>
      </c>
      <c r="M3725" s="18">
        <f>VLOOKUP(A3725,[3]data1683177749303!$A$2:$J$6448,10,0)</f>
        <v>1017.9</v>
      </c>
    </row>
    <row r="3726" spans="1:13" ht="15.75" outlineLevel="1">
      <c r="A3726" s="10">
        <v>1782000441</v>
      </c>
      <c r="B3726" s="11">
        <v>441</v>
      </c>
      <c r="C3726" s="19">
        <v>782000</v>
      </c>
      <c r="D3726" s="13">
        <v>1</v>
      </c>
      <c r="E3726" s="136" t="s">
        <v>3154</v>
      </c>
      <c r="F3726" s="15" t="s">
        <v>1877</v>
      </c>
      <c r="G3726" s="137" t="s">
        <v>3154</v>
      </c>
      <c r="H3726" s="13" t="s">
        <v>31</v>
      </c>
      <c r="I3726" s="126" t="s">
        <v>3154</v>
      </c>
      <c r="J3726" s="126" t="s">
        <v>3154</v>
      </c>
      <c r="K3726" s="17">
        <f>VLOOKUP(A3726,[4]גיליון1!$A$1574:$P$7681,10,0)</f>
        <v>0</v>
      </c>
      <c r="L3726" s="17">
        <f>VLOOKUP(A3726,'[2]2023'!$A$9:$I$7853,9,0)</f>
        <v>0</v>
      </c>
      <c r="M3726" s="18">
        <f>VLOOKUP(A3726,[3]data1683177749303!$A$2:$J$6448,10,0)</f>
        <v>0</v>
      </c>
    </row>
    <row r="3727" spans="1:13" ht="15.75" outlineLevel="1">
      <c r="A3727" s="10">
        <v>1782000450</v>
      </c>
      <c r="B3727" s="11">
        <v>450</v>
      </c>
      <c r="C3727" s="19">
        <v>782000</v>
      </c>
      <c r="D3727" s="13">
        <v>1</v>
      </c>
      <c r="E3727" s="136" t="s">
        <v>3154</v>
      </c>
      <c r="F3727" s="15" t="s">
        <v>1483</v>
      </c>
      <c r="G3727" s="137" t="s">
        <v>3154</v>
      </c>
      <c r="H3727" s="13" t="s">
        <v>34</v>
      </c>
      <c r="I3727" s="126" t="s">
        <v>3154</v>
      </c>
      <c r="J3727" s="126" t="s">
        <v>3154</v>
      </c>
      <c r="K3727" s="17">
        <f>VLOOKUP(A3727,[4]גיליון1!$A$1574:$P$7681,10,0)</f>
        <v>0</v>
      </c>
      <c r="L3727" s="17">
        <f>VLOOKUP(A3727,'[2]2023'!$A$9:$I$7853,9,0)</f>
        <v>0</v>
      </c>
      <c r="M3727" s="18">
        <f>VLOOKUP(A3727,[3]data1683177749303!$A$2:$J$6448,10,0)</f>
        <v>0</v>
      </c>
    </row>
    <row r="3728" spans="1:13" ht="15.75" outlineLevel="1">
      <c r="A3728" s="10">
        <v>1782000470</v>
      </c>
      <c r="B3728" s="11">
        <v>470</v>
      </c>
      <c r="C3728" s="19">
        <v>782000</v>
      </c>
      <c r="D3728" s="13">
        <v>1</v>
      </c>
      <c r="E3728" s="136" t="s">
        <v>3154</v>
      </c>
      <c r="F3728" s="15" t="s">
        <v>48</v>
      </c>
      <c r="G3728" s="137" t="s">
        <v>3154</v>
      </c>
      <c r="H3728" s="13" t="s">
        <v>34</v>
      </c>
      <c r="I3728" s="126" t="s">
        <v>3154</v>
      </c>
      <c r="J3728" s="126" t="s">
        <v>3154</v>
      </c>
      <c r="K3728" s="17">
        <f>VLOOKUP(A3728,[4]גיליון1!$A$1574:$P$7681,10,0)</f>
        <v>0</v>
      </c>
      <c r="L3728" s="17">
        <f>VLOOKUP(A3728,'[2]2023'!$A$9:$I$7853,9,0)</f>
        <v>0</v>
      </c>
      <c r="M3728" s="18">
        <f>VLOOKUP(A3728,[3]data1683177749303!$A$2:$J$6448,10,0)</f>
        <v>0</v>
      </c>
    </row>
    <row r="3729" spans="1:13" ht="15.75" outlineLevel="1">
      <c r="A3729" s="10">
        <v>1782000471</v>
      </c>
      <c r="B3729" s="11">
        <v>471</v>
      </c>
      <c r="C3729" s="19">
        <v>782000</v>
      </c>
      <c r="D3729" s="13">
        <v>1</v>
      </c>
      <c r="E3729" s="136" t="s">
        <v>3154</v>
      </c>
      <c r="F3729" s="15" t="s">
        <v>87</v>
      </c>
      <c r="G3729" s="137" t="s">
        <v>3154</v>
      </c>
      <c r="H3729" s="13" t="s">
        <v>34</v>
      </c>
      <c r="I3729" s="16">
        <f>K3729/L3729-1</f>
        <v>-9.7777777777777741E-2</v>
      </c>
      <c r="J3729" s="126" t="s">
        <v>3154</v>
      </c>
      <c r="K3729" s="17">
        <v>20300</v>
      </c>
      <c r="L3729" s="17">
        <f>VLOOKUP(A3729,'[2]2023'!$A$9:$I$7853,9,0)</f>
        <v>22500</v>
      </c>
      <c r="M3729" s="18">
        <f>VLOOKUP(A3729,[3]data1683177749303!$A$2:$J$6448,10,0)</f>
        <v>24231.69</v>
      </c>
    </row>
    <row r="3730" spans="1:13" ht="15.75" outlineLevel="1">
      <c r="A3730" s="10">
        <v>1782000500</v>
      </c>
      <c r="B3730" s="11">
        <v>500</v>
      </c>
      <c r="C3730" s="19">
        <v>782000</v>
      </c>
      <c r="D3730" s="13">
        <v>1</v>
      </c>
      <c r="E3730" s="136" t="s">
        <v>3154</v>
      </c>
      <c r="F3730" s="15" t="s">
        <v>51</v>
      </c>
      <c r="G3730" s="137" t="s">
        <v>3154</v>
      </c>
      <c r="H3730" s="13" t="s">
        <v>11</v>
      </c>
      <c r="I3730" s="126" t="s">
        <v>3154</v>
      </c>
      <c r="J3730" s="126" t="s">
        <v>3154</v>
      </c>
      <c r="K3730" s="17">
        <f>VLOOKUP(A3730,[4]גיליון1!$A$1574:$P$7681,10,0)</f>
        <v>0</v>
      </c>
      <c r="L3730" s="17">
        <f>VLOOKUP(A3730,'[2]2023'!$A$9:$I$7853,9,0)</f>
        <v>0</v>
      </c>
      <c r="M3730" s="140" t="s">
        <v>3154</v>
      </c>
    </row>
    <row r="3731" spans="1:13" ht="15.75" outlineLevel="1">
      <c r="A3731" s="10">
        <v>1782000511</v>
      </c>
      <c r="B3731" s="11">
        <v>511</v>
      </c>
      <c r="C3731" s="19">
        <v>782000</v>
      </c>
      <c r="D3731" s="13">
        <v>1</v>
      </c>
      <c r="E3731" s="136" t="s">
        <v>3154</v>
      </c>
      <c r="F3731" s="15" t="s">
        <v>88</v>
      </c>
      <c r="G3731" s="137" t="s">
        <v>3154</v>
      </c>
      <c r="H3731" s="13" t="s">
        <v>34</v>
      </c>
      <c r="I3731" s="16">
        <f>K3731/L3731-1</f>
        <v>-9.259259259259256E-2</v>
      </c>
      <c r="J3731" s="126" t="s">
        <v>3154</v>
      </c>
      <c r="K3731" s="17">
        <v>4900</v>
      </c>
      <c r="L3731" s="17">
        <f>VLOOKUP(A3731,'[2]2023'!$A$9:$I$7853,9,0)</f>
        <v>5400</v>
      </c>
      <c r="M3731" s="18">
        <f>VLOOKUP(A3731,[3]data1683177749303!$A$2:$J$6448,10,0)</f>
        <v>6126.94</v>
      </c>
    </row>
    <row r="3732" spans="1:13" ht="15.75" outlineLevel="1">
      <c r="A3732" s="10">
        <v>1782000512</v>
      </c>
      <c r="B3732" s="11">
        <v>512</v>
      </c>
      <c r="C3732" s="19">
        <v>782000</v>
      </c>
      <c r="D3732" s="13">
        <v>1</v>
      </c>
      <c r="E3732" s="136" t="s">
        <v>3154</v>
      </c>
      <c r="F3732" s="15" t="s">
        <v>89</v>
      </c>
      <c r="G3732" s="137" t="s">
        <v>3154</v>
      </c>
      <c r="H3732" s="13" t="s">
        <v>34</v>
      </c>
      <c r="I3732" s="126" t="s">
        <v>3154</v>
      </c>
      <c r="J3732" s="126" t="s">
        <v>3154</v>
      </c>
      <c r="K3732" s="17">
        <f>VLOOKUP(A3732,[4]גיליון1!$A$1574:$P$7681,10,0)</f>
        <v>0</v>
      </c>
      <c r="L3732" s="17">
        <f>VLOOKUP(A3732,'[2]2023'!$A$9:$I$7853,9,0)</f>
        <v>0</v>
      </c>
      <c r="M3732" s="18">
        <f>VLOOKUP(A3732,[3]data1683177749303!$A$2:$J$6448,10,0)</f>
        <v>0</v>
      </c>
    </row>
    <row r="3733" spans="1:13" ht="15.75" outlineLevel="1">
      <c r="A3733" s="10">
        <v>1782000522</v>
      </c>
      <c r="B3733" s="11">
        <v>522</v>
      </c>
      <c r="C3733" s="19">
        <v>782000</v>
      </c>
      <c r="D3733" s="13">
        <v>1</v>
      </c>
      <c r="E3733" s="136" t="s">
        <v>3154</v>
      </c>
      <c r="F3733" s="15" t="s">
        <v>90</v>
      </c>
      <c r="G3733" s="137" t="s">
        <v>3154</v>
      </c>
      <c r="H3733" s="13" t="s">
        <v>34</v>
      </c>
      <c r="I3733" s="16">
        <f>K3733/L3733-1</f>
        <v>-0.1428571428571429</v>
      </c>
      <c r="J3733" s="126" t="s">
        <v>3154</v>
      </c>
      <c r="K3733" s="17">
        <v>600</v>
      </c>
      <c r="L3733" s="17">
        <f>VLOOKUP(A3733,'[2]2023'!$A$9:$I$7853,9,0)</f>
        <v>700</v>
      </c>
      <c r="M3733" s="18">
        <f>VLOOKUP(A3733,[3]data1683177749303!$A$2:$J$6448,10,0)</f>
        <v>0</v>
      </c>
    </row>
    <row r="3734" spans="1:13" ht="15.75" outlineLevel="1">
      <c r="A3734" s="10">
        <v>1782000524</v>
      </c>
      <c r="B3734" s="11">
        <v>524</v>
      </c>
      <c r="C3734" s="19">
        <v>782000</v>
      </c>
      <c r="D3734" s="13">
        <v>1</v>
      </c>
      <c r="E3734" s="136" t="s">
        <v>3154</v>
      </c>
      <c r="F3734" s="15" t="s">
        <v>1878</v>
      </c>
      <c r="G3734" s="137" t="s">
        <v>3154</v>
      </c>
      <c r="H3734" s="13" t="s">
        <v>34</v>
      </c>
      <c r="I3734" s="126" t="s">
        <v>3154</v>
      </c>
      <c r="J3734" s="126" t="s">
        <v>3154</v>
      </c>
      <c r="K3734" s="17">
        <f>VLOOKUP(A3734,[4]גיליון1!$A$1574:$P$7681,10,0)</f>
        <v>0</v>
      </c>
      <c r="L3734" s="17">
        <f>VLOOKUP(A3734,'[2]2023'!$A$9:$I$7853,9,0)</f>
        <v>0</v>
      </c>
      <c r="M3734" s="18">
        <f>VLOOKUP(A3734,[3]data1683177749303!$A$2:$J$6448,10,0)</f>
        <v>0</v>
      </c>
    </row>
    <row r="3735" spans="1:13" ht="15.75" outlineLevel="1">
      <c r="A3735" s="10">
        <v>1782000540</v>
      </c>
      <c r="B3735" s="11">
        <v>540</v>
      </c>
      <c r="C3735" s="19">
        <v>782000</v>
      </c>
      <c r="D3735" s="13">
        <v>1</v>
      </c>
      <c r="E3735" s="136" t="s">
        <v>3154</v>
      </c>
      <c r="F3735" s="15" t="s">
        <v>53</v>
      </c>
      <c r="G3735" s="137" t="s">
        <v>3154</v>
      </c>
      <c r="H3735" s="13" t="s">
        <v>31</v>
      </c>
      <c r="I3735" s="16">
        <f>K3735/L3735-1</f>
        <v>0</v>
      </c>
      <c r="J3735" s="126" t="s">
        <v>3154</v>
      </c>
      <c r="K3735" s="17">
        <f>VLOOKUP(A3735,[4]גיליון1!$A$1574:$P$7681,10,0)</f>
        <v>2000</v>
      </c>
      <c r="L3735" s="17">
        <f>VLOOKUP(A3735,'[2]2023'!$A$9:$I$7853,9,0)</f>
        <v>2000</v>
      </c>
      <c r="M3735" s="18">
        <f>VLOOKUP(A3735,[3]data1683177749303!$A$2:$J$6448,10,0)</f>
        <v>276.75</v>
      </c>
    </row>
    <row r="3736" spans="1:13" ht="15.75" outlineLevel="1">
      <c r="A3736" s="10">
        <v>1782000541</v>
      </c>
      <c r="B3736" s="11">
        <v>541</v>
      </c>
      <c r="C3736" s="19">
        <v>782000</v>
      </c>
      <c r="D3736" s="13">
        <v>1</v>
      </c>
      <c r="E3736" s="136" t="s">
        <v>3154</v>
      </c>
      <c r="F3736" s="15" t="s">
        <v>1202</v>
      </c>
      <c r="G3736" s="137" t="s">
        <v>3154</v>
      </c>
      <c r="H3736" s="13" t="s">
        <v>34</v>
      </c>
      <c r="I3736" s="126" t="s">
        <v>3154</v>
      </c>
      <c r="J3736" s="126" t="s">
        <v>3154</v>
      </c>
      <c r="K3736" s="17">
        <f>VLOOKUP(A3736,[4]גיליון1!$A$1574:$P$7681,10,0)</f>
        <v>0</v>
      </c>
      <c r="L3736" s="17">
        <f>VLOOKUP(A3736,'[2]2023'!$A$9:$I$7853,9,0)</f>
        <v>0</v>
      </c>
      <c r="M3736" s="140" t="s">
        <v>3154</v>
      </c>
    </row>
    <row r="3737" spans="1:13" ht="15.75" outlineLevel="1">
      <c r="A3737" s="10">
        <v>1782000544</v>
      </c>
      <c r="B3737" s="11">
        <v>544</v>
      </c>
      <c r="C3737" s="19">
        <v>782000</v>
      </c>
      <c r="D3737" s="13">
        <v>1</v>
      </c>
      <c r="E3737" s="136" t="s">
        <v>3154</v>
      </c>
      <c r="F3737" s="15" t="s">
        <v>56</v>
      </c>
      <c r="G3737" s="137" t="s">
        <v>3154</v>
      </c>
      <c r="H3737" s="13" t="s">
        <v>31</v>
      </c>
      <c r="I3737" s="16">
        <f>K3737/L3737-1</f>
        <v>-9.9999999999999978E-2</v>
      </c>
      <c r="J3737" s="126" t="s">
        <v>3154</v>
      </c>
      <c r="K3737" s="17">
        <f>VLOOKUP(A3737,[4]גיליון1!$A$1574:$P$7681,10,0)</f>
        <v>90000</v>
      </c>
      <c r="L3737" s="17">
        <f>VLOOKUP(A3737,'[2]2023'!$A$9:$I$7853,9,0)</f>
        <v>100000</v>
      </c>
      <c r="M3737" s="18">
        <f>VLOOKUP(A3737,[3]data1683177749303!$A$2:$J$6448,10,0)</f>
        <v>83152.600000000006</v>
      </c>
    </row>
    <row r="3738" spans="1:13" ht="15.75" outlineLevel="1">
      <c r="A3738" s="10">
        <v>1782000561</v>
      </c>
      <c r="B3738" s="11">
        <v>561</v>
      </c>
      <c r="C3738" s="19">
        <v>782000</v>
      </c>
      <c r="D3738" s="13">
        <v>1</v>
      </c>
      <c r="E3738" s="136" t="s">
        <v>3154</v>
      </c>
      <c r="F3738" s="15" t="s">
        <v>59</v>
      </c>
      <c r="G3738" s="137" t="s">
        <v>3154</v>
      </c>
      <c r="H3738" s="13" t="s">
        <v>34</v>
      </c>
      <c r="I3738" s="126" t="s">
        <v>3154</v>
      </c>
      <c r="J3738" s="126" t="s">
        <v>3154</v>
      </c>
      <c r="K3738" s="17">
        <f>VLOOKUP(A3738,[4]גיליון1!$A$1574:$P$7681,10,0)</f>
        <v>0</v>
      </c>
      <c r="L3738" s="17">
        <f>VLOOKUP(A3738,'[2]2023'!$A$9:$I$7853,9,0)</f>
        <v>0</v>
      </c>
      <c r="M3738" s="140" t="s">
        <v>3154</v>
      </c>
    </row>
    <row r="3739" spans="1:13" ht="15.75" outlineLevel="1">
      <c r="A3739" s="10">
        <v>1782000562</v>
      </c>
      <c r="B3739" s="11">
        <v>562</v>
      </c>
      <c r="C3739" s="19">
        <v>782000</v>
      </c>
      <c r="D3739" s="13">
        <v>1</v>
      </c>
      <c r="E3739" s="136" t="s">
        <v>3154</v>
      </c>
      <c r="F3739" s="15" t="s">
        <v>60</v>
      </c>
      <c r="G3739" s="137" t="s">
        <v>3154</v>
      </c>
      <c r="H3739" s="13" t="s">
        <v>34</v>
      </c>
      <c r="I3739" s="16">
        <f>K3739/L3739-1</f>
        <v>-9.9999999999999978E-2</v>
      </c>
      <c r="J3739" s="126" t="s">
        <v>3154</v>
      </c>
      <c r="K3739" s="17">
        <f>VLOOKUP(A3739,[4]גיליון1!$A$1574:$P$7681,10,0)</f>
        <v>13500</v>
      </c>
      <c r="L3739" s="17">
        <f>VLOOKUP(A3739,'[2]2023'!$A$9:$I$7853,9,0)</f>
        <v>15000</v>
      </c>
      <c r="M3739" s="18">
        <f>VLOOKUP(A3739,[3]data1683177749303!$A$2:$J$6448,10,0)</f>
        <v>12522.5</v>
      </c>
    </row>
    <row r="3740" spans="1:13" ht="15.75" outlineLevel="1">
      <c r="A3740" s="10">
        <v>1782000570</v>
      </c>
      <c r="B3740" s="11">
        <v>570</v>
      </c>
      <c r="C3740" s="19">
        <v>782000</v>
      </c>
      <c r="D3740" s="13">
        <v>1</v>
      </c>
      <c r="E3740" s="136" t="s">
        <v>3154</v>
      </c>
      <c r="F3740" s="15" t="s">
        <v>3116</v>
      </c>
      <c r="G3740" s="137" t="s">
        <v>3154</v>
      </c>
      <c r="H3740" s="13" t="s">
        <v>34</v>
      </c>
      <c r="I3740" s="126" t="s">
        <v>3154</v>
      </c>
      <c r="J3740" s="16" t="s">
        <v>522</v>
      </c>
      <c r="K3740" s="17">
        <f>VLOOKUP(A3740,[4]גיליון1!$A$1574:$P$7681,10,0)</f>
        <v>174000</v>
      </c>
      <c r="L3740" s="139" t="s">
        <v>3154</v>
      </c>
      <c r="M3740" s="140" t="s">
        <v>3154</v>
      </c>
    </row>
    <row r="3741" spans="1:13" ht="15.75" outlineLevel="1">
      <c r="A3741" s="10">
        <v>1782000571</v>
      </c>
      <c r="B3741" s="11">
        <v>571</v>
      </c>
      <c r="C3741" s="19">
        <v>782000</v>
      </c>
      <c r="D3741" s="13">
        <v>1</v>
      </c>
      <c r="E3741" s="136" t="s">
        <v>3154</v>
      </c>
      <c r="F3741" s="15" t="s">
        <v>91</v>
      </c>
      <c r="G3741" s="137" t="s">
        <v>3154</v>
      </c>
      <c r="H3741" s="13" t="s">
        <v>31</v>
      </c>
      <c r="I3741" s="16">
        <f>K3741/L3741-1</f>
        <v>0</v>
      </c>
      <c r="J3741" s="126" t="s">
        <v>3154</v>
      </c>
      <c r="K3741" s="17">
        <f>VLOOKUP(A3741,[4]גיליון1!$A$1574:$P$7681,10,0)</f>
        <v>205600</v>
      </c>
      <c r="L3741" s="17">
        <f>VLOOKUP(A3741,'[2]2023'!$A$9:$I$7853,9,0)</f>
        <v>205600</v>
      </c>
      <c r="M3741" s="18">
        <f>VLOOKUP(A3741,[3]data1683177749303!$A$2:$J$6448,10,0)</f>
        <v>205600</v>
      </c>
    </row>
    <row r="3742" spans="1:13" ht="15.75" outlineLevel="1">
      <c r="A3742" s="10">
        <v>1782000580</v>
      </c>
      <c r="B3742" s="11">
        <v>580</v>
      </c>
      <c r="C3742" s="19">
        <v>782000</v>
      </c>
      <c r="D3742" s="13">
        <v>1</v>
      </c>
      <c r="E3742" s="136" t="s">
        <v>3154</v>
      </c>
      <c r="F3742" s="15" t="s">
        <v>1879</v>
      </c>
      <c r="G3742" s="137" t="s">
        <v>3154</v>
      </c>
      <c r="H3742" s="13" t="s">
        <v>31</v>
      </c>
      <c r="I3742" s="126" t="s">
        <v>3154</v>
      </c>
      <c r="J3742" s="126" t="s">
        <v>3154</v>
      </c>
      <c r="K3742" s="17">
        <f>VLOOKUP(A3742,[4]גיליון1!$A$1574:$P$7681,10,0)</f>
        <v>0</v>
      </c>
      <c r="L3742" s="17">
        <f>VLOOKUP(A3742,'[2]2023'!$A$9:$I$7853,9,0)</f>
        <v>0</v>
      </c>
      <c r="M3742" s="18">
        <f>VLOOKUP(A3742,[3]data1683177749303!$A$2:$J$6448,10,0)</f>
        <v>0</v>
      </c>
    </row>
    <row r="3743" spans="1:13" ht="15.75" outlineLevel="1">
      <c r="A3743" s="10">
        <v>1782000700</v>
      </c>
      <c r="B3743" s="11">
        <v>700</v>
      </c>
      <c r="C3743" s="19">
        <v>782000</v>
      </c>
      <c r="D3743" s="13">
        <v>1</v>
      </c>
      <c r="E3743" s="136" t="s">
        <v>3154</v>
      </c>
      <c r="F3743" s="15" t="s">
        <v>61</v>
      </c>
      <c r="G3743" s="137" t="s">
        <v>3154</v>
      </c>
      <c r="H3743" s="13" t="s">
        <v>11</v>
      </c>
      <c r="I3743" s="126" t="s">
        <v>3154</v>
      </c>
      <c r="J3743" s="126" t="s">
        <v>3154</v>
      </c>
      <c r="K3743" s="17">
        <f>VLOOKUP(A3743,[4]גיליון1!$A$1574:$P$7681,10,0)</f>
        <v>0</v>
      </c>
      <c r="L3743" s="17">
        <f>VLOOKUP(A3743,'[2]2023'!$A$9:$I$7853,9,0)</f>
        <v>0</v>
      </c>
      <c r="M3743" s="140" t="s">
        <v>3154</v>
      </c>
    </row>
    <row r="3744" spans="1:13" ht="15.75" outlineLevel="1">
      <c r="A3744" s="10">
        <v>1782000721</v>
      </c>
      <c r="B3744" s="11">
        <v>721</v>
      </c>
      <c r="C3744" s="19">
        <v>782000</v>
      </c>
      <c r="D3744" s="13">
        <v>1</v>
      </c>
      <c r="E3744" s="136" t="s">
        <v>3154</v>
      </c>
      <c r="F3744" s="15" t="s">
        <v>63</v>
      </c>
      <c r="G3744" s="137" t="s">
        <v>3154</v>
      </c>
      <c r="H3744" s="13" t="s">
        <v>34</v>
      </c>
      <c r="I3744" s="16">
        <f>K3744/L3744-1</f>
        <v>0</v>
      </c>
      <c r="J3744" s="126" t="s">
        <v>3154</v>
      </c>
      <c r="K3744" s="17">
        <v>500</v>
      </c>
      <c r="L3744" s="17">
        <f>VLOOKUP(A3744,'[2]2023'!$A$9:$I$7853,9,0)</f>
        <v>500</v>
      </c>
      <c r="M3744" s="18">
        <f>VLOOKUP(A3744,[3]data1683177749303!$A$2:$J$6448,10,0)</f>
        <v>0</v>
      </c>
    </row>
    <row r="3745" spans="1:13" ht="15.75" outlineLevel="1">
      <c r="A3745" s="10">
        <v>1782000751</v>
      </c>
      <c r="B3745" s="11">
        <v>751</v>
      </c>
      <c r="C3745" s="19">
        <v>782000</v>
      </c>
      <c r="D3745" s="13">
        <v>1</v>
      </c>
      <c r="E3745" s="136" t="s">
        <v>3154</v>
      </c>
      <c r="F3745" s="15" t="s">
        <v>68</v>
      </c>
      <c r="G3745" s="137" t="s">
        <v>3154</v>
      </c>
      <c r="H3745" s="13" t="s">
        <v>34</v>
      </c>
      <c r="I3745" s="126" t="s">
        <v>3154</v>
      </c>
      <c r="J3745" s="126" t="s">
        <v>3154</v>
      </c>
      <c r="K3745" s="17">
        <f>VLOOKUP(A3745,[4]גיליון1!$A$1574:$P$7681,10,0)</f>
        <v>0</v>
      </c>
      <c r="L3745" s="17">
        <f>VLOOKUP(A3745,'[2]2023'!$A$9:$I$7853,9,0)</f>
        <v>0</v>
      </c>
      <c r="M3745" s="18">
        <f>VLOOKUP(A3745,[3]data1683177749303!$A$2:$J$6448,10,0)</f>
        <v>0</v>
      </c>
    </row>
    <row r="3746" spans="1:13" ht="15.75" outlineLevel="1">
      <c r="A3746" s="10">
        <v>1782000752</v>
      </c>
      <c r="B3746" s="11">
        <v>752</v>
      </c>
      <c r="C3746" s="19">
        <v>782000</v>
      </c>
      <c r="D3746" s="13">
        <v>1</v>
      </c>
      <c r="E3746" s="136" t="s">
        <v>3154</v>
      </c>
      <c r="F3746" s="15" t="s">
        <v>69</v>
      </c>
      <c r="G3746" s="137" t="s">
        <v>3154</v>
      </c>
      <c r="H3746" s="13" t="s">
        <v>31</v>
      </c>
      <c r="I3746" s="16">
        <f>K3746/L3746-1</f>
        <v>0</v>
      </c>
      <c r="J3746" s="126" t="s">
        <v>3154</v>
      </c>
      <c r="K3746" s="17">
        <f>VLOOKUP(A3746,[4]גיליון1!$A$1574:$P$7681,10,0)</f>
        <v>20000</v>
      </c>
      <c r="L3746" s="17">
        <f>VLOOKUP(A3746,'[2]2023'!$A$9:$I$7853,9,0)</f>
        <v>20000</v>
      </c>
      <c r="M3746" s="18">
        <f>VLOOKUP(A3746,[3]data1683177749303!$A$2:$J$6448,10,0)</f>
        <v>17258.96</v>
      </c>
    </row>
    <row r="3747" spans="1:13" ht="15.75" outlineLevel="1">
      <c r="A3747" s="10">
        <v>1782000753</v>
      </c>
      <c r="B3747" s="11">
        <v>753</v>
      </c>
      <c r="C3747" s="19">
        <v>782000</v>
      </c>
      <c r="D3747" s="13">
        <v>1</v>
      </c>
      <c r="E3747" s="136" t="s">
        <v>3154</v>
      </c>
      <c r="F3747" s="15" t="s">
        <v>1880</v>
      </c>
      <c r="G3747" s="137" t="s">
        <v>3154</v>
      </c>
      <c r="H3747" s="13" t="s">
        <v>31</v>
      </c>
      <c r="I3747" s="126" t="s">
        <v>3154</v>
      </c>
      <c r="J3747" s="126" t="s">
        <v>3154</v>
      </c>
      <c r="K3747" s="17">
        <f>VLOOKUP(A3747,[4]גיליון1!$A$1574:$P$7681,10,0)</f>
        <v>47300</v>
      </c>
      <c r="L3747" s="17">
        <f>VLOOKUP(A3747,'[2]2023'!$A$9:$I$7853,9,0)</f>
        <v>0</v>
      </c>
      <c r="M3747" s="140" t="s">
        <v>3154</v>
      </c>
    </row>
    <row r="3748" spans="1:13" ht="15.75" outlineLevel="1">
      <c r="A3748" s="10">
        <v>1782000756</v>
      </c>
      <c r="B3748" s="11">
        <v>756</v>
      </c>
      <c r="C3748" s="19">
        <v>782000</v>
      </c>
      <c r="D3748" s="13">
        <v>1</v>
      </c>
      <c r="E3748" s="136" t="s">
        <v>3154</v>
      </c>
      <c r="F3748" s="15" t="s">
        <v>70</v>
      </c>
      <c r="G3748" s="137" t="s">
        <v>3154</v>
      </c>
      <c r="H3748" s="13" t="s">
        <v>31</v>
      </c>
      <c r="I3748" s="16">
        <f>K3748/L3748-1</f>
        <v>0.13846153846153841</v>
      </c>
      <c r="J3748" s="126" t="s">
        <v>3154</v>
      </c>
      <c r="K3748" s="17">
        <f>VLOOKUP(A3748,[4]גיליון1!$A$1574:$P$7681,10,0)</f>
        <v>148000</v>
      </c>
      <c r="L3748" s="17">
        <f>VLOOKUP(A3748,'[2]2023'!$A$9:$I$7853,9,0)</f>
        <v>130000</v>
      </c>
      <c r="M3748" s="18">
        <f>VLOOKUP(A3748,[3]data1683177749303!$A$2:$J$6448,10,0)</f>
        <v>117821.55</v>
      </c>
    </row>
    <row r="3749" spans="1:13" ht="15.75" outlineLevel="1">
      <c r="A3749" s="10">
        <v>1782000780</v>
      </c>
      <c r="B3749" s="11">
        <v>780</v>
      </c>
      <c r="C3749" s="19">
        <v>782000</v>
      </c>
      <c r="D3749" s="13">
        <v>1</v>
      </c>
      <c r="E3749" s="136" t="s">
        <v>3154</v>
      </c>
      <c r="F3749" s="15" t="s">
        <v>1881</v>
      </c>
      <c r="G3749" s="137" t="s">
        <v>3154</v>
      </c>
      <c r="H3749" s="13" t="s">
        <v>31</v>
      </c>
      <c r="I3749" s="16">
        <f>K3749/L3749-1</f>
        <v>0.45454545454545459</v>
      </c>
      <c r="J3749" s="126" t="s">
        <v>3154</v>
      </c>
      <c r="K3749" s="17">
        <f>VLOOKUP(A3749,[4]גיליון1!$A$1574:$P$7681,10,0)</f>
        <v>480000</v>
      </c>
      <c r="L3749" s="17">
        <f>VLOOKUP(A3749,'[2]2023'!$A$9:$I$7853,9,0)</f>
        <v>330000</v>
      </c>
      <c r="M3749" s="18">
        <f>VLOOKUP(A3749,[3]data1683177749303!$A$2:$J$6448,10,0)</f>
        <v>330286</v>
      </c>
    </row>
    <row r="3750" spans="1:13" ht="15.75" outlineLevel="1">
      <c r="A3750" s="10">
        <v>1782000781</v>
      </c>
      <c r="B3750" s="11">
        <v>781</v>
      </c>
      <c r="C3750" s="19">
        <v>782000</v>
      </c>
      <c r="D3750" s="13">
        <v>1</v>
      </c>
      <c r="E3750" s="136" t="s">
        <v>3154</v>
      </c>
      <c r="F3750" s="15" t="s">
        <v>1882</v>
      </c>
      <c r="G3750" s="137" t="s">
        <v>3154</v>
      </c>
      <c r="H3750" s="13" t="s">
        <v>34</v>
      </c>
      <c r="I3750" s="126" t="s">
        <v>3154</v>
      </c>
      <c r="J3750" s="126" t="s">
        <v>3154</v>
      </c>
      <c r="K3750" s="17">
        <f>VLOOKUP(A3750,[4]גיליון1!$A$1574:$P$7681,10,0)</f>
        <v>0</v>
      </c>
      <c r="L3750" s="17">
        <f>VLOOKUP(A3750,'[2]2023'!$A$9:$I$7853,9,0)</f>
        <v>0</v>
      </c>
      <c r="M3750" s="18">
        <f>VLOOKUP(A3750,[3]data1683177749303!$A$2:$J$6448,10,0)</f>
        <v>0</v>
      </c>
    </row>
    <row r="3751" spans="1:13" ht="15.75" outlineLevel="1">
      <c r="A3751" s="10">
        <v>1782000794</v>
      </c>
      <c r="B3751" s="11">
        <v>794</v>
      </c>
      <c r="C3751" s="19">
        <v>782000</v>
      </c>
      <c r="D3751" s="13">
        <v>1</v>
      </c>
      <c r="E3751" s="136" t="s">
        <v>3154</v>
      </c>
      <c r="F3751" s="15" t="s">
        <v>73</v>
      </c>
      <c r="G3751" s="137" t="s">
        <v>3154</v>
      </c>
      <c r="H3751" s="13" t="s">
        <v>31</v>
      </c>
      <c r="I3751" s="16">
        <f>K3751/L3751-1</f>
        <v>0</v>
      </c>
      <c r="J3751" s="126" t="s">
        <v>3154</v>
      </c>
      <c r="K3751" s="17">
        <f>VLOOKUP(A3751,[4]גיליון1!$A$1574:$P$7681,10,0)</f>
        <v>3300</v>
      </c>
      <c r="L3751" s="17">
        <f>VLOOKUP(A3751,'[2]2023'!$A$9:$I$7853,9,0)</f>
        <v>3300</v>
      </c>
      <c r="M3751" s="18">
        <f>VLOOKUP(A3751,[3]data1683177749303!$A$2:$J$6448,10,0)</f>
        <v>3668</v>
      </c>
    </row>
    <row r="3752" spans="1:13" ht="15.75" outlineLevel="1">
      <c r="A3752" s="10">
        <v>1782000870</v>
      </c>
      <c r="B3752" s="11">
        <v>870</v>
      </c>
      <c r="C3752" s="19">
        <v>782000</v>
      </c>
      <c r="D3752" s="13">
        <v>1</v>
      </c>
      <c r="E3752" s="136" t="s">
        <v>3154</v>
      </c>
      <c r="F3752" s="15" t="s">
        <v>1881</v>
      </c>
      <c r="G3752" s="137" t="s">
        <v>3154</v>
      </c>
      <c r="H3752" s="13" t="s">
        <v>31</v>
      </c>
      <c r="I3752" s="126" t="s">
        <v>3154</v>
      </c>
      <c r="J3752" s="126" t="s">
        <v>3154</v>
      </c>
      <c r="K3752" s="17">
        <f>VLOOKUP(A3752,[4]גיליון1!$A$1574:$P$7681,10,0)</f>
        <v>0</v>
      </c>
      <c r="L3752" s="17">
        <f>VLOOKUP(A3752,'[2]2023'!$A$9:$I$7853,9,0)</f>
        <v>0</v>
      </c>
      <c r="M3752" s="18">
        <f>VLOOKUP(A3752,[3]data1683177749303!$A$2:$J$6448,10,0)</f>
        <v>0</v>
      </c>
    </row>
    <row r="3753" spans="1:13" ht="15.75" outlineLevel="1">
      <c r="A3753" s="10">
        <v>1782000871</v>
      </c>
      <c r="B3753" s="11">
        <v>871</v>
      </c>
      <c r="C3753" s="19">
        <v>782000</v>
      </c>
      <c r="D3753" s="13">
        <v>1</v>
      </c>
      <c r="E3753" s="136" t="s">
        <v>3154</v>
      </c>
      <c r="F3753" s="15" t="s">
        <v>1882</v>
      </c>
      <c r="G3753" s="137" t="s">
        <v>3154</v>
      </c>
      <c r="H3753" s="13" t="s">
        <v>34</v>
      </c>
      <c r="I3753" s="16">
        <f>K3753/L3753-1</f>
        <v>-9.9999999999999978E-2</v>
      </c>
      <c r="J3753" s="126" t="s">
        <v>3154</v>
      </c>
      <c r="K3753" s="17">
        <f>VLOOKUP(A3753,[4]גיליון1!$A$1574:$P$7681,10,0)</f>
        <v>3600</v>
      </c>
      <c r="L3753" s="17">
        <f>VLOOKUP(A3753,'[2]2023'!$A$9:$I$7853,9,0)</f>
        <v>4000</v>
      </c>
      <c r="M3753" s="18">
        <f>VLOOKUP(A3753,[3]data1683177749303!$A$2:$J$6448,10,0)</f>
        <v>720</v>
      </c>
    </row>
    <row r="3754" spans="1:13" ht="15.75" outlineLevel="1">
      <c r="A3754" s="10">
        <v>1782000900</v>
      </c>
      <c r="B3754" s="11">
        <v>900</v>
      </c>
      <c r="C3754" s="19">
        <v>782000</v>
      </c>
      <c r="D3754" s="13">
        <v>1</v>
      </c>
      <c r="E3754" s="136" t="s">
        <v>3154</v>
      </c>
      <c r="F3754" s="15" t="s">
        <v>94</v>
      </c>
      <c r="G3754" s="137" t="s">
        <v>3154</v>
      </c>
      <c r="H3754" s="13" t="s">
        <v>11</v>
      </c>
      <c r="I3754" s="126" t="s">
        <v>3154</v>
      </c>
      <c r="J3754" s="126" t="s">
        <v>3154</v>
      </c>
      <c r="K3754" s="17">
        <f>VLOOKUP(A3754,[4]גיליון1!$A$1574:$P$7681,10,0)</f>
        <v>0</v>
      </c>
      <c r="L3754" s="17">
        <f>VLOOKUP(A3754,'[2]2023'!$A$9:$I$7853,9,0)</f>
        <v>0</v>
      </c>
      <c r="M3754" s="140" t="s">
        <v>3154</v>
      </c>
    </row>
    <row r="3755" spans="1:13" ht="15.75" outlineLevel="1">
      <c r="A3755" s="10">
        <v>1782000930</v>
      </c>
      <c r="B3755" s="11">
        <v>930</v>
      </c>
      <c r="C3755" s="19">
        <v>782000</v>
      </c>
      <c r="D3755" s="13">
        <v>1</v>
      </c>
      <c r="E3755" s="136" t="s">
        <v>3154</v>
      </c>
      <c r="F3755" s="15" t="s">
        <v>1883</v>
      </c>
      <c r="G3755" s="137" t="s">
        <v>3154</v>
      </c>
      <c r="H3755" s="13" t="s">
        <v>31</v>
      </c>
      <c r="I3755" s="126" t="s">
        <v>3154</v>
      </c>
      <c r="J3755" s="126" t="s">
        <v>3154</v>
      </c>
      <c r="K3755" s="17">
        <f>VLOOKUP(A3755,[4]גיליון1!$A$1574:$P$7681,10,0)</f>
        <v>0</v>
      </c>
      <c r="L3755" s="17">
        <f>VLOOKUP(A3755,'[2]2023'!$A$9:$I$7853,9,0)</f>
        <v>0</v>
      </c>
      <c r="M3755" s="140" t="s">
        <v>3154</v>
      </c>
    </row>
    <row r="3756" spans="1:13" ht="15.75" outlineLevel="1">
      <c r="A3756" s="10">
        <v>1782000931</v>
      </c>
      <c r="B3756" s="11">
        <v>931</v>
      </c>
      <c r="C3756" s="19">
        <v>782000</v>
      </c>
      <c r="D3756" s="13">
        <v>1</v>
      </c>
      <c r="E3756" s="136" t="s">
        <v>3154</v>
      </c>
      <c r="F3756" s="15" t="s">
        <v>1223</v>
      </c>
      <c r="G3756" s="137" t="s">
        <v>3154</v>
      </c>
      <c r="H3756" s="13" t="s">
        <v>34</v>
      </c>
      <c r="I3756" s="16">
        <f>K3756/L3756-1</f>
        <v>-0.11111111111111116</v>
      </c>
      <c r="J3756" s="126" t="s">
        <v>3154</v>
      </c>
      <c r="K3756" s="17">
        <v>1600</v>
      </c>
      <c r="L3756" s="17">
        <f>VLOOKUP(A3756,'[2]2023'!$A$9:$I$7853,9,0)</f>
        <v>1800</v>
      </c>
      <c r="M3756" s="18">
        <f>VLOOKUP(A3756,[3]data1683177749303!$A$2:$J$6448,10,0)</f>
        <v>6136.12</v>
      </c>
    </row>
    <row r="3757" spans="1:13" ht="15.75" outlineLevel="1">
      <c r="A3757" s="10">
        <v>1782000961</v>
      </c>
      <c r="B3757" s="11">
        <v>961</v>
      </c>
      <c r="C3757" s="19">
        <v>782000</v>
      </c>
      <c r="D3757" s="13">
        <v>1</v>
      </c>
      <c r="E3757" s="136" t="s">
        <v>3154</v>
      </c>
      <c r="F3757" s="15" t="s">
        <v>79</v>
      </c>
      <c r="G3757" s="137" t="s">
        <v>3154</v>
      </c>
      <c r="H3757" s="13" t="s">
        <v>34</v>
      </c>
      <c r="I3757" s="126" t="s">
        <v>3154</v>
      </c>
      <c r="J3757" s="126" t="s">
        <v>3154</v>
      </c>
      <c r="K3757" s="17">
        <f>VLOOKUP(A3757,[4]גיליון1!$A$1574:$P$7681,10,0)</f>
        <v>0</v>
      </c>
      <c r="L3757" s="17">
        <f>VLOOKUP(A3757,'[2]2023'!$A$9:$I$7853,9,0)</f>
        <v>0</v>
      </c>
      <c r="M3757" s="140" t="s">
        <v>3154</v>
      </c>
    </row>
    <row r="3758" spans="1:13" ht="15.75" outlineLevel="1">
      <c r="A3758" s="10">
        <v>1782000980</v>
      </c>
      <c r="B3758" s="11">
        <v>980</v>
      </c>
      <c r="C3758" s="19">
        <v>782000</v>
      </c>
      <c r="D3758" s="13">
        <v>1</v>
      </c>
      <c r="E3758" s="136" t="s">
        <v>3154</v>
      </c>
      <c r="F3758" s="15" t="s">
        <v>1884</v>
      </c>
      <c r="G3758" s="137" t="s">
        <v>3154</v>
      </c>
      <c r="H3758" s="13" t="s">
        <v>31</v>
      </c>
      <c r="I3758" s="126" t="s">
        <v>3154</v>
      </c>
      <c r="J3758" s="126" t="s">
        <v>3154</v>
      </c>
      <c r="K3758" s="17">
        <f>VLOOKUP(A3758,[4]גיליון1!$A$1574:$P$7681,10,0)</f>
        <v>0</v>
      </c>
      <c r="L3758" s="17">
        <f>VLOOKUP(A3758,'[2]2023'!$A$9:$I$7853,9,0)</f>
        <v>0</v>
      </c>
      <c r="M3758" s="140" t="s">
        <v>3154</v>
      </c>
    </row>
    <row r="3759" spans="1:13" ht="16.5" thickBot="1">
      <c r="A3759" s="10">
        <v>1782000981</v>
      </c>
      <c r="B3759" s="107">
        <v>981</v>
      </c>
      <c r="C3759" s="108">
        <v>782000</v>
      </c>
      <c r="D3759" s="109">
        <v>1</v>
      </c>
      <c r="E3759" s="173" t="s">
        <v>3154</v>
      </c>
      <c r="F3759" s="110" t="s">
        <v>3085</v>
      </c>
      <c r="G3759" s="174" t="s">
        <v>3154</v>
      </c>
      <c r="H3759" s="109" t="s">
        <v>31</v>
      </c>
      <c r="I3759" s="126" t="s">
        <v>3154</v>
      </c>
      <c r="J3759" s="44" t="s">
        <v>522</v>
      </c>
      <c r="K3759" s="17">
        <f>VLOOKUP(A3759,[4]גיליון1!$A$1574:$P$7681,10,0)</f>
        <v>0</v>
      </c>
      <c r="L3759" s="196" t="s">
        <v>3154</v>
      </c>
      <c r="M3759" s="197" t="s">
        <v>3154</v>
      </c>
    </row>
    <row r="3760" spans="1:13" ht="16.5" outlineLevel="1" thickBot="1">
      <c r="A3760" s="125" t="s">
        <v>3154</v>
      </c>
      <c r="B3760" s="25" t="s">
        <v>1885</v>
      </c>
      <c r="C3760" s="146" t="s">
        <v>3154</v>
      </c>
      <c r="D3760" s="146" t="s">
        <v>3154</v>
      </c>
      <c r="E3760" s="147" t="s">
        <v>3154</v>
      </c>
      <c r="F3760" s="28" t="s">
        <v>378</v>
      </c>
      <c r="G3760" s="153" t="s">
        <v>3154</v>
      </c>
      <c r="H3760" s="146" t="s">
        <v>3154</v>
      </c>
      <c r="I3760" s="29">
        <f>K3760/L3760-1</f>
        <v>0.15632612122080536</v>
      </c>
      <c r="J3760" s="127" t="s">
        <v>3154</v>
      </c>
      <c r="K3760" s="37">
        <f t="shared" ref="K3760:M3760" si="194">SUBTOTAL(9,K3710:K3759)</f>
        <v>2985900</v>
      </c>
      <c r="L3760" s="37">
        <f t="shared" si="194"/>
        <v>2582230</v>
      </c>
      <c r="M3760" s="37">
        <f t="shared" si="194"/>
        <v>2356621.83</v>
      </c>
    </row>
    <row r="3761" spans="1:13" ht="15.75" outlineLevel="1">
      <c r="A3761" s="10">
        <v>17821000</v>
      </c>
      <c r="B3761" s="11">
        <v>0</v>
      </c>
      <c r="C3761" s="19">
        <v>782100</v>
      </c>
      <c r="D3761" s="13">
        <v>1</v>
      </c>
      <c r="E3761" s="136" t="s">
        <v>3154</v>
      </c>
      <c r="F3761" s="15" t="s">
        <v>381</v>
      </c>
      <c r="G3761" s="137" t="s">
        <v>3154</v>
      </c>
      <c r="H3761" s="13" t="s">
        <v>11</v>
      </c>
      <c r="I3761" s="126" t="s">
        <v>3154</v>
      </c>
      <c r="J3761" s="142" t="s">
        <v>3154</v>
      </c>
      <c r="K3761" s="17">
        <f>VLOOKUP(A3761,[4]גיליון1!$A$1574:$P$7681,10,0)</f>
        <v>0</v>
      </c>
      <c r="L3761" s="17">
        <f>VLOOKUP(A3761,'[2]2023'!$A$9:$I$7853,9,0)</f>
        <v>0</v>
      </c>
      <c r="M3761" s="140" t="s">
        <v>3154</v>
      </c>
    </row>
    <row r="3762" spans="1:13" ht="15.75" outlineLevel="1">
      <c r="A3762" s="10">
        <v>1782100410</v>
      </c>
      <c r="B3762" s="11">
        <v>410</v>
      </c>
      <c r="C3762" s="19">
        <v>782100</v>
      </c>
      <c r="D3762" s="13">
        <v>1</v>
      </c>
      <c r="E3762" s="136" t="s">
        <v>3154</v>
      </c>
      <c r="F3762" s="15" t="s">
        <v>1886</v>
      </c>
      <c r="G3762" s="137" t="s">
        <v>3154</v>
      </c>
      <c r="H3762" s="13" t="s">
        <v>31</v>
      </c>
      <c r="I3762" s="126" t="s">
        <v>3154</v>
      </c>
      <c r="J3762" s="126" t="s">
        <v>3154</v>
      </c>
      <c r="K3762" s="17">
        <f>VLOOKUP(A3762,[4]גיליון1!$A$1574:$P$7681,10,0)</f>
        <v>0</v>
      </c>
      <c r="L3762" s="17">
        <f>VLOOKUP(A3762,'[2]2023'!$A$9:$I$7853,9,0)</f>
        <v>0</v>
      </c>
      <c r="M3762" s="18">
        <f>VLOOKUP(A3762,[3]data1683177749303!$A$2:$J$6448,10,0)</f>
        <v>0</v>
      </c>
    </row>
    <row r="3763" spans="1:13" ht="15.75" outlineLevel="1">
      <c r="A3763" s="10">
        <v>1782100412</v>
      </c>
      <c r="B3763" s="11">
        <v>412</v>
      </c>
      <c r="C3763" s="19">
        <v>782100</v>
      </c>
      <c r="D3763" s="13">
        <v>1</v>
      </c>
      <c r="E3763" s="136" t="s">
        <v>3154</v>
      </c>
      <c r="F3763" s="15" t="s">
        <v>1887</v>
      </c>
      <c r="G3763" s="137" t="s">
        <v>3154</v>
      </c>
      <c r="H3763" s="13" t="s">
        <v>31</v>
      </c>
      <c r="I3763" s="126" t="s">
        <v>3154</v>
      </c>
      <c r="J3763" s="126" t="s">
        <v>3154</v>
      </c>
      <c r="K3763" s="17">
        <f>VLOOKUP(A3763,[4]גיליון1!$A$1574:$P$7681,10,0)</f>
        <v>0</v>
      </c>
      <c r="L3763" s="17">
        <f>VLOOKUP(A3763,'[2]2023'!$A$9:$I$7853,9,0)</f>
        <v>0</v>
      </c>
      <c r="M3763" s="18">
        <f>VLOOKUP(A3763,[3]data1683177749303!$A$2:$J$6448,10,0)</f>
        <v>0</v>
      </c>
    </row>
    <row r="3764" spans="1:13" ht="15.75" outlineLevel="1">
      <c r="A3764" s="10">
        <v>1782100431</v>
      </c>
      <c r="B3764" s="11">
        <v>431</v>
      </c>
      <c r="C3764" s="19">
        <v>782100</v>
      </c>
      <c r="D3764" s="13">
        <v>1</v>
      </c>
      <c r="E3764" s="136" t="s">
        <v>3154</v>
      </c>
      <c r="F3764" s="15" t="s">
        <v>36</v>
      </c>
      <c r="G3764" s="137" t="s">
        <v>3154</v>
      </c>
      <c r="H3764" s="13" t="s">
        <v>31</v>
      </c>
      <c r="I3764" s="126" t="s">
        <v>3154</v>
      </c>
      <c r="J3764" s="126" t="s">
        <v>3154</v>
      </c>
      <c r="K3764" s="17">
        <f>VLOOKUP(A3764,[4]גיליון1!$A$1574:$P$7681,10,0)</f>
        <v>0</v>
      </c>
      <c r="L3764" s="17">
        <f>VLOOKUP(A3764,'[2]2023'!$A$9:$I$7853,9,0)</f>
        <v>0</v>
      </c>
      <c r="M3764" s="18">
        <f>VLOOKUP(A3764,[3]data1683177749303!$A$2:$J$6448,10,0)</f>
        <v>0</v>
      </c>
    </row>
    <row r="3765" spans="1:13" ht="15.75" outlineLevel="1">
      <c r="A3765" s="10">
        <v>1782100432</v>
      </c>
      <c r="B3765" s="11">
        <v>432</v>
      </c>
      <c r="C3765" s="19">
        <v>782100</v>
      </c>
      <c r="D3765" s="13">
        <v>1</v>
      </c>
      <c r="E3765" s="136" t="s">
        <v>3154</v>
      </c>
      <c r="F3765" s="15" t="s">
        <v>37</v>
      </c>
      <c r="G3765" s="137" t="s">
        <v>3154</v>
      </c>
      <c r="H3765" s="13" t="s">
        <v>31</v>
      </c>
      <c r="I3765" s="126" t="s">
        <v>3154</v>
      </c>
      <c r="J3765" s="126" t="s">
        <v>3154</v>
      </c>
      <c r="K3765" s="17">
        <f>VLOOKUP(A3765,[4]גיליון1!$A$1574:$P$7681,10,0)</f>
        <v>0</v>
      </c>
      <c r="L3765" s="17">
        <f>VLOOKUP(A3765,'[2]2023'!$A$9:$I$7853,9,0)</f>
        <v>0</v>
      </c>
      <c r="M3765" s="18">
        <f>VLOOKUP(A3765,[3]data1683177749303!$A$2:$J$6448,10,0)</f>
        <v>0</v>
      </c>
    </row>
    <row r="3766" spans="1:13" ht="15.75" outlineLevel="1">
      <c r="A3766" s="10">
        <v>1782100433</v>
      </c>
      <c r="B3766" s="11">
        <v>433</v>
      </c>
      <c r="C3766" s="19">
        <v>782100</v>
      </c>
      <c r="D3766" s="13">
        <v>1</v>
      </c>
      <c r="E3766" s="136" t="s">
        <v>3154</v>
      </c>
      <c r="F3766" s="15" t="s">
        <v>38</v>
      </c>
      <c r="G3766" s="137" t="s">
        <v>3154</v>
      </c>
      <c r="H3766" s="13" t="s">
        <v>34</v>
      </c>
      <c r="I3766" s="126" t="s">
        <v>3154</v>
      </c>
      <c r="J3766" s="126" t="s">
        <v>3154</v>
      </c>
      <c r="K3766" s="17">
        <f>VLOOKUP(A3766,[4]גיליון1!$A$1574:$P$7681,10,0)</f>
        <v>0</v>
      </c>
      <c r="L3766" s="17">
        <f>VLOOKUP(A3766,'[2]2023'!$A$9:$I$7853,9,0)</f>
        <v>0</v>
      </c>
      <c r="M3766" s="18">
        <f>VLOOKUP(A3766,[3]data1683177749303!$A$2:$J$6448,10,0)</f>
        <v>0</v>
      </c>
    </row>
    <row r="3767" spans="1:13" ht="15.75" outlineLevel="1">
      <c r="A3767" s="10">
        <v>1782100471</v>
      </c>
      <c r="B3767" s="11">
        <v>471</v>
      </c>
      <c r="C3767" s="19">
        <v>782100</v>
      </c>
      <c r="D3767" s="13">
        <v>1</v>
      </c>
      <c r="E3767" s="136" t="s">
        <v>3154</v>
      </c>
      <c r="F3767" s="15" t="s">
        <v>87</v>
      </c>
      <c r="G3767" s="137" t="s">
        <v>3154</v>
      </c>
      <c r="H3767" s="13" t="s">
        <v>34</v>
      </c>
      <c r="I3767" s="126" t="s">
        <v>3154</v>
      </c>
      <c r="J3767" s="126" t="s">
        <v>3154</v>
      </c>
      <c r="K3767" s="17">
        <f>VLOOKUP(A3767,[4]גיליון1!$A$1574:$P$7681,10,0)</f>
        <v>0</v>
      </c>
      <c r="L3767" s="17">
        <f>VLOOKUP(A3767,'[2]2023'!$A$9:$I$7853,9,0)</f>
        <v>0</v>
      </c>
      <c r="M3767" s="18">
        <f>VLOOKUP(A3767,[3]data1683177749303!$A$2:$J$6448,10,0)</f>
        <v>0</v>
      </c>
    </row>
    <row r="3768" spans="1:13" ht="15.75" outlineLevel="1">
      <c r="A3768" s="10">
        <v>1782100522</v>
      </c>
      <c r="B3768" s="11">
        <v>522</v>
      </c>
      <c r="C3768" s="19">
        <v>782100</v>
      </c>
      <c r="D3768" s="13">
        <v>1</v>
      </c>
      <c r="E3768" s="136" t="s">
        <v>3154</v>
      </c>
      <c r="F3768" s="15" t="s">
        <v>90</v>
      </c>
      <c r="G3768" s="137" t="s">
        <v>3154</v>
      </c>
      <c r="H3768" s="13" t="s">
        <v>34</v>
      </c>
      <c r="I3768" s="126" t="s">
        <v>3154</v>
      </c>
      <c r="J3768" s="126" t="s">
        <v>3154</v>
      </c>
      <c r="K3768" s="17">
        <f>VLOOKUP(A3768,[4]גיליון1!$A$1574:$P$7681,10,0)</f>
        <v>0</v>
      </c>
      <c r="L3768" s="17">
        <f>VLOOKUP(A3768,'[2]2023'!$A$9:$I$7853,9,0)</f>
        <v>0</v>
      </c>
      <c r="M3768" s="18">
        <f>VLOOKUP(A3768,[3]data1683177749303!$A$2:$J$6448,10,0)</f>
        <v>0</v>
      </c>
    </row>
    <row r="3769" spans="1:13" ht="15.75" outlineLevel="1">
      <c r="A3769" s="10">
        <v>1782100524</v>
      </c>
      <c r="B3769" s="11">
        <v>524</v>
      </c>
      <c r="C3769" s="19">
        <v>782100</v>
      </c>
      <c r="D3769" s="13">
        <v>1</v>
      </c>
      <c r="E3769" s="136" t="s">
        <v>3154</v>
      </c>
      <c r="F3769" s="15" t="s">
        <v>1888</v>
      </c>
      <c r="G3769" s="137" t="s">
        <v>3154</v>
      </c>
      <c r="H3769" s="13" t="s">
        <v>31</v>
      </c>
      <c r="I3769" s="126" t="s">
        <v>3154</v>
      </c>
      <c r="J3769" s="126" t="s">
        <v>3154</v>
      </c>
      <c r="K3769" s="17">
        <f>VLOOKUP(A3769,[4]גיליון1!$A$1574:$P$7681,10,0)</f>
        <v>0</v>
      </c>
      <c r="L3769" s="17">
        <f>VLOOKUP(A3769,'[2]2023'!$A$9:$I$7853,9,0)</f>
        <v>0</v>
      </c>
      <c r="M3769" s="18">
        <f>VLOOKUP(A3769,[3]data1683177749303!$A$2:$J$6448,10,0)</f>
        <v>0</v>
      </c>
    </row>
    <row r="3770" spans="1:13" ht="15.75" outlineLevel="1">
      <c r="A3770" s="10">
        <v>1782100540</v>
      </c>
      <c r="B3770" s="11">
        <v>540</v>
      </c>
      <c r="C3770" s="19">
        <v>782100</v>
      </c>
      <c r="D3770" s="13">
        <v>1</v>
      </c>
      <c r="E3770" s="136" t="s">
        <v>3154</v>
      </c>
      <c r="F3770" s="15" t="s">
        <v>53</v>
      </c>
      <c r="G3770" s="137" t="s">
        <v>3154</v>
      </c>
      <c r="H3770" s="13" t="s">
        <v>31</v>
      </c>
      <c r="I3770" s="126" t="s">
        <v>3154</v>
      </c>
      <c r="J3770" s="126" t="s">
        <v>3154</v>
      </c>
      <c r="K3770" s="17">
        <f>VLOOKUP(A3770,[4]גיליון1!$A$1574:$P$7681,10,0)</f>
        <v>0</v>
      </c>
      <c r="L3770" s="17">
        <f>VLOOKUP(A3770,'[2]2023'!$A$9:$I$7853,9,0)</f>
        <v>0</v>
      </c>
      <c r="M3770" s="18">
        <f>VLOOKUP(A3770,[3]data1683177749303!$A$2:$J$6448,10,0)</f>
        <v>0</v>
      </c>
    </row>
    <row r="3771" spans="1:13" ht="15.75" outlineLevel="1">
      <c r="A3771" s="10">
        <v>1782100550</v>
      </c>
      <c r="B3771" s="11">
        <v>550</v>
      </c>
      <c r="C3771" s="19">
        <v>782100</v>
      </c>
      <c r="D3771" s="13">
        <v>1</v>
      </c>
      <c r="E3771" s="136" t="s">
        <v>3154</v>
      </c>
      <c r="F3771" s="15" t="s">
        <v>58</v>
      </c>
      <c r="G3771" s="137" t="s">
        <v>3154</v>
      </c>
      <c r="H3771" s="13" t="s">
        <v>34</v>
      </c>
      <c r="I3771" s="126" t="s">
        <v>3154</v>
      </c>
      <c r="J3771" s="126" t="s">
        <v>3154</v>
      </c>
      <c r="K3771" s="17">
        <f>VLOOKUP(A3771,[4]גיליון1!$A$1574:$P$7681,10,0)</f>
        <v>0</v>
      </c>
      <c r="L3771" s="17">
        <f>VLOOKUP(A3771,'[2]2023'!$A$9:$I$7853,9,0)</f>
        <v>0</v>
      </c>
      <c r="M3771" s="18">
        <f>VLOOKUP(A3771,[3]data1683177749303!$A$2:$J$6448,10,0)</f>
        <v>0</v>
      </c>
    </row>
    <row r="3772" spans="1:13" ht="15.75" outlineLevel="1">
      <c r="A3772" s="10">
        <v>1782100752</v>
      </c>
      <c r="B3772" s="11">
        <v>752</v>
      </c>
      <c r="C3772" s="19">
        <v>782100</v>
      </c>
      <c r="D3772" s="13">
        <v>1</v>
      </c>
      <c r="E3772" s="136" t="s">
        <v>3154</v>
      </c>
      <c r="F3772" s="15" t="s">
        <v>69</v>
      </c>
      <c r="G3772" s="137" t="s">
        <v>3154</v>
      </c>
      <c r="H3772" s="13" t="s">
        <v>31</v>
      </c>
      <c r="I3772" s="126" t="s">
        <v>3154</v>
      </c>
      <c r="J3772" s="126" t="s">
        <v>3154</v>
      </c>
      <c r="K3772" s="17">
        <f>VLOOKUP(A3772,[4]גיליון1!$A$1574:$P$7681,10,0)</f>
        <v>0</v>
      </c>
      <c r="L3772" s="17">
        <f>VLOOKUP(A3772,'[2]2023'!$A$9:$I$7853,9,0)</f>
        <v>0</v>
      </c>
      <c r="M3772" s="18">
        <f>VLOOKUP(A3772,[3]data1683177749303!$A$2:$J$6448,10,0)</f>
        <v>0</v>
      </c>
    </row>
    <row r="3773" spans="1:13" ht="15.75" outlineLevel="1">
      <c r="A3773" s="10">
        <v>1782100753</v>
      </c>
      <c r="B3773" s="11">
        <v>753</v>
      </c>
      <c r="C3773" s="19">
        <v>782100</v>
      </c>
      <c r="D3773" s="13">
        <v>1</v>
      </c>
      <c r="E3773" s="136" t="s">
        <v>3154</v>
      </c>
      <c r="F3773" s="15" t="s">
        <v>1889</v>
      </c>
      <c r="G3773" s="137" t="s">
        <v>3154</v>
      </c>
      <c r="H3773" s="13" t="s">
        <v>31</v>
      </c>
      <c r="I3773" s="126" t="s">
        <v>3154</v>
      </c>
      <c r="J3773" s="126" t="s">
        <v>3154</v>
      </c>
      <c r="K3773" s="17">
        <f>VLOOKUP(A3773,[4]גיליון1!$A$1574:$P$7681,10,0)</f>
        <v>0</v>
      </c>
      <c r="L3773" s="17">
        <f>VLOOKUP(A3773,'[2]2023'!$A$9:$I$7853,9,0)</f>
        <v>0</v>
      </c>
      <c r="M3773" s="18">
        <f>VLOOKUP(A3773,[3]data1683177749303!$A$2:$J$6448,10,0)</f>
        <v>0</v>
      </c>
    </row>
    <row r="3774" spans="1:13" ht="15.75" outlineLevel="1">
      <c r="A3774" s="10">
        <v>1782100780</v>
      </c>
      <c r="B3774" s="11">
        <v>780</v>
      </c>
      <c r="C3774" s="19">
        <v>782100</v>
      </c>
      <c r="D3774" s="13">
        <v>1</v>
      </c>
      <c r="E3774" s="136" t="s">
        <v>3154</v>
      </c>
      <c r="F3774" s="15" t="s">
        <v>1479</v>
      </c>
      <c r="G3774" s="137" t="s">
        <v>3154</v>
      </c>
      <c r="H3774" s="13" t="s">
        <v>34</v>
      </c>
      <c r="I3774" s="126" t="s">
        <v>3154</v>
      </c>
      <c r="J3774" s="126" t="s">
        <v>3154</v>
      </c>
      <c r="K3774" s="17">
        <f>VLOOKUP(A3774,[4]גיליון1!$A$1574:$P$7681,10,0)</f>
        <v>0</v>
      </c>
      <c r="L3774" s="17">
        <f>VLOOKUP(A3774,'[2]2023'!$A$9:$I$7853,9,0)</f>
        <v>0</v>
      </c>
      <c r="M3774" s="18">
        <f>VLOOKUP(A3774,[3]data1683177749303!$A$2:$J$6448,10,0)</f>
        <v>0</v>
      </c>
    </row>
    <row r="3775" spans="1:13" ht="15.75" outlineLevel="1">
      <c r="A3775" s="10">
        <v>1782100781</v>
      </c>
      <c r="B3775" s="11">
        <v>781</v>
      </c>
      <c r="C3775" s="19">
        <v>782100</v>
      </c>
      <c r="D3775" s="13">
        <v>1</v>
      </c>
      <c r="E3775" s="136" t="s">
        <v>3154</v>
      </c>
      <c r="F3775" s="15" t="s">
        <v>1890</v>
      </c>
      <c r="G3775" s="137" t="s">
        <v>3154</v>
      </c>
      <c r="H3775" s="13" t="s">
        <v>31</v>
      </c>
      <c r="I3775" s="126" t="s">
        <v>3154</v>
      </c>
      <c r="J3775" s="126" t="s">
        <v>3154</v>
      </c>
      <c r="K3775" s="17">
        <f>VLOOKUP(A3775,[4]גיליון1!$A$1574:$P$7681,10,0)</f>
        <v>0</v>
      </c>
      <c r="L3775" s="17">
        <f>VLOOKUP(A3775,'[2]2023'!$A$9:$I$7853,9,0)</f>
        <v>0</v>
      </c>
      <c r="M3775" s="18">
        <f>VLOOKUP(A3775,[3]data1683177749303!$A$2:$J$6448,10,0)</f>
        <v>0</v>
      </c>
    </row>
    <row r="3776" spans="1:13" ht="16.5" thickBot="1">
      <c r="A3776" s="10">
        <v>1782100931</v>
      </c>
      <c r="B3776" s="11">
        <v>931</v>
      </c>
      <c r="C3776" s="19">
        <v>782100</v>
      </c>
      <c r="D3776" s="13">
        <v>1</v>
      </c>
      <c r="E3776" s="136" t="s">
        <v>3154</v>
      </c>
      <c r="F3776" s="15" t="s">
        <v>1891</v>
      </c>
      <c r="G3776" s="137" t="s">
        <v>3154</v>
      </c>
      <c r="H3776" s="13" t="s">
        <v>34</v>
      </c>
      <c r="I3776" s="126" t="s">
        <v>3154</v>
      </c>
      <c r="J3776" s="126" t="s">
        <v>3154</v>
      </c>
      <c r="K3776" s="17">
        <f>VLOOKUP(A3776,[4]גיליון1!$A$1574:$P$7681,10,0)</f>
        <v>0</v>
      </c>
      <c r="L3776" s="17">
        <f>VLOOKUP(A3776,'[2]2023'!$A$9:$I$7853,9,0)</f>
        <v>0</v>
      </c>
      <c r="M3776" s="140" t="s">
        <v>3154</v>
      </c>
    </row>
    <row r="3777" spans="1:13" ht="15.75" outlineLevel="1">
      <c r="A3777" s="125" t="s">
        <v>3154</v>
      </c>
      <c r="B3777" s="42" t="s">
        <v>1892</v>
      </c>
      <c r="C3777" s="158" t="s">
        <v>3154</v>
      </c>
      <c r="D3777" s="158" t="s">
        <v>3154</v>
      </c>
      <c r="E3777" s="159" t="s">
        <v>3154</v>
      </c>
      <c r="F3777" s="43" t="s">
        <v>381</v>
      </c>
      <c r="G3777" s="160" t="s">
        <v>3154</v>
      </c>
      <c r="H3777" s="158" t="s">
        <v>3154</v>
      </c>
      <c r="I3777" s="194" t="s">
        <v>3154</v>
      </c>
      <c r="J3777" s="194" t="s">
        <v>3154</v>
      </c>
      <c r="K3777" s="45">
        <f t="shared" ref="K3777:M3777" si="195">SUBTOTAL(9,K3762:K3776)</f>
        <v>0</v>
      </c>
      <c r="L3777" s="45">
        <f t="shared" si="195"/>
        <v>0</v>
      </c>
      <c r="M3777" s="46">
        <f t="shared" si="195"/>
        <v>0</v>
      </c>
    </row>
    <row r="3778" spans="1:13" ht="15.75" outlineLevel="1">
      <c r="A3778" s="10">
        <v>18000000</v>
      </c>
      <c r="B3778" s="32">
        <v>0</v>
      </c>
      <c r="C3778" s="49">
        <v>800000</v>
      </c>
      <c r="D3778" s="34">
        <v>1</v>
      </c>
      <c r="E3778" s="151" t="s">
        <v>3154</v>
      </c>
      <c r="F3778" s="35" t="s">
        <v>385</v>
      </c>
      <c r="G3778" s="152" t="s">
        <v>3154</v>
      </c>
      <c r="H3778" s="34" t="s">
        <v>11</v>
      </c>
      <c r="I3778" s="142" t="s">
        <v>3154</v>
      </c>
      <c r="J3778" s="142" t="s">
        <v>3154</v>
      </c>
      <c r="K3778" s="17">
        <f>VLOOKUP(A3778,[4]גיליון1!$A$1574:$P$7681,10,0)</f>
        <v>0</v>
      </c>
      <c r="L3778" s="139" t="s">
        <v>3154</v>
      </c>
      <c r="M3778" s="140" t="s">
        <v>3154</v>
      </c>
    </row>
    <row r="3779" spans="1:13" ht="15.75" outlineLevel="1">
      <c r="A3779" s="10">
        <v>18100000</v>
      </c>
      <c r="B3779" s="11">
        <v>0</v>
      </c>
      <c r="C3779" s="19">
        <v>810000</v>
      </c>
      <c r="D3779" s="13">
        <v>1</v>
      </c>
      <c r="E3779" s="136" t="s">
        <v>3154</v>
      </c>
      <c r="F3779" s="15" t="s">
        <v>386</v>
      </c>
      <c r="G3779" s="137" t="s">
        <v>3154</v>
      </c>
      <c r="H3779" s="13" t="s">
        <v>11</v>
      </c>
      <c r="I3779" s="126" t="s">
        <v>3154</v>
      </c>
      <c r="J3779" s="142" t="s">
        <v>3154</v>
      </c>
      <c r="K3779" s="17">
        <f>VLOOKUP(A3779,[4]גיליון1!$A$1574:$P$7681,10,0)</f>
        <v>0</v>
      </c>
      <c r="L3779" s="17">
        <f>VLOOKUP(A3779,'[2]2023'!$A$9:$I$7853,9,0)</f>
        <v>0</v>
      </c>
      <c r="M3779" s="140" t="s">
        <v>3154</v>
      </c>
    </row>
    <row r="3780" spans="1:13" ht="15.75" outlineLevel="1">
      <c r="A3780" s="10">
        <v>18110000</v>
      </c>
      <c r="B3780" s="11">
        <v>0</v>
      </c>
      <c r="C3780" s="19">
        <v>811000</v>
      </c>
      <c r="D3780" s="13">
        <v>1</v>
      </c>
      <c r="E3780" s="136" t="s">
        <v>3154</v>
      </c>
      <c r="F3780" s="15" t="s">
        <v>387</v>
      </c>
      <c r="G3780" s="137" t="s">
        <v>3154</v>
      </c>
      <c r="H3780" s="13" t="s">
        <v>11</v>
      </c>
      <c r="I3780" s="126" t="s">
        <v>3154</v>
      </c>
      <c r="J3780" s="142" t="s">
        <v>3154</v>
      </c>
      <c r="K3780" s="17">
        <f>VLOOKUP(A3780,[4]גיליון1!$A$1574:$P$7681,10,0)</f>
        <v>0</v>
      </c>
      <c r="L3780" s="17">
        <f>VLOOKUP(A3780,'[2]2023'!$A$9:$I$7853,9,0)</f>
        <v>0</v>
      </c>
      <c r="M3780" s="140" t="s">
        <v>3154</v>
      </c>
    </row>
    <row r="3781" spans="1:13" ht="15.75" outlineLevel="1">
      <c r="A3781" s="10">
        <v>18111000</v>
      </c>
      <c r="B3781" s="11">
        <v>0</v>
      </c>
      <c r="C3781" s="19">
        <v>811100</v>
      </c>
      <c r="D3781" s="13">
        <v>1</v>
      </c>
      <c r="E3781" s="136" t="s">
        <v>3154</v>
      </c>
      <c r="F3781" s="15" t="s">
        <v>1893</v>
      </c>
      <c r="G3781" s="137" t="s">
        <v>3154</v>
      </c>
      <c r="H3781" s="13" t="s">
        <v>11</v>
      </c>
      <c r="I3781" s="126" t="s">
        <v>3154</v>
      </c>
      <c r="J3781" s="142" t="s">
        <v>3154</v>
      </c>
      <c r="K3781" s="17">
        <f>VLOOKUP(A3781,[4]גיליון1!$A$1574:$P$7681,10,0)</f>
        <v>0</v>
      </c>
      <c r="L3781" s="17">
        <f>VLOOKUP(A3781,'[2]2023'!$A$9:$I$7853,9,0)</f>
        <v>0</v>
      </c>
      <c r="M3781" s="140" t="s">
        <v>3154</v>
      </c>
    </row>
    <row r="3782" spans="1:13" ht="15.75" outlineLevel="1">
      <c r="A3782" s="10">
        <v>1811100100</v>
      </c>
      <c r="B3782" s="11">
        <v>100</v>
      </c>
      <c r="C3782" s="19">
        <v>811100</v>
      </c>
      <c r="D3782" s="13">
        <v>1</v>
      </c>
      <c r="E3782" s="136" t="s">
        <v>3154</v>
      </c>
      <c r="F3782" s="15" t="s">
        <v>18</v>
      </c>
      <c r="G3782" s="137" t="s">
        <v>3154</v>
      </c>
      <c r="H3782" s="13" t="s">
        <v>11</v>
      </c>
      <c r="I3782" s="126" t="s">
        <v>3154</v>
      </c>
      <c r="J3782" s="142" t="s">
        <v>3154</v>
      </c>
      <c r="K3782" s="17">
        <f>VLOOKUP(A3782,[4]גיליון1!$A$1574:$P$7681,10,0)</f>
        <v>0</v>
      </c>
      <c r="L3782" s="17">
        <f>VLOOKUP(A3782,'[2]2023'!$A$9:$I$7853,9,0)</f>
        <v>0</v>
      </c>
      <c r="M3782" s="140" t="s">
        <v>3154</v>
      </c>
    </row>
    <row r="3783" spans="1:13" ht="15.75" outlineLevel="1">
      <c r="A3783" s="10">
        <v>1811100110</v>
      </c>
      <c r="B3783" s="11">
        <v>110</v>
      </c>
      <c r="C3783" s="19">
        <v>811100</v>
      </c>
      <c r="D3783" s="13">
        <v>1</v>
      </c>
      <c r="E3783" s="136" t="s">
        <v>3154</v>
      </c>
      <c r="F3783" s="15" t="s">
        <v>19</v>
      </c>
      <c r="G3783" s="137" t="s">
        <v>3154</v>
      </c>
      <c r="H3783" s="13" t="s">
        <v>20</v>
      </c>
      <c r="I3783" s="16">
        <f>K3783/L3783-1</f>
        <v>-9.3741149815916192E-2</v>
      </c>
      <c r="J3783" s="126" t="s">
        <v>3154</v>
      </c>
      <c r="K3783" s="17">
        <f>VLOOKUP(A3783,[4]גיליון1!$A$1574:$P$7681,10,0)</f>
        <v>320000</v>
      </c>
      <c r="L3783" s="17">
        <f>VLOOKUP(A3783,'[2]2023'!$A$9:$I$7853,9,0)</f>
        <v>353100</v>
      </c>
      <c r="M3783" s="18">
        <f>VLOOKUP(A3783,[3]data1683177749303!$A$2:$J$6448,10,0)</f>
        <v>327535.96000000002</v>
      </c>
    </row>
    <row r="3784" spans="1:13" ht="15.75" outlineLevel="1">
      <c r="A3784" s="10">
        <v>1811100118</v>
      </c>
      <c r="B3784" s="11">
        <v>118</v>
      </c>
      <c r="C3784" s="19">
        <v>811100</v>
      </c>
      <c r="D3784" s="13">
        <v>1</v>
      </c>
      <c r="E3784" s="136" t="s">
        <v>3154</v>
      </c>
      <c r="F3784" s="48" t="s">
        <v>1894</v>
      </c>
      <c r="G3784" s="165" t="s">
        <v>3154</v>
      </c>
      <c r="H3784" s="13" t="s">
        <v>20</v>
      </c>
      <c r="I3784" s="126" t="s">
        <v>3154</v>
      </c>
      <c r="J3784" s="126" t="s">
        <v>3154</v>
      </c>
      <c r="K3784" s="17">
        <f>VLOOKUP(A3784,[4]גיליון1!$A$1574:$P$7681,10,0)</f>
        <v>0</v>
      </c>
      <c r="L3784" s="17">
        <f>VLOOKUP(A3784,'[2]2023'!$A$9:$I$7853,9,0)</f>
        <v>0</v>
      </c>
      <c r="M3784" s="18">
        <f>VLOOKUP(A3784,[3]data1683177749303!$A$2:$J$6448,10,0)</f>
        <v>0</v>
      </c>
    </row>
    <row r="3785" spans="1:13" ht="15.75" outlineLevel="1">
      <c r="A3785" s="10">
        <v>1811100119</v>
      </c>
      <c r="B3785" s="11">
        <v>119</v>
      </c>
      <c r="C3785" s="19">
        <v>811100</v>
      </c>
      <c r="D3785" s="13">
        <v>1</v>
      </c>
      <c r="E3785" s="136" t="s">
        <v>3154</v>
      </c>
      <c r="F3785" s="15" t="s">
        <v>21</v>
      </c>
      <c r="G3785" s="137" t="s">
        <v>3154</v>
      </c>
      <c r="H3785" s="13" t="s">
        <v>20</v>
      </c>
      <c r="I3785" s="16">
        <f>K3785/L3785-1</f>
        <v>0.16798259024118267</v>
      </c>
      <c r="J3785" s="126" t="s">
        <v>3154</v>
      </c>
      <c r="K3785" s="17">
        <f>VLOOKUP(A3785,[4]גיליון1!$A$1574:$P$7681,10,0)</f>
        <v>12988200</v>
      </c>
      <c r="L3785" s="17">
        <f>VLOOKUP(A3785,'[2]2023'!$A$9:$I$7853,9,0)</f>
        <v>11120200</v>
      </c>
      <c r="M3785" s="18">
        <f>VLOOKUP(A3785,[3]data1683177749303!$A$2:$J$6448,10,0)</f>
        <v>10205252.09</v>
      </c>
    </row>
    <row r="3786" spans="1:13" ht="15.75" outlineLevel="1">
      <c r="A3786" s="10">
        <v>1811100122</v>
      </c>
      <c r="B3786" s="11">
        <v>122</v>
      </c>
      <c r="C3786" s="19">
        <v>811100</v>
      </c>
      <c r="D3786" s="13">
        <v>1</v>
      </c>
      <c r="E3786" s="136" t="s">
        <v>3154</v>
      </c>
      <c r="F3786" s="15" t="s">
        <v>22</v>
      </c>
      <c r="G3786" s="137" t="s">
        <v>3154</v>
      </c>
      <c r="H3786" s="13" t="s">
        <v>20</v>
      </c>
      <c r="I3786" s="16">
        <f>K3786/L3786-1</f>
        <v>0.31374606505771241</v>
      </c>
      <c r="J3786" s="126" t="s">
        <v>3154</v>
      </c>
      <c r="K3786" s="17">
        <f>VLOOKUP(A3786,[4]גיליון1!$A$1574:$P$7681,10,0)</f>
        <v>125200</v>
      </c>
      <c r="L3786" s="17">
        <f>VLOOKUP(A3786,'[2]2023'!$A$9:$I$7853,9,0)</f>
        <v>95300</v>
      </c>
      <c r="M3786" s="18">
        <f>VLOOKUP(A3786,[3]data1683177749303!$A$2:$J$6448,10,0)</f>
        <v>113546.71</v>
      </c>
    </row>
    <row r="3787" spans="1:13" ht="15.75" outlineLevel="1">
      <c r="A3787" s="10">
        <v>1811100126</v>
      </c>
      <c r="B3787" s="11">
        <v>126</v>
      </c>
      <c r="C3787" s="19">
        <v>811100</v>
      </c>
      <c r="D3787" s="13">
        <v>1</v>
      </c>
      <c r="E3787" s="136" t="s">
        <v>3154</v>
      </c>
      <c r="F3787" s="15" t="s">
        <v>23</v>
      </c>
      <c r="G3787" s="137" t="s">
        <v>3154</v>
      </c>
      <c r="H3787" s="13" t="s">
        <v>20</v>
      </c>
      <c r="I3787" s="16">
        <f t="shared" ref="I3787:I3851" si="196">K3787/L3787-1</f>
        <v>0.13257575757575757</v>
      </c>
      <c r="J3787" s="126" t="s">
        <v>3154</v>
      </c>
      <c r="K3787" s="17">
        <f>VLOOKUP(A3787,[4]גיליון1!$A$1574:$P$7681,10,0)</f>
        <v>299000</v>
      </c>
      <c r="L3787" s="17">
        <f>VLOOKUP(A3787,'[2]2023'!$A$9:$I$7853,9,0)</f>
        <v>264000</v>
      </c>
      <c r="M3787" s="18">
        <f>VLOOKUP(A3787,[3]data1683177749303!$A$2:$J$6448,10,0)</f>
        <v>278842.34000000003</v>
      </c>
    </row>
    <row r="3788" spans="1:13" ht="15.75" outlineLevel="1">
      <c r="A3788" s="10">
        <v>1811100130</v>
      </c>
      <c r="B3788" s="11">
        <v>130</v>
      </c>
      <c r="C3788" s="19">
        <v>811100</v>
      </c>
      <c r="D3788" s="13">
        <v>1</v>
      </c>
      <c r="E3788" s="136" t="s">
        <v>3154</v>
      </c>
      <c r="F3788" s="15" t="s">
        <v>24</v>
      </c>
      <c r="G3788" s="137" t="s">
        <v>3154</v>
      </c>
      <c r="H3788" s="13" t="s">
        <v>20</v>
      </c>
      <c r="I3788" s="16">
        <f t="shared" si="196"/>
        <v>0.24174594292109686</v>
      </c>
      <c r="J3788" s="126" t="s">
        <v>3154</v>
      </c>
      <c r="K3788" s="17">
        <f>VLOOKUP(A3788,[4]גיליון1!$A$1574:$P$7681,10,0)</f>
        <v>221900</v>
      </c>
      <c r="L3788" s="17">
        <f>VLOOKUP(A3788,'[2]2023'!$A$9:$I$7853,9,0)</f>
        <v>178700</v>
      </c>
      <c r="M3788" s="18">
        <f>VLOOKUP(A3788,[3]data1683177749303!$A$2:$J$6448,10,0)</f>
        <v>256601.61</v>
      </c>
    </row>
    <row r="3789" spans="1:13" ht="15.75" outlineLevel="1">
      <c r="A3789" s="10">
        <v>1811100140</v>
      </c>
      <c r="B3789" s="11">
        <v>140</v>
      </c>
      <c r="C3789" s="19">
        <v>811100</v>
      </c>
      <c r="D3789" s="13">
        <v>1</v>
      </c>
      <c r="E3789" s="136" t="s">
        <v>3154</v>
      </c>
      <c r="F3789" s="15" t="s">
        <v>25</v>
      </c>
      <c r="G3789" s="137" t="s">
        <v>3154</v>
      </c>
      <c r="H3789" s="13" t="s">
        <v>20</v>
      </c>
      <c r="I3789" s="16">
        <f t="shared" si="196"/>
        <v>0.28993201080376263</v>
      </c>
      <c r="J3789" s="126" t="s">
        <v>3154</v>
      </c>
      <c r="K3789" s="17">
        <f>VLOOKUP(A3789,[4]גיליון1!$A$1574:$P$7681,10,0)</f>
        <v>1385000</v>
      </c>
      <c r="L3789" s="17">
        <f>VLOOKUP(A3789,'[2]2023'!$A$9:$I$7853,9,0)</f>
        <v>1073700</v>
      </c>
      <c r="M3789" s="18">
        <f>VLOOKUP(A3789,[3]data1683177749303!$A$2:$J$6448,10,0)</f>
        <v>1314875.55</v>
      </c>
    </row>
    <row r="3790" spans="1:13" ht="15.75" outlineLevel="1">
      <c r="A3790" s="10">
        <v>1811100210</v>
      </c>
      <c r="B3790" s="11">
        <v>210</v>
      </c>
      <c r="C3790" s="19">
        <v>811100</v>
      </c>
      <c r="D3790" s="13">
        <v>1</v>
      </c>
      <c r="E3790" s="136" t="s">
        <v>3154</v>
      </c>
      <c r="F3790" s="15" t="s">
        <v>27</v>
      </c>
      <c r="G3790" s="137" t="s">
        <v>3154</v>
      </c>
      <c r="H3790" s="13" t="s">
        <v>20</v>
      </c>
      <c r="I3790" s="126" t="s">
        <v>3154</v>
      </c>
      <c r="J3790" s="126" t="s">
        <v>3154</v>
      </c>
      <c r="K3790" s="17">
        <f>VLOOKUP(A3790,[4]גיליון1!$A$1574:$P$7681,10,0)</f>
        <v>0</v>
      </c>
      <c r="L3790" s="17">
        <f>VLOOKUP(A3790,'[2]2023'!$A$9:$I$7853,9,0)</f>
        <v>0</v>
      </c>
      <c r="M3790" s="18">
        <f>VLOOKUP(A3790,[3]data1683177749303!$A$2:$J$6448,10,0)</f>
        <v>60495.48</v>
      </c>
    </row>
    <row r="3791" spans="1:13" ht="15.75" outlineLevel="1">
      <c r="A3791" s="10">
        <v>1811100250</v>
      </c>
      <c r="B3791" s="11">
        <v>250</v>
      </c>
      <c r="C3791" s="19">
        <v>811100</v>
      </c>
      <c r="D3791" s="13">
        <v>1</v>
      </c>
      <c r="E3791" s="136" t="s">
        <v>3154</v>
      </c>
      <c r="F3791" s="15" t="s">
        <v>1895</v>
      </c>
      <c r="G3791" s="137" t="s">
        <v>3154</v>
      </c>
      <c r="H3791" s="13" t="s">
        <v>20</v>
      </c>
      <c r="I3791" s="126" t="s">
        <v>3154</v>
      </c>
      <c r="J3791" s="126" t="s">
        <v>3154</v>
      </c>
      <c r="K3791" s="17">
        <f>VLOOKUP(A3791,[4]גיליון1!$A$1574:$P$7681,10,0)</f>
        <v>0</v>
      </c>
      <c r="L3791" s="17">
        <f>VLOOKUP(A3791,'[2]2023'!$A$9:$I$7853,9,0)</f>
        <v>0</v>
      </c>
      <c r="M3791" s="18">
        <f>VLOOKUP(A3791,[3]data1683177749303!$A$2:$J$6448,10,0)</f>
        <v>0</v>
      </c>
    </row>
    <row r="3792" spans="1:13" ht="15.75" outlineLevel="1">
      <c r="A3792" s="10">
        <v>1811100263</v>
      </c>
      <c r="B3792" s="11">
        <v>263</v>
      </c>
      <c r="C3792" s="19">
        <v>811100</v>
      </c>
      <c r="D3792" s="13">
        <v>1</v>
      </c>
      <c r="E3792" s="136" t="s">
        <v>3154</v>
      </c>
      <c r="F3792" s="15" t="s">
        <v>1267</v>
      </c>
      <c r="G3792" s="137" t="s">
        <v>3154</v>
      </c>
      <c r="H3792" s="13" t="s">
        <v>20</v>
      </c>
      <c r="I3792" s="16">
        <f t="shared" si="196"/>
        <v>0.11111111111111116</v>
      </c>
      <c r="J3792" s="126" t="s">
        <v>3154</v>
      </c>
      <c r="K3792" s="17">
        <f>VLOOKUP(A3792,[4]גיליון1!$A$1574:$P$7681,10,0)</f>
        <v>200000</v>
      </c>
      <c r="L3792" s="17">
        <f>VLOOKUP(A3792,'[2]2023'!$A$9:$I$7853,9,0)</f>
        <v>180000</v>
      </c>
      <c r="M3792" s="18">
        <f>VLOOKUP(A3792,[3]data1683177749303!$A$2:$J$6448,10,0)</f>
        <v>280593.76</v>
      </c>
    </row>
    <row r="3793" spans="1:13" ht="15.75" outlineLevel="1">
      <c r="A3793" s="10">
        <v>1811100264</v>
      </c>
      <c r="B3793" s="11">
        <v>264</v>
      </c>
      <c r="C3793" s="19">
        <v>811100</v>
      </c>
      <c r="D3793" s="13">
        <v>1</v>
      </c>
      <c r="E3793" s="136" t="s">
        <v>3154</v>
      </c>
      <c r="F3793" s="15" t="s">
        <v>1896</v>
      </c>
      <c r="G3793" s="137" t="s">
        <v>3154</v>
      </c>
      <c r="H3793" s="13" t="s">
        <v>20</v>
      </c>
      <c r="I3793" s="16">
        <f t="shared" si="196"/>
        <v>0</v>
      </c>
      <c r="J3793" s="126" t="s">
        <v>3154</v>
      </c>
      <c r="K3793" s="17">
        <f>VLOOKUP(A3793,[4]גיליון1!$A$1574:$P$7681,10,0)</f>
        <v>46000</v>
      </c>
      <c r="L3793" s="17">
        <f>VLOOKUP(A3793,'[2]2023'!$A$9:$I$7853,9,0)</f>
        <v>46000</v>
      </c>
      <c r="M3793" s="18">
        <f>VLOOKUP(A3793,[3]data1683177749303!$A$2:$J$6448,10,0)</f>
        <v>24304.06</v>
      </c>
    </row>
    <row r="3794" spans="1:13" ht="15.75" outlineLevel="1">
      <c r="A3794" s="10">
        <v>1811100350</v>
      </c>
      <c r="B3794" s="11">
        <v>350</v>
      </c>
      <c r="C3794" s="19">
        <v>811100</v>
      </c>
      <c r="D3794" s="13">
        <v>1</v>
      </c>
      <c r="E3794" s="136" t="s">
        <v>3154</v>
      </c>
      <c r="F3794" s="15" t="s">
        <v>3129</v>
      </c>
      <c r="G3794" s="137" t="s">
        <v>3154</v>
      </c>
      <c r="H3794" s="13" t="s">
        <v>20</v>
      </c>
      <c r="I3794" s="16">
        <f t="shared" si="196"/>
        <v>0</v>
      </c>
      <c r="J3794" s="126" t="s">
        <v>3154</v>
      </c>
      <c r="K3794" s="17">
        <f>VLOOKUP(A3794,[4]גיליון1!$A$1574:$P$7681,10,0)</f>
        <v>88000</v>
      </c>
      <c r="L3794" s="17">
        <f>VLOOKUP(A3794,'[2]2023'!$A$9:$I$7853,9,0)</f>
        <v>88000</v>
      </c>
      <c r="M3794" s="18">
        <f>VLOOKUP(A3794,[3]data1683177749303!$A$2:$J$6448,10,0)</f>
        <v>83791.490000000005</v>
      </c>
    </row>
    <row r="3795" spans="1:13" ht="15.75" outlineLevel="1">
      <c r="A3795" s="10">
        <v>1811100351</v>
      </c>
      <c r="B3795" s="11">
        <v>351</v>
      </c>
      <c r="C3795" s="19">
        <v>811100</v>
      </c>
      <c r="D3795" s="13">
        <v>1</v>
      </c>
      <c r="E3795" s="136" t="s">
        <v>3154</v>
      </c>
      <c r="F3795" s="15" t="s">
        <v>3130</v>
      </c>
      <c r="G3795" s="137" t="s">
        <v>3154</v>
      </c>
      <c r="H3795" s="13" t="s">
        <v>20</v>
      </c>
      <c r="I3795" s="16">
        <f t="shared" si="196"/>
        <v>0</v>
      </c>
      <c r="J3795" s="126" t="s">
        <v>3154</v>
      </c>
      <c r="K3795" s="17">
        <f>VLOOKUP(A3795,[4]גיליון1!$A$1574:$P$7681,10,0)</f>
        <v>84000</v>
      </c>
      <c r="L3795" s="17">
        <f>VLOOKUP(A3795,'[2]2023'!$A$9:$I$7853,9,0)</f>
        <v>84000</v>
      </c>
      <c r="M3795" s="18">
        <f>VLOOKUP(A3795,[3]data1683177749303!$A$2:$J$6448,10,0)</f>
        <v>40175.199999999997</v>
      </c>
    </row>
    <row r="3796" spans="1:13" ht="15.75" outlineLevel="1">
      <c r="A3796" s="10">
        <v>1811100400</v>
      </c>
      <c r="B3796" s="11">
        <v>400</v>
      </c>
      <c r="C3796" s="19">
        <v>811100</v>
      </c>
      <c r="D3796" s="13">
        <v>1</v>
      </c>
      <c r="E3796" s="136" t="s">
        <v>3154</v>
      </c>
      <c r="F3796" s="15" t="s">
        <v>29</v>
      </c>
      <c r="G3796" s="137" t="s">
        <v>3154</v>
      </c>
      <c r="H3796" s="13" t="s">
        <v>11</v>
      </c>
      <c r="I3796" s="126" t="s">
        <v>3154</v>
      </c>
      <c r="J3796" s="126" t="s">
        <v>3154</v>
      </c>
      <c r="K3796" s="17">
        <f>VLOOKUP(A3796,[4]גיליון1!$A$1574:$P$7681,10,0)</f>
        <v>0</v>
      </c>
      <c r="L3796" s="17">
        <f>VLOOKUP(A3796,'[2]2023'!$A$9:$I$7853,9,0)</f>
        <v>0</v>
      </c>
      <c r="M3796" s="140" t="s">
        <v>3154</v>
      </c>
    </row>
    <row r="3797" spans="1:13" ht="15.75" outlineLevel="1">
      <c r="A3797" s="10">
        <v>1811100431</v>
      </c>
      <c r="B3797" s="11">
        <v>431</v>
      </c>
      <c r="C3797" s="19">
        <v>811100</v>
      </c>
      <c r="D3797" s="13">
        <v>1</v>
      </c>
      <c r="E3797" s="136" t="s">
        <v>3154</v>
      </c>
      <c r="F3797" s="15" t="s">
        <v>36</v>
      </c>
      <c r="G3797" s="137" t="s">
        <v>3154</v>
      </c>
      <c r="H3797" s="13" t="s">
        <v>31</v>
      </c>
      <c r="I3797" s="16">
        <f t="shared" si="196"/>
        <v>0</v>
      </c>
      <c r="J3797" s="126" t="s">
        <v>3154</v>
      </c>
      <c r="K3797" s="17">
        <f>VLOOKUP(A3797,[4]גיליון1!$A$1574:$P$7681,10,0)</f>
        <v>143000</v>
      </c>
      <c r="L3797" s="17">
        <f>VLOOKUP(A3797,'[2]2023'!$A$9:$I$7853,9,0)</f>
        <v>143000</v>
      </c>
      <c r="M3797" s="18">
        <f>VLOOKUP(A3797,[3]data1683177749303!$A$2:$J$6448,10,0)</f>
        <v>0</v>
      </c>
    </row>
    <row r="3798" spans="1:13" ht="15.75" outlineLevel="1">
      <c r="A3798" s="10">
        <v>1811100432</v>
      </c>
      <c r="B3798" s="11">
        <v>432</v>
      </c>
      <c r="C3798" s="19">
        <v>811100</v>
      </c>
      <c r="D3798" s="13">
        <v>1</v>
      </c>
      <c r="E3798" s="136" t="s">
        <v>3154</v>
      </c>
      <c r="F3798" s="15" t="s">
        <v>37</v>
      </c>
      <c r="G3798" s="137" t="s">
        <v>3154</v>
      </c>
      <c r="H3798" s="13" t="s">
        <v>31</v>
      </c>
      <c r="I3798" s="126" t="s">
        <v>3154</v>
      </c>
      <c r="J3798" s="126" t="s">
        <v>3154</v>
      </c>
      <c r="K3798" s="17">
        <f>VLOOKUP(A3798,[4]גיליון1!$A$1574:$P$7681,10,0)</f>
        <v>0</v>
      </c>
      <c r="L3798" s="17">
        <f>VLOOKUP(A3798,'[2]2023'!$A$9:$I$7853,9,0)</f>
        <v>0</v>
      </c>
      <c r="M3798" s="18">
        <f>VLOOKUP(A3798,[3]data1683177749303!$A$2:$J$6448,10,0)</f>
        <v>0</v>
      </c>
    </row>
    <row r="3799" spans="1:13" ht="15.75" outlineLevel="1">
      <c r="A3799" s="10">
        <v>1811100435</v>
      </c>
      <c r="B3799" s="11">
        <v>435</v>
      </c>
      <c r="C3799" s="19">
        <v>811100</v>
      </c>
      <c r="D3799" s="13">
        <v>1</v>
      </c>
      <c r="E3799" s="136" t="s">
        <v>3154</v>
      </c>
      <c r="F3799" s="15" t="s">
        <v>1897</v>
      </c>
      <c r="G3799" s="137" t="s">
        <v>3154</v>
      </c>
      <c r="H3799" s="13" t="s">
        <v>31</v>
      </c>
      <c r="I3799" s="16">
        <f t="shared" si="196"/>
        <v>0</v>
      </c>
      <c r="J3799" s="126" t="s">
        <v>3154</v>
      </c>
      <c r="K3799" s="17">
        <f>VLOOKUP(A3799,[4]גיליון1!$A$1574:$P$7681,10,0)</f>
        <v>855000</v>
      </c>
      <c r="L3799" s="17">
        <f>VLOOKUP(A3799,'[2]2023'!$A$9:$I$7853,9,0)</f>
        <v>855000</v>
      </c>
      <c r="M3799" s="18">
        <f>VLOOKUP(A3799,[3]data1683177749303!$A$2:$J$6448,10,0)</f>
        <v>853249</v>
      </c>
    </row>
    <row r="3800" spans="1:13" ht="15.75" outlineLevel="1">
      <c r="A3800" s="10">
        <v>1811100436</v>
      </c>
      <c r="B3800" s="11">
        <v>436</v>
      </c>
      <c r="C3800" s="19">
        <v>811100</v>
      </c>
      <c r="D3800" s="13">
        <v>1</v>
      </c>
      <c r="E3800" s="136" t="s">
        <v>3154</v>
      </c>
      <c r="F3800" s="15" t="s">
        <v>41</v>
      </c>
      <c r="G3800" s="137" t="s">
        <v>3154</v>
      </c>
      <c r="H3800" s="13" t="s">
        <v>34</v>
      </c>
      <c r="I3800" s="126" t="s">
        <v>3154</v>
      </c>
      <c r="J3800" s="126" t="s">
        <v>3154</v>
      </c>
      <c r="K3800" s="17">
        <f>VLOOKUP(A3800,[4]גיליון1!$A$1574:$P$7681,10,0)</f>
        <v>95000</v>
      </c>
      <c r="L3800" s="17">
        <f>VLOOKUP(A3800,'[2]2023'!$A$9:$I$7853,9,0)</f>
        <v>95000</v>
      </c>
      <c r="M3800" s="18">
        <f>VLOOKUP(A3800,[3]data1683177749303!$A$2:$J$6448,10,0)</f>
        <v>0</v>
      </c>
    </row>
    <row r="3801" spans="1:13" ht="15.75" outlineLevel="1">
      <c r="A3801" s="10">
        <v>1811100437</v>
      </c>
      <c r="B3801" s="11">
        <v>437</v>
      </c>
      <c r="C3801" s="19">
        <v>811100</v>
      </c>
      <c r="D3801" s="13">
        <v>1</v>
      </c>
      <c r="E3801" s="136" t="s">
        <v>3154</v>
      </c>
      <c r="F3801" s="15" t="s">
        <v>1853</v>
      </c>
      <c r="G3801" s="137" t="s">
        <v>3154</v>
      </c>
      <c r="H3801" s="13" t="s">
        <v>31</v>
      </c>
      <c r="I3801" s="16">
        <f t="shared" si="196"/>
        <v>-7.1428571428571397E-2</v>
      </c>
      <c r="J3801" s="126" t="s">
        <v>3154</v>
      </c>
      <c r="K3801" s="17">
        <v>1300</v>
      </c>
      <c r="L3801" s="17">
        <f>VLOOKUP(A3801,'[2]2023'!$A$9:$I$7853,9,0)</f>
        <v>1400</v>
      </c>
      <c r="M3801" s="18">
        <f>VLOOKUP(A3801,[3]data1683177749303!$A$2:$J$6448,10,0)</f>
        <v>3053.7</v>
      </c>
    </row>
    <row r="3802" spans="1:13" ht="15.75" outlineLevel="1">
      <c r="A3802" s="10">
        <v>1811100438</v>
      </c>
      <c r="B3802" s="11">
        <v>438</v>
      </c>
      <c r="C3802" s="19">
        <v>811100</v>
      </c>
      <c r="D3802" s="13">
        <v>1</v>
      </c>
      <c r="E3802" s="136" t="s">
        <v>3154</v>
      </c>
      <c r="F3802" s="15" t="s">
        <v>1898</v>
      </c>
      <c r="G3802" s="137" t="s">
        <v>3154</v>
      </c>
      <c r="H3802" s="13" t="s">
        <v>34</v>
      </c>
      <c r="I3802" s="126" t="s">
        <v>3154</v>
      </c>
      <c r="J3802" s="126" t="s">
        <v>3154</v>
      </c>
      <c r="K3802" s="17">
        <f>VLOOKUP(A3802,[4]גיליון1!$A$1574:$P$7681,10,0)</f>
        <v>0</v>
      </c>
      <c r="L3802" s="17">
        <f>VLOOKUP(A3802,'[2]2023'!$A$9:$I$7853,9,0)</f>
        <v>0</v>
      </c>
      <c r="M3802" s="18">
        <f>VLOOKUP(A3802,[3]data1683177749303!$A$2:$J$6448,10,0)</f>
        <v>0</v>
      </c>
    </row>
    <row r="3803" spans="1:13" ht="15.75" outlineLevel="1">
      <c r="A3803" s="10">
        <v>1811100450</v>
      </c>
      <c r="B3803" s="11">
        <v>450</v>
      </c>
      <c r="C3803" s="19">
        <v>811100</v>
      </c>
      <c r="D3803" s="13">
        <v>1</v>
      </c>
      <c r="E3803" s="136" t="s">
        <v>3154</v>
      </c>
      <c r="F3803" s="39" t="s">
        <v>46</v>
      </c>
      <c r="G3803" s="154" t="s">
        <v>3154</v>
      </c>
      <c r="H3803" s="13" t="s">
        <v>31</v>
      </c>
      <c r="I3803" s="16">
        <f t="shared" si="196"/>
        <v>-9.9999999999999978E-2</v>
      </c>
      <c r="J3803" s="126" t="s">
        <v>3154</v>
      </c>
      <c r="K3803" s="17">
        <f>VLOOKUP(A3803,[4]גיליון1!$A$1574:$P$7681,10,0)</f>
        <v>4500</v>
      </c>
      <c r="L3803" s="17">
        <f>VLOOKUP(A3803,'[2]2023'!$A$9:$I$7853,9,0)</f>
        <v>5000</v>
      </c>
      <c r="M3803" s="18">
        <f>VLOOKUP(A3803,[3]data1683177749303!$A$2:$J$6448,10,0)</f>
        <v>0</v>
      </c>
    </row>
    <row r="3804" spans="1:13" ht="15.75" outlineLevel="1">
      <c r="A3804" s="10">
        <v>1811100451</v>
      </c>
      <c r="B3804" s="11">
        <v>451</v>
      </c>
      <c r="C3804" s="19">
        <v>811100</v>
      </c>
      <c r="D3804" s="13">
        <v>1</v>
      </c>
      <c r="E3804" s="136" t="s">
        <v>3154</v>
      </c>
      <c r="F3804" s="15" t="s">
        <v>47</v>
      </c>
      <c r="G3804" s="137" t="s">
        <v>3154</v>
      </c>
      <c r="H3804" s="13" t="s">
        <v>34</v>
      </c>
      <c r="I3804" s="126" t="s">
        <v>3154</v>
      </c>
      <c r="J3804" s="126" t="s">
        <v>3154</v>
      </c>
      <c r="K3804" s="17">
        <f>VLOOKUP(A3804,[4]גיליון1!$A$1574:$P$7681,10,0)</f>
        <v>3000</v>
      </c>
      <c r="L3804" s="17">
        <f>VLOOKUP(A3804,'[2]2023'!$A$9:$I$7853,9,0)</f>
        <v>0</v>
      </c>
      <c r="M3804" s="18">
        <f>VLOOKUP(A3804,[3]data1683177749303!$A$2:$J$6448,10,0)</f>
        <v>0</v>
      </c>
    </row>
    <row r="3805" spans="1:13" ht="15.75" outlineLevel="1">
      <c r="A3805" s="10">
        <v>1811100470</v>
      </c>
      <c r="B3805" s="11">
        <v>470</v>
      </c>
      <c r="C3805" s="19">
        <v>811100</v>
      </c>
      <c r="D3805" s="13">
        <v>1</v>
      </c>
      <c r="E3805" s="136" t="s">
        <v>3154</v>
      </c>
      <c r="F3805" s="15" t="s">
        <v>48</v>
      </c>
      <c r="G3805" s="137" t="s">
        <v>3154</v>
      </c>
      <c r="H3805" s="13" t="s">
        <v>34</v>
      </c>
      <c r="I3805" s="16">
        <f t="shared" si="196"/>
        <v>-0.10526315789473684</v>
      </c>
      <c r="J3805" s="126" t="s">
        <v>3154</v>
      </c>
      <c r="K3805" s="17">
        <v>5100</v>
      </c>
      <c r="L3805" s="17">
        <f>VLOOKUP(A3805,'[2]2023'!$A$9:$I$7853,9,0)</f>
        <v>5700</v>
      </c>
      <c r="M3805" s="18">
        <f>VLOOKUP(A3805,[3]data1683177749303!$A$2:$J$6448,10,0)</f>
        <v>-751.72</v>
      </c>
    </row>
    <row r="3806" spans="1:13" ht="15.75" outlineLevel="1">
      <c r="A3806" s="10">
        <v>1811100471</v>
      </c>
      <c r="B3806" s="11">
        <v>471</v>
      </c>
      <c r="C3806" s="19">
        <v>811100</v>
      </c>
      <c r="D3806" s="13">
        <v>1</v>
      </c>
      <c r="E3806" s="136" t="s">
        <v>3154</v>
      </c>
      <c r="F3806" s="15" t="s">
        <v>87</v>
      </c>
      <c r="G3806" s="137" t="s">
        <v>3154</v>
      </c>
      <c r="H3806" s="13" t="s">
        <v>34</v>
      </c>
      <c r="I3806" s="16">
        <f t="shared" si="196"/>
        <v>-9.9999999999999978E-2</v>
      </c>
      <c r="J3806" s="126" t="s">
        <v>3154</v>
      </c>
      <c r="K3806" s="17">
        <f>VLOOKUP(A3806,[4]גיליון1!$A$1574:$P$7681,10,0)</f>
        <v>85500</v>
      </c>
      <c r="L3806" s="17">
        <f>VLOOKUP(A3806,'[2]2023'!$A$9:$I$7853,9,0)</f>
        <v>95000</v>
      </c>
      <c r="M3806" s="18">
        <f>VLOOKUP(A3806,[3]data1683177749303!$A$2:$J$6448,10,0)</f>
        <v>81816.800000000003</v>
      </c>
    </row>
    <row r="3807" spans="1:13" ht="15.75" outlineLevel="1">
      <c r="A3807" s="10">
        <v>1811100492</v>
      </c>
      <c r="B3807" s="11">
        <v>492</v>
      </c>
      <c r="C3807" s="19">
        <v>811100</v>
      </c>
      <c r="D3807" s="13">
        <v>1</v>
      </c>
      <c r="E3807" s="136" t="s">
        <v>3154</v>
      </c>
      <c r="F3807" s="15" t="s">
        <v>83</v>
      </c>
      <c r="G3807" s="137" t="s">
        <v>3154</v>
      </c>
      <c r="H3807" s="13" t="s">
        <v>31</v>
      </c>
      <c r="I3807" s="16">
        <f t="shared" si="196"/>
        <v>3.5095579450418191E-2</v>
      </c>
      <c r="J3807" s="126" t="s">
        <v>3154</v>
      </c>
      <c r="K3807" s="17">
        <f>VLOOKUP(A3807,[4]גיליון1!$A$1574:$P$7681,10,0)</f>
        <v>1386200</v>
      </c>
      <c r="L3807" s="17">
        <f>VLOOKUP(A3807,'[2]2023'!$A$9:$I$7853,9,0)</f>
        <v>1339200</v>
      </c>
      <c r="M3807" s="18">
        <f>VLOOKUP(A3807,[3]data1683177749303!$A$2:$J$6448,10,0)</f>
        <v>947061.48</v>
      </c>
    </row>
    <row r="3808" spans="1:13" ht="15.75" outlineLevel="1">
      <c r="A3808" s="10">
        <v>1811100500</v>
      </c>
      <c r="B3808" s="11">
        <v>500</v>
      </c>
      <c r="C3808" s="19">
        <v>811100</v>
      </c>
      <c r="D3808" s="13">
        <v>1</v>
      </c>
      <c r="E3808" s="136" t="s">
        <v>3154</v>
      </c>
      <c r="F3808" s="15" t="s">
        <v>51</v>
      </c>
      <c r="G3808" s="137" t="s">
        <v>3154</v>
      </c>
      <c r="H3808" s="13" t="s">
        <v>11</v>
      </c>
      <c r="I3808" s="126" t="s">
        <v>3154</v>
      </c>
      <c r="J3808" s="126" t="s">
        <v>3154</v>
      </c>
      <c r="K3808" s="17">
        <f>VLOOKUP(A3808,[4]גיליון1!$A$1574:$P$7681,10,0)</f>
        <v>0</v>
      </c>
      <c r="L3808" s="17">
        <f>VLOOKUP(A3808,'[2]2023'!$A$9:$I$7853,9,0)</f>
        <v>0</v>
      </c>
      <c r="M3808" s="140" t="s">
        <v>3154</v>
      </c>
    </row>
    <row r="3809" spans="1:13" ht="15.75" outlineLevel="1">
      <c r="A3809" s="10">
        <v>1811100511</v>
      </c>
      <c r="B3809" s="11">
        <v>511</v>
      </c>
      <c r="C3809" s="19">
        <v>811100</v>
      </c>
      <c r="D3809" s="13">
        <v>1</v>
      </c>
      <c r="E3809" s="136" t="s">
        <v>3154</v>
      </c>
      <c r="F3809" s="15" t="s">
        <v>88</v>
      </c>
      <c r="G3809" s="137" t="s">
        <v>3154</v>
      </c>
      <c r="H3809" s="13" t="s">
        <v>34</v>
      </c>
      <c r="I3809" s="16">
        <f t="shared" si="196"/>
        <v>-0.10089503661513421</v>
      </c>
      <c r="J3809" s="126" t="s">
        <v>3154</v>
      </c>
      <c r="K3809" s="17">
        <v>22100</v>
      </c>
      <c r="L3809" s="17">
        <f>VLOOKUP(A3809,'[2]2023'!$A$9:$I$7853,9,0)</f>
        <v>24580</v>
      </c>
      <c r="M3809" s="18">
        <f>VLOOKUP(A3809,[3]data1683177749303!$A$2:$J$6448,10,0)</f>
        <v>17505.169999999998</v>
      </c>
    </row>
    <row r="3810" spans="1:13" ht="15.75" outlineLevel="1">
      <c r="A3810" s="10">
        <v>1811100512</v>
      </c>
      <c r="B3810" s="11">
        <v>512</v>
      </c>
      <c r="C3810" s="19">
        <v>811100</v>
      </c>
      <c r="D3810" s="13">
        <v>1</v>
      </c>
      <c r="E3810" s="136" t="s">
        <v>3154</v>
      </c>
      <c r="F3810" s="15" t="s">
        <v>89</v>
      </c>
      <c r="G3810" s="137" t="s">
        <v>3154</v>
      </c>
      <c r="H3810" s="13" t="s">
        <v>34</v>
      </c>
      <c r="I3810" s="16">
        <f t="shared" si="196"/>
        <v>-0.10526315789473684</v>
      </c>
      <c r="J3810" s="126" t="s">
        <v>3154</v>
      </c>
      <c r="K3810" s="17">
        <v>1700</v>
      </c>
      <c r="L3810" s="17">
        <f>VLOOKUP(A3810,'[2]2023'!$A$9:$I$7853,9,0)</f>
        <v>1900</v>
      </c>
      <c r="M3810" s="18">
        <f>VLOOKUP(A3810,[3]data1683177749303!$A$2:$J$6448,10,0)</f>
        <v>1010.5</v>
      </c>
    </row>
    <row r="3811" spans="1:13" ht="15.75" outlineLevel="1">
      <c r="A3811" s="10">
        <v>1811100522</v>
      </c>
      <c r="B3811" s="11">
        <v>522</v>
      </c>
      <c r="C3811" s="19">
        <v>811100</v>
      </c>
      <c r="D3811" s="13">
        <v>1</v>
      </c>
      <c r="E3811" s="136" t="s">
        <v>3154</v>
      </c>
      <c r="F3811" s="15" t="s">
        <v>90</v>
      </c>
      <c r="G3811" s="137" t="s">
        <v>3154</v>
      </c>
      <c r="H3811" s="13" t="s">
        <v>34</v>
      </c>
      <c r="I3811" s="16">
        <f t="shared" si="196"/>
        <v>-0.10344827586206895</v>
      </c>
      <c r="J3811" s="126" t="s">
        <v>3154</v>
      </c>
      <c r="K3811" s="17">
        <v>2600</v>
      </c>
      <c r="L3811" s="17">
        <f>VLOOKUP(A3811,'[2]2023'!$A$9:$I$7853,9,0)</f>
        <v>2900</v>
      </c>
      <c r="M3811" s="18">
        <f>VLOOKUP(A3811,[3]data1683177749303!$A$2:$J$6448,10,0)</f>
        <v>1611</v>
      </c>
    </row>
    <row r="3812" spans="1:13" ht="15.75" outlineLevel="1">
      <c r="A3812" s="10">
        <v>1811100540</v>
      </c>
      <c r="B3812" s="11">
        <v>540</v>
      </c>
      <c r="C3812" s="19">
        <v>811100</v>
      </c>
      <c r="D3812" s="13">
        <v>1</v>
      </c>
      <c r="E3812" s="136" t="s">
        <v>3154</v>
      </c>
      <c r="F3812" s="15" t="s">
        <v>53</v>
      </c>
      <c r="G3812" s="137" t="s">
        <v>3154</v>
      </c>
      <c r="H3812" s="13" t="s">
        <v>31</v>
      </c>
      <c r="I3812" s="126" t="s">
        <v>3154</v>
      </c>
      <c r="J3812" s="126" t="s">
        <v>3154</v>
      </c>
      <c r="K3812" s="17">
        <f>VLOOKUP(A3812,[4]גיליון1!$A$1574:$P$7681,10,0)</f>
        <v>0</v>
      </c>
      <c r="L3812" s="17">
        <f>VLOOKUP(A3812,'[2]2023'!$A$9:$I$7853,9,0)</f>
        <v>0</v>
      </c>
      <c r="M3812" s="18">
        <f>VLOOKUP(A3812,[3]data1683177749303!$A$2:$J$6448,10,0)</f>
        <v>0</v>
      </c>
    </row>
    <row r="3813" spans="1:13" ht="15.75" outlineLevel="1">
      <c r="A3813" s="10">
        <v>1811100544</v>
      </c>
      <c r="B3813" s="11">
        <v>544</v>
      </c>
      <c r="C3813" s="19">
        <v>811100</v>
      </c>
      <c r="D3813" s="13">
        <v>1</v>
      </c>
      <c r="E3813" s="136" t="s">
        <v>3154</v>
      </c>
      <c r="F3813" s="15" t="s">
        <v>56</v>
      </c>
      <c r="G3813" s="137" t="s">
        <v>3154</v>
      </c>
      <c r="H3813" s="13" t="s">
        <v>31</v>
      </c>
      <c r="I3813" s="16">
        <f t="shared" si="196"/>
        <v>0</v>
      </c>
      <c r="J3813" s="126" t="s">
        <v>3154</v>
      </c>
      <c r="K3813" s="17">
        <f>VLOOKUP(A3813,[4]גיליון1!$A$1574:$P$7681,10,0)</f>
        <v>59900</v>
      </c>
      <c r="L3813" s="17">
        <f>VLOOKUP(A3813,'[2]2023'!$A$9:$I$7853,9,0)</f>
        <v>59900</v>
      </c>
      <c r="M3813" s="18">
        <f>VLOOKUP(A3813,[3]data1683177749303!$A$2:$J$6448,10,0)</f>
        <v>53020.39</v>
      </c>
    </row>
    <row r="3814" spans="1:13" ht="15.75" outlineLevel="1">
      <c r="A3814" s="10">
        <v>1811100550</v>
      </c>
      <c r="B3814" s="11">
        <v>550</v>
      </c>
      <c r="C3814" s="19">
        <v>811100</v>
      </c>
      <c r="D3814" s="13">
        <v>1</v>
      </c>
      <c r="E3814" s="136" t="s">
        <v>3154</v>
      </c>
      <c r="F3814" s="15" t="s">
        <v>58</v>
      </c>
      <c r="G3814" s="137" t="s">
        <v>3154</v>
      </c>
      <c r="H3814" s="13" t="s">
        <v>34</v>
      </c>
      <c r="I3814" s="126" t="s">
        <v>3154</v>
      </c>
      <c r="J3814" s="126" t="s">
        <v>3154</v>
      </c>
      <c r="K3814" s="17">
        <f>VLOOKUP(A3814,[4]גיליון1!$A$1574:$P$7681,10,0)</f>
        <v>5000</v>
      </c>
      <c r="L3814" s="17">
        <f>VLOOKUP(A3814,'[2]2023'!$A$9:$I$7853,9,0)</f>
        <v>0</v>
      </c>
      <c r="M3814" s="18">
        <f>VLOOKUP(A3814,[3]data1683177749303!$A$2:$J$6448,10,0)</f>
        <v>3690</v>
      </c>
    </row>
    <row r="3815" spans="1:13" ht="15.75" outlineLevel="1">
      <c r="A3815" s="10">
        <v>1811100551</v>
      </c>
      <c r="B3815" s="11">
        <v>551</v>
      </c>
      <c r="C3815" s="19">
        <v>811100</v>
      </c>
      <c r="D3815" s="13">
        <v>1</v>
      </c>
      <c r="E3815" s="136" t="s">
        <v>3154</v>
      </c>
      <c r="F3815" s="15" t="s">
        <v>1324</v>
      </c>
      <c r="G3815" s="137" t="s">
        <v>3154</v>
      </c>
      <c r="H3815" s="13" t="s">
        <v>34</v>
      </c>
      <c r="I3815" s="126" t="s">
        <v>3154</v>
      </c>
      <c r="J3815" s="126" t="s">
        <v>3154</v>
      </c>
      <c r="K3815" s="17">
        <f>VLOOKUP(A3815,[4]גיליון1!$A$1574:$P$7681,10,0)</f>
        <v>0</v>
      </c>
      <c r="L3815" s="17">
        <f>VLOOKUP(A3815,'[2]2023'!$A$9:$I$7853,9,0)</f>
        <v>0</v>
      </c>
      <c r="M3815" s="18">
        <f>VLOOKUP(A3815,[3]data1683177749303!$A$2:$J$6448,10,0)</f>
        <v>0</v>
      </c>
    </row>
    <row r="3816" spans="1:13" ht="15.75" outlineLevel="1">
      <c r="A3816" s="10">
        <v>1811100561</v>
      </c>
      <c r="B3816" s="11">
        <v>561</v>
      </c>
      <c r="C3816" s="19">
        <v>811100</v>
      </c>
      <c r="D3816" s="13">
        <v>1</v>
      </c>
      <c r="E3816" s="136" t="s">
        <v>3154</v>
      </c>
      <c r="F3816" s="15" t="s">
        <v>59</v>
      </c>
      <c r="G3816" s="137" t="s">
        <v>3154</v>
      </c>
      <c r="H3816" s="13" t="s">
        <v>34</v>
      </c>
      <c r="I3816" s="126" t="s">
        <v>3154</v>
      </c>
      <c r="J3816" s="126" t="s">
        <v>3154</v>
      </c>
      <c r="K3816" s="17">
        <f>VLOOKUP(A3816,[4]גיליון1!$A$1574:$P$7681,10,0)</f>
        <v>0</v>
      </c>
      <c r="L3816" s="17">
        <f>VLOOKUP(A3816,'[2]2023'!$A$9:$I$7853,9,0)</f>
        <v>0</v>
      </c>
      <c r="M3816" s="18">
        <f>VLOOKUP(A3816,[3]data1683177749303!$A$2:$J$6448,10,0)</f>
        <v>0</v>
      </c>
    </row>
    <row r="3817" spans="1:13" s="97" customFormat="1" ht="15.75" outlineLevel="1">
      <c r="A3817" s="10">
        <v>1811100562</v>
      </c>
      <c r="B3817" s="11">
        <v>562</v>
      </c>
      <c r="C3817" s="19">
        <v>811100</v>
      </c>
      <c r="D3817" s="13">
        <v>1</v>
      </c>
      <c r="E3817" s="136" t="s">
        <v>3154</v>
      </c>
      <c r="F3817" s="15" t="s">
        <v>60</v>
      </c>
      <c r="G3817" s="137" t="s">
        <v>3154</v>
      </c>
      <c r="H3817" s="13" t="s">
        <v>34</v>
      </c>
      <c r="I3817" s="16">
        <f t="shared" si="196"/>
        <v>-9.6153846153846145E-2</v>
      </c>
      <c r="J3817" s="126" t="s">
        <v>3154</v>
      </c>
      <c r="K3817" s="17">
        <v>4700</v>
      </c>
      <c r="L3817" s="17">
        <f>VLOOKUP(A3817,'[2]2023'!$A$9:$I$7853,9,0)</f>
        <v>5200</v>
      </c>
      <c r="M3817" s="18">
        <f>VLOOKUP(A3817,[3]data1683177749303!$A$2:$J$6448,10,0)</f>
        <v>5199.6000000000004</v>
      </c>
    </row>
    <row r="3818" spans="1:13" ht="15.75" outlineLevel="1">
      <c r="A3818" s="10">
        <v>1811100570</v>
      </c>
      <c r="B3818" s="11">
        <v>570</v>
      </c>
      <c r="C3818" s="19">
        <v>811100</v>
      </c>
      <c r="D3818" s="13">
        <v>1</v>
      </c>
      <c r="E3818" s="136" t="s">
        <v>3154</v>
      </c>
      <c r="F3818" s="15" t="s">
        <v>3083</v>
      </c>
      <c r="G3818" s="137" t="s">
        <v>3154</v>
      </c>
      <c r="H3818" s="13" t="s">
        <v>34</v>
      </c>
      <c r="I3818" s="126" t="s">
        <v>3154</v>
      </c>
      <c r="J3818" s="126" t="s">
        <v>3154</v>
      </c>
      <c r="K3818" s="17">
        <f>VLOOKUP(A3818,[4]גיליון1!$A$1574:$P$7681,10,0)</f>
        <v>0</v>
      </c>
      <c r="L3818" s="139" t="s">
        <v>3154</v>
      </c>
      <c r="M3818" s="140" t="s">
        <v>3154</v>
      </c>
    </row>
    <row r="3819" spans="1:13" ht="15.75" outlineLevel="1">
      <c r="A3819" s="10">
        <v>1811100571</v>
      </c>
      <c r="B3819" s="11">
        <v>571</v>
      </c>
      <c r="C3819" s="19">
        <v>811100</v>
      </c>
      <c r="D3819" s="13">
        <v>1</v>
      </c>
      <c r="E3819" s="136" t="s">
        <v>3154</v>
      </c>
      <c r="F3819" s="15" t="s">
        <v>91</v>
      </c>
      <c r="G3819" s="137" t="s">
        <v>3154</v>
      </c>
      <c r="H3819" s="13" t="s">
        <v>31</v>
      </c>
      <c r="I3819" s="16">
        <f t="shared" si="196"/>
        <v>0</v>
      </c>
      <c r="J3819" s="126" t="s">
        <v>3154</v>
      </c>
      <c r="K3819" s="17">
        <f>VLOOKUP(A3819,[4]גיליון1!$A$1574:$P$7681,10,0)</f>
        <v>525100</v>
      </c>
      <c r="L3819" s="17">
        <f>VLOOKUP(A3819,'[2]2023'!$A$9:$I$7853,9,0)</f>
        <v>525100</v>
      </c>
      <c r="M3819" s="18">
        <f>VLOOKUP(A3819,[3]data1683177749303!$A$2:$J$6448,10,0)</f>
        <v>440100</v>
      </c>
    </row>
    <row r="3820" spans="1:13" ht="15.75" outlineLevel="1">
      <c r="A3820" s="10">
        <v>1811100580</v>
      </c>
      <c r="B3820" s="11">
        <v>580</v>
      </c>
      <c r="C3820" s="19">
        <v>811100</v>
      </c>
      <c r="D3820" s="13">
        <v>1</v>
      </c>
      <c r="E3820" s="136" t="s">
        <v>3154</v>
      </c>
      <c r="F3820" s="15" t="s">
        <v>1899</v>
      </c>
      <c r="G3820" s="137" t="s">
        <v>3154</v>
      </c>
      <c r="H3820" s="13" t="s">
        <v>34</v>
      </c>
      <c r="I3820" s="16">
        <f t="shared" si="196"/>
        <v>0.25</v>
      </c>
      <c r="J3820" s="126" t="s">
        <v>3154</v>
      </c>
      <c r="K3820" s="17">
        <f>VLOOKUP(A3820,[4]גיליון1!$A$1574:$P$7681,10,0)</f>
        <v>350000</v>
      </c>
      <c r="L3820" s="17">
        <f>VLOOKUP(A3820,'[2]2023'!$A$9:$I$7853,9,0)</f>
        <v>280000</v>
      </c>
      <c r="M3820" s="18">
        <f>VLOOKUP(A3820,[3]data1683177749303!$A$2:$J$6448,10,0)</f>
        <v>332241</v>
      </c>
    </row>
    <row r="3821" spans="1:13" ht="15.75" outlineLevel="1">
      <c r="A3821" s="10">
        <v>1811100583</v>
      </c>
      <c r="B3821" s="11">
        <v>583</v>
      </c>
      <c r="C3821" s="19">
        <v>811100</v>
      </c>
      <c r="D3821" s="13">
        <v>1</v>
      </c>
      <c r="E3821" s="136" t="s">
        <v>3154</v>
      </c>
      <c r="F3821" s="15" t="s">
        <v>1900</v>
      </c>
      <c r="G3821" s="137" t="s">
        <v>3154</v>
      </c>
      <c r="H3821" s="13" t="s">
        <v>34</v>
      </c>
      <c r="I3821" s="16">
        <f t="shared" si="196"/>
        <v>-5.2631578947368474E-2</v>
      </c>
      <c r="J3821" s="126" t="s">
        <v>3154</v>
      </c>
      <c r="K3821" s="17">
        <f>VLOOKUP(A3821,[4]גיליון1!$A$1574:$P$7681,10,0)</f>
        <v>45000</v>
      </c>
      <c r="L3821" s="17">
        <f>VLOOKUP(A3821,'[2]2023'!$A$9:$I$7853,9,0)</f>
        <v>47500</v>
      </c>
      <c r="M3821" s="18">
        <f>VLOOKUP(A3821,[3]data1683177749303!$A$2:$J$6448,10,0)</f>
        <v>50927</v>
      </c>
    </row>
    <row r="3822" spans="1:13" ht="15.75" outlineLevel="1">
      <c r="A3822" s="10">
        <v>1811100596</v>
      </c>
      <c r="B3822" s="11">
        <v>596</v>
      </c>
      <c r="C3822" s="19">
        <v>811100</v>
      </c>
      <c r="D3822" s="13">
        <v>1</v>
      </c>
      <c r="E3822" s="136" t="s">
        <v>3154</v>
      </c>
      <c r="F3822" s="15" t="s">
        <v>92</v>
      </c>
      <c r="G3822" s="137" t="s">
        <v>3154</v>
      </c>
      <c r="H3822" s="13" t="s">
        <v>31</v>
      </c>
      <c r="I3822" s="16">
        <f t="shared" si="196"/>
        <v>0.40123456790123457</v>
      </c>
      <c r="J3822" s="126" t="s">
        <v>3154</v>
      </c>
      <c r="K3822" s="17">
        <f>VLOOKUP(A3822,[4]גיליון1!$A$1574:$P$7681,10,0)</f>
        <v>22700</v>
      </c>
      <c r="L3822" s="17">
        <f>VLOOKUP(A3822,'[2]2023'!$A$9:$I$7853,9,0)</f>
        <v>16200</v>
      </c>
      <c r="M3822" s="18">
        <f>VLOOKUP(A3822,[3]data1683177749303!$A$2:$J$6448,10,0)</f>
        <v>9960</v>
      </c>
    </row>
    <row r="3823" spans="1:13" ht="15.75" outlineLevel="1">
      <c r="A3823" s="10">
        <v>1811100700</v>
      </c>
      <c r="B3823" s="11">
        <v>700</v>
      </c>
      <c r="C3823" s="19">
        <v>811100</v>
      </c>
      <c r="D3823" s="13">
        <v>1</v>
      </c>
      <c r="E3823" s="136" t="s">
        <v>3154</v>
      </c>
      <c r="F3823" s="15" t="s">
        <v>61</v>
      </c>
      <c r="G3823" s="137" t="s">
        <v>3154</v>
      </c>
      <c r="H3823" s="13" t="s">
        <v>11</v>
      </c>
      <c r="I3823" s="126" t="s">
        <v>3154</v>
      </c>
      <c r="J3823" s="126" t="s">
        <v>3154</v>
      </c>
      <c r="K3823" s="17">
        <f>VLOOKUP(A3823,[4]גיליון1!$A$1574:$P$7681,10,0)</f>
        <v>0</v>
      </c>
      <c r="L3823" s="17">
        <f>VLOOKUP(A3823,'[2]2023'!$A$9:$I$7853,9,0)</f>
        <v>0</v>
      </c>
      <c r="M3823" s="140" t="s">
        <v>3154</v>
      </c>
    </row>
    <row r="3824" spans="1:13" s="97" customFormat="1" ht="15.75" outlineLevel="1">
      <c r="A3824" s="10">
        <v>1811100710</v>
      </c>
      <c r="B3824" s="11">
        <v>710</v>
      </c>
      <c r="C3824" s="19">
        <v>811100</v>
      </c>
      <c r="D3824" s="13">
        <v>1</v>
      </c>
      <c r="E3824" s="136" t="s">
        <v>3154</v>
      </c>
      <c r="F3824" s="15" t="s">
        <v>1901</v>
      </c>
      <c r="G3824" s="137" t="s">
        <v>3154</v>
      </c>
      <c r="H3824" s="13" t="s">
        <v>34</v>
      </c>
      <c r="I3824" s="16">
        <f t="shared" si="196"/>
        <v>-9.9999999999999978E-2</v>
      </c>
      <c r="J3824" s="126" t="s">
        <v>3154</v>
      </c>
      <c r="K3824" s="17">
        <f>VLOOKUP(A3824,[4]גיליון1!$A$1574:$P$7681,10,0)</f>
        <v>85500</v>
      </c>
      <c r="L3824" s="17">
        <f>VLOOKUP(A3824,'[2]2023'!$A$9:$I$7853,9,0)</f>
        <v>95000</v>
      </c>
      <c r="M3824" s="18">
        <f>VLOOKUP(A3824,[3]data1683177749303!$A$2:$J$6448,10,0)</f>
        <v>233093.36</v>
      </c>
    </row>
    <row r="3825" spans="1:13" ht="15.75" outlineLevel="1">
      <c r="A3825" s="10">
        <v>1811100729</v>
      </c>
      <c r="B3825" s="11">
        <v>729</v>
      </c>
      <c r="C3825" s="19">
        <v>811100</v>
      </c>
      <c r="D3825" s="13">
        <v>1</v>
      </c>
      <c r="E3825" s="136" t="s">
        <v>3154</v>
      </c>
      <c r="F3825" s="15" t="s">
        <v>1902</v>
      </c>
      <c r="G3825" s="137" t="s">
        <v>3154</v>
      </c>
      <c r="H3825" s="13" t="s">
        <v>34</v>
      </c>
      <c r="I3825" s="16">
        <f t="shared" si="196"/>
        <v>-9.9999999999999978E-2</v>
      </c>
      <c r="J3825" s="139" t="s">
        <v>3154</v>
      </c>
      <c r="K3825" s="17">
        <f>VLOOKUP(A3825,[4]גיליון1!$A$1574:$P$7681,10,0)</f>
        <v>810000</v>
      </c>
      <c r="L3825" s="17">
        <f>VLOOKUP(A3825,'[2]2023'!$A$9:$I$7853,9,0)</f>
        <v>900000</v>
      </c>
      <c r="M3825" s="18">
        <f>VLOOKUP(A3825,[3]data1683177749303!$A$2:$J$6448,10,0)</f>
        <v>244721.94</v>
      </c>
    </row>
    <row r="3826" spans="1:13" ht="15.75" outlineLevel="1">
      <c r="A3826" s="10">
        <v>1811100745</v>
      </c>
      <c r="B3826" s="11">
        <v>745</v>
      </c>
      <c r="C3826" s="19">
        <v>811100</v>
      </c>
      <c r="D3826" s="13">
        <v>1</v>
      </c>
      <c r="E3826" s="136" t="s">
        <v>3154</v>
      </c>
      <c r="F3826" s="15" t="s">
        <v>1903</v>
      </c>
      <c r="G3826" s="137" t="s">
        <v>3154</v>
      </c>
      <c r="H3826" s="13" t="s">
        <v>31</v>
      </c>
      <c r="I3826" s="126" t="s">
        <v>3154</v>
      </c>
      <c r="J3826" s="126" t="s">
        <v>3154</v>
      </c>
      <c r="K3826" s="17">
        <f>VLOOKUP(A3826,[4]גיליון1!$A$1574:$P$7681,10,0)</f>
        <v>0</v>
      </c>
      <c r="L3826" s="17">
        <f>VLOOKUP(A3826,'[2]2023'!$A$9:$I$7853,9,0)</f>
        <v>0</v>
      </c>
      <c r="M3826" s="18">
        <f>VLOOKUP(A3826,[3]data1683177749303!$A$2:$J$6448,10,0)</f>
        <v>0</v>
      </c>
    </row>
    <row r="3827" spans="1:13" ht="15.75" outlineLevel="1">
      <c r="A3827" s="10">
        <v>1811100750</v>
      </c>
      <c r="B3827" s="11">
        <v>750</v>
      </c>
      <c r="C3827" s="19">
        <v>811100</v>
      </c>
      <c r="D3827" s="13">
        <v>1</v>
      </c>
      <c r="E3827" s="136" t="s">
        <v>3154</v>
      </c>
      <c r="F3827" s="15" t="s">
        <v>1904</v>
      </c>
      <c r="G3827" s="137" t="s">
        <v>3154</v>
      </c>
      <c r="H3827" s="13" t="s">
        <v>31</v>
      </c>
      <c r="I3827" s="126" t="s">
        <v>3154</v>
      </c>
      <c r="J3827" s="126" t="s">
        <v>3154</v>
      </c>
      <c r="K3827" s="17">
        <f>VLOOKUP(A3827,[4]גיליון1!$A$1574:$P$7681,10,0)</f>
        <v>265000</v>
      </c>
      <c r="L3827" s="17">
        <f>VLOOKUP(A3827,'[2]2023'!$A$9:$I$7853,9,0)</f>
        <v>265000</v>
      </c>
      <c r="M3827" s="18">
        <f>VLOOKUP(A3827,[3]data1683177749303!$A$2:$J$6448,10,0)</f>
        <v>40951</v>
      </c>
    </row>
    <row r="3828" spans="1:13" ht="15.75" outlineLevel="1">
      <c r="A3828" s="10">
        <v>1811100751</v>
      </c>
      <c r="B3828" s="11">
        <v>751</v>
      </c>
      <c r="C3828" s="19">
        <v>811100</v>
      </c>
      <c r="D3828" s="13">
        <v>1</v>
      </c>
      <c r="E3828" s="136" t="s">
        <v>3154</v>
      </c>
      <c r="F3828" s="15" t="s">
        <v>1863</v>
      </c>
      <c r="G3828" s="137" t="s">
        <v>3154</v>
      </c>
      <c r="H3828" s="13" t="s">
        <v>34</v>
      </c>
      <c r="I3828" s="16">
        <f t="shared" si="196"/>
        <v>-9.9999999999999978E-2</v>
      </c>
      <c r="J3828" s="126" t="s">
        <v>3154</v>
      </c>
      <c r="K3828" s="17">
        <f>VLOOKUP(A3828,[4]גיליון1!$A$1574:$P$7681,10,0)</f>
        <v>51300</v>
      </c>
      <c r="L3828" s="17">
        <f>VLOOKUP(A3828,'[2]2023'!$A$9:$I$7853,9,0)</f>
        <v>57000</v>
      </c>
      <c r="M3828" s="18">
        <f>VLOOKUP(A3828,[3]data1683177749303!$A$2:$J$6448,10,0)</f>
        <v>25331.9</v>
      </c>
    </row>
    <row r="3829" spans="1:13" ht="15.75" outlineLevel="1">
      <c r="A3829" s="10">
        <v>1811100752</v>
      </c>
      <c r="B3829" s="11">
        <v>752</v>
      </c>
      <c r="C3829" s="19">
        <v>811100</v>
      </c>
      <c r="D3829" s="13">
        <v>1</v>
      </c>
      <c r="E3829" s="136" t="s">
        <v>3154</v>
      </c>
      <c r="F3829" s="15" t="s">
        <v>69</v>
      </c>
      <c r="G3829" s="137" t="s">
        <v>3154</v>
      </c>
      <c r="H3829" s="13" t="s">
        <v>31</v>
      </c>
      <c r="I3829" s="16">
        <f t="shared" si="196"/>
        <v>-0.31192660550458717</v>
      </c>
      <c r="J3829" s="126" t="s">
        <v>3154</v>
      </c>
      <c r="K3829" s="17">
        <f>VLOOKUP(A3829,[4]גיליון1!$A$1574:$P$7681,10,0)</f>
        <v>300000</v>
      </c>
      <c r="L3829" s="17">
        <f>VLOOKUP(A3829,'[2]2023'!$A$9:$I$7853,9,0)</f>
        <v>436000</v>
      </c>
      <c r="M3829" s="18">
        <f>VLOOKUP(A3829,[3]data1683177749303!$A$2:$J$6448,10,0)</f>
        <v>191051.54</v>
      </c>
    </row>
    <row r="3830" spans="1:13" ht="15.75" outlineLevel="1">
      <c r="A3830" s="10">
        <v>1811100753</v>
      </c>
      <c r="B3830" s="11">
        <v>753</v>
      </c>
      <c r="C3830" s="19">
        <v>811100</v>
      </c>
      <c r="D3830" s="13">
        <v>1</v>
      </c>
      <c r="E3830" s="136" t="s">
        <v>3154</v>
      </c>
      <c r="F3830" s="15" t="s">
        <v>28</v>
      </c>
      <c r="G3830" s="137" t="s">
        <v>3154</v>
      </c>
      <c r="H3830" s="13" t="s">
        <v>31</v>
      </c>
      <c r="I3830" s="126" t="s">
        <v>3154</v>
      </c>
      <c r="J3830" s="126" t="s">
        <v>3154</v>
      </c>
      <c r="K3830" s="17">
        <f>VLOOKUP(A3830,[4]גיליון1!$A$1574:$P$7681,10,0)</f>
        <v>0</v>
      </c>
      <c r="L3830" s="17">
        <f>VLOOKUP(A3830,'[2]2023'!$A$9:$I$7853,9,0)</f>
        <v>0</v>
      </c>
      <c r="M3830" s="18">
        <f>VLOOKUP(A3830,[3]data1683177749303!$A$2:$J$6448,10,0)</f>
        <v>0</v>
      </c>
    </row>
    <row r="3831" spans="1:13" ht="15.75" outlineLevel="1">
      <c r="A3831" s="10">
        <v>1811100754</v>
      </c>
      <c r="B3831" s="11">
        <v>754</v>
      </c>
      <c r="C3831" s="19">
        <v>811100</v>
      </c>
      <c r="D3831" s="13">
        <v>1</v>
      </c>
      <c r="E3831" s="136" t="s">
        <v>3154</v>
      </c>
      <c r="F3831" s="15" t="s">
        <v>1905</v>
      </c>
      <c r="G3831" s="137" t="s">
        <v>3154</v>
      </c>
      <c r="H3831" s="13" t="s">
        <v>34</v>
      </c>
      <c r="I3831" s="126" t="s">
        <v>3154</v>
      </c>
      <c r="J3831" s="126" t="s">
        <v>3154</v>
      </c>
      <c r="K3831" s="17">
        <f>VLOOKUP(A3831,[4]גיליון1!$A$1574:$P$7681,10,0)</f>
        <v>0</v>
      </c>
      <c r="L3831" s="17">
        <f>VLOOKUP(A3831,'[2]2023'!$A$9:$I$7853,9,0)</f>
        <v>0</v>
      </c>
      <c r="M3831" s="18">
        <f>VLOOKUP(A3831,[3]data1683177749303!$A$2:$J$6448,10,0)</f>
        <v>0</v>
      </c>
    </row>
    <row r="3832" spans="1:13" ht="15.75" outlineLevel="1">
      <c r="A3832" s="10">
        <v>1811100756</v>
      </c>
      <c r="B3832" s="11">
        <v>756</v>
      </c>
      <c r="C3832" s="19">
        <v>811100</v>
      </c>
      <c r="D3832" s="13">
        <v>1</v>
      </c>
      <c r="E3832" s="136" t="s">
        <v>3154</v>
      </c>
      <c r="F3832" s="48" t="s">
        <v>70</v>
      </c>
      <c r="G3832" s="165" t="s">
        <v>3154</v>
      </c>
      <c r="H3832" s="13" t="s">
        <v>31</v>
      </c>
      <c r="I3832" s="16">
        <f t="shared" si="196"/>
        <v>0</v>
      </c>
      <c r="J3832" s="126" t="s">
        <v>3154</v>
      </c>
      <c r="K3832" s="17">
        <f>VLOOKUP(A3832,[4]גיליון1!$A$1574:$P$7681,10,0)</f>
        <v>220000</v>
      </c>
      <c r="L3832" s="17">
        <f>VLOOKUP(A3832,'[2]2023'!$A$9:$I$7853,9,0)</f>
        <v>220000</v>
      </c>
      <c r="M3832" s="18">
        <f>VLOOKUP(A3832,[3]data1683177749303!$A$2:$J$6448,10,0)</f>
        <v>182980.23</v>
      </c>
    </row>
    <row r="3833" spans="1:13" ht="15.75" outlineLevel="1">
      <c r="A3833" s="10">
        <v>1811100757</v>
      </c>
      <c r="B3833" s="11">
        <v>757</v>
      </c>
      <c r="C3833" s="19">
        <v>811100</v>
      </c>
      <c r="D3833" s="13">
        <v>1</v>
      </c>
      <c r="E3833" s="136" t="s">
        <v>3154</v>
      </c>
      <c r="F3833" s="15" t="s">
        <v>1906</v>
      </c>
      <c r="G3833" s="137" t="s">
        <v>3154</v>
      </c>
      <c r="H3833" s="13" t="s">
        <v>31</v>
      </c>
      <c r="I3833" s="126" t="s">
        <v>3154</v>
      </c>
      <c r="J3833" s="126" t="s">
        <v>3154</v>
      </c>
      <c r="K3833" s="17">
        <f>VLOOKUP(A3833,[4]גיליון1!$A$1574:$P$7681,10,0)</f>
        <v>0</v>
      </c>
      <c r="L3833" s="17">
        <f>VLOOKUP(A3833,'[2]2023'!$A$9:$I$7853,9,0)</f>
        <v>0</v>
      </c>
      <c r="M3833" s="18">
        <f>VLOOKUP(A3833,[3]data1683177749303!$A$2:$J$6448,10,0)</f>
        <v>0</v>
      </c>
    </row>
    <row r="3834" spans="1:13" ht="15.75" outlineLevel="1">
      <c r="A3834" s="10">
        <v>1811100758</v>
      </c>
      <c r="B3834" s="11">
        <v>758</v>
      </c>
      <c r="C3834" s="19">
        <v>811100</v>
      </c>
      <c r="D3834" s="13">
        <v>1</v>
      </c>
      <c r="E3834" s="136" t="s">
        <v>3154</v>
      </c>
      <c r="F3834" s="15" t="s">
        <v>1907</v>
      </c>
      <c r="G3834" s="137" t="s">
        <v>3154</v>
      </c>
      <c r="H3834" s="13" t="s">
        <v>34</v>
      </c>
      <c r="I3834" s="126" t="s">
        <v>3154</v>
      </c>
      <c r="J3834" s="126" t="s">
        <v>3154</v>
      </c>
      <c r="K3834" s="17">
        <f>VLOOKUP(A3834,[4]גיליון1!$A$1574:$P$7681,10,0)</f>
        <v>0</v>
      </c>
      <c r="L3834" s="17">
        <f>VLOOKUP(A3834,'[2]2023'!$A$9:$I$7853,9,0)</f>
        <v>0</v>
      </c>
      <c r="M3834" s="18">
        <f>VLOOKUP(A3834,[3]data1683177749303!$A$2:$J$6448,10,0)</f>
        <v>0</v>
      </c>
    </row>
    <row r="3835" spans="1:13" ht="15.75" outlineLevel="1">
      <c r="A3835" s="10">
        <v>1811100759</v>
      </c>
      <c r="B3835" s="11">
        <v>759</v>
      </c>
      <c r="C3835" s="19">
        <v>811100</v>
      </c>
      <c r="D3835" s="13">
        <v>1</v>
      </c>
      <c r="E3835" s="136" t="s">
        <v>3154</v>
      </c>
      <c r="F3835" s="15" t="s">
        <v>1908</v>
      </c>
      <c r="G3835" s="137" t="s">
        <v>3154</v>
      </c>
      <c r="H3835" s="13" t="s">
        <v>34</v>
      </c>
      <c r="I3835" s="16">
        <f t="shared" si="196"/>
        <v>0</v>
      </c>
      <c r="J3835" s="126" t="s">
        <v>3154</v>
      </c>
      <c r="K3835" s="17">
        <f>VLOOKUP(A3835,[4]גיליון1!$A$1574:$P$7681,10,0)</f>
        <v>1099000</v>
      </c>
      <c r="L3835" s="17">
        <f>VLOOKUP(A3835,'[2]2023'!$A$9:$I$7853,9,0)</f>
        <v>1099000</v>
      </c>
      <c r="M3835" s="18">
        <f>VLOOKUP(A3835,[3]data1683177749303!$A$2:$J$6448,10,0)</f>
        <v>746771</v>
      </c>
    </row>
    <row r="3836" spans="1:13" ht="15.75" outlineLevel="1">
      <c r="A3836" s="10">
        <v>1811100763</v>
      </c>
      <c r="B3836" s="11">
        <v>763</v>
      </c>
      <c r="C3836" s="19">
        <v>811100</v>
      </c>
      <c r="D3836" s="13">
        <v>1</v>
      </c>
      <c r="E3836" s="136" t="s">
        <v>3154</v>
      </c>
      <c r="F3836" s="15" t="s">
        <v>116</v>
      </c>
      <c r="G3836" s="137" t="s">
        <v>3154</v>
      </c>
      <c r="H3836" s="13" t="s">
        <v>31</v>
      </c>
      <c r="I3836" s="126" t="s">
        <v>3154</v>
      </c>
      <c r="J3836" s="126" t="s">
        <v>3154</v>
      </c>
      <c r="K3836" s="17">
        <f>VLOOKUP(A3836,[4]גיליון1!$A$1574:$P$7681,10,0)</f>
        <v>0</v>
      </c>
      <c r="L3836" s="17">
        <f>VLOOKUP(A3836,'[2]2023'!$A$9:$I$7853,9,0)</f>
        <v>0</v>
      </c>
      <c r="M3836" s="18">
        <f>VLOOKUP(A3836,[3]data1683177749303!$A$2:$J$6448,10,0)</f>
        <v>0</v>
      </c>
    </row>
    <row r="3837" spans="1:13" ht="15.75" outlineLevel="1">
      <c r="A3837" s="10">
        <v>1811100780</v>
      </c>
      <c r="B3837" s="11">
        <v>780</v>
      </c>
      <c r="C3837" s="19">
        <v>811100</v>
      </c>
      <c r="D3837" s="13">
        <v>1</v>
      </c>
      <c r="E3837" s="136" t="s">
        <v>3154</v>
      </c>
      <c r="F3837" s="15" t="s">
        <v>1909</v>
      </c>
      <c r="G3837" s="137" t="s">
        <v>3154</v>
      </c>
      <c r="H3837" s="13" t="s">
        <v>34</v>
      </c>
      <c r="I3837" s="16">
        <f t="shared" si="196"/>
        <v>-9.8245614035087692E-2</v>
      </c>
      <c r="J3837" s="126" t="s">
        <v>3154</v>
      </c>
      <c r="K3837" s="17">
        <v>25700</v>
      </c>
      <c r="L3837" s="17">
        <f>VLOOKUP(A3837,'[2]2023'!$A$9:$I$7853,9,0)</f>
        <v>28500</v>
      </c>
      <c r="M3837" s="18">
        <f>VLOOKUP(A3837,[3]data1683177749303!$A$2:$J$6448,10,0)</f>
        <v>24665.53</v>
      </c>
    </row>
    <row r="3838" spans="1:13" ht="15.75" outlineLevel="1">
      <c r="A3838" s="10">
        <v>1811100781</v>
      </c>
      <c r="B3838" s="11">
        <v>781</v>
      </c>
      <c r="C3838" s="19">
        <v>811100</v>
      </c>
      <c r="D3838" s="13">
        <v>1</v>
      </c>
      <c r="E3838" s="136" t="s">
        <v>3154</v>
      </c>
      <c r="F3838" s="15" t="s">
        <v>1209</v>
      </c>
      <c r="G3838" s="137" t="s">
        <v>3154</v>
      </c>
      <c r="H3838" s="13" t="s">
        <v>34</v>
      </c>
      <c r="I3838" s="16">
        <f t="shared" si="196"/>
        <v>0</v>
      </c>
      <c r="J3838" s="126" t="s">
        <v>3154</v>
      </c>
      <c r="K3838" s="17">
        <f>VLOOKUP(A3838,[4]גיליון1!$A$1574:$P$7681,10,0)</f>
        <v>40000</v>
      </c>
      <c r="L3838" s="17">
        <f>VLOOKUP(A3838,'[2]2023'!$A$9:$I$7853,9,0)</f>
        <v>40000</v>
      </c>
      <c r="M3838" s="18">
        <f>VLOOKUP(A3838,[3]data1683177749303!$A$2:$J$6448,10,0)</f>
        <v>24999.3</v>
      </c>
    </row>
    <row r="3839" spans="1:13" ht="15.75" outlineLevel="1">
      <c r="A3839" s="10">
        <v>1811100782</v>
      </c>
      <c r="B3839" s="11">
        <v>782</v>
      </c>
      <c r="C3839" s="19">
        <v>811100</v>
      </c>
      <c r="D3839" s="13">
        <v>1</v>
      </c>
      <c r="E3839" s="136" t="s">
        <v>3154</v>
      </c>
      <c r="F3839" s="15" t="s">
        <v>1910</v>
      </c>
      <c r="G3839" s="137" t="s">
        <v>3154</v>
      </c>
      <c r="H3839" s="13" t="s">
        <v>34</v>
      </c>
      <c r="I3839" s="16">
        <f t="shared" si="196"/>
        <v>-9.9999999999999978E-2</v>
      </c>
      <c r="J3839" s="126" t="s">
        <v>3154</v>
      </c>
      <c r="K3839" s="17">
        <f>VLOOKUP(A3839,[4]גיליון1!$A$1574:$P$7681,10,0)</f>
        <v>427500</v>
      </c>
      <c r="L3839" s="17">
        <f>VLOOKUP(A3839,'[2]2023'!$A$9:$I$7853,9,0)</f>
        <v>475000</v>
      </c>
      <c r="M3839" s="18">
        <f>VLOOKUP(A3839,[3]data1683177749303!$A$2:$J$6448,10,0)</f>
        <v>418190</v>
      </c>
    </row>
    <row r="3840" spans="1:13" ht="15.75" outlineLevel="1">
      <c r="A3840" s="10">
        <v>1811100783</v>
      </c>
      <c r="B3840" s="11">
        <v>783</v>
      </c>
      <c r="C3840" s="19">
        <v>811100</v>
      </c>
      <c r="D3840" s="13">
        <v>1</v>
      </c>
      <c r="E3840" s="136" t="s">
        <v>3154</v>
      </c>
      <c r="F3840" s="15" t="s">
        <v>1911</v>
      </c>
      <c r="G3840" s="137" t="s">
        <v>3154</v>
      </c>
      <c r="H3840" s="13" t="s">
        <v>34</v>
      </c>
      <c r="I3840" s="16">
        <f t="shared" si="196"/>
        <v>-0.10144927536231885</v>
      </c>
      <c r="J3840" s="126" t="s">
        <v>3154</v>
      </c>
      <c r="K3840" s="17">
        <v>6200</v>
      </c>
      <c r="L3840" s="17">
        <f>VLOOKUP(A3840,'[2]2023'!$A$9:$I$7853,9,0)</f>
        <v>6900</v>
      </c>
      <c r="M3840" s="18">
        <f>VLOOKUP(A3840,[3]data1683177749303!$A$2:$J$6448,10,0)</f>
        <v>0</v>
      </c>
    </row>
    <row r="3841" spans="1:13" ht="15.75" outlineLevel="1">
      <c r="A3841" s="10">
        <v>1811100784</v>
      </c>
      <c r="B3841" s="11">
        <v>784</v>
      </c>
      <c r="C3841" s="19">
        <v>811100</v>
      </c>
      <c r="D3841" s="13">
        <v>1</v>
      </c>
      <c r="E3841" s="136" t="s">
        <v>3154</v>
      </c>
      <c r="F3841" s="15" t="s">
        <v>1912</v>
      </c>
      <c r="G3841" s="137" t="s">
        <v>3154</v>
      </c>
      <c r="H3841" s="13" t="s">
        <v>34</v>
      </c>
      <c r="I3841" s="16">
        <f t="shared" si="196"/>
        <v>-9.9999999999999978E-2</v>
      </c>
      <c r="J3841" s="126" t="s">
        <v>3154</v>
      </c>
      <c r="K3841" s="17">
        <f>VLOOKUP(A3841,[4]גיליון1!$A$1574:$P$7681,10,0)</f>
        <v>51300</v>
      </c>
      <c r="L3841" s="17">
        <f>VLOOKUP(A3841,'[2]2023'!$A$9:$I$7853,9,0)</f>
        <v>57000</v>
      </c>
      <c r="M3841" s="18">
        <f>VLOOKUP(A3841,[3]data1683177749303!$A$2:$J$6448,10,0)</f>
        <v>22204.22</v>
      </c>
    </row>
    <row r="3842" spans="1:13" ht="15.75" outlineLevel="1">
      <c r="A3842" s="10">
        <v>1811100785</v>
      </c>
      <c r="B3842" s="11">
        <v>785</v>
      </c>
      <c r="C3842" s="19">
        <v>811100</v>
      </c>
      <c r="D3842" s="13">
        <v>1</v>
      </c>
      <c r="E3842" s="136" t="s">
        <v>3154</v>
      </c>
      <c r="F3842" s="15" t="s">
        <v>1913</v>
      </c>
      <c r="G3842" s="137" t="s">
        <v>3154</v>
      </c>
      <c r="H3842" s="13" t="s">
        <v>34</v>
      </c>
      <c r="I3842" s="16">
        <f t="shared" si="196"/>
        <v>-9.7902097902097918E-2</v>
      </c>
      <c r="J3842" s="126" t="s">
        <v>3154</v>
      </c>
      <c r="K3842" s="17">
        <v>12900</v>
      </c>
      <c r="L3842" s="17">
        <f>VLOOKUP(A3842,'[2]2023'!$A$9:$I$7853,9,0)</f>
        <v>14300</v>
      </c>
      <c r="M3842" s="18">
        <f>VLOOKUP(A3842,[3]data1683177749303!$A$2:$J$6448,10,0)</f>
        <v>2282</v>
      </c>
    </row>
    <row r="3843" spans="1:13" ht="15.75" outlineLevel="1">
      <c r="A3843" s="10">
        <v>1811100786</v>
      </c>
      <c r="B3843" s="11">
        <v>786</v>
      </c>
      <c r="C3843" s="19">
        <v>811100</v>
      </c>
      <c r="D3843" s="13">
        <v>1</v>
      </c>
      <c r="E3843" s="136" t="s">
        <v>3154</v>
      </c>
      <c r="F3843" s="15" t="s">
        <v>1914</v>
      </c>
      <c r="G3843" s="137" t="s">
        <v>3154</v>
      </c>
      <c r="H3843" s="13" t="s">
        <v>34</v>
      </c>
      <c r="I3843" s="16">
        <f t="shared" si="196"/>
        <v>0</v>
      </c>
      <c r="J3843" s="126" t="s">
        <v>3154</v>
      </c>
      <c r="K3843" s="17">
        <f>VLOOKUP(A3843,[4]גיליון1!$A$1574:$P$7681,10,0)</f>
        <v>90000</v>
      </c>
      <c r="L3843" s="17">
        <f>VLOOKUP(A3843,'[2]2023'!$A$9:$I$7853,9,0)</f>
        <v>90000</v>
      </c>
      <c r="M3843" s="18">
        <f>VLOOKUP(A3843,[3]data1683177749303!$A$2:$J$6448,10,0)</f>
        <v>89999.5</v>
      </c>
    </row>
    <row r="3844" spans="1:13" ht="15.75" outlineLevel="1">
      <c r="A3844" s="10">
        <v>1811100787</v>
      </c>
      <c r="B3844" s="11">
        <v>787</v>
      </c>
      <c r="C3844" s="19">
        <v>811100</v>
      </c>
      <c r="D3844" s="13">
        <v>1</v>
      </c>
      <c r="E3844" s="136" t="s">
        <v>3154</v>
      </c>
      <c r="F3844" s="15" t="s">
        <v>1915</v>
      </c>
      <c r="G3844" s="137" t="s">
        <v>3154</v>
      </c>
      <c r="H3844" s="13" t="s">
        <v>34</v>
      </c>
      <c r="I3844" s="16">
        <f t="shared" si="196"/>
        <v>0</v>
      </c>
      <c r="J3844" s="126" t="s">
        <v>3154</v>
      </c>
      <c r="K3844" s="17">
        <f>VLOOKUP(A3844,[4]גיליון1!$A$1574:$P$7681,10,0)</f>
        <v>110000</v>
      </c>
      <c r="L3844" s="17">
        <f>VLOOKUP(A3844,'[2]2023'!$A$9:$I$7853,9,0)</f>
        <v>110000</v>
      </c>
      <c r="M3844" s="18">
        <f>VLOOKUP(A3844,[3]data1683177749303!$A$2:$J$6448,10,0)</f>
        <v>109242.5</v>
      </c>
    </row>
    <row r="3845" spans="1:13" s="97" customFormat="1" ht="15.75" outlineLevel="1">
      <c r="A3845" s="10">
        <v>1811100788</v>
      </c>
      <c r="B3845" s="11">
        <v>788</v>
      </c>
      <c r="C3845" s="19">
        <v>811100</v>
      </c>
      <c r="D3845" s="13">
        <v>1</v>
      </c>
      <c r="E3845" s="136" t="s">
        <v>3154</v>
      </c>
      <c r="F3845" s="15" t="s">
        <v>1916</v>
      </c>
      <c r="G3845" s="137" t="s">
        <v>3154</v>
      </c>
      <c r="H3845" s="13" t="s">
        <v>31</v>
      </c>
      <c r="I3845" s="16">
        <f t="shared" si="196"/>
        <v>-0.10188415910676907</v>
      </c>
      <c r="J3845" s="139" t="s">
        <v>3154</v>
      </c>
      <c r="K3845" s="17">
        <f>VLOOKUP(A3845,[4]גיליון1!$A$1574:$P$7681,10,0)</f>
        <v>386100</v>
      </c>
      <c r="L3845" s="17">
        <f>VLOOKUP(A3845,'[2]2023'!$A$9:$I$7853,9,0)</f>
        <v>429900</v>
      </c>
      <c r="M3845" s="18">
        <f>VLOOKUP(A3845,[3]data1683177749303!$A$2:$J$6448,10,0)</f>
        <v>276749.94</v>
      </c>
    </row>
    <row r="3846" spans="1:13" ht="15.75" outlineLevel="1">
      <c r="A3846" s="10">
        <v>1811100789</v>
      </c>
      <c r="B3846" s="11">
        <v>789</v>
      </c>
      <c r="C3846" s="19">
        <v>811100</v>
      </c>
      <c r="D3846" s="13">
        <v>1</v>
      </c>
      <c r="E3846" s="136" t="s">
        <v>3154</v>
      </c>
      <c r="F3846" s="15" t="s">
        <v>1917</v>
      </c>
      <c r="G3846" s="137" t="s">
        <v>3154</v>
      </c>
      <c r="H3846" s="13" t="s">
        <v>34</v>
      </c>
      <c r="I3846" s="126" t="s">
        <v>3154</v>
      </c>
      <c r="J3846" s="126" t="s">
        <v>3154</v>
      </c>
      <c r="K3846" s="17">
        <f>VLOOKUP(A3846,[4]גיליון1!$A$1574:$P$7681,10,0)</f>
        <v>0</v>
      </c>
      <c r="L3846" s="17">
        <f>VLOOKUP(A3846,'[2]2023'!$A$9:$I$7853,9,0)</f>
        <v>0</v>
      </c>
      <c r="M3846" s="18">
        <f>VLOOKUP(A3846,[3]data1683177749303!$A$2:$J$6448,10,0)</f>
        <v>0</v>
      </c>
    </row>
    <row r="3847" spans="1:13" ht="15.75" outlineLevel="1">
      <c r="A3847" s="10">
        <v>1811100790</v>
      </c>
      <c r="B3847" s="11">
        <v>790</v>
      </c>
      <c r="C3847" s="19">
        <v>811100</v>
      </c>
      <c r="D3847" s="13">
        <v>1</v>
      </c>
      <c r="E3847" s="136" t="s">
        <v>3154</v>
      </c>
      <c r="F3847" s="15" t="s">
        <v>1918</v>
      </c>
      <c r="G3847" s="137" t="s">
        <v>3154</v>
      </c>
      <c r="H3847" s="13" t="s">
        <v>34</v>
      </c>
      <c r="I3847" s="126" t="s">
        <v>3154</v>
      </c>
      <c r="J3847" s="126" t="s">
        <v>3154</v>
      </c>
      <c r="K3847" s="17">
        <f>VLOOKUP(A3847,[4]גיליון1!$A$1574:$P$7681,10,0)</f>
        <v>0</v>
      </c>
      <c r="L3847" s="17">
        <f>VLOOKUP(A3847,'[2]2023'!$A$9:$I$7853,9,0)</f>
        <v>0</v>
      </c>
      <c r="M3847" s="18">
        <f>VLOOKUP(A3847,[3]data1683177749303!$A$2:$J$6448,10,0)</f>
        <v>250677</v>
      </c>
    </row>
    <row r="3848" spans="1:13" ht="15.75" outlineLevel="1">
      <c r="A3848" s="10">
        <v>1811100791</v>
      </c>
      <c r="B3848" s="11">
        <v>791</v>
      </c>
      <c r="C3848" s="19">
        <v>811100</v>
      </c>
      <c r="D3848" s="13">
        <v>1</v>
      </c>
      <c r="E3848" s="136" t="s">
        <v>3154</v>
      </c>
      <c r="F3848" s="15" t="s">
        <v>1919</v>
      </c>
      <c r="G3848" s="137" t="s">
        <v>3154</v>
      </c>
      <c r="H3848" s="13" t="s">
        <v>31</v>
      </c>
      <c r="I3848" s="16">
        <f t="shared" si="196"/>
        <v>0</v>
      </c>
      <c r="J3848" s="126" t="s">
        <v>3154</v>
      </c>
      <c r="K3848" s="17">
        <f>VLOOKUP(A3848,[4]גיליון1!$A$1574:$P$7681,10,0)</f>
        <v>65000</v>
      </c>
      <c r="L3848" s="17">
        <f>VLOOKUP(A3848,'[2]2023'!$A$9:$I$7853,9,0)</f>
        <v>65000</v>
      </c>
      <c r="M3848" s="18">
        <f>VLOOKUP(A3848,[3]data1683177749303!$A$2:$J$6448,10,0)</f>
        <v>56965.01</v>
      </c>
    </row>
    <row r="3849" spans="1:13" ht="15.75" outlineLevel="1">
      <c r="A3849" s="10">
        <v>1811100794</v>
      </c>
      <c r="B3849" s="11">
        <v>794</v>
      </c>
      <c r="C3849" s="19">
        <v>811100</v>
      </c>
      <c r="D3849" s="13">
        <v>1</v>
      </c>
      <c r="E3849" s="136" t="s">
        <v>3154</v>
      </c>
      <c r="F3849" s="15" t="s">
        <v>73</v>
      </c>
      <c r="G3849" s="137" t="s">
        <v>3154</v>
      </c>
      <c r="H3849" s="13" t="s">
        <v>31</v>
      </c>
      <c r="I3849" s="16">
        <f t="shared" si="196"/>
        <v>0</v>
      </c>
      <c r="J3849" s="126" t="s">
        <v>3154</v>
      </c>
      <c r="K3849" s="17">
        <f>VLOOKUP(A3849,[4]גיליון1!$A$1574:$P$7681,10,0)</f>
        <v>63000</v>
      </c>
      <c r="L3849" s="17">
        <f>VLOOKUP(A3849,'[2]2023'!$A$9:$I$7853,9,0)</f>
        <v>63000</v>
      </c>
      <c r="M3849" s="18">
        <f>VLOOKUP(A3849,[3]data1683177749303!$A$2:$J$6448,10,0)</f>
        <v>70037</v>
      </c>
    </row>
    <row r="3850" spans="1:13" ht="15.75" outlineLevel="1">
      <c r="A3850" s="10">
        <v>1811100810</v>
      </c>
      <c r="B3850" s="11">
        <v>810</v>
      </c>
      <c r="C3850" s="19">
        <v>811100</v>
      </c>
      <c r="D3850" s="13">
        <v>1</v>
      </c>
      <c r="E3850" s="136" t="s">
        <v>3154</v>
      </c>
      <c r="F3850" s="15" t="s">
        <v>401</v>
      </c>
      <c r="G3850" s="137" t="s">
        <v>3154</v>
      </c>
      <c r="H3850" s="13" t="s">
        <v>34</v>
      </c>
      <c r="I3850" s="16">
        <f t="shared" si="196"/>
        <v>0</v>
      </c>
      <c r="J3850" s="126" t="s">
        <v>3154</v>
      </c>
      <c r="K3850" s="17">
        <f>VLOOKUP(A3850,[4]גיליון1!$A$1574:$P$7681,10,0)</f>
        <v>40000</v>
      </c>
      <c r="L3850" s="17">
        <f>VLOOKUP(A3850,'[2]2023'!$A$9:$I$7853,9,0)</f>
        <v>40000</v>
      </c>
      <c r="M3850" s="18">
        <f>VLOOKUP(A3850,[3]data1683177749303!$A$2:$J$6448,10,0)</f>
        <v>0</v>
      </c>
    </row>
    <row r="3851" spans="1:13" ht="15.75" outlineLevel="1">
      <c r="A3851" s="10">
        <v>1811100850</v>
      </c>
      <c r="B3851" s="11">
        <v>850</v>
      </c>
      <c r="C3851" s="19">
        <v>811100</v>
      </c>
      <c r="D3851" s="13">
        <v>1</v>
      </c>
      <c r="E3851" s="136" t="s">
        <v>3154</v>
      </c>
      <c r="F3851" s="15" t="s">
        <v>1920</v>
      </c>
      <c r="G3851" s="137" t="s">
        <v>3154</v>
      </c>
      <c r="H3851" s="13" t="s">
        <v>34</v>
      </c>
      <c r="I3851" s="16">
        <f t="shared" si="196"/>
        <v>4.1904123365739121E-2</v>
      </c>
      <c r="J3851" s="126" t="s">
        <v>3154</v>
      </c>
      <c r="K3851" s="17">
        <f>VLOOKUP(A3851,[4]גיליון1!$A$1574:$P$7681,10,0)</f>
        <v>1243200</v>
      </c>
      <c r="L3851" s="17">
        <f>VLOOKUP(A3851,'[2]2023'!$A$9:$I$7853,9,0)</f>
        <v>1193200</v>
      </c>
      <c r="M3851" s="18">
        <f>VLOOKUP(A3851,[3]data1683177749303!$A$2:$J$6448,10,0)</f>
        <v>653500</v>
      </c>
    </row>
    <row r="3852" spans="1:13" ht="15.75" outlineLevel="1">
      <c r="A3852" s="10">
        <v>1811100852</v>
      </c>
      <c r="B3852" s="11">
        <v>852</v>
      </c>
      <c r="C3852" s="19">
        <v>811100</v>
      </c>
      <c r="D3852" s="13">
        <v>1</v>
      </c>
      <c r="E3852" s="136" t="s">
        <v>3154</v>
      </c>
      <c r="F3852" s="48" t="s">
        <v>1921</v>
      </c>
      <c r="G3852" s="165" t="s">
        <v>3154</v>
      </c>
      <c r="H3852" s="13" t="s">
        <v>34</v>
      </c>
      <c r="I3852" s="16">
        <f>K3852/L3852-1</f>
        <v>0</v>
      </c>
      <c r="J3852" s="126" t="s">
        <v>3154</v>
      </c>
      <c r="K3852" s="17">
        <f>VLOOKUP(A3852,[4]גיליון1!$A$1574:$P$7681,10,0)</f>
        <v>294000</v>
      </c>
      <c r="L3852" s="17">
        <f>VLOOKUP(A3852,'[2]2023'!$A$9:$I$7853,9,0)</f>
        <v>294000</v>
      </c>
      <c r="M3852" s="18">
        <f>VLOOKUP(A3852,[3]data1683177749303!$A$2:$J$6448,10,0)</f>
        <v>245000</v>
      </c>
    </row>
    <row r="3853" spans="1:13" ht="15.75" outlineLevel="1">
      <c r="A3853" s="10">
        <v>1811100930</v>
      </c>
      <c r="B3853" s="11">
        <v>930</v>
      </c>
      <c r="C3853" s="19">
        <v>811100</v>
      </c>
      <c r="D3853" s="13">
        <v>1</v>
      </c>
      <c r="E3853" s="136" t="s">
        <v>3154</v>
      </c>
      <c r="F3853" s="15" t="s">
        <v>395</v>
      </c>
      <c r="G3853" s="137" t="s">
        <v>3154</v>
      </c>
      <c r="H3853" s="13" t="s">
        <v>34</v>
      </c>
      <c r="I3853" s="16">
        <f>K3853/L3853-1</f>
        <v>-9.9855282199710516E-2</v>
      </c>
      <c r="J3853" s="126" t="s">
        <v>3154</v>
      </c>
      <c r="K3853" s="17">
        <v>124400</v>
      </c>
      <c r="L3853" s="17">
        <f>VLOOKUP(A3853,'[2]2023'!$A$9:$I$7853,9,0)</f>
        <v>138200</v>
      </c>
      <c r="M3853" s="18">
        <f>VLOOKUP(A3853,[3]data1683177749303!$A$2:$J$6448,10,0)</f>
        <v>63020.6</v>
      </c>
    </row>
    <row r="3854" spans="1:13" ht="15.75" outlineLevel="1">
      <c r="A3854" s="10">
        <v>1811100931</v>
      </c>
      <c r="B3854" s="11">
        <v>931</v>
      </c>
      <c r="C3854" s="19">
        <v>811100</v>
      </c>
      <c r="D3854" s="13">
        <v>1</v>
      </c>
      <c r="E3854" s="136" t="s">
        <v>3154</v>
      </c>
      <c r="F3854" s="15" t="s">
        <v>1922</v>
      </c>
      <c r="G3854" s="137" t="s">
        <v>3154</v>
      </c>
      <c r="H3854" s="13" t="s">
        <v>34</v>
      </c>
      <c r="I3854" s="16">
        <f>K3854/L3854-1</f>
        <v>-9.9999999999999978E-2</v>
      </c>
      <c r="J3854" s="126" t="s">
        <v>3154</v>
      </c>
      <c r="K3854" s="17">
        <f>VLOOKUP(A3854,[4]גיליון1!$A$1574:$P$7681,10,0)</f>
        <v>51300</v>
      </c>
      <c r="L3854" s="17">
        <f>VLOOKUP(A3854,'[2]2023'!$A$9:$I$7853,9,0)</f>
        <v>57000</v>
      </c>
      <c r="M3854" s="18">
        <f>VLOOKUP(A3854,[3]data1683177749303!$A$2:$J$6448,10,0)</f>
        <v>57000</v>
      </c>
    </row>
    <row r="3855" spans="1:13" ht="15.75" outlineLevel="1">
      <c r="A3855" s="10">
        <v>1811100932</v>
      </c>
      <c r="B3855" s="11">
        <v>932</v>
      </c>
      <c r="C3855" s="19">
        <v>811100</v>
      </c>
      <c r="D3855" s="13">
        <v>1</v>
      </c>
      <c r="E3855" s="136" t="s">
        <v>3154</v>
      </c>
      <c r="F3855" s="15" t="s">
        <v>1923</v>
      </c>
      <c r="G3855" s="137" t="s">
        <v>3154</v>
      </c>
      <c r="H3855" s="13" t="s">
        <v>31</v>
      </c>
      <c r="I3855" s="126" t="s">
        <v>3154</v>
      </c>
      <c r="J3855" s="126" t="s">
        <v>3154</v>
      </c>
      <c r="K3855" s="17">
        <f>VLOOKUP(A3855,[4]גיליון1!$A$1574:$P$7681,10,0)</f>
        <v>0</v>
      </c>
      <c r="L3855" s="17">
        <f>VLOOKUP(A3855,'[2]2023'!$A$9:$I$7853,9,0)</f>
        <v>0</v>
      </c>
      <c r="M3855" s="18">
        <f>VLOOKUP(A3855,[3]data1683177749303!$A$2:$J$6448,10,0)</f>
        <v>0</v>
      </c>
    </row>
    <row r="3856" spans="1:13" ht="15.75" outlineLevel="1">
      <c r="A3856" s="10">
        <v>1811100933</v>
      </c>
      <c r="B3856" s="11">
        <v>933</v>
      </c>
      <c r="C3856" s="19">
        <v>811100</v>
      </c>
      <c r="D3856" s="13">
        <v>1</v>
      </c>
      <c r="E3856" s="136" t="s">
        <v>3154</v>
      </c>
      <c r="F3856" s="15" t="s">
        <v>1924</v>
      </c>
      <c r="G3856" s="137" t="s">
        <v>3154</v>
      </c>
      <c r="H3856" s="13" t="s">
        <v>34</v>
      </c>
      <c r="I3856" s="16">
        <f>K3856/L3856-1</f>
        <v>-9.9999999999999978E-2</v>
      </c>
      <c r="J3856" s="126" t="s">
        <v>3154</v>
      </c>
      <c r="K3856" s="17">
        <f>VLOOKUP(A3856,[4]גיליון1!$A$1574:$P$7681,10,0)</f>
        <v>342000</v>
      </c>
      <c r="L3856" s="17">
        <f>VLOOKUP(A3856,'[2]2023'!$A$9:$I$7853,9,0)</f>
        <v>380000</v>
      </c>
      <c r="M3856" s="18">
        <f>VLOOKUP(A3856,[3]data1683177749303!$A$2:$J$6448,10,0)</f>
        <v>371918</v>
      </c>
    </row>
    <row r="3857" spans="1:13" s="97" customFormat="1" ht="15.75" outlineLevel="1">
      <c r="A3857" s="10">
        <v>1811100934</v>
      </c>
      <c r="B3857" s="11">
        <v>934</v>
      </c>
      <c r="C3857" s="19">
        <v>811100</v>
      </c>
      <c r="D3857" s="13">
        <v>1</v>
      </c>
      <c r="E3857" s="136" t="s">
        <v>3154</v>
      </c>
      <c r="F3857" s="15" t="s">
        <v>1925</v>
      </c>
      <c r="G3857" s="137" t="s">
        <v>3154</v>
      </c>
      <c r="H3857" s="13" t="s">
        <v>34</v>
      </c>
      <c r="I3857" s="16">
        <f>K3857/L3857-1</f>
        <v>-9.9999999999999978E-2</v>
      </c>
      <c r="J3857" s="139" t="s">
        <v>3154</v>
      </c>
      <c r="K3857" s="17">
        <f>VLOOKUP(A3857,[4]גיליון1!$A$1574:$P$7681,10,0)</f>
        <v>45000</v>
      </c>
      <c r="L3857" s="17">
        <f>VLOOKUP(A3857,'[2]2023'!$A$9:$I$7853,9,0)</f>
        <v>50000</v>
      </c>
      <c r="M3857" s="18">
        <f>VLOOKUP(A3857,[3]data1683177749303!$A$2:$J$6448,10,0)</f>
        <v>33600.9</v>
      </c>
    </row>
    <row r="3858" spans="1:13" ht="15.75" outlineLevel="1">
      <c r="A3858" s="10">
        <v>1811100935</v>
      </c>
      <c r="B3858" s="11">
        <v>935</v>
      </c>
      <c r="C3858" s="19">
        <v>811100</v>
      </c>
      <c r="D3858" s="13">
        <v>1</v>
      </c>
      <c r="E3858" s="136" t="s">
        <v>3154</v>
      </c>
      <c r="F3858" s="15" t="s">
        <v>1926</v>
      </c>
      <c r="G3858" s="137" t="s">
        <v>3154</v>
      </c>
      <c r="H3858" s="13" t="s">
        <v>34</v>
      </c>
      <c r="I3858" s="16">
        <f>K3858/L3858-1</f>
        <v>0</v>
      </c>
      <c r="J3858" s="126" t="s">
        <v>3154</v>
      </c>
      <c r="K3858" s="17">
        <f>VLOOKUP(A3858,[4]גיליון1!$A$1574:$P$7681,10,0)</f>
        <v>450000</v>
      </c>
      <c r="L3858" s="17">
        <f>VLOOKUP(A3858,'[2]2023'!$A$9:$I$7853,9,0)</f>
        <v>450000</v>
      </c>
      <c r="M3858" s="18">
        <f>VLOOKUP(A3858,[3]data1683177749303!$A$2:$J$6448,10,0)</f>
        <v>394418.7</v>
      </c>
    </row>
    <row r="3859" spans="1:13" ht="15.75" outlineLevel="1">
      <c r="A3859" s="10">
        <v>1811100936</v>
      </c>
      <c r="B3859" s="11">
        <v>936</v>
      </c>
      <c r="C3859" s="19">
        <v>811100</v>
      </c>
      <c r="D3859" s="13">
        <v>1</v>
      </c>
      <c r="E3859" s="136" t="s">
        <v>3154</v>
      </c>
      <c r="F3859" s="15" t="s">
        <v>1927</v>
      </c>
      <c r="G3859" s="137" t="s">
        <v>3154</v>
      </c>
      <c r="H3859" s="13" t="s">
        <v>34</v>
      </c>
      <c r="I3859" s="16">
        <f>K3859/L3859-1</f>
        <v>-3.0769230769230771E-2</v>
      </c>
      <c r="J3859" s="126" t="s">
        <v>3154</v>
      </c>
      <c r="K3859" s="17">
        <f>VLOOKUP(A3859,[4]גיליון1!$A$1574:$P$7681,10,0)</f>
        <v>315000</v>
      </c>
      <c r="L3859" s="17">
        <f>VLOOKUP(A3859,'[2]2023'!$A$9:$I$7853,9,0)</f>
        <v>325000</v>
      </c>
      <c r="M3859" s="18">
        <f>VLOOKUP(A3859,[3]data1683177749303!$A$2:$J$6448,10,0)</f>
        <v>187734.37</v>
      </c>
    </row>
    <row r="3860" spans="1:13" ht="15.75" outlineLevel="1">
      <c r="A3860" s="10">
        <v>1811100937</v>
      </c>
      <c r="B3860" s="11">
        <v>937</v>
      </c>
      <c r="C3860" s="19">
        <v>811100</v>
      </c>
      <c r="D3860" s="13">
        <v>1</v>
      </c>
      <c r="E3860" s="136" t="s">
        <v>3154</v>
      </c>
      <c r="F3860" s="15" t="s">
        <v>1928</v>
      </c>
      <c r="G3860" s="137" t="s">
        <v>3154</v>
      </c>
      <c r="H3860" s="13" t="s">
        <v>34</v>
      </c>
      <c r="I3860" s="126" t="s">
        <v>3154</v>
      </c>
      <c r="J3860" s="126" t="s">
        <v>3154</v>
      </c>
      <c r="K3860" s="17">
        <f>VLOOKUP(A3860,[4]גיליון1!$A$1574:$P$7681,10,0)</f>
        <v>500000</v>
      </c>
      <c r="L3860" s="17">
        <f>VLOOKUP(A3860,'[2]2023'!$A$9:$I$7853,9,0)</f>
        <v>0</v>
      </c>
      <c r="M3860" s="18">
        <f>VLOOKUP(A3860,[3]data1683177749303!$A$2:$J$6448,10,0)</f>
        <v>1451804</v>
      </c>
    </row>
    <row r="3861" spans="1:13" ht="15.75" outlineLevel="1">
      <c r="A3861" s="10">
        <v>1811100938</v>
      </c>
      <c r="B3861" s="11">
        <v>938</v>
      </c>
      <c r="C3861" s="19">
        <v>811100</v>
      </c>
      <c r="D3861" s="13">
        <v>1</v>
      </c>
      <c r="E3861" s="136" t="s">
        <v>3154</v>
      </c>
      <c r="F3861" s="15" t="s">
        <v>1929</v>
      </c>
      <c r="G3861" s="137" t="s">
        <v>3154</v>
      </c>
      <c r="H3861" s="13" t="s">
        <v>31</v>
      </c>
      <c r="I3861" s="16">
        <f>K3861/L3861-1</f>
        <v>-9.3198992443324968E-2</v>
      </c>
      <c r="J3861" s="126" t="s">
        <v>3154</v>
      </c>
      <c r="K3861" s="17">
        <f>VLOOKUP(A3861,[4]גיליון1!$A$1574:$P$7681,10,0)</f>
        <v>72000</v>
      </c>
      <c r="L3861" s="17">
        <f>VLOOKUP(A3861,'[2]2023'!$A$9:$I$7853,9,0)</f>
        <v>79400</v>
      </c>
      <c r="M3861" s="18">
        <f>VLOOKUP(A3861,[3]data1683177749303!$A$2:$J$6448,10,0)</f>
        <v>78557</v>
      </c>
    </row>
    <row r="3862" spans="1:13" ht="15.75" outlineLevel="1">
      <c r="A3862" s="10">
        <v>1811100939</v>
      </c>
      <c r="B3862" s="11">
        <v>939</v>
      </c>
      <c r="C3862" s="19">
        <v>811100</v>
      </c>
      <c r="D3862" s="13">
        <v>1</v>
      </c>
      <c r="E3862" s="136" t="s">
        <v>3154</v>
      </c>
      <c r="F3862" s="15" t="s">
        <v>1930</v>
      </c>
      <c r="G3862" s="137" t="s">
        <v>3154</v>
      </c>
      <c r="H3862" s="13" t="s">
        <v>31</v>
      </c>
      <c r="I3862" s="16">
        <f>K3862/L3862-1</f>
        <v>-1</v>
      </c>
      <c r="J3862" s="126" t="s">
        <v>3154</v>
      </c>
      <c r="K3862" s="17">
        <f>VLOOKUP(A3862,[4]גיליון1!$A$1574:$P$7681,10,0)</f>
        <v>0</v>
      </c>
      <c r="L3862" s="17">
        <f>VLOOKUP(A3862,'[2]2023'!$A$9:$I$7853,9,0)</f>
        <v>250000</v>
      </c>
      <c r="M3862" s="18">
        <f>VLOOKUP(A3862,[3]data1683177749303!$A$2:$J$6448,10,0)</f>
        <v>0</v>
      </c>
    </row>
    <row r="3863" spans="1:13" ht="15.75" outlineLevel="1">
      <c r="A3863" s="10">
        <v>1811100940</v>
      </c>
      <c r="B3863" s="11">
        <v>940</v>
      </c>
      <c r="C3863" s="19">
        <v>811100</v>
      </c>
      <c r="D3863" s="13">
        <v>1</v>
      </c>
      <c r="E3863" s="136" t="s">
        <v>3154</v>
      </c>
      <c r="F3863" s="15" t="s">
        <v>1931</v>
      </c>
      <c r="G3863" s="137" t="s">
        <v>3154</v>
      </c>
      <c r="H3863" s="13" t="s">
        <v>34</v>
      </c>
      <c r="I3863" s="16">
        <f>K3863/L3863-1</f>
        <v>-9.9999999999999978E-2</v>
      </c>
      <c r="J3863" s="126" t="s">
        <v>3154</v>
      </c>
      <c r="K3863" s="17">
        <f>VLOOKUP(A3863,[4]גיליון1!$A$1574:$P$7681,10,0)</f>
        <v>22500</v>
      </c>
      <c r="L3863" s="17">
        <f>VLOOKUP(A3863,'[2]2023'!$A$9:$I$7853,9,0)</f>
        <v>25000</v>
      </c>
      <c r="M3863" s="18">
        <f>VLOOKUP(A3863,[3]data1683177749303!$A$2:$J$6448,10,0)</f>
        <v>11068.96</v>
      </c>
    </row>
    <row r="3864" spans="1:13" ht="15.75" outlineLevel="1">
      <c r="A3864" s="10">
        <v>1811100941</v>
      </c>
      <c r="B3864" s="11">
        <v>941</v>
      </c>
      <c r="C3864" s="19">
        <v>811100</v>
      </c>
      <c r="D3864" s="13">
        <v>1</v>
      </c>
      <c r="E3864" s="136" t="s">
        <v>3154</v>
      </c>
      <c r="F3864" s="15" t="s">
        <v>1932</v>
      </c>
      <c r="G3864" s="137" t="s">
        <v>3154</v>
      </c>
      <c r="H3864" s="13" t="s">
        <v>34</v>
      </c>
      <c r="I3864" s="16">
        <f>K3864/L3864-1</f>
        <v>0</v>
      </c>
      <c r="J3864" s="126" t="s">
        <v>3154</v>
      </c>
      <c r="K3864" s="17">
        <f>VLOOKUP(A3864,[4]גיליון1!$A$1574:$P$7681,10,0)</f>
        <v>1000000</v>
      </c>
      <c r="L3864" s="17">
        <f>VLOOKUP(A3864,'[2]2023'!$A$9:$I$7853,9,0)</f>
        <v>1000000</v>
      </c>
      <c r="M3864" s="18">
        <f>VLOOKUP(A3864,[3]data1683177749303!$A$2:$J$6448,10,0)</f>
        <v>485862.49</v>
      </c>
    </row>
    <row r="3865" spans="1:13" ht="15.75" outlineLevel="1">
      <c r="A3865" s="10">
        <v>1811100947</v>
      </c>
      <c r="B3865" s="11">
        <v>947</v>
      </c>
      <c r="C3865" s="19">
        <v>811100</v>
      </c>
      <c r="D3865" s="13">
        <v>1</v>
      </c>
      <c r="E3865" s="136" t="s">
        <v>3154</v>
      </c>
      <c r="F3865" s="15" t="s">
        <v>1933</v>
      </c>
      <c r="G3865" s="137" t="s">
        <v>3154</v>
      </c>
      <c r="H3865" s="13" t="s">
        <v>34</v>
      </c>
      <c r="I3865" s="126" t="s">
        <v>3154</v>
      </c>
      <c r="J3865" s="126" t="s">
        <v>3154</v>
      </c>
      <c r="K3865" s="17">
        <f>VLOOKUP(A3865,[4]גיליון1!$A$1574:$P$7681,10,0)</f>
        <v>0</v>
      </c>
      <c r="L3865" s="17">
        <f>VLOOKUP(A3865,'[2]2023'!$A$9:$I$7853,9,0)</f>
        <v>0</v>
      </c>
      <c r="M3865" s="18">
        <f>VLOOKUP(A3865,[3]data1683177749303!$A$2:$J$6448,10,0)</f>
        <v>581280</v>
      </c>
    </row>
    <row r="3866" spans="1:13" ht="15.75" outlineLevel="1">
      <c r="A3866" s="10">
        <v>1811100953</v>
      </c>
      <c r="B3866" s="11">
        <v>953</v>
      </c>
      <c r="C3866" s="19">
        <v>811100</v>
      </c>
      <c r="D3866" s="13">
        <v>1</v>
      </c>
      <c r="E3866" s="136" t="s">
        <v>3154</v>
      </c>
      <c r="F3866" s="15" t="s">
        <v>411</v>
      </c>
      <c r="G3866" s="137" t="s">
        <v>3154</v>
      </c>
      <c r="H3866" s="13" t="s">
        <v>31</v>
      </c>
      <c r="I3866" s="126" t="s">
        <v>3154</v>
      </c>
      <c r="J3866" s="126" t="s">
        <v>3154</v>
      </c>
      <c r="K3866" s="17">
        <f>VLOOKUP(A3866,[4]גיליון1!$A$1574:$P$7681,10,0)</f>
        <v>0</v>
      </c>
      <c r="L3866" s="17">
        <f>VLOOKUP(A3866,'[2]2023'!$A$9:$I$7853,9,0)</f>
        <v>987100</v>
      </c>
      <c r="M3866" s="18">
        <f>VLOOKUP(A3866,[3]data1683177749303!$A$2:$J$6448,10,0)</f>
        <v>0</v>
      </c>
    </row>
    <row r="3867" spans="1:13" ht="16.5" thickBot="1">
      <c r="A3867" s="10">
        <v>1811100961</v>
      </c>
      <c r="B3867" s="11">
        <v>961</v>
      </c>
      <c r="C3867" s="19">
        <v>811100</v>
      </c>
      <c r="D3867" s="13">
        <v>1</v>
      </c>
      <c r="E3867" s="136" t="s">
        <v>3154</v>
      </c>
      <c r="F3867" s="15" t="s">
        <v>79</v>
      </c>
      <c r="G3867" s="137" t="s">
        <v>3154</v>
      </c>
      <c r="H3867" s="13" t="s">
        <v>34</v>
      </c>
      <c r="I3867" s="16">
        <f>K3867/L3867-1</f>
        <v>-9.8245614035087692E-2</v>
      </c>
      <c r="J3867" s="126" t="s">
        <v>3154</v>
      </c>
      <c r="K3867" s="17">
        <v>25700</v>
      </c>
      <c r="L3867" s="17">
        <f>VLOOKUP(A3867,'[2]2023'!$A$9:$I$7853,9,0)</f>
        <v>28500</v>
      </c>
      <c r="M3867" s="18">
        <f>VLOOKUP(A3867,[3]data1683177749303!$A$2:$J$6448,10,0)</f>
        <v>27871.42</v>
      </c>
    </row>
    <row r="3868" spans="1:13" ht="16.5" outlineLevel="1" thickBot="1">
      <c r="A3868" s="125" t="s">
        <v>3154</v>
      </c>
      <c r="B3868" s="25" t="s">
        <v>1934</v>
      </c>
      <c r="C3868" s="146" t="s">
        <v>3154</v>
      </c>
      <c r="D3868" s="146" t="s">
        <v>3154</v>
      </c>
      <c r="E3868" s="147" t="s">
        <v>3154</v>
      </c>
      <c r="F3868" s="28" t="s">
        <v>1893</v>
      </c>
      <c r="G3868" s="153" t="s">
        <v>3154</v>
      </c>
      <c r="H3868" s="146" t="s">
        <v>3154</v>
      </c>
      <c r="I3868" s="29">
        <f>K3868/L3868-1</f>
        <v>4.7643164770121649E-2</v>
      </c>
      <c r="J3868" s="127" t="s">
        <v>3154</v>
      </c>
      <c r="K3868" s="37">
        <f t="shared" ref="K3868:M3868" si="197">SUBTOTAL(9,K3783:K3867)</f>
        <v>28008300</v>
      </c>
      <c r="L3868" s="37">
        <f t="shared" si="197"/>
        <v>26734580</v>
      </c>
      <c r="M3868" s="38">
        <f t="shared" si="197"/>
        <v>23439257.580000006</v>
      </c>
    </row>
    <row r="3869" spans="1:13" ht="15.75" outlineLevel="1">
      <c r="A3869" s="10">
        <v>18112000</v>
      </c>
      <c r="B3869" s="11">
        <v>0</v>
      </c>
      <c r="C3869" s="19">
        <v>811200</v>
      </c>
      <c r="D3869" s="13">
        <v>1</v>
      </c>
      <c r="E3869" s="136" t="s">
        <v>3154</v>
      </c>
      <c r="F3869" s="15" t="s">
        <v>1935</v>
      </c>
      <c r="G3869" s="137" t="s">
        <v>3154</v>
      </c>
      <c r="H3869" s="13" t="s">
        <v>11</v>
      </c>
      <c r="I3869" s="126" t="s">
        <v>3154</v>
      </c>
      <c r="J3869" s="142" t="s">
        <v>3154</v>
      </c>
      <c r="K3869" s="17">
        <f>VLOOKUP(A3869,[4]גיליון1!$A$1574:$P$7681,10,0)</f>
        <v>0</v>
      </c>
      <c r="L3869" s="139" t="s">
        <v>3154</v>
      </c>
      <c r="M3869" s="140" t="s">
        <v>3154</v>
      </c>
    </row>
    <row r="3870" spans="1:13" ht="15.75" outlineLevel="1">
      <c r="A3870" s="10">
        <v>1811200110</v>
      </c>
      <c r="B3870" s="11">
        <v>110</v>
      </c>
      <c r="C3870" s="19">
        <v>811200</v>
      </c>
      <c r="D3870" s="13">
        <v>1</v>
      </c>
      <c r="E3870" s="136" t="s">
        <v>3154</v>
      </c>
      <c r="F3870" s="15" t="s">
        <v>19</v>
      </c>
      <c r="G3870" s="137" t="s">
        <v>3154</v>
      </c>
      <c r="H3870" s="13" t="s">
        <v>20</v>
      </c>
      <c r="I3870" s="126" t="s">
        <v>3154</v>
      </c>
      <c r="J3870" s="126" t="s">
        <v>3154</v>
      </c>
      <c r="K3870" s="17">
        <f>VLOOKUP(A3870,[4]גיליון1!$A$1574:$P$7681,10,0)</f>
        <v>0</v>
      </c>
      <c r="L3870" s="17">
        <f>VLOOKUP(A3870,'[2]2023'!$A$9:$I$7853,9,0)</f>
        <v>0</v>
      </c>
      <c r="M3870" s="18">
        <f>VLOOKUP(A3870,[3]data1683177749303!$A$2:$J$6448,10,0)</f>
        <v>0</v>
      </c>
    </row>
    <row r="3871" spans="1:13" ht="15.75" outlineLevel="1">
      <c r="A3871" s="10">
        <v>1811200119</v>
      </c>
      <c r="B3871" s="11">
        <v>119</v>
      </c>
      <c r="C3871" s="19">
        <v>811200</v>
      </c>
      <c r="D3871" s="13">
        <v>1</v>
      </c>
      <c r="E3871" s="136" t="s">
        <v>3154</v>
      </c>
      <c r="F3871" s="15" t="s">
        <v>1936</v>
      </c>
      <c r="G3871" s="137" t="s">
        <v>3154</v>
      </c>
      <c r="H3871" s="13" t="s">
        <v>20</v>
      </c>
      <c r="I3871" s="126" t="s">
        <v>3154</v>
      </c>
      <c r="J3871" s="126" t="s">
        <v>3154</v>
      </c>
      <c r="K3871" s="17">
        <f>VLOOKUP(A3871,[4]גיליון1!$A$1574:$P$7681,10,0)</f>
        <v>0</v>
      </c>
      <c r="L3871" s="17">
        <f>VLOOKUP(A3871,'[2]2023'!$A$9:$I$7853,9,0)</f>
        <v>0</v>
      </c>
      <c r="M3871" s="18">
        <f>VLOOKUP(A3871,[3]data1683177749303!$A$2:$J$6448,10,0)</f>
        <v>0</v>
      </c>
    </row>
    <row r="3872" spans="1:13" ht="15.75" outlineLevel="1">
      <c r="A3872" s="10">
        <v>1811200210</v>
      </c>
      <c r="B3872" s="11">
        <v>210</v>
      </c>
      <c r="C3872" s="19">
        <v>811200</v>
      </c>
      <c r="D3872" s="13">
        <v>1</v>
      </c>
      <c r="E3872" s="136" t="s">
        <v>3154</v>
      </c>
      <c r="F3872" s="15" t="s">
        <v>1937</v>
      </c>
      <c r="G3872" s="137" t="s">
        <v>3154</v>
      </c>
      <c r="H3872" s="13" t="s">
        <v>20</v>
      </c>
      <c r="I3872" s="126" t="s">
        <v>3154</v>
      </c>
      <c r="J3872" s="126" t="s">
        <v>3154</v>
      </c>
      <c r="K3872" s="17">
        <f>VLOOKUP(A3872,[4]גיליון1!$A$1574:$P$7681,10,0)</f>
        <v>0</v>
      </c>
      <c r="L3872" s="17">
        <f>VLOOKUP(A3872,'[2]2023'!$A$9:$I$7853,9,0)</f>
        <v>0</v>
      </c>
      <c r="M3872" s="18">
        <f>VLOOKUP(A3872,[3]data1683177749303!$A$2:$J$6448,10,0)</f>
        <v>0</v>
      </c>
    </row>
    <row r="3873" spans="1:13" ht="15.75" outlineLevel="1">
      <c r="A3873" s="10">
        <v>1811200211</v>
      </c>
      <c r="B3873" s="11">
        <v>211</v>
      </c>
      <c r="C3873" s="19">
        <v>811200</v>
      </c>
      <c r="D3873" s="13">
        <v>1</v>
      </c>
      <c r="E3873" s="136" t="s">
        <v>3154</v>
      </c>
      <c r="F3873" s="15" t="s">
        <v>1938</v>
      </c>
      <c r="G3873" s="137" t="s">
        <v>3154</v>
      </c>
      <c r="H3873" s="13" t="s">
        <v>20</v>
      </c>
      <c r="I3873" s="126" t="s">
        <v>3154</v>
      </c>
      <c r="J3873" s="126" t="s">
        <v>3154</v>
      </c>
      <c r="K3873" s="17">
        <f>VLOOKUP(A3873,[4]גיליון1!$A$1574:$P$7681,10,0)</f>
        <v>0</v>
      </c>
      <c r="L3873" s="17">
        <f>VLOOKUP(A3873,'[2]2023'!$A$9:$I$7853,9,0)</f>
        <v>0</v>
      </c>
      <c r="M3873" s="18">
        <f>VLOOKUP(A3873,[3]data1683177749303!$A$2:$J$6448,10,0)</f>
        <v>0</v>
      </c>
    </row>
    <row r="3874" spans="1:13" ht="15.75" outlineLevel="1">
      <c r="A3874" s="10">
        <v>1811200220</v>
      </c>
      <c r="B3874" s="11">
        <v>220</v>
      </c>
      <c r="C3874" s="19">
        <v>811200</v>
      </c>
      <c r="D3874" s="13">
        <v>1</v>
      </c>
      <c r="E3874" s="136" t="s">
        <v>3154</v>
      </c>
      <c r="F3874" s="15" t="s">
        <v>1939</v>
      </c>
      <c r="G3874" s="137" t="s">
        <v>3154</v>
      </c>
      <c r="H3874" s="13" t="s">
        <v>20</v>
      </c>
      <c r="I3874" s="126" t="s">
        <v>3154</v>
      </c>
      <c r="J3874" s="126" t="s">
        <v>3154</v>
      </c>
      <c r="K3874" s="17">
        <f>VLOOKUP(A3874,[4]גיליון1!$A$1574:$P$7681,10,0)</f>
        <v>0</v>
      </c>
      <c r="L3874" s="17">
        <f>VLOOKUP(A3874,'[2]2023'!$A$9:$I$7853,9,0)</f>
        <v>0</v>
      </c>
      <c r="M3874" s="18">
        <f>VLOOKUP(A3874,[3]data1683177749303!$A$2:$J$6448,10,0)</f>
        <v>0</v>
      </c>
    </row>
    <row r="3875" spans="1:13" ht="15.75" outlineLevel="1">
      <c r="A3875" s="10">
        <v>1811200230</v>
      </c>
      <c r="B3875" s="11">
        <v>230</v>
      </c>
      <c r="C3875" s="19">
        <v>811200</v>
      </c>
      <c r="D3875" s="13">
        <v>1</v>
      </c>
      <c r="E3875" s="136" t="s">
        <v>3154</v>
      </c>
      <c r="F3875" s="15" t="s">
        <v>1940</v>
      </c>
      <c r="G3875" s="137" t="s">
        <v>3154</v>
      </c>
      <c r="H3875" s="13" t="s">
        <v>20</v>
      </c>
      <c r="I3875" s="126" t="s">
        <v>3154</v>
      </c>
      <c r="J3875" s="126" t="s">
        <v>3154</v>
      </c>
      <c r="K3875" s="17">
        <f>VLOOKUP(A3875,[4]גיליון1!$A$1574:$P$7681,10,0)</f>
        <v>0</v>
      </c>
      <c r="L3875" s="17">
        <f>VLOOKUP(A3875,'[2]2023'!$A$9:$I$7853,9,0)</f>
        <v>0</v>
      </c>
      <c r="M3875" s="18">
        <f>VLOOKUP(A3875,[3]data1683177749303!$A$2:$J$6448,10,0)</f>
        <v>0</v>
      </c>
    </row>
    <row r="3876" spans="1:13" ht="15.75" outlineLevel="1">
      <c r="A3876" s="10">
        <v>1811200240</v>
      </c>
      <c r="B3876" s="11">
        <v>240</v>
      </c>
      <c r="C3876" s="19">
        <v>811200</v>
      </c>
      <c r="D3876" s="13">
        <v>1</v>
      </c>
      <c r="E3876" s="136" t="s">
        <v>3154</v>
      </c>
      <c r="F3876" s="15" t="s">
        <v>1941</v>
      </c>
      <c r="G3876" s="137" t="s">
        <v>3154</v>
      </c>
      <c r="H3876" s="13" t="s">
        <v>20</v>
      </c>
      <c r="I3876" s="126" t="s">
        <v>3154</v>
      </c>
      <c r="J3876" s="126" t="s">
        <v>3154</v>
      </c>
      <c r="K3876" s="17">
        <f>VLOOKUP(A3876,[4]גיליון1!$A$1574:$P$7681,10,0)</f>
        <v>0</v>
      </c>
      <c r="L3876" s="17">
        <f>VLOOKUP(A3876,'[2]2023'!$A$9:$I$7853,9,0)</f>
        <v>0</v>
      </c>
      <c r="M3876" s="18">
        <f>VLOOKUP(A3876,[3]data1683177749303!$A$2:$J$6448,10,0)</f>
        <v>0</v>
      </c>
    </row>
    <row r="3877" spans="1:13" ht="15.75" outlineLevel="1">
      <c r="A3877" s="10">
        <v>1811200540</v>
      </c>
      <c r="B3877" s="11">
        <v>540</v>
      </c>
      <c r="C3877" s="19">
        <v>811200</v>
      </c>
      <c r="D3877" s="13">
        <v>1</v>
      </c>
      <c r="E3877" s="136" t="s">
        <v>3154</v>
      </c>
      <c r="F3877" s="15" t="s">
        <v>53</v>
      </c>
      <c r="G3877" s="137" t="s">
        <v>3154</v>
      </c>
      <c r="H3877" s="13" t="s">
        <v>31</v>
      </c>
      <c r="I3877" s="126" t="s">
        <v>3154</v>
      </c>
      <c r="J3877" s="126" t="s">
        <v>3154</v>
      </c>
      <c r="K3877" s="17">
        <f>VLOOKUP(A3877,[4]גיליון1!$A$1574:$P$7681,10,0)</f>
        <v>0</v>
      </c>
      <c r="L3877" s="17">
        <f>VLOOKUP(A3877,'[2]2023'!$A$9:$I$7853,9,0)</f>
        <v>0</v>
      </c>
      <c r="M3877" s="18">
        <f>VLOOKUP(A3877,[3]data1683177749303!$A$2:$J$6448,10,0)</f>
        <v>0</v>
      </c>
    </row>
    <row r="3878" spans="1:13" ht="15.75" outlineLevel="1">
      <c r="A3878" s="10">
        <v>1811200580</v>
      </c>
      <c r="B3878" s="11">
        <v>580</v>
      </c>
      <c r="C3878" s="19">
        <v>811200</v>
      </c>
      <c r="D3878" s="13">
        <v>1</v>
      </c>
      <c r="E3878" s="136" t="s">
        <v>3154</v>
      </c>
      <c r="F3878" s="15" t="s">
        <v>1942</v>
      </c>
      <c r="G3878" s="137" t="s">
        <v>3154</v>
      </c>
      <c r="H3878" s="13" t="s">
        <v>31</v>
      </c>
      <c r="I3878" s="126" t="s">
        <v>3154</v>
      </c>
      <c r="J3878" s="126" t="s">
        <v>3154</v>
      </c>
      <c r="K3878" s="17">
        <f>VLOOKUP(A3878,[4]גיליון1!$A$1574:$P$7681,10,0)</f>
        <v>0</v>
      </c>
      <c r="L3878" s="17">
        <f>VLOOKUP(A3878,'[2]2023'!$A$9:$I$7853,9,0)</f>
        <v>0</v>
      </c>
      <c r="M3878" s="18">
        <f>VLOOKUP(A3878,[3]data1683177749303!$A$2:$J$6448,10,0)</f>
        <v>0</v>
      </c>
    </row>
    <row r="3879" spans="1:13" ht="15.75" outlineLevel="1">
      <c r="A3879" s="10">
        <v>1811200583</v>
      </c>
      <c r="B3879" s="11">
        <v>583</v>
      </c>
      <c r="C3879" s="19">
        <v>811200</v>
      </c>
      <c r="D3879" s="13">
        <v>1</v>
      </c>
      <c r="E3879" s="136" t="s">
        <v>3154</v>
      </c>
      <c r="F3879" s="15" t="s">
        <v>1943</v>
      </c>
      <c r="G3879" s="137" t="s">
        <v>3154</v>
      </c>
      <c r="H3879" s="13" t="s">
        <v>31</v>
      </c>
      <c r="I3879" s="126" t="s">
        <v>3154</v>
      </c>
      <c r="J3879" s="126" t="s">
        <v>3154</v>
      </c>
      <c r="K3879" s="17">
        <f>VLOOKUP(A3879,[4]גיליון1!$A$1574:$P$7681,10,0)</f>
        <v>0</v>
      </c>
      <c r="L3879" s="17">
        <f>VLOOKUP(A3879,'[2]2023'!$A$9:$I$7853,9,0)</f>
        <v>0</v>
      </c>
      <c r="M3879" s="18">
        <f>VLOOKUP(A3879,[3]data1683177749303!$A$2:$J$6448,10,0)</f>
        <v>0</v>
      </c>
    </row>
    <row r="3880" spans="1:13" ht="15.75" outlineLevel="1">
      <c r="A3880" s="10">
        <v>1811200585</v>
      </c>
      <c r="B3880" s="11">
        <v>585</v>
      </c>
      <c r="C3880" s="19">
        <v>811200</v>
      </c>
      <c r="D3880" s="13">
        <v>1</v>
      </c>
      <c r="E3880" s="136" t="s">
        <v>3154</v>
      </c>
      <c r="F3880" s="15" t="s">
        <v>1944</v>
      </c>
      <c r="G3880" s="137" t="s">
        <v>3154</v>
      </c>
      <c r="H3880" s="13" t="s">
        <v>34</v>
      </c>
      <c r="I3880" s="126" t="s">
        <v>3154</v>
      </c>
      <c r="J3880" s="126" t="s">
        <v>3154</v>
      </c>
      <c r="K3880" s="17">
        <f>VLOOKUP(A3880,[4]גיליון1!$A$1574:$P$7681,10,0)</f>
        <v>0</v>
      </c>
      <c r="L3880" s="17">
        <f>VLOOKUP(A3880,'[2]2023'!$A$9:$I$7853,9,0)</f>
        <v>0</v>
      </c>
      <c r="M3880" s="18">
        <f>VLOOKUP(A3880,[3]data1683177749303!$A$2:$J$6448,10,0)</f>
        <v>0</v>
      </c>
    </row>
    <row r="3881" spans="1:13" ht="15.75" outlineLevel="1">
      <c r="A3881" s="10">
        <v>1811200753</v>
      </c>
      <c r="B3881" s="11">
        <v>753</v>
      </c>
      <c r="C3881" s="19">
        <v>811200</v>
      </c>
      <c r="D3881" s="13">
        <v>1</v>
      </c>
      <c r="E3881" s="136" t="s">
        <v>3154</v>
      </c>
      <c r="F3881" s="15" t="s">
        <v>1945</v>
      </c>
      <c r="G3881" s="137" t="s">
        <v>3154</v>
      </c>
      <c r="H3881" s="13" t="s">
        <v>31</v>
      </c>
      <c r="I3881" s="126" t="s">
        <v>3154</v>
      </c>
      <c r="J3881" s="126" t="s">
        <v>3154</v>
      </c>
      <c r="K3881" s="17">
        <f>VLOOKUP(A3881,[4]גיליון1!$A$1574:$P$7681,10,0)</f>
        <v>0</v>
      </c>
      <c r="L3881" s="17">
        <f>VLOOKUP(A3881,'[2]2023'!$A$9:$I$7853,9,0)</f>
        <v>0</v>
      </c>
      <c r="M3881" s="18">
        <f>VLOOKUP(A3881,[3]data1683177749303!$A$2:$J$6448,10,0)</f>
        <v>0</v>
      </c>
    </row>
    <row r="3882" spans="1:13" ht="15.75" outlineLevel="1">
      <c r="A3882" s="10">
        <v>1811200755</v>
      </c>
      <c r="B3882" s="11">
        <v>755</v>
      </c>
      <c r="C3882" s="19">
        <v>811200</v>
      </c>
      <c r="D3882" s="13">
        <v>1</v>
      </c>
      <c r="E3882" s="136" t="s">
        <v>3154</v>
      </c>
      <c r="F3882" s="15" t="s">
        <v>1946</v>
      </c>
      <c r="G3882" s="137" t="s">
        <v>3154</v>
      </c>
      <c r="H3882" s="13" t="s">
        <v>34</v>
      </c>
      <c r="I3882" s="126" t="s">
        <v>3154</v>
      </c>
      <c r="J3882" s="126" t="s">
        <v>3154</v>
      </c>
      <c r="K3882" s="17">
        <f>VLOOKUP(A3882,[4]גיליון1!$A$1574:$P$7681,10,0)</f>
        <v>0</v>
      </c>
      <c r="L3882" s="17">
        <f>VLOOKUP(A3882,'[2]2023'!$A$9:$I$7853,9,0)</f>
        <v>0</v>
      </c>
      <c r="M3882" s="18">
        <f>VLOOKUP(A3882,[3]data1683177749303!$A$2:$J$6448,10,0)</f>
        <v>0</v>
      </c>
    </row>
    <row r="3883" spans="1:13" ht="15.75" outlineLevel="1">
      <c r="A3883" s="10">
        <v>1811200763</v>
      </c>
      <c r="B3883" s="11">
        <v>763</v>
      </c>
      <c r="C3883" s="19">
        <v>811200</v>
      </c>
      <c r="D3883" s="13">
        <v>1</v>
      </c>
      <c r="E3883" s="136" t="s">
        <v>3154</v>
      </c>
      <c r="F3883" s="15" t="s">
        <v>1947</v>
      </c>
      <c r="G3883" s="137" t="s">
        <v>3154</v>
      </c>
      <c r="H3883" s="13" t="s">
        <v>31</v>
      </c>
      <c r="I3883" s="126" t="s">
        <v>3154</v>
      </c>
      <c r="J3883" s="126" t="s">
        <v>3154</v>
      </c>
      <c r="K3883" s="17">
        <f>VLOOKUP(A3883,[4]גיליון1!$A$1574:$P$7681,10,0)</f>
        <v>0</v>
      </c>
      <c r="L3883" s="17">
        <f>VLOOKUP(A3883,'[2]2023'!$A$9:$I$7853,9,0)</f>
        <v>0</v>
      </c>
      <c r="M3883" s="18">
        <f>VLOOKUP(A3883,[3]data1683177749303!$A$2:$J$6448,10,0)</f>
        <v>0</v>
      </c>
    </row>
    <row r="3884" spans="1:13" ht="15.75" outlineLevel="1">
      <c r="A3884" s="10">
        <v>1811200764</v>
      </c>
      <c r="B3884" s="11">
        <v>764</v>
      </c>
      <c r="C3884" s="19">
        <v>811200</v>
      </c>
      <c r="D3884" s="13">
        <v>1</v>
      </c>
      <c r="E3884" s="136" t="s">
        <v>3154</v>
      </c>
      <c r="F3884" s="15" t="s">
        <v>1948</v>
      </c>
      <c r="G3884" s="137" t="s">
        <v>3154</v>
      </c>
      <c r="H3884" s="13" t="s">
        <v>31</v>
      </c>
      <c r="I3884" s="126" t="s">
        <v>3154</v>
      </c>
      <c r="J3884" s="126" t="s">
        <v>3154</v>
      </c>
      <c r="K3884" s="17">
        <f>VLOOKUP(A3884,[4]גיליון1!$A$1574:$P$7681,10,0)</f>
        <v>0</v>
      </c>
      <c r="L3884" s="17">
        <f>VLOOKUP(A3884,'[2]2023'!$A$9:$I$7853,9,0)</f>
        <v>0</v>
      </c>
      <c r="M3884" s="18">
        <f>VLOOKUP(A3884,[3]data1683177749303!$A$2:$J$6448,10,0)</f>
        <v>0</v>
      </c>
    </row>
    <row r="3885" spans="1:13" ht="15.75" outlineLevel="1">
      <c r="A3885" s="10">
        <v>1811200780</v>
      </c>
      <c r="B3885" s="11">
        <v>780</v>
      </c>
      <c r="C3885" s="19">
        <v>811200</v>
      </c>
      <c r="D3885" s="13">
        <v>1</v>
      </c>
      <c r="E3885" s="136" t="s">
        <v>3154</v>
      </c>
      <c r="F3885" s="48" t="s">
        <v>423</v>
      </c>
      <c r="G3885" s="165" t="s">
        <v>3154</v>
      </c>
      <c r="H3885" s="13" t="s">
        <v>34</v>
      </c>
      <c r="I3885" s="16">
        <f>K3885/L3885-1</f>
        <v>2.1859999999999999</v>
      </c>
      <c r="J3885" s="126" t="s">
        <v>3154</v>
      </c>
      <c r="K3885" s="17">
        <f>VLOOKUP(A3885,[4]גיליון1!$A$1574:$P$7681,10,0)</f>
        <v>159300</v>
      </c>
      <c r="L3885" s="17">
        <f>VLOOKUP(A3885,'[2]2023'!$A$9:$I$7853,9,0)</f>
        <v>50000</v>
      </c>
      <c r="M3885" s="18">
        <f>VLOOKUP(A3885,[3]data1683177749303!$A$2:$J$6448,10,0)</f>
        <v>45039</v>
      </c>
    </row>
    <row r="3886" spans="1:13" ht="15.75" outlineLevel="1">
      <c r="A3886" s="10">
        <v>1811200781</v>
      </c>
      <c r="B3886" s="11">
        <v>781</v>
      </c>
      <c r="C3886" s="19">
        <v>811200</v>
      </c>
      <c r="D3886" s="13">
        <v>1</v>
      </c>
      <c r="E3886" s="136" t="s">
        <v>3154</v>
      </c>
      <c r="F3886" s="15" t="s">
        <v>1208</v>
      </c>
      <c r="G3886" s="137" t="s">
        <v>3154</v>
      </c>
      <c r="H3886" s="13" t="s">
        <v>34</v>
      </c>
      <c r="I3886" s="126" t="s">
        <v>3154</v>
      </c>
      <c r="J3886" s="126" t="s">
        <v>3154</v>
      </c>
      <c r="K3886" s="17">
        <f>VLOOKUP(A3886,[4]גיליון1!$A$1574:$P$7681,10,0)</f>
        <v>0</v>
      </c>
      <c r="L3886" s="17">
        <f>VLOOKUP(A3886,'[2]2023'!$A$9:$I$7853,9,0)</f>
        <v>0</v>
      </c>
      <c r="M3886" s="18">
        <f>VLOOKUP(A3886,[3]data1683177749303!$A$2:$J$6448,10,0)</f>
        <v>0</v>
      </c>
    </row>
    <row r="3887" spans="1:13" ht="15.75" outlineLevel="1">
      <c r="A3887" s="10">
        <v>1811200782</v>
      </c>
      <c r="B3887" s="11">
        <v>782</v>
      </c>
      <c r="C3887" s="19">
        <v>811200</v>
      </c>
      <c r="D3887" s="13">
        <v>1</v>
      </c>
      <c r="E3887" s="136" t="s">
        <v>3154</v>
      </c>
      <c r="F3887" s="15" t="s">
        <v>289</v>
      </c>
      <c r="G3887" s="137" t="s">
        <v>3154</v>
      </c>
      <c r="H3887" s="13" t="s">
        <v>34</v>
      </c>
      <c r="I3887" s="126" t="s">
        <v>3154</v>
      </c>
      <c r="J3887" s="126" t="s">
        <v>3154</v>
      </c>
      <c r="K3887" s="17">
        <f>VLOOKUP(A3887,[4]גיליון1!$A$1574:$P$7681,10,0)</f>
        <v>0</v>
      </c>
      <c r="L3887" s="17">
        <f>VLOOKUP(A3887,'[2]2023'!$A$9:$I$7853,9,0)</f>
        <v>0</v>
      </c>
      <c r="M3887" s="18">
        <f>VLOOKUP(A3887,[3]data1683177749303!$A$2:$J$6448,10,0)</f>
        <v>0</v>
      </c>
    </row>
    <row r="3888" spans="1:13" ht="15.75" outlineLevel="1">
      <c r="A3888" s="10">
        <v>1811200783</v>
      </c>
      <c r="B3888" s="11">
        <v>783</v>
      </c>
      <c r="C3888" s="19">
        <v>811200</v>
      </c>
      <c r="D3888" s="13">
        <v>1</v>
      </c>
      <c r="E3888" s="136" t="s">
        <v>3154</v>
      </c>
      <c r="F3888" s="15" t="s">
        <v>288</v>
      </c>
      <c r="G3888" s="137" t="s">
        <v>3154</v>
      </c>
      <c r="H3888" s="13" t="s">
        <v>34</v>
      </c>
      <c r="I3888" s="126" t="s">
        <v>3154</v>
      </c>
      <c r="J3888" s="126" t="s">
        <v>3154</v>
      </c>
      <c r="K3888" s="17">
        <f>VLOOKUP(A3888,[4]גיליון1!$A$1574:$P$7681,10,0)</f>
        <v>0</v>
      </c>
      <c r="L3888" s="17">
        <f>VLOOKUP(A3888,'[2]2023'!$A$9:$I$7853,9,0)</f>
        <v>0</v>
      </c>
      <c r="M3888" s="18">
        <f>VLOOKUP(A3888,[3]data1683177749303!$A$2:$J$6448,10,0)</f>
        <v>0</v>
      </c>
    </row>
    <row r="3889" spans="1:13" ht="15.75" outlineLevel="1">
      <c r="A3889" s="10">
        <v>1811200784</v>
      </c>
      <c r="B3889" s="11">
        <v>784</v>
      </c>
      <c r="C3889" s="19">
        <v>811200</v>
      </c>
      <c r="D3889" s="13">
        <v>1</v>
      </c>
      <c r="E3889" s="136" t="s">
        <v>3154</v>
      </c>
      <c r="F3889" s="15" t="s">
        <v>1949</v>
      </c>
      <c r="G3889" s="137" t="s">
        <v>3154</v>
      </c>
      <c r="H3889" s="13" t="s">
        <v>34</v>
      </c>
      <c r="I3889" s="126" t="s">
        <v>3154</v>
      </c>
      <c r="J3889" s="126" t="s">
        <v>3154</v>
      </c>
      <c r="K3889" s="17">
        <f>VLOOKUP(A3889,[4]גיליון1!$A$1574:$P$7681,10,0)</f>
        <v>0</v>
      </c>
      <c r="L3889" s="17">
        <f>VLOOKUP(A3889,'[2]2023'!$A$9:$I$7853,9,0)</f>
        <v>0</v>
      </c>
      <c r="M3889" s="18">
        <f>VLOOKUP(A3889,[3]data1683177749303!$A$2:$J$6448,10,0)</f>
        <v>0</v>
      </c>
    </row>
    <row r="3890" spans="1:13" ht="15.75" outlineLevel="1">
      <c r="A3890" s="10">
        <v>1811200785</v>
      </c>
      <c r="B3890" s="11">
        <v>785</v>
      </c>
      <c r="C3890" s="19">
        <v>811200</v>
      </c>
      <c r="D3890" s="13">
        <v>1</v>
      </c>
      <c r="E3890" s="136" t="s">
        <v>3154</v>
      </c>
      <c r="F3890" s="15" t="s">
        <v>1950</v>
      </c>
      <c r="G3890" s="137" t="s">
        <v>3154</v>
      </c>
      <c r="H3890" s="13" t="s">
        <v>34</v>
      </c>
      <c r="I3890" s="126" t="s">
        <v>3154</v>
      </c>
      <c r="J3890" s="126" t="s">
        <v>3154</v>
      </c>
      <c r="K3890" s="17">
        <f>VLOOKUP(A3890,[4]גיליון1!$A$1574:$P$7681,10,0)</f>
        <v>0</v>
      </c>
      <c r="L3890" s="17">
        <f>VLOOKUP(A3890,'[2]2023'!$A$9:$I$7853,9,0)</f>
        <v>0</v>
      </c>
      <c r="M3890" s="18">
        <f>VLOOKUP(A3890,[3]data1683177749303!$A$2:$J$6448,10,0)</f>
        <v>0</v>
      </c>
    </row>
    <row r="3891" spans="1:13" ht="15.75" outlineLevel="1">
      <c r="A3891" s="10">
        <v>1811200786</v>
      </c>
      <c r="B3891" s="11">
        <v>786</v>
      </c>
      <c r="C3891" s="19">
        <v>811200</v>
      </c>
      <c r="D3891" s="13">
        <v>1</v>
      </c>
      <c r="E3891" s="136" t="s">
        <v>3154</v>
      </c>
      <c r="F3891" s="15" t="s">
        <v>1951</v>
      </c>
      <c r="G3891" s="137" t="s">
        <v>3154</v>
      </c>
      <c r="H3891" s="13" t="s">
        <v>34</v>
      </c>
      <c r="I3891" s="126" t="s">
        <v>3154</v>
      </c>
      <c r="J3891" s="126" t="s">
        <v>3154</v>
      </c>
      <c r="K3891" s="17">
        <f>VLOOKUP(A3891,[4]גיליון1!$A$1574:$P$7681,10,0)</f>
        <v>0</v>
      </c>
      <c r="L3891" s="17">
        <f>VLOOKUP(A3891,'[2]2023'!$A$9:$I$7853,9,0)</f>
        <v>0</v>
      </c>
      <c r="M3891" s="18">
        <f>VLOOKUP(A3891,[3]data1683177749303!$A$2:$J$6448,10,0)</f>
        <v>0</v>
      </c>
    </row>
    <row r="3892" spans="1:13" ht="15.75" outlineLevel="1">
      <c r="A3892" s="10">
        <v>1811200787</v>
      </c>
      <c r="B3892" s="11">
        <v>787</v>
      </c>
      <c r="C3892" s="19">
        <v>811200</v>
      </c>
      <c r="D3892" s="13">
        <v>1</v>
      </c>
      <c r="E3892" s="136" t="s">
        <v>3154</v>
      </c>
      <c r="F3892" s="15" t="s">
        <v>1952</v>
      </c>
      <c r="G3892" s="137" t="s">
        <v>3154</v>
      </c>
      <c r="H3892" s="13" t="s">
        <v>34</v>
      </c>
      <c r="I3892" s="126" t="s">
        <v>3154</v>
      </c>
      <c r="J3892" s="126" t="s">
        <v>3154</v>
      </c>
      <c r="K3892" s="17">
        <f>VLOOKUP(A3892,[4]גיליון1!$A$1574:$P$7681,10,0)</f>
        <v>0</v>
      </c>
      <c r="L3892" s="17">
        <f>VLOOKUP(A3892,'[2]2023'!$A$9:$I$7853,9,0)</f>
        <v>0</v>
      </c>
      <c r="M3892" s="18">
        <f>VLOOKUP(A3892,[3]data1683177749303!$A$2:$J$6448,10,0)</f>
        <v>0</v>
      </c>
    </row>
    <row r="3893" spans="1:13" ht="15.75" outlineLevel="1">
      <c r="A3893" s="10">
        <v>1811200788</v>
      </c>
      <c r="B3893" s="11">
        <v>788</v>
      </c>
      <c r="C3893" s="19">
        <v>811200</v>
      </c>
      <c r="D3893" s="13">
        <v>1</v>
      </c>
      <c r="E3893" s="136" t="s">
        <v>3154</v>
      </c>
      <c r="F3893" s="15" t="s">
        <v>1953</v>
      </c>
      <c r="G3893" s="137" t="s">
        <v>3154</v>
      </c>
      <c r="H3893" s="13" t="s">
        <v>34</v>
      </c>
      <c r="I3893" s="126" t="s">
        <v>3154</v>
      </c>
      <c r="J3893" s="126" t="s">
        <v>3154</v>
      </c>
      <c r="K3893" s="17">
        <f>VLOOKUP(A3893,[4]גיליון1!$A$1574:$P$7681,10,0)</f>
        <v>0</v>
      </c>
      <c r="L3893" s="17">
        <f>VLOOKUP(A3893,'[2]2023'!$A$9:$I$7853,9,0)</f>
        <v>0</v>
      </c>
      <c r="M3893" s="18">
        <f>VLOOKUP(A3893,[3]data1683177749303!$A$2:$J$6448,10,0)</f>
        <v>0</v>
      </c>
    </row>
    <row r="3894" spans="1:13" ht="15.75" outlineLevel="1">
      <c r="A3894" s="10">
        <v>1811200789</v>
      </c>
      <c r="B3894" s="11">
        <v>789</v>
      </c>
      <c r="C3894" s="19">
        <v>811200</v>
      </c>
      <c r="D3894" s="13">
        <v>1</v>
      </c>
      <c r="E3894" s="136" t="s">
        <v>3154</v>
      </c>
      <c r="F3894" s="15" t="s">
        <v>1954</v>
      </c>
      <c r="G3894" s="137" t="s">
        <v>3154</v>
      </c>
      <c r="H3894" s="13" t="s">
        <v>34</v>
      </c>
      <c r="I3894" s="126" t="s">
        <v>3154</v>
      </c>
      <c r="J3894" s="126" t="s">
        <v>3154</v>
      </c>
      <c r="K3894" s="17">
        <f>VLOOKUP(A3894,[4]גיליון1!$A$1574:$P$7681,10,0)</f>
        <v>0</v>
      </c>
      <c r="L3894" s="17">
        <f>VLOOKUP(A3894,'[2]2023'!$A$9:$I$7853,9,0)</f>
        <v>0</v>
      </c>
      <c r="M3894" s="18">
        <f>VLOOKUP(A3894,[3]data1683177749303!$A$2:$J$6448,10,0)</f>
        <v>0</v>
      </c>
    </row>
    <row r="3895" spans="1:13" ht="15.75" outlineLevel="1">
      <c r="A3895" s="10">
        <v>1811200811</v>
      </c>
      <c r="B3895" s="11">
        <v>811</v>
      </c>
      <c r="C3895" s="19">
        <v>811200</v>
      </c>
      <c r="D3895" s="13">
        <v>1</v>
      </c>
      <c r="E3895" s="136" t="s">
        <v>3154</v>
      </c>
      <c r="F3895" s="15" t="s">
        <v>1955</v>
      </c>
      <c r="G3895" s="137" t="s">
        <v>3154</v>
      </c>
      <c r="H3895" s="13" t="s">
        <v>31</v>
      </c>
      <c r="I3895" s="126" t="s">
        <v>3154</v>
      </c>
      <c r="J3895" s="126" t="s">
        <v>3154</v>
      </c>
      <c r="K3895" s="17">
        <f>VLOOKUP(A3895,[4]גיליון1!$A$1574:$P$7681,10,0)</f>
        <v>0</v>
      </c>
      <c r="L3895" s="17">
        <f>VLOOKUP(A3895,'[2]2023'!$A$9:$I$7853,9,0)</f>
        <v>0</v>
      </c>
      <c r="M3895" s="18">
        <f>VLOOKUP(A3895,[3]data1683177749303!$A$2:$J$6448,10,0)</f>
        <v>0</v>
      </c>
    </row>
    <row r="3896" spans="1:13" ht="15.75" outlineLevel="1">
      <c r="A3896" s="10">
        <v>1811200812</v>
      </c>
      <c r="B3896" s="11">
        <v>812</v>
      </c>
      <c r="C3896" s="19">
        <v>811200</v>
      </c>
      <c r="D3896" s="13">
        <v>1</v>
      </c>
      <c r="E3896" s="136" t="s">
        <v>3154</v>
      </c>
      <c r="F3896" s="15" t="s">
        <v>1956</v>
      </c>
      <c r="G3896" s="137" t="s">
        <v>3154</v>
      </c>
      <c r="H3896" s="13" t="s">
        <v>31</v>
      </c>
      <c r="I3896" s="126" t="s">
        <v>3154</v>
      </c>
      <c r="J3896" s="126" t="s">
        <v>3154</v>
      </c>
      <c r="K3896" s="17">
        <f>VLOOKUP(A3896,[4]גיליון1!$A$1574:$P$7681,10,0)</f>
        <v>0</v>
      </c>
      <c r="L3896" s="17">
        <f>VLOOKUP(A3896,'[2]2023'!$A$9:$I$7853,9,0)</f>
        <v>0</v>
      </c>
      <c r="M3896" s="18">
        <f>VLOOKUP(A3896,[3]data1683177749303!$A$2:$J$6448,10,0)</f>
        <v>0</v>
      </c>
    </row>
    <row r="3897" spans="1:13" ht="15.75" outlineLevel="1">
      <c r="A3897" s="10">
        <v>1811200813</v>
      </c>
      <c r="B3897" s="11">
        <v>813</v>
      </c>
      <c r="C3897" s="19">
        <v>811200</v>
      </c>
      <c r="D3897" s="13">
        <v>1</v>
      </c>
      <c r="E3897" s="136" t="s">
        <v>3154</v>
      </c>
      <c r="F3897" s="15" t="s">
        <v>1957</v>
      </c>
      <c r="G3897" s="137" t="s">
        <v>3154</v>
      </c>
      <c r="H3897" s="13" t="s">
        <v>31</v>
      </c>
      <c r="I3897" s="126" t="s">
        <v>3154</v>
      </c>
      <c r="J3897" s="126" t="s">
        <v>3154</v>
      </c>
      <c r="K3897" s="17">
        <f>VLOOKUP(A3897,[4]גיליון1!$A$1574:$P$7681,10,0)</f>
        <v>0</v>
      </c>
      <c r="L3897" s="17">
        <f>VLOOKUP(A3897,'[2]2023'!$A$9:$I$7853,9,0)</f>
        <v>0</v>
      </c>
      <c r="M3897" s="18">
        <f>VLOOKUP(A3897,[3]data1683177749303!$A$2:$J$6448,10,0)</f>
        <v>38610.07</v>
      </c>
    </row>
    <row r="3898" spans="1:13" s="97" customFormat="1" ht="15.75" outlineLevel="1">
      <c r="A3898" s="10">
        <v>1811200814</v>
      </c>
      <c r="B3898" s="11">
        <v>814</v>
      </c>
      <c r="C3898" s="19">
        <v>811200</v>
      </c>
      <c r="D3898" s="13">
        <v>1</v>
      </c>
      <c r="E3898" s="136" t="s">
        <v>3154</v>
      </c>
      <c r="F3898" s="60" t="s">
        <v>1958</v>
      </c>
      <c r="G3898" s="176" t="s">
        <v>3154</v>
      </c>
      <c r="H3898" s="13" t="s">
        <v>31</v>
      </c>
      <c r="I3898" s="16">
        <f>K3898/L3898-1</f>
        <v>0.26</v>
      </c>
      <c r="J3898" s="139" t="s">
        <v>3154</v>
      </c>
      <c r="K3898" s="17">
        <f>VLOOKUP(A3898,[4]גיליון1!$A$1574:$P$7681,10,0)</f>
        <v>1260000</v>
      </c>
      <c r="L3898" s="17">
        <f>VLOOKUP(A3898,'[2]2023'!$A$9:$I$7853,9,0)</f>
        <v>1000000</v>
      </c>
      <c r="M3898" s="18">
        <f>VLOOKUP(A3898,[3]data1683177749303!$A$2:$J$6448,10,0)</f>
        <v>3381858.32</v>
      </c>
    </row>
    <row r="3899" spans="1:13" ht="15.75" outlineLevel="1">
      <c r="A3899" s="10">
        <v>1811200961</v>
      </c>
      <c r="B3899" s="11">
        <v>961</v>
      </c>
      <c r="C3899" s="19">
        <v>811200</v>
      </c>
      <c r="D3899" s="13">
        <v>1</v>
      </c>
      <c r="E3899" s="136" t="s">
        <v>3154</v>
      </c>
      <c r="F3899" s="15" t="s">
        <v>79</v>
      </c>
      <c r="G3899" s="137" t="s">
        <v>3154</v>
      </c>
      <c r="H3899" s="13" t="s">
        <v>34</v>
      </c>
      <c r="I3899" s="126" t="s">
        <v>3154</v>
      </c>
      <c r="J3899" s="126" t="s">
        <v>3154</v>
      </c>
      <c r="K3899" s="17">
        <f>VLOOKUP(A3899,[4]גיליון1!$A$1574:$P$7681,10,0)</f>
        <v>0</v>
      </c>
      <c r="L3899" s="17">
        <f>VLOOKUP(A3899,'[2]2023'!$A$9:$I$7853,9,0)</f>
        <v>0</v>
      </c>
      <c r="M3899" s="140" t="s">
        <v>3154</v>
      </c>
    </row>
    <row r="3900" spans="1:13" ht="15.75" outlineLevel="1">
      <c r="A3900" s="10">
        <v>1811200980</v>
      </c>
      <c r="B3900" s="11">
        <v>980</v>
      </c>
      <c r="C3900" s="19">
        <v>811200</v>
      </c>
      <c r="D3900" s="13">
        <v>1</v>
      </c>
      <c r="E3900" s="136" t="s">
        <v>3154</v>
      </c>
      <c r="F3900" s="15" t="s">
        <v>1959</v>
      </c>
      <c r="G3900" s="137" t="s">
        <v>3154</v>
      </c>
      <c r="H3900" s="13" t="s">
        <v>34</v>
      </c>
      <c r="I3900" s="126" t="s">
        <v>3154</v>
      </c>
      <c r="J3900" s="126" t="s">
        <v>3154</v>
      </c>
      <c r="K3900" s="17">
        <f>VLOOKUP(A3900,[4]גיליון1!$A$1574:$P$7681,10,0)</f>
        <v>0</v>
      </c>
      <c r="L3900" s="17">
        <f>VLOOKUP(A3900,'[2]2023'!$A$9:$I$7853,9,0)</f>
        <v>0</v>
      </c>
      <c r="M3900" s="18">
        <f>VLOOKUP(A3900,[3]data1683177749303!$A$2:$J$6448,10,0)</f>
        <v>0</v>
      </c>
    </row>
    <row r="3901" spans="1:13" ht="15.75" outlineLevel="1">
      <c r="A3901" s="10">
        <v>1811200981</v>
      </c>
      <c r="B3901" s="11">
        <v>981</v>
      </c>
      <c r="C3901" s="19">
        <v>811200</v>
      </c>
      <c r="D3901" s="13">
        <v>1</v>
      </c>
      <c r="E3901" s="136" t="s">
        <v>3154</v>
      </c>
      <c r="F3901" s="15" t="s">
        <v>1960</v>
      </c>
      <c r="G3901" s="137" t="s">
        <v>3154</v>
      </c>
      <c r="H3901" s="13" t="s">
        <v>34</v>
      </c>
      <c r="I3901" s="126" t="s">
        <v>3154</v>
      </c>
      <c r="J3901" s="126" t="s">
        <v>3154</v>
      </c>
      <c r="K3901" s="17">
        <f>VLOOKUP(A3901,[4]גיליון1!$A$1574:$P$7681,10,0)</f>
        <v>0</v>
      </c>
      <c r="L3901" s="17">
        <f>VLOOKUP(A3901,'[2]2023'!$A$9:$I$7853,9,0)</f>
        <v>0</v>
      </c>
      <c r="M3901" s="18">
        <f>VLOOKUP(A3901,[3]data1683177749303!$A$2:$J$6448,10,0)</f>
        <v>0</v>
      </c>
    </row>
    <row r="3902" spans="1:13" ht="15.75" outlineLevel="1">
      <c r="A3902" s="10">
        <v>1811200982</v>
      </c>
      <c r="B3902" s="11">
        <v>982</v>
      </c>
      <c r="C3902" s="19">
        <v>811200</v>
      </c>
      <c r="D3902" s="13">
        <v>1</v>
      </c>
      <c r="E3902" s="136" t="s">
        <v>3154</v>
      </c>
      <c r="F3902" s="15" t="s">
        <v>1961</v>
      </c>
      <c r="G3902" s="137" t="s">
        <v>3154</v>
      </c>
      <c r="H3902" s="13" t="s">
        <v>34</v>
      </c>
      <c r="I3902" s="126" t="s">
        <v>3154</v>
      </c>
      <c r="J3902" s="126" t="s">
        <v>3154</v>
      </c>
      <c r="K3902" s="17">
        <f>VLOOKUP(A3902,[4]גיליון1!$A$1574:$P$7681,10,0)</f>
        <v>0</v>
      </c>
      <c r="L3902" s="17">
        <f>VLOOKUP(A3902,'[2]2023'!$A$9:$I$7853,9,0)</f>
        <v>0</v>
      </c>
      <c r="M3902" s="18">
        <f>VLOOKUP(A3902,[3]data1683177749303!$A$2:$J$6448,10,0)</f>
        <v>0</v>
      </c>
    </row>
    <row r="3903" spans="1:13" ht="15.75" outlineLevel="1">
      <c r="A3903" s="10">
        <v>1811200983</v>
      </c>
      <c r="B3903" s="11">
        <v>983</v>
      </c>
      <c r="C3903" s="19">
        <v>811200</v>
      </c>
      <c r="D3903" s="13">
        <v>1</v>
      </c>
      <c r="E3903" s="136" t="s">
        <v>3154</v>
      </c>
      <c r="F3903" s="15" t="s">
        <v>1962</v>
      </c>
      <c r="G3903" s="137" t="s">
        <v>3154</v>
      </c>
      <c r="H3903" s="13" t="s">
        <v>34</v>
      </c>
      <c r="I3903" s="126" t="s">
        <v>3154</v>
      </c>
      <c r="J3903" s="126" t="s">
        <v>3154</v>
      </c>
      <c r="K3903" s="17">
        <f>VLOOKUP(A3903,[4]גיליון1!$A$1574:$P$7681,10,0)</f>
        <v>0</v>
      </c>
      <c r="L3903" s="17">
        <f>VLOOKUP(A3903,'[2]2023'!$A$9:$I$7853,9,0)</f>
        <v>0</v>
      </c>
      <c r="M3903" s="18">
        <f>VLOOKUP(A3903,[3]data1683177749303!$A$2:$J$6448,10,0)</f>
        <v>0</v>
      </c>
    </row>
    <row r="3904" spans="1:13" ht="15.75" outlineLevel="1">
      <c r="A3904" s="10">
        <v>1811200984</v>
      </c>
      <c r="B3904" s="11">
        <v>984</v>
      </c>
      <c r="C3904" s="19">
        <v>811200</v>
      </c>
      <c r="D3904" s="13">
        <v>1</v>
      </c>
      <c r="E3904" s="136" t="s">
        <v>3154</v>
      </c>
      <c r="F3904" s="15" t="s">
        <v>1963</v>
      </c>
      <c r="G3904" s="137" t="s">
        <v>3154</v>
      </c>
      <c r="H3904" s="13" t="s">
        <v>34</v>
      </c>
      <c r="I3904" s="126" t="s">
        <v>3154</v>
      </c>
      <c r="J3904" s="126" t="s">
        <v>3154</v>
      </c>
      <c r="K3904" s="17">
        <f>VLOOKUP(A3904,[4]גיליון1!$A$1574:$P$7681,10,0)</f>
        <v>0</v>
      </c>
      <c r="L3904" s="17">
        <f>VLOOKUP(A3904,'[2]2023'!$A$9:$I$7853,9,0)</f>
        <v>0</v>
      </c>
      <c r="M3904" s="18">
        <f>VLOOKUP(A3904,[3]data1683177749303!$A$2:$J$6448,10,0)</f>
        <v>0</v>
      </c>
    </row>
    <row r="3905" spans="1:13" ht="16.5" thickBot="1">
      <c r="A3905" s="10">
        <v>1811200985</v>
      </c>
      <c r="B3905" s="11">
        <v>985</v>
      </c>
      <c r="C3905" s="19">
        <v>811200</v>
      </c>
      <c r="D3905" s="13">
        <v>1</v>
      </c>
      <c r="E3905" s="136" t="s">
        <v>3154</v>
      </c>
      <c r="F3905" s="15" t="s">
        <v>1964</v>
      </c>
      <c r="G3905" s="137" t="s">
        <v>3154</v>
      </c>
      <c r="H3905" s="13" t="s">
        <v>34</v>
      </c>
      <c r="I3905" s="126" t="s">
        <v>3154</v>
      </c>
      <c r="J3905" s="126" t="s">
        <v>3154</v>
      </c>
      <c r="K3905" s="17">
        <f>VLOOKUP(A3905,[4]גיליון1!$A$1574:$P$7681,10,0)</f>
        <v>0</v>
      </c>
      <c r="L3905" s="17">
        <f>VLOOKUP(A3905,'[2]2023'!$A$9:$I$7853,9,0)</f>
        <v>0</v>
      </c>
      <c r="M3905" s="18">
        <f>VLOOKUP(A3905,[3]data1683177749303!$A$2:$J$6448,10,0)</f>
        <v>0</v>
      </c>
    </row>
    <row r="3906" spans="1:13" ht="16.5" outlineLevel="1" thickBot="1">
      <c r="A3906" s="125" t="s">
        <v>3154</v>
      </c>
      <c r="B3906" s="25" t="s">
        <v>1965</v>
      </c>
      <c r="C3906" s="146" t="s">
        <v>3154</v>
      </c>
      <c r="D3906" s="146" t="s">
        <v>3154</v>
      </c>
      <c r="E3906" s="147" t="s">
        <v>3154</v>
      </c>
      <c r="F3906" s="28" t="s">
        <v>1935</v>
      </c>
      <c r="G3906" s="153" t="s">
        <v>3154</v>
      </c>
      <c r="H3906" s="146" t="s">
        <v>3154</v>
      </c>
      <c r="I3906" s="29">
        <f>K3906/L3906-1</f>
        <v>0.35171428571428565</v>
      </c>
      <c r="J3906" s="127" t="s">
        <v>3154</v>
      </c>
      <c r="K3906" s="37">
        <f t="shared" ref="K3906:M3906" si="198">SUBTOTAL(9,K3870:K3905)</f>
        <v>1419300</v>
      </c>
      <c r="L3906" s="37">
        <f t="shared" si="198"/>
        <v>1050000</v>
      </c>
      <c r="M3906" s="38">
        <f t="shared" si="198"/>
        <v>3465507.3899999997</v>
      </c>
    </row>
    <row r="3907" spans="1:13" ht="15.75" outlineLevel="1">
      <c r="A3907" s="10">
        <v>18113000</v>
      </c>
      <c r="B3907" s="11">
        <v>0</v>
      </c>
      <c r="C3907" s="19">
        <v>811300</v>
      </c>
      <c r="D3907" s="13">
        <v>1</v>
      </c>
      <c r="E3907" s="136" t="s">
        <v>3154</v>
      </c>
      <c r="F3907" s="48" t="s">
        <v>1966</v>
      </c>
      <c r="G3907" s="165" t="s">
        <v>3154</v>
      </c>
      <c r="H3907" s="13" t="s">
        <v>11</v>
      </c>
      <c r="I3907" s="126" t="s">
        <v>3154</v>
      </c>
      <c r="J3907" s="142" t="s">
        <v>3154</v>
      </c>
      <c r="K3907" s="17">
        <f>VLOOKUP(A3907,[4]גיליון1!$A$1574:$P$7681,10,0)</f>
        <v>0</v>
      </c>
      <c r="L3907" s="139" t="s">
        <v>3154</v>
      </c>
      <c r="M3907" s="140" t="s">
        <v>3154</v>
      </c>
    </row>
    <row r="3908" spans="1:13" ht="15.75" outlineLevel="1">
      <c r="A3908" s="10">
        <v>1811300110</v>
      </c>
      <c r="B3908" s="11">
        <v>110</v>
      </c>
      <c r="C3908" s="19">
        <v>811300</v>
      </c>
      <c r="D3908" s="13">
        <v>1</v>
      </c>
      <c r="E3908" s="136" t="s">
        <v>3154</v>
      </c>
      <c r="F3908" s="15" t="s">
        <v>19</v>
      </c>
      <c r="G3908" s="137" t="s">
        <v>3154</v>
      </c>
      <c r="H3908" s="13" t="s">
        <v>20</v>
      </c>
      <c r="I3908" s="126" t="s">
        <v>3154</v>
      </c>
      <c r="J3908" s="126" t="s">
        <v>3154</v>
      </c>
      <c r="K3908" s="17">
        <f>VLOOKUP(A3908,[4]גיליון1!$A$1574:$P$7681,10,0)</f>
        <v>0</v>
      </c>
      <c r="L3908" s="17">
        <f>VLOOKUP(A3908,'[2]2023'!$A$9:$I$7853,9,0)</f>
        <v>0</v>
      </c>
      <c r="M3908" s="18">
        <f>VLOOKUP(A3908,[3]data1683177749303!$A$2:$J$6448,10,0)</f>
        <v>0</v>
      </c>
    </row>
    <row r="3909" spans="1:13" ht="15.75" outlineLevel="1">
      <c r="A3909" s="10">
        <v>1811300111</v>
      </c>
      <c r="B3909" s="11">
        <v>111</v>
      </c>
      <c r="C3909" s="19">
        <v>811300</v>
      </c>
      <c r="D3909" s="13">
        <v>1</v>
      </c>
      <c r="E3909" s="136" t="s">
        <v>3154</v>
      </c>
      <c r="F3909" s="15" t="s">
        <v>1967</v>
      </c>
      <c r="G3909" s="137" t="s">
        <v>3154</v>
      </c>
      <c r="H3909" s="13" t="s">
        <v>20</v>
      </c>
      <c r="I3909" s="126" t="s">
        <v>3154</v>
      </c>
      <c r="J3909" s="126" t="s">
        <v>3154</v>
      </c>
      <c r="K3909" s="17">
        <f>VLOOKUP(A3909,[4]גיליון1!$A$1574:$P$7681,10,0)</f>
        <v>0</v>
      </c>
      <c r="L3909" s="17">
        <f>VLOOKUP(A3909,'[2]2023'!$A$9:$I$7853,9,0)</f>
        <v>0</v>
      </c>
      <c r="M3909" s="18">
        <f>VLOOKUP(A3909,[3]data1683177749303!$A$2:$J$6448,10,0)</f>
        <v>0</v>
      </c>
    </row>
    <row r="3910" spans="1:13" ht="15.75" outlineLevel="1">
      <c r="A3910" s="10">
        <v>1811300112</v>
      </c>
      <c r="B3910" s="11">
        <v>112</v>
      </c>
      <c r="C3910" s="19">
        <v>811300</v>
      </c>
      <c r="D3910" s="13">
        <v>1</v>
      </c>
      <c r="E3910" s="136" t="s">
        <v>3154</v>
      </c>
      <c r="F3910" s="15" t="s">
        <v>1968</v>
      </c>
      <c r="G3910" s="137" t="s">
        <v>3154</v>
      </c>
      <c r="H3910" s="13" t="s">
        <v>20</v>
      </c>
      <c r="I3910" s="126" t="s">
        <v>3154</v>
      </c>
      <c r="J3910" s="126" t="s">
        <v>3154</v>
      </c>
      <c r="K3910" s="17">
        <f>VLOOKUP(A3910,[4]גיליון1!$A$1574:$P$7681,10,0)</f>
        <v>0</v>
      </c>
      <c r="L3910" s="17">
        <f>VLOOKUP(A3910,'[2]2023'!$A$9:$I$7853,9,0)</f>
        <v>0</v>
      </c>
      <c r="M3910" s="18">
        <f>VLOOKUP(A3910,[3]data1683177749303!$A$2:$J$6448,10,0)</f>
        <v>0</v>
      </c>
    </row>
    <row r="3911" spans="1:13" ht="15.75" outlineLevel="1">
      <c r="A3911" s="10">
        <v>1811300113</v>
      </c>
      <c r="B3911" s="11">
        <v>113</v>
      </c>
      <c r="C3911" s="19">
        <v>811300</v>
      </c>
      <c r="D3911" s="13">
        <v>1</v>
      </c>
      <c r="E3911" s="136" t="s">
        <v>3154</v>
      </c>
      <c r="F3911" s="15" t="s">
        <v>704</v>
      </c>
      <c r="G3911" s="137" t="s">
        <v>3154</v>
      </c>
      <c r="H3911" s="13" t="s">
        <v>20</v>
      </c>
      <c r="I3911" s="126" t="s">
        <v>3154</v>
      </c>
      <c r="J3911" s="126" t="s">
        <v>3154</v>
      </c>
      <c r="K3911" s="17">
        <f>VLOOKUP(A3911,[4]גיליון1!$A$1574:$P$7681,10,0)</f>
        <v>0</v>
      </c>
      <c r="L3911" s="17">
        <f>VLOOKUP(A3911,'[2]2023'!$A$9:$I$7853,9,0)</f>
        <v>0</v>
      </c>
      <c r="M3911" s="18">
        <f>VLOOKUP(A3911,[3]data1683177749303!$A$2:$J$6448,10,0)</f>
        <v>0</v>
      </c>
    </row>
    <row r="3912" spans="1:13" ht="15.75" outlineLevel="1">
      <c r="A3912" s="10">
        <v>1811300119</v>
      </c>
      <c r="B3912" s="11">
        <v>119</v>
      </c>
      <c r="C3912" s="19">
        <v>811300</v>
      </c>
      <c r="D3912" s="13">
        <v>1</v>
      </c>
      <c r="E3912" s="136" t="s">
        <v>3154</v>
      </c>
      <c r="F3912" s="48" t="s">
        <v>1630</v>
      </c>
      <c r="G3912" s="165" t="s">
        <v>3154</v>
      </c>
      <c r="H3912" s="13" t="s">
        <v>20</v>
      </c>
      <c r="I3912" s="126" t="s">
        <v>3154</v>
      </c>
      <c r="J3912" s="126" t="s">
        <v>3154</v>
      </c>
      <c r="K3912" s="17">
        <f>VLOOKUP(A3912,[4]גיליון1!$A$1574:$P$7681,10,0)</f>
        <v>0</v>
      </c>
      <c r="L3912" s="17">
        <f>VLOOKUP(A3912,'[2]2023'!$A$9:$I$7853,9,0)</f>
        <v>0</v>
      </c>
      <c r="M3912" s="18">
        <f>VLOOKUP(A3912,[3]data1683177749303!$A$2:$J$6448,10,0)</f>
        <v>0</v>
      </c>
    </row>
    <row r="3913" spans="1:13" ht="15.75" outlineLevel="1">
      <c r="A3913" s="10">
        <v>1811300210</v>
      </c>
      <c r="B3913" s="11">
        <v>210</v>
      </c>
      <c r="C3913" s="19">
        <v>811300</v>
      </c>
      <c r="D3913" s="13">
        <v>1</v>
      </c>
      <c r="E3913" s="136" t="s">
        <v>3154</v>
      </c>
      <c r="F3913" s="15" t="s">
        <v>1287</v>
      </c>
      <c r="G3913" s="137" t="s">
        <v>3154</v>
      </c>
      <c r="H3913" s="13" t="s">
        <v>20</v>
      </c>
      <c r="I3913" s="126" t="s">
        <v>3154</v>
      </c>
      <c r="J3913" s="126" t="s">
        <v>3154</v>
      </c>
      <c r="K3913" s="17">
        <f>VLOOKUP(A3913,[4]גיליון1!$A$1574:$P$7681,10,0)</f>
        <v>0</v>
      </c>
      <c r="L3913" s="17">
        <f>VLOOKUP(A3913,'[2]2023'!$A$9:$I$7853,9,0)</f>
        <v>0</v>
      </c>
      <c r="M3913" s="18">
        <f>VLOOKUP(A3913,[3]data1683177749303!$A$2:$J$6448,10,0)</f>
        <v>66008.75</v>
      </c>
    </row>
    <row r="3914" spans="1:13" ht="15.75" outlineLevel="1">
      <c r="A3914" s="10">
        <v>1811300263</v>
      </c>
      <c r="B3914" s="11">
        <v>263</v>
      </c>
      <c r="C3914" s="19">
        <v>811300</v>
      </c>
      <c r="D3914" s="13">
        <v>1</v>
      </c>
      <c r="E3914" s="136" t="s">
        <v>3154</v>
      </c>
      <c r="F3914" s="15" t="s">
        <v>1969</v>
      </c>
      <c r="G3914" s="137" t="s">
        <v>3154</v>
      </c>
      <c r="H3914" s="13" t="s">
        <v>20</v>
      </c>
      <c r="I3914" s="126" t="s">
        <v>3154</v>
      </c>
      <c r="J3914" s="126" t="s">
        <v>3154</v>
      </c>
      <c r="K3914" s="17">
        <f>VLOOKUP(A3914,[4]גיליון1!$A$1574:$P$7681,10,0)</f>
        <v>0</v>
      </c>
      <c r="L3914" s="17">
        <f>VLOOKUP(A3914,'[2]2023'!$A$9:$I$7853,9,0)</f>
        <v>0</v>
      </c>
      <c r="M3914" s="18">
        <f>VLOOKUP(A3914,[3]data1683177749303!$A$2:$J$6448,10,0)</f>
        <v>0</v>
      </c>
    </row>
    <row r="3915" spans="1:13" ht="15.75" outlineLevel="1">
      <c r="A3915" s="10">
        <v>1811300540</v>
      </c>
      <c r="B3915" s="11">
        <v>540</v>
      </c>
      <c r="C3915" s="19">
        <v>811300</v>
      </c>
      <c r="D3915" s="13">
        <v>1</v>
      </c>
      <c r="E3915" s="136" t="s">
        <v>3154</v>
      </c>
      <c r="F3915" s="15" t="s">
        <v>53</v>
      </c>
      <c r="G3915" s="137" t="s">
        <v>3154</v>
      </c>
      <c r="H3915" s="13" t="s">
        <v>31</v>
      </c>
      <c r="I3915" s="126" t="s">
        <v>3154</v>
      </c>
      <c r="J3915" s="126" t="s">
        <v>3154</v>
      </c>
      <c r="K3915" s="17">
        <f>VLOOKUP(A3915,[4]גיליון1!$A$1574:$P$7681,10,0)</f>
        <v>0</v>
      </c>
      <c r="L3915" s="17">
        <f>VLOOKUP(A3915,'[2]2023'!$A$9:$I$7853,9,0)</f>
        <v>0</v>
      </c>
      <c r="M3915" s="18">
        <f>VLOOKUP(A3915,[3]data1683177749303!$A$2:$J$6448,10,0)</f>
        <v>0</v>
      </c>
    </row>
    <row r="3916" spans="1:13" s="97" customFormat="1" ht="15.75" outlineLevel="1">
      <c r="A3916" s="10">
        <v>1811300759</v>
      </c>
      <c r="B3916" s="11">
        <v>759</v>
      </c>
      <c r="C3916" s="19">
        <v>811300</v>
      </c>
      <c r="D3916" s="13">
        <v>1</v>
      </c>
      <c r="E3916" s="136" t="s">
        <v>3154</v>
      </c>
      <c r="F3916" s="15" t="s">
        <v>1970</v>
      </c>
      <c r="G3916" s="137" t="s">
        <v>3154</v>
      </c>
      <c r="H3916" s="13" t="s">
        <v>31</v>
      </c>
      <c r="I3916" s="126" t="s">
        <v>3154</v>
      </c>
      <c r="J3916" s="126" t="s">
        <v>3154</v>
      </c>
      <c r="K3916" s="17">
        <f>VLOOKUP(A3916,[4]גיליון1!$A$1574:$P$7681,10,0)</f>
        <v>0</v>
      </c>
      <c r="L3916" s="17">
        <f>VLOOKUP(A3916,'[2]2023'!$A$9:$I$7853,9,0)</f>
        <v>0</v>
      </c>
      <c r="M3916" s="18">
        <f>VLOOKUP(A3916,[3]data1683177749303!$A$2:$J$6448,10,0)</f>
        <v>0</v>
      </c>
    </row>
    <row r="3917" spans="1:13" s="97" customFormat="1" ht="15.75" outlineLevel="1">
      <c r="A3917" s="10">
        <v>1811300780</v>
      </c>
      <c r="B3917" s="11">
        <v>780</v>
      </c>
      <c r="C3917" s="19">
        <v>811300</v>
      </c>
      <c r="D3917" s="13">
        <v>1</v>
      </c>
      <c r="E3917" s="136" t="s">
        <v>3154</v>
      </c>
      <c r="F3917" s="15" t="s">
        <v>1971</v>
      </c>
      <c r="G3917" s="137" t="s">
        <v>3154</v>
      </c>
      <c r="H3917" s="13" t="s">
        <v>34</v>
      </c>
      <c r="I3917" s="16">
        <f>K3917/L3917-1</f>
        <v>-9.9954317039744223E-2</v>
      </c>
      <c r="J3917" s="139" t="s">
        <v>3154</v>
      </c>
      <c r="K3917" s="17">
        <v>985100</v>
      </c>
      <c r="L3917" s="17">
        <f>VLOOKUP(A3917,'[2]2023'!$A$9:$I$7853,9,0)</f>
        <v>1094500</v>
      </c>
      <c r="M3917" s="18">
        <f>VLOOKUP(A3917,[3]data1683177749303!$A$2:$J$6448,10,0)</f>
        <v>1089493.28</v>
      </c>
    </row>
    <row r="3918" spans="1:13" ht="15.75" outlineLevel="1">
      <c r="A3918" s="10">
        <v>1811300781</v>
      </c>
      <c r="B3918" s="11">
        <v>781</v>
      </c>
      <c r="C3918" s="19">
        <v>811300</v>
      </c>
      <c r="D3918" s="13">
        <v>1</v>
      </c>
      <c r="E3918" s="136" t="s">
        <v>3154</v>
      </c>
      <c r="F3918" s="15" t="s">
        <v>1972</v>
      </c>
      <c r="G3918" s="137" t="s">
        <v>3154</v>
      </c>
      <c r="H3918" s="13" t="s">
        <v>34</v>
      </c>
      <c r="I3918" s="16">
        <f>K3918/L3918-1</f>
        <v>-9.9999999999999978E-2</v>
      </c>
      <c r="J3918" s="126" t="s">
        <v>3154</v>
      </c>
      <c r="K3918" s="17">
        <f>VLOOKUP(A3918,[4]גיליון1!$A$1574:$P$7681,10,0)</f>
        <v>108000</v>
      </c>
      <c r="L3918" s="17">
        <f>VLOOKUP(A3918,'[2]2023'!$A$9:$I$7853,9,0)</f>
        <v>120000</v>
      </c>
      <c r="M3918" s="18">
        <f>VLOOKUP(A3918,[3]data1683177749303!$A$2:$J$6448,10,0)</f>
        <v>63600.1</v>
      </c>
    </row>
    <row r="3919" spans="1:13" ht="15.75" outlineLevel="1">
      <c r="A3919" s="10">
        <v>1811300782</v>
      </c>
      <c r="B3919" s="11">
        <v>782</v>
      </c>
      <c r="C3919" s="19">
        <v>811300</v>
      </c>
      <c r="D3919" s="13">
        <v>1</v>
      </c>
      <c r="E3919" s="136" t="s">
        <v>3154</v>
      </c>
      <c r="F3919" s="15" t="s">
        <v>1973</v>
      </c>
      <c r="G3919" s="137" t="s">
        <v>3154</v>
      </c>
      <c r="H3919" s="13" t="s">
        <v>34</v>
      </c>
      <c r="I3919" s="16">
        <f>K3919/L3919-1</f>
        <v>-9.9924299772899294E-2</v>
      </c>
      <c r="J3919" s="126" t="s">
        <v>3154</v>
      </c>
      <c r="K3919" s="17">
        <v>118900</v>
      </c>
      <c r="L3919" s="17">
        <f>VLOOKUP(A3919,'[2]2023'!$A$9:$I$7853,9,0)</f>
        <v>132100</v>
      </c>
      <c r="M3919" s="18">
        <f>VLOOKUP(A3919,[3]data1683177749303!$A$2:$J$6448,10,0)</f>
        <v>132100</v>
      </c>
    </row>
    <row r="3920" spans="1:13" ht="15.75" outlineLevel="1">
      <c r="A3920" s="10">
        <v>1811300783</v>
      </c>
      <c r="B3920" s="11">
        <v>783</v>
      </c>
      <c r="C3920" s="19">
        <v>811300</v>
      </c>
      <c r="D3920" s="13">
        <v>1</v>
      </c>
      <c r="E3920" s="136" t="s">
        <v>3154</v>
      </c>
      <c r="F3920" s="15" t="s">
        <v>755</v>
      </c>
      <c r="G3920" s="137" t="s">
        <v>3154</v>
      </c>
      <c r="H3920" s="13" t="s">
        <v>34</v>
      </c>
      <c r="I3920" s="126" t="s">
        <v>3154</v>
      </c>
      <c r="J3920" s="126" t="s">
        <v>3154</v>
      </c>
      <c r="K3920" s="17">
        <f>VLOOKUP(A3920,[4]גיליון1!$A$1574:$P$7681,10,0)</f>
        <v>0</v>
      </c>
      <c r="L3920" s="17">
        <f>VLOOKUP(A3920,'[2]2023'!$A$9:$I$7853,9,0)</f>
        <v>0</v>
      </c>
      <c r="M3920" s="18">
        <f>VLOOKUP(A3920,[3]data1683177749303!$A$2:$J$6448,10,0)</f>
        <v>0</v>
      </c>
    </row>
    <row r="3921" spans="1:13" ht="15.75" outlineLevel="1">
      <c r="A3921" s="10">
        <v>1811300784</v>
      </c>
      <c r="B3921" s="11">
        <v>784</v>
      </c>
      <c r="C3921" s="19">
        <v>811300</v>
      </c>
      <c r="D3921" s="13">
        <v>1</v>
      </c>
      <c r="E3921" s="136" t="s">
        <v>3154</v>
      </c>
      <c r="F3921" s="15" t="s">
        <v>1974</v>
      </c>
      <c r="G3921" s="137" t="s">
        <v>3154</v>
      </c>
      <c r="H3921" s="13" t="s">
        <v>34</v>
      </c>
      <c r="I3921" s="16">
        <f>K3921/L3921-1</f>
        <v>-9.9999999999999978E-2</v>
      </c>
      <c r="J3921" s="126" t="s">
        <v>3154</v>
      </c>
      <c r="K3921" s="17">
        <f>VLOOKUP(A3921,[4]גיליון1!$A$1574:$P$7681,10,0)</f>
        <v>495900</v>
      </c>
      <c r="L3921" s="17">
        <f>VLOOKUP(A3921,'[2]2023'!$A$9:$I$7853,9,0)</f>
        <v>551000</v>
      </c>
      <c r="M3921" s="18">
        <f>VLOOKUP(A3921,[3]data1683177749303!$A$2:$J$6448,10,0)</f>
        <v>540296</v>
      </c>
    </row>
    <row r="3922" spans="1:13" ht="15.75" outlineLevel="1">
      <c r="A3922" s="10">
        <v>1811300785</v>
      </c>
      <c r="B3922" s="11">
        <v>785</v>
      </c>
      <c r="C3922" s="19">
        <v>811300</v>
      </c>
      <c r="D3922" s="13">
        <v>1</v>
      </c>
      <c r="E3922" s="136" t="s">
        <v>3154</v>
      </c>
      <c r="F3922" s="15" t="s">
        <v>1975</v>
      </c>
      <c r="G3922" s="137" t="s">
        <v>3154</v>
      </c>
      <c r="H3922" s="13" t="s">
        <v>34</v>
      </c>
      <c r="I3922" s="126" t="s">
        <v>3154</v>
      </c>
      <c r="J3922" s="126" t="s">
        <v>3154</v>
      </c>
      <c r="K3922" s="17">
        <f>VLOOKUP(A3922,[4]גיליון1!$A$1574:$P$7681,10,0)</f>
        <v>0</v>
      </c>
      <c r="L3922" s="17">
        <f>VLOOKUP(A3922,'[2]2023'!$A$9:$I$7853,9,0)</f>
        <v>0</v>
      </c>
      <c r="M3922" s="18">
        <f>VLOOKUP(A3922,[3]data1683177749303!$A$2:$J$6448,10,0)</f>
        <v>0</v>
      </c>
    </row>
    <row r="3923" spans="1:13" ht="15.75" outlineLevel="1">
      <c r="A3923" s="10">
        <v>1811300786</v>
      </c>
      <c r="B3923" s="11">
        <v>786</v>
      </c>
      <c r="C3923" s="19">
        <v>811300</v>
      </c>
      <c r="D3923" s="13">
        <v>1</v>
      </c>
      <c r="E3923" s="136" t="s">
        <v>3154</v>
      </c>
      <c r="F3923" s="15" t="s">
        <v>1976</v>
      </c>
      <c r="G3923" s="137" t="s">
        <v>3154</v>
      </c>
      <c r="H3923" s="13" t="s">
        <v>34</v>
      </c>
      <c r="I3923" s="126" t="s">
        <v>3154</v>
      </c>
      <c r="J3923" s="126" t="s">
        <v>3154</v>
      </c>
      <c r="K3923" s="17">
        <f>VLOOKUP(A3923,[4]גיליון1!$A$1574:$P$7681,10,0)</f>
        <v>0</v>
      </c>
      <c r="L3923" s="17">
        <f>VLOOKUP(A3923,'[2]2023'!$A$9:$I$7853,9,0)</f>
        <v>0</v>
      </c>
      <c r="M3923" s="18">
        <f>VLOOKUP(A3923,[3]data1683177749303!$A$2:$J$6448,10,0)</f>
        <v>0</v>
      </c>
    </row>
    <row r="3924" spans="1:13" ht="15.75" outlineLevel="1">
      <c r="A3924" s="10">
        <v>1811300787</v>
      </c>
      <c r="B3924" s="11">
        <v>787</v>
      </c>
      <c r="C3924" s="19">
        <v>811300</v>
      </c>
      <c r="D3924" s="13">
        <v>1</v>
      </c>
      <c r="E3924" s="136" t="s">
        <v>3154</v>
      </c>
      <c r="F3924" s="15" t="s">
        <v>1977</v>
      </c>
      <c r="G3924" s="137" t="s">
        <v>3154</v>
      </c>
      <c r="H3924" s="13" t="s">
        <v>34</v>
      </c>
      <c r="I3924" s="126" t="s">
        <v>3154</v>
      </c>
      <c r="J3924" s="126" t="s">
        <v>3154</v>
      </c>
      <c r="K3924" s="17">
        <f>VLOOKUP(A3924,[4]גיליון1!$A$1574:$P$7681,10,0)</f>
        <v>0</v>
      </c>
      <c r="L3924" s="17">
        <f>VLOOKUP(A3924,'[2]2023'!$A$9:$I$7853,9,0)</f>
        <v>0</v>
      </c>
      <c r="M3924" s="18">
        <f>VLOOKUP(A3924,[3]data1683177749303!$A$2:$J$6448,10,0)</f>
        <v>0</v>
      </c>
    </row>
    <row r="3925" spans="1:13" ht="15.75" outlineLevel="1">
      <c r="A3925" s="10">
        <v>1811300788</v>
      </c>
      <c r="B3925" s="11">
        <v>788</v>
      </c>
      <c r="C3925" s="19">
        <v>811300</v>
      </c>
      <c r="D3925" s="13">
        <v>1</v>
      </c>
      <c r="E3925" s="136" t="s">
        <v>3154</v>
      </c>
      <c r="F3925" s="15" t="s">
        <v>704</v>
      </c>
      <c r="G3925" s="137" t="s">
        <v>3154</v>
      </c>
      <c r="H3925" s="13" t="s">
        <v>34</v>
      </c>
      <c r="I3925" s="126" t="s">
        <v>3154</v>
      </c>
      <c r="J3925" s="126" t="s">
        <v>3154</v>
      </c>
      <c r="K3925" s="17">
        <f>VLOOKUP(A3925,[4]גיליון1!$A$1574:$P$7681,10,0)</f>
        <v>0</v>
      </c>
      <c r="L3925" s="17">
        <f>VLOOKUP(A3925,'[2]2023'!$A$9:$I$7853,9,0)</f>
        <v>0</v>
      </c>
      <c r="M3925" s="18">
        <f>VLOOKUP(A3925,[3]data1683177749303!$A$2:$J$6448,10,0)</f>
        <v>0</v>
      </c>
    </row>
    <row r="3926" spans="1:13" ht="15.75" outlineLevel="1">
      <c r="A3926" s="10">
        <v>1811300789</v>
      </c>
      <c r="B3926" s="11">
        <v>789</v>
      </c>
      <c r="C3926" s="19">
        <v>811300</v>
      </c>
      <c r="D3926" s="13">
        <v>1</v>
      </c>
      <c r="E3926" s="136" t="s">
        <v>3154</v>
      </c>
      <c r="F3926" s="15" t="s">
        <v>1978</v>
      </c>
      <c r="G3926" s="137" t="s">
        <v>3154</v>
      </c>
      <c r="H3926" s="13" t="s">
        <v>34</v>
      </c>
      <c r="I3926" s="126" t="s">
        <v>3154</v>
      </c>
      <c r="J3926" s="126" t="s">
        <v>3154</v>
      </c>
      <c r="K3926" s="17">
        <f>VLOOKUP(A3926,[4]גיליון1!$A$1574:$P$7681,10,0)</f>
        <v>0</v>
      </c>
      <c r="L3926" s="17">
        <f>VLOOKUP(A3926,'[2]2023'!$A$9:$I$7853,9,0)</f>
        <v>0</v>
      </c>
      <c r="M3926" s="18">
        <f>VLOOKUP(A3926,[3]data1683177749303!$A$2:$J$6448,10,0)</f>
        <v>0</v>
      </c>
    </row>
    <row r="3927" spans="1:13" ht="15.75" outlineLevel="1">
      <c r="A3927" s="10">
        <v>1811300950</v>
      </c>
      <c r="B3927" s="11">
        <v>950</v>
      </c>
      <c r="C3927" s="19">
        <v>811300</v>
      </c>
      <c r="D3927" s="13">
        <v>1</v>
      </c>
      <c r="E3927" s="136" t="s">
        <v>3154</v>
      </c>
      <c r="F3927" s="15" t="s">
        <v>1979</v>
      </c>
      <c r="G3927" s="137" t="s">
        <v>3154</v>
      </c>
      <c r="H3927" s="13" t="s">
        <v>34</v>
      </c>
      <c r="I3927" s="126" t="s">
        <v>3154</v>
      </c>
      <c r="J3927" s="126" t="s">
        <v>3154</v>
      </c>
      <c r="K3927" s="17">
        <f>VLOOKUP(A3927,[4]גיליון1!$A$1574:$P$7681,10,0)</f>
        <v>0</v>
      </c>
      <c r="L3927" s="17">
        <f>VLOOKUP(A3927,'[2]2023'!$A$9:$I$7853,9,0)</f>
        <v>0</v>
      </c>
      <c r="M3927" s="18">
        <f>VLOOKUP(A3927,[3]data1683177749303!$A$2:$J$6448,10,0)</f>
        <v>0</v>
      </c>
    </row>
    <row r="3928" spans="1:13" ht="15.75" outlineLevel="1">
      <c r="A3928" s="10">
        <v>1811300951</v>
      </c>
      <c r="B3928" s="11">
        <v>951</v>
      </c>
      <c r="C3928" s="19">
        <v>811300</v>
      </c>
      <c r="D3928" s="13">
        <v>1</v>
      </c>
      <c r="E3928" s="136" t="s">
        <v>3154</v>
      </c>
      <c r="F3928" s="80" t="s">
        <v>1980</v>
      </c>
      <c r="G3928" s="198" t="s">
        <v>3154</v>
      </c>
      <c r="H3928" s="13" t="s">
        <v>34</v>
      </c>
      <c r="I3928" s="126" t="s">
        <v>3154</v>
      </c>
      <c r="J3928" s="126" t="s">
        <v>3154</v>
      </c>
      <c r="K3928" s="17">
        <f>VLOOKUP(A3928,[4]גיליון1!$A$1574:$P$7681,10,0)</f>
        <v>0</v>
      </c>
      <c r="L3928" s="17">
        <f>VLOOKUP(A3928,'[2]2023'!$A$9:$I$7853,9,0)</f>
        <v>0</v>
      </c>
      <c r="M3928" s="18">
        <f>VLOOKUP(A3928,[3]data1683177749303!$A$2:$J$6448,10,0)</f>
        <v>0</v>
      </c>
    </row>
    <row r="3929" spans="1:13" ht="15.75" outlineLevel="1">
      <c r="A3929" s="10">
        <v>1811300952</v>
      </c>
      <c r="B3929" s="11">
        <v>952</v>
      </c>
      <c r="C3929" s="19">
        <v>811300</v>
      </c>
      <c r="D3929" s="13">
        <v>1</v>
      </c>
      <c r="E3929" s="136" t="s">
        <v>3154</v>
      </c>
      <c r="F3929" s="61" t="s">
        <v>1981</v>
      </c>
      <c r="G3929" s="177" t="s">
        <v>3154</v>
      </c>
      <c r="H3929" s="13" t="s">
        <v>34</v>
      </c>
      <c r="I3929" s="16">
        <f>K3929/L3929-1</f>
        <v>-9.972299168975074E-2</v>
      </c>
      <c r="J3929" s="126" t="s">
        <v>3154</v>
      </c>
      <c r="K3929" s="17">
        <v>130000</v>
      </c>
      <c r="L3929" s="17">
        <f>VLOOKUP(A3929,'[2]2023'!$A$9:$I$7853,9,0)</f>
        <v>144400</v>
      </c>
      <c r="M3929" s="18">
        <f>VLOOKUP(A3929,[3]data1683177749303!$A$2:$J$6448,10,0)</f>
        <v>66541.5</v>
      </c>
    </row>
    <row r="3930" spans="1:13" ht="15.75" outlineLevel="1">
      <c r="A3930" s="10">
        <v>1811300953</v>
      </c>
      <c r="B3930" s="11">
        <v>953</v>
      </c>
      <c r="C3930" s="19">
        <v>811300</v>
      </c>
      <c r="D3930" s="13">
        <v>1</v>
      </c>
      <c r="E3930" s="136" t="s">
        <v>3154</v>
      </c>
      <c r="F3930" s="15" t="s">
        <v>1982</v>
      </c>
      <c r="G3930" s="137" t="s">
        <v>3154</v>
      </c>
      <c r="H3930" s="13" t="s">
        <v>34</v>
      </c>
      <c r="I3930" s="126" t="s">
        <v>3154</v>
      </c>
      <c r="J3930" s="126" t="s">
        <v>3154</v>
      </c>
      <c r="K3930" s="17">
        <f>VLOOKUP(A3930,[4]גיליון1!$A$1574:$P$7681,10,0)</f>
        <v>0</v>
      </c>
      <c r="L3930" s="17">
        <f>VLOOKUP(A3930,'[2]2023'!$A$9:$I$7853,9,0)</f>
        <v>0</v>
      </c>
      <c r="M3930" s="18">
        <f>VLOOKUP(A3930,[3]data1683177749303!$A$2:$J$6448,10,0)</f>
        <v>0</v>
      </c>
    </row>
    <row r="3931" spans="1:13" ht="15.75" outlineLevel="1">
      <c r="A3931" s="10">
        <v>1811300961</v>
      </c>
      <c r="B3931" s="11">
        <v>961</v>
      </c>
      <c r="C3931" s="19">
        <v>811300</v>
      </c>
      <c r="D3931" s="13">
        <v>1</v>
      </c>
      <c r="E3931" s="136" t="s">
        <v>3154</v>
      </c>
      <c r="F3931" s="15" t="s">
        <v>79</v>
      </c>
      <c r="G3931" s="137" t="s">
        <v>3154</v>
      </c>
      <c r="H3931" s="13" t="s">
        <v>34</v>
      </c>
      <c r="I3931" s="126" t="s">
        <v>3154</v>
      </c>
      <c r="J3931" s="126" t="s">
        <v>3154</v>
      </c>
      <c r="K3931" s="17">
        <f>VLOOKUP(A3931,[4]גיליון1!$A$1574:$P$7681,10,0)</f>
        <v>0</v>
      </c>
      <c r="L3931" s="17">
        <f>VLOOKUP(A3931,'[2]2023'!$A$9:$I$7853,9,0)</f>
        <v>0</v>
      </c>
      <c r="M3931" s="18">
        <f>VLOOKUP(A3931,[3]data1683177749303!$A$2:$J$6448,10,0)</f>
        <v>0</v>
      </c>
    </row>
    <row r="3932" spans="1:13" ht="15.75" outlineLevel="1">
      <c r="A3932" s="10">
        <v>1811300980</v>
      </c>
      <c r="B3932" s="11">
        <v>980</v>
      </c>
      <c r="C3932" s="19">
        <v>811300</v>
      </c>
      <c r="D3932" s="13">
        <v>1</v>
      </c>
      <c r="E3932" s="136" t="s">
        <v>3154</v>
      </c>
      <c r="F3932" s="15" t="s">
        <v>1983</v>
      </c>
      <c r="G3932" s="137" t="s">
        <v>3154</v>
      </c>
      <c r="H3932" s="13" t="s">
        <v>34</v>
      </c>
      <c r="I3932" s="126" t="s">
        <v>3154</v>
      </c>
      <c r="J3932" s="126" t="s">
        <v>3154</v>
      </c>
      <c r="K3932" s="17">
        <f>VLOOKUP(A3932,[4]גיליון1!$A$1574:$P$7681,10,0)</f>
        <v>0</v>
      </c>
      <c r="L3932" s="17">
        <f>VLOOKUP(A3932,'[2]2023'!$A$9:$I$7853,9,0)</f>
        <v>0</v>
      </c>
      <c r="M3932" s="18">
        <f>VLOOKUP(A3932,[3]data1683177749303!$A$2:$J$6448,10,0)</f>
        <v>0</v>
      </c>
    </row>
    <row r="3933" spans="1:13" ht="15.75" outlineLevel="1">
      <c r="A3933" s="10">
        <v>1811300981</v>
      </c>
      <c r="B3933" s="11">
        <v>981</v>
      </c>
      <c r="C3933" s="19">
        <v>811300</v>
      </c>
      <c r="D3933" s="13">
        <v>1</v>
      </c>
      <c r="E3933" s="136" t="s">
        <v>3154</v>
      </c>
      <c r="F3933" s="15" t="s">
        <v>1984</v>
      </c>
      <c r="G3933" s="137" t="s">
        <v>3154</v>
      </c>
      <c r="H3933" s="13" t="s">
        <v>34</v>
      </c>
      <c r="I3933" s="16">
        <f>K3933/L3933-1</f>
        <v>-0.10001428095396769</v>
      </c>
      <c r="J3933" s="126" t="s">
        <v>3154</v>
      </c>
      <c r="K3933" s="17">
        <v>1890600</v>
      </c>
      <c r="L3933" s="17">
        <f>VLOOKUP(A3933,'[2]2023'!$A$9:$I$7853,9,0)</f>
        <v>2100700</v>
      </c>
      <c r="M3933" s="18">
        <f>VLOOKUP(A3933,[3]data1683177749303!$A$2:$J$6448,10,0)</f>
        <v>1826661</v>
      </c>
    </row>
    <row r="3934" spans="1:13" ht="16.5" thickBot="1">
      <c r="A3934" s="10">
        <v>1811300982</v>
      </c>
      <c r="B3934" s="11">
        <v>982</v>
      </c>
      <c r="C3934" s="19">
        <v>811300</v>
      </c>
      <c r="D3934" s="13">
        <v>1</v>
      </c>
      <c r="E3934" s="136" t="s">
        <v>3154</v>
      </c>
      <c r="F3934" s="15" t="s">
        <v>1985</v>
      </c>
      <c r="G3934" s="137" t="s">
        <v>3154</v>
      </c>
      <c r="H3934" s="13" t="s">
        <v>34</v>
      </c>
      <c r="I3934" s="16">
        <f>K3934/L3934-1</f>
        <v>-9.9994249899373222E-2</v>
      </c>
      <c r="J3934" s="126" t="s">
        <v>3154</v>
      </c>
      <c r="K3934" s="17">
        <v>1565200</v>
      </c>
      <c r="L3934" s="17">
        <f>VLOOKUP(A3934,'[2]2023'!$A$9:$I$7853,9,0)</f>
        <v>1739100</v>
      </c>
      <c r="M3934" s="18">
        <f>VLOOKUP(A3934,[3]data1683177749303!$A$2:$J$6448,10,0)</f>
        <v>1513139</v>
      </c>
    </row>
    <row r="3935" spans="1:13" ht="16.5" outlineLevel="1" thickBot="1">
      <c r="A3935" s="125" t="s">
        <v>3154</v>
      </c>
      <c r="B3935" s="25" t="s">
        <v>1986</v>
      </c>
      <c r="C3935" s="146" t="s">
        <v>3154</v>
      </c>
      <c r="D3935" s="146" t="s">
        <v>3154</v>
      </c>
      <c r="E3935" s="147" t="s">
        <v>3154</v>
      </c>
      <c r="F3935" s="81" t="s">
        <v>1966</v>
      </c>
      <c r="G3935" s="199" t="s">
        <v>3154</v>
      </c>
      <c r="H3935" s="146" t="s">
        <v>3154</v>
      </c>
      <c r="I3935" s="29">
        <f>K3935/L3935-1</f>
        <v>-9.9986398721479852E-2</v>
      </c>
      <c r="J3935" s="127" t="s">
        <v>3154</v>
      </c>
      <c r="K3935" s="37">
        <f t="shared" ref="K3935:M3935" si="199">SUBTOTAL(9,K3908:K3934)</f>
        <v>5293700</v>
      </c>
      <c r="L3935" s="37">
        <f t="shared" si="199"/>
        <v>5881800</v>
      </c>
      <c r="M3935" s="38">
        <f t="shared" si="199"/>
        <v>5297839.63</v>
      </c>
    </row>
    <row r="3936" spans="1:13" ht="15.75" outlineLevel="1">
      <c r="A3936" s="10">
        <v>18113010</v>
      </c>
      <c r="B3936" s="11">
        <v>0</v>
      </c>
      <c r="C3936" s="19">
        <v>811301</v>
      </c>
      <c r="D3936" s="13">
        <v>1</v>
      </c>
      <c r="E3936" s="136" t="s">
        <v>3154</v>
      </c>
      <c r="F3936" s="48" t="s">
        <v>1987</v>
      </c>
      <c r="G3936" s="165" t="s">
        <v>3154</v>
      </c>
      <c r="H3936" s="13" t="s">
        <v>11</v>
      </c>
      <c r="I3936" s="126" t="s">
        <v>3154</v>
      </c>
      <c r="J3936" s="142" t="s">
        <v>3154</v>
      </c>
      <c r="K3936" s="17">
        <f>VLOOKUP(A3936,[4]גיליון1!$A$1574:$P$7681,10,0)</f>
        <v>0</v>
      </c>
      <c r="L3936" s="139" t="s">
        <v>3154</v>
      </c>
      <c r="M3936" s="140" t="s">
        <v>3154</v>
      </c>
    </row>
    <row r="3937" spans="1:13" ht="15.75" outlineLevel="1">
      <c r="A3937" s="10">
        <v>1811301110</v>
      </c>
      <c r="B3937" s="11">
        <v>110</v>
      </c>
      <c r="C3937" s="19">
        <v>811301</v>
      </c>
      <c r="D3937" s="13">
        <v>1</v>
      </c>
      <c r="E3937" s="136" t="s">
        <v>3154</v>
      </c>
      <c r="F3937" s="15" t="s">
        <v>19</v>
      </c>
      <c r="G3937" s="137" t="s">
        <v>3154</v>
      </c>
      <c r="H3937" s="13" t="s">
        <v>20</v>
      </c>
      <c r="I3937" s="126" t="s">
        <v>3154</v>
      </c>
      <c r="J3937" s="126" t="s">
        <v>3154</v>
      </c>
      <c r="K3937" s="17">
        <f>VLOOKUP(A3937,[4]גיליון1!$A$1574:$P$7681,10,0)</f>
        <v>0</v>
      </c>
      <c r="L3937" s="17">
        <f>VLOOKUP(A3937,'[2]2023'!$A$9:$I$7853,9,0)</f>
        <v>0</v>
      </c>
      <c r="M3937" s="18">
        <f>VLOOKUP(A3937,[3]data1683177749303!$A$2:$J$6448,10,0)</f>
        <v>0</v>
      </c>
    </row>
    <row r="3938" spans="1:13" ht="15.75" outlineLevel="1">
      <c r="A3938" s="10">
        <v>1811301119</v>
      </c>
      <c r="B3938" s="11">
        <v>119</v>
      </c>
      <c r="C3938" s="19">
        <v>811301</v>
      </c>
      <c r="D3938" s="13">
        <v>1</v>
      </c>
      <c r="E3938" s="136" t="s">
        <v>3154</v>
      </c>
      <c r="F3938" s="48" t="s">
        <v>1630</v>
      </c>
      <c r="G3938" s="165" t="s">
        <v>3154</v>
      </c>
      <c r="H3938" s="13" t="s">
        <v>20</v>
      </c>
      <c r="I3938" s="126" t="s">
        <v>3154</v>
      </c>
      <c r="J3938" s="126" t="s">
        <v>3154</v>
      </c>
      <c r="K3938" s="17">
        <f>VLOOKUP(A3938,[4]גיליון1!$A$1574:$P$7681,10,0)</f>
        <v>0</v>
      </c>
      <c r="L3938" s="17">
        <f>VLOOKUP(A3938,'[2]2023'!$A$9:$I$7853,9,0)</f>
        <v>0</v>
      </c>
      <c r="M3938" s="18">
        <f>VLOOKUP(A3938,[3]data1683177749303!$A$2:$J$6448,10,0)</f>
        <v>0</v>
      </c>
    </row>
    <row r="3939" spans="1:13" ht="15.75" outlineLevel="1">
      <c r="A3939" s="10">
        <v>1811301210</v>
      </c>
      <c r="B3939" s="11">
        <v>210</v>
      </c>
      <c r="C3939" s="19">
        <v>811301</v>
      </c>
      <c r="D3939" s="13">
        <v>1</v>
      </c>
      <c r="E3939" s="136" t="s">
        <v>3154</v>
      </c>
      <c r="F3939" s="15" t="s">
        <v>1287</v>
      </c>
      <c r="G3939" s="137" t="s">
        <v>3154</v>
      </c>
      <c r="H3939" s="13" t="s">
        <v>20</v>
      </c>
      <c r="I3939" s="126" t="s">
        <v>3154</v>
      </c>
      <c r="J3939" s="126" t="s">
        <v>3154</v>
      </c>
      <c r="K3939" s="17">
        <f>VLOOKUP(A3939,[4]גיליון1!$A$1574:$P$7681,10,0)</f>
        <v>0</v>
      </c>
      <c r="L3939" s="17">
        <f>VLOOKUP(A3939,'[2]2023'!$A$9:$I$7853,9,0)</f>
        <v>0</v>
      </c>
      <c r="M3939" s="18">
        <f>VLOOKUP(A3939,[3]data1683177749303!$A$2:$J$6448,10,0)</f>
        <v>0</v>
      </c>
    </row>
    <row r="3940" spans="1:13" ht="15.75" outlineLevel="1">
      <c r="A3940" s="10">
        <v>1811301263</v>
      </c>
      <c r="B3940" s="11">
        <v>263</v>
      </c>
      <c r="C3940" s="19">
        <v>811301</v>
      </c>
      <c r="D3940" s="13">
        <v>1</v>
      </c>
      <c r="E3940" s="136" t="s">
        <v>3154</v>
      </c>
      <c r="F3940" s="15" t="s">
        <v>1969</v>
      </c>
      <c r="G3940" s="137" t="s">
        <v>3154</v>
      </c>
      <c r="H3940" s="13" t="s">
        <v>20</v>
      </c>
      <c r="I3940" s="126" t="s">
        <v>3154</v>
      </c>
      <c r="J3940" s="126" t="s">
        <v>3154</v>
      </c>
      <c r="K3940" s="17">
        <f>VLOOKUP(A3940,[4]גיליון1!$A$1574:$P$7681,10,0)</f>
        <v>0</v>
      </c>
      <c r="L3940" s="17">
        <f>VLOOKUP(A3940,'[2]2023'!$A$9:$I$7853,9,0)</f>
        <v>0</v>
      </c>
      <c r="M3940" s="18">
        <f>VLOOKUP(A3940,[3]data1683177749303!$A$2:$J$6448,10,0)</f>
        <v>0</v>
      </c>
    </row>
    <row r="3941" spans="1:13" ht="15.75" outlineLevel="1">
      <c r="A3941" s="10">
        <v>1811301759</v>
      </c>
      <c r="B3941" s="11">
        <v>759</v>
      </c>
      <c r="C3941" s="19">
        <v>811301</v>
      </c>
      <c r="D3941" s="13">
        <v>1</v>
      </c>
      <c r="E3941" s="136" t="s">
        <v>3154</v>
      </c>
      <c r="F3941" s="15" t="s">
        <v>1970</v>
      </c>
      <c r="G3941" s="137" t="s">
        <v>3154</v>
      </c>
      <c r="H3941" s="13" t="s">
        <v>31</v>
      </c>
      <c r="I3941" s="126" t="s">
        <v>3154</v>
      </c>
      <c r="J3941" s="126" t="s">
        <v>3154</v>
      </c>
      <c r="K3941" s="17">
        <f>VLOOKUP(A3941,[4]גיליון1!$A$1574:$P$7681,10,0)</f>
        <v>0</v>
      </c>
      <c r="L3941" s="17">
        <f>VLOOKUP(A3941,'[2]2023'!$A$9:$I$7853,9,0)</f>
        <v>0</v>
      </c>
      <c r="M3941" s="18">
        <f>VLOOKUP(A3941,[3]data1683177749303!$A$2:$J$6448,10,0)</f>
        <v>0</v>
      </c>
    </row>
    <row r="3942" spans="1:13" ht="16.5" thickBot="1">
      <c r="A3942" s="10">
        <v>1811301780</v>
      </c>
      <c r="B3942" s="11">
        <v>780</v>
      </c>
      <c r="C3942" s="19">
        <v>811301</v>
      </c>
      <c r="D3942" s="13">
        <v>1</v>
      </c>
      <c r="E3942" s="136" t="s">
        <v>3154</v>
      </c>
      <c r="F3942" s="15" t="s">
        <v>1971</v>
      </c>
      <c r="G3942" s="137" t="s">
        <v>3154</v>
      </c>
      <c r="H3942" s="13" t="s">
        <v>34</v>
      </c>
      <c r="I3942" s="16">
        <f>K3942/L3942-1</f>
        <v>-0.96206896551724141</v>
      </c>
      <c r="J3942" s="126" t="s">
        <v>3154</v>
      </c>
      <c r="K3942" s="17">
        <f>VLOOKUP(A3942,[4]גיליון1!$A$1574:$P$7681,10,0)</f>
        <v>198000</v>
      </c>
      <c r="L3942" s="17">
        <f>VLOOKUP(A3942,'[2]2023'!$A$9:$I$7853,9,0)</f>
        <v>5220000</v>
      </c>
      <c r="M3942" s="18">
        <f>VLOOKUP(A3942,[3]data1683177749303!$A$2:$J$6448,10,0)</f>
        <v>168570.94</v>
      </c>
    </row>
    <row r="3943" spans="1:13" ht="16.5" outlineLevel="1" thickBot="1">
      <c r="A3943" s="125" t="s">
        <v>3154</v>
      </c>
      <c r="B3943" s="52" t="s">
        <v>1988</v>
      </c>
      <c r="C3943" s="146" t="s">
        <v>3154</v>
      </c>
      <c r="D3943" s="146" t="s">
        <v>3154</v>
      </c>
      <c r="E3943" s="147" t="s">
        <v>3154</v>
      </c>
      <c r="F3943" s="28" t="s">
        <v>1987</v>
      </c>
      <c r="G3943" s="153" t="s">
        <v>3154</v>
      </c>
      <c r="H3943" s="146" t="s">
        <v>3154</v>
      </c>
      <c r="I3943" s="29">
        <f>K3943/L3943-1</f>
        <v>-0.96206896551724141</v>
      </c>
      <c r="J3943" s="127" t="s">
        <v>3154</v>
      </c>
      <c r="K3943" s="37">
        <f t="shared" ref="K3943:M3943" si="200">SUBTOTAL(9,K3937:K3942)</f>
        <v>198000</v>
      </c>
      <c r="L3943" s="37">
        <f t="shared" si="200"/>
        <v>5220000</v>
      </c>
      <c r="M3943" s="38">
        <f t="shared" si="200"/>
        <v>168570.94</v>
      </c>
    </row>
    <row r="3944" spans="1:13" ht="15.75" outlineLevel="1">
      <c r="A3944" s="10">
        <v>18113040</v>
      </c>
      <c r="B3944" s="11">
        <v>0</v>
      </c>
      <c r="C3944" s="19">
        <v>811304</v>
      </c>
      <c r="D3944" s="13">
        <v>1</v>
      </c>
      <c r="E3944" s="136" t="s">
        <v>3154</v>
      </c>
      <c r="F3944" s="48" t="s">
        <v>1989</v>
      </c>
      <c r="G3944" s="165" t="s">
        <v>3154</v>
      </c>
      <c r="H3944" s="13" t="s">
        <v>11</v>
      </c>
      <c r="I3944" s="126" t="s">
        <v>3154</v>
      </c>
      <c r="J3944" s="142" t="s">
        <v>3154</v>
      </c>
      <c r="K3944" s="17">
        <f>VLOOKUP(A3944,[4]גיליון1!$A$1574:$P$7681,10,0)</f>
        <v>0</v>
      </c>
      <c r="L3944" s="139" t="s">
        <v>3154</v>
      </c>
      <c r="M3944" s="140" t="s">
        <v>3154</v>
      </c>
    </row>
    <row r="3945" spans="1:13" ht="15.75" outlineLevel="1">
      <c r="A3945" s="10">
        <v>1811304110</v>
      </c>
      <c r="B3945" s="11">
        <v>110</v>
      </c>
      <c r="C3945" s="19">
        <v>811304</v>
      </c>
      <c r="D3945" s="13">
        <v>1</v>
      </c>
      <c r="E3945" s="136" t="s">
        <v>3154</v>
      </c>
      <c r="F3945" s="15" t="s">
        <v>19</v>
      </c>
      <c r="G3945" s="137" t="s">
        <v>3154</v>
      </c>
      <c r="H3945" s="13" t="s">
        <v>20</v>
      </c>
      <c r="I3945" s="126" t="s">
        <v>3154</v>
      </c>
      <c r="J3945" s="126" t="s">
        <v>3154</v>
      </c>
      <c r="K3945" s="17">
        <f>VLOOKUP(A3945,[4]גיליון1!$A$1574:$P$7681,10,0)</f>
        <v>0</v>
      </c>
      <c r="L3945" s="17">
        <f>VLOOKUP(A3945,'[2]2023'!$A$9:$I$7853,9,0)</f>
        <v>0</v>
      </c>
      <c r="M3945" s="18">
        <f>VLOOKUP(A3945,[3]data1683177749303!$A$2:$J$6448,10,0)</f>
        <v>0</v>
      </c>
    </row>
    <row r="3946" spans="1:13" ht="15.75" outlineLevel="1">
      <c r="A3946" s="10">
        <v>1811304119</v>
      </c>
      <c r="B3946" s="11">
        <v>119</v>
      </c>
      <c r="C3946" s="19">
        <v>811304</v>
      </c>
      <c r="D3946" s="13">
        <v>1</v>
      </c>
      <c r="E3946" s="136" t="s">
        <v>3154</v>
      </c>
      <c r="F3946" s="48" t="s">
        <v>1630</v>
      </c>
      <c r="G3946" s="165" t="s">
        <v>3154</v>
      </c>
      <c r="H3946" s="13" t="s">
        <v>20</v>
      </c>
      <c r="I3946" s="126" t="s">
        <v>3154</v>
      </c>
      <c r="J3946" s="126" t="s">
        <v>3154</v>
      </c>
      <c r="K3946" s="17">
        <f>VLOOKUP(A3946,[4]גיליון1!$A$1574:$P$7681,10,0)</f>
        <v>0</v>
      </c>
      <c r="L3946" s="17">
        <f>VLOOKUP(A3946,'[2]2023'!$A$9:$I$7853,9,0)</f>
        <v>0</v>
      </c>
      <c r="M3946" s="18">
        <f>VLOOKUP(A3946,[3]data1683177749303!$A$2:$J$6448,10,0)</f>
        <v>0</v>
      </c>
    </row>
    <row r="3947" spans="1:13" ht="15.75" outlineLevel="1">
      <c r="A3947" s="10">
        <v>1811304210</v>
      </c>
      <c r="B3947" s="11">
        <v>210</v>
      </c>
      <c r="C3947" s="19">
        <v>811304</v>
      </c>
      <c r="D3947" s="13">
        <v>1</v>
      </c>
      <c r="E3947" s="136" t="s">
        <v>3154</v>
      </c>
      <c r="F3947" s="15" t="s">
        <v>1287</v>
      </c>
      <c r="G3947" s="137" t="s">
        <v>3154</v>
      </c>
      <c r="H3947" s="13" t="s">
        <v>20</v>
      </c>
      <c r="I3947" s="126" t="s">
        <v>3154</v>
      </c>
      <c r="J3947" s="126" t="s">
        <v>3154</v>
      </c>
      <c r="K3947" s="17">
        <f>VLOOKUP(A3947,[4]גיליון1!$A$1574:$P$7681,10,0)</f>
        <v>0</v>
      </c>
      <c r="L3947" s="17">
        <f>VLOOKUP(A3947,'[2]2023'!$A$9:$I$7853,9,0)</f>
        <v>0</v>
      </c>
      <c r="M3947" s="18">
        <f>VLOOKUP(A3947,[3]data1683177749303!$A$2:$J$6448,10,0)</f>
        <v>0</v>
      </c>
    </row>
    <row r="3948" spans="1:13" ht="15.75" outlineLevel="1">
      <c r="A3948" s="10">
        <v>1811304263</v>
      </c>
      <c r="B3948" s="11">
        <v>263</v>
      </c>
      <c r="C3948" s="19">
        <v>811304</v>
      </c>
      <c r="D3948" s="13">
        <v>1</v>
      </c>
      <c r="E3948" s="136" t="s">
        <v>3154</v>
      </c>
      <c r="F3948" s="15" t="s">
        <v>1969</v>
      </c>
      <c r="G3948" s="137" t="s">
        <v>3154</v>
      </c>
      <c r="H3948" s="13" t="s">
        <v>20</v>
      </c>
      <c r="I3948" s="126" t="s">
        <v>3154</v>
      </c>
      <c r="J3948" s="126" t="s">
        <v>3154</v>
      </c>
      <c r="K3948" s="17">
        <f>VLOOKUP(A3948,[4]גיליון1!$A$1574:$P$7681,10,0)</f>
        <v>0</v>
      </c>
      <c r="L3948" s="17">
        <f>VLOOKUP(A3948,'[2]2023'!$A$9:$I$7853,9,0)</f>
        <v>0</v>
      </c>
      <c r="M3948" s="18">
        <f>VLOOKUP(A3948,[3]data1683177749303!$A$2:$J$6448,10,0)</f>
        <v>0</v>
      </c>
    </row>
    <row r="3949" spans="1:13" ht="15.75" outlineLevel="1">
      <c r="A3949" s="10">
        <v>1811304759</v>
      </c>
      <c r="B3949" s="11">
        <v>759</v>
      </c>
      <c r="C3949" s="19">
        <v>811304</v>
      </c>
      <c r="D3949" s="13">
        <v>1</v>
      </c>
      <c r="E3949" s="136" t="s">
        <v>3154</v>
      </c>
      <c r="F3949" s="15" t="s">
        <v>1970</v>
      </c>
      <c r="G3949" s="137" t="s">
        <v>3154</v>
      </c>
      <c r="H3949" s="13" t="s">
        <v>31</v>
      </c>
      <c r="I3949" s="126" t="s">
        <v>3154</v>
      </c>
      <c r="J3949" s="126" t="s">
        <v>3154</v>
      </c>
      <c r="K3949" s="17">
        <f>VLOOKUP(A3949,[4]גיליון1!$A$1574:$P$7681,10,0)</f>
        <v>0</v>
      </c>
      <c r="L3949" s="17">
        <f>VLOOKUP(A3949,'[2]2023'!$A$9:$I$7853,9,0)</f>
        <v>0</v>
      </c>
      <c r="M3949" s="18">
        <f>VLOOKUP(A3949,[3]data1683177749303!$A$2:$J$6448,10,0)</f>
        <v>0</v>
      </c>
    </row>
    <row r="3950" spans="1:13" ht="15.75" outlineLevel="1">
      <c r="A3950" s="10">
        <v>1811304780</v>
      </c>
      <c r="B3950" s="11">
        <v>780</v>
      </c>
      <c r="C3950" s="19">
        <v>811304</v>
      </c>
      <c r="D3950" s="13">
        <v>1</v>
      </c>
      <c r="E3950" s="136" t="s">
        <v>3154</v>
      </c>
      <c r="F3950" s="15" t="s">
        <v>1971</v>
      </c>
      <c r="G3950" s="137" t="s">
        <v>3154</v>
      </c>
      <c r="H3950" s="13" t="s">
        <v>34</v>
      </c>
      <c r="I3950" s="16">
        <f>K3950/L3950-1</f>
        <v>0.52104899930986881</v>
      </c>
      <c r="J3950" s="126" t="s">
        <v>3154</v>
      </c>
      <c r="K3950" s="17">
        <v>440800</v>
      </c>
      <c r="L3950" s="17">
        <f>VLOOKUP(A3950,'[2]2023'!$A$9:$I$7853,9,0)</f>
        <v>289800</v>
      </c>
      <c r="M3950" s="18">
        <f>VLOOKUP(A3950,[3]data1683177749303!$A$2:$J$6448,10,0)</f>
        <v>287238.68</v>
      </c>
    </row>
    <row r="3951" spans="1:13" ht="15.75" outlineLevel="1">
      <c r="A3951" s="10">
        <v>1811304781</v>
      </c>
      <c r="B3951" s="11">
        <v>781</v>
      </c>
      <c r="C3951" s="19">
        <v>811304</v>
      </c>
      <c r="D3951" s="13">
        <v>1</v>
      </c>
      <c r="E3951" s="136" t="s">
        <v>3154</v>
      </c>
      <c r="F3951" s="15" t="s">
        <v>1990</v>
      </c>
      <c r="G3951" s="137" t="s">
        <v>3154</v>
      </c>
      <c r="H3951" s="13" t="s">
        <v>34</v>
      </c>
      <c r="I3951" s="16">
        <f>K3951/L3951-1</f>
        <v>0</v>
      </c>
      <c r="J3951" s="126" t="s">
        <v>3154</v>
      </c>
      <c r="K3951" s="17">
        <f>VLOOKUP(A3951,[4]גיליון1!$A$1574:$P$7681,10,0)</f>
        <v>100000</v>
      </c>
      <c r="L3951" s="17">
        <f>VLOOKUP(A3951,'[2]2023'!$A$9:$I$7853,9,0)</f>
        <v>100000</v>
      </c>
      <c r="M3951" s="18">
        <f>VLOOKUP(A3951,[3]data1683177749303!$A$2:$J$6448,10,0)</f>
        <v>81447.8</v>
      </c>
    </row>
    <row r="3952" spans="1:13" ht="15.75" outlineLevel="1">
      <c r="A3952" s="10">
        <v>1811304782</v>
      </c>
      <c r="B3952" s="11">
        <v>782</v>
      </c>
      <c r="C3952" s="19">
        <v>811304</v>
      </c>
      <c r="D3952" s="13">
        <v>1</v>
      </c>
      <c r="E3952" s="136" t="s">
        <v>3154</v>
      </c>
      <c r="F3952" s="15" t="s">
        <v>1991</v>
      </c>
      <c r="G3952" s="137" t="s">
        <v>3154</v>
      </c>
      <c r="H3952" s="13" t="s">
        <v>34</v>
      </c>
      <c r="I3952" s="16">
        <f>K3952/L3952-1</f>
        <v>-5.3738317757009324E-2</v>
      </c>
      <c r="J3952" s="126" t="s">
        <v>3154</v>
      </c>
      <c r="K3952" s="17">
        <f>VLOOKUP(A3952,[4]גיליון1!$A$1574:$P$7681,10,0)</f>
        <v>40500</v>
      </c>
      <c r="L3952" s="17">
        <f>VLOOKUP(A3952,'[2]2023'!$A$9:$I$7853,9,0)</f>
        <v>42800</v>
      </c>
      <c r="M3952" s="18">
        <f>VLOOKUP(A3952,[3]data1683177749303!$A$2:$J$6448,10,0)</f>
        <v>42800</v>
      </c>
    </row>
    <row r="3953" spans="1:13" ht="16.5" thickBot="1">
      <c r="A3953" s="10">
        <v>1811304783</v>
      </c>
      <c r="B3953" s="82">
        <v>783</v>
      </c>
      <c r="C3953" s="83">
        <v>811304</v>
      </c>
      <c r="D3953" s="84">
        <v>1</v>
      </c>
      <c r="E3953" s="125" t="s">
        <v>3154</v>
      </c>
      <c r="F3953" s="73" t="s">
        <v>1992</v>
      </c>
      <c r="G3953" s="179" t="s">
        <v>3154</v>
      </c>
      <c r="H3953" s="13" t="s">
        <v>31</v>
      </c>
      <c r="I3953" s="126" t="s">
        <v>3154</v>
      </c>
      <c r="J3953" s="126" t="s">
        <v>3154</v>
      </c>
      <c r="K3953" s="17">
        <f>VLOOKUP(A3953,[4]גיליון1!$A$1574:$P$7681,10,0)</f>
        <v>0</v>
      </c>
      <c r="L3953" s="17">
        <f>VLOOKUP(A3953,'[2]2023'!$A$9:$I$7853,9,0)</f>
        <v>0</v>
      </c>
      <c r="M3953" s="18">
        <f>VLOOKUP(A3953,[3]data1683177749303!$A$2:$J$6448,10,0)</f>
        <v>0</v>
      </c>
    </row>
    <row r="3954" spans="1:13" ht="16.5" outlineLevel="1" thickBot="1">
      <c r="A3954" s="125" t="s">
        <v>3154</v>
      </c>
      <c r="B3954" s="52" t="s">
        <v>1993</v>
      </c>
      <c r="C3954" s="146" t="s">
        <v>3154</v>
      </c>
      <c r="D3954" s="146" t="s">
        <v>3154</v>
      </c>
      <c r="E3954" s="147" t="s">
        <v>3154</v>
      </c>
      <c r="F3954" s="81" t="s">
        <v>1989</v>
      </c>
      <c r="G3954" s="199" t="s">
        <v>3154</v>
      </c>
      <c r="H3954" s="146" t="s">
        <v>3154</v>
      </c>
      <c r="I3954" s="29">
        <f>K3954/L3954-1</f>
        <v>0.34373555247341647</v>
      </c>
      <c r="J3954" s="127" t="s">
        <v>3154</v>
      </c>
      <c r="K3954" s="37">
        <f t="shared" ref="K3954:M3954" si="201">SUBTOTAL(9,K3945:K3953)</f>
        <v>581300</v>
      </c>
      <c r="L3954" s="37">
        <f t="shared" si="201"/>
        <v>432600</v>
      </c>
      <c r="M3954" s="38">
        <f t="shared" si="201"/>
        <v>411486.48</v>
      </c>
    </row>
    <row r="3955" spans="1:13" ht="15.75" outlineLevel="1">
      <c r="A3955" s="10">
        <v>18113050</v>
      </c>
      <c r="B3955" s="32">
        <v>0</v>
      </c>
      <c r="C3955" s="49">
        <v>811305</v>
      </c>
      <c r="D3955" s="34">
        <v>1</v>
      </c>
      <c r="E3955" s="151" t="s">
        <v>3154</v>
      </c>
      <c r="F3955" s="62" t="s">
        <v>431</v>
      </c>
      <c r="G3955" s="178" t="s">
        <v>3154</v>
      </c>
      <c r="H3955" s="34" t="s">
        <v>11</v>
      </c>
      <c r="I3955" s="142" t="s">
        <v>3154</v>
      </c>
      <c r="J3955" s="142" t="s">
        <v>3154</v>
      </c>
      <c r="K3955" s="17">
        <f>VLOOKUP(A3955,[4]גיליון1!$A$1574:$P$7681,10,0)</f>
        <v>0</v>
      </c>
      <c r="L3955" s="139" t="s">
        <v>3154</v>
      </c>
      <c r="M3955" s="140" t="s">
        <v>3154</v>
      </c>
    </row>
    <row r="3956" spans="1:13" ht="15.75" outlineLevel="1">
      <c r="A3956" s="10">
        <v>1811305110</v>
      </c>
      <c r="B3956" s="11">
        <v>110</v>
      </c>
      <c r="C3956" s="19">
        <v>811305</v>
      </c>
      <c r="D3956" s="13">
        <v>1</v>
      </c>
      <c r="E3956" s="136" t="s">
        <v>3154</v>
      </c>
      <c r="F3956" s="15" t="s">
        <v>19</v>
      </c>
      <c r="G3956" s="137" t="s">
        <v>3154</v>
      </c>
      <c r="H3956" s="13" t="s">
        <v>20</v>
      </c>
      <c r="I3956" s="126" t="s">
        <v>3154</v>
      </c>
      <c r="J3956" s="126" t="s">
        <v>3154</v>
      </c>
      <c r="K3956" s="17">
        <f>VLOOKUP(A3956,[4]גיליון1!$A$1574:$P$7681,10,0)</f>
        <v>0</v>
      </c>
      <c r="L3956" s="17">
        <f>VLOOKUP(A3956,'[2]2023'!$A$9:$I$7853,9,0)</f>
        <v>0</v>
      </c>
      <c r="M3956" s="18">
        <f>VLOOKUP(A3956,[3]data1683177749303!$A$2:$J$6448,10,0)</f>
        <v>542.47</v>
      </c>
    </row>
    <row r="3957" spans="1:13" ht="15.75" outlineLevel="1">
      <c r="A3957" s="10">
        <v>1811305118</v>
      </c>
      <c r="B3957" s="11">
        <v>118</v>
      </c>
      <c r="C3957" s="19">
        <v>811305</v>
      </c>
      <c r="D3957" s="13">
        <v>1</v>
      </c>
      <c r="E3957" s="136" t="s">
        <v>3154</v>
      </c>
      <c r="F3957" s="15" t="s">
        <v>1994</v>
      </c>
      <c r="G3957" s="137" t="s">
        <v>3154</v>
      </c>
      <c r="H3957" s="13" t="s">
        <v>20</v>
      </c>
      <c r="I3957" s="16">
        <f>K3957/L3957-1</f>
        <v>0</v>
      </c>
      <c r="J3957" s="126" t="s">
        <v>3154</v>
      </c>
      <c r="K3957" s="17">
        <f>VLOOKUP(A3957,[4]גיליון1!$A$1574:$P$7681,10,0)</f>
        <v>400000</v>
      </c>
      <c r="L3957" s="17">
        <f>VLOOKUP(A3957,'[2]2023'!$A$9:$I$7853,9,0)</f>
        <v>400000</v>
      </c>
      <c r="M3957" s="18">
        <f>VLOOKUP(A3957,[3]data1683177749303!$A$2:$J$6448,10,0)</f>
        <v>84106.18</v>
      </c>
    </row>
    <row r="3958" spans="1:13" ht="15.75" outlineLevel="1">
      <c r="A3958" s="10">
        <v>1811305119</v>
      </c>
      <c r="B3958" s="11">
        <v>119</v>
      </c>
      <c r="C3958" s="19">
        <v>811305</v>
      </c>
      <c r="D3958" s="13">
        <v>1</v>
      </c>
      <c r="E3958" s="136" t="s">
        <v>3154</v>
      </c>
      <c r="F3958" s="48" t="s">
        <v>1630</v>
      </c>
      <c r="G3958" s="165" t="s">
        <v>3154</v>
      </c>
      <c r="H3958" s="13" t="s">
        <v>20</v>
      </c>
      <c r="I3958" s="16">
        <f>K3958/L3958-1</f>
        <v>0.26635711270578311</v>
      </c>
      <c r="J3958" s="126" t="s">
        <v>3154</v>
      </c>
      <c r="K3958" s="17">
        <f>VLOOKUP(A3958,[4]גיליון1!$A$1574:$P$7681,10,0)</f>
        <v>1200000</v>
      </c>
      <c r="L3958" s="17">
        <f>VLOOKUP(A3958,'[2]2023'!$A$9:$I$7853,9,0)</f>
        <v>947600</v>
      </c>
      <c r="M3958" s="18">
        <f>VLOOKUP(A3958,[3]data1683177749303!$A$2:$J$6448,10,0)</f>
        <v>1192489.5900000001</v>
      </c>
    </row>
    <row r="3959" spans="1:13" ht="15.75" outlineLevel="1">
      <c r="A3959" s="10">
        <v>1811305122</v>
      </c>
      <c r="B3959" s="11">
        <v>122</v>
      </c>
      <c r="C3959" s="19">
        <v>811305</v>
      </c>
      <c r="D3959" s="13">
        <v>1</v>
      </c>
      <c r="E3959" s="136" t="s">
        <v>3154</v>
      </c>
      <c r="F3959" s="15" t="s">
        <v>22</v>
      </c>
      <c r="G3959" s="137" t="s">
        <v>3154</v>
      </c>
      <c r="H3959" s="13" t="s">
        <v>20</v>
      </c>
      <c r="I3959" s="16">
        <f>K3959/L3959-1</f>
        <v>0.46666666666666656</v>
      </c>
      <c r="J3959" s="126" t="s">
        <v>3154</v>
      </c>
      <c r="K3959" s="17">
        <f>VLOOKUP(A3959,[4]גיליון1!$A$1574:$P$7681,10,0)</f>
        <v>17600</v>
      </c>
      <c r="L3959" s="17">
        <f>VLOOKUP(A3959,'[2]2023'!$A$9:$I$7853,9,0)</f>
        <v>12000</v>
      </c>
      <c r="M3959" s="18">
        <f>VLOOKUP(A3959,[3]data1683177749303!$A$2:$J$6448,10,0)</f>
        <v>12389.16</v>
      </c>
    </row>
    <row r="3960" spans="1:13" ht="15.75" outlineLevel="1">
      <c r="A3960" s="10">
        <v>1811305126</v>
      </c>
      <c r="B3960" s="11">
        <v>126</v>
      </c>
      <c r="C3960" s="19">
        <v>811305</v>
      </c>
      <c r="D3960" s="13">
        <v>1</v>
      </c>
      <c r="E3960" s="136" t="s">
        <v>3154</v>
      </c>
      <c r="F3960" s="15" t="s">
        <v>23</v>
      </c>
      <c r="G3960" s="137" t="s">
        <v>3154</v>
      </c>
      <c r="H3960" s="13" t="s">
        <v>20</v>
      </c>
      <c r="I3960" s="16">
        <f>K3960/L3960-1</f>
        <v>0.2592592592592593</v>
      </c>
      <c r="J3960" s="126" t="s">
        <v>3154</v>
      </c>
      <c r="K3960" s="17">
        <f>VLOOKUP(A3960,[4]גיליון1!$A$1574:$P$7681,10,0)</f>
        <v>34000</v>
      </c>
      <c r="L3960" s="17">
        <f>VLOOKUP(A3960,'[2]2023'!$A$9:$I$7853,9,0)</f>
        <v>27000</v>
      </c>
      <c r="M3960" s="18">
        <f>VLOOKUP(A3960,[3]data1683177749303!$A$2:$J$6448,10,0)</f>
        <v>33833.949999999997</v>
      </c>
    </row>
    <row r="3961" spans="1:13" ht="15.75" outlineLevel="1">
      <c r="A3961" s="10">
        <v>1811305210</v>
      </c>
      <c r="B3961" s="11">
        <v>210</v>
      </c>
      <c r="C3961" s="19">
        <v>811305</v>
      </c>
      <c r="D3961" s="13">
        <v>1</v>
      </c>
      <c r="E3961" s="136" t="s">
        <v>3154</v>
      </c>
      <c r="F3961" s="15" t="s">
        <v>1287</v>
      </c>
      <c r="G3961" s="137" t="s">
        <v>3154</v>
      </c>
      <c r="H3961" s="13" t="s">
        <v>20</v>
      </c>
      <c r="I3961" s="126" t="s">
        <v>3154</v>
      </c>
      <c r="J3961" s="126" t="s">
        <v>3154</v>
      </c>
      <c r="K3961" s="17">
        <f>VLOOKUP(A3961,[4]גיליון1!$A$1574:$P$7681,10,0)</f>
        <v>0</v>
      </c>
      <c r="L3961" s="17">
        <f>VLOOKUP(A3961,'[2]2023'!$A$9:$I$7853,9,0)</f>
        <v>0</v>
      </c>
      <c r="M3961" s="18">
        <f>VLOOKUP(A3961,[3]data1683177749303!$A$2:$J$6448,10,0)</f>
        <v>131412.91</v>
      </c>
    </row>
    <row r="3962" spans="1:13" ht="15.75" outlineLevel="1">
      <c r="A3962" s="10">
        <v>1811305263</v>
      </c>
      <c r="B3962" s="11">
        <v>263</v>
      </c>
      <c r="C3962" s="19">
        <v>811305</v>
      </c>
      <c r="D3962" s="13">
        <v>1</v>
      </c>
      <c r="E3962" s="136" t="s">
        <v>3154</v>
      </c>
      <c r="F3962" s="15" t="s">
        <v>1969</v>
      </c>
      <c r="G3962" s="137" t="s">
        <v>3154</v>
      </c>
      <c r="H3962" s="13" t="s">
        <v>20</v>
      </c>
      <c r="I3962" s="126" t="s">
        <v>3154</v>
      </c>
      <c r="J3962" s="126" t="s">
        <v>3154</v>
      </c>
      <c r="K3962" s="17">
        <f>VLOOKUP(A3962,[4]גיליון1!$A$1574:$P$7681,10,0)</f>
        <v>20000</v>
      </c>
      <c r="L3962" s="17">
        <f>VLOOKUP(A3962,'[2]2023'!$A$9:$I$7853,9,0)</f>
        <v>0</v>
      </c>
      <c r="M3962" s="18">
        <f>VLOOKUP(A3962,[3]data1683177749303!$A$2:$J$6448,10,0)</f>
        <v>18342.68</v>
      </c>
    </row>
    <row r="3963" spans="1:13" ht="15.75" outlineLevel="1">
      <c r="A3963" s="10">
        <v>1811305759</v>
      </c>
      <c r="B3963" s="11">
        <v>759</v>
      </c>
      <c r="C3963" s="19">
        <v>811305</v>
      </c>
      <c r="D3963" s="13">
        <v>1</v>
      </c>
      <c r="E3963" s="136" t="s">
        <v>3154</v>
      </c>
      <c r="F3963" s="15" t="s">
        <v>1970</v>
      </c>
      <c r="G3963" s="137" t="s">
        <v>3154</v>
      </c>
      <c r="H3963" s="13" t="s">
        <v>31</v>
      </c>
      <c r="I3963" s="16">
        <f t="shared" ref="I3963:I3972" si="202">K3963/L3963-1</f>
        <v>0.12631578947368416</v>
      </c>
      <c r="J3963" s="126" t="s">
        <v>3154</v>
      </c>
      <c r="K3963" s="17">
        <f>VLOOKUP(A3963,[4]גיליון1!$A$1574:$P$7681,10,0)</f>
        <v>1070000</v>
      </c>
      <c r="L3963" s="17">
        <f>VLOOKUP(A3963,'[2]2023'!$A$9:$I$7853,9,0)</f>
        <v>950000</v>
      </c>
      <c r="M3963" s="18">
        <f>VLOOKUP(A3963,[3]data1683177749303!$A$2:$J$6448,10,0)</f>
        <v>1052981.52</v>
      </c>
    </row>
    <row r="3964" spans="1:13" ht="15.75" outlineLevel="1">
      <c r="A3964" s="10">
        <v>1811305780</v>
      </c>
      <c r="B3964" s="11">
        <v>780</v>
      </c>
      <c r="C3964" s="19">
        <v>811305</v>
      </c>
      <c r="D3964" s="13">
        <v>1</v>
      </c>
      <c r="E3964" s="136" t="s">
        <v>3154</v>
      </c>
      <c r="F3964" s="15" t="s">
        <v>1971</v>
      </c>
      <c r="G3964" s="137" t="s">
        <v>3154</v>
      </c>
      <c r="H3964" s="13" t="s">
        <v>34</v>
      </c>
      <c r="I3964" s="16">
        <f t="shared" si="202"/>
        <v>-9.9936040933802373E-2</v>
      </c>
      <c r="J3964" s="126" t="s">
        <v>3154</v>
      </c>
      <c r="K3964" s="17">
        <v>562900</v>
      </c>
      <c r="L3964" s="17">
        <f>VLOOKUP(A3964,'[2]2023'!$A$9:$I$7853,9,0)</f>
        <v>625400</v>
      </c>
      <c r="M3964" s="18">
        <f>VLOOKUP(A3964,[3]data1683177749303!$A$2:$J$6448,10,0)</f>
        <v>624915.69999999995</v>
      </c>
    </row>
    <row r="3965" spans="1:13" s="97" customFormat="1" ht="15.75" outlineLevel="1">
      <c r="A3965" s="10">
        <v>1811305781</v>
      </c>
      <c r="B3965" s="11">
        <v>781</v>
      </c>
      <c r="C3965" s="19">
        <v>811305</v>
      </c>
      <c r="D3965" s="13">
        <v>1</v>
      </c>
      <c r="E3965" s="136" t="s">
        <v>3154</v>
      </c>
      <c r="F3965" s="15" t="s">
        <v>1995</v>
      </c>
      <c r="G3965" s="137" t="s">
        <v>3154</v>
      </c>
      <c r="H3965" s="13" t="s">
        <v>34</v>
      </c>
      <c r="I3965" s="16">
        <f t="shared" si="202"/>
        <v>-0.10003265483835855</v>
      </c>
      <c r="J3965" s="139" t="s">
        <v>3154</v>
      </c>
      <c r="K3965" s="17">
        <v>826800</v>
      </c>
      <c r="L3965" s="17">
        <f>VLOOKUP(A3965,'[2]2023'!$A$9:$I$7853,9,0)</f>
        <v>918700</v>
      </c>
      <c r="M3965" s="18">
        <f>VLOOKUP(A3965,[3]data1683177749303!$A$2:$J$6448,10,0)</f>
        <v>576546</v>
      </c>
    </row>
    <row r="3966" spans="1:13" ht="15.75" outlineLevel="1">
      <c r="A3966" s="10">
        <v>1811305782</v>
      </c>
      <c r="B3966" s="11">
        <v>782</v>
      </c>
      <c r="C3966" s="19">
        <v>811305</v>
      </c>
      <c r="D3966" s="13">
        <v>1</v>
      </c>
      <c r="E3966" s="136" t="s">
        <v>3154</v>
      </c>
      <c r="F3966" s="61" t="s">
        <v>1996</v>
      </c>
      <c r="G3966" s="177" t="s">
        <v>3154</v>
      </c>
      <c r="H3966" s="13" t="s">
        <v>34</v>
      </c>
      <c r="I3966" s="16">
        <f t="shared" si="202"/>
        <v>-9.9999999999999978E-2</v>
      </c>
      <c r="J3966" s="126" t="s">
        <v>3154</v>
      </c>
      <c r="K3966" s="17">
        <f>VLOOKUP(A3966,[4]גיליון1!$A$1574:$P$7681,10,0)</f>
        <v>90000</v>
      </c>
      <c r="L3966" s="17">
        <f>VLOOKUP(A3966,'[2]2023'!$A$9:$I$7853,9,0)</f>
        <v>100000</v>
      </c>
      <c r="M3966" s="18">
        <f>VLOOKUP(A3966,[3]data1683177749303!$A$2:$J$6448,10,0)</f>
        <v>66500</v>
      </c>
    </row>
    <row r="3967" spans="1:13" ht="15.75" outlineLevel="1">
      <c r="A3967" s="10">
        <v>1811305783</v>
      </c>
      <c r="B3967" s="11">
        <v>783</v>
      </c>
      <c r="C3967" s="19">
        <v>811305</v>
      </c>
      <c r="D3967" s="13">
        <v>1</v>
      </c>
      <c r="E3967" s="136" t="s">
        <v>3154</v>
      </c>
      <c r="F3967" s="15" t="s">
        <v>1997</v>
      </c>
      <c r="G3967" s="137" t="s">
        <v>3154</v>
      </c>
      <c r="H3967" s="13" t="s">
        <v>34</v>
      </c>
      <c r="I3967" s="16">
        <f t="shared" si="202"/>
        <v>-9.9999999999999978E-2</v>
      </c>
      <c r="J3967" s="126" t="s">
        <v>3154</v>
      </c>
      <c r="K3967" s="17">
        <f>VLOOKUP(A3967,[4]גיליון1!$A$1574:$P$7681,10,0)</f>
        <v>171000</v>
      </c>
      <c r="L3967" s="17">
        <f>VLOOKUP(A3967,'[2]2023'!$A$9:$I$7853,9,0)</f>
        <v>190000</v>
      </c>
      <c r="M3967" s="18">
        <f>VLOOKUP(A3967,[3]data1683177749303!$A$2:$J$6448,10,0)</f>
        <v>188449</v>
      </c>
    </row>
    <row r="3968" spans="1:13" ht="15.75" outlineLevel="1">
      <c r="A3968" s="10">
        <v>1811305784</v>
      </c>
      <c r="B3968" s="11">
        <v>784</v>
      </c>
      <c r="C3968" s="19">
        <v>811305</v>
      </c>
      <c r="D3968" s="13">
        <v>1</v>
      </c>
      <c r="E3968" s="136" t="s">
        <v>3154</v>
      </c>
      <c r="F3968" s="61" t="s">
        <v>1998</v>
      </c>
      <c r="G3968" s="177" t="s">
        <v>3154</v>
      </c>
      <c r="H3968" s="13" t="s">
        <v>34</v>
      </c>
      <c r="I3968" s="16">
        <f t="shared" si="202"/>
        <v>-9.9999999999999978E-2</v>
      </c>
      <c r="J3968" s="126" t="s">
        <v>3154</v>
      </c>
      <c r="K3968" s="17">
        <f>VLOOKUP(A3968,[4]גיליון1!$A$1574:$P$7681,10,0)</f>
        <v>37800</v>
      </c>
      <c r="L3968" s="17">
        <f>VLOOKUP(A3968,'[2]2023'!$A$9:$I$7853,9,0)</f>
        <v>42000</v>
      </c>
      <c r="M3968" s="18">
        <f>VLOOKUP(A3968,[3]data1683177749303!$A$2:$J$6448,10,0)</f>
        <v>74044</v>
      </c>
    </row>
    <row r="3969" spans="1:13" ht="15.75" outlineLevel="1">
      <c r="A3969" s="10">
        <v>1811305785</v>
      </c>
      <c r="B3969" s="11">
        <v>785</v>
      </c>
      <c r="C3969" s="19">
        <v>811305</v>
      </c>
      <c r="D3969" s="13">
        <v>1</v>
      </c>
      <c r="E3969" s="136" t="s">
        <v>3154</v>
      </c>
      <c r="F3969" s="15" t="s">
        <v>1999</v>
      </c>
      <c r="G3969" s="137" t="s">
        <v>3154</v>
      </c>
      <c r="H3969" s="13" t="s">
        <v>34</v>
      </c>
      <c r="I3969" s="16">
        <f>K3969/L3969-1</f>
        <v>-9.3389296956977952E-2</v>
      </c>
      <c r="J3969" s="126" t="s">
        <v>3154</v>
      </c>
      <c r="K3969" s="17">
        <f>VLOOKUP(A3969,[4]גיליון1!$A$1574:$P$7681,10,0)</f>
        <v>432000</v>
      </c>
      <c r="L3969" s="17">
        <f>VLOOKUP(A3969,'[2]2023'!$A$9:$I$7853,9,0)</f>
        <v>476500</v>
      </c>
      <c r="M3969" s="18">
        <f>VLOOKUP(A3969,[3]data1683177749303!$A$2:$J$6448,10,0)</f>
        <v>454986</v>
      </c>
    </row>
    <row r="3970" spans="1:13" s="97" customFormat="1" ht="15.75" outlineLevel="1">
      <c r="A3970" s="10">
        <v>1811305786</v>
      </c>
      <c r="B3970" s="11">
        <v>786</v>
      </c>
      <c r="C3970" s="19">
        <v>811305</v>
      </c>
      <c r="D3970" s="13">
        <v>1</v>
      </c>
      <c r="E3970" s="136" t="s">
        <v>3154</v>
      </c>
      <c r="F3970" s="15" t="s">
        <v>2000</v>
      </c>
      <c r="G3970" s="137" t="s">
        <v>3154</v>
      </c>
      <c r="H3970" s="13" t="s">
        <v>34</v>
      </c>
      <c r="I3970" s="126" t="s">
        <v>3154</v>
      </c>
      <c r="J3970" s="139" t="s">
        <v>3154</v>
      </c>
      <c r="K3970" s="17">
        <f>VLOOKUP(A3970,[4]גיליון1!$A$1574:$P$7681,10,0)</f>
        <v>450000</v>
      </c>
      <c r="L3970" s="17">
        <f>VLOOKUP(A3970,'[2]2023'!$A$9:$I$7853,9,0)</f>
        <v>500000</v>
      </c>
      <c r="M3970" s="18">
        <f>VLOOKUP(A3970,[3]data1683177749303!$A$2:$J$6448,10,0)</f>
        <v>39986.67</v>
      </c>
    </row>
    <row r="3971" spans="1:13" ht="16.5" thickBot="1">
      <c r="A3971" s="10">
        <v>1811305787</v>
      </c>
      <c r="B3971" s="107">
        <v>787</v>
      </c>
      <c r="C3971" s="108">
        <v>811305</v>
      </c>
      <c r="D3971" s="109">
        <v>1</v>
      </c>
      <c r="E3971" s="173" t="s">
        <v>3154</v>
      </c>
      <c r="F3971" s="110" t="s">
        <v>3072</v>
      </c>
      <c r="G3971" s="174" t="s">
        <v>3154</v>
      </c>
      <c r="H3971" s="109" t="s">
        <v>34</v>
      </c>
      <c r="I3971" s="161" t="s">
        <v>3154</v>
      </c>
      <c r="J3971" s="44" t="s">
        <v>522</v>
      </c>
      <c r="K3971" s="17">
        <f>VLOOKUP(A3971,[4]גיליון1!$A$1574:$P$7681,10,0)</f>
        <v>25000</v>
      </c>
      <c r="L3971" s="196" t="s">
        <v>3154</v>
      </c>
      <c r="M3971" s="197" t="s">
        <v>3154</v>
      </c>
    </row>
    <row r="3972" spans="1:13" ht="16.5" outlineLevel="1" thickBot="1">
      <c r="A3972" s="125" t="s">
        <v>3154</v>
      </c>
      <c r="B3972" s="52" t="s">
        <v>2001</v>
      </c>
      <c r="C3972" s="146" t="s">
        <v>3154</v>
      </c>
      <c r="D3972" s="146" t="s">
        <v>3154</v>
      </c>
      <c r="E3972" s="147" t="s">
        <v>3154</v>
      </c>
      <c r="F3972" s="81" t="s">
        <v>431</v>
      </c>
      <c r="G3972" s="199" t="s">
        <v>3154</v>
      </c>
      <c r="H3972" s="146" t="s">
        <v>3154</v>
      </c>
      <c r="I3972" s="29">
        <f t="shared" si="202"/>
        <v>2.8501503121868499E-2</v>
      </c>
      <c r="J3972" s="127" t="s">
        <v>3154</v>
      </c>
      <c r="K3972" s="37">
        <f t="shared" ref="K3972:M3972" si="203">SUBTOTAL(9,K3956:K3971)</f>
        <v>5337100</v>
      </c>
      <c r="L3972" s="37">
        <f t="shared" si="203"/>
        <v>5189200</v>
      </c>
      <c r="M3972" s="37">
        <f t="shared" si="203"/>
        <v>4551525.83</v>
      </c>
    </row>
    <row r="3973" spans="1:13" ht="15.75" outlineLevel="1">
      <c r="A3973" s="10">
        <v>18113060</v>
      </c>
      <c r="B3973" s="11">
        <v>0</v>
      </c>
      <c r="C3973" s="19">
        <v>811306</v>
      </c>
      <c r="D3973" s="13">
        <v>1</v>
      </c>
      <c r="E3973" s="136" t="s">
        <v>3154</v>
      </c>
      <c r="F3973" s="48" t="s">
        <v>2002</v>
      </c>
      <c r="G3973" s="165" t="s">
        <v>3154</v>
      </c>
      <c r="H3973" s="13" t="s">
        <v>11</v>
      </c>
      <c r="I3973" s="126" t="s">
        <v>3154</v>
      </c>
      <c r="J3973" s="142" t="s">
        <v>3154</v>
      </c>
      <c r="K3973" s="17">
        <f>VLOOKUP(A3973,[4]גיליון1!$A$1574:$P$7681,10,0)</f>
        <v>0</v>
      </c>
      <c r="L3973" s="139" t="s">
        <v>3154</v>
      </c>
      <c r="M3973" s="140" t="s">
        <v>3154</v>
      </c>
    </row>
    <row r="3974" spans="1:13" ht="15.75" outlineLevel="1">
      <c r="A3974" s="10">
        <v>1811306110</v>
      </c>
      <c r="B3974" s="11">
        <v>110</v>
      </c>
      <c r="C3974" s="19">
        <v>811306</v>
      </c>
      <c r="D3974" s="13">
        <v>1</v>
      </c>
      <c r="E3974" s="136" t="s">
        <v>3154</v>
      </c>
      <c r="F3974" s="15" t="s">
        <v>19</v>
      </c>
      <c r="G3974" s="137" t="s">
        <v>3154</v>
      </c>
      <c r="H3974" s="13" t="s">
        <v>20</v>
      </c>
      <c r="I3974" s="126" t="s">
        <v>3154</v>
      </c>
      <c r="J3974" s="126" t="s">
        <v>3154</v>
      </c>
      <c r="K3974" s="17">
        <f>VLOOKUP(A3974,[4]גיליון1!$A$1574:$P$7681,10,0)</f>
        <v>0</v>
      </c>
      <c r="L3974" s="17">
        <f>VLOOKUP(A3974,'[2]2023'!$A$9:$I$7853,9,0)</f>
        <v>0</v>
      </c>
      <c r="M3974" s="18">
        <f>VLOOKUP(A3974,[3]data1683177749303!$A$2:$J$6448,10,0)</f>
        <v>0</v>
      </c>
    </row>
    <row r="3975" spans="1:13" ht="15.75" outlineLevel="1">
      <c r="A3975" s="10">
        <v>1811306119</v>
      </c>
      <c r="B3975" s="11">
        <v>119</v>
      </c>
      <c r="C3975" s="19">
        <v>811306</v>
      </c>
      <c r="D3975" s="13">
        <v>1</v>
      </c>
      <c r="E3975" s="136" t="s">
        <v>3154</v>
      </c>
      <c r="F3975" s="48" t="s">
        <v>1630</v>
      </c>
      <c r="G3975" s="165" t="s">
        <v>3154</v>
      </c>
      <c r="H3975" s="13" t="s">
        <v>20</v>
      </c>
      <c r="I3975" s="126" t="s">
        <v>3154</v>
      </c>
      <c r="J3975" s="126" t="s">
        <v>3154</v>
      </c>
      <c r="K3975" s="17">
        <f>VLOOKUP(A3975,[4]גיליון1!$A$1574:$P$7681,10,0)</f>
        <v>0</v>
      </c>
      <c r="L3975" s="17">
        <f>VLOOKUP(A3975,'[2]2023'!$A$9:$I$7853,9,0)</f>
        <v>0</v>
      </c>
      <c r="M3975" s="18">
        <f>VLOOKUP(A3975,[3]data1683177749303!$A$2:$J$6448,10,0)</f>
        <v>0</v>
      </c>
    </row>
    <row r="3976" spans="1:13" ht="15.75" outlineLevel="1">
      <c r="A3976" s="10">
        <v>1811306210</v>
      </c>
      <c r="B3976" s="11">
        <v>210</v>
      </c>
      <c r="C3976" s="19">
        <v>811306</v>
      </c>
      <c r="D3976" s="13">
        <v>1</v>
      </c>
      <c r="E3976" s="136" t="s">
        <v>3154</v>
      </c>
      <c r="F3976" s="15" t="s">
        <v>1287</v>
      </c>
      <c r="G3976" s="137" t="s">
        <v>3154</v>
      </c>
      <c r="H3976" s="13" t="s">
        <v>20</v>
      </c>
      <c r="I3976" s="126" t="s">
        <v>3154</v>
      </c>
      <c r="J3976" s="126" t="s">
        <v>3154</v>
      </c>
      <c r="K3976" s="17">
        <f>VLOOKUP(A3976,[4]גיליון1!$A$1574:$P$7681,10,0)</f>
        <v>0</v>
      </c>
      <c r="L3976" s="17">
        <f>VLOOKUP(A3976,'[2]2023'!$A$9:$I$7853,9,0)</f>
        <v>0</v>
      </c>
      <c r="M3976" s="18">
        <f>VLOOKUP(A3976,[3]data1683177749303!$A$2:$J$6448,10,0)</f>
        <v>0</v>
      </c>
    </row>
    <row r="3977" spans="1:13" ht="15.75" outlineLevel="1">
      <c r="A3977" s="10">
        <v>1811306263</v>
      </c>
      <c r="B3977" s="11">
        <v>263</v>
      </c>
      <c r="C3977" s="19">
        <v>811306</v>
      </c>
      <c r="D3977" s="13">
        <v>1</v>
      </c>
      <c r="E3977" s="136" t="s">
        <v>3154</v>
      </c>
      <c r="F3977" s="15" t="s">
        <v>1969</v>
      </c>
      <c r="G3977" s="137" t="s">
        <v>3154</v>
      </c>
      <c r="H3977" s="13" t="s">
        <v>20</v>
      </c>
      <c r="I3977" s="126" t="s">
        <v>3154</v>
      </c>
      <c r="J3977" s="126" t="s">
        <v>3154</v>
      </c>
      <c r="K3977" s="17">
        <f>VLOOKUP(A3977,[4]גיליון1!$A$1574:$P$7681,10,0)</f>
        <v>0</v>
      </c>
      <c r="L3977" s="17">
        <f>VLOOKUP(A3977,'[2]2023'!$A$9:$I$7853,9,0)</f>
        <v>0</v>
      </c>
      <c r="M3977" s="18">
        <f>VLOOKUP(A3977,[3]data1683177749303!$A$2:$J$6448,10,0)</f>
        <v>0</v>
      </c>
    </row>
    <row r="3978" spans="1:13" ht="15.75" outlineLevel="1">
      <c r="A3978" s="10">
        <v>1811306759</v>
      </c>
      <c r="B3978" s="11">
        <v>759</v>
      </c>
      <c r="C3978" s="19">
        <v>811306</v>
      </c>
      <c r="D3978" s="13">
        <v>1</v>
      </c>
      <c r="E3978" s="136" t="s">
        <v>3154</v>
      </c>
      <c r="F3978" s="15" t="s">
        <v>1970</v>
      </c>
      <c r="G3978" s="137" t="s">
        <v>3154</v>
      </c>
      <c r="H3978" s="13" t="s">
        <v>31</v>
      </c>
      <c r="I3978" s="126" t="s">
        <v>3154</v>
      </c>
      <c r="J3978" s="126" t="s">
        <v>3154</v>
      </c>
      <c r="K3978" s="17">
        <f>VLOOKUP(A3978,[4]גיליון1!$A$1574:$P$7681,10,0)</f>
        <v>0</v>
      </c>
      <c r="L3978" s="17">
        <f>VLOOKUP(A3978,'[2]2023'!$A$9:$I$7853,9,0)</f>
        <v>0</v>
      </c>
      <c r="M3978" s="18">
        <f>VLOOKUP(A3978,[3]data1683177749303!$A$2:$J$6448,10,0)</f>
        <v>0</v>
      </c>
    </row>
    <row r="3979" spans="1:13" ht="15.75" outlineLevel="1">
      <c r="A3979" s="10">
        <v>1811306780</v>
      </c>
      <c r="B3979" s="11">
        <v>780</v>
      </c>
      <c r="C3979" s="19">
        <v>811306</v>
      </c>
      <c r="D3979" s="13">
        <v>1</v>
      </c>
      <c r="E3979" s="136" t="s">
        <v>3154</v>
      </c>
      <c r="F3979" s="15" t="s">
        <v>1971</v>
      </c>
      <c r="G3979" s="137" t="s">
        <v>3154</v>
      </c>
      <c r="H3979" s="13" t="s">
        <v>34</v>
      </c>
      <c r="I3979" s="16">
        <f>K3979/L3979-1</f>
        <v>-0.10003165558721117</v>
      </c>
      <c r="J3979" s="126" t="s">
        <v>3154</v>
      </c>
      <c r="K3979" s="17">
        <v>284300</v>
      </c>
      <c r="L3979" s="17">
        <f>VLOOKUP(A3979,'[2]2023'!$A$9:$I$7853,9,0)</f>
        <v>315900</v>
      </c>
      <c r="M3979" s="18">
        <f>VLOOKUP(A3979,[3]data1683177749303!$A$2:$J$6448,10,0)</f>
        <v>311865.13</v>
      </c>
    </row>
    <row r="3980" spans="1:13" ht="16.5" thickBot="1">
      <c r="A3980" s="10">
        <v>1811306781</v>
      </c>
      <c r="B3980" s="11">
        <v>781</v>
      </c>
      <c r="C3980" s="19">
        <v>811306</v>
      </c>
      <c r="D3980" s="13">
        <v>1</v>
      </c>
      <c r="E3980" s="136" t="s">
        <v>3154</v>
      </c>
      <c r="F3980" s="15" t="s">
        <v>2003</v>
      </c>
      <c r="G3980" s="137" t="s">
        <v>3154</v>
      </c>
      <c r="H3980" s="13" t="s">
        <v>34</v>
      </c>
      <c r="I3980" s="126" t="s">
        <v>3154</v>
      </c>
      <c r="J3980" s="126" t="s">
        <v>3154</v>
      </c>
      <c r="K3980" s="17">
        <f>VLOOKUP(A3980,[4]גיליון1!$A$1574:$P$7681,10,0)</f>
        <v>0</v>
      </c>
      <c r="L3980" s="17">
        <f>VLOOKUP(A3980,'[2]2023'!$A$9:$I$7853,9,0)</f>
        <v>0</v>
      </c>
      <c r="M3980" s="18">
        <f>VLOOKUP(A3980,[3]data1683177749303!$A$2:$J$6448,10,0)</f>
        <v>0</v>
      </c>
    </row>
    <row r="3981" spans="1:13" ht="16.5" outlineLevel="1" thickBot="1">
      <c r="A3981" s="125" t="s">
        <v>3154</v>
      </c>
      <c r="B3981" s="52" t="s">
        <v>2004</v>
      </c>
      <c r="C3981" s="146" t="s">
        <v>3154</v>
      </c>
      <c r="D3981" s="146" t="s">
        <v>3154</v>
      </c>
      <c r="E3981" s="147" t="s">
        <v>3154</v>
      </c>
      <c r="F3981" s="81" t="s">
        <v>2002</v>
      </c>
      <c r="G3981" s="199" t="s">
        <v>3154</v>
      </c>
      <c r="H3981" s="146" t="s">
        <v>3154</v>
      </c>
      <c r="I3981" s="29">
        <f>K3981/L3981-1</f>
        <v>-0.10003165558721117</v>
      </c>
      <c r="J3981" s="127" t="s">
        <v>3154</v>
      </c>
      <c r="K3981" s="37">
        <f t="shared" ref="K3981:M3981" si="204">SUBTOTAL(9,K3974:K3980)</f>
        <v>284300</v>
      </c>
      <c r="L3981" s="37">
        <f t="shared" si="204"/>
        <v>315900</v>
      </c>
      <c r="M3981" s="38">
        <f t="shared" si="204"/>
        <v>311865.13</v>
      </c>
    </row>
    <row r="3982" spans="1:13" ht="15.75" outlineLevel="1">
      <c r="A3982" s="10">
        <v>18113080</v>
      </c>
      <c r="B3982" s="11">
        <v>0</v>
      </c>
      <c r="C3982" s="19">
        <v>811308</v>
      </c>
      <c r="D3982" s="13">
        <v>1</v>
      </c>
      <c r="E3982" s="136" t="s">
        <v>3154</v>
      </c>
      <c r="F3982" s="48" t="s">
        <v>2005</v>
      </c>
      <c r="G3982" s="165" t="s">
        <v>3154</v>
      </c>
      <c r="H3982" s="13" t="s">
        <v>11</v>
      </c>
      <c r="I3982" s="126" t="s">
        <v>3154</v>
      </c>
      <c r="J3982" s="142" t="s">
        <v>3154</v>
      </c>
      <c r="K3982" s="17">
        <f>VLOOKUP(A3982,[4]גיליון1!$A$1574:$P$7681,10,0)</f>
        <v>0</v>
      </c>
      <c r="L3982" s="139" t="s">
        <v>3154</v>
      </c>
      <c r="M3982" s="140" t="s">
        <v>3154</v>
      </c>
    </row>
    <row r="3983" spans="1:13" ht="16.5" thickBot="1">
      <c r="A3983" s="10">
        <v>1811308780</v>
      </c>
      <c r="B3983" s="11">
        <v>780</v>
      </c>
      <c r="C3983" s="19">
        <v>811308</v>
      </c>
      <c r="D3983" s="13">
        <v>1</v>
      </c>
      <c r="E3983" s="136" t="s">
        <v>3154</v>
      </c>
      <c r="F3983" s="15" t="s">
        <v>1971</v>
      </c>
      <c r="G3983" s="137" t="s">
        <v>3154</v>
      </c>
      <c r="H3983" s="13" t="s">
        <v>34</v>
      </c>
      <c r="I3983" s="126" t="s">
        <v>3154</v>
      </c>
      <c r="J3983" s="126" t="s">
        <v>3154</v>
      </c>
      <c r="K3983" s="17">
        <f>VLOOKUP(A3983,[4]גיליון1!$A$1574:$P$7681,10,0)</f>
        <v>0</v>
      </c>
      <c r="L3983" s="17">
        <f>VLOOKUP(A3983,'[2]2023'!$A$9:$I$7853,9,0)</f>
        <v>0</v>
      </c>
      <c r="M3983" s="18">
        <f>VLOOKUP(A3983,[3]data1683177749303!$A$2:$J$6448,10,0)</f>
        <v>97500</v>
      </c>
    </row>
    <row r="3984" spans="1:13" ht="16.5" outlineLevel="1" thickBot="1">
      <c r="A3984" s="125" t="s">
        <v>3154</v>
      </c>
      <c r="B3984" s="52" t="s">
        <v>2006</v>
      </c>
      <c r="C3984" s="146" t="s">
        <v>3154</v>
      </c>
      <c r="D3984" s="146" t="s">
        <v>3154</v>
      </c>
      <c r="E3984" s="147" t="s">
        <v>3154</v>
      </c>
      <c r="F3984" s="81" t="s">
        <v>2005</v>
      </c>
      <c r="G3984" s="199" t="s">
        <v>3154</v>
      </c>
      <c r="H3984" s="146" t="s">
        <v>3154</v>
      </c>
      <c r="I3984" s="127" t="s">
        <v>3154</v>
      </c>
      <c r="J3984" s="127" t="s">
        <v>3154</v>
      </c>
      <c r="K3984" s="37">
        <f t="shared" ref="K3984:M3984" si="205">SUBTOTAL(9,K3983:K3983)</f>
        <v>0</v>
      </c>
      <c r="L3984" s="37">
        <f t="shared" si="205"/>
        <v>0</v>
      </c>
      <c r="M3984" s="38">
        <f t="shared" si="205"/>
        <v>97500</v>
      </c>
    </row>
    <row r="3985" spans="1:13" ht="15.75" outlineLevel="1">
      <c r="A3985" s="10">
        <v>18113090</v>
      </c>
      <c r="B3985" s="11">
        <v>0</v>
      </c>
      <c r="C3985" s="19">
        <v>811309</v>
      </c>
      <c r="D3985" s="13">
        <v>1</v>
      </c>
      <c r="E3985" s="136" t="s">
        <v>3154</v>
      </c>
      <c r="F3985" s="48" t="s">
        <v>2007</v>
      </c>
      <c r="G3985" s="165" t="s">
        <v>3154</v>
      </c>
      <c r="H3985" s="13" t="s">
        <v>11</v>
      </c>
      <c r="I3985" s="126" t="s">
        <v>3154</v>
      </c>
      <c r="J3985" s="142" t="s">
        <v>3154</v>
      </c>
      <c r="K3985" s="17">
        <f>VLOOKUP(A3985,[4]גיליון1!$A$1574:$P$7681,10,0)</f>
        <v>0</v>
      </c>
      <c r="L3985" s="139" t="s">
        <v>3154</v>
      </c>
      <c r="M3985" s="140" t="s">
        <v>3154</v>
      </c>
    </row>
    <row r="3986" spans="1:13" ht="15.75" outlineLevel="1">
      <c r="A3986" s="10">
        <v>1811309110</v>
      </c>
      <c r="B3986" s="11">
        <v>110</v>
      </c>
      <c r="C3986" s="19">
        <v>811309</v>
      </c>
      <c r="D3986" s="13">
        <v>1</v>
      </c>
      <c r="E3986" s="136" t="s">
        <v>3154</v>
      </c>
      <c r="F3986" s="15" t="s">
        <v>19</v>
      </c>
      <c r="G3986" s="137" t="s">
        <v>3154</v>
      </c>
      <c r="H3986" s="13" t="s">
        <v>20</v>
      </c>
      <c r="I3986" s="126" t="s">
        <v>3154</v>
      </c>
      <c r="J3986" s="126" t="s">
        <v>3154</v>
      </c>
      <c r="K3986" s="17">
        <f>VLOOKUP(A3986,[4]גיליון1!$A$1574:$P$7681,10,0)</f>
        <v>0</v>
      </c>
      <c r="L3986" s="17">
        <f>VLOOKUP(A3986,'[2]2023'!$A$9:$I$7853,9,0)</f>
        <v>0</v>
      </c>
      <c r="M3986" s="18">
        <f>VLOOKUP(A3986,[3]data1683177749303!$A$2:$J$6448,10,0)</f>
        <v>0</v>
      </c>
    </row>
    <row r="3987" spans="1:13" ht="15.75" outlineLevel="1">
      <c r="A3987" s="10">
        <v>1811309119</v>
      </c>
      <c r="B3987" s="11">
        <v>119</v>
      </c>
      <c r="C3987" s="19">
        <v>811309</v>
      </c>
      <c r="D3987" s="13">
        <v>1</v>
      </c>
      <c r="E3987" s="136" t="s">
        <v>3154</v>
      </c>
      <c r="F3987" s="48" t="s">
        <v>1630</v>
      </c>
      <c r="G3987" s="165" t="s">
        <v>3154</v>
      </c>
      <c r="H3987" s="13" t="s">
        <v>20</v>
      </c>
      <c r="I3987" s="126" t="s">
        <v>3154</v>
      </c>
      <c r="J3987" s="126" t="s">
        <v>3154</v>
      </c>
      <c r="K3987" s="17">
        <f>VLOOKUP(A3987,[4]גיליון1!$A$1574:$P$7681,10,0)</f>
        <v>0</v>
      </c>
      <c r="L3987" s="17">
        <f>VLOOKUP(A3987,'[2]2023'!$A$9:$I$7853,9,0)</f>
        <v>0</v>
      </c>
      <c r="M3987" s="18">
        <f>VLOOKUP(A3987,[3]data1683177749303!$A$2:$J$6448,10,0)</f>
        <v>7.0000000000000007E-2</v>
      </c>
    </row>
    <row r="3988" spans="1:13" ht="15.75" outlineLevel="1">
      <c r="A3988" s="10">
        <v>1811309210</v>
      </c>
      <c r="B3988" s="11">
        <v>210</v>
      </c>
      <c r="C3988" s="19">
        <v>811309</v>
      </c>
      <c r="D3988" s="13">
        <v>1</v>
      </c>
      <c r="E3988" s="136" t="s">
        <v>3154</v>
      </c>
      <c r="F3988" s="15" t="s">
        <v>1287</v>
      </c>
      <c r="G3988" s="137" t="s">
        <v>3154</v>
      </c>
      <c r="H3988" s="13" t="s">
        <v>20</v>
      </c>
      <c r="I3988" s="126" t="s">
        <v>3154</v>
      </c>
      <c r="J3988" s="126" t="s">
        <v>3154</v>
      </c>
      <c r="K3988" s="17">
        <f>VLOOKUP(A3988,[4]גיליון1!$A$1574:$P$7681,10,0)</f>
        <v>0</v>
      </c>
      <c r="L3988" s="17">
        <f>VLOOKUP(A3988,'[2]2023'!$A$9:$I$7853,9,0)</f>
        <v>0</v>
      </c>
      <c r="M3988" s="18">
        <f>VLOOKUP(A3988,[3]data1683177749303!$A$2:$J$6448,10,0)</f>
        <v>6991.3</v>
      </c>
    </row>
    <row r="3989" spans="1:13" ht="15.75" outlineLevel="1">
      <c r="A3989" s="10">
        <v>1811309263</v>
      </c>
      <c r="B3989" s="11">
        <v>263</v>
      </c>
      <c r="C3989" s="19">
        <v>811309</v>
      </c>
      <c r="D3989" s="13">
        <v>1</v>
      </c>
      <c r="E3989" s="136" t="s">
        <v>3154</v>
      </c>
      <c r="F3989" s="15" t="s">
        <v>1969</v>
      </c>
      <c r="G3989" s="137" t="s">
        <v>3154</v>
      </c>
      <c r="H3989" s="13" t="s">
        <v>20</v>
      </c>
      <c r="I3989" s="126" t="s">
        <v>3154</v>
      </c>
      <c r="J3989" s="126" t="s">
        <v>3154</v>
      </c>
      <c r="K3989" s="17">
        <f>VLOOKUP(A3989,[4]גיליון1!$A$1574:$P$7681,10,0)</f>
        <v>0</v>
      </c>
      <c r="L3989" s="17">
        <f>VLOOKUP(A3989,'[2]2023'!$A$9:$I$7853,9,0)</f>
        <v>0</v>
      </c>
      <c r="M3989" s="18">
        <f>VLOOKUP(A3989,[3]data1683177749303!$A$2:$J$6448,10,0)</f>
        <v>0</v>
      </c>
    </row>
    <row r="3990" spans="1:13" ht="15.75" outlineLevel="1">
      <c r="A3990" s="10">
        <v>1811309759</v>
      </c>
      <c r="B3990" s="11">
        <v>759</v>
      </c>
      <c r="C3990" s="19">
        <v>811309</v>
      </c>
      <c r="D3990" s="13">
        <v>1</v>
      </c>
      <c r="E3990" s="136" t="s">
        <v>3154</v>
      </c>
      <c r="F3990" s="15" t="s">
        <v>1970</v>
      </c>
      <c r="G3990" s="137" t="s">
        <v>3154</v>
      </c>
      <c r="H3990" s="13" t="s">
        <v>31</v>
      </c>
      <c r="I3990" s="126" t="s">
        <v>3154</v>
      </c>
      <c r="J3990" s="126" t="s">
        <v>3154</v>
      </c>
      <c r="K3990" s="17">
        <f>VLOOKUP(A3990,[4]גיליון1!$A$1574:$P$7681,10,0)</f>
        <v>0</v>
      </c>
      <c r="L3990" s="17">
        <f>VLOOKUP(A3990,'[2]2023'!$A$9:$I$7853,9,0)</f>
        <v>0</v>
      </c>
      <c r="M3990" s="18">
        <f>VLOOKUP(A3990,[3]data1683177749303!$A$2:$J$6448,10,0)</f>
        <v>0</v>
      </c>
    </row>
    <row r="3991" spans="1:13" ht="16.5" thickBot="1">
      <c r="A3991" s="10">
        <v>1811309780</v>
      </c>
      <c r="B3991" s="11">
        <v>780</v>
      </c>
      <c r="C3991" s="19">
        <v>811309</v>
      </c>
      <c r="D3991" s="13">
        <v>1</v>
      </c>
      <c r="E3991" s="136" t="s">
        <v>3154</v>
      </c>
      <c r="F3991" s="15" t="s">
        <v>1971</v>
      </c>
      <c r="G3991" s="137" t="s">
        <v>3154</v>
      </c>
      <c r="H3991" s="13" t="s">
        <v>34</v>
      </c>
      <c r="I3991" s="16">
        <f>K3991/L3991-1</f>
        <v>-9.9867724867724883E-2</v>
      </c>
      <c r="J3991" s="126" t="s">
        <v>3154</v>
      </c>
      <c r="K3991" s="17">
        <v>136100</v>
      </c>
      <c r="L3991" s="17">
        <f>VLOOKUP(A3991,'[2]2023'!$A$9:$I$7853,9,0)</f>
        <v>151200</v>
      </c>
      <c r="M3991" s="18">
        <f>VLOOKUP(A3991,[3]data1683177749303!$A$2:$J$6448,10,0)</f>
        <v>119720.32000000001</v>
      </c>
    </row>
    <row r="3992" spans="1:13" ht="16.5" outlineLevel="1" thickBot="1">
      <c r="A3992" s="125" t="s">
        <v>3154</v>
      </c>
      <c r="B3992" s="52" t="s">
        <v>2008</v>
      </c>
      <c r="C3992" s="146" t="s">
        <v>3154</v>
      </c>
      <c r="D3992" s="146" t="s">
        <v>3154</v>
      </c>
      <c r="E3992" s="147" t="s">
        <v>3154</v>
      </c>
      <c r="F3992" s="81" t="s">
        <v>2007</v>
      </c>
      <c r="G3992" s="199" t="s">
        <v>3154</v>
      </c>
      <c r="H3992" s="146" t="s">
        <v>3154</v>
      </c>
      <c r="I3992" s="29">
        <f>K3992/L3992-1</f>
        <v>-9.9867724867724883E-2</v>
      </c>
      <c r="J3992" s="127" t="s">
        <v>3154</v>
      </c>
      <c r="K3992" s="37">
        <f t="shared" ref="K3992:M3992" si="206">SUBTOTAL(9,K3986:K3991)</f>
        <v>136100</v>
      </c>
      <c r="L3992" s="37">
        <f t="shared" si="206"/>
        <v>151200</v>
      </c>
      <c r="M3992" s="38">
        <f t="shared" si="206"/>
        <v>126711.69</v>
      </c>
    </row>
    <row r="3993" spans="1:13" ht="15.75" outlineLevel="1">
      <c r="A3993" s="10">
        <v>18114000</v>
      </c>
      <c r="B3993" s="11">
        <v>0</v>
      </c>
      <c r="C3993" s="19">
        <v>811400</v>
      </c>
      <c r="D3993" s="13">
        <v>1</v>
      </c>
      <c r="E3993" s="136" t="s">
        <v>3154</v>
      </c>
      <c r="F3993" s="15" t="s">
        <v>434</v>
      </c>
      <c r="G3993" s="137" t="s">
        <v>3154</v>
      </c>
      <c r="H3993" s="13" t="s">
        <v>11</v>
      </c>
      <c r="I3993" s="126" t="s">
        <v>3154</v>
      </c>
      <c r="J3993" s="142" t="s">
        <v>3154</v>
      </c>
      <c r="K3993" s="17">
        <f>VLOOKUP(A3993,[4]גיליון1!$A$1574:$P$7681,10,0)</f>
        <v>0</v>
      </c>
      <c r="L3993" s="139" t="s">
        <v>3154</v>
      </c>
      <c r="M3993" s="140" t="s">
        <v>3154</v>
      </c>
    </row>
    <row r="3994" spans="1:13" ht="15.75" outlineLevel="1">
      <c r="A3994" s="10">
        <v>1811400110</v>
      </c>
      <c r="B3994" s="11">
        <v>110</v>
      </c>
      <c r="C3994" s="19">
        <v>811400</v>
      </c>
      <c r="D3994" s="13">
        <v>1</v>
      </c>
      <c r="E3994" s="136" t="s">
        <v>3154</v>
      </c>
      <c r="F3994" s="15" t="s">
        <v>19</v>
      </c>
      <c r="G3994" s="137" t="s">
        <v>3154</v>
      </c>
      <c r="H3994" s="13" t="s">
        <v>20</v>
      </c>
      <c r="I3994" s="16">
        <f t="shared" ref="I3994:I3999" si="207">K3994/L3994-1</f>
        <v>-4.3120344962759294E-3</v>
      </c>
      <c r="J3994" s="126" t="s">
        <v>3154</v>
      </c>
      <c r="K3994" s="17">
        <f>VLOOKUP(A3994,[4]גיליון1!$A$1574:$P$7681,10,0)</f>
        <v>254000</v>
      </c>
      <c r="L3994" s="17">
        <f>VLOOKUP(A3994,'[2]2023'!$A$9:$I$7853,9,0)</f>
        <v>255100</v>
      </c>
      <c r="M3994" s="18">
        <f>VLOOKUP(A3994,[3]data1683177749303!$A$2:$J$6448,10,0)</f>
        <v>251257.09</v>
      </c>
    </row>
    <row r="3995" spans="1:13" ht="15.75" outlineLevel="1">
      <c r="A3995" s="10">
        <v>1811400119</v>
      </c>
      <c r="B3995" s="11">
        <v>119</v>
      </c>
      <c r="C3995" s="19">
        <v>811400</v>
      </c>
      <c r="D3995" s="13">
        <v>1</v>
      </c>
      <c r="E3995" s="136" t="s">
        <v>3154</v>
      </c>
      <c r="F3995" s="48" t="s">
        <v>1630</v>
      </c>
      <c r="G3995" s="165" t="s">
        <v>3154</v>
      </c>
      <c r="H3995" s="13" t="s">
        <v>20</v>
      </c>
      <c r="I3995" s="16">
        <f t="shared" si="207"/>
        <v>6.1365059486537366E-2</v>
      </c>
      <c r="J3995" s="126" t="s">
        <v>3154</v>
      </c>
      <c r="K3995" s="17">
        <f>VLOOKUP(A3995,[4]גיליון1!$A$1574:$P$7681,10,0)</f>
        <v>508500</v>
      </c>
      <c r="L3995" s="17">
        <f>VLOOKUP(A3995,'[2]2023'!$A$9:$I$7853,9,0)</f>
        <v>479100</v>
      </c>
      <c r="M3995" s="18">
        <f>VLOOKUP(A3995,[3]data1683177749303!$A$2:$J$6448,10,0)</f>
        <v>338094.92</v>
      </c>
    </row>
    <row r="3996" spans="1:13" ht="15.75" outlineLevel="1">
      <c r="A3996" s="10">
        <v>1811400122</v>
      </c>
      <c r="B3996" s="11">
        <v>122</v>
      </c>
      <c r="C3996" s="19">
        <v>811400</v>
      </c>
      <c r="D3996" s="13">
        <v>1</v>
      </c>
      <c r="E3996" s="136" t="s">
        <v>3154</v>
      </c>
      <c r="F3996" s="15" t="s">
        <v>22</v>
      </c>
      <c r="G3996" s="137" t="s">
        <v>3154</v>
      </c>
      <c r="H3996" s="13" t="s">
        <v>20</v>
      </c>
      <c r="I3996" s="16">
        <f t="shared" si="207"/>
        <v>0</v>
      </c>
      <c r="J3996" s="126" t="s">
        <v>3154</v>
      </c>
      <c r="K3996" s="17">
        <f>VLOOKUP(A3996,[4]גיליון1!$A$1574:$P$7681,10,0)</f>
        <v>6300</v>
      </c>
      <c r="L3996" s="17">
        <f>VLOOKUP(A3996,'[2]2023'!$A$9:$I$7853,9,0)</f>
        <v>6300</v>
      </c>
      <c r="M3996" s="18">
        <f>VLOOKUP(A3996,[3]data1683177749303!$A$2:$J$6448,10,0)</f>
        <v>5702.14</v>
      </c>
    </row>
    <row r="3997" spans="1:13" ht="15.75" outlineLevel="1">
      <c r="A3997" s="10">
        <v>1811400126</v>
      </c>
      <c r="B3997" s="11">
        <v>126</v>
      </c>
      <c r="C3997" s="19">
        <v>811400</v>
      </c>
      <c r="D3997" s="13">
        <v>1</v>
      </c>
      <c r="E3997" s="136" t="s">
        <v>3154</v>
      </c>
      <c r="F3997" s="15" t="s">
        <v>23</v>
      </c>
      <c r="G3997" s="137" t="s">
        <v>3154</v>
      </c>
      <c r="H3997" s="13" t="s">
        <v>20</v>
      </c>
      <c r="I3997" s="16">
        <f t="shared" si="207"/>
        <v>0</v>
      </c>
      <c r="J3997" s="126" t="s">
        <v>3154</v>
      </c>
      <c r="K3997" s="17">
        <f>VLOOKUP(A3997,[4]גיליון1!$A$1574:$P$7681,10,0)</f>
        <v>13000</v>
      </c>
      <c r="L3997" s="17">
        <f>VLOOKUP(A3997,'[2]2023'!$A$9:$I$7853,9,0)</f>
        <v>13000</v>
      </c>
      <c r="M3997" s="18">
        <f>VLOOKUP(A3997,[3]data1683177749303!$A$2:$J$6448,10,0)</f>
        <v>12818.71</v>
      </c>
    </row>
    <row r="3998" spans="1:13" ht="15.75" outlineLevel="1">
      <c r="A3998" s="10">
        <v>1811400130</v>
      </c>
      <c r="B3998" s="11">
        <v>130</v>
      </c>
      <c r="C3998" s="19">
        <v>811400</v>
      </c>
      <c r="D3998" s="13">
        <v>1</v>
      </c>
      <c r="E3998" s="136" t="s">
        <v>3154</v>
      </c>
      <c r="F3998" s="15" t="s">
        <v>24</v>
      </c>
      <c r="G3998" s="137" t="s">
        <v>3154</v>
      </c>
      <c r="H3998" s="13" t="s">
        <v>20</v>
      </c>
      <c r="I3998" s="16">
        <f t="shared" si="207"/>
        <v>0</v>
      </c>
      <c r="J3998" s="126" t="s">
        <v>3154</v>
      </c>
      <c r="K3998" s="17">
        <f>VLOOKUP(A3998,[4]גיליון1!$A$1574:$P$7681,10,0)</f>
        <v>20000</v>
      </c>
      <c r="L3998" s="17">
        <f>VLOOKUP(A3998,'[2]2023'!$A$9:$I$7853,9,0)</f>
        <v>20000</v>
      </c>
      <c r="M3998" s="18">
        <f>VLOOKUP(A3998,[3]data1683177749303!$A$2:$J$6448,10,0)</f>
        <v>17246.13</v>
      </c>
    </row>
    <row r="3999" spans="1:13" ht="15.75" outlineLevel="1">
      <c r="A3999" s="10">
        <v>1811400140</v>
      </c>
      <c r="B3999" s="11">
        <v>140</v>
      </c>
      <c r="C3999" s="19">
        <v>811400</v>
      </c>
      <c r="D3999" s="13">
        <v>1</v>
      </c>
      <c r="E3999" s="136" t="s">
        <v>3154</v>
      </c>
      <c r="F3999" s="15" t="s">
        <v>25</v>
      </c>
      <c r="G3999" s="137" t="s">
        <v>3154</v>
      </c>
      <c r="H3999" s="13" t="s">
        <v>20</v>
      </c>
      <c r="I3999" s="16">
        <f t="shared" si="207"/>
        <v>0.26766917293233083</v>
      </c>
      <c r="J3999" s="126" t="s">
        <v>3154</v>
      </c>
      <c r="K3999" s="17">
        <f>VLOOKUP(A3999,[4]גיליון1!$A$1574:$P$7681,10,0)</f>
        <v>84300</v>
      </c>
      <c r="L3999" s="17">
        <f>VLOOKUP(A3999,'[2]2023'!$A$9:$I$7853,9,0)</f>
        <v>66500</v>
      </c>
      <c r="M3999" s="18">
        <f>VLOOKUP(A3999,[3]data1683177749303!$A$2:$J$6448,10,0)</f>
        <v>74226.42</v>
      </c>
    </row>
    <row r="4000" spans="1:13" ht="15.75" outlineLevel="1">
      <c r="A4000" s="10">
        <v>1811400210</v>
      </c>
      <c r="B4000" s="11">
        <v>210</v>
      </c>
      <c r="C4000" s="19">
        <v>811400</v>
      </c>
      <c r="D4000" s="13">
        <v>1</v>
      </c>
      <c r="E4000" s="136" t="s">
        <v>3154</v>
      </c>
      <c r="F4000" s="15" t="s">
        <v>2009</v>
      </c>
      <c r="G4000" s="137" t="s">
        <v>3154</v>
      </c>
      <c r="H4000" s="13" t="s">
        <v>20</v>
      </c>
      <c r="I4000" s="126" t="s">
        <v>3154</v>
      </c>
      <c r="J4000" s="126" t="s">
        <v>3154</v>
      </c>
      <c r="K4000" s="17">
        <f>VLOOKUP(A4000,[4]גיליון1!$A$1574:$P$7681,10,0)</f>
        <v>0</v>
      </c>
      <c r="L4000" s="17">
        <f>VLOOKUP(A4000,'[2]2023'!$A$9:$I$7853,9,0)</f>
        <v>0</v>
      </c>
      <c r="M4000" s="18">
        <f>VLOOKUP(A4000,[3]data1683177749303!$A$2:$J$6448,10,0)</f>
        <v>0</v>
      </c>
    </row>
    <row r="4001" spans="1:13" ht="15.75" outlineLevel="1">
      <c r="A4001" s="10">
        <v>1811400263</v>
      </c>
      <c r="B4001" s="11">
        <v>263</v>
      </c>
      <c r="C4001" s="19">
        <v>811400</v>
      </c>
      <c r="D4001" s="13">
        <v>1</v>
      </c>
      <c r="E4001" s="136" t="s">
        <v>3154</v>
      </c>
      <c r="F4001" s="15" t="s">
        <v>2010</v>
      </c>
      <c r="G4001" s="137" t="s">
        <v>3154</v>
      </c>
      <c r="H4001" s="13" t="s">
        <v>20</v>
      </c>
      <c r="I4001" s="126" t="s">
        <v>3154</v>
      </c>
      <c r="J4001" s="126" t="s">
        <v>3154</v>
      </c>
      <c r="K4001" s="17">
        <f>VLOOKUP(A4001,[4]גיליון1!$A$1574:$P$7681,10,0)</f>
        <v>0</v>
      </c>
      <c r="L4001" s="17">
        <f>VLOOKUP(A4001,'[2]2023'!$A$9:$I$7853,9,0)</f>
        <v>0</v>
      </c>
      <c r="M4001" s="18">
        <f>VLOOKUP(A4001,[3]data1683177749303!$A$2:$J$6448,10,0)</f>
        <v>0</v>
      </c>
    </row>
    <row r="4002" spans="1:13" ht="15.75" outlineLevel="1">
      <c r="A4002" s="10">
        <v>1811400780</v>
      </c>
      <c r="B4002" s="11">
        <v>780</v>
      </c>
      <c r="C4002" s="19">
        <v>811400</v>
      </c>
      <c r="D4002" s="13">
        <v>1</v>
      </c>
      <c r="E4002" s="136" t="s">
        <v>3154</v>
      </c>
      <c r="F4002" s="15" t="s">
        <v>1971</v>
      </c>
      <c r="G4002" s="137" t="s">
        <v>3154</v>
      </c>
      <c r="H4002" s="13" t="s">
        <v>34</v>
      </c>
      <c r="I4002" s="16">
        <f>K4002/L4002-1</f>
        <v>-9.9989859040665263E-2</v>
      </c>
      <c r="J4002" s="126" t="s">
        <v>3154</v>
      </c>
      <c r="K4002" s="17">
        <v>887500</v>
      </c>
      <c r="L4002" s="17">
        <f>VLOOKUP(A4002,'[2]2023'!$A$9:$I$7853,9,0)</f>
        <v>986100</v>
      </c>
      <c r="M4002" s="18">
        <f>VLOOKUP(A4002,[3]data1683177749303!$A$2:$J$6448,10,0)</f>
        <v>585306.46</v>
      </c>
    </row>
    <row r="4003" spans="1:13" ht="15.75" outlineLevel="1">
      <c r="A4003" s="10">
        <v>1811400781</v>
      </c>
      <c r="B4003" s="11">
        <v>781</v>
      </c>
      <c r="C4003" s="19">
        <v>811400</v>
      </c>
      <c r="D4003" s="13">
        <v>1</v>
      </c>
      <c r="E4003" s="136" t="s">
        <v>3154</v>
      </c>
      <c r="F4003" s="15" t="s">
        <v>2011</v>
      </c>
      <c r="G4003" s="137" t="s">
        <v>3154</v>
      </c>
      <c r="H4003" s="13" t="s">
        <v>34</v>
      </c>
      <c r="I4003" s="16">
        <f>K4003/L4003-1</f>
        <v>0</v>
      </c>
      <c r="J4003" s="126" t="s">
        <v>3154</v>
      </c>
      <c r="K4003" s="17">
        <f>VLOOKUP(A4003,[4]גיליון1!$A$1574:$P$7681,10,0)</f>
        <v>1610600</v>
      </c>
      <c r="L4003" s="17">
        <f>VLOOKUP(A4003,'[2]2023'!$A$9:$I$7853,9,0)</f>
        <v>1610600</v>
      </c>
      <c r="M4003" s="18">
        <f>VLOOKUP(A4003,[3]data1683177749303!$A$2:$J$6448,10,0)</f>
        <v>1607259.77</v>
      </c>
    </row>
    <row r="4004" spans="1:13" ht="15.75" outlineLevel="1">
      <c r="A4004" s="10">
        <v>1811400782</v>
      </c>
      <c r="B4004" s="11">
        <v>782</v>
      </c>
      <c r="C4004" s="19">
        <v>811400</v>
      </c>
      <c r="D4004" s="13">
        <v>1</v>
      </c>
      <c r="E4004" s="136" t="s">
        <v>3154</v>
      </c>
      <c r="F4004" s="15" t="s">
        <v>2012</v>
      </c>
      <c r="G4004" s="137" t="s">
        <v>3154</v>
      </c>
      <c r="H4004" s="13" t="s">
        <v>31</v>
      </c>
      <c r="I4004" s="16">
        <f>K4004/L4004-1</f>
        <v>-1</v>
      </c>
      <c r="J4004" s="126" t="s">
        <v>3154</v>
      </c>
      <c r="K4004" s="17">
        <f>VLOOKUP(A4004,[4]גיליון1!$A$1574:$P$7681,10,0)</f>
        <v>0</v>
      </c>
      <c r="L4004" s="17">
        <f>VLOOKUP(A4004,'[2]2023'!$A$9:$I$7853,9,0)</f>
        <v>16000</v>
      </c>
      <c r="M4004" s="18">
        <f>VLOOKUP(A4004,[3]data1683177749303!$A$2:$J$6448,10,0)</f>
        <v>0</v>
      </c>
    </row>
    <row r="4005" spans="1:13" ht="16.5" thickBot="1">
      <c r="A4005" s="10">
        <v>1811400783</v>
      </c>
      <c r="B4005" s="11">
        <v>783</v>
      </c>
      <c r="C4005" s="19">
        <v>811400</v>
      </c>
      <c r="D4005" s="13">
        <v>1</v>
      </c>
      <c r="E4005" s="136" t="s">
        <v>3154</v>
      </c>
      <c r="F4005" s="15" t="s">
        <v>436</v>
      </c>
      <c r="G4005" s="137" t="s">
        <v>3154</v>
      </c>
      <c r="H4005" s="13" t="s">
        <v>34</v>
      </c>
      <c r="I4005" s="126" t="s">
        <v>3154</v>
      </c>
      <c r="J4005" s="126" t="s">
        <v>3154</v>
      </c>
      <c r="K4005" s="17">
        <f>VLOOKUP(A4005,[4]גיליון1!$A$1574:$P$7681,10,0)</f>
        <v>0</v>
      </c>
      <c r="L4005" s="17">
        <f>VLOOKUP(A4005,'[2]2023'!$A$9:$I$7853,9,0)</f>
        <v>0</v>
      </c>
      <c r="M4005" s="18">
        <f>VLOOKUP(A4005,[3]data1683177749303!$A$2:$J$6448,10,0)</f>
        <v>0</v>
      </c>
    </row>
    <row r="4006" spans="1:13" ht="16.5" outlineLevel="1" thickBot="1">
      <c r="A4006" s="125" t="s">
        <v>3154</v>
      </c>
      <c r="B4006" s="52" t="s">
        <v>2013</v>
      </c>
      <c r="C4006" s="146" t="s">
        <v>3154</v>
      </c>
      <c r="D4006" s="146" t="s">
        <v>3154</v>
      </c>
      <c r="E4006" s="147" t="s">
        <v>3154</v>
      </c>
      <c r="F4006" s="81" t="s">
        <v>434</v>
      </c>
      <c r="G4006" s="199" t="s">
        <v>3154</v>
      </c>
      <c r="H4006" s="146" t="s">
        <v>3154</v>
      </c>
      <c r="I4006" s="29">
        <f>K4006/L4006-1</f>
        <v>-1.9839545862658237E-2</v>
      </c>
      <c r="J4006" s="127" t="s">
        <v>3154</v>
      </c>
      <c r="K4006" s="37">
        <f t="shared" ref="K4006:M4006" si="208">SUBTOTAL(9,K3994:K4005)</f>
        <v>3384200</v>
      </c>
      <c r="L4006" s="37">
        <f t="shared" si="208"/>
        <v>3452700</v>
      </c>
      <c r="M4006" s="38">
        <f t="shared" si="208"/>
        <v>2891911.64</v>
      </c>
    </row>
    <row r="4007" spans="1:13" ht="15.75" outlineLevel="1">
      <c r="A4007" s="10">
        <v>18120000</v>
      </c>
      <c r="B4007" s="32">
        <v>0</v>
      </c>
      <c r="C4007" s="49">
        <v>812000</v>
      </c>
      <c r="D4007" s="34">
        <v>1</v>
      </c>
      <c r="E4007" s="151" t="s">
        <v>3154</v>
      </c>
      <c r="F4007" s="35" t="s">
        <v>442</v>
      </c>
      <c r="G4007" s="152" t="s">
        <v>3154</v>
      </c>
      <c r="H4007" s="34" t="s">
        <v>11</v>
      </c>
      <c r="I4007" s="142" t="s">
        <v>3154</v>
      </c>
      <c r="J4007" s="142" t="s">
        <v>3154</v>
      </c>
      <c r="K4007" s="17">
        <f>VLOOKUP(A4007,[4]גיליון1!$A$1574:$P$7681,10,0)</f>
        <v>0</v>
      </c>
      <c r="L4007" s="139" t="s">
        <v>3154</v>
      </c>
      <c r="M4007" s="140" t="s">
        <v>3154</v>
      </c>
    </row>
    <row r="4008" spans="1:13" ht="15.75" outlineLevel="1">
      <c r="A4008" s="10">
        <v>18122000</v>
      </c>
      <c r="B4008" s="11">
        <v>0</v>
      </c>
      <c r="C4008" s="19">
        <v>812200</v>
      </c>
      <c r="D4008" s="13">
        <v>1</v>
      </c>
      <c r="E4008" s="136" t="s">
        <v>3154</v>
      </c>
      <c r="F4008" s="15" t="s">
        <v>464</v>
      </c>
      <c r="G4008" s="137" t="s">
        <v>3154</v>
      </c>
      <c r="H4008" s="13" t="s">
        <v>11</v>
      </c>
      <c r="I4008" s="126" t="s">
        <v>3154</v>
      </c>
      <c r="J4008" s="142" t="s">
        <v>3154</v>
      </c>
      <c r="K4008" s="17">
        <f>VLOOKUP(A4008,[4]גיליון1!$A$1574:$P$7681,10,0)</f>
        <v>0</v>
      </c>
      <c r="L4008" s="17">
        <f>VLOOKUP(A4008,'[2]2023'!$A$9:$I$7853,9,0)</f>
        <v>0</v>
      </c>
      <c r="M4008" s="140" t="s">
        <v>3154</v>
      </c>
    </row>
    <row r="4009" spans="1:13" ht="15.75" outlineLevel="1">
      <c r="A4009" s="10">
        <v>1812200100</v>
      </c>
      <c r="B4009" s="11">
        <v>100</v>
      </c>
      <c r="C4009" s="19">
        <v>812200</v>
      </c>
      <c r="D4009" s="13">
        <v>1</v>
      </c>
      <c r="E4009" s="136" t="s">
        <v>3154</v>
      </c>
      <c r="F4009" s="15" t="s">
        <v>18</v>
      </c>
      <c r="G4009" s="137" t="s">
        <v>3154</v>
      </c>
      <c r="H4009" s="13" t="s">
        <v>11</v>
      </c>
      <c r="I4009" s="126" t="s">
        <v>3154</v>
      </c>
      <c r="J4009" s="142" t="s">
        <v>3154</v>
      </c>
      <c r="K4009" s="17">
        <f>VLOOKUP(A4009,[4]גיליון1!$A$1574:$P$7681,10,0)</f>
        <v>0</v>
      </c>
      <c r="L4009" s="17">
        <f>VLOOKUP(A4009,'[2]2023'!$A$9:$I$7853,9,0)</f>
        <v>0</v>
      </c>
      <c r="M4009" s="140" t="s">
        <v>3154</v>
      </c>
    </row>
    <row r="4010" spans="1:13" ht="15.75" outlineLevel="1">
      <c r="A4010" s="10">
        <v>1812200110</v>
      </c>
      <c r="B4010" s="11">
        <v>110</v>
      </c>
      <c r="C4010" s="19">
        <v>812200</v>
      </c>
      <c r="D4010" s="13">
        <v>1</v>
      </c>
      <c r="E4010" s="136" t="s">
        <v>3154</v>
      </c>
      <c r="F4010" s="15" t="s">
        <v>19</v>
      </c>
      <c r="G4010" s="137" t="s">
        <v>3154</v>
      </c>
      <c r="H4010" s="13" t="s">
        <v>20</v>
      </c>
      <c r="I4010" s="16">
        <f>K4010/L4010-1</f>
        <v>-0.82858411007545496</v>
      </c>
      <c r="J4010" s="126" t="s">
        <v>3154</v>
      </c>
      <c r="K4010" s="17">
        <f>VLOOKUP(A4010,[4]גיליון1!$A$1574:$P$7681,10,0)</f>
        <v>193100</v>
      </c>
      <c r="L4010" s="17">
        <f>VLOOKUP(A4010,'[2]2023'!$A$9:$I$7853,9,0)</f>
        <v>1126500</v>
      </c>
      <c r="M4010" s="18">
        <f>VLOOKUP(A4010,[3]data1683177749303!$A$2:$J$6448,10,0)</f>
        <v>564028.39</v>
      </c>
    </row>
    <row r="4011" spans="1:13" s="97" customFormat="1" ht="15.75" outlineLevel="1">
      <c r="A4011" s="10">
        <v>1812200119</v>
      </c>
      <c r="B4011" s="11">
        <v>119</v>
      </c>
      <c r="C4011" s="19">
        <v>812200</v>
      </c>
      <c r="D4011" s="13">
        <v>1</v>
      </c>
      <c r="E4011" s="136" t="s">
        <v>3154</v>
      </c>
      <c r="F4011" s="15" t="s">
        <v>21</v>
      </c>
      <c r="G4011" s="137" t="s">
        <v>3154</v>
      </c>
      <c r="H4011" s="13" t="s">
        <v>20</v>
      </c>
      <c r="I4011" s="16">
        <f>K4011/L4011-1</f>
        <v>-0.56947472745292371</v>
      </c>
      <c r="J4011" s="126" t="s">
        <v>3154</v>
      </c>
      <c r="K4011" s="17">
        <f>VLOOKUP(A4011,[4]גיליון1!$A$1574:$P$7681,10,0)</f>
        <v>217200</v>
      </c>
      <c r="L4011" s="17">
        <f>VLOOKUP(A4011,'[2]2023'!$A$9:$I$7853,9,0)</f>
        <v>504500</v>
      </c>
      <c r="M4011" s="18">
        <f>VLOOKUP(A4011,[3]data1683177749303!$A$2:$J$6448,10,0)</f>
        <v>279355.96000000002</v>
      </c>
    </row>
    <row r="4012" spans="1:13" ht="15.75" outlineLevel="1">
      <c r="A4012" s="10">
        <v>1812200122</v>
      </c>
      <c r="B4012" s="11">
        <v>122</v>
      </c>
      <c r="C4012" s="19">
        <v>812200</v>
      </c>
      <c r="D4012" s="13">
        <v>1</v>
      </c>
      <c r="E4012" s="136" t="s">
        <v>3154</v>
      </c>
      <c r="F4012" s="15" t="s">
        <v>22</v>
      </c>
      <c r="G4012" s="137" t="s">
        <v>3154</v>
      </c>
      <c r="H4012" s="13" t="s">
        <v>20</v>
      </c>
      <c r="I4012" s="16">
        <f>K4012/L4012-1</f>
        <v>-0.22222222222222221</v>
      </c>
      <c r="J4012" s="126" t="s">
        <v>3154</v>
      </c>
      <c r="K4012" s="17">
        <f>VLOOKUP(A4012,[4]גיליון1!$A$1574:$P$7681,10,0)</f>
        <v>11200</v>
      </c>
      <c r="L4012" s="17">
        <f>VLOOKUP(A4012,'[2]2023'!$A$9:$I$7853,9,0)</f>
        <v>14400</v>
      </c>
      <c r="M4012" s="18">
        <f>VLOOKUP(A4012,[3]data1683177749303!$A$2:$J$6448,10,0)</f>
        <v>12510.16</v>
      </c>
    </row>
    <row r="4013" spans="1:13" ht="15.75" outlineLevel="1">
      <c r="A4013" s="10">
        <v>1812200126</v>
      </c>
      <c r="B4013" s="11">
        <v>126</v>
      </c>
      <c r="C4013" s="19">
        <v>812200</v>
      </c>
      <c r="D4013" s="13">
        <v>1</v>
      </c>
      <c r="E4013" s="136" t="s">
        <v>3154</v>
      </c>
      <c r="F4013" s="15" t="s">
        <v>23</v>
      </c>
      <c r="G4013" s="137" t="s">
        <v>3154</v>
      </c>
      <c r="H4013" s="13" t="s">
        <v>20</v>
      </c>
      <c r="I4013" s="16">
        <f>K4013/L4013-1</f>
        <v>0.39999999999999991</v>
      </c>
      <c r="J4013" s="126" t="s">
        <v>3154</v>
      </c>
      <c r="K4013" s="17">
        <f>VLOOKUP(A4013,[4]גיליון1!$A$1574:$P$7681,10,0)</f>
        <v>56000</v>
      </c>
      <c r="L4013" s="17">
        <f>VLOOKUP(A4013,'[2]2023'!$A$9:$I$7853,9,0)</f>
        <v>40000</v>
      </c>
      <c r="M4013" s="18">
        <f>VLOOKUP(A4013,[3]data1683177749303!$A$2:$J$6448,10,0)</f>
        <v>55448.5</v>
      </c>
    </row>
    <row r="4014" spans="1:13" ht="15.75" outlineLevel="1">
      <c r="A4014" s="10">
        <v>1812200130</v>
      </c>
      <c r="B4014" s="11">
        <v>130</v>
      </c>
      <c r="C4014" s="19">
        <v>812200</v>
      </c>
      <c r="D4014" s="13">
        <v>1</v>
      </c>
      <c r="E4014" s="136" t="s">
        <v>3154</v>
      </c>
      <c r="F4014" s="15" t="s">
        <v>24</v>
      </c>
      <c r="G4014" s="137" t="s">
        <v>3154</v>
      </c>
      <c r="H4014" s="13" t="s">
        <v>20</v>
      </c>
      <c r="I4014" s="126" t="s">
        <v>3154</v>
      </c>
      <c r="J4014" s="126" t="s">
        <v>3154</v>
      </c>
      <c r="K4014" s="17">
        <f>VLOOKUP(A4014,[4]גיליון1!$A$1574:$P$7681,10,0)</f>
        <v>0</v>
      </c>
      <c r="L4014" s="17">
        <f>VLOOKUP(A4014,'[2]2023'!$A$9:$I$7853,9,0)</f>
        <v>0</v>
      </c>
      <c r="M4014" s="18">
        <f>VLOOKUP(A4014,[3]data1683177749303!$A$2:$J$6448,10,0)</f>
        <v>1116.3900000000001</v>
      </c>
    </row>
    <row r="4015" spans="1:13" ht="15.75" outlineLevel="1">
      <c r="A4015" s="10">
        <v>1812200200</v>
      </c>
      <c r="B4015" s="11">
        <v>200</v>
      </c>
      <c r="C4015" s="19">
        <v>812200</v>
      </c>
      <c r="D4015" s="13">
        <v>1</v>
      </c>
      <c r="E4015" s="136" t="s">
        <v>3154</v>
      </c>
      <c r="F4015" s="15" t="s">
        <v>26</v>
      </c>
      <c r="G4015" s="137" t="s">
        <v>3154</v>
      </c>
      <c r="H4015" s="13" t="s">
        <v>11</v>
      </c>
      <c r="I4015" s="126" t="s">
        <v>3154</v>
      </c>
      <c r="J4015" s="126" t="s">
        <v>3154</v>
      </c>
      <c r="K4015" s="17">
        <f>VLOOKUP(A4015,[4]גיליון1!$A$1574:$P$7681,10,0)</f>
        <v>0</v>
      </c>
      <c r="L4015" s="17">
        <f>VLOOKUP(A4015,'[2]2023'!$A$9:$I$7853,9,0)</f>
        <v>0</v>
      </c>
      <c r="M4015" s="140" t="s">
        <v>3154</v>
      </c>
    </row>
    <row r="4016" spans="1:13" ht="15.75" outlineLevel="1">
      <c r="A4016" s="10">
        <v>1812200210</v>
      </c>
      <c r="B4016" s="11">
        <v>210</v>
      </c>
      <c r="C4016" s="19">
        <v>812200</v>
      </c>
      <c r="D4016" s="13">
        <v>1</v>
      </c>
      <c r="E4016" s="136" t="s">
        <v>3154</v>
      </c>
      <c r="F4016" s="15" t="s">
        <v>27</v>
      </c>
      <c r="G4016" s="137" t="s">
        <v>3154</v>
      </c>
      <c r="H4016" s="13" t="s">
        <v>20</v>
      </c>
      <c r="I4016" s="126" t="s">
        <v>3154</v>
      </c>
      <c r="J4016" s="126" t="s">
        <v>3154</v>
      </c>
      <c r="K4016" s="17">
        <f>VLOOKUP(A4016,[4]גיליון1!$A$1574:$P$7681,10,0)</f>
        <v>0</v>
      </c>
      <c r="L4016" s="17">
        <f>VLOOKUP(A4016,'[2]2023'!$A$9:$I$7853,9,0)</f>
        <v>0</v>
      </c>
      <c r="M4016" s="18">
        <f>VLOOKUP(A4016,[3]data1683177749303!$A$2:$J$6448,10,0)</f>
        <v>0</v>
      </c>
    </row>
    <row r="4017" spans="1:13" ht="15.75" outlineLevel="1">
      <c r="A4017" s="10">
        <v>1812200253</v>
      </c>
      <c r="B4017" s="11">
        <v>253</v>
      </c>
      <c r="C4017" s="19">
        <v>812200</v>
      </c>
      <c r="D4017" s="13">
        <v>1</v>
      </c>
      <c r="E4017" s="136" t="s">
        <v>3154</v>
      </c>
      <c r="F4017" s="15" t="s">
        <v>2014</v>
      </c>
      <c r="G4017" s="137" t="s">
        <v>3154</v>
      </c>
      <c r="H4017" s="13" t="s">
        <v>20</v>
      </c>
      <c r="I4017" s="126" t="s">
        <v>3154</v>
      </c>
      <c r="J4017" s="126" t="s">
        <v>3154</v>
      </c>
      <c r="K4017" s="17">
        <f>VLOOKUP(A4017,[4]גיליון1!$A$1574:$P$7681,10,0)</f>
        <v>0</v>
      </c>
      <c r="L4017" s="17">
        <f>VLOOKUP(A4017,'[2]2023'!$A$9:$I$7853,9,0)</f>
        <v>0</v>
      </c>
      <c r="M4017" s="18">
        <f>VLOOKUP(A4017,[3]data1683177749303!$A$2:$J$6448,10,0)</f>
        <v>0</v>
      </c>
    </row>
    <row r="4018" spans="1:13" ht="15.75" outlineLevel="1">
      <c r="A4018" s="10">
        <v>1812200255</v>
      </c>
      <c r="B4018" s="11">
        <v>255</v>
      </c>
      <c r="C4018" s="19">
        <v>812200</v>
      </c>
      <c r="D4018" s="13">
        <v>1</v>
      </c>
      <c r="E4018" s="136" t="s">
        <v>3154</v>
      </c>
      <c r="F4018" s="15" t="s">
        <v>2015</v>
      </c>
      <c r="G4018" s="137" t="s">
        <v>3154</v>
      </c>
      <c r="H4018" s="13" t="s">
        <v>20</v>
      </c>
      <c r="I4018" s="126" t="s">
        <v>3154</v>
      </c>
      <c r="J4018" s="126" t="s">
        <v>3154</v>
      </c>
      <c r="K4018" s="17">
        <f>VLOOKUP(A4018,[4]גיליון1!$A$1574:$P$7681,10,0)</f>
        <v>0</v>
      </c>
      <c r="L4018" s="17">
        <f>VLOOKUP(A4018,'[2]2023'!$A$9:$I$7853,9,0)</f>
        <v>0</v>
      </c>
      <c r="M4018" s="18">
        <f>VLOOKUP(A4018,[3]data1683177749303!$A$2:$J$6448,10,0)</f>
        <v>0</v>
      </c>
    </row>
    <row r="4019" spans="1:13" ht="15.75" outlineLevel="1">
      <c r="A4019" s="10">
        <v>1812200261</v>
      </c>
      <c r="B4019" s="11">
        <v>261</v>
      </c>
      <c r="C4019" s="19">
        <v>812200</v>
      </c>
      <c r="D4019" s="13">
        <v>1</v>
      </c>
      <c r="E4019" s="136" t="s">
        <v>3154</v>
      </c>
      <c r="F4019" s="15" t="s">
        <v>2016</v>
      </c>
      <c r="G4019" s="137" t="s">
        <v>3154</v>
      </c>
      <c r="H4019" s="13" t="s">
        <v>20</v>
      </c>
      <c r="I4019" s="126" t="s">
        <v>3154</v>
      </c>
      <c r="J4019" s="126" t="s">
        <v>3154</v>
      </c>
      <c r="K4019" s="17">
        <f>VLOOKUP(A4019,[4]גיליון1!$A$1574:$P$7681,10,0)</f>
        <v>0</v>
      </c>
      <c r="L4019" s="17">
        <f>VLOOKUP(A4019,'[2]2023'!$A$9:$I$7853,9,0)</f>
        <v>0</v>
      </c>
      <c r="M4019" s="18">
        <f>VLOOKUP(A4019,[3]data1683177749303!$A$2:$J$6448,10,0)</f>
        <v>0</v>
      </c>
    </row>
    <row r="4020" spans="1:13" ht="15.75" outlineLevel="1">
      <c r="A4020" s="10">
        <v>1812200263</v>
      </c>
      <c r="B4020" s="11">
        <v>263</v>
      </c>
      <c r="C4020" s="19">
        <v>812200</v>
      </c>
      <c r="D4020" s="13">
        <v>1</v>
      </c>
      <c r="E4020" s="136" t="s">
        <v>3154</v>
      </c>
      <c r="F4020" s="15" t="s">
        <v>2017</v>
      </c>
      <c r="G4020" s="137" t="s">
        <v>3154</v>
      </c>
      <c r="H4020" s="13" t="s">
        <v>20</v>
      </c>
      <c r="I4020" s="126" t="s">
        <v>3154</v>
      </c>
      <c r="J4020" s="126" t="s">
        <v>3154</v>
      </c>
      <c r="K4020" s="17">
        <f>VLOOKUP(A4020,[4]גיליון1!$A$1574:$P$7681,10,0)</f>
        <v>0</v>
      </c>
      <c r="L4020" s="17">
        <f>VLOOKUP(A4020,'[2]2023'!$A$9:$I$7853,9,0)</f>
        <v>0</v>
      </c>
      <c r="M4020" s="18">
        <f>VLOOKUP(A4020,[3]data1683177749303!$A$2:$J$6448,10,0)</f>
        <v>0</v>
      </c>
    </row>
    <row r="4021" spans="1:13" ht="15.75" outlineLevel="1">
      <c r="A4021" s="10">
        <v>1812200264</v>
      </c>
      <c r="B4021" s="11">
        <v>264</v>
      </c>
      <c r="C4021" s="19">
        <v>812200</v>
      </c>
      <c r="D4021" s="13">
        <v>1</v>
      </c>
      <c r="E4021" s="136" t="s">
        <v>3154</v>
      </c>
      <c r="F4021" s="15" t="s">
        <v>2018</v>
      </c>
      <c r="G4021" s="137" t="s">
        <v>3154</v>
      </c>
      <c r="H4021" s="13" t="s">
        <v>20</v>
      </c>
      <c r="I4021" s="126" t="s">
        <v>3154</v>
      </c>
      <c r="J4021" s="126" t="s">
        <v>3154</v>
      </c>
      <c r="K4021" s="17">
        <f>VLOOKUP(A4021,[4]גיליון1!$A$1574:$P$7681,10,0)</f>
        <v>0</v>
      </c>
      <c r="L4021" s="17">
        <f>VLOOKUP(A4021,'[2]2023'!$A$9:$I$7853,9,0)</f>
        <v>0</v>
      </c>
      <c r="M4021" s="18">
        <f>VLOOKUP(A4021,[3]data1683177749303!$A$2:$J$6448,10,0)</f>
        <v>0</v>
      </c>
    </row>
    <row r="4022" spans="1:13" ht="15.75" outlineLevel="1">
      <c r="A4022" s="10">
        <v>1812200400</v>
      </c>
      <c r="B4022" s="11">
        <v>400</v>
      </c>
      <c r="C4022" s="19">
        <v>812200</v>
      </c>
      <c r="D4022" s="13">
        <v>1</v>
      </c>
      <c r="E4022" s="136" t="s">
        <v>3154</v>
      </c>
      <c r="F4022" s="15" t="s">
        <v>29</v>
      </c>
      <c r="G4022" s="137" t="s">
        <v>3154</v>
      </c>
      <c r="H4022" s="13" t="s">
        <v>11</v>
      </c>
      <c r="I4022" s="126" t="s">
        <v>3154</v>
      </c>
      <c r="J4022" s="126" t="s">
        <v>3154</v>
      </c>
      <c r="K4022" s="17">
        <f>VLOOKUP(A4022,[4]גיליון1!$A$1574:$P$7681,10,0)</f>
        <v>0</v>
      </c>
      <c r="L4022" s="17">
        <f>VLOOKUP(A4022,'[2]2023'!$A$9:$I$7853,9,0)</f>
        <v>0</v>
      </c>
      <c r="M4022" s="140" t="s">
        <v>3154</v>
      </c>
    </row>
    <row r="4023" spans="1:13" ht="15.75" outlineLevel="1">
      <c r="A4023" s="10">
        <v>1812200420</v>
      </c>
      <c r="B4023" s="11">
        <v>420</v>
      </c>
      <c r="C4023" s="19">
        <v>812200</v>
      </c>
      <c r="D4023" s="13">
        <v>1</v>
      </c>
      <c r="E4023" s="136" t="s">
        <v>3154</v>
      </c>
      <c r="F4023" s="15" t="s">
        <v>33</v>
      </c>
      <c r="G4023" s="137" t="s">
        <v>3154</v>
      </c>
      <c r="H4023" s="13" t="s">
        <v>34</v>
      </c>
      <c r="I4023" s="16">
        <f>K4023/L4023-1</f>
        <v>0</v>
      </c>
      <c r="J4023" s="126" t="s">
        <v>3154</v>
      </c>
      <c r="K4023" s="17">
        <f>VLOOKUP(A4023,[4]גיליון1!$A$1574:$P$7681,10,0)</f>
        <v>85000</v>
      </c>
      <c r="L4023" s="17">
        <f>VLOOKUP(A4023,'[2]2023'!$A$9:$I$7853,9,0)</f>
        <v>85000</v>
      </c>
      <c r="M4023" s="18">
        <f>VLOOKUP(A4023,[3]data1683177749303!$A$2:$J$6448,10,0)</f>
        <v>85000</v>
      </c>
    </row>
    <row r="4024" spans="1:13" ht="15.75" outlineLevel="1">
      <c r="A4024" s="10">
        <v>1812200423</v>
      </c>
      <c r="B4024" s="11">
        <v>423</v>
      </c>
      <c r="C4024" s="19">
        <v>812200</v>
      </c>
      <c r="D4024" s="13">
        <v>1</v>
      </c>
      <c r="E4024" s="136" t="s">
        <v>3154</v>
      </c>
      <c r="F4024" s="15" t="s">
        <v>35</v>
      </c>
      <c r="G4024" s="137" t="s">
        <v>3154</v>
      </c>
      <c r="H4024" s="13" t="s">
        <v>31</v>
      </c>
      <c r="I4024" s="126" t="s">
        <v>3154</v>
      </c>
      <c r="J4024" s="126" t="s">
        <v>3154</v>
      </c>
      <c r="K4024" s="17">
        <f>VLOOKUP(A4024,[4]גיליון1!$A$1574:$P$7681,10,0)</f>
        <v>0</v>
      </c>
      <c r="L4024" s="17">
        <f>VLOOKUP(A4024,'[2]2023'!$A$9:$I$7853,9,0)</f>
        <v>0</v>
      </c>
      <c r="M4024" s="18">
        <f>VLOOKUP(A4024,[3]data1683177749303!$A$2:$J$6448,10,0)</f>
        <v>0</v>
      </c>
    </row>
    <row r="4025" spans="1:13" ht="15.75" outlineLevel="1">
      <c r="A4025" s="10">
        <v>1812200430</v>
      </c>
      <c r="B4025" s="11">
        <v>430</v>
      </c>
      <c r="C4025" s="19">
        <v>812200</v>
      </c>
      <c r="D4025" s="13">
        <v>1</v>
      </c>
      <c r="E4025" s="136" t="s">
        <v>3154</v>
      </c>
      <c r="F4025" s="15" t="s">
        <v>2019</v>
      </c>
      <c r="G4025" s="137" t="s">
        <v>3154</v>
      </c>
      <c r="H4025" s="13" t="s">
        <v>34</v>
      </c>
      <c r="I4025" s="126" t="s">
        <v>3154</v>
      </c>
      <c r="J4025" s="126" t="s">
        <v>3154</v>
      </c>
      <c r="K4025" s="17">
        <f>VLOOKUP(A4025,[4]גיליון1!$A$1574:$P$7681,10,0)</f>
        <v>0</v>
      </c>
      <c r="L4025" s="17">
        <f>VLOOKUP(A4025,'[2]2023'!$A$9:$I$7853,9,0)</f>
        <v>0</v>
      </c>
      <c r="M4025" s="18">
        <f>VLOOKUP(A4025,[3]data1683177749303!$A$2:$J$6448,10,0)</f>
        <v>0</v>
      </c>
    </row>
    <row r="4026" spans="1:13" ht="15.75" outlineLevel="1">
      <c r="A4026" s="10">
        <v>1812200431</v>
      </c>
      <c r="B4026" s="11">
        <v>431</v>
      </c>
      <c r="C4026" s="19">
        <v>812200</v>
      </c>
      <c r="D4026" s="13">
        <v>1</v>
      </c>
      <c r="E4026" s="136" t="s">
        <v>3154</v>
      </c>
      <c r="F4026" s="15" t="s">
        <v>36</v>
      </c>
      <c r="G4026" s="137" t="s">
        <v>3154</v>
      </c>
      <c r="H4026" s="13" t="s">
        <v>31</v>
      </c>
      <c r="I4026" s="16">
        <f>K4026/L4026-1</f>
        <v>0</v>
      </c>
      <c r="J4026" s="126" t="s">
        <v>3154</v>
      </c>
      <c r="K4026" s="17">
        <f>VLOOKUP(A4026,[4]גיליון1!$A$1574:$P$7681,10,0)</f>
        <v>1782000</v>
      </c>
      <c r="L4026" s="17">
        <f>VLOOKUP(A4026,'[2]2023'!$A$9:$I$7853,9,0)</f>
        <v>1782000</v>
      </c>
      <c r="M4026" s="18">
        <f>VLOOKUP(A4026,[3]data1683177749303!$A$2:$J$6448,10,0)</f>
        <v>1638559.43</v>
      </c>
    </row>
    <row r="4027" spans="1:13" ht="15.75" outlineLevel="1">
      <c r="A4027" s="10">
        <v>1812200432</v>
      </c>
      <c r="B4027" s="11">
        <v>432</v>
      </c>
      <c r="C4027" s="19">
        <v>812200</v>
      </c>
      <c r="D4027" s="13">
        <v>1</v>
      </c>
      <c r="E4027" s="136" t="s">
        <v>3154</v>
      </c>
      <c r="F4027" s="15" t="s">
        <v>37</v>
      </c>
      <c r="G4027" s="137" t="s">
        <v>3154</v>
      </c>
      <c r="H4027" s="13" t="s">
        <v>31</v>
      </c>
      <c r="I4027" s="16">
        <f>K4027/L4027-1</f>
        <v>0</v>
      </c>
      <c r="J4027" s="126" t="s">
        <v>3154</v>
      </c>
      <c r="K4027" s="17">
        <f>VLOOKUP(A4027,[4]גיליון1!$A$1574:$P$7681,10,0)</f>
        <v>765000</v>
      </c>
      <c r="L4027" s="17">
        <f>VLOOKUP(A4027,'[2]2023'!$A$9:$I$7853,9,0)</f>
        <v>765000</v>
      </c>
      <c r="M4027" s="18">
        <f>VLOOKUP(A4027,[3]data1683177749303!$A$2:$J$6448,10,0)</f>
        <v>748124.17</v>
      </c>
    </row>
    <row r="4028" spans="1:13" ht="15.75" outlineLevel="1">
      <c r="A4028" s="10">
        <v>1812200433</v>
      </c>
      <c r="B4028" s="11">
        <v>433</v>
      </c>
      <c r="C4028" s="19">
        <v>812200</v>
      </c>
      <c r="D4028" s="13">
        <v>1</v>
      </c>
      <c r="E4028" s="136" t="s">
        <v>3154</v>
      </c>
      <c r="F4028" s="15" t="s">
        <v>38</v>
      </c>
      <c r="G4028" s="137" t="s">
        <v>3154</v>
      </c>
      <c r="H4028" s="13" t="s">
        <v>34</v>
      </c>
      <c r="I4028" s="16">
        <f>K4028/L4028-1</f>
        <v>0.49226804123711343</v>
      </c>
      <c r="J4028" s="126" t="s">
        <v>3154</v>
      </c>
      <c r="K4028" s="17">
        <f>VLOOKUP(A4028,[4]גיליון1!$A$1574:$P$7681,10,0)</f>
        <v>173700</v>
      </c>
      <c r="L4028" s="17">
        <f>VLOOKUP(A4028,'[2]2023'!$A$9:$I$7853,9,0)</f>
        <v>116400</v>
      </c>
      <c r="M4028" s="18">
        <f>VLOOKUP(A4028,[3]data1683177749303!$A$2:$J$6448,10,0)</f>
        <v>115920</v>
      </c>
    </row>
    <row r="4029" spans="1:13" ht="15.75" outlineLevel="1">
      <c r="A4029" s="10">
        <v>1812200434</v>
      </c>
      <c r="B4029" s="11">
        <v>434</v>
      </c>
      <c r="C4029" s="19">
        <v>812200</v>
      </c>
      <c r="D4029" s="13">
        <v>1</v>
      </c>
      <c r="E4029" s="136" t="s">
        <v>3154</v>
      </c>
      <c r="F4029" s="15" t="s">
        <v>39</v>
      </c>
      <c r="G4029" s="137" t="s">
        <v>3154</v>
      </c>
      <c r="H4029" s="13" t="s">
        <v>34</v>
      </c>
      <c r="I4029" s="16">
        <f>K4029/L4029-1</f>
        <v>2.1008403361344463E-2</v>
      </c>
      <c r="J4029" s="126" t="s">
        <v>3154</v>
      </c>
      <c r="K4029" s="17">
        <f>VLOOKUP(A4029,[4]גיליון1!$A$1574:$P$7681,10,0)</f>
        <v>24300</v>
      </c>
      <c r="L4029" s="17">
        <f>VLOOKUP(A4029,'[2]2023'!$A$9:$I$7853,9,0)</f>
        <v>23800</v>
      </c>
      <c r="M4029" s="18">
        <f>VLOOKUP(A4029,[3]data1683177749303!$A$2:$J$6448,10,0)</f>
        <v>1685</v>
      </c>
    </row>
    <row r="4030" spans="1:13" ht="15.75" outlineLevel="1">
      <c r="A4030" s="10">
        <v>1812200437</v>
      </c>
      <c r="B4030" s="11">
        <v>437</v>
      </c>
      <c r="C4030" s="19">
        <v>812200</v>
      </c>
      <c r="D4030" s="13">
        <v>1</v>
      </c>
      <c r="E4030" s="136" t="s">
        <v>3154</v>
      </c>
      <c r="F4030" s="15" t="s">
        <v>42</v>
      </c>
      <c r="G4030" s="137" t="s">
        <v>3154</v>
      </c>
      <c r="H4030" s="13" t="s">
        <v>31</v>
      </c>
      <c r="I4030" s="16">
        <f>K4030/L4030-1</f>
        <v>-9.9999999999999978E-2</v>
      </c>
      <c r="J4030" s="126" t="s">
        <v>3154</v>
      </c>
      <c r="K4030" s="17">
        <f>VLOOKUP(A4030,[4]גיליון1!$A$1574:$P$7681,10,0)</f>
        <v>18900</v>
      </c>
      <c r="L4030" s="17">
        <f>VLOOKUP(A4030,'[2]2023'!$A$9:$I$7853,9,0)</f>
        <v>21000</v>
      </c>
      <c r="M4030" s="18">
        <f>VLOOKUP(A4030,[3]data1683177749303!$A$2:$J$6448,10,0)</f>
        <v>18585.46</v>
      </c>
    </row>
    <row r="4031" spans="1:13" ht="15.75" outlineLevel="1">
      <c r="A4031" s="10">
        <v>1812200441</v>
      </c>
      <c r="B4031" s="11">
        <v>441</v>
      </c>
      <c r="C4031" s="19">
        <v>812200</v>
      </c>
      <c r="D4031" s="13">
        <v>1</v>
      </c>
      <c r="E4031" s="136" t="s">
        <v>3154</v>
      </c>
      <c r="F4031" s="15" t="s">
        <v>45</v>
      </c>
      <c r="G4031" s="137" t="s">
        <v>3154</v>
      </c>
      <c r="H4031" s="13" t="s">
        <v>31</v>
      </c>
      <c r="I4031" s="126" t="s">
        <v>3154</v>
      </c>
      <c r="J4031" s="126" t="s">
        <v>3154</v>
      </c>
      <c r="K4031" s="17">
        <f>VLOOKUP(A4031,[4]גיליון1!$A$1574:$P$7681,10,0)</f>
        <v>0</v>
      </c>
      <c r="L4031" s="17">
        <f>VLOOKUP(A4031,'[2]2023'!$A$9:$I$7853,9,0)</f>
        <v>0</v>
      </c>
      <c r="M4031" s="18">
        <f>VLOOKUP(A4031,[3]data1683177749303!$A$2:$J$6448,10,0)</f>
        <v>0</v>
      </c>
    </row>
    <row r="4032" spans="1:13" ht="15.75" outlineLevel="1">
      <c r="A4032" s="10">
        <v>1812200450</v>
      </c>
      <c r="B4032" s="11">
        <v>450</v>
      </c>
      <c r="C4032" s="19">
        <v>812200</v>
      </c>
      <c r="D4032" s="13">
        <v>1</v>
      </c>
      <c r="E4032" s="136" t="s">
        <v>3154</v>
      </c>
      <c r="F4032" s="15" t="s">
        <v>1483</v>
      </c>
      <c r="G4032" s="137" t="s">
        <v>3154</v>
      </c>
      <c r="H4032" s="13" t="s">
        <v>34</v>
      </c>
      <c r="I4032" s="126" t="s">
        <v>3154</v>
      </c>
      <c r="J4032" s="126" t="s">
        <v>3154</v>
      </c>
      <c r="K4032" s="17">
        <f>VLOOKUP(A4032,[4]גיליון1!$A$1574:$P$7681,10,0)</f>
        <v>0</v>
      </c>
      <c r="L4032" s="17">
        <f>VLOOKUP(A4032,'[2]2023'!$A$9:$I$7853,9,0)</f>
        <v>0</v>
      </c>
      <c r="M4032" s="18">
        <f>VLOOKUP(A4032,[3]data1683177749303!$A$2:$J$6448,10,0)</f>
        <v>0</v>
      </c>
    </row>
    <row r="4033" spans="1:13" ht="15.75" outlineLevel="1">
      <c r="A4033" s="10">
        <v>1812200471</v>
      </c>
      <c r="B4033" s="11">
        <v>471</v>
      </c>
      <c r="C4033" s="19">
        <v>812200</v>
      </c>
      <c r="D4033" s="13">
        <v>1</v>
      </c>
      <c r="E4033" s="136" t="s">
        <v>3154</v>
      </c>
      <c r="F4033" s="15" t="s">
        <v>2020</v>
      </c>
      <c r="G4033" s="137" t="s">
        <v>3154</v>
      </c>
      <c r="H4033" s="13" t="s">
        <v>34</v>
      </c>
      <c r="I4033" s="16">
        <f>K4033/L4033-1</f>
        <v>-0.10526315789473684</v>
      </c>
      <c r="J4033" s="126" t="s">
        <v>3154</v>
      </c>
      <c r="K4033" s="17">
        <v>5100</v>
      </c>
      <c r="L4033" s="17">
        <f>VLOOKUP(A4033,'[2]2023'!$A$9:$I$7853,9,0)</f>
        <v>5700</v>
      </c>
      <c r="M4033" s="18">
        <f>VLOOKUP(A4033,[3]data1683177749303!$A$2:$J$6448,10,0)</f>
        <v>4773.2</v>
      </c>
    </row>
    <row r="4034" spans="1:13" ht="15.75" outlineLevel="1">
      <c r="A4034" s="10">
        <v>1812200500</v>
      </c>
      <c r="B4034" s="11">
        <v>500</v>
      </c>
      <c r="C4034" s="19">
        <v>812200</v>
      </c>
      <c r="D4034" s="13">
        <v>1</v>
      </c>
      <c r="E4034" s="136" t="s">
        <v>3154</v>
      </c>
      <c r="F4034" s="15" t="s">
        <v>51</v>
      </c>
      <c r="G4034" s="137" t="s">
        <v>3154</v>
      </c>
      <c r="H4034" s="13" t="s">
        <v>11</v>
      </c>
      <c r="I4034" s="126" t="s">
        <v>3154</v>
      </c>
      <c r="J4034" s="126" t="s">
        <v>3154</v>
      </c>
      <c r="K4034" s="17">
        <f>VLOOKUP(A4034,[4]גיליון1!$A$1574:$P$7681,10,0)</f>
        <v>0</v>
      </c>
      <c r="L4034" s="17">
        <f>VLOOKUP(A4034,'[2]2023'!$A$9:$I$7853,9,0)</f>
        <v>0</v>
      </c>
      <c r="M4034" s="140" t="s">
        <v>3154</v>
      </c>
    </row>
    <row r="4035" spans="1:13" ht="15.75" outlineLevel="1">
      <c r="A4035" s="10">
        <v>1812200521</v>
      </c>
      <c r="B4035" s="11">
        <v>521</v>
      </c>
      <c r="C4035" s="19">
        <v>812200</v>
      </c>
      <c r="D4035" s="13">
        <v>1</v>
      </c>
      <c r="E4035" s="136" t="s">
        <v>3154</v>
      </c>
      <c r="F4035" s="15" t="s">
        <v>2021</v>
      </c>
      <c r="G4035" s="137" t="s">
        <v>3154</v>
      </c>
      <c r="H4035" s="13" t="s">
        <v>31</v>
      </c>
      <c r="I4035" s="126" t="s">
        <v>3154</v>
      </c>
      <c r="J4035" s="126" t="s">
        <v>3154</v>
      </c>
      <c r="K4035" s="17">
        <f>VLOOKUP(A4035,[4]גיליון1!$A$1574:$P$7681,10,0)</f>
        <v>0</v>
      </c>
      <c r="L4035" s="17">
        <f>VLOOKUP(A4035,'[2]2023'!$A$9:$I$7853,9,0)</f>
        <v>0</v>
      </c>
      <c r="M4035" s="18">
        <f>VLOOKUP(A4035,[3]data1683177749303!$A$2:$J$6448,10,0)</f>
        <v>0</v>
      </c>
    </row>
    <row r="4036" spans="1:13" ht="15.75" outlineLevel="1">
      <c r="A4036" s="10">
        <v>1812200540</v>
      </c>
      <c r="B4036" s="11">
        <v>540</v>
      </c>
      <c r="C4036" s="19">
        <v>812200</v>
      </c>
      <c r="D4036" s="13">
        <v>1</v>
      </c>
      <c r="E4036" s="136" t="s">
        <v>3154</v>
      </c>
      <c r="F4036" s="15" t="s">
        <v>53</v>
      </c>
      <c r="G4036" s="137" t="s">
        <v>3154</v>
      </c>
      <c r="H4036" s="13" t="s">
        <v>34</v>
      </c>
      <c r="I4036" s="16">
        <f>K4036/L4036-1</f>
        <v>-0.26666666666666672</v>
      </c>
      <c r="J4036" s="126" t="s">
        <v>3154</v>
      </c>
      <c r="K4036" s="17">
        <f>VLOOKUP(A4036,[4]גיליון1!$A$1574:$P$7681,10,0)</f>
        <v>132000</v>
      </c>
      <c r="L4036" s="17">
        <f>VLOOKUP(A4036,'[2]2023'!$A$9:$I$7853,9,0)</f>
        <v>180000</v>
      </c>
      <c r="M4036" s="18">
        <f>VLOOKUP(A4036,[3]data1683177749303!$A$2:$J$6448,10,0)</f>
        <v>148514.17000000001</v>
      </c>
    </row>
    <row r="4037" spans="1:13" ht="15.75" outlineLevel="1">
      <c r="A4037" s="10">
        <v>1812200541</v>
      </c>
      <c r="B4037" s="11">
        <v>541</v>
      </c>
      <c r="C4037" s="19">
        <v>812200</v>
      </c>
      <c r="D4037" s="13">
        <v>1</v>
      </c>
      <c r="E4037" s="136" t="s">
        <v>3154</v>
      </c>
      <c r="F4037" s="15" t="s">
        <v>2022</v>
      </c>
      <c r="G4037" s="137" t="s">
        <v>3154</v>
      </c>
      <c r="H4037" s="13" t="s">
        <v>31</v>
      </c>
      <c r="I4037" s="126" t="s">
        <v>3154</v>
      </c>
      <c r="J4037" s="126" t="s">
        <v>3154</v>
      </c>
      <c r="K4037" s="17">
        <f>VLOOKUP(A4037,[4]גיליון1!$A$1574:$P$7681,10,0)</f>
        <v>0</v>
      </c>
      <c r="L4037" s="17">
        <f>VLOOKUP(A4037,'[2]2023'!$A$9:$I$7853,9,0)</f>
        <v>0</v>
      </c>
      <c r="M4037" s="18">
        <f>VLOOKUP(A4037,[3]data1683177749303!$A$2:$J$6448,10,0)</f>
        <v>0</v>
      </c>
    </row>
    <row r="4038" spans="1:13" ht="15.75" outlineLevel="1">
      <c r="A4038" s="10">
        <v>1812200544</v>
      </c>
      <c r="B4038" s="11">
        <v>544</v>
      </c>
      <c r="C4038" s="19">
        <v>812200</v>
      </c>
      <c r="D4038" s="13">
        <v>1</v>
      </c>
      <c r="E4038" s="136" t="s">
        <v>3154</v>
      </c>
      <c r="F4038" s="15" t="s">
        <v>56</v>
      </c>
      <c r="G4038" s="137" t="s">
        <v>3154</v>
      </c>
      <c r="H4038" s="13" t="s">
        <v>31</v>
      </c>
      <c r="I4038" s="16">
        <f>K4038/L4038-1</f>
        <v>-9.9999999999999978E-2</v>
      </c>
      <c r="J4038" s="126" t="s">
        <v>3154</v>
      </c>
      <c r="K4038" s="17">
        <f>VLOOKUP(A4038,[4]גיליון1!$A$1574:$P$7681,10,0)</f>
        <v>4500</v>
      </c>
      <c r="L4038" s="17">
        <f>VLOOKUP(A4038,'[2]2023'!$A$9:$I$7853,9,0)</f>
        <v>5000</v>
      </c>
      <c r="M4038" s="18">
        <f>VLOOKUP(A4038,[3]data1683177749303!$A$2:$J$6448,10,0)</f>
        <v>0</v>
      </c>
    </row>
    <row r="4039" spans="1:13" ht="15.75" outlineLevel="1">
      <c r="A4039" s="10">
        <v>1812200551</v>
      </c>
      <c r="B4039" s="11">
        <v>551</v>
      </c>
      <c r="C4039" s="19">
        <v>812200</v>
      </c>
      <c r="D4039" s="13">
        <v>1</v>
      </c>
      <c r="E4039" s="136" t="s">
        <v>3154</v>
      </c>
      <c r="F4039" s="15" t="s">
        <v>1324</v>
      </c>
      <c r="G4039" s="137" t="s">
        <v>3154</v>
      </c>
      <c r="H4039" s="13" t="s">
        <v>34</v>
      </c>
      <c r="I4039" s="126" t="s">
        <v>3154</v>
      </c>
      <c r="J4039" s="126" t="s">
        <v>3154</v>
      </c>
      <c r="K4039" s="17">
        <f>VLOOKUP(A4039,[4]גיליון1!$A$1574:$P$7681,10,0)</f>
        <v>0</v>
      </c>
      <c r="L4039" s="17">
        <f>VLOOKUP(A4039,'[2]2023'!$A$9:$I$7853,9,0)</f>
        <v>0</v>
      </c>
      <c r="M4039" s="18">
        <f>VLOOKUP(A4039,[3]data1683177749303!$A$2:$J$6448,10,0)</f>
        <v>0</v>
      </c>
    </row>
    <row r="4040" spans="1:13" ht="15.75" outlineLevel="1">
      <c r="A4040" s="10">
        <v>1812200561</v>
      </c>
      <c r="B4040" s="11">
        <v>561</v>
      </c>
      <c r="C4040" s="19">
        <v>812200</v>
      </c>
      <c r="D4040" s="13">
        <v>1</v>
      </c>
      <c r="E4040" s="136" t="s">
        <v>3154</v>
      </c>
      <c r="F4040" s="15" t="s">
        <v>59</v>
      </c>
      <c r="G4040" s="137" t="s">
        <v>3154</v>
      </c>
      <c r="H4040" s="13" t="s">
        <v>34</v>
      </c>
      <c r="I4040" s="126" t="s">
        <v>3154</v>
      </c>
      <c r="J4040" s="126" t="s">
        <v>3154</v>
      </c>
      <c r="K4040" s="17">
        <f>VLOOKUP(A4040,[4]גיליון1!$A$1574:$P$7681,10,0)</f>
        <v>0</v>
      </c>
      <c r="L4040" s="17">
        <f>VLOOKUP(A4040,'[2]2023'!$A$9:$I$7853,9,0)</f>
        <v>0</v>
      </c>
      <c r="M4040" s="18">
        <f>VLOOKUP(A4040,[3]data1683177749303!$A$2:$J$6448,10,0)</f>
        <v>0</v>
      </c>
    </row>
    <row r="4041" spans="1:13" ht="15.75" outlineLevel="1">
      <c r="A4041" s="10">
        <v>1812200562</v>
      </c>
      <c r="B4041" s="11">
        <v>562</v>
      </c>
      <c r="C4041" s="19">
        <v>812200</v>
      </c>
      <c r="D4041" s="13">
        <v>1</v>
      </c>
      <c r="E4041" s="136" t="s">
        <v>3154</v>
      </c>
      <c r="F4041" s="15" t="s">
        <v>2023</v>
      </c>
      <c r="G4041" s="137" t="s">
        <v>3154</v>
      </c>
      <c r="H4041" s="13" t="s">
        <v>31</v>
      </c>
      <c r="I4041" s="16">
        <f>K4041/L4041-1</f>
        <v>-9.9999999999999978E-2</v>
      </c>
      <c r="J4041" s="126" t="s">
        <v>3154</v>
      </c>
      <c r="K4041" s="17">
        <f>VLOOKUP(A4041,[4]גיליון1!$A$1574:$P$7681,10,0)</f>
        <v>51300</v>
      </c>
      <c r="L4041" s="17">
        <f>VLOOKUP(A4041,'[2]2023'!$A$9:$I$7853,9,0)</f>
        <v>57000</v>
      </c>
      <c r="M4041" s="18">
        <f>VLOOKUP(A4041,[3]data1683177749303!$A$2:$J$6448,10,0)</f>
        <v>35085.85</v>
      </c>
    </row>
    <row r="4042" spans="1:13" ht="15.75" outlineLevel="1">
      <c r="A4042" s="10">
        <v>1812200563</v>
      </c>
      <c r="B4042" s="11">
        <v>563</v>
      </c>
      <c r="C4042" s="19">
        <v>812200</v>
      </c>
      <c r="D4042" s="13">
        <v>1</v>
      </c>
      <c r="E4042" s="136" t="s">
        <v>3154</v>
      </c>
      <c r="F4042" s="15" t="s">
        <v>2024</v>
      </c>
      <c r="G4042" s="137" t="s">
        <v>3154</v>
      </c>
      <c r="H4042" s="13" t="s">
        <v>31</v>
      </c>
      <c r="I4042" s="16">
        <f>K4042/L4042-1</f>
        <v>-9.986504723346834E-2</v>
      </c>
      <c r="J4042" s="126" t="s">
        <v>3154</v>
      </c>
      <c r="K4042" s="17">
        <v>333500</v>
      </c>
      <c r="L4042" s="17">
        <f>VLOOKUP(A4042,'[2]2023'!$A$9:$I$7853,9,0)</f>
        <v>370500</v>
      </c>
      <c r="M4042" s="18">
        <f>VLOOKUP(A4042,[3]data1683177749303!$A$2:$J$6448,10,0)</f>
        <v>302034.90999999997</v>
      </c>
    </row>
    <row r="4043" spans="1:13" ht="15.75" outlineLevel="1">
      <c r="A4043" s="10">
        <v>1812200571</v>
      </c>
      <c r="B4043" s="11">
        <v>571</v>
      </c>
      <c r="C4043" s="19">
        <v>812200</v>
      </c>
      <c r="D4043" s="13">
        <v>1</v>
      </c>
      <c r="E4043" s="136" t="s">
        <v>3154</v>
      </c>
      <c r="F4043" s="15" t="s">
        <v>91</v>
      </c>
      <c r="G4043" s="137" t="s">
        <v>3154</v>
      </c>
      <c r="H4043" s="13" t="s">
        <v>31</v>
      </c>
      <c r="I4043" s="16">
        <f>K4043/L4043-1</f>
        <v>0</v>
      </c>
      <c r="J4043" s="126" t="s">
        <v>3154</v>
      </c>
      <c r="K4043" s="17">
        <f>VLOOKUP(A4043,[4]גיליון1!$A$1574:$P$7681,10,0)</f>
        <v>97200</v>
      </c>
      <c r="L4043" s="17">
        <f>VLOOKUP(A4043,'[2]2023'!$A$9:$I$7853,9,0)</f>
        <v>97200</v>
      </c>
      <c r="M4043" s="18">
        <f>VLOOKUP(A4043,[3]data1683177749303!$A$2:$J$6448,10,0)</f>
        <v>63200</v>
      </c>
    </row>
    <row r="4044" spans="1:13" ht="15.75" outlineLevel="1">
      <c r="A4044" s="10">
        <v>1812200700</v>
      </c>
      <c r="B4044" s="11">
        <v>700</v>
      </c>
      <c r="C4044" s="19">
        <v>812200</v>
      </c>
      <c r="D4044" s="13">
        <v>1</v>
      </c>
      <c r="E4044" s="136" t="s">
        <v>3154</v>
      </c>
      <c r="F4044" s="15" t="s">
        <v>61</v>
      </c>
      <c r="G4044" s="137" t="s">
        <v>3154</v>
      </c>
      <c r="H4044" s="13" t="s">
        <v>11</v>
      </c>
      <c r="I4044" s="126" t="s">
        <v>3154</v>
      </c>
      <c r="J4044" s="126" t="s">
        <v>3154</v>
      </c>
      <c r="K4044" s="17">
        <f>VLOOKUP(A4044,[4]גיליון1!$A$1574:$P$7681,10,0)</f>
        <v>0</v>
      </c>
      <c r="L4044" s="17">
        <f>VLOOKUP(A4044,'[2]2023'!$A$9:$I$7853,9,0)</f>
        <v>0</v>
      </c>
      <c r="M4044" s="140" t="s">
        <v>3154</v>
      </c>
    </row>
    <row r="4045" spans="1:13" ht="15.75" outlineLevel="1">
      <c r="A4045" s="10">
        <v>1812200710</v>
      </c>
      <c r="B4045" s="11">
        <v>710</v>
      </c>
      <c r="C4045" s="19">
        <v>812200</v>
      </c>
      <c r="D4045" s="13">
        <v>1</v>
      </c>
      <c r="E4045" s="136" t="s">
        <v>3154</v>
      </c>
      <c r="F4045" s="15" t="s">
        <v>1173</v>
      </c>
      <c r="G4045" s="137" t="s">
        <v>3154</v>
      </c>
      <c r="H4045" s="13" t="s">
        <v>34</v>
      </c>
      <c r="I4045" s="16">
        <f>K4045/L4045-1</f>
        <v>-9.9999999999999978E-2</v>
      </c>
      <c r="J4045" s="126" t="s">
        <v>3154</v>
      </c>
      <c r="K4045" s="17">
        <f>VLOOKUP(A4045,[4]גיליון1!$A$1574:$P$7681,10,0)</f>
        <v>51300</v>
      </c>
      <c r="L4045" s="17">
        <f>VLOOKUP(A4045,'[2]2023'!$A$9:$I$7853,9,0)</f>
        <v>57000</v>
      </c>
      <c r="M4045" s="18">
        <f>VLOOKUP(A4045,[3]data1683177749303!$A$2:$J$6448,10,0)</f>
        <v>69557</v>
      </c>
    </row>
    <row r="4046" spans="1:13" ht="15.75" outlineLevel="1">
      <c r="A4046" s="10">
        <v>1812200721</v>
      </c>
      <c r="B4046" s="11">
        <v>721</v>
      </c>
      <c r="C4046" s="19">
        <v>812200</v>
      </c>
      <c r="D4046" s="13">
        <v>1</v>
      </c>
      <c r="E4046" s="136" t="s">
        <v>3154</v>
      </c>
      <c r="F4046" s="15" t="s">
        <v>63</v>
      </c>
      <c r="G4046" s="137" t="s">
        <v>3154</v>
      </c>
      <c r="H4046" s="13" t="s">
        <v>34</v>
      </c>
      <c r="I4046" s="126" t="s">
        <v>3154</v>
      </c>
      <c r="J4046" s="126" t="s">
        <v>3154</v>
      </c>
      <c r="K4046" s="17">
        <f>VLOOKUP(A4046,[4]גיליון1!$A$1574:$P$7681,10,0)</f>
        <v>0</v>
      </c>
      <c r="L4046" s="17">
        <f>VLOOKUP(A4046,'[2]2023'!$A$9:$I$7853,9,0)</f>
        <v>0</v>
      </c>
      <c r="M4046" s="18">
        <f>VLOOKUP(A4046,[3]data1683177749303!$A$2:$J$6448,10,0)</f>
        <v>0</v>
      </c>
    </row>
    <row r="4047" spans="1:13" ht="15.75" outlineLevel="1">
      <c r="A4047" s="10">
        <v>1812200722</v>
      </c>
      <c r="B4047" s="11">
        <v>722</v>
      </c>
      <c r="C4047" s="19">
        <v>812200</v>
      </c>
      <c r="D4047" s="13">
        <v>1</v>
      </c>
      <c r="E4047" s="136" t="s">
        <v>3154</v>
      </c>
      <c r="F4047" s="15" t="s">
        <v>64</v>
      </c>
      <c r="G4047" s="137" t="s">
        <v>3154</v>
      </c>
      <c r="H4047" s="13" t="s">
        <v>34</v>
      </c>
      <c r="I4047" s="126" t="s">
        <v>3154</v>
      </c>
      <c r="J4047" s="126" t="s">
        <v>3154</v>
      </c>
      <c r="K4047" s="17">
        <f>VLOOKUP(A4047,[4]גיליון1!$A$1574:$P$7681,10,0)</f>
        <v>0</v>
      </c>
      <c r="L4047" s="17">
        <f>VLOOKUP(A4047,'[2]2023'!$A$9:$I$7853,9,0)</f>
        <v>0</v>
      </c>
      <c r="M4047" s="18">
        <f>VLOOKUP(A4047,[3]data1683177749303!$A$2:$J$6448,10,0)</f>
        <v>0</v>
      </c>
    </row>
    <row r="4048" spans="1:13" ht="15.75" outlineLevel="1">
      <c r="A4048" s="10">
        <v>1812200723</v>
      </c>
      <c r="B4048" s="11">
        <v>723</v>
      </c>
      <c r="C4048" s="19">
        <v>812200</v>
      </c>
      <c r="D4048" s="13">
        <v>1</v>
      </c>
      <c r="E4048" s="136" t="s">
        <v>3154</v>
      </c>
      <c r="F4048" s="15" t="s">
        <v>2025</v>
      </c>
      <c r="G4048" s="137" t="s">
        <v>3154</v>
      </c>
      <c r="H4048" s="13" t="s">
        <v>34</v>
      </c>
      <c r="I4048" s="16">
        <f>K4048/L4048-1</f>
        <v>-0.10017574692442888</v>
      </c>
      <c r="J4048" s="126" t="s">
        <v>3154</v>
      </c>
      <c r="K4048" s="17">
        <f>VLOOKUP(A4048,[4]גיליון1!$A$1574:$P$7681,10,0)</f>
        <v>460800</v>
      </c>
      <c r="L4048" s="17">
        <f>VLOOKUP(A4048,'[2]2023'!$A$9:$I$7853,9,0)</f>
        <v>512100</v>
      </c>
      <c r="M4048" s="18">
        <f>VLOOKUP(A4048,[3]data1683177749303!$A$2:$J$6448,10,0)</f>
        <v>511620</v>
      </c>
    </row>
    <row r="4049" spans="1:13" ht="15.75" outlineLevel="1">
      <c r="A4049" s="10">
        <v>1812200724</v>
      </c>
      <c r="B4049" s="11">
        <v>724</v>
      </c>
      <c r="C4049" s="19">
        <v>812200</v>
      </c>
      <c r="D4049" s="13">
        <v>1</v>
      </c>
      <c r="E4049" s="136" t="s">
        <v>3154</v>
      </c>
      <c r="F4049" s="15" t="s">
        <v>2026</v>
      </c>
      <c r="G4049" s="137" t="s">
        <v>3154</v>
      </c>
      <c r="H4049" s="13" t="s">
        <v>34</v>
      </c>
      <c r="I4049" s="126" t="s">
        <v>3154</v>
      </c>
      <c r="J4049" s="126" t="s">
        <v>3154</v>
      </c>
      <c r="K4049" s="17">
        <f>VLOOKUP(A4049,[4]גיליון1!$A$1574:$P$7681,10,0)</f>
        <v>0</v>
      </c>
      <c r="L4049" s="17">
        <f>VLOOKUP(A4049,'[2]2023'!$A$9:$I$7853,9,0)</f>
        <v>0</v>
      </c>
      <c r="M4049" s="18">
        <f>VLOOKUP(A4049,[3]data1683177749303!$A$2:$J$6448,10,0)</f>
        <v>0</v>
      </c>
    </row>
    <row r="4050" spans="1:13" ht="15.75" outlineLevel="1">
      <c r="A4050" s="10">
        <v>1812200742</v>
      </c>
      <c r="B4050" s="11">
        <v>742</v>
      </c>
      <c r="C4050" s="19">
        <v>812200</v>
      </c>
      <c r="D4050" s="13">
        <v>1</v>
      </c>
      <c r="E4050" s="136" t="s">
        <v>3154</v>
      </c>
      <c r="F4050" s="15" t="s">
        <v>65</v>
      </c>
      <c r="G4050" s="137" t="s">
        <v>3154</v>
      </c>
      <c r="H4050" s="13" t="s">
        <v>34</v>
      </c>
      <c r="I4050" s="126" t="s">
        <v>3154</v>
      </c>
      <c r="J4050" s="126" t="s">
        <v>3154</v>
      </c>
      <c r="K4050" s="17">
        <f>VLOOKUP(A4050,[4]גיליון1!$A$1574:$P$7681,10,0)</f>
        <v>0</v>
      </c>
      <c r="L4050" s="17">
        <f>VLOOKUP(A4050,'[2]2023'!$A$9:$I$7853,9,0)</f>
        <v>0</v>
      </c>
      <c r="M4050" s="18">
        <f>VLOOKUP(A4050,[3]data1683177749303!$A$2:$J$6448,10,0)</f>
        <v>0</v>
      </c>
    </row>
    <row r="4051" spans="1:13" ht="15.75" outlineLevel="1">
      <c r="A4051" s="10">
        <v>1812200743</v>
      </c>
      <c r="B4051" s="11">
        <v>743</v>
      </c>
      <c r="C4051" s="19">
        <v>812200</v>
      </c>
      <c r="D4051" s="13">
        <v>1</v>
      </c>
      <c r="E4051" s="136" t="s">
        <v>3154</v>
      </c>
      <c r="F4051" s="15" t="s">
        <v>2027</v>
      </c>
      <c r="G4051" s="137" t="s">
        <v>3154</v>
      </c>
      <c r="H4051" s="13" t="s">
        <v>34</v>
      </c>
      <c r="I4051" s="126" t="s">
        <v>3154</v>
      </c>
      <c r="J4051" s="126" t="s">
        <v>3154</v>
      </c>
      <c r="K4051" s="17">
        <f>VLOOKUP(A4051,[4]גיליון1!$A$1574:$P$7681,10,0)</f>
        <v>0</v>
      </c>
      <c r="L4051" s="17">
        <f>VLOOKUP(A4051,'[2]2023'!$A$9:$I$7853,9,0)</f>
        <v>0</v>
      </c>
      <c r="M4051" s="18">
        <f>VLOOKUP(A4051,[3]data1683177749303!$A$2:$J$6448,10,0)</f>
        <v>0</v>
      </c>
    </row>
    <row r="4052" spans="1:13" ht="15.75" outlineLevel="1">
      <c r="A4052" s="10">
        <v>1812200745</v>
      </c>
      <c r="B4052" s="11">
        <v>745</v>
      </c>
      <c r="C4052" s="19">
        <v>812200</v>
      </c>
      <c r="D4052" s="13">
        <v>1</v>
      </c>
      <c r="E4052" s="136" t="s">
        <v>3154</v>
      </c>
      <c r="F4052" s="15" t="s">
        <v>66</v>
      </c>
      <c r="G4052" s="137" t="s">
        <v>3154</v>
      </c>
      <c r="H4052" s="13" t="s">
        <v>31</v>
      </c>
      <c r="I4052" s="126" t="s">
        <v>3154</v>
      </c>
      <c r="J4052" s="126" t="s">
        <v>3154</v>
      </c>
      <c r="K4052" s="17">
        <f>VLOOKUP(A4052,[4]גיליון1!$A$1574:$P$7681,10,0)</f>
        <v>0</v>
      </c>
      <c r="L4052" s="17">
        <f>VLOOKUP(A4052,'[2]2023'!$A$9:$I$7853,9,0)</f>
        <v>0</v>
      </c>
      <c r="M4052" s="18">
        <f>VLOOKUP(A4052,[3]data1683177749303!$A$2:$J$6448,10,0)</f>
        <v>0</v>
      </c>
    </row>
    <row r="4053" spans="1:13" ht="15.75" outlineLevel="1">
      <c r="A4053" s="10">
        <v>1812200746</v>
      </c>
      <c r="B4053" s="11">
        <v>746</v>
      </c>
      <c r="C4053" s="19">
        <v>812200</v>
      </c>
      <c r="D4053" s="13">
        <v>1</v>
      </c>
      <c r="E4053" s="136" t="s">
        <v>3154</v>
      </c>
      <c r="F4053" s="15" t="s">
        <v>67</v>
      </c>
      <c r="G4053" s="137" t="s">
        <v>3154</v>
      </c>
      <c r="H4053" s="13" t="s">
        <v>31</v>
      </c>
      <c r="I4053" s="126" t="s">
        <v>3154</v>
      </c>
      <c r="J4053" s="126" t="s">
        <v>3154</v>
      </c>
      <c r="K4053" s="17">
        <f>VLOOKUP(A4053,[4]גיליון1!$A$1574:$P$7681,10,0)</f>
        <v>0</v>
      </c>
      <c r="L4053" s="17">
        <f>VLOOKUP(A4053,'[2]2023'!$A$9:$I$7853,9,0)</f>
        <v>0</v>
      </c>
      <c r="M4053" s="18">
        <f>VLOOKUP(A4053,[3]data1683177749303!$A$2:$J$6448,10,0)</f>
        <v>0</v>
      </c>
    </row>
    <row r="4054" spans="1:13" ht="15.75" outlineLevel="1">
      <c r="A4054" s="10">
        <v>1812200750</v>
      </c>
      <c r="B4054" s="11">
        <v>750</v>
      </c>
      <c r="C4054" s="19">
        <v>812200</v>
      </c>
      <c r="D4054" s="13">
        <v>1</v>
      </c>
      <c r="E4054" s="136" t="s">
        <v>3154</v>
      </c>
      <c r="F4054" s="15" t="s">
        <v>2028</v>
      </c>
      <c r="G4054" s="137" t="s">
        <v>3154</v>
      </c>
      <c r="H4054" s="13" t="s">
        <v>31</v>
      </c>
      <c r="I4054" s="16">
        <f>K4054/L4054-1</f>
        <v>0.12701717855283712</v>
      </c>
      <c r="J4054" s="126" t="s">
        <v>3154</v>
      </c>
      <c r="K4054" s="17">
        <f>VLOOKUP(A4054,[4]גיליון1!$A$1574:$P$7681,10,0)</f>
        <v>4763000</v>
      </c>
      <c r="L4054" s="17">
        <f>VLOOKUP(A4054,'[2]2023'!$A$9:$I$7853,9,0)</f>
        <v>4226200</v>
      </c>
      <c r="M4054" s="18">
        <f>VLOOKUP(A4054,[3]data1683177749303!$A$2:$J$6448,10,0)</f>
        <v>4009862.36</v>
      </c>
    </row>
    <row r="4055" spans="1:13" ht="15.75" outlineLevel="1">
      <c r="A4055" s="10">
        <v>1812200751</v>
      </c>
      <c r="B4055" s="11">
        <v>751</v>
      </c>
      <c r="C4055" s="19">
        <v>812200</v>
      </c>
      <c r="D4055" s="13">
        <v>1</v>
      </c>
      <c r="E4055" s="136" t="s">
        <v>3154</v>
      </c>
      <c r="F4055" s="15" t="s">
        <v>68</v>
      </c>
      <c r="G4055" s="137" t="s">
        <v>3154</v>
      </c>
      <c r="H4055" s="13" t="s">
        <v>34</v>
      </c>
      <c r="I4055" s="126" t="s">
        <v>3154</v>
      </c>
      <c r="J4055" s="126" t="s">
        <v>3154</v>
      </c>
      <c r="K4055" s="17">
        <f>VLOOKUP(A4055,[4]גיליון1!$A$1574:$P$7681,10,0)</f>
        <v>0</v>
      </c>
      <c r="L4055" s="17">
        <f>VLOOKUP(A4055,'[2]2023'!$A$9:$I$7853,9,0)</f>
        <v>0</v>
      </c>
      <c r="M4055" s="18">
        <f>VLOOKUP(A4055,[3]data1683177749303!$A$2:$J$6448,10,0)</f>
        <v>0</v>
      </c>
    </row>
    <row r="4056" spans="1:13" ht="15.75" outlineLevel="1">
      <c r="A4056" s="10">
        <v>1812200752</v>
      </c>
      <c r="B4056" s="11">
        <v>752</v>
      </c>
      <c r="C4056" s="19">
        <v>812200</v>
      </c>
      <c r="D4056" s="13">
        <v>1</v>
      </c>
      <c r="E4056" s="136" t="s">
        <v>3154</v>
      </c>
      <c r="F4056" s="15" t="s">
        <v>69</v>
      </c>
      <c r="G4056" s="137" t="s">
        <v>3154</v>
      </c>
      <c r="H4056" s="13" t="s">
        <v>31</v>
      </c>
      <c r="I4056" s="16">
        <f>K4056/L4056-1</f>
        <v>1.7866666666666666</v>
      </c>
      <c r="J4056" s="126" t="s">
        <v>3154</v>
      </c>
      <c r="K4056" s="17">
        <f>VLOOKUP(A4056,[4]גיליון1!$A$1574:$P$7681,10,0)</f>
        <v>41800</v>
      </c>
      <c r="L4056" s="17">
        <f>VLOOKUP(A4056,'[2]2023'!$A$9:$I$7853,9,0)</f>
        <v>15000</v>
      </c>
      <c r="M4056" s="18">
        <f>VLOOKUP(A4056,[3]data1683177749303!$A$2:$J$6448,10,0)</f>
        <v>17232.59</v>
      </c>
    </row>
    <row r="4057" spans="1:13" ht="15.75" outlineLevel="1">
      <c r="A4057" s="10">
        <v>1812200753</v>
      </c>
      <c r="B4057" s="11">
        <v>753</v>
      </c>
      <c r="C4057" s="19">
        <v>812200</v>
      </c>
      <c r="D4057" s="13">
        <v>1</v>
      </c>
      <c r="E4057" s="136" t="s">
        <v>3154</v>
      </c>
      <c r="F4057" s="15" t="s">
        <v>2014</v>
      </c>
      <c r="G4057" s="137" t="s">
        <v>3154</v>
      </c>
      <c r="H4057" s="13" t="s">
        <v>31</v>
      </c>
      <c r="I4057" s="126" t="s">
        <v>3154</v>
      </c>
      <c r="J4057" s="126" t="s">
        <v>3154</v>
      </c>
      <c r="K4057" s="17">
        <f>VLOOKUP(A4057,[4]גיליון1!$A$1574:$P$7681,10,0)</f>
        <v>0</v>
      </c>
      <c r="L4057" s="17">
        <f>VLOOKUP(A4057,'[2]2023'!$A$9:$I$7853,9,0)</f>
        <v>0</v>
      </c>
      <c r="M4057" s="18">
        <f>VLOOKUP(A4057,[3]data1683177749303!$A$2:$J$6448,10,0)</f>
        <v>0</v>
      </c>
    </row>
    <row r="4058" spans="1:13" ht="15.75" outlineLevel="1">
      <c r="A4058" s="10">
        <v>1812200755</v>
      </c>
      <c r="B4058" s="11">
        <v>755</v>
      </c>
      <c r="C4058" s="19">
        <v>812200</v>
      </c>
      <c r="D4058" s="13">
        <v>1</v>
      </c>
      <c r="E4058" s="136" t="s">
        <v>3154</v>
      </c>
      <c r="F4058" s="15" t="s">
        <v>2015</v>
      </c>
      <c r="G4058" s="137" t="s">
        <v>3154</v>
      </c>
      <c r="H4058" s="13" t="s">
        <v>31</v>
      </c>
      <c r="I4058" s="126" t="s">
        <v>3154</v>
      </c>
      <c r="J4058" s="126" t="s">
        <v>3154</v>
      </c>
      <c r="K4058" s="17">
        <f>VLOOKUP(A4058,[4]גיליון1!$A$1574:$P$7681,10,0)</f>
        <v>0</v>
      </c>
      <c r="L4058" s="17">
        <f>VLOOKUP(A4058,'[2]2023'!$A$9:$I$7853,9,0)</f>
        <v>0</v>
      </c>
      <c r="M4058" s="18">
        <f>VLOOKUP(A4058,[3]data1683177749303!$A$2:$J$6448,10,0)</f>
        <v>0</v>
      </c>
    </row>
    <row r="4059" spans="1:13" ht="15.75" outlineLevel="1">
      <c r="A4059" s="10">
        <v>1812200756</v>
      </c>
      <c r="B4059" s="11">
        <v>756</v>
      </c>
      <c r="C4059" s="19">
        <v>812200</v>
      </c>
      <c r="D4059" s="13">
        <v>1</v>
      </c>
      <c r="E4059" s="136" t="s">
        <v>3154</v>
      </c>
      <c r="F4059" s="15" t="s">
        <v>2029</v>
      </c>
      <c r="G4059" s="137" t="s">
        <v>3154</v>
      </c>
      <c r="H4059" s="13" t="s">
        <v>31</v>
      </c>
      <c r="I4059" s="16">
        <f>K4059/L4059-1</f>
        <v>0</v>
      </c>
      <c r="J4059" s="126" t="s">
        <v>3154</v>
      </c>
      <c r="K4059" s="17">
        <f>VLOOKUP(A4059,[4]גיליון1!$A$1574:$P$7681,10,0)</f>
        <v>35000</v>
      </c>
      <c r="L4059" s="17">
        <f>VLOOKUP(A4059,'[2]2023'!$A$9:$I$7853,9,0)</f>
        <v>35000</v>
      </c>
      <c r="M4059" s="18">
        <f>VLOOKUP(A4059,[3]data1683177749303!$A$2:$J$6448,10,0)</f>
        <v>23699.87</v>
      </c>
    </row>
    <row r="4060" spans="1:13" ht="15.75" outlineLevel="1">
      <c r="A4060" s="10">
        <v>1812200757</v>
      </c>
      <c r="B4060" s="11">
        <v>757</v>
      </c>
      <c r="C4060" s="19">
        <v>812200</v>
      </c>
      <c r="D4060" s="13">
        <v>1</v>
      </c>
      <c r="E4060" s="136" t="s">
        <v>3154</v>
      </c>
      <c r="F4060" s="15" t="s">
        <v>2030</v>
      </c>
      <c r="G4060" s="137" t="s">
        <v>3154</v>
      </c>
      <c r="H4060" s="13" t="s">
        <v>31</v>
      </c>
      <c r="I4060" s="16">
        <f>K4060/L4060-1</f>
        <v>0.18511718847725223</v>
      </c>
      <c r="J4060" s="126" t="s">
        <v>3154</v>
      </c>
      <c r="K4060" s="17">
        <f>VLOOKUP(A4060,[4]גיליון1!$A$1574:$P$7681,10,0)</f>
        <v>61582600</v>
      </c>
      <c r="L4060" s="17">
        <f>VLOOKUP(A4060,'[2]2023'!$A$9:$I$7853,9,0)</f>
        <v>51963300</v>
      </c>
      <c r="M4060" s="18">
        <f>VLOOKUP(A4060,[3]data1683177749303!$A$2:$J$6448,10,0)</f>
        <v>47117048.890000001</v>
      </c>
    </row>
    <row r="4061" spans="1:13" ht="15.75" outlineLevel="1">
      <c r="A4061" s="10">
        <v>1812200758</v>
      </c>
      <c r="B4061" s="11">
        <v>758</v>
      </c>
      <c r="C4061" s="19">
        <v>812200</v>
      </c>
      <c r="D4061" s="13">
        <v>1</v>
      </c>
      <c r="E4061" s="136" t="s">
        <v>3154</v>
      </c>
      <c r="F4061" s="60" t="s">
        <v>2031</v>
      </c>
      <c r="G4061" s="176" t="s">
        <v>3154</v>
      </c>
      <c r="H4061" s="13" t="s">
        <v>31</v>
      </c>
      <c r="I4061" s="126" t="s">
        <v>3154</v>
      </c>
      <c r="J4061" s="126" t="s">
        <v>3154</v>
      </c>
      <c r="K4061" s="17">
        <f>VLOOKUP(A4061,[4]גיליון1!$A$1574:$P$7681,10,0)</f>
        <v>0</v>
      </c>
      <c r="L4061" s="17">
        <f>VLOOKUP(A4061,'[2]2023'!$A$9:$I$7853,9,0)</f>
        <v>0</v>
      </c>
      <c r="M4061" s="18">
        <f>VLOOKUP(A4061,[3]data1683177749303!$A$2:$J$6448,10,0)</f>
        <v>0</v>
      </c>
    </row>
    <row r="4062" spans="1:13" ht="15.75" outlineLevel="1">
      <c r="A4062" s="10">
        <v>1812200759</v>
      </c>
      <c r="B4062" s="11">
        <v>759</v>
      </c>
      <c r="C4062" s="19">
        <v>812200</v>
      </c>
      <c r="D4062" s="13">
        <v>1</v>
      </c>
      <c r="E4062" s="136" t="s">
        <v>3154</v>
      </c>
      <c r="F4062" s="15" t="s">
        <v>1970</v>
      </c>
      <c r="G4062" s="137" t="s">
        <v>3154</v>
      </c>
      <c r="H4062" s="13" t="s">
        <v>20</v>
      </c>
      <c r="I4062" s="16">
        <f>K4062/L4062-1</f>
        <v>0.70946560871529019</v>
      </c>
      <c r="J4062" s="126" t="s">
        <v>3154</v>
      </c>
      <c r="K4062" s="17">
        <f>VLOOKUP(A4062,[4]גיליון1!$A$1574:$P$7681,10,0)</f>
        <v>25357700</v>
      </c>
      <c r="L4062" s="17">
        <f>VLOOKUP(A4062,'[2]2023'!$A$9:$I$7853,9,0)</f>
        <v>14833700</v>
      </c>
      <c r="M4062" s="18">
        <f>VLOOKUP(A4062,[3]data1683177749303!$A$2:$J$6448,10,0)</f>
        <v>17231532.850000001</v>
      </c>
    </row>
    <row r="4063" spans="1:13" ht="15.75" outlineLevel="1">
      <c r="A4063" s="10">
        <v>1812200761</v>
      </c>
      <c r="B4063" s="11">
        <v>761</v>
      </c>
      <c r="C4063" s="19">
        <v>812200</v>
      </c>
      <c r="D4063" s="13">
        <v>1</v>
      </c>
      <c r="E4063" s="136" t="s">
        <v>3154</v>
      </c>
      <c r="F4063" s="15" t="s">
        <v>2016</v>
      </c>
      <c r="G4063" s="137" t="s">
        <v>3154</v>
      </c>
      <c r="H4063" s="13" t="s">
        <v>20</v>
      </c>
      <c r="I4063" s="16">
        <f>K4063/L4063-1</f>
        <v>3.8074339546065872E-3</v>
      </c>
      <c r="J4063" s="126" t="s">
        <v>3154</v>
      </c>
      <c r="K4063" s="17">
        <f>VLOOKUP(A4063,[4]גיליון1!$A$1574:$P$7681,10,0)</f>
        <v>29185400</v>
      </c>
      <c r="L4063" s="17">
        <f>VLOOKUP(A4063,'[2]2023'!$A$9:$I$7853,9,0)</f>
        <v>29074700</v>
      </c>
      <c r="M4063" s="18">
        <f>VLOOKUP(A4063,[3]data1683177749303!$A$2:$J$6448,10,0)</f>
        <v>28713590.559999999</v>
      </c>
    </row>
    <row r="4064" spans="1:13" ht="15.75" outlineLevel="1">
      <c r="A4064" s="10">
        <v>1812200763</v>
      </c>
      <c r="B4064" s="11">
        <v>763</v>
      </c>
      <c r="C4064" s="19">
        <v>812200</v>
      </c>
      <c r="D4064" s="13">
        <v>1</v>
      </c>
      <c r="E4064" s="136" t="s">
        <v>3154</v>
      </c>
      <c r="F4064" s="15" t="s">
        <v>2017</v>
      </c>
      <c r="G4064" s="137" t="s">
        <v>3154</v>
      </c>
      <c r="H4064" s="13" t="s">
        <v>31</v>
      </c>
      <c r="I4064" s="126" t="s">
        <v>3154</v>
      </c>
      <c r="J4064" s="126" t="s">
        <v>3154</v>
      </c>
      <c r="K4064" s="17">
        <f>VLOOKUP(A4064,[4]גיליון1!$A$1574:$P$7681,10,0)</f>
        <v>0</v>
      </c>
      <c r="L4064" s="17">
        <f>VLOOKUP(A4064,'[2]2023'!$A$9:$I$7853,9,0)</f>
        <v>0</v>
      </c>
      <c r="M4064" s="18">
        <f>VLOOKUP(A4064,[3]data1683177749303!$A$2:$J$6448,10,0)</f>
        <v>0</v>
      </c>
    </row>
    <row r="4065" spans="1:13" ht="15.75" outlineLevel="1">
      <c r="A4065" s="10">
        <v>1812200764</v>
      </c>
      <c r="B4065" s="11">
        <v>764</v>
      </c>
      <c r="C4065" s="19">
        <v>812200</v>
      </c>
      <c r="D4065" s="13">
        <v>1</v>
      </c>
      <c r="E4065" s="136" t="s">
        <v>3154</v>
      </c>
      <c r="F4065" s="15" t="s">
        <v>2018</v>
      </c>
      <c r="G4065" s="137" t="s">
        <v>3154</v>
      </c>
      <c r="H4065" s="13" t="s">
        <v>31</v>
      </c>
      <c r="I4065" s="126" t="s">
        <v>3154</v>
      </c>
      <c r="J4065" s="126" t="s">
        <v>3154</v>
      </c>
      <c r="K4065" s="17">
        <f>VLOOKUP(A4065,[4]גיליון1!$A$1574:$P$7681,10,0)</f>
        <v>0</v>
      </c>
      <c r="L4065" s="17">
        <f>VLOOKUP(A4065,'[2]2023'!$A$9:$I$7853,9,0)</f>
        <v>0</v>
      </c>
      <c r="M4065" s="18">
        <f>VLOOKUP(A4065,[3]data1683177749303!$A$2:$J$6448,10,0)</f>
        <v>0</v>
      </c>
    </row>
    <row r="4066" spans="1:13" ht="15.75" outlineLevel="1">
      <c r="A4066" s="10">
        <v>1812200765</v>
      </c>
      <c r="B4066" s="11">
        <v>765</v>
      </c>
      <c r="C4066" s="19">
        <v>812200</v>
      </c>
      <c r="D4066" s="13">
        <v>1</v>
      </c>
      <c r="E4066" s="136" t="s">
        <v>3154</v>
      </c>
      <c r="F4066" s="15" t="s">
        <v>2032</v>
      </c>
      <c r="G4066" s="137" t="s">
        <v>3154</v>
      </c>
      <c r="H4066" s="13" t="s">
        <v>20</v>
      </c>
      <c r="I4066" s="16">
        <f>K4066/L4066-1</f>
        <v>-1</v>
      </c>
      <c r="J4066" s="126" t="s">
        <v>3154</v>
      </c>
      <c r="K4066" s="17">
        <f>VLOOKUP(A4066,[4]גיליון1!$A$1574:$P$7681,10,0)</f>
        <v>0</v>
      </c>
      <c r="L4066" s="17">
        <f>VLOOKUP(A4066,'[2]2023'!$A$9:$I$7853,9,0)</f>
        <v>20165000</v>
      </c>
      <c r="M4066" s="18">
        <f>VLOOKUP(A4066,[3]data1683177749303!$A$2:$J$6448,10,0)</f>
        <v>19792317.34</v>
      </c>
    </row>
    <row r="4067" spans="1:13" ht="15.75" outlineLevel="1">
      <c r="A4067" s="10">
        <v>1812200780</v>
      </c>
      <c r="B4067" s="11">
        <v>780</v>
      </c>
      <c r="C4067" s="19">
        <v>812200</v>
      </c>
      <c r="D4067" s="13">
        <v>1</v>
      </c>
      <c r="E4067" s="136" t="s">
        <v>3154</v>
      </c>
      <c r="F4067" s="15" t="s">
        <v>2033</v>
      </c>
      <c r="G4067" s="137" t="s">
        <v>3154</v>
      </c>
      <c r="H4067" s="13" t="s">
        <v>34</v>
      </c>
      <c r="I4067" s="126" t="s">
        <v>3154</v>
      </c>
      <c r="J4067" s="126" t="s">
        <v>3154</v>
      </c>
      <c r="K4067" s="17">
        <f>VLOOKUP(A4067,[4]גיליון1!$A$1574:$P$7681,10,0)</f>
        <v>0</v>
      </c>
      <c r="L4067" s="17">
        <f>VLOOKUP(A4067,'[2]2023'!$A$9:$I$7853,9,0)</f>
        <v>0</v>
      </c>
      <c r="M4067" s="18">
        <f>VLOOKUP(A4067,[3]data1683177749303!$A$2:$J$6448,10,0)</f>
        <v>0</v>
      </c>
    </row>
    <row r="4068" spans="1:13" ht="15.75" outlineLevel="1">
      <c r="A4068" s="10">
        <v>1812200781</v>
      </c>
      <c r="B4068" s="11">
        <v>781</v>
      </c>
      <c r="C4068" s="19">
        <v>812200</v>
      </c>
      <c r="D4068" s="13">
        <v>1</v>
      </c>
      <c r="E4068" s="136" t="s">
        <v>3154</v>
      </c>
      <c r="F4068" s="15" t="s">
        <v>771</v>
      </c>
      <c r="G4068" s="137" t="s">
        <v>3154</v>
      </c>
      <c r="H4068" s="13" t="s">
        <v>31</v>
      </c>
      <c r="I4068" s="16">
        <f>K4068/L4068-1</f>
        <v>-0.10003671071953013</v>
      </c>
      <c r="J4068" s="126" t="s">
        <v>3154</v>
      </c>
      <c r="K4068" s="17">
        <v>490300</v>
      </c>
      <c r="L4068" s="17">
        <f>VLOOKUP(A4068,'[2]2023'!$A$9:$I$7853,9,0)</f>
        <v>544800</v>
      </c>
      <c r="M4068" s="18">
        <f>VLOOKUP(A4068,[3]data1683177749303!$A$2:$J$6448,10,0)</f>
        <v>518864.72</v>
      </c>
    </row>
    <row r="4069" spans="1:13" ht="15.75" outlineLevel="1">
      <c r="A4069" s="10">
        <v>1812200782</v>
      </c>
      <c r="B4069" s="11">
        <v>782</v>
      </c>
      <c r="C4069" s="19">
        <v>812200</v>
      </c>
      <c r="D4069" s="13">
        <v>1</v>
      </c>
      <c r="E4069" s="136" t="s">
        <v>3154</v>
      </c>
      <c r="F4069" s="15" t="s">
        <v>2034</v>
      </c>
      <c r="G4069" s="137" t="s">
        <v>3154</v>
      </c>
      <c r="H4069" s="13" t="s">
        <v>34</v>
      </c>
      <c r="I4069" s="16">
        <f>K4069/L4069-1</f>
        <v>-1</v>
      </c>
      <c r="J4069" s="126" t="s">
        <v>3154</v>
      </c>
      <c r="K4069" s="17">
        <f>VLOOKUP(A4069,[4]גיליון1!$A$1574:$P$7681,10,0)</f>
        <v>0</v>
      </c>
      <c r="L4069" s="17">
        <f>VLOOKUP(A4069,'[2]2023'!$A$9:$I$7853,9,0)</f>
        <v>285000</v>
      </c>
      <c r="M4069" s="18">
        <f>VLOOKUP(A4069,[3]data1683177749303!$A$2:$J$6448,10,0)</f>
        <v>0</v>
      </c>
    </row>
    <row r="4070" spans="1:13" ht="15.75" outlineLevel="1">
      <c r="A4070" s="10">
        <v>1812200784</v>
      </c>
      <c r="B4070" s="11">
        <v>784</v>
      </c>
      <c r="C4070" s="19">
        <v>812200</v>
      </c>
      <c r="D4070" s="13">
        <v>1</v>
      </c>
      <c r="E4070" s="136" t="s">
        <v>3154</v>
      </c>
      <c r="F4070" s="15" t="s">
        <v>2035</v>
      </c>
      <c r="G4070" s="137" t="s">
        <v>3154</v>
      </c>
      <c r="H4070" s="13" t="s">
        <v>34</v>
      </c>
      <c r="I4070" s="16">
        <f>K4070/L4070-1</f>
        <v>0.16224876201572958</v>
      </c>
      <c r="J4070" s="126" t="s">
        <v>3154</v>
      </c>
      <c r="K4070" s="17">
        <v>399000</v>
      </c>
      <c r="L4070" s="17">
        <f>VLOOKUP(A4070,'[2]2023'!$A$9:$I$7853,9,0)</f>
        <v>343300</v>
      </c>
      <c r="M4070" s="18">
        <f>VLOOKUP(A4070,[3]data1683177749303!$A$2:$J$6448,10,0)</f>
        <v>244761.7</v>
      </c>
    </row>
    <row r="4071" spans="1:13" ht="15.75" outlineLevel="1">
      <c r="A4071" s="10">
        <v>1812200794</v>
      </c>
      <c r="B4071" s="11">
        <v>794</v>
      </c>
      <c r="C4071" s="19">
        <v>812200</v>
      </c>
      <c r="D4071" s="13">
        <v>1</v>
      </c>
      <c r="E4071" s="136" t="s">
        <v>3154</v>
      </c>
      <c r="F4071" s="15" t="s">
        <v>73</v>
      </c>
      <c r="G4071" s="137" t="s">
        <v>3154</v>
      </c>
      <c r="H4071" s="13" t="s">
        <v>31</v>
      </c>
      <c r="I4071" s="16">
        <f>K4071/L4071-1</f>
        <v>6.6006600660073467E-4</v>
      </c>
      <c r="J4071" s="126" t="s">
        <v>3154</v>
      </c>
      <c r="K4071" s="17">
        <f>VLOOKUP(A4071,[4]גיליון1!$A$1574:$P$7681,10,0)</f>
        <v>151600</v>
      </c>
      <c r="L4071" s="17">
        <f>VLOOKUP(A4071,'[2]2023'!$A$9:$I$7853,9,0)</f>
        <v>151500</v>
      </c>
      <c r="M4071" s="18">
        <f>VLOOKUP(A4071,[3]data1683177749303!$A$2:$J$6448,10,0)</f>
        <v>166756</v>
      </c>
    </row>
    <row r="4072" spans="1:13" ht="15.75" outlineLevel="1">
      <c r="A4072" s="10">
        <v>1812200800</v>
      </c>
      <c r="B4072" s="11">
        <v>800</v>
      </c>
      <c r="C4072" s="19">
        <v>812200</v>
      </c>
      <c r="D4072" s="13">
        <v>1</v>
      </c>
      <c r="E4072" s="136" t="s">
        <v>3154</v>
      </c>
      <c r="F4072" s="15" t="s">
        <v>1411</v>
      </c>
      <c r="G4072" s="137" t="s">
        <v>3154</v>
      </c>
      <c r="H4072" s="13" t="s">
        <v>11</v>
      </c>
      <c r="I4072" s="126" t="s">
        <v>3154</v>
      </c>
      <c r="J4072" s="126" t="s">
        <v>3154</v>
      </c>
      <c r="K4072" s="17">
        <f>VLOOKUP(A4072,[4]גיליון1!$A$1574:$P$7681,10,0)</f>
        <v>0</v>
      </c>
      <c r="L4072" s="17">
        <f>VLOOKUP(A4072,'[2]2023'!$A$9:$I$7853,9,0)</f>
        <v>0</v>
      </c>
      <c r="M4072" s="140" t="s">
        <v>3154</v>
      </c>
    </row>
    <row r="4073" spans="1:13" ht="15.75" outlineLevel="1">
      <c r="A4073" s="10">
        <v>1812200785</v>
      </c>
      <c r="B4073" s="11">
        <v>785</v>
      </c>
      <c r="C4073" s="19">
        <v>812200</v>
      </c>
      <c r="D4073" s="13">
        <v>1</v>
      </c>
      <c r="E4073" s="136" t="s">
        <v>3154</v>
      </c>
      <c r="F4073" s="15" t="s">
        <v>2036</v>
      </c>
      <c r="G4073" s="137" t="s">
        <v>3154</v>
      </c>
      <c r="H4073" s="13" t="s">
        <v>34</v>
      </c>
      <c r="I4073" s="126" t="s">
        <v>3154</v>
      </c>
      <c r="J4073" s="126" t="s">
        <v>3154</v>
      </c>
      <c r="K4073" s="17">
        <f>VLOOKUP(A4073,[4]גיליון1!$A$1574:$P$7681,10,0)</f>
        <v>90000</v>
      </c>
      <c r="L4073" s="139" t="s">
        <v>3154</v>
      </c>
      <c r="M4073" s="140" t="s">
        <v>3154</v>
      </c>
    </row>
    <row r="4074" spans="1:13" ht="15.75" outlineLevel="1">
      <c r="A4074" s="10">
        <v>1812200900</v>
      </c>
      <c r="B4074" s="11">
        <v>900</v>
      </c>
      <c r="C4074" s="19">
        <v>812200</v>
      </c>
      <c r="D4074" s="13">
        <v>1</v>
      </c>
      <c r="E4074" s="136" t="s">
        <v>3154</v>
      </c>
      <c r="F4074" s="15" t="s">
        <v>94</v>
      </c>
      <c r="G4074" s="137" t="s">
        <v>3154</v>
      </c>
      <c r="H4074" s="13" t="s">
        <v>11</v>
      </c>
      <c r="I4074" s="126" t="s">
        <v>3154</v>
      </c>
      <c r="J4074" s="126" t="s">
        <v>3154</v>
      </c>
      <c r="K4074" s="17">
        <f>VLOOKUP(A4074,[4]גיליון1!$A$1574:$P$7681,10,0)</f>
        <v>0</v>
      </c>
      <c r="L4074" s="17">
        <f>VLOOKUP(A4074,'[2]2023'!$A$9:$I$7853,9,0)</f>
        <v>0</v>
      </c>
      <c r="M4074" s="140" t="s">
        <v>3154</v>
      </c>
    </row>
    <row r="4075" spans="1:13" ht="15.75" outlineLevel="1">
      <c r="A4075" s="10">
        <v>1812200931</v>
      </c>
      <c r="B4075" s="11">
        <v>931</v>
      </c>
      <c r="C4075" s="19">
        <v>812200</v>
      </c>
      <c r="D4075" s="13">
        <v>1</v>
      </c>
      <c r="E4075" s="136" t="s">
        <v>3154</v>
      </c>
      <c r="F4075" s="15" t="s">
        <v>2037</v>
      </c>
      <c r="G4075" s="137" t="s">
        <v>3154</v>
      </c>
      <c r="H4075" s="13" t="s">
        <v>31</v>
      </c>
      <c r="I4075" s="16">
        <f>K4075/L4075-1</f>
        <v>0</v>
      </c>
      <c r="J4075" s="126" t="s">
        <v>3154</v>
      </c>
      <c r="K4075" s="17">
        <f>VLOOKUP(A4075,[4]גיליון1!$A$1574:$P$7681,10,0)</f>
        <v>25000</v>
      </c>
      <c r="L4075" s="17">
        <f>VLOOKUP(A4075,'[2]2023'!$A$9:$I$7853,9,0)</f>
        <v>25000</v>
      </c>
      <c r="M4075" s="18">
        <f>VLOOKUP(A4075,[3]data1683177749303!$A$2:$J$6448,10,0)</f>
        <v>0</v>
      </c>
    </row>
    <row r="4076" spans="1:13" ht="15.75" outlineLevel="1">
      <c r="A4076" s="10">
        <v>1812200932</v>
      </c>
      <c r="B4076" s="11">
        <v>932</v>
      </c>
      <c r="C4076" s="19">
        <v>812200</v>
      </c>
      <c r="D4076" s="13">
        <v>1</v>
      </c>
      <c r="E4076" s="136" t="s">
        <v>3154</v>
      </c>
      <c r="F4076" s="15" t="s">
        <v>2038</v>
      </c>
      <c r="G4076" s="137" t="s">
        <v>3154</v>
      </c>
      <c r="H4076" s="13" t="s">
        <v>31</v>
      </c>
      <c r="I4076" s="16">
        <f>K4076/L4076-1</f>
        <v>-4.3126684636118573E-2</v>
      </c>
      <c r="J4076" s="126" t="s">
        <v>3154</v>
      </c>
      <c r="K4076" s="17">
        <f>VLOOKUP(A4076,[4]גיליון1!$A$1574:$P$7681,10,0)</f>
        <v>142000</v>
      </c>
      <c r="L4076" s="17">
        <f>VLOOKUP(A4076,'[2]2023'!$A$9:$I$7853,9,0)</f>
        <v>148400</v>
      </c>
      <c r="M4076" s="18">
        <f>VLOOKUP(A4076,[3]data1683177749303!$A$2:$J$6448,10,0)</f>
        <v>141280.20000000001</v>
      </c>
    </row>
    <row r="4077" spans="1:13" ht="15.75" outlineLevel="1">
      <c r="A4077" s="10">
        <v>1812200933</v>
      </c>
      <c r="B4077" s="11">
        <v>933</v>
      </c>
      <c r="C4077" s="19">
        <v>812200</v>
      </c>
      <c r="D4077" s="13">
        <v>1</v>
      </c>
      <c r="E4077" s="136" t="s">
        <v>3154</v>
      </c>
      <c r="F4077" s="15" t="s">
        <v>2039</v>
      </c>
      <c r="G4077" s="137" t="s">
        <v>3154</v>
      </c>
      <c r="H4077" s="13" t="s">
        <v>34</v>
      </c>
      <c r="I4077" s="126" t="s">
        <v>3154</v>
      </c>
      <c r="J4077" s="126" t="s">
        <v>3154</v>
      </c>
      <c r="K4077" s="17">
        <f>VLOOKUP(A4077,[4]גיליון1!$A$1574:$P$7681,10,0)</f>
        <v>0</v>
      </c>
      <c r="L4077" s="17">
        <f>VLOOKUP(A4077,'[2]2023'!$A$9:$I$7853,9,0)</f>
        <v>0</v>
      </c>
      <c r="M4077" s="18">
        <f>VLOOKUP(A4077,[3]data1683177749303!$A$2:$J$6448,10,0)</f>
        <v>0</v>
      </c>
    </row>
    <row r="4078" spans="1:13" ht="15.75" outlineLevel="1">
      <c r="A4078" s="10">
        <v>1812200934</v>
      </c>
      <c r="B4078" s="11">
        <v>934</v>
      </c>
      <c r="C4078" s="19">
        <v>812200</v>
      </c>
      <c r="D4078" s="13">
        <v>1</v>
      </c>
      <c r="E4078" s="136" t="s">
        <v>3154</v>
      </c>
      <c r="F4078" s="15" t="s">
        <v>2040</v>
      </c>
      <c r="G4078" s="137" t="s">
        <v>3154</v>
      </c>
      <c r="H4078" s="13" t="s">
        <v>34</v>
      </c>
      <c r="I4078" s="126" t="s">
        <v>3154</v>
      </c>
      <c r="J4078" s="126" t="s">
        <v>3154</v>
      </c>
      <c r="K4078" s="17">
        <f>VLOOKUP(A4078,[4]גיליון1!$A$1574:$P$7681,10,0)</f>
        <v>0</v>
      </c>
      <c r="L4078" s="17">
        <f>VLOOKUP(A4078,'[2]2023'!$A$9:$I$7853,9,0)</f>
        <v>0</v>
      </c>
      <c r="M4078" s="18">
        <f>VLOOKUP(A4078,[3]data1683177749303!$A$2:$J$6448,10,0)</f>
        <v>0</v>
      </c>
    </row>
    <row r="4079" spans="1:13" ht="15.75" outlineLevel="1">
      <c r="A4079" s="10">
        <v>1812200961</v>
      </c>
      <c r="B4079" s="11">
        <v>961</v>
      </c>
      <c r="C4079" s="19">
        <v>812200</v>
      </c>
      <c r="D4079" s="13">
        <v>1</v>
      </c>
      <c r="E4079" s="136" t="s">
        <v>3154</v>
      </c>
      <c r="F4079" s="15" t="s">
        <v>79</v>
      </c>
      <c r="G4079" s="137" t="s">
        <v>3154</v>
      </c>
      <c r="H4079" s="13" t="s">
        <v>34</v>
      </c>
      <c r="I4079" s="126" t="s">
        <v>3154</v>
      </c>
      <c r="J4079" s="126" t="s">
        <v>3154</v>
      </c>
      <c r="K4079" s="17">
        <f>VLOOKUP(A4079,[4]גיליון1!$A$1574:$P$7681,10,0)</f>
        <v>0</v>
      </c>
      <c r="L4079" s="17">
        <f>VLOOKUP(A4079,'[2]2023'!$A$9:$I$7853,9,0)</f>
        <v>0</v>
      </c>
      <c r="M4079" s="140" t="s">
        <v>3154</v>
      </c>
    </row>
    <row r="4080" spans="1:13" ht="16.5" thickBot="1">
      <c r="A4080" s="10">
        <v>1812200980</v>
      </c>
      <c r="B4080" s="11">
        <v>980</v>
      </c>
      <c r="C4080" s="19">
        <v>812200</v>
      </c>
      <c r="D4080" s="13">
        <v>1</v>
      </c>
      <c r="E4080" s="136" t="s">
        <v>3154</v>
      </c>
      <c r="F4080" s="15" t="s">
        <v>2041</v>
      </c>
      <c r="G4080" s="137" t="s">
        <v>3154</v>
      </c>
      <c r="H4080" s="13" t="s">
        <v>31</v>
      </c>
      <c r="I4080" s="126" t="s">
        <v>3154</v>
      </c>
      <c r="J4080" s="126" t="s">
        <v>3154</v>
      </c>
      <c r="K4080" s="17">
        <f>VLOOKUP(A4080,[4]גיליון1!$A$1574:$P$7681,10,0)</f>
        <v>0</v>
      </c>
      <c r="L4080" s="17">
        <f>VLOOKUP(A4080,'[2]2023'!$A$9:$I$7853,9,0)</f>
        <v>0</v>
      </c>
      <c r="M4080" s="18">
        <f>VLOOKUP(A4080,[3]data1683177749303!$A$2:$J$6448,10,0)</f>
        <v>0</v>
      </c>
    </row>
    <row r="4081" spans="1:13" ht="16.5" outlineLevel="1" thickBot="1">
      <c r="A4081" s="125" t="s">
        <v>3154</v>
      </c>
      <c r="B4081" s="25" t="s">
        <v>2042</v>
      </c>
      <c r="C4081" s="146" t="s">
        <v>3154</v>
      </c>
      <c r="D4081" s="146" t="s">
        <v>3154</v>
      </c>
      <c r="E4081" s="147" t="s">
        <v>3154</v>
      </c>
      <c r="F4081" s="28" t="s">
        <v>464</v>
      </c>
      <c r="G4081" s="153" t="s">
        <v>3154</v>
      </c>
      <c r="H4081" s="146" t="s">
        <v>3154</v>
      </c>
      <c r="I4081" s="29">
        <f>K4081/L4081-1</f>
        <v>-6.6510417483186535E-3</v>
      </c>
      <c r="J4081" s="127" t="s">
        <v>3154</v>
      </c>
      <c r="K4081" s="37">
        <f t="shared" ref="K4081:M4081" si="209">SUBTOTAL(9,K4010:K4080)</f>
        <v>126725500</v>
      </c>
      <c r="L4081" s="37">
        <f t="shared" si="209"/>
        <v>127574000</v>
      </c>
      <c r="M4081" s="38">
        <f t="shared" si="209"/>
        <v>122632065.67000002</v>
      </c>
    </row>
    <row r="4082" spans="1:13" ht="15.75" outlineLevel="1">
      <c r="A4082" s="10">
        <v>18122100</v>
      </c>
      <c r="B4082" s="32">
        <v>0</v>
      </c>
      <c r="C4082" s="49">
        <v>812210</v>
      </c>
      <c r="D4082" s="34">
        <v>1</v>
      </c>
      <c r="E4082" s="151" t="s">
        <v>3154</v>
      </c>
      <c r="F4082" s="35" t="s">
        <v>457</v>
      </c>
      <c r="G4082" s="152" t="s">
        <v>3154</v>
      </c>
      <c r="H4082" s="34" t="s">
        <v>11</v>
      </c>
      <c r="I4082" s="142" t="s">
        <v>3154</v>
      </c>
      <c r="J4082" s="142" t="s">
        <v>3154</v>
      </c>
      <c r="K4082" s="17">
        <f>VLOOKUP(A4082,[4]גיליון1!$A$1574:$P$7681,10,0)</f>
        <v>0</v>
      </c>
      <c r="L4082" s="139" t="s">
        <v>3154</v>
      </c>
      <c r="M4082" s="140" t="s">
        <v>3154</v>
      </c>
    </row>
    <row r="4083" spans="1:13" ht="15.75" outlineLevel="1">
      <c r="A4083" s="10">
        <v>1812210110</v>
      </c>
      <c r="B4083" s="11">
        <v>110</v>
      </c>
      <c r="C4083" s="19">
        <v>812210</v>
      </c>
      <c r="D4083" s="13">
        <v>1</v>
      </c>
      <c r="E4083" s="136" t="s">
        <v>3154</v>
      </c>
      <c r="F4083" s="15" t="s">
        <v>19</v>
      </c>
      <c r="G4083" s="137" t="s">
        <v>3154</v>
      </c>
      <c r="H4083" s="13" t="s">
        <v>20</v>
      </c>
      <c r="I4083" s="126" t="s">
        <v>3154</v>
      </c>
      <c r="J4083" s="142" t="s">
        <v>3154</v>
      </c>
      <c r="K4083" s="17">
        <f>VLOOKUP(A4083,[4]גיליון1!$A$1574:$P$7681,10,0)</f>
        <v>0</v>
      </c>
      <c r="L4083" s="17">
        <f>VLOOKUP(A4083,'[2]2023'!$A$9:$I$7853,9,0)</f>
        <v>0</v>
      </c>
      <c r="M4083" s="18">
        <f>VLOOKUP(A4083,[3]data1683177749303!$A$2:$J$6448,10,0)</f>
        <v>0</v>
      </c>
    </row>
    <row r="4084" spans="1:13" ht="15.75" outlineLevel="1">
      <c r="A4084" s="10">
        <v>1812210119</v>
      </c>
      <c r="B4084" s="11">
        <v>119</v>
      </c>
      <c r="C4084" s="19">
        <v>812210</v>
      </c>
      <c r="D4084" s="13">
        <v>1</v>
      </c>
      <c r="E4084" s="136" t="s">
        <v>3154</v>
      </c>
      <c r="F4084" s="15" t="s">
        <v>21</v>
      </c>
      <c r="G4084" s="137" t="s">
        <v>3154</v>
      </c>
      <c r="H4084" s="13" t="s">
        <v>20</v>
      </c>
      <c r="I4084" s="126" t="s">
        <v>3154</v>
      </c>
      <c r="J4084" s="126" t="s">
        <v>3154</v>
      </c>
      <c r="K4084" s="17">
        <f>VLOOKUP(A4084,[4]גיליון1!$A$1574:$P$7681,10,0)</f>
        <v>0</v>
      </c>
      <c r="L4084" s="17">
        <f>VLOOKUP(A4084,'[2]2023'!$A$9:$I$7853,9,0)</f>
        <v>0</v>
      </c>
      <c r="M4084" s="18">
        <f>VLOOKUP(A4084,[3]data1683177749303!$A$2:$J$6448,10,0)</f>
        <v>57599.61</v>
      </c>
    </row>
    <row r="4085" spans="1:13" ht="15.75" outlineLevel="1">
      <c r="A4085" s="10">
        <v>1812210122</v>
      </c>
      <c r="B4085" s="11">
        <v>122</v>
      </c>
      <c r="C4085" s="19">
        <v>812210</v>
      </c>
      <c r="D4085" s="13">
        <v>1</v>
      </c>
      <c r="E4085" s="136" t="s">
        <v>3154</v>
      </c>
      <c r="F4085" s="15" t="s">
        <v>22</v>
      </c>
      <c r="G4085" s="137" t="s">
        <v>3154</v>
      </c>
      <c r="H4085" s="13" t="s">
        <v>20</v>
      </c>
      <c r="I4085" s="16">
        <f>K4085/L4085-1</f>
        <v>0</v>
      </c>
      <c r="J4085" s="126" t="s">
        <v>3154</v>
      </c>
      <c r="K4085" s="17">
        <f>VLOOKUP(A4085,[4]גיליון1!$A$1574:$P$7681,10,0)</f>
        <v>3000</v>
      </c>
      <c r="L4085" s="17">
        <f>VLOOKUP(A4085,'[2]2023'!$A$9:$I$7853,9,0)</f>
        <v>3000</v>
      </c>
      <c r="M4085" s="18">
        <f>VLOOKUP(A4085,[3]data1683177749303!$A$2:$J$6448,10,0)</f>
        <v>0</v>
      </c>
    </row>
    <row r="4086" spans="1:13" ht="15.75" outlineLevel="1">
      <c r="A4086" s="10">
        <v>1812210126</v>
      </c>
      <c r="B4086" s="11">
        <v>126</v>
      </c>
      <c r="C4086" s="19">
        <v>812210</v>
      </c>
      <c r="D4086" s="13">
        <v>1</v>
      </c>
      <c r="E4086" s="136" t="s">
        <v>3154</v>
      </c>
      <c r="F4086" s="15" t="s">
        <v>23</v>
      </c>
      <c r="G4086" s="137" t="s">
        <v>3154</v>
      </c>
      <c r="H4086" s="13" t="s">
        <v>20</v>
      </c>
      <c r="I4086" s="16">
        <f>K4086/L4086-1</f>
        <v>-1</v>
      </c>
      <c r="J4086" s="126" t="s">
        <v>3154</v>
      </c>
      <c r="K4086" s="17">
        <f>VLOOKUP(A4086,[4]גיליון1!$A$1574:$P$7681,10,0)</f>
        <v>0</v>
      </c>
      <c r="L4086" s="17">
        <f>VLOOKUP(A4086,'[2]2023'!$A$9:$I$7853,9,0)</f>
        <v>7000</v>
      </c>
      <c r="M4086" s="18">
        <f>VLOOKUP(A4086,[3]data1683177749303!$A$2:$J$6448,10,0)</f>
        <v>0</v>
      </c>
    </row>
    <row r="4087" spans="1:13" ht="15.75" outlineLevel="1">
      <c r="A4087" s="10">
        <v>1812210130</v>
      </c>
      <c r="B4087" s="11">
        <v>130</v>
      </c>
      <c r="C4087" s="19">
        <v>812210</v>
      </c>
      <c r="D4087" s="13">
        <v>1</v>
      </c>
      <c r="E4087" s="136" t="s">
        <v>3154</v>
      </c>
      <c r="F4087" s="15" t="s">
        <v>24</v>
      </c>
      <c r="G4087" s="137" t="s">
        <v>3154</v>
      </c>
      <c r="H4087" s="13" t="s">
        <v>20</v>
      </c>
      <c r="I4087" s="126" t="s">
        <v>3154</v>
      </c>
      <c r="J4087" s="126" t="s">
        <v>3154</v>
      </c>
      <c r="K4087" s="17">
        <f>VLOOKUP(A4087,[4]גיליון1!$A$1574:$P$7681,10,0)</f>
        <v>0</v>
      </c>
      <c r="L4087" s="17">
        <f>VLOOKUP(A4087,'[2]2023'!$A$9:$I$7853,9,0)</f>
        <v>0</v>
      </c>
      <c r="M4087" s="18">
        <f>VLOOKUP(A4087,[3]data1683177749303!$A$2:$J$6448,10,0)</f>
        <v>348.48</v>
      </c>
    </row>
    <row r="4088" spans="1:13" ht="15.75" outlineLevel="1">
      <c r="A4088" s="10">
        <v>1812210210</v>
      </c>
      <c r="B4088" s="11">
        <v>210</v>
      </c>
      <c r="C4088" s="19">
        <v>812210</v>
      </c>
      <c r="D4088" s="13">
        <v>1</v>
      </c>
      <c r="E4088" s="136" t="s">
        <v>3154</v>
      </c>
      <c r="F4088" s="15" t="s">
        <v>1287</v>
      </c>
      <c r="G4088" s="137" t="s">
        <v>3154</v>
      </c>
      <c r="H4088" s="13" t="s">
        <v>20</v>
      </c>
      <c r="I4088" s="126" t="s">
        <v>3154</v>
      </c>
      <c r="J4088" s="126" t="s">
        <v>3154</v>
      </c>
      <c r="K4088" s="17">
        <f>VLOOKUP(A4088,[4]גיליון1!$A$1574:$P$7681,10,0)</f>
        <v>0</v>
      </c>
      <c r="L4088" s="17">
        <f>VLOOKUP(A4088,'[2]2023'!$A$9:$I$7853,9,0)</f>
        <v>0</v>
      </c>
      <c r="M4088" s="18">
        <f>VLOOKUP(A4088,[3]data1683177749303!$A$2:$J$6448,10,0)</f>
        <v>0</v>
      </c>
    </row>
    <row r="4089" spans="1:13" ht="15.75" outlineLevel="1">
      <c r="A4089" s="10">
        <v>1812210253</v>
      </c>
      <c r="B4089" s="11">
        <v>253</v>
      </c>
      <c r="C4089" s="19">
        <v>812210</v>
      </c>
      <c r="D4089" s="13">
        <v>1</v>
      </c>
      <c r="E4089" s="136" t="s">
        <v>3154</v>
      </c>
      <c r="F4089" s="15" t="s">
        <v>2014</v>
      </c>
      <c r="G4089" s="137" t="s">
        <v>3154</v>
      </c>
      <c r="H4089" s="13" t="s">
        <v>20</v>
      </c>
      <c r="I4089" s="126" t="s">
        <v>3154</v>
      </c>
      <c r="J4089" s="126" t="s">
        <v>3154</v>
      </c>
      <c r="K4089" s="17">
        <f>VLOOKUP(A4089,[4]גיליון1!$A$1574:$P$7681,10,0)</f>
        <v>0</v>
      </c>
      <c r="L4089" s="17">
        <f>VLOOKUP(A4089,'[2]2023'!$A$9:$I$7853,9,0)</f>
        <v>0</v>
      </c>
      <c r="M4089" s="18">
        <f>VLOOKUP(A4089,[3]data1683177749303!$A$2:$J$6448,10,0)</f>
        <v>0</v>
      </c>
    </row>
    <row r="4090" spans="1:13" ht="15.75" outlineLevel="1">
      <c r="A4090" s="10">
        <v>1812210255</v>
      </c>
      <c r="B4090" s="11">
        <v>255</v>
      </c>
      <c r="C4090" s="19">
        <v>812210</v>
      </c>
      <c r="D4090" s="13">
        <v>1</v>
      </c>
      <c r="E4090" s="136" t="s">
        <v>3154</v>
      </c>
      <c r="F4090" s="15" t="s">
        <v>2015</v>
      </c>
      <c r="G4090" s="137" t="s">
        <v>3154</v>
      </c>
      <c r="H4090" s="13" t="s">
        <v>20</v>
      </c>
      <c r="I4090" s="126" t="s">
        <v>3154</v>
      </c>
      <c r="J4090" s="126" t="s">
        <v>3154</v>
      </c>
      <c r="K4090" s="17">
        <f>VLOOKUP(A4090,[4]גיליון1!$A$1574:$P$7681,10,0)</f>
        <v>0</v>
      </c>
      <c r="L4090" s="17">
        <f>VLOOKUP(A4090,'[2]2023'!$A$9:$I$7853,9,0)</f>
        <v>0</v>
      </c>
      <c r="M4090" s="18">
        <f>VLOOKUP(A4090,[3]data1683177749303!$A$2:$J$6448,10,0)</f>
        <v>0</v>
      </c>
    </row>
    <row r="4091" spans="1:13" ht="15.75" outlineLevel="1">
      <c r="A4091" s="10">
        <v>1812210263</v>
      </c>
      <c r="B4091" s="11">
        <v>263</v>
      </c>
      <c r="C4091" s="19">
        <v>812210</v>
      </c>
      <c r="D4091" s="13">
        <v>1</v>
      </c>
      <c r="E4091" s="136" t="s">
        <v>3154</v>
      </c>
      <c r="F4091" s="15" t="s">
        <v>2017</v>
      </c>
      <c r="G4091" s="137" t="s">
        <v>3154</v>
      </c>
      <c r="H4091" s="13" t="s">
        <v>20</v>
      </c>
      <c r="I4091" s="126" t="s">
        <v>3154</v>
      </c>
      <c r="J4091" s="126" t="s">
        <v>3154</v>
      </c>
      <c r="K4091" s="17">
        <f>VLOOKUP(A4091,[4]גיליון1!$A$1574:$P$7681,10,0)</f>
        <v>0</v>
      </c>
      <c r="L4091" s="17">
        <f>VLOOKUP(A4091,'[2]2023'!$A$9:$I$7853,9,0)</f>
        <v>0</v>
      </c>
      <c r="M4091" s="18">
        <f>VLOOKUP(A4091,[3]data1683177749303!$A$2:$J$6448,10,0)</f>
        <v>0</v>
      </c>
    </row>
    <row r="4092" spans="1:13" ht="15.75" outlineLevel="1">
      <c r="A4092" s="10">
        <v>1812210264</v>
      </c>
      <c r="B4092" s="11">
        <v>264</v>
      </c>
      <c r="C4092" s="19">
        <v>812210</v>
      </c>
      <c r="D4092" s="13">
        <v>1</v>
      </c>
      <c r="E4092" s="136" t="s">
        <v>3154</v>
      </c>
      <c r="F4092" s="15" t="s">
        <v>2043</v>
      </c>
      <c r="G4092" s="137" t="s">
        <v>3154</v>
      </c>
      <c r="H4092" s="13" t="s">
        <v>20</v>
      </c>
      <c r="I4092" s="126" t="s">
        <v>3154</v>
      </c>
      <c r="J4092" s="126" t="s">
        <v>3154</v>
      </c>
      <c r="K4092" s="17">
        <f>VLOOKUP(A4092,[4]גיליון1!$A$1574:$P$7681,10,0)</f>
        <v>0</v>
      </c>
      <c r="L4092" s="17">
        <f>VLOOKUP(A4092,'[2]2023'!$A$9:$I$7853,9,0)</f>
        <v>0</v>
      </c>
      <c r="M4092" s="18">
        <f>VLOOKUP(A4092,[3]data1683177749303!$A$2:$J$6448,10,0)</f>
        <v>0</v>
      </c>
    </row>
    <row r="4093" spans="1:13" ht="15.75" outlineLevel="1">
      <c r="A4093" s="10">
        <v>1812210420</v>
      </c>
      <c r="B4093" s="11">
        <v>420</v>
      </c>
      <c r="C4093" s="19">
        <v>812210</v>
      </c>
      <c r="D4093" s="13">
        <v>1</v>
      </c>
      <c r="E4093" s="136" t="s">
        <v>3154</v>
      </c>
      <c r="F4093" s="15" t="s">
        <v>33</v>
      </c>
      <c r="G4093" s="137" t="s">
        <v>3154</v>
      </c>
      <c r="H4093" s="13" t="s">
        <v>34</v>
      </c>
      <c r="I4093" s="16">
        <f>K4093/L4093-1</f>
        <v>0</v>
      </c>
      <c r="J4093" s="126" t="s">
        <v>3154</v>
      </c>
      <c r="K4093" s="17">
        <f>VLOOKUP(A4093,[4]גיליון1!$A$1574:$P$7681,10,0)</f>
        <v>3000</v>
      </c>
      <c r="L4093" s="17">
        <f>VLOOKUP(A4093,'[2]2023'!$A$9:$I$7853,9,0)</f>
        <v>3000</v>
      </c>
      <c r="M4093" s="18">
        <f>VLOOKUP(A4093,[3]data1683177749303!$A$2:$J$6448,10,0)</f>
        <v>2267.84</v>
      </c>
    </row>
    <row r="4094" spans="1:13" ht="15.75" outlineLevel="1">
      <c r="A4094" s="10">
        <v>1812210430</v>
      </c>
      <c r="B4094" s="11">
        <v>430</v>
      </c>
      <c r="C4094" s="19">
        <v>812210</v>
      </c>
      <c r="D4094" s="13">
        <v>1</v>
      </c>
      <c r="E4094" s="136" t="s">
        <v>3154</v>
      </c>
      <c r="F4094" s="15" t="s">
        <v>2019</v>
      </c>
      <c r="G4094" s="137" t="s">
        <v>3154</v>
      </c>
      <c r="H4094" s="13" t="s">
        <v>34</v>
      </c>
      <c r="I4094" s="126" t="s">
        <v>3154</v>
      </c>
      <c r="J4094" s="126" t="s">
        <v>3154</v>
      </c>
      <c r="K4094" s="17">
        <f>VLOOKUP(A4094,[4]גיליון1!$A$1574:$P$7681,10,0)</f>
        <v>0</v>
      </c>
      <c r="L4094" s="17">
        <f>VLOOKUP(A4094,'[2]2023'!$A$9:$I$7853,9,0)</f>
        <v>0</v>
      </c>
      <c r="M4094" s="18">
        <f>VLOOKUP(A4094,[3]data1683177749303!$A$2:$J$6448,10,0)</f>
        <v>0</v>
      </c>
    </row>
    <row r="4095" spans="1:13" ht="15.75" outlineLevel="1">
      <c r="A4095" s="10">
        <v>1812210431</v>
      </c>
      <c r="B4095" s="11">
        <v>431</v>
      </c>
      <c r="C4095" s="19">
        <v>812210</v>
      </c>
      <c r="D4095" s="13">
        <v>1</v>
      </c>
      <c r="E4095" s="136" t="s">
        <v>3154</v>
      </c>
      <c r="F4095" s="15" t="s">
        <v>36</v>
      </c>
      <c r="G4095" s="137" t="s">
        <v>3154</v>
      </c>
      <c r="H4095" s="13" t="s">
        <v>31</v>
      </c>
      <c r="I4095" s="126" t="s">
        <v>3154</v>
      </c>
      <c r="J4095" s="126" t="s">
        <v>3154</v>
      </c>
      <c r="K4095" s="17">
        <f>VLOOKUP(A4095,[4]גיליון1!$A$1574:$P$7681,10,0)</f>
        <v>0</v>
      </c>
      <c r="L4095" s="17">
        <f>VLOOKUP(A4095,'[2]2023'!$A$9:$I$7853,9,0)</f>
        <v>0</v>
      </c>
      <c r="M4095" s="18">
        <f>VLOOKUP(A4095,[3]data1683177749303!$A$2:$J$6448,10,0)</f>
        <v>0</v>
      </c>
    </row>
    <row r="4096" spans="1:13" ht="15.75" outlineLevel="1">
      <c r="A4096" s="10">
        <v>1812210432</v>
      </c>
      <c r="B4096" s="11">
        <v>432</v>
      </c>
      <c r="C4096" s="19">
        <v>812210</v>
      </c>
      <c r="D4096" s="13">
        <v>1</v>
      </c>
      <c r="E4096" s="136" t="s">
        <v>3154</v>
      </c>
      <c r="F4096" s="15" t="s">
        <v>37</v>
      </c>
      <c r="G4096" s="137" t="s">
        <v>3154</v>
      </c>
      <c r="H4096" s="13" t="s">
        <v>31</v>
      </c>
      <c r="I4096" s="126" t="s">
        <v>3154</v>
      </c>
      <c r="J4096" s="126" t="s">
        <v>3154</v>
      </c>
      <c r="K4096" s="17">
        <f>VLOOKUP(A4096,[4]גיליון1!$A$1574:$P$7681,10,0)</f>
        <v>0</v>
      </c>
      <c r="L4096" s="17">
        <f>VLOOKUP(A4096,'[2]2023'!$A$9:$I$7853,9,0)</f>
        <v>0</v>
      </c>
      <c r="M4096" s="18">
        <f>VLOOKUP(A4096,[3]data1683177749303!$A$2:$J$6448,10,0)</f>
        <v>0</v>
      </c>
    </row>
    <row r="4097" spans="1:13" ht="15.75" outlineLevel="1">
      <c r="A4097" s="10">
        <v>1812210433</v>
      </c>
      <c r="B4097" s="11">
        <v>433</v>
      </c>
      <c r="C4097" s="19">
        <v>812210</v>
      </c>
      <c r="D4097" s="13">
        <v>1</v>
      </c>
      <c r="E4097" s="136" t="s">
        <v>3154</v>
      </c>
      <c r="F4097" s="15" t="s">
        <v>2044</v>
      </c>
      <c r="G4097" s="137" t="s">
        <v>3154</v>
      </c>
      <c r="H4097" s="13" t="s">
        <v>34</v>
      </c>
      <c r="I4097" s="16">
        <f>K4097/L4097-1</f>
        <v>-9.9999999999999978E-2</v>
      </c>
      <c r="J4097" s="126" t="s">
        <v>3154</v>
      </c>
      <c r="K4097" s="17">
        <f>VLOOKUP(A4097,[4]גיליון1!$A$1574:$P$7681,10,0)</f>
        <v>22500</v>
      </c>
      <c r="L4097" s="17">
        <f>VLOOKUP(A4097,'[2]2023'!$A$9:$I$7853,9,0)</f>
        <v>25000</v>
      </c>
      <c r="M4097" s="18">
        <f>VLOOKUP(A4097,[3]data1683177749303!$A$2:$J$6448,10,0)</f>
        <v>21280</v>
      </c>
    </row>
    <row r="4098" spans="1:13" ht="15.75" outlineLevel="1">
      <c r="A4098" s="10">
        <v>1812210434</v>
      </c>
      <c r="B4098" s="11">
        <v>434</v>
      </c>
      <c r="C4098" s="19">
        <v>812210</v>
      </c>
      <c r="D4098" s="13">
        <v>1</v>
      </c>
      <c r="E4098" s="136" t="s">
        <v>3154</v>
      </c>
      <c r="F4098" s="15" t="s">
        <v>39</v>
      </c>
      <c r="G4098" s="137" t="s">
        <v>3154</v>
      </c>
      <c r="H4098" s="13" t="s">
        <v>34</v>
      </c>
      <c r="I4098" s="16">
        <f>K4098/L4098-1</f>
        <v>-5.2631578947368474E-2</v>
      </c>
      <c r="J4098" s="126" t="s">
        <v>3154</v>
      </c>
      <c r="K4098" s="17">
        <f>VLOOKUP(A4098,[4]גיליון1!$A$1574:$P$7681,10,0)</f>
        <v>1800</v>
      </c>
      <c r="L4098" s="17">
        <f>VLOOKUP(A4098,'[2]2023'!$A$9:$I$7853,9,0)</f>
        <v>1900</v>
      </c>
      <c r="M4098" s="18">
        <f>VLOOKUP(A4098,[3]data1683177749303!$A$2:$J$6448,10,0)</f>
        <v>0</v>
      </c>
    </row>
    <row r="4099" spans="1:13" ht="15.75" outlineLevel="1">
      <c r="A4099" s="10">
        <v>1812210437</v>
      </c>
      <c r="B4099" s="11">
        <v>437</v>
      </c>
      <c r="C4099" s="19">
        <v>812210</v>
      </c>
      <c r="D4099" s="13">
        <v>1</v>
      </c>
      <c r="E4099" s="136" t="s">
        <v>3154</v>
      </c>
      <c r="F4099" s="15" t="s">
        <v>42</v>
      </c>
      <c r="G4099" s="137" t="s">
        <v>3154</v>
      </c>
      <c r="H4099" s="13" t="s">
        <v>31</v>
      </c>
      <c r="I4099" s="126" t="s">
        <v>3154</v>
      </c>
      <c r="J4099" s="126" t="s">
        <v>3154</v>
      </c>
      <c r="K4099" s="17">
        <f>VLOOKUP(A4099,[4]גיליון1!$A$1574:$P$7681,10,0)</f>
        <v>0</v>
      </c>
      <c r="L4099" s="17">
        <f>VLOOKUP(A4099,'[2]2023'!$A$9:$I$7853,9,0)</f>
        <v>0</v>
      </c>
      <c r="M4099" s="18">
        <f>VLOOKUP(A4099,[3]data1683177749303!$A$2:$J$6448,10,0)</f>
        <v>0</v>
      </c>
    </row>
    <row r="4100" spans="1:13" ht="15.75" outlineLevel="1">
      <c r="A4100" s="10">
        <v>1812210441</v>
      </c>
      <c r="B4100" s="11">
        <v>441</v>
      </c>
      <c r="C4100" s="19">
        <v>812210</v>
      </c>
      <c r="D4100" s="13">
        <v>1</v>
      </c>
      <c r="E4100" s="136" t="s">
        <v>3154</v>
      </c>
      <c r="F4100" s="15" t="s">
        <v>45</v>
      </c>
      <c r="G4100" s="137" t="s">
        <v>3154</v>
      </c>
      <c r="H4100" s="13" t="s">
        <v>31</v>
      </c>
      <c r="I4100" s="126" t="s">
        <v>3154</v>
      </c>
      <c r="J4100" s="126" t="s">
        <v>3154</v>
      </c>
      <c r="K4100" s="17">
        <f>VLOOKUP(A4100,[4]גיליון1!$A$1574:$P$7681,10,0)</f>
        <v>0</v>
      </c>
      <c r="L4100" s="17">
        <f>VLOOKUP(A4100,'[2]2023'!$A$9:$I$7853,9,0)</f>
        <v>0</v>
      </c>
      <c r="M4100" s="18">
        <f>VLOOKUP(A4100,[3]data1683177749303!$A$2:$J$6448,10,0)</f>
        <v>0</v>
      </c>
    </row>
    <row r="4101" spans="1:13" ht="15.75" outlineLevel="1">
      <c r="A4101" s="10">
        <v>1812210450</v>
      </c>
      <c r="B4101" s="11">
        <v>450</v>
      </c>
      <c r="C4101" s="19">
        <v>812210</v>
      </c>
      <c r="D4101" s="13">
        <v>1</v>
      </c>
      <c r="E4101" s="136" t="s">
        <v>3154</v>
      </c>
      <c r="F4101" s="15" t="s">
        <v>1483</v>
      </c>
      <c r="G4101" s="137" t="s">
        <v>3154</v>
      </c>
      <c r="H4101" s="13" t="s">
        <v>34</v>
      </c>
      <c r="I4101" s="126" t="s">
        <v>3154</v>
      </c>
      <c r="J4101" s="126" t="s">
        <v>3154</v>
      </c>
      <c r="K4101" s="17">
        <f>VLOOKUP(A4101,[4]גיליון1!$A$1574:$P$7681,10,0)</f>
        <v>0</v>
      </c>
      <c r="L4101" s="17">
        <f>VLOOKUP(A4101,'[2]2023'!$A$9:$I$7853,9,0)</f>
        <v>0</v>
      </c>
      <c r="M4101" s="18">
        <f>VLOOKUP(A4101,[3]data1683177749303!$A$2:$J$6448,10,0)</f>
        <v>0</v>
      </c>
    </row>
    <row r="4102" spans="1:13" ht="15.75" outlineLevel="1">
      <c r="A4102" s="10">
        <v>1812210540</v>
      </c>
      <c r="B4102" s="11">
        <v>540</v>
      </c>
      <c r="C4102" s="19">
        <v>812210</v>
      </c>
      <c r="D4102" s="13">
        <v>1</v>
      </c>
      <c r="E4102" s="136" t="s">
        <v>3154</v>
      </c>
      <c r="F4102" s="15" t="s">
        <v>53</v>
      </c>
      <c r="G4102" s="137" t="s">
        <v>3154</v>
      </c>
      <c r="H4102" s="13" t="s">
        <v>34</v>
      </c>
      <c r="I4102" s="16">
        <f>K4102/L4102-1</f>
        <v>0</v>
      </c>
      <c r="J4102" s="126" t="s">
        <v>3154</v>
      </c>
      <c r="K4102" s="17">
        <f>VLOOKUP(A4102,[4]גיליון1!$A$1574:$P$7681,10,0)</f>
        <v>20000</v>
      </c>
      <c r="L4102" s="17">
        <f>VLOOKUP(A4102,'[2]2023'!$A$9:$I$7853,9,0)</f>
        <v>20000</v>
      </c>
      <c r="M4102" s="18">
        <f>VLOOKUP(A4102,[3]data1683177749303!$A$2:$J$6448,10,0)</f>
        <v>20340</v>
      </c>
    </row>
    <row r="4103" spans="1:13" ht="15.75" outlineLevel="1">
      <c r="A4103" s="10">
        <v>1812210544</v>
      </c>
      <c r="B4103" s="11">
        <v>544</v>
      </c>
      <c r="C4103" s="19">
        <v>812210</v>
      </c>
      <c r="D4103" s="13">
        <v>1</v>
      </c>
      <c r="E4103" s="136" t="s">
        <v>3154</v>
      </c>
      <c r="F4103" s="15" t="s">
        <v>56</v>
      </c>
      <c r="G4103" s="137" t="s">
        <v>3154</v>
      </c>
      <c r="H4103" s="13" t="s">
        <v>31</v>
      </c>
      <c r="I4103" s="126" t="s">
        <v>3154</v>
      </c>
      <c r="J4103" s="126" t="s">
        <v>3154</v>
      </c>
      <c r="K4103" s="17">
        <f>VLOOKUP(A4103,[4]גיליון1!$A$1574:$P$7681,10,0)</f>
        <v>0</v>
      </c>
      <c r="L4103" s="17">
        <f>VLOOKUP(A4103,'[2]2023'!$A$9:$I$7853,9,0)</f>
        <v>0</v>
      </c>
      <c r="M4103" s="18">
        <f>VLOOKUP(A4103,[3]data1683177749303!$A$2:$J$6448,10,0)</f>
        <v>0</v>
      </c>
    </row>
    <row r="4104" spans="1:13" ht="15.75" outlineLevel="1">
      <c r="A4104" s="10">
        <v>1812210561</v>
      </c>
      <c r="B4104" s="11">
        <v>561</v>
      </c>
      <c r="C4104" s="19">
        <v>812210</v>
      </c>
      <c r="D4104" s="13">
        <v>1</v>
      </c>
      <c r="E4104" s="136" t="s">
        <v>3154</v>
      </c>
      <c r="F4104" s="15" t="s">
        <v>59</v>
      </c>
      <c r="G4104" s="137" t="s">
        <v>3154</v>
      </c>
      <c r="H4104" s="13" t="s">
        <v>34</v>
      </c>
      <c r="I4104" s="126" t="s">
        <v>3154</v>
      </c>
      <c r="J4104" s="126" t="s">
        <v>3154</v>
      </c>
      <c r="K4104" s="17">
        <f>VLOOKUP(A4104,[4]גיליון1!$A$1574:$P$7681,10,0)</f>
        <v>0</v>
      </c>
      <c r="L4104" s="17">
        <f>VLOOKUP(A4104,'[2]2023'!$A$9:$I$7853,9,0)</f>
        <v>0</v>
      </c>
      <c r="M4104" s="18">
        <f>VLOOKUP(A4104,[3]data1683177749303!$A$2:$J$6448,10,0)</f>
        <v>0</v>
      </c>
    </row>
    <row r="4105" spans="1:13" ht="15.75" outlineLevel="1">
      <c r="A4105" s="10">
        <v>1812210710</v>
      </c>
      <c r="B4105" s="11">
        <v>710</v>
      </c>
      <c r="C4105" s="19">
        <v>812210</v>
      </c>
      <c r="D4105" s="13">
        <v>1</v>
      </c>
      <c r="E4105" s="136" t="s">
        <v>3154</v>
      </c>
      <c r="F4105" s="15" t="s">
        <v>62</v>
      </c>
      <c r="G4105" s="137" t="s">
        <v>3154</v>
      </c>
      <c r="H4105" s="13" t="s">
        <v>34</v>
      </c>
      <c r="I4105" s="16">
        <f>K4105/L4105-1</f>
        <v>-1</v>
      </c>
      <c r="J4105" s="126" t="s">
        <v>3154</v>
      </c>
      <c r="K4105" s="17">
        <f>VLOOKUP(A4105,[4]גיליון1!$A$1574:$P$7681,10,0)</f>
        <v>0</v>
      </c>
      <c r="L4105" s="17">
        <f>VLOOKUP(A4105,'[2]2023'!$A$9:$I$7853,9,0)</f>
        <v>6700</v>
      </c>
      <c r="M4105" s="18">
        <f>VLOOKUP(A4105,[3]data1683177749303!$A$2:$J$6448,10,0)</f>
        <v>6700</v>
      </c>
    </row>
    <row r="4106" spans="1:13" ht="15.75" outlineLevel="1">
      <c r="A4106" s="10">
        <v>1812210721</v>
      </c>
      <c r="B4106" s="11">
        <v>721</v>
      </c>
      <c r="C4106" s="19">
        <v>812210</v>
      </c>
      <c r="D4106" s="13">
        <v>1</v>
      </c>
      <c r="E4106" s="136" t="s">
        <v>3154</v>
      </c>
      <c r="F4106" s="15" t="s">
        <v>63</v>
      </c>
      <c r="G4106" s="137" t="s">
        <v>3154</v>
      </c>
      <c r="H4106" s="13" t="s">
        <v>34</v>
      </c>
      <c r="I4106" s="126" t="s">
        <v>3154</v>
      </c>
      <c r="J4106" s="126" t="s">
        <v>3154</v>
      </c>
      <c r="K4106" s="17">
        <f>VLOOKUP(A4106,[4]גיליון1!$A$1574:$P$7681,10,0)</f>
        <v>0</v>
      </c>
      <c r="L4106" s="17">
        <f>VLOOKUP(A4106,'[2]2023'!$A$9:$I$7853,9,0)</f>
        <v>0</v>
      </c>
      <c r="M4106" s="18">
        <f>VLOOKUP(A4106,[3]data1683177749303!$A$2:$J$6448,10,0)</f>
        <v>0</v>
      </c>
    </row>
    <row r="4107" spans="1:13" ht="15.75" outlineLevel="1">
      <c r="A4107" s="10">
        <v>1812210723</v>
      </c>
      <c r="B4107" s="11">
        <v>723</v>
      </c>
      <c r="C4107" s="19">
        <v>812210</v>
      </c>
      <c r="D4107" s="13">
        <v>1</v>
      </c>
      <c r="E4107" s="136" t="s">
        <v>3154</v>
      </c>
      <c r="F4107" s="15" t="s">
        <v>2025</v>
      </c>
      <c r="G4107" s="137" t="s">
        <v>3154</v>
      </c>
      <c r="H4107" s="13" t="s">
        <v>34</v>
      </c>
      <c r="I4107" s="16">
        <f>K4107/L4107-1</f>
        <v>3.499999999999992E-2</v>
      </c>
      <c r="J4107" s="126" t="s">
        <v>3154</v>
      </c>
      <c r="K4107" s="17">
        <f>VLOOKUP(A4107,[4]גיליון1!$A$1574:$P$7681,10,0)</f>
        <v>103500</v>
      </c>
      <c r="L4107" s="17">
        <f>VLOOKUP(A4107,'[2]2023'!$A$9:$I$7853,9,0)</f>
        <v>100000</v>
      </c>
      <c r="M4107" s="18">
        <f>VLOOKUP(A4107,[3]data1683177749303!$A$2:$J$6448,10,0)</f>
        <v>117580</v>
      </c>
    </row>
    <row r="4108" spans="1:13" ht="15.75" outlineLevel="1">
      <c r="A4108" s="10">
        <v>1812210724</v>
      </c>
      <c r="B4108" s="11">
        <v>724</v>
      </c>
      <c r="C4108" s="19">
        <v>812210</v>
      </c>
      <c r="D4108" s="13">
        <v>1</v>
      </c>
      <c r="E4108" s="136" t="s">
        <v>3154</v>
      </c>
      <c r="F4108" s="15" t="s">
        <v>2026</v>
      </c>
      <c r="G4108" s="137" t="s">
        <v>3154</v>
      </c>
      <c r="H4108" s="13" t="s">
        <v>34</v>
      </c>
      <c r="I4108" s="126" t="s">
        <v>3154</v>
      </c>
      <c r="J4108" s="126" t="s">
        <v>3154</v>
      </c>
      <c r="K4108" s="17">
        <f>VLOOKUP(A4108,[4]גיליון1!$A$1574:$P$7681,10,0)</f>
        <v>0</v>
      </c>
      <c r="L4108" s="17">
        <f>VLOOKUP(A4108,'[2]2023'!$A$9:$I$7853,9,0)</f>
        <v>0</v>
      </c>
      <c r="M4108" s="18">
        <f>VLOOKUP(A4108,[3]data1683177749303!$A$2:$J$6448,10,0)</f>
        <v>0</v>
      </c>
    </row>
    <row r="4109" spans="1:13" ht="15.75" outlineLevel="1">
      <c r="A4109" s="10">
        <v>1812210742</v>
      </c>
      <c r="B4109" s="11">
        <v>742</v>
      </c>
      <c r="C4109" s="19">
        <v>812210</v>
      </c>
      <c r="D4109" s="13">
        <v>1</v>
      </c>
      <c r="E4109" s="136" t="s">
        <v>3154</v>
      </c>
      <c r="F4109" s="15" t="s">
        <v>65</v>
      </c>
      <c r="G4109" s="137" t="s">
        <v>3154</v>
      </c>
      <c r="H4109" s="13" t="s">
        <v>34</v>
      </c>
      <c r="I4109" s="126" t="s">
        <v>3154</v>
      </c>
      <c r="J4109" s="126" t="s">
        <v>3154</v>
      </c>
      <c r="K4109" s="17">
        <f>VLOOKUP(A4109,[4]גיליון1!$A$1574:$P$7681,10,0)</f>
        <v>0</v>
      </c>
      <c r="L4109" s="17">
        <f>VLOOKUP(A4109,'[2]2023'!$A$9:$I$7853,9,0)</f>
        <v>0</v>
      </c>
      <c r="M4109" s="18">
        <f>VLOOKUP(A4109,[3]data1683177749303!$A$2:$J$6448,10,0)</f>
        <v>0</v>
      </c>
    </row>
    <row r="4110" spans="1:13" ht="15.75" outlineLevel="1">
      <c r="A4110" s="10">
        <v>1812210745</v>
      </c>
      <c r="B4110" s="11">
        <v>745</v>
      </c>
      <c r="C4110" s="19">
        <v>812210</v>
      </c>
      <c r="D4110" s="13">
        <v>1</v>
      </c>
      <c r="E4110" s="136" t="s">
        <v>3154</v>
      </c>
      <c r="F4110" s="15" t="s">
        <v>66</v>
      </c>
      <c r="G4110" s="137" t="s">
        <v>3154</v>
      </c>
      <c r="H4110" s="13" t="s">
        <v>31</v>
      </c>
      <c r="I4110" s="126" t="s">
        <v>3154</v>
      </c>
      <c r="J4110" s="126" t="s">
        <v>3154</v>
      </c>
      <c r="K4110" s="17">
        <f>VLOOKUP(A4110,[4]גיליון1!$A$1574:$P$7681,10,0)</f>
        <v>0</v>
      </c>
      <c r="L4110" s="17">
        <f>VLOOKUP(A4110,'[2]2023'!$A$9:$I$7853,9,0)</f>
        <v>0</v>
      </c>
      <c r="M4110" s="18">
        <f>VLOOKUP(A4110,[3]data1683177749303!$A$2:$J$6448,10,0)</f>
        <v>0</v>
      </c>
    </row>
    <row r="4111" spans="1:13" ht="15.75" outlineLevel="1">
      <c r="A4111" s="10">
        <v>1812210751</v>
      </c>
      <c r="B4111" s="11">
        <v>751</v>
      </c>
      <c r="C4111" s="19">
        <v>812210</v>
      </c>
      <c r="D4111" s="13">
        <v>1</v>
      </c>
      <c r="E4111" s="136" t="s">
        <v>3154</v>
      </c>
      <c r="F4111" s="15" t="s">
        <v>68</v>
      </c>
      <c r="G4111" s="137" t="s">
        <v>3154</v>
      </c>
      <c r="H4111" s="13" t="s">
        <v>34</v>
      </c>
      <c r="I4111" s="126" t="s">
        <v>3154</v>
      </c>
      <c r="J4111" s="126" t="s">
        <v>3154</v>
      </c>
      <c r="K4111" s="17">
        <f>VLOOKUP(A4111,[4]גיליון1!$A$1574:$P$7681,10,0)</f>
        <v>0</v>
      </c>
      <c r="L4111" s="17">
        <f>VLOOKUP(A4111,'[2]2023'!$A$9:$I$7853,9,0)</f>
        <v>0</v>
      </c>
      <c r="M4111" s="18">
        <f>VLOOKUP(A4111,[3]data1683177749303!$A$2:$J$6448,10,0)</f>
        <v>0</v>
      </c>
    </row>
    <row r="4112" spans="1:13" ht="15.75" outlineLevel="1">
      <c r="A4112" s="10">
        <v>1812210753</v>
      </c>
      <c r="B4112" s="11">
        <v>753</v>
      </c>
      <c r="C4112" s="19">
        <v>812210</v>
      </c>
      <c r="D4112" s="13">
        <v>1</v>
      </c>
      <c r="E4112" s="136" t="s">
        <v>3154</v>
      </c>
      <c r="F4112" s="15" t="s">
        <v>2014</v>
      </c>
      <c r="G4112" s="137" t="s">
        <v>3154</v>
      </c>
      <c r="H4112" s="13" t="s">
        <v>31</v>
      </c>
      <c r="I4112" s="126" t="s">
        <v>3154</v>
      </c>
      <c r="J4112" s="126" t="s">
        <v>3154</v>
      </c>
      <c r="K4112" s="17">
        <f>VLOOKUP(A4112,[4]גיליון1!$A$1574:$P$7681,10,0)</f>
        <v>0</v>
      </c>
      <c r="L4112" s="17">
        <f>VLOOKUP(A4112,'[2]2023'!$A$9:$I$7853,9,0)</f>
        <v>0</v>
      </c>
      <c r="M4112" s="18">
        <f>VLOOKUP(A4112,[3]data1683177749303!$A$2:$J$6448,10,0)</f>
        <v>0</v>
      </c>
    </row>
    <row r="4113" spans="1:13" ht="15.75" outlineLevel="1">
      <c r="A4113" s="10">
        <v>1812210755</v>
      </c>
      <c r="B4113" s="11">
        <v>755</v>
      </c>
      <c r="C4113" s="19">
        <v>812210</v>
      </c>
      <c r="D4113" s="13">
        <v>1</v>
      </c>
      <c r="E4113" s="136" t="s">
        <v>3154</v>
      </c>
      <c r="F4113" s="15" t="s">
        <v>2015</v>
      </c>
      <c r="G4113" s="137" t="s">
        <v>3154</v>
      </c>
      <c r="H4113" s="13" t="s">
        <v>31</v>
      </c>
      <c r="I4113" s="126" t="s">
        <v>3154</v>
      </c>
      <c r="J4113" s="126" t="s">
        <v>3154</v>
      </c>
      <c r="K4113" s="17">
        <f>VLOOKUP(A4113,[4]גיליון1!$A$1574:$P$7681,10,0)</f>
        <v>0</v>
      </c>
      <c r="L4113" s="17">
        <f>VLOOKUP(A4113,'[2]2023'!$A$9:$I$7853,9,0)</f>
        <v>0</v>
      </c>
      <c r="M4113" s="18">
        <f>VLOOKUP(A4113,[3]data1683177749303!$A$2:$J$6448,10,0)</f>
        <v>0</v>
      </c>
    </row>
    <row r="4114" spans="1:13" ht="15.75" outlineLevel="1">
      <c r="A4114" s="10">
        <v>1812210757</v>
      </c>
      <c r="B4114" s="11">
        <v>757</v>
      </c>
      <c r="C4114" s="19">
        <v>812210</v>
      </c>
      <c r="D4114" s="13">
        <v>1</v>
      </c>
      <c r="E4114" s="136" t="s">
        <v>3154</v>
      </c>
      <c r="F4114" s="15" t="s">
        <v>2030</v>
      </c>
      <c r="G4114" s="137" t="s">
        <v>3154</v>
      </c>
      <c r="H4114" s="13" t="s">
        <v>31</v>
      </c>
      <c r="I4114" s="16">
        <f>K4114/L4114-1</f>
        <v>0.50266803659021608</v>
      </c>
      <c r="J4114" s="126" t="s">
        <v>3154</v>
      </c>
      <c r="K4114" s="17">
        <f>VLOOKUP(A4114,[4]גיליון1!$A$1574:$P$7681,10,0)</f>
        <v>9067700</v>
      </c>
      <c r="L4114" s="17">
        <f>VLOOKUP(A4114,'[2]2023'!$A$9:$I$7853,9,0)</f>
        <v>6034400</v>
      </c>
      <c r="M4114" s="18">
        <f>VLOOKUP(A4114,[3]data1683177749303!$A$2:$J$6448,10,0)</f>
        <v>6707989.0499999998</v>
      </c>
    </row>
    <row r="4115" spans="1:13" ht="15.75" outlineLevel="1">
      <c r="A4115" s="10">
        <v>1812210759</v>
      </c>
      <c r="B4115" s="11">
        <v>759</v>
      </c>
      <c r="C4115" s="19">
        <v>812210</v>
      </c>
      <c r="D4115" s="13">
        <v>1</v>
      </c>
      <c r="E4115" s="136" t="s">
        <v>3154</v>
      </c>
      <c r="F4115" s="15" t="s">
        <v>1970</v>
      </c>
      <c r="G4115" s="137" t="s">
        <v>3154</v>
      </c>
      <c r="H4115" s="13" t="s">
        <v>20</v>
      </c>
      <c r="I4115" s="16">
        <f>K4115/L4115-1</f>
        <v>0.98053245088393992</v>
      </c>
      <c r="J4115" s="126" t="s">
        <v>3154</v>
      </c>
      <c r="K4115" s="17">
        <f>VLOOKUP(A4115,[4]גיליון1!$A$1574:$P$7681,10,0)</f>
        <v>6643300</v>
      </c>
      <c r="L4115" s="17">
        <f>VLOOKUP(A4115,'[2]2023'!$A$9:$I$7853,9,0)</f>
        <v>3354300</v>
      </c>
      <c r="M4115" s="18">
        <f>VLOOKUP(A4115,[3]data1683177749303!$A$2:$J$6448,10,0)</f>
        <v>5559414</v>
      </c>
    </row>
    <row r="4116" spans="1:13" ht="15" customHeight="1" outlineLevel="1">
      <c r="A4116" s="10">
        <v>1812210763</v>
      </c>
      <c r="B4116" s="11">
        <v>763</v>
      </c>
      <c r="C4116" s="19">
        <v>812210</v>
      </c>
      <c r="D4116" s="13">
        <v>1</v>
      </c>
      <c r="E4116" s="136" t="s">
        <v>3154</v>
      </c>
      <c r="F4116" s="15" t="s">
        <v>2017</v>
      </c>
      <c r="G4116" s="137" t="s">
        <v>3154</v>
      </c>
      <c r="H4116" s="13" t="s">
        <v>31</v>
      </c>
      <c r="I4116" s="126" t="s">
        <v>3154</v>
      </c>
      <c r="J4116" s="126" t="s">
        <v>3154</v>
      </c>
      <c r="K4116" s="17">
        <f>VLOOKUP(A4116,[4]גיליון1!$A$1574:$P$7681,10,0)</f>
        <v>0</v>
      </c>
      <c r="L4116" s="17">
        <f>VLOOKUP(A4116,'[2]2023'!$A$9:$I$7853,9,0)</f>
        <v>0</v>
      </c>
      <c r="M4116" s="18">
        <f>VLOOKUP(A4116,[3]data1683177749303!$A$2:$J$6448,10,0)</f>
        <v>0</v>
      </c>
    </row>
    <row r="4117" spans="1:13" ht="15.75" outlineLevel="1">
      <c r="A4117" s="10">
        <v>1812210764</v>
      </c>
      <c r="B4117" s="11">
        <v>764</v>
      </c>
      <c r="C4117" s="19">
        <v>812210</v>
      </c>
      <c r="D4117" s="13">
        <v>1</v>
      </c>
      <c r="E4117" s="136" t="s">
        <v>3154</v>
      </c>
      <c r="F4117" s="15" t="s">
        <v>2043</v>
      </c>
      <c r="G4117" s="137" t="s">
        <v>3154</v>
      </c>
      <c r="H4117" s="13" t="s">
        <v>31</v>
      </c>
      <c r="I4117" s="126" t="s">
        <v>3154</v>
      </c>
      <c r="J4117" s="126" t="s">
        <v>3154</v>
      </c>
      <c r="K4117" s="17">
        <f>VLOOKUP(A4117,[4]גיליון1!$A$1574:$P$7681,10,0)</f>
        <v>0</v>
      </c>
      <c r="L4117" s="17">
        <f>VLOOKUP(A4117,'[2]2023'!$A$9:$I$7853,9,0)</f>
        <v>0</v>
      </c>
      <c r="M4117" s="18">
        <f>VLOOKUP(A4117,[3]data1683177749303!$A$2:$J$6448,10,0)</f>
        <v>0</v>
      </c>
    </row>
    <row r="4118" spans="1:13" ht="15.75" outlineLevel="1">
      <c r="A4118" s="10">
        <v>1812210781</v>
      </c>
      <c r="B4118" s="11">
        <v>781</v>
      </c>
      <c r="C4118" s="19">
        <v>812210</v>
      </c>
      <c r="D4118" s="13">
        <v>1</v>
      </c>
      <c r="E4118" s="136" t="s">
        <v>3154</v>
      </c>
      <c r="F4118" s="15" t="s">
        <v>2045</v>
      </c>
      <c r="G4118" s="137" t="s">
        <v>3154</v>
      </c>
      <c r="H4118" s="13" t="s">
        <v>34</v>
      </c>
      <c r="I4118" s="126" t="s">
        <v>3154</v>
      </c>
      <c r="J4118" s="126" t="s">
        <v>3154</v>
      </c>
      <c r="K4118" s="17">
        <f>VLOOKUP(A4118,[4]גיליון1!$A$1574:$P$7681,10,0)</f>
        <v>0</v>
      </c>
      <c r="L4118" s="17">
        <f>VLOOKUP(A4118,'[2]2023'!$A$9:$I$7853,9,0)</f>
        <v>0</v>
      </c>
      <c r="M4118" s="18">
        <f>VLOOKUP(A4118,[3]data1683177749303!$A$2:$J$6448,10,0)</f>
        <v>0</v>
      </c>
    </row>
    <row r="4119" spans="1:13" ht="15.75" outlineLevel="1">
      <c r="A4119" s="10">
        <v>1812210782</v>
      </c>
      <c r="B4119" s="11">
        <v>782</v>
      </c>
      <c r="C4119" s="19">
        <v>812210</v>
      </c>
      <c r="D4119" s="13">
        <v>1</v>
      </c>
      <c r="E4119" s="136" t="s">
        <v>3154</v>
      </c>
      <c r="F4119" s="15" t="s">
        <v>451</v>
      </c>
      <c r="G4119" s="137" t="s">
        <v>3154</v>
      </c>
      <c r="H4119" s="13" t="s">
        <v>31</v>
      </c>
      <c r="I4119" s="16">
        <f>K4119/L4119-1</f>
        <v>0.14231150091950773</v>
      </c>
      <c r="J4119" s="126" t="s">
        <v>3154</v>
      </c>
      <c r="K4119" s="17">
        <v>807500</v>
      </c>
      <c r="L4119" s="17">
        <f>VLOOKUP(A4119,'[2]2023'!$A$9:$I$7853,9,0)</f>
        <v>706900</v>
      </c>
      <c r="M4119" s="18">
        <f>VLOOKUP(A4119,[3]data1683177749303!$A$2:$J$6448,10,0)</f>
        <v>786325.35</v>
      </c>
    </row>
    <row r="4120" spans="1:13" ht="15.75" outlineLevel="1">
      <c r="A4120" s="10">
        <v>1812210783</v>
      </c>
      <c r="B4120" s="11">
        <v>783</v>
      </c>
      <c r="C4120" s="19">
        <v>812210</v>
      </c>
      <c r="D4120" s="13">
        <v>1</v>
      </c>
      <c r="E4120" s="136" t="s">
        <v>3154</v>
      </c>
      <c r="F4120" s="15" t="s">
        <v>2046</v>
      </c>
      <c r="G4120" s="137" t="s">
        <v>3154</v>
      </c>
      <c r="H4120" s="13" t="s">
        <v>34</v>
      </c>
      <c r="I4120" s="126" t="s">
        <v>3154</v>
      </c>
      <c r="J4120" s="126" t="s">
        <v>3154</v>
      </c>
      <c r="K4120" s="17">
        <f>VLOOKUP(A4120,[4]גיליון1!$A$1574:$P$7681,10,0)</f>
        <v>0</v>
      </c>
      <c r="L4120" s="17">
        <f>VLOOKUP(A4120,'[2]2023'!$A$9:$I$7853,9,0)</f>
        <v>0</v>
      </c>
      <c r="M4120" s="18">
        <f>VLOOKUP(A4120,[3]data1683177749303!$A$2:$J$6448,10,0)</f>
        <v>0</v>
      </c>
    </row>
    <row r="4121" spans="1:13" ht="15.75" outlineLevel="1">
      <c r="A4121" s="10">
        <v>1812210931</v>
      </c>
      <c r="B4121" s="11">
        <v>931</v>
      </c>
      <c r="C4121" s="19">
        <v>812210</v>
      </c>
      <c r="D4121" s="13">
        <v>1</v>
      </c>
      <c r="E4121" s="136" t="s">
        <v>3154</v>
      </c>
      <c r="F4121" s="15" t="s">
        <v>2037</v>
      </c>
      <c r="G4121" s="137" t="s">
        <v>3154</v>
      </c>
      <c r="H4121" s="13" t="s">
        <v>31</v>
      </c>
      <c r="I4121" s="16">
        <f>K4121/L4121-1</f>
        <v>0</v>
      </c>
      <c r="J4121" s="126" t="s">
        <v>3154</v>
      </c>
      <c r="K4121" s="17">
        <f>VLOOKUP(A4121,[4]גיליון1!$A$1574:$P$7681,10,0)</f>
        <v>30000</v>
      </c>
      <c r="L4121" s="17">
        <f>VLOOKUP(A4121,'[2]2023'!$A$9:$I$7853,9,0)</f>
        <v>30000</v>
      </c>
      <c r="M4121" s="18">
        <f>VLOOKUP(A4121,[3]data1683177749303!$A$2:$J$6448,10,0)</f>
        <v>4590.7</v>
      </c>
    </row>
    <row r="4122" spans="1:13" ht="15.75" outlineLevel="1">
      <c r="A4122" s="10">
        <v>1812210933</v>
      </c>
      <c r="B4122" s="11">
        <v>933</v>
      </c>
      <c r="C4122" s="19">
        <v>812210</v>
      </c>
      <c r="D4122" s="13">
        <v>1</v>
      </c>
      <c r="E4122" s="136" t="s">
        <v>3154</v>
      </c>
      <c r="F4122" s="15" t="s">
        <v>2039</v>
      </c>
      <c r="G4122" s="137" t="s">
        <v>3154</v>
      </c>
      <c r="H4122" s="13" t="s">
        <v>34</v>
      </c>
      <c r="I4122" s="126" t="s">
        <v>3154</v>
      </c>
      <c r="J4122" s="126" t="s">
        <v>3154</v>
      </c>
      <c r="K4122" s="17">
        <f>VLOOKUP(A4122,[4]גיליון1!$A$1574:$P$7681,10,0)</f>
        <v>0</v>
      </c>
      <c r="L4122" s="17">
        <f>VLOOKUP(A4122,'[2]2023'!$A$9:$I$7853,9,0)</f>
        <v>0</v>
      </c>
      <c r="M4122" s="18">
        <f>VLOOKUP(A4122,[3]data1683177749303!$A$2:$J$6448,10,0)</f>
        <v>0</v>
      </c>
    </row>
    <row r="4123" spans="1:13" ht="15.75" outlineLevel="1">
      <c r="A4123" s="10">
        <v>1812210934</v>
      </c>
      <c r="B4123" s="11">
        <v>934</v>
      </c>
      <c r="C4123" s="19">
        <v>812210</v>
      </c>
      <c r="D4123" s="13">
        <v>1</v>
      </c>
      <c r="E4123" s="136" t="s">
        <v>3154</v>
      </c>
      <c r="F4123" s="15" t="s">
        <v>2040</v>
      </c>
      <c r="G4123" s="137" t="s">
        <v>3154</v>
      </c>
      <c r="H4123" s="13" t="s">
        <v>31</v>
      </c>
      <c r="I4123" s="16">
        <f>K4123/L4123-1</f>
        <v>0.16145833333333326</v>
      </c>
      <c r="J4123" s="126" t="s">
        <v>3154</v>
      </c>
      <c r="K4123" s="17">
        <f>VLOOKUP(A4123,[4]גיליון1!$A$1574:$P$7681,10,0)</f>
        <v>200700</v>
      </c>
      <c r="L4123" s="17">
        <f>VLOOKUP(A4123,'[2]2023'!$A$9:$I$7853,9,0)</f>
        <v>172800</v>
      </c>
      <c r="M4123" s="18">
        <f>VLOOKUP(A4123,[3]data1683177749303!$A$2:$J$6448,10,0)</f>
        <v>181108</v>
      </c>
    </row>
    <row r="4124" spans="1:13" ht="15.75" outlineLevel="1">
      <c r="A4124" s="10">
        <v>1812210935</v>
      </c>
      <c r="B4124" s="11">
        <v>935</v>
      </c>
      <c r="C4124" s="19">
        <v>812210</v>
      </c>
      <c r="D4124" s="13">
        <v>1</v>
      </c>
      <c r="E4124" s="136" t="s">
        <v>3154</v>
      </c>
      <c r="F4124" s="48" t="s">
        <v>460</v>
      </c>
      <c r="G4124" s="165" t="s">
        <v>3154</v>
      </c>
      <c r="H4124" s="13" t="s">
        <v>34</v>
      </c>
      <c r="I4124" s="126" t="s">
        <v>3154</v>
      </c>
      <c r="J4124" s="126" t="s">
        <v>3154</v>
      </c>
      <c r="K4124" s="17">
        <f>VLOOKUP(A4124,[4]גיליון1!$A$1574:$P$7681,10,0)</f>
        <v>0</v>
      </c>
      <c r="L4124" s="17">
        <f>VLOOKUP(A4124,'[2]2023'!$A$9:$I$7853,9,0)</f>
        <v>0</v>
      </c>
      <c r="M4124" s="18">
        <f>VLOOKUP(A4124,[3]data1683177749303!$A$2:$J$6448,10,0)</f>
        <v>0</v>
      </c>
    </row>
    <row r="4125" spans="1:13" ht="16.5" thickBot="1">
      <c r="A4125" s="10">
        <v>1812210961</v>
      </c>
      <c r="B4125" s="11">
        <v>961</v>
      </c>
      <c r="C4125" s="19">
        <v>812210</v>
      </c>
      <c r="D4125" s="13">
        <v>1</v>
      </c>
      <c r="E4125" s="136" t="s">
        <v>3154</v>
      </c>
      <c r="F4125" s="15" t="s">
        <v>79</v>
      </c>
      <c r="G4125" s="137" t="s">
        <v>3154</v>
      </c>
      <c r="H4125" s="13" t="s">
        <v>34</v>
      </c>
      <c r="I4125" s="126" t="s">
        <v>3154</v>
      </c>
      <c r="J4125" s="126" t="s">
        <v>3154</v>
      </c>
      <c r="K4125" s="17">
        <f>VLOOKUP(A4125,[4]גיליון1!$A$1574:$P$7681,10,0)</f>
        <v>0</v>
      </c>
      <c r="L4125" s="17">
        <f>VLOOKUP(A4125,'[2]2023'!$A$9:$I$7853,9,0)</f>
        <v>0</v>
      </c>
      <c r="M4125" s="140" t="s">
        <v>3154</v>
      </c>
    </row>
    <row r="4126" spans="1:13" ht="16.5" outlineLevel="1" thickBot="1">
      <c r="A4126" s="125" t="s">
        <v>3154</v>
      </c>
      <c r="B4126" s="25" t="s">
        <v>2047</v>
      </c>
      <c r="C4126" s="146" t="s">
        <v>3154</v>
      </c>
      <c r="D4126" s="146" t="s">
        <v>3154</v>
      </c>
      <c r="E4126" s="147" t="s">
        <v>3154</v>
      </c>
      <c r="F4126" s="28" t="s">
        <v>457</v>
      </c>
      <c r="G4126" s="153" t="s">
        <v>3154</v>
      </c>
      <c r="H4126" s="146" t="s">
        <v>3154</v>
      </c>
      <c r="I4126" s="29">
        <f>K4126/L4126-1</f>
        <v>0.61519350215002389</v>
      </c>
      <c r="J4126" s="127" t="s">
        <v>3154</v>
      </c>
      <c r="K4126" s="37">
        <f t="shared" ref="K4126:M4126" si="210">SUBTOTAL(9,K4084:K4125)</f>
        <v>16903000</v>
      </c>
      <c r="L4126" s="37">
        <f t="shared" si="210"/>
        <v>10465000</v>
      </c>
      <c r="M4126" s="38">
        <f t="shared" si="210"/>
        <v>13465543.029999999</v>
      </c>
    </row>
    <row r="4127" spans="1:13" ht="15.75" outlineLevel="1">
      <c r="A4127" s="10">
        <v>18123000</v>
      </c>
      <c r="B4127" s="11">
        <v>0</v>
      </c>
      <c r="C4127" s="19">
        <v>812300</v>
      </c>
      <c r="D4127" s="13">
        <v>1</v>
      </c>
      <c r="E4127" s="136" t="s">
        <v>3154</v>
      </c>
      <c r="F4127" s="15" t="s">
        <v>2048</v>
      </c>
      <c r="G4127" s="137" t="s">
        <v>3154</v>
      </c>
      <c r="H4127" s="13" t="s">
        <v>11</v>
      </c>
      <c r="I4127" s="126" t="s">
        <v>3154</v>
      </c>
      <c r="J4127" s="142" t="s">
        <v>3154</v>
      </c>
      <c r="K4127" s="17">
        <f>VLOOKUP(A4127,[4]גיליון1!$A$1574:$P$7681,10,0)</f>
        <v>0</v>
      </c>
      <c r="L4127" s="139" t="s">
        <v>3154</v>
      </c>
      <c r="M4127" s="140" t="s">
        <v>3154</v>
      </c>
    </row>
    <row r="4128" spans="1:13" ht="15.75" outlineLevel="1">
      <c r="A4128" s="10">
        <v>1812300110</v>
      </c>
      <c r="B4128" s="11">
        <v>110</v>
      </c>
      <c r="C4128" s="19">
        <v>812300</v>
      </c>
      <c r="D4128" s="13">
        <v>1</v>
      </c>
      <c r="E4128" s="136" t="s">
        <v>3154</v>
      </c>
      <c r="F4128" s="15" t="s">
        <v>2049</v>
      </c>
      <c r="G4128" s="137" t="s">
        <v>3154</v>
      </c>
      <c r="H4128" s="13" t="s">
        <v>20</v>
      </c>
      <c r="I4128" s="126" t="s">
        <v>3154</v>
      </c>
      <c r="J4128" s="126" t="s">
        <v>3154</v>
      </c>
      <c r="K4128" s="17">
        <f>VLOOKUP(A4128,[4]גיליון1!$A$1574:$P$7681,10,0)</f>
        <v>0</v>
      </c>
      <c r="L4128" s="17">
        <f>VLOOKUP(A4128,'[2]2023'!$A$9:$I$7853,9,0)</f>
        <v>0</v>
      </c>
      <c r="M4128" s="18">
        <f>VLOOKUP(A4128,[3]data1683177749303!$A$2:$J$6448,10,0)</f>
        <v>0</v>
      </c>
    </row>
    <row r="4129" spans="1:13" ht="15.75" outlineLevel="1">
      <c r="A4129" s="10">
        <v>1812300782</v>
      </c>
      <c r="B4129" s="11">
        <v>782</v>
      </c>
      <c r="C4129" s="19">
        <v>812300</v>
      </c>
      <c r="D4129" s="13">
        <v>1</v>
      </c>
      <c r="E4129" s="136" t="s">
        <v>3154</v>
      </c>
      <c r="F4129" s="15" t="s">
        <v>466</v>
      </c>
      <c r="G4129" s="137" t="s">
        <v>3154</v>
      </c>
      <c r="H4129" s="13" t="s">
        <v>34</v>
      </c>
      <c r="I4129" s="126" t="s">
        <v>3154</v>
      </c>
      <c r="J4129" s="126" t="s">
        <v>3154</v>
      </c>
      <c r="K4129" s="17">
        <f>VLOOKUP(A4129,[4]גיליון1!$A$1574:$P$7681,10,0)</f>
        <v>0</v>
      </c>
      <c r="L4129" s="17">
        <f>VLOOKUP(A4129,'[2]2023'!$A$9:$I$7853,9,0)</f>
        <v>0</v>
      </c>
      <c r="M4129" s="18">
        <f>VLOOKUP(A4129,[3]data1683177749303!$A$2:$J$6448,10,0)</f>
        <v>0</v>
      </c>
    </row>
    <row r="4130" spans="1:13" ht="15.75" outlineLevel="1">
      <c r="A4130" s="10">
        <v>1812300783</v>
      </c>
      <c r="B4130" s="11">
        <v>783</v>
      </c>
      <c r="C4130" s="19">
        <v>812300</v>
      </c>
      <c r="D4130" s="13">
        <v>1</v>
      </c>
      <c r="E4130" s="136" t="s">
        <v>3154</v>
      </c>
      <c r="F4130" s="15" t="s">
        <v>2050</v>
      </c>
      <c r="G4130" s="137" t="s">
        <v>3154</v>
      </c>
      <c r="H4130" s="13" t="s">
        <v>34</v>
      </c>
      <c r="I4130" s="126" t="s">
        <v>3154</v>
      </c>
      <c r="J4130" s="126" t="s">
        <v>3154</v>
      </c>
      <c r="K4130" s="17">
        <f>VLOOKUP(A4130,[4]גיליון1!$A$1574:$P$7681,10,0)</f>
        <v>0</v>
      </c>
      <c r="L4130" s="17">
        <f>VLOOKUP(A4130,'[2]2023'!$A$9:$I$7853,9,0)</f>
        <v>0</v>
      </c>
      <c r="M4130" s="18">
        <f>VLOOKUP(A4130,[3]data1683177749303!$A$2:$J$6448,10,0)</f>
        <v>0</v>
      </c>
    </row>
    <row r="4131" spans="1:13" ht="15.75" outlineLevel="1">
      <c r="A4131" s="10">
        <v>1812300784</v>
      </c>
      <c r="B4131" s="11">
        <v>784</v>
      </c>
      <c r="C4131" s="19">
        <v>812300</v>
      </c>
      <c r="D4131" s="13">
        <v>1</v>
      </c>
      <c r="E4131" s="136" t="s">
        <v>3154</v>
      </c>
      <c r="F4131" s="15" t="s">
        <v>3115</v>
      </c>
      <c r="G4131" s="137" t="s">
        <v>3154</v>
      </c>
      <c r="H4131" s="13" t="s">
        <v>31</v>
      </c>
      <c r="I4131" s="16">
        <f>K4131/L4131-1</f>
        <v>8.2105263157894681E-2</v>
      </c>
      <c r="J4131" s="16" t="s">
        <v>915</v>
      </c>
      <c r="K4131" s="17">
        <v>1182200</v>
      </c>
      <c r="L4131" s="17">
        <f>VLOOKUP(A4131,'[2]2023'!$A$9:$I$7853,9,0)</f>
        <v>1092500</v>
      </c>
      <c r="M4131" s="18">
        <f>VLOOKUP(A4131,[3]data1683177749303!$A$2:$J$6448,10,0)</f>
        <v>1109587</v>
      </c>
    </row>
    <row r="4132" spans="1:13" ht="16.5" thickBot="1">
      <c r="A4132" s="10">
        <v>1812300785</v>
      </c>
      <c r="B4132" s="11">
        <v>785</v>
      </c>
      <c r="C4132" s="19">
        <v>812300</v>
      </c>
      <c r="D4132" s="13">
        <v>1</v>
      </c>
      <c r="E4132" s="136" t="s">
        <v>3154</v>
      </c>
      <c r="F4132" s="15" t="s">
        <v>2051</v>
      </c>
      <c r="G4132" s="137" t="s">
        <v>3154</v>
      </c>
      <c r="H4132" s="13" t="s">
        <v>31</v>
      </c>
      <c r="I4132" s="126" t="s">
        <v>3154</v>
      </c>
      <c r="J4132" s="126" t="s">
        <v>3154</v>
      </c>
      <c r="K4132" s="17">
        <f>VLOOKUP(A4132,[4]גיליון1!$A$1574:$P$7681,10,0)</f>
        <v>0</v>
      </c>
      <c r="L4132" s="17">
        <f>VLOOKUP(A4132,'[2]2023'!$A$9:$I$7853,9,0)</f>
        <v>0</v>
      </c>
      <c r="M4132" s="18">
        <f>VLOOKUP(A4132,[3]data1683177749303!$A$2:$J$6448,10,0)</f>
        <v>0</v>
      </c>
    </row>
    <row r="4133" spans="1:13" ht="16.5" outlineLevel="1" thickBot="1">
      <c r="A4133" s="125" t="s">
        <v>3154</v>
      </c>
      <c r="B4133" s="25" t="s">
        <v>2052</v>
      </c>
      <c r="C4133" s="146" t="s">
        <v>3154</v>
      </c>
      <c r="D4133" s="146" t="s">
        <v>3154</v>
      </c>
      <c r="E4133" s="147" t="s">
        <v>3154</v>
      </c>
      <c r="F4133" s="28" t="s">
        <v>2048</v>
      </c>
      <c r="G4133" s="153" t="s">
        <v>3154</v>
      </c>
      <c r="H4133" s="146" t="s">
        <v>3154</v>
      </c>
      <c r="I4133" s="29">
        <f>K4133/L4133-1</f>
        <v>8.2105263157894681E-2</v>
      </c>
      <c r="J4133" s="127" t="s">
        <v>3154</v>
      </c>
      <c r="K4133" s="37">
        <f t="shared" ref="K4133:M4133" si="211">SUBTOTAL(9,K4128:K4132)</f>
        <v>1182200</v>
      </c>
      <c r="L4133" s="37">
        <f t="shared" si="211"/>
        <v>1092500</v>
      </c>
      <c r="M4133" s="38">
        <f t="shared" si="211"/>
        <v>1109587</v>
      </c>
    </row>
    <row r="4134" spans="1:13" ht="15.75" outlineLevel="1">
      <c r="A4134" s="10">
        <v>18123100</v>
      </c>
      <c r="B4134" s="11">
        <v>0</v>
      </c>
      <c r="C4134" s="19">
        <v>812310</v>
      </c>
      <c r="D4134" s="13">
        <v>1</v>
      </c>
      <c r="E4134" s="136" t="s">
        <v>3154</v>
      </c>
      <c r="F4134" s="15" t="s">
        <v>475</v>
      </c>
      <c r="G4134" s="137" t="s">
        <v>3154</v>
      </c>
      <c r="H4134" s="13" t="s">
        <v>11</v>
      </c>
      <c r="I4134" s="126" t="s">
        <v>3154</v>
      </c>
      <c r="J4134" s="142" t="s">
        <v>3154</v>
      </c>
      <c r="K4134" s="17">
        <f>VLOOKUP(A4134,[4]גיליון1!$A$1574:$P$7681,10,0)</f>
        <v>0</v>
      </c>
      <c r="L4134" s="139" t="s">
        <v>3154</v>
      </c>
      <c r="M4134" s="140" t="s">
        <v>3154</v>
      </c>
    </row>
    <row r="4135" spans="1:13" ht="15.75" outlineLevel="1">
      <c r="A4135" s="10">
        <v>1812310110</v>
      </c>
      <c r="B4135" s="11">
        <v>110</v>
      </c>
      <c r="C4135" s="19">
        <v>812310</v>
      </c>
      <c r="D4135" s="13">
        <v>1</v>
      </c>
      <c r="E4135" s="136" t="s">
        <v>3154</v>
      </c>
      <c r="F4135" s="15" t="s">
        <v>19</v>
      </c>
      <c r="G4135" s="137" t="s">
        <v>3154</v>
      </c>
      <c r="H4135" s="13" t="s">
        <v>20</v>
      </c>
      <c r="I4135" s="16">
        <f>K4135/L4135-1</f>
        <v>-9.3081761006289288E-2</v>
      </c>
      <c r="J4135" s="126" t="s">
        <v>3154</v>
      </c>
      <c r="K4135" s="17">
        <f>VLOOKUP(A4135,[4]גיליון1!$A$1574:$P$7681,10,0)</f>
        <v>72100</v>
      </c>
      <c r="L4135" s="17">
        <f>VLOOKUP(A4135,'[2]2023'!$A$9:$I$7853,9,0)</f>
        <v>79500</v>
      </c>
      <c r="M4135" s="18">
        <f>VLOOKUP(A4135,[3]data1683177749303!$A$2:$J$6448,10,0)</f>
        <v>72594.179999999993</v>
      </c>
    </row>
    <row r="4136" spans="1:13" ht="15.75" outlineLevel="1">
      <c r="A4136" s="10">
        <v>1812310119</v>
      </c>
      <c r="B4136" s="11">
        <v>119</v>
      </c>
      <c r="C4136" s="19">
        <v>812310</v>
      </c>
      <c r="D4136" s="13">
        <v>1</v>
      </c>
      <c r="E4136" s="136" t="s">
        <v>3154</v>
      </c>
      <c r="F4136" s="15" t="s">
        <v>21</v>
      </c>
      <c r="G4136" s="137" t="s">
        <v>3154</v>
      </c>
      <c r="H4136" s="13" t="s">
        <v>20</v>
      </c>
      <c r="I4136" s="16">
        <f>K4136/L4136-1</f>
        <v>4.482758620689653E-2</v>
      </c>
      <c r="J4136" s="126" t="s">
        <v>3154</v>
      </c>
      <c r="K4136" s="17">
        <f>VLOOKUP(A4136,[4]גיליון1!$A$1574:$P$7681,10,0)</f>
        <v>90900</v>
      </c>
      <c r="L4136" s="17">
        <f>VLOOKUP(A4136,'[2]2023'!$A$9:$I$7853,9,0)</f>
        <v>87000</v>
      </c>
      <c r="M4136" s="18">
        <f>VLOOKUP(A4136,[3]data1683177749303!$A$2:$J$6448,10,0)</f>
        <v>75416.05</v>
      </c>
    </row>
    <row r="4137" spans="1:13" ht="15.75" outlineLevel="1">
      <c r="A4137" s="10">
        <v>1812310122</v>
      </c>
      <c r="B4137" s="11">
        <v>122</v>
      </c>
      <c r="C4137" s="19">
        <v>812310</v>
      </c>
      <c r="D4137" s="13">
        <v>1</v>
      </c>
      <c r="E4137" s="136" t="s">
        <v>3154</v>
      </c>
      <c r="F4137" s="15" t="s">
        <v>22</v>
      </c>
      <c r="G4137" s="137" t="s">
        <v>3154</v>
      </c>
      <c r="H4137" s="13" t="s">
        <v>20</v>
      </c>
      <c r="I4137" s="16">
        <f>K4137/L4137-1</f>
        <v>0</v>
      </c>
      <c r="J4137" s="126" t="s">
        <v>3154</v>
      </c>
      <c r="K4137" s="17">
        <f>VLOOKUP(A4137,[4]גיליון1!$A$1574:$P$7681,10,0)</f>
        <v>2500</v>
      </c>
      <c r="L4137" s="17">
        <f>VLOOKUP(A4137,'[2]2023'!$A$9:$I$7853,9,0)</f>
        <v>2500</v>
      </c>
      <c r="M4137" s="18">
        <f>VLOOKUP(A4137,[3]data1683177749303!$A$2:$J$6448,10,0)</f>
        <v>2223.4699999999998</v>
      </c>
    </row>
    <row r="4138" spans="1:13" ht="15.75" outlineLevel="1">
      <c r="A4138" s="10">
        <v>1812310126</v>
      </c>
      <c r="B4138" s="11">
        <v>126</v>
      </c>
      <c r="C4138" s="19">
        <v>812310</v>
      </c>
      <c r="D4138" s="13">
        <v>1</v>
      </c>
      <c r="E4138" s="136" t="s">
        <v>3154</v>
      </c>
      <c r="F4138" s="15" t="s">
        <v>23</v>
      </c>
      <c r="G4138" s="137" t="s">
        <v>3154</v>
      </c>
      <c r="H4138" s="13" t="s">
        <v>20</v>
      </c>
      <c r="I4138" s="16">
        <f>K4138/L4138-1</f>
        <v>0.34285714285714275</v>
      </c>
      <c r="J4138" s="126" t="s">
        <v>3154</v>
      </c>
      <c r="K4138" s="17">
        <f>VLOOKUP(A4138,[4]גיליון1!$A$1574:$P$7681,10,0)</f>
        <v>9400</v>
      </c>
      <c r="L4138" s="17">
        <f>VLOOKUP(A4138,'[2]2023'!$A$9:$I$7853,9,0)</f>
        <v>7000</v>
      </c>
      <c r="M4138" s="18">
        <f>VLOOKUP(A4138,[3]data1683177749303!$A$2:$J$6448,10,0)</f>
        <v>6524.87</v>
      </c>
    </row>
    <row r="4139" spans="1:13" ht="15.75" outlineLevel="1">
      <c r="A4139" s="10">
        <v>1812310210</v>
      </c>
      <c r="B4139" s="11">
        <v>210</v>
      </c>
      <c r="C4139" s="19">
        <v>812310</v>
      </c>
      <c r="D4139" s="13">
        <v>1</v>
      </c>
      <c r="E4139" s="136" t="s">
        <v>3154</v>
      </c>
      <c r="F4139" s="15" t="s">
        <v>27</v>
      </c>
      <c r="G4139" s="137" t="s">
        <v>3154</v>
      </c>
      <c r="H4139" s="13" t="s">
        <v>20</v>
      </c>
      <c r="I4139" s="126" t="s">
        <v>3154</v>
      </c>
      <c r="J4139" s="126" t="s">
        <v>3154</v>
      </c>
      <c r="K4139" s="17">
        <f>VLOOKUP(A4139,[4]גיליון1!$A$1574:$P$7681,10,0)</f>
        <v>0</v>
      </c>
      <c r="L4139" s="17">
        <f>VLOOKUP(A4139,'[2]2023'!$A$9:$I$7853,9,0)</f>
        <v>0</v>
      </c>
      <c r="M4139" s="18">
        <f>VLOOKUP(A4139,[3]data1683177749303!$A$2:$J$6448,10,0)</f>
        <v>0</v>
      </c>
    </row>
    <row r="4140" spans="1:13" ht="15.75" outlineLevel="1">
      <c r="A4140" s="10">
        <v>1812310263</v>
      </c>
      <c r="B4140" s="11">
        <v>263</v>
      </c>
      <c r="C4140" s="19">
        <v>812310</v>
      </c>
      <c r="D4140" s="13">
        <v>1</v>
      </c>
      <c r="E4140" s="136" t="s">
        <v>3154</v>
      </c>
      <c r="F4140" s="15" t="s">
        <v>116</v>
      </c>
      <c r="G4140" s="137" t="s">
        <v>3154</v>
      </c>
      <c r="H4140" s="13" t="s">
        <v>20</v>
      </c>
      <c r="I4140" s="126" t="s">
        <v>3154</v>
      </c>
      <c r="J4140" s="126" t="s">
        <v>3154</v>
      </c>
      <c r="K4140" s="17">
        <f>VLOOKUP(A4140,[4]גיליון1!$A$1574:$P$7681,10,0)</f>
        <v>0</v>
      </c>
      <c r="L4140" s="17">
        <f>VLOOKUP(A4140,'[2]2023'!$A$9:$I$7853,9,0)</f>
        <v>0</v>
      </c>
      <c r="M4140" s="18">
        <f>VLOOKUP(A4140,[3]data1683177749303!$A$2:$J$6448,10,0)</f>
        <v>0</v>
      </c>
    </row>
    <row r="4141" spans="1:13" ht="15.75" outlineLevel="1">
      <c r="A4141" s="10">
        <v>1812310763</v>
      </c>
      <c r="B4141" s="11">
        <v>763</v>
      </c>
      <c r="C4141" s="19">
        <v>812310</v>
      </c>
      <c r="D4141" s="13">
        <v>1</v>
      </c>
      <c r="E4141" s="136" t="s">
        <v>3154</v>
      </c>
      <c r="F4141" s="15" t="s">
        <v>116</v>
      </c>
      <c r="G4141" s="137" t="s">
        <v>3154</v>
      </c>
      <c r="H4141" s="13" t="s">
        <v>31</v>
      </c>
      <c r="I4141" s="126" t="s">
        <v>3154</v>
      </c>
      <c r="J4141" s="126" t="s">
        <v>3154</v>
      </c>
      <c r="K4141" s="17">
        <f>VLOOKUP(A4141,[4]גיליון1!$A$1574:$P$7681,10,0)</f>
        <v>0</v>
      </c>
      <c r="L4141" s="17">
        <f>VLOOKUP(A4141,'[2]2023'!$A$9:$I$7853,9,0)</f>
        <v>0</v>
      </c>
      <c r="M4141" s="18">
        <f>VLOOKUP(A4141,[3]data1683177749303!$A$2:$J$6448,10,0)</f>
        <v>0</v>
      </c>
    </row>
    <row r="4142" spans="1:13" ht="15.75" outlineLevel="1">
      <c r="A4142" s="10">
        <v>1812310781</v>
      </c>
      <c r="B4142" s="11">
        <v>781</v>
      </c>
      <c r="C4142" s="19">
        <v>812310</v>
      </c>
      <c r="D4142" s="13">
        <v>1</v>
      </c>
      <c r="E4142" s="136" t="s">
        <v>3154</v>
      </c>
      <c r="F4142" s="15" t="s">
        <v>2053</v>
      </c>
      <c r="G4142" s="137" t="s">
        <v>3154</v>
      </c>
      <c r="H4142" s="13" t="s">
        <v>31</v>
      </c>
      <c r="I4142" s="16">
        <f>K4142/L4142-1</f>
        <v>-9.9999999999999978E-2</v>
      </c>
      <c r="J4142" s="126" t="s">
        <v>3154</v>
      </c>
      <c r="K4142" s="17">
        <f>VLOOKUP(A4142,[4]גיליון1!$A$1574:$P$7681,10,0)</f>
        <v>34200</v>
      </c>
      <c r="L4142" s="17">
        <f>VLOOKUP(A4142,'[2]2023'!$A$9:$I$7853,9,0)</f>
        <v>38000</v>
      </c>
      <c r="M4142" s="18">
        <f>VLOOKUP(A4142,[3]data1683177749303!$A$2:$J$6448,10,0)</f>
        <v>38000</v>
      </c>
    </row>
    <row r="4143" spans="1:13" ht="15.75" outlineLevel="1">
      <c r="A4143" s="10">
        <v>1812310784</v>
      </c>
      <c r="B4143" s="11">
        <v>784</v>
      </c>
      <c r="C4143" s="19">
        <v>812310</v>
      </c>
      <c r="D4143" s="13">
        <v>1</v>
      </c>
      <c r="E4143" s="136" t="s">
        <v>3154</v>
      </c>
      <c r="F4143" s="15" t="s">
        <v>2054</v>
      </c>
      <c r="G4143" s="137" t="s">
        <v>3154</v>
      </c>
      <c r="H4143" s="13" t="s">
        <v>34</v>
      </c>
      <c r="I4143" s="126" t="s">
        <v>3154</v>
      </c>
      <c r="J4143" s="126" t="s">
        <v>3154</v>
      </c>
      <c r="K4143" s="17">
        <f>VLOOKUP(A4143,[4]גיליון1!$A$1574:$P$7681,10,0)</f>
        <v>0</v>
      </c>
      <c r="L4143" s="17">
        <f>VLOOKUP(A4143,'[2]2023'!$A$9:$I$7853,9,0)</f>
        <v>0</v>
      </c>
      <c r="M4143" s="18">
        <f>VLOOKUP(A4143,[3]data1683177749303!$A$2:$J$6448,10,0)</f>
        <v>0</v>
      </c>
    </row>
    <row r="4144" spans="1:13" ht="16.5" thickBot="1">
      <c r="A4144" s="10">
        <v>1812310961</v>
      </c>
      <c r="B4144" s="11">
        <v>961</v>
      </c>
      <c r="C4144" s="19">
        <v>812310</v>
      </c>
      <c r="D4144" s="13">
        <v>1</v>
      </c>
      <c r="E4144" s="136" t="s">
        <v>3154</v>
      </c>
      <c r="F4144" s="15" t="s">
        <v>79</v>
      </c>
      <c r="G4144" s="137" t="s">
        <v>3154</v>
      </c>
      <c r="H4144" s="13" t="s">
        <v>34</v>
      </c>
      <c r="I4144" s="126" t="s">
        <v>3154</v>
      </c>
      <c r="J4144" s="126" t="s">
        <v>3154</v>
      </c>
      <c r="K4144" s="17">
        <f>VLOOKUP(A4144,[4]גיליון1!$A$1574:$P$7681,10,0)</f>
        <v>0</v>
      </c>
      <c r="L4144" s="17">
        <f>VLOOKUP(A4144,'[2]2023'!$A$9:$I$7853,9,0)</f>
        <v>0</v>
      </c>
      <c r="M4144" s="140" t="s">
        <v>3154</v>
      </c>
    </row>
    <row r="4145" spans="1:13" ht="16.5" outlineLevel="1" thickBot="1">
      <c r="A4145" s="125" t="s">
        <v>3154</v>
      </c>
      <c r="B4145" s="25" t="s">
        <v>2055</v>
      </c>
      <c r="C4145" s="146" t="s">
        <v>3154</v>
      </c>
      <c r="D4145" s="146" t="s">
        <v>3154</v>
      </c>
      <c r="E4145" s="147" t="s">
        <v>3154</v>
      </c>
      <c r="F4145" s="28" t="s">
        <v>475</v>
      </c>
      <c r="G4145" s="153" t="s">
        <v>3154</v>
      </c>
      <c r="H4145" s="146" t="s">
        <v>3154</v>
      </c>
      <c r="I4145" s="29">
        <f>K4145/L4145-1</f>
        <v>-2.2897196261682295E-2</v>
      </c>
      <c r="J4145" s="127" t="s">
        <v>3154</v>
      </c>
      <c r="K4145" s="37">
        <f t="shared" ref="K4145:M4145" si="212">SUBTOTAL(9,K4135:K4144)</f>
        <v>209100</v>
      </c>
      <c r="L4145" s="37">
        <f t="shared" si="212"/>
        <v>214000</v>
      </c>
      <c r="M4145" s="38">
        <f t="shared" si="212"/>
        <v>194758.56999999998</v>
      </c>
    </row>
    <row r="4146" spans="1:13" ht="15.75" outlineLevel="1">
      <c r="A4146" s="10">
        <v>18123300</v>
      </c>
      <c r="B4146" s="11">
        <v>0</v>
      </c>
      <c r="C4146" s="19">
        <v>812330</v>
      </c>
      <c r="D4146" s="13">
        <v>1</v>
      </c>
      <c r="E4146" s="136" t="s">
        <v>3154</v>
      </c>
      <c r="F4146" s="15" t="s">
        <v>2056</v>
      </c>
      <c r="G4146" s="137" t="s">
        <v>3154</v>
      </c>
      <c r="H4146" s="13" t="s">
        <v>11</v>
      </c>
      <c r="I4146" s="126" t="s">
        <v>3154</v>
      </c>
      <c r="J4146" s="142" t="s">
        <v>3154</v>
      </c>
      <c r="K4146" s="17">
        <f>VLOOKUP(A4146,[4]גיליון1!$A$1574:$P$7681,10,0)</f>
        <v>0</v>
      </c>
      <c r="L4146" s="139" t="s">
        <v>3154</v>
      </c>
      <c r="M4146" s="140" t="s">
        <v>3154</v>
      </c>
    </row>
    <row r="4147" spans="1:13" ht="15.75" outlineLevel="1">
      <c r="A4147" s="10">
        <v>1812330110</v>
      </c>
      <c r="B4147" s="11">
        <v>110</v>
      </c>
      <c r="C4147" s="19">
        <v>812330</v>
      </c>
      <c r="D4147" s="13">
        <v>1</v>
      </c>
      <c r="E4147" s="136" t="s">
        <v>3154</v>
      </c>
      <c r="F4147" s="15" t="s">
        <v>19</v>
      </c>
      <c r="G4147" s="137" t="s">
        <v>3154</v>
      </c>
      <c r="H4147" s="13" t="s">
        <v>20</v>
      </c>
      <c r="I4147" s="126" t="s">
        <v>3154</v>
      </c>
      <c r="J4147" s="126" t="s">
        <v>3154</v>
      </c>
      <c r="K4147" s="17">
        <f>VLOOKUP(A4147,[4]גיליון1!$A$1574:$P$7681,10,0)</f>
        <v>0</v>
      </c>
      <c r="L4147" s="17">
        <f>VLOOKUP(A4147,'[2]2023'!$A$9:$I$7853,9,0)</f>
        <v>0</v>
      </c>
      <c r="M4147" s="18">
        <f>VLOOKUP(A4147,[3]data1683177749303!$A$2:$J$6448,10,0)</f>
        <v>0</v>
      </c>
    </row>
    <row r="4148" spans="1:13" ht="15.75" outlineLevel="1">
      <c r="A4148" s="10">
        <v>1812330119</v>
      </c>
      <c r="B4148" s="11">
        <v>119</v>
      </c>
      <c r="C4148" s="19">
        <v>812330</v>
      </c>
      <c r="D4148" s="13">
        <v>1</v>
      </c>
      <c r="E4148" s="136" t="s">
        <v>3154</v>
      </c>
      <c r="F4148" s="15" t="s">
        <v>21</v>
      </c>
      <c r="G4148" s="137" t="s">
        <v>3154</v>
      </c>
      <c r="H4148" s="13" t="s">
        <v>20</v>
      </c>
      <c r="I4148" s="126" t="s">
        <v>3154</v>
      </c>
      <c r="J4148" s="126" t="s">
        <v>3154</v>
      </c>
      <c r="K4148" s="17">
        <f>VLOOKUP(A4148,[4]גיליון1!$A$1574:$P$7681,10,0)</f>
        <v>0</v>
      </c>
      <c r="L4148" s="17">
        <f>VLOOKUP(A4148,'[2]2023'!$A$9:$I$7853,9,0)</f>
        <v>0</v>
      </c>
      <c r="M4148" s="18">
        <f>VLOOKUP(A4148,[3]data1683177749303!$A$2:$J$6448,10,0)</f>
        <v>0</v>
      </c>
    </row>
    <row r="4149" spans="1:13" ht="15.75" outlineLevel="1">
      <c r="A4149" s="10">
        <v>1812330122</v>
      </c>
      <c r="B4149" s="11">
        <v>122</v>
      </c>
      <c r="C4149" s="19">
        <v>812330</v>
      </c>
      <c r="D4149" s="13">
        <v>1</v>
      </c>
      <c r="E4149" s="136" t="s">
        <v>3154</v>
      </c>
      <c r="F4149" s="15" t="s">
        <v>22</v>
      </c>
      <c r="G4149" s="137" t="s">
        <v>3154</v>
      </c>
      <c r="H4149" s="13" t="s">
        <v>20</v>
      </c>
      <c r="I4149" s="126" t="s">
        <v>3154</v>
      </c>
      <c r="J4149" s="126" t="s">
        <v>3154</v>
      </c>
      <c r="K4149" s="17">
        <f>VLOOKUP(A4149,[4]גיליון1!$A$1574:$P$7681,10,0)</f>
        <v>0</v>
      </c>
      <c r="L4149" s="17">
        <f>VLOOKUP(A4149,'[2]2023'!$A$9:$I$7853,9,0)</f>
        <v>0</v>
      </c>
      <c r="M4149" s="18">
        <f>VLOOKUP(A4149,[3]data1683177749303!$A$2:$J$6448,10,0)</f>
        <v>0</v>
      </c>
    </row>
    <row r="4150" spans="1:13" ht="15.75" outlineLevel="1">
      <c r="A4150" s="10">
        <v>1812330126</v>
      </c>
      <c r="B4150" s="11">
        <v>126</v>
      </c>
      <c r="C4150" s="19">
        <v>812330</v>
      </c>
      <c r="D4150" s="13">
        <v>1</v>
      </c>
      <c r="E4150" s="136" t="s">
        <v>3154</v>
      </c>
      <c r="F4150" s="15" t="s">
        <v>23</v>
      </c>
      <c r="G4150" s="137" t="s">
        <v>3154</v>
      </c>
      <c r="H4150" s="13" t="s">
        <v>20</v>
      </c>
      <c r="I4150" s="126" t="s">
        <v>3154</v>
      </c>
      <c r="J4150" s="126" t="s">
        <v>3154</v>
      </c>
      <c r="K4150" s="17">
        <f>VLOOKUP(A4150,[4]גיליון1!$A$1574:$P$7681,10,0)</f>
        <v>0</v>
      </c>
      <c r="L4150" s="17">
        <f>VLOOKUP(A4150,'[2]2023'!$A$9:$I$7853,9,0)</f>
        <v>0</v>
      </c>
      <c r="M4150" s="18">
        <f>VLOOKUP(A4150,[3]data1683177749303!$A$2:$J$6448,10,0)</f>
        <v>0</v>
      </c>
    </row>
    <row r="4151" spans="1:13" ht="15.75" outlineLevel="1">
      <c r="A4151" s="10">
        <v>1812330263</v>
      </c>
      <c r="B4151" s="11">
        <v>263</v>
      </c>
      <c r="C4151" s="19">
        <v>812330</v>
      </c>
      <c r="D4151" s="13">
        <v>1</v>
      </c>
      <c r="E4151" s="136" t="s">
        <v>3154</v>
      </c>
      <c r="F4151" s="15" t="s">
        <v>116</v>
      </c>
      <c r="G4151" s="137" t="s">
        <v>3154</v>
      </c>
      <c r="H4151" s="13" t="s">
        <v>20</v>
      </c>
      <c r="I4151" s="126" t="s">
        <v>3154</v>
      </c>
      <c r="J4151" s="126" t="s">
        <v>3154</v>
      </c>
      <c r="K4151" s="17">
        <f>VLOOKUP(A4151,[4]גיליון1!$A$1574:$P$7681,10,0)</f>
        <v>0</v>
      </c>
      <c r="L4151" s="17">
        <f>VLOOKUP(A4151,'[2]2023'!$A$9:$I$7853,9,0)</f>
        <v>0</v>
      </c>
      <c r="M4151" s="18">
        <f>VLOOKUP(A4151,[3]data1683177749303!$A$2:$J$6448,10,0)</f>
        <v>0</v>
      </c>
    </row>
    <row r="4152" spans="1:13" ht="15.75" outlineLevel="1">
      <c r="A4152" s="10">
        <v>1812330763</v>
      </c>
      <c r="B4152" s="11">
        <v>763</v>
      </c>
      <c r="C4152" s="19">
        <v>812330</v>
      </c>
      <c r="D4152" s="13">
        <v>1</v>
      </c>
      <c r="E4152" s="136" t="s">
        <v>3154</v>
      </c>
      <c r="F4152" s="15" t="s">
        <v>116</v>
      </c>
      <c r="G4152" s="137" t="s">
        <v>3154</v>
      </c>
      <c r="H4152" s="13" t="s">
        <v>31</v>
      </c>
      <c r="I4152" s="126" t="s">
        <v>3154</v>
      </c>
      <c r="J4152" s="126" t="s">
        <v>3154</v>
      </c>
      <c r="K4152" s="17">
        <f>VLOOKUP(A4152,[4]גיליון1!$A$1574:$P$7681,10,0)</f>
        <v>0</v>
      </c>
      <c r="L4152" s="17">
        <f>VLOOKUP(A4152,'[2]2023'!$A$9:$I$7853,9,0)</f>
        <v>0</v>
      </c>
      <c r="M4152" s="18">
        <f>VLOOKUP(A4152,[3]data1683177749303!$A$2:$J$6448,10,0)</f>
        <v>0</v>
      </c>
    </row>
    <row r="4153" spans="1:13" ht="15.75" outlineLevel="1">
      <c r="A4153" s="10">
        <v>1812330783</v>
      </c>
      <c r="B4153" s="11">
        <v>783</v>
      </c>
      <c r="C4153" s="19">
        <v>812330</v>
      </c>
      <c r="D4153" s="13">
        <v>1</v>
      </c>
      <c r="E4153" s="136" t="s">
        <v>3154</v>
      </c>
      <c r="F4153" s="15" t="s">
        <v>2057</v>
      </c>
      <c r="G4153" s="137" t="s">
        <v>3154</v>
      </c>
      <c r="H4153" s="13" t="s">
        <v>31</v>
      </c>
      <c r="I4153" s="126" t="s">
        <v>3154</v>
      </c>
      <c r="J4153" s="126" t="s">
        <v>3154</v>
      </c>
      <c r="K4153" s="17">
        <f>VLOOKUP(A4153,[4]גיליון1!$A$1574:$P$7681,10,0)</f>
        <v>0</v>
      </c>
      <c r="L4153" s="17">
        <f>VLOOKUP(A4153,'[2]2023'!$A$9:$I$7853,9,0)</f>
        <v>0</v>
      </c>
      <c r="M4153" s="18">
        <f>VLOOKUP(A4153,[3]data1683177749303!$A$2:$J$6448,10,0)</f>
        <v>0</v>
      </c>
    </row>
    <row r="4154" spans="1:13" ht="15.75" outlineLevel="1">
      <c r="A4154" s="10">
        <v>1812330870</v>
      </c>
      <c r="B4154" s="11">
        <v>870</v>
      </c>
      <c r="C4154" s="19">
        <v>812330</v>
      </c>
      <c r="D4154" s="13">
        <v>1</v>
      </c>
      <c r="E4154" s="136" t="s">
        <v>3154</v>
      </c>
      <c r="F4154" s="15" t="s">
        <v>2058</v>
      </c>
      <c r="G4154" s="137" t="s">
        <v>3154</v>
      </c>
      <c r="H4154" s="13" t="s">
        <v>34</v>
      </c>
      <c r="I4154" s="126" t="s">
        <v>3154</v>
      </c>
      <c r="J4154" s="126" t="s">
        <v>3154</v>
      </c>
      <c r="K4154" s="17">
        <f>VLOOKUP(A4154,[4]גיליון1!$A$1574:$P$7681,10,0)</f>
        <v>0</v>
      </c>
      <c r="L4154" s="17">
        <f>VLOOKUP(A4154,'[2]2023'!$A$9:$I$7853,9,0)</f>
        <v>0</v>
      </c>
      <c r="M4154" s="18">
        <f>VLOOKUP(A4154,[3]data1683177749303!$A$2:$J$6448,10,0)</f>
        <v>0</v>
      </c>
    </row>
    <row r="4155" spans="1:13" ht="16.5" thickBot="1">
      <c r="A4155" s="10">
        <v>1812330872</v>
      </c>
      <c r="B4155" s="11">
        <v>872</v>
      </c>
      <c r="C4155" s="19">
        <v>812330</v>
      </c>
      <c r="D4155" s="13">
        <v>1</v>
      </c>
      <c r="E4155" s="175" t="s">
        <v>3154</v>
      </c>
      <c r="F4155" s="60" t="s">
        <v>2059</v>
      </c>
      <c r="G4155" s="176" t="s">
        <v>3154</v>
      </c>
      <c r="H4155" s="13" t="s">
        <v>34</v>
      </c>
      <c r="I4155" s="16">
        <f>K4155/L4155-1</f>
        <v>0</v>
      </c>
      <c r="J4155" s="126" t="s">
        <v>3154</v>
      </c>
      <c r="K4155" s="17">
        <f>VLOOKUP(A4155,[4]גיליון1!$A$1574:$P$7681,10,0)</f>
        <v>250000</v>
      </c>
      <c r="L4155" s="17">
        <f>VLOOKUP(A4155,'[2]2023'!$A$9:$I$7853,9,0)</f>
        <v>250000</v>
      </c>
      <c r="M4155" s="18">
        <f>VLOOKUP(A4155,[3]data1683177749303!$A$2:$J$6448,10,0)</f>
        <v>243297.1</v>
      </c>
    </row>
    <row r="4156" spans="1:13" ht="16.5" outlineLevel="1" thickBot="1">
      <c r="A4156" s="125" t="s">
        <v>3154</v>
      </c>
      <c r="B4156" s="25" t="s">
        <v>2060</v>
      </c>
      <c r="C4156" s="146" t="s">
        <v>3154</v>
      </c>
      <c r="D4156" s="146" t="s">
        <v>3154</v>
      </c>
      <c r="E4156" s="147" t="s">
        <v>3154</v>
      </c>
      <c r="F4156" s="28" t="s">
        <v>2056</v>
      </c>
      <c r="G4156" s="153" t="s">
        <v>3154</v>
      </c>
      <c r="H4156" s="146" t="s">
        <v>3154</v>
      </c>
      <c r="I4156" s="29">
        <f>K4156/L4156-1</f>
        <v>0</v>
      </c>
      <c r="J4156" s="127" t="s">
        <v>3154</v>
      </c>
      <c r="K4156" s="37">
        <f t="shared" ref="K4156:M4156" si="213">SUBTOTAL(9,K4147:K4155)</f>
        <v>250000</v>
      </c>
      <c r="L4156" s="37">
        <f t="shared" si="213"/>
        <v>250000</v>
      </c>
      <c r="M4156" s="38">
        <f t="shared" si="213"/>
        <v>243297.1</v>
      </c>
    </row>
    <row r="4157" spans="1:13" ht="15.75" outlineLevel="1">
      <c r="A4157" s="10">
        <v>18123600</v>
      </c>
      <c r="B4157" s="11">
        <v>0</v>
      </c>
      <c r="C4157" s="19">
        <v>812360</v>
      </c>
      <c r="D4157" s="13">
        <v>1</v>
      </c>
      <c r="E4157" s="136" t="s">
        <v>3154</v>
      </c>
      <c r="F4157" s="15" t="s">
        <v>480</v>
      </c>
      <c r="G4157" s="137" t="s">
        <v>3154</v>
      </c>
      <c r="H4157" s="13" t="s">
        <v>11</v>
      </c>
      <c r="I4157" s="126" t="s">
        <v>3154</v>
      </c>
      <c r="J4157" s="142" t="s">
        <v>3154</v>
      </c>
      <c r="K4157" s="17">
        <f>VLOOKUP(A4157,[4]גיליון1!$A$1574:$P$7681,10,0)</f>
        <v>0</v>
      </c>
      <c r="L4157" s="139" t="s">
        <v>3154</v>
      </c>
      <c r="M4157" s="140" t="s">
        <v>3154</v>
      </c>
    </row>
    <row r="4158" spans="1:13" ht="15.75" outlineLevel="1">
      <c r="A4158" s="10">
        <v>1812360210</v>
      </c>
      <c r="B4158" s="11">
        <v>210</v>
      </c>
      <c r="C4158" s="19">
        <v>812360</v>
      </c>
      <c r="D4158" s="13">
        <v>1</v>
      </c>
      <c r="E4158" s="136" t="s">
        <v>3154</v>
      </c>
      <c r="F4158" s="15" t="s">
        <v>27</v>
      </c>
      <c r="G4158" s="137" t="s">
        <v>3154</v>
      </c>
      <c r="H4158" s="13" t="s">
        <v>20</v>
      </c>
      <c r="I4158" s="126" t="s">
        <v>3154</v>
      </c>
      <c r="J4158" s="126" t="s">
        <v>3154</v>
      </c>
      <c r="K4158" s="17">
        <f>VLOOKUP(A4158,[4]גיליון1!$A$1574:$P$7681,10,0)</f>
        <v>0</v>
      </c>
      <c r="L4158" s="17">
        <f>VLOOKUP(A4158,'[2]2023'!$A$9:$I$7853,9,0)</f>
        <v>0</v>
      </c>
      <c r="M4158" s="18">
        <f>VLOOKUP(A4158,[3]data1683177749303!$A$2:$J$6448,10,0)</f>
        <v>0</v>
      </c>
    </row>
    <row r="4159" spans="1:13" ht="15.75" outlineLevel="1">
      <c r="A4159" s="10">
        <v>1812360263</v>
      </c>
      <c r="B4159" s="11">
        <v>263</v>
      </c>
      <c r="C4159" s="19">
        <v>812360</v>
      </c>
      <c r="D4159" s="13">
        <v>1</v>
      </c>
      <c r="E4159" s="136" t="s">
        <v>3154</v>
      </c>
      <c r="F4159" s="15" t="s">
        <v>116</v>
      </c>
      <c r="G4159" s="137" t="s">
        <v>3154</v>
      </c>
      <c r="H4159" s="13" t="s">
        <v>20</v>
      </c>
      <c r="I4159" s="126" t="s">
        <v>3154</v>
      </c>
      <c r="J4159" s="126" t="s">
        <v>3154</v>
      </c>
      <c r="K4159" s="17">
        <f>VLOOKUP(A4159,[4]גיליון1!$A$1574:$P$7681,10,0)</f>
        <v>0</v>
      </c>
      <c r="L4159" s="17">
        <f>VLOOKUP(A4159,'[2]2023'!$A$9:$I$7853,9,0)</f>
        <v>0</v>
      </c>
      <c r="M4159" s="18">
        <f>VLOOKUP(A4159,[3]data1683177749303!$A$2:$J$6448,10,0)</f>
        <v>0</v>
      </c>
    </row>
    <row r="4160" spans="1:13" ht="15.75" outlineLevel="1">
      <c r="A4160" s="10">
        <v>1812360763</v>
      </c>
      <c r="B4160" s="11">
        <v>763</v>
      </c>
      <c r="C4160" s="19">
        <v>812360</v>
      </c>
      <c r="D4160" s="13">
        <v>1</v>
      </c>
      <c r="E4160" s="136" t="s">
        <v>3154</v>
      </c>
      <c r="F4160" s="15" t="s">
        <v>116</v>
      </c>
      <c r="G4160" s="137" t="s">
        <v>3154</v>
      </c>
      <c r="H4160" s="13" t="s">
        <v>31</v>
      </c>
      <c r="I4160" s="126" t="s">
        <v>3154</v>
      </c>
      <c r="J4160" s="126" t="s">
        <v>3154</v>
      </c>
      <c r="K4160" s="17">
        <f>VLOOKUP(A4160,[4]גיליון1!$A$1574:$P$7681,10,0)</f>
        <v>0</v>
      </c>
      <c r="L4160" s="17">
        <f>VLOOKUP(A4160,'[2]2023'!$A$9:$I$7853,9,0)</f>
        <v>0</v>
      </c>
      <c r="M4160" s="18">
        <f>VLOOKUP(A4160,[3]data1683177749303!$A$2:$J$6448,10,0)</f>
        <v>0</v>
      </c>
    </row>
    <row r="4161" spans="1:13" ht="15.75" outlineLevel="1">
      <c r="A4161" s="10">
        <v>1812360785</v>
      </c>
      <c r="B4161" s="11">
        <v>785</v>
      </c>
      <c r="C4161" s="19">
        <v>812360</v>
      </c>
      <c r="D4161" s="13">
        <v>1</v>
      </c>
      <c r="E4161" s="136" t="s">
        <v>3154</v>
      </c>
      <c r="F4161" s="15" t="s">
        <v>2061</v>
      </c>
      <c r="G4161" s="137" t="s">
        <v>3154</v>
      </c>
      <c r="H4161" s="13" t="s">
        <v>31</v>
      </c>
      <c r="I4161" s="126" t="s">
        <v>3154</v>
      </c>
      <c r="J4161" s="126" t="s">
        <v>3154</v>
      </c>
      <c r="K4161" s="17">
        <f>VLOOKUP(A4161,[4]גיליון1!$A$1574:$P$7681,10,0)</f>
        <v>0</v>
      </c>
      <c r="L4161" s="17">
        <f>VLOOKUP(A4161,'[2]2023'!$A$9:$I$7853,9,0)</f>
        <v>0</v>
      </c>
      <c r="M4161" s="18">
        <f>VLOOKUP(A4161,[3]data1683177749303!$A$2:$J$6448,10,0)</f>
        <v>0</v>
      </c>
    </row>
    <row r="4162" spans="1:13" ht="16.5" thickBot="1">
      <c r="A4162" s="10">
        <v>1812360872</v>
      </c>
      <c r="B4162" s="11">
        <v>872</v>
      </c>
      <c r="C4162" s="19">
        <v>812360</v>
      </c>
      <c r="D4162" s="13">
        <v>1</v>
      </c>
      <c r="E4162" s="175" t="s">
        <v>3154</v>
      </c>
      <c r="F4162" s="60" t="s">
        <v>2062</v>
      </c>
      <c r="G4162" s="176" t="s">
        <v>3154</v>
      </c>
      <c r="H4162" s="13" t="s">
        <v>34</v>
      </c>
      <c r="I4162" s="16">
        <f>K4162/L4162-1</f>
        <v>0</v>
      </c>
      <c r="J4162" s="126" t="s">
        <v>3154</v>
      </c>
      <c r="K4162" s="17">
        <f>VLOOKUP(A4162,[4]גיליון1!$A$1574:$P$7681,10,0)</f>
        <v>3500000</v>
      </c>
      <c r="L4162" s="17">
        <f>VLOOKUP(A4162,'[2]2023'!$A$9:$I$7853,9,0)</f>
        <v>3500000</v>
      </c>
      <c r="M4162" s="18">
        <f>VLOOKUP(A4162,[3]data1683177749303!$A$2:$J$6448,10,0)</f>
        <v>4485351.07</v>
      </c>
    </row>
    <row r="4163" spans="1:13" ht="16.5" outlineLevel="1" thickBot="1">
      <c r="A4163" s="125" t="s">
        <v>3154</v>
      </c>
      <c r="B4163" s="25" t="s">
        <v>2063</v>
      </c>
      <c r="C4163" s="146" t="s">
        <v>3154</v>
      </c>
      <c r="D4163" s="146" t="s">
        <v>3154</v>
      </c>
      <c r="E4163" s="147" t="s">
        <v>3154</v>
      </c>
      <c r="F4163" s="28" t="s">
        <v>480</v>
      </c>
      <c r="G4163" s="153" t="s">
        <v>3154</v>
      </c>
      <c r="H4163" s="146" t="s">
        <v>3154</v>
      </c>
      <c r="I4163" s="29">
        <f>K4163/L4163-1</f>
        <v>0</v>
      </c>
      <c r="J4163" s="127" t="s">
        <v>3154</v>
      </c>
      <c r="K4163" s="37">
        <f t="shared" ref="K4163:M4163" si="214">SUBTOTAL(9,K4158:K4162)</f>
        <v>3500000</v>
      </c>
      <c r="L4163" s="37">
        <f t="shared" si="214"/>
        <v>3500000</v>
      </c>
      <c r="M4163" s="38">
        <f t="shared" si="214"/>
        <v>4485351.07</v>
      </c>
    </row>
    <row r="4164" spans="1:13" ht="15.75" outlineLevel="1">
      <c r="A4164" s="10">
        <v>18123700</v>
      </c>
      <c r="B4164" s="11">
        <v>0</v>
      </c>
      <c r="C4164" s="19">
        <v>812370</v>
      </c>
      <c r="D4164" s="13">
        <v>1</v>
      </c>
      <c r="E4164" s="136" t="s">
        <v>3154</v>
      </c>
      <c r="F4164" s="15" t="s">
        <v>482</v>
      </c>
      <c r="G4164" s="137" t="s">
        <v>3154</v>
      </c>
      <c r="H4164" s="13" t="s">
        <v>11</v>
      </c>
      <c r="I4164" s="126" t="s">
        <v>3154</v>
      </c>
      <c r="J4164" s="142" t="s">
        <v>3154</v>
      </c>
      <c r="K4164" s="17">
        <f>VLOOKUP(A4164,[4]גיליון1!$A$1574:$P$7681,10,0)</f>
        <v>0</v>
      </c>
      <c r="L4164" s="139" t="s">
        <v>3154</v>
      </c>
      <c r="M4164" s="140" t="s">
        <v>3154</v>
      </c>
    </row>
    <row r="4165" spans="1:13" ht="15.75" outlineLevel="1">
      <c r="A4165" s="10">
        <v>1812370782</v>
      </c>
      <c r="B4165" s="11">
        <v>782</v>
      </c>
      <c r="C4165" s="19">
        <v>812370</v>
      </c>
      <c r="D4165" s="13">
        <v>1</v>
      </c>
      <c r="E4165" s="136" t="s">
        <v>3154</v>
      </c>
      <c r="F4165" s="15" t="s">
        <v>482</v>
      </c>
      <c r="G4165" s="137" t="s">
        <v>3154</v>
      </c>
      <c r="H4165" s="13" t="s">
        <v>31</v>
      </c>
      <c r="I4165" s="126" t="s">
        <v>3154</v>
      </c>
      <c r="J4165" s="142" t="s">
        <v>3154</v>
      </c>
      <c r="K4165" s="17">
        <f>VLOOKUP(A4165,[4]גיליון1!$A$1574:$P$7681,10,0)</f>
        <v>0</v>
      </c>
      <c r="L4165" s="17">
        <f>VLOOKUP(A4165,'[2]2023'!$A$9:$I$7853,9,0)</f>
        <v>0</v>
      </c>
      <c r="M4165" s="18">
        <f>VLOOKUP(A4165,[3]data1683177749303!$A$2:$J$6448,10,0)</f>
        <v>0</v>
      </c>
    </row>
    <row r="4166" spans="1:13" ht="15.75" outlineLevel="1">
      <c r="A4166" s="10">
        <v>1812370870</v>
      </c>
      <c r="B4166" s="11">
        <v>870</v>
      </c>
      <c r="C4166" s="19">
        <v>812370</v>
      </c>
      <c r="D4166" s="13">
        <v>1</v>
      </c>
      <c r="E4166" s="136" t="s">
        <v>3154</v>
      </c>
      <c r="F4166" s="15" t="s">
        <v>482</v>
      </c>
      <c r="G4166" s="137" t="s">
        <v>3154</v>
      </c>
      <c r="H4166" s="13" t="s">
        <v>34</v>
      </c>
      <c r="I4166" s="16">
        <f>K4166/L4166-1</f>
        <v>-9.9844800827728952E-2</v>
      </c>
      <c r="J4166" s="126" t="s">
        <v>3154</v>
      </c>
      <c r="K4166" s="17">
        <v>174000</v>
      </c>
      <c r="L4166" s="17">
        <f>VLOOKUP(A4166,'[2]2023'!$A$9:$I$7853,9,0)</f>
        <v>193300</v>
      </c>
      <c r="M4166" s="18">
        <f>VLOOKUP(A4166,[3]data1683177749303!$A$2:$J$6448,10,0)</f>
        <v>193300</v>
      </c>
    </row>
    <row r="4167" spans="1:13" ht="15.75" outlineLevel="1">
      <c r="A4167" s="10">
        <v>1812370871</v>
      </c>
      <c r="B4167" s="11">
        <v>871</v>
      </c>
      <c r="C4167" s="19">
        <v>812370</v>
      </c>
      <c r="D4167" s="13">
        <v>1</v>
      </c>
      <c r="E4167" s="136" t="s">
        <v>3154</v>
      </c>
      <c r="F4167" s="15" t="s">
        <v>2064</v>
      </c>
      <c r="G4167" s="137" t="s">
        <v>3154</v>
      </c>
      <c r="H4167" s="13" t="s">
        <v>31</v>
      </c>
      <c r="I4167" s="126" t="s">
        <v>3154</v>
      </c>
      <c r="J4167" s="126" t="s">
        <v>3154</v>
      </c>
      <c r="K4167" s="17">
        <f>VLOOKUP(A4167,[4]גיליון1!$A$1574:$P$7681,10,0)</f>
        <v>0</v>
      </c>
      <c r="L4167" s="17">
        <f>VLOOKUP(A4167,'[2]2023'!$A$9:$I$7853,9,0)</f>
        <v>0</v>
      </c>
      <c r="M4167" s="18">
        <f>VLOOKUP(A4167,[3]data1683177749303!$A$2:$J$6448,10,0)</f>
        <v>0</v>
      </c>
    </row>
    <row r="4168" spans="1:13" ht="16.5" thickBot="1">
      <c r="A4168" s="10">
        <v>1812370872</v>
      </c>
      <c r="B4168" s="11">
        <v>872</v>
      </c>
      <c r="C4168" s="19">
        <v>812370</v>
      </c>
      <c r="D4168" s="13">
        <v>1</v>
      </c>
      <c r="E4168" s="175" t="s">
        <v>3154</v>
      </c>
      <c r="F4168" s="60" t="s">
        <v>2065</v>
      </c>
      <c r="G4168" s="176" t="s">
        <v>3154</v>
      </c>
      <c r="H4168" s="13" t="s">
        <v>34</v>
      </c>
      <c r="I4168" s="16">
        <f>K4168/L4168-1</f>
        <v>0</v>
      </c>
      <c r="J4168" s="126" t="s">
        <v>3154</v>
      </c>
      <c r="K4168" s="17">
        <f>VLOOKUP(A4168,[4]גיליון1!$A$1574:$P$7681,10,0)</f>
        <v>250000</v>
      </c>
      <c r="L4168" s="17">
        <f>VLOOKUP(A4168,'[2]2023'!$A$9:$I$7853,9,0)</f>
        <v>250000</v>
      </c>
      <c r="M4168" s="18">
        <f>VLOOKUP(A4168,[3]data1683177749303!$A$2:$J$6448,10,0)</f>
        <v>239326.78</v>
      </c>
    </row>
    <row r="4169" spans="1:13" ht="16.5" outlineLevel="1" thickBot="1">
      <c r="A4169" s="125" t="s">
        <v>3154</v>
      </c>
      <c r="B4169" s="25" t="s">
        <v>2066</v>
      </c>
      <c r="C4169" s="146" t="s">
        <v>3154</v>
      </c>
      <c r="D4169" s="146" t="s">
        <v>3154</v>
      </c>
      <c r="E4169" s="147" t="s">
        <v>3154</v>
      </c>
      <c r="F4169" s="28" t="s">
        <v>482</v>
      </c>
      <c r="G4169" s="153" t="s">
        <v>3154</v>
      </c>
      <c r="H4169" s="146" t="s">
        <v>3154</v>
      </c>
      <c r="I4169" s="29">
        <f>K4169/L4169-1</f>
        <v>-4.3537108053237072E-2</v>
      </c>
      <c r="J4169" s="127" t="s">
        <v>3154</v>
      </c>
      <c r="K4169" s="37">
        <f>SUBTOTAL(9,K4166:K4168)</f>
        <v>424000</v>
      </c>
      <c r="L4169" s="37">
        <f>SUBTOTAL(9,L4166:L4168)</f>
        <v>443300</v>
      </c>
      <c r="M4169" s="38">
        <f>SUBTOTAL(9,M4166:M4168)</f>
        <v>432626.78</v>
      </c>
    </row>
    <row r="4170" spans="1:13" ht="15.75" outlineLevel="1">
      <c r="A4170" s="10">
        <v>18125000</v>
      </c>
      <c r="B4170" s="11">
        <v>0</v>
      </c>
      <c r="C4170" s="19">
        <v>812500</v>
      </c>
      <c r="D4170" s="13">
        <v>1</v>
      </c>
      <c r="E4170" s="136" t="s">
        <v>3154</v>
      </c>
      <c r="F4170" s="15" t="s">
        <v>2067</v>
      </c>
      <c r="G4170" s="137" t="s">
        <v>3154</v>
      </c>
      <c r="H4170" s="13" t="s">
        <v>11</v>
      </c>
      <c r="I4170" s="126" t="s">
        <v>3154</v>
      </c>
      <c r="J4170" s="142" t="s">
        <v>3154</v>
      </c>
      <c r="K4170" s="17">
        <f>VLOOKUP(A4170,[4]גיליון1!$A$1574:$P$7681,10,0)</f>
        <v>0</v>
      </c>
      <c r="L4170" s="17">
        <f>VLOOKUP(A4170,'[2]2023'!$A$9:$I$7853,9,0)</f>
        <v>0</v>
      </c>
      <c r="M4170" s="140" t="s">
        <v>3154</v>
      </c>
    </row>
    <row r="4171" spans="1:13" ht="15.75" outlineLevel="1">
      <c r="A4171" s="10">
        <v>1812500110</v>
      </c>
      <c r="B4171" s="11">
        <v>110</v>
      </c>
      <c r="C4171" s="19">
        <v>812500</v>
      </c>
      <c r="D4171" s="13">
        <v>1</v>
      </c>
      <c r="E4171" s="136" t="s">
        <v>3154</v>
      </c>
      <c r="F4171" s="15" t="s">
        <v>19</v>
      </c>
      <c r="G4171" s="137" t="s">
        <v>3154</v>
      </c>
      <c r="H4171" s="13" t="s">
        <v>20</v>
      </c>
      <c r="I4171" s="126" t="s">
        <v>3154</v>
      </c>
      <c r="J4171" s="126" t="s">
        <v>3154</v>
      </c>
      <c r="K4171" s="17">
        <f>VLOOKUP(A4171,[4]גיליון1!$A$1574:$P$7681,10,0)</f>
        <v>0</v>
      </c>
      <c r="L4171" s="17">
        <f>VLOOKUP(A4171,'[2]2023'!$A$9:$I$7853,9,0)</f>
        <v>0</v>
      </c>
      <c r="M4171" s="18">
        <f>VLOOKUP(A4171,[3]data1683177749303!$A$2:$J$6448,10,0)</f>
        <v>0</v>
      </c>
    </row>
    <row r="4172" spans="1:13" ht="15.75" outlineLevel="1">
      <c r="A4172" s="10">
        <v>1812500119</v>
      </c>
      <c r="B4172" s="11">
        <v>119</v>
      </c>
      <c r="C4172" s="19">
        <v>812500</v>
      </c>
      <c r="D4172" s="13">
        <v>1</v>
      </c>
      <c r="E4172" s="136" t="s">
        <v>3154</v>
      </c>
      <c r="F4172" s="15" t="s">
        <v>21</v>
      </c>
      <c r="G4172" s="137" t="s">
        <v>3154</v>
      </c>
      <c r="H4172" s="13" t="s">
        <v>20</v>
      </c>
      <c r="I4172" s="126" t="s">
        <v>3154</v>
      </c>
      <c r="J4172" s="126" t="s">
        <v>3154</v>
      </c>
      <c r="K4172" s="17">
        <f>VLOOKUP(A4172,[4]גיליון1!$A$1574:$P$7681,10,0)</f>
        <v>0</v>
      </c>
      <c r="L4172" s="17">
        <f>VLOOKUP(A4172,'[2]2023'!$A$9:$I$7853,9,0)</f>
        <v>0</v>
      </c>
      <c r="M4172" s="18">
        <f>VLOOKUP(A4172,[3]data1683177749303!$A$2:$J$6448,10,0)</f>
        <v>0</v>
      </c>
    </row>
    <row r="4173" spans="1:13" ht="15.75" outlineLevel="1">
      <c r="A4173" s="10">
        <v>1812500122</v>
      </c>
      <c r="B4173" s="11">
        <v>122</v>
      </c>
      <c r="C4173" s="19">
        <v>812500</v>
      </c>
      <c r="D4173" s="13">
        <v>1</v>
      </c>
      <c r="E4173" s="136" t="s">
        <v>3154</v>
      </c>
      <c r="F4173" s="15" t="s">
        <v>22</v>
      </c>
      <c r="G4173" s="137" t="s">
        <v>3154</v>
      </c>
      <c r="H4173" s="13" t="s">
        <v>20</v>
      </c>
      <c r="I4173" s="126" t="s">
        <v>3154</v>
      </c>
      <c r="J4173" s="126" t="s">
        <v>3154</v>
      </c>
      <c r="K4173" s="17">
        <f>VLOOKUP(A4173,[4]גיליון1!$A$1574:$P$7681,10,0)</f>
        <v>0</v>
      </c>
      <c r="L4173" s="17">
        <f>VLOOKUP(A4173,'[2]2023'!$A$9:$I$7853,9,0)</f>
        <v>0</v>
      </c>
      <c r="M4173" s="18">
        <f>VLOOKUP(A4173,[3]data1683177749303!$A$2:$J$6448,10,0)</f>
        <v>0</v>
      </c>
    </row>
    <row r="4174" spans="1:13" ht="15.75" outlineLevel="1">
      <c r="A4174" s="10">
        <v>1812500126</v>
      </c>
      <c r="B4174" s="11">
        <v>126</v>
      </c>
      <c r="C4174" s="19">
        <v>812500</v>
      </c>
      <c r="D4174" s="13">
        <v>1</v>
      </c>
      <c r="E4174" s="136" t="s">
        <v>3154</v>
      </c>
      <c r="F4174" s="15" t="s">
        <v>23</v>
      </c>
      <c r="G4174" s="137" t="s">
        <v>3154</v>
      </c>
      <c r="H4174" s="13" t="s">
        <v>20</v>
      </c>
      <c r="I4174" s="126" t="s">
        <v>3154</v>
      </c>
      <c r="J4174" s="126" t="s">
        <v>3154</v>
      </c>
      <c r="K4174" s="17">
        <f>VLOOKUP(A4174,[4]גיליון1!$A$1574:$P$7681,10,0)</f>
        <v>0</v>
      </c>
      <c r="L4174" s="17">
        <f>VLOOKUP(A4174,'[2]2023'!$A$9:$I$7853,9,0)</f>
        <v>0</v>
      </c>
      <c r="M4174" s="18">
        <f>VLOOKUP(A4174,[3]data1683177749303!$A$2:$J$6448,10,0)</f>
        <v>0</v>
      </c>
    </row>
    <row r="4175" spans="1:13" ht="15.75" outlineLevel="1">
      <c r="A4175" s="10">
        <v>1812500264</v>
      </c>
      <c r="B4175" s="11">
        <v>264</v>
      </c>
      <c r="C4175" s="19">
        <v>812500</v>
      </c>
      <c r="D4175" s="13">
        <v>1</v>
      </c>
      <c r="E4175" s="136" t="s">
        <v>3154</v>
      </c>
      <c r="F4175" s="15" t="s">
        <v>2068</v>
      </c>
      <c r="G4175" s="137" t="s">
        <v>3154</v>
      </c>
      <c r="H4175" s="13" t="s">
        <v>20</v>
      </c>
      <c r="I4175" s="126" t="s">
        <v>3154</v>
      </c>
      <c r="J4175" s="126" t="s">
        <v>3154</v>
      </c>
      <c r="K4175" s="17">
        <f>VLOOKUP(A4175,[4]גיליון1!$A$1574:$P$7681,10,0)</f>
        <v>0</v>
      </c>
      <c r="L4175" s="17">
        <f>VLOOKUP(A4175,'[2]2023'!$A$9:$I$7853,9,0)</f>
        <v>0</v>
      </c>
      <c r="M4175" s="18">
        <f>VLOOKUP(A4175,[3]data1683177749303!$A$2:$J$6448,10,0)</f>
        <v>0</v>
      </c>
    </row>
    <row r="4176" spans="1:13" ht="15.75" outlineLevel="1">
      <c r="A4176" s="10">
        <v>1812500723</v>
      </c>
      <c r="B4176" s="11">
        <v>723</v>
      </c>
      <c r="C4176" s="19">
        <v>812500</v>
      </c>
      <c r="D4176" s="13">
        <v>1</v>
      </c>
      <c r="E4176" s="136" t="s">
        <v>3154</v>
      </c>
      <c r="F4176" s="15" t="s">
        <v>2069</v>
      </c>
      <c r="G4176" s="137" t="s">
        <v>3154</v>
      </c>
      <c r="H4176" s="13" t="s">
        <v>31</v>
      </c>
      <c r="I4176" s="126" t="s">
        <v>3154</v>
      </c>
      <c r="J4176" s="126" t="s">
        <v>3154</v>
      </c>
      <c r="K4176" s="17">
        <f>VLOOKUP(A4176,[4]גיליון1!$A$1574:$P$7681,10,0)</f>
        <v>0</v>
      </c>
      <c r="L4176" s="17">
        <f>VLOOKUP(A4176,'[2]2023'!$A$9:$I$7853,9,0)</f>
        <v>0</v>
      </c>
      <c r="M4176" s="18">
        <f>VLOOKUP(A4176,[3]data1683177749303!$A$2:$J$6448,10,0)</f>
        <v>0</v>
      </c>
    </row>
    <row r="4177" spans="1:13" ht="15.75" outlineLevel="1">
      <c r="A4177" s="10">
        <v>1812500724</v>
      </c>
      <c r="B4177" s="11">
        <v>724</v>
      </c>
      <c r="C4177" s="19">
        <v>812500</v>
      </c>
      <c r="D4177" s="13">
        <v>1</v>
      </c>
      <c r="E4177" s="136" t="s">
        <v>3154</v>
      </c>
      <c r="F4177" s="15" t="s">
        <v>2070</v>
      </c>
      <c r="G4177" s="137" t="s">
        <v>3154</v>
      </c>
      <c r="H4177" s="13" t="s">
        <v>31</v>
      </c>
      <c r="I4177" s="126" t="s">
        <v>3154</v>
      </c>
      <c r="J4177" s="126" t="s">
        <v>3154</v>
      </c>
      <c r="K4177" s="17">
        <f>VLOOKUP(A4177,[4]גיליון1!$A$1574:$P$7681,10,0)</f>
        <v>0</v>
      </c>
      <c r="L4177" s="17">
        <f>VLOOKUP(A4177,'[2]2023'!$A$9:$I$7853,9,0)</f>
        <v>0</v>
      </c>
      <c r="M4177" s="18">
        <f>VLOOKUP(A4177,[3]data1683177749303!$A$2:$J$6448,10,0)</f>
        <v>0</v>
      </c>
    </row>
    <row r="4178" spans="1:13" ht="15.75" outlineLevel="1">
      <c r="A4178" s="10">
        <v>1812500744</v>
      </c>
      <c r="B4178" s="11">
        <v>744</v>
      </c>
      <c r="C4178" s="19">
        <v>812500</v>
      </c>
      <c r="D4178" s="13">
        <v>1</v>
      </c>
      <c r="E4178" s="136" t="s">
        <v>3154</v>
      </c>
      <c r="F4178" s="15" t="s">
        <v>2071</v>
      </c>
      <c r="G4178" s="137" t="s">
        <v>3154</v>
      </c>
      <c r="H4178" s="13" t="s">
        <v>31</v>
      </c>
      <c r="I4178" s="126" t="s">
        <v>3154</v>
      </c>
      <c r="J4178" s="126" t="s">
        <v>3154</v>
      </c>
      <c r="K4178" s="17">
        <f>VLOOKUP(A4178,[4]גיליון1!$A$1574:$P$7681,10,0)</f>
        <v>0</v>
      </c>
      <c r="L4178" s="17">
        <f>VLOOKUP(A4178,'[2]2023'!$A$9:$I$7853,9,0)</f>
        <v>0</v>
      </c>
      <c r="M4178" s="18">
        <f>VLOOKUP(A4178,[3]data1683177749303!$A$2:$J$6448,10,0)</f>
        <v>0</v>
      </c>
    </row>
    <row r="4179" spans="1:13" ht="15.75" outlineLevel="1">
      <c r="A4179" s="10">
        <v>1812500755</v>
      </c>
      <c r="B4179" s="11">
        <v>755</v>
      </c>
      <c r="C4179" s="19">
        <v>812500</v>
      </c>
      <c r="D4179" s="13">
        <v>1</v>
      </c>
      <c r="E4179" s="136" t="s">
        <v>3154</v>
      </c>
      <c r="F4179" s="15" t="s">
        <v>2072</v>
      </c>
      <c r="G4179" s="137" t="s">
        <v>3154</v>
      </c>
      <c r="H4179" s="13" t="s">
        <v>31</v>
      </c>
      <c r="I4179" s="126" t="s">
        <v>3154</v>
      </c>
      <c r="J4179" s="126" t="s">
        <v>3154</v>
      </c>
      <c r="K4179" s="17">
        <f>VLOOKUP(A4179,[4]גיליון1!$A$1574:$P$7681,10,0)</f>
        <v>0</v>
      </c>
      <c r="L4179" s="17">
        <f>VLOOKUP(A4179,'[2]2023'!$A$9:$I$7853,9,0)</f>
        <v>0</v>
      </c>
      <c r="M4179" s="18">
        <f>VLOOKUP(A4179,[3]data1683177749303!$A$2:$J$6448,10,0)</f>
        <v>0</v>
      </c>
    </row>
    <row r="4180" spans="1:13" ht="15.75" outlineLevel="1">
      <c r="A4180" s="10">
        <v>1812500756</v>
      </c>
      <c r="B4180" s="11">
        <v>756</v>
      </c>
      <c r="C4180" s="19">
        <v>812500</v>
      </c>
      <c r="D4180" s="13">
        <v>1</v>
      </c>
      <c r="E4180" s="136" t="s">
        <v>3154</v>
      </c>
      <c r="F4180" s="15" t="s">
        <v>2073</v>
      </c>
      <c r="G4180" s="137" t="s">
        <v>3154</v>
      </c>
      <c r="H4180" s="13" t="s">
        <v>31</v>
      </c>
      <c r="I4180" s="126" t="s">
        <v>3154</v>
      </c>
      <c r="J4180" s="126" t="s">
        <v>3154</v>
      </c>
      <c r="K4180" s="17">
        <f>VLOOKUP(A4180,[4]גיליון1!$A$1574:$P$7681,10,0)</f>
        <v>0</v>
      </c>
      <c r="L4180" s="17">
        <f>VLOOKUP(A4180,'[2]2023'!$A$9:$I$7853,9,0)</f>
        <v>0</v>
      </c>
      <c r="M4180" s="18">
        <f>VLOOKUP(A4180,[3]data1683177749303!$A$2:$J$6448,10,0)</f>
        <v>0</v>
      </c>
    </row>
    <row r="4181" spans="1:13" ht="15.75" outlineLevel="1">
      <c r="A4181" s="10">
        <v>1812500764</v>
      </c>
      <c r="B4181" s="11">
        <v>764</v>
      </c>
      <c r="C4181" s="19">
        <v>812500</v>
      </c>
      <c r="D4181" s="13">
        <v>1</v>
      </c>
      <c r="E4181" s="136" t="s">
        <v>3154</v>
      </c>
      <c r="F4181" s="15" t="s">
        <v>2068</v>
      </c>
      <c r="G4181" s="137" t="s">
        <v>3154</v>
      </c>
      <c r="H4181" s="13" t="s">
        <v>31</v>
      </c>
      <c r="I4181" s="126" t="s">
        <v>3154</v>
      </c>
      <c r="J4181" s="126" t="s">
        <v>3154</v>
      </c>
      <c r="K4181" s="17">
        <f>VLOOKUP(A4181,[4]גיליון1!$A$1574:$P$7681,10,0)</f>
        <v>0</v>
      </c>
      <c r="L4181" s="17">
        <f>VLOOKUP(A4181,'[2]2023'!$A$9:$I$7853,9,0)</f>
        <v>0</v>
      </c>
      <c r="M4181" s="18">
        <f>VLOOKUP(A4181,[3]data1683177749303!$A$2:$J$6448,10,0)</f>
        <v>0</v>
      </c>
    </row>
    <row r="4182" spans="1:13" ht="15.75" outlineLevel="1">
      <c r="A4182" s="10">
        <v>1812500780</v>
      </c>
      <c r="B4182" s="11">
        <v>780</v>
      </c>
      <c r="C4182" s="19">
        <v>812500</v>
      </c>
      <c r="D4182" s="13">
        <v>1</v>
      </c>
      <c r="E4182" s="136" t="s">
        <v>3154</v>
      </c>
      <c r="F4182" s="15" t="s">
        <v>2074</v>
      </c>
      <c r="G4182" s="137" t="s">
        <v>3154</v>
      </c>
      <c r="H4182" s="13" t="s">
        <v>31</v>
      </c>
      <c r="I4182" s="126" t="s">
        <v>3154</v>
      </c>
      <c r="J4182" s="126" t="s">
        <v>3154</v>
      </c>
      <c r="K4182" s="17">
        <f>VLOOKUP(A4182,[4]גיליון1!$A$1574:$P$7681,10,0)</f>
        <v>0</v>
      </c>
      <c r="L4182" s="17">
        <f>VLOOKUP(A4182,'[2]2023'!$A$9:$I$7853,9,0)</f>
        <v>0</v>
      </c>
      <c r="M4182" s="18">
        <f>VLOOKUP(A4182,[3]data1683177749303!$A$2:$J$6448,10,0)</f>
        <v>0</v>
      </c>
    </row>
    <row r="4183" spans="1:13" ht="15.75" outlineLevel="1">
      <c r="A4183" s="10">
        <v>1812500789</v>
      </c>
      <c r="B4183" s="11">
        <v>789</v>
      </c>
      <c r="C4183" s="19">
        <v>812500</v>
      </c>
      <c r="D4183" s="13">
        <v>1</v>
      </c>
      <c r="E4183" s="136" t="s">
        <v>3154</v>
      </c>
      <c r="F4183" s="15" t="s">
        <v>2075</v>
      </c>
      <c r="G4183" s="137" t="s">
        <v>3154</v>
      </c>
      <c r="H4183" s="13" t="s">
        <v>31</v>
      </c>
      <c r="I4183" s="126" t="s">
        <v>3154</v>
      </c>
      <c r="J4183" s="126" t="s">
        <v>3154</v>
      </c>
      <c r="K4183" s="17">
        <f>VLOOKUP(A4183,[4]גיליון1!$A$1574:$P$7681,10,0)</f>
        <v>0</v>
      </c>
      <c r="L4183" s="17">
        <f>VLOOKUP(A4183,'[2]2023'!$A$9:$I$7853,9,0)</f>
        <v>0</v>
      </c>
      <c r="M4183" s="18">
        <f>VLOOKUP(A4183,[3]data1683177749303!$A$2:$J$6448,10,0)</f>
        <v>0</v>
      </c>
    </row>
    <row r="4184" spans="1:13" ht="15.75" outlineLevel="1">
      <c r="A4184" s="10">
        <v>1812500794</v>
      </c>
      <c r="B4184" s="11">
        <v>794</v>
      </c>
      <c r="C4184" s="19">
        <v>812500</v>
      </c>
      <c r="D4184" s="13">
        <v>1</v>
      </c>
      <c r="E4184" s="136" t="s">
        <v>3154</v>
      </c>
      <c r="F4184" s="15" t="s">
        <v>73</v>
      </c>
      <c r="G4184" s="137" t="s">
        <v>3154</v>
      </c>
      <c r="H4184" s="13" t="s">
        <v>31</v>
      </c>
      <c r="I4184" s="126" t="s">
        <v>3154</v>
      </c>
      <c r="J4184" s="126" t="s">
        <v>3154</v>
      </c>
      <c r="K4184" s="17">
        <f>VLOOKUP(A4184,[4]גיליון1!$A$1574:$P$7681,10,0)</f>
        <v>0</v>
      </c>
      <c r="L4184" s="17">
        <f>VLOOKUP(A4184,'[2]2023'!$A$9:$I$7853,9,0)</f>
        <v>0</v>
      </c>
      <c r="M4184" s="18">
        <f>VLOOKUP(A4184,[3]data1683177749303!$A$2:$J$6448,10,0)</f>
        <v>0</v>
      </c>
    </row>
    <row r="4185" spans="1:13" ht="15.75" outlineLevel="1">
      <c r="A4185" s="10">
        <v>1812500871</v>
      </c>
      <c r="B4185" s="11">
        <v>871</v>
      </c>
      <c r="C4185" s="19">
        <v>812500</v>
      </c>
      <c r="D4185" s="13">
        <v>1</v>
      </c>
      <c r="E4185" s="136" t="s">
        <v>3154</v>
      </c>
      <c r="F4185" s="15" t="s">
        <v>489</v>
      </c>
      <c r="G4185" s="137" t="s">
        <v>3154</v>
      </c>
      <c r="H4185" s="13" t="s">
        <v>34</v>
      </c>
      <c r="I4185" s="126" t="s">
        <v>3154</v>
      </c>
      <c r="J4185" s="126" t="s">
        <v>3154</v>
      </c>
      <c r="K4185" s="17">
        <f>VLOOKUP(A4185,[4]גיליון1!$A$1574:$P$7681,10,0)</f>
        <v>0</v>
      </c>
      <c r="L4185" s="17">
        <f>VLOOKUP(A4185,'[2]2023'!$A$9:$I$7853,9,0)</f>
        <v>0</v>
      </c>
      <c r="M4185" s="18">
        <f>VLOOKUP(A4185,[3]data1683177749303!$A$2:$J$6448,10,0)</f>
        <v>0</v>
      </c>
    </row>
    <row r="4186" spans="1:13" ht="16.5" thickBot="1">
      <c r="A4186" s="10">
        <v>1812500872</v>
      </c>
      <c r="B4186" s="11">
        <v>872</v>
      </c>
      <c r="C4186" s="19">
        <v>812500</v>
      </c>
      <c r="D4186" s="13">
        <v>1</v>
      </c>
      <c r="E4186" s="175" t="s">
        <v>3154</v>
      </c>
      <c r="F4186" s="60" t="s">
        <v>2076</v>
      </c>
      <c r="G4186" s="176" t="s">
        <v>3154</v>
      </c>
      <c r="H4186" s="13" t="s">
        <v>34</v>
      </c>
      <c r="I4186" s="126" t="s">
        <v>3154</v>
      </c>
      <c r="J4186" s="126" t="s">
        <v>3154</v>
      </c>
      <c r="K4186" s="17">
        <f>VLOOKUP(A4186,[4]גיליון1!$A$1574:$P$7681,10,0)</f>
        <v>0</v>
      </c>
      <c r="L4186" s="17">
        <f>VLOOKUP(A4186,'[2]2023'!$A$9:$I$7853,9,0)</f>
        <v>0</v>
      </c>
      <c r="M4186" s="18">
        <f>VLOOKUP(A4186,[3]data1683177749303!$A$2:$J$6448,10,0)</f>
        <v>0</v>
      </c>
    </row>
    <row r="4187" spans="1:13" ht="15.75" outlineLevel="1">
      <c r="A4187" s="125" t="s">
        <v>3154</v>
      </c>
      <c r="B4187" s="42" t="s">
        <v>2077</v>
      </c>
      <c r="C4187" s="158" t="s">
        <v>3154</v>
      </c>
      <c r="D4187" s="158" t="s">
        <v>3154</v>
      </c>
      <c r="E4187" s="159" t="s">
        <v>3154</v>
      </c>
      <c r="F4187" s="43" t="s">
        <v>2067</v>
      </c>
      <c r="G4187" s="160" t="s">
        <v>3154</v>
      </c>
      <c r="H4187" s="158" t="s">
        <v>3154</v>
      </c>
      <c r="I4187" s="194" t="s">
        <v>3154</v>
      </c>
      <c r="J4187" s="194" t="s">
        <v>3154</v>
      </c>
      <c r="K4187" s="45">
        <f t="shared" ref="K4187:M4187" si="215">SUBTOTAL(9,K4171:K4186)</f>
        <v>0</v>
      </c>
      <c r="L4187" s="45">
        <f t="shared" si="215"/>
        <v>0</v>
      </c>
      <c r="M4187" s="46">
        <f t="shared" si="215"/>
        <v>0</v>
      </c>
    </row>
    <row r="4188" spans="1:13" ht="15.75" outlineLevel="1">
      <c r="A4188" s="10">
        <v>18130000</v>
      </c>
      <c r="B4188" s="32">
        <v>0</v>
      </c>
      <c r="C4188" s="49">
        <v>813000</v>
      </c>
      <c r="D4188" s="34">
        <v>1</v>
      </c>
      <c r="E4188" s="151" t="s">
        <v>3154</v>
      </c>
      <c r="F4188" s="35" t="s">
        <v>491</v>
      </c>
      <c r="G4188" s="152" t="s">
        <v>3154</v>
      </c>
      <c r="H4188" s="34" t="s">
        <v>11</v>
      </c>
      <c r="I4188" s="142" t="s">
        <v>3154</v>
      </c>
      <c r="J4188" s="142" t="s">
        <v>3154</v>
      </c>
      <c r="K4188" s="17">
        <f>VLOOKUP(A4188,[4]גיליון1!$A$1574:$P$7681,10,0)</f>
        <v>0</v>
      </c>
      <c r="L4188" s="139" t="s">
        <v>3154</v>
      </c>
      <c r="M4188" s="140" t="s">
        <v>3154</v>
      </c>
    </row>
    <row r="4189" spans="1:13" ht="15.75" outlineLevel="1">
      <c r="A4189" s="10">
        <v>18132000</v>
      </c>
      <c r="B4189" s="11">
        <v>0</v>
      </c>
      <c r="C4189" s="19">
        <v>813200</v>
      </c>
      <c r="D4189" s="13">
        <v>1</v>
      </c>
      <c r="E4189" s="136" t="s">
        <v>3154</v>
      </c>
      <c r="F4189" s="15" t="s">
        <v>492</v>
      </c>
      <c r="G4189" s="137" t="s">
        <v>3154</v>
      </c>
      <c r="H4189" s="13" t="s">
        <v>11</v>
      </c>
      <c r="I4189" s="126" t="s">
        <v>3154</v>
      </c>
      <c r="J4189" s="142" t="s">
        <v>3154</v>
      </c>
      <c r="K4189" s="17">
        <f>VLOOKUP(A4189,[4]גיליון1!$A$1574:$P$7681,10,0)</f>
        <v>0</v>
      </c>
      <c r="L4189" s="17">
        <f>VLOOKUP(A4189,'[2]2023'!$A$9:$I$7853,9,0)</f>
        <v>0</v>
      </c>
      <c r="M4189" s="140" t="s">
        <v>3154</v>
      </c>
    </row>
    <row r="4190" spans="1:13" ht="15.75" outlineLevel="1">
      <c r="A4190" s="10">
        <v>1813200100</v>
      </c>
      <c r="B4190" s="11">
        <v>100</v>
      </c>
      <c r="C4190" s="19">
        <v>813200</v>
      </c>
      <c r="D4190" s="13">
        <v>1</v>
      </c>
      <c r="E4190" s="136" t="s">
        <v>3154</v>
      </c>
      <c r="F4190" s="15" t="s">
        <v>18</v>
      </c>
      <c r="G4190" s="137" t="s">
        <v>3154</v>
      </c>
      <c r="H4190" s="13" t="s">
        <v>11</v>
      </c>
      <c r="I4190" s="126" t="s">
        <v>3154</v>
      </c>
      <c r="J4190" s="142" t="s">
        <v>3154</v>
      </c>
      <c r="K4190" s="17">
        <f>VLOOKUP(A4190,[4]גיליון1!$A$1574:$P$7681,10,0)</f>
        <v>0</v>
      </c>
      <c r="L4190" s="17">
        <f>VLOOKUP(A4190,'[2]2023'!$A$9:$I$7853,9,0)</f>
        <v>0</v>
      </c>
      <c r="M4190" s="140" t="s">
        <v>3154</v>
      </c>
    </row>
    <row r="4191" spans="1:13" s="97" customFormat="1" ht="15.75" outlineLevel="1">
      <c r="A4191" s="10">
        <v>1813200110</v>
      </c>
      <c r="B4191" s="11">
        <v>110</v>
      </c>
      <c r="C4191" s="19">
        <v>813200</v>
      </c>
      <c r="D4191" s="13">
        <v>1</v>
      </c>
      <c r="E4191" s="136" t="s">
        <v>3154</v>
      </c>
      <c r="F4191" s="15" t="s">
        <v>19</v>
      </c>
      <c r="G4191" s="137" t="s">
        <v>3154</v>
      </c>
      <c r="H4191" s="13" t="s">
        <v>20</v>
      </c>
      <c r="I4191" s="16">
        <f t="shared" ref="I4191:I4196" si="216">K4191/L4191-1</f>
        <v>-0.42981265272875369</v>
      </c>
      <c r="J4191" s="126" t="s">
        <v>3154</v>
      </c>
      <c r="K4191" s="17">
        <f>VLOOKUP(A4191,[4]גיליון1!$A$1574:$P$7681,10,0)</f>
        <v>840000</v>
      </c>
      <c r="L4191" s="17">
        <f>VLOOKUP(A4191,'[2]2023'!$A$9:$I$7853,9,0)</f>
        <v>1473200</v>
      </c>
      <c r="M4191" s="18">
        <f>VLOOKUP(A4191,[3]data1683177749303!$A$2:$J$6448,10,0)</f>
        <v>999197.29</v>
      </c>
    </row>
    <row r="4192" spans="1:13" s="97" customFormat="1" ht="15.75" outlineLevel="1">
      <c r="A4192" s="10">
        <v>1813200119</v>
      </c>
      <c r="B4192" s="11">
        <v>119</v>
      </c>
      <c r="C4192" s="19">
        <v>813200</v>
      </c>
      <c r="D4192" s="13">
        <v>1</v>
      </c>
      <c r="E4192" s="136" t="s">
        <v>3154</v>
      </c>
      <c r="F4192" s="15" t="s">
        <v>21</v>
      </c>
      <c r="G4192" s="137" t="s">
        <v>3154</v>
      </c>
      <c r="H4192" s="13" t="s">
        <v>20</v>
      </c>
      <c r="I4192" s="16">
        <f t="shared" si="216"/>
        <v>0.15333183874243361</v>
      </c>
      <c r="J4192" s="139" t="s">
        <v>3154</v>
      </c>
      <c r="K4192" s="17">
        <v>8745600</v>
      </c>
      <c r="L4192" s="17">
        <f>VLOOKUP(A4192,'[2]2023'!$A$9:$I$7853,9,0)</f>
        <v>7582900</v>
      </c>
      <c r="M4192" s="18">
        <f>VLOOKUP(A4192,[3]data1683177749303!$A$2:$J$6448,10,0)</f>
        <v>6525749.25</v>
      </c>
    </row>
    <row r="4193" spans="1:13" ht="15.75" outlineLevel="1">
      <c r="A4193" s="10">
        <v>1813200122</v>
      </c>
      <c r="B4193" s="11">
        <v>122</v>
      </c>
      <c r="C4193" s="19">
        <v>813200</v>
      </c>
      <c r="D4193" s="13">
        <v>1</v>
      </c>
      <c r="E4193" s="136" t="s">
        <v>3154</v>
      </c>
      <c r="F4193" s="15" t="s">
        <v>22</v>
      </c>
      <c r="G4193" s="137" t="s">
        <v>3154</v>
      </c>
      <c r="H4193" s="13" t="s">
        <v>20</v>
      </c>
      <c r="I4193" s="16">
        <f t="shared" si="216"/>
        <v>-0.28707782672540383</v>
      </c>
      <c r="J4193" s="126" t="s">
        <v>3154</v>
      </c>
      <c r="K4193" s="17">
        <f>VLOOKUP(A4193,[4]גיליון1!$A$1574:$P$7681,10,0)</f>
        <v>97100</v>
      </c>
      <c r="L4193" s="17">
        <f>VLOOKUP(A4193,'[2]2023'!$A$9:$I$7853,9,0)</f>
        <v>136200</v>
      </c>
      <c r="M4193" s="18">
        <f>VLOOKUP(A4193,[3]data1683177749303!$A$2:$J$6448,10,0)</f>
        <v>109413.86</v>
      </c>
    </row>
    <row r="4194" spans="1:13" ht="15.75" outlineLevel="1">
      <c r="A4194" s="10">
        <v>1813200126</v>
      </c>
      <c r="B4194" s="11">
        <v>126</v>
      </c>
      <c r="C4194" s="19">
        <v>813200</v>
      </c>
      <c r="D4194" s="13">
        <v>1</v>
      </c>
      <c r="E4194" s="136" t="s">
        <v>3154</v>
      </c>
      <c r="F4194" s="15" t="s">
        <v>23</v>
      </c>
      <c r="G4194" s="137" t="s">
        <v>3154</v>
      </c>
      <c r="H4194" s="13" t="s">
        <v>20</v>
      </c>
      <c r="I4194" s="16">
        <f t="shared" si="216"/>
        <v>7.2519083969465603E-2</v>
      </c>
      <c r="J4194" s="126" t="s">
        <v>3154</v>
      </c>
      <c r="K4194" s="17">
        <f>VLOOKUP(A4194,[4]גיליון1!$A$1574:$P$7681,10,0)</f>
        <v>281000</v>
      </c>
      <c r="L4194" s="17">
        <f>VLOOKUP(A4194,'[2]2023'!$A$9:$I$7853,9,0)</f>
        <v>262000</v>
      </c>
      <c r="M4194" s="18">
        <f>VLOOKUP(A4194,[3]data1683177749303!$A$2:$J$6448,10,0)</f>
        <v>280412.61</v>
      </c>
    </row>
    <row r="4195" spans="1:13" ht="15.75" outlineLevel="1">
      <c r="A4195" s="10">
        <v>1813200130</v>
      </c>
      <c r="B4195" s="11">
        <v>130</v>
      </c>
      <c r="C4195" s="19">
        <v>813200</v>
      </c>
      <c r="D4195" s="13">
        <v>1</v>
      </c>
      <c r="E4195" s="136" t="s">
        <v>3154</v>
      </c>
      <c r="F4195" s="15" t="s">
        <v>24</v>
      </c>
      <c r="G4195" s="137" t="s">
        <v>3154</v>
      </c>
      <c r="H4195" s="13" t="s">
        <v>20</v>
      </c>
      <c r="I4195" s="16">
        <f t="shared" si="216"/>
        <v>0</v>
      </c>
      <c r="J4195" s="126" t="s">
        <v>3154</v>
      </c>
      <c r="K4195" s="17">
        <f>VLOOKUP(A4195,[4]גיליון1!$A$1574:$P$7681,10,0)</f>
        <v>179200</v>
      </c>
      <c r="L4195" s="17">
        <f>VLOOKUP(A4195,'[2]2023'!$A$9:$I$7853,9,0)</f>
        <v>179200</v>
      </c>
      <c r="M4195" s="18">
        <f>VLOOKUP(A4195,[3]data1683177749303!$A$2:$J$6448,10,0)</f>
        <v>118708.8</v>
      </c>
    </row>
    <row r="4196" spans="1:13" ht="15.75" outlineLevel="1">
      <c r="A4196" s="10">
        <v>1813200140</v>
      </c>
      <c r="B4196" s="11">
        <v>140</v>
      </c>
      <c r="C4196" s="19">
        <v>813200</v>
      </c>
      <c r="D4196" s="13">
        <v>1</v>
      </c>
      <c r="E4196" s="136" t="s">
        <v>3154</v>
      </c>
      <c r="F4196" s="15" t="s">
        <v>25</v>
      </c>
      <c r="G4196" s="137" t="s">
        <v>3154</v>
      </c>
      <c r="H4196" s="13" t="s">
        <v>20</v>
      </c>
      <c r="I4196" s="16">
        <f t="shared" si="216"/>
        <v>0.86026200873362435</v>
      </c>
      <c r="J4196" s="126" t="s">
        <v>3154</v>
      </c>
      <c r="K4196" s="17">
        <f>VLOOKUP(A4196,[4]גיליון1!$A$1574:$P$7681,10,0)</f>
        <v>42600</v>
      </c>
      <c r="L4196" s="17">
        <f>VLOOKUP(A4196,'[2]2023'!$A$9:$I$7853,9,0)</f>
        <v>22900</v>
      </c>
      <c r="M4196" s="18">
        <f>VLOOKUP(A4196,[3]data1683177749303!$A$2:$J$6448,10,0)</f>
        <v>32506.959999999999</v>
      </c>
    </row>
    <row r="4197" spans="1:13" ht="15.75" outlineLevel="1">
      <c r="A4197" s="10">
        <v>1813200200</v>
      </c>
      <c r="B4197" s="11">
        <v>200</v>
      </c>
      <c r="C4197" s="19">
        <v>813200</v>
      </c>
      <c r="D4197" s="13">
        <v>1</v>
      </c>
      <c r="E4197" s="136" t="s">
        <v>3154</v>
      </c>
      <c r="F4197" s="15" t="s">
        <v>26</v>
      </c>
      <c r="G4197" s="137" t="s">
        <v>3154</v>
      </c>
      <c r="H4197" s="13" t="s">
        <v>11</v>
      </c>
      <c r="I4197" s="126" t="s">
        <v>3154</v>
      </c>
      <c r="J4197" s="126" t="s">
        <v>3154</v>
      </c>
      <c r="K4197" s="17">
        <f>VLOOKUP(A4197,[4]גיליון1!$A$1574:$P$7681,10,0)</f>
        <v>0</v>
      </c>
      <c r="L4197" s="17">
        <f>VLOOKUP(A4197,'[2]2023'!$A$9:$I$7853,9,0)</f>
        <v>0</v>
      </c>
      <c r="M4197" s="140" t="s">
        <v>3154</v>
      </c>
    </row>
    <row r="4198" spans="1:13" ht="15.75" outlineLevel="1">
      <c r="A4198" s="10">
        <v>1813200210</v>
      </c>
      <c r="B4198" s="11">
        <v>210</v>
      </c>
      <c r="C4198" s="19">
        <v>813200</v>
      </c>
      <c r="D4198" s="13">
        <v>1</v>
      </c>
      <c r="E4198" s="136" t="s">
        <v>3154</v>
      </c>
      <c r="F4198" s="15" t="s">
        <v>27</v>
      </c>
      <c r="G4198" s="137" t="s">
        <v>3154</v>
      </c>
      <c r="H4198" s="13" t="s">
        <v>20</v>
      </c>
      <c r="I4198" s="126" t="s">
        <v>3154</v>
      </c>
      <c r="J4198" s="126" t="s">
        <v>3154</v>
      </c>
      <c r="K4198" s="17">
        <f>VLOOKUP(A4198,[4]גיליון1!$A$1574:$P$7681,10,0)</f>
        <v>0</v>
      </c>
      <c r="L4198" s="17">
        <f>VLOOKUP(A4198,'[2]2023'!$A$9:$I$7853,9,0)</f>
        <v>0</v>
      </c>
      <c r="M4198" s="18">
        <f>VLOOKUP(A4198,[3]data1683177749303!$A$2:$J$6448,10,0)</f>
        <v>0</v>
      </c>
    </row>
    <row r="4199" spans="1:13" ht="15.75" outlineLevel="1">
      <c r="A4199" s="10">
        <v>1813200213</v>
      </c>
      <c r="B4199" s="11">
        <v>213</v>
      </c>
      <c r="C4199" s="19">
        <v>813200</v>
      </c>
      <c r="D4199" s="13">
        <v>1</v>
      </c>
      <c r="E4199" s="136" t="s">
        <v>3154</v>
      </c>
      <c r="F4199" s="15" t="s">
        <v>2078</v>
      </c>
      <c r="G4199" s="137" t="s">
        <v>3154</v>
      </c>
      <c r="H4199" s="13" t="s">
        <v>20</v>
      </c>
      <c r="I4199" s="16">
        <f>K4199/L4199-1</f>
        <v>0</v>
      </c>
      <c r="J4199" s="126" t="s">
        <v>3154</v>
      </c>
      <c r="K4199" s="17">
        <f>VLOOKUP(A4199,[4]גיליון1!$A$1574:$P$7681,10,0)</f>
        <v>85000</v>
      </c>
      <c r="L4199" s="17">
        <f>VLOOKUP(A4199,'[2]2023'!$A$9:$I$7853,9,0)</f>
        <v>85000</v>
      </c>
      <c r="M4199" s="18">
        <f>VLOOKUP(A4199,[3]data1683177749303!$A$2:$J$6448,10,0)</f>
        <v>81533.72</v>
      </c>
    </row>
    <row r="4200" spans="1:13" ht="15.75" outlineLevel="1">
      <c r="A4200" s="10">
        <v>1813200214</v>
      </c>
      <c r="B4200" s="11">
        <v>214</v>
      </c>
      <c r="C4200" s="19">
        <v>813200</v>
      </c>
      <c r="D4200" s="13">
        <v>1</v>
      </c>
      <c r="E4200" s="136" t="s">
        <v>3154</v>
      </c>
      <c r="F4200" s="15" t="s">
        <v>493</v>
      </c>
      <c r="G4200" s="137" t="s">
        <v>3154</v>
      </c>
      <c r="H4200" s="13" t="s">
        <v>20</v>
      </c>
      <c r="I4200" s="126" t="s">
        <v>3154</v>
      </c>
      <c r="J4200" s="126" t="s">
        <v>3154</v>
      </c>
      <c r="K4200" s="17">
        <f>VLOOKUP(A4200,[4]גיליון1!$A$1574:$P$7681,10,0)</f>
        <v>0</v>
      </c>
      <c r="L4200" s="17">
        <f>VLOOKUP(A4200,'[2]2023'!$A$9:$I$7853,9,0)</f>
        <v>0</v>
      </c>
      <c r="M4200" s="18">
        <f>VLOOKUP(A4200,[3]data1683177749303!$A$2:$J$6448,10,0)</f>
        <v>0</v>
      </c>
    </row>
    <row r="4201" spans="1:13" ht="15.75" outlineLevel="1">
      <c r="A4201" s="10">
        <v>1813200215</v>
      </c>
      <c r="B4201" s="11">
        <v>215</v>
      </c>
      <c r="C4201" s="19">
        <v>813200</v>
      </c>
      <c r="D4201" s="13">
        <v>1</v>
      </c>
      <c r="E4201" s="136" t="s">
        <v>3154</v>
      </c>
      <c r="F4201" s="15" t="s">
        <v>503</v>
      </c>
      <c r="G4201" s="137" t="s">
        <v>3154</v>
      </c>
      <c r="H4201" s="13" t="s">
        <v>20</v>
      </c>
      <c r="I4201" s="126" t="s">
        <v>3154</v>
      </c>
      <c r="J4201" s="126" t="s">
        <v>3154</v>
      </c>
      <c r="K4201" s="17">
        <f>VLOOKUP(A4201,[4]גיליון1!$A$1574:$P$7681,10,0)</f>
        <v>0</v>
      </c>
      <c r="L4201" s="17">
        <f>VLOOKUP(A4201,'[2]2023'!$A$9:$I$7853,9,0)</f>
        <v>0</v>
      </c>
      <c r="M4201" s="18">
        <f>VLOOKUP(A4201,[3]data1683177749303!$A$2:$J$6448,10,0)</f>
        <v>0</v>
      </c>
    </row>
    <row r="4202" spans="1:13" ht="15.75" outlineLevel="1">
      <c r="A4202" s="10">
        <v>1813200255</v>
      </c>
      <c r="B4202" s="11">
        <v>255</v>
      </c>
      <c r="C4202" s="19">
        <v>813200</v>
      </c>
      <c r="D4202" s="13">
        <v>1</v>
      </c>
      <c r="E4202" s="136" t="s">
        <v>3154</v>
      </c>
      <c r="F4202" s="15" t="s">
        <v>2079</v>
      </c>
      <c r="G4202" s="137" t="s">
        <v>3154</v>
      </c>
      <c r="H4202" s="13" t="s">
        <v>20</v>
      </c>
      <c r="I4202" s="16">
        <f>K4202/L4202-1</f>
        <v>0</v>
      </c>
      <c r="J4202" s="126" t="s">
        <v>3154</v>
      </c>
      <c r="K4202" s="17">
        <f>VLOOKUP(A4202,[4]גיליון1!$A$1574:$P$7681,10,0)</f>
        <v>90000</v>
      </c>
      <c r="L4202" s="17">
        <f>VLOOKUP(A4202,'[2]2023'!$A$9:$I$7853,9,0)</f>
        <v>90000</v>
      </c>
      <c r="M4202" s="18">
        <f>VLOOKUP(A4202,[3]data1683177749303!$A$2:$J$6448,10,0)</f>
        <v>85909.14</v>
      </c>
    </row>
    <row r="4203" spans="1:13" ht="15.75" outlineLevel="1">
      <c r="A4203" s="10">
        <v>1813200257</v>
      </c>
      <c r="B4203" s="11">
        <v>257</v>
      </c>
      <c r="C4203" s="19">
        <v>813200</v>
      </c>
      <c r="D4203" s="13">
        <v>1</v>
      </c>
      <c r="E4203" s="136" t="s">
        <v>3154</v>
      </c>
      <c r="F4203" s="15" t="s">
        <v>2080</v>
      </c>
      <c r="G4203" s="137" t="s">
        <v>3154</v>
      </c>
      <c r="H4203" s="13" t="s">
        <v>20</v>
      </c>
      <c r="I4203" s="126" t="s">
        <v>3154</v>
      </c>
      <c r="J4203" s="126" t="s">
        <v>3154</v>
      </c>
      <c r="K4203" s="17">
        <f>VLOOKUP(A4203,[4]גיליון1!$A$1574:$P$7681,10,0)</f>
        <v>0</v>
      </c>
      <c r="L4203" s="17">
        <f>VLOOKUP(A4203,'[2]2023'!$A$9:$I$7853,9,0)</f>
        <v>0</v>
      </c>
      <c r="M4203" s="18">
        <f>VLOOKUP(A4203,[3]data1683177749303!$A$2:$J$6448,10,0)</f>
        <v>0</v>
      </c>
    </row>
    <row r="4204" spans="1:13" ht="15.75" outlineLevel="1">
      <c r="A4204" s="10">
        <v>1813200263</v>
      </c>
      <c r="B4204" s="11">
        <v>263</v>
      </c>
      <c r="C4204" s="19">
        <v>813200</v>
      </c>
      <c r="D4204" s="13">
        <v>1</v>
      </c>
      <c r="E4204" s="136" t="s">
        <v>3154</v>
      </c>
      <c r="F4204" s="15" t="s">
        <v>2081</v>
      </c>
      <c r="G4204" s="137" t="s">
        <v>3154</v>
      </c>
      <c r="H4204" s="13" t="s">
        <v>20</v>
      </c>
      <c r="I4204" s="16">
        <f>K4204/L4204-1</f>
        <v>0</v>
      </c>
      <c r="J4204" s="126" t="s">
        <v>3154</v>
      </c>
      <c r="K4204" s="17">
        <f>VLOOKUP(A4204,[4]גיליון1!$A$1574:$P$7681,10,0)</f>
        <v>200000</v>
      </c>
      <c r="L4204" s="17">
        <f>VLOOKUP(A4204,'[2]2023'!$A$9:$I$7853,9,0)</f>
        <v>200000</v>
      </c>
      <c r="M4204" s="18">
        <f>VLOOKUP(A4204,[3]data1683177749303!$A$2:$J$6448,10,0)</f>
        <v>222004.01</v>
      </c>
    </row>
    <row r="4205" spans="1:13" ht="15.75" outlineLevel="1">
      <c r="A4205" s="10">
        <v>1813200264</v>
      </c>
      <c r="B4205" s="11">
        <v>264</v>
      </c>
      <c r="C4205" s="19">
        <v>813200</v>
      </c>
      <c r="D4205" s="13">
        <v>1</v>
      </c>
      <c r="E4205" s="136" t="s">
        <v>3154</v>
      </c>
      <c r="F4205" s="15" t="s">
        <v>2082</v>
      </c>
      <c r="G4205" s="137" t="s">
        <v>3154</v>
      </c>
      <c r="H4205" s="13" t="s">
        <v>20</v>
      </c>
      <c r="I4205" s="126" t="s">
        <v>3154</v>
      </c>
      <c r="J4205" s="126" t="s">
        <v>3154</v>
      </c>
      <c r="K4205" s="17">
        <f>VLOOKUP(A4205,[4]גיליון1!$A$1574:$P$7681,10,0)</f>
        <v>0</v>
      </c>
      <c r="L4205" s="17">
        <f>VLOOKUP(A4205,'[2]2023'!$A$9:$I$7853,9,0)</f>
        <v>0</v>
      </c>
      <c r="M4205" s="18">
        <f>VLOOKUP(A4205,[3]data1683177749303!$A$2:$J$6448,10,0)</f>
        <v>0</v>
      </c>
    </row>
    <row r="4206" spans="1:13" ht="15.75" outlineLevel="1">
      <c r="A4206" s="10">
        <v>1813200400</v>
      </c>
      <c r="B4206" s="11">
        <v>400</v>
      </c>
      <c r="C4206" s="19">
        <v>813200</v>
      </c>
      <c r="D4206" s="13">
        <v>1</v>
      </c>
      <c r="E4206" s="136" t="s">
        <v>3154</v>
      </c>
      <c r="F4206" s="15" t="s">
        <v>29</v>
      </c>
      <c r="G4206" s="137" t="s">
        <v>3154</v>
      </c>
      <c r="H4206" s="13" t="s">
        <v>11</v>
      </c>
      <c r="I4206" s="126" t="s">
        <v>3154</v>
      </c>
      <c r="J4206" s="126" t="s">
        <v>3154</v>
      </c>
      <c r="K4206" s="17">
        <f>VLOOKUP(A4206,[4]גיליון1!$A$1574:$P$7681,10,0)</f>
        <v>0</v>
      </c>
      <c r="L4206" s="17">
        <f>VLOOKUP(A4206,'[2]2023'!$A$9:$I$7853,9,0)</f>
        <v>0</v>
      </c>
      <c r="M4206" s="140" t="s">
        <v>3154</v>
      </c>
    </row>
    <row r="4207" spans="1:13" ht="15.75" outlineLevel="1">
      <c r="A4207" s="10">
        <v>1813200411</v>
      </c>
      <c r="B4207" s="11">
        <v>411</v>
      </c>
      <c r="C4207" s="19">
        <v>813200</v>
      </c>
      <c r="D4207" s="13">
        <v>1</v>
      </c>
      <c r="E4207" s="136" t="s">
        <v>3154</v>
      </c>
      <c r="F4207" s="15" t="s">
        <v>2083</v>
      </c>
      <c r="G4207" s="137" t="s">
        <v>3154</v>
      </c>
      <c r="H4207" s="13" t="s">
        <v>34</v>
      </c>
      <c r="I4207" s="16">
        <f>K4207/L4207-1</f>
        <v>-1</v>
      </c>
      <c r="J4207" s="126" t="s">
        <v>3154</v>
      </c>
      <c r="K4207" s="17">
        <f>VLOOKUP(A4207,[4]גיליון1!$A$1574:$P$7681,10,0)</f>
        <v>0</v>
      </c>
      <c r="L4207" s="17">
        <f>VLOOKUP(A4207,'[2]2023'!$A$9:$I$7853,9,0)</f>
        <v>3500</v>
      </c>
      <c r="M4207" s="18">
        <f>VLOOKUP(A4207,[3]data1683177749303!$A$2:$J$6448,10,0)</f>
        <v>0</v>
      </c>
    </row>
    <row r="4208" spans="1:13" ht="15.75" outlineLevel="1">
      <c r="A4208" s="10">
        <v>1813200413</v>
      </c>
      <c r="B4208" s="11">
        <v>413</v>
      </c>
      <c r="C4208" s="19">
        <v>813200</v>
      </c>
      <c r="D4208" s="13">
        <v>1</v>
      </c>
      <c r="E4208" s="136" t="s">
        <v>3154</v>
      </c>
      <c r="F4208" s="15" t="s">
        <v>2084</v>
      </c>
      <c r="G4208" s="137" t="s">
        <v>3154</v>
      </c>
      <c r="H4208" s="13" t="s">
        <v>31</v>
      </c>
      <c r="I4208" s="16">
        <f>K4208/L4208-1</f>
        <v>0</v>
      </c>
      <c r="J4208" s="126" t="s">
        <v>3154</v>
      </c>
      <c r="K4208" s="17">
        <f>VLOOKUP(A4208,[4]גיליון1!$A$1574:$P$7681,10,0)</f>
        <v>125000</v>
      </c>
      <c r="L4208" s="17">
        <f>VLOOKUP(A4208,'[2]2023'!$A$9:$I$7853,9,0)</f>
        <v>125000</v>
      </c>
      <c r="M4208" s="18">
        <f>VLOOKUP(A4208,[3]data1683177749303!$A$2:$J$6448,10,0)</f>
        <v>0</v>
      </c>
    </row>
    <row r="4209" spans="1:13" ht="15.75" outlineLevel="1">
      <c r="A4209" s="10">
        <v>1813200420</v>
      </c>
      <c r="B4209" s="11">
        <v>420</v>
      </c>
      <c r="C4209" s="19">
        <v>813200</v>
      </c>
      <c r="D4209" s="13">
        <v>1</v>
      </c>
      <c r="E4209" s="136" t="s">
        <v>3154</v>
      </c>
      <c r="F4209" s="15" t="s">
        <v>33</v>
      </c>
      <c r="G4209" s="137" t="s">
        <v>3154</v>
      </c>
      <c r="H4209" s="13" t="s">
        <v>34</v>
      </c>
      <c r="I4209" s="16">
        <f>K4209/L4209-1</f>
        <v>0</v>
      </c>
      <c r="J4209" s="126" t="s">
        <v>3154</v>
      </c>
      <c r="K4209" s="17">
        <f>VLOOKUP(A4209,[4]גיליון1!$A$1574:$P$7681,10,0)</f>
        <v>110000</v>
      </c>
      <c r="L4209" s="17">
        <f>VLOOKUP(A4209,'[2]2023'!$A$9:$I$7853,9,0)</f>
        <v>110000</v>
      </c>
      <c r="M4209" s="18">
        <f>VLOOKUP(A4209,[3]data1683177749303!$A$2:$J$6448,10,0)</f>
        <v>111249.05</v>
      </c>
    </row>
    <row r="4210" spans="1:13" ht="15.75" outlineLevel="1">
      <c r="A4210" s="10">
        <v>1813200423</v>
      </c>
      <c r="B4210" s="11">
        <v>423</v>
      </c>
      <c r="C4210" s="19">
        <v>813200</v>
      </c>
      <c r="D4210" s="13">
        <v>1</v>
      </c>
      <c r="E4210" s="136" t="s">
        <v>3154</v>
      </c>
      <c r="F4210" s="15" t="s">
        <v>35</v>
      </c>
      <c r="G4210" s="137" t="s">
        <v>3154</v>
      </c>
      <c r="H4210" s="13" t="s">
        <v>31</v>
      </c>
      <c r="I4210" s="16">
        <f>K4210/L4210-1</f>
        <v>-0.10001460067163093</v>
      </c>
      <c r="J4210" s="126" t="s">
        <v>3154</v>
      </c>
      <c r="K4210" s="17">
        <v>616400</v>
      </c>
      <c r="L4210" s="17">
        <f>VLOOKUP(A4210,'[2]2023'!$A$9:$I$7853,9,0)</f>
        <v>684900</v>
      </c>
      <c r="M4210" s="18">
        <f>VLOOKUP(A4210,[3]data1683177749303!$A$2:$J$6448,10,0)</f>
        <v>684900</v>
      </c>
    </row>
    <row r="4211" spans="1:13" ht="15.75" outlineLevel="1">
      <c r="A4211" s="10">
        <v>1813200430</v>
      </c>
      <c r="B4211" s="11">
        <v>430</v>
      </c>
      <c r="C4211" s="19">
        <v>813200</v>
      </c>
      <c r="D4211" s="13">
        <v>1</v>
      </c>
      <c r="E4211" s="136" t="s">
        <v>3154</v>
      </c>
      <c r="F4211" s="15" t="s">
        <v>2085</v>
      </c>
      <c r="G4211" s="137" t="s">
        <v>3154</v>
      </c>
      <c r="H4211" s="13" t="s">
        <v>34</v>
      </c>
      <c r="I4211" s="126" t="s">
        <v>3154</v>
      </c>
      <c r="J4211" s="126" t="s">
        <v>3154</v>
      </c>
      <c r="K4211" s="17">
        <f>VLOOKUP(A4211,[4]גיליון1!$A$1574:$P$7681,10,0)</f>
        <v>0</v>
      </c>
      <c r="L4211" s="17">
        <f>VLOOKUP(A4211,'[2]2023'!$A$9:$I$7853,9,0)</f>
        <v>0</v>
      </c>
      <c r="M4211" s="18">
        <f>VLOOKUP(A4211,[3]data1683177749303!$A$2:$J$6448,10,0)</f>
        <v>0</v>
      </c>
    </row>
    <row r="4212" spans="1:13" ht="15.75" outlineLevel="1">
      <c r="A4212" s="10">
        <v>1813200431</v>
      </c>
      <c r="B4212" s="11">
        <v>431</v>
      </c>
      <c r="C4212" s="19">
        <v>813200</v>
      </c>
      <c r="D4212" s="13">
        <v>1</v>
      </c>
      <c r="E4212" s="136" t="s">
        <v>3154</v>
      </c>
      <c r="F4212" s="15" t="s">
        <v>36</v>
      </c>
      <c r="G4212" s="137" t="s">
        <v>3154</v>
      </c>
      <c r="H4212" s="13" t="s">
        <v>31</v>
      </c>
      <c r="I4212" s="16">
        <f>K4212/L4212-1</f>
        <v>0</v>
      </c>
      <c r="J4212" s="126" t="s">
        <v>3154</v>
      </c>
      <c r="K4212" s="17">
        <f>VLOOKUP(A4212,[4]גיליון1!$A$1574:$P$7681,10,0)</f>
        <v>2317400</v>
      </c>
      <c r="L4212" s="17">
        <f>VLOOKUP(A4212,'[2]2023'!$A$9:$I$7853,9,0)</f>
        <v>2317400</v>
      </c>
      <c r="M4212" s="18">
        <f>VLOOKUP(A4212,[3]data1683177749303!$A$2:$J$6448,10,0)</f>
        <v>2275351.64</v>
      </c>
    </row>
    <row r="4213" spans="1:13" ht="15.75" outlineLevel="1">
      <c r="A4213" s="10">
        <v>1813200432</v>
      </c>
      <c r="B4213" s="11">
        <v>432</v>
      </c>
      <c r="C4213" s="19">
        <v>813200</v>
      </c>
      <c r="D4213" s="13">
        <v>1</v>
      </c>
      <c r="E4213" s="136" t="s">
        <v>3154</v>
      </c>
      <c r="F4213" s="15" t="s">
        <v>37</v>
      </c>
      <c r="G4213" s="137" t="s">
        <v>3154</v>
      </c>
      <c r="H4213" s="13" t="s">
        <v>31</v>
      </c>
      <c r="I4213" s="16">
        <f>K4213/L4213-1</f>
        <v>0</v>
      </c>
      <c r="J4213" s="126" t="s">
        <v>3154</v>
      </c>
      <c r="K4213" s="17">
        <f>VLOOKUP(A4213,[4]גיליון1!$A$1574:$P$7681,10,0)</f>
        <v>932700</v>
      </c>
      <c r="L4213" s="17">
        <f>VLOOKUP(A4213,'[2]2023'!$A$9:$I$7853,9,0)</f>
        <v>932700</v>
      </c>
      <c r="M4213" s="18">
        <f>VLOOKUP(A4213,[3]data1683177749303!$A$2:$J$6448,10,0)</f>
        <v>925914.73</v>
      </c>
    </row>
    <row r="4214" spans="1:13" ht="15.75" outlineLevel="1">
      <c r="A4214" s="10">
        <v>1813200433</v>
      </c>
      <c r="B4214" s="11">
        <v>433</v>
      </c>
      <c r="C4214" s="19">
        <v>813200</v>
      </c>
      <c r="D4214" s="13">
        <v>1</v>
      </c>
      <c r="E4214" s="136" t="s">
        <v>3154</v>
      </c>
      <c r="F4214" s="15" t="s">
        <v>38</v>
      </c>
      <c r="G4214" s="137" t="s">
        <v>3154</v>
      </c>
      <c r="H4214" s="13" t="s">
        <v>34</v>
      </c>
      <c r="I4214" s="126" t="s">
        <v>3154</v>
      </c>
      <c r="J4214" s="126" t="s">
        <v>3154</v>
      </c>
      <c r="K4214" s="17">
        <f>VLOOKUP(A4214,[4]גיליון1!$A$1574:$P$7681,10,0)</f>
        <v>0</v>
      </c>
      <c r="L4214" s="17">
        <f>VLOOKUP(A4214,'[2]2023'!$A$9:$I$7853,9,0)</f>
        <v>0</v>
      </c>
      <c r="M4214" s="18">
        <f>VLOOKUP(A4214,[3]data1683177749303!$A$2:$J$6448,10,0)</f>
        <v>0</v>
      </c>
    </row>
    <row r="4215" spans="1:13" ht="15.75" outlineLevel="1">
      <c r="A4215" s="10">
        <v>1813200434</v>
      </c>
      <c r="B4215" s="11">
        <v>434</v>
      </c>
      <c r="C4215" s="19">
        <v>813200</v>
      </c>
      <c r="D4215" s="13">
        <v>1</v>
      </c>
      <c r="E4215" s="136" t="s">
        <v>3154</v>
      </c>
      <c r="F4215" s="15" t="s">
        <v>39</v>
      </c>
      <c r="G4215" s="137" t="s">
        <v>3154</v>
      </c>
      <c r="H4215" s="13" t="s">
        <v>34</v>
      </c>
      <c r="I4215" s="16">
        <f>K4215/L4215-1</f>
        <v>-1</v>
      </c>
      <c r="J4215" s="126" t="s">
        <v>3154</v>
      </c>
      <c r="K4215" s="17">
        <f>VLOOKUP(A4215,[4]גיליון1!$A$1574:$P$7681,10,0)</f>
        <v>0</v>
      </c>
      <c r="L4215" s="17">
        <f>VLOOKUP(A4215,'[2]2023'!$A$9:$I$7853,9,0)</f>
        <v>900</v>
      </c>
      <c r="M4215" s="18">
        <f>VLOOKUP(A4215,[3]data1683177749303!$A$2:$J$6448,10,0)</f>
        <v>0</v>
      </c>
    </row>
    <row r="4216" spans="1:13" ht="15.75" outlineLevel="1">
      <c r="A4216" s="10">
        <v>1813200437</v>
      </c>
      <c r="B4216" s="11">
        <v>437</v>
      </c>
      <c r="C4216" s="19">
        <v>813200</v>
      </c>
      <c r="D4216" s="13">
        <v>1</v>
      </c>
      <c r="E4216" s="136" t="s">
        <v>3154</v>
      </c>
      <c r="F4216" s="15" t="s">
        <v>42</v>
      </c>
      <c r="G4216" s="137" t="s">
        <v>3154</v>
      </c>
      <c r="H4216" s="13" t="s">
        <v>31</v>
      </c>
      <c r="I4216" s="16">
        <f>K4216/L4216-1</f>
        <v>-0.10034013605442171</v>
      </c>
      <c r="J4216" s="126" t="s">
        <v>3154</v>
      </c>
      <c r="K4216" s="17">
        <v>52900</v>
      </c>
      <c r="L4216" s="17">
        <f>VLOOKUP(A4216,'[2]2023'!$A$9:$I$7853,9,0)</f>
        <v>58800</v>
      </c>
      <c r="M4216" s="18">
        <f>VLOOKUP(A4216,[3]data1683177749303!$A$2:$J$6448,10,0)</f>
        <v>46745.33</v>
      </c>
    </row>
    <row r="4217" spans="1:13" ht="15.75" outlineLevel="1">
      <c r="A4217" s="10">
        <v>1813200438</v>
      </c>
      <c r="B4217" s="11">
        <v>438</v>
      </c>
      <c r="C4217" s="19">
        <v>813200</v>
      </c>
      <c r="D4217" s="13">
        <v>1</v>
      </c>
      <c r="E4217" s="136" t="s">
        <v>3154</v>
      </c>
      <c r="F4217" s="15" t="s">
        <v>2086</v>
      </c>
      <c r="G4217" s="137" t="s">
        <v>3154</v>
      </c>
      <c r="H4217" s="13" t="s">
        <v>34</v>
      </c>
      <c r="I4217" s="126" t="s">
        <v>3154</v>
      </c>
      <c r="J4217" s="126" t="s">
        <v>3154</v>
      </c>
      <c r="K4217" s="17">
        <f>VLOOKUP(A4217,[4]גיליון1!$A$1574:$P$7681,10,0)</f>
        <v>0</v>
      </c>
      <c r="L4217" s="17">
        <f>VLOOKUP(A4217,'[2]2023'!$A$9:$I$7853,9,0)</f>
        <v>0</v>
      </c>
      <c r="M4217" s="18">
        <f>VLOOKUP(A4217,[3]data1683177749303!$A$2:$J$6448,10,0)</f>
        <v>0</v>
      </c>
    </row>
    <row r="4218" spans="1:13" ht="15.75" outlineLevel="1">
      <c r="A4218" s="10">
        <v>1813200441</v>
      </c>
      <c r="B4218" s="11">
        <v>441</v>
      </c>
      <c r="C4218" s="19">
        <v>813200</v>
      </c>
      <c r="D4218" s="13">
        <v>1</v>
      </c>
      <c r="E4218" s="136" t="s">
        <v>3154</v>
      </c>
      <c r="F4218" s="15" t="s">
        <v>45</v>
      </c>
      <c r="G4218" s="137" t="s">
        <v>3154</v>
      </c>
      <c r="H4218" s="13" t="s">
        <v>31</v>
      </c>
      <c r="I4218" s="126" t="s">
        <v>3154</v>
      </c>
      <c r="J4218" s="126" t="s">
        <v>3154</v>
      </c>
      <c r="K4218" s="17">
        <f>VLOOKUP(A4218,[4]גיליון1!$A$1574:$P$7681,10,0)</f>
        <v>0</v>
      </c>
      <c r="L4218" s="17">
        <f>VLOOKUP(A4218,'[2]2023'!$A$9:$I$7853,9,0)</f>
        <v>0</v>
      </c>
      <c r="M4218" s="18">
        <f>VLOOKUP(A4218,[3]data1683177749303!$A$2:$J$6448,10,0)</f>
        <v>0</v>
      </c>
    </row>
    <row r="4219" spans="1:13" ht="15.75" outlineLevel="1">
      <c r="A4219" s="10">
        <v>1813200450</v>
      </c>
      <c r="B4219" s="11">
        <v>450</v>
      </c>
      <c r="C4219" s="19">
        <v>813200</v>
      </c>
      <c r="D4219" s="13">
        <v>1</v>
      </c>
      <c r="E4219" s="136" t="s">
        <v>3154</v>
      </c>
      <c r="F4219" s="15" t="s">
        <v>1483</v>
      </c>
      <c r="G4219" s="137" t="s">
        <v>3154</v>
      </c>
      <c r="H4219" s="13" t="s">
        <v>34</v>
      </c>
      <c r="I4219" s="126" t="s">
        <v>3154</v>
      </c>
      <c r="J4219" s="126" t="s">
        <v>3154</v>
      </c>
      <c r="K4219" s="17">
        <f>VLOOKUP(A4219,[4]גיליון1!$A$1574:$P$7681,10,0)</f>
        <v>0</v>
      </c>
      <c r="L4219" s="17">
        <f>VLOOKUP(A4219,'[2]2023'!$A$9:$I$7853,9,0)</f>
        <v>0</v>
      </c>
      <c r="M4219" s="18">
        <f>VLOOKUP(A4219,[3]data1683177749303!$A$2:$J$6448,10,0)</f>
        <v>0</v>
      </c>
    </row>
    <row r="4220" spans="1:13" ht="15.75" outlineLevel="1">
      <c r="A4220" s="10">
        <v>1813200451</v>
      </c>
      <c r="B4220" s="11">
        <v>451</v>
      </c>
      <c r="C4220" s="19">
        <v>813200</v>
      </c>
      <c r="D4220" s="13">
        <v>1</v>
      </c>
      <c r="E4220" s="136" t="s">
        <v>3154</v>
      </c>
      <c r="F4220" s="15" t="s">
        <v>2087</v>
      </c>
      <c r="G4220" s="137" t="s">
        <v>3154</v>
      </c>
      <c r="H4220" s="13" t="s">
        <v>34</v>
      </c>
      <c r="I4220" s="126" t="s">
        <v>3154</v>
      </c>
      <c r="J4220" s="16" t="s">
        <v>915</v>
      </c>
      <c r="K4220" s="17">
        <f>VLOOKUP(A4220,[4]גיליון1!$A$1574:$P$7681,10,0)</f>
        <v>450000</v>
      </c>
      <c r="L4220" s="17">
        <f>VLOOKUP(A4220,'[2]2023'!$A$9:$I$7853,9,0)</f>
        <v>0</v>
      </c>
      <c r="M4220" s="18">
        <f>VLOOKUP(A4220,[3]data1683177749303!$A$2:$J$6448,10,0)</f>
        <v>0</v>
      </c>
    </row>
    <row r="4221" spans="1:13" ht="15.75" outlineLevel="1">
      <c r="A4221" s="10">
        <v>1813200471</v>
      </c>
      <c r="B4221" s="11">
        <v>471</v>
      </c>
      <c r="C4221" s="19">
        <v>813200</v>
      </c>
      <c r="D4221" s="13">
        <v>1</v>
      </c>
      <c r="E4221" s="136" t="s">
        <v>3154</v>
      </c>
      <c r="F4221" s="15" t="s">
        <v>87</v>
      </c>
      <c r="G4221" s="137" t="s">
        <v>3154</v>
      </c>
      <c r="H4221" s="13" t="s">
        <v>34</v>
      </c>
      <c r="I4221" s="126" t="s">
        <v>3154</v>
      </c>
      <c r="J4221" s="126" t="s">
        <v>3154</v>
      </c>
      <c r="K4221" s="17">
        <f>VLOOKUP(A4221,[4]גיליון1!$A$1574:$P$7681,10,0)</f>
        <v>0</v>
      </c>
      <c r="L4221" s="17">
        <f>VLOOKUP(A4221,'[2]2023'!$A$9:$I$7853,9,0)</f>
        <v>0</v>
      </c>
      <c r="M4221" s="18">
        <f>VLOOKUP(A4221,[3]data1683177749303!$A$2:$J$6448,10,0)</f>
        <v>0</v>
      </c>
    </row>
    <row r="4222" spans="1:13" ht="15.75" outlineLevel="1">
      <c r="A4222" s="10">
        <v>1813200473</v>
      </c>
      <c r="B4222" s="11">
        <v>473</v>
      </c>
      <c r="C4222" s="19">
        <v>813200</v>
      </c>
      <c r="D4222" s="13">
        <v>1</v>
      </c>
      <c r="E4222" s="136" t="s">
        <v>3154</v>
      </c>
      <c r="F4222" s="15" t="s">
        <v>2088</v>
      </c>
      <c r="G4222" s="137" t="s">
        <v>3154</v>
      </c>
      <c r="H4222" s="13" t="s">
        <v>34</v>
      </c>
      <c r="I4222" s="126" t="s">
        <v>3154</v>
      </c>
      <c r="J4222" s="126" t="s">
        <v>3154</v>
      </c>
      <c r="K4222" s="17">
        <f>VLOOKUP(A4222,[4]גיליון1!$A$1574:$P$7681,10,0)</f>
        <v>0</v>
      </c>
      <c r="L4222" s="17">
        <f>VLOOKUP(A4222,'[2]2023'!$A$9:$I$7853,9,0)</f>
        <v>0</v>
      </c>
      <c r="M4222" s="18">
        <f>VLOOKUP(A4222,[3]data1683177749303!$A$2:$J$6448,10,0)</f>
        <v>0</v>
      </c>
    </row>
    <row r="4223" spans="1:13" ht="15.75" outlineLevel="1">
      <c r="A4223" s="10">
        <v>1813200500</v>
      </c>
      <c r="B4223" s="11">
        <v>500</v>
      </c>
      <c r="C4223" s="19">
        <v>813200</v>
      </c>
      <c r="D4223" s="13">
        <v>1</v>
      </c>
      <c r="E4223" s="136" t="s">
        <v>3154</v>
      </c>
      <c r="F4223" s="15" t="s">
        <v>51</v>
      </c>
      <c r="G4223" s="137" t="s">
        <v>3154</v>
      </c>
      <c r="H4223" s="13" t="s">
        <v>11</v>
      </c>
      <c r="I4223" s="126" t="s">
        <v>3154</v>
      </c>
      <c r="J4223" s="126" t="s">
        <v>3154</v>
      </c>
      <c r="K4223" s="17">
        <f>VLOOKUP(A4223,[4]גיליון1!$A$1574:$P$7681,10,0)</f>
        <v>0</v>
      </c>
      <c r="L4223" s="17">
        <f>VLOOKUP(A4223,'[2]2023'!$A$9:$I$7853,9,0)</f>
        <v>0</v>
      </c>
      <c r="M4223" s="140" t="s">
        <v>3154</v>
      </c>
    </row>
    <row r="4224" spans="1:13" ht="15.75" outlineLevel="1">
      <c r="A4224" s="10">
        <v>1813200511</v>
      </c>
      <c r="B4224" s="11">
        <v>511</v>
      </c>
      <c r="C4224" s="19">
        <v>813200</v>
      </c>
      <c r="D4224" s="13">
        <v>1</v>
      </c>
      <c r="E4224" s="136" t="s">
        <v>3154</v>
      </c>
      <c r="F4224" s="15" t="s">
        <v>88</v>
      </c>
      <c r="G4224" s="137" t="s">
        <v>3154</v>
      </c>
      <c r="H4224" s="13" t="s">
        <v>34</v>
      </c>
      <c r="I4224" s="16">
        <f>K4224/L4224-1</f>
        <v>-9.9667774086378724E-2</v>
      </c>
      <c r="J4224" s="126" t="s">
        <v>3154</v>
      </c>
      <c r="K4224" s="17">
        <v>81300</v>
      </c>
      <c r="L4224" s="17">
        <f>VLOOKUP(A4224,'[2]2023'!$A$9:$I$7853,9,0)</f>
        <v>90300</v>
      </c>
      <c r="M4224" s="18">
        <f>VLOOKUP(A4224,[3]data1683177749303!$A$2:$J$6448,10,0)</f>
        <v>112728.79</v>
      </c>
    </row>
    <row r="4225" spans="1:13" ht="15.75" outlineLevel="1">
      <c r="A4225" s="10">
        <v>1813200512</v>
      </c>
      <c r="B4225" s="11">
        <v>512</v>
      </c>
      <c r="C4225" s="19">
        <v>813200</v>
      </c>
      <c r="D4225" s="13">
        <v>1</v>
      </c>
      <c r="E4225" s="136" t="s">
        <v>3154</v>
      </c>
      <c r="F4225" s="15" t="s">
        <v>89</v>
      </c>
      <c r="G4225" s="137" t="s">
        <v>3154</v>
      </c>
      <c r="H4225" s="13" t="s">
        <v>34</v>
      </c>
      <c r="I4225" s="126" t="s">
        <v>3154</v>
      </c>
      <c r="J4225" s="126" t="s">
        <v>3154</v>
      </c>
      <c r="K4225" s="17">
        <f>VLOOKUP(A4225,[4]גיליון1!$A$1574:$P$7681,10,0)</f>
        <v>0</v>
      </c>
      <c r="L4225" s="17">
        <f>VLOOKUP(A4225,'[2]2023'!$A$9:$I$7853,9,0)</f>
        <v>0</v>
      </c>
      <c r="M4225" s="18">
        <f>VLOOKUP(A4225,[3]data1683177749303!$A$2:$J$6448,10,0)</f>
        <v>0</v>
      </c>
    </row>
    <row r="4226" spans="1:13" ht="15.75" outlineLevel="1">
      <c r="A4226" s="10">
        <v>1813200517</v>
      </c>
      <c r="B4226" s="11">
        <v>517</v>
      </c>
      <c r="C4226" s="19">
        <v>813200</v>
      </c>
      <c r="D4226" s="13">
        <v>1</v>
      </c>
      <c r="E4226" s="136" t="s">
        <v>3154</v>
      </c>
      <c r="F4226" s="15" t="s">
        <v>2089</v>
      </c>
      <c r="G4226" s="137" t="s">
        <v>3154</v>
      </c>
      <c r="H4226" s="13" t="s">
        <v>34</v>
      </c>
      <c r="I4226" s="16">
        <f>K4226/L4226-1</f>
        <v>-1</v>
      </c>
      <c r="J4226" s="126" t="s">
        <v>3154</v>
      </c>
      <c r="K4226" s="17">
        <f>VLOOKUP(A4226,[4]גיליון1!$A$1574:$P$7681,10,0)</f>
        <v>0</v>
      </c>
      <c r="L4226" s="17">
        <f>VLOOKUP(A4226,'[2]2023'!$A$9:$I$7853,9,0)</f>
        <v>14300</v>
      </c>
      <c r="M4226" s="18">
        <f>VLOOKUP(A4226,[3]data1683177749303!$A$2:$J$6448,10,0)</f>
        <v>0</v>
      </c>
    </row>
    <row r="4227" spans="1:13" ht="15.75" outlineLevel="1">
      <c r="A4227" s="10">
        <v>1813200530</v>
      </c>
      <c r="B4227" s="11">
        <v>530</v>
      </c>
      <c r="C4227" s="19">
        <v>813200</v>
      </c>
      <c r="D4227" s="13">
        <v>1</v>
      </c>
      <c r="E4227" s="136" t="s">
        <v>3154</v>
      </c>
      <c r="F4227" s="15" t="s">
        <v>1591</v>
      </c>
      <c r="G4227" s="137" t="s">
        <v>3154</v>
      </c>
      <c r="H4227" s="13" t="s">
        <v>31</v>
      </c>
      <c r="I4227" s="126" t="s">
        <v>3154</v>
      </c>
      <c r="J4227" s="126" t="s">
        <v>3154</v>
      </c>
      <c r="K4227" s="17">
        <f>VLOOKUP(A4227,[4]גיליון1!$A$1574:$P$7681,10,0)</f>
        <v>0</v>
      </c>
      <c r="L4227" s="17">
        <f>VLOOKUP(A4227,'[2]2023'!$A$9:$I$7853,9,0)</f>
        <v>0</v>
      </c>
      <c r="M4227" s="18">
        <f>VLOOKUP(A4227,[3]data1683177749303!$A$2:$J$6448,10,0)</f>
        <v>0</v>
      </c>
    </row>
    <row r="4228" spans="1:13" ht="15.75" outlineLevel="1">
      <c r="A4228" s="10">
        <v>1813200540</v>
      </c>
      <c r="B4228" s="11">
        <v>540</v>
      </c>
      <c r="C4228" s="19">
        <v>813200</v>
      </c>
      <c r="D4228" s="13">
        <v>1</v>
      </c>
      <c r="E4228" s="136" t="s">
        <v>3154</v>
      </c>
      <c r="F4228" s="15" t="s">
        <v>53</v>
      </c>
      <c r="G4228" s="137" t="s">
        <v>3154</v>
      </c>
      <c r="H4228" s="13" t="s">
        <v>31</v>
      </c>
      <c r="I4228" s="126" t="s">
        <v>3154</v>
      </c>
      <c r="J4228" s="126" t="s">
        <v>3154</v>
      </c>
      <c r="K4228" s="17">
        <f>VLOOKUP(A4228,[4]גיליון1!$A$1574:$P$7681,10,0)</f>
        <v>0</v>
      </c>
      <c r="L4228" s="17">
        <f>VLOOKUP(A4228,'[2]2023'!$A$9:$I$7853,9,0)</f>
        <v>0</v>
      </c>
      <c r="M4228" s="18">
        <f>VLOOKUP(A4228,[3]data1683177749303!$A$2:$J$6448,10,0)</f>
        <v>0</v>
      </c>
    </row>
    <row r="4229" spans="1:13" ht="15.75" outlineLevel="1">
      <c r="A4229" s="10">
        <v>1813200544</v>
      </c>
      <c r="B4229" s="11">
        <v>544</v>
      </c>
      <c r="C4229" s="19">
        <v>813200</v>
      </c>
      <c r="D4229" s="13">
        <v>1</v>
      </c>
      <c r="E4229" s="136" t="s">
        <v>3154</v>
      </c>
      <c r="F4229" s="15" t="s">
        <v>56</v>
      </c>
      <c r="G4229" s="137" t="s">
        <v>3154</v>
      </c>
      <c r="H4229" s="13" t="s">
        <v>31</v>
      </c>
      <c r="I4229" s="126" t="s">
        <v>3154</v>
      </c>
      <c r="J4229" s="126" t="s">
        <v>3154</v>
      </c>
      <c r="K4229" s="17">
        <f>VLOOKUP(A4229,[4]גיליון1!$A$1574:$P$7681,10,0)</f>
        <v>0</v>
      </c>
      <c r="L4229" s="17">
        <f>VLOOKUP(A4229,'[2]2023'!$A$9:$I$7853,9,0)</f>
        <v>0</v>
      </c>
      <c r="M4229" s="18">
        <f>VLOOKUP(A4229,[3]data1683177749303!$A$2:$J$6448,10,0)</f>
        <v>0</v>
      </c>
    </row>
    <row r="4230" spans="1:13" ht="15.75" outlineLevel="1">
      <c r="A4230" s="10">
        <v>1813200551</v>
      </c>
      <c r="B4230" s="11">
        <v>551</v>
      </c>
      <c r="C4230" s="19">
        <v>813200</v>
      </c>
      <c r="D4230" s="13">
        <v>1</v>
      </c>
      <c r="E4230" s="136" t="s">
        <v>3154</v>
      </c>
      <c r="F4230" s="15" t="s">
        <v>58</v>
      </c>
      <c r="G4230" s="137" t="s">
        <v>3154</v>
      </c>
      <c r="H4230" s="13" t="s">
        <v>34</v>
      </c>
      <c r="I4230" s="16">
        <f>K4230/L4230-1</f>
        <v>-9.9999999999999978E-2</v>
      </c>
      <c r="J4230" s="126" t="s">
        <v>3154</v>
      </c>
      <c r="K4230" s="17">
        <f>VLOOKUP(A4230,[4]גיליון1!$A$1574:$P$7681,10,0)</f>
        <v>4500</v>
      </c>
      <c r="L4230" s="17">
        <f>VLOOKUP(A4230,'[2]2023'!$A$9:$I$7853,9,0)</f>
        <v>5000</v>
      </c>
      <c r="M4230" s="18">
        <f>VLOOKUP(A4230,[3]data1683177749303!$A$2:$J$6448,10,0)</f>
        <v>2700</v>
      </c>
    </row>
    <row r="4231" spans="1:13" ht="15.75" outlineLevel="1">
      <c r="A4231" s="10">
        <v>1813200561</v>
      </c>
      <c r="B4231" s="11">
        <v>561</v>
      </c>
      <c r="C4231" s="19">
        <v>813200</v>
      </c>
      <c r="D4231" s="13">
        <v>1</v>
      </c>
      <c r="E4231" s="136" t="s">
        <v>3154</v>
      </c>
      <c r="F4231" s="15" t="s">
        <v>59</v>
      </c>
      <c r="G4231" s="137" t="s">
        <v>3154</v>
      </c>
      <c r="H4231" s="13" t="s">
        <v>34</v>
      </c>
      <c r="I4231" s="126" t="s">
        <v>3154</v>
      </c>
      <c r="J4231" s="126" t="s">
        <v>3154</v>
      </c>
      <c r="K4231" s="17">
        <f>VLOOKUP(A4231,[4]גיליון1!$A$1574:$P$7681,10,0)</f>
        <v>0</v>
      </c>
      <c r="L4231" s="17">
        <f>VLOOKUP(A4231,'[2]2023'!$A$9:$I$7853,9,0)</f>
        <v>0</v>
      </c>
      <c r="M4231" s="18">
        <f>VLOOKUP(A4231,[3]data1683177749303!$A$2:$J$6448,10,0)</f>
        <v>0</v>
      </c>
    </row>
    <row r="4232" spans="1:13" ht="15.75" outlineLevel="1">
      <c r="A4232" s="10">
        <v>1813200562</v>
      </c>
      <c r="B4232" s="11">
        <v>562</v>
      </c>
      <c r="C4232" s="19">
        <v>813200</v>
      </c>
      <c r="D4232" s="13">
        <v>1</v>
      </c>
      <c r="E4232" s="136" t="s">
        <v>3154</v>
      </c>
      <c r="F4232" s="15" t="s">
        <v>60</v>
      </c>
      <c r="G4232" s="137" t="s">
        <v>3154</v>
      </c>
      <c r="H4232" s="13" t="s">
        <v>34</v>
      </c>
      <c r="I4232" s="16">
        <f>K4232/L4232-1</f>
        <v>-0.10144927536231885</v>
      </c>
      <c r="J4232" s="126" t="s">
        <v>3154</v>
      </c>
      <c r="K4232" s="17">
        <v>12400</v>
      </c>
      <c r="L4232" s="17">
        <f>VLOOKUP(A4232,'[2]2023'!$A$9:$I$7853,9,0)</f>
        <v>13800</v>
      </c>
      <c r="M4232" s="18">
        <f>VLOOKUP(A4232,[3]data1683177749303!$A$2:$J$6448,10,0)</f>
        <v>13800</v>
      </c>
    </row>
    <row r="4233" spans="1:13" ht="15.75" outlineLevel="1">
      <c r="A4233" s="10">
        <v>1813200563</v>
      </c>
      <c r="B4233" s="11">
        <v>563</v>
      </c>
      <c r="C4233" s="19">
        <v>813200</v>
      </c>
      <c r="D4233" s="13">
        <v>1</v>
      </c>
      <c r="E4233" s="136" t="s">
        <v>3154</v>
      </c>
      <c r="F4233" s="15" t="s">
        <v>2090</v>
      </c>
      <c r="G4233" s="137" t="s">
        <v>3154</v>
      </c>
      <c r="H4233" s="13" t="s">
        <v>31</v>
      </c>
      <c r="I4233" s="126" t="s">
        <v>3154</v>
      </c>
      <c r="J4233" s="126" t="s">
        <v>3154</v>
      </c>
      <c r="K4233" s="17">
        <f>VLOOKUP(A4233,[4]גיליון1!$A$1574:$P$7681,10,0)</f>
        <v>0</v>
      </c>
      <c r="L4233" s="17">
        <f>VLOOKUP(A4233,'[2]2023'!$A$9:$I$7853,9,0)</f>
        <v>0</v>
      </c>
      <c r="M4233" s="18">
        <f>VLOOKUP(A4233,[3]data1683177749303!$A$2:$J$6448,10,0)</f>
        <v>0</v>
      </c>
    </row>
    <row r="4234" spans="1:13" ht="15.75" outlineLevel="1">
      <c r="A4234" s="10">
        <v>1813200570</v>
      </c>
      <c r="B4234" s="11">
        <v>570</v>
      </c>
      <c r="C4234" s="19">
        <v>813200</v>
      </c>
      <c r="D4234" s="13">
        <v>1</v>
      </c>
      <c r="E4234" s="136" t="s">
        <v>3154</v>
      </c>
      <c r="F4234" s="15" t="s">
        <v>2091</v>
      </c>
      <c r="G4234" s="137" t="s">
        <v>3154</v>
      </c>
      <c r="H4234" s="13" t="s">
        <v>31</v>
      </c>
      <c r="I4234" s="16">
        <f>K4234/L4234-1</f>
        <v>-0.4</v>
      </c>
      <c r="J4234" s="126" t="s">
        <v>3154</v>
      </c>
      <c r="K4234" s="17">
        <f>VLOOKUP(A4234,[4]גיליון1!$A$1574:$P$7681,10,0)</f>
        <v>150000</v>
      </c>
      <c r="L4234" s="17">
        <f>VLOOKUP(A4234,'[2]2023'!$A$9:$I$7853,9,0)</f>
        <v>250000</v>
      </c>
      <c r="M4234" s="18">
        <f>VLOOKUP(A4234,[3]data1683177749303!$A$2:$J$6448,10,0)</f>
        <v>124731.07</v>
      </c>
    </row>
    <row r="4235" spans="1:13" ht="15.75" outlineLevel="1">
      <c r="A4235" s="10">
        <v>1813200571</v>
      </c>
      <c r="B4235" s="11">
        <v>571</v>
      </c>
      <c r="C4235" s="19">
        <v>813200</v>
      </c>
      <c r="D4235" s="13">
        <v>1</v>
      </c>
      <c r="E4235" s="136" t="s">
        <v>3154</v>
      </c>
      <c r="F4235" s="15" t="s">
        <v>91</v>
      </c>
      <c r="G4235" s="137" t="s">
        <v>3154</v>
      </c>
      <c r="H4235" s="13" t="s">
        <v>31</v>
      </c>
      <c r="I4235" s="16">
        <f>K4235/L4235-1</f>
        <v>0</v>
      </c>
      <c r="J4235" s="126" t="s">
        <v>3154</v>
      </c>
      <c r="K4235" s="17">
        <f>VLOOKUP(A4235,[4]גיליון1!$A$1574:$P$7681,10,0)</f>
        <v>105200</v>
      </c>
      <c r="L4235" s="17">
        <f>VLOOKUP(A4235,'[2]2023'!$A$9:$I$7853,9,0)</f>
        <v>105200</v>
      </c>
      <c r="M4235" s="18">
        <f>VLOOKUP(A4235,[3]data1683177749303!$A$2:$J$6448,10,0)</f>
        <v>95200</v>
      </c>
    </row>
    <row r="4236" spans="1:13" ht="15.75" outlineLevel="1">
      <c r="A4236" s="10">
        <v>1813200580</v>
      </c>
      <c r="B4236" s="11">
        <v>580</v>
      </c>
      <c r="C4236" s="19">
        <v>813200</v>
      </c>
      <c r="D4236" s="13">
        <v>1</v>
      </c>
      <c r="E4236" s="136" t="s">
        <v>3154</v>
      </c>
      <c r="F4236" s="15" t="s">
        <v>2092</v>
      </c>
      <c r="G4236" s="137" t="s">
        <v>3154</v>
      </c>
      <c r="H4236" s="13" t="s">
        <v>34</v>
      </c>
      <c r="I4236" s="16">
        <f>K4236/L4236-1</f>
        <v>-9.9999999999999978E-2</v>
      </c>
      <c r="J4236" s="126" t="s">
        <v>3154</v>
      </c>
      <c r="K4236" s="17">
        <f>VLOOKUP(A4236,[4]גיליון1!$A$1574:$P$7681,10,0)</f>
        <v>180000</v>
      </c>
      <c r="L4236" s="17">
        <f>VLOOKUP(A4236,'[2]2023'!$A$9:$I$7853,9,0)</f>
        <v>200000</v>
      </c>
      <c r="M4236" s="18">
        <f>VLOOKUP(A4236,[3]data1683177749303!$A$2:$J$6448,10,0)</f>
        <v>126872.46</v>
      </c>
    </row>
    <row r="4237" spans="1:13" ht="15.75" outlineLevel="1">
      <c r="A4237" s="10">
        <v>1813200700</v>
      </c>
      <c r="B4237" s="11">
        <v>700</v>
      </c>
      <c r="C4237" s="19">
        <v>813200</v>
      </c>
      <c r="D4237" s="13">
        <v>1</v>
      </c>
      <c r="E4237" s="136" t="s">
        <v>3154</v>
      </c>
      <c r="F4237" s="15" t="s">
        <v>61</v>
      </c>
      <c r="G4237" s="137" t="s">
        <v>3154</v>
      </c>
      <c r="H4237" s="13" t="s">
        <v>11</v>
      </c>
      <c r="I4237" s="126" t="s">
        <v>3154</v>
      </c>
      <c r="J4237" s="126" t="s">
        <v>3154</v>
      </c>
      <c r="K4237" s="17">
        <f>VLOOKUP(A4237,[4]גיליון1!$A$1574:$P$7681,10,0)</f>
        <v>0</v>
      </c>
      <c r="L4237" s="17">
        <f>VLOOKUP(A4237,'[2]2023'!$A$9:$I$7853,9,0)</f>
        <v>0</v>
      </c>
      <c r="M4237" s="140" t="s">
        <v>3154</v>
      </c>
    </row>
    <row r="4238" spans="1:13" ht="15.75" outlineLevel="1">
      <c r="A4238" s="10">
        <v>1813200710</v>
      </c>
      <c r="B4238" s="11">
        <v>710</v>
      </c>
      <c r="C4238" s="19">
        <v>813200</v>
      </c>
      <c r="D4238" s="13">
        <v>1</v>
      </c>
      <c r="E4238" s="136" t="s">
        <v>3154</v>
      </c>
      <c r="F4238" s="15" t="s">
        <v>62</v>
      </c>
      <c r="G4238" s="137" t="s">
        <v>3154</v>
      </c>
      <c r="H4238" s="13" t="s">
        <v>34</v>
      </c>
      <c r="I4238" s="16">
        <f>K4238/L4238-1</f>
        <v>-9.8947368421052673E-2</v>
      </c>
      <c r="J4238" s="126" t="s">
        <v>3154</v>
      </c>
      <c r="K4238" s="17">
        <v>42800</v>
      </c>
      <c r="L4238" s="17">
        <f>VLOOKUP(A4238,'[2]2023'!$A$9:$I$7853,9,0)</f>
        <v>47500</v>
      </c>
      <c r="M4238" s="18">
        <f>VLOOKUP(A4238,[3]data1683177749303!$A$2:$J$6448,10,0)</f>
        <v>47648.5</v>
      </c>
    </row>
    <row r="4239" spans="1:13" ht="15.75" outlineLevel="1">
      <c r="A4239" s="10">
        <v>1813200721</v>
      </c>
      <c r="B4239" s="11">
        <v>721</v>
      </c>
      <c r="C4239" s="19">
        <v>813200</v>
      </c>
      <c r="D4239" s="13">
        <v>1</v>
      </c>
      <c r="E4239" s="136" t="s">
        <v>3154</v>
      </c>
      <c r="F4239" s="15" t="s">
        <v>63</v>
      </c>
      <c r="G4239" s="137" t="s">
        <v>3154</v>
      </c>
      <c r="H4239" s="13" t="s">
        <v>34</v>
      </c>
      <c r="I4239" s="16">
        <f>K4239/L4239-1</f>
        <v>-0.10299003322259137</v>
      </c>
      <c r="J4239" s="126" t="s">
        <v>3154</v>
      </c>
      <c r="K4239" s="17">
        <f>VLOOKUP(A4239,[4]גיליון1!$A$1574:$P$7681,10,0)</f>
        <v>81000</v>
      </c>
      <c r="L4239" s="17">
        <f>VLOOKUP(A4239,'[2]2023'!$A$9:$I$7853,9,0)</f>
        <v>90300</v>
      </c>
      <c r="M4239" s="18">
        <f>VLOOKUP(A4239,[3]data1683177749303!$A$2:$J$6448,10,0)</f>
        <v>60079.47</v>
      </c>
    </row>
    <row r="4240" spans="1:13" ht="15.75" outlineLevel="1">
      <c r="A4240" s="10">
        <v>1813200722</v>
      </c>
      <c r="B4240" s="11">
        <v>722</v>
      </c>
      <c r="C4240" s="19">
        <v>813200</v>
      </c>
      <c r="D4240" s="13">
        <v>1</v>
      </c>
      <c r="E4240" s="136" t="s">
        <v>3154</v>
      </c>
      <c r="F4240" s="15" t="s">
        <v>64</v>
      </c>
      <c r="G4240" s="137" t="s">
        <v>3154</v>
      </c>
      <c r="H4240" s="13" t="s">
        <v>34</v>
      </c>
      <c r="I4240" s="126" t="s">
        <v>3154</v>
      </c>
      <c r="J4240" s="126" t="s">
        <v>3154</v>
      </c>
      <c r="K4240" s="17">
        <f>VLOOKUP(A4240,[4]גיליון1!$A$1574:$P$7681,10,0)</f>
        <v>0</v>
      </c>
      <c r="L4240" s="17">
        <f>VLOOKUP(A4240,'[2]2023'!$A$9:$I$7853,9,0)</f>
        <v>0</v>
      </c>
      <c r="M4240" s="18">
        <f>VLOOKUP(A4240,[3]data1683177749303!$A$2:$J$6448,10,0)</f>
        <v>0</v>
      </c>
    </row>
    <row r="4241" spans="1:13" ht="15.75" outlineLevel="1">
      <c r="A4241" s="10">
        <v>1813200723</v>
      </c>
      <c r="B4241" s="11">
        <v>723</v>
      </c>
      <c r="C4241" s="19">
        <v>813200</v>
      </c>
      <c r="D4241" s="13">
        <v>1</v>
      </c>
      <c r="E4241" s="136" t="s">
        <v>3154</v>
      </c>
      <c r="F4241" s="15" t="s">
        <v>2093</v>
      </c>
      <c r="G4241" s="137" t="s">
        <v>3154</v>
      </c>
      <c r="H4241" s="13" t="s">
        <v>34</v>
      </c>
      <c r="I4241" s="126" t="s">
        <v>3154</v>
      </c>
      <c r="J4241" s="126" t="s">
        <v>3154</v>
      </c>
      <c r="K4241" s="17">
        <f>VLOOKUP(A4241,[4]גיליון1!$A$1574:$P$7681,10,0)</f>
        <v>0</v>
      </c>
      <c r="L4241" s="17">
        <f>VLOOKUP(A4241,'[2]2023'!$A$9:$I$7853,9,0)</f>
        <v>0</v>
      </c>
      <c r="M4241" s="18">
        <f>VLOOKUP(A4241,[3]data1683177749303!$A$2:$J$6448,10,0)</f>
        <v>0</v>
      </c>
    </row>
    <row r="4242" spans="1:13" ht="15.75" outlineLevel="1">
      <c r="A4242" s="10">
        <v>1813200725</v>
      </c>
      <c r="B4242" s="11">
        <v>725</v>
      </c>
      <c r="C4242" s="19">
        <v>813200</v>
      </c>
      <c r="D4242" s="13">
        <v>1</v>
      </c>
      <c r="E4242" s="136" t="s">
        <v>3154</v>
      </c>
      <c r="F4242" s="15" t="s">
        <v>3122</v>
      </c>
      <c r="G4242" s="137" t="s">
        <v>3154</v>
      </c>
      <c r="H4242" s="13" t="s">
        <v>34</v>
      </c>
      <c r="I4242" s="126" t="s">
        <v>3154</v>
      </c>
      <c r="J4242" s="16" t="s">
        <v>522</v>
      </c>
      <c r="K4242" s="17">
        <f>VLOOKUP(A4242,[4]גיליון1!$A$1574:$P$7681,10,0)</f>
        <v>25000</v>
      </c>
      <c r="L4242" s="139" t="s">
        <v>3154</v>
      </c>
      <c r="M4242" s="140" t="s">
        <v>3154</v>
      </c>
    </row>
    <row r="4243" spans="1:13" ht="15.75" outlineLevel="1">
      <c r="A4243" s="10">
        <v>1813200727</v>
      </c>
      <c r="B4243" s="11">
        <v>727</v>
      </c>
      <c r="C4243" s="19">
        <v>813200</v>
      </c>
      <c r="D4243" s="13">
        <v>1</v>
      </c>
      <c r="E4243" s="136" t="s">
        <v>3154</v>
      </c>
      <c r="F4243" s="15" t="s">
        <v>2094</v>
      </c>
      <c r="G4243" s="137" t="s">
        <v>3154</v>
      </c>
      <c r="H4243" s="13" t="s">
        <v>34</v>
      </c>
      <c r="I4243" s="126" t="s">
        <v>3154</v>
      </c>
      <c r="J4243" s="126" t="s">
        <v>3154</v>
      </c>
      <c r="K4243" s="17">
        <f>VLOOKUP(A4243,[4]גיליון1!$A$1574:$P$7681,10,0)</f>
        <v>0</v>
      </c>
      <c r="L4243" s="17">
        <f>VLOOKUP(A4243,'[2]2023'!$A$9:$I$7853,9,0)</f>
        <v>0</v>
      </c>
      <c r="M4243" s="18">
        <f>VLOOKUP(A4243,[3]data1683177749303!$A$2:$J$6448,10,0)</f>
        <v>0</v>
      </c>
    </row>
    <row r="4244" spans="1:13" ht="15.75" outlineLevel="1">
      <c r="A4244" s="10">
        <v>1813200728</v>
      </c>
      <c r="B4244" s="11">
        <v>728</v>
      </c>
      <c r="C4244" s="19">
        <v>813200</v>
      </c>
      <c r="D4244" s="13">
        <v>1</v>
      </c>
      <c r="E4244" s="136" t="s">
        <v>3154</v>
      </c>
      <c r="F4244" s="15" t="s">
        <v>2095</v>
      </c>
      <c r="G4244" s="137" t="s">
        <v>3154</v>
      </c>
      <c r="H4244" s="13" t="s">
        <v>34</v>
      </c>
      <c r="I4244" s="126" t="s">
        <v>3154</v>
      </c>
      <c r="J4244" s="126" t="s">
        <v>3154</v>
      </c>
      <c r="K4244" s="17">
        <f>VLOOKUP(A4244,[4]גיליון1!$A$1574:$P$7681,10,0)</f>
        <v>0</v>
      </c>
      <c r="L4244" s="17">
        <f>VLOOKUP(A4244,'[2]2023'!$A$9:$I$7853,9,0)</f>
        <v>0</v>
      </c>
      <c r="M4244" s="18">
        <f>VLOOKUP(A4244,[3]data1683177749303!$A$2:$J$6448,10,0)</f>
        <v>0</v>
      </c>
    </row>
    <row r="4245" spans="1:13" ht="15.75" outlineLevel="1">
      <c r="A4245" s="10">
        <v>1813200729</v>
      </c>
      <c r="B4245" s="11">
        <v>729</v>
      </c>
      <c r="C4245" s="19">
        <v>813200</v>
      </c>
      <c r="D4245" s="13">
        <v>1</v>
      </c>
      <c r="E4245" s="136" t="s">
        <v>3154</v>
      </c>
      <c r="F4245" s="15" t="s">
        <v>2096</v>
      </c>
      <c r="G4245" s="137" t="s">
        <v>3154</v>
      </c>
      <c r="H4245" s="13" t="s">
        <v>34</v>
      </c>
      <c r="I4245" s="126" t="s">
        <v>3154</v>
      </c>
      <c r="J4245" s="126" t="s">
        <v>3154</v>
      </c>
      <c r="K4245" s="17">
        <f>VLOOKUP(A4245,[4]גיליון1!$A$1574:$P$7681,10,0)</f>
        <v>0</v>
      </c>
      <c r="L4245" s="17">
        <f>VLOOKUP(A4245,'[2]2023'!$A$9:$I$7853,9,0)</f>
        <v>0</v>
      </c>
      <c r="M4245" s="18">
        <f>VLOOKUP(A4245,[3]data1683177749303!$A$2:$J$6448,10,0)</f>
        <v>0</v>
      </c>
    </row>
    <row r="4246" spans="1:13" ht="15.75" outlineLevel="1">
      <c r="A4246" s="10">
        <v>1813200741</v>
      </c>
      <c r="B4246" s="11">
        <v>741</v>
      </c>
      <c r="C4246" s="19">
        <v>813200</v>
      </c>
      <c r="D4246" s="13">
        <v>1</v>
      </c>
      <c r="E4246" s="136" t="s">
        <v>3154</v>
      </c>
      <c r="F4246" s="15" t="s">
        <v>2097</v>
      </c>
      <c r="G4246" s="137" t="s">
        <v>3154</v>
      </c>
      <c r="H4246" s="13" t="s">
        <v>34</v>
      </c>
      <c r="I4246" s="126" t="s">
        <v>3154</v>
      </c>
      <c r="J4246" s="126" t="s">
        <v>3154</v>
      </c>
      <c r="K4246" s="17">
        <f>VLOOKUP(A4246,[4]גיליון1!$A$1574:$P$7681,10,0)</f>
        <v>0</v>
      </c>
      <c r="L4246" s="17">
        <f>VLOOKUP(A4246,'[2]2023'!$A$9:$I$7853,9,0)</f>
        <v>0</v>
      </c>
      <c r="M4246" s="18">
        <f>VLOOKUP(A4246,[3]data1683177749303!$A$2:$J$6448,10,0)</f>
        <v>0</v>
      </c>
    </row>
    <row r="4247" spans="1:13" ht="15.75" outlineLevel="1">
      <c r="A4247" s="10">
        <v>1813200742</v>
      </c>
      <c r="B4247" s="11">
        <v>742</v>
      </c>
      <c r="C4247" s="19">
        <v>813200</v>
      </c>
      <c r="D4247" s="13">
        <v>1</v>
      </c>
      <c r="E4247" s="136" t="s">
        <v>3154</v>
      </c>
      <c r="F4247" s="15" t="s">
        <v>2098</v>
      </c>
      <c r="G4247" s="137" t="s">
        <v>3154</v>
      </c>
      <c r="H4247" s="13" t="s">
        <v>34</v>
      </c>
      <c r="I4247" s="126" t="s">
        <v>3154</v>
      </c>
      <c r="J4247" s="126" t="s">
        <v>3154</v>
      </c>
      <c r="K4247" s="17">
        <f>VLOOKUP(A4247,[4]גיליון1!$A$1574:$P$7681,10,0)</f>
        <v>0</v>
      </c>
      <c r="L4247" s="17">
        <f>VLOOKUP(A4247,'[2]2023'!$A$9:$I$7853,9,0)</f>
        <v>0</v>
      </c>
      <c r="M4247" s="18">
        <f>VLOOKUP(A4247,[3]data1683177749303!$A$2:$J$6448,10,0)</f>
        <v>0</v>
      </c>
    </row>
    <row r="4248" spans="1:13" ht="15.75" outlineLevel="1">
      <c r="A4248" s="10">
        <v>1813200743</v>
      </c>
      <c r="B4248" s="11">
        <v>743</v>
      </c>
      <c r="C4248" s="19">
        <v>813200</v>
      </c>
      <c r="D4248" s="13">
        <v>1</v>
      </c>
      <c r="E4248" s="136" t="s">
        <v>3154</v>
      </c>
      <c r="F4248" s="15" t="s">
        <v>2099</v>
      </c>
      <c r="G4248" s="137" t="s">
        <v>3154</v>
      </c>
      <c r="H4248" s="13" t="s">
        <v>34</v>
      </c>
      <c r="I4248" s="126" t="s">
        <v>3154</v>
      </c>
      <c r="J4248" s="126" t="s">
        <v>3154</v>
      </c>
      <c r="K4248" s="17">
        <f>VLOOKUP(A4248,[4]גיליון1!$A$1574:$P$7681,10,0)</f>
        <v>0</v>
      </c>
      <c r="L4248" s="17">
        <f>VLOOKUP(A4248,'[2]2023'!$A$9:$I$7853,9,0)</f>
        <v>0</v>
      </c>
      <c r="M4248" s="18">
        <f>VLOOKUP(A4248,[3]data1683177749303!$A$2:$J$6448,10,0)</f>
        <v>0</v>
      </c>
    </row>
    <row r="4249" spans="1:13" ht="15.75" outlineLevel="1">
      <c r="A4249" s="10">
        <v>1813200744</v>
      </c>
      <c r="B4249" s="11">
        <v>744</v>
      </c>
      <c r="C4249" s="19">
        <v>813200</v>
      </c>
      <c r="D4249" s="13">
        <v>1</v>
      </c>
      <c r="E4249" s="136" t="s">
        <v>3154</v>
      </c>
      <c r="F4249" s="15" t="s">
        <v>2100</v>
      </c>
      <c r="G4249" s="137" t="s">
        <v>3154</v>
      </c>
      <c r="H4249" s="13" t="s">
        <v>34</v>
      </c>
      <c r="I4249" s="126" t="s">
        <v>3154</v>
      </c>
      <c r="J4249" s="126" t="s">
        <v>3154</v>
      </c>
      <c r="K4249" s="17">
        <f>VLOOKUP(A4249,[4]גיליון1!$A$1574:$P$7681,10,0)</f>
        <v>0</v>
      </c>
      <c r="L4249" s="17">
        <f>VLOOKUP(A4249,'[2]2023'!$A$9:$I$7853,9,0)</f>
        <v>0</v>
      </c>
      <c r="M4249" s="18">
        <f>VLOOKUP(A4249,[3]data1683177749303!$A$2:$J$6448,10,0)</f>
        <v>0</v>
      </c>
    </row>
    <row r="4250" spans="1:13" ht="15.75" outlineLevel="1">
      <c r="A4250" s="10">
        <v>1813200745</v>
      </c>
      <c r="B4250" s="11">
        <v>745</v>
      </c>
      <c r="C4250" s="19">
        <v>813200</v>
      </c>
      <c r="D4250" s="13">
        <v>1</v>
      </c>
      <c r="E4250" s="136" t="s">
        <v>3154</v>
      </c>
      <c r="F4250" s="15" t="s">
        <v>66</v>
      </c>
      <c r="G4250" s="137" t="s">
        <v>3154</v>
      </c>
      <c r="H4250" s="13" t="s">
        <v>31</v>
      </c>
      <c r="I4250" s="126" t="s">
        <v>3154</v>
      </c>
      <c r="J4250" s="126" t="s">
        <v>3154</v>
      </c>
      <c r="K4250" s="17">
        <f>VLOOKUP(A4250,[4]גיליון1!$A$1574:$P$7681,10,0)</f>
        <v>0</v>
      </c>
      <c r="L4250" s="17">
        <f>VLOOKUP(A4250,'[2]2023'!$A$9:$I$7853,9,0)</f>
        <v>0</v>
      </c>
      <c r="M4250" s="18">
        <f>VLOOKUP(A4250,[3]data1683177749303!$A$2:$J$6448,10,0)</f>
        <v>0</v>
      </c>
    </row>
    <row r="4251" spans="1:13" ht="15.75" outlineLevel="1">
      <c r="A4251" s="10">
        <v>1813200746</v>
      </c>
      <c r="B4251" s="11">
        <v>746</v>
      </c>
      <c r="C4251" s="19">
        <v>813200</v>
      </c>
      <c r="D4251" s="13">
        <v>1</v>
      </c>
      <c r="E4251" s="136" t="s">
        <v>3154</v>
      </c>
      <c r="F4251" s="15" t="s">
        <v>67</v>
      </c>
      <c r="G4251" s="137" t="s">
        <v>3154</v>
      </c>
      <c r="H4251" s="13" t="s">
        <v>31</v>
      </c>
      <c r="I4251" s="126" t="s">
        <v>3154</v>
      </c>
      <c r="J4251" s="126" t="s">
        <v>3154</v>
      </c>
      <c r="K4251" s="17">
        <f>VLOOKUP(A4251,[4]גיליון1!$A$1574:$P$7681,10,0)</f>
        <v>0</v>
      </c>
      <c r="L4251" s="17">
        <f>VLOOKUP(A4251,'[2]2023'!$A$9:$I$7853,9,0)</f>
        <v>0</v>
      </c>
      <c r="M4251" s="18">
        <f>VLOOKUP(A4251,[3]data1683177749303!$A$2:$J$6448,10,0)</f>
        <v>0</v>
      </c>
    </row>
    <row r="4252" spans="1:13" ht="15.75" outlineLevel="1">
      <c r="A4252" s="10">
        <v>1813200747</v>
      </c>
      <c r="B4252" s="11">
        <v>747</v>
      </c>
      <c r="C4252" s="19">
        <v>813200</v>
      </c>
      <c r="D4252" s="13">
        <v>1</v>
      </c>
      <c r="E4252" s="136" t="s">
        <v>3154</v>
      </c>
      <c r="F4252" s="48" t="s">
        <v>1671</v>
      </c>
      <c r="G4252" s="165" t="s">
        <v>3154</v>
      </c>
      <c r="H4252" s="13" t="s">
        <v>34</v>
      </c>
      <c r="I4252" s="126" t="s">
        <v>3154</v>
      </c>
      <c r="J4252" s="126" t="s">
        <v>3154</v>
      </c>
      <c r="K4252" s="17">
        <f>VLOOKUP(A4252,[4]גיליון1!$A$1574:$P$7681,10,0)</f>
        <v>0</v>
      </c>
      <c r="L4252" s="17">
        <f>VLOOKUP(A4252,'[2]2023'!$A$9:$I$7853,9,0)</f>
        <v>0</v>
      </c>
      <c r="M4252" s="18">
        <f>VLOOKUP(A4252,[3]data1683177749303!$A$2:$J$6448,10,0)</f>
        <v>0</v>
      </c>
    </row>
    <row r="4253" spans="1:13" ht="15.75" outlineLevel="1">
      <c r="A4253" s="10">
        <v>1813200750</v>
      </c>
      <c r="B4253" s="11">
        <v>750</v>
      </c>
      <c r="C4253" s="19">
        <v>813200</v>
      </c>
      <c r="D4253" s="13">
        <v>1</v>
      </c>
      <c r="E4253" s="136" t="s">
        <v>3154</v>
      </c>
      <c r="F4253" s="15" t="s">
        <v>2028</v>
      </c>
      <c r="G4253" s="137" t="s">
        <v>3154</v>
      </c>
      <c r="H4253" s="13" t="s">
        <v>31</v>
      </c>
      <c r="I4253" s="16">
        <f>K4253/L4253-1</f>
        <v>0.10426889106967607</v>
      </c>
      <c r="J4253" s="126" t="s">
        <v>3154</v>
      </c>
      <c r="K4253" s="17">
        <f>VLOOKUP(A4253,[4]גיליון1!$A$1574:$P$7681,10,0)</f>
        <v>7651700</v>
      </c>
      <c r="L4253" s="17">
        <f>VLOOKUP(A4253,'[2]2023'!$A$9:$I$7853,9,0)</f>
        <v>6929200</v>
      </c>
      <c r="M4253" s="18">
        <f>VLOOKUP(A4253,[3]data1683177749303!$A$2:$J$6448,10,0)</f>
        <v>6434781.6799999997</v>
      </c>
    </row>
    <row r="4254" spans="1:13" ht="15.75" outlineLevel="1">
      <c r="A4254" s="10">
        <v>1813200751</v>
      </c>
      <c r="B4254" s="11">
        <v>751</v>
      </c>
      <c r="C4254" s="19">
        <v>813200</v>
      </c>
      <c r="D4254" s="13">
        <v>1</v>
      </c>
      <c r="E4254" s="136" t="s">
        <v>3154</v>
      </c>
      <c r="F4254" s="15" t="s">
        <v>68</v>
      </c>
      <c r="G4254" s="137" t="s">
        <v>3154</v>
      </c>
      <c r="H4254" s="13" t="s">
        <v>34</v>
      </c>
      <c r="I4254" s="126" t="s">
        <v>3154</v>
      </c>
      <c r="J4254" s="126" t="s">
        <v>3154</v>
      </c>
      <c r="K4254" s="17">
        <f>VLOOKUP(A4254,[4]גיליון1!$A$1574:$P$7681,10,0)</f>
        <v>0</v>
      </c>
      <c r="L4254" s="17">
        <f>VLOOKUP(A4254,'[2]2023'!$A$9:$I$7853,9,0)</f>
        <v>0</v>
      </c>
      <c r="M4254" s="18">
        <f>VLOOKUP(A4254,[3]data1683177749303!$A$2:$J$6448,10,0)</f>
        <v>0</v>
      </c>
    </row>
    <row r="4255" spans="1:13" ht="15.75" outlineLevel="1">
      <c r="A4255" s="10">
        <v>1813200752</v>
      </c>
      <c r="B4255" s="11">
        <v>752</v>
      </c>
      <c r="C4255" s="19">
        <v>813200</v>
      </c>
      <c r="D4255" s="13">
        <v>1</v>
      </c>
      <c r="E4255" s="136" t="s">
        <v>3154</v>
      </c>
      <c r="F4255" s="15" t="s">
        <v>69</v>
      </c>
      <c r="G4255" s="137" t="s">
        <v>3154</v>
      </c>
      <c r="H4255" s="13" t="s">
        <v>31</v>
      </c>
      <c r="I4255" s="16">
        <f>K4255/L4255-1</f>
        <v>-6.0303671390859903E-2</v>
      </c>
      <c r="J4255" s="126" t="s">
        <v>3154</v>
      </c>
      <c r="K4255" s="17">
        <f>VLOOKUP(A4255,[4]גיליון1!$A$1574:$P$7681,10,0)</f>
        <v>10038400</v>
      </c>
      <c r="L4255" s="17">
        <f>VLOOKUP(A4255,'[2]2023'!$A$9:$I$7853,9,0)</f>
        <v>10682600</v>
      </c>
      <c r="M4255" s="18">
        <f>VLOOKUP(A4255,[3]data1683177749303!$A$2:$J$6448,10,0)</f>
        <v>8916489.9399999995</v>
      </c>
    </row>
    <row r="4256" spans="1:13" ht="15.75" outlineLevel="1">
      <c r="A4256" s="10">
        <v>1813200753</v>
      </c>
      <c r="B4256" s="11">
        <v>753</v>
      </c>
      <c r="C4256" s="19">
        <v>813200</v>
      </c>
      <c r="D4256" s="13">
        <v>1</v>
      </c>
      <c r="E4256" s="136" t="s">
        <v>3154</v>
      </c>
      <c r="F4256" s="15" t="s">
        <v>2101</v>
      </c>
      <c r="G4256" s="137" t="s">
        <v>3154</v>
      </c>
      <c r="H4256" s="13" t="s">
        <v>31</v>
      </c>
      <c r="I4256" s="16">
        <f>K4256/L4256-1</f>
        <v>0.11069344148778315</v>
      </c>
      <c r="J4256" s="126" t="s">
        <v>3154</v>
      </c>
      <c r="K4256" s="17">
        <v>1122800</v>
      </c>
      <c r="L4256" s="17">
        <f>VLOOKUP(A4256,'[2]2023'!$A$9:$I$7853,9,0)</f>
        <v>1010900</v>
      </c>
      <c r="M4256" s="18">
        <f>VLOOKUP(A4256,[3]data1683177749303!$A$2:$J$6448,10,0)</f>
        <v>1005663.42</v>
      </c>
    </row>
    <row r="4257" spans="1:13" ht="15.75" outlineLevel="1">
      <c r="A4257" s="10">
        <v>1813200755</v>
      </c>
      <c r="B4257" s="11">
        <v>755</v>
      </c>
      <c r="C4257" s="19">
        <v>813200</v>
      </c>
      <c r="D4257" s="13">
        <v>1</v>
      </c>
      <c r="E4257" s="136" t="s">
        <v>3154</v>
      </c>
      <c r="F4257" s="15" t="s">
        <v>2079</v>
      </c>
      <c r="G4257" s="137" t="s">
        <v>3154</v>
      </c>
      <c r="H4257" s="13" t="s">
        <v>31</v>
      </c>
      <c r="I4257" s="16">
        <f>K4257/L4257-1</f>
        <v>0.89473684210526305</v>
      </c>
      <c r="J4257" s="126" t="s">
        <v>3154</v>
      </c>
      <c r="K4257" s="17">
        <f>VLOOKUP(A4257,[4]גיליון1!$A$1574:$P$7681,10,0)</f>
        <v>90000</v>
      </c>
      <c r="L4257" s="17">
        <f>VLOOKUP(A4257,'[2]2023'!$A$9:$I$7853,9,0)</f>
        <v>47500</v>
      </c>
      <c r="M4257" s="18">
        <f>VLOOKUP(A4257,[3]data1683177749303!$A$2:$J$6448,10,0)</f>
        <v>24232.69</v>
      </c>
    </row>
    <row r="4258" spans="1:13" ht="15.75" outlineLevel="1">
      <c r="A4258" s="10">
        <v>1813200757</v>
      </c>
      <c r="B4258" s="11">
        <v>757</v>
      </c>
      <c r="C4258" s="19">
        <v>813200</v>
      </c>
      <c r="D4258" s="13">
        <v>1</v>
      </c>
      <c r="E4258" s="136" t="s">
        <v>3154</v>
      </c>
      <c r="F4258" s="15" t="s">
        <v>2080</v>
      </c>
      <c r="G4258" s="137" t="s">
        <v>3154</v>
      </c>
      <c r="H4258" s="13" t="s">
        <v>31</v>
      </c>
      <c r="I4258" s="126" t="s">
        <v>3154</v>
      </c>
      <c r="J4258" s="126" t="s">
        <v>3154</v>
      </c>
      <c r="K4258" s="17">
        <f>VLOOKUP(A4258,[4]גיליון1!$A$1574:$P$7681,10,0)</f>
        <v>0</v>
      </c>
      <c r="L4258" s="17">
        <f>VLOOKUP(A4258,'[2]2023'!$A$9:$I$7853,9,0)</f>
        <v>0</v>
      </c>
      <c r="M4258" s="18">
        <f>VLOOKUP(A4258,[3]data1683177749303!$A$2:$J$6448,10,0)</f>
        <v>0</v>
      </c>
    </row>
    <row r="4259" spans="1:13" ht="15.75" outlineLevel="1">
      <c r="A4259" s="10">
        <v>1813200759</v>
      </c>
      <c r="B4259" s="11">
        <v>759</v>
      </c>
      <c r="C4259" s="19">
        <v>813200</v>
      </c>
      <c r="D4259" s="13">
        <v>1</v>
      </c>
      <c r="E4259" s="136" t="s">
        <v>3154</v>
      </c>
      <c r="F4259" s="15" t="s">
        <v>1970</v>
      </c>
      <c r="G4259" s="137" t="s">
        <v>3154</v>
      </c>
      <c r="H4259" s="13" t="s">
        <v>20</v>
      </c>
      <c r="I4259" s="16">
        <f>K4259/L4259-1</f>
        <v>0.59808200967560676</v>
      </c>
      <c r="J4259" s="126" t="s">
        <v>3154</v>
      </c>
      <c r="K4259" s="17">
        <f>VLOOKUP(A4259,[4]גיליון1!$A$1574:$P$7681,10,0)</f>
        <v>46642900</v>
      </c>
      <c r="L4259" s="17">
        <f>VLOOKUP(A4259,'[2]2023'!$A$9:$I$7853,9,0)</f>
        <v>29186800</v>
      </c>
      <c r="M4259" s="18">
        <f>VLOOKUP(A4259,[3]data1683177749303!$A$2:$J$6448,10,0)</f>
        <v>32313319.920000002</v>
      </c>
    </row>
    <row r="4260" spans="1:13" ht="15.75" outlineLevel="1">
      <c r="A4260" s="10">
        <v>1813200763</v>
      </c>
      <c r="B4260" s="11">
        <v>763</v>
      </c>
      <c r="C4260" s="19">
        <v>813200</v>
      </c>
      <c r="D4260" s="13">
        <v>1</v>
      </c>
      <c r="E4260" s="136" t="s">
        <v>3154</v>
      </c>
      <c r="F4260" s="15" t="s">
        <v>2081</v>
      </c>
      <c r="G4260" s="137" t="s">
        <v>3154</v>
      </c>
      <c r="H4260" s="13" t="s">
        <v>31</v>
      </c>
      <c r="I4260" s="126" t="s">
        <v>3154</v>
      </c>
      <c r="J4260" s="126" t="s">
        <v>3154</v>
      </c>
      <c r="K4260" s="17">
        <f>VLOOKUP(A4260,[4]גיליון1!$A$1574:$P$7681,10,0)</f>
        <v>0</v>
      </c>
      <c r="L4260" s="17">
        <f>VLOOKUP(A4260,'[2]2023'!$A$9:$I$7853,9,0)</f>
        <v>0</v>
      </c>
      <c r="M4260" s="18">
        <f>VLOOKUP(A4260,[3]data1683177749303!$A$2:$J$6448,10,0)</f>
        <v>0</v>
      </c>
    </row>
    <row r="4261" spans="1:13" ht="15.75" outlineLevel="1">
      <c r="A4261" s="10">
        <v>1813200764</v>
      </c>
      <c r="B4261" s="11">
        <v>764</v>
      </c>
      <c r="C4261" s="19">
        <v>813200</v>
      </c>
      <c r="D4261" s="13">
        <v>1</v>
      </c>
      <c r="E4261" s="136" t="s">
        <v>3154</v>
      </c>
      <c r="F4261" s="15" t="s">
        <v>2082</v>
      </c>
      <c r="G4261" s="137" t="s">
        <v>3154</v>
      </c>
      <c r="H4261" s="13" t="s">
        <v>31</v>
      </c>
      <c r="I4261" s="126" t="s">
        <v>3154</v>
      </c>
      <c r="J4261" s="126" t="s">
        <v>3154</v>
      </c>
      <c r="K4261" s="17">
        <f>VLOOKUP(A4261,[4]גיליון1!$A$1574:$P$7681,10,0)</f>
        <v>0</v>
      </c>
      <c r="L4261" s="17">
        <f>VLOOKUP(A4261,'[2]2023'!$A$9:$I$7853,9,0)</f>
        <v>0</v>
      </c>
      <c r="M4261" s="18">
        <f>VLOOKUP(A4261,[3]data1683177749303!$A$2:$J$6448,10,0)</f>
        <v>0</v>
      </c>
    </row>
    <row r="4262" spans="1:13" ht="15.75" outlineLevel="1">
      <c r="A4262" s="10">
        <v>1813200780</v>
      </c>
      <c r="B4262" s="11">
        <v>780</v>
      </c>
      <c r="C4262" s="19">
        <v>813200</v>
      </c>
      <c r="D4262" s="13">
        <v>1</v>
      </c>
      <c r="E4262" s="136" t="s">
        <v>3154</v>
      </c>
      <c r="F4262" s="48" t="s">
        <v>2102</v>
      </c>
      <c r="G4262" s="165" t="s">
        <v>3154</v>
      </c>
      <c r="H4262" s="13" t="s">
        <v>34</v>
      </c>
      <c r="I4262" s="126" t="s">
        <v>3154</v>
      </c>
      <c r="J4262" s="126" t="s">
        <v>3154</v>
      </c>
      <c r="K4262" s="17">
        <f>VLOOKUP(A4262,[4]גיליון1!$A$1574:$P$7681,10,0)</f>
        <v>0</v>
      </c>
      <c r="L4262" s="17">
        <f>VLOOKUP(A4262,'[2]2023'!$A$9:$I$7853,9,0)</f>
        <v>0</v>
      </c>
      <c r="M4262" s="18">
        <f>VLOOKUP(A4262,[3]data1683177749303!$A$2:$J$6448,10,0)</f>
        <v>0</v>
      </c>
    </row>
    <row r="4263" spans="1:13" ht="15.75" outlineLevel="1">
      <c r="A4263" s="10">
        <v>1813200781</v>
      </c>
      <c r="B4263" s="11">
        <v>781</v>
      </c>
      <c r="C4263" s="19">
        <v>813200</v>
      </c>
      <c r="D4263" s="13">
        <v>1</v>
      </c>
      <c r="E4263" s="136" t="s">
        <v>3154</v>
      </c>
      <c r="F4263" s="15" t="s">
        <v>2103</v>
      </c>
      <c r="G4263" s="137" t="s">
        <v>3154</v>
      </c>
      <c r="H4263" s="13" t="s">
        <v>34</v>
      </c>
      <c r="I4263" s="126" t="s">
        <v>3154</v>
      </c>
      <c r="J4263" s="126" t="s">
        <v>3154</v>
      </c>
      <c r="K4263" s="17">
        <f>VLOOKUP(A4263,[4]גיליון1!$A$1574:$P$7681,10,0)</f>
        <v>0</v>
      </c>
      <c r="L4263" s="17">
        <f>VLOOKUP(A4263,'[2]2023'!$A$9:$I$7853,9,0)</f>
        <v>0</v>
      </c>
      <c r="M4263" s="18">
        <f>VLOOKUP(A4263,[3]data1683177749303!$A$2:$J$6448,10,0)</f>
        <v>0</v>
      </c>
    </row>
    <row r="4264" spans="1:13" ht="15.75" outlineLevel="1">
      <c r="A4264" s="10">
        <v>1813200783</v>
      </c>
      <c r="B4264" s="11">
        <v>783</v>
      </c>
      <c r="C4264" s="19">
        <v>813200</v>
      </c>
      <c r="D4264" s="13">
        <v>1</v>
      </c>
      <c r="E4264" s="136" t="s">
        <v>3154</v>
      </c>
      <c r="F4264" s="15" t="s">
        <v>2104</v>
      </c>
      <c r="G4264" s="137" t="s">
        <v>3154</v>
      </c>
      <c r="H4264" s="13" t="s">
        <v>34</v>
      </c>
      <c r="I4264" s="126" t="s">
        <v>3154</v>
      </c>
      <c r="J4264" s="126" t="s">
        <v>3154</v>
      </c>
      <c r="K4264" s="17">
        <f>VLOOKUP(A4264,[4]גיליון1!$A$1574:$P$7681,10,0)</f>
        <v>0</v>
      </c>
      <c r="L4264" s="17">
        <f>VLOOKUP(A4264,'[2]2023'!$A$9:$I$7853,9,0)</f>
        <v>0</v>
      </c>
      <c r="M4264" s="18">
        <f>VLOOKUP(A4264,[3]data1683177749303!$A$2:$J$6448,10,0)</f>
        <v>0</v>
      </c>
    </row>
    <row r="4265" spans="1:13" ht="15.75" outlineLevel="1">
      <c r="A4265" s="10">
        <v>1813200784</v>
      </c>
      <c r="B4265" s="11">
        <v>784</v>
      </c>
      <c r="C4265" s="19">
        <v>813200</v>
      </c>
      <c r="D4265" s="13">
        <v>1</v>
      </c>
      <c r="E4265" s="136" t="s">
        <v>3154</v>
      </c>
      <c r="F4265" s="15" t="s">
        <v>2105</v>
      </c>
      <c r="G4265" s="137" t="s">
        <v>3154</v>
      </c>
      <c r="H4265" s="13" t="s">
        <v>34</v>
      </c>
      <c r="I4265" s="16">
        <f>K4265/L4265-1</f>
        <v>-9.9248120300751919E-2</v>
      </c>
      <c r="J4265" s="126" t="s">
        <v>3154</v>
      </c>
      <c r="K4265" s="17">
        <v>59900</v>
      </c>
      <c r="L4265" s="17">
        <f>VLOOKUP(A4265,'[2]2023'!$A$9:$I$7853,9,0)</f>
        <v>66500</v>
      </c>
      <c r="M4265" s="18">
        <f>VLOOKUP(A4265,[3]data1683177749303!$A$2:$J$6448,10,0)</f>
        <v>0</v>
      </c>
    </row>
    <row r="4266" spans="1:13" ht="15.75" outlineLevel="1">
      <c r="A4266" s="10">
        <v>1813200788</v>
      </c>
      <c r="B4266" s="11">
        <v>788</v>
      </c>
      <c r="C4266" s="19">
        <v>813200</v>
      </c>
      <c r="D4266" s="13">
        <v>1</v>
      </c>
      <c r="E4266" s="136" t="s">
        <v>3154</v>
      </c>
      <c r="F4266" s="15" t="s">
        <v>2106</v>
      </c>
      <c r="G4266" s="137" t="s">
        <v>3154</v>
      </c>
      <c r="H4266" s="13" t="s">
        <v>31</v>
      </c>
      <c r="I4266" s="16">
        <f>K4266/L4266-1</f>
        <v>-9.9999999999999978E-2</v>
      </c>
      <c r="J4266" s="126" t="s">
        <v>3154</v>
      </c>
      <c r="K4266" s="17">
        <f>VLOOKUP(A4266,[4]גיליון1!$A$1574:$P$7681,10,0)</f>
        <v>134100</v>
      </c>
      <c r="L4266" s="17">
        <f>VLOOKUP(A4266,'[2]2023'!$A$9:$I$7853,9,0)</f>
        <v>149000</v>
      </c>
      <c r="M4266" s="18">
        <f>VLOOKUP(A4266,[3]data1683177749303!$A$2:$J$6448,10,0)</f>
        <v>125400</v>
      </c>
    </row>
    <row r="4267" spans="1:13" ht="15.75" outlineLevel="1">
      <c r="A4267" s="10">
        <v>1813200789</v>
      </c>
      <c r="B4267" s="11">
        <v>789</v>
      </c>
      <c r="C4267" s="19">
        <v>813200</v>
      </c>
      <c r="D4267" s="13">
        <v>1</v>
      </c>
      <c r="E4267" s="136" t="s">
        <v>3154</v>
      </c>
      <c r="F4267" s="15" t="s">
        <v>501</v>
      </c>
      <c r="G4267" s="137" t="s">
        <v>3154</v>
      </c>
      <c r="H4267" s="13" t="s">
        <v>34</v>
      </c>
      <c r="I4267" s="126" t="s">
        <v>3154</v>
      </c>
      <c r="J4267" s="126" t="s">
        <v>3154</v>
      </c>
      <c r="K4267" s="17">
        <f>VLOOKUP(A4267,[4]גיליון1!$A$1574:$P$7681,10,0)</f>
        <v>0</v>
      </c>
      <c r="L4267" s="17">
        <f>VLOOKUP(A4267,'[2]2023'!$A$9:$I$7853,9,0)</f>
        <v>0</v>
      </c>
      <c r="M4267" s="18">
        <f>VLOOKUP(A4267,[3]data1683177749303!$A$2:$J$6448,10,0)</f>
        <v>0</v>
      </c>
    </row>
    <row r="4268" spans="1:13" ht="15.75" outlineLevel="1">
      <c r="A4268" s="10">
        <v>1813200794</v>
      </c>
      <c r="B4268" s="11">
        <v>794</v>
      </c>
      <c r="C4268" s="19">
        <v>813200</v>
      </c>
      <c r="D4268" s="13">
        <v>1</v>
      </c>
      <c r="E4268" s="136" t="s">
        <v>3154</v>
      </c>
      <c r="F4268" s="15" t="s">
        <v>73</v>
      </c>
      <c r="G4268" s="137" t="s">
        <v>3154</v>
      </c>
      <c r="H4268" s="13" t="s">
        <v>31</v>
      </c>
      <c r="I4268" s="16">
        <f>K4268/L4268-1</f>
        <v>4.2789901583226264E-2</v>
      </c>
      <c r="J4268" s="126" t="s">
        <v>3154</v>
      </c>
      <c r="K4268" s="17">
        <f>VLOOKUP(A4268,[4]גיליון1!$A$1574:$P$7681,10,0)</f>
        <v>487400</v>
      </c>
      <c r="L4268" s="17">
        <f>VLOOKUP(A4268,'[2]2023'!$A$9:$I$7853,9,0)</f>
        <v>467400</v>
      </c>
      <c r="M4268" s="18">
        <f>VLOOKUP(A4268,[3]data1683177749303!$A$2:$J$6448,10,0)</f>
        <v>519606.26</v>
      </c>
    </row>
    <row r="4269" spans="1:13" ht="15.75" outlineLevel="1">
      <c r="A4269" s="10">
        <v>1813200810</v>
      </c>
      <c r="B4269" s="11">
        <v>810</v>
      </c>
      <c r="C4269" s="19">
        <v>813200</v>
      </c>
      <c r="D4269" s="13">
        <v>1</v>
      </c>
      <c r="E4269" s="136" t="s">
        <v>3154</v>
      </c>
      <c r="F4269" s="15" t="s">
        <v>2107</v>
      </c>
      <c r="G4269" s="137" t="s">
        <v>3154</v>
      </c>
      <c r="H4269" s="13" t="s">
        <v>34</v>
      </c>
      <c r="I4269" s="16">
        <f>K4269/L4269-1</f>
        <v>0</v>
      </c>
      <c r="J4269" s="126" t="s">
        <v>3154</v>
      </c>
      <c r="K4269" s="17">
        <f>VLOOKUP(A4269,[4]גיליון1!$A$1574:$P$7681,10,0)</f>
        <v>669400</v>
      </c>
      <c r="L4269" s="17">
        <f>VLOOKUP(A4269,'[2]2023'!$A$9:$I$7853,9,0)</f>
        <v>669400</v>
      </c>
      <c r="M4269" s="18">
        <f>VLOOKUP(A4269,[3]data1683177749303!$A$2:$J$6448,10,0)</f>
        <v>381119</v>
      </c>
    </row>
    <row r="4270" spans="1:13" ht="15.75" outlineLevel="1">
      <c r="A4270" s="10">
        <v>1813200811</v>
      </c>
      <c r="B4270" s="11">
        <v>811</v>
      </c>
      <c r="C4270" s="19">
        <v>813200</v>
      </c>
      <c r="D4270" s="13">
        <v>1</v>
      </c>
      <c r="E4270" s="136" t="s">
        <v>3154</v>
      </c>
      <c r="F4270" s="15" t="s">
        <v>2108</v>
      </c>
      <c r="G4270" s="137" t="s">
        <v>3154</v>
      </c>
      <c r="H4270" s="13" t="s">
        <v>34</v>
      </c>
      <c r="I4270" s="16">
        <f>K4270/L4270-1</f>
        <v>0.71428571428571419</v>
      </c>
      <c r="J4270" s="126" t="s">
        <v>3154</v>
      </c>
      <c r="K4270" s="17">
        <f>VLOOKUP(A4270,[4]גיליון1!$A$1574:$P$7681,10,0)</f>
        <v>120000</v>
      </c>
      <c r="L4270" s="17">
        <f>VLOOKUP(A4270,'[2]2023'!$A$9:$I$7853,9,0)</f>
        <v>70000</v>
      </c>
      <c r="M4270" s="18">
        <f>VLOOKUP(A4270,[3]data1683177749303!$A$2:$J$6448,10,0)</f>
        <v>121604</v>
      </c>
    </row>
    <row r="4271" spans="1:13" ht="15.75" outlineLevel="1">
      <c r="A4271" s="10">
        <v>1813200812</v>
      </c>
      <c r="B4271" s="11">
        <v>812</v>
      </c>
      <c r="C4271" s="19">
        <v>813200</v>
      </c>
      <c r="D4271" s="13">
        <v>1</v>
      </c>
      <c r="E4271" s="136" t="s">
        <v>3154</v>
      </c>
      <c r="F4271" s="51" t="s">
        <v>444</v>
      </c>
      <c r="G4271" s="167" t="s">
        <v>3154</v>
      </c>
      <c r="H4271" s="13" t="s">
        <v>31</v>
      </c>
      <c r="I4271" s="126" t="s">
        <v>3154</v>
      </c>
      <c r="J4271" s="126" t="s">
        <v>3154</v>
      </c>
      <c r="K4271" s="17">
        <f>VLOOKUP(A4271,[4]גיליון1!$A$1574:$P$7681,10,0)</f>
        <v>300000</v>
      </c>
      <c r="L4271" s="17">
        <f>VLOOKUP(A4271,'[2]2023'!$A$9:$I$7853,9,0)</f>
        <v>0</v>
      </c>
      <c r="M4271" s="18">
        <f>VLOOKUP(A4271,[3]data1683177749303!$A$2:$J$6448,10,0)</f>
        <v>295280</v>
      </c>
    </row>
    <row r="4272" spans="1:13" ht="15.75" outlineLevel="1">
      <c r="A4272" s="10">
        <v>1813200816</v>
      </c>
      <c r="B4272" s="11">
        <v>816</v>
      </c>
      <c r="C4272" s="19">
        <v>813200</v>
      </c>
      <c r="D4272" s="13">
        <v>1</v>
      </c>
      <c r="E4272" s="136" t="s">
        <v>3154</v>
      </c>
      <c r="F4272" s="15" t="s">
        <v>520</v>
      </c>
      <c r="G4272" s="137" t="s">
        <v>3154</v>
      </c>
      <c r="H4272" s="13" t="s">
        <v>31</v>
      </c>
      <c r="I4272" s="16">
        <f t="shared" ref="I4272:I4281" si="217">K4272/L4272-1</f>
        <v>-1</v>
      </c>
      <c r="J4272" s="126" t="s">
        <v>3154</v>
      </c>
      <c r="K4272" s="17">
        <f>VLOOKUP(A4272,[4]גיליון1!$A$1574:$P$7681,10,0)</f>
        <v>0</v>
      </c>
      <c r="L4272" s="17">
        <f>VLOOKUP(A4272,'[2]2023'!$A$9:$I$7853,9,0)</f>
        <v>534900</v>
      </c>
      <c r="M4272" s="18">
        <f>VLOOKUP(A4272,[3]data1683177749303!$A$2:$J$6448,10,0)</f>
        <v>172884.56</v>
      </c>
    </row>
    <row r="4273" spans="1:13" ht="15.75" outlineLevel="1">
      <c r="A4273" s="10">
        <v>1813200838</v>
      </c>
      <c r="B4273" s="11">
        <v>838</v>
      </c>
      <c r="C4273" s="19">
        <v>813200</v>
      </c>
      <c r="D4273" s="13">
        <v>1</v>
      </c>
      <c r="E4273" s="136" t="s">
        <v>3154</v>
      </c>
      <c r="F4273" s="60" t="s">
        <v>2109</v>
      </c>
      <c r="G4273" s="176" t="s">
        <v>3154</v>
      </c>
      <c r="H4273" s="13" t="s">
        <v>34</v>
      </c>
      <c r="I4273" s="126" t="s">
        <v>3154</v>
      </c>
      <c r="J4273" s="126" t="s">
        <v>3154</v>
      </c>
      <c r="K4273" s="17">
        <f>VLOOKUP(A4273,[4]גיליון1!$A$1574:$P$7681,10,0)</f>
        <v>0</v>
      </c>
      <c r="L4273" s="17">
        <f>VLOOKUP(A4273,'[2]2023'!$A$9:$I$7853,9,0)</f>
        <v>0</v>
      </c>
      <c r="M4273" s="18">
        <f>VLOOKUP(A4273,[3]data1683177749303!$A$2:$J$6448,10,0)</f>
        <v>0</v>
      </c>
    </row>
    <row r="4274" spans="1:13" ht="15.75" outlineLevel="1">
      <c r="A4274" s="10">
        <v>1813200870</v>
      </c>
      <c r="B4274" s="11">
        <v>870</v>
      </c>
      <c r="C4274" s="19">
        <v>813200</v>
      </c>
      <c r="D4274" s="13">
        <v>1</v>
      </c>
      <c r="E4274" s="136" t="s">
        <v>3154</v>
      </c>
      <c r="F4274" s="15" t="s">
        <v>2110</v>
      </c>
      <c r="G4274" s="137" t="s">
        <v>3154</v>
      </c>
      <c r="H4274" s="13" t="s">
        <v>31</v>
      </c>
      <c r="I4274" s="126" t="s">
        <v>3154</v>
      </c>
      <c r="J4274" s="126" t="s">
        <v>3154</v>
      </c>
      <c r="K4274" s="17">
        <f>VLOOKUP(A4274,[4]גיליון1!$A$1574:$P$7681,10,0)</f>
        <v>0</v>
      </c>
      <c r="L4274" s="17">
        <f>VLOOKUP(A4274,'[2]2023'!$A$9:$I$7853,9,0)</f>
        <v>0</v>
      </c>
      <c r="M4274" s="18">
        <f>VLOOKUP(A4274,[3]data1683177749303!$A$2:$J$6448,10,0)</f>
        <v>0</v>
      </c>
    </row>
    <row r="4275" spans="1:13" ht="15.75" outlineLevel="1">
      <c r="A4275" s="10">
        <v>1813200871</v>
      </c>
      <c r="B4275" s="11">
        <v>871</v>
      </c>
      <c r="C4275" s="19">
        <v>813200</v>
      </c>
      <c r="D4275" s="13">
        <v>1</v>
      </c>
      <c r="E4275" s="136" t="s">
        <v>3154</v>
      </c>
      <c r="F4275" s="15" t="s">
        <v>2111</v>
      </c>
      <c r="G4275" s="137" t="s">
        <v>3154</v>
      </c>
      <c r="H4275" s="13" t="s">
        <v>31</v>
      </c>
      <c r="I4275" s="126" t="s">
        <v>3154</v>
      </c>
      <c r="J4275" s="126" t="s">
        <v>3154</v>
      </c>
      <c r="K4275" s="17">
        <f>VLOOKUP(A4275,[4]גיליון1!$A$1574:$P$7681,10,0)</f>
        <v>0</v>
      </c>
      <c r="L4275" s="17">
        <f>VLOOKUP(A4275,'[2]2023'!$A$9:$I$7853,9,0)</f>
        <v>0</v>
      </c>
      <c r="M4275" s="18">
        <f>VLOOKUP(A4275,[3]data1683177749303!$A$2:$J$6448,10,0)</f>
        <v>0</v>
      </c>
    </row>
    <row r="4276" spans="1:13" ht="15.75" outlineLevel="1">
      <c r="A4276" s="10">
        <v>1813200872</v>
      </c>
      <c r="B4276" s="11">
        <v>872</v>
      </c>
      <c r="C4276" s="19">
        <v>813200</v>
      </c>
      <c r="D4276" s="13">
        <v>1</v>
      </c>
      <c r="E4276" s="136" t="s">
        <v>3154</v>
      </c>
      <c r="F4276" s="15" t="s">
        <v>2112</v>
      </c>
      <c r="G4276" s="137" t="s">
        <v>3154</v>
      </c>
      <c r="H4276" s="13" t="s">
        <v>34</v>
      </c>
      <c r="I4276" s="16">
        <f t="shared" si="217"/>
        <v>-0.13085465958474163</v>
      </c>
      <c r="J4276" s="126" t="s">
        <v>3154</v>
      </c>
      <c r="K4276" s="17">
        <f>VLOOKUP(A4276,[4]גיליון1!$A$1574:$P$7681,10,0)</f>
        <v>180000</v>
      </c>
      <c r="L4276" s="17">
        <f>VLOOKUP(A4276,'[2]2023'!$A$9:$I$7853,9,0)</f>
        <v>207100</v>
      </c>
      <c r="M4276" s="18">
        <f>VLOOKUP(A4276,[3]data1683177749303!$A$2:$J$6448,10,0)</f>
        <v>63000</v>
      </c>
    </row>
    <row r="4277" spans="1:13" ht="15.75" outlineLevel="1">
      <c r="A4277" s="10">
        <v>1813200873</v>
      </c>
      <c r="B4277" s="11">
        <v>873</v>
      </c>
      <c r="C4277" s="19">
        <v>813200</v>
      </c>
      <c r="D4277" s="13">
        <v>1</v>
      </c>
      <c r="E4277" s="136" t="s">
        <v>3154</v>
      </c>
      <c r="F4277" s="15" t="s">
        <v>2113</v>
      </c>
      <c r="G4277" s="137" t="s">
        <v>3154</v>
      </c>
      <c r="H4277" s="13" t="s">
        <v>34</v>
      </c>
      <c r="I4277" s="16">
        <f t="shared" si="217"/>
        <v>-2.7092928745597877E-4</v>
      </c>
      <c r="J4277" s="126" t="s">
        <v>3154</v>
      </c>
      <c r="K4277" s="17">
        <f>VLOOKUP(A4277,[4]גיליון1!$A$1574:$P$7681,10,0)</f>
        <v>369000</v>
      </c>
      <c r="L4277" s="17">
        <f>VLOOKUP(A4277,'[2]2023'!$A$9:$I$7853,9,0)</f>
        <v>369100</v>
      </c>
      <c r="M4277" s="18">
        <f>VLOOKUP(A4277,[3]data1683177749303!$A$2:$J$6448,10,0)</f>
        <v>200000</v>
      </c>
    </row>
    <row r="4278" spans="1:13" ht="15.75" outlineLevel="1">
      <c r="A4278" s="10">
        <v>1813200874</v>
      </c>
      <c r="B4278" s="11">
        <v>874</v>
      </c>
      <c r="C4278" s="19">
        <v>813200</v>
      </c>
      <c r="D4278" s="13">
        <v>1</v>
      </c>
      <c r="E4278" s="136" t="s">
        <v>3154</v>
      </c>
      <c r="F4278" s="15" t="s">
        <v>2114</v>
      </c>
      <c r="G4278" s="137" t="s">
        <v>3154</v>
      </c>
      <c r="H4278" s="13" t="s">
        <v>34</v>
      </c>
      <c r="I4278" s="16">
        <f t="shared" si="217"/>
        <v>-1.5957446808510634E-2</v>
      </c>
      <c r="J4278" s="126" t="s">
        <v>3154</v>
      </c>
      <c r="K4278" s="17">
        <f>VLOOKUP(A4278,[4]גיליון1!$A$1574:$P$7681,10,0)</f>
        <v>37000</v>
      </c>
      <c r="L4278" s="17">
        <f>VLOOKUP(A4278,'[2]2023'!$A$9:$I$7853,9,0)</f>
        <v>37600</v>
      </c>
      <c r="M4278" s="18">
        <f>VLOOKUP(A4278,[3]data1683177749303!$A$2:$J$6448,10,0)</f>
        <v>15000</v>
      </c>
    </row>
    <row r="4279" spans="1:13" ht="15.75" outlineLevel="1">
      <c r="A4279" s="10">
        <v>1813200875</v>
      </c>
      <c r="B4279" s="11">
        <v>875</v>
      </c>
      <c r="C4279" s="19">
        <v>813200</v>
      </c>
      <c r="D4279" s="13">
        <v>1</v>
      </c>
      <c r="E4279" s="136" t="s">
        <v>3154</v>
      </c>
      <c r="F4279" s="15" t="s">
        <v>2115</v>
      </c>
      <c r="G4279" s="137" t="s">
        <v>3154</v>
      </c>
      <c r="H4279" s="13" t="s">
        <v>34</v>
      </c>
      <c r="I4279" s="16">
        <f t="shared" si="217"/>
        <v>-5.3441135870636924E-2</v>
      </c>
      <c r="J4279" s="126" t="s">
        <v>3154</v>
      </c>
      <c r="K4279" s="17">
        <f>VLOOKUP(A4279,[4]גיליון1!$A$1574:$P$7681,10,0)</f>
        <v>480000</v>
      </c>
      <c r="L4279" s="17">
        <f>VLOOKUP(A4279,'[2]2023'!$A$9:$I$7853,9,0)</f>
        <v>507100</v>
      </c>
      <c r="M4279" s="18">
        <f>VLOOKUP(A4279,[3]data1683177749303!$A$2:$J$6448,10,0)</f>
        <v>325000</v>
      </c>
    </row>
    <row r="4280" spans="1:13" ht="15.75" outlineLevel="1">
      <c r="A4280" s="10">
        <v>1813200876</v>
      </c>
      <c r="B4280" s="11">
        <v>876</v>
      </c>
      <c r="C4280" s="19">
        <v>813200</v>
      </c>
      <c r="D4280" s="13">
        <v>1</v>
      </c>
      <c r="E4280" s="136" t="s">
        <v>3154</v>
      </c>
      <c r="F4280" s="15" t="s">
        <v>2116</v>
      </c>
      <c r="G4280" s="137" t="s">
        <v>3154</v>
      </c>
      <c r="H4280" s="13" t="s">
        <v>34</v>
      </c>
      <c r="I4280" s="16">
        <f t="shared" si="217"/>
        <v>-5.1937345424567183E-2</v>
      </c>
      <c r="J4280" s="126" t="s">
        <v>3154</v>
      </c>
      <c r="K4280" s="17">
        <f>VLOOKUP(A4280,[4]גיליון1!$A$1574:$P$7681,10,0)</f>
        <v>115000</v>
      </c>
      <c r="L4280" s="17">
        <f>VLOOKUP(A4280,'[2]2023'!$A$9:$I$7853,9,0)</f>
        <v>121300</v>
      </c>
      <c r="M4280" s="18">
        <f>VLOOKUP(A4280,[3]data1683177749303!$A$2:$J$6448,10,0)</f>
        <v>55000</v>
      </c>
    </row>
    <row r="4281" spans="1:13" ht="15.75" outlineLevel="1">
      <c r="A4281" s="10">
        <v>1813200877</v>
      </c>
      <c r="B4281" s="11">
        <v>877</v>
      </c>
      <c r="C4281" s="19">
        <v>813200</v>
      </c>
      <c r="D4281" s="13">
        <v>1</v>
      </c>
      <c r="E4281" s="136" t="s">
        <v>3154</v>
      </c>
      <c r="F4281" s="15" t="s">
        <v>2117</v>
      </c>
      <c r="G4281" s="137" t="s">
        <v>3154</v>
      </c>
      <c r="H4281" s="13" t="s">
        <v>34</v>
      </c>
      <c r="I4281" s="16">
        <f t="shared" si="217"/>
        <v>-0.20948616600790515</v>
      </c>
      <c r="J4281" s="126" t="s">
        <v>3154</v>
      </c>
      <c r="K4281" s="17">
        <f>VLOOKUP(A4281,[4]גיליון1!$A$1574:$P$7681,10,0)</f>
        <v>100000</v>
      </c>
      <c r="L4281" s="17">
        <f>VLOOKUP(A4281,'[2]2023'!$A$9:$I$7853,9,0)</f>
        <v>126500</v>
      </c>
      <c r="M4281" s="18">
        <f>VLOOKUP(A4281,[3]data1683177749303!$A$2:$J$6448,10,0)</f>
        <v>63000</v>
      </c>
    </row>
    <row r="4282" spans="1:13" ht="15.75" outlineLevel="1">
      <c r="A4282" s="10">
        <v>1813200878</v>
      </c>
      <c r="B4282" s="11">
        <v>878</v>
      </c>
      <c r="C4282" s="19">
        <v>813200</v>
      </c>
      <c r="D4282" s="13">
        <v>1</v>
      </c>
      <c r="E4282" s="136" t="s">
        <v>3154</v>
      </c>
      <c r="F4282" s="15" t="s">
        <v>3117</v>
      </c>
      <c r="G4282" s="137" t="s">
        <v>3154</v>
      </c>
      <c r="H4282" s="13" t="s">
        <v>34</v>
      </c>
      <c r="I4282" s="126" t="s">
        <v>3154</v>
      </c>
      <c r="J4282" s="16" t="s">
        <v>522</v>
      </c>
      <c r="K4282" s="17">
        <f>VLOOKUP(A4282,[4]גיליון1!$A$1574:$P$7681,10,0)</f>
        <v>90000</v>
      </c>
      <c r="L4282" s="139" t="s">
        <v>3154</v>
      </c>
      <c r="M4282" s="140" t="s">
        <v>3154</v>
      </c>
    </row>
    <row r="4283" spans="1:13" ht="15.75" outlineLevel="1">
      <c r="A4283" s="10">
        <v>1813200900</v>
      </c>
      <c r="B4283" s="11">
        <v>900</v>
      </c>
      <c r="C4283" s="19">
        <v>813200</v>
      </c>
      <c r="D4283" s="13">
        <v>1</v>
      </c>
      <c r="E4283" s="136" t="s">
        <v>3154</v>
      </c>
      <c r="F4283" s="15" t="s">
        <v>94</v>
      </c>
      <c r="G4283" s="137" t="s">
        <v>3154</v>
      </c>
      <c r="H4283" s="13" t="s">
        <v>11</v>
      </c>
      <c r="I4283" s="126" t="s">
        <v>3154</v>
      </c>
      <c r="J4283" s="126" t="s">
        <v>3154</v>
      </c>
      <c r="K4283" s="17">
        <f>VLOOKUP(A4283,[4]גיליון1!$A$1574:$P$7681,10,0)</f>
        <v>0</v>
      </c>
      <c r="L4283" s="17">
        <f>VLOOKUP(A4283,'[2]2023'!$A$9:$I$7853,9,0)</f>
        <v>0</v>
      </c>
      <c r="M4283" s="140" t="s">
        <v>3154</v>
      </c>
    </row>
    <row r="4284" spans="1:13" ht="15.75" outlineLevel="1">
      <c r="A4284" s="10">
        <v>1813200911</v>
      </c>
      <c r="B4284" s="11">
        <v>911</v>
      </c>
      <c r="C4284" s="19">
        <v>813200</v>
      </c>
      <c r="D4284" s="13">
        <v>1</v>
      </c>
      <c r="E4284" s="136" t="s">
        <v>3154</v>
      </c>
      <c r="F4284" s="15" t="s">
        <v>2118</v>
      </c>
      <c r="G4284" s="137" t="s">
        <v>3154</v>
      </c>
      <c r="H4284" s="13" t="s">
        <v>31</v>
      </c>
      <c r="I4284" s="126" t="s">
        <v>3154</v>
      </c>
      <c r="J4284" s="126" t="s">
        <v>3154</v>
      </c>
      <c r="K4284" s="17">
        <f>VLOOKUP(A4284,[4]גיליון1!$A$1574:$P$7681,10,0)</f>
        <v>0</v>
      </c>
      <c r="L4284" s="17">
        <f>VLOOKUP(A4284,'[2]2023'!$A$9:$I$7853,9,0)</f>
        <v>0</v>
      </c>
      <c r="M4284" s="140" t="s">
        <v>3154</v>
      </c>
    </row>
    <row r="4285" spans="1:13" ht="15.75" outlineLevel="1">
      <c r="A4285" s="10">
        <v>1813200923</v>
      </c>
      <c r="B4285" s="11">
        <v>923</v>
      </c>
      <c r="C4285" s="19">
        <v>813200</v>
      </c>
      <c r="D4285" s="13">
        <v>1</v>
      </c>
      <c r="E4285" s="136" t="s">
        <v>3154</v>
      </c>
      <c r="F4285" s="39" t="s">
        <v>2119</v>
      </c>
      <c r="G4285" s="154" t="s">
        <v>3154</v>
      </c>
      <c r="H4285" s="13" t="s">
        <v>31</v>
      </c>
      <c r="I4285" s="126" t="s">
        <v>3154</v>
      </c>
      <c r="J4285" s="126" t="s">
        <v>3154</v>
      </c>
      <c r="K4285" s="17">
        <f>VLOOKUP(A4285,[4]גיליון1!$A$1574:$P$7681,10,0)</f>
        <v>0</v>
      </c>
      <c r="L4285" s="17">
        <f>VLOOKUP(A4285,'[2]2023'!$A$9:$I$7853,9,0)</f>
        <v>0</v>
      </c>
      <c r="M4285" s="18">
        <f>VLOOKUP(A4285,[3]data1683177749303!$A$2:$J$6448,10,0)</f>
        <v>0</v>
      </c>
    </row>
    <row r="4286" spans="1:13" ht="15.75" outlineLevel="1">
      <c r="A4286" s="10">
        <v>1813200931</v>
      </c>
      <c r="B4286" s="11">
        <v>931</v>
      </c>
      <c r="C4286" s="19">
        <v>813200</v>
      </c>
      <c r="D4286" s="13">
        <v>1</v>
      </c>
      <c r="E4286" s="136" t="s">
        <v>3154</v>
      </c>
      <c r="F4286" s="15" t="s">
        <v>2120</v>
      </c>
      <c r="G4286" s="137" t="s">
        <v>3154</v>
      </c>
      <c r="H4286" s="13" t="s">
        <v>34</v>
      </c>
      <c r="I4286" s="16">
        <f>K4286/L4286-1</f>
        <v>-9.9999999999999978E-2</v>
      </c>
      <c r="J4286" s="126" t="s">
        <v>3154</v>
      </c>
      <c r="K4286" s="17">
        <f>VLOOKUP(A4286,[4]גיליון1!$A$1574:$P$7681,10,0)</f>
        <v>8100</v>
      </c>
      <c r="L4286" s="17">
        <f>VLOOKUP(A4286,'[2]2023'!$A$9:$I$7853,9,0)</f>
        <v>9000</v>
      </c>
      <c r="M4286" s="18">
        <f>VLOOKUP(A4286,[3]data1683177749303!$A$2:$J$6448,10,0)</f>
        <v>0</v>
      </c>
    </row>
    <row r="4287" spans="1:13" ht="15.75" outlineLevel="1">
      <c r="A4287" s="10">
        <v>1813200932</v>
      </c>
      <c r="B4287" s="11">
        <v>932</v>
      </c>
      <c r="C4287" s="19">
        <v>813200</v>
      </c>
      <c r="D4287" s="13">
        <v>1</v>
      </c>
      <c r="E4287" s="136" t="s">
        <v>3154</v>
      </c>
      <c r="F4287" s="15" t="s">
        <v>2121</v>
      </c>
      <c r="G4287" s="137" t="s">
        <v>3154</v>
      </c>
      <c r="H4287" s="13" t="s">
        <v>31</v>
      </c>
      <c r="I4287" s="16">
        <f>K4287/L4287-1</f>
        <v>0</v>
      </c>
      <c r="J4287" s="126" t="s">
        <v>3154</v>
      </c>
      <c r="K4287" s="17">
        <f>VLOOKUP(A4287,[4]גיליון1!$A$1574:$P$7681,10,0)</f>
        <v>771600</v>
      </c>
      <c r="L4287" s="17">
        <f>VLOOKUP(A4287,'[2]2023'!$A$9:$I$7853,9,0)</f>
        <v>771600</v>
      </c>
      <c r="M4287" s="18">
        <f>VLOOKUP(A4287,[3]data1683177749303!$A$2:$J$6448,10,0)</f>
        <v>1163041</v>
      </c>
    </row>
    <row r="4288" spans="1:13" ht="15.75" outlineLevel="1">
      <c r="A4288" s="10">
        <v>1813200933</v>
      </c>
      <c r="B4288" s="11">
        <v>933</v>
      </c>
      <c r="C4288" s="19">
        <v>813200</v>
      </c>
      <c r="D4288" s="13">
        <v>1</v>
      </c>
      <c r="E4288" s="136" t="s">
        <v>3154</v>
      </c>
      <c r="F4288" s="15" t="s">
        <v>2122</v>
      </c>
      <c r="G4288" s="137" t="s">
        <v>3154</v>
      </c>
      <c r="H4288" s="13" t="s">
        <v>31</v>
      </c>
      <c r="I4288" s="16">
        <f>K4288/L4288-1</f>
        <v>0</v>
      </c>
      <c r="J4288" s="126" t="s">
        <v>3154</v>
      </c>
      <c r="K4288" s="17">
        <f>VLOOKUP(A4288,[4]גיליון1!$A$1574:$P$7681,10,0)</f>
        <v>250000</v>
      </c>
      <c r="L4288" s="17">
        <f>VLOOKUP(A4288,'[2]2023'!$A$9:$I$7853,9,0)</f>
        <v>250000</v>
      </c>
      <c r="M4288" s="18">
        <f>VLOOKUP(A4288,[3]data1683177749303!$A$2:$J$6448,10,0)</f>
        <v>189125</v>
      </c>
    </row>
    <row r="4289" spans="1:13" ht="15.75" outlineLevel="1">
      <c r="A4289" s="10">
        <v>1813200934</v>
      </c>
      <c r="B4289" s="11">
        <v>934</v>
      </c>
      <c r="C4289" s="19">
        <v>813200</v>
      </c>
      <c r="D4289" s="13">
        <v>1</v>
      </c>
      <c r="E4289" s="136" t="s">
        <v>3154</v>
      </c>
      <c r="F4289" s="15" t="s">
        <v>517</v>
      </c>
      <c r="G4289" s="137" t="s">
        <v>3154</v>
      </c>
      <c r="H4289" s="13" t="s">
        <v>31</v>
      </c>
      <c r="I4289" s="126" t="s">
        <v>3154</v>
      </c>
      <c r="J4289" s="126" t="s">
        <v>3154</v>
      </c>
      <c r="K4289" s="17">
        <f>VLOOKUP(A4289,[4]גיליון1!$A$1574:$P$7681,10,0)</f>
        <v>0</v>
      </c>
      <c r="L4289" s="17">
        <f>VLOOKUP(A4289,'[2]2023'!$A$9:$I$7853,9,0)</f>
        <v>0</v>
      </c>
      <c r="M4289" s="18">
        <f>VLOOKUP(A4289,[3]data1683177749303!$A$2:$J$6448,10,0)</f>
        <v>0</v>
      </c>
    </row>
    <row r="4290" spans="1:13" ht="15.75" outlineLevel="1">
      <c r="A4290" s="10">
        <v>1813200935</v>
      </c>
      <c r="B4290" s="11">
        <v>935</v>
      </c>
      <c r="C4290" s="19">
        <v>813200</v>
      </c>
      <c r="D4290" s="13">
        <v>1</v>
      </c>
      <c r="E4290" s="136" t="s">
        <v>3154</v>
      </c>
      <c r="F4290" s="15" t="s">
        <v>2123</v>
      </c>
      <c r="G4290" s="137" t="s">
        <v>3154</v>
      </c>
      <c r="H4290" s="13" t="s">
        <v>31</v>
      </c>
      <c r="I4290" s="126" t="s">
        <v>3154</v>
      </c>
      <c r="J4290" s="126" t="s">
        <v>3154</v>
      </c>
      <c r="K4290" s="17">
        <f>VLOOKUP(A4290,[4]גיליון1!$A$1574:$P$7681,10,0)</f>
        <v>27000</v>
      </c>
      <c r="L4290" s="17">
        <f>VLOOKUP(A4290,'[2]2023'!$A$9:$I$7853,9,0)</f>
        <v>0</v>
      </c>
      <c r="M4290" s="18">
        <f>VLOOKUP(A4290,[3]data1683177749303!$A$2:$J$6448,10,0)</f>
        <v>12810</v>
      </c>
    </row>
    <row r="4291" spans="1:13" ht="15.75" outlineLevel="1">
      <c r="A4291" s="10">
        <v>1813200936</v>
      </c>
      <c r="B4291" s="11">
        <v>936</v>
      </c>
      <c r="C4291" s="19">
        <v>813200</v>
      </c>
      <c r="D4291" s="13">
        <v>1</v>
      </c>
      <c r="E4291" s="136" t="s">
        <v>3154</v>
      </c>
      <c r="F4291" s="15" t="s">
        <v>499</v>
      </c>
      <c r="G4291" s="137" t="s">
        <v>3154</v>
      </c>
      <c r="H4291" s="13" t="s">
        <v>31</v>
      </c>
      <c r="I4291" s="126" t="s">
        <v>3154</v>
      </c>
      <c r="J4291" s="126" t="s">
        <v>3154</v>
      </c>
      <c r="K4291" s="17">
        <f>VLOOKUP(A4291,[4]גיליון1!$A$1574:$P$7681,10,0)</f>
        <v>0</v>
      </c>
      <c r="L4291" s="17">
        <f>VLOOKUP(A4291,'[2]2023'!$A$9:$I$7853,9,0)</f>
        <v>0</v>
      </c>
      <c r="M4291" s="18">
        <f>VLOOKUP(A4291,[3]data1683177749303!$A$2:$J$6448,10,0)</f>
        <v>0</v>
      </c>
    </row>
    <row r="4292" spans="1:13" ht="15.75" outlineLevel="1">
      <c r="A4292" s="10">
        <v>1813200937</v>
      </c>
      <c r="B4292" s="11">
        <v>937</v>
      </c>
      <c r="C4292" s="19">
        <v>813200</v>
      </c>
      <c r="D4292" s="13">
        <v>1</v>
      </c>
      <c r="E4292" s="136" t="s">
        <v>3154</v>
      </c>
      <c r="F4292" s="15" t="s">
        <v>513</v>
      </c>
      <c r="G4292" s="137" t="s">
        <v>3154</v>
      </c>
      <c r="H4292" s="13" t="s">
        <v>34</v>
      </c>
      <c r="I4292" s="126" t="s">
        <v>3154</v>
      </c>
      <c r="J4292" s="126" t="s">
        <v>3154</v>
      </c>
      <c r="K4292" s="17">
        <f>VLOOKUP(A4292,[4]גיליון1!$A$1574:$P$7681,10,0)</f>
        <v>0</v>
      </c>
      <c r="L4292" s="17">
        <f>VLOOKUP(A4292,'[2]2023'!$A$9:$I$7853,9,0)</f>
        <v>0</v>
      </c>
      <c r="M4292" s="18">
        <f>VLOOKUP(A4292,[3]data1683177749303!$A$2:$J$6448,10,0)</f>
        <v>1468338</v>
      </c>
    </row>
    <row r="4293" spans="1:13" ht="15.75" outlineLevel="1">
      <c r="A4293" s="10">
        <v>1813200951</v>
      </c>
      <c r="B4293" s="11">
        <v>951</v>
      </c>
      <c r="C4293" s="19">
        <v>813200</v>
      </c>
      <c r="D4293" s="13">
        <v>1</v>
      </c>
      <c r="E4293" s="136" t="s">
        <v>3154</v>
      </c>
      <c r="F4293" s="15" t="s">
        <v>2124</v>
      </c>
      <c r="G4293" s="137" t="s">
        <v>3154</v>
      </c>
      <c r="H4293" s="13" t="s">
        <v>31</v>
      </c>
      <c r="I4293" s="126" t="s">
        <v>3154</v>
      </c>
      <c r="J4293" s="126" t="s">
        <v>3154</v>
      </c>
      <c r="K4293" s="17">
        <f>VLOOKUP(A4293,[4]גיליון1!$A$1574:$P$7681,10,0)</f>
        <v>0</v>
      </c>
      <c r="L4293" s="17">
        <f>VLOOKUP(A4293,'[2]2023'!$A$9:$I$7853,9,0)</f>
        <v>0</v>
      </c>
      <c r="M4293" s="18">
        <f>VLOOKUP(A4293,[3]data1683177749303!$A$2:$J$6448,10,0)</f>
        <v>0</v>
      </c>
    </row>
    <row r="4294" spans="1:13" ht="15.75" outlineLevel="1">
      <c r="A4294" s="10">
        <v>1813200953</v>
      </c>
      <c r="B4294" s="11">
        <v>953</v>
      </c>
      <c r="C4294" s="19">
        <v>813200</v>
      </c>
      <c r="D4294" s="13">
        <v>1</v>
      </c>
      <c r="E4294" s="136" t="s">
        <v>3154</v>
      </c>
      <c r="F4294" s="15" t="s">
        <v>411</v>
      </c>
      <c r="G4294" s="137" t="s">
        <v>3154</v>
      </c>
      <c r="H4294" s="13" t="s">
        <v>31</v>
      </c>
      <c r="I4294" s="126" t="s">
        <v>3154</v>
      </c>
      <c r="J4294" s="126" t="s">
        <v>3154</v>
      </c>
      <c r="K4294" s="17">
        <f>VLOOKUP(A4294,[4]גיליון1!$A$1574:$P$7681,10,0)</f>
        <v>4200000</v>
      </c>
      <c r="L4294" s="17">
        <f>VLOOKUP(A4294,'[2]2023'!$A$9:$I$7853,9,0)</f>
        <v>4054700</v>
      </c>
      <c r="M4294" s="18">
        <f>VLOOKUP(A4294,[3]data1683177749303!$A$2:$J$6448,10,0)</f>
        <v>2907018.74</v>
      </c>
    </row>
    <row r="4295" spans="1:13" s="97" customFormat="1" ht="15.75" outlineLevel="1">
      <c r="A4295" s="10">
        <v>1813200954</v>
      </c>
      <c r="B4295" s="11">
        <v>954</v>
      </c>
      <c r="C4295" s="19">
        <v>813200</v>
      </c>
      <c r="D4295" s="13">
        <v>1</v>
      </c>
      <c r="E4295" s="136" t="s">
        <v>3154</v>
      </c>
      <c r="F4295" s="15" t="s">
        <v>521</v>
      </c>
      <c r="G4295" s="137" t="s">
        <v>3154</v>
      </c>
      <c r="H4295" s="13" t="s">
        <v>34</v>
      </c>
      <c r="I4295" s="126" t="s">
        <v>3154</v>
      </c>
      <c r="J4295" s="126" t="s">
        <v>3154</v>
      </c>
      <c r="K4295" s="17">
        <f>VLOOKUP(A4295,[4]גיליון1!$A$1574:$P$7681,10,0)</f>
        <v>20000000</v>
      </c>
      <c r="L4295" s="139" t="s">
        <v>3154</v>
      </c>
      <c r="M4295" s="140" t="s">
        <v>3154</v>
      </c>
    </row>
    <row r="4296" spans="1:13" ht="15.75" outlineLevel="1">
      <c r="A4296" s="10">
        <v>1813200960</v>
      </c>
      <c r="B4296" s="11">
        <v>960</v>
      </c>
      <c r="C4296" s="19">
        <v>813200</v>
      </c>
      <c r="D4296" s="13">
        <v>1</v>
      </c>
      <c r="E4296" s="136" t="s">
        <v>3154</v>
      </c>
      <c r="F4296" s="15" t="s">
        <v>2125</v>
      </c>
      <c r="G4296" s="137" t="s">
        <v>3154</v>
      </c>
      <c r="H4296" s="13" t="s">
        <v>34</v>
      </c>
      <c r="I4296" s="126" t="s">
        <v>3154</v>
      </c>
      <c r="J4296" s="126" t="s">
        <v>3154</v>
      </c>
      <c r="K4296" s="17">
        <f>VLOOKUP(A4296,[4]גיליון1!$A$1574:$P$7681,10,0)</f>
        <v>0</v>
      </c>
      <c r="L4296" s="17">
        <f>VLOOKUP(A4296,'[2]2023'!$A$9:$I$7853,9,0)</f>
        <v>0</v>
      </c>
      <c r="M4296" s="18">
        <f>VLOOKUP(A4296,[3]data1683177749303!$A$2:$J$6448,10,0)</f>
        <v>0</v>
      </c>
    </row>
    <row r="4297" spans="1:13" ht="16.5" thickBot="1">
      <c r="A4297" s="10">
        <v>1813200961</v>
      </c>
      <c r="B4297" s="11">
        <v>961</v>
      </c>
      <c r="C4297" s="19">
        <v>813200</v>
      </c>
      <c r="D4297" s="13">
        <v>1</v>
      </c>
      <c r="E4297" s="136" t="s">
        <v>3154</v>
      </c>
      <c r="F4297" s="15" t="s">
        <v>79</v>
      </c>
      <c r="G4297" s="137" t="s">
        <v>3154</v>
      </c>
      <c r="H4297" s="13" t="s">
        <v>34</v>
      </c>
      <c r="I4297" s="16">
        <f>K4297/L4297-1</f>
        <v>-9.9999999999999978E-2</v>
      </c>
      <c r="J4297" s="126" t="s">
        <v>3154</v>
      </c>
      <c r="K4297" s="17">
        <f>VLOOKUP(A4297,[4]גיליון1!$A$1574:$P$7681,10,0)</f>
        <v>51300</v>
      </c>
      <c r="L4297" s="17">
        <f>VLOOKUP(A4297,'[2]2023'!$A$9:$I$7853,9,0)</f>
        <v>57000</v>
      </c>
      <c r="M4297" s="18">
        <f>VLOOKUP(A4297,[3]data1683177749303!$A$2:$J$6448,10,0)</f>
        <v>56999.58</v>
      </c>
    </row>
    <row r="4298" spans="1:13" ht="16.5" outlineLevel="1" thickBot="1">
      <c r="A4298" s="125" t="s">
        <v>3154</v>
      </c>
      <c r="B4298" s="25" t="s">
        <v>2126</v>
      </c>
      <c r="C4298" s="146" t="s">
        <v>3154</v>
      </c>
      <c r="D4298" s="146" t="s">
        <v>3154</v>
      </c>
      <c r="E4298" s="147" t="s">
        <v>3154</v>
      </c>
      <c r="F4298" s="28" t="s">
        <v>492</v>
      </c>
      <c r="G4298" s="153" t="s">
        <v>3154</v>
      </c>
      <c r="H4298" s="146" t="s">
        <v>3154</v>
      </c>
      <c r="I4298" s="29">
        <f>K4298/L4298-1</f>
        <v>0.5382795891673271</v>
      </c>
      <c r="J4298" s="127" t="s">
        <v>3154</v>
      </c>
      <c r="K4298" s="37">
        <f t="shared" ref="K4298:M4298" si="218">SUBTOTAL(9,K4191:K4297)</f>
        <v>109842700</v>
      </c>
      <c r="L4298" s="37">
        <f t="shared" si="218"/>
        <v>71406200</v>
      </c>
      <c r="M4298" s="38">
        <f t="shared" si="218"/>
        <v>69912070.470000014</v>
      </c>
    </row>
    <row r="4299" spans="1:13" ht="15.75" outlineLevel="1">
      <c r="A4299" s="10">
        <v>18132010</v>
      </c>
      <c r="B4299" s="11">
        <v>0</v>
      </c>
      <c r="C4299" s="19">
        <v>813201</v>
      </c>
      <c r="D4299" s="13">
        <v>1</v>
      </c>
      <c r="E4299" s="136" t="s">
        <v>3154</v>
      </c>
      <c r="F4299" s="61" t="s">
        <v>525</v>
      </c>
      <c r="G4299" s="177" t="s">
        <v>3154</v>
      </c>
      <c r="H4299" s="13" t="s">
        <v>11</v>
      </c>
      <c r="I4299" s="126" t="s">
        <v>3154</v>
      </c>
      <c r="J4299" s="142" t="s">
        <v>3154</v>
      </c>
      <c r="K4299" s="17">
        <f>VLOOKUP(A4299,[4]גיליון1!$A$1574:$P$7681,10,0)</f>
        <v>0</v>
      </c>
      <c r="L4299" s="139" t="s">
        <v>3154</v>
      </c>
      <c r="M4299" s="140" t="s">
        <v>3154</v>
      </c>
    </row>
    <row r="4300" spans="1:13" ht="15.75" outlineLevel="1">
      <c r="A4300" s="10">
        <v>1813201761</v>
      </c>
      <c r="B4300" s="11">
        <v>761</v>
      </c>
      <c r="C4300" s="19">
        <v>813201</v>
      </c>
      <c r="D4300" s="13">
        <v>1</v>
      </c>
      <c r="E4300" s="136" t="s">
        <v>3154</v>
      </c>
      <c r="F4300" s="15" t="s">
        <v>2127</v>
      </c>
      <c r="G4300" s="137" t="s">
        <v>3154</v>
      </c>
      <c r="H4300" s="13" t="s">
        <v>34</v>
      </c>
      <c r="I4300" s="16">
        <f t="shared" ref="I4300:I4306" si="219">K4300/L4300-1</f>
        <v>0.18181818181818188</v>
      </c>
      <c r="J4300" s="126" t="s">
        <v>3154</v>
      </c>
      <c r="K4300" s="17">
        <f>VLOOKUP(A4300,[4]גיליון1!$A$1574:$P$7681,10,0)</f>
        <v>13000000</v>
      </c>
      <c r="L4300" s="17">
        <f>VLOOKUP(A4300,'[2]2023'!$A$9:$I$7853,9,0)</f>
        <v>11000000</v>
      </c>
      <c r="M4300" s="18">
        <f>VLOOKUP(A4300,[3]data1683177749303!$A$2:$J$6448,10,0)</f>
        <v>14734388.310000001</v>
      </c>
    </row>
    <row r="4301" spans="1:13" s="97" customFormat="1" ht="15.75" outlineLevel="1">
      <c r="A4301" s="10">
        <v>1813201780</v>
      </c>
      <c r="B4301" s="11">
        <v>780</v>
      </c>
      <c r="C4301" s="19">
        <v>813201</v>
      </c>
      <c r="D4301" s="13">
        <v>1</v>
      </c>
      <c r="E4301" s="136" t="s">
        <v>3154</v>
      </c>
      <c r="F4301" s="15" t="s">
        <v>2128</v>
      </c>
      <c r="G4301" s="137" t="s">
        <v>3154</v>
      </c>
      <c r="H4301" s="13" t="s">
        <v>34</v>
      </c>
      <c r="I4301" s="16">
        <f t="shared" si="219"/>
        <v>-9.9999999999999978E-2</v>
      </c>
      <c r="J4301" s="139" t="s">
        <v>3154</v>
      </c>
      <c r="K4301" s="17">
        <f>VLOOKUP(A4301,[4]גיליון1!$A$1574:$P$7681,10,0)</f>
        <v>630000</v>
      </c>
      <c r="L4301" s="17">
        <f>VLOOKUP(A4301,'[2]2023'!$A$9:$I$7853,9,0)</f>
        <v>700000</v>
      </c>
      <c r="M4301" s="18">
        <f>VLOOKUP(A4301,[3]data1683177749303!$A$2:$J$6448,10,0)</f>
        <v>412011.69</v>
      </c>
    </row>
    <row r="4302" spans="1:13" ht="15.75" outlineLevel="1">
      <c r="A4302" s="10">
        <v>1813201810</v>
      </c>
      <c r="B4302" s="11">
        <v>810</v>
      </c>
      <c r="C4302" s="19">
        <v>813201</v>
      </c>
      <c r="D4302" s="13">
        <v>1</v>
      </c>
      <c r="E4302" s="136" t="s">
        <v>3154</v>
      </c>
      <c r="F4302" s="15" t="s">
        <v>2129</v>
      </c>
      <c r="G4302" s="137" t="s">
        <v>3154</v>
      </c>
      <c r="H4302" s="13" t="s">
        <v>34</v>
      </c>
      <c r="I4302" s="16">
        <f t="shared" si="219"/>
        <v>5.057415098949436E-2</v>
      </c>
      <c r="J4302" s="126" t="s">
        <v>3154</v>
      </c>
      <c r="K4302" s="17">
        <f>VLOOKUP(A4302,[4]גיליון1!$A$1574:$P$7681,10,0)</f>
        <v>8600000</v>
      </c>
      <c r="L4302" s="17">
        <f>VLOOKUP(A4302,'[2]2023'!$A$9:$I$7853,9,0)</f>
        <v>8186000</v>
      </c>
      <c r="M4302" s="18">
        <f>VLOOKUP(A4302,[3]data1683177749303!$A$2:$J$6448,10,0)</f>
        <v>8326529.5999999996</v>
      </c>
    </row>
    <row r="4303" spans="1:13" s="97" customFormat="1" ht="15.75" outlineLevel="1">
      <c r="A4303" s="10">
        <v>1813201840</v>
      </c>
      <c r="B4303" s="69">
        <v>840</v>
      </c>
      <c r="C4303" s="70">
        <v>813201</v>
      </c>
      <c r="D4303" s="71">
        <v>1</v>
      </c>
      <c r="E4303" s="186" t="s">
        <v>3154</v>
      </c>
      <c r="F4303" s="72" t="s">
        <v>2130</v>
      </c>
      <c r="G4303" s="187" t="s">
        <v>3154</v>
      </c>
      <c r="H4303" s="13" t="s">
        <v>34</v>
      </c>
      <c r="I4303" s="16">
        <f t="shared" si="219"/>
        <v>-9.9999999999999978E-2</v>
      </c>
      <c r="J4303" s="139" t="s">
        <v>3154</v>
      </c>
      <c r="K4303" s="17">
        <f>VLOOKUP(A4303,[4]גיליון1!$A$1574:$P$7681,10,0)</f>
        <v>2700000</v>
      </c>
      <c r="L4303" s="17">
        <f>VLOOKUP(A4303,'[2]2023'!$A$9:$I$7853,9,0)</f>
        <v>3000000</v>
      </c>
      <c r="M4303" s="18">
        <f>VLOOKUP(A4303,[3]data1683177749303!$A$2:$J$6448,10,0)</f>
        <v>3357178</v>
      </c>
    </row>
    <row r="4304" spans="1:13" ht="15.75" outlineLevel="1">
      <c r="A4304" s="10">
        <v>1813201841</v>
      </c>
      <c r="B4304" s="11">
        <v>841</v>
      </c>
      <c r="C4304" s="19">
        <v>813201</v>
      </c>
      <c r="D4304" s="13">
        <v>1</v>
      </c>
      <c r="E4304" s="136" t="s">
        <v>3154</v>
      </c>
      <c r="F4304" s="15" t="s">
        <v>2131</v>
      </c>
      <c r="G4304" s="137" t="s">
        <v>3154</v>
      </c>
      <c r="H4304" s="13" t="s">
        <v>34</v>
      </c>
      <c r="I4304" s="16">
        <f t="shared" si="219"/>
        <v>0</v>
      </c>
      <c r="J4304" s="126" t="s">
        <v>3154</v>
      </c>
      <c r="K4304" s="17">
        <f>VLOOKUP(A4304,[4]גיליון1!$A$1574:$P$7681,10,0)</f>
        <v>4878000</v>
      </c>
      <c r="L4304" s="17">
        <f>VLOOKUP(A4304,'[2]2023'!$A$9:$I$7853,9,0)</f>
        <v>4878000</v>
      </c>
      <c r="M4304" s="18">
        <f>VLOOKUP(A4304,[3]data1683177749303!$A$2:$J$6448,10,0)</f>
        <v>5625703.0300000003</v>
      </c>
    </row>
    <row r="4305" spans="1:13" ht="16.5" thickBot="1">
      <c r="A4305" s="10">
        <v>1813201842</v>
      </c>
      <c r="B4305" s="11">
        <v>842</v>
      </c>
      <c r="C4305" s="19">
        <v>813201</v>
      </c>
      <c r="D4305" s="13">
        <v>1</v>
      </c>
      <c r="E4305" s="136" t="s">
        <v>3154</v>
      </c>
      <c r="F4305" s="15" t="s">
        <v>2132</v>
      </c>
      <c r="G4305" s="137" t="s">
        <v>3154</v>
      </c>
      <c r="H4305" s="13" t="s">
        <v>34</v>
      </c>
      <c r="I4305" s="16">
        <f t="shared" si="219"/>
        <v>0</v>
      </c>
      <c r="J4305" s="126" t="s">
        <v>3154</v>
      </c>
      <c r="K4305" s="17">
        <f>VLOOKUP(A4305,[4]גיליון1!$A$1574:$P$7681,10,0)</f>
        <v>150000</v>
      </c>
      <c r="L4305" s="17">
        <f>VLOOKUP(A4305,'[2]2023'!$A$9:$I$7853,9,0)</f>
        <v>150000</v>
      </c>
      <c r="M4305" s="18">
        <f>VLOOKUP(A4305,[3]data1683177749303!$A$2:$J$6448,10,0)</f>
        <v>0</v>
      </c>
    </row>
    <row r="4306" spans="1:13" ht="16.5" outlineLevel="1" thickBot="1">
      <c r="A4306" s="125" t="s">
        <v>3154</v>
      </c>
      <c r="B4306" s="25" t="s">
        <v>2133</v>
      </c>
      <c r="C4306" s="146" t="s">
        <v>3154</v>
      </c>
      <c r="D4306" s="146" t="s">
        <v>3154</v>
      </c>
      <c r="E4306" s="147" t="s">
        <v>3154</v>
      </c>
      <c r="F4306" s="28" t="s">
        <v>2134</v>
      </c>
      <c r="G4306" s="153" t="s">
        <v>3154</v>
      </c>
      <c r="H4306" s="146" t="s">
        <v>3154</v>
      </c>
      <c r="I4306" s="29">
        <f t="shared" si="219"/>
        <v>7.3224905065558454E-2</v>
      </c>
      <c r="J4306" s="127" t="s">
        <v>3154</v>
      </c>
      <c r="K4306" s="37">
        <f t="shared" ref="K4306:M4306" si="220">SUBTOTAL(9,K4300:K4305)</f>
        <v>29958000</v>
      </c>
      <c r="L4306" s="37">
        <f t="shared" si="220"/>
        <v>27914000</v>
      </c>
      <c r="M4306" s="38">
        <f t="shared" si="220"/>
        <v>32455810.630000003</v>
      </c>
    </row>
    <row r="4307" spans="1:13" ht="15.75" outlineLevel="1">
      <c r="A4307" s="10">
        <v>18133000</v>
      </c>
      <c r="B4307" s="11">
        <v>0</v>
      </c>
      <c r="C4307" s="19">
        <v>813300</v>
      </c>
      <c r="D4307" s="13">
        <v>1</v>
      </c>
      <c r="E4307" s="136" t="s">
        <v>3154</v>
      </c>
      <c r="F4307" s="15" t="s">
        <v>535</v>
      </c>
      <c r="G4307" s="137" t="s">
        <v>3154</v>
      </c>
      <c r="H4307" s="13" t="s">
        <v>11</v>
      </c>
      <c r="I4307" s="126" t="s">
        <v>3154</v>
      </c>
      <c r="J4307" s="142" t="s">
        <v>3154</v>
      </c>
      <c r="K4307" s="17">
        <f>VLOOKUP(A4307,[4]גיליון1!$A$1574:$P$7681,10,0)</f>
        <v>0</v>
      </c>
      <c r="L4307" s="139" t="s">
        <v>3154</v>
      </c>
      <c r="M4307" s="140" t="s">
        <v>3154</v>
      </c>
    </row>
    <row r="4308" spans="1:13" ht="15.75" outlineLevel="1">
      <c r="A4308" s="10">
        <v>1813300100</v>
      </c>
      <c r="B4308" s="11">
        <v>100</v>
      </c>
      <c r="C4308" s="19">
        <v>813300</v>
      </c>
      <c r="D4308" s="13">
        <v>1</v>
      </c>
      <c r="E4308" s="136" t="s">
        <v>3154</v>
      </c>
      <c r="F4308" s="15" t="s">
        <v>18</v>
      </c>
      <c r="G4308" s="137" t="s">
        <v>3154</v>
      </c>
      <c r="H4308" s="13" t="s">
        <v>11</v>
      </c>
      <c r="I4308" s="126" t="s">
        <v>3154</v>
      </c>
      <c r="J4308" s="142" t="s">
        <v>3154</v>
      </c>
      <c r="K4308" s="17">
        <f>VLOOKUP(A4308,[4]גיליון1!$A$1574:$P$7681,10,0)</f>
        <v>0</v>
      </c>
      <c r="L4308" s="17">
        <f>VLOOKUP(A4308,'[2]2023'!$A$9:$I$7853,9,0)</f>
        <v>0</v>
      </c>
      <c r="M4308" s="140" t="s">
        <v>3154</v>
      </c>
    </row>
    <row r="4309" spans="1:13" ht="15.75" outlineLevel="1">
      <c r="A4309" s="10">
        <v>1813300110</v>
      </c>
      <c r="B4309" s="11">
        <v>110</v>
      </c>
      <c r="C4309" s="19">
        <v>813300</v>
      </c>
      <c r="D4309" s="13">
        <v>1</v>
      </c>
      <c r="E4309" s="136" t="s">
        <v>3154</v>
      </c>
      <c r="F4309" s="15" t="s">
        <v>19</v>
      </c>
      <c r="G4309" s="137" t="s">
        <v>3154</v>
      </c>
      <c r="H4309" s="13" t="s">
        <v>20</v>
      </c>
      <c r="I4309" s="16">
        <f t="shared" ref="I4309:I4314" si="221">K4309/L4309-1</f>
        <v>-0.36649214659685869</v>
      </c>
      <c r="J4309" s="126" t="s">
        <v>3154</v>
      </c>
      <c r="K4309" s="17">
        <f>VLOOKUP(A4309,[4]גיליון1!$A$1574:$P$7681,10,0)</f>
        <v>242000</v>
      </c>
      <c r="L4309" s="17">
        <f>VLOOKUP(A4309,'[2]2023'!$A$9:$I$7853,9,0)</f>
        <v>382000</v>
      </c>
      <c r="M4309" s="18">
        <f>VLOOKUP(A4309,[3]data1683177749303!$A$2:$J$6448,10,0)</f>
        <v>249983.27</v>
      </c>
    </row>
    <row r="4310" spans="1:13" ht="15.75" outlineLevel="1">
      <c r="A4310" s="10">
        <v>1813300119</v>
      </c>
      <c r="B4310" s="11">
        <v>119</v>
      </c>
      <c r="C4310" s="19">
        <v>813300</v>
      </c>
      <c r="D4310" s="13">
        <v>1</v>
      </c>
      <c r="E4310" s="136" t="s">
        <v>3154</v>
      </c>
      <c r="F4310" s="15" t="s">
        <v>21</v>
      </c>
      <c r="G4310" s="137" t="s">
        <v>3154</v>
      </c>
      <c r="H4310" s="13" t="s">
        <v>20</v>
      </c>
      <c r="I4310" s="16">
        <f t="shared" si="221"/>
        <v>7.0622524475001835E-2</v>
      </c>
      <c r="J4310" s="126" t="s">
        <v>3154</v>
      </c>
      <c r="K4310" s="17">
        <f>VLOOKUP(A4310,[4]גיליון1!$A$1574:$P$7681,10,0)</f>
        <v>1432600</v>
      </c>
      <c r="L4310" s="17">
        <f>VLOOKUP(A4310,'[2]2023'!$A$9:$I$7853,9,0)</f>
        <v>1338100</v>
      </c>
      <c r="M4310" s="18">
        <f>VLOOKUP(A4310,[3]data1683177749303!$A$2:$J$6448,10,0)</f>
        <v>1049484.93</v>
      </c>
    </row>
    <row r="4311" spans="1:13" ht="15.75" outlineLevel="1">
      <c r="A4311" s="10">
        <v>1813300122</v>
      </c>
      <c r="B4311" s="11">
        <v>122</v>
      </c>
      <c r="C4311" s="19">
        <v>813300</v>
      </c>
      <c r="D4311" s="13">
        <v>1</v>
      </c>
      <c r="E4311" s="136" t="s">
        <v>3154</v>
      </c>
      <c r="F4311" s="15" t="s">
        <v>22</v>
      </c>
      <c r="G4311" s="137" t="s">
        <v>3154</v>
      </c>
      <c r="H4311" s="13" t="s">
        <v>20</v>
      </c>
      <c r="I4311" s="16">
        <f t="shared" si="221"/>
        <v>0</v>
      </c>
      <c r="J4311" s="126" t="s">
        <v>3154</v>
      </c>
      <c r="K4311" s="17">
        <f>VLOOKUP(A4311,[4]גיליון1!$A$1574:$P$7681,10,0)</f>
        <v>23400</v>
      </c>
      <c r="L4311" s="17">
        <f>VLOOKUP(A4311,'[2]2023'!$A$9:$I$7853,9,0)</f>
        <v>23400</v>
      </c>
      <c r="M4311" s="18">
        <f>VLOOKUP(A4311,[3]data1683177749303!$A$2:$J$6448,10,0)</f>
        <v>17543.849999999999</v>
      </c>
    </row>
    <row r="4312" spans="1:13" ht="15.75" outlineLevel="1">
      <c r="A4312" s="10">
        <v>1813300126</v>
      </c>
      <c r="B4312" s="11">
        <v>126</v>
      </c>
      <c r="C4312" s="19">
        <v>813300</v>
      </c>
      <c r="D4312" s="13">
        <v>1</v>
      </c>
      <c r="E4312" s="136" t="s">
        <v>3154</v>
      </c>
      <c r="F4312" s="15" t="s">
        <v>23</v>
      </c>
      <c r="G4312" s="137" t="s">
        <v>3154</v>
      </c>
      <c r="H4312" s="13" t="s">
        <v>20</v>
      </c>
      <c r="I4312" s="16">
        <f t="shared" si="221"/>
        <v>0</v>
      </c>
      <c r="J4312" s="126" t="s">
        <v>3154</v>
      </c>
      <c r="K4312" s="17">
        <f>VLOOKUP(A4312,[4]גיליון1!$A$1574:$P$7681,10,0)</f>
        <v>47000</v>
      </c>
      <c r="L4312" s="17">
        <f>VLOOKUP(A4312,'[2]2023'!$A$9:$I$7853,9,0)</f>
        <v>47000</v>
      </c>
      <c r="M4312" s="18">
        <f>VLOOKUP(A4312,[3]data1683177749303!$A$2:$J$6448,10,0)</f>
        <v>46884.02</v>
      </c>
    </row>
    <row r="4313" spans="1:13" ht="15.75" outlineLevel="1">
      <c r="A4313" s="10">
        <v>1813300130</v>
      </c>
      <c r="B4313" s="11">
        <v>130</v>
      </c>
      <c r="C4313" s="19">
        <v>813300</v>
      </c>
      <c r="D4313" s="13">
        <v>1</v>
      </c>
      <c r="E4313" s="136" t="s">
        <v>3154</v>
      </c>
      <c r="F4313" s="15" t="s">
        <v>24</v>
      </c>
      <c r="G4313" s="137" t="s">
        <v>3154</v>
      </c>
      <c r="H4313" s="13" t="s">
        <v>20</v>
      </c>
      <c r="I4313" s="16">
        <f t="shared" si="221"/>
        <v>0</v>
      </c>
      <c r="J4313" s="126" t="s">
        <v>3154</v>
      </c>
      <c r="K4313" s="17">
        <f>VLOOKUP(A4313,[4]גיליון1!$A$1574:$P$7681,10,0)</f>
        <v>5000</v>
      </c>
      <c r="L4313" s="17">
        <f>VLOOKUP(A4313,'[2]2023'!$A$9:$I$7853,9,0)</f>
        <v>5000</v>
      </c>
      <c r="M4313" s="18">
        <f>VLOOKUP(A4313,[3]data1683177749303!$A$2:$J$6448,10,0)</f>
        <v>2604.8000000000002</v>
      </c>
    </row>
    <row r="4314" spans="1:13" ht="15.75" outlineLevel="1">
      <c r="A4314" s="10">
        <v>1813300140</v>
      </c>
      <c r="B4314" s="11">
        <v>140</v>
      </c>
      <c r="C4314" s="19">
        <v>813300</v>
      </c>
      <c r="D4314" s="13">
        <v>1</v>
      </c>
      <c r="E4314" s="136" t="s">
        <v>3154</v>
      </c>
      <c r="F4314" s="15" t="s">
        <v>25</v>
      </c>
      <c r="G4314" s="137" t="s">
        <v>3154</v>
      </c>
      <c r="H4314" s="13" t="s">
        <v>20</v>
      </c>
      <c r="I4314" s="16">
        <f t="shared" si="221"/>
        <v>1.6380753138075312</v>
      </c>
      <c r="J4314" s="126" t="s">
        <v>3154</v>
      </c>
      <c r="K4314" s="17">
        <f>VLOOKUP(A4314,[4]גיליון1!$A$1574:$P$7681,10,0)</f>
        <v>126100</v>
      </c>
      <c r="L4314" s="17">
        <f>VLOOKUP(A4314,'[2]2023'!$A$9:$I$7853,9,0)</f>
        <v>47800</v>
      </c>
      <c r="M4314" s="18">
        <f>VLOOKUP(A4314,[3]data1683177749303!$A$2:$J$6448,10,0)</f>
        <v>116039.21</v>
      </c>
    </row>
    <row r="4315" spans="1:13" ht="15.75" outlineLevel="1">
      <c r="A4315" s="10">
        <v>1813300200</v>
      </c>
      <c r="B4315" s="11">
        <v>200</v>
      </c>
      <c r="C4315" s="19">
        <v>813300</v>
      </c>
      <c r="D4315" s="13">
        <v>1</v>
      </c>
      <c r="E4315" s="136" t="s">
        <v>3154</v>
      </c>
      <c r="F4315" s="15" t="s">
        <v>26</v>
      </c>
      <c r="G4315" s="137" t="s">
        <v>3154</v>
      </c>
      <c r="H4315" s="13" t="s">
        <v>11</v>
      </c>
      <c r="I4315" s="126" t="s">
        <v>3154</v>
      </c>
      <c r="J4315" s="126" t="s">
        <v>3154</v>
      </c>
      <c r="K4315" s="17">
        <f>VLOOKUP(A4315,[4]גיליון1!$A$1574:$P$7681,10,0)</f>
        <v>0</v>
      </c>
      <c r="L4315" s="17">
        <f>VLOOKUP(A4315,'[2]2023'!$A$9:$I$7853,9,0)</f>
        <v>0</v>
      </c>
      <c r="M4315" s="140" t="s">
        <v>3154</v>
      </c>
    </row>
    <row r="4316" spans="1:13" ht="15.75" outlineLevel="1">
      <c r="A4316" s="10">
        <v>1813300210</v>
      </c>
      <c r="B4316" s="11">
        <v>210</v>
      </c>
      <c r="C4316" s="19">
        <v>813300</v>
      </c>
      <c r="D4316" s="13">
        <v>1</v>
      </c>
      <c r="E4316" s="136" t="s">
        <v>3154</v>
      </c>
      <c r="F4316" s="15" t="s">
        <v>27</v>
      </c>
      <c r="G4316" s="137" t="s">
        <v>3154</v>
      </c>
      <c r="H4316" s="13" t="s">
        <v>20</v>
      </c>
      <c r="I4316" s="126" t="s">
        <v>3154</v>
      </c>
      <c r="J4316" s="126" t="s">
        <v>3154</v>
      </c>
      <c r="K4316" s="17">
        <f>VLOOKUP(A4316,[4]גיליון1!$A$1574:$P$7681,10,0)</f>
        <v>70000</v>
      </c>
      <c r="L4316" s="17">
        <f>VLOOKUP(A4316,'[2]2023'!$A$9:$I$7853,9,0)</f>
        <v>26700</v>
      </c>
      <c r="M4316" s="18">
        <f>VLOOKUP(A4316,[3]data1683177749303!$A$2:$J$6448,10,0)</f>
        <v>736.31</v>
      </c>
    </row>
    <row r="4317" spans="1:13" ht="15.75" outlineLevel="1">
      <c r="A4317" s="10">
        <v>1813300212</v>
      </c>
      <c r="B4317" s="11">
        <v>212</v>
      </c>
      <c r="C4317" s="19">
        <v>813300</v>
      </c>
      <c r="D4317" s="13">
        <v>1</v>
      </c>
      <c r="E4317" s="136" t="s">
        <v>3154</v>
      </c>
      <c r="F4317" s="15" t="s">
        <v>2135</v>
      </c>
      <c r="G4317" s="137" t="s">
        <v>3154</v>
      </c>
      <c r="H4317" s="13" t="s">
        <v>20</v>
      </c>
      <c r="I4317" s="126" t="s">
        <v>3154</v>
      </c>
      <c r="J4317" s="126" t="s">
        <v>3154</v>
      </c>
      <c r="K4317" s="17">
        <f>VLOOKUP(A4317,[4]גיליון1!$A$1574:$P$7681,10,0)</f>
        <v>0</v>
      </c>
      <c r="L4317" s="17">
        <f>VLOOKUP(A4317,'[2]2023'!$A$9:$I$7853,9,0)</f>
        <v>0</v>
      </c>
      <c r="M4317" s="18">
        <f>VLOOKUP(A4317,[3]data1683177749303!$A$2:$J$6448,10,0)</f>
        <v>0</v>
      </c>
    </row>
    <row r="4318" spans="1:13" ht="15.75" outlineLevel="1">
      <c r="A4318" s="10">
        <v>1813300253</v>
      </c>
      <c r="B4318" s="11">
        <v>253</v>
      </c>
      <c r="C4318" s="19">
        <v>813300</v>
      </c>
      <c r="D4318" s="13">
        <v>1</v>
      </c>
      <c r="E4318" s="136" t="s">
        <v>3154</v>
      </c>
      <c r="F4318" s="15" t="s">
        <v>2136</v>
      </c>
      <c r="G4318" s="137" t="s">
        <v>3154</v>
      </c>
      <c r="H4318" s="13" t="s">
        <v>20</v>
      </c>
      <c r="I4318" s="126" t="s">
        <v>3154</v>
      </c>
      <c r="J4318" s="126" t="s">
        <v>3154</v>
      </c>
      <c r="K4318" s="17">
        <f>VLOOKUP(A4318,[4]גיליון1!$A$1574:$P$7681,10,0)</f>
        <v>0</v>
      </c>
      <c r="L4318" s="17">
        <f>VLOOKUP(A4318,'[2]2023'!$A$9:$I$7853,9,0)</f>
        <v>0</v>
      </c>
      <c r="M4318" s="18">
        <f>VLOOKUP(A4318,[3]data1683177749303!$A$2:$J$6448,10,0)</f>
        <v>0</v>
      </c>
    </row>
    <row r="4319" spans="1:13" ht="15.75" outlineLevel="1">
      <c r="A4319" s="10">
        <v>1813300263</v>
      </c>
      <c r="B4319" s="11">
        <v>263</v>
      </c>
      <c r="C4319" s="19">
        <v>813300</v>
      </c>
      <c r="D4319" s="13">
        <v>1</v>
      </c>
      <c r="E4319" s="136" t="s">
        <v>3154</v>
      </c>
      <c r="F4319" s="15" t="s">
        <v>2137</v>
      </c>
      <c r="G4319" s="137" t="s">
        <v>3154</v>
      </c>
      <c r="H4319" s="13" t="s">
        <v>20</v>
      </c>
      <c r="I4319" s="16">
        <f>K4319/L4319-1</f>
        <v>-1</v>
      </c>
      <c r="J4319" s="126" t="s">
        <v>3154</v>
      </c>
      <c r="K4319" s="17">
        <f>VLOOKUP(A4319,[4]גיליון1!$A$1574:$P$7681,10,0)</f>
        <v>0</v>
      </c>
      <c r="L4319" s="17">
        <f>VLOOKUP(A4319,'[2]2023'!$A$9:$I$7853,9,0)</f>
        <v>15000</v>
      </c>
      <c r="M4319" s="18">
        <f>VLOOKUP(A4319,[3]data1683177749303!$A$2:$J$6448,10,0)</f>
        <v>6363.65</v>
      </c>
    </row>
    <row r="4320" spans="1:13" ht="15.75" outlineLevel="1">
      <c r="A4320" s="10">
        <v>1813300264</v>
      </c>
      <c r="B4320" s="11">
        <v>264</v>
      </c>
      <c r="C4320" s="19">
        <v>813300</v>
      </c>
      <c r="D4320" s="13">
        <v>1</v>
      </c>
      <c r="E4320" s="136" t="s">
        <v>3154</v>
      </c>
      <c r="F4320" s="15" t="s">
        <v>2082</v>
      </c>
      <c r="G4320" s="137" t="s">
        <v>3154</v>
      </c>
      <c r="H4320" s="13" t="s">
        <v>20</v>
      </c>
      <c r="I4320" s="126" t="s">
        <v>3154</v>
      </c>
      <c r="J4320" s="126" t="s">
        <v>3154</v>
      </c>
      <c r="K4320" s="17">
        <f>VLOOKUP(A4320,[4]גיליון1!$A$1574:$P$7681,10,0)</f>
        <v>0</v>
      </c>
      <c r="L4320" s="17">
        <f>VLOOKUP(A4320,'[2]2023'!$A$9:$I$7853,9,0)</f>
        <v>0</v>
      </c>
      <c r="M4320" s="18">
        <f>VLOOKUP(A4320,[3]data1683177749303!$A$2:$J$6448,10,0)</f>
        <v>0</v>
      </c>
    </row>
    <row r="4321" spans="1:13" ht="15.75" outlineLevel="1">
      <c r="A4321" s="10">
        <v>1813300400</v>
      </c>
      <c r="B4321" s="11">
        <v>400</v>
      </c>
      <c r="C4321" s="19">
        <v>813300</v>
      </c>
      <c r="D4321" s="13">
        <v>1</v>
      </c>
      <c r="E4321" s="136" t="s">
        <v>3154</v>
      </c>
      <c r="F4321" s="15" t="s">
        <v>29</v>
      </c>
      <c r="G4321" s="137" t="s">
        <v>3154</v>
      </c>
      <c r="H4321" s="13" t="s">
        <v>11</v>
      </c>
      <c r="I4321" s="126" t="s">
        <v>3154</v>
      </c>
      <c r="J4321" s="126" t="s">
        <v>3154</v>
      </c>
      <c r="K4321" s="17">
        <f>VLOOKUP(A4321,[4]גיליון1!$A$1574:$P$7681,10,0)</f>
        <v>0</v>
      </c>
      <c r="L4321" s="17">
        <f>VLOOKUP(A4321,'[2]2023'!$A$9:$I$7853,9,0)</f>
        <v>0</v>
      </c>
      <c r="M4321" s="140" t="s">
        <v>3154</v>
      </c>
    </row>
    <row r="4322" spans="1:13" ht="15.75" outlineLevel="1">
      <c r="A4322" s="10">
        <v>1813300411</v>
      </c>
      <c r="B4322" s="11">
        <v>411</v>
      </c>
      <c r="C4322" s="19">
        <v>813300</v>
      </c>
      <c r="D4322" s="13">
        <v>1</v>
      </c>
      <c r="E4322" s="136" t="s">
        <v>3154</v>
      </c>
      <c r="F4322" s="15" t="s">
        <v>2083</v>
      </c>
      <c r="G4322" s="137" t="s">
        <v>3154</v>
      </c>
      <c r="H4322" s="13" t="s">
        <v>31</v>
      </c>
      <c r="I4322" s="126" t="s">
        <v>3154</v>
      </c>
      <c r="J4322" s="126" t="s">
        <v>3154</v>
      </c>
      <c r="K4322" s="17">
        <f>VLOOKUP(A4322,[4]גיליון1!$A$1574:$P$7681,10,0)</f>
        <v>0</v>
      </c>
      <c r="L4322" s="17">
        <f>VLOOKUP(A4322,'[2]2023'!$A$9:$I$7853,9,0)</f>
        <v>0</v>
      </c>
      <c r="M4322" s="18">
        <f>VLOOKUP(A4322,[3]data1683177749303!$A$2:$J$6448,10,0)</f>
        <v>0</v>
      </c>
    </row>
    <row r="4323" spans="1:13" ht="15.75" outlineLevel="1">
      <c r="A4323" s="10">
        <v>1813300420</v>
      </c>
      <c r="B4323" s="11">
        <v>420</v>
      </c>
      <c r="C4323" s="19">
        <v>813300</v>
      </c>
      <c r="D4323" s="13">
        <v>1</v>
      </c>
      <c r="E4323" s="136" t="s">
        <v>3154</v>
      </c>
      <c r="F4323" s="15" t="s">
        <v>33</v>
      </c>
      <c r="G4323" s="137" t="s">
        <v>3154</v>
      </c>
      <c r="H4323" s="13" t="s">
        <v>34</v>
      </c>
      <c r="I4323" s="16">
        <f>K4323/L4323-1</f>
        <v>0</v>
      </c>
      <c r="J4323" s="126" t="s">
        <v>3154</v>
      </c>
      <c r="K4323" s="17">
        <f>VLOOKUP(A4323,[4]גיליון1!$A$1574:$P$7681,10,0)</f>
        <v>16000</v>
      </c>
      <c r="L4323" s="17">
        <f>VLOOKUP(A4323,'[2]2023'!$A$9:$I$7853,9,0)</f>
        <v>16000</v>
      </c>
      <c r="M4323" s="18">
        <f>VLOOKUP(A4323,[3]data1683177749303!$A$2:$J$6448,10,0)</f>
        <v>13604.65</v>
      </c>
    </row>
    <row r="4324" spans="1:13" ht="15.75" outlineLevel="1">
      <c r="A4324" s="10">
        <v>1813300423</v>
      </c>
      <c r="B4324" s="11">
        <v>423</v>
      </c>
      <c r="C4324" s="19">
        <v>813300</v>
      </c>
      <c r="D4324" s="13">
        <v>1</v>
      </c>
      <c r="E4324" s="136" t="s">
        <v>3154</v>
      </c>
      <c r="F4324" s="15" t="s">
        <v>35</v>
      </c>
      <c r="G4324" s="137" t="s">
        <v>3154</v>
      </c>
      <c r="H4324" s="13" t="s">
        <v>31</v>
      </c>
      <c r="I4324" s="16">
        <f>K4324/L4324-1</f>
        <v>5.2631578947368363E-2</v>
      </c>
      <c r="J4324" s="126" t="s">
        <v>3154</v>
      </c>
      <c r="K4324" s="17">
        <f>VLOOKUP(A4324,[4]גיליון1!$A$1574:$P$7681,10,0)</f>
        <v>120000</v>
      </c>
      <c r="L4324" s="17">
        <f>VLOOKUP(A4324,'[2]2023'!$A$9:$I$7853,9,0)</f>
        <v>114000</v>
      </c>
      <c r="M4324" s="18">
        <f>VLOOKUP(A4324,[3]data1683177749303!$A$2:$J$6448,10,0)</f>
        <v>114000</v>
      </c>
    </row>
    <row r="4325" spans="1:13" ht="15.75" outlineLevel="1">
      <c r="A4325" s="10">
        <v>1813300431</v>
      </c>
      <c r="B4325" s="11">
        <v>431</v>
      </c>
      <c r="C4325" s="19">
        <v>813300</v>
      </c>
      <c r="D4325" s="13">
        <v>1</v>
      </c>
      <c r="E4325" s="136" t="s">
        <v>3154</v>
      </c>
      <c r="F4325" s="15" t="s">
        <v>36</v>
      </c>
      <c r="G4325" s="137" t="s">
        <v>3154</v>
      </c>
      <c r="H4325" s="13" t="s">
        <v>31</v>
      </c>
      <c r="I4325" s="16">
        <f>K4325/L4325-1</f>
        <v>0</v>
      </c>
      <c r="J4325" s="126" t="s">
        <v>3154</v>
      </c>
      <c r="K4325" s="17">
        <f>VLOOKUP(A4325,[4]גיליון1!$A$1574:$P$7681,10,0)</f>
        <v>220000</v>
      </c>
      <c r="L4325" s="17">
        <f>VLOOKUP(A4325,'[2]2023'!$A$9:$I$7853,9,0)</f>
        <v>220000</v>
      </c>
      <c r="M4325" s="18">
        <f>VLOOKUP(A4325,[3]data1683177749303!$A$2:$J$6448,10,0)</f>
        <v>190509.81</v>
      </c>
    </row>
    <row r="4326" spans="1:13" ht="15.75" outlineLevel="1">
      <c r="A4326" s="10">
        <v>1813300432</v>
      </c>
      <c r="B4326" s="11">
        <v>432</v>
      </c>
      <c r="C4326" s="19">
        <v>813300</v>
      </c>
      <c r="D4326" s="13">
        <v>1</v>
      </c>
      <c r="E4326" s="136" t="s">
        <v>3154</v>
      </c>
      <c r="F4326" s="15" t="s">
        <v>37</v>
      </c>
      <c r="G4326" s="137" t="s">
        <v>3154</v>
      </c>
      <c r="H4326" s="13" t="s">
        <v>31</v>
      </c>
      <c r="I4326" s="16">
        <f>K4326/L4326-1</f>
        <v>0</v>
      </c>
      <c r="J4326" s="126" t="s">
        <v>3154</v>
      </c>
      <c r="K4326" s="17">
        <f>VLOOKUP(A4326,[4]גיליון1!$A$1574:$P$7681,10,0)</f>
        <v>122400</v>
      </c>
      <c r="L4326" s="17">
        <f>VLOOKUP(A4326,'[2]2023'!$A$9:$I$7853,9,0)</f>
        <v>122400</v>
      </c>
      <c r="M4326" s="18">
        <f>VLOOKUP(A4326,[3]data1683177749303!$A$2:$J$6448,10,0)</f>
        <v>151373.96</v>
      </c>
    </row>
    <row r="4327" spans="1:13" ht="15.75" outlineLevel="1">
      <c r="A4327" s="10">
        <v>1813300433</v>
      </c>
      <c r="B4327" s="11">
        <v>433</v>
      </c>
      <c r="C4327" s="19">
        <v>813300</v>
      </c>
      <c r="D4327" s="13">
        <v>1</v>
      </c>
      <c r="E4327" s="136" t="s">
        <v>3154</v>
      </c>
      <c r="F4327" s="15" t="s">
        <v>38</v>
      </c>
      <c r="G4327" s="137" t="s">
        <v>3154</v>
      </c>
      <c r="H4327" s="13" t="s">
        <v>34</v>
      </c>
      <c r="I4327" s="126" t="s">
        <v>3154</v>
      </c>
      <c r="J4327" s="126" t="s">
        <v>3154</v>
      </c>
      <c r="K4327" s="17">
        <f>VLOOKUP(A4327,[4]גיליון1!$A$1574:$P$7681,10,0)</f>
        <v>0</v>
      </c>
      <c r="L4327" s="17">
        <f>VLOOKUP(A4327,'[2]2023'!$A$9:$I$7853,9,0)</f>
        <v>0</v>
      </c>
      <c r="M4327" s="18">
        <f>VLOOKUP(A4327,[3]data1683177749303!$A$2:$J$6448,10,0)</f>
        <v>0</v>
      </c>
    </row>
    <row r="4328" spans="1:13" ht="15.75" outlineLevel="1">
      <c r="A4328" s="10">
        <v>1813300434</v>
      </c>
      <c r="B4328" s="11">
        <v>434</v>
      </c>
      <c r="C4328" s="19">
        <v>813300</v>
      </c>
      <c r="D4328" s="13">
        <v>1</v>
      </c>
      <c r="E4328" s="136" t="s">
        <v>3154</v>
      </c>
      <c r="F4328" s="15" t="s">
        <v>39</v>
      </c>
      <c r="G4328" s="137" t="s">
        <v>3154</v>
      </c>
      <c r="H4328" s="13" t="s">
        <v>34</v>
      </c>
      <c r="I4328" s="16">
        <f>K4328/L4328-1</f>
        <v>0</v>
      </c>
      <c r="J4328" s="126" t="s">
        <v>3154</v>
      </c>
      <c r="K4328" s="17">
        <f>VLOOKUP(A4328,[4]גיליון1!$A$1574:$P$7681,10,0)</f>
        <v>500</v>
      </c>
      <c r="L4328" s="17">
        <f>VLOOKUP(A4328,'[2]2023'!$A$9:$I$7853,9,0)</f>
        <v>500</v>
      </c>
      <c r="M4328" s="18">
        <f>VLOOKUP(A4328,[3]data1683177749303!$A$2:$J$6448,10,0)</f>
        <v>0</v>
      </c>
    </row>
    <row r="4329" spans="1:13" ht="15.75" outlineLevel="1">
      <c r="A4329" s="10">
        <v>1813300437</v>
      </c>
      <c r="B4329" s="11">
        <v>437</v>
      </c>
      <c r="C4329" s="19">
        <v>813300</v>
      </c>
      <c r="D4329" s="13">
        <v>1</v>
      </c>
      <c r="E4329" s="136" t="s">
        <v>3154</v>
      </c>
      <c r="F4329" s="15" t="s">
        <v>42</v>
      </c>
      <c r="G4329" s="137" t="s">
        <v>3154</v>
      </c>
      <c r="H4329" s="13" t="s">
        <v>31</v>
      </c>
      <c r="I4329" s="16">
        <f>K4329/L4329-1</f>
        <v>0</v>
      </c>
      <c r="J4329" s="126" t="s">
        <v>3154</v>
      </c>
      <c r="K4329" s="17">
        <f>VLOOKUP(A4329,[4]גיליון1!$A$1574:$P$7681,10,0)</f>
        <v>8400</v>
      </c>
      <c r="L4329" s="17">
        <f>VLOOKUP(A4329,'[2]2023'!$A$9:$I$7853,9,0)</f>
        <v>8400</v>
      </c>
      <c r="M4329" s="18">
        <f>VLOOKUP(A4329,[3]data1683177749303!$A$2:$J$6448,10,0)</f>
        <v>4275.18</v>
      </c>
    </row>
    <row r="4330" spans="1:13" ht="15.75" outlineLevel="1">
      <c r="A4330" s="10">
        <v>1813300441</v>
      </c>
      <c r="B4330" s="11">
        <v>441</v>
      </c>
      <c r="C4330" s="19">
        <v>813300</v>
      </c>
      <c r="D4330" s="13">
        <v>1</v>
      </c>
      <c r="E4330" s="136" t="s">
        <v>3154</v>
      </c>
      <c r="F4330" s="15" t="s">
        <v>45</v>
      </c>
      <c r="G4330" s="137" t="s">
        <v>3154</v>
      </c>
      <c r="H4330" s="13" t="s">
        <v>31</v>
      </c>
      <c r="I4330" s="126" t="s">
        <v>3154</v>
      </c>
      <c r="J4330" s="126" t="s">
        <v>3154</v>
      </c>
      <c r="K4330" s="17">
        <f>VLOOKUP(A4330,[4]גיליון1!$A$1574:$P$7681,10,0)</f>
        <v>0</v>
      </c>
      <c r="L4330" s="17">
        <f>VLOOKUP(A4330,'[2]2023'!$A$9:$I$7853,9,0)</f>
        <v>0</v>
      </c>
      <c r="M4330" s="18">
        <f>VLOOKUP(A4330,[3]data1683177749303!$A$2:$J$6448,10,0)</f>
        <v>0</v>
      </c>
    </row>
    <row r="4331" spans="1:13" ht="15.75" outlineLevel="1">
      <c r="A4331" s="10">
        <v>1813300450</v>
      </c>
      <c r="B4331" s="11">
        <v>450</v>
      </c>
      <c r="C4331" s="19">
        <v>813300</v>
      </c>
      <c r="D4331" s="13">
        <v>1</v>
      </c>
      <c r="E4331" s="136" t="s">
        <v>3154</v>
      </c>
      <c r="F4331" s="39" t="s">
        <v>46</v>
      </c>
      <c r="G4331" s="154" t="s">
        <v>3154</v>
      </c>
      <c r="H4331" s="13" t="s">
        <v>34</v>
      </c>
      <c r="I4331" s="16">
        <f>K4331/L4331-1</f>
        <v>0</v>
      </c>
      <c r="J4331" s="126" t="s">
        <v>3154</v>
      </c>
      <c r="K4331" s="17">
        <f>VLOOKUP(A4331,[4]גיליון1!$A$1574:$P$7681,10,0)</f>
        <v>1200</v>
      </c>
      <c r="L4331" s="17">
        <f>VLOOKUP(A4331,'[2]2023'!$A$9:$I$7853,9,0)</f>
        <v>1200</v>
      </c>
      <c r="M4331" s="18">
        <f>VLOOKUP(A4331,[3]data1683177749303!$A$2:$J$6448,10,0)</f>
        <v>259.5</v>
      </c>
    </row>
    <row r="4332" spans="1:13" ht="15.75" outlineLevel="1">
      <c r="A4332" s="10">
        <v>1813300470</v>
      </c>
      <c r="B4332" s="11">
        <v>470</v>
      </c>
      <c r="C4332" s="19">
        <v>813300</v>
      </c>
      <c r="D4332" s="13">
        <v>1</v>
      </c>
      <c r="E4332" s="136" t="s">
        <v>3154</v>
      </c>
      <c r="F4332" s="15" t="s">
        <v>48</v>
      </c>
      <c r="G4332" s="137" t="s">
        <v>3154</v>
      </c>
      <c r="H4332" s="13" t="s">
        <v>34</v>
      </c>
      <c r="I4332" s="126" t="s">
        <v>3154</v>
      </c>
      <c r="J4332" s="126" t="s">
        <v>3154</v>
      </c>
      <c r="K4332" s="17">
        <f>VLOOKUP(A4332,[4]גיליון1!$A$1574:$P$7681,10,0)</f>
        <v>0</v>
      </c>
      <c r="L4332" s="17">
        <f>VLOOKUP(A4332,'[2]2023'!$A$9:$I$7853,9,0)</f>
        <v>0</v>
      </c>
      <c r="M4332" s="18">
        <f>VLOOKUP(A4332,[3]data1683177749303!$A$2:$J$6448,10,0)</f>
        <v>0</v>
      </c>
    </row>
    <row r="4333" spans="1:13" ht="15.75" outlineLevel="1">
      <c r="A4333" s="10">
        <v>1813300471</v>
      </c>
      <c r="B4333" s="11">
        <v>471</v>
      </c>
      <c r="C4333" s="19">
        <v>813300</v>
      </c>
      <c r="D4333" s="13">
        <v>1</v>
      </c>
      <c r="E4333" s="136" t="s">
        <v>3154</v>
      </c>
      <c r="F4333" s="15" t="s">
        <v>87</v>
      </c>
      <c r="G4333" s="137" t="s">
        <v>3154</v>
      </c>
      <c r="H4333" s="13" t="s">
        <v>34</v>
      </c>
      <c r="I4333" s="126" t="s">
        <v>3154</v>
      </c>
      <c r="J4333" s="126" t="s">
        <v>3154</v>
      </c>
      <c r="K4333" s="17">
        <f>VLOOKUP(A4333,[4]גיליון1!$A$1574:$P$7681,10,0)</f>
        <v>0</v>
      </c>
      <c r="L4333" s="17">
        <f>VLOOKUP(A4333,'[2]2023'!$A$9:$I$7853,9,0)</f>
        <v>0</v>
      </c>
      <c r="M4333" s="18">
        <f>VLOOKUP(A4333,[3]data1683177749303!$A$2:$J$6448,10,0)</f>
        <v>0</v>
      </c>
    </row>
    <row r="4334" spans="1:13" ht="15.75" outlineLevel="1">
      <c r="A4334" s="10">
        <v>1813300500</v>
      </c>
      <c r="B4334" s="11">
        <v>500</v>
      </c>
      <c r="C4334" s="19">
        <v>813300</v>
      </c>
      <c r="D4334" s="13">
        <v>1</v>
      </c>
      <c r="E4334" s="136" t="s">
        <v>3154</v>
      </c>
      <c r="F4334" s="15" t="s">
        <v>51</v>
      </c>
      <c r="G4334" s="137" t="s">
        <v>3154</v>
      </c>
      <c r="H4334" s="13" t="s">
        <v>11</v>
      </c>
      <c r="I4334" s="126" t="s">
        <v>3154</v>
      </c>
      <c r="J4334" s="126" t="s">
        <v>3154</v>
      </c>
      <c r="K4334" s="17">
        <f>VLOOKUP(A4334,[4]גיליון1!$A$1574:$P$7681,10,0)</f>
        <v>0</v>
      </c>
      <c r="L4334" s="17">
        <f>VLOOKUP(A4334,'[2]2023'!$A$9:$I$7853,9,0)</f>
        <v>0</v>
      </c>
      <c r="M4334" s="140" t="s">
        <v>3154</v>
      </c>
    </row>
    <row r="4335" spans="1:13" ht="15.75" outlineLevel="1">
      <c r="A4335" s="10">
        <v>1813300511</v>
      </c>
      <c r="B4335" s="11">
        <v>511</v>
      </c>
      <c r="C4335" s="19">
        <v>813300</v>
      </c>
      <c r="D4335" s="13">
        <v>1</v>
      </c>
      <c r="E4335" s="136" t="s">
        <v>3154</v>
      </c>
      <c r="F4335" s="15" t="s">
        <v>88</v>
      </c>
      <c r="G4335" s="137" t="s">
        <v>3154</v>
      </c>
      <c r="H4335" s="13" t="s">
        <v>34</v>
      </c>
      <c r="I4335" s="16">
        <f>K4335/L4335-1</f>
        <v>0</v>
      </c>
      <c r="J4335" s="126" t="s">
        <v>3154</v>
      </c>
      <c r="K4335" s="17">
        <f>VLOOKUP(A4335,[4]גיליון1!$A$1574:$P$7681,10,0)</f>
        <v>30000</v>
      </c>
      <c r="L4335" s="17">
        <f>VLOOKUP(A4335,'[2]2023'!$A$9:$I$7853,9,0)</f>
        <v>30000</v>
      </c>
      <c r="M4335" s="18">
        <f>VLOOKUP(A4335,[3]data1683177749303!$A$2:$J$6448,10,0)</f>
        <v>29913.84</v>
      </c>
    </row>
    <row r="4336" spans="1:13" ht="15.75" outlineLevel="1">
      <c r="A4336" s="10">
        <v>1813300512</v>
      </c>
      <c r="B4336" s="11">
        <v>512</v>
      </c>
      <c r="C4336" s="19">
        <v>813300</v>
      </c>
      <c r="D4336" s="13">
        <v>1</v>
      </c>
      <c r="E4336" s="136" t="s">
        <v>3154</v>
      </c>
      <c r="F4336" s="15" t="s">
        <v>89</v>
      </c>
      <c r="G4336" s="137" t="s">
        <v>3154</v>
      </c>
      <c r="H4336" s="13" t="s">
        <v>34</v>
      </c>
      <c r="I4336" s="126" t="s">
        <v>3154</v>
      </c>
      <c r="J4336" s="126" t="s">
        <v>3154</v>
      </c>
      <c r="K4336" s="17">
        <f>VLOOKUP(A4336,[4]גיליון1!$A$1574:$P$7681,10,0)</f>
        <v>0</v>
      </c>
      <c r="L4336" s="17">
        <f>VLOOKUP(A4336,'[2]2023'!$A$9:$I$7853,9,0)</f>
        <v>0</v>
      </c>
      <c r="M4336" s="18">
        <f>VLOOKUP(A4336,[3]data1683177749303!$A$2:$J$6448,10,0)</f>
        <v>0</v>
      </c>
    </row>
    <row r="4337" spans="1:13" ht="15.75" outlineLevel="1">
      <c r="A4337" s="10">
        <v>1813300530</v>
      </c>
      <c r="B4337" s="11">
        <v>530</v>
      </c>
      <c r="C4337" s="19">
        <v>813300</v>
      </c>
      <c r="D4337" s="13">
        <v>1</v>
      </c>
      <c r="E4337" s="136" t="s">
        <v>3154</v>
      </c>
      <c r="F4337" s="15" t="s">
        <v>1591</v>
      </c>
      <c r="G4337" s="137" t="s">
        <v>3154</v>
      </c>
      <c r="H4337" s="13" t="s">
        <v>31</v>
      </c>
      <c r="I4337" s="126" t="s">
        <v>3154</v>
      </c>
      <c r="J4337" s="126" t="s">
        <v>3154</v>
      </c>
      <c r="K4337" s="17">
        <f>VLOOKUP(A4337,[4]גיליון1!$A$1574:$P$7681,10,0)</f>
        <v>0</v>
      </c>
      <c r="L4337" s="17">
        <f>VLOOKUP(A4337,'[2]2023'!$A$9:$I$7853,9,0)</f>
        <v>0</v>
      </c>
      <c r="M4337" s="18">
        <f>VLOOKUP(A4337,[3]data1683177749303!$A$2:$J$6448,10,0)</f>
        <v>0</v>
      </c>
    </row>
    <row r="4338" spans="1:13" ht="15.75" outlineLevel="1">
      <c r="A4338" s="10">
        <v>1813300540</v>
      </c>
      <c r="B4338" s="11">
        <v>540</v>
      </c>
      <c r="C4338" s="19">
        <v>813300</v>
      </c>
      <c r="D4338" s="13">
        <v>1</v>
      </c>
      <c r="E4338" s="136" t="s">
        <v>3154</v>
      </c>
      <c r="F4338" s="15" t="s">
        <v>53</v>
      </c>
      <c r="G4338" s="137" t="s">
        <v>3154</v>
      </c>
      <c r="H4338" s="13" t="s">
        <v>31</v>
      </c>
      <c r="I4338" s="126" t="s">
        <v>3154</v>
      </c>
      <c r="J4338" s="126" t="s">
        <v>3154</v>
      </c>
      <c r="K4338" s="17">
        <f>VLOOKUP(A4338,[4]גיליון1!$A$1574:$P$7681,10,0)</f>
        <v>0</v>
      </c>
      <c r="L4338" s="17">
        <f>VLOOKUP(A4338,'[2]2023'!$A$9:$I$7853,9,0)</f>
        <v>0</v>
      </c>
      <c r="M4338" s="18">
        <f>VLOOKUP(A4338,[3]data1683177749303!$A$2:$J$6448,10,0)</f>
        <v>0</v>
      </c>
    </row>
    <row r="4339" spans="1:13" ht="15.75" outlineLevel="1">
      <c r="A4339" s="10">
        <v>1813300544</v>
      </c>
      <c r="B4339" s="11">
        <v>544</v>
      </c>
      <c r="C4339" s="19">
        <v>813300</v>
      </c>
      <c r="D4339" s="13">
        <v>1</v>
      </c>
      <c r="E4339" s="136" t="s">
        <v>3154</v>
      </c>
      <c r="F4339" s="15" t="s">
        <v>56</v>
      </c>
      <c r="G4339" s="137" t="s">
        <v>3154</v>
      </c>
      <c r="H4339" s="13" t="s">
        <v>31</v>
      </c>
      <c r="I4339" s="126" t="s">
        <v>3154</v>
      </c>
      <c r="J4339" s="126" t="s">
        <v>3154</v>
      </c>
      <c r="K4339" s="17">
        <f>VLOOKUP(A4339,[4]גיליון1!$A$1574:$P$7681,10,0)</f>
        <v>0</v>
      </c>
      <c r="L4339" s="17">
        <f>VLOOKUP(A4339,'[2]2023'!$A$9:$I$7853,9,0)</f>
        <v>0</v>
      </c>
      <c r="M4339" s="18">
        <f>VLOOKUP(A4339,[3]data1683177749303!$A$2:$J$6448,10,0)</f>
        <v>0</v>
      </c>
    </row>
    <row r="4340" spans="1:13" ht="15.75" outlineLevel="1">
      <c r="A4340" s="10">
        <v>1813300561</v>
      </c>
      <c r="B4340" s="11">
        <v>561</v>
      </c>
      <c r="C4340" s="19">
        <v>813300</v>
      </c>
      <c r="D4340" s="13">
        <v>1</v>
      </c>
      <c r="E4340" s="136" t="s">
        <v>3154</v>
      </c>
      <c r="F4340" s="15" t="s">
        <v>59</v>
      </c>
      <c r="G4340" s="137" t="s">
        <v>3154</v>
      </c>
      <c r="H4340" s="13" t="s">
        <v>34</v>
      </c>
      <c r="I4340" s="126" t="s">
        <v>3154</v>
      </c>
      <c r="J4340" s="126" t="s">
        <v>3154</v>
      </c>
      <c r="K4340" s="17">
        <f>VLOOKUP(A4340,[4]גיליון1!$A$1574:$P$7681,10,0)</f>
        <v>0</v>
      </c>
      <c r="L4340" s="17">
        <f>VLOOKUP(A4340,'[2]2023'!$A$9:$I$7853,9,0)</f>
        <v>0</v>
      </c>
      <c r="M4340" s="18">
        <f>VLOOKUP(A4340,[3]data1683177749303!$A$2:$J$6448,10,0)</f>
        <v>0</v>
      </c>
    </row>
    <row r="4341" spans="1:13" ht="15.75" outlineLevel="1">
      <c r="A4341" s="10">
        <v>1813300563</v>
      </c>
      <c r="B4341" s="11">
        <v>563</v>
      </c>
      <c r="C4341" s="19">
        <v>813300</v>
      </c>
      <c r="D4341" s="13">
        <v>1</v>
      </c>
      <c r="E4341" s="136" t="s">
        <v>3154</v>
      </c>
      <c r="F4341" s="15" t="s">
        <v>1308</v>
      </c>
      <c r="G4341" s="137" t="s">
        <v>3154</v>
      </c>
      <c r="H4341" s="13" t="s">
        <v>31</v>
      </c>
      <c r="I4341" s="126" t="s">
        <v>3154</v>
      </c>
      <c r="J4341" s="126" t="s">
        <v>3154</v>
      </c>
      <c r="K4341" s="17">
        <f>VLOOKUP(A4341,[4]גיליון1!$A$1574:$P$7681,10,0)</f>
        <v>0</v>
      </c>
      <c r="L4341" s="17">
        <f>VLOOKUP(A4341,'[2]2023'!$A$9:$I$7853,9,0)</f>
        <v>0</v>
      </c>
      <c r="M4341" s="18">
        <f>VLOOKUP(A4341,[3]data1683177749303!$A$2:$J$6448,10,0)</f>
        <v>0</v>
      </c>
    </row>
    <row r="4342" spans="1:13" ht="15.75" outlineLevel="1">
      <c r="A4342" s="10">
        <v>1813300580</v>
      </c>
      <c r="B4342" s="11">
        <v>580</v>
      </c>
      <c r="C4342" s="19">
        <v>813300</v>
      </c>
      <c r="D4342" s="13">
        <v>1</v>
      </c>
      <c r="E4342" s="136" t="s">
        <v>3154</v>
      </c>
      <c r="F4342" s="15" t="s">
        <v>2138</v>
      </c>
      <c r="G4342" s="137" t="s">
        <v>3154</v>
      </c>
      <c r="H4342" s="13" t="s">
        <v>31</v>
      </c>
      <c r="I4342" s="16">
        <f>K4342/L4342-1</f>
        <v>0</v>
      </c>
      <c r="J4342" s="126" t="s">
        <v>3154</v>
      </c>
      <c r="K4342" s="17">
        <f>VLOOKUP(A4342,[4]גיליון1!$A$1574:$P$7681,10,0)</f>
        <v>100000</v>
      </c>
      <c r="L4342" s="17">
        <f>VLOOKUP(A4342,'[2]2023'!$A$9:$I$7853,9,0)</f>
        <v>100000</v>
      </c>
      <c r="M4342" s="18">
        <f>VLOOKUP(A4342,[3]data1683177749303!$A$2:$J$6448,10,0)</f>
        <v>99590.39</v>
      </c>
    </row>
    <row r="4343" spans="1:13" ht="15.75" outlineLevel="1">
      <c r="A4343" s="10">
        <v>1813300585</v>
      </c>
      <c r="B4343" s="11">
        <v>585</v>
      </c>
      <c r="C4343" s="19">
        <v>813300</v>
      </c>
      <c r="D4343" s="13">
        <v>1</v>
      </c>
      <c r="E4343" s="136" t="s">
        <v>3154</v>
      </c>
      <c r="F4343" s="15" t="s">
        <v>2139</v>
      </c>
      <c r="G4343" s="137" t="s">
        <v>3154</v>
      </c>
      <c r="H4343" s="13" t="s">
        <v>31</v>
      </c>
      <c r="I4343" s="126" t="s">
        <v>3154</v>
      </c>
      <c r="J4343" s="126" t="s">
        <v>3154</v>
      </c>
      <c r="K4343" s="17">
        <f>VLOOKUP(A4343,[4]גיליון1!$A$1574:$P$7681,10,0)</f>
        <v>0</v>
      </c>
      <c r="L4343" s="17">
        <f>VLOOKUP(A4343,'[2]2023'!$A$9:$I$7853,9,0)</f>
        <v>0</v>
      </c>
      <c r="M4343" s="18">
        <f>VLOOKUP(A4343,[3]data1683177749303!$A$2:$J$6448,10,0)</f>
        <v>0</v>
      </c>
    </row>
    <row r="4344" spans="1:13" ht="15.75" outlineLevel="1">
      <c r="A4344" s="10">
        <v>1813300700</v>
      </c>
      <c r="B4344" s="11">
        <v>700</v>
      </c>
      <c r="C4344" s="19">
        <v>813300</v>
      </c>
      <c r="D4344" s="13">
        <v>1</v>
      </c>
      <c r="E4344" s="136" t="s">
        <v>3154</v>
      </c>
      <c r="F4344" s="15" t="s">
        <v>61</v>
      </c>
      <c r="G4344" s="137" t="s">
        <v>3154</v>
      </c>
      <c r="H4344" s="13" t="s">
        <v>11</v>
      </c>
      <c r="I4344" s="126" t="s">
        <v>3154</v>
      </c>
      <c r="J4344" s="126" t="s">
        <v>3154</v>
      </c>
      <c r="K4344" s="17">
        <f>VLOOKUP(A4344,[4]גיליון1!$A$1574:$P$7681,10,0)</f>
        <v>0</v>
      </c>
      <c r="L4344" s="17">
        <f>VLOOKUP(A4344,'[2]2023'!$A$9:$I$7853,9,0)</f>
        <v>0</v>
      </c>
      <c r="M4344" s="140" t="s">
        <v>3154</v>
      </c>
    </row>
    <row r="4345" spans="1:13" ht="15.75" outlineLevel="1">
      <c r="A4345" s="10">
        <v>1813300721</v>
      </c>
      <c r="B4345" s="11">
        <v>721</v>
      </c>
      <c r="C4345" s="19">
        <v>813300</v>
      </c>
      <c r="D4345" s="13">
        <v>1</v>
      </c>
      <c r="E4345" s="136" t="s">
        <v>3154</v>
      </c>
      <c r="F4345" s="15" t="s">
        <v>63</v>
      </c>
      <c r="G4345" s="137" t="s">
        <v>3154</v>
      </c>
      <c r="H4345" s="13" t="s">
        <v>34</v>
      </c>
      <c r="I4345" s="16">
        <f>K4345/L4345-1</f>
        <v>-4.1095890410958957E-2</v>
      </c>
      <c r="J4345" s="126" t="s">
        <v>3154</v>
      </c>
      <c r="K4345" s="17">
        <f>VLOOKUP(A4345,[4]גיליון1!$A$1574:$P$7681,10,0)</f>
        <v>7000</v>
      </c>
      <c r="L4345" s="17">
        <f>VLOOKUP(A4345,'[2]2023'!$A$9:$I$7853,9,0)</f>
        <v>7300</v>
      </c>
      <c r="M4345" s="18">
        <f>VLOOKUP(A4345,[3]data1683177749303!$A$2:$J$6448,10,0)</f>
        <v>0</v>
      </c>
    </row>
    <row r="4346" spans="1:13" ht="15.75" outlineLevel="1">
      <c r="A4346" s="10">
        <v>1813300722</v>
      </c>
      <c r="B4346" s="11">
        <v>722</v>
      </c>
      <c r="C4346" s="19">
        <v>813300</v>
      </c>
      <c r="D4346" s="13">
        <v>1</v>
      </c>
      <c r="E4346" s="136" t="s">
        <v>3154</v>
      </c>
      <c r="F4346" s="15" t="s">
        <v>64</v>
      </c>
      <c r="G4346" s="137" t="s">
        <v>3154</v>
      </c>
      <c r="H4346" s="13" t="s">
        <v>34</v>
      </c>
      <c r="I4346" s="126" t="s">
        <v>3154</v>
      </c>
      <c r="J4346" s="126" t="s">
        <v>3154</v>
      </c>
      <c r="K4346" s="17">
        <f>VLOOKUP(A4346,[4]גיליון1!$A$1574:$P$7681,10,0)</f>
        <v>0</v>
      </c>
      <c r="L4346" s="17">
        <f>VLOOKUP(A4346,'[2]2023'!$A$9:$I$7853,9,0)</f>
        <v>0</v>
      </c>
      <c r="M4346" s="18">
        <f>VLOOKUP(A4346,[3]data1683177749303!$A$2:$J$6448,10,0)</f>
        <v>0</v>
      </c>
    </row>
    <row r="4347" spans="1:13" ht="15.75" outlineLevel="1">
      <c r="A4347" s="10">
        <v>1813300723</v>
      </c>
      <c r="B4347" s="11">
        <v>723</v>
      </c>
      <c r="C4347" s="19">
        <v>813300</v>
      </c>
      <c r="D4347" s="13">
        <v>1</v>
      </c>
      <c r="E4347" s="136" t="s">
        <v>3154</v>
      </c>
      <c r="F4347" s="15" t="s">
        <v>2140</v>
      </c>
      <c r="G4347" s="137" t="s">
        <v>3154</v>
      </c>
      <c r="H4347" s="13" t="s">
        <v>34</v>
      </c>
      <c r="I4347" s="126" t="s">
        <v>3154</v>
      </c>
      <c r="J4347" s="126" t="s">
        <v>3154</v>
      </c>
      <c r="K4347" s="17">
        <f>VLOOKUP(A4347,[4]גיליון1!$A$1574:$P$7681,10,0)</f>
        <v>0</v>
      </c>
      <c r="L4347" s="17">
        <f>VLOOKUP(A4347,'[2]2023'!$A$9:$I$7853,9,0)</f>
        <v>0</v>
      </c>
      <c r="M4347" s="18">
        <f>VLOOKUP(A4347,[3]data1683177749303!$A$2:$J$6448,10,0)</f>
        <v>0</v>
      </c>
    </row>
    <row r="4348" spans="1:13" ht="15.75" outlineLevel="1">
      <c r="A4348" s="10">
        <v>1813300724</v>
      </c>
      <c r="B4348" s="11">
        <v>724</v>
      </c>
      <c r="C4348" s="19">
        <v>813300</v>
      </c>
      <c r="D4348" s="13">
        <v>1</v>
      </c>
      <c r="E4348" s="136" t="s">
        <v>3154</v>
      </c>
      <c r="F4348" s="15" t="s">
        <v>2141</v>
      </c>
      <c r="G4348" s="137" t="s">
        <v>3154</v>
      </c>
      <c r="H4348" s="13" t="s">
        <v>34</v>
      </c>
      <c r="I4348" s="16">
        <f>K4348/L4348-1</f>
        <v>0</v>
      </c>
      <c r="J4348" s="126" t="s">
        <v>3154</v>
      </c>
      <c r="K4348" s="17">
        <f>VLOOKUP(A4348,[4]גיליון1!$A$1574:$P$7681,10,0)</f>
        <v>110000</v>
      </c>
      <c r="L4348" s="17">
        <f>VLOOKUP(A4348,'[2]2023'!$A$9:$I$7853,9,0)</f>
        <v>110000</v>
      </c>
      <c r="M4348" s="18">
        <f>VLOOKUP(A4348,[3]data1683177749303!$A$2:$J$6448,10,0)</f>
        <v>110000</v>
      </c>
    </row>
    <row r="4349" spans="1:13" ht="15.75" outlineLevel="1">
      <c r="A4349" s="10">
        <v>1813300725</v>
      </c>
      <c r="B4349" s="11">
        <v>725</v>
      </c>
      <c r="C4349" s="19">
        <v>813300</v>
      </c>
      <c r="D4349" s="13">
        <v>1</v>
      </c>
      <c r="E4349" s="136" t="s">
        <v>3154</v>
      </c>
      <c r="F4349" s="15" t="s">
        <v>2142</v>
      </c>
      <c r="G4349" s="137" t="s">
        <v>3154</v>
      </c>
      <c r="H4349" s="13" t="s">
        <v>34</v>
      </c>
      <c r="I4349" s="126" t="s">
        <v>3154</v>
      </c>
      <c r="J4349" s="126" t="s">
        <v>3154</v>
      </c>
      <c r="K4349" s="17">
        <f>VLOOKUP(A4349,[4]גיליון1!$A$1574:$P$7681,10,0)</f>
        <v>0</v>
      </c>
      <c r="L4349" s="17">
        <f>VLOOKUP(A4349,'[2]2023'!$A$9:$I$7853,9,0)</f>
        <v>0</v>
      </c>
      <c r="M4349" s="18">
        <f>VLOOKUP(A4349,[3]data1683177749303!$A$2:$J$6448,10,0)</f>
        <v>0</v>
      </c>
    </row>
    <row r="4350" spans="1:13" ht="15.75" outlineLevel="1">
      <c r="A4350" s="10">
        <v>1813300726</v>
      </c>
      <c r="B4350" s="11">
        <v>726</v>
      </c>
      <c r="C4350" s="19">
        <v>813300</v>
      </c>
      <c r="D4350" s="13">
        <v>1</v>
      </c>
      <c r="E4350" s="136" t="s">
        <v>3154</v>
      </c>
      <c r="F4350" s="15" t="s">
        <v>2143</v>
      </c>
      <c r="G4350" s="137" t="s">
        <v>3154</v>
      </c>
      <c r="H4350" s="13" t="s">
        <v>31</v>
      </c>
      <c r="I4350" s="126" t="s">
        <v>3154</v>
      </c>
      <c r="J4350" s="126" t="s">
        <v>3154</v>
      </c>
      <c r="K4350" s="17">
        <f>VLOOKUP(A4350,[4]גיליון1!$A$1574:$P$7681,10,0)</f>
        <v>0</v>
      </c>
      <c r="L4350" s="17">
        <f>VLOOKUP(A4350,'[2]2023'!$A$9:$I$7853,9,0)</f>
        <v>0</v>
      </c>
      <c r="M4350" s="18">
        <f>VLOOKUP(A4350,[3]data1683177749303!$A$2:$J$6448,10,0)</f>
        <v>0</v>
      </c>
    </row>
    <row r="4351" spans="1:13" ht="15.75" outlineLevel="1">
      <c r="A4351" s="10">
        <v>1813300727</v>
      </c>
      <c r="B4351" s="11">
        <v>727</v>
      </c>
      <c r="C4351" s="19">
        <v>813300</v>
      </c>
      <c r="D4351" s="13">
        <v>1</v>
      </c>
      <c r="E4351" s="136" t="s">
        <v>3154</v>
      </c>
      <c r="F4351" s="15" t="s">
        <v>2094</v>
      </c>
      <c r="G4351" s="137" t="s">
        <v>3154</v>
      </c>
      <c r="H4351" s="13" t="s">
        <v>34</v>
      </c>
      <c r="I4351" s="126" t="s">
        <v>3154</v>
      </c>
      <c r="J4351" s="126" t="s">
        <v>3154</v>
      </c>
      <c r="K4351" s="17">
        <f>VLOOKUP(A4351,[4]גיליון1!$A$1574:$P$7681,10,0)</f>
        <v>0</v>
      </c>
      <c r="L4351" s="17">
        <f>VLOOKUP(A4351,'[2]2023'!$A$9:$I$7853,9,0)</f>
        <v>0</v>
      </c>
      <c r="M4351" s="18">
        <f>VLOOKUP(A4351,[3]data1683177749303!$A$2:$J$6448,10,0)</f>
        <v>0</v>
      </c>
    </row>
    <row r="4352" spans="1:13" ht="15.75" outlineLevel="1">
      <c r="A4352" s="10">
        <v>1813300728</v>
      </c>
      <c r="B4352" s="11">
        <v>728</v>
      </c>
      <c r="C4352" s="19">
        <v>813300</v>
      </c>
      <c r="D4352" s="13">
        <v>1</v>
      </c>
      <c r="E4352" s="136" t="s">
        <v>3154</v>
      </c>
      <c r="F4352" s="15" t="s">
        <v>2095</v>
      </c>
      <c r="G4352" s="137" t="s">
        <v>3154</v>
      </c>
      <c r="H4352" s="13" t="s">
        <v>34</v>
      </c>
      <c r="I4352" s="16">
        <f>K4352/L4352-1</f>
        <v>0</v>
      </c>
      <c r="J4352" s="126" t="s">
        <v>3154</v>
      </c>
      <c r="K4352" s="17">
        <f>VLOOKUP(A4352,[4]גיליון1!$A$1574:$P$7681,10,0)</f>
        <v>15000</v>
      </c>
      <c r="L4352" s="17">
        <f>VLOOKUP(A4352,'[2]2023'!$A$9:$I$7853,9,0)</f>
        <v>15000</v>
      </c>
      <c r="M4352" s="18">
        <f>VLOOKUP(A4352,[3]data1683177749303!$A$2:$J$6448,10,0)</f>
        <v>30.02</v>
      </c>
    </row>
    <row r="4353" spans="1:13" ht="15.75" outlineLevel="1">
      <c r="A4353" s="10">
        <v>1813300729</v>
      </c>
      <c r="B4353" s="11">
        <v>729</v>
      </c>
      <c r="C4353" s="19">
        <v>813300</v>
      </c>
      <c r="D4353" s="13">
        <v>1</v>
      </c>
      <c r="E4353" s="136" t="s">
        <v>3154</v>
      </c>
      <c r="F4353" s="15" t="s">
        <v>2144</v>
      </c>
      <c r="G4353" s="137" t="s">
        <v>3154</v>
      </c>
      <c r="H4353" s="13" t="s">
        <v>34</v>
      </c>
      <c r="I4353" s="126" t="s">
        <v>3154</v>
      </c>
      <c r="J4353" s="126" t="s">
        <v>3154</v>
      </c>
      <c r="K4353" s="17">
        <f>VLOOKUP(A4353,[4]גיליון1!$A$1574:$P$7681,10,0)</f>
        <v>0</v>
      </c>
      <c r="L4353" s="17">
        <f>VLOOKUP(A4353,'[2]2023'!$A$9:$I$7853,9,0)</f>
        <v>0</v>
      </c>
      <c r="M4353" s="18">
        <f>VLOOKUP(A4353,[3]data1683177749303!$A$2:$J$6448,10,0)</f>
        <v>0</v>
      </c>
    </row>
    <row r="4354" spans="1:13" ht="15.75" outlineLevel="1">
      <c r="A4354" s="10">
        <v>1813300741</v>
      </c>
      <c r="B4354" s="11">
        <v>741</v>
      </c>
      <c r="C4354" s="19">
        <v>813300</v>
      </c>
      <c r="D4354" s="13">
        <v>1</v>
      </c>
      <c r="E4354" s="136" t="s">
        <v>3154</v>
      </c>
      <c r="F4354" s="15" t="s">
        <v>2097</v>
      </c>
      <c r="G4354" s="137" t="s">
        <v>3154</v>
      </c>
      <c r="H4354" s="13" t="s">
        <v>34</v>
      </c>
      <c r="I4354" s="16">
        <f>K4354/L4354-1</f>
        <v>0</v>
      </c>
      <c r="J4354" s="126" t="s">
        <v>3154</v>
      </c>
      <c r="K4354" s="17">
        <f>VLOOKUP(A4354,[4]גיליון1!$A$1574:$P$7681,10,0)</f>
        <v>4800</v>
      </c>
      <c r="L4354" s="17">
        <f>VLOOKUP(A4354,'[2]2023'!$A$9:$I$7853,9,0)</f>
        <v>4800</v>
      </c>
      <c r="M4354" s="18">
        <f>VLOOKUP(A4354,[3]data1683177749303!$A$2:$J$6448,10,0)</f>
        <v>0</v>
      </c>
    </row>
    <row r="4355" spans="1:13" ht="15.75" outlineLevel="1">
      <c r="A4355" s="10">
        <v>1813300742</v>
      </c>
      <c r="B4355" s="11">
        <v>742</v>
      </c>
      <c r="C4355" s="19">
        <v>813300</v>
      </c>
      <c r="D4355" s="13">
        <v>1</v>
      </c>
      <c r="E4355" s="136" t="s">
        <v>3154</v>
      </c>
      <c r="F4355" s="15" t="s">
        <v>65</v>
      </c>
      <c r="G4355" s="137" t="s">
        <v>3154</v>
      </c>
      <c r="H4355" s="13" t="s">
        <v>34</v>
      </c>
      <c r="I4355" s="16">
        <f>K4355/L4355-1</f>
        <v>0</v>
      </c>
      <c r="J4355" s="126" t="s">
        <v>3154</v>
      </c>
      <c r="K4355" s="17">
        <f>VLOOKUP(A4355,[4]גיליון1!$A$1574:$P$7681,10,0)</f>
        <v>40000</v>
      </c>
      <c r="L4355" s="17">
        <f>VLOOKUP(A4355,'[2]2023'!$A$9:$I$7853,9,0)</f>
        <v>40000</v>
      </c>
      <c r="M4355" s="18">
        <f>VLOOKUP(A4355,[3]data1683177749303!$A$2:$J$6448,10,0)</f>
        <v>24788.81</v>
      </c>
    </row>
    <row r="4356" spans="1:13" ht="15.75" outlineLevel="1">
      <c r="A4356" s="10">
        <v>1813300743</v>
      </c>
      <c r="B4356" s="11">
        <v>743</v>
      </c>
      <c r="C4356" s="19">
        <v>813300</v>
      </c>
      <c r="D4356" s="13">
        <v>1</v>
      </c>
      <c r="E4356" s="136" t="s">
        <v>3154</v>
      </c>
      <c r="F4356" s="15" t="s">
        <v>2145</v>
      </c>
      <c r="G4356" s="137" t="s">
        <v>3154</v>
      </c>
      <c r="H4356" s="13" t="s">
        <v>34</v>
      </c>
      <c r="I4356" s="126" t="s">
        <v>3154</v>
      </c>
      <c r="J4356" s="126" t="s">
        <v>3154</v>
      </c>
      <c r="K4356" s="17">
        <f>VLOOKUP(A4356,[4]גיליון1!$A$1574:$P$7681,10,0)</f>
        <v>0</v>
      </c>
      <c r="L4356" s="17">
        <f>VLOOKUP(A4356,'[2]2023'!$A$9:$I$7853,9,0)</f>
        <v>0</v>
      </c>
      <c r="M4356" s="18">
        <f>VLOOKUP(A4356,[3]data1683177749303!$A$2:$J$6448,10,0)</f>
        <v>0</v>
      </c>
    </row>
    <row r="4357" spans="1:13" ht="15.75" outlineLevel="1">
      <c r="A4357" s="10">
        <v>1813300745</v>
      </c>
      <c r="B4357" s="11">
        <v>745</v>
      </c>
      <c r="C4357" s="19">
        <v>813300</v>
      </c>
      <c r="D4357" s="13">
        <v>1</v>
      </c>
      <c r="E4357" s="136" t="s">
        <v>3154</v>
      </c>
      <c r="F4357" s="15" t="s">
        <v>66</v>
      </c>
      <c r="G4357" s="137" t="s">
        <v>3154</v>
      </c>
      <c r="H4357" s="13" t="s">
        <v>31</v>
      </c>
      <c r="I4357" s="126" t="s">
        <v>3154</v>
      </c>
      <c r="J4357" s="126" t="s">
        <v>3154</v>
      </c>
      <c r="K4357" s="17">
        <f>VLOOKUP(A4357,[4]גיליון1!$A$1574:$P$7681,10,0)</f>
        <v>0</v>
      </c>
      <c r="L4357" s="17">
        <f>VLOOKUP(A4357,'[2]2023'!$A$9:$I$7853,9,0)</f>
        <v>0</v>
      </c>
      <c r="M4357" s="18">
        <f>VLOOKUP(A4357,[3]data1683177749303!$A$2:$J$6448,10,0)</f>
        <v>0</v>
      </c>
    </row>
    <row r="4358" spans="1:13" ht="15.75" outlineLevel="1">
      <c r="A4358" s="10">
        <v>1813300746</v>
      </c>
      <c r="B4358" s="11">
        <v>746</v>
      </c>
      <c r="C4358" s="19">
        <v>813300</v>
      </c>
      <c r="D4358" s="13">
        <v>1</v>
      </c>
      <c r="E4358" s="136" t="s">
        <v>3154</v>
      </c>
      <c r="F4358" s="15" t="s">
        <v>67</v>
      </c>
      <c r="G4358" s="137" t="s">
        <v>3154</v>
      </c>
      <c r="H4358" s="13" t="s">
        <v>31</v>
      </c>
      <c r="I4358" s="126" t="s">
        <v>3154</v>
      </c>
      <c r="J4358" s="126" t="s">
        <v>3154</v>
      </c>
      <c r="K4358" s="17">
        <f>VLOOKUP(A4358,[4]גיליון1!$A$1574:$P$7681,10,0)</f>
        <v>0</v>
      </c>
      <c r="L4358" s="17">
        <f>VLOOKUP(A4358,'[2]2023'!$A$9:$I$7853,9,0)</f>
        <v>0</v>
      </c>
      <c r="M4358" s="18">
        <f>VLOOKUP(A4358,[3]data1683177749303!$A$2:$J$6448,10,0)</f>
        <v>0</v>
      </c>
    </row>
    <row r="4359" spans="1:13" ht="15.75" outlineLevel="1">
      <c r="A4359" s="10">
        <v>1813300750</v>
      </c>
      <c r="B4359" s="11">
        <v>750</v>
      </c>
      <c r="C4359" s="19">
        <v>813300</v>
      </c>
      <c r="D4359" s="13">
        <v>1</v>
      </c>
      <c r="E4359" s="136" t="s">
        <v>3154</v>
      </c>
      <c r="F4359" s="15" t="s">
        <v>2028</v>
      </c>
      <c r="G4359" s="137" t="s">
        <v>3154</v>
      </c>
      <c r="H4359" s="13" t="s">
        <v>31</v>
      </c>
      <c r="I4359" s="16">
        <f>K4359/L4359-1</f>
        <v>-8.6757990867579959E-2</v>
      </c>
      <c r="J4359" s="126" t="s">
        <v>3154</v>
      </c>
      <c r="K4359" s="17">
        <f>VLOOKUP(A4359,[4]גיליון1!$A$1574:$P$7681,10,0)</f>
        <v>1480000</v>
      </c>
      <c r="L4359" s="17">
        <f>VLOOKUP(A4359,'[2]2023'!$A$9:$I$7853,9,0)</f>
        <v>1620600</v>
      </c>
      <c r="M4359" s="18">
        <f>VLOOKUP(A4359,[3]data1683177749303!$A$2:$J$6448,10,0)</f>
        <v>1468609.41</v>
      </c>
    </row>
    <row r="4360" spans="1:13" ht="15.75" outlineLevel="1">
      <c r="A4360" s="10">
        <v>1813300751</v>
      </c>
      <c r="B4360" s="11">
        <v>751</v>
      </c>
      <c r="C4360" s="19">
        <v>813300</v>
      </c>
      <c r="D4360" s="13">
        <v>1</v>
      </c>
      <c r="E4360" s="136" t="s">
        <v>3154</v>
      </c>
      <c r="F4360" s="15" t="s">
        <v>68</v>
      </c>
      <c r="G4360" s="137" t="s">
        <v>3154</v>
      </c>
      <c r="H4360" s="13" t="s">
        <v>34</v>
      </c>
      <c r="I4360" s="16">
        <f>K4360/L4360-1</f>
        <v>0</v>
      </c>
      <c r="J4360" s="126" t="s">
        <v>3154</v>
      </c>
      <c r="K4360" s="17">
        <f>VLOOKUP(A4360,[4]גיליון1!$A$1574:$P$7681,10,0)</f>
        <v>30000</v>
      </c>
      <c r="L4360" s="17">
        <f>VLOOKUP(A4360,'[2]2023'!$A$9:$I$7853,9,0)</f>
        <v>30000</v>
      </c>
      <c r="M4360" s="18">
        <f>VLOOKUP(A4360,[3]data1683177749303!$A$2:$J$6448,10,0)</f>
        <v>0</v>
      </c>
    </row>
    <row r="4361" spans="1:13" ht="15.75" outlineLevel="1">
      <c r="A4361" s="10">
        <v>1813300752</v>
      </c>
      <c r="B4361" s="11">
        <v>752</v>
      </c>
      <c r="C4361" s="19">
        <v>813300</v>
      </c>
      <c r="D4361" s="13">
        <v>1</v>
      </c>
      <c r="E4361" s="136" t="s">
        <v>3154</v>
      </c>
      <c r="F4361" s="15" t="s">
        <v>69</v>
      </c>
      <c r="G4361" s="137" t="s">
        <v>3154</v>
      </c>
      <c r="H4361" s="13" t="s">
        <v>31</v>
      </c>
      <c r="I4361" s="16">
        <f>K4361/L4361-1</f>
        <v>2.1122298106033277E-3</v>
      </c>
      <c r="J4361" s="126" t="s">
        <v>3154</v>
      </c>
      <c r="K4361" s="17">
        <f>VLOOKUP(A4361,[4]גיליון1!$A$1574:$P$7681,10,0)</f>
        <v>1423300</v>
      </c>
      <c r="L4361" s="17">
        <f>VLOOKUP(A4361,'[2]2023'!$A$9:$I$7853,9,0)</f>
        <v>1420300</v>
      </c>
      <c r="M4361" s="18">
        <f>VLOOKUP(A4361,[3]data1683177749303!$A$2:$J$6448,10,0)</f>
        <v>1274049.42</v>
      </c>
    </row>
    <row r="4362" spans="1:13" ht="15.75" outlineLevel="1">
      <c r="A4362" s="10">
        <v>1813300753</v>
      </c>
      <c r="B4362" s="11">
        <v>753</v>
      </c>
      <c r="C4362" s="19">
        <v>813300</v>
      </c>
      <c r="D4362" s="13">
        <v>1</v>
      </c>
      <c r="E4362" s="136" t="s">
        <v>3154</v>
      </c>
      <c r="F4362" s="15" t="s">
        <v>2136</v>
      </c>
      <c r="G4362" s="137" t="s">
        <v>3154</v>
      </c>
      <c r="H4362" s="13" t="s">
        <v>31</v>
      </c>
      <c r="I4362" s="126" t="s">
        <v>3154</v>
      </c>
      <c r="J4362" s="126" t="s">
        <v>3154</v>
      </c>
      <c r="K4362" s="17">
        <f>VLOOKUP(A4362,[4]גיליון1!$A$1574:$P$7681,10,0)</f>
        <v>0</v>
      </c>
      <c r="L4362" s="17">
        <f>VLOOKUP(A4362,'[2]2023'!$A$9:$I$7853,9,0)</f>
        <v>0</v>
      </c>
      <c r="M4362" s="18">
        <f>VLOOKUP(A4362,[3]data1683177749303!$A$2:$J$6448,10,0)</f>
        <v>0</v>
      </c>
    </row>
    <row r="4363" spans="1:13" ht="15.75" outlineLevel="1">
      <c r="A4363" s="10">
        <v>1813300755</v>
      </c>
      <c r="B4363" s="11">
        <v>755</v>
      </c>
      <c r="C4363" s="19">
        <v>813300</v>
      </c>
      <c r="D4363" s="13">
        <v>1</v>
      </c>
      <c r="E4363" s="136" t="s">
        <v>3154</v>
      </c>
      <c r="F4363" s="15" t="s">
        <v>2139</v>
      </c>
      <c r="G4363" s="137" t="s">
        <v>3154</v>
      </c>
      <c r="H4363" s="13" t="s">
        <v>31</v>
      </c>
      <c r="I4363" s="126" t="s">
        <v>3154</v>
      </c>
      <c r="J4363" s="126" t="s">
        <v>3154</v>
      </c>
      <c r="K4363" s="17">
        <f>VLOOKUP(A4363,[4]גיליון1!$A$1574:$P$7681,10,0)</f>
        <v>0</v>
      </c>
      <c r="L4363" s="17">
        <f>VLOOKUP(A4363,'[2]2023'!$A$9:$I$7853,9,0)</f>
        <v>0</v>
      </c>
      <c r="M4363" s="18">
        <f>VLOOKUP(A4363,[3]data1683177749303!$A$2:$J$6448,10,0)</f>
        <v>0</v>
      </c>
    </row>
    <row r="4364" spans="1:13" ht="15.75" outlineLevel="1">
      <c r="A4364" s="10">
        <v>1813300756</v>
      </c>
      <c r="B4364" s="11">
        <v>756</v>
      </c>
      <c r="C4364" s="19">
        <v>813300</v>
      </c>
      <c r="D4364" s="13">
        <v>1</v>
      </c>
      <c r="E4364" s="136" t="s">
        <v>3154</v>
      </c>
      <c r="F4364" s="15" t="s">
        <v>2146</v>
      </c>
      <c r="G4364" s="137" t="s">
        <v>3154</v>
      </c>
      <c r="H4364" s="13" t="s">
        <v>31</v>
      </c>
      <c r="I4364" s="126" t="s">
        <v>3154</v>
      </c>
      <c r="J4364" s="126" t="s">
        <v>3154</v>
      </c>
      <c r="K4364" s="17">
        <f>VLOOKUP(A4364,[4]גיליון1!$A$1574:$P$7681,10,0)</f>
        <v>0</v>
      </c>
      <c r="L4364" s="17">
        <f>VLOOKUP(A4364,'[2]2023'!$A$9:$I$7853,9,0)</f>
        <v>0</v>
      </c>
      <c r="M4364" s="18">
        <f>VLOOKUP(A4364,[3]data1683177749303!$A$2:$J$6448,10,0)</f>
        <v>0</v>
      </c>
    </row>
    <row r="4365" spans="1:13" ht="15.75" outlineLevel="1">
      <c r="A4365" s="10">
        <v>1813300759</v>
      </c>
      <c r="B4365" s="11">
        <v>759</v>
      </c>
      <c r="C4365" s="19">
        <v>813300</v>
      </c>
      <c r="D4365" s="13">
        <v>1</v>
      </c>
      <c r="E4365" s="136" t="s">
        <v>3154</v>
      </c>
      <c r="F4365" s="15" t="s">
        <v>1970</v>
      </c>
      <c r="G4365" s="137" t="s">
        <v>3154</v>
      </c>
      <c r="H4365" s="13" t="s">
        <v>20</v>
      </c>
      <c r="I4365" s="16">
        <f>K4365/L4365-1</f>
        <v>0.35653800529245361</v>
      </c>
      <c r="J4365" s="126" t="s">
        <v>3154</v>
      </c>
      <c r="K4365" s="17">
        <f>VLOOKUP(A4365,[4]גיליון1!$A$1574:$P$7681,10,0)</f>
        <v>14866300</v>
      </c>
      <c r="L4365" s="17">
        <f>VLOOKUP(A4365,'[2]2023'!$A$9:$I$7853,9,0)</f>
        <v>10959000</v>
      </c>
      <c r="M4365" s="18">
        <f>VLOOKUP(A4365,[3]data1683177749303!$A$2:$J$6448,10,0)</f>
        <v>11699635.58</v>
      </c>
    </row>
    <row r="4366" spans="1:13" ht="15.75" outlineLevel="1">
      <c r="A4366" s="10">
        <v>1813300763</v>
      </c>
      <c r="B4366" s="11">
        <v>763</v>
      </c>
      <c r="C4366" s="19">
        <v>813300</v>
      </c>
      <c r="D4366" s="13">
        <v>1</v>
      </c>
      <c r="E4366" s="136" t="s">
        <v>3154</v>
      </c>
      <c r="F4366" s="15" t="s">
        <v>2137</v>
      </c>
      <c r="G4366" s="137" t="s">
        <v>3154</v>
      </c>
      <c r="H4366" s="13" t="s">
        <v>31</v>
      </c>
      <c r="I4366" s="126" t="s">
        <v>3154</v>
      </c>
      <c r="J4366" s="126" t="s">
        <v>3154</v>
      </c>
      <c r="K4366" s="17">
        <f>VLOOKUP(A4366,[4]גיליון1!$A$1574:$P$7681,10,0)</f>
        <v>0</v>
      </c>
      <c r="L4366" s="17">
        <f>VLOOKUP(A4366,'[2]2023'!$A$9:$I$7853,9,0)</f>
        <v>0</v>
      </c>
      <c r="M4366" s="18">
        <f>VLOOKUP(A4366,[3]data1683177749303!$A$2:$J$6448,10,0)</f>
        <v>0</v>
      </c>
    </row>
    <row r="4367" spans="1:13" ht="15.75" outlineLevel="1">
      <c r="A4367" s="10">
        <v>1813300764</v>
      </c>
      <c r="B4367" s="11">
        <v>764</v>
      </c>
      <c r="C4367" s="19">
        <v>813300</v>
      </c>
      <c r="D4367" s="13">
        <v>1</v>
      </c>
      <c r="E4367" s="136" t="s">
        <v>3154</v>
      </c>
      <c r="F4367" s="15" t="s">
        <v>2082</v>
      </c>
      <c r="G4367" s="137" t="s">
        <v>3154</v>
      </c>
      <c r="H4367" s="13" t="s">
        <v>31</v>
      </c>
      <c r="I4367" s="126" t="s">
        <v>3154</v>
      </c>
      <c r="J4367" s="126" t="s">
        <v>3154</v>
      </c>
      <c r="K4367" s="17">
        <f>VLOOKUP(A4367,[4]גיליון1!$A$1574:$P$7681,10,0)</f>
        <v>0</v>
      </c>
      <c r="L4367" s="17">
        <f>VLOOKUP(A4367,'[2]2023'!$A$9:$I$7853,9,0)</f>
        <v>0</v>
      </c>
      <c r="M4367" s="18">
        <f>VLOOKUP(A4367,[3]data1683177749303!$A$2:$J$6448,10,0)</f>
        <v>0</v>
      </c>
    </row>
    <row r="4368" spans="1:13" ht="15.75" outlineLevel="1">
      <c r="A4368" s="10">
        <v>1813300780</v>
      </c>
      <c r="B4368" s="11">
        <v>780</v>
      </c>
      <c r="C4368" s="19">
        <v>813300</v>
      </c>
      <c r="D4368" s="13">
        <v>1</v>
      </c>
      <c r="E4368" s="136" t="s">
        <v>3154</v>
      </c>
      <c r="F4368" s="15" t="s">
        <v>2147</v>
      </c>
      <c r="G4368" s="137" t="s">
        <v>3154</v>
      </c>
      <c r="H4368" s="13" t="s">
        <v>31</v>
      </c>
      <c r="I4368" s="126" t="s">
        <v>3154</v>
      </c>
      <c r="J4368" s="126" t="s">
        <v>3154</v>
      </c>
      <c r="K4368" s="17">
        <f>VLOOKUP(A4368,[4]גיליון1!$A$1574:$P$7681,10,0)</f>
        <v>0</v>
      </c>
      <c r="L4368" s="17">
        <f>VLOOKUP(A4368,'[2]2023'!$A$9:$I$7853,9,0)</f>
        <v>0</v>
      </c>
      <c r="M4368" s="18">
        <f>VLOOKUP(A4368,[3]data1683177749303!$A$2:$J$6448,10,0)</f>
        <v>0</v>
      </c>
    </row>
    <row r="4369" spans="1:13" ht="15.75" outlineLevel="1">
      <c r="A4369" s="10">
        <v>1813300781</v>
      </c>
      <c r="B4369" s="11">
        <v>781</v>
      </c>
      <c r="C4369" s="19">
        <v>813300</v>
      </c>
      <c r="D4369" s="13">
        <v>1</v>
      </c>
      <c r="E4369" s="136" t="s">
        <v>3154</v>
      </c>
      <c r="F4369" s="15" t="s">
        <v>544</v>
      </c>
      <c r="G4369" s="137" t="s">
        <v>3154</v>
      </c>
      <c r="H4369" s="13" t="s">
        <v>31</v>
      </c>
      <c r="I4369" s="16">
        <f>K4369/L4369-1</f>
        <v>0.20902147971360385</v>
      </c>
      <c r="J4369" s="126" t="s">
        <v>3154</v>
      </c>
      <c r="K4369" s="17">
        <f>VLOOKUP(A4369,[4]גיליון1!$A$1574:$P$7681,10,0)</f>
        <v>2532900</v>
      </c>
      <c r="L4369" s="17">
        <f>VLOOKUP(A4369,'[2]2023'!$A$9:$I$7853,9,0)</f>
        <v>2095000</v>
      </c>
      <c r="M4369" s="18">
        <f>VLOOKUP(A4369,[3]data1683177749303!$A$2:$J$6448,10,0)</f>
        <v>2239963.16</v>
      </c>
    </row>
    <row r="4370" spans="1:13" ht="15.75" outlineLevel="1">
      <c r="A4370" s="10">
        <v>1813300782</v>
      </c>
      <c r="B4370" s="11">
        <v>782</v>
      </c>
      <c r="C4370" s="19">
        <v>813300</v>
      </c>
      <c r="D4370" s="13">
        <v>1</v>
      </c>
      <c r="E4370" s="136" t="s">
        <v>3154</v>
      </c>
      <c r="F4370" s="15" t="s">
        <v>2148</v>
      </c>
      <c r="G4370" s="137" t="s">
        <v>3154</v>
      </c>
      <c r="H4370" s="13" t="s">
        <v>31</v>
      </c>
      <c r="I4370" s="16">
        <f>K4370/L4370-1</f>
        <v>0</v>
      </c>
      <c r="J4370" s="126" t="s">
        <v>3154</v>
      </c>
      <c r="K4370" s="17">
        <f>VLOOKUP(A4370,[4]גיליון1!$A$1574:$P$7681,10,0)</f>
        <v>75000</v>
      </c>
      <c r="L4370" s="17">
        <f>VLOOKUP(A4370,'[2]2023'!$A$9:$I$7853,9,0)</f>
        <v>75000</v>
      </c>
      <c r="M4370" s="18">
        <f>VLOOKUP(A4370,[3]data1683177749303!$A$2:$J$6448,10,0)</f>
        <v>75000</v>
      </c>
    </row>
    <row r="4371" spans="1:13" ht="15.75" outlineLevel="1">
      <c r="A4371" s="10">
        <v>1813300794</v>
      </c>
      <c r="B4371" s="11">
        <v>794</v>
      </c>
      <c r="C4371" s="19">
        <v>813300</v>
      </c>
      <c r="D4371" s="13">
        <v>1</v>
      </c>
      <c r="E4371" s="136" t="s">
        <v>3154</v>
      </c>
      <c r="F4371" s="15" t="s">
        <v>73</v>
      </c>
      <c r="G4371" s="137" t="s">
        <v>3154</v>
      </c>
      <c r="H4371" s="13" t="s">
        <v>31</v>
      </c>
      <c r="I4371" s="16">
        <f>K4371/L4371-1</f>
        <v>0.139240506329114</v>
      </c>
      <c r="J4371" s="126" t="s">
        <v>3154</v>
      </c>
      <c r="K4371" s="17">
        <f>VLOOKUP(A4371,[4]גיליון1!$A$1574:$P$7681,10,0)</f>
        <v>36000</v>
      </c>
      <c r="L4371" s="17">
        <f>VLOOKUP(A4371,'[2]2023'!$A$9:$I$7853,9,0)</f>
        <v>31600</v>
      </c>
      <c r="M4371" s="18">
        <f>VLOOKUP(A4371,[3]data1683177749303!$A$2:$J$6448,10,0)</f>
        <v>35574</v>
      </c>
    </row>
    <row r="4372" spans="1:13" ht="15.75" outlineLevel="1">
      <c r="A4372" s="10">
        <v>1813300810</v>
      </c>
      <c r="B4372" s="11">
        <v>810</v>
      </c>
      <c r="C4372" s="19">
        <v>813300</v>
      </c>
      <c r="D4372" s="13">
        <v>1</v>
      </c>
      <c r="E4372" s="136" t="s">
        <v>3154</v>
      </c>
      <c r="F4372" s="15" t="s">
        <v>2149</v>
      </c>
      <c r="G4372" s="137" t="s">
        <v>3154</v>
      </c>
      <c r="H4372" s="13" t="s">
        <v>34</v>
      </c>
      <c r="I4372" s="16">
        <f>K4372/L4372-1</f>
        <v>0</v>
      </c>
      <c r="J4372" s="126" t="s">
        <v>3154</v>
      </c>
      <c r="K4372" s="17">
        <f>VLOOKUP(A4372,[4]גיליון1!$A$1574:$P$7681,10,0)</f>
        <v>300000</v>
      </c>
      <c r="L4372" s="17">
        <f>VLOOKUP(A4372,'[2]2023'!$A$9:$I$7853,9,0)</f>
        <v>300000</v>
      </c>
      <c r="M4372" s="18">
        <f>VLOOKUP(A4372,[3]data1683177749303!$A$2:$J$6448,10,0)</f>
        <v>300000</v>
      </c>
    </row>
    <row r="4373" spans="1:13" ht="15.75" outlineLevel="1">
      <c r="A4373" s="10">
        <v>1813300812</v>
      </c>
      <c r="B4373" s="11">
        <v>812</v>
      </c>
      <c r="C4373" s="19">
        <v>813300</v>
      </c>
      <c r="D4373" s="13">
        <v>1</v>
      </c>
      <c r="E4373" s="136" t="s">
        <v>3154</v>
      </c>
      <c r="F4373" s="15" t="s">
        <v>444</v>
      </c>
      <c r="G4373" s="137" t="s">
        <v>3154</v>
      </c>
      <c r="H4373" s="13" t="s">
        <v>34</v>
      </c>
      <c r="I4373" s="126" t="s">
        <v>3154</v>
      </c>
      <c r="J4373" s="126" t="s">
        <v>3154</v>
      </c>
      <c r="K4373" s="17">
        <f>VLOOKUP(A4373,[4]גיליון1!$A$1574:$P$7681,10,0)</f>
        <v>10000</v>
      </c>
      <c r="L4373" s="17">
        <f>VLOOKUP(A4373,'[2]2023'!$A$9:$I$7853,9,0)</f>
        <v>0</v>
      </c>
      <c r="M4373" s="18">
        <f>VLOOKUP(A4373,[3]data1683177749303!$A$2:$J$6448,10,0)</f>
        <v>9620</v>
      </c>
    </row>
    <row r="4374" spans="1:13" ht="15.75" outlineLevel="1">
      <c r="A4374" s="10">
        <v>1813300838</v>
      </c>
      <c r="B4374" s="11">
        <v>838</v>
      </c>
      <c r="C4374" s="19">
        <v>813300</v>
      </c>
      <c r="D4374" s="13">
        <v>1</v>
      </c>
      <c r="E4374" s="136" t="s">
        <v>3154</v>
      </c>
      <c r="F4374" s="60" t="s">
        <v>2109</v>
      </c>
      <c r="G4374" s="176" t="s">
        <v>3154</v>
      </c>
      <c r="H4374" s="13" t="s">
        <v>34</v>
      </c>
      <c r="I4374" s="126" t="s">
        <v>3154</v>
      </c>
      <c r="J4374" s="126" t="s">
        <v>3154</v>
      </c>
      <c r="K4374" s="17">
        <f>VLOOKUP(A4374,[4]גיליון1!$A$1574:$P$7681,10,0)</f>
        <v>0</v>
      </c>
      <c r="L4374" s="17">
        <f>VLOOKUP(A4374,'[2]2023'!$A$9:$I$7853,9,0)</f>
        <v>0</v>
      </c>
      <c r="M4374" s="18">
        <f>VLOOKUP(A4374,[3]data1683177749303!$A$2:$J$6448,10,0)</f>
        <v>0</v>
      </c>
    </row>
    <row r="4375" spans="1:13" ht="15.75" outlineLevel="1">
      <c r="A4375" s="10">
        <v>1813300900</v>
      </c>
      <c r="B4375" s="11">
        <v>900</v>
      </c>
      <c r="C4375" s="19">
        <v>813300</v>
      </c>
      <c r="D4375" s="13">
        <v>1</v>
      </c>
      <c r="E4375" s="136" t="s">
        <v>3154</v>
      </c>
      <c r="F4375" s="15" t="s">
        <v>94</v>
      </c>
      <c r="G4375" s="137" t="s">
        <v>3154</v>
      </c>
      <c r="H4375" s="13" t="s">
        <v>11</v>
      </c>
      <c r="I4375" s="126" t="s">
        <v>3154</v>
      </c>
      <c r="J4375" s="126" t="s">
        <v>3154</v>
      </c>
      <c r="K4375" s="17">
        <f>VLOOKUP(A4375,[4]גיליון1!$A$1574:$P$7681,10,0)</f>
        <v>0</v>
      </c>
      <c r="L4375" s="17">
        <f>VLOOKUP(A4375,'[2]2023'!$A$9:$I$7853,9,0)</f>
        <v>0</v>
      </c>
      <c r="M4375" s="140" t="s">
        <v>3154</v>
      </c>
    </row>
    <row r="4376" spans="1:13" ht="15.75" outlineLevel="1">
      <c r="A4376" s="10">
        <v>1813300911</v>
      </c>
      <c r="B4376" s="11">
        <v>911</v>
      </c>
      <c r="C4376" s="19">
        <v>813300</v>
      </c>
      <c r="D4376" s="13">
        <v>1</v>
      </c>
      <c r="E4376" s="136" t="s">
        <v>3154</v>
      </c>
      <c r="F4376" s="15" t="s">
        <v>2118</v>
      </c>
      <c r="G4376" s="137" t="s">
        <v>3154</v>
      </c>
      <c r="H4376" s="13" t="s">
        <v>31</v>
      </c>
      <c r="I4376" s="126" t="s">
        <v>3154</v>
      </c>
      <c r="J4376" s="126" t="s">
        <v>3154</v>
      </c>
      <c r="K4376" s="17">
        <f>VLOOKUP(A4376,[4]גיליון1!$A$1574:$P$7681,10,0)</f>
        <v>0</v>
      </c>
      <c r="L4376" s="17">
        <f>VLOOKUP(A4376,'[2]2023'!$A$9:$I$7853,9,0)</f>
        <v>0</v>
      </c>
      <c r="M4376" s="140" t="s">
        <v>3154</v>
      </c>
    </row>
    <row r="4377" spans="1:13" ht="15.75" outlineLevel="1">
      <c r="A4377" s="10">
        <v>1813300933</v>
      </c>
      <c r="B4377" s="11">
        <v>933</v>
      </c>
      <c r="C4377" s="19">
        <v>813300</v>
      </c>
      <c r="D4377" s="13">
        <v>1</v>
      </c>
      <c r="E4377" s="136" t="s">
        <v>3154</v>
      </c>
      <c r="F4377" s="15" t="s">
        <v>2150</v>
      </c>
      <c r="G4377" s="137" t="s">
        <v>3154</v>
      </c>
      <c r="H4377" s="13" t="s">
        <v>31</v>
      </c>
      <c r="I4377" s="126" t="s">
        <v>3154</v>
      </c>
      <c r="J4377" s="126" t="s">
        <v>3154</v>
      </c>
      <c r="K4377" s="17">
        <f>VLOOKUP(A4377,[4]גיליון1!$A$1574:$P$7681,10,0)</f>
        <v>200000</v>
      </c>
      <c r="L4377" s="17">
        <f>VLOOKUP(A4377,'[2]2023'!$A$9:$I$7853,9,0)</f>
        <v>0</v>
      </c>
      <c r="M4377" s="18">
        <f>VLOOKUP(A4377,[3]data1683177749303!$A$2:$J$6448,10,0)</f>
        <v>181887.22</v>
      </c>
    </row>
    <row r="4378" spans="1:13" ht="15.75" outlineLevel="1">
      <c r="A4378" s="10">
        <v>1813300934</v>
      </c>
      <c r="B4378" s="11">
        <v>934</v>
      </c>
      <c r="C4378" s="19">
        <v>813300</v>
      </c>
      <c r="D4378" s="13">
        <v>1</v>
      </c>
      <c r="E4378" s="136" t="s">
        <v>3154</v>
      </c>
      <c r="F4378" s="15" t="s">
        <v>2040</v>
      </c>
      <c r="G4378" s="137" t="s">
        <v>3154</v>
      </c>
      <c r="H4378" s="13" t="s">
        <v>31</v>
      </c>
      <c r="I4378" s="16">
        <f>K4378/L4378-1</f>
        <v>0.46628407460545196</v>
      </c>
      <c r="J4378" s="126" t="s">
        <v>3154</v>
      </c>
      <c r="K4378" s="17">
        <f>VLOOKUP(A4378,[4]גיליון1!$A$1574:$P$7681,10,0)</f>
        <v>511000</v>
      </c>
      <c r="L4378" s="17">
        <f>VLOOKUP(A4378,'[2]2023'!$A$9:$I$7853,9,0)</f>
        <v>348500</v>
      </c>
      <c r="M4378" s="18">
        <f>VLOOKUP(A4378,[3]data1683177749303!$A$2:$J$6448,10,0)</f>
        <v>436269.9</v>
      </c>
    </row>
    <row r="4379" spans="1:13" ht="15.75" outlineLevel="1">
      <c r="A4379" s="10">
        <v>1813300937</v>
      </c>
      <c r="B4379" s="11">
        <v>937</v>
      </c>
      <c r="C4379" s="19">
        <v>813300</v>
      </c>
      <c r="D4379" s="13">
        <v>1</v>
      </c>
      <c r="E4379" s="136" t="s">
        <v>3154</v>
      </c>
      <c r="F4379" s="15" t="s">
        <v>539</v>
      </c>
      <c r="G4379" s="137" t="s">
        <v>3154</v>
      </c>
      <c r="H4379" s="13" t="s">
        <v>31</v>
      </c>
      <c r="I4379" s="126" t="s">
        <v>3154</v>
      </c>
      <c r="J4379" s="126" t="s">
        <v>3154</v>
      </c>
      <c r="K4379" s="17">
        <f>VLOOKUP(A4379,[4]גיליון1!$A$1574:$P$7681,10,0)</f>
        <v>0</v>
      </c>
      <c r="L4379" s="17">
        <f>VLOOKUP(A4379,'[2]2023'!$A$9:$I$7853,9,0)</f>
        <v>0</v>
      </c>
      <c r="M4379" s="18">
        <f>VLOOKUP(A4379,[3]data1683177749303!$A$2:$J$6448,10,0)</f>
        <v>0</v>
      </c>
    </row>
    <row r="4380" spans="1:13" ht="15.75" outlineLevel="1">
      <c r="A4380" s="10">
        <v>1813300953</v>
      </c>
      <c r="B4380" s="11">
        <v>953</v>
      </c>
      <c r="C4380" s="19">
        <v>813300</v>
      </c>
      <c r="D4380" s="13">
        <v>1</v>
      </c>
      <c r="E4380" s="136" t="s">
        <v>3154</v>
      </c>
      <c r="F4380" s="15" t="s">
        <v>411</v>
      </c>
      <c r="G4380" s="137" t="s">
        <v>3154</v>
      </c>
      <c r="H4380" s="13" t="s">
        <v>31</v>
      </c>
      <c r="I4380" s="126" t="s">
        <v>3154</v>
      </c>
      <c r="J4380" s="126" t="s">
        <v>3154</v>
      </c>
      <c r="K4380" s="17">
        <f>VLOOKUP(A4380,[4]גיליון1!$A$1574:$P$7681,10,0)</f>
        <v>0</v>
      </c>
      <c r="L4380" s="17">
        <f>VLOOKUP(A4380,'[2]2023'!$A$9:$I$7853,9,0)</f>
        <v>0</v>
      </c>
      <c r="M4380" s="18">
        <f>VLOOKUP(A4380,[3]data1683177749303!$A$2:$J$6448,10,0)</f>
        <v>85788.85</v>
      </c>
    </row>
    <row r="4381" spans="1:13" ht="16.5" thickBot="1">
      <c r="A4381" s="10">
        <v>1813300961</v>
      </c>
      <c r="B4381" s="11">
        <v>961</v>
      </c>
      <c r="C4381" s="19">
        <v>813300</v>
      </c>
      <c r="D4381" s="13">
        <v>1</v>
      </c>
      <c r="E4381" s="136" t="s">
        <v>3154</v>
      </c>
      <c r="F4381" s="15" t="s">
        <v>79</v>
      </c>
      <c r="G4381" s="137" t="s">
        <v>3154</v>
      </c>
      <c r="H4381" s="13" t="s">
        <v>34</v>
      </c>
      <c r="I4381" s="126" t="s">
        <v>3154</v>
      </c>
      <c r="J4381" s="126" t="s">
        <v>3154</v>
      </c>
      <c r="K4381" s="17">
        <f>VLOOKUP(A4381,[4]גיליון1!$A$1574:$P$7681,10,0)</f>
        <v>0</v>
      </c>
      <c r="L4381" s="17">
        <f>VLOOKUP(A4381,'[2]2023'!$A$9:$I$7853,9,0)</f>
        <v>0</v>
      </c>
      <c r="M4381" s="140" t="s">
        <v>3154</v>
      </c>
    </row>
    <row r="4382" spans="1:13" ht="16.5" outlineLevel="1" thickBot="1">
      <c r="A4382" s="125" t="s">
        <v>3154</v>
      </c>
      <c r="B4382" s="25" t="s">
        <v>2151</v>
      </c>
      <c r="C4382" s="146" t="s">
        <v>3154</v>
      </c>
      <c r="D4382" s="146" t="s">
        <v>3154</v>
      </c>
      <c r="E4382" s="147" t="s">
        <v>3154</v>
      </c>
      <c r="F4382" s="28" t="s">
        <v>535</v>
      </c>
      <c r="G4382" s="153" t="s">
        <v>3154</v>
      </c>
      <c r="H4382" s="146" t="s">
        <v>3154</v>
      </c>
      <c r="I4382" s="29">
        <f>K4382/L4382-1</f>
        <v>0.23786219099342354</v>
      </c>
      <c r="J4382" s="127" t="s">
        <v>3154</v>
      </c>
      <c r="K4382" s="37">
        <f t="shared" ref="K4382:M4382" si="222">SUBTOTAL(9,K4309:K4381)</f>
        <v>24205900</v>
      </c>
      <c r="L4382" s="37">
        <f t="shared" si="222"/>
        <v>19554600</v>
      </c>
      <c r="M4382" s="38">
        <f t="shared" si="222"/>
        <v>20034383.739999998</v>
      </c>
    </row>
    <row r="4383" spans="1:13" ht="15.75" outlineLevel="1">
      <c r="A4383" s="10">
        <v>18133100</v>
      </c>
      <c r="B4383" s="32">
        <v>0</v>
      </c>
      <c r="C4383" s="49">
        <v>813310</v>
      </c>
      <c r="D4383" s="34">
        <v>1</v>
      </c>
      <c r="E4383" s="151" t="s">
        <v>3154</v>
      </c>
      <c r="F4383" s="35" t="s">
        <v>553</v>
      </c>
      <c r="G4383" s="152" t="s">
        <v>3154</v>
      </c>
      <c r="H4383" s="34" t="s">
        <v>11</v>
      </c>
      <c r="I4383" s="142" t="s">
        <v>3154</v>
      </c>
      <c r="J4383" s="142" t="s">
        <v>3154</v>
      </c>
      <c r="K4383" s="17">
        <f>VLOOKUP(A4383,[4]גיליון1!$A$1574:$P$7681,10,0)</f>
        <v>0</v>
      </c>
      <c r="L4383" s="139" t="s">
        <v>3154</v>
      </c>
      <c r="M4383" s="140" t="s">
        <v>3154</v>
      </c>
    </row>
    <row r="4384" spans="1:13" ht="15.75" outlineLevel="1">
      <c r="A4384" s="10">
        <v>1813310100</v>
      </c>
      <c r="B4384" s="11">
        <v>100</v>
      </c>
      <c r="C4384" s="19">
        <v>813310</v>
      </c>
      <c r="D4384" s="13">
        <v>1</v>
      </c>
      <c r="E4384" s="136" t="s">
        <v>3154</v>
      </c>
      <c r="F4384" s="15" t="s">
        <v>18</v>
      </c>
      <c r="G4384" s="137" t="s">
        <v>3154</v>
      </c>
      <c r="H4384" s="13" t="s">
        <v>11</v>
      </c>
      <c r="I4384" s="126" t="s">
        <v>3154</v>
      </c>
      <c r="J4384" s="142" t="s">
        <v>3154</v>
      </c>
      <c r="K4384" s="17">
        <f>VLOOKUP(A4384,[4]גיליון1!$A$1574:$P$7681,10,0)</f>
        <v>0</v>
      </c>
      <c r="L4384" s="17">
        <f>VLOOKUP(A4384,'[2]2023'!$A$9:$I$7853,9,0)</f>
        <v>0</v>
      </c>
      <c r="M4384" s="140" t="s">
        <v>3154</v>
      </c>
    </row>
    <row r="4385" spans="1:13" ht="15.75" outlineLevel="1">
      <c r="A4385" s="10">
        <v>1813310110</v>
      </c>
      <c r="B4385" s="11">
        <v>110</v>
      </c>
      <c r="C4385" s="19">
        <v>813310</v>
      </c>
      <c r="D4385" s="13">
        <v>1</v>
      </c>
      <c r="E4385" s="136" t="s">
        <v>3154</v>
      </c>
      <c r="F4385" s="15" t="s">
        <v>19</v>
      </c>
      <c r="G4385" s="137" t="s">
        <v>3154</v>
      </c>
      <c r="H4385" s="13" t="s">
        <v>20</v>
      </c>
      <c r="I4385" s="16">
        <f>K4385/L4385-1</f>
        <v>-0.11014851485148514</v>
      </c>
      <c r="J4385" s="126" t="s">
        <v>3154</v>
      </c>
      <c r="K4385" s="17">
        <f>VLOOKUP(A4385,[4]גיליון1!$A$1574:$P$7681,10,0)</f>
        <v>143800</v>
      </c>
      <c r="L4385" s="17">
        <f>VLOOKUP(A4385,'[2]2023'!$A$9:$I$7853,9,0)</f>
        <v>161600</v>
      </c>
      <c r="M4385" s="18">
        <f>VLOOKUP(A4385,[3]data1683177749303!$A$2:$J$6448,10,0)</f>
        <v>151671</v>
      </c>
    </row>
    <row r="4386" spans="1:13" ht="15.75" outlineLevel="1">
      <c r="A4386" s="10">
        <v>1813310119</v>
      </c>
      <c r="B4386" s="11">
        <v>119</v>
      </c>
      <c r="C4386" s="19">
        <v>813310</v>
      </c>
      <c r="D4386" s="13">
        <v>1</v>
      </c>
      <c r="E4386" s="136" t="s">
        <v>3154</v>
      </c>
      <c r="F4386" s="15" t="s">
        <v>21</v>
      </c>
      <c r="G4386" s="137" t="s">
        <v>3154</v>
      </c>
      <c r="H4386" s="13" t="s">
        <v>20</v>
      </c>
      <c r="I4386" s="16">
        <f>K4386/L4386-1</f>
        <v>-0.27466907340553548</v>
      </c>
      <c r="J4386" s="126" t="s">
        <v>3154</v>
      </c>
      <c r="K4386" s="17">
        <f>VLOOKUP(A4386,[4]גיליון1!$A$1574:$P$7681,10,0)</f>
        <v>482200</v>
      </c>
      <c r="L4386" s="17">
        <f>VLOOKUP(A4386,'[2]2023'!$A$9:$I$7853,9,0)</f>
        <v>664800</v>
      </c>
      <c r="M4386" s="18">
        <f>VLOOKUP(A4386,[3]data1683177749303!$A$2:$J$6448,10,0)</f>
        <v>216944.12</v>
      </c>
    </row>
    <row r="4387" spans="1:13" ht="15.75" outlineLevel="1">
      <c r="A4387" s="10">
        <v>1813310122</v>
      </c>
      <c r="B4387" s="11">
        <v>122</v>
      </c>
      <c r="C4387" s="19">
        <v>813310</v>
      </c>
      <c r="D4387" s="13">
        <v>1</v>
      </c>
      <c r="E4387" s="136" t="s">
        <v>3154</v>
      </c>
      <c r="F4387" s="15" t="s">
        <v>22</v>
      </c>
      <c r="G4387" s="137" t="s">
        <v>3154</v>
      </c>
      <c r="H4387" s="13" t="s">
        <v>20</v>
      </c>
      <c r="I4387" s="16">
        <f>K4387/L4387-1</f>
        <v>0</v>
      </c>
      <c r="J4387" s="126" t="s">
        <v>3154</v>
      </c>
      <c r="K4387" s="17">
        <f>VLOOKUP(A4387,[4]גיליון1!$A$1574:$P$7681,10,0)</f>
        <v>7500</v>
      </c>
      <c r="L4387" s="17">
        <f>VLOOKUP(A4387,'[2]2023'!$A$9:$I$7853,9,0)</f>
        <v>7500</v>
      </c>
      <c r="M4387" s="18">
        <f>VLOOKUP(A4387,[3]data1683177749303!$A$2:$J$6448,10,0)</f>
        <v>3785.85</v>
      </c>
    </row>
    <row r="4388" spans="1:13" ht="15.75" outlineLevel="1">
      <c r="A4388" s="10">
        <v>1813310126</v>
      </c>
      <c r="B4388" s="11">
        <v>126</v>
      </c>
      <c r="C4388" s="19">
        <v>813310</v>
      </c>
      <c r="D4388" s="13">
        <v>1</v>
      </c>
      <c r="E4388" s="136" t="s">
        <v>3154</v>
      </c>
      <c r="F4388" s="15" t="s">
        <v>23</v>
      </c>
      <c r="G4388" s="137" t="s">
        <v>3154</v>
      </c>
      <c r="H4388" s="13" t="s">
        <v>20</v>
      </c>
      <c r="I4388" s="16">
        <f>K4388/L4388-1</f>
        <v>0</v>
      </c>
      <c r="J4388" s="126" t="s">
        <v>3154</v>
      </c>
      <c r="K4388" s="17">
        <f>VLOOKUP(A4388,[4]גיליון1!$A$1574:$P$7681,10,0)</f>
        <v>13000</v>
      </c>
      <c r="L4388" s="17">
        <f>VLOOKUP(A4388,'[2]2023'!$A$9:$I$7853,9,0)</f>
        <v>13000</v>
      </c>
      <c r="M4388" s="18">
        <f>VLOOKUP(A4388,[3]data1683177749303!$A$2:$J$6448,10,0)</f>
        <v>12814.46</v>
      </c>
    </row>
    <row r="4389" spans="1:13" ht="15.75" outlineLevel="1">
      <c r="A4389" s="10">
        <v>1813310140</v>
      </c>
      <c r="B4389" s="11">
        <v>140</v>
      </c>
      <c r="C4389" s="19">
        <v>813310</v>
      </c>
      <c r="D4389" s="13">
        <v>1</v>
      </c>
      <c r="E4389" s="136" t="s">
        <v>3154</v>
      </c>
      <c r="F4389" s="15" t="s">
        <v>25</v>
      </c>
      <c r="G4389" s="137" t="s">
        <v>3154</v>
      </c>
      <c r="H4389" s="13" t="s">
        <v>20</v>
      </c>
      <c r="I4389" s="16">
        <f>K4389/L4389-1</f>
        <v>0.33333333333333326</v>
      </c>
      <c r="J4389" s="126" t="s">
        <v>3154</v>
      </c>
      <c r="K4389" s="17">
        <f>VLOOKUP(A4389,[4]גיליון1!$A$1574:$P$7681,10,0)</f>
        <v>8000</v>
      </c>
      <c r="L4389" s="17">
        <f>VLOOKUP(A4389,'[2]2023'!$A$9:$I$7853,9,0)</f>
        <v>6000</v>
      </c>
      <c r="M4389" s="18">
        <f>VLOOKUP(A4389,[3]data1683177749303!$A$2:$J$6448,10,0)</f>
        <v>0</v>
      </c>
    </row>
    <row r="4390" spans="1:13" ht="15.75" outlineLevel="1">
      <c r="A4390" s="10">
        <v>1813310200</v>
      </c>
      <c r="B4390" s="11">
        <v>200</v>
      </c>
      <c r="C4390" s="19">
        <v>813310</v>
      </c>
      <c r="D4390" s="13">
        <v>1</v>
      </c>
      <c r="E4390" s="136" t="s">
        <v>3154</v>
      </c>
      <c r="F4390" s="15" t="s">
        <v>26</v>
      </c>
      <c r="G4390" s="137" t="s">
        <v>3154</v>
      </c>
      <c r="H4390" s="13" t="s">
        <v>11</v>
      </c>
      <c r="I4390" s="126" t="s">
        <v>3154</v>
      </c>
      <c r="J4390" s="126" t="s">
        <v>3154</v>
      </c>
      <c r="K4390" s="17">
        <f>VLOOKUP(A4390,[4]גיליון1!$A$1574:$P$7681,10,0)</f>
        <v>0</v>
      </c>
      <c r="L4390" s="17">
        <f>VLOOKUP(A4390,'[2]2023'!$A$9:$I$7853,9,0)</f>
        <v>0</v>
      </c>
      <c r="M4390" s="140" t="s">
        <v>3154</v>
      </c>
    </row>
    <row r="4391" spans="1:13" ht="15.75" outlineLevel="1">
      <c r="A4391" s="10">
        <v>1813310210</v>
      </c>
      <c r="B4391" s="11">
        <v>210</v>
      </c>
      <c r="C4391" s="19">
        <v>813310</v>
      </c>
      <c r="D4391" s="13">
        <v>1</v>
      </c>
      <c r="E4391" s="136" t="s">
        <v>3154</v>
      </c>
      <c r="F4391" s="15" t="s">
        <v>27</v>
      </c>
      <c r="G4391" s="137" t="s">
        <v>3154</v>
      </c>
      <c r="H4391" s="13" t="s">
        <v>20</v>
      </c>
      <c r="I4391" s="126" t="s">
        <v>3154</v>
      </c>
      <c r="J4391" s="126" t="s">
        <v>3154</v>
      </c>
      <c r="K4391" s="17">
        <f>VLOOKUP(A4391,[4]גיליון1!$A$1574:$P$7681,10,0)</f>
        <v>0</v>
      </c>
      <c r="L4391" s="17">
        <f>VLOOKUP(A4391,'[2]2023'!$A$9:$I$7853,9,0)</f>
        <v>0</v>
      </c>
      <c r="M4391" s="18">
        <f>VLOOKUP(A4391,[3]data1683177749303!$A$2:$J$6448,10,0)</f>
        <v>11108.34</v>
      </c>
    </row>
    <row r="4392" spans="1:13" ht="15.75" outlineLevel="1">
      <c r="A4392" s="10">
        <v>1813310263</v>
      </c>
      <c r="B4392" s="11">
        <v>263</v>
      </c>
      <c r="C4392" s="19">
        <v>813310</v>
      </c>
      <c r="D4392" s="13">
        <v>1</v>
      </c>
      <c r="E4392" s="136" t="s">
        <v>3154</v>
      </c>
      <c r="F4392" s="15" t="s">
        <v>2137</v>
      </c>
      <c r="G4392" s="137" t="s">
        <v>3154</v>
      </c>
      <c r="H4392" s="13" t="s">
        <v>20</v>
      </c>
      <c r="I4392" s="126" t="s">
        <v>3154</v>
      </c>
      <c r="J4392" s="126" t="s">
        <v>3154</v>
      </c>
      <c r="K4392" s="17">
        <f>VLOOKUP(A4392,[4]גיליון1!$A$1574:$P$7681,10,0)</f>
        <v>0</v>
      </c>
      <c r="L4392" s="17">
        <f>VLOOKUP(A4392,'[2]2023'!$A$9:$I$7853,9,0)</f>
        <v>0</v>
      </c>
      <c r="M4392" s="18">
        <f>VLOOKUP(A4392,[3]data1683177749303!$A$2:$J$6448,10,0)</f>
        <v>0</v>
      </c>
    </row>
    <row r="4393" spans="1:13" ht="15.75" outlineLevel="1">
      <c r="A4393" s="10">
        <v>1813310264</v>
      </c>
      <c r="B4393" s="11">
        <v>264</v>
      </c>
      <c r="C4393" s="19">
        <v>813310</v>
      </c>
      <c r="D4393" s="13">
        <v>1</v>
      </c>
      <c r="E4393" s="136" t="s">
        <v>3154</v>
      </c>
      <c r="F4393" s="15" t="s">
        <v>2152</v>
      </c>
      <c r="G4393" s="137" t="s">
        <v>3154</v>
      </c>
      <c r="H4393" s="13" t="s">
        <v>20</v>
      </c>
      <c r="I4393" s="126" t="s">
        <v>3154</v>
      </c>
      <c r="J4393" s="126" t="s">
        <v>3154</v>
      </c>
      <c r="K4393" s="17">
        <f>VLOOKUP(A4393,[4]גיליון1!$A$1574:$P$7681,10,0)</f>
        <v>0</v>
      </c>
      <c r="L4393" s="17">
        <f>VLOOKUP(A4393,'[2]2023'!$A$9:$I$7853,9,0)</f>
        <v>0</v>
      </c>
      <c r="M4393" s="18">
        <f>VLOOKUP(A4393,[3]data1683177749303!$A$2:$J$6448,10,0)</f>
        <v>0</v>
      </c>
    </row>
    <row r="4394" spans="1:13" ht="15.75" outlineLevel="1">
      <c r="A4394" s="10">
        <v>1813310400</v>
      </c>
      <c r="B4394" s="11">
        <v>400</v>
      </c>
      <c r="C4394" s="19">
        <v>813310</v>
      </c>
      <c r="D4394" s="13">
        <v>1</v>
      </c>
      <c r="E4394" s="136" t="s">
        <v>3154</v>
      </c>
      <c r="F4394" s="15" t="s">
        <v>29</v>
      </c>
      <c r="G4394" s="137" t="s">
        <v>3154</v>
      </c>
      <c r="H4394" s="13" t="s">
        <v>11</v>
      </c>
      <c r="I4394" s="126" t="s">
        <v>3154</v>
      </c>
      <c r="J4394" s="126" t="s">
        <v>3154</v>
      </c>
      <c r="K4394" s="17">
        <f>VLOOKUP(A4394,[4]גיליון1!$A$1574:$P$7681,10,0)</f>
        <v>0</v>
      </c>
      <c r="L4394" s="17">
        <f>VLOOKUP(A4394,'[2]2023'!$A$9:$I$7853,9,0)</f>
        <v>0</v>
      </c>
      <c r="M4394" s="140" t="s">
        <v>3154</v>
      </c>
    </row>
    <row r="4395" spans="1:13" ht="15.75" outlineLevel="1">
      <c r="A4395" s="10">
        <v>1813310412</v>
      </c>
      <c r="B4395" s="11">
        <v>412</v>
      </c>
      <c r="C4395" s="19">
        <v>813310</v>
      </c>
      <c r="D4395" s="13">
        <v>1</v>
      </c>
      <c r="E4395" s="136" t="s">
        <v>3154</v>
      </c>
      <c r="F4395" s="15" t="s">
        <v>1761</v>
      </c>
      <c r="G4395" s="137" t="s">
        <v>3154</v>
      </c>
      <c r="H4395" s="13" t="s">
        <v>31</v>
      </c>
      <c r="I4395" s="126" t="s">
        <v>3154</v>
      </c>
      <c r="J4395" s="126" t="s">
        <v>3154</v>
      </c>
      <c r="K4395" s="17">
        <f>VLOOKUP(A4395,[4]גיליון1!$A$1574:$P$7681,10,0)</f>
        <v>0</v>
      </c>
      <c r="L4395" s="17">
        <f>VLOOKUP(A4395,'[2]2023'!$A$9:$I$7853,9,0)</f>
        <v>0</v>
      </c>
      <c r="M4395" s="18">
        <f>VLOOKUP(A4395,[3]data1683177749303!$A$2:$J$6448,10,0)</f>
        <v>0</v>
      </c>
    </row>
    <row r="4396" spans="1:13" ht="15.75" outlineLevel="1">
      <c r="A4396" s="10">
        <v>1813310420</v>
      </c>
      <c r="B4396" s="11">
        <v>420</v>
      </c>
      <c r="C4396" s="19">
        <v>813310</v>
      </c>
      <c r="D4396" s="13">
        <v>1</v>
      </c>
      <c r="E4396" s="136" t="s">
        <v>3154</v>
      </c>
      <c r="F4396" s="15" t="s">
        <v>33</v>
      </c>
      <c r="G4396" s="137" t="s">
        <v>3154</v>
      </c>
      <c r="H4396" s="13" t="s">
        <v>34</v>
      </c>
      <c r="I4396" s="16">
        <f>K4396/L4396-1</f>
        <v>0</v>
      </c>
      <c r="J4396" s="126" t="s">
        <v>3154</v>
      </c>
      <c r="K4396" s="17">
        <f>VLOOKUP(A4396,[4]גיליון1!$A$1574:$P$7681,10,0)</f>
        <v>7000</v>
      </c>
      <c r="L4396" s="17">
        <f>VLOOKUP(A4396,'[2]2023'!$A$9:$I$7853,9,0)</f>
        <v>7000</v>
      </c>
      <c r="M4396" s="18">
        <f>VLOOKUP(A4396,[3]data1683177749303!$A$2:$J$6448,10,0)</f>
        <v>2672.22</v>
      </c>
    </row>
    <row r="4397" spans="1:13" ht="15.75" outlineLevel="1">
      <c r="A4397" s="10">
        <v>1813310423</v>
      </c>
      <c r="B4397" s="11">
        <v>423</v>
      </c>
      <c r="C4397" s="19">
        <v>813310</v>
      </c>
      <c r="D4397" s="13">
        <v>1</v>
      </c>
      <c r="E4397" s="136" t="s">
        <v>3154</v>
      </c>
      <c r="F4397" s="15" t="s">
        <v>35</v>
      </c>
      <c r="G4397" s="137" t="s">
        <v>3154</v>
      </c>
      <c r="H4397" s="13" t="s">
        <v>31</v>
      </c>
      <c r="I4397" s="126" t="s">
        <v>3154</v>
      </c>
      <c r="J4397" s="126" t="s">
        <v>3154</v>
      </c>
      <c r="K4397" s="17">
        <f>VLOOKUP(A4397,[4]גיליון1!$A$1574:$P$7681,10,0)</f>
        <v>0</v>
      </c>
      <c r="L4397" s="17">
        <f>VLOOKUP(A4397,'[2]2023'!$A$9:$I$7853,9,0)</f>
        <v>0</v>
      </c>
      <c r="M4397" s="18">
        <f>VLOOKUP(A4397,[3]data1683177749303!$A$2:$J$6448,10,0)</f>
        <v>0</v>
      </c>
    </row>
    <row r="4398" spans="1:13" ht="15.75" outlineLevel="1">
      <c r="A4398" s="10">
        <v>1813310431</v>
      </c>
      <c r="B4398" s="11">
        <v>431</v>
      </c>
      <c r="C4398" s="19">
        <v>813310</v>
      </c>
      <c r="D4398" s="13">
        <v>1</v>
      </c>
      <c r="E4398" s="136" t="s">
        <v>3154</v>
      </c>
      <c r="F4398" s="15" t="s">
        <v>36</v>
      </c>
      <c r="G4398" s="137" t="s">
        <v>3154</v>
      </c>
      <c r="H4398" s="13" t="s">
        <v>31</v>
      </c>
      <c r="I4398" s="16">
        <f>K4398/L4398-1</f>
        <v>0</v>
      </c>
      <c r="J4398" s="126" t="s">
        <v>3154</v>
      </c>
      <c r="K4398" s="17">
        <f>VLOOKUP(A4398,[4]גיליון1!$A$1574:$P$7681,10,0)</f>
        <v>143000</v>
      </c>
      <c r="L4398" s="17">
        <f>VLOOKUP(A4398,'[2]2023'!$A$9:$I$7853,9,0)</f>
        <v>143000</v>
      </c>
      <c r="M4398" s="18">
        <f>VLOOKUP(A4398,[3]data1683177749303!$A$2:$J$6448,10,0)</f>
        <v>216195.4</v>
      </c>
    </row>
    <row r="4399" spans="1:13" ht="15.75" outlineLevel="1">
      <c r="A4399" s="10">
        <v>1813310432</v>
      </c>
      <c r="B4399" s="11">
        <v>432</v>
      </c>
      <c r="C4399" s="19">
        <v>813310</v>
      </c>
      <c r="D4399" s="13">
        <v>1</v>
      </c>
      <c r="E4399" s="136" t="s">
        <v>3154</v>
      </c>
      <c r="F4399" s="15" t="s">
        <v>37</v>
      </c>
      <c r="G4399" s="137" t="s">
        <v>3154</v>
      </c>
      <c r="H4399" s="13" t="s">
        <v>31</v>
      </c>
      <c r="I4399" s="16">
        <f>K4399/L4399-1</f>
        <v>0</v>
      </c>
      <c r="J4399" s="126" t="s">
        <v>3154</v>
      </c>
      <c r="K4399" s="17">
        <f>VLOOKUP(A4399,[4]גיליון1!$A$1574:$P$7681,10,0)</f>
        <v>70300</v>
      </c>
      <c r="L4399" s="17">
        <f>VLOOKUP(A4399,'[2]2023'!$A$9:$I$7853,9,0)</f>
        <v>70300</v>
      </c>
      <c r="M4399" s="18">
        <f>VLOOKUP(A4399,[3]data1683177749303!$A$2:$J$6448,10,0)</f>
        <v>29999.03</v>
      </c>
    </row>
    <row r="4400" spans="1:13" ht="15.75" outlineLevel="1">
      <c r="A4400" s="10">
        <v>1813310433</v>
      </c>
      <c r="B4400" s="11">
        <v>433</v>
      </c>
      <c r="C4400" s="19">
        <v>813310</v>
      </c>
      <c r="D4400" s="13">
        <v>1</v>
      </c>
      <c r="E4400" s="136" t="s">
        <v>3154</v>
      </c>
      <c r="F4400" s="15" t="s">
        <v>38</v>
      </c>
      <c r="G4400" s="137" t="s">
        <v>3154</v>
      </c>
      <c r="H4400" s="13" t="s">
        <v>34</v>
      </c>
      <c r="I4400" s="126" t="s">
        <v>3154</v>
      </c>
      <c r="J4400" s="126" t="s">
        <v>3154</v>
      </c>
      <c r="K4400" s="17">
        <f>VLOOKUP(A4400,[4]גיליון1!$A$1574:$P$7681,10,0)</f>
        <v>0</v>
      </c>
      <c r="L4400" s="17">
        <f>VLOOKUP(A4400,'[2]2023'!$A$9:$I$7853,9,0)</f>
        <v>0</v>
      </c>
      <c r="M4400" s="18">
        <f>VLOOKUP(A4400,[3]data1683177749303!$A$2:$J$6448,10,0)</f>
        <v>0</v>
      </c>
    </row>
    <row r="4401" spans="1:13" ht="15.75" outlineLevel="1">
      <c r="A4401" s="10">
        <v>1813310434</v>
      </c>
      <c r="B4401" s="11">
        <v>434</v>
      </c>
      <c r="C4401" s="19">
        <v>813310</v>
      </c>
      <c r="D4401" s="13">
        <v>1</v>
      </c>
      <c r="E4401" s="136" t="s">
        <v>3154</v>
      </c>
      <c r="F4401" s="15" t="s">
        <v>39</v>
      </c>
      <c r="G4401" s="137" t="s">
        <v>3154</v>
      </c>
      <c r="H4401" s="13" t="s">
        <v>34</v>
      </c>
      <c r="I4401" s="126" t="s">
        <v>3154</v>
      </c>
      <c r="J4401" s="126" t="s">
        <v>3154</v>
      </c>
      <c r="K4401" s="17">
        <f>VLOOKUP(A4401,[4]גיליון1!$A$1574:$P$7681,10,0)</f>
        <v>0</v>
      </c>
      <c r="L4401" s="17">
        <f>VLOOKUP(A4401,'[2]2023'!$A$9:$I$7853,9,0)</f>
        <v>0</v>
      </c>
      <c r="M4401" s="18">
        <f>VLOOKUP(A4401,[3]data1683177749303!$A$2:$J$6448,10,0)</f>
        <v>0</v>
      </c>
    </row>
    <row r="4402" spans="1:13" ht="15.75" outlineLevel="1">
      <c r="A4402" s="10">
        <v>1813310437</v>
      </c>
      <c r="B4402" s="11">
        <v>437</v>
      </c>
      <c r="C4402" s="19">
        <v>813310</v>
      </c>
      <c r="D4402" s="13">
        <v>1</v>
      </c>
      <c r="E4402" s="136" t="s">
        <v>3154</v>
      </c>
      <c r="F4402" s="15" t="s">
        <v>42</v>
      </c>
      <c r="G4402" s="137" t="s">
        <v>3154</v>
      </c>
      <c r="H4402" s="13" t="s">
        <v>31</v>
      </c>
      <c r="I4402" s="16">
        <f>K4402/L4402-1</f>
        <v>0</v>
      </c>
      <c r="J4402" s="126" t="s">
        <v>3154</v>
      </c>
      <c r="K4402" s="17">
        <f>VLOOKUP(A4402,[4]גיליון1!$A$1574:$P$7681,10,0)</f>
        <v>2800</v>
      </c>
      <c r="L4402" s="17">
        <f>VLOOKUP(A4402,'[2]2023'!$A$9:$I$7853,9,0)</f>
        <v>2800</v>
      </c>
      <c r="M4402" s="18">
        <f>VLOOKUP(A4402,[3]data1683177749303!$A$2:$J$6448,10,0)</f>
        <v>2442.96</v>
      </c>
    </row>
    <row r="4403" spans="1:13" ht="15.75" outlineLevel="1">
      <c r="A4403" s="10">
        <v>1813310441</v>
      </c>
      <c r="B4403" s="11">
        <v>441</v>
      </c>
      <c r="C4403" s="19">
        <v>813310</v>
      </c>
      <c r="D4403" s="13">
        <v>1</v>
      </c>
      <c r="E4403" s="136" t="s">
        <v>3154</v>
      </c>
      <c r="F4403" s="15" t="s">
        <v>45</v>
      </c>
      <c r="G4403" s="137" t="s">
        <v>3154</v>
      </c>
      <c r="H4403" s="13" t="s">
        <v>31</v>
      </c>
      <c r="I4403" s="126" t="s">
        <v>3154</v>
      </c>
      <c r="J4403" s="126" t="s">
        <v>3154</v>
      </c>
      <c r="K4403" s="17">
        <f>VLOOKUP(A4403,[4]גיליון1!$A$1574:$P$7681,10,0)</f>
        <v>0</v>
      </c>
      <c r="L4403" s="17">
        <f>VLOOKUP(A4403,'[2]2023'!$A$9:$I$7853,9,0)</f>
        <v>0</v>
      </c>
      <c r="M4403" s="18">
        <f>VLOOKUP(A4403,[3]data1683177749303!$A$2:$J$6448,10,0)</f>
        <v>0</v>
      </c>
    </row>
    <row r="4404" spans="1:13" ht="15.75" outlineLevel="1">
      <c r="A4404" s="10">
        <v>1813310450</v>
      </c>
      <c r="B4404" s="11">
        <v>450</v>
      </c>
      <c r="C4404" s="19">
        <v>813310</v>
      </c>
      <c r="D4404" s="13">
        <v>1</v>
      </c>
      <c r="E4404" s="136" t="s">
        <v>3154</v>
      </c>
      <c r="F4404" s="15" t="s">
        <v>1483</v>
      </c>
      <c r="G4404" s="137" t="s">
        <v>3154</v>
      </c>
      <c r="H4404" s="13" t="s">
        <v>34</v>
      </c>
      <c r="I4404" s="126" t="s">
        <v>3154</v>
      </c>
      <c r="J4404" s="126" t="s">
        <v>3154</v>
      </c>
      <c r="K4404" s="17">
        <f>VLOOKUP(A4404,[4]גיליון1!$A$1574:$P$7681,10,0)</f>
        <v>0</v>
      </c>
      <c r="L4404" s="17">
        <f>VLOOKUP(A4404,'[2]2023'!$A$9:$I$7853,9,0)</f>
        <v>0</v>
      </c>
      <c r="M4404" s="18">
        <f>VLOOKUP(A4404,[3]data1683177749303!$A$2:$J$6448,10,0)</f>
        <v>0</v>
      </c>
    </row>
    <row r="4405" spans="1:13" ht="15.75" outlineLevel="1">
      <c r="A4405" s="10">
        <v>1813310470</v>
      </c>
      <c r="B4405" s="11">
        <v>470</v>
      </c>
      <c r="C4405" s="19">
        <v>813310</v>
      </c>
      <c r="D4405" s="13">
        <v>1</v>
      </c>
      <c r="E4405" s="136" t="s">
        <v>3154</v>
      </c>
      <c r="F4405" s="15" t="s">
        <v>48</v>
      </c>
      <c r="G4405" s="137" t="s">
        <v>3154</v>
      </c>
      <c r="H4405" s="13" t="s">
        <v>34</v>
      </c>
      <c r="I4405" s="126" t="s">
        <v>3154</v>
      </c>
      <c r="J4405" s="126" t="s">
        <v>3154</v>
      </c>
      <c r="K4405" s="17">
        <f>VLOOKUP(A4405,[4]גיליון1!$A$1574:$P$7681,10,0)</f>
        <v>0</v>
      </c>
      <c r="L4405" s="17">
        <f>VLOOKUP(A4405,'[2]2023'!$A$9:$I$7853,9,0)</f>
        <v>0</v>
      </c>
      <c r="M4405" s="18">
        <f>VLOOKUP(A4405,[3]data1683177749303!$A$2:$J$6448,10,0)</f>
        <v>0</v>
      </c>
    </row>
    <row r="4406" spans="1:13" ht="15.75" outlineLevel="1">
      <c r="A4406" s="10">
        <v>1813310471</v>
      </c>
      <c r="B4406" s="11">
        <v>471</v>
      </c>
      <c r="C4406" s="19">
        <v>813310</v>
      </c>
      <c r="D4406" s="13">
        <v>1</v>
      </c>
      <c r="E4406" s="136" t="s">
        <v>3154</v>
      </c>
      <c r="F4406" s="15" t="s">
        <v>87</v>
      </c>
      <c r="G4406" s="137" t="s">
        <v>3154</v>
      </c>
      <c r="H4406" s="13" t="s">
        <v>34</v>
      </c>
      <c r="I4406" s="126" t="s">
        <v>3154</v>
      </c>
      <c r="J4406" s="126" t="s">
        <v>3154</v>
      </c>
      <c r="K4406" s="17">
        <f>VLOOKUP(A4406,[4]גיליון1!$A$1574:$P$7681,10,0)</f>
        <v>0</v>
      </c>
      <c r="L4406" s="17">
        <f>VLOOKUP(A4406,'[2]2023'!$A$9:$I$7853,9,0)</f>
        <v>0</v>
      </c>
      <c r="M4406" s="18">
        <f>VLOOKUP(A4406,[3]data1683177749303!$A$2:$J$6448,10,0)</f>
        <v>0</v>
      </c>
    </row>
    <row r="4407" spans="1:13" ht="15.75" outlineLevel="1">
      <c r="A4407" s="10">
        <v>1813310500</v>
      </c>
      <c r="B4407" s="11">
        <v>500</v>
      </c>
      <c r="C4407" s="19">
        <v>813310</v>
      </c>
      <c r="D4407" s="13">
        <v>1</v>
      </c>
      <c r="E4407" s="136" t="s">
        <v>3154</v>
      </c>
      <c r="F4407" s="15" t="s">
        <v>51</v>
      </c>
      <c r="G4407" s="137" t="s">
        <v>3154</v>
      </c>
      <c r="H4407" s="13" t="s">
        <v>11</v>
      </c>
      <c r="I4407" s="126" t="s">
        <v>3154</v>
      </c>
      <c r="J4407" s="126" t="s">
        <v>3154</v>
      </c>
      <c r="K4407" s="17">
        <f>VLOOKUP(A4407,[4]גיליון1!$A$1574:$P$7681,10,0)</f>
        <v>0</v>
      </c>
      <c r="L4407" s="17">
        <f>VLOOKUP(A4407,'[2]2023'!$A$9:$I$7853,9,0)</f>
        <v>0</v>
      </c>
      <c r="M4407" s="140" t="s">
        <v>3154</v>
      </c>
    </row>
    <row r="4408" spans="1:13" ht="15.75" outlineLevel="1">
      <c r="A4408" s="10">
        <v>1813310511</v>
      </c>
      <c r="B4408" s="11">
        <v>511</v>
      </c>
      <c r="C4408" s="19">
        <v>813310</v>
      </c>
      <c r="D4408" s="13">
        <v>1</v>
      </c>
      <c r="E4408" s="136" t="s">
        <v>3154</v>
      </c>
      <c r="F4408" s="15" t="s">
        <v>88</v>
      </c>
      <c r="G4408" s="137" t="s">
        <v>3154</v>
      </c>
      <c r="H4408" s="13" t="s">
        <v>34</v>
      </c>
      <c r="I4408" s="16">
        <f>K4408/L4408-1</f>
        <v>0</v>
      </c>
      <c r="J4408" s="126" t="s">
        <v>3154</v>
      </c>
      <c r="K4408" s="17">
        <f>VLOOKUP(A4408,[4]גיליון1!$A$1574:$P$7681,10,0)</f>
        <v>8000</v>
      </c>
      <c r="L4408" s="17">
        <f>VLOOKUP(A4408,'[2]2023'!$A$9:$I$7853,9,0)</f>
        <v>8000</v>
      </c>
      <c r="M4408" s="18">
        <f>VLOOKUP(A4408,[3]data1683177749303!$A$2:$J$6448,10,0)</f>
        <v>7540.09</v>
      </c>
    </row>
    <row r="4409" spans="1:13" ht="15.75" outlineLevel="1">
      <c r="A4409" s="10">
        <v>1813310512</v>
      </c>
      <c r="B4409" s="11">
        <v>512</v>
      </c>
      <c r="C4409" s="19">
        <v>813310</v>
      </c>
      <c r="D4409" s="13">
        <v>1</v>
      </c>
      <c r="E4409" s="136" t="s">
        <v>3154</v>
      </c>
      <c r="F4409" s="15" t="s">
        <v>89</v>
      </c>
      <c r="G4409" s="137" t="s">
        <v>3154</v>
      </c>
      <c r="H4409" s="13" t="s">
        <v>34</v>
      </c>
      <c r="I4409" s="126" t="s">
        <v>3154</v>
      </c>
      <c r="J4409" s="126" t="s">
        <v>3154</v>
      </c>
      <c r="K4409" s="17">
        <f>VLOOKUP(A4409,[4]גיליון1!$A$1574:$P$7681,10,0)</f>
        <v>0</v>
      </c>
      <c r="L4409" s="17">
        <f>VLOOKUP(A4409,'[2]2023'!$A$9:$I$7853,9,0)</f>
        <v>0</v>
      </c>
      <c r="M4409" s="18">
        <f>VLOOKUP(A4409,[3]data1683177749303!$A$2:$J$6448,10,0)</f>
        <v>0</v>
      </c>
    </row>
    <row r="4410" spans="1:13" ht="15.75" outlineLevel="1">
      <c r="A4410" s="10">
        <v>1813310530</v>
      </c>
      <c r="B4410" s="11">
        <v>530</v>
      </c>
      <c r="C4410" s="19">
        <v>813310</v>
      </c>
      <c r="D4410" s="13">
        <v>1</v>
      </c>
      <c r="E4410" s="136" t="s">
        <v>3154</v>
      </c>
      <c r="F4410" s="15" t="s">
        <v>1591</v>
      </c>
      <c r="G4410" s="137" t="s">
        <v>3154</v>
      </c>
      <c r="H4410" s="13" t="s">
        <v>31</v>
      </c>
      <c r="I4410" s="126" t="s">
        <v>3154</v>
      </c>
      <c r="J4410" s="126" t="s">
        <v>3154</v>
      </c>
      <c r="K4410" s="17">
        <f>VLOOKUP(A4410,[4]גיליון1!$A$1574:$P$7681,10,0)</f>
        <v>0</v>
      </c>
      <c r="L4410" s="17">
        <f>VLOOKUP(A4410,'[2]2023'!$A$9:$I$7853,9,0)</f>
        <v>0</v>
      </c>
      <c r="M4410" s="18">
        <f>VLOOKUP(A4410,[3]data1683177749303!$A$2:$J$6448,10,0)</f>
        <v>0</v>
      </c>
    </row>
    <row r="4411" spans="1:13" ht="15.75" outlineLevel="1">
      <c r="A4411" s="10">
        <v>1813310540</v>
      </c>
      <c r="B4411" s="11">
        <v>540</v>
      </c>
      <c r="C4411" s="19">
        <v>813310</v>
      </c>
      <c r="D4411" s="13">
        <v>1</v>
      </c>
      <c r="E4411" s="136" t="s">
        <v>3154</v>
      </c>
      <c r="F4411" s="15" t="s">
        <v>53</v>
      </c>
      <c r="G4411" s="137" t="s">
        <v>3154</v>
      </c>
      <c r="H4411" s="13" t="s">
        <v>31</v>
      </c>
      <c r="I4411" s="126" t="s">
        <v>3154</v>
      </c>
      <c r="J4411" s="126" t="s">
        <v>3154</v>
      </c>
      <c r="K4411" s="17">
        <f>VLOOKUP(A4411,[4]גיליון1!$A$1574:$P$7681,10,0)</f>
        <v>0</v>
      </c>
      <c r="L4411" s="17">
        <f>VLOOKUP(A4411,'[2]2023'!$A$9:$I$7853,9,0)</f>
        <v>0</v>
      </c>
      <c r="M4411" s="18">
        <f>VLOOKUP(A4411,[3]data1683177749303!$A$2:$J$6448,10,0)</f>
        <v>0</v>
      </c>
    </row>
    <row r="4412" spans="1:13" ht="15.75" outlineLevel="1">
      <c r="A4412" s="10">
        <v>1813310544</v>
      </c>
      <c r="B4412" s="11">
        <v>544</v>
      </c>
      <c r="C4412" s="19">
        <v>813310</v>
      </c>
      <c r="D4412" s="13">
        <v>1</v>
      </c>
      <c r="E4412" s="136" t="s">
        <v>3154</v>
      </c>
      <c r="F4412" s="15" t="s">
        <v>56</v>
      </c>
      <c r="G4412" s="137" t="s">
        <v>3154</v>
      </c>
      <c r="H4412" s="13" t="s">
        <v>31</v>
      </c>
      <c r="I4412" s="126" t="s">
        <v>3154</v>
      </c>
      <c r="J4412" s="126" t="s">
        <v>3154</v>
      </c>
      <c r="K4412" s="17">
        <f>VLOOKUP(A4412,[4]גיליון1!$A$1574:$P$7681,10,0)</f>
        <v>0</v>
      </c>
      <c r="L4412" s="17">
        <f>VLOOKUP(A4412,'[2]2023'!$A$9:$I$7853,9,0)</f>
        <v>0</v>
      </c>
      <c r="M4412" s="18">
        <f>VLOOKUP(A4412,[3]data1683177749303!$A$2:$J$6448,10,0)</f>
        <v>0</v>
      </c>
    </row>
    <row r="4413" spans="1:13" ht="15.75" outlineLevel="1">
      <c r="A4413" s="10">
        <v>1813310561</v>
      </c>
      <c r="B4413" s="11">
        <v>561</v>
      </c>
      <c r="C4413" s="19">
        <v>813310</v>
      </c>
      <c r="D4413" s="13">
        <v>1</v>
      </c>
      <c r="E4413" s="136" t="s">
        <v>3154</v>
      </c>
      <c r="F4413" s="15" t="s">
        <v>59</v>
      </c>
      <c r="G4413" s="137" t="s">
        <v>3154</v>
      </c>
      <c r="H4413" s="13" t="s">
        <v>34</v>
      </c>
      <c r="I4413" s="126" t="s">
        <v>3154</v>
      </c>
      <c r="J4413" s="126" t="s">
        <v>3154</v>
      </c>
      <c r="K4413" s="17">
        <f>VLOOKUP(A4413,[4]גיליון1!$A$1574:$P$7681,10,0)</f>
        <v>0</v>
      </c>
      <c r="L4413" s="17">
        <f>VLOOKUP(A4413,'[2]2023'!$A$9:$I$7853,9,0)</f>
        <v>0</v>
      </c>
      <c r="M4413" s="18">
        <f>VLOOKUP(A4413,[3]data1683177749303!$A$2:$J$6448,10,0)</f>
        <v>0</v>
      </c>
    </row>
    <row r="4414" spans="1:13" ht="15.75" outlineLevel="1">
      <c r="A4414" s="10">
        <v>1813310596</v>
      </c>
      <c r="B4414" s="11">
        <v>596</v>
      </c>
      <c r="C4414" s="19">
        <v>813310</v>
      </c>
      <c r="D4414" s="13">
        <v>1</v>
      </c>
      <c r="E4414" s="136" t="s">
        <v>3154</v>
      </c>
      <c r="F4414" s="15" t="s">
        <v>2153</v>
      </c>
      <c r="G4414" s="137" t="s">
        <v>3154</v>
      </c>
      <c r="H4414" s="13" t="s">
        <v>31</v>
      </c>
      <c r="I4414" s="126" t="s">
        <v>3154</v>
      </c>
      <c r="J4414" s="126" t="s">
        <v>3154</v>
      </c>
      <c r="K4414" s="17">
        <f>VLOOKUP(A4414,[4]גיליון1!$A$1574:$P$7681,10,0)</f>
        <v>0</v>
      </c>
      <c r="L4414" s="17">
        <f>VLOOKUP(A4414,'[2]2023'!$A$9:$I$7853,9,0)</f>
        <v>0</v>
      </c>
      <c r="M4414" s="18">
        <f>VLOOKUP(A4414,[3]data1683177749303!$A$2:$J$6448,10,0)</f>
        <v>0</v>
      </c>
    </row>
    <row r="4415" spans="1:13" ht="15.75" outlineLevel="1">
      <c r="A4415" s="10">
        <v>1813310700</v>
      </c>
      <c r="B4415" s="11">
        <v>700</v>
      </c>
      <c r="C4415" s="19">
        <v>813310</v>
      </c>
      <c r="D4415" s="13">
        <v>1</v>
      </c>
      <c r="E4415" s="136" t="s">
        <v>3154</v>
      </c>
      <c r="F4415" s="15" t="s">
        <v>61</v>
      </c>
      <c r="G4415" s="137" t="s">
        <v>3154</v>
      </c>
      <c r="H4415" s="13" t="s">
        <v>11</v>
      </c>
      <c r="I4415" s="126" t="s">
        <v>3154</v>
      </c>
      <c r="J4415" s="126" t="s">
        <v>3154</v>
      </c>
      <c r="K4415" s="17">
        <f>VLOOKUP(A4415,[4]גיליון1!$A$1574:$P$7681,10,0)</f>
        <v>0</v>
      </c>
      <c r="L4415" s="17">
        <f>VLOOKUP(A4415,'[2]2023'!$A$9:$I$7853,9,0)</f>
        <v>0</v>
      </c>
      <c r="M4415" s="140" t="s">
        <v>3154</v>
      </c>
    </row>
    <row r="4416" spans="1:13" ht="15.75" outlineLevel="1">
      <c r="A4416" s="10">
        <v>1813310710</v>
      </c>
      <c r="B4416" s="11">
        <v>710</v>
      </c>
      <c r="C4416" s="19">
        <v>813310</v>
      </c>
      <c r="D4416" s="13">
        <v>1</v>
      </c>
      <c r="E4416" s="136" t="s">
        <v>3154</v>
      </c>
      <c r="F4416" s="15" t="s">
        <v>1173</v>
      </c>
      <c r="G4416" s="137" t="s">
        <v>3154</v>
      </c>
      <c r="H4416" s="13" t="s">
        <v>34</v>
      </c>
      <c r="I4416" s="126" t="s">
        <v>3154</v>
      </c>
      <c r="J4416" s="126" t="s">
        <v>3154</v>
      </c>
      <c r="K4416" s="17">
        <f>VLOOKUP(A4416,[4]גיליון1!$A$1574:$P$7681,10,0)</f>
        <v>0</v>
      </c>
      <c r="L4416" s="17">
        <f>VLOOKUP(A4416,'[2]2023'!$A$9:$I$7853,9,0)</f>
        <v>0</v>
      </c>
      <c r="M4416" s="18">
        <f>VLOOKUP(A4416,[3]data1683177749303!$A$2:$J$6448,10,0)</f>
        <v>0</v>
      </c>
    </row>
    <row r="4417" spans="1:13" ht="15.75" outlineLevel="1">
      <c r="A4417" s="10">
        <v>1813310721</v>
      </c>
      <c r="B4417" s="11">
        <v>721</v>
      </c>
      <c r="C4417" s="19">
        <v>813310</v>
      </c>
      <c r="D4417" s="13">
        <v>1</v>
      </c>
      <c r="E4417" s="136" t="s">
        <v>3154</v>
      </c>
      <c r="F4417" s="15" t="s">
        <v>63</v>
      </c>
      <c r="G4417" s="137" t="s">
        <v>3154</v>
      </c>
      <c r="H4417" s="13" t="s">
        <v>34</v>
      </c>
      <c r="I4417" s="126" t="s">
        <v>3154</v>
      </c>
      <c r="J4417" s="126" t="s">
        <v>3154</v>
      </c>
      <c r="K4417" s="17">
        <f>VLOOKUP(A4417,[4]גיליון1!$A$1574:$P$7681,10,0)</f>
        <v>0</v>
      </c>
      <c r="L4417" s="17">
        <f>VLOOKUP(A4417,'[2]2023'!$A$9:$I$7853,9,0)</f>
        <v>0</v>
      </c>
      <c r="M4417" s="18">
        <f>VLOOKUP(A4417,[3]data1683177749303!$A$2:$J$6448,10,0)</f>
        <v>0</v>
      </c>
    </row>
    <row r="4418" spans="1:13" ht="15.75" outlineLevel="1">
      <c r="A4418" s="10">
        <v>1813310723</v>
      </c>
      <c r="B4418" s="11">
        <v>723</v>
      </c>
      <c r="C4418" s="19">
        <v>813310</v>
      </c>
      <c r="D4418" s="13">
        <v>1</v>
      </c>
      <c r="E4418" s="136" t="s">
        <v>3154</v>
      </c>
      <c r="F4418" s="15" t="s">
        <v>2154</v>
      </c>
      <c r="G4418" s="137" t="s">
        <v>3154</v>
      </c>
      <c r="H4418" s="13" t="s">
        <v>34</v>
      </c>
      <c r="I4418" s="16">
        <f>K4418/L4418-1</f>
        <v>0</v>
      </c>
      <c r="J4418" s="126" t="s">
        <v>3154</v>
      </c>
      <c r="K4418" s="17">
        <f>VLOOKUP(A4418,[4]גיליון1!$A$1574:$P$7681,10,0)</f>
        <v>7000</v>
      </c>
      <c r="L4418" s="17">
        <f>VLOOKUP(A4418,'[2]2023'!$A$9:$I$7853,9,0)</f>
        <v>7000</v>
      </c>
      <c r="M4418" s="18">
        <f>VLOOKUP(A4418,[3]data1683177749303!$A$2:$J$6448,10,0)</f>
        <v>7000</v>
      </c>
    </row>
    <row r="4419" spans="1:13" ht="15.75" outlineLevel="1">
      <c r="A4419" s="10">
        <v>1813310742</v>
      </c>
      <c r="B4419" s="11">
        <v>742</v>
      </c>
      <c r="C4419" s="19">
        <v>813310</v>
      </c>
      <c r="D4419" s="13">
        <v>1</v>
      </c>
      <c r="E4419" s="136" t="s">
        <v>3154</v>
      </c>
      <c r="F4419" s="15" t="s">
        <v>2155</v>
      </c>
      <c r="G4419" s="137" t="s">
        <v>3154</v>
      </c>
      <c r="H4419" s="13" t="s">
        <v>34</v>
      </c>
      <c r="I4419" s="16">
        <f>K4419/L4419-1</f>
        <v>0</v>
      </c>
      <c r="J4419" s="126" t="s">
        <v>3154</v>
      </c>
      <c r="K4419" s="17">
        <f>VLOOKUP(A4419,[4]גיליון1!$A$1574:$P$7681,10,0)</f>
        <v>10000</v>
      </c>
      <c r="L4419" s="17">
        <f>VLOOKUP(A4419,'[2]2023'!$A$9:$I$7853,9,0)</f>
        <v>10000</v>
      </c>
      <c r="M4419" s="18">
        <f>VLOOKUP(A4419,[3]data1683177749303!$A$2:$J$6448,10,0)</f>
        <v>10000</v>
      </c>
    </row>
    <row r="4420" spans="1:13" ht="15.75" outlineLevel="1">
      <c r="A4420" s="10">
        <v>1813310743</v>
      </c>
      <c r="B4420" s="11">
        <v>743</v>
      </c>
      <c r="C4420" s="19">
        <v>813310</v>
      </c>
      <c r="D4420" s="13">
        <v>1</v>
      </c>
      <c r="E4420" s="136" t="s">
        <v>3154</v>
      </c>
      <c r="F4420" s="15" t="s">
        <v>2145</v>
      </c>
      <c r="G4420" s="137" t="s">
        <v>3154</v>
      </c>
      <c r="H4420" s="13" t="s">
        <v>34</v>
      </c>
      <c r="I4420" s="126" t="s">
        <v>3154</v>
      </c>
      <c r="J4420" s="126" t="s">
        <v>3154</v>
      </c>
      <c r="K4420" s="17">
        <f>VLOOKUP(A4420,[4]גיליון1!$A$1574:$P$7681,10,0)</f>
        <v>0</v>
      </c>
      <c r="L4420" s="17">
        <f>VLOOKUP(A4420,'[2]2023'!$A$9:$I$7853,9,0)</f>
        <v>0</v>
      </c>
      <c r="M4420" s="18">
        <f>VLOOKUP(A4420,[3]data1683177749303!$A$2:$J$6448,10,0)</f>
        <v>0</v>
      </c>
    </row>
    <row r="4421" spans="1:13" ht="15.75" outlineLevel="1">
      <c r="A4421" s="10">
        <v>1813310745</v>
      </c>
      <c r="B4421" s="11">
        <v>745</v>
      </c>
      <c r="C4421" s="19">
        <v>813310</v>
      </c>
      <c r="D4421" s="13">
        <v>1</v>
      </c>
      <c r="E4421" s="136" t="s">
        <v>3154</v>
      </c>
      <c r="F4421" s="15" t="s">
        <v>66</v>
      </c>
      <c r="G4421" s="137" t="s">
        <v>3154</v>
      </c>
      <c r="H4421" s="13" t="s">
        <v>31</v>
      </c>
      <c r="I4421" s="126" t="s">
        <v>3154</v>
      </c>
      <c r="J4421" s="126" t="s">
        <v>3154</v>
      </c>
      <c r="K4421" s="17">
        <f>VLOOKUP(A4421,[4]גיליון1!$A$1574:$P$7681,10,0)</f>
        <v>0</v>
      </c>
      <c r="L4421" s="17">
        <f>VLOOKUP(A4421,'[2]2023'!$A$9:$I$7853,9,0)</f>
        <v>0</v>
      </c>
      <c r="M4421" s="18">
        <f>VLOOKUP(A4421,[3]data1683177749303!$A$2:$J$6448,10,0)</f>
        <v>0</v>
      </c>
    </row>
    <row r="4422" spans="1:13" ht="15.75" outlineLevel="1">
      <c r="A4422" s="10">
        <v>1813310746</v>
      </c>
      <c r="B4422" s="11">
        <v>746</v>
      </c>
      <c r="C4422" s="19">
        <v>813310</v>
      </c>
      <c r="D4422" s="13">
        <v>1</v>
      </c>
      <c r="E4422" s="136" t="s">
        <v>3154</v>
      </c>
      <c r="F4422" s="15" t="s">
        <v>67</v>
      </c>
      <c r="G4422" s="137" t="s">
        <v>3154</v>
      </c>
      <c r="H4422" s="13" t="s">
        <v>31</v>
      </c>
      <c r="I4422" s="126" t="s">
        <v>3154</v>
      </c>
      <c r="J4422" s="126" t="s">
        <v>3154</v>
      </c>
      <c r="K4422" s="17">
        <f>VLOOKUP(A4422,[4]גיליון1!$A$1574:$P$7681,10,0)</f>
        <v>0</v>
      </c>
      <c r="L4422" s="17">
        <f>VLOOKUP(A4422,'[2]2023'!$A$9:$I$7853,9,0)</f>
        <v>0</v>
      </c>
      <c r="M4422" s="18">
        <f>VLOOKUP(A4422,[3]data1683177749303!$A$2:$J$6448,10,0)</f>
        <v>0</v>
      </c>
    </row>
    <row r="4423" spans="1:13" ht="15.75" outlineLevel="1">
      <c r="A4423" s="10">
        <v>1813310750</v>
      </c>
      <c r="B4423" s="11">
        <v>750</v>
      </c>
      <c r="C4423" s="19">
        <v>813310</v>
      </c>
      <c r="D4423" s="13">
        <v>1</v>
      </c>
      <c r="E4423" s="136" t="s">
        <v>3154</v>
      </c>
      <c r="F4423" s="15" t="s">
        <v>2028</v>
      </c>
      <c r="G4423" s="137" t="s">
        <v>3154</v>
      </c>
      <c r="H4423" s="13" t="s">
        <v>31</v>
      </c>
      <c r="I4423" s="16">
        <f>K4423/L4423-1</f>
        <v>0.10162448054401207</v>
      </c>
      <c r="J4423" s="126" t="s">
        <v>3154</v>
      </c>
      <c r="K4423" s="17">
        <f>VLOOKUP(A4423,[4]גיליון1!$A$1574:$P$7681,10,0)</f>
        <v>291600</v>
      </c>
      <c r="L4423" s="17">
        <f>VLOOKUP(A4423,'[2]2023'!$A$9:$I$7853,9,0)</f>
        <v>264700</v>
      </c>
      <c r="M4423" s="18">
        <f>VLOOKUP(A4423,[3]data1683177749303!$A$2:$J$6448,10,0)</f>
        <v>252075.58</v>
      </c>
    </row>
    <row r="4424" spans="1:13" ht="15.75" outlineLevel="1">
      <c r="A4424" s="10">
        <v>1813310751</v>
      </c>
      <c r="B4424" s="11">
        <v>751</v>
      </c>
      <c r="C4424" s="19">
        <v>813310</v>
      </c>
      <c r="D4424" s="13">
        <v>1</v>
      </c>
      <c r="E4424" s="136" t="s">
        <v>3154</v>
      </c>
      <c r="F4424" s="15" t="s">
        <v>68</v>
      </c>
      <c r="G4424" s="137" t="s">
        <v>3154</v>
      </c>
      <c r="H4424" s="13" t="s">
        <v>34</v>
      </c>
      <c r="I4424" s="126" t="s">
        <v>3154</v>
      </c>
      <c r="J4424" s="126" t="s">
        <v>3154</v>
      </c>
      <c r="K4424" s="17">
        <f>VLOOKUP(A4424,[4]גיליון1!$A$1574:$P$7681,10,0)</f>
        <v>0</v>
      </c>
      <c r="L4424" s="17">
        <f>VLOOKUP(A4424,'[2]2023'!$A$9:$I$7853,9,0)</f>
        <v>0</v>
      </c>
      <c r="M4424" s="18">
        <f>VLOOKUP(A4424,[3]data1683177749303!$A$2:$J$6448,10,0)</f>
        <v>0</v>
      </c>
    </row>
    <row r="4425" spans="1:13" ht="15.75" outlineLevel="1">
      <c r="A4425" s="10">
        <v>1813310752</v>
      </c>
      <c r="B4425" s="11">
        <v>752</v>
      </c>
      <c r="C4425" s="19">
        <v>813310</v>
      </c>
      <c r="D4425" s="13">
        <v>1</v>
      </c>
      <c r="E4425" s="136" t="s">
        <v>3154</v>
      </c>
      <c r="F4425" s="15" t="s">
        <v>69</v>
      </c>
      <c r="G4425" s="137" t="s">
        <v>3154</v>
      </c>
      <c r="H4425" s="13" t="s">
        <v>31</v>
      </c>
      <c r="I4425" s="16">
        <f>K4425/L4425-1</f>
        <v>2.1074815595363283E-3</v>
      </c>
      <c r="J4425" s="126" t="s">
        <v>3154</v>
      </c>
      <c r="K4425" s="17">
        <f>VLOOKUP(A4425,[4]גיליון1!$A$1574:$P$7681,10,0)</f>
        <v>285300</v>
      </c>
      <c r="L4425" s="17">
        <f>VLOOKUP(A4425,'[2]2023'!$A$9:$I$7853,9,0)</f>
        <v>284700</v>
      </c>
      <c r="M4425" s="18">
        <f>VLOOKUP(A4425,[3]data1683177749303!$A$2:$J$6448,10,0)</f>
        <v>239697.74</v>
      </c>
    </row>
    <row r="4426" spans="1:13" ht="15.75" outlineLevel="1">
      <c r="A4426" s="10">
        <v>1813310753</v>
      </c>
      <c r="B4426" s="11">
        <v>753</v>
      </c>
      <c r="C4426" s="19">
        <v>813310</v>
      </c>
      <c r="D4426" s="13">
        <v>1</v>
      </c>
      <c r="E4426" s="136" t="s">
        <v>3154</v>
      </c>
      <c r="F4426" s="15" t="s">
        <v>2156</v>
      </c>
      <c r="G4426" s="137" t="s">
        <v>3154</v>
      </c>
      <c r="H4426" s="13" t="s">
        <v>31</v>
      </c>
      <c r="I4426" s="126" t="s">
        <v>3154</v>
      </c>
      <c r="J4426" s="126" t="s">
        <v>3154</v>
      </c>
      <c r="K4426" s="17">
        <f>VLOOKUP(A4426,[4]גיליון1!$A$1574:$P$7681,10,0)</f>
        <v>0</v>
      </c>
      <c r="L4426" s="17">
        <f>VLOOKUP(A4426,'[2]2023'!$A$9:$I$7853,9,0)</f>
        <v>0</v>
      </c>
      <c r="M4426" s="18">
        <f>VLOOKUP(A4426,[3]data1683177749303!$A$2:$J$6448,10,0)</f>
        <v>0</v>
      </c>
    </row>
    <row r="4427" spans="1:13" ht="15.75" outlineLevel="1">
      <c r="A4427" s="10">
        <v>1813310755</v>
      </c>
      <c r="B4427" s="11">
        <v>755</v>
      </c>
      <c r="C4427" s="19">
        <v>813310</v>
      </c>
      <c r="D4427" s="13">
        <v>1</v>
      </c>
      <c r="E4427" s="136" t="s">
        <v>3154</v>
      </c>
      <c r="F4427" s="15" t="s">
        <v>28</v>
      </c>
      <c r="G4427" s="137" t="s">
        <v>3154</v>
      </c>
      <c r="H4427" s="13" t="s">
        <v>31</v>
      </c>
      <c r="I4427" s="126" t="s">
        <v>3154</v>
      </c>
      <c r="J4427" s="126" t="s">
        <v>3154</v>
      </c>
      <c r="K4427" s="17">
        <f>VLOOKUP(A4427,[4]גיליון1!$A$1574:$P$7681,10,0)</f>
        <v>0</v>
      </c>
      <c r="L4427" s="17">
        <f>VLOOKUP(A4427,'[2]2023'!$A$9:$I$7853,9,0)</f>
        <v>0</v>
      </c>
      <c r="M4427" s="18">
        <f>VLOOKUP(A4427,[3]data1683177749303!$A$2:$J$6448,10,0)</f>
        <v>0</v>
      </c>
    </row>
    <row r="4428" spans="1:13" ht="15.75" outlineLevel="1">
      <c r="A4428" s="10">
        <v>1813310758</v>
      </c>
      <c r="B4428" s="11">
        <v>758</v>
      </c>
      <c r="C4428" s="19">
        <v>813310</v>
      </c>
      <c r="D4428" s="13">
        <v>1</v>
      </c>
      <c r="E4428" s="136" t="s">
        <v>3154</v>
      </c>
      <c r="F4428" s="15" t="s">
        <v>2157</v>
      </c>
      <c r="G4428" s="137" t="s">
        <v>3154</v>
      </c>
      <c r="H4428" s="13" t="s">
        <v>31</v>
      </c>
      <c r="I4428" s="126" t="s">
        <v>3154</v>
      </c>
      <c r="J4428" s="126" t="s">
        <v>3154</v>
      </c>
      <c r="K4428" s="17">
        <f>VLOOKUP(A4428,[4]גיליון1!$A$1574:$P$7681,10,0)</f>
        <v>0</v>
      </c>
      <c r="L4428" s="17">
        <f>VLOOKUP(A4428,'[2]2023'!$A$9:$I$7853,9,0)</f>
        <v>0</v>
      </c>
      <c r="M4428" s="18">
        <f>VLOOKUP(A4428,[3]data1683177749303!$A$2:$J$6448,10,0)</f>
        <v>0</v>
      </c>
    </row>
    <row r="4429" spans="1:13" ht="15.75" outlineLevel="1">
      <c r="A4429" s="10">
        <v>1813310759</v>
      </c>
      <c r="B4429" s="11">
        <v>759</v>
      </c>
      <c r="C4429" s="19">
        <v>813310</v>
      </c>
      <c r="D4429" s="13">
        <v>1</v>
      </c>
      <c r="E4429" s="136" t="s">
        <v>3154</v>
      </c>
      <c r="F4429" s="15" t="s">
        <v>1970</v>
      </c>
      <c r="G4429" s="137" t="s">
        <v>3154</v>
      </c>
      <c r="H4429" s="13" t="s">
        <v>20</v>
      </c>
      <c r="I4429" s="16">
        <f>K4429/L4429-1</f>
        <v>7.413503846032099E-2</v>
      </c>
      <c r="J4429" s="126" t="s">
        <v>3154</v>
      </c>
      <c r="K4429" s="17">
        <f>VLOOKUP(A4429,[4]גיליון1!$A$1574:$P$7681,10,0)</f>
        <v>3393300</v>
      </c>
      <c r="L4429" s="17">
        <f>VLOOKUP(A4429,'[2]2023'!$A$9:$I$7853,9,0)</f>
        <v>3159100</v>
      </c>
      <c r="M4429" s="18">
        <f>VLOOKUP(A4429,[3]data1683177749303!$A$2:$J$6448,10,0)</f>
        <v>2619308.11</v>
      </c>
    </row>
    <row r="4430" spans="1:13" ht="15.75" outlineLevel="1">
      <c r="A4430" s="10">
        <v>1813310763</v>
      </c>
      <c r="B4430" s="11">
        <v>763</v>
      </c>
      <c r="C4430" s="19">
        <v>813310</v>
      </c>
      <c r="D4430" s="13">
        <v>1</v>
      </c>
      <c r="E4430" s="136" t="s">
        <v>3154</v>
      </c>
      <c r="F4430" s="15" t="s">
        <v>2137</v>
      </c>
      <c r="G4430" s="137" t="s">
        <v>3154</v>
      </c>
      <c r="H4430" s="13" t="s">
        <v>31</v>
      </c>
      <c r="I4430" s="126" t="s">
        <v>3154</v>
      </c>
      <c r="J4430" s="126" t="s">
        <v>3154</v>
      </c>
      <c r="K4430" s="17">
        <f>VLOOKUP(A4430,[4]גיליון1!$A$1574:$P$7681,10,0)</f>
        <v>0</v>
      </c>
      <c r="L4430" s="17">
        <f>VLOOKUP(A4430,'[2]2023'!$A$9:$I$7853,9,0)</f>
        <v>0</v>
      </c>
      <c r="M4430" s="18">
        <f>VLOOKUP(A4430,[3]data1683177749303!$A$2:$J$6448,10,0)</f>
        <v>0</v>
      </c>
    </row>
    <row r="4431" spans="1:13" ht="15.75" outlineLevel="1">
      <c r="A4431" s="10">
        <v>1813310764</v>
      </c>
      <c r="B4431" s="11">
        <v>764</v>
      </c>
      <c r="C4431" s="19">
        <v>813310</v>
      </c>
      <c r="D4431" s="13">
        <v>1</v>
      </c>
      <c r="E4431" s="136" t="s">
        <v>3154</v>
      </c>
      <c r="F4431" s="15" t="s">
        <v>2082</v>
      </c>
      <c r="G4431" s="137" t="s">
        <v>3154</v>
      </c>
      <c r="H4431" s="13" t="s">
        <v>31</v>
      </c>
      <c r="I4431" s="126" t="s">
        <v>3154</v>
      </c>
      <c r="J4431" s="126" t="s">
        <v>3154</v>
      </c>
      <c r="K4431" s="17">
        <f>VLOOKUP(A4431,[4]גיליון1!$A$1574:$P$7681,10,0)</f>
        <v>0</v>
      </c>
      <c r="L4431" s="17">
        <f>VLOOKUP(A4431,'[2]2023'!$A$9:$I$7853,9,0)</f>
        <v>0</v>
      </c>
      <c r="M4431" s="18">
        <f>VLOOKUP(A4431,[3]data1683177749303!$A$2:$J$6448,10,0)</f>
        <v>0</v>
      </c>
    </row>
    <row r="4432" spans="1:13" ht="15.75" outlineLevel="1">
      <c r="A4432" s="10">
        <v>1813310780</v>
      </c>
      <c r="B4432" s="11">
        <v>780</v>
      </c>
      <c r="C4432" s="19">
        <v>813310</v>
      </c>
      <c r="D4432" s="13">
        <v>1</v>
      </c>
      <c r="E4432" s="136" t="s">
        <v>3154</v>
      </c>
      <c r="F4432" s="15" t="s">
        <v>2158</v>
      </c>
      <c r="G4432" s="137" t="s">
        <v>3154</v>
      </c>
      <c r="H4432" s="13" t="s">
        <v>34</v>
      </c>
      <c r="I4432" s="126" t="s">
        <v>3154</v>
      </c>
      <c r="J4432" s="126" t="s">
        <v>3154</v>
      </c>
      <c r="K4432" s="17">
        <f>VLOOKUP(A4432,[4]גיליון1!$A$1574:$P$7681,10,0)</f>
        <v>0</v>
      </c>
      <c r="L4432" s="17">
        <f>VLOOKUP(A4432,'[2]2023'!$A$9:$I$7853,9,0)</f>
        <v>0</v>
      </c>
      <c r="M4432" s="18">
        <f>VLOOKUP(A4432,[3]data1683177749303!$A$2:$J$6448,10,0)</f>
        <v>0</v>
      </c>
    </row>
    <row r="4433" spans="1:13" ht="15.75" outlineLevel="1">
      <c r="A4433" s="10">
        <v>1813310781</v>
      </c>
      <c r="B4433" s="11">
        <v>781</v>
      </c>
      <c r="C4433" s="19">
        <v>813310</v>
      </c>
      <c r="D4433" s="13">
        <v>1</v>
      </c>
      <c r="E4433" s="136" t="s">
        <v>3154</v>
      </c>
      <c r="F4433" s="15" t="s">
        <v>544</v>
      </c>
      <c r="G4433" s="137" t="s">
        <v>3154</v>
      </c>
      <c r="H4433" s="13" t="s">
        <v>31</v>
      </c>
      <c r="I4433" s="16">
        <f>K4433/L4433-1</f>
        <v>1.7060367454068137E-2</v>
      </c>
      <c r="J4433" s="126" t="s">
        <v>3154</v>
      </c>
      <c r="K4433" s="17">
        <f>VLOOKUP(A4433,[4]גיליון1!$A$1574:$P$7681,10,0)</f>
        <v>310000</v>
      </c>
      <c r="L4433" s="17">
        <f>VLOOKUP(A4433,'[2]2023'!$A$9:$I$7853,9,0)</f>
        <v>304800</v>
      </c>
      <c r="M4433" s="18">
        <f>VLOOKUP(A4433,[3]data1683177749303!$A$2:$J$6448,10,0)</f>
        <v>297696.15000000002</v>
      </c>
    </row>
    <row r="4434" spans="1:13" ht="15.75" outlineLevel="1">
      <c r="A4434" s="10">
        <v>1813310782</v>
      </c>
      <c r="B4434" s="11">
        <v>782</v>
      </c>
      <c r="C4434" s="19">
        <v>813310</v>
      </c>
      <c r="D4434" s="13">
        <v>1</v>
      </c>
      <c r="E4434" s="136" t="s">
        <v>3154</v>
      </c>
      <c r="F4434" s="15" t="s">
        <v>2159</v>
      </c>
      <c r="G4434" s="137" t="s">
        <v>3154</v>
      </c>
      <c r="H4434" s="13" t="s">
        <v>31</v>
      </c>
      <c r="I4434" s="16">
        <f>K4434/L4434-1</f>
        <v>-1</v>
      </c>
      <c r="J4434" s="126" t="s">
        <v>3154</v>
      </c>
      <c r="K4434" s="17">
        <f>VLOOKUP(A4434,[4]גיליון1!$A$1574:$P$7681,10,0)</f>
        <v>0</v>
      </c>
      <c r="L4434" s="17">
        <f>VLOOKUP(A4434,'[2]2023'!$A$9:$I$7853,9,0)</f>
        <v>130000</v>
      </c>
      <c r="M4434" s="18">
        <f>VLOOKUP(A4434,[3]data1683177749303!$A$2:$J$6448,10,0)</f>
        <v>0</v>
      </c>
    </row>
    <row r="4435" spans="1:13" ht="15.75" outlineLevel="1">
      <c r="A4435" s="10">
        <v>1813310794</v>
      </c>
      <c r="B4435" s="11">
        <v>794</v>
      </c>
      <c r="C4435" s="19">
        <v>813310</v>
      </c>
      <c r="D4435" s="13">
        <v>1</v>
      </c>
      <c r="E4435" s="136" t="s">
        <v>3154</v>
      </c>
      <c r="F4435" s="15" t="s">
        <v>73</v>
      </c>
      <c r="G4435" s="137" t="s">
        <v>3154</v>
      </c>
      <c r="H4435" s="13" t="s">
        <v>31</v>
      </c>
      <c r="I4435" s="16">
        <f>K4435/L4435-1</f>
        <v>0.1166666666666667</v>
      </c>
      <c r="J4435" s="126" t="s">
        <v>3154</v>
      </c>
      <c r="K4435" s="17">
        <f>VLOOKUP(A4435,[4]גיליון1!$A$1574:$P$7681,10,0)</f>
        <v>26800</v>
      </c>
      <c r="L4435" s="17">
        <f>VLOOKUP(A4435,'[2]2023'!$A$9:$I$7853,9,0)</f>
        <v>24000</v>
      </c>
      <c r="M4435" s="18">
        <f>VLOOKUP(A4435,[3]data1683177749303!$A$2:$J$6448,10,0)</f>
        <v>26681</v>
      </c>
    </row>
    <row r="4436" spans="1:13" s="97" customFormat="1" ht="15.75" outlineLevel="1">
      <c r="A4436" s="10">
        <v>1813310810</v>
      </c>
      <c r="B4436" s="11">
        <v>810</v>
      </c>
      <c r="C4436" s="19">
        <v>813310</v>
      </c>
      <c r="D4436" s="13">
        <v>1</v>
      </c>
      <c r="E4436" s="136" t="s">
        <v>3154</v>
      </c>
      <c r="F4436" s="15" t="s">
        <v>2149</v>
      </c>
      <c r="G4436" s="137" t="s">
        <v>3154</v>
      </c>
      <c r="H4436" s="13" t="s">
        <v>34</v>
      </c>
      <c r="I4436" s="16">
        <f>K4436/L4436-1</f>
        <v>0</v>
      </c>
      <c r="J4436" s="126" t="s">
        <v>3154</v>
      </c>
      <c r="K4436" s="17">
        <f>VLOOKUP(A4436,[4]גיליון1!$A$1574:$P$7681,10,0)</f>
        <v>100000</v>
      </c>
      <c r="L4436" s="17">
        <f>VLOOKUP(A4436,'[2]2023'!$A$9:$I$7853,9,0)</f>
        <v>100000</v>
      </c>
      <c r="M4436" s="18">
        <f>VLOOKUP(A4436,[3]data1683177749303!$A$2:$J$6448,10,0)</f>
        <v>100000</v>
      </c>
    </row>
    <row r="4437" spans="1:13" s="97" customFormat="1" ht="15.75" outlineLevel="1">
      <c r="A4437" s="10">
        <v>1813310811</v>
      </c>
      <c r="B4437" s="11">
        <v>811</v>
      </c>
      <c r="C4437" s="19">
        <v>813310</v>
      </c>
      <c r="D4437" s="13">
        <v>1</v>
      </c>
      <c r="E4437" s="136" t="s">
        <v>3154</v>
      </c>
      <c r="F4437" s="15" t="s">
        <v>2160</v>
      </c>
      <c r="G4437" s="137" t="s">
        <v>3154</v>
      </c>
      <c r="H4437" s="13" t="s">
        <v>34</v>
      </c>
      <c r="I4437" s="16">
        <f>K4437/L4437-1</f>
        <v>-1</v>
      </c>
      <c r="J4437" s="126" t="s">
        <v>3154</v>
      </c>
      <c r="K4437" s="17">
        <f>VLOOKUP(A4437,[4]גיליון1!$A$1574:$P$7681,10,0)</f>
        <v>0</v>
      </c>
      <c r="L4437" s="17">
        <f>VLOOKUP(A4437,'[2]2023'!$A$9:$I$7853,9,0)</f>
        <v>11000</v>
      </c>
      <c r="M4437" s="18">
        <f>VLOOKUP(A4437,[3]data1683177749303!$A$2:$J$6448,10,0)</f>
        <v>0</v>
      </c>
    </row>
    <row r="4438" spans="1:13" s="97" customFormat="1" ht="15.75" outlineLevel="1">
      <c r="A4438" s="10">
        <v>1813310812</v>
      </c>
      <c r="B4438" s="11">
        <v>812</v>
      </c>
      <c r="C4438" s="19">
        <v>813310</v>
      </c>
      <c r="D4438" s="13">
        <v>1</v>
      </c>
      <c r="E4438" s="136" t="s">
        <v>3154</v>
      </c>
      <c r="F4438" s="15" t="s">
        <v>444</v>
      </c>
      <c r="G4438" s="137" t="s">
        <v>3154</v>
      </c>
      <c r="H4438" s="13" t="s">
        <v>34</v>
      </c>
      <c r="I4438" s="126" t="s">
        <v>3154</v>
      </c>
      <c r="J4438" s="126" t="s">
        <v>3154</v>
      </c>
      <c r="K4438" s="17">
        <f>VLOOKUP(A4438,[4]גיליון1!$A$1574:$P$7681,10,0)</f>
        <v>2000</v>
      </c>
      <c r="L4438" s="17">
        <f>VLOOKUP(A4438,'[2]2023'!$A$9:$I$7853,9,0)</f>
        <v>0</v>
      </c>
      <c r="M4438" s="18">
        <f>VLOOKUP(A4438,[3]data1683177749303!$A$2:$J$6448,10,0)</f>
        <v>1540</v>
      </c>
    </row>
    <row r="4439" spans="1:13" s="97" customFormat="1" ht="15.75" outlineLevel="1">
      <c r="A4439" s="10">
        <v>1813310838</v>
      </c>
      <c r="B4439" s="11">
        <v>838</v>
      </c>
      <c r="C4439" s="19">
        <v>813310</v>
      </c>
      <c r="D4439" s="13">
        <v>1</v>
      </c>
      <c r="E4439" s="136" t="s">
        <v>3154</v>
      </c>
      <c r="F4439" s="60" t="s">
        <v>2109</v>
      </c>
      <c r="G4439" s="176" t="s">
        <v>3154</v>
      </c>
      <c r="H4439" s="13" t="s">
        <v>34</v>
      </c>
      <c r="I4439" s="126" t="s">
        <v>3154</v>
      </c>
      <c r="J4439" s="126" t="s">
        <v>3154</v>
      </c>
      <c r="K4439" s="17">
        <f>VLOOKUP(A4439,[4]גיליון1!$A$1574:$P$7681,10,0)</f>
        <v>0</v>
      </c>
      <c r="L4439" s="17">
        <f>VLOOKUP(A4439,'[2]2023'!$A$9:$I$7853,9,0)</f>
        <v>0</v>
      </c>
      <c r="M4439" s="18">
        <f>VLOOKUP(A4439,[3]data1683177749303!$A$2:$J$6448,10,0)</f>
        <v>0</v>
      </c>
    </row>
    <row r="4440" spans="1:13" ht="15.75" outlineLevel="1">
      <c r="A4440" s="10">
        <v>1813310931</v>
      </c>
      <c r="B4440" s="11">
        <v>931</v>
      </c>
      <c r="C4440" s="19">
        <v>813310</v>
      </c>
      <c r="D4440" s="13">
        <v>1</v>
      </c>
      <c r="E4440" s="136" t="s">
        <v>3154</v>
      </c>
      <c r="F4440" s="15" t="s">
        <v>2161</v>
      </c>
      <c r="G4440" s="137" t="s">
        <v>3154</v>
      </c>
      <c r="H4440" s="13" t="s">
        <v>34</v>
      </c>
      <c r="I4440" s="16">
        <f>K4440/L4440-1</f>
        <v>0</v>
      </c>
      <c r="J4440" s="126" t="s">
        <v>3154</v>
      </c>
      <c r="K4440" s="17">
        <f>VLOOKUP(A4440,[4]גיליון1!$A$1574:$P$7681,10,0)</f>
        <v>24000</v>
      </c>
      <c r="L4440" s="17">
        <f>VLOOKUP(A4440,'[2]2023'!$A$9:$I$7853,9,0)</f>
        <v>24000</v>
      </c>
      <c r="M4440" s="18">
        <f>VLOOKUP(A4440,[3]data1683177749303!$A$2:$J$6448,10,0)</f>
        <v>23999.599999999999</v>
      </c>
    </row>
    <row r="4441" spans="1:13" ht="15.75" outlineLevel="1">
      <c r="A4441" s="10">
        <v>1813310934</v>
      </c>
      <c r="B4441" s="11">
        <v>934</v>
      </c>
      <c r="C4441" s="19">
        <v>813310</v>
      </c>
      <c r="D4441" s="13">
        <v>1</v>
      </c>
      <c r="E4441" s="136" t="s">
        <v>3154</v>
      </c>
      <c r="F4441" s="15" t="s">
        <v>2040</v>
      </c>
      <c r="G4441" s="137" t="s">
        <v>3154</v>
      </c>
      <c r="H4441" s="13" t="s">
        <v>31</v>
      </c>
      <c r="I4441" s="16">
        <f>K4441/L4441-1</f>
        <v>6.1151079136690711E-2</v>
      </c>
      <c r="J4441" s="126" t="s">
        <v>3154</v>
      </c>
      <c r="K4441" s="17">
        <f>VLOOKUP(A4441,[4]גיליון1!$A$1574:$P$7681,10,0)</f>
        <v>59000</v>
      </c>
      <c r="L4441" s="17">
        <f>VLOOKUP(A4441,'[2]2023'!$A$9:$I$7853,9,0)</f>
        <v>55600</v>
      </c>
      <c r="M4441" s="18">
        <f>VLOOKUP(A4441,[3]data1683177749303!$A$2:$J$6448,10,0)</f>
        <v>52570.6</v>
      </c>
    </row>
    <row r="4442" spans="1:13" ht="15.75" outlineLevel="1">
      <c r="A4442" s="10">
        <v>1813310953</v>
      </c>
      <c r="B4442" s="11">
        <v>953</v>
      </c>
      <c r="C4442" s="19">
        <v>813310</v>
      </c>
      <c r="D4442" s="13">
        <v>1</v>
      </c>
      <c r="E4442" s="136" t="s">
        <v>3154</v>
      </c>
      <c r="F4442" s="15" t="s">
        <v>411</v>
      </c>
      <c r="G4442" s="137" t="s">
        <v>3154</v>
      </c>
      <c r="H4442" s="13" t="s">
        <v>31</v>
      </c>
      <c r="I4442" s="126" t="s">
        <v>3154</v>
      </c>
      <c r="J4442" s="126" t="s">
        <v>3154</v>
      </c>
      <c r="K4442" s="17">
        <f>VLOOKUP(A4442,[4]גיליון1!$A$1574:$P$7681,10,0)</f>
        <v>0</v>
      </c>
      <c r="L4442" s="17">
        <f>VLOOKUP(A4442,'[2]2023'!$A$9:$I$7853,9,0)</f>
        <v>0</v>
      </c>
      <c r="M4442" s="18">
        <f>VLOOKUP(A4442,[3]data1683177749303!$A$2:$J$6448,10,0)</f>
        <v>34217.58</v>
      </c>
    </row>
    <row r="4443" spans="1:13" ht="16.5" thickBot="1">
      <c r="A4443" s="10">
        <v>1813310961</v>
      </c>
      <c r="B4443" s="11">
        <v>961</v>
      </c>
      <c r="C4443" s="19">
        <v>813310</v>
      </c>
      <c r="D4443" s="13">
        <v>1</v>
      </c>
      <c r="E4443" s="136" t="s">
        <v>3154</v>
      </c>
      <c r="F4443" s="15" t="s">
        <v>79</v>
      </c>
      <c r="G4443" s="137" t="s">
        <v>3154</v>
      </c>
      <c r="H4443" s="13" t="s">
        <v>34</v>
      </c>
      <c r="I4443" s="126" t="s">
        <v>3154</v>
      </c>
      <c r="J4443" s="126" t="s">
        <v>3154</v>
      </c>
      <c r="K4443" s="17">
        <f>VLOOKUP(A4443,[4]גיליון1!$A$1574:$P$7681,10,0)</f>
        <v>0</v>
      </c>
      <c r="L4443" s="17">
        <f>VLOOKUP(A4443,'[2]2023'!$A$9:$I$7853,9,0)</f>
        <v>0</v>
      </c>
      <c r="M4443" s="18">
        <v>0</v>
      </c>
    </row>
    <row r="4444" spans="1:13" ht="15" customHeight="1" outlineLevel="1" thickBot="1">
      <c r="A4444" s="125" t="s">
        <v>3154</v>
      </c>
      <c r="B4444" s="25" t="s">
        <v>2162</v>
      </c>
      <c r="C4444" s="146" t="s">
        <v>3154</v>
      </c>
      <c r="D4444" s="146" t="s">
        <v>3154</v>
      </c>
      <c r="E4444" s="147" t="s">
        <v>3154</v>
      </c>
      <c r="F4444" s="28" t="s">
        <v>553</v>
      </c>
      <c r="G4444" s="153" t="s">
        <v>3154</v>
      </c>
      <c r="H4444" s="146" t="s">
        <v>3154</v>
      </c>
      <c r="I4444" s="29">
        <f>K4444/L4444-1</f>
        <v>-1.1778929821026241E-2</v>
      </c>
      <c r="J4444" s="127" t="s">
        <v>3154</v>
      </c>
      <c r="K4444" s="37">
        <f>SUBTOTAL(9,K4385:K4443)</f>
        <v>5394600</v>
      </c>
      <c r="L4444" s="37">
        <f>SUBTOTAL(9,L4385:L4443)</f>
        <v>5458900</v>
      </c>
      <c r="M4444" s="38">
        <f>SUBTOTAL(9,M4385:M4443)</f>
        <v>4319959.8299999991</v>
      </c>
    </row>
    <row r="4445" spans="1:13" ht="15.75" outlineLevel="1">
      <c r="A4445" s="10">
        <v>18137000</v>
      </c>
      <c r="B4445" s="11">
        <v>0</v>
      </c>
      <c r="C4445" s="19">
        <v>813700</v>
      </c>
      <c r="D4445" s="13">
        <v>1</v>
      </c>
      <c r="E4445" s="136" t="s">
        <v>3154</v>
      </c>
      <c r="F4445" s="15" t="s">
        <v>2163</v>
      </c>
      <c r="G4445" s="137" t="s">
        <v>3154</v>
      </c>
      <c r="H4445" s="13" t="s">
        <v>11</v>
      </c>
      <c r="I4445" s="126" t="s">
        <v>3154</v>
      </c>
      <c r="J4445" s="142" t="s">
        <v>3154</v>
      </c>
      <c r="K4445" s="17">
        <f>VLOOKUP(A4445,[4]גיליון1!$A$1574:$P$7681,10,0)</f>
        <v>0</v>
      </c>
      <c r="L4445" s="139" t="s">
        <v>3154</v>
      </c>
      <c r="M4445" s="140" t="s">
        <v>3154</v>
      </c>
    </row>
    <row r="4446" spans="1:13" ht="15.75" outlineLevel="1">
      <c r="A4446" s="10">
        <v>1813700100</v>
      </c>
      <c r="B4446" s="11">
        <v>100</v>
      </c>
      <c r="C4446" s="19">
        <v>813700</v>
      </c>
      <c r="D4446" s="13">
        <v>1</v>
      </c>
      <c r="E4446" s="136" t="s">
        <v>3154</v>
      </c>
      <c r="F4446" s="15" t="s">
        <v>18</v>
      </c>
      <c r="G4446" s="137" t="s">
        <v>3154</v>
      </c>
      <c r="H4446" s="13" t="s">
        <v>11</v>
      </c>
      <c r="I4446" s="126" t="s">
        <v>3154</v>
      </c>
      <c r="J4446" s="142" t="s">
        <v>3154</v>
      </c>
      <c r="K4446" s="17">
        <f>VLOOKUP(A4446,[4]גיליון1!$A$1574:$P$7681,10,0)</f>
        <v>0</v>
      </c>
      <c r="L4446" s="17">
        <f>VLOOKUP(A4446,'[2]2023'!$A$9:$I$7853,9,0)</f>
        <v>0</v>
      </c>
      <c r="M4446" s="140" t="s">
        <v>3154</v>
      </c>
    </row>
    <row r="4447" spans="1:13" ht="15.75" outlineLevel="1">
      <c r="A4447" s="10">
        <v>1813700110</v>
      </c>
      <c r="B4447" s="11">
        <v>110</v>
      </c>
      <c r="C4447" s="19">
        <v>813700</v>
      </c>
      <c r="D4447" s="13">
        <v>1</v>
      </c>
      <c r="E4447" s="136" t="s">
        <v>3154</v>
      </c>
      <c r="F4447" s="15" t="s">
        <v>19</v>
      </c>
      <c r="G4447" s="137" t="s">
        <v>3154</v>
      </c>
      <c r="H4447" s="13" t="s">
        <v>20</v>
      </c>
      <c r="I4447" s="16">
        <f t="shared" ref="I4447:I4452" si="223">K4447/L4447-1</f>
        <v>-7.1530758226037161E-2</v>
      </c>
      <c r="J4447" s="126" t="s">
        <v>3154</v>
      </c>
      <c r="K4447" s="17">
        <f>VLOOKUP(A4447,[4]גיליון1!$A$1574:$P$7681,10,0)</f>
        <v>129800</v>
      </c>
      <c r="L4447" s="17">
        <f>VLOOKUP(A4447,'[2]2023'!$A$9:$I$7853,9,0)</f>
        <v>139800</v>
      </c>
      <c r="M4447" s="18">
        <f>VLOOKUP(A4447,[3]data1683177749303!$A$2:$J$6448,10,0)</f>
        <v>0</v>
      </c>
    </row>
    <row r="4448" spans="1:13" ht="15.75" outlineLevel="1">
      <c r="A4448" s="10">
        <v>1813700119</v>
      </c>
      <c r="B4448" s="11">
        <v>119</v>
      </c>
      <c r="C4448" s="19">
        <v>813700</v>
      </c>
      <c r="D4448" s="13">
        <v>1</v>
      </c>
      <c r="E4448" s="136" t="s">
        <v>3154</v>
      </c>
      <c r="F4448" s="15" t="s">
        <v>21</v>
      </c>
      <c r="G4448" s="137" t="s">
        <v>3154</v>
      </c>
      <c r="H4448" s="13" t="s">
        <v>20</v>
      </c>
      <c r="I4448" s="16">
        <f t="shared" si="223"/>
        <v>8.2526509912401957E-2</v>
      </c>
      <c r="J4448" s="126" t="s">
        <v>3154</v>
      </c>
      <c r="K4448" s="17">
        <f>VLOOKUP(A4448,[4]גיליון1!$A$1574:$P$7681,10,0)</f>
        <v>234800</v>
      </c>
      <c r="L4448" s="17">
        <f>VLOOKUP(A4448,'[2]2023'!$A$9:$I$7853,9,0)</f>
        <v>216900</v>
      </c>
      <c r="M4448" s="18">
        <f>VLOOKUP(A4448,[3]data1683177749303!$A$2:$J$6448,10,0)</f>
        <v>193504.74</v>
      </c>
    </row>
    <row r="4449" spans="1:13" ht="15.75" outlineLevel="1">
      <c r="A4449" s="10">
        <v>1813700122</v>
      </c>
      <c r="B4449" s="11">
        <v>122</v>
      </c>
      <c r="C4449" s="19">
        <v>813700</v>
      </c>
      <c r="D4449" s="13">
        <v>1</v>
      </c>
      <c r="E4449" s="136" t="s">
        <v>3154</v>
      </c>
      <c r="F4449" s="15" t="s">
        <v>22</v>
      </c>
      <c r="G4449" s="137" t="s">
        <v>3154</v>
      </c>
      <c r="H4449" s="13" t="s">
        <v>20</v>
      </c>
      <c r="I4449" s="16">
        <f t="shared" si="223"/>
        <v>0</v>
      </c>
      <c r="J4449" s="126" t="s">
        <v>3154</v>
      </c>
      <c r="K4449" s="17">
        <f>VLOOKUP(A4449,[4]גיליון1!$A$1574:$P$7681,10,0)</f>
        <v>6000</v>
      </c>
      <c r="L4449" s="17">
        <f>VLOOKUP(A4449,'[2]2023'!$A$9:$I$7853,9,0)</f>
        <v>6000</v>
      </c>
      <c r="M4449" s="18">
        <f>VLOOKUP(A4449,[3]data1683177749303!$A$2:$J$6448,10,0)</f>
        <v>3770.8</v>
      </c>
    </row>
    <row r="4450" spans="1:13" ht="15.75" outlineLevel="1">
      <c r="A4450" s="10">
        <v>1813700126</v>
      </c>
      <c r="B4450" s="11">
        <v>126</v>
      </c>
      <c r="C4450" s="19">
        <v>813700</v>
      </c>
      <c r="D4450" s="13">
        <v>1</v>
      </c>
      <c r="E4450" s="136" t="s">
        <v>3154</v>
      </c>
      <c r="F4450" s="15" t="s">
        <v>23</v>
      </c>
      <c r="G4450" s="137" t="s">
        <v>3154</v>
      </c>
      <c r="H4450" s="13" t="s">
        <v>20</v>
      </c>
      <c r="I4450" s="16">
        <f t="shared" si="223"/>
        <v>0</v>
      </c>
      <c r="J4450" s="126" t="s">
        <v>3154</v>
      </c>
      <c r="K4450" s="17">
        <f>VLOOKUP(A4450,[4]גיליון1!$A$1574:$P$7681,10,0)</f>
        <v>9000</v>
      </c>
      <c r="L4450" s="17">
        <f>VLOOKUP(A4450,'[2]2023'!$A$9:$I$7853,9,0)</f>
        <v>9000</v>
      </c>
      <c r="M4450" s="18">
        <f>VLOOKUP(A4450,[3]data1683177749303!$A$2:$J$6448,10,0)</f>
        <v>8708.4699999999993</v>
      </c>
    </row>
    <row r="4451" spans="1:13" ht="15.75" outlineLevel="1">
      <c r="A4451" s="10">
        <v>1813700130</v>
      </c>
      <c r="B4451" s="11">
        <v>130</v>
      </c>
      <c r="C4451" s="19">
        <v>813700</v>
      </c>
      <c r="D4451" s="13">
        <v>1</v>
      </c>
      <c r="E4451" s="136" t="s">
        <v>3154</v>
      </c>
      <c r="F4451" s="15" t="s">
        <v>24</v>
      </c>
      <c r="G4451" s="137" t="s">
        <v>3154</v>
      </c>
      <c r="H4451" s="13" t="s">
        <v>20</v>
      </c>
      <c r="I4451" s="16">
        <f t="shared" si="223"/>
        <v>0</v>
      </c>
      <c r="J4451" s="126" t="s">
        <v>3154</v>
      </c>
      <c r="K4451" s="17">
        <f>VLOOKUP(A4451,[4]גיליון1!$A$1574:$P$7681,10,0)</f>
        <v>5000</v>
      </c>
      <c r="L4451" s="17">
        <f>VLOOKUP(A4451,'[2]2023'!$A$9:$I$7853,9,0)</f>
        <v>5000</v>
      </c>
      <c r="M4451" s="18">
        <f>VLOOKUP(A4451,[3]data1683177749303!$A$2:$J$6448,10,0)</f>
        <v>4578.43</v>
      </c>
    </row>
    <row r="4452" spans="1:13" ht="15.75" outlineLevel="1">
      <c r="A4452" s="10">
        <v>1813700140</v>
      </c>
      <c r="B4452" s="11">
        <v>140</v>
      </c>
      <c r="C4452" s="19">
        <v>813700</v>
      </c>
      <c r="D4452" s="13">
        <v>1</v>
      </c>
      <c r="E4452" s="136" t="s">
        <v>3154</v>
      </c>
      <c r="F4452" s="15" t="s">
        <v>25</v>
      </c>
      <c r="G4452" s="137" t="s">
        <v>3154</v>
      </c>
      <c r="H4452" s="13" t="s">
        <v>20</v>
      </c>
      <c r="I4452" s="16">
        <f t="shared" si="223"/>
        <v>1.3333333333333335</v>
      </c>
      <c r="J4452" s="126" t="s">
        <v>3154</v>
      </c>
      <c r="K4452" s="17">
        <f>VLOOKUP(A4452,[4]גיליון1!$A$1574:$P$7681,10,0)</f>
        <v>3500</v>
      </c>
      <c r="L4452" s="17">
        <f>VLOOKUP(A4452,'[2]2023'!$A$9:$I$7853,9,0)</f>
        <v>1500</v>
      </c>
      <c r="M4452" s="18">
        <f>VLOOKUP(A4452,[3]data1683177749303!$A$2:$J$6448,10,0)</f>
        <v>0</v>
      </c>
    </row>
    <row r="4453" spans="1:13" ht="15.75" outlineLevel="1">
      <c r="A4453" s="10">
        <v>1813700200</v>
      </c>
      <c r="B4453" s="11">
        <v>200</v>
      </c>
      <c r="C4453" s="19">
        <v>813700</v>
      </c>
      <c r="D4453" s="13">
        <v>1</v>
      </c>
      <c r="E4453" s="136" t="s">
        <v>3154</v>
      </c>
      <c r="F4453" s="15" t="s">
        <v>26</v>
      </c>
      <c r="G4453" s="137" t="s">
        <v>3154</v>
      </c>
      <c r="H4453" s="13" t="s">
        <v>11</v>
      </c>
      <c r="I4453" s="126" t="s">
        <v>3154</v>
      </c>
      <c r="J4453" s="126" t="s">
        <v>3154</v>
      </c>
      <c r="K4453" s="17">
        <f>VLOOKUP(A4453,[4]גיליון1!$A$1574:$P$7681,10,0)</f>
        <v>0</v>
      </c>
      <c r="L4453" s="17">
        <f>VLOOKUP(A4453,'[2]2023'!$A$9:$I$7853,9,0)</f>
        <v>0</v>
      </c>
      <c r="M4453" s="140" t="s">
        <v>3154</v>
      </c>
    </row>
    <row r="4454" spans="1:13" ht="15.75" outlineLevel="1">
      <c r="A4454" s="10">
        <v>1813700210</v>
      </c>
      <c r="B4454" s="11">
        <v>210</v>
      </c>
      <c r="C4454" s="19">
        <v>813700</v>
      </c>
      <c r="D4454" s="13">
        <v>1</v>
      </c>
      <c r="E4454" s="136" t="s">
        <v>3154</v>
      </c>
      <c r="F4454" s="15" t="s">
        <v>27</v>
      </c>
      <c r="G4454" s="137" t="s">
        <v>3154</v>
      </c>
      <c r="H4454" s="13" t="s">
        <v>20</v>
      </c>
      <c r="I4454" s="126" t="s">
        <v>3154</v>
      </c>
      <c r="J4454" s="126" t="s">
        <v>3154</v>
      </c>
      <c r="K4454" s="17">
        <f>VLOOKUP(A4454,[4]גיליון1!$A$1574:$P$7681,10,0)</f>
        <v>0</v>
      </c>
      <c r="L4454" s="17">
        <f>VLOOKUP(A4454,'[2]2023'!$A$9:$I$7853,9,0)</f>
        <v>0</v>
      </c>
      <c r="M4454" s="18">
        <f>VLOOKUP(A4454,[3]data1683177749303!$A$2:$J$6448,10,0)</f>
        <v>5397.52</v>
      </c>
    </row>
    <row r="4455" spans="1:13" ht="15.75" outlineLevel="1">
      <c r="A4455" s="10">
        <v>1813700263</v>
      </c>
      <c r="B4455" s="11">
        <v>263</v>
      </c>
      <c r="C4455" s="19">
        <v>813700</v>
      </c>
      <c r="D4455" s="13">
        <v>1</v>
      </c>
      <c r="E4455" s="136" t="s">
        <v>3154</v>
      </c>
      <c r="F4455" s="15" t="s">
        <v>116</v>
      </c>
      <c r="G4455" s="137" t="s">
        <v>3154</v>
      </c>
      <c r="H4455" s="13" t="s">
        <v>20</v>
      </c>
      <c r="I4455" s="126" t="s">
        <v>3154</v>
      </c>
      <c r="J4455" s="126" t="s">
        <v>3154</v>
      </c>
      <c r="K4455" s="17">
        <f>VLOOKUP(A4455,[4]גיליון1!$A$1574:$P$7681,10,0)</f>
        <v>0</v>
      </c>
      <c r="L4455" s="17">
        <f>VLOOKUP(A4455,'[2]2023'!$A$9:$I$7853,9,0)</f>
        <v>0</v>
      </c>
      <c r="M4455" s="18">
        <f>VLOOKUP(A4455,[3]data1683177749303!$A$2:$J$6448,10,0)</f>
        <v>0</v>
      </c>
    </row>
    <row r="4456" spans="1:13" ht="15.75" outlineLevel="1">
      <c r="A4456" s="10">
        <v>1813700400</v>
      </c>
      <c r="B4456" s="11">
        <v>400</v>
      </c>
      <c r="C4456" s="19">
        <v>813700</v>
      </c>
      <c r="D4456" s="13">
        <v>1</v>
      </c>
      <c r="E4456" s="136" t="s">
        <v>3154</v>
      </c>
      <c r="F4456" s="15" t="s">
        <v>29</v>
      </c>
      <c r="G4456" s="137" t="s">
        <v>3154</v>
      </c>
      <c r="H4456" s="13" t="s">
        <v>11</v>
      </c>
      <c r="I4456" s="126" t="s">
        <v>3154</v>
      </c>
      <c r="J4456" s="126" t="s">
        <v>3154</v>
      </c>
      <c r="K4456" s="17">
        <f>VLOOKUP(A4456,[4]גיליון1!$A$1574:$P$7681,10,0)</f>
        <v>0</v>
      </c>
      <c r="L4456" s="17">
        <f>VLOOKUP(A4456,'[2]2023'!$A$9:$I$7853,9,0)</f>
        <v>0</v>
      </c>
      <c r="M4456" s="140" t="s">
        <v>3154</v>
      </c>
    </row>
    <row r="4457" spans="1:13" ht="15.75" outlineLevel="1">
      <c r="A4457" s="10">
        <v>1813700420</v>
      </c>
      <c r="B4457" s="11">
        <v>420</v>
      </c>
      <c r="C4457" s="19">
        <v>813700</v>
      </c>
      <c r="D4457" s="13">
        <v>1</v>
      </c>
      <c r="E4457" s="136" t="s">
        <v>3154</v>
      </c>
      <c r="F4457" s="15" t="s">
        <v>33</v>
      </c>
      <c r="G4457" s="137" t="s">
        <v>3154</v>
      </c>
      <c r="H4457" s="13" t="s">
        <v>34</v>
      </c>
      <c r="I4457" s="16">
        <f>K4457/L4457-1</f>
        <v>0</v>
      </c>
      <c r="J4457" s="126" t="s">
        <v>3154</v>
      </c>
      <c r="K4457" s="17">
        <f>VLOOKUP(A4457,[4]גיליון1!$A$1574:$P$7681,10,0)</f>
        <v>2000</v>
      </c>
      <c r="L4457" s="17">
        <f>VLOOKUP(A4457,'[2]2023'!$A$9:$I$7853,9,0)</f>
        <v>2000</v>
      </c>
      <c r="M4457" s="18">
        <f>VLOOKUP(A4457,[3]data1683177749303!$A$2:$J$6448,10,0)</f>
        <v>1515.62</v>
      </c>
    </row>
    <row r="4458" spans="1:13" ht="15.75" outlineLevel="1">
      <c r="A4458" s="10">
        <v>1813700423</v>
      </c>
      <c r="B4458" s="11">
        <v>423</v>
      </c>
      <c r="C4458" s="19">
        <v>813700</v>
      </c>
      <c r="D4458" s="13">
        <v>1</v>
      </c>
      <c r="E4458" s="136" t="s">
        <v>3154</v>
      </c>
      <c r="F4458" s="15" t="s">
        <v>35</v>
      </c>
      <c r="G4458" s="137" t="s">
        <v>3154</v>
      </c>
      <c r="H4458" s="13" t="s">
        <v>31</v>
      </c>
      <c r="I4458" s="16">
        <f>K4458/L4458-1</f>
        <v>-0.10416666666666663</v>
      </c>
      <c r="J4458" s="126" t="s">
        <v>3154</v>
      </c>
      <c r="K4458" s="17">
        <v>4300</v>
      </c>
      <c r="L4458" s="17">
        <f>VLOOKUP(A4458,'[2]2023'!$A$9:$I$7853,9,0)</f>
        <v>4800</v>
      </c>
      <c r="M4458" s="18">
        <f>VLOOKUP(A4458,[3]data1683177749303!$A$2:$J$6448,10,0)</f>
        <v>4800</v>
      </c>
    </row>
    <row r="4459" spans="1:13" ht="15.75" outlineLevel="1">
      <c r="A4459" s="10">
        <v>1813700431</v>
      </c>
      <c r="B4459" s="11">
        <v>431</v>
      </c>
      <c r="C4459" s="19">
        <v>813700</v>
      </c>
      <c r="D4459" s="13">
        <v>1</v>
      </c>
      <c r="E4459" s="136" t="s">
        <v>3154</v>
      </c>
      <c r="F4459" s="15" t="s">
        <v>36</v>
      </c>
      <c r="G4459" s="137" t="s">
        <v>3154</v>
      </c>
      <c r="H4459" s="13" t="s">
        <v>31</v>
      </c>
      <c r="I4459" s="16">
        <f>K4459/L4459-1</f>
        <v>0</v>
      </c>
      <c r="J4459" s="126" t="s">
        <v>3154</v>
      </c>
      <c r="K4459" s="17">
        <f>VLOOKUP(A4459,[4]גיליון1!$A$1574:$P$7681,10,0)</f>
        <v>16500</v>
      </c>
      <c r="L4459" s="17">
        <f>VLOOKUP(A4459,'[2]2023'!$A$9:$I$7853,9,0)</f>
        <v>16500</v>
      </c>
      <c r="M4459" s="18">
        <f>VLOOKUP(A4459,[3]data1683177749303!$A$2:$J$6448,10,0)</f>
        <v>0</v>
      </c>
    </row>
    <row r="4460" spans="1:13" ht="15.75" outlineLevel="1">
      <c r="A4460" s="10">
        <v>1813700432</v>
      </c>
      <c r="B4460" s="11">
        <v>432</v>
      </c>
      <c r="C4460" s="19">
        <v>813700</v>
      </c>
      <c r="D4460" s="13">
        <v>1</v>
      </c>
      <c r="E4460" s="136" t="s">
        <v>3154</v>
      </c>
      <c r="F4460" s="15" t="s">
        <v>37</v>
      </c>
      <c r="G4460" s="137" t="s">
        <v>3154</v>
      </c>
      <c r="H4460" s="13" t="s">
        <v>31</v>
      </c>
      <c r="I4460" s="126" t="s">
        <v>3154</v>
      </c>
      <c r="J4460" s="126" t="s">
        <v>3154</v>
      </c>
      <c r="K4460" s="17">
        <f>VLOOKUP(A4460,[4]גיליון1!$A$1574:$P$7681,10,0)</f>
        <v>0</v>
      </c>
      <c r="L4460" s="17">
        <f>VLOOKUP(A4460,'[2]2023'!$A$9:$I$7853,9,0)</f>
        <v>0</v>
      </c>
      <c r="M4460" s="18">
        <f>VLOOKUP(A4460,[3]data1683177749303!$A$2:$J$6448,10,0)</f>
        <v>0</v>
      </c>
    </row>
    <row r="4461" spans="1:13" ht="15.75" outlineLevel="1">
      <c r="A4461" s="10">
        <v>1813700433</v>
      </c>
      <c r="B4461" s="11">
        <v>433</v>
      </c>
      <c r="C4461" s="19">
        <v>813700</v>
      </c>
      <c r="D4461" s="13">
        <v>1</v>
      </c>
      <c r="E4461" s="136" t="s">
        <v>3154</v>
      </c>
      <c r="F4461" s="15" t="s">
        <v>38</v>
      </c>
      <c r="G4461" s="137" t="s">
        <v>3154</v>
      </c>
      <c r="H4461" s="13" t="s">
        <v>34</v>
      </c>
      <c r="I4461" s="126" t="s">
        <v>3154</v>
      </c>
      <c r="J4461" s="126" t="s">
        <v>3154</v>
      </c>
      <c r="K4461" s="17">
        <f>VLOOKUP(A4461,[4]גיליון1!$A$1574:$P$7681,10,0)</f>
        <v>0</v>
      </c>
      <c r="L4461" s="17">
        <f>VLOOKUP(A4461,'[2]2023'!$A$9:$I$7853,9,0)</f>
        <v>0</v>
      </c>
      <c r="M4461" s="18">
        <f>VLOOKUP(A4461,[3]data1683177749303!$A$2:$J$6448,10,0)</f>
        <v>0</v>
      </c>
    </row>
    <row r="4462" spans="1:13" ht="15.75" outlineLevel="1">
      <c r="A4462" s="10">
        <v>1813700434</v>
      </c>
      <c r="B4462" s="11">
        <v>434</v>
      </c>
      <c r="C4462" s="19">
        <v>813700</v>
      </c>
      <c r="D4462" s="13">
        <v>1</v>
      </c>
      <c r="E4462" s="136" t="s">
        <v>3154</v>
      </c>
      <c r="F4462" s="15" t="s">
        <v>39</v>
      </c>
      <c r="G4462" s="137" t="s">
        <v>3154</v>
      </c>
      <c r="H4462" s="13" t="s">
        <v>34</v>
      </c>
      <c r="I4462" s="16">
        <f>K4462/L4462-1</f>
        <v>-0.125</v>
      </c>
      <c r="J4462" s="126" t="s">
        <v>3154</v>
      </c>
      <c r="K4462" s="17">
        <v>700</v>
      </c>
      <c r="L4462" s="17">
        <f>VLOOKUP(A4462,'[2]2023'!$A$9:$I$7853,9,0)</f>
        <v>800</v>
      </c>
      <c r="M4462" s="18">
        <f>VLOOKUP(A4462,[3]data1683177749303!$A$2:$J$6448,10,0)</f>
        <v>0</v>
      </c>
    </row>
    <row r="4463" spans="1:13" ht="15.75" outlineLevel="1">
      <c r="A4463" s="10">
        <v>1813700437</v>
      </c>
      <c r="B4463" s="11">
        <v>437</v>
      </c>
      <c r="C4463" s="19">
        <v>813700</v>
      </c>
      <c r="D4463" s="13">
        <v>1</v>
      </c>
      <c r="E4463" s="136" t="s">
        <v>3154</v>
      </c>
      <c r="F4463" s="15" t="s">
        <v>42</v>
      </c>
      <c r="G4463" s="137" t="s">
        <v>3154</v>
      </c>
      <c r="H4463" s="13" t="s">
        <v>31</v>
      </c>
      <c r="I4463" s="16">
        <f>K4463/L4463-1</f>
        <v>-7.1428571428571397E-2</v>
      </c>
      <c r="J4463" s="126" t="s">
        <v>3154</v>
      </c>
      <c r="K4463" s="17">
        <v>1300</v>
      </c>
      <c r="L4463" s="17">
        <f>VLOOKUP(A4463,'[2]2023'!$A$9:$I$7853,9,0)</f>
        <v>1400</v>
      </c>
      <c r="M4463" s="18">
        <f>VLOOKUP(A4463,[3]data1683177749303!$A$2:$J$6448,10,0)</f>
        <v>1221.48</v>
      </c>
    </row>
    <row r="4464" spans="1:13" ht="15.75" outlineLevel="1">
      <c r="A4464" s="10">
        <v>1813700441</v>
      </c>
      <c r="B4464" s="11">
        <v>441</v>
      </c>
      <c r="C4464" s="19">
        <v>813700</v>
      </c>
      <c r="D4464" s="13">
        <v>1</v>
      </c>
      <c r="E4464" s="136" t="s">
        <v>3154</v>
      </c>
      <c r="F4464" s="15" t="s">
        <v>45</v>
      </c>
      <c r="G4464" s="137" t="s">
        <v>3154</v>
      </c>
      <c r="H4464" s="13" t="s">
        <v>31</v>
      </c>
      <c r="I4464" s="126" t="s">
        <v>3154</v>
      </c>
      <c r="J4464" s="126" t="s">
        <v>3154</v>
      </c>
      <c r="K4464" s="17">
        <f>VLOOKUP(A4464,[4]גיליון1!$A$1574:$P$7681,10,0)</f>
        <v>0</v>
      </c>
      <c r="L4464" s="17">
        <f>VLOOKUP(A4464,'[2]2023'!$A$9:$I$7853,9,0)</f>
        <v>0</v>
      </c>
      <c r="M4464" s="18">
        <f>VLOOKUP(A4464,[3]data1683177749303!$A$2:$J$6448,10,0)</f>
        <v>0</v>
      </c>
    </row>
    <row r="4465" spans="1:13" ht="15.75" outlineLevel="1">
      <c r="A4465" s="10">
        <v>1813700471</v>
      </c>
      <c r="B4465" s="11">
        <v>471</v>
      </c>
      <c r="C4465" s="19">
        <v>813700</v>
      </c>
      <c r="D4465" s="13">
        <v>1</v>
      </c>
      <c r="E4465" s="136" t="s">
        <v>3154</v>
      </c>
      <c r="F4465" s="15" t="s">
        <v>87</v>
      </c>
      <c r="G4465" s="137" t="s">
        <v>3154</v>
      </c>
      <c r="H4465" s="13" t="s">
        <v>34</v>
      </c>
      <c r="I4465" s="126" t="s">
        <v>3154</v>
      </c>
      <c r="J4465" s="126" t="s">
        <v>3154</v>
      </c>
      <c r="K4465" s="17">
        <f>VLOOKUP(A4465,[4]גיליון1!$A$1574:$P$7681,10,0)</f>
        <v>0</v>
      </c>
      <c r="L4465" s="17">
        <f>VLOOKUP(A4465,'[2]2023'!$A$9:$I$7853,9,0)</f>
        <v>0</v>
      </c>
      <c r="M4465" s="18">
        <f>VLOOKUP(A4465,[3]data1683177749303!$A$2:$J$6448,10,0)</f>
        <v>0</v>
      </c>
    </row>
    <row r="4466" spans="1:13" ht="15.75" outlineLevel="1">
      <c r="A4466" s="10">
        <v>1813700500</v>
      </c>
      <c r="B4466" s="11">
        <v>500</v>
      </c>
      <c r="C4466" s="19">
        <v>813700</v>
      </c>
      <c r="D4466" s="13">
        <v>1</v>
      </c>
      <c r="E4466" s="136" t="s">
        <v>3154</v>
      </c>
      <c r="F4466" s="15" t="s">
        <v>51</v>
      </c>
      <c r="G4466" s="137" t="s">
        <v>3154</v>
      </c>
      <c r="H4466" s="13" t="s">
        <v>11</v>
      </c>
      <c r="I4466" s="126" t="s">
        <v>3154</v>
      </c>
      <c r="J4466" s="126" t="s">
        <v>3154</v>
      </c>
      <c r="K4466" s="17">
        <f>VLOOKUP(A4466,[4]גיליון1!$A$1574:$P$7681,10,0)</f>
        <v>0</v>
      </c>
      <c r="L4466" s="17">
        <f>VLOOKUP(A4466,'[2]2023'!$A$9:$I$7853,9,0)</f>
        <v>0</v>
      </c>
      <c r="M4466" s="140" t="s">
        <v>3154</v>
      </c>
    </row>
    <row r="4467" spans="1:13" ht="15.75" outlineLevel="1">
      <c r="A4467" s="10">
        <v>1813700511</v>
      </c>
      <c r="B4467" s="11">
        <v>511</v>
      </c>
      <c r="C4467" s="19">
        <v>813700</v>
      </c>
      <c r="D4467" s="13">
        <v>1</v>
      </c>
      <c r="E4467" s="136" t="s">
        <v>3154</v>
      </c>
      <c r="F4467" s="15" t="s">
        <v>88</v>
      </c>
      <c r="G4467" s="137" t="s">
        <v>3154</v>
      </c>
      <c r="H4467" s="13" t="s">
        <v>34</v>
      </c>
      <c r="I4467" s="16">
        <f>K4467/L4467-1</f>
        <v>-0.11111111111111116</v>
      </c>
      <c r="J4467" s="126" t="s">
        <v>3154</v>
      </c>
      <c r="K4467" s="17">
        <v>800</v>
      </c>
      <c r="L4467" s="17">
        <f>VLOOKUP(A4467,'[2]2023'!$A$9:$I$7853,9,0)</f>
        <v>900</v>
      </c>
      <c r="M4467" s="18">
        <f>VLOOKUP(A4467,[3]data1683177749303!$A$2:$J$6448,10,0)</f>
        <v>528</v>
      </c>
    </row>
    <row r="4468" spans="1:13" ht="15.75" outlineLevel="1">
      <c r="A4468" s="10">
        <v>1813700512</v>
      </c>
      <c r="B4468" s="11">
        <v>512</v>
      </c>
      <c r="C4468" s="19">
        <v>813700</v>
      </c>
      <c r="D4468" s="13">
        <v>1</v>
      </c>
      <c r="E4468" s="136" t="s">
        <v>3154</v>
      </c>
      <c r="F4468" s="15" t="s">
        <v>89</v>
      </c>
      <c r="G4468" s="137" t="s">
        <v>3154</v>
      </c>
      <c r="H4468" s="13" t="s">
        <v>34</v>
      </c>
      <c r="I4468" s="126" t="s">
        <v>3154</v>
      </c>
      <c r="J4468" s="126" t="s">
        <v>3154</v>
      </c>
      <c r="K4468" s="17">
        <f>VLOOKUP(A4468,[4]גיליון1!$A$1574:$P$7681,10,0)</f>
        <v>0</v>
      </c>
      <c r="L4468" s="17">
        <f>VLOOKUP(A4468,'[2]2023'!$A$9:$I$7853,9,0)</f>
        <v>0</v>
      </c>
      <c r="M4468" s="18">
        <f>VLOOKUP(A4468,[3]data1683177749303!$A$2:$J$6448,10,0)</f>
        <v>0</v>
      </c>
    </row>
    <row r="4469" spans="1:13" ht="15.75" outlineLevel="1">
      <c r="A4469" s="10">
        <v>1813700540</v>
      </c>
      <c r="B4469" s="11">
        <v>540</v>
      </c>
      <c r="C4469" s="19">
        <v>813700</v>
      </c>
      <c r="D4469" s="13">
        <v>1</v>
      </c>
      <c r="E4469" s="136" t="s">
        <v>3154</v>
      </c>
      <c r="F4469" s="15" t="s">
        <v>53</v>
      </c>
      <c r="G4469" s="137" t="s">
        <v>3154</v>
      </c>
      <c r="H4469" s="13" t="s">
        <v>31</v>
      </c>
      <c r="I4469" s="126" t="s">
        <v>3154</v>
      </c>
      <c r="J4469" s="126" t="s">
        <v>3154</v>
      </c>
      <c r="K4469" s="17">
        <f>VLOOKUP(A4469,[4]גיליון1!$A$1574:$P$7681,10,0)</f>
        <v>0</v>
      </c>
      <c r="L4469" s="17">
        <f>VLOOKUP(A4469,'[2]2023'!$A$9:$I$7853,9,0)</f>
        <v>0</v>
      </c>
      <c r="M4469" s="18">
        <f>VLOOKUP(A4469,[3]data1683177749303!$A$2:$J$6448,10,0)</f>
        <v>0</v>
      </c>
    </row>
    <row r="4470" spans="1:13" ht="15.75" outlineLevel="1">
      <c r="A4470" s="10">
        <v>1813700544</v>
      </c>
      <c r="B4470" s="11">
        <v>544</v>
      </c>
      <c r="C4470" s="19">
        <v>813700</v>
      </c>
      <c r="D4470" s="13">
        <v>1</v>
      </c>
      <c r="E4470" s="136" t="s">
        <v>3154</v>
      </c>
      <c r="F4470" s="15" t="s">
        <v>56</v>
      </c>
      <c r="G4470" s="137" t="s">
        <v>3154</v>
      </c>
      <c r="H4470" s="13" t="s">
        <v>31</v>
      </c>
      <c r="I4470" s="126" t="s">
        <v>3154</v>
      </c>
      <c r="J4470" s="126" t="s">
        <v>3154</v>
      </c>
      <c r="K4470" s="17">
        <f>VLOOKUP(A4470,[4]גיליון1!$A$1574:$P$7681,10,0)</f>
        <v>0</v>
      </c>
      <c r="L4470" s="17">
        <f>VLOOKUP(A4470,'[2]2023'!$A$9:$I$7853,9,0)</f>
        <v>0</v>
      </c>
      <c r="M4470" s="18">
        <f>VLOOKUP(A4470,[3]data1683177749303!$A$2:$J$6448,10,0)</f>
        <v>0</v>
      </c>
    </row>
    <row r="4471" spans="1:13" ht="15.75" outlineLevel="1">
      <c r="A4471" s="10">
        <v>1813700596</v>
      </c>
      <c r="B4471" s="11">
        <v>596</v>
      </c>
      <c r="C4471" s="19">
        <v>813700</v>
      </c>
      <c r="D4471" s="13">
        <v>1</v>
      </c>
      <c r="E4471" s="136" t="s">
        <v>3154</v>
      </c>
      <c r="F4471" s="15" t="s">
        <v>92</v>
      </c>
      <c r="G4471" s="137" t="s">
        <v>3154</v>
      </c>
      <c r="H4471" s="13" t="s">
        <v>31</v>
      </c>
      <c r="I4471" s="16">
        <f>K4471/L4471-1</f>
        <v>1.1879049676025932E-2</v>
      </c>
      <c r="J4471" s="126" t="s">
        <v>3154</v>
      </c>
      <c r="K4471" s="17">
        <f>VLOOKUP(A4471,[4]גיליון1!$A$1574:$P$7681,10,0)</f>
        <v>93700</v>
      </c>
      <c r="L4471" s="17">
        <f>VLOOKUP(A4471,'[2]2023'!$A$9:$I$7853,9,0)</f>
        <v>92600</v>
      </c>
      <c r="M4471" s="18">
        <f>VLOOKUP(A4471,[3]data1683177749303!$A$2:$J$6448,10,0)</f>
        <v>77579</v>
      </c>
    </row>
    <row r="4472" spans="1:13" ht="15.75" outlineLevel="1">
      <c r="A4472" s="10">
        <v>1813700700</v>
      </c>
      <c r="B4472" s="11">
        <v>700</v>
      </c>
      <c r="C4472" s="19">
        <v>813700</v>
      </c>
      <c r="D4472" s="13">
        <v>1</v>
      </c>
      <c r="E4472" s="136" t="s">
        <v>3154</v>
      </c>
      <c r="F4472" s="15" t="s">
        <v>61</v>
      </c>
      <c r="G4472" s="137" t="s">
        <v>3154</v>
      </c>
      <c r="H4472" s="13" t="s">
        <v>11</v>
      </c>
      <c r="I4472" s="126" t="s">
        <v>3154</v>
      </c>
      <c r="J4472" s="126" t="s">
        <v>3154</v>
      </c>
      <c r="K4472" s="17">
        <f>VLOOKUP(A4472,[4]גיליון1!$A$1574:$P$7681,10,0)</f>
        <v>0</v>
      </c>
      <c r="L4472" s="17">
        <f>VLOOKUP(A4472,'[2]2023'!$A$9:$I$7853,9,0)</f>
        <v>0</v>
      </c>
      <c r="M4472" s="140" t="s">
        <v>3154</v>
      </c>
    </row>
    <row r="4473" spans="1:13" ht="15.75" outlineLevel="1">
      <c r="A4473" s="10">
        <v>1813700710</v>
      </c>
      <c r="B4473" s="11">
        <v>710</v>
      </c>
      <c r="C4473" s="19">
        <v>813700</v>
      </c>
      <c r="D4473" s="13">
        <v>1</v>
      </c>
      <c r="E4473" s="136" t="s">
        <v>3154</v>
      </c>
      <c r="F4473" s="15" t="s">
        <v>2164</v>
      </c>
      <c r="G4473" s="137" t="s">
        <v>3154</v>
      </c>
      <c r="H4473" s="13" t="s">
        <v>31</v>
      </c>
      <c r="I4473" s="16">
        <f>K4473/L4473-1</f>
        <v>0.19999999999999996</v>
      </c>
      <c r="J4473" s="126" t="s">
        <v>3154</v>
      </c>
      <c r="K4473" s="17">
        <f>VLOOKUP(A4473,[4]גיליון1!$A$1574:$P$7681,10,0)</f>
        <v>600000</v>
      </c>
      <c r="L4473" s="17">
        <f>VLOOKUP(A4473,'[2]2023'!$A$9:$I$7853,9,0)</f>
        <v>500000</v>
      </c>
      <c r="M4473" s="18">
        <f>VLOOKUP(A4473,[3]data1683177749303!$A$2:$J$6448,10,0)</f>
        <v>504542</v>
      </c>
    </row>
    <row r="4474" spans="1:13" ht="15.75" outlineLevel="1">
      <c r="A4474" s="10">
        <v>1813700721</v>
      </c>
      <c r="B4474" s="11">
        <v>721</v>
      </c>
      <c r="C4474" s="19">
        <v>813700</v>
      </c>
      <c r="D4474" s="13">
        <v>1</v>
      </c>
      <c r="E4474" s="136" t="s">
        <v>3154</v>
      </c>
      <c r="F4474" s="15" t="s">
        <v>63</v>
      </c>
      <c r="G4474" s="137" t="s">
        <v>3154</v>
      </c>
      <c r="H4474" s="13" t="s">
        <v>34</v>
      </c>
      <c r="I4474" s="126" t="s">
        <v>3154</v>
      </c>
      <c r="J4474" s="126" t="s">
        <v>3154</v>
      </c>
      <c r="K4474" s="17">
        <f>VLOOKUP(A4474,[4]גיליון1!$A$1574:$P$7681,10,0)</f>
        <v>0</v>
      </c>
      <c r="L4474" s="17">
        <f>VLOOKUP(A4474,'[2]2023'!$A$9:$I$7853,9,0)</f>
        <v>0</v>
      </c>
      <c r="M4474" s="18">
        <f>VLOOKUP(A4474,[3]data1683177749303!$A$2:$J$6448,10,0)</f>
        <v>0</v>
      </c>
    </row>
    <row r="4475" spans="1:13" ht="15.75" outlineLevel="1">
      <c r="A4475" s="10">
        <v>1813700722</v>
      </c>
      <c r="B4475" s="11">
        <v>722</v>
      </c>
      <c r="C4475" s="19">
        <v>813700</v>
      </c>
      <c r="D4475" s="13">
        <v>1</v>
      </c>
      <c r="E4475" s="136" t="s">
        <v>3154</v>
      </c>
      <c r="F4475" s="15" t="s">
        <v>64</v>
      </c>
      <c r="G4475" s="137" t="s">
        <v>3154</v>
      </c>
      <c r="H4475" s="13" t="s">
        <v>34</v>
      </c>
      <c r="I4475" s="126" t="s">
        <v>3154</v>
      </c>
      <c r="J4475" s="126" t="s">
        <v>3154</v>
      </c>
      <c r="K4475" s="17">
        <f>VLOOKUP(A4475,[4]גיליון1!$A$1574:$P$7681,10,0)</f>
        <v>0</v>
      </c>
      <c r="L4475" s="17">
        <f>VLOOKUP(A4475,'[2]2023'!$A$9:$I$7853,9,0)</f>
        <v>0</v>
      </c>
      <c r="M4475" s="18">
        <f>VLOOKUP(A4475,[3]data1683177749303!$A$2:$J$6448,10,0)</f>
        <v>0</v>
      </c>
    </row>
    <row r="4476" spans="1:13" ht="15.75" outlineLevel="1">
      <c r="A4476" s="10">
        <v>1813700723</v>
      </c>
      <c r="B4476" s="11">
        <v>723</v>
      </c>
      <c r="C4476" s="19">
        <v>813700</v>
      </c>
      <c r="D4476" s="13">
        <v>1</v>
      </c>
      <c r="E4476" s="136" t="s">
        <v>3154</v>
      </c>
      <c r="F4476" s="15" t="s">
        <v>2165</v>
      </c>
      <c r="G4476" s="137" t="s">
        <v>3154</v>
      </c>
      <c r="H4476" s="13" t="s">
        <v>34</v>
      </c>
      <c r="I4476" s="126" t="s">
        <v>3154</v>
      </c>
      <c r="J4476" s="126" t="s">
        <v>3154</v>
      </c>
      <c r="K4476" s="17">
        <f>VLOOKUP(A4476,[4]גיליון1!$A$1574:$P$7681,10,0)</f>
        <v>0</v>
      </c>
      <c r="L4476" s="17">
        <f>VLOOKUP(A4476,'[2]2023'!$A$9:$I$7853,9,0)</f>
        <v>0</v>
      </c>
      <c r="M4476" s="18">
        <f>VLOOKUP(A4476,[3]data1683177749303!$A$2:$J$6448,10,0)</f>
        <v>0</v>
      </c>
    </row>
    <row r="4477" spans="1:13" ht="15.75" outlineLevel="1">
      <c r="A4477" s="10">
        <v>1813700728</v>
      </c>
      <c r="B4477" s="11">
        <v>728</v>
      </c>
      <c r="C4477" s="19">
        <v>813700</v>
      </c>
      <c r="D4477" s="13">
        <v>1</v>
      </c>
      <c r="E4477" s="136" t="s">
        <v>3154</v>
      </c>
      <c r="F4477" s="15" t="s">
        <v>2166</v>
      </c>
      <c r="G4477" s="137" t="s">
        <v>3154</v>
      </c>
      <c r="H4477" s="13" t="s">
        <v>34</v>
      </c>
      <c r="I4477" s="126" t="s">
        <v>3154</v>
      </c>
      <c r="J4477" s="126" t="s">
        <v>3154</v>
      </c>
      <c r="K4477" s="17">
        <f>VLOOKUP(A4477,[4]גיליון1!$A$1574:$P$7681,10,0)</f>
        <v>0</v>
      </c>
      <c r="L4477" s="17">
        <f>VLOOKUP(A4477,'[2]2023'!$A$9:$I$7853,9,0)</f>
        <v>0</v>
      </c>
      <c r="M4477" s="18">
        <f>VLOOKUP(A4477,[3]data1683177749303!$A$2:$J$6448,10,0)</f>
        <v>0</v>
      </c>
    </row>
    <row r="4478" spans="1:13" ht="15.75" outlineLevel="1">
      <c r="A4478" s="10">
        <v>1813700742</v>
      </c>
      <c r="B4478" s="11">
        <v>742</v>
      </c>
      <c r="C4478" s="19">
        <v>813700</v>
      </c>
      <c r="D4478" s="13">
        <v>1</v>
      </c>
      <c r="E4478" s="136" t="s">
        <v>3154</v>
      </c>
      <c r="F4478" s="15" t="s">
        <v>65</v>
      </c>
      <c r="G4478" s="137" t="s">
        <v>3154</v>
      </c>
      <c r="H4478" s="13" t="s">
        <v>34</v>
      </c>
      <c r="I4478" s="16">
        <f>K4478/L4478-1</f>
        <v>-9.9999999999999978E-2</v>
      </c>
      <c r="J4478" s="126" t="s">
        <v>3154</v>
      </c>
      <c r="K4478" s="17">
        <f>VLOOKUP(A4478,[4]גיליון1!$A$1574:$P$7681,10,0)</f>
        <v>900</v>
      </c>
      <c r="L4478" s="17">
        <f>VLOOKUP(A4478,'[2]2023'!$A$9:$I$7853,9,0)</f>
        <v>1000</v>
      </c>
      <c r="M4478" s="18">
        <f>VLOOKUP(A4478,[3]data1683177749303!$A$2:$J$6448,10,0)</f>
        <v>-500</v>
      </c>
    </row>
    <row r="4479" spans="1:13" ht="15.75" outlineLevel="1">
      <c r="A4479" s="10">
        <v>1813700743</v>
      </c>
      <c r="B4479" s="11">
        <v>743</v>
      </c>
      <c r="C4479" s="19">
        <v>813700</v>
      </c>
      <c r="D4479" s="13">
        <v>1</v>
      </c>
      <c r="E4479" s="136" t="s">
        <v>3154</v>
      </c>
      <c r="F4479" s="15" t="s">
        <v>2167</v>
      </c>
      <c r="G4479" s="137" t="s">
        <v>3154</v>
      </c>
      <c r="H4479" s="13" t="s">
        <v>34</v>
      </c>
      <c r="I4479" s="126" t="s">
        <v>3154</v>
      </c>
      <c r="J4479" s="126" t="s">
        <v>3154</v>
      </c>
      <c r="K4479" s="17">
        <f>VLOOKUP(A4479,[4]גיליון1!$A$1574:$P$7681,10,0)</f>
        <v>0</v>
      </c>
      <c r="L4479" s="17">
        <f>VLOOKUP(A4479,'[2]2023'!$A$9:$I$7853,9,0)</f>
        <v>0</v>
      </c>
      <c r="M4479" s="18">
        <f>VLOOKUP(A4479,[3]data1683177749303!$A$2:$J$6448,10,0)</f>
        <v>0</v>
      </c>
    </row>
    <row r="4480" spans="1:13" ht="15.75" outlineLevel="1">
      <c r="A4480" s="10">
        <v>1813700750</v>
      </c>
      <c r="B4480" s="11">
        <v>750</v>
      </c>
      <c r="C4480" s="19">
        <v>813700</v>
      </c>
      <c r="D4480" s="13">
        <v>1</v>
      </c>
      <c r="E4480" s="136" t="s">
        <v>3154</v>
      </c>
      <c r="F4480" s="15" t="s">
        <v>2028</v>
      </c>
      <c r="G4480" s="137" t="s">
        <v>3154</v>
      </c>
      <c r="H4480" s="13" t="s">
        <v>31</v>
      </c>
      <c r="I4480" s="16">
        <f>K4480/L4480-1</f>
        <v>0.10209042294603798</v>
      </c>
      <c r="J4480" s="126" t="s">
        <v>3154</v>
      </c>
      <c r="K4480" s="17">
        <f>VLOOKUP(A4480,[4]גיליון1!$A$1574:$P$7681,10,0)</f>
        <v>226700</v>
      </c>
      <c r="L4480" s="17">
        <f>VLOOKUP(A4480,'[2]2023'!$A$9:$I$7853,9,0)</f>
        <v>205700</v>
      </c>
      <c r="M4480" s="18">
        <f>VLOOKUP(A4480,[3]data1683177749303!$A$2:$J$6448,10,0)</f>
        <v>195915.74</v>
      </c>
    </row>
    <row r="4481" spans="1:13" ht="15.75" outlineLevel="1">
      <c r="A4481" s="10">
        <v>1813700751</v>
      </c>
      <c r="B4481" s="11">
        <v>751</v>
      </c>
      <c r="C4481" s="19">
        <v>813700</v>
      </c>
      <c r="D4481" s="13">
        <v>1</v>
      </c>
      <c r="E4481" s="136" t="s">
        <v>3154</v>
      </c>
      <c r="F4481" s="15" t="s">
        <v>68</v>
      </c>
      <c r="G4481" s="137" t="s">
        <v>3154</v>
      </c>
      <c r="H4481" s="13" t="s">
        <v>34</v>
      </c>
      <c r="I4481" s="126" t="s">
        <v>3154</v>
      </c>
      <c r="J4481" s="126" t="s">
        <v>3154</v>
      </c>
      <c r="K4481" s="17">
        <f>VLOOKUP(A4481,[4]גיליון1!$A$1574:$P$7681,10,0)</f>
        <v>0</v>
      </c>
      <c r="L4481" s="17">
        <f>VLOOKUP(A4481,'[2]2023'!$A$9:$I$7853,9,0)</f>
        <v>0</v>
      </c>
      <c r="M4481" s="18">
        <f>VLOOKUP(A4481,[3]data1683177749303!$A$2:$J$6448,10,0)</f>
        <v>0</v>
      </c>
    </row>
    <row r="4482" spans="1:13" ht="15.75" outlineLevel="1">
      <c r="A4482" s="10">
        <v>1813700752</v>
      </c>
      <c r="B4482" s="11">
        <v>752</v>
      </c>
      <c r="C4482" s="19">
        <v>813700</v>
      </c>
      <c r="D4482" s="13">
        <v>1</v>
      </c>
      <c r="E4482" s="136" t="s">
        <v>3154</v>
      </c>
      <c r="F4482" s="15" t="s">
        <v>69</v>
      </c>
      <c r="G4482" s="137" t="s">
        <v>3154</v>
      </c>
      <c r="H4482" s="13" t="s">
        <v>31</v>
      </c>
      <c r="I4482" s="16">
        <f>K4482/L4482-1</f>
        <v>2.6525198938991412E-3</v>
      </c>
      <c r="J4482" s="126" t="s">
        <v>3154</v>
      </c>
      <c r="K4482" s="17">
        <f>VLOOKUP(A4482,[4]גיליון1!$A$1574:$P$7681,10,0)</f>
        <v>37800</v>
      </c>
      <c r="L4482" s="17">
        <f>VLOOKUP(A4482,'[2]2023'!$A$9:$I$7853,9,0)</f>
        <v>37700</v>
      </c>
      <c r="M4482" s="18">
        <f>VLOOKUP(A4482,[3]data1683177749303!$A$2:$J$6448,10,0)</f>
        <v>34241.629999999997</v>
      </c>
    </row>
    <row r="4483" spans="1:13" ht="15.75" outlineLevel="1">
      <c r="A4483" s="10">
        <v>1813700753</v>
      </c>
      <c r="B4483" s="11">
        <v>753</v>
      </c>
      <c r="C4483" s="19">
        <v>813700</v>
      </c>
      <c r="D4483" s="13">
        <v>1</v>
      </c>
      <c r="E4483" s="136" t="s">
        <v>3154</v>
      </c>
      <c r="F4483" s="15" t="s">
        <v>28</v>
      </c>
      <c r="G4483" s="137" t="s">
        <v>3154</v>
      </c>
      <c r="H4483" s="13" t="s">
        <v>31</v>
      </c>
      <c r="I4483" s="126" t="s">
        <v>3154</v>
      </c>
      <c r="J4483" s="126" t="s">
        <v>3154</v>
      </c>
      <c r="K4483" s="17">
        <f>VLOOKUP(A4483,[4]גיליון1!$A$1574:$P$7681,10,0)</f>
        <v>0</v>
      </c>
      <c r="L4483" s="17">
        <f>VLOOKUP(A4483,'[2]2023'!$A$9:$I$7853,9,0)</f>
        <v>0</v>
      </c>
      <c r="M4483" s="18">
        <f>VLOOKUP(A4483,[3]data1683177749303!$A$2:$J$6448,10,0)</f>
        <v>0</v>
      </c>
    </row>
    <row r="4484" spans="1:13" ht="15.75" outlineLevel="1">
      <c r="A4484" s="10">
        <v>1813700763</v>
      </c>
      <c r="B4484" s="11">
        <v>763</v>
      </c>
      <c r="C4484" s="19">
        <v>813700</v>
      </c>
      <c r="D4484" s="13">
        <v>1</v>
      </c>
      <c r="E4484" s="136" t="s">
        <v>3154</v>
      </c>
      <c r="F4484" s="15" t="s">
        <v>116</v>
      </c>
      <c r="G4484" s="137" t="s">
        <v>3154</v>
      </c>
      <c r="H4484" s="13" t="s">
        <v>31</v>
      </c>
      <c r="I4484" s="126" t="s">
        <v>3154</v>
      </c>
      <c r="J4484" s="126" t="s">
        <v>3154</v>
      </c>
      <c r="K4484" s="17">
        <f>VLOOKUP(A4484,[4]גיליון1!$A$1574:$P$7681,10,0)</f>
        <v>0</v>
      </c>
      <c r="L4484" s="17">
        <f>VLOOKUP(A4484,'[2]2023'!$A$9:$I$7853,9,0)</f>
        <v>0</v>
      </c>
      <c r="M4484" s="18">
        <f>VLOOKUP(A4484,[3]data1683177749303!$A$2:$J$6448,10,0)</f>
        <v>0</v>
      </c>
    </row>
    <row r="4485" spans="1:13" ht="15.75" outlineLevel="1">
      <c r="A4485" s="10">
        <v>1813700794</v>
      </c>
      <c r="B4485" s="11">
        <v>794</v>
      </c>
      <c r="C4485" s="19">
        <v>813700</v>
      </c>
      <c r="D4485" s="13">
        <v>1</v>
      </c>
      <c r="E4485" s="136" t="s">
        <v>3154</v>
      </c>
      <c r="F4485" s="15" t="s">
        <v>73</v>
      </c>
      <c r="G4485" s="137" t="s">
        <v>3154</v>
      </c>
      <c r="H4485" s="13" t="s">
        <v>31</v>
      </c>
      <c r="I4485" s="16">
        <f>K4485/L4485-1</f>
        <v>0.11818181818181817</v>
      </c>
      <c r="J4485" s="126" t="s">
        <v>3154</v>
      </c>
      <c r="K4485" s="17">
        <f>VLOOKUP(A4485,[4]גיליון1!$A$1574:$P$7681,10,0)</f>
        <v>12300</v>
      </c>
      <c r="L4485" s="17">
        <f>VLOOKUP(A4485,'[2]2023'!$A$9:$I$7853,9,0)</f>
        <v>11000</v>
      </c>
      <c r="M4485" s="18">
        <f>VLOOKUP(A4485,[3]data1683177749303!$A$2:$J$6448,10,0)</f>
        <v>12229</v>
      </c>
    </row>
    <row r="4486" spans="1:13" ht="15.75" outlineLevel="1">
      <c r="A4486" s="10">
        <v>1813700810</v>
      </c>
      <c r="B4486" s="11">
        <v>810</v>
      </c>
      <c r="C4486" s="19">
        <v>813700</v>
      </c>
      <c r="D4486" s="13">
        <v>1</v>
      </c>
      <c r="E4486" s="136" t="s">
        <v>3154</v>
      </c>
      <c r="F4486" s="15" t="s">
        <v>2168</v>
      </c>
      <c r="G4486" s="137" t="s">
        <v>3154</v>
      </c>
      <c r="H4486" s="13" t="s">
        <v>31</v>
      </c>
      <c r="I4486" s="16">
        <f>K4486/L4486-1</f>
        <v>-9.9999999999999978E-2</v>
      </c>
      <c r="J4486" s="126" t="s">
        <v>3154</v>
      </c>
      <c r="K4486" s="17">
        <f>VLOOKUP(A4486,[4]גיליון1!$A$1574:$P$7681,10,0)</f>
        <v>51300</v>
      </c>
      <c r="L4486" s="17">
        <f>VLOOKUP(A4486,'[2]2023'!$A$9:$I$7853,9,0)</f>
        <v>57000</v>
      </c>
      <c r="M4486" s="18">
        <f>VLOOKUP(A4486,[3]data1683177749303!$A$2:$J$6448,10,0)</f>
        <v>56545.31</v>
      </c>
    </row>
    <row r="4487" spans="1:13" ht="15.75" outlineLevel="1">
      <c r="A4487" s="10">
        <v>1813700931</v>
      </c>
      <c r="B4487" s="11">
        <v>931</v>
      </c>
      <c r="C4487" s="19">
        <v>813700</v>
      </c>
      <c r="D4487" s="13">
        <v>1</v>
      </c>
      <c r="E4487" s="136" t="s">
        <v>3154</v>
      </c>
      <c r="F4487" s="15" t="s">
        <v>2169</v>
      </c>
      <c r="G4487" s="137" t="s">
        <v>3154</v>
      </c>
      <c r="H4487" s="13" t="s">
        <v>31</v>
      </c>
      <c r="I4487" s="16">
        <f>K4487/L4487-1</f>
        <v>0</v>
      </c>
      <c r="J4487" s="126" t="s">
        <v>3154</v>
      </c>
      <c r="K4487" s="17">
        <f>VLOOKUP(A4487,[4]גיליון1!$A$1574:$P$7681,10,0)</f>
        <v>150000</v>
      </c>
      <c r="L4487" s="17">
        <f>VLOOKUP(A4487,'[2]2023'!$A$9:$I$7853,9,0)</f>
        <v>150000</v>
      </c>
      <c r="M4487" s="18">
        <f>VLOOKUP(A4487,[3]data1683177749303!$A$2:$J$6448,10,0)</f>
        <v>68521</v>
      </c>
    </row>
    <row r="4488" spans="1:13" ht="16.5" thickBot="1">
      <c r="A4488" s="10">
        <v>1813700961</v>
      </c>
      <c r="B4488" s="11">
        <v>961</v>
      </c>
      <c r="C4488" s="19">
        <v>813700</v>
      </c>
      <c r="D4488" s="13">
        <v>1</v>
      </c>
      <c r="E4488" s="136" t="s">
        <v>3154</v>
      </c>
      <c r="F4488" s="15" t="s">
        <v>79</v>
      </c>
      <c r="G4488" s="137" t="s">
        <v>3154</v>
      </c>
      <c r="H4488" s="13" t="s">
        <v>34</v>
      </c>
      <c r="I4488" s="126" t="s">
        <v>3154</v>
      </c>
      <c r="J4488" s="126" t="s">
        <v>3154</v>
      </c>
      <c r="K4488" s="17">
        <f>VLOOKUP(A4488,[4]גיליון1!$A$1574:$P$7681,10,0)</f>
        <v>0</v>
      </c>
      <c r="L4488" s="17">
        <f>VLOOKUP(A4488,'[2]2023'!$A$9:$I$7853,9,0)</f>
        <v>0</v>
      </c>
      <c r="M4488" s="140" t="s">
        <v>3154</v>
      </c>
    </row>
    <row r="4489" spans="1:13" ht="16.5" outlineLevel="1" thickBot="1">
      <c r="A4489" s="125" t="s">
        <v>3154</v>
      </c>
      <c r="B4489" s="25" t="s">
        <v>2170</v>
      </c>
      <c r="C4489" s="146" t="s">
        <v>3154</v>
      </c>
      <c r="D4489" s="146" t="s">
        <v>3154</v>
      </c>
      <c r="E4489" s="147" t="s">
        <v>3154</v>
      </c>
      <c r="F4489" s="28" t="s">
        <v>2163</v>
      </c>
      <c r="G4489" s="153" t="s">
        <v>3154</v>
      </c>
      <c r="H4489" s="146" t="s">
        <v>3154</v>
      </c>
      <c r="I4489" s="29">
        <f>K4489/L4489-1</f>
        <v>8.6873115922170507E-2</v>
      </c>
      <c r="J4489" s="127" t="s">
        <v>3154</v>
      </c>
      <c r="K4489" s="37">
        <f t="shared" ref="K4489:M4489" si="224">SUBTOTAL(9,K4447:K4488)</f>
        <v>1586400</v>
      </c>
      <c r="L4489" s="37">
        <f t="shared" si="224"/>
        <v>1459600</v>
      </c>
      <c r="M4489" s="38">
        <f t="shared" si="224"/>
        <v>1173098.74</v>
      </c>
    </row>
    <row r="4490" spans="1:13" ht="15.75" outlineLevel="1">
      <c r="A4490" s="10">
        <v>18139000</v>
      </c>
      <c r="B4490" s="32">
        <v>0</v>
      </c>
      <c r="C4490" s="49">
        <v>813900</v>
      </c>
      <c r="D4490" s="34">
        <v>1</v>
      </c>
      <c r="E4490" s="151" t="s">
        <v>3154</v>
      </c>
      <c r="F4490" s="35" t="s">
        <v>2171</v>
      </c>
      <c r="G4490" s="152" t="s">
        <v>3154</v>
      </c>
      <c r="H4490" s="34" t="s">
        <v>11</v>
      </c>
      <c r="I4490" s="142" t="s">
        <v>3154</v>
      </c>
      <c r="J4490" s="142" t="s">
        <v>3154</v>
      </c>
      <c r="K4490" s="17">
        <f>VLOOKUP(A4490,[4]גיליון1!$A$1574:$P$7681,10,0)</f>
        <v>0</v>
      </c>
      <c r="L4490" s="139" t="s">
        <v>3154</v>
      </c>
      <c r="M4490" s="140" t="s">
        <v>3154</v>
      </c>
    </row>
    <row r="4491" spans="1:13" ht="15.75" outlineLevel="1">
      <c r="A4491" s="10">
        <v>1813900800</v>
      </c>
      <c r="B4491" s="11">
        <v>800</v>
      </c>
      <c r="C4491" s="19">
        <v>813900</v>
      </c>
      <c r="D4491" s="13">
        <v>1</v>
      </c>
      <c r="E4491" s="136" t="s">
        <v>3154</v>
      </c>
      <c r="F4491" s="15" t="s">
        <v>1411</v>
      </c>
      <c r="G4491" s="137" t="s">
        <v>3154</v>
      </c>
      <c r="H4491" s="13" t="s">
        <v>11</v>
      </c>
      <c r="I4491" s="126" t="s">
        <v>3154</v>
      </c>
      <c r="J4491" s="142" t="s">
        <v>3154</v>
      </c>
      <c r="K4491" s="17">
        <f>VLOOKUP(A4491,[4]גיליון1!$A$1574:$P$7681,10,0)</f>
        <v>0</v>
      </c>
      <c r="L4491" s="17">
        <f>VLOOKUP(A4491,'[2]2023'!$A$9:$I$7853,9,0)</f>
        <v>0</v>
      </c>
      <c r="M4491" s="140" t="s">
        <v>3154</v>
      </c>
    </row>
    <row r="4492" spans="1:13" ht="15.75" outlineLevel="1">
      <c r="A4492" s="10">
        <v>1813900810</v>
      </c>
      <c r="B4492" s="11">
        <v>810</v>
      </c>
      <c r="C4492" s="19">
        <v>813900</v>
      </c>
      <c r="D4492" s="13">
        <v>1</v>
      </c>
      <c r="E4492" s="136" t="s">
        <v>3154</v>
      </c>
      <c r="F4492" s="15" t="s">
        <v>2172</v>
      </c>
      <c r="G4492" s="137" t="s">
        <v>3154</v>
      </c>
      <c r="H4492" s="13" t="s">
        <v>31</v>
      </c>
      <c r="I4492" s="16">
        <f>K4492/L4492-1</f>
        <v>0</v>
      </c>
      <c r="J4492" s="126" t="s">
        <v>3154</v>
      </c>
      <c r="K4492" s="17">
        <f>VLOOKUP(A4492,[4]גיליון1!$A$1574:$P$7681,10,0)</f>
        <v>550000</v>
      </c>
      <c r="L4492" s="17">
        <f>VLOOKUP(A4492,'[2]2023'!$A$9:$I$7853,9,0)</f>
        <v>550000</v>
      </c>
      <c r="M4492" s="18">
        <f>VLOOKUP(A4492,[3]data1683177749303!$A$2:$J$6448,10,0)</f>
        <v>427105</v>
      </c>
    </row>
    <row r="4493" spans="1:13" ht="16.5" thickBot="1">
      <c r="A4493" s="10">
        <v>1813900811</v>
      </c>
      <c r="B4493" s="11">
        <v>811</v>
      </c>
      <c r="C4493" s="19">
        <v>813900</v>
      </c>
      <c r="D4493" s="13">
        <v>1</v>
      </c>
      <c r="E4493" s="136" t="s">
        <v>3154</v>
      </c>
      <c r="F4493" s="15" t="s">
        <v>2173</v>
      </c>
      <c r="G4493" s="137" t="s">
        <v>3154</v>
      </c>
      <c r="H4493" s="13" t="s">
        <v>31</v>
      </c>
      <c r="I4493" s="16">
        <f>K4493/L4493-1</f>
        <v>0</v>
      </c>
      <c r="J4493" s="126" t="s">
        <v>3154</v>
      </c>
      <c r="K4493" s="17">
        <f>VLOOKUP(A4493,[4]גיליון1!$A$1574:$P$7681,10,0)</f>
        <v>5500000</v>
      </c>
      <c r="L4493" s="17">
        <f>VLOOKUP(A4493,'[2]2023'!$A$9:$I$7853,9,0)</f>
        <v>5500000</v>
      </c>
      <c r="M4493" s="18">
        <f>VLOOKUP(A4493,[3]data1683177749303!$A$2:$J$6448,10,0)</f>
        <v>5309214</v>
      </c>
    </row>
    <row r="4494" spans="1:13" ht="16.5" outlineLevel="1" thickBot="1">
      <c r="A4494" s="125" t="s">
        <v>3154</v>
      </c>
      <c r="B4494" s="25" t="s">
        <v>2174</v>
      </c>
      <c r="C4494" s="146" t="s">
        <v>3154</v>
      </c>
      <c r="D4494" s="146" t="s">
        <v>3154</v>
      </c>
      <c r="E4494" s="147" t="s">
        <v>3154</v>
      </c>
      <c r="F4494" s="28" t="s">
        <v>2171</v>
      </c>
      <c r="G4494" s="153" t="s">
        <v>3154</v>
      </c>
      <c r="H4494" s="146" t="s">
        <v>3154</v>
      </c>
      <c r="I4494" s="29">
        <f>K4494/L4494-1</f>
        <v>0</v>
      </c>
      <c r="J4494" s="127" t="s">
        <v>3154</v>
      </c>
      <c r="K4494" s="37">
        <f t="shared" ref="K4494:M4494" si="225">SUBTOTAL(9,K4492:K4493)</f>
        <v>6050000</v>
      </c>
      <c r="L4494" s="37">
        <f t="shared" si="225"/>
        <v>6050000</v>
      </c>
      <c r="M4494" s="38">
        <f t="shared" si="225"/>
        <v>5736319</v>
      </c>
    </row>
    <row r="4495" spans="1:13" ht="15.75" outlineLevel="1">
      <c r="A4495" s="10">
        <v>18141000</v>
      </c>
      <c r="B4495" s="11">
        <v>0</v>
      </c>
      <c r="C4495" s="19">
        <v>814100</v>
      </c>
      <c r="D4495" s="13">
        <v>1</v>
      </c>
      <c r="E4495" s="136" t="s">
        <v>3154</v>
      </c>
      <c r="F4495" s="15" t="s">
        <v>2175</v>
      </c>
      <c r="G4495" s="137" t="s">
        <v>3154</v>
      </c>
      <c r="H4495" s="13" t="s">
        <v>11</v>
      </c>
      <c r="I4495" s="126" t="s">
        <v>3154</v>
      </c>
      <c r="J4495" s="142" t="s">
        <v>3154</v>
      </c>
      <c r="K4495" s="17">
        <f>VLOOKUP(A4495,[4]גיליון1!$A$1574:$P$7681,10,0)</f>
        <v>0</v>
      </c>
      <c r="L4495" s="139" t="s">
        <v>3154</v>
      </c>
      <c r="M4495" s="140" t="s">
        <v>3154</v>
      </c>
    </row>
    <row r="4496" spans="1:13" ht="15.75" outlineLevel="1">
      <c r="A4496" s="10">
        <v>1814100119</v>
      </c>
      <c r="B4496" s="11">
        <v>119</v>
      </c>
      <c r="C4496" s="19">
        <v>814100</v>
      </c>
      <c r="D4496" s="13">
        <v>1</v>
      </c>
      <c r="E4496" s="136" t="s">
        <v>3154</v>
      </c>
      <c r="F4496" s="15" t="s">
        <v>21</v>
      </c>
      <c r="G4496" s="137" t="s">
        <v>3154</v>
      </c>
      <c r="H4496" s="13" t="s">
        <v>20</v>
      </c>
      <c r="I4496" s="126" t="s">
        <v>3154</v>
      </c>
      <c r="J4496" s="142" t="s">
        <v>3154</v>
      </c>
      <c r="K4496" s="17">
        <f>VLOOKUP(A4496,[4]גיליון1!$A$1574:$P$7681,10,0)</f>
        <v>0</v>
      </c>
      <c r="L4496" s="17">
        <f>VLOOKUP(A4496,'[2]2023'!$A$9:$I$7853,9,0)</f>
        <v>0</v>
      </c>
      <c r="M4496" s="18">
        <f>VLOOKUP(A4496,[3]data1683177749303!$A$2:$J$6448,10,0)</f>
        <v>0</v>
      </c>
    </row>
    <row r="4497" spans="1:13" ht="15.75" outlineLevel="1">
      <c r="A4497" s="10">
        <v>1814100780</v>
      </c>
      <c r="B4497" s="11">
        <v>780</v>
      </c>
      <c r="C4497" s="19">
        <v>814100</v>
      </c>
      <c r="D4497" s="13">
        <v>1</v>
      </c>
      <c r="E4497" s="136" t="s">
        <v>3154</v>
      </c>
      <c r="F4497" s="15" t="s">
        <v>2176</v>
      </c>
      <c r="G4497" s="137" t="s">
        <v>3154</v>
      </c>
      <c r="H4497" s="13" t="s">
        <v>34</v>
      </c>
      <c r="I4497" s="16">
        <f>K4497/L4497-1</f>
        <v>-9.9999999999999978E-2</v>
      </c>
      <c r="J4497" s="142" t="s">
        <v>3154</v>
      </c>
      <c r="K4497" s="17">
        <f>VLOOKUP(A4497,[4]גיליון1!$A$1574:$P$7681,10,0)</f>
        <v>1260000</v>
      </c>
      <c r="L4497" s="17">
        <f>VLOOKUP(A4497,'[2]2023'!$A$9:$I$7853,9,0)</f>
        <v>1400000</v>
      </c>
      <c r="M4497" s="18">
        <f>VLOOKUP(A4497,[3]data1683177749303!$A$2:$J$6448,10,0)</f>
        <v>1256362</v>
      </c>
    </row>
    <row r="4498" spans="1:13" ht="16.5" thickBot="1">
      <c r="A4498" s="10">
        <v>1814100781</v>
      </c>
      <c r="B4498" s="11">
        <v>781</v>
      </c>
      <c r="C4498" s="19">
        <v>814100</v>
      </c>
      <c r="D4498" s="13">
        <v>1</v>
      </c>
      <c r="E4498" s="136" t="s">
        <v>3154</v>
      </c>
      <c r="F4498" s="15" t="s">
        <v>2177</v>
      </c>
      <c r="G4498" s="137" t="s">
        <v>3154</v>
      </c>
      <c r="H4498" s="13" t="s">
        <v>34</v>
      </c>
      <c r="I4498" s="126" t="s">
        <v>3154</v>
      </c>
      <c r="J4498" s="142" t="s">
        <v>3154</v>
      </c>
      <c r="K4498" s="17">
        <f>VLOOKUP(A4498,[4]גיליון1!$A$1574:$P$7681,10,0)</f>
        <v>0</v>
      </c>
      <c r="L4498" s="17">
        <f>VLOOKUP(A4498,'[2]2023'!$A$9:$I$7853,9,0)</f>
        <v>0</v>
      </c>
      <c r="M4498" s="18">
        <f>VLOOKUP(A4498,[3]data1683177749303!$A$2:$J$6448,10,0)</f>
        <v>0</v>
      </c>
    </row>
    <row r="4499" spans="1:13" ht="16.5" outlineLevel="1" thickBot="1">
      <c r="A4499" s="125" t="s">
        <v>3154</v>
      </c>
      <c r="B4499" s="25" t="s">
        <v>2178</v>
      </c>
      <c r="C4499" s="146" t="s">
        <v>3154</v>
      </c>
      <c r="D4499" s="146" t="s">
        <v>3154</v>
      </c>
      <c r="E4499" s="147" t="s">
        <v>3154</v>
      </c>
      <c r="F4499" s="28" t="s">
        <v>2175</v>
      </c>
      <c r="G4499" s="153" t="s">
        <v>3154</v>
      </c>
      <c r="H4499" s="146" t="s">
        <v>3154</v>
      </c>
      <c r="I4499" s="29">
        <f>K4499/L4499-1</f>
        <v>-9.9999999999999978E-2</v>
      </c>
      <c r="J4499" s="127" t="s">
        <v>3154</v>
      </c>
      <c r="K4499" s="37">
        <f t="shared" ref="K4499:M4499" si="226">SUBTOTAL(9,K4497:K4498)</f>
        <v>1260000</v>
      </c>
      <c r="L4499" s="37">
        <f t="shared" si="226"/>
        <v>1400000</v>
      </c>
      <c r="M4499" s="38">
        <f t="shared" si="226"/>
        <v>1256362</v>
      </c>
    </row>
    <row r="4500" spans="1:13" ht="15.75" outlineLevel="1">
      <c r="A4500" s="10">
        <v>18150000</v>
      </c>
      <c r="B4500" s="11">
        <v>0</v>
      </c>
      <c r="C4500" s="19">
        <v>815000</v>
      </c>
      <c r="D4500" s="13">
        <v>1</v>
      </c>
      <c r="E4500" s="136" t="s">
        <v>3154</v>
      </c>
      <c r="F4500" s="15" t="s">
        <v>564</v>
      </c>
      <c r="G4500" s="137" t="s">
        <v>3154</v>
      </c>
      <c r="H4500" s="13" t="s">
        <v>11</v>
      </c>
      <c r="I4500" s="126" t="s">
        <v>3154</v>
      </c>
      <c r="J4500" s="142" t="s">
        <v>3154</v>
      </c>
      <c r="K4500" s="17">
        <f>VLOOKUP(A4500,[4]גיליון1!$A$1574:$P$7681,10,0)</f>
        <v>0</v>
      </c>
      <c r="L4500" s="139" t="s">
        <v>3154</v>
      </c>
      <c r="M4500" s="140" t="s">
        <v>3154</v>
      </c>
    </row>
    <row r="4501" spans="1:13" ht="15.75" outlineLevel="1">
      <c r="A4501" s="10">
        <v>18151000</v>
      </c>
      <c r="B4501" s="11">
        <v>0</v>
      </c>
      <c r="C4501" s="19">
        <v>815100</v>
      </c>
      <c r="D4501" s="13">
        <v>1</v>
      </c>
      <c r="E4501" s="136" t="s">
        <v>3154</v>
      </c>
      <c r="F4501" s="15" t="s">
        <v>565</v>
      </c>
      <c r="G4501" s="137" t="s">
        <v>3154</v>
      </c>
      <c r="H4501" s="13" t="s">
        <v>11</v>
      </c>
      <c r="I4501" s="126" t="s">
        <v>3154</v>
      </c>
      <c r="J4501" s="142" t="s">
        <v>3154</v>
      </c>
      <c r="K4501" s="17">
        <f>VLOOKUP(A4501,[4]גיליון1!$A$1574:$P$7681,10,0)</f>
        <v>0</v>
      </c>
      <c r="L4501" s="17">
        <f>VLOOKUP(A4501,'[2]2023'!$A$9:$I$7853,9,0)</f>
        <v>0</v>
      </c>
      <c r="M4501" s="140" t="s">
        <v>3154</v>
      </c>
    </row>
    <row r="4502" spans="1:13" ht="15.75" outlineLevel="1">
      <c r="A4502" s="10">
        <v>1815100110</v>
      </c>
      <c r="B4502" s="11">
        <v>110</v>
      </c>
      <c r="C4502" s="19">
        <v>815100</v>
      </c>
      <c r="D4502" s="13">
        <v>1</v>
      </c>
      <c r="E4502" s="136" t="s">
        <v>3154</v>
      </c>
      <c r="F4502" s="15" t="s">
        <v>19</v>
      </c>
      <c r="G4502" s="137" t="s">
        <v>3154</v>
      </c>
      <c r="H4502" s="13" t="s">
        <v>20</v>
      </c>
      <c r="I4502" s="126" t="s">
        <v>3154</v>
      </c>
      <c r="J4502" s="126" t="s">
        <v>3154</v>
      </c>
      <c r="K4502" s="17">
        <f>VLOOKUP(A4502,[4]גיליון1!$A$1574:$P$7681,10,0)</f>
        <v>0</v>
      </c>
      <c r="L4502" s="17">
        <f>VLOOKUP(A4502,'[2]2023'!$A$9:$I$7853,9,0)</f>
        <v>0</v>
      </c>
      <c r="M4502" s="18">
        <f>VLOOKUP(A4502,[3]data1683177749303!$A$2:$J$6448,10,0)</f>
        <v>0</v>
      </c>
    </row>
    <row r="4503" spans="1:13" ht="15.75" outlineLevel="1">
      <c r="A4503" s="10">
        <v>1815100111</v>
      </c>
      <c r="B4503" s="11">
        <v>111</v>
      </c>
      <c r="C4503" s="19">
        <v>815100</v>
      </c>
      <c r="D4503" s="13">
        <v>1</v>
      </c>
      <c r="E4503" s="136" t="s">
        <v>3154</v>
      </c>
      <c r="F4503" s="15" t="s">
        <v>2179</v>
      </c>
      <c r="G4503" s="137" t="s">
        <v>3154</v>
      </c>
      <c r="H4503" s="13" t="s">
        <v>20</v>
      </c>
      <c r="I4503" s="126" t="s">
        <v>3154</v>
      </c>
      <c r="J4503" s="126" t="s">
        <v>3154</v>
      </c>
      <c r="K4503" s="17">
        <f>VLOOKUP(A4503,[4]גיליון1!$A$1574:$P$7681,10,0)</f>
        <v>0</v>
      </c>
      <c r="L4503" s="17">
        <f>VLOOKUP(A4503,'[2]2023'!$A$9:$I$7853,9,0)</f>
        <v>0</v>
      </c>
      <c r="M4503" s="18">
        <f>VLOOKUP(A4503,[3]data1683177749303!$A$2:$J$6448,10,0)</f>
        <v>88736.5</v>
      </c>
    </row>
    <row r="4504" spans="1:13" ht="15.75" outlineLevel="1">
      <c r="A4504" s="10">
        <v>1815100112</v>
      </c>
      <c r="B4504" s="11">
        <v>112</v>
      </c>
      <c r="C4504" s="19">
        <v>815100</v>
      </c>
      <c r="D4504" s="13">
        <v>1</v>
      </c>
      <c r="E4504" s="136" t="s">
        <v>3154</v>
      </c>
      <c r="F4504" s="15" t="s">
        <v>2180</v>
      </c>
      <c r="G4504" s="137" t="s">
        <v>3154</v>
      </c>
      <c r="H4504" s="13" t="s">
        <v>20</v>
      </c>
      <c r="I4504" s="126" t="s">
        <v>3154</v>
      </c>
      <c r="J4504" s="126" t="s">
        <v>3154</v>
      </c>
      <c r="K4504" s="17">
        <f>VLOOKUP(A4504,[4]גיליון1!$A$1574:$P$7681,10,0)</f>
        <v>0</v>
      </c>
      <c r="L4504" s="17">
        <f>VLOOKUP(A4504,'[2]2023'!$A$9:$I$7853,9,0)</f>
        <v>0</v>
      </c>
      <c r="M4504" s="18">
        <f>VLOOKUP(A4504,[3]data1683177749303!$A$2:$J$6448,10,0)</f>
        <v>96978.76</v>
      </c>
    </row>
    <row r="4505" spans="1:13" ht="15.75" outlineLevel="1">
      <c r="A4505" s="10">
        <v>1815100113</v>
      </c>
      <c r="B4505" s="11">
        <v>113</v>
      </c>
      <c r="C4505" s="19">
        <v>815100</v>
      </c>
      <c r="D4505" s="13">
        <v>1</v>
      </c>
      <c r="E4505" s="136" t="s">
        <v>3154</v>
      </c>
      <c r="F4505" s="15" t="s">
        <v>2181</v>
      </c>
      <c r="G4505" s="137" t="s">
        <v>3154</v>
      </c>
      <c r="H4505" s="13" t="s">
        <v>20</v>
      </c>
      <c r="I4505" s="126" t="s">
        <v>3154</v>
      </c>
      <c r="J4505" s="126" t="s">
        <v>3154</v>
      </c>
      <c r="K4505" s="17">
        <f>VLOOKUP(A4505,[4]גיליון1!$A$1574:$P$7681,10,0)</f>
        <v>0</v>
      </c>
      <c r="L4505" s="17">
        <f>VLOOKUP(A4505,'[2]2023'!$A$9:$I$7853,9,0)</f>
        <v>0</v>
      </c>
      <c r="M4505" s="18">
        <f>VLOOKUP(A4505,[3]data1683177749303!$A$2:$J$6448,10,0)</f>
        <v>71792.61</v>
      </c>
    </row>
    <row r="4506" spans="1:13" ht="15.75" outlineLevel="1">
      <c r="A4506" s="10">
        <v>1815100114</v>
      </c>
      <c r="B4506" s="11">
        <v>114</v>
      </c>
      <c r="C4506" s="19">
        <v>815100</v>
      </c>
      <c r="D4506" s="13">
        <v>1</v>
      </c>
      <c r="E4506" s="136" t="s">
        <v>3154</v>
      </c>
      <c r="F4506" s="15" t="s">
        <v>2182</v>
      </c>
      <c r="G4506" s="137" t="s">
        <v>3154</v>
      </c>
      <c r="H4506" s="13" t="s">
        <v>20</v>
      </c>
      <c r="I4506" s="126" t="s">
        <v>3154</v>
      </c>
      <c r="J4506" s="126" t="s">
        <v>3154</v>
      </c>
      <c r="K4506" s="17">
        <f>VLOOKUP(A4506,[4]גיליון1!$A$1574:$P$7681,10,0)</f>
        <v>0</v>
      </c>
      <c r="L4506" s="17">
        <f>VLOOKUP(A4506,'[2]2023'!$A$9:$I$7853,9,0)</f>
        <v>0</v>
      </c>
      <c r="M4506" s="18">
        <f>VLOOKUP(A4506,[3]data1683177749303!$A$2:$J$6448,10,0)</f>
        <v>52397.94</v>
      </c>
    </row>
    <row r="4507" spans="1:13" ht="15.75" outlineLevel="1">
      <c r="A4507" s="10">
        <v>1815100115</v>
      </c>
      <c r="B4507" s="11">
        <v>115</v>
      </c>
      <c r="C4507" s="19">
        <v>815100</v>
      </c>
      <c r="D4507" s="13">
        <v>1</v>
      </c>
      <c r="E4507" s="136" t="s">
        <v>3154</v>
      </c>
      <c r="F4507" s="15" t="s">
        <v>2183</v>
      </c>
      <c r="G4507" s="137" t="s">
        <v>3154</v>
      </c>
      <c r="H4507" s="13" t="s">
        <v>20</v>
      </c>
      <c r="I4507" s="126" t="s">
        <v>3154</v>
      </c>
      <c r="J4507" s="126" t="s">
        <v>3154</v>
      </c>
      <c r="K4507" s="17">
        <f>VLOOKUP(A4507,[4]גיליון1!$A$1574:$P$7681,10,0)</f>
        <v>0</v>
      </c>
      <c r="L4507" s="17">
        <f>VLOOKUP(A4507,'[2]2023'!$A$9:$I$7853,9,0)</f>
        <v>0</v>
      </c>
      <c r="M4507" s="18">
        <f>VLOOKUP(A4507,[3]data1683177749303!$A$2:$J$6448,10,0)</f>
        <v>58479.98</v>
      </c>
    </row>
    <row r="4508" spans="1:13" ht="15.75" outlineLevel="1">
      <c r="A4508" s="10">
        <v>1815100116</v>
      </c>
      <c r="B4508" s="11">
        <v>116</v>
      </c>
      <c r="C4508" s="19">
        <v>815100</v>
      </c>
      <c r="D4508" s="13">
        <v>1</v>
      </c>
      <c r="E4508" s="136" t="s">
        <v>3154</v>
      </c>
      <c r="F4508" s="15" t="s">
        <v>2184</v>
      </c>
      <c r="G4508" s="137" t="s">
        <v>3154</v>
      </c>
      <c r="H4508" s="13" t="s">
        <v>20</v>
      </c>
      <c r="I4508" s="126" t="s">
        <v>3154</v>
      </c>
      <c r="J4508" s="126" t="s">
        <v>3154</v>
      </c>
      <c r="K4508" s="17">
        <f>VLOOKUP(A4508,[4]גיליון1!$A$1574:$P$7681,10,0)</f>
        <v>0</v>
      </c>
      <c r="L4508" s="17">
        <f>VLOOKUP(A4508,'[2]2023'!$A$9:$I$7853,9,0)</f>
        <v>0</v>
      </c>
      <c r="M4508" s="18">
        <f>VLOOKUP(A4508,[3]data1683177749303!$A$2:$J$6448,10,0)</f>
        <v>10939.35</v>
      </c>
    </row>
    <row r="4509" spans="1:13" ht="15.75" outlineLevel="1">
      <c r="A4509" s="10">
        <v>1815100117</v>
      </c>
      <c r="B4509" s="11">
        <v>117</v>
      </c>
      <c r="C4509" s="19">
        <v>815100</v>
      </c>
      <c r="D4509" s="13">
        <v>1</v>
      </c>
      <c r="E4509" s="136" t="s">
        <v>3154</v>
      </c>
      <c r="F4509" s="15" t="s">
        <v>2185</v>
      </c>
      <c r="G4509" s="137" t="s">
        <v>3154</v>
      </c>
      <c r="H4509" s="13" t="s">
        <v>20</v>
      </c>
      <c r="I4509" s="126" t="s">
        <v>3154</v>
      </c>
      <c r="J4509" s="126" t="s">
        <v>3154</v>
      </c>
      <c r="K4509" s="17">
        <f>VLOOKUP(A4509,[4]גיליון1!$A$1574:$P$7681,10,0)</f>
        <v>0</v>
      </c>
      <c r="L4509" s="17">
        <f>VLOOKUP(A4509,'[2]2023'!$A$9:$I$7853,9,0)</f>
        <v>0</v>
      </c>
      <c r="M4509" s="18">
        <f>VLOOKUP(A4509,[3]data1683177749303!$A$2:$J$6448,10,0)</f>
        <v>107996.84</v>
      </c>
    </row>
    <row r="4510" spans="1:13" ht="15.75" outlineLevel="1">
      <c r="A4510" s="10">
        <v>1815100118</v>
      </c>
      <c r="B4510" s="11">
        <v>118</v>
      </c>
      <c r="C4510" s="19">
        <v>815100</v>
      </c>
      <c r="D4510" s="13">
        <v>1</v>
      </c>
      <c r="E4510" s="136" t="s">
        <v>3154</v>
      </c>
      <c r="F4510" s="15" t="s">
        <v>2186</v>
      </c>
      <c r="G4510" s="137" t="s">
        <v>3154</v>
      </c>
      <c r="H4510" s="13" t="s">
        <v>20</v>
      </c>
      <c r="I4510" s="126" t="s">
        <v>3154</v>
      </c>
      <c r="J4510" s="126" t="s">
        <v>3154</v>
      </c>
      <c r="K4510" s="17">
        <f>VLOOKUP(A4510,[4]גיליון1!$A$1574:$P$7681,10,0)</f>
        <v>0</v>
      </c>
      <c r="L4510" s="17">
        <f>VLOOKUP(A4510,'[2]2023'!$A$9:$I$7853,9,0)</f>
        <v>0</v>
      </c>
      <c r="M4510" s="18">
        <f>VLOOKUP(A4510,[3]data1683177749303!$A$2:$J$6448,10,0)</f>
        <v>29541.82</v>
      </c>
    </row>
    <row r="4511" spans="1:13" ht="15.75" outlineLevel="1">
      <c r="A4511" s="10">
        <v>1815100119</v>
      </c>
      <c r="B4511" s="11">
        <v>119</v>
      </c>
      <c r="C4511" s="19">
        <v>815100</v>
      </c>
      <c r="D4511" s="13">
        <v>1</v>
      </c>
      <c r="E4511" s="136" t="s">
        <v>3154</v>
      </c>
      <c r="F4511" s="15" t="s">
        <v>2187</v>
      </c>
      <c r="G4511" s="137" t="s">
        <v>3154</v>
      </c>
      <c r="H4511" s="13" t="s">
        <v>20</v>
      </c>
      <c r="I4511" s="126" t="s">
        <v>3154</v>
      </c>
      <c r="J4511" s="126" t="s">
        <v>3154</v>
      </c>
      <c r="K4511" s="17">
        <f>VLOOKUP(A4511,[4]גיליון1!$A$1574:$P$7681,10,0)</f>
        <v>0</v>
      </c>
      <c r="L4511" s="17">
        <f>VLOOKUP(A4511,'[2]2023'!$A$9:$I$7853,9,0)</f>
        <v>0</v>
      </c>
      <c r="M4511" s="18">
        <f>VLOOKUP(A4511,[3]data1683177749303!$A$2:$J$6448,10,0)</f>
        <v>66535.33</v>
      </c>
    </row>
    <row r="4512" spans="1:13" ht="15.75" outlineLevel="1">
      <c r="A4512" s="10">
        <v>1815100120</v>
      </c>
      <c r="B4512" s="11">
        <v>120</v>
      </c>
      <c r="C4512" s="19">
        <v>815100</v>
      </c>
      <c r="D4512" s="13">
        <v>1</v>
      </c>
      <c r="E4512" s="136" t="s">
        <v>3154</v>
      </c>
      <c r="F4512" s="15" t="s">
        <v>2188</v>
      </c>
      <c r="G4512" s="137" t="s">
        <v>3154</v>
      </c>
      <c r="H4512" s="13" t="s">
        <v>20</v>
      </c>
      <c r="I4512" s="126" t="s">
        <v>3154</v>
      </c>
      <c r="J4512" s="126" t="s">
        <v>3154</v>
      </c>
      <c r="K4512" s="17">
        <f>VLOOKUP(A4512,[4]גיליון1!$A$1574:$P$7681,10,0)</f>
        <v>0</v>
      </c>
      <c r="L4512" s="17">
        <f>VLOOKUP(A4512,'[2]2023'!$A$9:$I$7853,9,0)</f>
        <v>0</v>
      </c>
      <c r="M4512" s="18">
        <f>VLOOKUP(A4512,[3]data1683177749303!$A$2:$J$6448,10,0)</f>
        <v>20845.27</v>
      </c>
    </row>
    <row r="4513" spans="1:13" ht="15.75" outlineLevel="1">
      <c r="A4513" s="10">
        <v>1815100122</v>
      </c>
      <c r="B4513" s="11">
        <v>122</v>
      </c>
      <c r="C4513" s="19">
        <v>815100</v>
      </c>
      <c r="D4513" s="13">
        <v>1</v>
      </c>
      <c r="E4513" s="136" t="s">
        <v>3154</v>
      </c>
      <c r="F4513" s="15" t="s">
        <v>22</v>
      </c>
      <c r="G4513" s="137" t="s">
        <v>3154</v>
      </c>
      <c r="H4513" s="13" t="s">
        <v>20</v>
      </c>
      <c r="I4513" s="126" t="s">
        <v>3154</v>
      </c>
      <c r="J4513" s="126" t="s">
        <v>3154</v>
      </c>
      <c r="K4513" s="17">
        <f>VLOOKUP(A4513,[4]גיליון1!$A$1574:$P$7681,10,0)</f>
        <v>0</v>
      </c>
      <c r="L4513" s="17">
        <f>VLOOKUP(A4513,'[2]2023'!$A$9:$I$7853,9,0)</f>
        <v>0</v>
      </c>
      <c r="M4513" s="18">
        <f>VLOOKUP(A4513,[3]data1683177749303!$A$2:$J$6448,10,0)</f>
        <v>0</v>
      </c>
    </row>
    <row r="4514" spans="1:13" ht="15.75" outlineLevel="1">
      <c r="A4514" s="10">
        <v>1815100126</v>
      </c>
      <c r="B4514" s="11">
        <v>126</v>
      </c>
      <c r="C4514" s="19">
        <v>815100</v>
      </c>
      <c r="D4514" s="13">
        <v>1</v>
      </c>
      <c r="E4514" s="136" t="s">
        <v>3154</v>
      </c>
      <c r="F4514" s="15" t="s">
        <v>23</v>
      </c>
      <c r="G4514" s="137" t="s">
        <v>3154</v>
      </c>
      <c r="H4514" s="13" t="s">
        <v>20</v>
      </c>
      <c r="I4514" s="126" t="s">
        <v>3154</v>
      </c>
      <c r="J4514" s="126" t="s">
        <v>3154</v>
      </c>
      <c r="K4514" s="17">
        <f>VLOOKUP(A4514,[4]גיליון1!$A$1574:$P$7681,10,0)</f>
        <v>0</v>
      </c>
      <c r="L4514" s="17">
        <f>VLOOKUP(A4514,'[2]2023'!$A$9:$I$7853,9,0)</f>
        <v>0</v>
      </c>
      <c r="M4514" s="18">
        <f>VLOOKUP(A4514,[3]data1683177749303!$A$2:$J$6448,10,0)</f>
        <v>0</v>
      </c>
    </row>
    <row r="4515" spans="1:13" ht="15.75" outlineLevel="1">
      <c r="A4515" s="10">
        <v>1815100210</v>
      </c>
      <c r="B4515" s="11">
        <v>210</v>
      </c>
      <c r="C4515" s="19">
        <v>815100</v>
      </c>
      <c r="D4515" s="13">
        <v>1</v>
      </c>
      <c r="E4515" s="136" t="s">
        <v>3154</v>
      </c>
      <c r="F4515" s="15" t="s">
        <v>2189</v>
      </c>
      <c r="G4515" s="137" t="s">
        <v>3154</v>
      </c>
      <c r="H4515" s="13" t="s">
        <v>20</v>
      </c>
      <c r="I4515" s="16">
        <f>K4515/L4515-1</f>
        <v>0</v>
      </c>
      <c r="J4515" s="126" t="s">
        <v>3154</v>
      </c>
      <c r="K4515" s="17">
        <f>VLOOKUP(A4515,[4]גיליון1!$A$1574:$P$7681,10,0)</f>
        <v>750000</v>
      </c>
      <c r="L4515" s="17">
        <f>VLOOKUP(A4515,'[2]2023'!$A$9:$I$7853,9,0)</f>
        <v>750000</v>
      </c>
      <c r="M4515" s="18">
        <f>VLOOKUP(A4515,[3]data1683177749303!$A$2:$J$6448,10,0)</f>
        <v>0</v>
      </c>
    </row>
    <row r="4516" spans="1:13" ht="15.75" outlineLevel="1">
      <c r="A4516" s="10">
        <v>1815100211</v>
      </c>
      <c r="B4516" s="11">
        <v>211</v>
      </c>
      <c r="C4516" s="19">
        <v>815100</v>
      </c>
      <c r="D4516" s="13">
        <v>1</v>
      </c>
      <c r="E4516" s="136" t="s">
        <v>3154</v>
      </c>
      <c r="F4516" s="15" t="s">
        <v>2190</v>
      </c>
      <c r="G4516" s="137" t="s">
        <v>3154</v>
      </c>
      <c r="H4516" s="13" t="s">
        <v>20</v>
      </c>
      <c r="I4516" s="126" t="s">
        <v>3154</v>
      </c>
      <c r="J4516" s="126" t="s">
        <v>3154</v>
      </c>
      <c r="K4516" s="17">
        <f>VLOOKUP(A4516,[4]גיליון1!$A$1574:$P$7681,10,0)</f>
        <v>0</v>
      </c>
      <c r="L4516" s="17">
        <f>VLOOKUP(A4516,'[2]2023'!$A$9:$I$7853,9,0)</f>
        <v>0</v>
      </c>
      <c r="M4516" s="18">
        <f>VLOOKUP(A4516,[3]data1683177749303!$A$2:$J$6448,10,0)</f>
        <v>0</v>
      </c>
    </row>
    <row r="4517" spans="1:13" ht="15.75" outlineLevel="1">
      <c r="A4517" s="10">
        <v>1815100213</v>
      </c>
      <c r="B4517" s="11">
        <v>213</v>
      </c>
      <c r="C4517" s="19">
        <v>815100</v>
      </c>
      <c r="D4517" s="13">
        <v>1</v>
      </c>
      <c r="E4517" s="136" t="s">
        <v>3154</v>
      </c>
      <c r="F4517" s="15" t="s">
        <v>570</v>
      </c>
      <c r="G4517" s="137" t="s">
        <v>3154</v>
      </c>
      <c r="H4517" s="13" t="s">
        <v>20</v>
      </c>
      <c r="I4517" s="16">
        <f>K4517/L4517-1</f>
        <v>0</v>
      </c>
      <c r="J4517" s="126" t="s">
        <v>3154</v>
      </c>
      <c r="K4517" s="17">
        <f>VLOOKUP(A4517,[4]גיליון1!$A$1574:$P$7681,10,0)</f>
        <v>60000</v>
      </c>
      <c r="L4517" s="17">
        <f>VLOOKUP(A4517,'[2]2023'!$A$9:$I$7853,9,0)</f>
        <v>60000</v>
      </c>
      <c r="M4517" s="18">
        <f>VLOOKUP(A4517,[3]data1683177749303!$A$2:$J$6448,10,0)</f>
        <v>38479.440000000002</v>
      </c>
    </row>
    <row r="4518" spans="1:13" ht="15.75" outlineLevel="1">
      <c r="A4518" s="10">
        <v>1815100220</v>
      </c>
      <c r="B4518" s="11">
        <v>220</v>
      </c>
      <c r="C4518" s="19">
        <v>815100</v>
      </c>
      <c r="D4518" s="13">
        <v>1</v>
      </c>
      <c r="E4518" s="136" t="s">
        <v>3154</v>
      </c>
      <c r="F4518" s="15" t="s">
        <v>2191</v>
      </c>
      <c r="G4518" s="137" t="s">
        <v>3154</v>
      </c>
      <c r="H4518" s="13" t="s">
        <v>20</v>
      </c>
      <c r="I4518" s="126" t="s">
        <v>3154</v>
      </c>
      <c r="J4518" s="126" t="s">
        <v>3154</v>
      </c>
      <c r="K4518" s="17">
        <f>VLOOKUP(A4518,[4]גיליון1!$A$1574:$P$7681,10,0)</f>
        <v>0</v>
      </c>
      <c r="L4518" s="17">
        <f>VLOOKUP(A4518,'[2]2023'!$A$9:$I$7853,9,0)</f>
        <v>0</v>
      </c>
      <c r="M4518" s="18">
        <f>VLOOKUP(A4518,[3]data1683177749303!$A$2:$J$6448,10,0)</f>
        <v>1.01</v>
      </c>
    </row>
    <row r="4519" spans="1:13" ht="15.75" outlineLevel="1">
      <c r="A4519" s="10">
        <v>1815100253</v>
      </c>
      <c r="B4519" s="11">
        <v>253</v>
      </c>
      <c r="C4519" s="19">
        <v>815100</v>
      </c>
      <c r="D4519" s="13">
        <v>1</v>
      </c>
      <c r="E4519" s="136" t="s">
        <v>3154</v>
      </c>
      <c r="F4519" s="15" t="s">
        <v>2192</v>
      </c>
      <c r="G4519" s="137" t="s">
        <v>3154</v>
      </c>
      <c r="H4519" s="13" t="s">
        <v>20</v>
      </c>
      <c r="I4519" s="16">
        <f>K4519/L4519-1</f>
        <v>4</v>
      </c>
      <c r="J4519" s="126" t="s">
        <v>3154</v>
      </c>
      <c r="K4519" s="17">
        <f>VLOOKUP(A4519,[4]גיליון1!$A$1574:$P$7681,10,0)</f>
        <v>100000</v>
      </c>
      <c r="L4519" s="17">
        <f>VLOOKUP(A4519,'[2]2023'!$A$9:$I$7853,9,0)</f>
        <v>20000</v>
      </c>
      <c r="M4519" s="18">
        <f>VLOOKUP(A4519,[3]data1683177749303!$A$2:$J$6448,10,0)</f>
        <v>29114.31</v>
      </c>
    </row>
    <row r="4520" spans="1:13" ht="15.75" outlineLevel="1">
      <c r="A4520" s="10">
        <v>1815100263</v>
      </c>
      <c r="B4520" s="11">
        <v>263</v>
      </c>
      <c r="C4520" s="19">
        <v>815100</v>
      </c>
      <c r="D4520" s="13">
        <v>1</v>
      </c>
      <c r="E4520" s="136" t="s">
        <v>3154</v>
      </c>
      <c r="F4520" s="15" t="s">
        <v>2193</v>
      </c>
      <c r="G4520" s="137" t="s">
        <v>3154</v>
      </c>
      <c r="H4520" s="13" t="s">
        <v>20</v>
      </c>
      <c r="I4520" s="126" t="s">
        <v>3154</v>
      </c>
      <c r="J4520" s="126" t="s">
        <v>3154</v>
      </c>
      <c r="K4520" s="17">
        <f>VLOOKUP(A4520,[4]גיליון1!$A$1574:$P$7681,10,0)</f>
        <v>0</v>
      </c>
      <c r="L4520" s="17">
        <f>VLOOKUP(A4520,'[2]2023'!$A$9:$I$7853,9,0)</f>
        <v>0</v>
      </c>
      <c r="M4520" s="18">
        <f>VLOOKUP(A4520,[3]data1683177749303!$A$2:$J$6448,10,0)</f>
        <v>0</v>
      </c>
    </row>
    <row r="4521" spans="1:13" ht="15.75" outlineLevel="1">
      <c r="A4521" s="10">
        <v>1815100410</v>
      </c>
      <c r="B4521" s="11">
        <v>410</v>
      </c>
      <c r="C4521" s="19">
        <v>815100</v>
      </c>
      <c r="D4521" s="13">
        <v>1</v>
      </c>
      <c r="E4521" s="136" t="s">
        <v>3154</v>
      </c>
      <c r="F4521" s="15" t="s">
        <v>2194</v>
      </c>
      <c r="G4521" s="137" t="s">
        <v>3154</v>
      </c>
      <c r="H4521" s="13" t="s">
        <v>31</v>
      </c>
      <c r="I4521" s="16">
        <f>K4521/L4521-1</f>
        <v>-0.10416666666666663</v>
      </c>
      <c r="J4521" s="126" t="s">
        <v>3154</v>
      </c>
      <c r="K4521" s="17">
        <v>4300</v>
      </c>
      <c r="L4521" s="17">
        <f>VLOOKUP(A4521,'[2]2023'!$A$9:$I$7853,9,0)</f>
        <v>4800</v>
      </c>
      <c r="M4521" s="18">
        <f>VLOOKUP(A4521,[3]data1683177749303!$A$2:$J$6448,10,0)</f>
        <v>0</v>
      </c>
    </row>
    <row r="4522" spans="1:13" ht="15.75" outlineLevel="1">
      <c r="A4522" s="10">
        <v>1815100411</v>
      </c>
      <c r="B4522" s="11">
        <v>411</v>
      </c>
      <c r="C4522" s="19">
        <v>815100</v>
      </c>
      <c r="D4522" s="13">
        <v>1</v>
      </c>
      <c r="E4522" s="136" t="s">
        <v>3154</v>
      </c>
      <c r="F4522" s="15" t="s">
        <v>2195</v>
      </c>
      <c r="G4522" s="137" t="s">
        <v>3154</v>
      </c>
      <c r="H4522" s="13" t="s">
        <v>31</v>
      </c>
      <c r="I4522" s="126" t="s">
        <v>3154</v>
      </c>
      <c r="J4522" s="126" t="s">
        <v>3154</v>
      </c>
      <c r="K4522" s="17">
        <f>VLOOKUP(A4522,[4]גיליון1!$A$1574:$P$7681,10,0)</f>
        <v>0</v>
      </c>
      <c r="L4522" s="17">
        <f>VLOOKUP(A4522,'[2]2023'!$A$9:$I$7853,9,0)</f>
        <v>0</v>
      </c>
      <c r="M4522" s="18">
        <f>VLOOKUP(A4522,[3]data1683177749303!$A$2:$J$6448,10,0)</f>
        <v>0</v>
      </c>
    </row>
    <row r="4523" spans="1:13" ht="15.75" outlineLevel="1">
      <c r="A4523" s="10">
        <v>1815100420</v>
      </c>
      <c r="B4523" s="11">
        <v>420</v>
      </c>
      <c r="C4523" s="19">
        <v>815100</v>
      </c>
      <c r="D4523" s="13">
        <v>1</v>
      </c>
      <c r="E4523" s="136" t="s">
        <v>3154</v>
      </c>
      <c r="F4523" s="15" t="s">
        <v>33</v>
      </c>
      <c r="G4523" s="137" t="s">
        <v>3154</v>
      </c>
      <c r="H4523" s="13" t="s">
        <v>34</v>
      </c>
      <c r="I4523" s="16">
        <f>K4523/L4523-1</f>
        <v>0</v>
      </c>
      <c r="J4523" s="126" t="s">
        <v>3154</v>
      </c>
      <c r="K4523" s="17">
        <f>VLOOKUP(A4523,[4]גיליון1!$A$1574:$P$7681,10,0)</f>
        <v>5000</v>
      </c>
      <c r="L4523" s="17">
        <f>VLOOKUP(A4523,'[2]2023'!$A$9:$I$7853,9,0)</f>
        <v>5000</v>
      </c>
      <c r="M4523" s="18">
        <f>VLOOKUP(A4523,[3]data1683177749303!$A$2:$J$6448,10,0)</f>
        <v>0</v>
      </c>
    </row>
    <row r="4524" spans="1:13" ht="15.75" outlineLevel="1">
      <c r="A4524" s="10">
        <v>1815100431</v>
      </c>
      <c r="B4524" s="11">
        <v>431</v>
      </c>
      <c r="C4524" s="19">
        <v>815100</v>
      </c>
      <c r="D4524" s="13">
        <v>1</v>
      </c>
      <c r="E4524" s="136" t="s">
        <v>3154</v>
      </c>
      <c r="F4524" s="15" t="s">
        <v>2196</v>
      </c>
      <c r="G4524" s="137" t="s">
        <v>3154</v>
      </c>
      <c r="H4524" s="13" t="s">
        <v>31</v>
      </c>
      <c r="I4524" s="16">
        <f>K4524/L4524-1</f>
        <v>0</v>
      </c>
      <c r="J4524" s="126" t="s">
        <v>3154</v>
      </c>
      <c r="K4524" s="17">
        <f>VLOOKUP(A4524,[4]גיליון1!$A$1574:$P$7681,10,0)</f>
        <v>100000</v>
      </c>
      <c r="L4524" s="17">
        <f>VLOOKUP(A4524,'[2]2023'!$A$9:$I$7853,9,0)</f>
        <v>100000</v>
      </c>
      <c r="M4524" s="18">
        <f>VLOOKUP(A4524,[3]data1683177749303!$A$2:$J$6448,10,0)</f>
        <v>117970.22</v>
      </c>
    </row>
    <row r="4525" spans="1:13" ht="15.75" outlineLevel="1">
      <c r="A4525" s="10">
        <v>1815100432</v>
      </c>
      <c r="B4525" s="11">
        <v>432</v>
      </c>
      <c r="C4525" s="19">
        <v>815100</v>
      </c>
      <c r="D4525" s="13">
        <v>1</v>
      </c>
      <c r="E4525" s="136" t="s">
        <v>3154</v>
      </c>
      <c r="F4525" s="15" t="s">
        <v>2197</v>
      </c>
      <c r="G4525" s="137" t="s">
        <v>3154</v>
      </c>
      <c r="H4525" s="13" t="s">
        <v>31</v>
      </c>
      <c r="I4525" s="16">
        <f>K4525/L4525-1</f>
        <v>0</v>
      </c>
      <c r="J4525" s="126" t="s">
        <v>3154</v>
      </c>
      <c r="K4525" s="17">
        <f>VLOOKUP(A4525,[4]גיליון1!$A$1574:$P$7681,10,0)</f>
        <v>100000</v>
      </c>
      <c r="L4525" s="17">
        <f>VLOOKUP(A4525,'[2]2023'!$A$9:$I$7853,9,0)</f>
        <v>100000</v>
      </c>
      <c r="M4525" s="18">
        <f>VLOOKUP(A4525,[3]data1683177749303!$A$2:$J$6448,10,0)</f>
        <v>15795.15</v>
      </c>
    </row>
    <row r="4526" spans="1:13" ht="15.75" outlineLevel="1">
      <c r="A4526" s="10">
        <v>1815100438</v>
      </c>
      <c r="B4526" s="11">
        <v>438</v>
      </c>
      <c r="C4526" s="19">
        <v>815100</v>
      </c>
      <c r="D4526" s="13">
        <v>1</v>
      </c>
      <c r="E4526" s="136" t="s">
        <v>3154</v>
      </c>
      <c r="F4526" s="15" t="s">
        <v>2198</v>
      </c>
      <c r="G4526" s="137" t="s">
        <v>3154</v>
      </c>
      <c r="H4526" s="13" t="s">
        <v>31</v>
      </c>
      <c r="I4526" s="126" t="s">
        <v>3154</v>
      </c>
      <c r="J4526" s="126" t="s">
        <v>3154</v>
      </c>
      <c r="K4526" s="17">
        <f>VLOOKUP(A4526,[4]גיליון1!$A$1574:$P$7681,10,0)</f>
        <v>0</v>
      </c>
      <c r="L4526" s="17">
        <f>VLOOKUP(A4526,'[2]2023'!$A$9:$I$7853,9,0)</f>
        <v>0</v>
      </c>
      <c r="M4526" s="18">
        <f>VLOOKUP(A4526,[3]data1683177749303!$A$2:$J$6448,10,0)</f>
        <v>0</v>
      </c>
    </row>
    <row r="4527" spans="1:13" ht="15.75" outlineLevel="1">
      <c r="A4527" s="10">
        <v>1815100441</v>
      </c>
      <c r="B4527" s="11">
        <v>441</v>
      </c>
      <c r="C4527" s="19">
        <v>815100</v>
      </c>
      <c r="D4527" s="13">
        <v>1</v>
      </c>
      <c r="E4527" s="136" t="s">
        <v>3154</v>
      </c>
      <c r="F4527" s="15" t="s">
        <v>2199</v>
      </c>
      <c r="G4527" s="137" t="s">
        <v>3154</v>
      </c>
      <c r="H4527" s="13" t="s">
        <v>34</v>
      </c>
      <c r="I4527" s="126" t="s">
        <v>3154</v>
      </c>
      <c r="J4527" s="126" t="s">
        <v>3154</v>
      </c>
      <c r="K4527" s="17">
        <f>VLOOKUP(A4527,[4]גיליון1!$A$1574:$P$7681,10,0)</f>
        <v>0</v>
      </c>
      <c r="L4527" s="17">
        <f>VLOOKUP(A4527,'[2]2023'!$A$9:$I$7853,9,0)</f>
        <v>0</v>
      </c>
      <c r="M4527" s="18">
        <f>VLOOKUP(A4527,[3]data1683177749303!$A$2:$J$6448,10,0)</f>
        <v>0</v>
      </c>
    </row>
    <row r="4528" spans="1:13" ht="15.75" outlineLevel="1">
      <c r="A4528" s="10">
        <v>1815100471</v>
      </c>
      <c r="B4528" s="11">
        <v>471</v>
      </c>
      <c r="C4528" s="19">
        <v>815100</v>
      </c>
      <c r="D4528" s="13">
        <v>1</v>
      </c>
      <c r="E4528" s="136" t="s">
        <v>3154</v>
      </c>
      <c r="F4528" s="15" t="s">
        <v>87</v>
      </c>
      <c r="G4528" s="137" t="s">
        <v>3154</v>
      </c>
      <c r="H4528" s="13" t="s">
        <v>34</v>
      </c>
      <c r="I4528" s="126" t="s">
        <v>3154</v>
      </c>
      <c r="J4528" s="126" t="s">
        <v>3154</v>
      </c>
      <c r="K4528" s="17">
        <f>VLOOKUP(A4528,[4]גיליון1!$A$1574:$P$7681,10,0)</f>
        <v>0</v>
      </c>
      <c r="L4528" s="17">
        <f>VLOOKUP(A4528,'[2]2023'!$A$9:$I$7853,9,0)</f>
        <v>0</v>
      </c>
      <c r="M4528" s="18">
        <f>VLOOKUP(A4528,[3]data1683177749303!$A$2:$J$6448,10,0)</f>
        <v>0</v>
      </c>
    </row>
    <row r="4529" spans="1:13" ht="15.75" outlineLevel="1">
      <c r="A4529" s="10">
        <v>1815100521</v>
      </c>
      <c r="B4529" s="11">
        <v>521</v>
      </c>
      <c r="C4529" s="19">
        <v>815100</v>
      </c>
      <c r="D4529" s="13">
        <v>1</v>
      </c>
      <c r="E4529" s="136" t="s">
        <v>3154</v>
      </c>
      <c r="F4529" s="15" t="s">
        <v>2200</v>
      </c>
      <c r="G4529" s="137" t="s">
        <v>3154</v>
      </c>
      <c r="H4529" s="13" t="s">
        <v>34</v>
      </c>
      <c r="I4529" s="16">
        <f>K4529/L4529-1</f>
        <v>-9.9999999999999978E-2</v>
      </c>
      <c r="J4529" s="126" t="s">
        <v>3154</v>
      </c>
      <c r="K4529" s="17">
        <f>VLOOKUP(A4529,[4]גיליון1!$A$1574:$P$7681,10,0)</f>
        <v>8100</v>
      </c>
      <c r="L4529" s="17">
        <f>VLOOKUP(A4529,'[2]2023'!$A$9:$I$7853,9,0)</f>
        <v>9000</v>
      </c>
      <c r="M4529" s="18">
        <f>VLOOKUP(A4529,[3]data1683177749303!$A$2:$J$6448,10,0)</f>
        <v>0</v>
      </c>
    </row>
    <row r="4530" spans="1:13" ht="15.75" outlineLevel="1">
      <c r="A4530" s="10">
        <v>1815100550</v>
      </c>
      <c r="B4530" s="11">
        <v>550</v>
      </c>
      <c r="C4530" s="19">
        <v>815100</v>
      </c>
      <c r="D4530" s="13">
        <v>1</v>
      </c>
      <c r="E4530" s="136" t="s">
        <v>3154</v>
      </c>
      <c r="F4530" s="15" t="s">
        <v>2201</v>
      </c>
      <c r="G4530" s="137" t="s">
        <v>3154</v>
      </c>
      <c r="H4530" s="13" t="s">
        <v>34</v>
      </c>
      <c r="I4530" s="16">
        <f>K4530/L4530-1</f>
        <v>-9.9999999999999978E-2</v>
      </c>
      <c r="J4530" s="126" t="s">
        <v>3154</v>
      </c>
      <c r="K4530" s="17">
        <f>VLOOKUP(A4530,[4]גיליון1!$A$1574:$P$7681,10,0)</f>
        <v>17100</v>
      </c>
      <c r="L4530" s="17">
        <f>VLOOKUP(A4530,'[2]2023'!$A$9:$I$7853,9,0)</f>
        <v>19000</v>
      </c>
      <c r="M4530" s="18">
        <f>VLOOKUP(A4530,[3]data1683177749303!$A$2:$J$6448,10,0)</f>
        <v>1234</v>
      </c>
    </row>
    <row r="4531" spans="1:13" ht="15.75" outlineLevel="1">
      <c r="A4531" s="10">
        <v>1815100562</v>
      </c>
      <c r="B4531" s="11">
        <v>562</v>
      </c>
      <c r="C4531" s="19">
        <v>815100</v>
      </c>
      <c r="D4531" s="13">
        <v>1</v>
      </c>
      <c r="E4531" s="136" t="s">
        <v>3154</v>
      </c>
      <c r="F4531" s="15" t="s">
        <v>60</v>
      </c>
      <c r="G4531" s="137" t="s">
        <v>3154</v>
      </c>
      <c r="H4531" s="13" t="s">
        <v>34</v>
      </c>
      <c r="I4531" s="16">
        <f>K4531/L4531-1</f>
        <v>-0.10084033613445376</v>
      </c>
      <c r="J4531" s="126" t="s">
        <v>3154</v>
      </c>
      <c r="K4531" s="17">
        <v>21400</v>
      </c>
      <c r="L4531" s="17">
        <f>VLOOKUP(A4531,'[2]2023'!$A$9:$I$7853,9,0)</f>
        <v>23800</v>
      </c>
      <c r="M4531" s="18">
        <f>VLOOKUP(A4531,[3]data1683177749303!$A$2:$J$6448,10,0)</f>
        <v>0</v>
      </c>
    </row>
    <row r="4532" spans="1:13" ht="15.75" outlineLevel="1">
      <c r="A4532" s="10">
        <v>1815100580</v>
      </c>
      <c r="B4532" s="11">
        <v>580</v>
      </c>
      <c r="C4532" s="19">
        <v>815100</v>
      </c>
      <c r="D4532" s="13">
        <v>1</v>
      </c>
      <c r="E4532" s="136" t="s">
        <v>3154</v>
      </c>
      <c r="F4532" s="15" t="s">
        <v>3146</v>
      </c>
      <c r="G4532" s="137" t="s">
        <v>3154</v>
      </c>
      <c r="H4532" s="13" t="s">
        <v>34</v>
      </c>
      <c r="I4532" s="126" t="s">
        <v>3154</v>
      </c>
      <c r="J4532" s="16" t="s">
        <v>522</v>
      </c>
      <c r="K4532" s="17">
        <f>VLOOKUP(A4532,[4]גיליון1!$A$1574:$P$7681,10,0)</f>
        <v>5000000</v>
      </c>
      <c r="L4532" s="139" t="s">
        <v>3154</v>
      </c>
      <c r="M4532" s="140" t="s">
        <v>3154</v>
      </c>
    </row>
    <row r="4533" spans="1:13" ht="15.75" outlineLevel="1">
      <c r="A4533" s="10">
        <v>1815100710</v>
      </c>
      <c r="B4533" s="11">
        <v>710</v>
      </c>
      <c r="C4533" s="19">
        <v>815100</v>
      </c>
      <c r="D4533" s="13">
        <v>1</v>
      </c>
      <c r="E4533" s="136" t="s">
        <v>3154</v>
      </c>
      <c r="F4533" s="15" t="s">
        <v>62</v>
      </c>
      <c r="G4533" s="137" t="s">
        <v>3154</v>
      </c>
      <c r="H4533" s="13" t="s">
        <v>34</v>
      </c>
      <c r="I4533" s="126" t="s">
        <v>3154</v>
      </c>
      <c r="J4533" s="126" t="s">
        <v>3154</v>
      </c>
      <c r="K4533" s="17">
        <f>VLOOKUP(A4533,[4]גיליון1!$A$1574:$P$7681,10,0)</f>
        <v>0</v>
      </c>
      <c r="L4533" s="17">
        <f>VLOOKUP(A4533,'[2]2023'!$A$9:$I$7853,9,0)</f>
        <v>0</v>
      </c>
      <c r="M4533" s="18">
        <f>VLOOKUP(A4533,[3]data1683177749303!$A$2:$J$6448,10,0)</f>
        <v>0</v>
      </c>
    </row>
    <row r="4534" spans="1:13" ht="15.75" outlineLevel="1">
      <c r="A4534" s="10">
        <v>1815100711</v>
      </c>
      <c r="B4534" s="11">
        <v>711</v>
      </c>
      <c r="C4534" s="19">
        <v>815100</v>
      </c>
      <c r="D4534" s="13">
        <v>1</v>
      </c>
      <c r="E4534" s="136" t="s">
        <v>3154</v>
      </c>
      <c r="F4534" s="15" t="s">
        <v>2202</v>
      </c>
      <c r="G4534" s="137" t="s">
        <v>3154</v>
      </c>
      <c r="H4534" s="13" t="s">
        <v>31</v>
      </c>
      <c r="I4534" s="126" t="s">
        <v>3154</v>
      </c>
      <c r="J4534" s="126" t="s">
        <v>3154</v>
      </c>
      <c r="K4534" s="17">
        <f>VLOOKUP(A4534,[4]גיליון1!$A$1574:$P$7681,10,0)</f>
        <v>0</v>
      </c>
      <c r="L4534" s="17">
        <f>VLOOKUP(A4534,'[2]2023'!$A$9:$I$7853,9,0)</f>
        <v>0</v>
      </c>
      <c r="M4534" s="18">
        <f>VLOOKUP(A4534,[3]data1683177749303!$A$2:$J$6448,10,0)</f>
        <v>0</v>
      </c>
    </row>
    <row r="4535" spans="1:13" ht="15.75" outlineLevel="1">
      <c r="A4535" s="10">
        <v>1815100723</v>
      </c>
      <c r="B4535" s="11">
        <v>723</v>
      </c>
      <c r="C4535" s="19">
        <v>815100</v>
      </c>
      <c r="D4535" s="13">
        <v>1</v>
      </c>
      <c r="E4535" s="136" t="s">
        <v>3154</v>
      </c>
      <c r="F4535" s="15" t="s">
        <v>2203</v>
      </c>
      <c r="G4535" s="137" t="s">
        <v>3154</v>
      </c>
      <c r="H4535" s="13" t="s">
        <v>34</v>
      </c>
      <c r="I4535" s="16">
        <f>K4535/L4535-1</f>
        <v>-9.9999999999999978E-2</v>
      </c>
      <c r="J4535" s="126" t="s">
        <v>3154</v>
      </c>
      <c r="K4535" s="17">
        <f>VLOOKUP(A4535,[4]גיליון1!$A$1574:$P$7681,10,0)</f>
        <v>9000</v>
      </c>
      <c r="L4535" s="17">
        <f>VLOOKUP(A4535,'[2]2023'!$A$9:$I$7853,9,0)</f>
        <v>10000</v>
      </c>
      <c r="M4535" s="18">
        <f>VLOOKUP(A4535,[3]data1683177749303!$A$2:$J$6448,10,0)</f>
        <v>0</v>
      </c>
    </row>
    <row r="4536" spans="1:13" ht="15.75" outlineLevel="1">
      <c r="A4536" s="10">
        <v>1815100751</v>
      </c>
      <c r="B4536" s="11">
        <v>751</v>
      </c>
      <c r="C4536" s="19">
        <v>815100</v>
      </c>
      <c r="D4536" s="13">
        <v>1</v>
      </c>
      <c r="E4536" s="136" t="s">
        <v>3154</v>
      </c>
      <c r="F4536" s="15" t="s">
        <v>2204</v>
      </c>
      <c r="G4536" s="137" t="s">
        <v>3154</v>
      </c>
      <c r="H4536" s="13" t="s">
        <v>34</v>
      </c>
      <c r="I4536" s="126" t="s">
        <v>3154</v>
      </c>
      <c r="J4536" s="126" t="s">
        <v>3154</v>
      </c>
      <c r="K4536" s="17">
        <f>VLOOKUP(A4536,[4]גיליון1!$A$1574:$P$7681,10,0)</f>
        <v>0</v>
      </c>
      <c r="L4536" s="17">
        <f>VLOOKUP(A4536,'[2]2023'!$A$9:$I$7853,9,0)</f>
        <v>0</v>
      </c>
      <c r="M4536" s="18">
        <f>VLOOKUP(A4536,[3]data1683177749303!$A$2:$J$6448,10,0)</f>
        <v>0</v>
      </c>
    </row>
    <row r="4537" spans="1:13" ht="15.75" outlineLevel="1">
      <c r="A4537" s="10">
        <v>1815100753</v>
      </c>
      <c r="B4537" s="11">
        <v>753</v>
      </c>
      <c r="C4537" s="19">
        <v>815100</v>
      </c>
      <c r="D4537" s="13">
        <v>1</v>
      </c>
      <c r="E4537" s="136" t="s">
        <v>3154</v>
      </c>
      <c r="F4537" s="15" t="s">
        <v>2192</v>
      </c>
      <c r="G4537" s="137" t="s">
        <v>3154</v>
      </c>
      <c r="H4537" s="13" t="s">
        <v>31</v>
      </c>
      <c r="I4537" s="16">
        <f>K4537/L4537-1</f>
        <v>-9.9999999999999978E-2</v>
      </c>
      <c r="J4537" s="126" t="s">
        <v>3154</v>
      </c>
      <c r="K4537" s="17">
        <f>VLOOKUP(A4537,[4]גיליון1!$A$1574:$P$7681,10,0)</f>
        <v>90000</v>
      </c>
      <c r="L4537" s="17">
        <f>VLOOKUP(A4537,'[2]2023'!$A$9:$I$7853,9,0)</f>
        <v>100000</v>
      </c>
      <c r="M4537" s="18">
        <f>VLOOKUP(A4537,[3]data1683177749303!$A$2:$J$6448,10,0)</f>
        <v>75255</v>
      </c>
    </row>
    <row r="4538" spans="1:13" ht="15.75" outlineLevel="1">
      <c r="A4538" s="10">
        <v>1815100759</v>
      </c>
      <c r="B4538" s="11">
        <v>759</v>
      </c>
      <c r="C4538" s="19">
        <v>815100</v>
      </c>
      <c r="D4538" s="13">
        <v>1</v>
      </c>
      <c r="E4538" s="136" t="s">
        <v>3154</v>
      </c>
      <c r="F4538" s="15" t="s">
        <v>2205</v>
      </c>
      <c r="G4538" s="137" t="s">
        <v>3154</v>
      </c>
      <c r="H4538" s="13" t="s">
        <v>31</v>
      </c>
      <c r="I4538" s="126" t="s">
        <v>3154</v>
      </c>
      <c r="J4538" s="126" t="s">
        <v>3154</v>
      </c>
      <c r="K4538" s="17">
        <f>VLOOKUP(A4538,[4]גיליון1!$A$1574:$P$7681,10,0)</f>
        <v>0</v>
      </c>
      <c r="L4538" s="17">
        <f>VLOOKUP(A4538,'[2]2023'!$A$9:$I$7853,9,0)</f>
        <v>0</v>
      </c>
      <c r="M4538" s="18">
        <f>VLOOKUP(A4538,[3]data1683177749303!$A$2:$J$6448,10,0)</f>
        <v>0</v>
      </c>
    </row>
    <row r="4539" spans="1:13" ht="15.75" outlineLevel="1">
      <c r="A4539" s="10">
        <v>1815100763</v>
      </c>
      <c r="B4539" s="11">
        <v>763</v>
      </c>
      <c r="C4539" s="19">
        <v>815100</v>
      </c>
      <c r="D4539" s="13">
        <v>1</v>
      </c>
      <c r="E4539" s="136" t="s">
        <v>3154</v>
      </c>
      <c r="F4539" s="15" t="s">
        <v>2206</v>
      </c>
      <c r="G4539" s="137" t="s">
        <v>3154</v>
      </c>
      <c r="H4539" s="13" t="s">
        <v>31</v>
      </c>
      <c r="I4539" s="126" t="s">
        <v>3154</v>
      </c>
      <c r="J4539" s="126" t="s">
        <v>3154</v>
      </c>
      <c r="K4539" s="17">
        <f>VLOOKUP(A4539,[4]גיליון1!$A$1574:$P$7681,10,0)</f>
        <v>0</v>
      </c>
      <c r="L4539" s="17">
        <f>VLOOKUP(A4539,'[2]2023'!$A$9:$I$7853,9,0)</f>
        <v>0</v>
      </c>
      <c r="M4539" s="18">
        <f>VLOOKUP(A4539,[3]data1683177749303!$A$2:$J$6448,10,0)</f>
        <v>0</v>
      </c>
    </row>
    <row r="4540" spans="1:13" ht="15.75" outlineLevel="1">
      <c r="A4540" s="10">
        <v>1815100764</v>
      </c>
      <c r="B4540" s="11">
        <v>764</v>
      </c>
      <c r="C4540" s="19">
        <v>815100</v>
      </c>
      <c r="D4540" s="13">
        <v>1</v>
      </c>
      <c r="E4540" s="136" t="s">
        <v>3154</v>
      </c>
      <c r="F4540" s="15" t="s">
        <v>2207</v>
      </c>
      <c r="G4540" s="137" t="s">
        <v>3154</v>
      </c>
      <c r="H4540" s="13" t="s">
        <v>31</v>
      </c>
      <c r="I4540" s="126" t="s">
        <v>3154</v>
      </c>
      <c r="J4540" s="126" t="s">
        <v>3154</v>
      </c>
      <c r="K4540" s="17">
        <f>VLOOKUP(A4540,[4]גיליון1!$A$1574:$P$7681,10,0)</f>
        <v>0</v>
      </c>
      <c r="L4540" s="17">
        <f>VLOOKUP(A4540,'[2]2023'!$A$9:$I$7853,9,0)</f>
        <v>0</v>
      </c>
      <c r="M4540" s="18">
        <f>VLOOKUP(A4540,[3]data1683177749303!$A$2:$J$6448,10,0)</f>
        <v>0</v>
      </c>
    </row>
    <row r="4541" spans="1:13" ht="15.75" outlineLevel="1">
      <c r="A4541" s="10">
        <v>1815100780</v>
      </c>
      <c r="B4541" s="11">
        <v>780</v>
      </c>
      <c r="C4541" s="19">
        <v>815100</v>
      </c>
      <c r="D4541" s="13">
        <v>1</v>
      </c>
      <c r="E4541" s="136" t="s">
        <v>3154</v>
      </c>
      <c r="F4541" s="15" t="s">
        <v>576</v>
      </c>
      <c r="G4541" s="137" t="s">
        <v>3154</v>
      </c>
      <c r="H4541" s="13" t="s">
        <v>31</v>
      </c>
      <c r="I4541" s="126" t="s">
        <v>3154</v>
      </c>
      <c r="J4541" s="126" t="s">
        <v>3154</v>
      </c>
      <c r="K4541" s="17">
        <f>VLOOKUP(A4541,[4]גיליון1!$A$1574:$P$7681,10,0)</f>
        <v>0</v>
      </c>
      <c r="L4541" s="17">
        <f>VLOOKUP(A4541,'[2]2023'!$A$9:$I$7853,9,0)</f>
        <v>0</v>
      </c>
      <c r="M4541" s="18">
        <f>VLOOKUP(A4541,[3]data1683177749303!$A$2:$J$6448,10,0)</f>
        <v>0</v>
      </c>
    </row>
    <row r="4542" spans="1:13" ht="15.75" outlineLevel="1">
      <c r="A4542" s="10">
        <v>1815100781</v>
      </c>
      <c r="B4542" s="11">
        <v>781</v>
      </c>
      <c r="C4542" s="19">
        <v>815100</v>
      </c>
      <c r="D4542" s="13">
        <v>1</v>
      </c>
      <c r="E4542" s="136" t="s">
        <v>3154</v>
      </c>
      <c r="F4542" s="15" t="s">
        <v>575</v>
      </c>
      <c r="G4542" s="137" t="s">
        <v>3154</v>
      </c>
      <c r="H4542" s="13" t="s">
        <v>34</v>
      </c>
      <c r="I4542" s="126" t="s">
        <v>3154</v>
      </c>
      <c r="J4542" s="126" t="s">
        <v>3154</v>
      </c>
      <c r="K4542" s="17">
        <f>VLOOKUP(A4542,[4]גיליון1!$A$1574:$P$7681,10,0)</f>
        <v>0</v>
      </c>
      <c r="L4542" s="17">
        <f>VLOOKUP(A4542,'[2]2023'!$A$9:$I$7853,9,0)</f>
        <v>0</v>
      </c>
      <c r="M4542" s="18">
        <f>VLOOKUP(A4542,[3]data1683177749303!$A$2:$J$6448,10,0)</f>
        <v>0</v>
      </c>
    </row>
    <row r="4543" spans="1:13" ht="15.75" outlineLevel="1">
      <c r="A4543" s="10">
        <v>1815100782</v>
      </c>
      <c r="B4543" s="11">
        <v>782</v>
      </c>
      <c r="C4543" s="19">
        <v>815100</v>
      </c>
      <c r="D4543" s="13">
        <v>1</v>
      </c>
      <c r="E4543" s="136" t="s">
        <v>3154</v>
      </c>
      <c r="F4543" s="15" t="s">
        <v>2208</v>
      </c>
      <c r="G4543" s="137" t="s">
        <v>3154</v>
      </c>
      <c r="H4543" s="13" t="s">
        <v>31</v>
      </c>
      <c r="I4543" s="126" t="s">
        <v>3154</v>
      </c>
      <c r="J4543" s="126" t="s">
        <v>3154</v>
      </c>
      <c r="K4543" s="17">
        <f>VLOOKUP(A4543,[4]גיליון1!$A$1574:$P$7681,10,0)</f>
        <v>550000</v>
      </c>
      <c r="L4543" s="17">
        <f>VLOOKUP(A4543,'[2]2023'!$A$9:$I$7853,9,0)</f>
        <v>255400</v>
      </c>
      <c r="M4543" s="18">
        <f>VLOOKUP(A4543,[3]data1683177749303!$A$2:$J$6448,10,0)</f>
        <v>552020.94999999995</v>
      </c>
    </row>
    <row r="4544" spans="1:13" ht="15.75" outlineLevel="1">
      <c r="A4544" s="10">
        <v>1815100783</v>
      </c>
      <c r="B4544" s="11">
        <v>783</v>
      </c>
      <c r="C4544" s="19">
        <v>815100</v>
      </c>
      <c r="D4544" s="13">
        <v>1</v>
      </c>
      <c r="E4544" s="136" t="s">
        <v>3154</v>
      </c>
      <c r="F4544" s="15" t="s">
        <v>2209</v>
      </c>
      <c r="G4544" s="137" t="s">
        <v>3154</v>
      </c>
      <c r="H4544" s="13" t="s">
        <v>34</v>
      </c>
      <c r="I4544" s="126" t="s">
        <v>3154</v>
      </c>
      <c r="J4544" s="126" t="s">
        <v>3154</v>
      </c>
      <c r="K4544" s="17">
        <f>VLOOKUP(A4544,[4]גיליון1!$A$1574:$P$7681,10,0)</f>
        <v>0</v>
      </c>
      <c r="L4544" s="17">
        <f>VLOOKUP(A4544,'[2]2023'!$A$9:$I$7853,9,0)</f>
        <v>0</v>
      </c>
      <c r="M4544" s="18">
        <f>VLOOKUP(A4544,[3]data1683177749303!$A$2:$J$6448,10,0)</f>
        <v>0</v>
      </c>
    </row>
    <row r="4545" spans="1:13" ht="15.75" outlineLevel="1">
      <c r="A4545" s="10">
        <v>1815100784</v>
      </c>
      <c r="B4545" s="11">
        <v>784</v>
      </c>
      <c r="C4545" s="19">
        <v>815100</v>
      </c>
      <c r="D4545" s="13">
        <v>1</v>
      </c>
      <c r="E4545" s="136" t="s">
        <v>3154</v>
      </c>
      <c r="F4545" s="48" t="s">
        <v>2210</v>
      </c>
      <c r="G4545" s="165" t="s">
        <v>3154</v>
      </c>
      <c r="H4545" s="13" t="s">
        <v>34</v>
      </c>
      <c r="I4545" s="126" t="s">
        <v>3154</v>
      </c>
      <c r="J4545" s="126" t="s">
        <v>3154</v>
      </c>
      <c r="K4545" s="17">
        <f>VLOOKUP(A4545,[4]גיליון1!$A$1574:$P$7681,10,0)</f>
        <v>0</v>
      </c>
      <c r="L4545" s="17">
        <f>VLOOKUP(A4545,'[2]2023'!$A$9:$I$7853,9,0)</f>
        <v>0</v>
      </c>
      <c r="M4545" s="18">
        <f>VLOOKUP(A4545,[3]data1683177749303!$A$2:$J$6448,10,0)</f>
        <v>0</v>
      </c>
    </row>
    <row r="4546" spans="1:13" ht="15.75" outlineLevel="1">
      <c r="A4546" s="10">
        <v>1815100785</v>
      </c>
      <c r="B4546" s="11">
        <v>785</v>
      </c>
      <c r="C4546" s="19">
        <v>815100</v>
      </c>
      <c r="D4546" s="13">
        <v>1</v>
      </c>
      <c r="E4546" s="136" t="s">
        <v>3154</v>
      </c>
      <c r="F4546" s="15" t="s">
        <v>1913</v>
      </c>
      <c r="G4546" s="137" t="s">
        <v>3154</v>
      </c>
      <c r="H4546" s="13" t="s">
        <v>34</v>
      </c>
      <c r="I4546" s="126" t="s">
        <v>3154</v>
      </c>
      <c r="J4546" s="126" t="s">
        <v>3154</v>
      </c>
      <c r="K4546" s="17">
        <f>VLOOKUP(A4546,[4]גיליון1!$A$1574:$P$7681,10,0)</f>
        <v>0</v>
      </c>
      <c r="L4546" s="17">
        <f>VLOOKUP(A4546,'[2]2023'!$A$9:$I$7853,9,0)</f>
        <v>0</v>
      </c>
      <c r="M4546" s="18">
        <f>VLOOKUP(A4546,[3]data1683177749303!$A$2:$J$6448,10,0)</f>
        <v>0</v>
      </c>
    </row>
    <row r="4547" spans="1:13" ht="15.75" outlineLevel="1">
      <c r="A4547" s="10">
        <v>1815100786</v>
      </c>
      <c r="B4547" s="11">
        <v>786</v>
      </c>
      <c r="C4547" s="19">
        <v>815100</v>
      </c>
      <c r="D4547" s="13">
        <v>1</v>
      </c>
      <c r="E4547" s="136" t="s">
        <v>3154</v>
      </c>
      <c r="F4547" s="15" t="s">
        <v>2211</v>
      </c>
      <c r="G4547" s="137" t="s">
        <v>3154</v>
      </c>
      <c r="H4547" s="13" t="s">
        <v>34</v>
      </c>
      <c r="I4547" s="16">
        <f>K4547/L4547-1</f>
        <v>-9.9999999999999978E-2</v>
      </c>
      <c r="J4547" s="126" t="s">
        <v>3154</v>
      </c>
      <c r="K4547" s="17">
        <f>VLOOKUP(A4547,[4]גיליון1!$A$1574:$P$7681,10,0)</f>
        <v>108000</v>
      </c>
      <c r="L4547" s="17">
        <f>VLOOKUP(A4547,'[2]2023'!$A$9:$I$7853,9,0)</f>
        <v>120000</v>
      </c>
      <c r="M4547" s="18">
        <f>VLOOKUP(A4547,[3]data1683177749303!$A$2:$J$6448,10,0)</f>
        <v>135000</v>
      </c>
    </row>
    <row r="4548" spans="1:13" ht="15.75" outlineLevel="1">
      <c r="A4548" s="10">
        <v>1815100787</v>
      </c>
      <c r="B4548" s="11">
        <v>787</v>
      </c>
      <c r="C4548" s="19">
        <v>815100</v>
      </c>
      <c r="D4548" s="13">
        <v>1</v>
      </c>
      <c r="E4548" s="136" t="s">
        <v>3154</v>
      </c>
      <c r="F4548" s="15" t="s">
        <v>2212</v>
      </c>
      <c r="G4548" s="137" t="s">
        <v>3154</v>
      </c>
      <c r="H4548" s="13" t="s">
        <v>34</v>
      </c>
      <c r="I4548" s="126" t="s">
        <v>3154</v>
      </c>
      <c r="J4548" s="126" t="s">
        <v>3154</v>
      </c>
      <c r="K4548" s="17">
        <f>VLOOKUP(A4548,[4]גיליון1!$A$1574:$P$7681,10,0)</f>
        <v>0</v>
      </c>
      <c r="L4548" s="17">
        <f>VLOOKUP(A4548,'[2]2023'!$A$9:$I$7853,9,0)</f>
        <v>0</v>
      </c>
      <c r="M4548" s="18">
        <f>VLOOKUP(A4548,[3]data1683177749303!$A$2:$J$6448,10,0)</f>
        <v>0</v>
      </c>
    </row>
    <row r="4549" spans="1:13" ht="15.75" outlineLevel="1">
      <c r="A4549" s="10">
        <v>1815100788</v>
      </c>
      <c r="B4549" s="11">
        <v>788</v>
      </c>
      <c r="C4549" s="19">
        <v>815100</v>
      </c>
      <c r="D4549" s="13">
        <v>1</v>
      </c>
      <c r="E4549" s="136" t="s">
        <v>3154</v>
      </c>
      <c r="F4549" s="15" t="s">
        <v>2213</v>
      </c>
      <c r="G4549" s="137" t="s">
        <v>3154</v>
      </c>
      <c r="H4549" s="13" t="s">
        <v>34</v>
      </c>
      <c r="I4549" s="16">
        <f>K4549/L4549-1</f>
        <v>-0.1000460334509744</v>
      </c>
      <c r="J4549" s="126" t="s">
        <v>3154</v>
      </c>
      <c r="K4549" s="17">
        <v>586500</v>
      </c>
      <c r="L4549" s="17">
        <f>VLOOKUP(A4549,'[2]2023'!$A$9:$I$7853,9,0)</f>
        <v>651700</v>
      </c>
      <c r="M4549" s="18">
        <f>VLOOKUP(A4549,[3]data1683177749303!$A$2:$J$6448,10,0)</f>
        <v>551442.07999999996</v>
      </c>
    </row>
    <row r="4550" spans="1:13" ht="15.75" outlineLevel="1">
      <c r="A4550" s="10">
        <v>1815100789</v>
      </c>
      <c r="B4550" s="11">
        <v>789</v>
      </c>
      <c r="C4550" s="19">
        <v>815100</v>
      </c>
      <c r="D4550" s="13">
        <v>1</v>
      </c>
      <c r="E4550" s="136" t="s">
        <v>3154</v>
      </c>
      <c r="F4550" s="15" t="s">
        <v>2214</v>
      </c>
      <c r="G4550" s="137" t="s">
        <v>3154</v>
      </c>
      <c r="H4550" s="13" t="s">
        <v>34</v>
      </c>
      <c r="I4550" s="126" t="s">
        <v>3154</v>
      </c>
      <c r="J4550" s="126" t="s">
        <v>3154</v>
      </c>
      <c r="K4550" s="17">
        <f>VLOOKUP(A4550,[4]גיליון1!$A$1574:$P$7681,10,0)</f>
        <v>0</v>
      </c>
      <c r="L4550" s="17">
        <f>VLOOKUP(A4550,'[2]2023'!$A$9:$I$7853,9,0)</f>
        <v>0</v>
      </c>
      <c r="M4550" s="18">
        <f>VLOOKUP(A4550,[3]data1683177749303!$A$2:$J$6448,10,0)</f>
        <v>0</v>
      </c>
    </row>
    <row r="4551" spans="1:13" ht="15.75" outlineLevel="1">
      <c r="A4551" s="10">
        <v>1815100790</v>
      </c>
      <c r="B4551" s="11">
        <v>790</v>
      </c>
      <c r="C4551" s="19">
        <v>815100</v>
      </c>
      <c r="D4551" s="13">
        <v>1</v>
      </c>
      <c r="E4551" s="136" t="s">
        <v>3154</v>
      </c>
      <c r="F4551" s="48" t="s">
        <v>2215</v>
      </c>
      <c r="G4551" s="165" t="s">
        <v>3154</v>
      </c>
      <c r="H4551" s="13" t="s">
        <v>34</v>
      </c>
      <c r="I4551" s="126" t="s">
        <v>3154</v>
      </c>
      <c r="J4551" s="126" t="s">
        <v>3154</v>
      </c>
      <c r="K4551" s="17">
        <f>VLOOKUP(A4551,[4]גיליון1!$A$1574:$P$7681,10,0)</f>
        <v>0</v>
      </c>
      <c r="L4551" s="17">
        <f>VLOOKUP(A4551,'[2]2023'!$A$9:$I$7853,9,0)</f>
        <v>0</v>
      </c>
      <c r="M4551" s="18">
        <f>VLOOKUP(A4551,[3]data1683177749303!$A$2:$J$6448,10,0)</f>
        <v>0</v>
      </c>
    </row>
    <row r="4552" spans="1:13" ht="15.75" outlineLevel="1">
      <c r="A4552" s="10">
        <v>1815100791</v>
      </c>
      <c r="B4552" s="11">
        <v>791</v>
      </c>
      <c r="C4552" s="19">
        <v>815100</v>
      </c>
      <c r="D4552" s="13">
        <v>1</v>
      </c>
      <c r="E4552" s="136" t="s">
        <v>3154</v>
      </c>
      <c r="F4552" s="15" t="s">
        <v>2216</v>
      </c>
      <c r="G4552" s="137" t="s">
        <v>3154</v>
      </c>
      <c r="H4552" s="13" t="s">
        <v>31</v>
      </c>
      <c r="I4552" s="126" t="s">
        <v>3154</v>
      </c>
      <c r="J4552" s="126" t="s">
        <v>3154</v>
      </c>
      <c r="K4552" s="17">
        <f>VLOOKUP(A4552,[4]גיליון1!$A$1574:$P$7681,10,0)</f>
        <v>0</v>
      </c>
      <c r="L4552" s="17">
        <f>VLOOKUP(A4552,'[2]2023'!$A$9:$I$7853,9,0)</f>
        <v>0</v>
      </c>
      <c r="M4552" s="18">
        <f>VLOOKUP(A4552,[3]data1683177749303!$A$2:$J$6448,10,0)</f>
        <v>0</v>
      </c>
    </row>
    <row r="4553" spans="1:13" ht="15.75" outlineLevel="1">
      <c r="A4553" s="10">
        <v>1815100792</v>
      </c>
      <c r="B4553" s="11">
        <v>792</v>
      </c>
      <c r="C4553" s="19">
        <v>815100</v>
      </c>
      <c r="D4553" s="13">
        <v>1</v>
      </c>
      <c r="E4553" s="136" t="s">
        <v>3154</v>
      </c>
      <c r="F4553" s="15" t="s">
        <v>3144</v>
      </c>
      <c r="G4553" s="137" t="s">
        <v>3154</v>
      </c>
      <c r="H4553" s="13" t="s">
        <v>34</v>
      </c>
      <c r="I4553" s="126" t="s">
        <v>3154</v>
      </c>
      <c r="J4553" s="16" t="s">
        <v>522</v>
      </c>
      <c r="K4553" s="17">
        <f>VLOOKUP(A4553,[4]גיליון1!$A$1574:$P$7681,10,0)</f>
        <v>35000</v>
      </c>
      <c r="L4553" s="139" t="s">
        <v>3154</v>
      </c>
      <c r="M4553" s="140" t="s">
        <v>3154</v>
      </c>
    </row>
    <row r="4554" spans="1:13" ht="15.75" outlineLevel="1">
      <c r="A4554" s="10">
        <v>1815100800</v>
      </c>
      <c r="B4554" s="11">
        <v>800</v>
      </c>
      <c r="C4554" s="19">
        <v>815100</v>
      </c>
      <c r="D4554" s="13">
        <v>1</v>
      </c>
      <c r="E4554" s="136" t="s">
        <v>3154</v>
      </c>
      <c r="F4554" s="15" t="s">
        <v>1411</v>
      </c>
      <c r="G4554" s="137" t="s">
        <v>3154</v>
      </c>
      <c r="H4554" s="13" t="s">
        <v>11</v>
      </c>
      <c r="I4554" s="126" t="s">
        <v>3154</v>
      </c>
      <c r="J4554" s="126" t="s">
        <v>3154</v>
      </c>
      <c r="K4554" s="17">
        <f>VLOOKUP(A4554,[4]גיליון1!$A$1574:$P$7681,10,0)</f>
        <v>0</v>
      </c>
      <c r="L4554" s="17">
        <f>VLOOKUP(A4554,'[2]2023'!$A$9:$I$7853,9,0)</f>
        <v>0</v>
      </c>
      <c r="M4554" s="140" t="s">
        <v>3154</v>
      </c>
    </row>
    <row r="4555" spans="1:13" ht="15.75" outlineLevel="1">
      <c r="A4555" s="10">
        <v>1815100812</v>
      </c>
      <c r="B4555" s="11">
        <v>812</v>
      </c>
      <c r="C4555" s="19">
        <v>815100</v>
      </c>
      <c r="D4555" s="13">
        <v>1</v>
      </c>
      <c r="E4555" s="136" t="s">
        <v>3154</v>
      </c>
      <c r="F4555" s="15" t="s">
        <v>2217</v>
      </c>
      <c r="G4555" s="137" t="s">
        <v>3154</v>
      </c>
      <c r="H4555" s="13" t="s">
        <v>31</v>
      </c>
      <c r="I4555" s="126" t="s">
        <v>3154</v>
      </c>
      <c r="J4555" s="126" t="s">
        <v>3154</v>
      </c>
      <c r="K4555" s="17">
        <f>VLOOKUP(A4555,[4]גיליון1!$A$1574:$P$7681,10,0)</f>
        <v>0</v>
      </c>
      <c r="L4555" s="17">
        <f>VLOOKUP(A4555,'[2]2023'!$A$9:$I$7853,9,0)</f>
        <v>0</v>
      </c>
      <c r="M4555" s="18">
        <f>VLOOKUP(A4555,[3]data1683177749303!$A$2:$J$6448,10,0)</f>
        <v>0</v>
      </c>
    </row>
    <row r="4556" spans="1:13" ht="15.75" outlineLevel="1">
      <c r="A4556" s="10">
        <v>1815100813</v>
      </c>
      <c r="B4556" s="11">
        <v>813</v>
      </c>
      <c r="C4556" s="19">
        <v>815100</v>
      </c>
      <c r="D4556" s="13">
        <v>1</v>
      </c>
      <c r="E4556" s="136" t="s">
        <v>3154</v>
      </c>
      <c r="F4556" s="15" t="s">
        <v>2218</v>
      </c>
      <c r="G4556" s="137" t="s">
        <v>3154</v>
      </c>
      <c r="H4556" s="13" t="s">
        <v>34</v>
      </c>
      <c r="I4556" s="126" t="s">
        <v>3154</v>
      </c>
      <c r="J4556" s="126" t="s">
        <v>3154</v>
      </c>
      <c r="K4556" s="17">
        <f>VLOOKUP(A4556,[4]גיליון1!$A$1574:$P$7681,10,0)</f>
        <v>0</v>
      </c>
      <c r="L4556" s="17">
        <f>VLOOKUP(A4556,'[2]2023'!$A$9:$I$7853,9,0)</f>
        <v>0</v>
      </c>
      <c r="M4556" s="18">
        <f>VLOOKUP(A4556,[3]data1683177749303!$A$2:$J$6448,10,0)</f>
        <v>0</v>
      </c>
    </row>
    <row r="4557" spans="1:13" ht="15.75" outlineLevel="1">
      <c r="A4557" s="10">
        <v>1815100814</v>
      </c>
      <c r="B4557" s="11">
        <v>814</v>
      </c>
      <c r="C4557" s="19">
        <v>815100</v>
      </c>
      <c r="D4557" s="13">
        <v>1</v>
      </c>
      <c r="E4557" s="136" t="s">
        <v>3154</v>
      </c>
      <c r="F4557" s="15" t="s">
        <v>2219</v>
      </c>
      <c r="G4557" s="137" t="s">
        <v>3154</v>
      </c>
      <c r="H4557" s="13" t="s">
        <v>34</v>
      </c>
      <c r="I4557" s="126" t="s">
        <v>3154</v>
      </c>
      <c r="J4557" s="126" t="s">
        <v>3154</v>
      </c>
      <c r="K4557" s="17">
        <f>VLOOKUP(A4557,[4]גיליון1!$A$1574:$P$7681,10,0)</f>
        <v>0</v>
      </c>
      <c r="L4557" s="17">
        <f>VLOOKUP(A4557,'[2]2023'!$A$9:$I$7853,9,0)</f>
        <v>0</v>
      </c>
      <c r="M4557" s="18">
        <f>VLOOKUP(A4557,[3]data1683177749303!$A$2:$J$6448,10,0)</f>
        <v>0</v>
      </c>
    </row>
    <row r="4558" spans="1:13" ht="15.75" outlineLevel="1">
      <c r="A4558" s="10">
        <v>1815100815</v>
      </c>
      <c r="B4558" s="11">
        <v>815</v>
      </c>
      <c r="C4558" s="19">
        <v>815100</v>
      </c>
      <c r="D4558" s="13">
        <v>1</v>
      </c>
      <c r="E4558" s="136" t="s">
        <v>3154</v>
      </c>
      <c r="F4558" s="15" t="s">
        <v>2220</v>
      </c>
      <c r="G4558" s="137" t="s">
        <v>3154</v>
      </c>
      <c r="H4558" s="13" t="s">
        <v>31</v>
      </c>
      <c r="I4558" s="126" t="s">
        <v>3154</v>
      </c>
      <c r="J4558" s="126" t="s">
        <v>3154</v>
      </c>
      <c r="K4558" s="17">
        <f>VLOOKUP(A4558,[4]גיליון1!$A$1574:$P$7681,10,0)</f>
        <v>0</v>
      </c>
      <c r="L4558" s="17">
        <f>VLOOKUP(A4558,'[2]2023'!$A$9:$I$7853,9,0)</f>
        <v>0</v>
      </c>
      <c r="M4558" s="18">
        <f>VLOOKUP(A4558,[3]data1683177749303!$A$2:$J$6448,10,0)</f>
        <v>0</v>
      </c>
    </row>
    <row r="4559" spans="1:13" ht="15.75" outlineLevel="1">
      <c r="A4559" s="10">
        <v>1815100817</v>
      </c>
      <c r="B4559" s="11">
        <v>817</v>
      </c>
      <c r="C4559" s="19">
        <v>815100</v>
      </c>
      <c r="D4559" s="13">
        <v>1</v>
      </c>
      <c r="E4559" s="136" t="s">
        <v>3154</v>
      </c>
      <c r="F4559" s="15" t="s">
        <v>2221</v>
      </c>
      <c r="G4559" s="137" t="s">
        <v>3154</v>
      </c>
      <c r="H4559" s="13" t="s">
        <v>31</v>
      </c>
      <c r="I4559" s="126" t="s">
        <v>3154</v>
      </c>
      <c r="J4559" s="126" t="s">
        <v>3154</v>
      </c>
      <c r="K4559" s="17">
        <f>VLOOKUP(A4559,[4]גיליון1!$A$1574:$P$7681,10,0)</f>
        <v>0</v>
      </c>
      <c r="L4559" s="17">
        <f>VLOOKUP(A4559,'[2]2023'!$A$9:$I$7853,9,0)</f>
        <v>0</v>
      </c>
      <c r="M4559" s="18">
        <f>VLOOKUP(A4559,[3]data1683177749303!$A$2:$J$6448,10,0)</f>
        <v>0</v>
      </c>
    </row>
    <row r="4560" spans="1:13" ht="15.75" outlineLevel="1">
      <c r="A4560" s="10">
        <v>1815100818</v>
      </c>
      <c r="B4560" s="11">
        <v>818</v>
      </c>
      <c r="C4560" s="19">
        <v>815100</v>
      </c>
      <c r="D4560" s="13">
        <v>1</v>
      </c>
      <c r="E4560" s="136" t="s">
        <v>3154</v>
      </c>
      <c r="F4560" s="15" t="s">
        <v>2222</v>
      </c>
      <c r="G4560" s="137" t="s">
        <v>3154</v>
      </c>
      <c r="H4560" s="13" t="s">
        <v>31</v>
      </c>
      <c r="I4560" s="126" t="s">
        <v>3154</v>
      </c>
      <c r="J4560" s="126" t="s">
        <v>3154</v>
      </c>
      <c r="K4560" s="17">
        <f>VLOOKUP(A4560,[4]גיליון1!$A$1574:$P$7681,10,0)</f>
        <v>0</v>
      </c>
      <c r="L4560" s="17">
        <f>VLOOKUP(A4560,'[2]2023'!$A$9:$I$7853,9,0)</f>
        <v>0</v>
      </c>
      <c r="M4560" s="18">
        <f>VLOOKUP(A4560,[3]data1683177749303!$A$2:$J$6448,10,0)</f>
        <v>0</v>
      </c>
    </row>
    <row r="4561" spans="1:13" ht="15.75" outlineLevel="1">
      <c r="A4561" s="10">
        <v>1815100930</v>
      </c>
      <c r="B4561" s="11">
        <v>930</v>
      </c>
      <c r="C4561" s="19">
        <v>815100</v>
      </c>
      <c r="D4561" s="13">
        <v>1</v>
      </c>
      <c r="E4561" s="136" t="s">
        <v>3154</v>
      </c>
      <c r="F4561" s="48" t="s">
        <v>2223</v>
      </c>
      <c r="G4561" s="165" t="s">
        <v>3154</v>
      </c>
      <c r="H4561" s="13" t="s">
        <v>34</v>
      </c>
      <c r="I4561" s="126" t="s">
        <v>3154</v>
      </c>
      <c r="J4561" s="126" t="s">
        <v>3154</v>
      </c>
      <c r="K4561" s="17">
        <f>VLOOKUP(A4561,[4]גיליון1!$A$1574:$P$7681,10,0)</f>
        <v>10000</v>
      </c>
      <c r="L4561" s="17">
        <f>VLOOKUP(A4561,'[2]2023'!$A$9:$I$7853,9,0)</f>
        <v>0</v>
      </c>
      <c r="M4561" s="18">
        <f>VLOOKUP(A4561,[3]data1683177749303!$A$2:$J$6448,10,0)</f>
        <v>0</v>
      </c>
    </row>
    <row r="4562" spans="1:13" s="97" customFormat="1" ht="15.75" outlineLevel="1">
      <c r="A4562" s="10">
        <v>1815100960</v>
      </c>
      <c r="B4562" s="11">
        <v>960</v>
      </c>
      <c r="C4562" s="19">
        <v>815100</v>
      </c>
      <c r="D4562" s="13">
        <v>1</v>
      </c>
      <c r="E4562" s="136" t="s">
        <v>3154</v>
      </c>
      <c r="F4562" s="48" t="s">
        <v>572</v>
      </c>
      <c r="G4562" s="165" t="s">
        <v>3154</v>
      </c>
      <c r="H4562" s="13" t="s">
        <v>34</v>
      </c>
      <c r="I4562" s="16">
        <f>K4562/L4562-1</f>
        <v>-0.28947368421052633</v>
      </c>
      <c r="J4562" s="126" t="s">
        <v>3154</v>
      </c>
      <c r="K4562" s="17">
        <f>VLOOKUP(A4562,[4]גיליון1!$A$1574:$P$7681,10,0)</f>
        <v>270000</v>
      </c>
      <c r="L4562" s="17">
        <f>VLOOKUP(A4562,'[2]2023'!$A$9:$I$7853,9,0)</f>
        <v>380000</v>
      </c>
      <c r="M4562" s="18">
        <f>VLOOKUP(A4562,[3]data1683177749303!$A$2:$J$6448,10,0)</f>
        <v>57677</v>
      </c>
    </row>
    <row r="4563" spans="1:13" s="97" customFormat="1" ht="15.75" outlineLevel="1">
      <c r="A4563" s="10">
        <v>1815100961</v>
      </c>
      <c r="B4563" s="11">
        <v>961</v>
      </c>
      <c r="C4563" s="19">
        <v>815100</v>
      </c>
      <c r="D4563" s="13">
        <v>1</v>
      </c>
      <c r="E4563" s="136" t="s">
        <v>3154</v>
      </c>
      <c r="F4563" s="48" t="s">
        <v>2224</v>
      </c>
      <c r="G4563" s="165" t="s">
        <v>3154</v>
      </c>
      <c r="H4563" s="13" t="s">
        <v>34</v>
      </c>
      <c r="I4563" s="16">
        <f>K4563/L4563-1</f>
        <v>-9.9999999999988987E-5</v>
      </c>
      <c r="J4563" s="139" t="s">
        <v>3154</v>
      </c>
      <c r="K4563" s="17">
        <f>VLOOKUP(A4563,[4]גיליון1!$A$1574:$P$7681,10,0)</f>
        <v>1999800</v>
      </c>
      <c r="L4563" s="17">
        <f>VLOOKUP(A4563,'[2]2023'!$A$9:$I$7853,9,0)</f>
        <v>2000000</v>
      </c>
      <c r="M4563" s="18">
        <f>VLOOKUP(A4563,[3]data1683177749303!$A$2:$J$6448,10,0)</f>
        <v>0</v>
      </c>
    </row>
    <row r="4564" spans="1:13" ht="15.75" outlineLevel="1">
      <c r="A4564" s="10">
        <v>1815100962</v>
      </c>
      <c r="B4564" s="11">
        <v>962</v>
      </c>
      <c r="C4564" s="19">
        <v>815100</v>
      </c>
      <c r="D4564" s="13">
        <v>1</v>
      </c>
      <c r="E4564" s="136" t="s">
        <v>3154</v>
      </c>
      <c r="F4564" s="15" t="s">
        <v>79</v>
      </c>
      <c r="G4564" s="137" t="s">
        <v>3154</v>
      </c>
      <c r="H4564" s="13" t="s">
        <v>34</v>
      </c>
      <c r="I4564" s="126" t="s">
        <v>3154</v>
      </c>
      <c r="J4564" s="126" t="s">
        <v>3154</v>
      </c>
      <c r="K4564" s="17">
        <f>VLOOKUP(A4564,[4]גיליון1!$A$1574:$P$7681,10,0)</f>
        <v>0</v>
      </c>
      <c r="L4564" s="17">
        <f>VLOOKUP(A4564,'[2]2023'!$A$9:$I$7853,9,0)</f>
        <v>0</v>
      </c>
      <c r="M4564" s="18">
        <f>VLOOKUP(A4564,[3]data1683177749303!$A$2:$J$6448,10,0)</f>
        <v>0</v>
      </c>
    </row>
    <row r="4565" spans="1:13" ht="15.75" outlineLevel="1">
      <c r="A4565" s="10">
        <v>1815100980</v>
      </c>
      <c r="B4565" s="11">
        <v>980</v>
      </c>
      <c r="C4565" s="19">
        <v>815100</v>
      </c>
      <c r="D4565" s="13">
        <v>1</v>
      </c>
      <c r="E4565" s="136" t="s">
        <v>3154</v>
      </c>
      <c r="F4565" s="15" t="s">
        <v>2225</v>
      </c>
      <c r="G4565" s="137" t="s">
        <v>3154</v>
      </c>
      <c r="H4565" s="13" t="s">
        <v>31</v>
      </c>
      <c r="I4565" s="16">
        <f>K4565/L4565-1</f>
        <v>-9.9863667348329965E-2</v>
      </c>
      <c r="J4565" s="126" t="s">
        <v>3154</v>
      </c>
      <c r="K4565" s="17">
        <v>264100</v>
      </c>
      <c r="L4565" s="17">
        <f>VLOOKUP(A4565,'[2]2023'!$A$9:$I$7853,9,0)</f>
        <v>293400</v>
      </c>
      <c r="M4565" s="18">
        <f>VLOOKUP(A4565,[3]data1683177749303!$A$2:$J$6448,10,0)</f>
        <v>293400</v>
      </c>
    </row>
    <row r="4566" spans="1:13" ht="15.75" outlineLevel="1">
      <c r="A4566" s="10">
        <v>1815100981</v>
      </c>
      <c r="B4566" s="11">
        <v>981</v>
      </c>
      <c r="C4566" s="19">
        <v>815100</v>
      </c>
      <c r="D4566" s="13">
        <v>1</v>
      </c>
      <c r="E4566" s="136" t="s">
        <v>3154</v>
      </c>
      <c r="F4566" s="15" t="s">
        <v>2226</v>
      </c>
      <c r="G4566" s="137" t="s">
        <v>3154</v>
      </c>
      <c r="H4566" s="13" t="s">
        <v>34</v>
      </c>
      <c r="I4566" s="16">
        <f>K4566/L4566-1</f>
        <v>-9.9667774086378724E-2</v>
      </c>
      <c r="J4566" s="126" t="s">
        <v>3154</v>
      </c>
      <c r="K4566" s="17">
        <v>81300</v>
      </c>
      <c r="L4566" s="17">
        <f>VLOOKUP(A4566,'[2]2023'!$A$9:$I$7853,9,0)</f>
        <v>90300</v>
      </c>
      <c r="M4566" s="18">
        <f>VLOOKUP(A4566,[3]data1683177749303!$A$2:$J$6448,10,0)</f>
        <v>87121</v>
      </c>
    </row>
    <row r="4567" spans="1:13" ht="15.75" outlineLevel="1">
      <c r="A4567" s="10">
        <v>1815100982</v>
      </c>
      <c r="B4567" s="11">
        <v>982</v>
      </c>
      <c r="C4567" s="19">
        <v>815100</v>
      </c>
      <c r="D4567" s="13">
        <v>1</v>
      </c>
      <c r="E4567" s="136" t="s">
        <v>3154</v>
      </c>
      <c r="F4567" s="15" t="s">
        <v>2227</v>
      </c>
      <c r="G4567" s="137" t="s">
        <v>3154</v>
      </c>
      <c r="H4567" s="13" t="s">
        <v>34</v>
      </c>
      <c r="I4567" s="16">
        <f>K4567/L4567-1</f>
        <v>-9.9916036943744735E-2</v>
      </c>
      <c r="J4567" s="126" t="s">
        <v>3154</v>
      </c>
      <c r="K4567" s="17">
        <v>107200</v>
      </c>
      <c r="L4567" s="17">
        <f>VLOOKUP(A4567,'[2]2023'!$A$9:$I$7853,9,0)</f>
        <v>119100</v>
      </c>
      <c r="M4567" s="18">
        <f>VLOOKUP(A4567,[3]data1683177749303!$A$2:$J$6448,10,0)</f>
        <v>50000</v>
      </c>
    </row>
    <row r="4568" spans="1:13" ht="15.75" outlineLevel="1">
      <c r="A4568" s="10">
        <v>1815100983</v>
      </c>
      <c r="B4568" s="11">
        <v>983</v>
      </c>
      <c r="C4568" s="19">
        <v>815100</v>
      </c>
      <c r="D4568" s="13">
        <v>1</v>
      </c>
      <c r="E4568" s="136" t="s">
        <v>3154</v>
      </c>
      <c r="F4568" s="15" t="s">
        <v>566</v>
      </c>
      <c r="G4568" s="137" t="s">
        <v>3154</v>
      </c>
      <c r="H4568" s="13" t="s">
        <v>34</v>
      </c>
      <c r="I4568" s="16">
        <f>K4568/L4568-1</f>
        <v>-1</v>
      </c>
      <c r="J4568" s="126" t="s">
        <v>3154</v>
      </c>
      <c r="K4568" s="17">
        <f>VLOOKUP(A4568,[4]גיליון1!$A$1574:$P$7681,10,0)</f>
        <v>0</v>
      </c>
      <c r="L4568" s="17">
        <f>VLOOKUP(A4568,'[2]2023'!$A$9:$I$7853,9,0)</f>
        <v>10000</v>
      </c>
      <c r="M4568" s="18">
        <f>VLOOKUP(A4568,[3]data1683177749303!$A$2:$J$6448,10,0)</f>
        <v>0</v>
      </c>
    </row>
    <row r="4569" spans="1:13" ht="16.5" thickBot="1">
      <c r="A4569" s="10">
        <v>1815100988</v>
      </c>
      <c r="B4569" s="11">
        <v>988</v>
      </c>
      <c r="C4569" s="19">
        <v>815100</v>
      </c>
      <c r="D4569" s="13">
        <v>1</v>
      </c>
      <c r="E4569" s="136" t="s">
        <v>3154</v>
      </c>
      <c r="F4569" s="15" t="s">
        <v>2228</v>
      </c>
      <c r="G4569" s="137" t="s">
        <v>3154</v>
      </c>
      <c r="H4569" s="13" t="s">
        <v>34</v>
      </c>
      <c r="I4569" s="126" t="s">
        <v>3154</v>
      </c>
      <c r="J4569" s="126" t="s">
        <v>3154</v>
      </c>
      <c r="K4569" s="17">
        <f>VLOOKUP(A4569,[4]גיליון1!$A$1574:$P$7681,10,0)</f>
        <v>0</v>
      </c>
      <c r="L4569" s="17">
        <f>VLOOKUP(A4569,'[2]2023'!$A$9:$I$7853,9,0)</f>
        <v>0</v>
      </c>
      <c r="M4569" s="18">
        <f>VLOOKUP(A4569,[3]data1683177749303!$A$2:$J$6448,10,0)</f>
        <v>0</v>
      </c>
    </row>
    <row r="4570" spans="1:13" ht="16.5" outlineLevel="1" thickBot="1">
      <c r="A4570" s="125" t="s">
        <v>3154</v>
      </c>
      <c r="B4570" s="25" t="s">
        <v>2229</v>
      </c>
      <c r="C4570" s="146" t="s">
        <v>3154</v>
      </c>
      <c r="D4570" s="146" t="s">
        <v>3154</v>
      </c>
      <c r="E4570" s="147" t="s">
        <v>3154</v>
      </c>
      <c r="F4570" s="28" t="s">
        <v>565</v>
      </c>
      <c r="G4570" s="153" t="s">
        <v>3154</v>
      </c>
      <c r="H4570" s="146" t="s">
        <v>3154</v>
      </c>
      <c r="I4570" s="29">
        <f>K4570/L4570-1</f>
        <v>1.006599629014937</v>
      </c>
      <c r="J4570" s="127" t="s">
        <v>3154</v>
      </c>
      <c r="K4570" s="37">
        <f t="shared" ref="K4570:M4570" si="227">SUBTOTAL(9,K4502:K4569)</f>
        <v>10276800</v>
      </c>
      <c r="L4570" s="37">
        <f t="shared" si="227"/>
        <v>5121500</v>
      </c>
      <c r="M4570" s="38">
        <f t="shared" si="227"/>
        <v>2608754.56</v>
      </c>
    </row>
    <row r="4571" spans="1:13" ht="15.75" outlineLevel="1">
      <c r="A4571" s="10">
        <v>18151100</v>
      </c>
      <c r="B4571" s="11">
        <v>0</v>
      </c>
      <c r="C4571" s="19">
        <v>815110</v>
      </c>
      <c r="D4571" s="13">
        <v>1</v>
      </c>
      <c r="E4571" s="136" t="s">
        <v>3154</v>
      </c>
      <c r="F4571" s="48" t="s">
        <v>579</v>
      </c>
      <c r="G4571" s="165" t="s">
        <v>3154</v>
      </c>
      <c r="H4571" s="13" t="s">
        <v>11</v>
      </c>
      <c r="I4571" s="126" t="s">
        <v>3154</v>
      </c>
      <c r="J4571" s="142" t="s">
        <v>3154</v>
      </c>
      <c r="K4571" s="17">
        <f>VLOOKUP(A4571,[4]גיליון1!$A$1574:$P$7681,10,0)</f>
        <v>0</v>
      </c>
      <c r="L4571" s="139" t="s">
        <v>3154</v>
      </c>
      <c r="M4571" s="140" t="s">
        <v>3154</v>
      </c>
    </row>
    <row r="4572" spans="1:13" ht="15.75" outlineLevel="1">
      <c r="A4572" s="10">
        <v>1815110118</v>
      </c>
      <c r="B4572" s="11">
        <v>118</v>
      </c>
      <c r="C4572" s="19">
        <v>815110</v>
      </c>
      <c r="D4572" s="13">
        <v>1</v>
      </c>
      <c r="E4572" s="136" t="s">
        <v>3154</v>
      </c>
      <c r="F4572" s="15" t="s">
        <v>2230</v>
      </c>
      <c r="G4572" s="137" t="s">
        <v>3154</v>
      </c>
      <c r="H4572" s="13" t="s">
        <v>20</v>
      </c>
      <c r="I4572" s="126" t="s">
        <v>3154</v>
      </c>
      <c r="J4572" s="126" t="s">
        <v>3154</v>
      </c>
      <c r="K4572" s="17">
        <f>VLOOKUP(A4572,[4]גיליון1!$A$1574:$P$7681,10,0)</f>
        <v>0</v>
      </c>
      <c r="L4572" s="17">
        <f>VLOOKUP(A4572,'[2]2023'!$A$9:$I$7853,9,0)</f>
        <v>0</v>
      </c>
      <c r="M4572" s="18">
        <f>VLOOKUP(A4572,[3]data1683177749303!$A$2:$J$6448,10,0)</f>
        <v>0</v>
      </c>
    </row>
    <row r="4573" spans="1:13" ht="15.75" outlineLevel="1">
      <c r="A4573" s="10">
        <v>1815110211</v>
      </c>
      <c r="B4573" s="11">
        <v>211</v>
      </c>
      <c r="C4573" s="19">
        <v>815110</v>
      </c>
      <c r="D4573" s="13">
        <v>1</v>
      </c>
      <c r="E4573" s="136" t="s">
        <v>3154</v>
      </c>
      <c r="F4573" s="15" t="s">
        <v>2231</v>
      </c>
      <c r="G4573" s="137" t="s">
        <v>3154</v>
      </c>
      <c r="H4573" s="13" t="s">
        <v>20</v>
      </c>
      <c r="I4573" s="126" t="s">
        <v>3154</v>
      </c>
      <c r="J4573" s="126" t="s">
        <v>3154</v>
      </c>
      <c r="K4573" s="17">
        <f>VLOOKUP(A4573,[4]גיליון1!$A$1574:$P$7681,10,0)</f>
        <v>0</v>
      </c>
      <c r="L4573" s="17">
        <f>VLOOKUP(A4573,'[2]2023'!$A$9:$I$7853,9,0)</f>
        <v>0</v>
      </c>
      <c r="M4573" s="18">
        <f>VLOOKUP(A4573,[3]data1683177749303!$A$2:$J$6448,10,0)</f>
        <v>60.61</v>
      </c>
    </row>
    <row r="4574" spans="1:13" ht="15.75" outlineLevel="1">
      <c r="A4574" s="10">
        <v>1815110212</v>
      </c>
      <c r="B4574" s="11">
        <v>212</v>
      </c>
      <c r="C4574" s="19">
        <v>815110</v>
      </c>
      <c r="D4574" s="13">
        <v>1</v>
      </c>
      <c r="E4574" s="136" t="s">
        <v>3154</v>
      </c>
      <c r="F4574" s="15" t="s">
        <v>2232</v>
      </c>
      <c r="G4574" s="137" t="s">
        <v>3154</v>
      </c>
      <c r="H4574" s="13" t="s">
        <v>20</v>
      </c>
      <c r="I4574" s="126" t="s">
        <v>3154</v>
      </c>
      <c r="J4574" s="126" t="s">
        <v>3154</v>
      </c>
      <c r="K4574" s="17">
        <f>VLOOKUP(A4574,[4]גיליון1!$A$1574:$P$7681,10,0)</f>
        <v>0</v>
      </c>
      <c r="L4574" s="17">
        <f>VLOOKUP(A4574,'[2]2023'!$A$9:$I$7853,9,0)</f>
        <v>0</v>
      </c>
      <c r="M4574" s="18">
        <f>VLOOKUP(A4574,[3]data1683177749303!$A$2:$J$6448,10,0)</f>
        <v>0</v>
      </c>
    </row>
    <row r="4575" spans="1:13" ht="15.75" outlineLevel="1">
      <c r="A4575" s="10">
        <v>1815110213</v>
      </c>
      <c r="B4575" s="11">
        <v>213</v>
      </c>
      <c r="C4575" s="19">
        <v>815110</v>
      </c>
      <c r="D4575" s="13">
        <v>1</v>
      </c>
      <c r="E4575" s="136" t="s">
        <v>3154</v>
      </c>
      <c r="F4575" s="15" t="s">
        <v>2233</v>
      </c>
      <c r="G4575" s="137" t="s">
        <v>3154</v>
      </c>
      <c r="H4575" s="13" t="s">
        <v>20</v>
      </c>
      <c r="I4575" s="16">
        <f>K4575/L4575-1</f>
        <v>0</v>
      </c>
      <c r="J4575" s="126" t="s">
        <v>3154</v>
      </c>
      <c r="K4575" s="17">
        <f>VLOOKUP(A4575,[4]גיליון1!$A$1574:$P$7681,10,0)</f>
        <v>100000</v>
      </c>
      <c r="L4575" s="17">
        <f>VLOOKUP(A4575,'[2]2023'!$A$9:$I$7853,9,0)</f>
        <v>100000</v>
      </c>
      <c r="M4575" s="18">
        <f>VLOOKUP(A4575,[3]data1683177749303!$A$2:$J$6448,10,0)</f>
        <v>31629.439999999999</v>
      </c>
    </row>
    <row r="4576" spans="1:13" ht="15.75" outlineLevel="1">
      <c r="A4576" s="10">
        <v>1815110214</v>
      </c>
      <c r="B4576" s="11">
        <v>214</v>
      </c>
      <c r="C4576" s="19">
        <v>815110</v>
      </c>
      <c r="D4576" s="13">
        <v>1</v>
      </c>
      <c r="E4576" s="136" t="s">
        <v>3154</v>
      </c>
      <c r="F4576" s="15" t="s">
        <v>2234</v>
      </c>
      <c r="G4576" s="137" t="s">
        <v>3154</v>
      </c>
      <c r="H4576" s="13" t="s">
        <v>20</v>
      </c>
      <c r="I4576" s="126" t="s">
        <v>3154</v>
      </c>
      <c r="J4576" s="126" t="s">
        <v>3154</v>
      </c>
      <c r="K4576" s="17">
        <f>VLOOKUP(A4576,[4]גיליון1!$A$1574:$P$7681,10,0)</f>
        <v>0</v>
      </c>
      <c r="L4576" s="17">
        <f>VLOOKUP(A4576,'[2]2023'!$A$9:$I$7853,9,0)</f>
        <v>0</v>
      </c>
      <c r="M4576" s="18">
        <f>VLOOKUP(A4576,[3]data1683177749303!$A$2:$J$6448,10,0)</f>
        <v>0</v>
      </c>
    </row>
    <row r="4577" spans="1:13" ht="15.75" outlineLevel="1">
      <c r="A4577" s="10">
        <v>1815110215</v>
      </c>
      <c r="B4577" s="11">
        <v>215</v>
      </c>
      <c r="C4577" s="19">
        <v>815110</v>
      </c>
      <c r="D4577" s="13">
        <v>1</v>
      </c>
      <c r="E4577" s="136" t="s">
        <v>3154</v>
      </c>
      <c r="F4577" s="15" t="s">
        <v>2235</v>
      </c>
      <c r="G4577" s="137" t="s">
        <v>3154</v>
      </c>
      <c r="H4577" s="13" t="s">
        <v>20</v>
      </c>
      <c r="I4577" s="126" t="s">
        <v>3154</v>
      </c>
      <c r="J4577" s="126" t="s">
        <v>3154</v>
      </c>
      <c r="K4577" s="17">
        <f>VLOOKUP(A4577,[4]גיליון1!$A$1574:$P$7681,10,0)</f>
        <v>0</v>
      </c>
      <c r="L4577" s="17">
        <f>VLOOKUP(A4577,'[2]2023'!$A$9:$I$7853,9,0)</f>
        <v>0</v>
      </c>
      <c r="M4577" s="18">
        <f>VLOOKUP(A4577,[3]data1683177749303!$A$2:$J$6448,10,0)</f>
        <v>0</v>
      </c>
    </row>
    <row r="4578" spans="1:13" ht="15.75" outlineLevel="1">
      <c r="A4578" s="10">
        <v>1815110216</v>
      </c>
      <c r="B4578" s="11">
        <v>216</v>
      </c>
      <c r="C4578" s="19">
        <v>815110</v>
      </c>
      <c r="D4578" s="13">
        <v>1</v>
      </c>
      <c r="E4578" s="136" t="s">
        <v>3154</v>
      </c>
      <c r="F4578" s="15" t="s">
        <v>2236</v>
      </c>
      <c r="G4578" s="137" t="s">
        <v>3154</v>
      </c>
      <c r="H4578" s="13" t="s">
        <v>20</v>
      </c>
      <c r="I4578" s="126" t="s">
        <v>3154</v>
      </c>
      <c r="J4578" s="126" t="s">
        <v>3154</v>
      </c>
      <c r="K4578" s="17">
        <f>VLOOKUP(A4578,[4]גיליון1!$A$1574:$P$7681,10,0)</f>
        <v>0</v>
      </c>
      <c r="L4578" s="17">
        <f>VLOOKUP(A4578,'[2]2023'!$A$9:$I$7853,9,0)</f>
        <v>0</v>
      </c>
      <c r="M4578" s="18">
        <f>VLOOKUP(A4578,[3]data1683177749303!$A$2:$J$6448,10,0)</f>
        <v>0</v>
      </c>
    </row>
    <row r="4579" spans="1:13" ht="15.75" outlineLevel="1">
      <c r="A4579" s="10">
        <v>1815110780</v>
      </c>
      <c r="B4579" s="11">
        <v>780</v>
      </c>
      <c r="C4579" s="19">
        <v>815110</v>
      </c>
      <c r="D4579" s="13">
        <v>1</v>
      </c>
      <c r="E4579" s="136" t="s">
        <v>3154</v>
      </c>
      <c r="F4579" s="15" t="s">
        <v>2237</v>
      </c>
      <c r="G4579" s="137" t="s">
        <v>3154</v>
      </c>
      <c r="H4579" s="13" t="s">
        <v>34</v>
      </c>
      <c r="I4579" s="16">
        <f>K4579/L4579-1</f>
        <v>0</v>
      </c>
      <c r="J4579" s="126" t="s">
        <v>3154</v>
      </c>
      <c r="K4579" s="17">
        <f>VLOOKUP(A4579,[4]גיליון1!$A$1574:$P$7681,10,0)</f>
        <v>20000</v>
      </c>
      <c r="L4579" s="17">
        <f>VLOOKUP(A4579,'[2]2023'!$A$9:$I$7853,9,0)</f>
        <v>20000</v>
      </c>
      <c r="M4579" s="18">
        <f>VLOOKUP(A4579,[3]data1683177749303!$A$2:$J$6448,10,0)</f>
        <v>0</v>
      </c>
    </row>
    <row r="4580" spans="1:13" ht="16.5" thickBot="1">
      <c r="A4580" s="10">
        <v>1815110788</v>
      </c>
      <c r="B4580" s="11">
        <v>788</v>
      </c>
      <c r="C4580" s="19">
        <v>815110</v>
      </c>
      <c r="D4580" s="13">
        <v>1</v>
      </c>
      <c r="E4580" s="136" t="s">
        <v>3154</v>
      </c>
      <c r="F4580" s="15" t="s">
        <v>2238</v>
      </c>
      <c r="G4580" s="137" t="s">
        <v>3154</v>
      </c>
      <c r="H4580" s="13" t="s">
        <v>34</v>
      </c>
      <c r="I4580" s="126" t="s">
        <v>3154</v>
      </c>
      <c r="J4580" s="126" t="s">
        <v>3154</v>
      </c>
      <c r="K4580" s="17">
        <f>VLOOKUP(A4580,[4]גיליון1!$A$1574:$P$7681,10,0)</f>
        <v>0</v>
      </c>
      <c r="L4580" s="17">
        <f>VLOOKUP(A4580,'[2]2023'!$A$9:$I$7853,9,0)</f>
        <v>0</v>
      </c>
      <c r="M4580" s="18">
        <f>VLOOKUP(A4580,[3]data1683177749303!$A$2:$J$6448,10,0)</f>
        <v>0</v>
      </c>
    </row>
    <row r="4581" spans="1:13" ht="16.5" outlineLevel="1" thickBot="1">
      <c r="A4581" s="125" t="s">
        <v>3154</v>
      </c>
      <c r="B4581" s="52" t="s">
        <v>2239</v>
      </c>
      <c r="C4581" s="146" t="s">
        <v>3154</v>
      </c>
      <c r="D4581" s="146" t="s">
        <v>3154</v>
      </c>
      <c r="E4581" s="147" t="s">
        <v>3154</v>
      </c>
      <c r="F4581" s="28" t="s">
        <v>579</v>
      </c>
      <c r="G4581" s="153" t="s">
        <v>3154</v>
      </c>
      <c r="H4581" s="146" t="s">
        <v>3154</v>
      </c>
      <c r="I4581" s="29">
        <f>K4581/L4581-1</f>
        <v>0</v>
      </c>
      <c r="J4581" s="127" t="s">
        <v>3154</v>
      </c>
      <c r="K4581" s="37">
        <f t="shared" ref="K4581:M4581" si="228">SUBTOTAL(9,K4572:K4580)</f>
        <v>120000</v>
      </c>
      <c r="L4581" s="37">
        <f t="shared" si="228"/>
        <v>120000</v>
      </c>
      <c r="M4581" s="38">
        <f t="shared" si="228"/>
        <v>31690.05</v>
      </c>
    </row>
    <row r="4582" spans="1:13" ht="15.75" outlineLevel="1">
      <c r="A4582" s="10">
        <v>18151200</v>
      </c>
      <c r="B4582" s="32">
        <v>0</v>
      </c>
      <c r="C4582" s="49">
        <v>815120</v>
      </c>
      <c r="D4582" s="34">
        <v>1</v>
      </c>
      <c r="E4582" s="151" t="s">
        <v>3154</v>
      </c>
      <c r="F4582" s="62" t="s">
        <v>584</v>
      </c>
      <c r="G4582" s="178" t="s">
        <v>3154</v>
      </c>
      <c r="H4582" s="34" t="s">
        <v>11</v>
      </c>
      <c r="I4582" s="142" t="s">
        <v>3154</v>
      </c>
      <c r="J4582" s="142" t="s">
        <v>3154</v>
      </c>
      <c r="K4582" s="17">
        <f>VLOOKUP(A4582,[4]גיליון1!$A$1574:$P$7681,10,0)</f>
        <v>0</v>
      </c>
      <c r="L4582" s="139" t="s">
        <v>3154</v>
      </c>
      <c r="M4582" s="140" t="s">
        <v>3154</v>
      </c>
    </row>
    <row r="4583" spans="1:13" ht="15.75" outlineLevel="1">
      <c r="A4583" s="10">
        <v>1815120118</v>
      </c>
      <c r="B4583" s="11">
        <v>118</v>
      </c>
      <c r="C4583" s="19">
        <v>815120</v>
      </c>
      <c r="D4583" s="13">
        <v>1</v>
      </c>
      <c r="E4583" s="136" t="s">
        <v>3154</v>
      </c>
      <c r="F4583" s="15" t="s">
        <v>2230</v>
      </c>
      <c r="G4583" s="137" t="s">
        <v>3154</v>
      </c>
      <c r="H4583" s="13" t="s">
        <v>20</v>
      </c>
      <c r="I4583" s="126" t="s">
        <v>3154</v>
      </c>
      <c r="J4583" s="126" t="s">
        <v>3154</v>
      </c>
      <c r="K4583" s="17">
        <f>VLOOKUP(A4583,[4]גיליון1!$A$1574:$P$7681,10,0)</f>
        <v>0</v>
      </c>
      <c r="L4583" s="17">
        <f>VLOOKUP(A4583,'[2]2023'!$A$9:$I$7853,9,0)</f>
        <v>0</v>
      </c>
      <c r="M4583" s="18">
        <f>VLOOKUP(A4583,[3]data1683177749303!$A$2:$J$6448,10,0)</f>
        <v>0</v>
      </c>
    </row>
    <row r="4584" spans="1:13" ht="15.75" outlineLevel="1">
      <c r="A4584" s="10">
        <v>1815120211</v>
      </c>
      <c r="B4584" s="11">
        <v>211</v>
      </c>
      <c r="C4584" s="19">
        <v>815120</v>
      </c>
      <c r="D4584" s="13">
        <v>1</v>
      </c>
      <c r="E4584" s="136" t="s">
        <v>3154</v>
      </c>
      <c r="F4584" s="15" t="s">
        <v>2231</v>
      </c>
      <c r="G4584" s="137" t="s">
        <v>3154</v>
      </c>
      <c r="H4584" s="13" t="s">
        <v>20</v>
      </c>
      <c r="I4584" s="126" t="s">
        <v>3154</v>
      </c>
      <c r="J4584" s="126" t="s">
        <v>3154</v>
      </c>
      <c r="K4584" s="17">
        <f>VLOOKUP(A4584,[4]גיליון1!$A$1574:$P$7681,10,0)</f>
        <v>0</v>
      </c>
      <c r="L4584" s="17">
        <f>VLOOKUP(A4584,'[2]2023'!$A$9:$I$7853,9,0)</f>
        <v>0</v>
      </c>
      <c r="M4584" s="18">
        <f>VLOOKUP(A4584,[3]data1683177749303!$A$2:$J$6448,10,0)</f>
        <v>76520.72</v>
      </c>
    </row>
    <row r="4585" spans="1:13" ht="15.75" outlineLevel="1">
      <c r="A4585" s="10">
        <v>1815120212</v>
      </c>
      <c r="B4585" s="11">
        <v>212</v>
      </c>
      <c r="C4585" s="19">
        <v>815120</v>
      </c>
      <c r="D4585" s="13">
        <v>1</v>
      </c>
      <c r="E4585" s="136" t="s">
        <v>3154</v>
      </c>
      <c r="F4585" s="15" t="s">
        <v>2232</v>
      </c>
      <c r="G4585" s="137" t="s">
        <v>3154</v>
      </c>
      <c r="H4585" s="13" t="s">
        <v>20</v>
      </c>
      <c r="I4585" s="126" t="s">
        <v>3154</v>
      </c>
      <c r="J4585" s="126" t="s">
        <v>3154</v>
      </c>
      <c r="K4585" s="17">
        <f>VLOOKUP(A4585,[4]גיליון1!$A$1574:$P$7681,10,0)</f>
        <v>0</v>
      </c>
      <c r="L4585" s="17">
        <f>VLOOKUP(A4585,'[2]2023'!$A$9:$I$7853,9,0)</f>
        <v>0</v>
      </c>
      <c r="M4585" s="18">
        <f>VLOOKUP(A4585,[3]data1683177749303!$A$2:$J$6448,10,0)</f>
        <v>6492.61</v>
      </c>
    </row>
    <row r="4586" spans="1:13" ht="15.75" outlineLevel="1">
      <c r="A4586" s="10">
        <v>1815120213</v>
      </c>
      <c r="B4586" s="11">
        <v>213</v>
      </c>
      <c r="C4586" s="19">
        <v>815120</v>
      </c>
      <c r="D4586" s="13">
        <v>1</v>
      </c>
      <c r="E4586" s="136" t="s">
        <v>3154</v>
      </c>
      <c r="F4586" s="15" t="s">
        <v>2233</v>
      </c>
      <c r="G4586" s="137" t="s">
        <v>3154</v>
      </c>
      <c r="H4586" s="13" t="s">
        <v>20</v>
      </c>
      <c r="I4586" s="16">
        <f>K4586/L4586-1</f>
        <v>0</v>
      </c>
      <c r="J4586" s="126" t="s">
        <v>3154</v>
      </c>
      <c r="K4586" s="17">
        <f>VLOOKUP(A4586,[4]גיליון1!$A$1574:$P$7681,10,0)</f>
        <v>110000</v>
      </c>
      <c r="L4586" s="17">
        <f>VLOOKUP(A4586,'[2]2023'!$A$9:$I$7853,9,0)</f>
        <v>110000</v>
      </c>
      <c r="M4586" s="18">
        <f>VLOOKUP(A4586,[3]data1683177749303!$A$2:$J$6448,10,0)</f>
        <v>0</v>
      </c>
    </row>
    <row r="4587" spans="1:13" ht="15.75" outlineLevel="1">
      <c r="A4587" s="10">
        <v>1815120214</v>
      </c>
      <c r="B4587" s="11">
        <v>214</v>
      </c>
      <c r="C4587" s="19">
        <v>815120</v>
      </c>
      <c r="D4587" s="13">
        <v>1</v>
      </c>
      <c r="E4587" s="136" t="s">
        <v>3154</v>
      </c>
      <c r="F4587" s="15" t="s">
        <v>2234</v>
      </c>
      <c r="G4587" s="137" t="s">
        <v>3154</v>
      </c>
      <c r="H4587" s="13" t="s">
        <v>20</v>
      </c>
      <c r="I4587" s="126" t="s">
        <v>3154</v>
      </c>
      <c r="J4587" s="126" t="s">
        <v>3154</v>
      </c>
      <c r="K4587" s="17">
        <f>VLOOKUP(A4587,[4]גיליון1!$A$1574:$P$7681,10,0)</f>
        <v>0</v>
      </c>
      <c r="L4587" s="17">
        <f>VLOOKUP(A4587,'[2]2023'!$A$9:$I$7853,9,0)</f>
        <v>0</v>
      </c>
      <c r="M4587" s="18">
        <f>VLOOKUP(A4587,[3]data1683177749303!$A$2:$J$6448,10,0)</f>
        <v>0</v>
      </c>
    </row>
    <row r="4588" spans="1:13" ht="15.75" outlineLevel="1">
      <c r="A4588" s="10">
        <v>1815120215</v>
      </c>
      <c r="B4588" s="11">
        <v>215</v>
      </c>
      <c r="C4588" s="19">
        <v>815120</v>
      </c>
      <c r="D4588" s="13">
        <v>1</v>
      </c>
      <c r="E4588" s="136" t="s">
        <v>3154</v>
      </c>
      <c r="F4588" s="15" t="s">
        <v>2235</v>
      </c>
      <c r="G4588" s="137" t="s">
        <v>3154</v>
      </c>
      <c r="H4588" s="13" t="s">
        <v>20</v>
      </c>
      <c r="I4588" s="126" t="s">
        <v>3154</v>
      </c>
      <c r="J4588" s="126" t="s">
        <v>3154</v>
      </c>
      <c r="K4588" s="17">
        <f>VLOOKUP(A4588,[4]גיליון1!$A$1574:$P$7681,10,0)</f>
        <v>0</v>
      </c>
      <c r="L4588" s="17">
        <f>VLOOKUP(A4588,'[2]2023'!$A$9:$I$7853,9,0)</f>
        <v>0</v>
      </c>
      <c r="M4588" s="18">
        <f>VLOOKUP(A4588,[3]data1683177749303!$A$2:$J$6448,10,0)</f>
        <v>0</v>
      </c>
    </row>
    <row r="4589" spans="1:13" ht="15.75" outlineLevel="1">
      <c r="A4589" s="10">
        <v>1815120216</v>
      </c>
      <c r="B4589" s="11">
        <v>216</v>
      </c>
      <c r="C4589" s="19">
        <v>815120</v>
      </c>
      <c r="D4589" s="13">
        <v>1</v>
      </c>
      <c r="E4589" s="136" t="s">
        <v>3154</v>
      </c>
      <c r="F4589" s="15" t="s">
        <v>2236</v>
      </c>
      <c r="G4589" s="137" t="s">
        <v>3154</v>
      </c>
      <c r="H4589" s="13" t="s">
        <v>20</v>
      </c>
      <c r="I4589" s="126" t="s">
        <v>3154</v>
      </c>
      <c r="J4589" s="126" t="s">
        <v>3154</v>
      </c>
      <c r="K4589" s="17">
        <f>VLOOKUP(A4589,[4]גיליון1!$A$1574:$P$7681,10,0)</f>
        <v>0</v>
      </c>
      <c r="L4589" s="17">
        <f>VLOOKUP(A4589,'[2]2023'!$A$9:$I$7853,9,0)</f>
        <v>0</v>
      </c>
      <c r="M4589" s="18">
        <f>VLOOKUP(A4589,[3]data1683177749303!$A$2:$J$6448,10,0)</f>
        <v>0</v>
      </c>
    </row>
    <row r="4590" spans="1:13" ht="15.75" outlineLevel="1">
      <c r="A4590" s="10">
        <v>1815120780</v>
      </c>
      <c r="B4590" s="11">
        <v>780</v>
      </c>
      <c r="C4590" s="19">
        <v>815120</v>
      </c>
      <c r="D4590" s="13">
        <v>1</v>
      </c>
      <c r="E4590" s="136" t="s">
        <v>3154</v>
      </c>
      <c r="F4590" s="15" t="s">
        <v>2237</v>
      </c>
      <c r="G4590" s="137" t="s">
        <v>3154</v>
      </c>
      <c r="H4590" s="13" t="s">
        <v>34</v>
      </c>
      <c r="I4590" s="16">
        <f>K4590/L4590-1</f>
        <v>0</v>
      </c>
      <c r="J4590" s="126" t="s">
        <v>3154</v>
      </c>
      <c r="K4590" s="17">
        <f>VLOOKUP(A4590,[4]גיליון1!$A$1574:$P$7681,10,0)</f>
        <v>20000</v>
      </c>
      <c r="L4590" s="17">
        <f>VLOOKUP(A4590,'[2]2023'!$A$9:$I$7853,9,0)</f>
        <v>20000</v>
      </c>
      <c r="M4590" s="18">
        <f>VLOOKUP(A4590,[3]data1683177749303!$A$2:$J$6448,10,0)</f>
        <v>0</v>
      </c>
    </row>
    <row r="4591" spans="1:13" ht="16.5" thickBot="1">
      <c r="A4591" s="10">
        <v>1815120788</v>
      </c>
      <c r="B4591" s="11">
        <v>788</v>
      </c>
      <c r="C4591" s="19">
        <v>815120</v>
      </c>
      <c r="D4591" s="13">
        <v>1</v>
      </c>
      <c r="E4591" s="136" t="s">
        <v>3154</v>
      </c>
      <c r="F4591" s="15" t="s">
        <v>2238</v>
      </c>
      <c r="G4591" s="137" t="s">
        <v>3154</v>
      </c>
      <c r="H4591" s="13" t="s">
        <v>34</v>
      </c>
      <c r="I4591" s="126" t="s">
        <v>3154</v>
      </c>
      <c r="J4591" s="126" t="s">
        <v>3154</v>
      </c>
      <c r="K4591" s="17">
        <f>VLOOKUP(A4591,[4]גיליון1!$A$1574:$P$7681,10,0)</f>
        <v>0</v>
      </c>
      <c r="L4591" s="17">
        <f>VLOOKUP(A4591,'[2]2023'!$A$9:$I$7853,9,0)</f>
        <v>0</v>
      </c>
      <c r="M4591" s="18">
        <f>VLOOKUP(A4591,[3]data1683177749303!$A$2:$J$6448,10,0)</f>
        <v>0</v>
      </c>
    </row>
    <row r="4592" spans="1:13" ht="16.5" outlineLevel="1" thickBot="1">
      <c r="A4592" s="125" t="s">
        <v>3154</v>
      </c>
      <c r="B4592" s="52" t="s">
        <v>2240</v>
      </c>
      <c r="C4592" s="146" t="s">
        <v>3154</v>
      </c>
      <c r="D4592" s="146" t="s">
        <v>3154</v>
      </c>
      <c r="E4592" s="147" t="s">
        <v>3154</v>
      </c>
      <c r="F4592" s="81" t="s">
        <v>584</v>
      </c>
      <c r="G4592" s="199" t="s">
        <v>3154</v>
      </c>
      <c r="H4592" s="146" t="s">
        <v>3154</v>
      </c>
      <c r="I4592" s="29">
        <f>K4592/L4592-1</f>
        <v>0</v>
      </c>
      <c r="J4592" s="127" t="s">
        <v>3154</v>
      </c>
      <c r="K4592" s="37">
        <f t="shared" ref="K4592:M4592" si="229">SUBTOTAL(9,K4583:K4591)</f>
        <v>130000</v>
      </c>
      <c r="L4592" s="37">
        <f t="shared" si="229"/>
        <v>130000</v>
      </c>
      <c r="M4592" s="38">
        <f t="shared" si="229"/>
        <v>83013.33</v>
      </c>
    </row>
    <row r="4593" spans="1:13" ht="15.75" outlineLevel="1">
      <c r="A4593" s="10">
        <v>18151300</v>
      </c>
      <c r="B4593" s="11">
        <v>0</v>
      </c>
      <c r="C4593" s="19">
        <v>815130</v>
      </c>
      <c r="D4593" s="13">
        <v>1</v>
      </c>
      <c r="E4593" s="136" t="s">
        <v>3154</v>
      </c>
      <c r="F4593" s="48" t="s">
        <v>586</v>
      </c>
      <c r="G4593" s="165" t="s">
        <v>3154</v>
      </c>
      <c r="H4593" s="13" t="s">
        <v>11</v>
      </c>
      <c r="I4593" s="126" t="s">
        <v>3154</v>
      </c>
      <c r="J4593" s="142" t="s">
        <v>3154</v>
      </c>
      <c r="K4593" s="17">
        <f>VLOOKUP(A4593,[4]גיליון1!$A$1574:$P$7681,10,0)</f>
        <v>0</v>
      </c>
      <c r="L4593" s="139" t="s">
        <v>3154</v>
      </c>
      <c r="M4593" s="140" t="s">
        <v>3154</v>
      </c>
    </row>
    <row r="4594" spans="1:13" ht="15" customHeight="1" outlineLevel="1">
      <c r="A4594" s="10">
        <v>1815130118</v>
      </c>
      <c r="B4594" s="11">
        <v>118</v>
      </c>
      <c r="C4594" s="19">
        <v>815130</v>
      </c>
      <c r="D4594" s="13">
        <v>1</v>
      </c>
      <c r="E4594" s="136" t="s">
        <v>3154</v>
      </c>
      <c r="F4594" s="15" t="s">
        <v>2230</v>
      </c>
      <c r="G4594" s="137" t="s">
        <v>3154</v>
      </c>
      <c r="H4594" s="13" t="s">
        <v>20</v>
      </c>
      <c r="I4594" s="126" t="s">
        <v>3154</v>
      </c>
      <c r="J4594" s="126" t="s">
        <v>3154</v>
      </c>
      <c r="K4594" s="17">
        <f>VLOOKUP(A4594,[4]גיליון1!$A$1574:$P$7681,10,0)</f>
        <v>0</v>
      </c>
      <c r="L4594" s="17">
        <f>VLOOKUP(A4594,'[2]2023'!$A$9:$I$7853,9,0)</f>
        <v>0</v>
      </c>
      <c r="M4594" s="18">
        <f>VLOOKUP(A4594,[3]data1683177749303!$A$2:$J$6448,10,0)</f>
        <v>0</v>
      </c>
    </row>
    <row r="4595" spans="1:13" ht="15.75" outlineLevel="1">
      <c r="A4595" s="10">
        <v>1815130211</v>
      </c>
      <c r="B4595" s="11">
        <v>211</v>
      </c>
      <c r="C4595" s="19">
        <v>815130</v>
      </c>
      <c r="D4595" s="13">
        <v>1</v>
      </c>
      <c r="E4595" s="136" t="s">
        <v>3154</v>
      </c>
      <c r="F4595" s="15" t="s">
        <v>2231</v>
      </c>
      <c r="G4595" s="137" t="s">
        <v>3154</v>
      </c>
      <c r="H4595" s="13" t="s">
        <v>20</v>
      </c>
      <c r="I4595" s="126" t="s">
        <v>3154</v>
      </c>
      <c r="J4595" s="126" t="s">
        <v>3154</v>
      </c>
      <c r="K4595" s="17">
        <f>VLOOKUP(A4595,[4]גיליון1!$A$1574:$P$7681,10,0)</f>
        <v>0</v>
      </c>
      <c r="L4595" s="17">
        <f>VLOOKUP(A4595,'[2]2023'!$A$9:$I$7853,9,0)</f>
        <v>0</v>
      </c>
      <c r="M4595" s="18">
        <f>VLOOKUP(A4595,[3]data1683177749303!$A$2:$J$6448,10,0)</f>
        <v>0</v>
      </c>
    </row>
    <row r="4596" spans="1:13" ht="15.75" outlineLevel="1">
      <c r="A4596" s="10">
        <v>1815130212</v>
      </c>
      <c r="B4596" s="11">
        <v>212</v>
      </c>
      <c r="C4596" s="19">
        <v>815130</v>
      </c>
      <c r="D4596" s="13">
        <v>1</v>
      </c>
      <c r="E4596" s="136" t="s">
        <v>3154</v>
      </c>
      <c r="F4596" s="15" t="s">
        <v>2232</v>
      </c>
      <c r="G4596" s="137" t="s">
        <v>3154</v>
      </c>
      <c r="H4596" s="13" t="s">
        <v>20</v>
      </c>
      <c r="I4596" s="126" t="s">
        <v>3154</v>
      </c>
      <c r="J4596" s="126" t="s">
        <v>3154</v>
      </c>
      <c r="K4596" s="17">
        <f>VLOOKUP(A4596,[4]גיליון1!$A$1574:$P$7681,10,0)</f>
        <v>0</v>
      </c>
      <c r="L4596" s="17">
        <f>VLOOKUP(A4596,'[2]2023'!$A$9:$I$7853,9,0)</f>
        <v>0</v>
      </c>
      <c r="M4596" s="18">
        <f>VLOOKUP(A4596,[3]data1683177749303!$A$2:$J$6448,10,0)</f>
        <v>0</v>
      </c>
    </row>
    <row r="4597" spans="1:13" ht="15.75" outlineLevel="1">
      <c r="A4597" s="10">
        <v>1815130213</v>
      </c>
      <c r="B4597" s="11">
        <v>213</v>
      </c>
      <c r="C4597" s="19">
        <v>815130</v>
      </c>
      <c r="D4597" s="13">
        <v>1</v>
      </c>
      <c r="E4597" s="136" t="s">
        <v>3154</v>
      </c>
      <c r="F4597" s="15" t="s">
        <v>2233</v>
      </c>
      <c r="G4597" s="137" t="s">
        <v>3154</v>
      </c>
      <c r="H4597" s="13" t="s">
        <v>20</v>
      </c>
      <c r="I4597" s="16">
        <f>K4597/L4597-1</f>
        <v>0</v>
      </c>
      <c r="J4597" s="126" t="s">
        <v>3154</v>
      </c>
      <c r="K4597" s="17">
        <f>VLOOKUP(A4597,[4]גיליון1!$A$1574:$P$7681,10,0)</f>
        <v>370000</v>
      </c>
      <c r="L4597" s="17">
        <f>VLOOKUP(A4597,'[2]2023'!$A$9:$I$7853,9,0)</f>
        <v>370000</v>
      </c>
      <c r="M4597" s="18">
        <f>VLOOKUP(A4597,[3]data1683177749303!$A$2:$J$6448,10,0)</f>
        <v>223295.15</v>
      </c>
    </row>
    <row r="4598" spans="1:13" ht="15.75" outlineLevel="1">
      <c r="A4598" s="10">
        <v>1815130214</v>
      </c>
      <c r="B4598" s="11">
        <v>214</v>
      </c>
      <c r="C4598" s="19">
        <v>815130</v>
      </c>
      <c r="D4598" s="13">
        <v>1</v>
      </c>
      <c r="E4598" s="136" t="s">
        <v>3154</v>
      </c>
      <c r="F4598" s="15" t="s">
        <v>2234</v>
      </c>
      <c r="G4598" s="137" t="s">
        <v>3154</v>
      </c>
      <c r="H4598" s="13" t="s">
        <v>20</v>
      </c>
      <c r="I4598" s="126" t="s">
        <v>3154</v>
      </c>
      <c r="J4598" s="126" t="s">
        <v>3154</v>
      </c>
      <c r="K4598" s="17">
        <f>VLOOKUP(A4598,[4]גיליון1!$A$1574:$P$7681,10,0)</f>
        <v>0</v>
      </c>
      <c r="L4598" s="17">
        <f>VLOOKUP(A4598,'[2]2023'!$A$9:$I$7853,9,0)</f>
        <v>0</v>
      </c>
      <c r="M4598" s="18">
        <f>VLOOKUP(A4598,[3]data1683177749303!$A$2:$J$6448,10,0)</f>
        <v>0</v>
      </c>
    </row>
    <row r="4599" spans="1:13" ht="15.75" outlineLevel="1">
      <c r="A4599" s="10">
        <v>1815130215</v>
      </c>
      <c r="B4599" s="11">
        <v>215</v>
      </c>
      <c r="C4599" s="19">
        <v>815130</v>
      </c>
      <c r="D4599" s="13">
        <v>1</v>
      </c>
      <c r="E4599" s="136" t="s">
        <v>3154</v>
      </c>
      <c r="F4599" s="15" t="s">
        <v>2235</v>
      </c>
      <c r="G4599" s="137" t="s">
        <v>3154</v>
      </c>
      <c r="H4599" s="13" t="s">
        <v>20</v>
      </c>
      <c r="I4599" s="126" t="s">
        <v>3154</v>
      </c>
      <c r="J4599" s="126" t="s">
        <v>3154</v>
      </c>
      <c r="K4599" s="17">
        <f>VLOOKUP(A4599,[4]גיליון1!$A$1574:$P$7681,10,0)</f>
        <v>0</v>
      </c>
      <c r="L4599" s="17">
        <f>VLOOKUP(A4599,'[2]2023'!$A$9:$I$7853,9,0)</f>
        <v>0</v>
      </c>
      <c r="M4599" s="18">
        <f>VLOOKUP(A4599,[3]data1683177749303!$A$2:$J$6448,10,0)</f>
        <v>0</v>
      </c>
    </row>
    <row r="4600" spans="1:13" ht="15.75" outlineLevel="1">
      <c r="A4600" s="10">
        <v>1815130216</v>
      </c>
      <c r="B4600" s="11">
        <v>216</v>
      </c>
      <c r="C4600" s="19">
        <v>815130</v>
      </c>
      <c r="D4600" s="13">
        <v>1</v>
      </c>
      <c r="E4600" s="136" t="s">
        <v>3154</v>
      </c>
      <c r="F4600" s="15" t="s">
        <v>2236</v>
      </c>
      <c r="G4600" s="137" t="s">
        <v>3154</v>
      </c>
      <c r="H4600" s="13" t="s">
        <v>20</v>
      </c>
      <c r="I4600" s="126" t="s">
        <v>3154</v>
      </c>
      <c r="J4600" s="126" t="s">
        <v>3154</v>
      </c>
      <c r="K4600" s="17">
        <f>VLOOKUP(A4600,[4]גיליון1!$A$1574:$P$7681,10,0)</f>
        <v>0</v>
      </c>
      <c r="L4600" s="17">
        <f>VLOOKUP(A4600,'[2]2023'!$A$9:$I$7853,9,0)</f>
        <v>0</v>
      </c>
      <c r="M4600" s="18">
        <f>VLOOKUP(A4600,[3]data1683177749303!$A$2:$J$6448,10,0)</f>
        <v>0</v>
      </c>
    </row>
    <row r="4601" spans="1:13" ht="15.75" outlineLevel="1">
      <c r="A4601" s="10">
        <v>1815130780</v>
      </c>
      <c r="B4601" s="11">
        <v>780</v>
      </c>
      <c r="C4601" s="19">
        <v>815130</v>
      </c>
      <c r="D4601" s="13">
        <v>1</v>
      </c>
      <c r="E4601" s="136" t="s">
        <v>3154</v>
      </c>
      <c r="F4601" s="15" t="s">
        <v>2237</v>
      </c>
      <c r="G4601" s="137" t="s">
        <v>3154</v>
      </c>
      <c r="H4601" s="13" t="s">
        <v>34</v>
      </c>
      <c r="I4601" s="16">
        <f>K4601/L4601-1</f>
        <v>0</v>
      </c>
      <c r="J4601" s="126" t="s">
        <v>3154</v>
      </c>
      <c r="K4601" s="17">
        <f>VLOOKUP(A4601,[4]גיליון1!$A$1574:$P$7681,10,0)</f>
        <v>20000</v>
      </c>
      <c r="L4601" s="17">
        <f>VLOOKUP(A4601,'[2]2023'!$A$9:$I$7853,9,0)</f>
        <v>20000</v>
      </c>
      <c r="M4601" s="18">
        <f>VLOOKUP(A4601,[3]data1683177749303!$A$2:$J$6448,10,0)</f>
        <v>0</v>
      </c>
    </row>
    <row r="4602" spans="1:13" ht="16.5" thickBot="1">
      <c r="A4602" s="10">
        <v>1815130788</v>
      </c>
      <c r="B4602" s="11">
        <v>788</v>
      </c>
      <c r="C4602" s="19">
        <v>815130</v>
      </c>
      <c r="D4602" s="13">
        <v>1</v>
      </c>
      <c r="E4602" s="136" t="s">
        <v>3154</v>
      </c>
      <c r="F4602" s="15" t="s">
        <v>2238</v>
      </c>
      <c r="G4602" s="137" t="s">
        <v>3154</v>
      </c>
      <c r="H4602" s="13" t="s">
        <v>34</v>
      </c>
      <c r="I4602" s="126" t="s">
        <v>3154</v>
      </c>
      <c r="J4602" s="126" t="s">
        <v>3154</v>
      </c>
      <c r="K4602" s="17">
        <f>VLOOKUP(A4602,[4]גיליון1!$A$1574:$P$7681,10,0)</f>
        <v>0</v>
      </c>
      <c r="L4602" s="17">
        <f>VLOOKUP(A4602,'[2]2023'!$A$9:$I$7853,9,0)</f>
        <v>0</v>
      </c>
      <c r="M4602" s="18">
        <f>VLOOKUP(A4602,[3]data1683177749303!$A$2:$J$6448,10,0)</f>
        <v>0</v>
      </c>
    </row>
    <row r="4603" spans="1:13" ht="16.5" outlineLevel="1" thickBot="1">
      <c r="A4603" s="125" t="s">
        <v>3154</v>
      </c>
      <c r="B4603" s="52" t="s">
        <v>2241</v>
      </c>
      <c r="C4603" s="146" t="s">
        <v>3154</v>
      </c>
      <c r="D4603" s="146" t="s">
        <v>3154</v>
      </c>
      <c r="E4603" s="147" t="s">
        <v>3154</v>
      </c>
      <c r="F4603" s="81" t="s">
        <v>586</v>
      </c>
      <c r="G4603" s="199" t="s">
        <v>3154</v>
      </c>
      <c r="H4603" s="146" t="s">
        <v>3154</v>
      </c>
      <c r="I4603" s="29">
        <f>K4603/L4603-1</f>
        <v>0</v>
      </c>
      <c r="J4603" s="127" t="s">
        <v>3154</v>
      </c>
      <c r="K4603" s="37">
        <f t="shared" ref="K4603:M4603" si="230">SUBTOTAL(9,K4594:K4602)</f>
        <v>390000</v>
      </c>
      <c r="L4603" s="37">
        <f t="shared" si="230"/>
        <v>390000</v>
      </c>
      <c r="M4603" s="38">
        <f t="shared" si="230"/>
        <v>223295.15</v>
      </c>
    </row>
    <row r="4604" spans="1:13" ht="15.75" outlineLevel="1">
      <c r="A4604" s="10">
        <v>18151400</v>
      </c>
      <c r="B4604" s="11">
        <v>0</v>
      </c>
      <c r="C4604" s="19">
        <v>815140</v>
      </c>
      <c r="D4604" s="13">
        <v>1</v>
      </c>
      <c r="E4604" s="136" t="s">
        <v>3154</v>
      </c>
      <c r="F4604" s="48" t="s">
        <v>588</v>
      </c>
      <c r="G4604" s="165" t="s">
        <v>3154</v>
      </c>
      <c r="H4604" s="13" t="s">
        <v>11</v>
      </c>
      <c r="I4604" s="126" t="s">
        <v>3154</v>
      </c>
      <c r="J4604" s="142" t="s">
        <v>3154</v>
      </c>
      <c r="K4604" s="17">
        <f>VLOOKUP(A4604,[4]גיליון1!$A$1574:$P$7681,10,0)</f>
        <v>0</v>
      </c>
      <c r="L4604" s="139" t="s">
        <v>3154</v>
      </c>
      <c r="M4604" s="140" t="s">
        <v>3154</v>
      </c>
    </row>
    <row r="4605" spans="1:13" ht="15.75" outlineLevel="1">
      <c r="A4605" s="10">
        <v>1815140118</v>
      </c>
      <c r="B4605" s="11">
        <v>118</v>
      </c>
      <c r="C4605" s="19">
        <v>815140</v>
      </c>
      <c r="D4605" s="13">
        <v>1</v>
      </c>
      <c r="E4605" s="136" t="s">
        <v>3154</v>
      </c>
      <c r="F4605" s="15" t="s">
        <v>2230</v>
      </c>
      <c r="G4605" s="137" t="s">
        <v>3154</v>
      </c>
      <c r="H4605" s="13" t="s">
        <v>20</v>
      </c>
      <c r="I4605" s="126" t="s">
        <v>3154</v>
      </c>
      <c r="J4605" s="126" t="s">
        <v>3154</v>
      </c>
      <c r="K4605" s="17">
        <f>VLOOKUP(A4605,[4]גיליון1!$A$1574:$P$7681,10,0)</f>
        <v>0</v>
      </c>
      <c r="L4605" s="17">
        <f>VLOOKUP(A4605,'[2]2023'!$A$9:$I$7853,9,0)</f>
        <v>0</v>
      </c>
      <c r="M4605" s="18">
        <f>VLOOKUP(A4605,[3]data1683177749303!$A$2:$J$6448,10,0)</f>
        <v>0</v>
      </c>
    </row>
    <row r="4606" spans="1:13" ht="15.75" outlineLevel="1">
      <c r="A4606" s="10">
        <v>1815140211</v>
      </c>
      <c r="B4606" s="11">
        <v>211</v>
      </c>
      <c r="C4606" s="19">
        <v>815140</v>
      </c>
      <c r="D4606" s="13">
        <v>1</v>
      </c>
      <c r="E4606" s="136" t="s">
        <v>3154</v>
      </c>
      <c r="F4606" s="15" t="s">
        <v>2231</v>
      </c>
      <c r="G4606" s="137" t="s">
        <v>3154</v>
      </c>
      <c r="H4606" s="13" t="s">
        <v>20</v>
      </c>
      <c r="I4606" s="126" t="s">
        <v>3154</v>
      </c>
      <c r="J4606" s="126" t="s">
        <v>3154</v>
      </c>
      <c r="K4606" s="17">
        <f>VLOOKUP(A4606,[4]גיליון1!$A$1574:$P$7681,10,0)</f>
        <v>0</v>
      </c>
      <c r="L4606" s="17">
        <f>VLOOKUP(A4606,'[2]2023'!$A$9:$I$7853,9,0)</f>
        <v>0</v>
      </c>
      <c r="M4606" s="18">
        <f>VLOOKUP(A4606,[3]data1683177749303!$A$2:$J$6448,10,0)</f>
        <v>0</v>
      </c>
    </row>
    <row r="4607" spans="1:13" ht="15.75" outlineLevel="1">
      <c r="A4607" s="10">
        <v>1815140212</v>
      </c>
      <c r="B4607" s="11">
        <v>212</v>
      </c>
      <c r="C4607" s="19">
        <v>815140</v>
      </c>
      <c r="D4607" s="13">
        <v>1</v>
      </c>
      <c r="E4607" s="136" t="s">
        <v>3154</v>
      </c>
      <c r="F4607" s="15" t="s">
        <v>2232</v>
      </c>
      <c r="G4607" s="137" t="s">
        <v>3154</v>
      </c>
      <c r="H4607" s="13" t="s">
        <v>20</v>
      </c>
      <c r="I4607" s="126" t="s">
        <v>3154</v>
      </c>
      <c r="J4607" s="126" t="s">
        <v>3154</v>
      </c>
      <c r="K4607" s="17">
        <f>VLOOKUP(A4607,[4]גיליון1!$A$1574:$P$7681,10,0)</f>
        <v>0</v>
      </c>
      <c r="L4607" s="17">
        <f>VLOOKUP(A4607,'[2]2023'!$A$9:$I$7853,9,0)</f>
        <v>0</v>
      </c>
      <c r="M4607" s="18">
        <f>VLOOKUP(A4607,[3]data1683177749303!$A$2:$J$6448,10,0)</f>
        <v>0</v>
      </c>
    </row>
    <row r="4608" spans="1:13" ht="15.75" outlineLevel="1">
      <c r="A4608" s="10">
        <v>1815140213</v>
      </c>
      <c r="B4608" s="11">
        <v>213</v>
      </c>
      <c r="C4608" s="19">
        <v>815140</v>
      </c>
      <c r="D4608" s="13">
        <v>1</v>
      </c>
      <c r="E4608" s="136" t="s">
        <v>3154</v>
      </c>
      <c r="F4608" s="15" t="s">
        <v>2233</v>
      </c>
      <c r="G4608" s="137" t="s">
        <v>3154</v>
      </c>
      <c r="H4608" s="13" t="s">
        <v>20</v>
      </c>
      <c r="I4608" s="16">
        <f>K4608/L4608-1</f>
        <v>0</v>
      </c>
      <c r="J4608" s="126" t="s">
        <v>3154</v>
      </c>
      <c r="K4608" s="17">
        <f>VLOOKUP(A4608,[4]גיליון1!$A$1574:$P$7681,10,0)</f>
        <v>280000</v>
      </c>
      <c r="L4608" s="17">
        <f>VLOOKUP(A4608,'[2]2023'!$A$9:$I$7853,9,0)</f>
        <v>280000</v>
      </c>
      <c r="M4608" s="18">
        <f>VLOOKUP(A4608,[3]data1683177749303!$A$2:$J$6448,10,0)</f>
        <v>95959.67</v>
      </c>
    </row>
    <row r="4609" spans="1:13" ht="15.75" outlineLevel="1">
      <c r="A4609" s="10">
        <v>1815140214</v>
      </c>
      <c r="B4609" s="11">
        <v>214</v>
      </c>
      <c r="C4609" s="19">
        <v>815140</v>
      </c>
      <c r="D4609" s="13">
        <v>1</v>
      </c>
      <c r="E4609" s="136" t="s">
        <v>3154</v>
      </c>
      <c r="F4609" s="15" t="s">
        <v>2234</v>
      </c>
      <c r="G4609" s="137" t="s">
        <v>3154</v>
      </c>
      <c r="H4609" s="13" t="s">
        <v>20</v>
      </c>
      <c r="I4609" s="126" t="s">
        <v>3154</v>
      </c>
      <c r="J4609" s="126" t="s">
        <v>3154</v>
      </c>
      <c r="K4609" s="17">
        <f>VLOOKUP(A4609,[4]גיליון1!$A$1574:$P$7681,10,0)</f>
        <v>0</v>
      </c>
      <c r="L4609" s="17">
        <f>VLOOKUP(A4609,'[2]2023'!$A$9:$I$7853,9,0)</f>
        <v>0</v>
      </c>
      <c r="M4609" s="18">
        <f>VLOOKUP(A4609,[3]data1683177749303!$A$2:$J$6448,10,0)</f>
        <v>0</v>
      </c>
    </row>
    <row r="4610" spans="1:13" ht="15.75" outlineLevel="1">
      <c r="A4610" s="10">
        <v>1815140215</v>
      </c>
      <c r="B4610" s="11">
        <v>215</v>
      </c>
      <c r="C4610" s="19">
        <v>815140</v>
      </c>
      <c r="D4610" s="13">
        <v>1</v>
      </c>
      <c r="E4610" s="136" t="s">
        <v>3154</v>
      </c>
      <c r="F4610" s="15" t="s">
        <v>2235</v>
      </c>
      <c r="G4610" s="137" t="s">
        <v>3154</v>
      </c>
      <c r="H4610" s="13" t="s">
        <v>20</v>
      </c>
      <c r="I4610" s="126" t="s">
        <v>3154</v>
      </c>
      <c r="J4610" s="126" t="s">
        <v>3154</v>
      </c>
      <c r="K4610" s="17">
        <f>VLOOKUP(A4610,[4]גיליון1!$A$1574:$P$7681,10,0)</f>
        <v>0</v>
      </c>
      <c r="L4610" s="17">
        <f>VLOOKUP(A4610,'[2]2023'!$A$9:$I$7853,9,0)</f>
        <v>0</v>
      </c>
      <c r="M4610" s="18">
        <f>VLOOKUP(A4610,[3]data1683177749303!$A$2:$J$6448,10,0)</f>
        <v>0</v>
      </c>
    </row>
    <row r="4611" spans="1:13" ht="15.75" outlineLevel="1">
      <c r="A4611" s="10">
        <v>1815140216</v>
      </c>
      <c r="B4611" s="11">
        <v>216</v>
      </c>
      <c r="C4611" s="19">
        <v>815140</v>
      </c>
      <c r="D4611" s="13">
        <v>1</v>
      </c>
      <c r="E4611" s="136" t="s">
        <v>3154</v>
      </c>
      <c r="F4611" s="15" t="s">
        <v>2236</v>
      </c>
      <c r="G4611" s="137" t="s">
        <v>3154</v>
      </c>
      <c r="H4611" s="13" t="s">
        <v>20</v>
      </c>
      <c r="I4611" s="126" t="s">
        <v>3154</v>
      </c>
      <c r="J4611" s="126" t="s">
        <v>3154</v>
      </c>
      <c r="K4611" s="17">
        <f>VLOOKUP(A4611,[4]גיליון1!$A$1574:$P$7681,10,0)</f>
        <v>0</v>
      </c>
      <c r="L4611" s="17">
        <f>VLOOKUP(A4611,'[2]2023'!$A$9:$I$7853,9,0)</f>
        <v>0</v>
      </c>
      <c r="M4611" s="18">
        <f>VLOOKUP(A4611,[3]data1683177749303!$A$2:$J$6448,10,0)</f>
        <v>0</v>
      </c>
    </row>
    <row r="4612" spans="1:13" ht="15.75" outlineLevel="1">
      <c r="A4612" s="10">
        <v>1815140780</v>
      </c>
      <c r="B4612" s="11">
        <v>780</v>
      </c>
      <c r="C4612" s="19">
        <v>815140</v>
      </c>
      <c r="D4612" s="13">
        <v>1</v>
      </c>
      <c r="E4612" s="136" t="s">
        <v>3154</v>
      </c>
      <c r="F4612" s="15" t="s">
        <v>2237</v>
      </c>
      <c r="G4612" s="137" t="s">
        <v>3154</v>
      </c>
      <c r="H4612" s="13" t="s">
        <v>34</v>
      </c>
      <c r="I4612" s="16">
        <f>K4612/L4612-1</f>
        <v>0</v>
      </c>
      <c r="J4612" s="126" t="s">
        <v>3154</v>
      </c>
      <c r="K4612" s="17">
        <f>VLOOKUP(A4612,[4]גיליון1!$A$1574:$P$7681,10,0)</f>
        <v>20000</v>
      </c>
      <c r="L4612" s="17">
        <f>VLOOKUP(A4612,'[2]2023'!$A$9:$I$7853,9,0)</f>
        <v>20000</v>
      </c>
      <c r="M4612" s="18">
        <f>VLOOKUP(A4612,[3]data1683177749303!$A$2:$J$6448,10,0)</f>
        <v>0</v>
      </c>
    </row>
    <row r="4613" spans="1:13" ht="16.5" thickBot="1">
      <c r="A4613" s="10">
        <v>1815140788</v>
      </c>
      <c r="B4613" s="11">
        <v>788</v>
      </c>
      <c r="C4613" s="19">
        <v>815140</v>
      </c>
      <c r="D4613" s="13">
        <v>1</v>
      </c>
      <c r="E4613" s="136" t="s">
        <v>3154</v>
      </c>
      <c r="F4613" s="15" t="s">
        <v>2238</v>
      </c>
      <c r="G4613" s="137" t="s">
        <v>3154</v>
      </c>
      <c r="H4613" s="13" t="s">
        <v>34</v>
      </c>
      <c r="I4613" s="126" t="s">
        <v>3154</v>
      </c>
      <c r="J4613" s="126" t="s">
        <v>3154</v>
      </c>
      <c r="K4613" s="17">
        <f>VLOOKUP(A4613,[4]גיליון1!$A$1574:$P$7681,10,0)</f>
        <v>0</v>
      </c>
      <c r="L4613" s="17">
        <f>VLOOKUP(A4613,'[2]2023'!$A$9:$I$7853,9,0)</f>
        <v>0</v>
      </c>
      <c r="M4613" s="18">
        <f>VLOOKUP(A4613,[3]data1683177749303!$A$2:$J$6448,10,0)</f>
        <v>0</v>
      </c>
    </row>
    <row r="4614" spans="1:13" ht="16.5" outlineLevel="1" thickBot="1">
      <c r="A4614" s="125" t="s">
        <v>3154</v>
      </c>
      <c r="B4614" s="52" t="s">
        <v>2242</v>
      </c>
      <c r="C4614" s="146" t="s">
        <v>3154</v>
      </c>
      <c r="D4614" s="146" t="s">
        <v>3154</v>
      </c>
      <c r="E4614" s="147" t="s">
        <v>3154</v>
      </c>
      <c r="F4614" s="81" t="s">
        <v>588</v>
      </c>
      <c r="G4614" s="199" t="s">
        <v>3154</v>
      </c>
      <c r="H4614" s="146" t="s">
        <v>3154</v>
      </c>
      <c r="I4614" s="29">
        <f>K4614/L4614-1</f>
        <v>0</v>
      </c>
      <c r="J4614" s="127" t="s">
        <v>3154</v>
      </c>
      <c r="K4614" s="37">
        <f t="shared" ref="K4614:M4614" si="231">SUBTOTAL(9,K4605:K4613)</f>
        <v>300000</v>
      </c>
      <c r="L4614" s="37">
        <f t="shared" si="231"/>
        <v>300000</v>
      </c>
      <c r="M4614" s="38">
        <f t="shared" si="231"/>
        <v>95959.67</v>
      </c>
    </row>
    <row r="4615" spans="1:13" ht="15.75" outlineLevel="1">
      <c r="A4615" s="10">
        <v>18151500</v>
      </c>
      <c r="B4615" s="11">
        <v>0</v>
      </c>
      <c r="C4615" s="19">
        <v>815150</v>
      </c>
      <c r="D4615" s="13">
        <v>1</v>
      </c>
      <c r="E4615" s="136" t="s">
        <v>3154</v>
      </c>
      <c r="F4615" s="48" t="s">
        <v>590</v>
      </c>
      <c r="G4615" s="165" t="s">
        <v>3154</v>
      </c>
      <c r="H4615" s="13" t="s">
        <v>11</v>
      </c>
      <c r="I4615" s="126" t="s">
        <v>3154</v>
      </c>
      <c r="J4615" s="142" t="s">
        <v>3154</v>
      </c>
      <c r="K4615" s="17">
        <f>VLOOKUP(A4615,[4]גיליון1!$A$1574:$P$7681,10,0)</f>
        <v>0</v>
      </c>
      <c r="L4615" s="139" t="s">
        <v>3154</v>
      </c>
      <c r="M4615" s="140" t="s">
        <v>3154</v>
      </c>
    </row>
    <row r="4616" spans="1:13" ht="15.75" outlineLevel="1">
      <c r="A4616" s="10">
        <v>1815150118</v>
      </c>
      <c r="B4616" s="11">
        <v>118</v>
      </c>
      <c r="C4616" s="19">
        <v>815150</v>
      </c>
      <c r="D4616" s="13">
        <v>1</v>
      </c>
      <c r="E4616" s="136" t="s">
        <v>3154</v>
      </c>
      <c r="F4616" s="15" t="s">
        <v>2230</v>
      </c>
      <c r="G4616" s="137" t="s">
        <v>3154</v>
      </c>
      <c r="H4616" s="13" t="s">
        <v>20</v>
      </c>
      <c r="I4616" s="126" t="s">
        <v>3154</v>
      </c>
      <c r="J4616" s="126" t="s">
        <v>3154</v>
      </c>
      <c r="K4616" s="17">
        <f>VLOOKUP(A4616,[4]גיליון1!$A$1574:$P$7681,10,0)</f>
        <v>0</v>
      </c>
      <c r="L4616" s="17">
        <f>VLOOKUP(A4616,'[2]2023'!$A$9:$I$7853,9,0)</f>
        <v>0</v>
      </c>
      <c r="M4616" s="18">
        <f>VLOOKUP(A4616,[3]data1683177749303!$A$2:$J$6448,10,0)</f>
        <v>0</v>
      </c>
    </row>
    <row r="4617" spans="1:13" ht="15.75" outlineLevel="1">
      <c r="A4617" s="10">
        <v>1815150211</v>
      </c>
      <c r="B4617" s="11">
        <v>211</v>
      </c>
      <c r="C4617" s="19">
        <v>815150</v>
      </c>
      <c r="D4617" s="13">
        <v>1</v>
      </c>
      <c r="E4617" s="136" t="s">
        <v>3154</v>
      </c>
      <c r="F4617" s="15" t="s">
        <v>2231</v>
      </c>
      <c r="G4617" s="137" t="s">
        <v>3154</v>
      </c>
      <c r="H4617" s="13" t="s">
        <v>20</v>
      </c>
      <c r="I4617" s="126" t="s">
        <v>3154</v>
      </c>
      <c r="J4617" s="126" t="s">
        <v>3154</v>
      </c>
      <c r="K4617" s="17">
        <f>VLOOKUP(A4617,[4]גיליון1!$A$1574:$P$7681,10,0)</f>
        <v>0</v>
      </c>
      <c r="L4617" s="17">
        <f>VLOOKUP(A4617,'[2]2023'!$A$9:$I$7853,9,0)</f>
        <v>0</v>
      </c>
      <c r="M4617" s="18">
        <f>VLOOKUP(A4617,[3]data1683177749303!$A$2:$J$6448,10,0)</f>
        <v>0</v>
      </c>
    </row>
    <row r="4618" spans="1:13" ht="15.75" outlineLevel="1">
      <c r="A4618" s="10">
        <v>1815150212</v>
      </c>
      <c r="B4618" s="11">
        <v>212</v>
      </c>
      <c r="C4618" s="19">
        <v>815150</v>
      </c>
      <c r="D4618" s="13">
        <v>1</v>
      </c>
      <c r="E4618" s="136" t="s">
        <v>3154</v>
      </c>
      <c r="F4618" s="15" t="s">
        <v>2232</v>
      </c>
      <c r="G4618" s="137" t="s">
        <v>3154</v>
      </c>
      <c r="H4618" s="13" t="s">
        <v>20</v>
      </c>
      <c r="I4618" s="126" t="s">
        <v>3154</v>
      </c>
      <c r="J4618" s="126" t="s">
        <v>3154</v>
      </c>
      <c r="K4618" s="17">
        <f>VLOOKUP(A4618,[4]גיליון1!$A$1574:$P$7681,10,0)</f>
        <v>0</v>
      </c>
      <c r="L4618" s="17">
        <f>VLOOKUP(A4618,'[2]2023'!$A$9:$I$7853,9,0)</f>
        <v>0</v>
      </c>
      <c r="M4618" s="18">
        <f>VLOOKUP(A4618,[3]data1683177749303!$A$2:$J$6448,10,0)</f>
        <v>0</v>
      </c>
    </row>
    <row r="4619" spans="1:13" ht="15.75" outlineLevel="1">
      <c r="A4619" s="10">
        <v>1815150213</v>
      </c>
      <c r="B4619" s="11">
        <v>213</v>
      </c>
      <c r="C4619" s="19">
        <v>815150</v>
      </c>
      <c r="D4619" s="13">
        <v>1</v>
      </c>
      <c r="E4619" s="136" t="s">
        <v>3154</v>
      </c>
      <c r="F4619" s="15" t="s">
        <v>2233</v>
      </c>
      <c r="G4619" s="137" t="s">
        <v>3154</v>
      </c>
      <c r="H4619" s="13" t="s">
        <v>20</v>
      </c>
      <c r="I4619" s="16">
        <f>K4619/L4619-1</f>
        <v>0</v>
      </c>
      <c r="J4619" s="126" t="s">
        <v>3154</v>
      </c>
      <c r="K4619" s="17">
        <f>VLOOKUP(A4619,[4]גיליון1!$A$1574:$P$7681,10,0)</f>
        <v>235000</v>
      </c>
      <c r="L4619" s="17">
        <f>VLOOKUP(A4619,'[2]2023'!$A$9:$I$7853,9,0)</f>
        <v>235000</v>
      </c>
      <c r="M4619" s="18">
        <f>VLOOKUP(A4619,[3]data1683177749303!$A$2:$J$6448,10,0)</f>
        <v>148329.72</v>
      </c>
    </row>
    <row r="4620" spans="1:13" ht="15.75" outlineLevel="1">
      <c r="A4620" s="10">
        <v>1815150214</v>
      </c>
      <c r="B4620" s="11">
        <v>214</v>
      </c>
      <c r="C4620" s="19">
        <v>815150</v>
      </c>
      <c r="D4620" s="13">
        <v>1</v>
      </c>
      <c r="E4620" s="136" t="s">
        <v>3154</v>
      </c>
      <c r="F4620" s="15" t="s">
        <v>2234</v>
      </c>
      <c r="G4620" s="137" t="s">
        <v>3154</v>
      </c>
      <c r="H4620" s="13" t="s">
        <v>20</v>
      </c>
      <c r="I4620" s="126" t="s">
        <v>3154</v>
      </c>
      <c r="J4620" s="126" t="s">
        <v>3154</v>
      </c>
      <c r="K4620" s="17">
        <f>VLOOKUP(A4620,[4]גיליון1!$A$1574:$P$7681,10,0)</f>
        <v>0</v>
      </c>
      <c r="L4620" s="17">
        <f>VLOOKUP(A4620,'[2]2023'!$A$9:$I$7853,9,0)</f>
        <v>0</v>
      </c>
      <c r="M4620" s="18">
        <f>VLOOKUP(A4620,[3]data1683177749303!$A$2:$J$6448,10,0)</f>
        <v>0</v>
      </c>
    </row>
    <row r="4621" spans="1:13" ht="15.75" outlineLevel="1">
      <c r="A4621" s="10">
        <v>1815150215</v>
      </c>
      <c r="B4621" s="11">
        <v>215</v>
      </c>
      <c r="C4621" s="19">
        <v>815150</v>
      </c>
      <c r="D4621" s="13">
        <v>1</v>
      </c>
      <c r="E4621" s="136" t="s">
        <v>3154</v>
      </c>
      <c r="F4621" s="15" t="s">
        <v>2235</v>
      </c>
      <c r="G4621" s="137" t="s">
        <v>3154</v>
      </c>
      <c r="H4621" s="13" t="s">
        <v>20</v>
      </c>
      <c r="I4621" s="126" t="s">
        <v>3154</v>
      </c>
      <c r="J4621" s="126" t="s">
        <v>3154</v>
      </c>
      <c r="K4621" s="17">
        <f>VLOOKUP(A4621,[4]גיליון1!$A$1574:$P$7681,10,0)</f>
        <v>0</v>
      </c>
      <c r="L4621" s="17">
        <f>VLOOKUP(A4621,'[2]2023'!$A$9:$I$7853,9,0)</f>
        <v>0</v>
      </c>
      <c r="M4621" s="18">
        <f>VLOOKUP(A4621,[3]data1683177749303!$A$2:$J$6448,10,0)</f>
        <v>0</v>
      </c>
    </row>
    <row r="4622" spans="1:13" ht="15.75" outlineLevel="1">
      <c r="A4622" s="10">
        <v>1815150216</v>
      </c>
      <c r="B4622" s="11">
        <v>216</v>
      </c>
      <c r="C4622" s="19">
        <v>815150</v>
      </c>
      <c r="D4622" s="13">
        <v>1</v>
      </c>
      <c r="E4622" s="136" t="s">
        <v>3154</v>
      </c>
      <c r="F4622" s="15" t="s">
        <v>2236</v>
      </c>
      <c r="G4622" s="137" t="s">
        <v>3154</v>
      </c>
      <c r="H4622" s="13" t="s">
        <v>20</v>
      </c>
      <c r="I4622" s="126" t="s">
        <v>3154</v>
      </c>
      <c r="J4622" s="126" t="s">
        <v>3154</v>
      </c>
      <c r="K4622" s="17">
        <f>VLOOKUP(A4622,[4]גיליון1!$A$1574:$P$7681,10,0)</f>
        <v>0</v>
      </c>
      <c r="L4622" s="17">
        <f>VLOOKUP(A4622,'[2]2023'!$A$9:$I$7853,9,0)</f>
        <v>0</v>
      </c>
      <c r="M4622" s="18">
        <f>VLOOKUP(A4622,[3]data1683177749303!$A$2:$J$6448,10,0)</f>
        <v>0</v>
      </c>
    </row>
    <row r="4623" spans="1:13" ht="15.75" outlineLevel="1">
      <c r="A4623" s="10">
        <v>1815150780</v>
      </c>
      <c r="B4623" s="11">
        <v>780</v>
      </c>
      <c r="C4623" s="19">
        <v>815150</v>
      </c>
      <c r="D4623" s="13">
        <v>1</v>
      </c>
      <c r="E4623" s="136" t="s">
        <v>3154</v>
      </c>
      <c r="F4623" s="15" t="s">
        <v>2237</v>
      </c>
      <c r="G4623" s="137" t="s">
        <v>3154</v>
      </c>
      <c r="H4623" s="13" t="s">
        <v>34</v>
      </c>
      <c r="I4623" s="16">
        <f>K4623/L4623-1</f>
        <v>0</v>
      </c>
      <c r="J4623" s="126" t="s">
        <v>3154</v>
      </c>
      <c r="K4623" s="17">
        <f>VLOOKUP(A4623,[4]גיליון1!$A$1574:$P$7681,10,0)</f>
        <v>20000</v>
      </c>
      <c r="L4623" s="17">
        <f>VLOOKUP(A4623,'[2]2023'!$A$9:$I$7853,9,0)</f>
        <v>20000</v>
      </c>
      <c r="M4623" s="18">
        <f>VLOOKUP(A4623,[3]data1683177749303!$A$2:$J$6448,10,0)</f>
        <v>0</v>
      </c>
    </row>
    <row r="4624" spans="1:13" ht="16.5" thickBot="1">
      <c r="A4624" s="10">
        <v>1815150788</v>
      </c>
      <c r="B4624" s="11">
        <v>788</v>
      </c>
      <c r="C4624" s="19">
        <v>815150</v>
      </c>
      <c r="D4624" s="13">
        <v>1</v>
      </c>
      <c r="E4624" s="136" t="s">
        <v>3154</v>
      </c>
      <c r="F4624" s="15" t="s">
        <v>2238</v>
      </c>
      <c r="G4624" s="137" t="s">
        <v>3154</v>
      </c>
      <c r="H4624" s="13" t="s">
        <v>34</v>
      </c>
      <c r="I4624" s="126" t="s">
        <v>3154</v>
      </c>
      <c r="J4624" s="126" t="s">
        <v>3154</v>
      </c>
      <c r="K4624" s="17">
        <f>VLOOKUP(A4624,[4]גיליון1!$A$1574:$P$7681,10,0)</f>
        <v>0</v>
      </c>
      <c r="L4624" s="17">
        <f>VLOOKUP(A4624,'[2]2023'!$A$9:$I$7853,9,0)</f>
        <v>0</v>
      </c>
      <c r="M4624" s="18">
        <f>VLOOKUP(A4624,[3]data1683177749303!$A$2:$J$6448,10,0)</f>
        <v>0</v>
      </c>
    </row>
    <row r="4625" spans="1:13" ht="16.5" outlineLevel="1" thickBot="1">
      <c r="A4625" s="125" t="s">
        <v>3154</v>
      </c>
      <c r="B4625" s="52" t="s">
        <v>2243</v>
      </c>
      <c r="C4625" s="146" t="s">
        <v>3154</v>
      </c>
      <c r="D4625" s="146" t="s">
        <v>3154</v>
      </c>
      <c r="E4625" s="147" t="s">
        <v>3154</v>
      </c>
      <c r="F4625" s="81" t="s">
        <v>590</v>
      </c>
      <c r="G4625" s="199" t="s">
        <v>3154</v>
      </c>
      <c r="H4625" s="146" t="s">
        <v>3154</v>
      </c>
      <c r="I4625" s="29">
        <f>K4625/L4625-1</f>
        <v>0</v>
      </c>
      <c r="J4625" s="127" t="s">
        <v>3154</v>
      </c>
      <c r="K4625" s="37">
        <f t="shared" ref="K4625:M4625" si="232">SUBTOTAL(9,K4616:K4624)</f>
        <v>255000</v>
      </c>
      <c r="L4625" s="37">
        <f t="shared" si="232"/>
        <v>255000</v>
      </c>
      <c r="M4625" s="38">
        <f t="shared" si="232"/>
        <v>148329.72</v>
      </c>
    </row>
    <row r="4626" spans="1:13" ht="15.75" outlineLevel="1">
      <c r="A4626" s="10">
        <v>18151600</v>
      </c>
      <c r="B4626" s="11">
        <v>0</v>
      </c>
      <c r="C4626" s="19">
        <v>815160</v>
      </c>
      <c r="D4626" s="13">
        <v>1</v>
      </c>
      <c r="E4626" s="136" t="s">
        <v>3154</v>
      </c>
      <c r="F4626" s="48" t="s">
        <v>592</v>
      </c>
      <c r="G4626" s="165" t="s">
        <v>3154</v>
      </c>
      <c r="H4626" s="13" t="s">
        <v>11</v>
      </c>
      <c r="I4626" s="126" t="s">
        <v>3154</v>
      </c>
      <c r="J4626" s="142" t="s">
        <v>3154</v>
      </c>
      <c r="K4626" s="17">
        <f>VLOOKUP(A4626,[4]גיליון1!$A$1574:$P$7681,10,0)</f>
        <v>0</v>
      </c>
      <c r="L4626" s="139" t="s">
        <v>3154</v>
      </c>
      <c r="M4626" s="140" t="s">
        <v>3154</v>
      </c>
    </row>
    <row r="4627" spans="1:13" ht="15.75" outlineLevel="1">
      <c r="A4627" s="10">
        <v>1815160118</v>
      </c>
      <c r="B4627" s="11">
        <v>118</v>
      </c>
      <c r="C4627" s="19">
        <v>815160</v>
      </c>
      <c r="D4627" s="13">
        <v>1</v>
      </c>
      <c r="E4627" s="136" t="s">
        <v>3154</v>
      </c>
      <c r="F4627" s="15" t="s">
        <v>2230</v>
      </c>
      <c r="G4627" s="137" t="s">
        <v>3154</v>
      </c>
      <c r="H4627" s="13" t="s">
        <v>20</v>
      </c>
      <c r="I4627" s="126" t="s">
        <v>3154</v>
      </c>
      <c r="J4627" s="126" t="s">
        <v>3154</v>
      </c>
      <c r="K4627" s="17">
        <f>VLOOKUP(A4627,[4]גיליון1!$A$1574:$P$7681,10,0)</f>
        <v>0</v>
      </c>
      <c r="L4627" s="17">
        <f>VLOOKUP(A4627,'[2]2023'!$A$9:$I$7853,9,0)</f>
        <v>0</v>
      </c>
      <c r="M4627" s="18">
        <f>VLOOKUP(A4627,[3]data1683177749303!$A$2:$J$6448,10,0)</f>
        <v>0</v>
      </c>
    </row>
    <row r="4628" spans="1:13" ht="15.75" outlineLevel="1">
      <c r="A4628" s="10">
        <v>1815160211</v>
      </c>
      <c r="B4628" s="11">
        <v>211</v>
      </c>
      <c r="C4628" s="19">
        <v>815160</v>
      </c>
      <c r="D4628" s="13">
        <v>1</v>
      </c>
      <c r="E4628" s="136" t="s">
        <v>3154</v>
      </c>
      <c r="F4628" s="15" t="s">
        <v>2231</v>
      </c>
      <c r="G4628" s="137" t="s">
        <v>3154</v>
      </c>
      <c r="H4628" s="13" t="s">
        <v>20</v>
      </c>
      <c r="I4628" s="126" t="s">
        <v>3154</v>
      </c>
      <c r="J4628" s="126" t="s">
        <v>3154</v>
      </c>
      <c r="K4628" s="17">
        <f>VLOOKUP(A4628,[4]גיליון1!$A$1574:$P$7681,10,0)</f>
        <v>0</v>
      </c>
      <c r="L4628" s="17">
        <f>VLOOKUP(A4628,'[2]2023'!$A$9:$I$7853,9,0)</f>
        <v>0</v>
      </c>
      <c r="M4628" s="18">
        <f>VLOOKUP(A4628,[3]data1683177749303!$A$2:$J$6448,10,0)</f>
        <v>0</v>
      </c>
    </row>
    <row r="4629" spans="1:13" ht="15.75" outlineLevel="1">
      <c r="A4629" s="10">
        <v>1815160212</v>
      </c>
      <c r="B4629" s="11">
        <v>212</v>
      </c>
      <c r="C4629" s="19">
        <v>815160</v>
      </c>
      <c r="D4629" s="13">
        <v>1</v>
      </c>
      <c r="E4629" s="136" t="s">
        <v>3154</v>
      </c>
      <c r="F4629" s="15" t="s">
        <v>2232</v>
      </c>
      <c r="G4629" s="137" t="s">
        <v>3154</v>
      </c>
      <c r="H4629" s="13" t="s">
        <v>20</v>
      </c>
      <c r="I4629" s="126" t="s">
        <v>3154</v>
      </c>
      <c r="J4629" s="126" t="s">
        <v>3154</v>
      </c>
      <c r="K4629" s="17">
        <f>VLOOKUP(A4629,[4]גיליון1!$A$1574:$P$7681,10,0)</f>
        <v>0</v>
      </c>
      <c r="L4629" s="17">
        <f>VLOOKUP(A4629,'[2]2023'!$A$9:$I$7853,9,0)</f>
        <v>0</v>
      </c>
      <c r="M4629" s="18">
        <f>VLOOKUP(A4629,[3]data1683177749303!$A$2:$J$6448,10,0)</f>
        <v>0</v>
      </c>
    </row>
    <row r="4630" spans="1:13" ht="15.75" outlineLevel="1">
      <c r="A4630" s="10">
        <v>1815160213</v>
      </c>
      <c r="B4630" s="11">
        <v>213</v>
      </c>
      <c r="C4630" s="19">
        <v>815160</v>
      </c>
      <c r="D4630" s="13">
        <v>1</v>
      </c>
      <c r="E4630" s="136" t="s">
        <v>3154</v>
      </c>
      <c r="F4630" s="15" t="s">
        <v>2233</v>
      </c>
      <c r="G4630" s="137" t="s">
        <v>3154</v>
      </c>
      <c r="H4630" s="13" t="s">
        <v>20</v>
      </c>
      <c r="I4630" s="16">
        <f>K4630/L4630-1</f>
        <v>0</v>
      </c>
      <c r="J4630" s="126" t="s">
        <v>3154</v>
      </c>
      <c r="K4630" s="17">
        <f>VLOOKUP(A4630,[4]גיליון1!$A$1574:$P$7681,10,0)</f>
        <v>190000</v>
      </c>
      <c r="L4630" s="17">
        <f>VLOOKUP(A4630,'[2]2023'!$A$9:$I$7853,9,0)</f>
        <v>190000</v>
      </c>
      <c r="M4630" s="18">
        <f>VLOOKUP(A4630,[3]data1683177749303!$A$2:$J$6448,10,0)</f>
        <v>12027.18</v>
      </c>
    </row>
    <row r="4631" spans="1:13" ht="15.75" outlineLevel="1">
      <c r="A4631" s="10">
        <v>1815160214</v>
      </c>
      <c r="B4631" s="11">
        <v>214</v>
      </c>
      <c r="C4631" s="19">
        <v>815160</v>
      </c>
      <c r="D4631" s="13">
        <v>1</v>
      </c>
      <c r="E4631" s="136" t="s">
        <v>3154</v>
      </c>
      <c r="F4631" s="15" t="s">
        <v>2234</v>
      </c>
      <c r="G4631" s="137" t="s">
        <v>3154</v>
      </c>
      <c r="H4631" s="13" t="s">
        <v>20</v>
      </c>
      <c r="I4631" s="126" t="s">
        <v>3154</v>
      </c>
      <c r="J4631" s="126" t="s">
        <v>3154</v>
      </c>
      <c r="K4631" s="17">
        <f>VLOOKUP(A4631,[4]גיליון1!$A$1574:$P$7681,10,0)</f>
        <v>0</v>
      </c>
      <c r="L4631" s="17">
        <f>VLOOKUP(A4631,'[2]2023'!$A$9:$I$7853,9,0)</f>
        <v>0</v>
      </c>
      <c r="M4631" s="18">
        <f>VLOOKUP(A4631,[3]data1683177749303!$A$2:$J$6448,10,0)</f>
        <v>0</v>
      </c>
    </row>
    <row r="4632" spans="1:13" ht="15.75" outlineLevel="1">
      <c r="A4632" s="10">
        <v>1815160215</v>
      </c>
      <c r="B4632" s="11">
        <v>215</v>
      </c>
      <c r="C4632" s="19">
        <v>815160</v>
      </c>
      <c r="D4632" s="13">
        <v>1</v>
      </c>
      <c r="E4632" s="136" t="s">
        <v>3154</v>
      </c>
      <c r="F4632" s="15" t="s">
        <v>2235</v>
      </c>
      <c r="G4632" s="137" t="s">
        <v>3154</v>
      </c>
      <c r="H4632" s="13" t="s">
        <v>20</v>
      </c>
      <c r="I4632" s="126" t="s">
        <v>3154</v>
      </c>
      <c r="J4632" s="126" t="s">
        <v>3154</v>
      </c>
      <c r="K4632" s="17">
        <f>VLOOKUP(A4632,[4]גיליון1!$A$1574:$P$7681,10,0)</f>
        <v>0</v>
      </c>
      <c r="L4632" s="17">
        <f>VLOOKUP(A4632,'[2]2023'!$A$9:$I$7853,9,0)</f>
        <v>0</v>
      </c>
      <c r="M4632" s="18">
        <f>VLOOKUP(A4632,[3]data1683177749303!$A$2:$J$6448,10,0)</f>
        <v>0</v>
      </c>
    </row>
    <row r="4633" spans="1:13" ht="15.75" outlineLevel="1">
      <c r="A4633" s="10">
        <v>1815160216</v>
      </c>
      <c r="B4633" s="11">
        <v>216</v>
      </c>
      <c r="C4633" s="19">
        <v>815160</v>
      </c>
      <c r="D4633" s="13">
        <v>1</v>
      </c>
      <c r="E4633" s="136" t="s">
        <v>3154</v>
      </c>
      <c r="F4633" s="15" t="s">
        <v>2236</v>
      </c>
      <c r="G4633" s="137" t="s">
        <v>3154</v>
      </c>
      <c r="H4633" s="13" t="s">
        <v>20</v>
      </c>
      <c r="I4633" s="126" t="s">
        <v>3154</v>
      </c>
      <c r="J4633" s="126" t="s">
        <v>3154</v>
      </c>
      <c r="K4633" s="17">
        <f>VLOOKUP(A4633,[4]גיליון1!$A$1574:$P$7681,10,0)</f>
        <v>0</v>
      </c>
      <c r="L4633" s="17">
        <f>VLOOKUP(A4633,'[2]2023'!$A$9:$I$7853,9,0)</f>
        <v>0</v>
      </c>
      <c r="M4633" s="18">
        <f>VLOOKUP(A4633,[3]data1683177749303!$A$2:$J$6448,10,0)</f>
        <v>0</v>
      </c>
    </row>
    <row r="4634" spans="1:13" ht="15.75" outlineLevel="1">
      <c r="A4634" s="10">
        <v>1815160780</v>
      </c>
      <c r="B4634" s="11">
        <v>780</v>
      </c>
      <c r="C4634" s="19">
        <v>815160</v>
      </c>
      <c r="D4634" s="13">
        <v>1</v>
      </c>
      <c r="E4634" s="136" t="s">
        <v>3154</v>
      </c>
      <c r="F4634" s="15" t="s">
        <v>2237</v>
      </c>
      <c r="G4634" s="137" t="s">
        <v>3154</v>
      </c>
      <c r="H4634" s="13" t="s">
        <v>34</v>
      </c>
      <c r="I4634" s="16">
        <f>K4634/L4634-1</f>
        <v>0</v>
      </c>
      <c r="J4634" s="126" t="s">
        <v>3154</v>
      </c>
      <c r="K4634" s="17">
        <f>VLOOKUP(A4634,[4]גיליון1!$A$1574:$P$7681,10,0)</f>
        <v>20000</v>
      </c>
      <c r="L4634" s="17">
        <f>VLOOKUP(A4634,'[2]2023'!$A$9:$I$7853,9,0)</f>
        <v>20000</v>
      </c>
      <c r="M4634" s="18">
        <f>VLOOKUP(A4634,[3]data1683177749303!$A$2:$J$6448,10,0)</f>
        <v>0</v>
      </c>
    </row>
    <row r="4635" spans="1:13" ht="16.5" thickBot="1">
      <c r="A4635" s="10">
        <v>1815160788</v>
      </c>
      <c r="B4635" s="11">
        <v>788</v>
      </c>
      <c r="C4635" s="19">
        <v>815160</v>
      </c>
      <c r="D4635" s="13">
        <v>1</v>
      </c>
      <c r="E4635" s="136" t="s">
        <v>3154</v>
      </c>
      <c r="F4635" s="15" t="s">
        <v>2238</v>
      </c>
      <c r="G4635" s="137" t="s">
        <v>3154</v>
      </c>
      <c r="H4635" s="13" t="s">
        <v>34</v>
      </c>
      <c r="I4635" s="126" t="s">
        <v>3154</v>
      </c>
      <c r="J4635" s="126" t="s">
        <v>3154</v>
      </c>
      <c r="K4635" s="17">
        <f>VLOOKUP(A4635,[4]גיליון1!$A$1574:$P$7681,10,0)</f>
        <v>0</v>
      </c>
      <c r="L4635" s="17">
        <f>VLOOKUP(A4635,'[2]2023'!$A$9:$I$7853,9,0)</f>
        <v>0</v>
      </c>
      <c r="M4635" s="18">
        <f>VLOOKUP(A4635,[3]data1683177749303!$A$2:$J$6448,10,0)</f>
        <v>0</v>
      </c>
    </row>
    <row r="4636" spans="1:13" ht="16.5" outlineLevel="1" thickBot="1">
      <c r="A4636" s="125" t="s">
        <v>3154</v>
      </c>
      <c r="B4636" s="52" t="s">
        <v>2244</v>
      </c>
      <c r="C4636" s="146" t="s">
        <v>3154</v>
      </c>
      <c r="D4636" s="146" t="s">
        <v>3154</v>
      </c>
      <c r="E4636" s="147" t="s">
        <v>3154</v>
      </c>
      <c r="F4636" s="81" t="s">
        <v>592</v>
      </c>
      <c r="G4636" s="199" t="s">
        <v>3154</v>
      </c>
      <c r="H4636" s="146" t="s">
        <v>3154</v>
      </c>
      <c r="I4636" s="29">
        <f>K4636/L4636-1</f>
        <v>0</v>
      </c>
      <c r="J4636" s="127" t="s">
        <v>3154</v>
      </c>
      <c r="K4636" s="37">
        <f t="shared" ref="K4636:M4636" si="233">SUBTOTAL(9,K4627:K4635)</f>
        <v>210000</v>
      </c>
      <c r="L4636" s="37">
        <f t="shared" si="233"/>
        <v>210000</v>
      </c>
      <c r="M4636" s="38">
        <f t="shared" si="233"/>
        <v>12027.18</v>
      </c>
    </row>
    <row r="4637" spans="1:13" ht="15.75" outlineLevel="1">
      <c r="A4637" s="10">
        <v>18151700</v>
      </c>
      <c r="B4637" s="11">
        <v>0</v>
      </c>
      <c r="C4637" s="19">
        <v>815170</v>
      </c>
      <c r="D4637" s="13">
        <v>1</v>
      </c>
      <c r="E4637" s="136" t="s">
        <v>3154</v>
      </c>
      <c r="F4637" s="48" t="s">
        <v>594</v>
      </c>
      <c r="G4637" s="165" t="s">
        <v>3154</v>
      </c>
      <c r="H4637" s="13" t="s">
        <v>11</v>
      </c>
      <c r="I4637" s="126" t="s">
        <v>3154</v>
      </c>
      <c r="J4637" s="142" t="s">
        <v>3154</v>
      </c>
      <c r="K4637" s="17">
        <f>VLOOKUP(A4637,[4]גיליון1!$A$1574:$P$7681,10,0)</f>
        <v>0</v>
      </c>
      <c r="L4637" s="139" t="s">
        <v>3154</v>
      </c>
      <c r="M4637" s="140" t="s">
        <v>3154</v>
      </c>
    </row>
    <row r="4638" spans="1:13" ht="15.75" outlineLevel="1">
      <c r="A4638" s="10">
        <v>1815170118</v>
      </c>
      <c r="B4638" s="11">
        <v>118</v>
      </c>
      <c r="C4638" s="19">
        <v>815170</v>
      </c>
      <c r="D4638" s="13">
        <v>1</v>
      </c>
      <c r="E4638" s="136" t="s">
        <v>3154</v>
      </c>
      <c r="F4638" s="15" t="s">
        <v>2230</v>
      </c>
      <c r="G4638" s="137" t="s">
        <v>3154</v>
      </c>
      <c r="H4638" s="13" t="s">
        <v>20</v>
      </c>
      <c r="I4638" s="126" t="s">
        <v>3154</v>
      </c>
      <c r="J4638" s="126" t="s">
        <v>3154</v>
      </c>
      <c r="K4638" s="17">
        <f>VLOOKUP(A4638,[4]גיליון1!$A$1574:$P$7681,10,0)</f>
        <v>0</v>
      </c>
      <c r="L4638" s="17">
        <f>VLOOKUP(A4638,'[2]2023'!$A$9:$I$7853,9,0)</f>
        <v>0</v>
      </c>
      <c r="M4638" s="18">
        <f>VLOOKUP(A4638,[3]data1683177749303!$A$2:$J$6448,10,0)</f>
        <v>0</v>
      </c>
    </row>
    <row r="4639" spans="1:13" ht="15.75" outlineLevel="1">
      <c r="A4639" s="10">
        <v>1815170211</v>
      </c>
      <c r="B4639" s="11">
        <v>211</v>
      </c>
      <c r="C4639" s="19">
        <v>815170</v>
      </c>
      <c r="D4639" s="13">
        <v>1</v>
      </c>
      <c r="E4639" s="136" t="s">
        <v>3154</v>
      </c>
      <c r="F4639" s="15" t="s">
        <v>2231</v>
      </c>
      <c r="G4639" s="137" t="s">
        <v>3154</v>
      </c>
      <c r="H4639" s="13" t="s">
        <v>20</v>
      </c>
      <c r="I4639" s="126" t="s">
        <v>3154</v>
      </c>
      <c r="J4639" s="126" t="s">
        <v>3154</v>
      </c>
      <c r="K4639" s="17">
        <f>VLOOKUP(A4639,[4]גיליון1!$A$1574:$P$7681,10,0)</f>
        <v>0</v>
      </c>
      <c r="L4639" s="17">
        <f>VLOOKUP(A4639,'[2]2023'!$A$9:$I$7853,9,0)</f>
        <v>0</v>
      </c>
      <c r="M4639" s="18">
        <f>VLOOKUP(A4639,[3]data1683177749303!$A$2:$J$6448,10,0)</f>
        <v>0</v>
      </c>
    </row>
    <row r="4640" spans="1:13" ht="15.75" outlineLevel="1">
      <c r="A4640" s="10">
        <v>1815170212</v>
      </c>
      <c r="B4640" s="11">
        <v>212</v>
      </c>
      <c r="C4640" s="19">
        <v>815170</v>
      </c>
      <c r="D4640" s="13">
        <v>1</v>
      </c>
      <c r="E4640" s="136" t="s">
        <v>3154</v>
      </c>
      <c r="F4640" s="15" t="s">
        <v>2232</v>
      </c>
      <c r="G4640" s="137" t="s">
        <v>3154</v>
      </c>
      <c r="H4640" s="13" t="s">
        <v>20</v>
      </c>
      <c r="I4640" s="126" t="s">
        <v>3154</v>
      </c>
      <c r="J4640" s="126" t="s">
        <v>3154</v>
      </c>
      <c r="K4640" s="17">
        <f>VLOOKUP(A4640,[4]גיליון1!$A$1574:$P$7681,10,0)</f>
        <v>0</v>
      </c>
      <c r="L4640" s="17">
        <f>VLOOKUP(A4640,'[2]2023'!$A$9:$I$7853,9,0)</f>
        <v>0</v>
      </c>
      <c r="M4640" s="18">
        <f>VLOOKUP(A4640,[3]data1683177749303!$A$2:$J$6448,10,0)</f>
        <v>0</v>
      </c>
    </row>
    <row r="4641" spans="1:13" ht="15.75" outlineLevel="1">
      <c r="A4641" s="10">
        <v>1815170213</v>
      </c>
      <c r="B4641" s="11">
        <v>213</v>
      </c>
      <c r="C4641" s="19">
        <v>815170</v>
      </c>
      <c r="D4641" s="13">
        <v>1</v>
      </c>
      <c r="E4641" s="136" t="s">
        <v>3154</v>
      </c>
      <c r="F4641" s="15" t="s">
        <v>2233</v>
      </c>
      <c r="G4641" s="137" t="s">
        <v>3154</v>
      </c>
      <c r="H4641" s="13" t="s">
        <v>20</v>
      </c>
      <c r="I4641" s="16">
        <f>K4641/L4641-1</f>
        <v>0</v>
      </c>
      <c r="J4641" s="126" t="s">
        <v>3154</v>
      </c>
      <c r="K4641" s="17">
        <f>VLOOKUP(A4641,[4]גיליון1!$A$1574:$P$7681,10,0)</f>
        <v>250000</v>
      </c>
      <c r="L4641" s="17">
        <f>VLOOKUP(A4641,'[2]2023'!$A$9:$I$7853,9,0)</f>
        <v>250000</v>
      </c>
      <c r="M4641" s="18">
        <f>VLOOKUP(A4641,[3]data1683177749303!$A$2:$J$6448,10,0)</f>
        <v>183558.98</v>
      </c>
    </row>
    <row r="4642" spans="1:13" ht="15.75" outlineLevel="1">
      <c r="A4642" s="10">
        <v>1815170214</v>
      </c>
      <c r="B4642" s="11">
        <v>214</v>
      </c>
      <c r="C4642" s="19">
        <v>815170</v>
      </c>
      <c r="D4642" s="13">
        <v>1</v>
      </c>
      <c r="E4642" s="136" t="s">
        <v>3154</v>
      </c>
      <c r="F4642" s="15" t="s">
        <v>2234</v>
      </c>
      <c r="G4642" s="137" t="s">
        <v>3154</v>
      </c>
      <c r="H4642" s="13" t="s">
        <v>20</v>
      </c>
      <c r="I4642" s="126" t="s">
        <v>3154</v>
      </c>
      <c r="J4642" s="126" t="s">
        <v>3154</v>
      </c>
      <c r="K4642" s="17">
        <f>VLOOKUP(A4642,[4]גיליון1!$A$1574:$P$7681,10,0)</f>
        <v>0</v>
      </c>
      <c r="L4642" s="17">
        <f>VLOOKUP(A4642,'[2]2023'!$A$9:$I$7853,9,0)</f>
        <v>0</v>
      </c>
      <c r="M4642" s="18">
        <f>VLOOKUP(A4642,[3]data1683177749303!$A$2:$J$6448,10,0)</f>
        <v>0</v>
      </c>
    </row>
    <row r="4643" spans="1:13" ht="15.75" outlineLevel="1">
      <c r="A4643" s="10">
        <v>1815170215</v>
      </c>
      <c r="B4643" s="11">
        <v>215</v>
      </c>
      <c r="C4643" s="19">
        <v>815170</v>
      </c>
      <c r="D4643" s="13">
        <v>1</v>
      </c>
      <c r="E4643" s="136" t="s">
        <v>3154</v>
      </c>
      <c r="F4643" s="15" t="s">
        <v>2235</v>
      </c>
      <c r="G4643" s="137" t="s">
        <v>3154</v>
      </c>
      <c r="H4643" s="13" t="s">
        <v>20</v>
      </c>
      <c r="I4643" s="126" t="s">
        <v>3154</v>
      </c>
      <c r="J4643" s="126" t="s">
        <v>3154</v>
      </c>
      <c r="K4643" s="17">
        <f>VLOOKUP(A4643,[4]גיליון1!$A$1574:$P$7681,10,0)</f>
        <v>0</v>
      </c>
      <c r="L4643" s="17">
        <f>VLOOKUP(A4643,'[2]2023'!$A$9:$I$7853,9,0)</f>
        <v>0</v>
      </c>
      <c r="M4643" s="18">
        <f>VLOOKUP(A4643,[3]data1683177749303!$A$2:$J$6448,10,0)</f>
        <v>0</v>
      </c>
    </row>
    <row r="4644" spans="1:13" ht="15.75" outlineLevel="1">
      <c r="A4644" s="10">
        <v>1815170216</v>
      </c>
      <c r="B4644" s="11">
        <v>216</v>
      </c>
      <c r="C4644" s="19">
        <v>815170</v>
      </c>
      <c r="D4644" s="13">
        <v>1</v>
      </c>
      <c r="E4644" s="136" t="s">
        <v>3154</v>
      </c>
      <c r="F4644" s="15" t="s">
        <v>2236</v>
      </c>
      <c r="G4644" s="137" t="s">
        <v>3154</v>
      </c>
      <c r="H4644" s="13" t="s">
        <v>20</v>
      </c>
      <c r="I4644" s="126" t="s">
        <v>3154</v>
      </c>
      <c r="J4644" s="126" t="s">
        <v>3154</v>
      </c>
      <c r="K4644" s="17">
        <f>VLOOKUP(A4644,[4]גיליון1!$A$1574:$P$7681,10,0)</f>
        <v>0</v>
      </c>
      <c r="L4644" s="17">
        <f>VLOOKUP(A4644,'[2]2023'!$A$9:$I$7853,9,0)</f>
        <v>0</v>
      </c>
      <c r="M4644" s="18">
        <f>VLOOKUP(A4644,[3]data1683177749303!$A$2:$J$6448,10,0)</f>
        <v>0</v>
      </c>
    </row>
    <row r="4645" spans="1:13" ht="15.75" outlineLevel="1">
      <c r="A4645" s="10">
        <v>1815170780</v>
      </c>
      <c r="B4645" s="11">
        <v>780</v>
      </c>
      <c r="C4645" s="19">
        <v>815170</v>
      </c>
      <c r="D4645" s="13">
        <v>1</v>
      </c>
      <c r="E4645" s="136" t="s">
        <v>3154</v>
      </c>
      <c r="F4645" s="15" t="s">
        <v>2237</v>
      </c>
      <c r="G4645" s="137" t="s">
        <v>3154</v>
      </c>
      <c r="H4645" s="13" t="s">
        <v>34</v>
      </c>
      <c r="I4645" s="16">
        <f>K4645/L4645-1</f>
        <v>0</v>
      </c>
      <c r="J4645" s="126" t="s">
        <v>3154</v>
      </c>
      <c r="K4645" s="17">
        <f>VLOOKUP(A4645,[4]גיליון1!$A$1574:$P$7681,10,0)</f>
        <v>20000</v>
      </c>
      <c r="L4645" s="17">
        <f>VLOOKUP(A4645,'[2]2023'!$A$9:$I$7853,9,0)</f>
        <v>20000</v>
      </c>
      <c r="M4645" s="18">
        <f>VLOOKUP(A4645,[3]data1683177749303!$A$2:$J$6448,10,0)</f>
        <v>0</v>
      </c>
    </row>
    <row r="4646" spans="1:13" ht="16.5" thickBot="1">
      <c r="A4646" s="10">
        <v>1815170788</v>
      </c>
      <c r="B4646" s="11">
        <v>788</v>
      </c>
      <c r="C4646" s="19">
        <v>815170</v>
      </c>
      <c r="D4646" s="13">
        <v>1</v>
      </c>
      <c r="E4646" s="136" t="s">
        <v>3154</v>
      </c>
      <c r="F4646" s="15" t="s">
        <v>2238</v>
      </c>
      <c r="G4646" s="137" t="s">
        <v>3154</v>
      </c>
      <c r="H4646" s="13" t="s">
        <v>34</v>
      </c>
      <c r="I4646" s="126" t="s">
        <v>3154</v>
      </c>
      <c r="J4646" s="126" t="s">
        <v>3154</v>
      </c>
      <c r="K4646" s="17">
        <f>VLOOKUP(A4646,[4]גיליון1!$A$1574:$P$7681,10,0)</f>
        <v>0</v>
      </c>
      <c r="L4646" s="17">
        <f>VLOOKUP(A4646,'[2]2023'!$A$9:$I$7853,9,0)</f>
        <v>0</v>
      </c>
      <c r="M4646" s="18">
        <f>VLOOKUP(A4646,[3]data1683177749303!$A$2:$J$6448,10,0)</f>
        <v>0</v>
      </c>
    </row>
    <row r="4647" spans="1:13" ht="16.5" outlineLevel="1" thickBot="1">
      <c r="A4647" s="125" t="s">
        <v>3154</v>
      </c>
      <c r="B4647" s="52" t="s">
        <v>2245</v>
      </c>
      <c r="C4647" s="146" t="s">
        <v>3154</v>
      </c>
      <c r="D4647" s="146" t="s">
        <v>3154</v>
      </c>
      <c r="E4647" s="147" t="s">
        <v>3154</v>
      </c>
      <c r="F4647" s="81" t="s">
        <v>594</v>
      </c>
      <c r="G4647" s="199" t="s">
        <v>3154</v>
      </c>
      <c r="H4647" s="146" t="s">
        <v>3154</v>
      </c>
      <c r="I4647" s="29">
        <f>K4647/L4647-1</f>
        <v>0</v>
      </c>
      <c r="J4647" s="127" t="s">
        <v>3154</v>
      </c>
      <c r="K4647" s="37">
        <f t="shared" ref="K4647:M4647" si="234">SUBTOTAL(9,K4638:K4646)</f>
        <v>270000</v>
      </c>
      <c r="L4647" s="37">
        <f t="shared" si="234"/>
        <v>270000</v>
      </c>
      <c r="M4647" s="38">
        <f t="shared" si="234"/>
        <v>183558.98</v>
      </c>
    </row>
    <row r="4648" spans="1:13" ht="15.75" outlineLevel="1">
      <c r="A4648" s="10">
        <v>18151800</v>
      </c>
      <c r="B4648" s="11">
        <v>0</v>
      </c>
      <c r="C4648" s="19">
        <v>815180</v>
      </c>
      <c r="D4648" s="13">
        <v>1</v>
      </c>
      <c r="E4648" s="136" t="s">
        <v>3154</v>
      </c>
      <c r="F4648" s="48" t="s">
        <v>596</v>
      </c>
      <c r="G4648" s="165" t="s">
        <v>3154</v>
      </c>
      <c r="H4648" s="13" t="s">
        <v>11</v>
      </c>
      <c r="I4648" s="126" t="s">
        <v>3154</v>
      </c>
      <c r="J4648" s="142" t="s">
        <v>3154</v>
      </c>
      <c r="K4648" s="17">
        <f>VLOOKUP(A4648,[4]גיליון1!$A$1574:$P$7681,10,0)</f>
        <v>0</v>
      </c>
      <c r="L4648" s="17">
        <f>VLOOKUP(A4648,'[2]2023'!$A$9:$I$7853,9,0)</f>
        <v>0</v>
      </c>
      <c r="M4648" s="140" t="s">
        <v>3154</v>
      </c>
    </row>
    <row r="4649" spans="1:13" ht="15.75" outlineLevel="1">
      <c r="A4649" s="10">
        <v>1815180118</v>
      </c>
      <c r="B4649" s="11">
        <v>118</v>
      </c>
      <c r="C4649" s="19">
        <v>815180</v>
      </c>
      <c r="D4649" s="13">
        <v>1</v>
      </c>
      <c r="E4649" s="136" t="s">
        <v>3154</v>
      </c>
      <c r="F4649" s="15" t="s">
        <v>2230</v>
      </c>
      <c r="G4649" s="137" t="s">
        <v>3154</v>
      </c>
      <c r="H4649" s="13" t="s">
        <v>20</v>
      </c>
      <c r="I4649" s="126" t="s">
        <v>3154</v>
      </c>
      <c r="J4649" s="126" t="s">
        <v>3154</v>
      </c>
      <c r="K4649" s="17">
        <f>VLOOKUP(A4649,[4]גיליון1!$A$1574:$P$7681,10,0)</f>
        <v>0</v>
      </c>
      <c r="L4649" s="17">
        <f>VLOOKUP(A4649,'[2]2023'!$A$9:$I$7853,9,0)</f>
        <v>0</v>
      </c>
      <c r="M4649" s="18">
        <f>VLOOKUP(A4649,[3]data1683177749303!$A$2:$J$6448,10,0)</f>
        <v>0</v>
      </c>
    </row>
    <row r="4650" spans="1:13" ht="15.75" outlineLevel="1">
      <c r="A4650" s="10">
        <v>1815180211</v>
      </c>
      <c r="B4650" s="11">
        <v>211</v>
      </c>
      <c r="C4650" s="19">
        <v>815180</v>
      </c>
      <c r="D4650" s="13">
        <v>1</v>
      </c>
      <c r="E4650" s="136" t="s">
        <v>3154</v>
      </c>
      <c r="F4650" s="15" t="s">
        <v>2231</v>
      </c>
      <c r="G4650" s="137" t="s">
        <v>3154</v>
      </c>
      <c r="H4650" s="13" t="s">
        <v>20</v>
      </c>
      <c r="I4650" s="126" t="s">
        <v>3154</v>
      </c>
      <c r="J4650" s="126" t="s">
        <v>3154</v>
      </c>
      <c r="K4650" s="17">
        <f>VLOOKUP(A4650,[4]גיליון1!$A$1574:$P$7681,10,0)</f>
        <v>0</v>
      </c>
      <c r="L4650" s="17">
        <f>VLOOKUP(A4650,'[2]2023'!$A$9:$I$7853,9,0)</f>
        <v>0</v>
      </c>
      <c r="M4650" s="18">
        <f>VLOOKUP(A4650,[3]data1683177749303!$A$2:$J$6448,10,0)</f>
        <v>0</v>
      </c>
    </row>
    <row r="4651" spans="1:13" ht="15.75" outlineLevel="1">
      <c r="A4651" s="10">
        <v>1815180212</v>
      </c>
      <c r="B4651" s="11">
        <v>212</v>
      </c>
      <c r="C4651" s="19">
        <v>815180</v>
      </c>
      <c r="D4651" s="13">
        <v>1</v>
      </c>
      <c r="E4651" s="136" t="s">
        <v>3154</v>
      </c>
      <c r="F4651" s="15" t="s">
        <v>2232</v>
      </c>
      <c r="G4651" s="137" t="s">
        <v>3154</v>
      </c>
      <c r="H4651" s="13" t="s">
        <v>20</v>
      </c>
      <c r="I4651" s="126" t="s">
        <v>3154</v>
      </c>
      <c r="J4651" s="126" t="s">
        <v>3154</v>
      </c>
      <c r="K4651" s="17">
        <f>VLOOKUP(A4651,[4]גיליון1!$A$1574:$P$7681,10,0)</f>
        <v>0</v>
      </c>
      <c r="L4651" s="17">
        <f>VLOOKUP(A4651,'[2]2023'!$A$9:$I$7853,9,0)</f>
        <v>0</v>
      </c>
      <c r="M4651" s="18">
        <f>VLOOKUP(A4651,[3]data1683177749303!$A$2:$J$6448,10,0)</f>
        <v>0</v>
      </c>
    </row>
    <row r="4652" spans="1:13" ht="15.75" outlineLevel="1">
      <c r="A4652" s="10">
        <v>1815180213</v>
      </c>
      <c r="B4652" s="11">
        <v>213</v>
      </c>
      <c r="C4652" s="19">
        <v>815180</v>
      </c>
      <c r="D4652" s="13">
        <v>1</v>
      </c>
      <c r="E4652" s="136" t="s">
        <v>3154</v>
      </c>
      <c r="F4652" s="15" t="s">
        <v>2233</v>
      </c>
      <c r="G4652" s="137" t="s">
        <v>3154</v>
      </c>
      <c r="H4652" s="13" t="s">
        <v>20</v>
      </c>
      <c r="I4652" s="126" t="s">
        <v>3154</v>
      </c>
      <c r="J4652" s="126" t="s">
        <v>3154</v>
      </c>
      <c r="K4652" s="17">
        <f>VLOOKUP(A4652,[4]גיליון1!$A$1574:$P$7681,10,0)</f>
        <v>0</v>
      </c>
      <c r="L4652" s="17">
        <f>VLOOKUP(A4652,'[2]2023'!$A$9:$I$7853,9,0)</f>
        <v>0</v>
      </c>
      <c r="M4652" s="18">
        <f>VLOOKUP(A4652,[3]data1683177749303!$A$2:$J$6448,10,0)</f>
        <v>0</v>
      </c>
    </row>
    <row r="4653" spans="1:13" ht="15.75" outlineLevel="1">
      <c r="A4653" s="10">
        <v>1815180214</v>
      </c>
      <c r="B4653" s="11">
        <v>214</v>
      </c>
      <c r="C4653" s="19">
        <v>815180</v>
      </c>
      <c r="D4653" s="13">
        <v>1</v>
      </c>
      <c r="E4653" s="136" t="s">
        <v>3154</v>
      </c>
      <c r="F4653" s="15" t="s">
        <v>2234</v>
      </c>
      <c r="G4653" s="137" t="s">
        <v>3154</v>
      </c>
      <c r="H4653" s="13" t="s">
        <v>20</v>
      </c>
      <c r="I4653" s="126" t="s">
        <v>3154</v>
      </c>
      <c r="J4653" s="126" t="s">
        <v>3154</v>
      </c>
      <c r="K4653" s="17">
        <f>VLOOKUP(A4653,[4]גיליון1!$A$1574:$P$7681,10,0)</f>
        <v>0</v>
      </c>
      <c r="L4653" s="17">
        <f>VLOOKUP(A4653,'[2]2023'!$A$9:$I$7853,9,0)</f>
        <v>0</v>
      </c>
      <c r="M4653" s="18">
        <f>VLOOKUP(A4653,[3]data1683177749303!$A$2:$J$6448,10,0)</f>
        <v>0</v>
      </c>
    </row>
    <row r="4654" spans="1:13" ht="15.75" outlineLevel="1">
      <c r="A4654" s="10">
        <v>1815180215</v>
      </c>
      <c r="B4654" s="11">
        <v>215</v>
      </c>
      <c r="C4654" s="19">
        <v>815180</v>
      </c>
      <c r="D4654" s="13">
        <v>1</v>
      </c>
      <c r="E4654" s="136" t="s">
        <v>3154</v>
      </c>
      <c r="F4654" s="15" t="s">
        <v>2235</v>
      </c>
      <c r="G4654" s="137" t="s">
        <v>3154</v>
      </c>
      <c r="H4654" s="13" t="s">
        <v>20</v>
      </c>
      <c r="I4654" s="126" t="s">
        <v>3154</v>
      </c>
      <c r="J4654" s="126" t="s">
        <v>3154</v>
      </c>
      <c r="K4654" s="17">
        <f>VLOOKUP(A4654,[4]גיליון1!$A$1574:$P$7681,10,0)</f>
        <v>0</v>
      </c>
      <c r="L4654" s="17">
        <f>VLOOKUP(A4654,'[2]2023'!$A$9:$I$7853,9,0)</f>
        <v>0</v>
      </c>
      <c r="M4654" s="18">
        <f>VLOOKUP(A4654,[3]data1683177749303!$A$2:$J$6448,10,0)</f>
        <v>0</v>
      </c>
    </row>
    <row r="4655" spans="1:13" ht="15.75" outlineLevel="1">
      <c r="A4655" s="10">
        <v>1815180216</v>
      </c>
      <c r="B4655" s="11">
        <v>216</v>
      </c>
      <c r="C4655" s="19">
        <v>815180</v>
      </c>
      <c r="D4655" s="13">
        <v>1</v>
      </c>
      <c r="E4655" s="136" t="s">
        <v>3154</v>
      </c>
      <c r="F4655" s="15" t="s">
        <v>2236</v>
      </c>
      <c r="G4655" s="137" t="s">
        <v>3154</v>
      </c>
      <c r="H4655" s="13" t="s">
        <v>20</v>
      </c>
      <c r="I4655" s="126" t="s">
        <v>3154</v>
      </c>
      <c r="J4655" s="126" t="s">
        <v>3154</v>
      </c>
      <c r="K4655" s="17">
        <f>VLOOKUP(A4655,[4]גיליון1!$A$1574:$P$7681,10,0)</f>
        <v>0</v>
      </c>
      <c r="L4655" s="17">
        <f>VLOOKUP(A4655,'[2]2023'!$A$9:$I$7853,9,0)</f>
        <v>0</v>
      </c>
      <c r="M4655" s="18">
        <f>VLOOKUP(A4655,[3]data1683177749303!$A$2:$J$6448,10,0)</f>
        <v>0</v>
      </c>
    </row>
    <row r="4656" spans="1:13" ht="15.75" outlineLevel="1">
      <c r="A4656" s="10">
        <v>1815180780</v>
      </c>
      <c r="B4656" s="11">
        <v>780</v>
      </c>
      <c r="C4656" s="19">
        <v>815180</v>
      </c>
      <c r="D4656" s="13">
        <v>1</v>
      </c>
      <c r="E4656" s="136" t="s">
        <v>3154</v>
      </c>
      <c r="F4656" s="15" t="s">
        <v>2237</v>
      </c>
      <c r="G4656" s="137" t="s">
        <v>3154</v>
      </c>
      <c r="H4656" s="13" t="s">
        <v>34</v>
      </c>
      <c r="I4656" s="126" t="s">
        <v>3154</v>
      </c>
      <c r="J4656" s="126" t="s">
        <v>3154</v>
      </c>
      <c r="K4656" s="17">
        <f>VLOOKUP(A4656,[4]גיליון1!$A$1574:$P$7681,10,0)</f>
        <v>0</v>
      </c>
      <c r="L4656" s="17">
        <f>VLOOKUP(A4656,'[2]2023'!$A$9:$I$7853,9,0)</f>
        <v>0</v>
      </c>
      <c r="M4656" s="18">
        <f>VLOOKUP(A4656,[3]data1683177749303!$A$2:$J$6448,10,0)</f>
        <v>0</v>
      </c>
    </row>
    <row r="4657" spans="1:13" ht="16.5" thickBot="1">
      <c r="A4657" s="10">
        <v>1815180788</v>
      </c>
      <c r="B4657" s="11">
        <v>788</v>
      </c>
      <c r="C4657" s="19">
        <v>815180</v>
      </c>
      <c r="D4657" s="13">
        <v>1</v>
      </c>
      <c r="E4657" s="136" t="s">
        <v>3154</v>
      </c>
      <c r="F4657" s="15" t="s">
        <v>2238</v>
      </c>
      <c r="G4657" s="137" t="s">
        <v>3154</v>
      </c>
      <c r="H4657" s="13" t="s">
        <v>34</v>
      </c>
      <c r="I4657" s="126" t="s">
        <v>3154</v>
      </c>
      <c r="J4657" s="126" t="s">
        <v>3154</v>
      </c>
      <c r="K4657" s="17">
        <f>VLOOKUP(A4657,[4]גיליון1!$A$1574:$P$7681,10,0)</f>
        <v>0</v>
      </c>
      <c r="L4657" s="17">
        <f>VLOOKUP(A4657,'[2]2023'!$A$9:$I$7853,9,0)</f>
        <v>0</v>
      </c>
      <c r="M4657" s="18">
        <f>VLOOKUP(A4657,[3]data1683177749303!$A$2:$J$6448,10,0)</f>
        <v>0</v>
      </c>
    </row>
    <row r="4658" spans="1:13" ht="16.5" outlineLevel="1" thickBot="1">
      <c r="A4658" s="125" t="s">
        <v>3154</v>
      </c>
      <c r="B4658" s="52" t="s">
        <v>2246</v>
      </c>
      <c r="C4658" s="146" t="s">
        <v>3154</v>
      </c>
      <c r="D4658" s="146" t="s">
        <v>3154</v>
      </c>
      <c r="E4658" s="147" t="s">
        <v>3154</v>
      </c>
      <c r="F4658" s="81" t="s">
        <v>596</v>
      </c>
      <c r="G4658" s="199" t="s">
        <v>3154</v>
      </c>
      <c r="H4658" s="146" t="s">
        <v>3154</v>
      </c>
      <c r="I4658" s="127" t="s">
        <v>3154</v>
      </c>
      <c r="J4658" s="147" t="s">
        <v>3154</v>
      </c>
      <c r="K4658" s="85">
        <v>0</v>
      </c>
      <c r="L4658" s="85">
        <v>0</v>
      </c>
      <c r="M4658" s="85">
        <v>0</v>
      </c>
    </row>
    <row r="4659" spans="1:13" ht="15.75" outlineLevel="1">
      <c r="A4659" s="10">
        <v>18151900</v>
      </c>
      <c r="B4659" s="11">
        <v>0</v>
      </c>
      <c r="C4659" s="19">
        <v>815190</v>
      </c>
      <c r="D4659" s="13">
        <v>1</v>
      </c>
      <c r="E4659" s="136" t="s">
        <v>3154</v>
      </c>
      <c r="F4659" s="15" t="s">
        <v>598</v>
      </c>
      <c r="G4659" s="137" t="s">
        <v>3154</v>
      </c>
      <c r="H4659" s="13" t="s">
        <v>11</v>
      </c>
      <c r="I4659" s="126" t="s">
        <v>3154</v>
      </c>
      <c r="J4659" s="142" t="s">
        <v>3154</v>
      </c>
      <c r="K4659" s="17">
        <f>VLOOKUP(A4659,[4]גיליון1!$A$1574:$P$7681,10,0)</f>
        <v>0</v>
      </c>
      <c r="L4659" s="139" t="s">
        <v>3154</v>
      </c>
      <c r="M4659" s="140" t="s">
        <v>3154</v>
      </c>
    </row>
    <row r="4660" spans="1:13" ht="15.75" outlineLevel="1">
      <c r="A4660" s="10">
        <v>1815190118</v>
      </c>
      <c r="B4660" s="11">
        <v>118</v>
      </c>
      <c r="C4660" s="19">
        <v>815190</v>
      </c>
      <c r="D4660" s="13">
        <v>1</v>
      </c>
      <c r="E4660" s="136" t="s">
        <v>3154</v>
      </c>
      <c r="F4660" s="15" t="s">
        <v>2230</v>
      </c>
      <c r="G4660" s="137" t="s">
        <v>3154</v>
      </c>
      <c r="H4660" s="13" t="s">
        <v>20</v>
      </c>
      <c r="I4660" s="126" t="s">
        <v>3154</v>
      </c>
      <c r="J4660" s="126" t="s">
        <v>3154</v>
      </c>
      <c r="K4660" s="17">
        <f>VLOOKUP(A4660,[4]גיליון1!$A$1574:$P$7681,10,0)</f>
        <v>0</v>
      </c>
      <c r="L4660" s="17">
        <f>VLOOKUP(A4660,'[2]2023'!$A$9:$I$7853,9,0)</f>
        <v>0</v>
      </c>
      <c r="M4660" s="18">
        <f>VLOOKUP(A4660,[3]data1683177749303!$A$2:$J$6448,10,0)</f>
        <v>0</v>
      </c>
    </row>
    <row r="4661" spans="1:13" ht="15.75" outlineLevel="1">
      <c r="A4661" s="10">
        <v>1815190211</v>
      </c>
      <c r="B4661" s="11">
        <v>211</v>
      </c>
      <c r="C4661" s="19">
        <v>815190</v>
      </c>
      <c r="D4661" s="13">
        <v>1</v>
      </c>
      <c r="E4661" s="136" t="s">
        <v>3154</v>
      </c>
      <c r="F4661" s="15" t="s">
        <v>2231</v>
      </c>
      <c r="G4661" s="137" t="s">
        <v>3154</v>
      </c>
      <c r="H4661" s="13" t="s">
        <v>20</v>
      </c>
      <c r="I4661" s="126" t="s">
        <v>3154</v>
      </c>
      <c r="J4661" s="126" t="s">
        <v>3154</v>
      </c>
      <c r="K4661" s="17">
        <f>VLOOKUP(A4661,[4]גיליון1!$A$1574:$P$7681,10,0)</f>
        <v>0</v>
      </c>
      <c r="L4661" s="17">
        <f>VLOOKUP(A4661,'[2]2023'!$A$9:$I$7853,9,0)</f>
        <v>0</v>
      </c>
      <c r="M4661" s="18">
        <f>VLOOKUP(A4661,[3]data1683177749303!$A$2:$J$6448,10,0)</f>
        <v>0</v>
      </c>
    </row>
    <row r="4662" spans="1:13" ht="15.75" outlineLevel="1">
      <c r="A4662" s="10">
        <v>1815190212</v>
      </c>
      <c r="B4662" s="11">
        <v>212</v>
      </c>
      <c r="C4662" s="19">
        <v>815190</v>
      </c>
      <c r="D4662" s="13">
        <v>1</v>
      </c>
      <c r="E4662" s="136" t="s">
        <v>3154</v>
      </c>
      <c r="F4662" s="15" t="s">
        <v>2232</v>
      </c>
      <c r="G4662" s="137" t="s">
        <v>3154</v>
      </c>
      <c r="H4662" s="13" t="s">
        <v>20</v>
      </c>
      <c r="I4662" s="126" t="s">
        <v>3154</v>
      </c>
      <c r="J4662" s="126" t="s">
        <v>3154</v>
      </c>
      <c r="K4662" s="17">
        <f>VLOOKUP(A4662,[4]גיליון1!$A$1574:$P$7681,10,0)</f>
        <v>0</v>
      </c>
      <c r="L4662" s="17">
        <f>VLOOKUP(A4662,'[2]2023'!$A$9:$I$7853,9,0)</f>
        <v>0</v>
      </c>
      <c r="M4662" s="18">
        <f>VLOOKUP(A4662,[3]data1683177749303!$A$2:$J$6448,10,0)</f>
        <v>0</v>
      </c>
    </row>
    <row r="4663" spans="1:13" ht="15.75" outlineLevel="1">
      <c r="A4663" s="10">
        <v>1815190213</v>
      </c>
      <c r="B4663" s="11">
        <v>213</v>
      </c>
      <c r="C4663" s="19">
        <v>815190</v>
      </c>
      <c r="D4663" s="13">
        <v>1</v>
      </c>
      <c r="E4663" s="136" t="s">
        <v>3154</v>
      </c>
      <c r="F4663" s="15" t="s">
        <v>2233</v>
      </c>
      <c r="G4663" s="137" t="s">
        <v>3154</v>
      </c>
      <c r="H4663" s="13" t="s">
        <v>20</v>
      </c>
      <c r="I4663" s="16">
        <f>K4663/L4663-1</f>
        <v>0</v>
      </c>
      <c r="J4663" s="126" t="s">
        <v>3154</v>
      </c>
      <c r="K4663" s="17">
        <f>VLOOKUP(A4663,[4]גיליון1!$A$1574:$P$7681,10,0)</f>
        <v>190000</v>
      </c>
      <c r="L4663" s="17">
        <f>VLOOKUP(A4663,'[2]2023'!$A$9:$I$7853,9,0)</f>
        <v>190000</v>
      </c>
      <c r="M4663" s="18">
        <f>VLOOKUP(A4663,[3]data1683177749303!$A$2:$J$6448,10,0)</f>
        <v>153068.17000000001</v>
      </c>
    </row>
    <row r="4664" spans="1:13" ht="15.75" outlineLevel="1">
      <c r="A4664" s="10">
        <v>1815190214</v>
      </c>
      <c r="B4664" s="11">
        <v>214</v>
      </c>
      <c r="C4664" s="19">
        <v>815190</v>
      </c>
      <c r="D4664" s="13">
        <v>1</v>
      </c>
      <c r="E4664" s="136" t="s">
        <v>3154</v>
      </c>
      <c r="F4664" s="15" t="s">
        <v>2234</v>
      </c>
      <c r="G4664" s="137" t="s">
        <v>3154</v>
      </c>
      <c r="H4664" s="13" t="s">
        <v>20</v>
      </c>
      <c r="I4664" s="126" t="s">
        <v>3154</v>
      </c>
      <c r="J4664" s="126" t="s">
        <v>3154</v>
      </c>
      <c r="K4664" s="17">
        <f>VLOOKUP(A4664,[4]גיליון1!$A$1574:$P$7681,10,0)</f>
        <v>0</v>
      </c>
      <c r="L4664" s="17">
        <f>VLOOKUP(A4664,'[2]2023'!$A$9:$I$7853,9,0)</f>
        <v>0</v>
      </c>
      <c r="M4664" s="18">
        <f>VLOOKUP(A4664,[3]data1683177749303!$A$2:$J$6448,10,0)</f>
        <v>0</v>
      </c>
    </row>
    <row r="4665" spans="1:13" ht="15.75" outlineLevel="1">
      <c r="A4665" s="10">
        <v>1815190215</v>
      </c>
      <c r="B4665" s="11">
        <v>215</v>
      </c>
      <c r="C4665" s="19">
        <v>815190</v>
      </c>
      <c r="D4665" s="13">
        <v>1</v>
      </c>
      <c r="E4665" s="136" t="s">
        <v>3154</v>
      </c>
      <c r="F4665" s="15" t="s">
        <v>2235</v>
      </c>
      <c r="G4665" s="137" t="s">
        <v>3154</v>
      </c>
      <c r="H4665" s="13" t="s">
        <v>20</v>
      </c>
      <c r="I4665" s="126" t="s">
        <v>3154</v>
      </c>
      <c r="J4665" s="126" t="s">
        <v>3154</v>
      </c>
      <c r="K4665" s="17">
        <f>VLOOKUP(A4665,[4]גיליון1!$A$1574:$P$7681,10,0)</f>
        <v>0</v>
      </c>
      <c r="L4665" s="17">
        <f>VLOOKUP(A4665,'[2]2023'!$A$9:$I$7853,9,0)</f>
        <v>0</v>
      </c>
      <c r="M4665" s="18">
        <f>VLOOKUP(A4665,[3]data1683177749303!$A$2:$J$6448,10,0)</f>
        <v>0</v>
      </c>
    </row>
    <row r="4666" spans="1:13" ht="15.75" outlineLevel="1">
      <c r="A4666" s="10">
        <v>1815190216</v>
      </c>
      <c r="B4666" s="11">
        <v>216</v>
      </c>
      <c r="C4666" s="19">
        <v>815190</v>
      </c>
      <c r="D4666" s="13">
        <v>1</v>
      </c>
      <c r="E4666" s="136" t="s">
        <v>3154</v>
      </c>
      <c r="F4666" s="15" t="s">
        <v>2236</v>
      </c>
      <c r="G4666" s="137" t="s">
        <v>3154</v>
      </c>
      <c r="H4666" s="13" t="s">
        <v>20</v>
      </c>
      <c r="I4666" s="126" t="s">
        <v>3154</v>
      </c>
      <c r="J4666" s="126" t="s">
        <v>3154</v>
      </c>
      <c r="K4666" s="17">
        <f>VLOOKUP(A4666,[4]גיליון1!$A$1574:$P$7681,10,0)</f>
        <v>0</v>
      </c>
      <c r="L4666" s="17">
        <f>VLOOKUP(A4666,'[2]2023'!$A$9:$I$7853,9,0)</f>
        <v>0</v>
      </c>
      <c r="M4666" s="18">
        <f>VLOOKUP(A4666,[3]data1683177749303!$A$2:$J$6448,10,0)</f>
        <v>0</v>
      </c>
    </row>
    <row r="4667" spans="1:13" ht="15.75" outlineLevel="1">
      <c r="A4667" s="10">
        <v>1815190780</v>
      </c>
      <c r="B4667" s="11">
        <v>780</v>
      </c>
      <c r="C4667" s="19">
        <v>815190</v>
      </c>
      <c r="D4667" s="13">
        <v>1</v>
      </c>
      <c r="E4667" s="136" t="s">
        <v>3154</v>
      </c>
      <c r="F4667" s="15" t="s">
        <v>2237</v>
      </c>
      <c r="G4667" s="137" t="s">
        <v>3154</v>
      </c>
      <c r="H4667" s="13" t="s">
        <v>34</v>
      </c>
      <c r="I4667" s="16">
        <f>K4667/L4667-1</f>
        <v>0</v>
      </c>
      <c r="J4667" s="126" t="s">
        <v>3154</v>
      </c>
      <c r="K4667" s="17">
        <f>VLOOKUP(A4667,[4]גיליון1!$A$1574:$P$7681,10,0)</f>
        <v>20000</v>
      </c>
      <c r="L4667" s="17">
        <f>VLOOKUP(A4667,'[2]2023'!$A$9:$I$7853,9,0)</f>
        <v>20000</v>
      </c>
      <c r="M4667" s="18">
        <f>VLOOKUP(A4667,[3]data1683177749303!$A$2:$J$6448,10,0)</f>
        <v>43973</v>
      </c>
    </row>
    <row r="4668" spans="1:13" ht="16.5" thickBot="1">
      <c r="A4668" s="10">
        <v>1815190788</v>
      </c>
      <c r="B4668" s="11">
        <v>788</v>
      </c>
      <c r="C4668" s="19">
        <v>815190</v>
      </c>
      <c r="D4668" s="13">
        <v>1</v>
      </c>
      <c r="E4668" s="136" t="s">
        <v>3154</v>
      </c>
      <c r="F4668" s="15" t="s">
        <v>2238</v>
      </c>
      <c r="G4668" s="137" t="s">
        <v>3154</v>
      </c>
      <c r="H4668" s="13" t="s">
        <v>34</v>
      </c>
      <c r="I4668" s="126" t="s">
        <v>3154</v>
      </c>
      <c r="J4668" s="126" t="s">
        <v>3154</v>
      </c>
      <c r="K4668" s="17">
        <f>VLOOKUP(A4668,[4]גיליון1!$A$1574:$P$7681,10,0)</f>
        <v>0</v>
      </c>
      <c r="L4668" s="17">
        <f>VLOOKUP(A4668,'[2]2023'!$A$9:$I$7853,9,0)</f>
        <v>0</v>
      </c>
      <c r="M4668" s="18">
        <f>VLOOKUP(A4668,[3]data1683177749303!$A$2:$J$6448,10,0)</f>
        <v>0</v>
      </c>
    </row>
    <row r="4669" spans="1:13" ht="16.5" outlineLevel="1" thickBot="1">
      <c r="A4669" s="125" t="s">
        <v>3154</v>
      </c>
      <c r="B4669" s="52" t="s">
        <v>2247</v>
      </c>
      <c r="C4669" s="146" t="s">
        <v>3154</v>
      </c>
      <c r="D4669" s="146" t="s">
        <v>3154</v>
      </c>
      <c r="E4669" s="147" t="s">
        <v>3154</v>
      </c>
      <c r="F4669" s="28" t="s">
        <v>598</v>
      </c>
      <c r="G4669" s="153" t="s">
        <v>3154</v>
      </c>
      <c r="H4669" s="146" t="s">
        <v>3154</v>
      </c>
      <c r="I4669" s="29">
        <f>K4669/L4669-1</f>
        <v>0</v>
      </c>
      <c r="J4669" s="127" t="s">
        <v>3154</v>
      </c>
      <c r="K4669" s="37">
        <f t="shared" ref="K4669:M4669" si="235">SUBTOTAL(9,K4660:K4668)</f>
        <v>210000</v>
      </c>
      <c r="L4669" s="37">
        <f t="shared" si="235"/>
        <v>210000</v>
      </c>
      <c r="M4669" s="38">
        <f t="shared" si="235"/>
        <v>197041.17</v>
      </c>
    </row>
    <row r="4670" spans="1:13" ht="15.75" outlineLevel="1">
      <c r="A4670" s="10">
        <v>18157000</v>
      </c>
      <c r="B4670" s="32">
        <v>0</v>
      </c>
      <c r="C4670" s="49">
        <v>815700</v>
      </c>
      <c r="D4670" s="34">
        <v>1</v>
      </c>
      <c r="E4670" s="151" t="s">
        <v>3154</v>
      </c>
      <c r="F4670" s="35" t="s">
        <v>600</v>
      </c>
      <c r="G4670" s="152" t="s">
        <v>3154</v>
      </c>
      <c r="H4670" s="34" t="s">
        <v>11</v>
      </c>
      <c r="I4670" s="142" t="s">
        <v>3154</v>
      </c>
      <c r="J4670" s="142" t="s">
        <v>3154</v>
      </c>
      <c r="K4670" s="17">
        <f>VLOOKUP(A4670,[4]גיליון1!$A$1574:$P$7681,10,0)</f>
        <v>0</v>
      </c>
      <c r="L4670" s="139" t="s">
        <v>3154</v>
      </c>
      <c r="M4670" s="140" t="s">
        <v>3154</v>
      </c>
    </row>
    <row r="4671" spans="1:13" ht="15.75" outlineLevel="1">
      <c r="A4671" s="10">
        <v>18157100</v>
      </c>
      <c r="B4671" s="11">
        <v>0</v>
      </c>
      <c r="C4671" s="19">
        <v>815710</v>
      </c>
      <c r="D4671" s="13">
        <v>1</v>
      </c>
      <c r="E4671" s="136" t="s">
        <v>3154</v>
      </c>
      <c r="F4671" s="15" t="s">
        <v>2248</v>
      </c>
      <c r="G4671" s="137" t="s">
        <v>3154</v>
      </c>
      <c r="H4671" s="13" t="s">
        <v>11</v>
      </c>
      <c r="I4671" s="126" t="s">
        <v>3154</v>
      </c>
      <c r="J4671" s="142" t="s">
        <v>3154</v>
      </c>
      <c r="K4671" s="17">
        <f>VLOOKUP(A4671,[4]גיליון1!$A$1574:$P$7681,10,0)</f>
        <v>0</v>
      </c>
      <c r="L4671" s="17">
        <f>VLOOKUP(A4671,'[2]2023'!$A$9:$I$7853,9,0)</f>
        <v>0</v>
      </c>
      <c r="M4671" s="140" t="s">
        <v>3154</v>
      </c>
    </row>
    <row r="4672" spans="1:13" ht="15.75" outlineLevel="1">
      <c r="A4672" s="10">
        <v>1815710110</v>
      </c>
      <c r="B4672" s="11">
        <v>110</v>
      </c>
      <c r="C4672" s="19">
        <v>815710</v>
      </c>
      <c r="D4672" s="13">
        <v>1</v>
      </c>
      <c r="E4672" s="136" t="s">
        <v>3154</v>
      </c>
      <c r="F4672" s="15" t="s">
        <v>19</v>
      </c>
      <c r="G4672" s="137" t="s">
        <v>3154</v>
      </c>
      <c r="H4672" s="13" t="s">
        <v>20</v>
      </c>
      <c r="I4672" s="126" t="s">
        <v>3154</v>
      </c>
      <c r="J4672" s="142" t="s">
        <v>3154</v>
      </c>
      <c r="K4672" s="17">
        <f>VLOOKUP(A4672,[4]גיליון1!$A$1574:$P$7681,10,0)</f>
        <v>0</v>
      </c>
      <c r="L4672" s="17">
        <f>VLOOKUP(A4672,'[2]2023'!$A$9:$I$7853,9,0)</f>
        <v>0</v>
      </c>
      <c r="M4672" s="18">
        <f>VLOOKUP(A4672,[3]data1683177749303!$A$2:$J$6448,10,0)</f>
        <v>0</v>
      </c>
    </row>
    <row r="4673" spans="1:13" ht="15.75" outlineLevel="1">
      <c r="A4673" s="10">
        <v>1815710118</v>
      </c>
      <c r="B4673" s="11">
        <v>118</v>
      </c>
      <c r="C4673" s="19">
        <v>815710</v>
      </c>
      <c r="D4673" s="13">
        <v>1</v>
      </c>
      <c r="E4673" s="136" t="s">
        <v>3154</v>
      </c>
      <c r="F4673" s="15" t="s">
        <v>2249</v>
      </c>
      <c r="G4673" s="137" t="s">
        <v>3154</v>
      </c>
      <c r="H4673" s="13" t="s">
        <v>20</v>
      </c>
      <c r="I4673" s="16">
        <f t="shared" ref="I4673:I4678" si="236">K4673/L4673-1</f>
        <v>0.12385064959237613</v>
      </c>
      <c r="J4673" s="126" t="s">
        <v>3154</v>
      </c>
      <c r="K4673" s="17">
        <f>VLOOKUP(A4673,[4]גיליון1!$A$1574:$P$7681,10,0)+1000000</f>
        <v>15095000</v>
      </c>
      <c r="L4673" s="17">
        <f>VLOOKUP(A4673,'[2]2023'!$A$9:$I$7853,9,0)</f>
        <v>13431500</v>
      </c>
      <c r="M4673" s="18">
        <f>VLOOKUP(A4673,[3]data1683177749303!$A$2:$J$6448,10,0)</f>
        <v>11493178.26</v>
      </c>
    </row>
    <row r="4674" spans="1:13" ht="15.75" outlineLevel="1">
      <c r="A4674" s="10">
        <v>1815710119</v>
      </c>
      <c r="B4674" s="11">
        <v>119</v>
      </c>
      <c r="C4674" s="19">
        <v>815710</v>
      </c>
      <c r="D4674" s="13">
        <v>1</v>
      </c>
      <c r="E4674" s="136" t="s">
        <v>3154</v>
      </c>
      <c r="F4674" s="15" t="s">
        <v>21</v>
      </c>
      <c r="G4674" s="137" t="s">
        <v>3154</v>
      </c>
      <c r="H4674" s="13" t="s">
        <v>20</v>
      </c>
      <c r="I4674" s="16">
        <f t="shared" si="236"/>
        <v>9.493311714633168E-2</v>
      </c>
      <c r="J4674" s="126" t="s">
        <v>3154</v>
      </c>
      <c r="K4674" s="17">
        <f>VLOOKUP(A4674,[4]גיליון1!$A$1574:$P$7681,10,0)</f>
        <v>1350600</v>
      </c>
      <c r="L4674" s="17">
        <f>VLOOKUP(A4674,'[2]2023'!$A$9:$I$7853,9,0)</f>
        <v>1233500</v>
      </c>
      <c r="M4674" s="18">
        <f>VLOOKUP(A4674,[3]data1683177749303!$A$2:$J$6448,10,0)</f>
        <v>1297916.92</v>
      </c>
    </row>
    <row r="4675" spans="1:13" ht="15.75" outlineLevel="1">
      <c r="A4675" s="10">
        <v>1815710122</v>
      </c>
      <c r="B4675" s="11">
        <v>122</v>
      </c>
      <c r="C4675" s="19">
        <v>815710</v>
      </c>
      <c r="D4675" s="13">
        <v>1</v>
      </c>
      <c r="E4675" s="136" t="s">
        <v>3154</v>
      </c>
      <c r="F4675" s="15" t="s">
        <v>22</v>
      </c>
      <c r="G4675" s="137" t="s">
        <v>3154</v>
      </c>
      <c r="H4675" s="13" t="s">
        <v>20</v>
      </c>
      <c r="I4675" s="16">
        <f t="shared" si="236"/>
        <v>0.13617376775271506</v>
      </c>
      <c r="J4675" s="126" t="s">
        <v>3154</v>
      </c>
      <c r="K4675" s="17">
        <f>VLOOKUP(A4675,[4]גיליון1!$A$1574:$P$7681,10,0)</f>
        <v>136000</v>
      </c>
      <c r="L4675" s="17">
        <f>VLOOKUP(A4675,'[2]2023'!$A$9:$I$7853,9,0)</f>
        <v>119700</v>
      </c>
      <c r="M4675" s="18">
        <f>VLOOKUP(A4675,[3]data1683177749303!$A$2:$J$6448,10,0)</f>
        <v>116755.52</v>
      </c>
    </row>
    <row r="4676" spans="1:13" ht="15.75" outlineLevel="1">
      <c r="A4676" s="10">
        <v>1815710126</v>
      </c>
      <c r="B4676" s="11">
        <v>126</v>
      </c>
      <c r="C4676" s="19">
        <v>815710</v>
      </c>
      <c r="D4676" s="13">
        <v>1</v>
      </c>
      <c r="E4676" s="136" t="s">
        <v>3154</v>
      </c>
      <c r="F4676" s="15" t="s">
        <v>23</v>
      </c>
      <c r="G4676" s="137" t="s">
        <v>3154</v>
      </c>
      <c r="H4676" s="13" t="s">
        <v>20</v>
      </c>
      <c r="I4676" s="16">
        <f t="shared" si="236"/>
        <v>0</v>
      </c>
      <c r="J4676" s="126" t="s">
        <v>3154</v>
      </c>
      <c r="K4676" s="17">
        <f>VLOOKUP(A4676,[4]גיליון1!$A$1574:$P$7681,10,0)</f>
        <v>248000</v>
      </c>
      <c r="L4676" s="17">
        <f>VLOOKUP(A4676,'[2]2023'!$A$9:$I$7853,9,0)</f>
        <v>248000</v>
      </c>
      <c r="M4676" s="18">
        <f>VLOOKUP(A4676,[3]data1683177749303!$A$2:$J$6448,10,0)</f>
        <v>247608.04</v>
      </c>
    </row>
    <row r="4677" spans="1:13" ht="15.75" outlineLevel="1">
      <c r="A4677" s="10">
        <v>1815710130</v>
      </c>
      <c r="B4677" s="11">
        <v>130</v>
      </c>
      <c r="C4677" s="19">
        <v>815710</v>
      </c>
      <c r="D4677" s="13">
        <v>1</v>
      </c>
      <c r="E4677" s="136" t="s">
        <v>3154</v>
      </c>
      <c r="F4677" s="15" t="s">
        <v>24</v>
      </c>
      <c r="G4677" s="137" t="s">
        <v>3154</v>
      </c>
      <c r="H4677" s="13" t="s">
        <v>20</v>
      </c>
      <c r="I4677" s="16">
        <f t="shared" si="236"/>
        <v>0</v>
      </c>
      <c r="J4677" s="126" t="s">
        <v>3154</v>
      </c>
      <c r="K4677" s="17">
        <f>VLOOKUP(A4677,[4]גיליון1!$A$1574:$P$7681,10,0)</f>
        <v>13000</v>
      </c>
      <c r="L4677" s="17">
        <f>VLOOKUP(A4677,'[2]2023'!$A$9:$I$7853,9,0)</f>
        <v>13000</v>
      </c>
      <c r="M4677" s="18">
        <f>VLOOKUP(A4677,[3]data1683177749303!$A$2:$J$6448,10,0)</f>
        <v>19012.650000000001</v>
      </c>
    </row>
    <row r="4678" spans="1:13" ht="15.75" outlineLevel="1">
      <c r="A4678" s="10">
        <v>1815710140</v>
      </c>
      <c r="B4678" s="11">
        <v>140</v>
      </c>
      <c r="C4678" s="19">
        <v>815710</v>
      </c>
      <c r="D4678" s="13">
        <v>1</v>
      </c>
      <c r="E4678" s="136" t="s">
        <v>3154</v>
      </c>
      <c r="F4678" s="15" t="s">
        <v>25</v>
      </c>
      <c r="G4678" s="137" t="s">
        <v>3154</v>
      </c>
      <c r="H4678" s="13" t="s">
        <v>20</v>
      </c>
      <c r="I4678" s="16">
        <f t="shared" si="236"/>
        <v>0.43009605122732131</v>
      </c>
      <c r="J4678" s="126" t="s">
        <v>3154</v>
      </c>
      <c r="K4678" s="17">
        <f>VLOOKUP(A4678,[4]גיליון1!$A$1574:$P$7681,10,0)</f>
        <v>134000</v>
      </c>
      <c r="L4678" s="17">
        <f>VLOOKUP(A4678,'[2]2023'!$A$9:$I$7853,9,0)</f>
        <v>93700</v>
      </c>
      <c r="M4678" s="18">
        <f>VLOOKUP(A4678,[3]data1683177749303!$A$2:$J$6448,10,0)</f>
        <v>123981.89</v>
      </c>
    </row>
    <row r="4679" spans="1:13" ht="15.75" outlineLevel="1">
      <c r="A4679" s="10">
        <v>1815710181</v>
      </c>
      <c r="B4679" s="11">
        <v>181</v>
      </c>
      <c r="C4679" s="19">
        <v>815710</v>
      </c>
      <c r="D4679" s="13">
        <v>1</v>
      </c>
      <c r="E4679" s="136" t="s">
        <v>3154</v>
      </c>
      <c r="F4679" s="15" t="s">
        <v>2250</v>
      </c>
      <c r="G4679" s="137" t="s">
        <v>3154</v>
      </c>
      <c r="H4679" s="13" t="s">
        <v>20</v>
      </c>
      <c r="I4679" s="126" t="s">
        <v>3154</v>
      </c>
      <c r="J4679" s="126" t="s">
        <v>3154</v>
      </c>
      <c r="K4679" s="17">
        <f>VLOOKUP(A4679,[4]גיליון1!$A$1574:$P$7681,10,0)</f>
        <v>0</v>
      </c>
      <c r="L4679" s="17">
        <f>VLOOKUP(A4679,'[2]2023'!$A$9:$I$7853,9,0)</f>
        <v>0</v>
      </c>
      <c r="M4679" s="18">
        <f>VLOOKUP(A4679,[3]data1683177749303!$A$2:$J$6448,10,0)</f>
        <v>0</v>
      </c>
    </row>
    <row r="4680" spans="1:13" ht="15.75" outlineLevel="1">
      <c r="A4680" s="10">
        <v>1815710210</v>
      </c>
      <c r="B4680" s="11">
        <v>210</v>
      </c>
      <c r="C4680" s="19">
        <v>815710</v>
      </c>
      <c r="D4680" s="13">
        <v>1</v>
      </c>
      <c r="E4680" s="136" t="s">
        <v>3154</v>
      </c>
      <c r="F4680" s="15" t="s">
        <v>1287</v>
      </c>
      <c r="G4680" s="137" t="s">
        <v>3154</v>
      </c>
      <c r="H4680" s="13" t="s">
        <v>20</v>
      </c>
      <c r="I4680" s="126" t="s">
        <v>3154</v>
      </c>
      <c r="J4680" s="126" t="s">
        <v>3154</v>
      </c>
      <c r="K4680" s="17">
        <f>VLOOKUP(A4680,[4]גיליון1!$A$1574:$P$7681,10,0)</f>
        <v>0</v>
      </c>
      <c r="L4680" s="17">
        <f>VLOOKUP(A4680,'[2]2023'!$A$9:$I$7853,9,0)</f>
        <v>0</v>
      </c>
      <c r="M4680" s="18">
        <f>VLOOKUP(A4680,[3]data1683177749303!$A$2:$J$6448,10,0)</f>
        <v>3902.08</v>
      </c>
    </row>
    <row r="4681" spans="1:13" ht="15.75" outlineLevel="1">
      <c r="A4681" s="10">
        <v>1815710212</v>
      </c>
      <c r="B4681" s="11">
        <v>212</v>
      </c>
      <c r="C4681" s="19">
        <v>815710</v>
      </c>
      <c r="D4681" s="13">
        <v>1</v>
      </c>
      <c r="E4681" s="136" t="s">
        <v>3154</v>
      </c>
      <c r="F4681" s="15" t="s">
        <v>603</v>
      </c>
      <c r="G4681" s="137" t="s">
        <v>3154</v>
      </c>
      <c r="H4681" s="13" t="s">
        <v>20</v>
      </c>
      <c r="I4681" s="126" t="s">
        <v>3154</v>
      </c>
      <c r="J4681" s="126" t="s">
        <v>3154</v>
      </c>
      <c r="K4681" s="17">
        <f>VLOOKUP(A4681,[4]גיליון1!$A$1574:$P$7681,10,0)</f>
        <v>0</v>
      </c>
      <c r="L4681" s="17">
        <f>VLOOKUP(A4681,'[2]2023'!$A$9:$I$7853,9,0)</f>
        <v>0</v>
      </c>
      <c r="M4681" s="18">
        <f>VLOOKUP(A4681,[3]data1683177749303!$A$2:$J$6448,10,0)</f>
        <v>2956.21</v>
      </c>
    </row>
    <row r="4682" spans="1:13" ht="15.75" outlineLevel="1">
      <c r="A4682" s="10">
        <v>1815710213</v>
      </c>
      <c r="B4682" s="11">
        <v>213</v>
      </c>
      <c r="C4682" s="19">
        <v>815710</v>
      </c>
      <c r="D4682" s="13">
        <v>1</v>
      </c>
      <c r="E4682" s="136" t="s">
        <v>3154</v>
      </c>
      <c r="F4682" s="15" t="s">
        <v>604</v>
      </c>
      <c r="G4682" s="137" t="s">
        <v>3154</v>
      </c>
      <c r="H4682" s="13" t="s">
        <v>20</v>
      </c>
      <c r="I4682" s="126" t="s">
        <v>3154</v>
      </c>
      <c r="J4682" s="126" t="s">
        <v>3154</v>
      </c>
      <c r="K4682" s="17">
        <f>VLOOKUP(A4682,[4]גיליון1!$A$1574:$P$7681,10,0)</f>
        <v>0</v>
      </c>
      <c r="L4682" s="17">
        <f>VLOOKUP(A4682,'[2]2023'!$A$9:$I$7853,9,0)</f>
        <v>0</v>
      </c>
      <c r="M4682" s="18">
        <f>VLOOKUP(A4682,[3]data1683177749303!$A$2:$J$6448,10,0)</f>
        <v>0</v>
      </c>
    </row>
    <row r="4683" spans="1:13" ht="15.75" outlineLevel="1">
      <c r="A4683" s="10">
        <v>1815710214</v>
      </c>
      <c r="B4683" s="11">
        <v>214</v>
      </c>
      <c r="C4683" s="19">
        <v>815710</v>
      </c>
      <c r="D4683" s="13">
        <v>1</v>
      </c>
      <c r="E4683" s="136" t="s">
        <v>3154</v>
      </c>
      <c r="F4683" s="15" t="s">
        <v>2251</v>
      </c>
      <c r="G4683" s="137" t="s">
        <v>3154</v>
      </c>
      <c r="H4683" s="13" t="s">
        <v>20</v>
      </c>
      <c r="I4683" s="126" t="s">
        <v>3154</v>
      </c>
      <c r="J4683" s="126" t="s">
        <v>3154</v>
      </c>
      <c r="K4683" s="17">
        <f>VLOOKUP(A4683,[4]גיליון1!$A$1574:$P$7681,10,0)</f>
        <v>0</v>
      </c>
      <c r="L4683" s="17">
        <f>VLOOKUP(A4683,'[2]2023'!$A$9:$I$7853,9,0)</f>
        <v>0</v>
      </c>
      <c r="M4683" s="18">
        <f>VLOOKUP(A4683,[3]data1683177749303!$A$2:$J$6448,10,0)</f>
        <v>19042.53</v>
      </c>
    </row>
    <row r="4684" spans="1:13" ht="15.75" outlineLevel="1">
      <c r="A4684" s="10">
        <v>1815710215</v>
      </c>
      <c r="B4684" s="11">
        <v>215</v>
      </c>
      <c r="C4684" s="19">
        <v>815710</v>
      </c>
      <c r="D4684" s="13">
        <v>1</v>
      </c>
      <c r="E4684" s="136" t="s">
        <v>3154</v>
      </c>
      <c r="F4684" s="15" t="s">
        <v>503</v>
      </c>
      <c r="G4684" s="137" t="s">
        <v>3154</v>
      </c>
      <c r="H4684" s="13" t="s">
        <v>20</v>
      </c>
      <c r="I4684" s="126" t="s">
        <v>3154</v>
      </c>
      <c r="J4684" s="126" t="s">
        <v>3154</v>
      </c>
      <c r="K4684" s="17">
        <f>VLOOKUP(A4684,[4]גיליון1!$A$1574:$P$7681,10,0)</f>
        <v>0</v>
      </c>
      <c r="L4684" s="17">
        <f>VLOOKUP(A4684,'[2]2023'!$A$9:$I$7853,9,0)</f>
        <v>0</v>
      </c>
      <c r="M4684" s="18">
        <f>VLOOKUP(A4684,[3]data1683177749303!$A$2:$J$6448,10,0)</f>
        <v>0</v>
      </c>
    </row>
    <row r="4685" spans="1:13" ht="15.75" outlineLevel="1">
      <c r="A4685" s="10">
        <v>1815710216</v>
      </c>
      <c r="B4685" s="11">
        <v>216</v>
      </c>
      <c r="C4685" s="19">
        <v>815710</v>
      </c>
      <c r="D4685" s="13">
        <v>1</v>
      </c>
      <c r="E4685" s="136" t="s">
        <v>3154</v>
      </c>
      <c r="F4685" s="15" t="s">
        <v>2252</v>
      </c>
      <c r="G4685" s="137" t="s">
        <v>3154</v>
      </c>
      <c r="H4685" s="13" t="s">
        <v>20</v>
      </c>
      <c r="I4685" s="126" t="s">
        <v>3154</v>
      </c>
      <c r="J4685" s="126" t="s">
        <v>3154</v>
      </c>
      <c r="K4685" s="17">
        <f>VLOOKUP(A4685,[4]גיליון1!$A$1574:$P$7681,10,0)</f>
        <v>10000</v>
      </c>
      <c r="L4685" s="17">
        <f>VLOOKUP(A4685,'[2]2023'!$A$9:$I$7853,9,0)</f>
        <v>2000</v>
      </c>
      <c r="M4685" s="18">
        <f>VLOOKUP(A4685,[3]data1683177749303!$A$2:$J$6448,10,0)</f>
        <v>13386.22</v>
      </c>
    </row>
    <row r="4686" spans="1:13" ht="15.75" outlineLevel="1">
      <c r="A4686" s="10">
        <v>1815710250</v>
      </c>
      <c r="B4686" s="11">
        <v>250</v>
      </c>
      <c r="C4686" s="19">
        <v>815710</v>
      </c>
      <c r="D4686" s="13">
        <v>1</v>
      </c>
      <c r="E4686" s="136" t="s">
        <v>3154</v>
      </c>
      <c r="F4686" s="48" t="s">
        <v>2253</v>
      </c>
      <c r="G4686" s="165" t="s">
        <v>3154</v>
      </c>
      <c r="H4686" s="13" t="s">
        <v>20</v>
      </c>
      <c r="I4686" s="16">
        <f>K4686/L4686-1</f>
        <v>-0.77791718946047683</v>
      </c>
      <c r="J4686" s="126" t="s">
        <v>3154</v>
      </c>
      <c r="K4686" s="17">
        <f>VLOOKUP(A4686,[4]גיליון1!$A$1574:$P$7681,10,0)</f>
        <v>35400</v>
      </c>
      <c r="L4686" s="17">
        <f>VLOOKUP(A4686,'[2]2023'!$A$9:$I$7853,9,0)</f>
        <v>159400</v>
      </c>
      <c r="M4686" s="18">
        <f>VLOOKUP(A4686,[3]data1683177749303!$A$2:$J$6448,10,0)</f>
        <v>74041.72</v>
      </c>
    </row>
    <row r="4687" spans="1:13" ht="15.75" outlineLevel="1">
      <c r="A4687" s="10">
        <v>1815710261</v>
      </c>
      <c r="B4687" s="11">
        <v>261</v>
      </c>
      <c r="C4687" s="19">
        <v>815710</v>
      </c>
      <c r="D4687" s="13">
        <v>1</v>
      </c>
      <c r="E4687" s="136" t="s">
        <v>3154</v>
      </c>
      <c r="F4687" s="15" t="s">
        <v>607</v>
      </c>
      <c r="G4687" s="137" t="s">
        <v>3154</v>
      </c>
      <c r="H4687" s="13" t="s">
        <v>20</v>
      </c>
      <c r="I4687" s="126" t="s">
        <v>3154</v>
      </c>
      <c r="J4687" s="126" t="s">
        <v>3154</v>
      </c>
      <c r="K4687" s="17">
        <f>VLOOKUP(A4687,[4]גיליון1!$A$1574:$P$7681,10,0)</f>
        <v>0</v>
      </c>
      <c r="L4687" s="17">
        <f>VLOOKUP(A4687,'[2]2023'!$A$9:$I$7853,9,0)</f>
        <v>0</v>
      </c>
      <c r="M4687" s="18">
        <f>VLOOKUP(A4687,[3]data1683177749303!$A$2:$J$6448,10,0)</f>
        <v>0</v>
      </c>
    </row>
    <row r="4688" spans="1:13" ht="15.75" outlineLevel="1">
      <c r="A4688" s="10">
        <v>1815710262</v>
      </c>
      <c r="B4688" s="11">
        <v>262</v>
      </c>
      <c r="C4688" s="19">
        <v>815710</v>
      </c>
      <c r="D4688" s="13">
        <v>1</v>
      </c>
      <c r="E4688" s="136" t="s">
        <v>3154</v>
      </c>
      <c r="F4688" s="15" t="s">
        <v>2254</v>
      </c>
      <c r="G4688" s="137" t="s">
        <v>3154</v>
      </c>
      <c r="H4688" s="13" t="s">
        <v>20</v>
      </c>
      <c r="I4688" s="126" t="s">
        <v>3154</v>
      </c>
      <c r="J4688" s="126" t="s">
        <v>3154</v>
      </c>
      <c r="K4688" s="17">
        <f>VLOOKUP(A4688,[4]גיליון1!$A$1574:$P$7681,10,0)</f>
        <v>0</v>
      </c>
      <c r="L4688" s="17">
        <f>VLOOKUP(A4688,'[2]2023'!$A$9:$I$7853,9,0)</f>
        <v>0</v>
      </c>
      <c r="M4688" s="18">
        <f>VLOOKUP(A4688,[3]data1683177749303!$A$2:$J$6448,10,0)</f>
        <v>0</v>
      </c>
    </row>
    <row r="4689" spans="1:13" ht="15.75" outlineLevel="1">
      <c r="A4689" s="10">
        <v>1815710263</v>
      </c>
      <c r="B4689" s="11">
        <v>263</v>
      </c>
      <c r="C4689" s="19">
        <v>815710</v>
      </c>
      <c r="D4689" s="13">
        <v>1</v>
      </c>
      <c r="E4689" s="136" t="s">
        <v>3154</v>
      </c>
      <c r="F4689" s="15" t="s">
        <v>2137</v>
      </c>
      <c r="G4689" s="137" t="s">
        <v>3154</v>
      </c>
      <c r="H4689" s="13" t="s">
        <v>20</v>
      </c>
      <c r="I4689" s="126" t="s">
        <v>3154</v>
      </c>
      <c r="J4689" s="126" t="s">
        <v>3154</v>
      </c>
      <c r="K4689" s="17">
        <f>VLOOKUP(A4689,[4]גיליון1!$A$1574:$P$7681,10,0)</f>
        <v>0</v>
      </c>
      <c r="L4689" s="17">
        <f>VLOOKUP(A4689,'[2]2023'!$A$9:$I$7853,9,0)</f>
        <v>0</v>
      </c>
      <c r="M4689" s="18">
        <f>VLOOKUP(A4689,[3]data1683177749303!$A$2:$J$6448,10,0)</f>
        <v>0</v>
      </c>
    </row>
    <row r="4690" spans="1:13" ht="15.75" outlineLevel="1">
      <c r="A4690" s="10">
        <v>1815710264</v>
      </c>
      <c r="B4690" s="11">
        <v>264</v>
      </c>
      <c r="C4690" s="19">
        <v>815710</v>
      </c>
      <c r="D4690" s="13">
        <v>1</v>
      </c>
      <c r="E4690" s="136" t="s">
        <v>3154</v>
      </c>
      <c r="F4690" s="15" t="s">
        <v>2082</v>
      </c>
      <c r="G4690" s="137" t="s">
        <v>3154</v>
      </c>
      <c r="H4690" s="13" t="s">
        <v>20</v>
      </c>
      <c r="I4690" s="126" t="s">
        <v>3154</v>
      </c>
      <c r="J4690" s="126" t="s">
        <v>3154</v>
      </c>
      <c r="K4690" s="17">
        <f>VLOOKUP(A4690,[4]גיליון1!$A$1574:$P$7681,10,0)</f>
        <v>0</v>
      </c>
      <c r="L4690" s="17">
        <f>VLOOKUP(A4690,'[2]2023'!$A$9:$I$7853,9,0)</f>
        <v>0</v>
      </c>
      <c r="M4690" s="18">
        <f>VLOOKUP(A4690,[3]data1683177749303!$A$2:$J$6448,10,0)</f>
        <v>0</v>
      </c>
    </row>
    <row r="4691" spans="1:13" ht="15.75" outlineLevel="1">
      <c r="A4691" s="10">
        <v>1815710420</v>
      </c>
      <c r="B4691" s="11">
        <v>420</v>
      </c>
      <c r="C4691" s="19">
        <v>815710</v>
      </c>
      <c r="D4691" s="13">
        <v>1</v>
      </c>
      <c r="E4691" s="136" t="s">
        <v>3154</v>
      </c>
      <c r="F4691" s="15" t="s">
        <v>33</v>
      </c>
      <c r="G4691" s="137" t="s">
        <v>3154</v>
      </c>
      <c r="H4691" s="13" t="s">
        <v>34</v>
      </c>
      <c r="I4691" s="16">
        <f>K4691/L4691-1</f>
        <v>0</v>
      </c>
      <c r="J4691" s="126" t="s">
        <v>3154</v>
      </c>
      <c r="K4691" s="17">
        <f>VLOOKUP(A4691,[4]גיליון1!$A$1574:$P$7681,10,0)</f>
        <v>11000</v>
      </c>
      <c r="L4691" s="17">
        <f>VLOOKUP(A4691,'[2]2023'!$A$9:$I$7853,9,0)</f>
        <v>11000</v>
      </c>
      <c r="M4691" s="18">
        <f>VLOOKUP(A4691,[3]data1683177749303!$A$2:$J$6448,10,0)</f>
        <v>10727.97</v>
      </c>
    </row>
    <row r="4692" spans="1:13" ht="15.75" outlineLevel="1">
      <c r="A4692" s="10">
        <v>1815710423</v>
      </c>
      <c r="B4692" s="11">
        <v>423</v>
      </c>
      <c r="C4692" s="19">
        <v>815710</v>
      </c>
      <c r="D4692" s="13">
        <v>1</v>
      </c>
      <c r="E4692" s="136" t="s">
        <v>3154</v>
      </c>
      <c r="F4692" s="15" t="s">
        <v>35</v>
      </c>
      <c r="G4692" s="137" t="s">
        <v>3154</v>
      </c>
      <c r="H4692" s="13" t="s">
        <v>31</v>
      </c>
      <c r="I4692" s="126" t="s">
        <v>3154</v>
      </c>
      <c r="J4692" s="126" t="s">
        <v>3154</v>
      </c>
      <c r="K4692" s="17">
        <f>VLOOKUP(A4692,[4]גיליון1!$A$1574:$P$7681,10,0)</f>
        <v>0</v>
      </c>
      <c r="L4692" s="17">
        <f>VLOOKUP(A4692,'[2]2023'!$A$9:$I$7853,9,0)</f>
        <v>0</v>
      </c>
      <c r="M4692" s="18">
        <f>VLOOKUP(A4692,[3]data1683177749303!$A$2:$J$6448,10,0)</f>
        <v>0</v>
      </c>
    </row>
    <row r="4693" spans="1:13" ht="15.75" outlineLevel="1">
      <c r="A4693" s="10">
        <v>1815710431</v>
      </c>
      <c r="B4693" s="11">
        <v>431</v>
      </c>
      <c r="C4693" s="19">
        <v>815710</v>
      </c>
      <c r="D4693" s="13">
        <v>1</v>
      </c>
      <c r="E4693" s="136" t="s">
        <v>3154</v>
      </c>
      <c r="F4693" s="15" t="s">
        <v>36</v>
      </c>
      <c r="G4693" s="137" t="s">
        <v>3154</v>
      </c>
      <c r="H4693" s="13" t="s">
        <v>31</v>
      </c>
      <c r="I4693" s="16">
        <f>K4693/L4693-1</f>
        <v>3.488372093023262E-2</v>
      </c>
      <c r="J4693" s="126" t="s">
        <v>3154</v>
      </c>
      <c r="K4693" s="17">
        <f>VLOOKUP(A4693,[4]גיליון1!$A$1574:$P$7681,10,0)</f>
        <v>142400</v>
      </c>
      <c r="L4693" s="17">
        <f>VLOOKUP(A4693,'[2]2023'!$A$9:$I$7853,9,0)</f>
        <v>137600</v>
      </c>
      <c r="M4693" s="18">
        <f>VLOOKUP(A4693,[3]data1683177749303!$A$2:$J$6448,10,0)</f>
        <v>138843</v>
      </c>
    </row>
    <row r="4694" spans="1:13" ht="15.75" outlineLevel="1">
      <c r="A4694" s="10">
        <v>1815710432</v>
      </c>
      <c r="B4694" s="11">
        <v>432</v>
      </c>
      <c r="C4694" s="19">
        <v>815710</v>
      </c>
      <c r="D4694" s="13">
        <v>1</v>
      </c>
      <c r="E4694" s="136" t="s">
        <v>3154</v>
      </c>
      <c r="F4694" s="15" t="s">
        <v>37</v>
      </c>
      <c r="G4694" s="137" t="s">
        <v>3154</v>
      </c>
      <c r="H4694" s="13" t="s">
        <v>31</v>
      </c>
      <c r="I4694" s="16">
        <f>K4694/L4694-1</f>
        <v>3.400503778337538E-2</v>
      </c>
      <c r="J4694" s="126" t="s">
        <v>3154</v>
      </c>
      <c r="K4694" s="17">
        <f>VLOOKUP(A4694,[4]גיליון1!$A$1574:$P$7681,10,0)</f>
        <v>82100</v>
      </c>
      <c r="L4694" s="17">
        <f>VLOOKUP(A4694,'[2]2023'!$A$9:$I$7853,9,0)</f>
        <v>79400</v>
      </c>
      <c r="M4694" s="18">
        <f>VLOOKUP(A4694,[3]data1683177749303!$A$2:$J$6448,10,0)</f>
        <v>80064</v>
      </c>
    </row>
    <row r="4695" spans="1:13" ht="15.75" outlineLevel="1">
      <c r="A4695" s="10">
        <v>1815710433</v>
      </c>
      <c r="B4695" s="11">
        <v>433</v>
      </c>
      <c r="C4695" s="19">
        <v>815710</v>
      </c>
      <c r="D4695" s="13">
        <v>1</v>
      </c>
      <c r="E4695" s="136" t="s">
        <v>3154</v>
      </c>
      <c r="F4695" s="15" t="s">
        <v>38</v>
      </c>
      <c r="G4695" s="137" t="s">
        <v>3154</v>
      </c>
      <c r="H4695" s="13" t="s">
        <v>34</v>
      </c>
      <c r="I4695" s="126" t="s">
        <v>3154</v>
      </c>
      <c r="J4695" s="126" t="s">
        <v>3154</v>
      </c>
      <c r="K4695" s="17">
        <f>VLOOKUP(A4695,[4]גיליון1!$A$1574:$P$7681,10,0)</f>
        <v>0</v>
      </c>
      <c r="L4695" s="17">
        <f>VLOOKUP(A4695,'[2]2023'!$A$9:$I$7853,9,0)</f>
        <v>0</v>
      </c>
      <c r="M4695" s="18">
        <f>VLOOKUP(A4695,[3]data1683177749303!$A$2:$J$6448,10,0)</f>
        <v>0</v>
      </c>
    </row>
    <row r="4696" spans="1:13" ht="15.75" outlineLevel="1">
      <c r="A4696" s="10">
        <v>1815710434</v>
      </c>
      <c r="B4696" s="11">
        <v>434</v>
      </c>
      <c r="C4696" s="19">
        <v>815710</v>
      </c>
      <c r="D4696" s="13">
        <v>1</v>
      </c>
      <c r="E4696" s="136" t="s">
        <v>3154</v>
      </c>
      <c r="F4696" s="15" t="s">
        <v>39</v>
      </c>
      <c r="G4696" s="137" t="s">
        <v>3154</v>
      </c>
      <c r="H4696" s="13" t="s">
        <v>34</v>
      </c>
      <c r="I4696" s="126" t="s">
        <v>3154</v>
      </c>
      <c r="J4696" s="126" t="s">
        <v>3154</v>
      </c>
      <c r="K4696" s="17">
        <f>VLOOKUP(A4696,[4]גיליון1!$A$1574:$P$7681,10,0)</f>
        <v>0</v>
      </c>
      <c r="L4696" s="17">
        <f>VLOOKUP(A4696,'[2]2023'!$A$9:$I$7853,9,0)</f>
        <v>0</v>
      </c>
      <c r="M4696" s="18">
        <f>VLOOKUP(A4696,[3]data1683177749303!$A$2:$J$6448,10,0)</f>
        <v>0</v>
      </c>
    </row>
    <row r="4697" spans="1:13" ht="15.75" outlineLevel="1">
      <c r="A4697" s="10">
        <v>1815710437</v>
      </c>
      <c r="B4697" s="11">
        <v>437</v>
      </c>
      <c r="C4697" s="19">
        <v>815710</v>
      </c>
      <c r="D4697" s="13">
        <v>1</v>
      </c>
      <c r="E4697" s="136" t="s">
        <v>3154</v>
      </c>
      <c r="F4697" s="15" t="s">
        <v>42</v>
      </c>
      <c r="G4697" s="137" t="s">
        <v>3154</v>
      </c>
      <c r="H4697" s="13" t="s">
        <v>31</v>
      </c>
      <c r="I4697" s="16">
        <f>K4697/L4697-1</f>
        <v>-0.1071428571428571</v>
      </c>
      <c r="J4697" s="126" t="s">
        <v>3154</v>
      </c>
      <c r="K4697" s="17">
        <v>2500</v>
      </c>
      <c r="L4697" s="17">
        <f>VLOOKUP(A4697,'[2]2023'!$A$9:$I$7853,9,0)</f>
        <v>2800</v>
      </c>
      <c r="M4697" s="18">
        <f>VLOOKUP(A4697,[3]data1683177749303!$A$2:$J$6448,10,0)</f>
        <v>2442.96</v>
      </c>
    </row>
    <row r="4698" spans="1:13" ht="15.75" outlineLevel="1">
      <c r="A4698" s="10">
        <v>1815710441</v>
      </c>
      <c r="B4698" s="11">
        <v>441</v>
      </c>
      <c r="C4698" s="19">
        <v>815710</v>
      </c>
      <c r="D4698" s="13">
        <v>1</v>
      </c>
      <c r="E4698" s="136" t="s">
        <v>3154</v>
      </c>
      <c r="F4698" s="15" t="s">
        <v>45</v>
      </c>
      <c r="G4698" s="137" t="s">
        <v>3154</v>
      </c>
      <c r="H4698" s="13" t="s">
        <v>31</v>
      </c>
      <c r="I4698" s="126" t="s">
        <v>3154</v>
      </c>
      <c r="J4698" s="126" t="s">
        <v>3154</v>
      </c>
      <c r="K4698" s="17">
        <f>VLOOKUP(A4698,[4]גיליון1!$A$1574:$P$7681,10,0)</f>
        <v>0</v>
      </c>
      <c r="L4698" s="17">
        <f>VLOOKUP(A4698,'[2]2023'!$A$9:$I$7853,9,0)</f>
        <v>0</v>
      </c>
      <c r="M4698" s="18">
        <f>VLOOKUP(A4698,[3]data1683177749303!$A$2:$J$6448,10,0)</f>
        <v>0</v>
      </c>
    </row>
    <row r="4699" spans="1:13" ht="15.75" outlineLevel="1">
      <c r="A4699" s="10">
        <v>1815710450</v>
      </c>
      <c r="B4699" s="11">
        <v>450</v>
      </c>
      <c r="C4699" s="19">
        <v>815710</v>
      </c>
      <c r="D4699" s="13">
        <v>1</v>
      </c>
      <c r="E4699" s="136" t="s">
        <v>3154</v>
      </c>
      <c r="F4699" s="15" t="s">
        <v>1483</v>
      </c>
      <c r="G4699" s="137" t="s">
        <v>3154</v>
      </c>
      <c r="H4699" s="13" t="s">
        <v>34</v>
      </c>
      <c r="I4699" s="16">
        <f>K4699/L4699-1</f>
        <v>-6.6176470588235281E-2</v>
      </c>
      <c r="J4699" s="126" t="s">
        <v>3154</v>
      </c>
      <c r="K4699" s="17">
        <v>12700</v>
      </c>
      <c r="L4699" s="17">
        <f>VLOOKUP(A4699,'[2]2023'!$A$9:$I$7853,9,0)</f>
        <v>13600</v>
      </c>
      <c r="M4699" s="18">
        <f>VLOOKUP(A4699,[3]data1683177749303!$A$2:$J$6448,10,0)</f>
        <v>13707</v>
      </c>
    </row>
    <row r="4700" spans="1:13" ht="15.75" outlineLevel="1">
      <c r="A4700" s="10">
        <v>1815710470</v>
      </c>
      <c r="B4700" s="11">
        <v>470</v>
      </c>
      <c r="C4700" s="19">
        <v>815710</v>
      </c>
      <c r="D4700" s="13">
        <v>1</v>
      </c>
      <c r="E4700" s="136" t="s">
        <v>3154</v>
      </c>
      <c r="F4700" s="15" t="s">
        <v>48</v>
      </c>
      <c r="G4700" s="137" t="s">
        <v>3154</v>
      </c>
      <c r="H4700" s="13" t="s">
        <v>34</v>
      </c>
      <c r="I4700" s="126" t="s">
        <v>3154</v>
      </c>
      <c r="J4700" s="126" t="s">
        <v>3154</v>
      </c>
      <c r="K4700" s="17">
        <f>VLOOKUP(A4700,[4]גיליון1!$A$1574:$P$7681,10,0)</f>
        <v>0</v>
      </c>
      <c r="L4700" s="17">
        <f>VLOOKUP(A4700,'[2]2023'!$A$9:$I$7853,9,0)</f>
        <v>0</v>
      </c>
      <c r="M4700" s="18">
        <f>VLOOKUP(A4700,[3]data1683177749303!$A$2:$J$6448,10,0)</f>
        <v>0</v>
      </c>
    </row>
    <row r="4701" spans="1:13" ht="15.75" outlineLevel="1">
      <c r="A4701" s="10">
        <v>1815710471</v>
      </c>
      <c r="B4701" s="11">
        <v>471</v>
      </c>
      <c r="C4701" s="19">
        <v>815710</v>
      </c>
      <c r="D4701" s="13">
        <v>1</v>
      </c>
      <c r="E4701" s="136" t="s">
        <v>3154</v>
      </c>
      <c r="F4701" s="15" t="s">
        <v>87</v>
      </c>
      <c r="G4701" s="137" t="s">
        <v>3154</v>
      </c>
      <c r="H4701" s="13" t="s">
        <v>34</v>
      </c>
      <c r="I4701" s="126" t="s">
        <v>3154</v>
      </c>
      <c r="J4701" s="126" t="s">
        <v>3154</v>
      </c>
      <c r="K4701" s="17">
        <f>VLOOKUP(A4701,[4]גיליון1!$A$1574:$P$7681,10,0)</f>
        <v>0</v>
      </c>
      <c r="L4701" s="17">
        <f>VLOOKUP(A4701,'[2]2023'!$A$9:$I$7853,9,0)</f>
        <v>0</v>
      </c>
      <c r="M4701" s="18">
        <f>VLOOKUP(A4701,[3]data1683177749303!$A$2:$J$6448,10,0)</f>
        <v>0</v>
      </c>
    </row>
    <row r="4702" spans="1:13" ht="15.75" outlineLevel="1">
      <c r="A4702" s="10">
        <v>1815710511</v>
      </c>
      <c r="B4702" s="11">
        <v>511</v>
      </c>
      <c r="C4702" s="19">
        <v>815710</v>
      </c>
      <c r="D4702" s="13">
        <v>1</v>
      </c>
      <c r="E4702" s="136" t="s">
        <v>3154</v>
      </c>
      <c r="F4702" s="15" t="s">
        <v>88</v>
      </c>
      <c r="G4702" s="137" t="s">
        <v>3154</v>
      </c>
      <c r="H4702" s="13" t="s">
        <v>34</v>
      </c>
      <c r="I4702" s="16">
        <f>K4702/L4702-1</f>
        <v>-9.9999999999999978E-2</v>
      </c>
      <c r="J4702" s="126" t="s">
        <v>3154</v>
      </c>
      <c r="K4702" s="17">
        <f>VLOOKUP(A4702,[4]גיליון1!$A$1574:$P$7681,10,0)</f>
        <v>11700</v>
      </c>
      <c r="L4702" s="17">
        <f>VLOOKUP(A4702,'[2]2023'!$A$9:$I$7853,9,0)</f>
        <v>13000</v>
      </c>
      <c r="M4702" s="18">
        <f>VLOOKUP(A4702,[3]data1683177749303!$A$2:$J$6448,10,0)</f>
        <v>12089.68</v>
      </c>
    </row>
    <row r="4703" spans="1:13" ht="15.75" outlineLevel="1">
      <c r="A4703" s="10">
        <v>1815710512</v>
      </c>
      <c r="B4703" s="11">
        <v>512</v>
      </c>
      <c r="C4703" s="19">
        <v>815710</v>
      </c>
      <c r="D4703" s="13">
        <v>1</v>
      </c>
      <c r="E4703" s="136" t="s">
        <v>3154</v>
      </c>
      <c r="F4703" s="15" t="s">
        <v>89</v>
      </c>
      <c r="G4703" s="137" t="s">
        <v>3154</v>
      </c>
      <c r="H4703" s="13" t="s">
        <v>34</v>
      </c>
      <c r="I4703" s="126" t="s">
        <v>3154</v>
      </c>
      <c r="J4703" s="126" t="s">
        <v>3154</v>
      </c>
      <c r="K4703" s="17">
        <f>VLOOKUP(A4703,[4]גיליון1!$A$1574:$P$7681,10,0)</f>
        <v>0</v>
      </c>
      <c r="L4703" s="17">
        <f>VLOOKUP(A4703,'[2]2023'!$A$9:$I$7853,9,0)</f>
        <v>0</v>
      </c>
      <c r="M4703" s="18">
        <f>VLOOKUP(A4703,[3]data1683177749303!$A$2:$J$6448,10,0)</f>
        <v>0</v>
      </c>
    </row>
    <row r="4704" spans="1:13" ht="15.75" outlineLevel="1">
      <c r="A4704" s="10">
        <v>1815710517</v>
      </c>
      <c r="B4704" s="11">
        <v>517</v>
      </c>
      <c r="C4704" s="19">
        <v>815710</v>
      </c>
      <c r="D4704" s="13">
        <v>1</v>
      </c>
      <c r="E4704" s="136" t="s">
        <v>3154</v>
      </c>
      <c r="F4704" s="15" t="s">
        <v>2089</v>
      </c>
      <c r="G4704" s="137" t="s">
        <v>3154</v>
      </c>
      <c r="H4704" s="13" t="s">
        <v>34</v>
      </c>
      <c r="I4704" s="126" t="s">
        <v>3154</v>
      </c>
      <c r="J4704" s="126" t="s">
        <v>3154</v>
      </c>
      <c r="K4704" s="17">
        <f>VLOOKUP(A4704,[4]גיליון1!$A$1574:$P$7681,10,0)</f>
        <v>0</v>
      </c>
      <c r="L4704" s="17">
        <f>VLOOKUP(A4704,'[2]2023'!$A$9:$I$7853,9,0)</f>
        <v>0</v>
      </c>
      <c r="M4704" s="18">
        <f>VLOOKUP(A4704,[3]data1683177749303!$A$2:$J$6448,10,0)</f>
        <v>0</v>
      </c>
    </row>
    <row r="4705" spans="1:13" ht="15.75" outlineLevel="1">
      <c r="A4705" s="10">
        <v>1815710522</v>
      </c>
      <c r="B4705" s="11">
        <v>522</v>
      </c>
      <c r="C4705" s="19">
        <v>815710</v>
      </c>
      <c r="D4705" s="13">
        <v>1</v>
      </c>
      <c r="E4705" s="136" t="s">
        <v>3154</v>
      </c>
      <c r="F4705" s="15" t="s">
        <v>90</v>
      </c>
      <c r="G4705" s="137" t="s">
        <v>3154</v>
      </c>
      <c r="H4705" s="13" t="s">
        <v>34</v>
      </c>
      <c r="I4705" s="126" t="s">
        <v>3154</v>
      </c>
      <c r="J4705" s="126" t="s">
        <v>3154</v>
      </c>
      <c r="K4705" s="17">
        <f>VLOOKUP(A4705,[4]גיליון1!$A$1574:$P$7681,10,0)</f>
        <v>0</v>
      </c>
      <c r="L4705" s="17">
        <f>VLOOKUP(A4705,'[2]2023'!$A$9:$I$7853,9,0)</f>
        <v>0</v>
      </c>
      <c r="M4705" s="18">
        <f>VLOOKUP(A4705,[3]data1683177749303!$A$2:$J$6448,10,0)</f>
        <v>0</v>
      </c>
    </row>
    <row r="4706" spans="1:13" ht="15.75" outlineLevel="1">
      <c r="A4706" s="10">
        <v>1815710530</v>
      </c>
      <c r="B4706" s="11">
        <v>530</v>
      </c>
      <c r="C4706" s="19">
        <v>815710</v>
      </c>
      <c r="D4706" s="13">
        <v>1</v>
      </c>
      <c r="E4706" s="136" t="s">
        <v>3154</v>
      </c>
      <c r="F4706" s="15" t="s">
        <v>1591</v>
      </c>
      <c r="G4706" s="137" t="s">
        <v>3154</v>
      </c>
      <c r="H4706" s="13" t="s">
        <v>31</v>
      </c>
      <c r="I4706" s="126" t="s">
        <v>3154</v>
      </c>
      <c r="J4706" s="126" t="s">
        <v>3154</v>
      </c>
      <c r="K4706" s="17">
        <f>VLOOKUP(A4706,[4]גיליון1!$A$1574:$P$7681,10,0)</f>
        <v>0</v>
      </c>
      <c r="L4706" s="17">
        <f>VLOOKUP(A4706,'[2]2023'!$A$9:$I$7853,9,0)</f>
        <v>0</v>
      </c>
      <c r="M4706" s="18">
        <f>VLOOKUP(A4706,[3]data1683177749303!$A$2:$J$6448,10,0)</f>
        <v>0</v>
      </c>
    </row>
    <row r="4707" spans="1:13" ht="15.75" outlineLevel="1">
      <c r="A4707" s="10">
        <v>1815710540</v>
      </c>
      <c r="B4707" s="11">
        <v>540</v>
      </c>
      <c r="C4707" s="19">
        <v>815710</v>
      </c>
      <c r="D4707" s="13">
        <v>1</v>
      </c>
      <c r="E4707" s="136" t="s">
        <v>3154</v>
      </c>
      <c r="F4707" s="15" t="s">
        <v>53</v>
      </c>
      <c r="G4707" s="137" t="s">
        <v>3154</v>
      </c>
      <c r="H4707" s="13" t="s">
        <v>34</v>
      </c>
      <c r="I4707" s="126" t="s">
        <v>3154</v>
      </c>
      <c r="J4707" s="126" t="s">
        <v>3154</v>
      </c>
      <c r="K4707" s="17">
        <f>VLOOKUP(A4707,[4]גיליון1!$A$1574:$P$7681,10,0)</f>
        <v>0</v>
      </c>
      <c r="L4707" s="17">
        <f>VLOOKUP(A4707,'[2]2023'!$A$9:$I$7853,9,0)</f>
        <v>0</v>
      </c>
      <c r="M4707" s="18">
        <f>VLOOKUP(A4707,[3]data1683177749303!$A$2:$J$6448,10,0)</f>
        <v>0</v>
      </c>
    </row>
    <row r="4708" spans="1:13" ht="15.75" outlineLevel="1">
      <c r="A4708" s="10">
        <v>1815710544</v>
      </c>
      <c r="B4708" s="11">
        <v>544</v>
      </c>
      <c r="C4708" s="19">
        <v>815710</v>
      </c>
      <c r="D4708" s="13">
        <v>1</v>
      </c>
      <c r="E4708" s="136" t="s">
        <v>3154</v>
      </c>
      <c r="F4708" s="15" t="s">
        <v>56</v>
      </c>
      <c r="G4708" s="137" t="s">
        <v>3154</v>
      </c>
      <c r="H4708" s="13" t="s">
        <v>31</v>
      </c>
      <c r="I4708" s="126" t="s">
        <v>3154</v>
      </c>
      <c r="J4708" s="126" t="s">
        <v>3154</v>
      </c>
      <c r="K4708" s="17">
        <f>VLOOKUP(A4708,[4]גיליון1!$A$1574:$P$7681,10,0)</f>
        <v>0</v>
      </c>
      <c r="L4708" s="17">
        <f>VLOOKUP(A4708,'[2]2023'!$A$9:$I$7853,9,0)</f>
        <v>0</v>
      </c>
      <c r="M4708" s="18">
        <f>VLOOKUP(A4708,[3]data1683177749303!$A$2:$J$6448,10,0)</f>
        <v>0</v>
      </c>
    </row>
    <row r="4709" spans="1:13" ht="15.75" outlineLevel="1">
      <c r="A4709" s="10">
        <v>1815710562</v>
      </c>
      <c r="B4709" s="11">
        <v>562</v>
      </c>
      <c r="C4709" s="19">
        <v>815710</v>
      </c>
      <c r="D4709" s="13">
        <v>1</v>
      </c>
      <c r="E4709" s="136" t="s">
        <v>3154</v>
      </c>
      <c r="F4709" s="15" t="s">
        <v>60</v>
      </c>
      <c r="G4709" s="137" t="s">
        <v>3154</v>
      </c>
      <c r="H4709" s="13" t="s">
        <v>34</v>
      </c>
      <c r="I4709" s="126" t="s">
        <v>3154</v>
      </c>
      <c r="J4709" s="126" t="s">
        <v>3154</v>
      </c>
      <c r="K4709" s="17">
        <f>VLOOKUP(A4709,[4]גיליון1!$A$1574:$P$7681,10,0)</f>
        <v>0</v>
      </c>
      <c r="L4709" s="17">
        <f>VLOOKUP(A4709,'[2]2023'!$A$9:$I$7853,9,0)</f>
        <v>0</v>
      </c>
      <c r="M4709" s="18">
        <f>VLOOKUP(A4709,[3]data1683177749303!$A$2:$J$6448,10,0)</f>
        <v>0</v>
      </c>
    </row>
    <row r="4710" spans="1:13" ht="15.75" outlineLevel="1">
      <c r="A4710" s="10">
        <v>1815710583</v>
      </c>
      <c r="B4710" s="11">
        <v>583</v>
      </c>
      <c r="C4710" s="19">
        <v>815710</v>
      </c>
      <c r="D4710" s="13">
        <v>1</v>
      </c>
      <c r="E4710" s="136" t="s">
        <v>3154</v>
      </c>
      <c r="F4710" s="15" t="s">
        <v>2255</v>
      </c>
      <c r="G4710" s="137" t="s">
        <v>3154</v>
      </c>
      <c r="H4710" s="13" t="s">
        <v>31</v>
      </c>
      <c r="I4710" s="126" t="s">
        <v>3154</v>
      </c>
      <c r="J4710" s="126" t="s">
        <v>3154</v>
      </c>
      <c r="K4710" s="17">
        <f>VLOOKUP(A4710,[4]גיליון1!$A$1574:$P$7681,10,0)</f>
        <v>0</v>
      </c>
      <c r="L4710" s="17">
        <f>VLOOKUP(A4710,'[2]2023'!$A$9:$I$7853,9,0)</f>
        <v>0</v>
      </c>
      <c r="M4710" s="18">
        <f>VLOOKUP(A4710,[3]data1683177749303!$A$2:$J$6448,10,0)</f>
        <v>0</v>
      </c>
    </row>
    <row r="4711" spans="1:13" ht="15.75" outlineLevel="1">
      <c r="A4711" s="10">
        <v>1815710585</v>
      </c>
      <c r="B4711" s="11">
        <v>585</v>
      </c>
      <c r="C4711" s="19">
        <v>815710</v>
      </c>
      <c r="D4711" s="13">
        <v>1</v>
      </c>
      <c r="E4711" s="136" t="s">
        <v>3154</v>
      </c>
      <c r="F4711" s="15" t="s">
        <v>2256</v>
      </c>
      <c r="G4711" s="137" t="s">
        <v>3154</v>
      </c>
      <c r="H4711" s="13" t="s">
        <v>31</v>
      </c>
      <c r="I4711" s="126" t="s">
        <v>3154</v>
      </c>
      <c r="J4711" s="126" t="s">
        <v>3154</v>
      </c>
      <c r="K4711" s="17">
        <f>VLOOKUP(A4711,[4]גיליון1!$A$1574:$P$7681,10,0)</f>
        <v>0</v>
      </c>
      <c r="L4711" s="17">
        <f>VLOOKUP(A4711,'[2]2023'!$A$9:$I$7853,9,0)</f>
        <v>0</v>
      </c>
      <c r="M4711" s="18">
        <f>VLOOKUP(A4711,[3]data1683177749303!$A$2:$J$6448,10,0)</f>
        <v>0</v>
      </c>
    </row>
    <row r="4712" spans="1:13" ht="15.75" outlineLevel="1">
      <c r="A4712" s="10">
        <v>1815710721</v>
      </c>
      <c r="B4712" s="11">
        <v>721</v>
      </c>
      <c r="C4712" s="19">
        <v>815710</v>
      </c>
      <c r="D4712" s="13">
        <v>1</v>
      </c>
      <c r="E4712" s="136" t="s">
        <v>3154</v>
      </c>
      <c r="F4712" s="15" t="s">
        <v>63</v>
      </c>
      <c r="G4712" s="137" t="s">
        <v>3154</v>
      </c>
      <c r="H4712" s="13" t="s">
        <v>34</v>
      </c>
      <c r="I4712" s="126" t="s">
        <v>3154</v>
      </c>
      <c r="J4712" s="126" t="s">
        <v>3154</v>
      </c>
      <c r="K4712" s="17">
        <f>VLOOKUP(A4712,[4]גיליון1!$A$1574:$P$7681,10,0)</f>
        <v>0</v>
      </c>
      <c r="L4712" s="17">
        <f>VLOOKUP(A4712,'[2]2023'!$A$9:$I$7853,9,0)</f>
        <v>0</v>
      </c>
      <c r="M4712" s="18">
        <f>VLOOKUP(A4712,[3]data1683177749303!$A$2:$J$6448,10,0)</f>
        <v>0</v>
      </c>
    </row>
    <row r="4713" spans="1:13" ht="15.75" outlineLevel="1">
      <c r="A4713" s="10">
        <v>1815710722</v>
      </c>
      <c r="B4713" s="11">
        <v>722</v>
      </c>
      <c r="C4713" s="19">
        <v>815710</v>
      </c>
      <c r="D4713" s="13">
        <v>1</v>
      </c>
      <c r="E4713" s="136" t="s">
        <v>3154</v>
      </c>
      <c r="F4713" s="15" t="s">
        <v>64</v>
      </c>
      <c r="G4713" s="137" t="s">
        <v>3154</v>
      </c>
      <c r="H4713" s="13" t="s">
        <v>34</v>
      </c>
      <c r="I4713" s="126" t="s">
        <v>3154</v>
      </c>
      <c r="J4713" s="126" t="s">
        <v>3154</v>
      </c>
      <c r="K4713" s="17">
        <f>VLOOKUP(A4713,[4]גיליון1!$A$1574:$P$7681,10,0)</f>
        <v>0</v>
      </c>
      <c r="L4713" s="17">
        <f>VLOOKUP(A4713,'[2]2023'!$A$9:$I$7853,9,0)</f>
        <v>0</v>
      </c>
      <c r="M4713" s="18">
        <f>VLOOKUP(A4713,[3]data1683177749303!$A$2:$J$6448,10,0)</f>
        <v>0</v>
      </c>
    </row>
    <row r="4714" spans="1:13" ht="15.75" outlineLevel="1">
      <c r="A4714" s="10">
        <v>1815710724</v>
      </c>
      <c r="B4714" s="11">
        <v>724</v>
      </c>
      <c r="C4714" s="19">
        <v>815710</v>
      </c>
      <c r="D4714" s="13">
        <v>1</v>
      </c>
      <c r="E4714" s="136" t="s">
        <v>3154</v>
      </c>
      <c r="F4714" s="15" t="s">
        <v>2257</v>
      </c>
      <c r="G4714" s="137" t="s">
        <v>3154</v>
      </c>
      <c r="H4714" s="13" t="s">
        <v>34</v>
      </c>
      <c r="I4714" s="126" t="s">
        <v>3154</v>
      </c>
      <c r="J4714" s="126" t="s">
        <v>3154</v>
      </c>
      <c r="K4714" s="17">
        <f>VLOOKUP(A4714,[4]גיליון1!$A$1574:$P$7681,10,0)</f>
        <v>0</v>
      </c>
      <c r="L4714" s="17">
        <f>VLOOKUP(A4714,'[2]2023'!$A$9:$I$7853,9,0)</f>
        <v>0</v>
      </c>
      <c r="M4714" s="18">
        <f>VLOOKUP(A4714,[3]data1683177749303!$A$2:$J$6448,10,0)</f>
        <v>0</v>
      </c>
    </row>
    <row r="4715" spans="1:13" ht="15.75" outlineLevel="1">
      <c r="A4715" s="10">
        <v>1815710742</v>
      </c>
      <c r="B4715" s="11">
        <v>742</v>
      </c>
      <c r="C4715" s="19">
        <v>815710</v>
      </c>
      <c r="D4715" s="13">
        <v>1</v>
      </c>
      <c r="E4715" s="136" t="s">
        <v>3154</v>
      </c>
      <c r="F4715" s="15" t="s">
        <v>65</v>
      </c>
      <c r="G4715" s="137" t="s">
        <v>3154</v>
      </c>
      <c r="H4715" s="13" t="s">
        <v>34</v>
      </c>
      <c r="I4715" s="16">
        <f>K4715/L4715-1</f>
        <v>0.10294117647058831</v>
      </c>
      <c r="J4715" s="126" t="s">
        <v>3154</v>
      </c>
      <c r="K4715" s="17">
        <v>60000</v>
      </c>
      <c r="L4715" s="17">
        <f>VLOOKUP(A4715,'[2]2023'!$A$9:$I$7853,9,0)</f>
        <v>54400</v>
      </c>
      <c r="M4715" s="18">
        <f>VLOOKUP(A4715,[3]data1683177749303!$A$2:$J$6448,10,0)</f>
        <v>48118</v>
      </c>
    </row>
    <row r="4716" spans="1:13" ht="15.75" outlineLevel="1">
      <c r="A4716" s="10">
        <v>1815710745</v>
      </c>
      <c r="B4716" s="11">
        <v>745</v>
      </c>
      <c r="C4716" s="19">
        <v>815710</v>
      </c>
      <c r="D4716" s="13">
        <v>1</v>
      </c>
      <c r="E4716" s="136" t="s">
        <v>3154</v>
      </c>
      <c r="F4716" s="15" t="s">
        <v>66</v>
      </c>
      <c r="G4716" s="137" t="s">
        <v>3154</v>
      </c>
      <c r="H4716" s="13" t="s">
        <v>31</v>
      </c>
      <c r="I4716" s="126" t="s">
        <v>3154</v>
      </c>
      <c r="J4716" s="126" t="s">
        <v>3154</v>
      </c>
      <c r="K4716" s="17">
        <f>VLOOKUP(A4716,[4]גיליון1!$A$1574:$P$7681,10,0)</f>
        <v>0</v>
      </c>
      <c r="L4716" s="17">
        <f>VLOOKUP(A4716,'[2]2023'!$A$9:$I$7853,9,0)</f>
        <v>0</v>
      </c>
      <c r="M4716" s="18">
        <f>VLOOKUP(A4716,[3]data1683177749303!$A$2:$J$6448,10,0)</f>
        <v>0</v>
      </c>
    </row>
    <row r="4717" spans="1:13" ht="15.75" outlineLevel="1">
      <c r="A4717" s="10">
        <v>1815710746</v>
      </c>
      <c r="B4717" s="11">
        <v>746</v>
      </c>
      <c r="C4717" s="19">
        <v>815710</v>
      </c>
      <c r="D4717" s="13">
        <v>1</v>
      </c>
      <c r="E4717" s="136" t="s">
        <v>3154</v>
      </c>
      <c r="F4717" s="15" t="s">
        <v>67</v>
      </c>
      <c r="G4717" s="137" t="s">
        <v>3154</v>
      </c>
      <c r="H4717" s="13" t="s">
        <v>31</v>
      </c>
      <c r="I4717" s="126" t="s">
        <v>3154</v>
      </c>
      <c r="J4717" s="126" t="s">
        <v>3154</v>
      </c>
      <c r="K4717" s="17">
        <f>VLOOKUP(A4717,[4]גיליון1!$A$1574:$P$7681,10,0)</f>
        <v>0</v>
      </c>
      <c r="L4717" s="17">
        <f>VLOOKUP(A4717,'[2]2023'!$A$9:$I$7853,9,0)</f>
        <v>0</v>
      </c>
      <c r="M4717" s="18">
        <f>VLOOKUP(A4717,[3]data1683177749303!$A$2:$J$6448,10,0)</f>
        <v>0</v>
      </c>
    </row>
    <row r="4718" spans="1:13" ht="15.75" outlineLevel="1">
      <c r="A4718" s="10">
        <v>1815710750</v>
      </c>
      <c r="B4718" s="11">
        <v>750</v>
      </c>
      <c r="C4718" s="19">
        <v>815710</v>
      </c>
      <c r="D4718" s="13">
        <v>1</v>
      </c>
      <c r="E4718" s="136" t="s">
        <v>3154</v>
      </c>
      <c r="F4718" s="15" t="s">
        <v>2028</v>
      </c>
      <c r="G4718" s="137" t="s">
        <v>3154</v>
      </c>
      <c r="H4718" s="13" t="s">
        <v>31</v>
      </c>
      <c r="I4718" s="16">
        <f>K4718/L4718-1</f>
        <v>0.10153922542204574</v>
      </c>
      <c r="J4718" s="126" t="s">
        <v>3154</v>
      </c>
      <c r="K4718" s="17">
        <f>VLOOKUP(A4718,[4]גיליון1!$A$1574:$P$7681,10,0)</f>
        <v>443700</v>
      </c>
      <c r="L4718" s="17">
        <f>VLOOKUP(A4718,'[2]2023'!$A$9:$I$7853,9,0)</f>
        <v>402800</v>
      </c>
      <c r="M4718" s="18">
        <f>VLOOKUP(A4718,[3]data1683177749303!$A$2:$J$6448,10,0)</f>
        <v>381866.62</v>
      </c>
    </row>
    <row r="4719" spans="1:13" ht="15.75" outlineLevel="1">
      <c r="A4719" s="10">
        <v>1815710751</v>
      </c>
      <c r="B4719" s="11">
        <v>751</v>
      </c>
      <c r="C4719" s="19">
        <v>815710</v>
      </c>
      <c r="D4719" s="13">
        <v>1</v>
      </c>
      <c r="E4719" s="136" t="s">
        <v>3154</v>
      </c>
      <c r="F4719" s="15" t="s">
        <v>68</v>
      </c>
      <c r="G4719" s="137" t="s">
        <v>3154</v>
      </c>
      <c r="H4719" s="13" t="s">
        <v>34</v>
      </c>
      <c r="I4719" s="126" t="s">
        <v>3154</v>
      </c>
      <c r="J4719" s="126" t="s">
        <v>3154</v>
      </c>
      <c r="K4719" s="17">
        <f>VLOOKUP(A4719,[4]גיליון1!$A$1574:$P$7681,10,0)</f>
        <v>0</v>
      </c>
      <c r="L4719" s="17">
        <f>VLOOKUP(A4719,'[2]2023'!$A$9:$I$7853,9,0)</f>
        <v>0</v>
      </c>
      <c r="M4719" s="18">
        <f>VLOOKUP(A4719,[3]data1683177749303!$A$2:$J$6448,10,0)</f>
        <v>0</v>
      </c>
    </row>
    <row r="4720" spans="1:13" ht="15.75" outlineLevel="1">
      <c r="A4720" s="10">
        <v>1815710752</v>
      </c>
      <c r="B4720" s="11">
        <v>752</v>
      </c>
      <c r="C4720" s="19">
        <v>815710</v>
      </c>
      <c r="D4720" s="13">
        <v>1</v>
      </c>
      <c r="E4720" s="136" t="s">
        <v>3154</v>
      </c>
      <c r="F4720" s="15" t="s">
        <v>69</v>
      </c>
      <c r="G4720" s="137" t="s">
        <v>3154</v>
      </c>
      <c r="H4720" s="13" t="s">
        <v>31</v>
      </c>
      <c r="I4720" s="16">
        <f>K4720/L4720-1</f>
        <v>0.65528389573651236</v>
      </c>
      <c r="J4720" s="126" t="s">
        <v>3154</v>
      </c>
      <c r="K4720" s="17">
        <f>VLOOKUP(A4720,[4]גיליון1!$A$1574:$P$7681,10,0)</f>
        <v>819200</v>
      </c>
      <c r="L4720" s="17">
        <f>VLOOKUP(A4720,'[2]2023'!$A$9:$I$7853,9,0)</f>
        <v>494900</v>
      </c>
      <c r="M4720" s="18">
        <f>VLOOKUP(A4720,[3]data1683177749303!$A$2:$J$6448,10,0)</f>
        <v>447918.14</v>
      </c>
    </row>
    <row r="4721" spans="1:13" ht="15.75" outlineLevel="1">
      <c r="A4721" s="10">
        <v>1815710753</v>
      </c>
      <c r="B4721" s="11">
        <v>753</v>
      </c>
      <c r="C4721" s="19">
        <v>815710</v>
      </c>
      <c r="D4721" s="13">
        <v>1</v>
      </c>
      <c r="E4721" s="136" t="s">
        <v>3154</v>
      </c>
      <c r="F4721" s="15" t="s">
        <v>28</v>
      </c>
      <c r="G4721" s="137" t="s">
        <v>3154</v>
      </c>
      <c r="H4721" s="13" t="s">
        <v>31</v>
      </c>
      <c r="I4721" s="126" t="s">
        <v>3154</v>
      </c>
      <c r="J4721" s="126" t="s">
        <v>3154</v>
      </c>
      <c r="K4721" s="17">
        <f>VLOOKUP(A4721,[4]גיליון1!$A$1574:$P$7681,10,0)</f>
        <v>0</v>
      </c>
      <c r="L4721" s="17">
        <f>VLOOKUP(A4721,'[2]2023'!$A$9:$I$7853,9,0)</f>
        <v>0</v>
      </c>
      <c r="M4721" s="18">
        <f>VLOOKUP(A4721,[3]data1683177749303!$A$2:$J$6448,10,0)</f>
        <v>0</v>
      </c>
    </row>
    <row r="4722" spans="1:13" ht="15.75" outlineLevel="1">
      <c r="A4722" s="10">
        <v>1815710755</v>
      </c>
      <c r="B4722" s="11">
        <v>755</v>
      </c>
      <c r="C4722" s="19">
        <v>815710</v>
      </c>
      <c r="D4722" s="13">
        <v>1</v>
      </c>
      <c r="E4722" s="136" t="s">
        <v>3154</v>
      </c>
      <c r="F4722" s="15" t="s">
        <v>2258</v>
      </c>
      <c r="G4722" s="137" t="s">
        <v>3154</v>
      </c>
      <c r="H4722" s="13" t="s">
        <v>34</v>
      </c>
      <c r="I4722" s="126" t="s">
        <v>3154</v>
      </c>
      <c r="J4722" s="126" t="s">
        <v>3154</v>
      </c>
      <c r="K4722" s="17">
        <f>VLOOKUP(A4722,[4]גיליון1!$A$1574:$P$7681,10,0)</f>
        <v>0</v>
      </c>
      <c r="L4722" s="17">
        <f>VLOOKUP(A4722,'[2]2023'!$A$9:$I$7853,9,0)</f>
        <v>0</v>
      </c>
      <c r="M4722" s="18">
        <f>VLOOKUP(A4722,[3]data1683177749303!$A$2:$J$6448,10,0)</f>
        <v>0</v>
      </c>
    </row>
    <row r="4723" spans="1:13" ht="15.75" outlineLevel="1">
      <c r="A4723" s="10">
        <v>1815710759</v>
      </c>
      <c r="B4723" s="11">
        <v>759</v>
      </c>
      <c r="C4723" s="19">
        <v>815710</v>
      </c>
      <c r="D4723" s="13">
        <v>1</v>
      </c>
      <c r="E4723" s="136" t="s">
        <v>3154</v>
      </c>
      <c r="F4723" s="15" t="s">
        <v>1970</v>
      </c>
      <c r="G4723" s="137" t="s">
        <v>3154</v>
      </c>
      <c r="H4723" s="13" t="s">
        <v>20</v>
      </c>
      <c r="I4723" s="16">
        <f>K4723/L4723-1</f>
        <v>1.5211267605633805</v>
      </c>
      <c r="J4723" s="126" t="s">
        <v>3154</v>
      </c>
      <c r="K4723" s="17">
        <f>VLOOKUP(A4723,[4]גיליון1!$A$1574:$P$7681,10,0)</f>
        <v>358000</v>
      </c>
      <c r="L4723" s="17">
        <f>VLOOKUP(A4723,'[2]2023'!$A$9:$I$7853,9,0)</f>
        <v>142000</v>
      </c>
      <c r="M4723" s="18">
        <f>VLOOKUP(A4723,[3]data1683177749303!$A$2:$J$6448,10,0)</f>
        <v>177194.75</v>
      </c>
    </row>
    <row r="4724" spans="1:13" ht="15.75" outlineLevel="1">
      <c r="A4724" s="10">
        <v>1815710762</v>
      </c>
      <c r="B4724" s="11">
        <v>762</v>
      </c>
      <c r="C4724" s="19">
        <v>815710</v>
      </c>
      <c r="D4724" s="13">
        <v>1</v>
      </c>
      <c r="E4724" s="136" t="s">
        <v>3154</v>
      </c>
      <c r="F4724" s="15" t="s">
        <v>2254</v>
      </c>
      <c r="G4724" s="137" t="s">
        <v>3154</v>
      </c>
      <c r="H4724" s="13" t="s">
        <v>20</v>
      </c>
      <c r="I4724" s="16">
        <f>K4724/L4724-1</f>
        <v>-0.15876362888294593</v>
      </c>
      <c r="J4724" s="126" t="s">
        <v>3154</v>
      </c>
      <c r="K4724" s="17">
        <f>VLOOKUP(A4724,[4]גיליון1!$A$1574:$P$7681,10,0)</f>
        <v>1635700</v>
      </c>
      <c r="L4724" s="17">
        <f>VLOOKUP(A4724,'[2]2023'!$A$9:$I$7853,9,0)</f>
        <v>1944400</v>
      </c>
      <c r="M4724" s="18">
        <f>VLOOKUP(A4724,[3]data1683177749303!$A$2:$J$6448,10,0)</f>
        <v>1823074.03</v>
      </c>
    </row>
    <row r="4725" spans="1:13" ht="15.75" outlineLevel="1">
      <c r="A4725" s="10">
        <v>1815710763</v>
      </c>
      <c r="B4725" s="11">
        <v>763</v>
      </c>
      <c r="C4725" s="19">
        <v>815710</v>
      </c>
      <c r="D4725" s="13">
        <v>1</v>
      </c>
      <c r="E4725" s="136" t="s">
        <v>3154</v>
      </c>
      <c r="F4725" s="15" t="s">
        <v>2137</v>
      </c>
      <c r="G4725" s="137" t="s">
        <v>3154</v>
      </c>
      <c r="H4725" s="13" t="s">
        <v>31</v>
      </c>
      <c r="I4725" s="126" t="s">
        <v>3154</v>
      </c>
      <c r="J4725" s="126" t="s">
        <v>3154</v>
      </c>
      <c r="K4725" s="17">
        <f>VLOOKUP(A4725,[4]גיליון1!$A$1574:$P$7681,10,0)</f>
        <v>0</v>
      </c>
      <c r="L4725" s="17">
        <f>VLOOKUP(A4725,'[2]2023'!$A$9:$I$7853,9,0)</f>
        <v>0</v>
      </c>
      <c r="M4725" s="18">
        <f>VLOOKUP(A4725,[3]data1683177749303!$A$2:$J$6448,10,0)</f>
        <v>0</v>
      </c>
    </row>
    <row r="4726" spans="1:13" ht="15.75" outlineLevel="1">
      <c r="A4726" s="10">
        <v>1815710764</v>
      </c>
      <c r="B4726" s="11">
        <v>764</v>
      </c>
      <c r="C4726" s="19">
        <v>815710</v>
      </c>
      <c r="D4726" s="13">
        <v>1</v>
      </c>
      <c r="E4726" s="136" t="s">
        <v>3154</v>
      </c>
      <c r="F4726" s="15" t="s">
        <v>2082</v>
      </c>
      <c r="G4726" s="137" t="s">
        <v>3154</v>
      </c>
      <c r="H4726" s="13" t="s">
        <v>31</v>
      </c>
      <c r="I4726" s="126" t="s">
        <v>3154</v>
      </c>
      <c r="J4726" s="126" t="s">
        <v>3154</v>
      </c>
      <c r="K4726" s="17">
        <f>VLOOKUP(A4726,[4]גיליון1!$A$1574:$P$7681,10,0)</f>
        <v>0</v>
      </c>
      <c r="L4726" s="17">
        <f>VLOOKUP(A4726,'[2]2023'!$A$9:$I$7853,9,0)</f>
        <v>0</v>
      </c>
      <c r="M4726" s="18">
        <f>VLOOKUP(A4726,[3]data1683177749303!$A$2:$J$6448,10,0)</f>
        <v>0</v>
      </c>
    </row>
    <row r="4727" spans="1:13" ht="15.75" outlineLevel="1">
      <c r="A4727" s="10">
        <v>1815710765</v>
      </c>
      <c r="B4727" s="11">
        <v>765</v>
      </c>
      <c r="C4727" s="19">
        <v>815710</v>
      </c>
      <c r="D4727" s="13">
        <v>1</v>
      </c>
      <c r="E4727" s="136" t="s">
        <v>3154</v>
      </c>
      <c r="F4727" s="15" t="s">
        <v>2259</v>
      </c>
      <c r="G4727" s="137" t="s">
        <v>3154</v>
      </c>
      <c r="H4727" s="13" t="s">
        <v>31</v>
      </c>
      <c r="I4727" s="126" t="s">
        <v>3154</v>
      </c>
      <c r="J4727" s="126" t="s">
        <v>3154</v>
      </c>
      <c r="K4727" s="17">
        <f>VLOOKUP(A4727,[4]גיליון1!$A$1574:$P$7681,10,0)</f>
        <v>0</v>
      </c>
      <c r="L4727" s="17">
        <f>VLOOKUP(A4727,'[2]2023'!$A$9:$I$7853,9,0)</f>
        <v>0</v>
      </c>
      <c r="M4727" s="18">
        <f>VLOOKUP(A4727,[3]data1683177749303!$A$2:$J$6448,10,0)</f>
        <v>0</v>
      </c>
    </row>
    <row r="4728" spans="1:13" ht="15.75" outlineLevel="1">
      <c r="A4728" s="10">
        <v>1815710780</v>
      </c>
      <c r="B4728" s="11">
        <v>780</v>
      </c>
      <c r="C4728" s="19">
        <v>815710</v>
      </c>
      <c r="D4728" s="13">
        <v>1</v>
      </c>
      <c r="E4728" s="136" t="s">
        <v>3154</v>
      </c>
      <c r="F4728" s="15" t="s">
        <v>2260</v>
      </c>
      <c r="G4728" s="137" t="s">
        <v>3154</v>
      </c>
      <c r="H4728" s="13" t="s">
        <v>31</v>
      </c>
      <c r="I4728" s="16">
        <f>K4728/L4728-1</f>
        <v>-5.555555555555558E-2</v>
      </c>
      <c r="J4728" s="126" t="s">
        <v>3154</v>
      </c>
      <c r="K4728" s="17">
        <v>17000</v>
      </c>
      <c r="L4728" s="17">
        <f>VLOOKUP(A4728,'[2]2023'!$A$9:$I$7853,9,0)</f>
        <v>18000</v>
      </c>
      <c r="M4728" s="18">
        <f>VLOOKUP(A4728,[3]data1683177749303!$A$2:$J$6448,10,0)</f>
        <v>16770</v>
      </c>
    </row>
    <row r="4729" spans="1:13" ht="15.75" outlineLevel="1">
      <c r="A4729" s="10">
        <v>1815710781</v>
      </c>
      <c r="B4729" s="11">
        <v>781</v>
      </c>
      <c r="C4729" s="19">
        <v>815710</v>
      </c>
      <c r="D4729" s="13">
        <v>1</v>
      </c>
      <c r="E4729" s="136" t="s">
        <v>3154</v>
      </c>
      <c r="F4729" s="15" t="s">
        <v>2088</v>
      </c>
      <c r="G4729" s="137" t="s">
        <v>3154</v>
      </c>
      <c r="H4729" s="13" t="s">
        <v>34</v>
      </c>
      <c r="I4729" s="126" t="s">
        <v>3154</v>
      </c>
      <c r="J4729" s="126" t="s">
        <v>3154</v>
      </c>
      <c r="K4729" s="17">
        <f>VLOOKUP(A4729,[4]גיליון1!$A$1574:$P$7681,10,0)</f>
        <v>0</v>
      </c>
      <c r="L4729" s="17">
        <f>VLOOKUP(A4729,'[2]2023'!$A$9:$I$7853,9,0)</f>
        <v>0</v>
      </c>
      <c r="M4729" s="18">
        <f>VLOOKUP(A4729,[3]data1683177749303!$A$2:$J$6448,10,0)</f>
        <v>0</v>
      </c>
    </row>
    <row r="4730" spans="1:13" ht="15.75" outlineLevel="1">
      <c r="A4730" s="10">
        <v>1815710794</v>
      </c>
      <c r="B4730" s="11">
        <v>794</v>
      </c>
      <c r="C4730" s="19">
        <v>815710</v>
      </c>
      <c r="D4730" s="13">
        <v>1</v>
      </c>
      <c r="E4730" s="136" t="s">
        <v>3154</v>
      </c>
      <c r="F4730" s="15" t="s">
        <v>73</v>
      </c>
      <c r="G4730" s="137" t="s">
        <v>3154</v>
      </c>
      <c r="H4730" s="13" t="s">
        <v>31</v>
      </c>
      <c r="I4730" s="16">
        <f>K4730/L4730-1</f>
        <v>1.2266666666666666</v>
      </c>
      <c r="J4730" s="126" t="s">
        <v>3154</v>
      </c>
      <c r="K4730" s="17">
        <f>VLOOKUP(A4730,[4]גיליון1!$A$1574:$P$7681,10,0)</f>
        <v>16700</v>
      </c>
      <c r="L4730" s="17">
        <f>VLOOKUP(A4730,'[2]2023'!$A$9:$I$7853,9,0)</f>
        <v>7500</v>
      </c>
      <c r="M4730" s="18">
        <f>VLOOKUP(A4730,[3]data1683177749303!$A$2:$J$6448,10,0)</f>
        <v>16675</v>
      </c>
    </row>
    <row r="4731" spans="1:13" ht="15.75" outlineLevel="1">
      <c r="A4731" s="10">
        <v>1815710810</v>
      </c>
      <c r="B4731" s="11">
        <v>810</v>
      </c>
      <c r="C4731" s="19">
        <v>815710</v>
      </c>
      <c r="D4731" s="13">
        <v>1</v>
      </c>
      <c r="E4731" s="136" t="s">
        <v>3154</v>
      </c>
      <c r="F4731" s="15" t="s">
        <v>2261</v>
      </c>
      <c r="G4731" s="137" t="s">
        <v>3154</v>
      </c>
      <c r="H4731" s="13" t="s">
        <v>34</v>
      </c>
      <c r="I4731" s="16">
        <f>K4731/L4731-1</f>
        <v>-7.2312703583061855E-2</v>
      </c>
      <c r="J4731" s="126" t="s">
        <v>3154</v>
      </c>
      <c r="K4731" s="17">
        <f>VLOOKUP(A4731,[4]גיליון1!$A$1574:$P$7681,10,0)</f>
        <v>142400</v>
      </c>
      <c r="L4731" s="17">
        <f>VLOOKUP(A4731,'[2]2023'!$A$9:$I$7853,9,0)</f>
        <v>153500</v>
      </c>
      <c r="M4731" s="18">
        <f>VLOOKUP(A4731,[3]data1683177749303!$A$2:$J$6448,10,0)</f>
        <v>154400</v>
      </c>
    </row>
    <row r="4732" spans="1:13" ht="15.75" outlineLevel="1">
      <c r="A4732" s="10">
        <v>1815710812</v>
      </c>
      <c r="B4732" s="11">
        <v>812</v>
      </c>
      <c r="C4732" s="19">
        <v>815710</v>
      </c>
      <c r="D4732" s="13">
        <v>1</v>
      </c>
      <c r="E4732" s="136" t="s">
        <v>3154</v>
      </c>
      <c r="F4732" s="15" t="s">
        <v>444</v>
      </c>
      <c r="G4732" s="137" t="s">
        <v>3154</v>
      </c>
      <c r="H4732" s="13" t="s">
        <v>34</v>
      </c>
      <c r="I4732" s="126" t="s">
        <v>3154</v>
      </c>
      <c r="J4732" s="126" t="s">
        <v>3154</v>
      </c>
      <c r="K4732" s="17">
        <f>VLOOKUP(A4732,[4]גיליון1!$A$1574:$P$7681,10,0)</f>
        <v>23000</v>
      </c>
      <c r="L4732" s="17">
        <f>VLOOKUP(A4732,'[2]2023'!$A$9:$I$7853,9,0)</f>
        <v>0</v>
      </c>
      <c r="M4732" s="18">
        <f>VLOOKUP(A4732,[3]data1683177749303!$A$2:$J$6448,10,0)</f>
        <v>22500</v>
      </c>
    </row>
    <row r="4733" spans="1:13" ht="15.75" outlineLevel="1">
      <c r="A4733" s="10">
        <v>1815710816</v>
      </c>
      <c r="B4733" s="11">
        <v>816</v>
      </c>
      <c r="C4733" s="19">
        <v>815710</v>
      </c>
      <c r="D4733" s="13">
        <v>1</v>
      </c>
      <c r="E4733" s="136" t="s">
        <v>3154</v>
      </c>
      <c r="F4733" s="15" t="s">
        <v>613</v>
      </c>
      <c r="G4733" s="137" t="s">
        <v>3154</v>
      </c>
      <c r="H4733" s="13" t="s">
        <v>31</v>
      </c>
      <c r="I4733" s="126" t="s">
        <v>3154</v>
      </c>
      <c r="J4733" s="126" t="s">
        <v>3154</v>
      </c>
      <c r="K4733" s="17">
        <f>VLOOKUP(A4733,[4]גיליון1!$A$1574:$P$7681,10,0)</f>
        <v>0</v>
      </c>
      <c r="L4733" s="17">
        <f>VLOOKUP(A4733,'[2]2023'!$A$9:$I$7853,9,0)</f>
        <v>0</v>
      </c>
      <c r="M4733" s="18">
        <f>VLOOKUP(A4733,[3]data1683177749303!$A$2:$J$6448,10,0)</f>
        <v>-25621.4</v>
      </c>
    </row>
    <row r="4734" spans="1:13" ht="15.75" outlineLevel="1">
      <c r="A4734" s="10">
        <v>1815710838</v>
      </c>
      <c r="B4734" s="11">
        <v>838</v>
      </c>
      <c r="C4734" s="19">
        <v>815710</v>
      </c>
      <c r="D4734" s="13">
        <v>1</v>
      </c>
      <c r="E4734" s="136" t="s">
        <v>3154</v>
      </c>
      <c r="F4734" s="60" t="s">
        <v>611</v>
      </c>
      <c r="G4734" s="176" t="s">
        <v>3154</v>
      </c>
      <c r="H4734" s="13" t="s">
        <v>34</v>
      </c>
      <c r="I4734" s="126" t="s">
        <v>3154</v>
      </c>
      <c r="J4734" s="126" t="s">
        <v>3154</v>
      </c>
      <c r="K4734" s="17">
        <f>VLOOKUP(A4734,[4]גיליון1!$A$1574:$P$7681,10,0)</f>
        <v>0</v>
      </c>
      <c r="L4734" s="17">
        <f>VLOOKUP(A4734,'[2]2023'!$A$9:$I$7853,9,0)</f>
        <v>0</v>
      </c>
      <c r="M4734" s="18">
        <f>VLOOKUP(A4734,[3]data1683177749303!$A$2:$J$6448,10,0)</f>
        <v>0</v>
      </c>
    </row>
    <row r="4735" spans="1:13" ht="15.75" outlineLevel="1">
      <c r="A4735" s="10">
        <v>1815710911</v>
      </c>
      <c r="B4735" s="11">
        <v>911</v>
      </c>
      <c r="C4735" s="19">
        <v>815710</v>
      </c>
      <c r="D4735" s="13">
        <v>1</v>
      </c>
      <c r="E4735" s="136" t="s">
        <v>3154</v>
      </c>
      <c r="F4735" s="15" t="s">
        <v>2118</v>
      </c>
      <c r="G4735" s="137" t="s">
        <v>3154</v>
      </c>
      <c r="H4735" s="13" t="s">
        <v>31</v>
      </c>
      <c r="I4735" s="126" t="s">
        <v>3154</v>
      </c>
      <c r="J4735" s="126" t="s">
        <v>3154</v>
      </c>
      <c r="K4735" s="17">
        <f>VLOOKUP(A4735,[4]גיליון1!$A$1574:$P$7681,10,0)</f>
        <v>0</v>
      </c>
      <c r="L4735" s="17">
        <f>VLOOKUP(A4735,'[2]2023'!$A$9:$I$7853,9,0)</f>
        <v>0</v>
      </c>
      <c r="M4735" s="140" t="s">
        <v>3154</v>
      </c>
    </row>
    <row r="4736" spans="1:13" ht="15.75" outlineLevel="1">
      <c r="A4736" s="10">
        <v>1815710953</v>
      </c>
      <c r="B4736" s="11">
        <v>953</v>
      </c>
      <c r="C4736" s="19">
        <v>815710</v>
      </c>
      <c r="D4736" s="13">
        <v>1</v>
      </c>
      <c r="E4736" s="136" t="s">
        <v>3154</v>
      </c>
      <c r="F4736" s="15" t="s">
        <v>411</v>
      </c>
      <c r="G4736" s="137" t="s">
        <v>3154</v>
      </c>
      <c r="H4736" s="13" t="s">
        <v>31</v>
      </c>
      <c r="I4736" s="126" t="s">
        <v>3154</v>
      </c>
      <c r="J4736" s="126" t="s">
        <v>3154</v>
      </c>
      <c r="K4736" s="17">
        <f>VLOOKUP(A4736,[4]גיליון1!$A$1574:$P$7681,10,0)</f>
        <v>1440000</v>
      </c>
      <c r="L4736" s="17">
        <f>VLOOKUP(A4736,'[2]2023'!$A$9:$I$7853,9,0)</f>
        <v>1335200</v>
      </c>
      <c r="M4736" s="18">
        <f>VLOOKUP(A4736,[3]data1683177749303!$A$2:$J$6448,10,0)</f>
        <v>324686.36</v>
      </c>
    </row>
    <row r="4737" spans="1:13" ht="15.75" outlineLevel="1">
      <c r="A4737" s="10">
        <v>1815710961</v>
      </c>
      <c r="B4737" s="11">
        <v>961</v>
      </c>
      <c r="C4737" s="19">
        <v>815710</v>
      </c>
      <c r="D4737" s="13">
        <v>1</v>
      </c>
      <c r="E4737" s="136" t="s">
        <v>3154</v>
      </c>
      <c r="F4737" s="15" t="s">
        <v>79</v>
      </c>
      <c r="G4737" s="137" t="s">
        <v>3154</v>
      </c>
      <c r="H4737" s="13" t="s">
        <v>34</v>
      </c>
      <c r="I4737" s="126" t="s">
        <v>3154</v>
      </c>
      <c r="J4737" s="126" t="s">
        <v>3154</v>
      </c>
      <c r="K4737" s="17">
        <f>VLOOKUP(A4737,[4]גיליון1!$A$1574:$P$7681,10,0)</f>
        <v>0</v>
      </c>
      <c r="L4737" s="17">
        <f>VLOOKUP(A4737,'[2]2023'!$A$9:$I$7853,9,0)</f>
        <v>0</v>
      </c>
      <c r="M4737" s="140" t="s">
        <v>3154</v>
      </c>
    </row>
    <row r="4738" spans="1:13" ht="16.5" thickBot="1">
      <c r="A4738" s="10">
        <v>1815710989</v>
      </c>
      <c r="B4738" s="11">
        <v>989</v>
      </c>
      <c r="C4738" s="19">
        <v>815710</v>
      </c>
      <c r="D4738" s="13">
        <v>1</v>
      </c>
      <c r="E4738" s="136" t="s">
        <v>3154</v>
      </c>
      <c r="F4738" s="15" t="s">
        <v>2074</v>
      </c>
      <c r="G4738" s="137" t="s">
        <v>3154</v>
      </c>
      <c r="H4738" s="13" t="s">
        <v>31</v>
      </c>
      <c r="I4738" s="16">
        <f>K4738/L4738-1</f>
        <v>5.3865915306207102E-2</v>
      </c>
      <c r="J4738" s="126" t="s">
        <v>3154</v>
      </c>
      <c r="K4738" s="17">
        <f>VLOOKUP(A4738,[4]גיליון1!$A$1574:$P$7681,10,0)</f>
        <v>1271700</v>
      </c>
      <c r="L4738" s="17">
        <f>VLOOKUP(A4738,'[2]2023'!$A$9:$I$7853,9,0)</f>
        <v>1206700</v>
      </c>
      <c r="M4738" s="18">
        <f>VLOOKUP(A4738,[3]data1683177749303!$A$2:$J$6448,10,0)</f>
        <v>1023106.45</v>
      </c>
    </row>
    <row r="4739" spans="1:13" ht="16.5" outlineLevel="1" thickBot="1">
      <c r="A4739" s="125" t="s">
        <v>3154</v>
      </c>
      <c r="B4739" s="25" t="s">
        <v>2262</v>
      </c>
      <c r="C4739" s="146" t="s">
        <v>3154</v>
      </c>
      <c r="D4739" s="146" t="s">
        <v>3154</v>
      </c>
      <c r="E4739" s="147" t="s">
        <v>3154</v>
      </c>
      <c r="F4739" s="28" t="s">
        <v>2248</v>
      </c>
      <c r="G4739" s="153" t="s">
        <v>3154</v>
      </c>
      <c r="H4739" s="146" t="s">
        <v>3154</v>
      </c>
      <c r="I4739" s="29">
        <f>K4739/L4739-1</f>
        <v>0.1029290351634331</v>
      </c>
      <c r="J4739" s="127" t="s">
        <v>3154</v>
      </c>
      <c r="K4739" s="37">
        <f t="shared" ref="K4739:M4739" si="237">SUBTOTAL(9,K4673:K4738)</f>
        <v>23511800</v>
      </c>
      <c r="L4739" s="37">
        <f t="shared" si="237"/>
        <v>21317600</v>
      </c>
      <c r="M4739" s="38">
        <f t="shared" si="237"/>
        <v>18080344.600000001</v>
      </c>
    </row>
    <row r="4740" spans="1:13" ht="15.75" outlineLevel="1">
      <c r="A4740" s="10">
        <v>18157200</v>
      </c>
      <c r="B4740" s="11">
        <v>0</v>
      </c>
      <c r="C4740" s="19">
        <v>815720</v>
      </c>
      <c r="D4740" s="13">
        <v>1</v>
      </c>
      <c r="E4740" s="136" t="s">
        <v>3154</v>
      </c>
      <c r="F4740" s="15" t="s">
        <v>616</v>
      </c>
      <c r="G4740" s="137" t="s">
        <v>3154</v>
      </c>
      <c r="H4740" s="13" t="s">
        <v>11</v>
      </c>
      <c r="I4740" s="126" t="s">
        <v>3154</v>
      </c>
      <c r="J4740" s="142" t="s">
        <v>3154</v>
      </c>
      <c r="K4740" s="17">
        <f>VLOOKUP(A4740,[4]גיליון1!$A$1574:$P$7681,10,0)</f>
        <v>0</v>
      </c>
      <c r="L4740" s="139" t="s">
        <v>3154</v>
      </c>
      <c r="M4740" s="140" t="s">
        <v>3154</v>
      </c>
    </row>
    <row r="4741" spans="1:13" ht="15.75" outlineLevel="1">
      <c r="A4741" s="10">
        <v>1815720100</v>
      </c>
      <c r="B4741" s="11">
        <v>100</v>
      </c>
      <c r="C4741" s="19">
        <v>815720</v>
      </c>
      <c r="D4741" s="13">
        <v>1</v>
      </c>
      <c r="E4741" s="136" t="s">
        <v>3154</v>
      </c>
      <c r="F4741" s="15" t="s">
        <v>18</v>
      </c>
      <c r="G4741" s="137" t="s">
        <v>3154</v>
      </c>
      <c r="H4741" s="13" t="s">
        <v>11</v>
      </c>
      <c r="I4741" s="126" t="s">
        <v>3154</v>
      </c>
      <c r="J4741" s="142" t="s">
        <v>3154</v>
      </c>
      <c r="K4741" s="17">
        <f>VLOOKUP(A4741,[4]גיליון1!$A$1574:$P$7681,10,0)</f>
        <v>0</v>
      </c>
      <c r="L4741" s="17">
        <f>VLOOKUP(A4741,'[2]2023'!$A$9:$I$7853,9,0)</f>
        <v>0</v>
      </c>
      <c r="M4741" s="140" t="s">
        <v>3154</v>
      </c>
    </row>
    <row r="4742" spans="1:13" ht="15.75" outlineLevel="1">
      <c r="A4742" s="10">
        <v>1815720110</v>
      </c>
      <c r="B4742" s="11">
        <v>110</v>
      </c>
      <c r="C4742" s="19">
        <v>815720</v>
      </c>
      <c r="D4742" s="13">
        <v>1</v>
      </c>
      <c r="E4742" s="136" t="s">
        <v>3154</v>
      </c>
      <c r="F4742" s="15" t="s">
        <v>19</v>
      </c>
      <c r="G4742" s="137" t="s">
        <v>3154</v>
      </c>
      <c r="H4742" s="13" t="s">
        <v>20</v>
      </c>
      <c r="I4742" s="16">
        <f t="shared" ref="I4742:I4748" si="238">K4742/L4742-1</f>
        <v>-0.34352836879432624</v>
      </c>
      <c r="J4742" s="126" t="s">
        <v>3154</v>
      </c>
      <c r="K4742" s="17">
        <f>VLOOKUP(A4742,[4]גיליון1!$A$1574:$P$7681,10,0)</f>
        <v>148100</v>
      </c>
      <c r="L4742" s="17">
        <f>VLOOKUP(A4742,'[2]2023'!$A$9:$I$7853,9,0)</f>
        <v>225600</v>
      </c>
      <c r="M4742" s="18">
        <f>VLOOKUP(A4742,[3]data1683177749303!$A$2:$J$6448,10,0)</f>
        <v>216043.4</v>
      </c>
    </row>
    <row r="4743" spans="1:13" ht="15.75" outlineLevel="1">
      <c r="A4743" s="10">
        <v>1815720118</v>
      </c>
      <c r="B4743" s="11">
        <v>118</v>
      </c>
      <c r="C4743" s="19">
        <v>815720</v>
      </c>
      <c r="D4743" s="13">
        <v>1</v>
      </c>
      <c r="E4743" s="136" t="s">
        <v>3154</v>
      </c>
      <c r="F4743" s="15" t="s">
        <v>2249</v>
      </c>
      <c r="G4743" s="137" t="s">
        <v>3154</v>
      </c>
      <c r="H4743" s="13" t="s">
        <v>20</v>
      </c>
      <c r="I4743" s="16">
        <f t="shared" si="238"/>
        <v>0.11715009335773585</v>
      </c>
      <c r="J4743" s="126" t="s">
        <v>3154</v>
      </c>
      <c r="K4743" s="17">
        <f>VLOOKUP(A4743,[4]גיליון1!$A$1574:$P$7681,10,0)+1500000-400000</f>
        <v>18129000</v>
      </c>
      <c r="L4743" s="17">
        <f>VLOOKUP(A4743,'[2]2023'!$A$9:$I$7853,9,0)</f>
        <v>16227900</v>
      </c>
      <c r="M4743" s="18">
        <f>VLOOKUP(A4743,[3]data1683177749303!$A$2:$J$6448,10,0)</f>
        <v>15744236.140000001</v>
      </c>
    </row>
    <row r="4744" spans="1:13" ht="15.75" outlineLevel="1">
      <c r="A4744" s="10">
        <v>1815720119</v>
      </c>
      <c r="B4744" s="11">
        <v>119</v>
      </c>
      <c r="C4744" s="19">
        <v>815720</v>
      </c>
      <c r="D4744" s="13">
        <v>1</v>
      </c>
      <c r="E4744" s="136" t="s">
        <v>3154</v>
      </c>
      <c r="F4744" s="15" t="s">
        <v>21</v>
      </c>
      <c r="G4744" s="137" t="s">
        <v>3154</v>
      </c>
      <c r="H4744" s="13" t="s">
        <v>20</v>
      </c>
      <c r="I4744" s="16">
        <f t="shared" si="238"/>
        <v>4.9955335669621403E-2</v>
      </c>
      <c r="J4744" s="126" t="s">
        <v>3154</v>
      </c>
      <c r="K4744" s="17">
        <f>VLOOKUP(A4744,[4]גיליון1!$A$1574:$P$7681,10,0)</f>
        <v>1528000</v>
      </c>
      <c r="L4744" s="17">
        <f>VLOOKUP(A4744,'[2]2023'!$A$9:$I$7853,9,0)</f>
        <v>1455300</v>
      </c>
      <c r="M4744" s="18">
        <f>VLOOKUP(A4744,[3]data1683177749303!$A$2:$J$6448,10,0)</f>
        <v>1355759.72</v>
      </c>
    </row>
    <row r="4745" spans="1:13" ht="15.75" outlineLevel="1">
      <c r="A4745" s="10">
        <v>1815720122</v>
      </c>
      <c r="B4745" s="11">
        <v>122</v>
      </c>
      <c r="C4745" s="19">
        <v>815720</v>
      </c>
      <c r="D4745" s="13">
        <v>1</v>
      </c>
      <c r="E4745" s="136" t="s">
        <v>3154</v>
      </c>
      <c r="F4745" s="15" t="s">
        <v>22</v>
      </c>
      <c r="G4745" s="137" t="s">
        <v>3154</v>
      </c>
      <c r="H4745" s="13" t="s">
        <v>20</v>
      </c>
      <c r="I4745" s="16">
        <f t="shared" si="238"/>
        <v>-8.6247086247086213E-2</v>
      </c>
      <c r="J4745" s="126" t="s">
        <v>3154</v>
      </c>
      <c r="K4745" s="17">
        <f>VLOOKUP(A4745,[4]גיליון1!$A$1574:$P$7681,10,0)</f>
        <v>156800</v>
      </c>
      <c r="L4745" s="17">
        <f>VLOOKUP(A4745,'[2]2023'!$A$9:$I$7853,9,0)</f>
        <v>171600</v>
      </c>
      <c r="M4745" s="18">
        <f>VLOOKUP(A4745,[3]data1683177749303!$A$2:$J$6448,10,0)</f>
        <v>150174.89000000001</v>
      </c>
    </row>
    <row r="4746" spans="1:13" ht="15.75" outlineLevel="1">
      <c r="A4746" s="10">
        <v>1815720126</v>
      </c>
      <c r="B4746" s="11">
        <v>126</v>
      </c>
      <c r="C4746" s="19">
        <v>815720</v>
      </c>
      <c r="D4746" s="13">
        <v>1</v>
      </c>
      <c r="E4746" s="136" t="s">
        <v>3154</v>
      </c>
      <c r="F4746" s="15" t="s">
        <v>23</v>
      </c>
      <c r="G4746" s="137" t="s">
        <v>3154</v>
      </c>
      <c r="H4746" s="13" t="s">
        <v>20</v>
      </c>
      <c r="I4746" s="16">
        <f t="shared" si="238"/>
        <v>8.7463556851312685E-3</v>
      </c>
      <c r="J4746" s="126" t="s">
        <v>3154</v>
      </c>
      <c r="K4746" s="17">
        <f>VLOOKUP(A4746,[4]גיליון1!$A$1574:$P$7681,10,0)</f>
        <v>346000</v>
      </c>
      <c r="L4746" s="17">
        <f>VLOOKUP(A4746,'[2]2023'!$A$9:$I$7853,9,0)</f>
        <v>343000</v>
      </c>
      <c r="M4746" s="18">
        <f>VLOOKUP(A4746,[3]data1683177749303!$A$2:$J$6448,10,0)</f>
        <v>345416.7</v>
      </c>
    </row>
    <row r="4747" spans="1:13" ht="15.75" outlineLevel="1">
      <c r="A4747" s="10">
        <v>1815720130</v>
      </c>
      <c r="B4747" s="11">
        <v>130</v>
      </c>
      <c r="C4747" s="19">
        <v>815720</v>
      </c>
      <c r="D4747" s="13">
        <v>1</v>
      </c>
      <c r="E4747" s="136" t="s">
        <v>3154</v>
      </c>
      <c r="F4747" s="15" t="s">
        <v>24</v>
      </c>
      <c r="G4747" s="137" t="s">
        <v>3154</v>
      </c>
      <c r="H4747" s="13" t="s">
        <v>20</v>
      </c>
      <c r="I4747" s="16">
        <f t="shared" si="238"/>
        <v>0</v>
      </c>
      <c r="J4747" s="126" t="s">
        <v>3154</v>
      </c>
      <c r="K4747" s="17">
        <f>VLOOKUP(A4747,[4]גיליון1!$A$1574:$P$7681,10,0)</f>
        <v>11000</v>
      </c>
      <c r="L4747" s="17">
        <f>VLOOKUP(A4747,'[2]2023'!$A$9:$I$7853,9,0)</f>
        <v>11000</v>
      </c>
      <c r="M4747" s="18">
        <f>VLOOKUP(A4747,[3]data1683177749303!$A$2:$J$6448,10,0)</f>
        <v>5611.44</v>
      </c>
    </row>
    <row r="4748" spans="1:13" ht="15.75" outlineLevel="1">
      <c r="A4748" s="10">
        <v>1815720140</v>
      </c>
      <c r="B4748" s="11">
        <v>140</v>
      </c>
      <c r="C4748" s="19">
        <v>815720</v>
      </c>
      <c r="D4748" s="13">
        <v>1</v>
      </c>
      <c r="E4748" s="136" t="s">
        <v>3154</v>
      </c>
      <c r="F4748" s="15" t="s">
        <v>25</v>
      </c>
      <c r="G4748" s="137" t="s">
        <v>3154</v>
      </c>
      <c r="H4748" s="13" t="s">
        <v>20</v>
      </c>
      <c r="I4748" s="16">
        <f t="shared" si="238"/>
        <v>6.6481994459833826E-2</v>
      </c>
      <c r="J4748" s="126" t="s">
        <v>3154</v>
      </c>
      <c r="K4748" s="17">
        <f>VLOOKUP(A4748,[4]גיליון1!$A$1574:$P$7681,10,0)</f>
        <v>154000</v>
      </c>
      <c r="L4748" s="17">
        <f>VLOOKUP(A4748,'[2]2023'!$A$9:$I$7853,9,0)</f>
        <v>144400</v>
      </c>
      <c r="M4748" s="18">
        <f>VLOOKUP(A4748,[3]data1683177749303!$A$2:$J$6448,10,0)</f>
        <v>122217.56</v>
      </c>
    </row>
    <row r="4749" spans="1:13" ht="15.75" outlineLevel="1">
      <c r="A4749" s="10">
        <v>1815720181</v>
      </c>
      <c r="B4749" s="11">
        <v>181</v>
      </c>
      <c r="C4749" s="19">
        <v>815720</v>
      </c>
      <c r="D4749" s="13">
        <v>1</v>
      </c>
      <c r="E4749" s="136" t="s">
        <v>3154</v>
      </c>
      <c r="F4749" s="15" t="s">
        <v>2250</v>
      </c>
      <c r="G4749" s="137" t="s">
        <v>3154</v>
      </c>
      <c r="H4749" s="13" t="s">
        <v>20</v>
      </c>
      <c r="I4749" s="126" t="s">
        <v>3154</v>
      </c>
      <c r="J4749" s="126" t="s">
        <v>3154</v>
      </c>
      <c r="K4749" s="17">
        <f>VLOOKUP(A4749,[4]גיליון1!$A$1574:$P$7681,10,0)</f>
        <v>0</v>
      </c>
      <c r="L4749" s="17">
        <f>VLOOKUP(A4749,'[2]2023'!$A$9:$I$7853,9,0)</f>
        <v>0</v>
      </c>
      <c r="M4749" s="18">
        <f>VLOOKUP(A4749,[3]data1683177749303!$A$2:$J$6448,10,0)</f>
        <v>0</v>
      </c>
    </row>
    <row r="4750" spans="1:13" ht="15.75" outlineLevel="1">
      <c r="A4750" s="10">
        <v>1815720200</v>
      </c>
      <c r="B4750" s="11">
        <v>200</v>
      </c>
      <c r="C4750" s="19">
        <v>815720</v>
      </c>
      <c r="D4750" s="13">
        <v>1</v>
      </c>
      <c r="E4750" s="136" t="s">
        <v>3154</v>
      </c>
      <c r="F4750" s="15" t="s">
        <v>26</v>
      </c>
      <c r="G4750" s="137" t="s">
        <v>3154</v>
      </c>
      <c r="H4750" s="13" t="s">
        <v>11</v>
      </c>
      <c r="I4750" s="126" t="s">
        <v>3154</v>
      </c>
      <c r="J4750" s="126" t="s">
        <v>3154</v>
      </c>
      <c r="K4750" s="17">
        <f>VLOOKUP(A4750,[4]גיליון1!$A$1574:$P$7681,10,0)</f>
        <v>0</v>
      </c>
      <c r="L4750" s="17">
        <f>VLOOKUP(A4750,'[2]2023'!$A$9:$I$7853,9,0)</f>
        <v>0</v>
      </c>
      <c r="M4750" s="140" t="s">
        <v>3154</v>
      </c>
    </row>
    <row r="4751" spans="1:13" ht="15.75" outlineLevel="1">
      <c r="A4751" s="10">
        <v>1815720210</v>
      </c>
      <c r="B4751" s="11">
        <v>210</v>
      </c>
      <c r="C4751" s="19">
        <v>815720</v>
      </c>
      <c r="D4751" s="13">
        <v>1</v>
      </c>
      <c r="E4751" s="136" t="s">
        <v>3154</v>
      </c>
      <c r="F4751" s="15" t="s">
        <v>27</v>
      </c>
      <c r="G4751" s="137" t="s">
        <v>3154</v>
      </c>
      <c r="H4751" s="13" t="s">
        <v>20</v>
      </c>
      <c r="I4751" s="126" t="s">
        <v>3154</v>
      </c>
      <c r="J4751" s="126" t="s">
        <v>3154</v>
      </c>
      <c r="K4751" s="17">
        <f>VLOOKUP(A4751,[4]גיליון1!$A$1574:$P$7681,10,0)</f>
        <v>0</v>
      </c>
      <c r="L4751" s="17">
        <f>VLOOKUP(A4751,'[2]2023'!$A$9:$I$7853,9,0)</f>
        <v>0</v>
      </c>
      <c r="M4751" s="18">
        <f>VLOOKUP(A4751,[3]data1683177749303!$A$2:$J$6448,10,0)</f>
        <v>0</v>
      </c>
    </row>
    <row r="4752" spans="1:13" ht="15.75" outlineLevel="1">
      <c r="A4752" s="10">
        <v>1815720212</v>
      </c>
      <c r="B4752" s="11">
        <v>212</v>
      </c>
      <c r="C4752" s="19">
        <v>815720</v>
      </c>
      <c r="D4752" s="13">
        <v>1</v>
      </c>
      <c r="E4752" s="136" t="s">
        <v>3154</v>
      </c>
      <c r="F4752" s="15" t="s">
        <v>603</v>
      </c>
      <c r="G4752" s="137" t="s">
        <v>3154</v>
      </c>
      <c r="H4752" s="13" t="s">
        <v>20</v>
      </c>
      <c r="I4752" s="126" t="s">
        <v>3154</v>
      </c>
      <c r="J4752" s="126" t="s">
        <v>3154</v>
      </c>
      <c r="K4752" s="17">
        <f>VLOOKUP(A4752,[4]גיליון1!$A$1574:$P$7681,10,0)</f>
        <v>0</v>
      </c>
      <c r="L4752" s="17">
        <f>VLOOKUP(A4752,'[2]2023'!$A$9:$I$7853,9,0)</f>
        <v>0</v>
      </c>
      <c r="M4752" s="18">
        <f>VLOOKUP(A4752,[3]data1683177749303!$A$2:$J$6448,10,0)</f>
        <v>0</v>
      </c>
    </row>
    <row r="4753" spans="1:13" ht="15.75" outlineLevel="1">
      <c r="A4753" s="10">
        <v>1815720213</v>
      </c>
      <c r="B4753" s="11">
        <v>213</v>
      </c>
      <c r="C4753" s="19">
        <v>815720</v>
      </c>
      <c r="D4753" s="13">
        <v>1</v>
      </c>
      <c r="E4753" s="136" t="s">
        <v>3154</v>
      </c>
      <c r="F4753" s="15" t="s">
        <v>604</v>
      </c>
      <c r="G4753" s="137" t="s">
        <v>3154</v>
      </c>
      <c r="H4753" s="13" t="s">
        <v>20</v>
      </c>
      <c r="I4753" s="126" t="s">
        <v>3154</v>
      </c>
      <c r="J4753" s="126" t="s">
        <v>3154</v>
      </c>
      <c r="K4753" s="17">
        <f>VLOOKUP(A4753,[4]גיליון1!$A$1574:$P$7681,10,0)</f>
        <v>0</v>
      </c>
      <c r="L4753" s="17">
        <f>VLOOKUP(A4753,'[2]2023'!$A$9:$I$7853,9,0)</f>
        <v>0</v>
      </c>
      <c r="M4753" s="18">
        <f>VLOOKUP(A4753,[3]data1683177749303!$A$2:$J$6448,10,0)</f>
        <v>0</v>
      </c>
    </row>
    <row r="4754" spans="1:13" ht="15.75" outlineLevel="1">
      <c r="A4754" s="10">
        <v>1815720214</v>
      </c>
      <c r="B4754" s="11">
        <v>214</v>
      </c>
      <c r="C4754" s="19">
        <v>815720</v>
      </c>
      <c r="D4754" s="13">
        <v>1</v>
      </c>
      <c r="E4754" s="136" t="s">
        <v>3154</v>
      </c>
      <c r="F4754" s="15" t="s">
        <v>2251</v>
      </c>
      <c r="G4754" s="137" t="s">
        <v>3154</v>
      </c>
      <c r="H4754" s="13" t="s">
        <v>20</v>
      </c>
      <c r="I4754" s="126" t="s">
        <v>3154</v>
      </c>
      <c r="J4754" s="126" t="s">
        <v>3154</v>
      </c>
      <c r="K4754" s="17">
        <f>VLOOKUP(A4754,[4]גיליון1!$A$1574:$P$7681,10,0)</f>
        <v>0</v>
      </c>
      <c r="L4754" s="17">
        <f>VLOOKUP(A4754,'[2]2023'!$A$9:$I$7853,9,0)</f>
        <v>0</v>
      </c>
      <c r="M4754" s="18">
        <f>VLOOKUP(A4754,[3]data1683177749303!$A$2:$J$6448,10,0)</f>
        <v>3.55</v>
      </c>
    </row>
    <row r="4755" spans="1:13" ht="15.75" outlineLevel="1">
      <c r="A4755" s="10">
        <v>1815720215</v>
      </c>
      <c r="B4755" s="11">
        <v>215</v>
      </c>
      <c r="C4755" s="19">
        <v>815720</v>
      </c>
      <c r="D4755" s="13">
        <v>1</v>
      </c>
      <c r="E4755" s="136" t="s">
        <v>3154</v>
      </c>
      <c r="F4755" s="15" t="s">
        <v>503</v>
      </c>
      <c r="G4755" s="137" t="s">
        <v>3154</v>
      </c>
      <c r="H4755" s="13" t="s">
        <v>20</v>
      </c>
      <c r="I4755" s="126" t="s">
        <v>3154</v>
      </c>
      <c r="J4755" s="126" t="s">
        <v>3154</v>
      </c>
      <c r="K4755" s="17">
        <f>VLOOKUP(A4755,[4]גיליון1!$A$1574:$P$7681,10,0)</f>
        <v>0</v>
      </c>
      <c r="L4755" s="17">
        <f>VLOOKUP(A4755,'[2]2023'!$A$9:$I$7853,9,0)</f>
        <v>0</v>
      </c>
      <c r="M4755" s="18">
        <f>VLOOKUP(A4755,[3]data1683177749303!$A$2:$J$6448,10,0)</f>
        <v>0</v>
      </c>
    </row>
    <row r="4756" spans="1:13" ht="15.75" outlineLevel="1">
      <c r="A4756" s="10">
        <v>1815720216</v>
      </c>
      <c r="B4756" s="11">
        <v>216</v>
      </c>
      <c r="C4756" s="19">
        <v>815720</v>
      </c>
      <c r="D4756" s="13">
        <v>1</v>
      </c>
      <c r="E4756" s="136" t="s">
        <v>3154</v>
      </c>
      <c r="F4756" s="15" t="s">
        <v>2263</v>
      </c>
      <c r="G4756" s="137" t="s">
        <v>3154</v>
      </c>
      <c r="H4756" s="13" t="s">
        <v>20</v>
      </c>
      <c r="I4756" s="16">
        <f>K4756/L4756-1</f>
        <v>1</v>
      </c>
      <c r="J4756" s="126" t="s">
        <v>3154</v>
      </c>
      <c r="K4756" s="17">
        <f>VLOOKUP(A4756,[4]גיליון1!$A$1574:$P$7681,10,0)</f>
        <v>60000</v>
      </c>
      <c r="L4756" s="17">
        <f>VLOOKUP(A4756,'[2]2023'!$A$9:$I$7853,9,0)</f>
        <v>30000</v>
      </c>
      <c r="M4756" s="18">
        <f>VLOOKUP(A4756,[3]data1683177749303!$A$2:$J$6448,10,0)</f>
        <v>36766.239999999998</v>
      </c>
    </row>
    <row r="4757" spans="1:13" ht="15.75" outlineLevel="1">
      <c r="A4757" s="10">
        <v>1815720250</v>
      </c>
      <c r="B4757" s="11">
        <v>250</v>
      </c>
      <c r="C4757" s="19">
        <v>815720</v>
      </c>
      <c r="D4757" s="13">
        <v>1</v>
      </c>
      <c r="E4757" s="136" t="s">
        <v>3154</v>
      </c>
      <c r="F4757" s="48" t="s">
        <v>2253</v>
      </c>
      <c r="G4757" s="165" t="s">
        <v>3154</v>
      </c>
      <c r="H4757" s="13" t="s">
        <v>20</v>
      </c>
      <c r="I4757" s="16">
        <f>K4757/L4757-1</f>
        <v>0</v>
      </c>
      <c r="J4757" s="126" t="s">
        <v>3154</v>
      </c>
      <c r="K4757" s="17">
        <f>VLOOKUP(A4757,[4]גיליון1!$A$1574:$P$7681,10,0)</f>
        <v>35000</v>
      </c>
      <c r="L4757" s="17">
        <f>VLOOKUP(A4757,'[2]2023'!$A$9:$I$7853,9,0)</f>
        <v>35000</v>
      </c>
      <c r="M4757" s="18">
        <f>VLOOKUP(A4757,[3]data1683177749303!$A$2:$J$6448,10,0)</f>
        <v>0</v>
      </c>
    </row>
    <row r="4758" spans="1:13" ht="15.75" outlineLevel="1">
      <c r="A4758" s="10">
        <v>1815720261</v>
      </c>
      <c r="B4758" s="11">
        <v>261</v>
      </c>
      <c r="C4758" s="19">
        <v>815720</v>
      </c>
      <c r="D4758" s="13">
        <v>1</v>
      </c>
      <c r="E4758" s="136" t="s">
        <v>3154</v>
      </c>
      <c r="F4758" s="15" t="s">
        <v>607</v>
      </c>
      <c r="G4758" s="137" t="s">
        <v>3154</v>
      </c>
      <c r="H4758" s="13" t="s">
        <v>20</v>
      </c>
      <c r="I4758" s="126" t="s">
        <v>3154</v>
      </c>
      <c r="J4758" s="126" t="s">
        <v>3154</v>
      </c>
      <c r="K4758" s="17">
        <f>VLOOKUP(A4758,[4]גיליון1!$A$1574:$P$7681,10,0)</f>
        <v>0</v>
      </c>
      <c r="L4758" s="17">
        <f>VLOOKUP(A4758,'[2]2023'!$A$9:$I$7853,9,0)</f>
        <v>0</v>
      </c>
      <c r="M4758" s="18">
        <f>VLOOKUP(A4758,[3]data1683177749303!$A$2:$J$6448,10,0)</f>
        <v>0</v>
      </c>
    </row>
    <row r="4759" spans="1:13" ht="15.75" outlineLevel="1">
      <c r="A4759" s="10">
        <v>1815720262</v>
      </c>
      <c r="B4759" s="11">
        <v>262</v>
      </c>
      <c r="C4759" s="19">
        <v>815720</v>
      </c>
      <c r="D4759" s="13">
        <v>1</v>
      </c>
      <c r="E4759" s="136" t="s">
        <v>3154</v>
      </c>
      <c r="F4759" s="15" t="s">
        <v>2264</v>
      </c>
      <c r="G4759" s="137" t="s">
        <v>3154</v>
      </c>
      <c r="H4759" s="13" t="s">
        <v>20</v>
      </c>
      <c r="I4759" s="126" t="s">
        <v>3154</v>
      </c>
      <c r="J4759" s="126" t="s">
        <v>3154</v>
      </c>
      <c r="K4759" s="17">
        <f>VLOOKUP(A4759,[4]גיליון1!$A$1574:$P$7681,10,0)</f>
        <v>0</v>
      </c>
      <c r="L4759" s="17">
        <f>VLOOKUP(A4759,'[2]2023'!$A$9:$I$7853,9,0)</f>
        <v>0</v>
      </c>
      <c r="M4759" s="18">
        <f>VLOOKUP(A4759,[3]data1683177749303!$A$2:$J$6448,10,0)</f>
        <v>0</v>
      </c>
    </row>
    <row r="4760" spans="1:13" ht="15.75" outlineLevel="1">
      <c r="A4760" s="10">
        <v>1815720263</v>
      </c>
      <c r="B4760" s="11">
        <v>263</v>
      </c>
      <c r="C4760" s="19">
        <v>815720</v>
      </c>
      <c r="D4760" s="13">
        <v>1</v>
      </c>
      <c r="E4760" s="136" t="s">
        <v>3154</v>
      </c>
      <c r="F4760" s="15" t="s">
        <v>116</v>
      </c>
      <c r="G4760" s="137" t="s">
        <v>3154</v>
      </c>
      <c r="H4760" s="13" t="s">
        <v>20</v>
      </c>
      <c r="I4760" s="126" t="s">
        <v>3154</v>
      </c>
      <c r="J4760" s="126" t="s">
        <v>3154</v>
      </c>
      <c r="K4760" s="17">
        <f>VLOOKUP(A4760,[4]גיליון1!$A$1574:$P$7681,10,0)</f>
        <v>0</v>
      </c>
      <c r="L4760" s="17">
        <f>VLOOKUP(A4760,'[2]2023'!$A$9:$I$7853,9,0)</f>
        <v>0</v>
      </c>
      <c r="M4760" s="18">
        <f>VLOOKUP(A4760,[3]data1683177749303!$A$2:$J$6448,10,0)</f>
        <v>0</v>
      </c>
    </row>
    <row r="4761" spans="1:13" ht="15.75" outlineLevel="1">
      <c r="A4761" s="10">
        <v>1815720400</v>
      </c>
      <c r="B4761" s="11">
        <v>400</v>
      </c>
      <c r="C4761" s="19">
        <v>815720</v>
      </c>
      <c r="D4761" s="13">
        <v>1</v>
      </c>
      <c r="E4761" s="136" t="s">
        <v>3154</v>
      </c>
      <c r="F4761" s="15" t="s">
        <v>29</v>
      </c>
      <c r="G4761" s="137" t="s">
        <v>3154</v>
      </c>
      <c r="H4761" s="13" t="s">
        <v>11</v>
      </c>
      <c r="I4761" s="126" t="s">
        <v>3154</v>
      </c>
      <c r="J4761" s="126" t="s">
        <v>3154</v>
      </c>
      <c r="K4761" s="17">
        <f>VLOOKUP(A4761,[4]גיליון1!$A$1574:$P$7681,10,0)</f>
        <v>0</v>
      </c>
      <c r="L4761" s="17">
        <f>VLOOKUP(A4761,'[2]2023'!$A$9:$I$7853,9,0)</f>
        <v>0</v>
      </c>
      <c r="M4761" s="140" t="s">
        <v>3154</v>
      </c>
    </row>
    <row r="4762" spans="1:13" ht="15.75" outlineLevel="1">
      <c r="A4762" s="10">
        <v>1815720410</v>
      </c>
      <c r="B4762" s="11">
        <v>410</v>
      </c>
      <c r="C4762" s="19">
        <v>815720</v>
      </c>
      <c r="D4762" s="13">
        <v>1</v>
      </c>
      <c r="E4762" s="136" t="s">
        <v>3154</v>
      </c>
      <c r="F4762" s="15" t="s">
        <v>2265</v>
      </c>
      <c r="G4762" s="137" t="s">
        <v>3154</v>
      </c>
      <c r="H4762" s="13" t="s">
        <v>31</v>
      </c>
      <c r="I4762" s="126" t="s">
        <v>3154</v>
      </c>
      <c r="J4762" s="126" t="s">
        <v>3154</v>
      </c>
      <c r="K4762" s="17">
        <f>VLOOKUP(A4762,[4]גיליון1!$A$1574:$P$7681,10,0)</f>
        <v>0</v>
      </c>
      <c r="L4762" s="17">
        <f>VLOOKUP(A4762,'[2]2023'!$A$9:$I$7853,9,0)</f>
        <v>0</v>
      </c>
      <c r="M4762" s="18">
        <f>VLOOKUP(A4762,[3]data1683177749303!$A$2:$J$6448,10,0)</f>
        <v>0</v>
      </c>
    </row>
    <row r="4763" spans="1:13" ht="15.75" outlineLevel="1">
      <c r="A4763" s="10">
        <v>1815720411</v>
      </c>
      <c r="B4763" s="11">
        <v>411</v>
      </c>
      <c r="C4763" s="19">
        <v>815720</v>
      </c>
      <c r="D4763" s="13">
        <v>1</v>
      </c>
      <c r="E4763" s="136" t="s">
        <v>3154</v>
      </c>
      <c r="F4763" s="15" t="s">
        <v>2083</v>
      </c>
      <c r="G4763" s="137" t="s">
        <v>3154</v>
      </c>
      <c r="H4763" s="13" t="s">
        <v>31</v>
      </c>
      <c r="I4763" s="126" t="s">
        <v>3154</v>
      </c>
      <c r="J4763" s="126" t="s">
        <v>3154</v>
      </c>
      <c r="K4763" s="17">
        <f>VLOOKUP(A4763,[4]גיליון1!$A$1574:$P$7681,10,0)</f>
        <v>0</v>
      </c>
      <c r="L4763" s="17">
        <f>VLOOKUP(A4763,'[2]2023'!$A$9:$I$7853,9,0)</f>
        <v>0</v>
      </c>
      <c r="M4763" s="18">
        <f>VLOOKUP(A4763,[3]data1683177749303!$A$2:$J$6448,10,0)</f>
        <v>0</v>
      </c>
    </row>
    <row r="4764" spans="1:13" ht="15.75" outlineLevel="1">
      <c r="A4764" s="10">
        <v>1815720413</v>
      </c>
      <c r="B4764" s="11">
        <v>413</v>
      </c>
      <c r="C4764" s="19">
        <v>815720</v>
      </c>
      <c r="D4764" s="13">
        <v>1</v>
      </c>
      <c r="E4764" s="136" t="s">
        <v>3154</v>
      </c>
      <c r="F4764" s="15" t="s">
        <v>843</v>
      </c>
      <c r="G4764" s="137" t="s">
        <v>3154</v>
      </c>
      <c r="H4764" s="13" t="s">
        <v>31</v>
      </c>
      <c r="I4764" s="16">
        <f>K4764/L4764-1</f>
        <v>0</v>
      </c>
      <c r="J4764" s="126" t="s">
        <v>3154</v>
      </c>
      <c r="K4764" s="17">
        <f>VLOOKUP(A4764,[4]גיליון1!$A$1574:$P$7681,10,0)</f>
        <v>250000</v>
      </c>
      <c r="L4764" s="17">
        <f>VLOOKUP(A4764,'[2]2023'!$A$9:$I$7853,9,0)</f>
        <v>250000</v>
      </c>
      <c r="M4764" s="18">
        <f>VLOOKUP(A4764,[3]data1683177749303!$A$2:$J$6448,10,0)</f>
        <v>0</v>
      </c>
    </row>
    <row r="4765" spans="1:13" ht="15.75" outlineLevel="1">
      <c r="A4765" s="10">
        <v>1815720420</v>
      </c>
      <c r="B4765" s="11">
        <v>420</v>
      </c>
      <c r="C4765" s="19">
        <v>815720</v>
      </c>
      <c r="D4765" s="13">
        <v>1</v>
      </c>
      <c r="E4765" s="136" t="s">
        <v>3154</v>
      </c>
      <c r="F4765" s="15" t="s">
        <v>33</v>
      </c>
      <c r="G4765" s="137" t="s">
        <v>3154</v>
      </c>
      <c r="H4765" s="13" t="s">
        <v>34</v>
      </c>
      <c r="I4765" s="16">
        <f>K4765/L4765-1</f>
        <v>0</v>
      </c>
      <c r="J4765" s="126" t="s">
        <v>3154</v>
      </c>
      <c r="K4765" s="17">
        <f>VLOOKUP(A4765,[4]גיליון1!$A$1574:$P$7681,10,0)</f>
        <v>12000</v>
      </c>
      <c r="L4765" s="17">
        <f>VLOOKUP(A4765,'[2]2023'!$A$9:$I$7853,9,0)</f>
        <v>12000</v>
      </c>
      <c r="M4765" s="18">
        <f>VLOOKUP(A4765,[3]data1683177749303!$A$2:$J$6448,10,0)</f>
        <v>8070.37</v>
      </c>
    </row>
    <row r="4766" spans="1:13" ht="15.75" outlineLevel="1">
      <c r="A4766" s="10">
        <v>1815720423</v>
      </c>
      <c r="B4766" s="11">
        <v>423</v>
      </c>
      <c r="C4766" s="19">
        <v>815720</v>
      </c>
      <c r="D4766" s="13">
        <v>1</v>
      </c>
      <c r="E4766" s="136" t="s">
        <v>3154</v>
      </c>
      <c r="F4766" s="15" t="s">
        <v>35</v>
      </c>
      <c r="G4766" s="137" t="s">
        <v>3154</v>
      </c>
      <c r="H4766" s="13" t="s">
        <v>31</v>
      </c>
      <c r="I4766" s="126" t="s">
        <v>3154</v>
      </c>
      <c r="J4766" s="126" t="s">
        <v>3154</v>
      </c>
      <c r="K4766" s="17">
        <f>VLOOKUP(A4766,[4]גיליון1!$A$1574:$P$7681,10,0)</f>
        <v>0</v>
      </c>
      <c r="L4766" s="17">
        <f>VLOOKUP(A4766,'[2]2023'!$A$9:$I$7853,9,0)</f>
        <v>0</v>
      </c>
      <c r="M4766" s="18">
        <f>VLOOKUP(A4766,[3]data1683177749303!$A$2:$J$6448,10,0)</f>
        <v>0</v>
      </c>
    </row>
    <row r="4767" spans="1:13" ht="15.75" outlineLevel="1">
      <c r="A4767" s="10">
        <v>1815720431</v>
      </c>
      <c r="B4767" s="11">
        <v>431</v>
      </c>
      <c r="C4767" s="19">
        <v>815720</v>
      </c>
      <c r="D4767" s="13">
        <v>1</v>
      </c>
      <c r="E4767" s="136" t="s">
        <v>3154</v>
      </c>
      <c r="F4767" s="15" t="s">
        <v>36</v>
      </c>
      <c r="G4767" s="137" t="s">
        <v>3154</v>
      </c>
      <c r="H4767" s="13" t="s">
        <v>31</v>
      </c>
      <c r="I4767" s="16">
        <f>K4767/L4767-1</f>
        <v>2.8946352759552374E-2</v>
      </c>
      <c r="J4767" s="126" t="s">
        <v>3154</v>
      </c>
      <c r="K4767" s="17">
        <f>VLOOKUP(A4767,[4]גיליון1!$A$1574:$P$7681,10,0)</f>
        <v>266600</v>
      </c>
      <c r="L4767" s="17">
        <f>VLOOKUP(A4767,'[2]2023'!$A$9:$I$7853,9,0)</f>
        <v>259100</v>
      </c>
      <c r="M4767" s="18">
        <f>VLOOKUP(A4767,[3]data1683177749303!$A$2:$J$6448,10,0)</f>
        <v>261156</v>
      </c>
    </row>
    <row r="4768" spans="1:13" ht="15.75" outlineLevel="1">
      <c r="A4768" s="10">
        <v>1815720432</v>
      </c>
      <c r="B4768" s="11">
        <v>432</v>
      </c>
      <c r="C4768" s="19">
        <v>815720</v>
      </c>
      <c r="D4768" s="13">
        <v>1</v>
      </c>
      <c r="E4768" s="136" t="s">
        <v>3154</v>
      </c>
      <c r="F4768" s="15" t="s">
        <v>37</v>
      </c>
      <c r="G4768" s="137" t="s">
        <v>3154</v>
      </c>
      <c r="H4768" s="13" t="s">
        <v>31</v>
      </c>
      <c r="I4768" s="16">
        <f>K4768/L4768-1</f>
        <v>2.8928850664581729E-2</v>
      </c>
      <c r="J4768" s="126" t="s">
        <v>3154</v>
      </c>
      <c r="K4768" s="17">
        <f>VLOOKUP(A4768,[4]גיליון1!$A$1574:$P$7681,10,0)</f>
        <v>131600</v>
      </c>
      <c r="L4768" s="17">
        <f>VLOOKUP(A4768,'[2]2023'!$A$9:$I$7853,9,0)</f>
        <v>127900</v>
      </c>
      <c r="M4768" s="18">
        <f>VLOOKUP(A4768,[3]data1683177749303!$A$2:$J$6448,10,0)</f>
        <v>128912</v>
      </c>
    </row>
    <row r="4769" spans="1:13" ht="15.75" outlineLevel="1">
      <c r="A4769" s="10">
        <v>1815720433</v>
      </c>
      <c r="B4769" s="11">
        <v>433</v>
      </c>
      <c r="C4769" s="19">
        <v>815720</v>
      </c>
      <c r="D4769" s="13">
        <v>1</v>
      </c>
      <c r="E4769" s="136" t="s">
        <v>3154</v>
      </c>
      <c r="F4769" s="15" t="s">
        <v>38</v>
      </c>
      <c r="G4769" s="137" t="s">
        <v>3154</v>
      </c>
      <c r="H4769" s="13" t="s">
        <v>34</v>
      </c>
      <c r="I4769" s="126" t="s">
        <v>3154</v>
      </c>
      <c r="J4769" s="126" t="s">
        <v>3154</v>
      </c>
      <c r="K4769" s="17">
        <f>VLOOKUP(A4769,[4]גיליון1!$A$1574:$P$7681,10,0)</f>
        <v>0</v>
      </c>
      <c r="L4769" s="17">
        <f>VLOOKUP(A4769,'[2]2023'!$A$9:$I$7853,9,0)</f>
        <v>0</v>
      </c>
      <c r="M4769" s="18">
        <f>VLOOKUP(A4769,[3]data1683177749303!$A$2:$J$6448,10,0)</f>
        <v>0</v>
      </c>
    </row>
    <row r="4770" spans="1:13" ht="15.75" outlineLevel="1">
      <c r="A4770" s="10">
        <v>1815720434</v>
      </c>
      <c r="B4770" s="11">
        <v>434</v>
      </c>
      <c r="C4770" s="19">
        <v>815720</v>
      </c>
      <c r="D4770" s="13">
        <v>1</v>
      </c>
      <c r="E4770" s="136" t="s">
        <v>3154</v>
      </c>
      <c r="F4770" s="15" t="s">
        <v>39</v>
      </c>
      <c r="G4770" s="137" t="s">
        <v>3154</v>
      </c>
      <c r="H4770" s="13" t="s">
        <v>34</v>
      </c>
      <c r="I4770" s="126" t="s">
        <v>3154</v>
      </c>
      <c r="J4770" s="126" t="s">
        <v>3154</v>
      </c>
      <c r="K4770" s="17">
        <f>VLOOKUP(A4770,[4]גיליון1!$A$1574:$P$7681,10,0)</f>
        <v>0</v>
      </c>
      <c r="L4770" s="17">
        <f>VLOOKUP(A4770,'[2]2023'!$A$9:$I$7853,9,0)</f>
        <v>0</v>
      </c>
      <c r="M4770" s="18">
        <f>VLOOKUP(A4770,[3]data1683177749303!$A$2:$J$6448,10,0)</f>
        <v>0</v>
      </c>
    </row>
    <row r="4771" spans="1:13" ht="15.75" outlineLevel="1">
      <c r="A4771" s="10">
        <v>1815720437</v>
      </c>
      <c r="B4771" s="11">
        <v>437</v>
      </c>
      <c r="C4771" s="19">
        <v>815720</v>
      </c>
      <c r="D4771" s="13">
        <v>1</v>
      </c>
      <c r="E4771" s="136" t="s">
        <v>3154</v>
      </c>
      <c r="F4771" s="15" t="s">
        <v>42</v>
      </c>
      <c r="G4771" s="137" t="s">
        <v>3154</v>
      </c>
      <c r="H4771" s="13" t="s">
        <v>31</v>
      </c>
      <c r="I4771" s="16">
        <f>K4771/L4771-1</f>
        <v>-0.1071428571428571</v>
      </c>
      <c r="J4771" s="126" t="s">
        <v>3154</v>
      </c>
      <c r="K4771" s="17">
        <v>2500</v>
      </c>
      <c r="L4771" s="17">
        <f>VLOOKUP(A4771,'[2]2023'!$A$9:$I$7853,9,0)</f>
        <v>2800</v>
      </c>
      <c r="M4771" s="18">
        <f>VLOOKUP(A4771,[3]data1683177749303!$A$2:$J$6448,10,0)</f>
        <v>2442.96</v>
      </c>
    </row>
    <row r="4772" spans="1:13" ht="15.75" outlineLevel="1">
      <c r="A4772" s="10">
        <v>1815720441</v>
      </c>
      <c r="B4772" s="11">
        <v>441</v>
      </c>
      <c r="C4772" s="19">
        <v>815720</v>
      </c>
      <c r="D4772" s="13">
        <v>1</v>
      </c>
      <c r="E4772" s="136" t="s">
        <v>3154</v>
      </c>
      <c r="F4772" s="15" t="s">
        <v>45</v>
      </c>
      <c r="G4772" s="137" t="s">
        <v>3154</v>
      </c>
      <c r="H4772" s="13" t="s">
        <v>31</v>
      </c>
      <c r="I4772" s="126" t="s">
        <v>3154</v>
      </c>
      <c r="J4772" s="126" t="s">
        <v>3154</v>
      </c>
      <c r="K4772" s="17">
        <f>VLOOKUP(A4772,[4]גיליון1!$A$1574:$P$7681,10,0)</f>
        <v>0</v>
      </c>
      <c r="L4772" s="17">
        <f>VLOOKUP(A4772,'[2]2023'!$A$9:$I$7853,9,0)</f>
        <v>0</v>
      </c>
      <c r="M4772" s="18">
        <f>VLOOKUP(A4772,[3]data1683177749303!$A$2:$J$6448,10,0)</f>
        <v>0</v>
      </c>
    </row>
    <row r="4773" spans="1:13" ht="15.75" outlineLevel="1">
      <c r="A4773" s="10">
        <v>1815720450</v>
      </c>
      <c r="B4773" s="11">
        <v>450</v>
      </c>
      <c r="C4773" s="19">
        <v>815720</v>
      </c>
      <c r="D4773" s="13">
        <v>1</v>
      </c>
      <c r="E4773" s="136" t="s">
        <v>3154</v>
      </c>
      <c r="F4773" s="15" t="s">
        <v>1483</v>
      </c>
      <c r="G4773" s="137" t="s">
        <v>3154</v>
      </c>
      <c r="H4773" s="13" t="s">
        <v>34</v>
      </c>
      <c r="I4773" s="16">
        <f>K4773/L4773-1</f>
        <v>-8.5714285714285743E-2</v>
      </c>
      <c r="J4773" s="126" t="s">
        <v>3154</v>
      </c>
      <c r="K4773" s="17">
        <v>9600</v>
      </c>
      <c r="L4773" s="17">
        <f>VLOOKUP(A4773,'[2]2023'!$A$9:$I$7853,9,0)</f>
        <v>10500</v>
      </c>
      <c r="M4773" s="18">
        <f>VLOOKUP(A4773,[3]data1683177749303!$A$2:$J$6448,10,0)</f>
        <v>10524</v>
      </c>
    </row>
    <row r="4774" spans="1:13" ht="15.75" outlineLevel="1">
      <c r="A4774" s="10">
        <v>1815720470</v>
      </c>
      <c r="B4774" s="11">
        <v>470</v>
      </c>
      <c r="C4774" s="19">
        <v>815720</v>
      </c>
      <c r="D4774" s="13">
        <v>1</v>
      </c>
      <c r="E4774" s="136" t="s">
        <v>3154</v>
      </c>
      <c r="F4774" s="15" t="s">
        <v>48</v>
      </c>
      <c r="G4774" s="137" t="s">
        <v>3154</v>
      </c>
      <c r="H4774" s="13" t="s">
        <v>34</v>
      </c>
      <c r="I4774" s="126" t="s">
        <v>3154</v>
      </c>
      <c r="J4774" s="126" t="s">
        <v>3154</v>
      </c>
      <c r="K4774" s="17">
        <f>VLOOKUP(A4774,[4]גיליון1!$A$1574:$P$7681,10,0)</f>
        <v>0</v>
      </c>
      <c r="L4774" s="17">
        <f>VLOOKUP(A4774,'[2]2023'!$A$9:$I$7853,9,0)</f>
        <v>0</v>
      </c>
      <c r="M4774" s="18">
        <f>VLOOKUP(A4774,[3]data1683177749303!$A$2:$J$6448,10,0)</f>
        <v>0</v>
      </c>
    </row>
    <row r="4775" spans="1:13" ht="15.75" outlineLevel="1">
      <c r="A4775" s="10">
        <v>1815720471</v>
      </c>
      <c r="B4775" s="11">
        <v>471</v>
      </c>
      <c r="C4775" s="19">
        <v>815720</v>
      </c>
      <c r="D4775" s="13">
        <v>1</v>
      </c>
      <c r="E4775" s="136" t="s">
        <v>3154</v>
      </c>
      <c r="F4775" s="15" t="s">
        <v>87</v>
      </c>
      <c r="G4775" s="137" t="s">
        <v>3154</v>
      </c>
      <c r="H4775" s="13" t="s">
        <v>34</v>
      </c>
      <c r="I4775" s="126" t="s">
        <v>3154</v>
      </c>
      <c r="J4775" s="126" t="s">
        <v>3154</v>
      </c>
      <c r="K4775" s="17">
        <f>VLOOKUP(A4775,[4]גיליון1!$A$1574:$P$7681,10,0)</f>
        <v>0</v>
      </c>
      <c r="L4775" s="17">
        <f>VLOOKUP(A4775,'[2]2023'!$A$9:$I$7853,9,0)</f>
        <v>0</v>
      </c>
      <c r="M4775" s="18">
        <f>VLOOKUP(A4775,[3]data1683177749303!$A$2:$J$6448,10,0)</f>
        <v>0</v>
      </c>
    </row>
    <row r="4776" spans="1:13" ht="15.75" outlineLevel="1">
      <c r="A4776" s="10">
        <v>1815720500</v>
      </c>
      <c r="B4776" s="11">
        <v>500</v>
      </c>
      <c r="C4776" s="19">
        <v>815720</v>
      </c>
      <c r="D4776" s="13">
        <v>1</v>
      </c>
      <c r="E4776" s="136" t="s">
        <v>3154</v>
      </c>
      <c r="F4776" s="15" t="s">
        <v>51</v>
      </c>
      <c r="G4776" s="137" t="s">
        <v>3154</v>
      </c>
      <c r="H4776" s="13" t="s">
        <v>11</v>
      </c>
      <c r="I4776" s="126" t="s">
        <v>3154</v>
      </c>
      <c r="J4776" s="126" t="s">
        <v>3154</v>
      </c>
      <c r="K4776" s="17">
        <f>VLOOKUP(A4776,[4]גיליון1!$A$1574:$P$7681,10,0)</f>
        <v>0</v>
      </c>
      <c r="L4776" s="17">
        <f>VLOOKUP(A4776,'[2]2023'!$A$9:$I$7853,9,0)</f>
        <v>0</v>
      </c>
      <c r="M4776" s="140" t="s">
        <v>3154</v>
      </c>
    </row>
    <row r="4777" spans="1:13" ht="15.75" outlineLevel="1">
      <c r="A4777" s="10">
        <v>1815720511</v>
      </c>
      <c r="B4777" s="11">
        <v>511</v>
      </c>
      <c r="C4777" s="19">
        <v>815720</v>
      </c>
      <c r="D4777" s="13">
        <v>1</v>
      </c>
      <c r="E4777" s="136" t="s">
        <v>3154</v>
      </c>
      <c r="F4777" s="15" t="s">
        <v>88</v>
      </c>
      <c r="G4777" s="137" t="s">
        <v>3154</v>
      </c>
      <c r="H4777" s="13" t="s">
        <v>34</v>
      </c>
      <c r="I4777" s="16">
        <f>K4777/L4777-1</f>
        <v>-9.9999999999999978E-2</v>
      </c>
      <c r="J4777" s="126" t="s">
        <v>3154</v>
      </c>
      <c r="K4777" s="17">
        <f>VLOOKUP(A4777,[4]גיליון1!$A$1574:$P$7681,10,0)</f>
        <v>12600</v>
      </c>
      <c r="L4777" s="17">
        <f>VLOOKUP(A4777,'[2]2023'!$A$9:$I$7853,9,0)</f>
        <v>14000</v>
      </c>
      <c r="M4777" s="18">
        <f>VLOOKUP(A4777,[3]data1683177749303!$A$2:$J$6448,10,0)</f>
        <v>12319.39</v>
      </c>
    </row>
    <row r="4778" spans="1:13" ht="15.75" outlineLevel="1">
      <c r="A4778" s="10">
        <v>1815720512</v>
      </c>
      <c r="B4778" s="11">
        <v>512</v>
      </c>
      <c r="C4778" s="19">
        <v>815720</v>
      </c>
      <c r="D4778" s="13">
        <v>1</v>
      </c>
      <c r="E4778" s="136" t="s">
        <v>3154</v>
      </c>
      <c r="F4778" s="15" t="s">
        <v>89</v>
      </c>
      <c r="G4778" s="137" t="s">
        <v>3154</v>
      </c>
      <c r="H4778" s="13" t="s">
        <v>34</v>
      </c>
      <c r="I4778" s="126" t="s">
        <v>3154</v>
      </c>
      <c r="J4778" s="126" t="s">
        <v>3154</v>
      </c>
      <c r="K4778" s="17">
        <f>VLOOKUP(A4778,[4]גיליון1!$A$1574:$P$7681,10,0)</f>
        <v>0</v>
      </c>
      <c r="L4778" s="17">
        <f>VLOOKUP(A4778,'[2]2023'!$A$9:$I$7853,9,0)</f>
        <v>0</v>
      </c>
      <c r="M4778" s="18">
        <f>VLOOKUP(A4778,[3]data1683177749303!$A$2:$J$6448,10,0)</f>
        <v>0</v>
      </c>
    </row>
    <row r="4779" spans="1:13" ht="15.75" outlineLevel="1">
      <c r="A4779" s="10">
        <v>1815720517</v>
      </c>
      <c r="B4779" s="11">
        <v>517</v>
      </c>
      <c r="C4779" s="19">
        <v>815720</v>
      </c>
      <c r="D4779" s="13">
        <v>1</v>
      </c>
      <c r="E4779" s="136" t="s">
        <v>3154</v>
      </c>
      <c r="F4779" s="15" t="s">
        <v>2089</v>
      </c>
      <c r="G4779" s="137" t="s">
        <v>3154</v>
      </c>
      <c r="H4779" s="13" t="s">
        <v>34</v>
      </c>
      <c r="I4779" s="126" t="s">
        <v>3154</v>
      </c>
      <c r="J4779" s="126" t="s">
        <v>3154</v>
      </c>
      <c r="K4779" s="17">
        <f>VLOOKUP(A4779,[4]גיליון1!$A$1574:$P$7681,10,0)</f>
        <v>0</v>
      </c>
      <c r="L4779" s="17">
        <f>VLOOKUP(A4779,'[2]2023'!$A$9:$I$7853,9,0)</f>
        <v>0</v>
      </c>
      <c r="M4779" s="18">
        <f>VLOOKUP(A4779,[3]data1683177749303!$A$2:$J$6448,10,0)</f>
        <v>0</v>
      </c>
    </row>
    <row r="4780" spans="1:13" ht="15.75" outlineLevel="1">
      <c r="A4780" s="10">
        <v>1815720522</v>
      </c>
      <c r="B4780" s="11">
        <v>522</v>
      </c>
      <c r="C4780" s="19">
        <v>815720</v>
      </c>
      <c r="D4780" s="13">
        <v>1</v>
      </c>
      <c r="E4780" s="136" t="s">
        <v>3154</v>
      </c>
      <c r="F4780" s="15" t="s">
        <v>2266</v>
      </c>
      <c r="G4780" s="137" t="s">
        <v>3154</v>
      </c>
      <c r="H4780" s="13" t="s">
        <v>34</v>
      </c>
      <c r="I4780" s="126" t="s">
        <v>3154</v>
      </c>
      <c r="J4780" s="126" t="s">
        <v>3154</v>
      </c>
      <c r="K4780" s="17">
        <f>VLOOKUP(A4780,[4]גיליון1!$A$1574:$P$7681,10,0)</f>
        <v>0</v>
      </c>
      <c r="L4780" s="17">
        <f>VLOOKUP(A4780,'[2]2023'!$A$9:$I$7853,9,0)</f>
        <v>0</v>
      </c>
      <c r="M4780" s="18">
        <f>VLOOKUP(A4780,[3]data1683177749303!$A$2:$J$6448,10,0)</f>
        <v>0</v>
      </c>
    </row>
    <row r="4781" spans="1:13" ht="15.75" outlineLevel="1">
      <c r="A4781" s="10">
        <v>1815720530</v>
      </c>
      <c r="B4781" s="11">
        <v>530</v>
      </c>
      <c r="C4781" s="19">
        <v>815720</v>
      </c>
      <c r="D4781" s="13">
        <v>1</v>
      </c>
      <c r="E4781" s="136" t="s">
        <v>3154</v>
      </c>
      <c r="F4781" s="15" t="s">
        <v>1591</v>
      </c>
      <c r="G4781" s="137" t="s">
        <v>3154</v>
      </c>
      <c r="H4781" s="13" t="s">
        <v>31</v>
      </c>
      <c r="I4781" s="126" t="s">
        <v>3154</v>
      </c>
      <c r="J4781" s="126" t="s">
        <v>3154</v>
      </c>
      <c r="K4781" s="17">
        <f>VLOOKUP(A4781,[4]גיליון1!$A$1574:$P$7681,10,0)</f>
        <v>0</v>
      </c>
      <c r="L4781" s="17">
        <f>VLOOKUP(A4781,'[2]2023'!$A$9:$I$7853,9,0)</f>
        <v>0</v>
      </c>
      <c r="M4781" s="18">
        <f>VLOOKUP(A4781,[3]data1683177749303!$A$2:$J$6448,10,0)</f>
        <v>0</v>
      </c>
    </row>
    <row r="4782" spans="1:13" ht="15.75" outlineLevel="1">
      <c r="A4782" s="10">
        <v>1815720540</v>
      </c>
      <c r="B4782" s="11">
        <v>540</v>
      </c>
      <c r="C4782" s="19">
        <v>815720</v>
      </c>
      <c r="D4782" s="13">
        <v>1</v>
      </c>
      <c r="E4782" s="136" t="s">
        <v>3154</v>
      </c>
      <c r="F4782" s="15" t="s">
        <v>53</v>
      </c>
      <c r="G4782" s="137" t="s">
        <v>3154</v>
      </c>
      <c r="H4782" s="13" t="s">
        <v>34</v>
      </c>
      <c r="I4782" s="126" t="s">
        <v>3154</v>
      </c>
      <c r="J4782" s="126" t="s">
        <v>3154</v>
      </c>
      <c r="K4782" s="17">
        <f>VLOOKUP(A4782,[4]גיליון1!$A$1574:$P$7681,10,0)</f>
        <v>0</v>
      </c>
      <c r="L4782" s="17">
        <f>VLOOKUP(A4782,'[2]2023'!$A$9:$I$7853,9,0)</f>
        <v>0</v>
      </c>
      <c r="M4782" s="18">
        <f>VLOOKUP(A4782,[3]data1683177749303!$A$2:$J$6448,10,0)</f>
        <v>0</v>
      </c>
    </row>
    <row r="4783" spans="1:13" ht="15.75" outlineLevel="1">
      <c r="A4783" s="10">
        <v>1815720544</v>
      </c>
      <c r="B4783" s="11">
        <v>544</v>
      </c>
      <c r="C4783" s="19">
        <v>815720</v>
      </c>
      <c r="D4783" s="13">
        <v>1</v>
      </c>
      <c r="E4783" s="136" t="s">
        <v>3154</v>
      </c>
      <c r="F4783" s="15" t="s">
        <v>56</v>
      </c>
      <c r="G4783" s="137" t="s">
        <v>3154</v>
      </c>
      <c r="H4783" s="13" t="s">
        <v>31</v>
      </c>
      <c r="I4783" s="126" t="s">
        <v>3154</v>
      </c>
      <c r="J4783" s="126" t="s">
        <v>3154</v>
      </c>
      <c r="K4783" s="17">
        <f>VLOOKUP(A4783,[4]גיליון1!$A$1574:$P$7681,10,0)</f>
        <v>0</v>
      </c>
      <c r="L4783" s="17">
        <f>VLOOKUP(A4783,'[2]2023'!$A$9:$I$7853,9,0)</f>
        <v>0</v>
      </c>
      <c r="M4783" s="18">
        <f>VLOOKUP(A4783,[3]data1683177749303!$A$2:$J$6448,10,0)</f>
        <v>0</v>
      </c>
    </row>
    <row r="4784" spans="1:13" ht="15.75" outlineLevel="1">
      <c r="A4784" s="10">
        <v>1815720562</v>
      </c>
      <c r="B4784" s="11">
        <v>562</v>
      </c>
      <c r="C4784" s="19">
        <v>815720</v>
      </c>
      <c r="D4784" s="13">
        <v>1</v>
      </c>
      <c r="E4784" s="136" t="s">
        <v>3154</v>
      </c>
      <c r="F4784" s="15" t="s">
        <v>60</v>
      </c>
      <c r="G4784" s="137" t="s">
        <v>3154</v>
      </c>
      <c r="H4784" s="13" t="s">
        <v>34</v>
      </c>
      <c r="I4784" s="126" t="s">
        <v>3154</v>
      </c>
      <c r="J4784" s="126" t="s">
        <v>3154</v>
      </c>
      <c r="K4784" s="17">
        <f>VLOOKUP(A4784,[4]גיליון1!$A$1574:$P$7681,10,0)</f>
        <v>0</v>
      </c>
      <c r="L4784" s="17">
        <f>VLOOKUP(A4784,'[2]2023'!$A$9:$I$7853,9,0)</f>
        <v>0</v>
      </c>
      <c r="M4784" s="18">
        <f>VLOOKUP(A4784,[3]data1683177749303!$A$2:$J$6448,10,0)</f>
        <v>0</v>
      </c>
    </row>
    <row r="4785" spans="1:13" ht="15.75" outlineLevel="1">
      <c r="A4785" s="10">
        <v>1815720583</v>
      </c>
      <c r="B4785" s="11">
        <v>583</v>
      </c>
      <c r="C4785" s="19">
        <v>815720</v>
      </c>
      <c r="D4785" s="13">
        <v>1</v>
      </c>
      <c r="E4785" s="136" t="s">
        <v>3154</v>
      </c>
      <c r="F4785" s="15" t="s">
        <v>2255</v>
      </c>
      <c r="G4785" s="137" t="s">
        <v>3154</v>
      </c>
      <c r="H4785" s="13" t="s">
        <v>31</v>
      </c>
      <c r="I4785" s="126" t="s">
        <v>3154</v>
      </c>
      <c r="J4785" s="126" t="s">
        <v>3154</v>
      </c>
      <c r="K4785" s="17">
        <f>VLOOKUP(A4785,[4]גיליון1!$A$1574:$P$7681,10,0)</f>
        <v>0</v>
      </c>
      <c r="L4785" s="17">
        <f>VLOOKUP(A4785,'[2]2023'!$A$9:$I$7853,9,0)</f>
        <v>0</v>
      </c>
      <c r="M4785" s="18">
        <f>VLOOKUP(A4785,[3]data1683177749303!$A$2:$J$6448,10,0)</f>
        <v>0</v>
      </c>
    </row>
    <row r="4786" spans="1:13" ht="15.75" outlineLevel="1">
      <c r="A4786" s="10">
        <v>1815720584</v>
      </c>
      <c r="B4786" s="11">
        <v>584</v>
      </c>
      <c r="C4786" s="19">
        <v>815720</v>
      </c>
      <c r="D4786" s="13">
        <v>1</v>
      </c>
      <c r="E4786" s="136" t="s">
        <v>3154</v>
      </c>
      <c r="F4786" s="15" t="s">
        <v>698</v>
      </c>
      <c r="G4786" s="137" t="s">
        <v>3154</v>
      </c>
      <c r="H4786" s="13" t="s">
        <v>31</v>
      </c>
      <c r="I4786" s="126" t="s">
        <v>3154</v>
      </c>
      <c r="J4786" s="126" t="s">
        <v>3154</v>
      </c>
      <c r="K4786" s="17">
        <f>VLOOKUP(A4786,[4]גיליון1!$A$1574:$P$7681,10,0)</f>
        <v>0</v>
      </c>
      <c r="L4786" s="17">
        <f>VLOOKUP(A4786,'[2]2023'!$A$9:$I$7853,9,0)</f>
        <v>0</v>
      </c>
      <c r="M4786" s="18">
        <f>VLOOKUP(A4786,[3]data1683177749303!$A$2:$J$6448,10,0)</f>
        <v>0</v>
      </c>
    </row>
    <row r="4787" spans="1:13" ht="15.75" outlineLevel="1">
      <c r="A4787" s="10">
        <v>1815720585</v>
      </c>
      <c r="B4787" s="11">
        <v>585</v>
      </c>
      <c r="C4787" s="19">
        <v>815720</v>
      </c>
      <c r="D4787" s="13">
        <v>1</v>
      </c>
      <c r="E4787" s="136" t="s">
        <v>3154</v>
      </c>
      <c r="F4787" s="15" t="s">
        <v>2256</v>
      </c>
      <c r="G4787" s="137" t="s">
        <v>3154</v>
      </c>
      <c r="H4787" s="13" t="s">
        <v>31</v>
      </c>
      <c r="I4787" s="126" t="s">
        <v>3154</v>
      </c>
      <c r="J4787" s="126" t="s">
        <v>3154</v>
      </c>
      <c r="K4787" s="17">
        <f>VLOOKUP(A4787,[4]גיליון1!$A$1574:$P$7681,10,0)</f>
        <v>0</v>
      </c>
      <c r="L4787" s="17">
        <f>VLOOKUP(A4787,'[2]2023'!$A$9:$I$7853,9,0)</f>
        <v>0</v>
      </c>
      <c r="M4787" s="18">
        <f>VLOOKUP(A4787,[3]data1683177749303!$A$2:$J$6448,10,0)</f>
        <v>0</v>
      </c>
    </row>
    <row r="4788" spans="1:13" ht="15.75" outlineLevel="1">
      <c r="A4788" s="10">
        <v>1815720700</v>
      </c>
      <c r="B4788" s="11">
        <v>700</v>
      </c>
      <c r="C4788" s="19">
        <v>815720</v>
      </c>
      <c r="D4788" s="13">
        <v>1</v>
      </c>
      <c r="E4788" s="136" t="s">
        <v>3154</v>
      </c>
      <c r="F4788" s="15" t="s">
        <v>61</v>
      </c>
      <c r="G4788" s="137" t="s">
        <v>3154</v>
      </c>
      <c r="H4788" s="13" t="s">
        <v>11</v>
      </c>
      <c r="I4788" s="126" t="s">
        <v>3154</v>
      </c>
      <c r="J4788" s="126" t="s">
        <v>3154</v>
      </c>
      <c r="K4788" s="17">
        <f>VLOOKUP(A4788,[4]גיליון1!$A$1574:$P$7681,10,0)</f>
        <v>0</v>
      </c>
      <c r="L4788" s="17">
        <f>VLOOKUP(A4788,'[2]2023'!$A$9:$I$7853,9,0)</f>
        <v>0</v>
      </c>
      <c r="M4788" s="140" t="s">
        <v>3154</v>
      </c>
    </row>
    <row r="4789" spans="1:13" ht="15.75" outlineLevel="1">
      <c r="A4789" s="10">
        <v>1815720721</v>
      </c>
      <c r="B4789" s="11">
        <v>721</v>
      </c>
      <c r="C4789" s="19">
        <v>815720</v>
      </c>
      <c r="D4789" s="13">
        <v>1</v>
      </c>
      <c r="E4789" s="136" t="s">
        <v>3154</v>
      </c>
      <c r="F4789" s="15" t="s">
        <v>63</v>
      </c>
      <c r="G4789" s="137" t="s">
        <v>3154</v>
      </c>
      <c r="H4789" s="13" t="s">
        <v>34</v>
      </c>
      <c r="I4789" s="126" t="s">
        <v>3154</v>
      </c>
      <c r="J4789" s="126" t="s">
        <v>3154</v>
      </c>
      <c r="K4789" s="17">
        <f>VLOOKUP(A4789,[4]גיליון1!$A$1574:$P$7681,10,0)</f>
        <v>0</v>
      </c>
      <c r="L4789" s="17">
        <f>VLOOKUP(A4789,'[2]2023'!$A$9:$I$7853,9,0)</f>
        <v>0</v>
      </c>
      <c r="M4789" s="18">
        <f>VLOOKUP(A4789,[3]data1683177749303!$A$2:$J$6448,10,0)</f>
        <v>0</v>
      </c>
    </row>
    <row r="4790" spans="1:13" ht="15.75" outlineLevel="1">
      <c r="A4790" s="10">
        <v>1815720722</v>
      </c>
      <c r="B4790" s="11">
        <v>722</v>
      </c>
      <c r="C4790" s="19">
        <v>815720</v>
      </c>
      <c r="D4790" s="13">
        <v>1</v>
      </c>
      <c r="E4790" s="136" t="s">
        <v>3154</v>
      </c>
      <c r="F4790" s="15" t="s">
        <v>64</v>
      </c>
      <c r="G4790" s="137" t="s">
        <v>3154</v>
      </c>
      <c r="H4790" s="13" t="s">
        <v>34</v>
      </c>
      <c r="I4790" s="126" t="s">
        <v>3154</v>
      </c>
      <c r="J4790" s="126" t="s">
        <v>3154</v>
      </c>
      <c r="K4790" s="17">
        <f>VLOOKUP(A4790,[4]גיליון1!$A$1574:$P$7681,10,0)</f>
        <v>0</v>
      </c>
      <c r="L4790" s="17">
        <f>VLOOKUP(A4790,'[2]2023'!$A$9:$I$7853,9,0)</f>
        <v>0</v>
      </c>
      <c r="M4790" s="18">
        <f>VLOOKUP(A4790,[3]data1683177749303!$A$2:$J$6448,10,0)</f>
        <v>0</v>
      </c>
    </row>
    <row r="4791" spans="1:13" ht="15.75" outlineLevel="1">
      <c r="A4791" s="10">
        <v>1815720724</v>
      </c>
      <c r="B4791" s="11">
        <v>724</v>
      </c>
      <c r="C4791" s="19">
        <v>815720</v>
      </c>
      <c r="D4791" s="13">
        <v>1</v>
      </c>
      <c r="E4791" s="136" t="s">
        <v>3154</v>
      </c>
      <c r="F4791" s="15" t="s">
        <v>2257</v>
      </c>
      <c r="G4791" s="137" t="s">
        <v>3154</v>
      </c>
      <c r="H4791" s="13" t="s">
        <v>34</v>
      </c>
      <c r="I4791" s="126" t="s">
        <v>3154</v>
      </c>
      <c r="J4791" s="126" t="s">
        <v>3154</v>
      </c>
      <c r="K4791" s="17">
        <f>VLOOKUP(A4791,[4]גיליון1!$A$1574:$P$7681,10,0)</f>
        <v>0</v>
      </c>
      <c r="L4791" s="17">
        <f>VLOOKUP(A4791,'[2]2023'!$A$9:$I$7853,9,0)</f>
        <v>0</v>
      </c>
      <c r="M4791" s="18">
        <f>VLOOKUP(A4791,[3]data1683177749303!$A$2:$J$6448,10,0)</f>
        <v>0</v>
      </c>
    </row>
    <row r="4792" spans="1:13" ht="15.75" outlineLevel="1">
      <c r="A4792" s="10">
        <v>1815720742</v>
      </c>
      <c r="B4792" s="11">
        <v>742</v>
      </c>
      <c r="C4792" s="19">
        <v>815720</v>
      </c>
      <c r="D4792" s="13">
        <v>1</v>
      </c>
      <c r="E4792" s="136" t="s">
        <v>3154</v>
      </c>
      <c r="F4792" s="15" t="s">
        <v>65</v>
      </c>
      <c r="G4792" s="137" t="s">
        <v>3154</v>
      </c>
      <c r="H4792" s="13" t="s">
        <v>34</v>
      </c>
      <c r="I4792" s="16">
        <f>K4792/L4792-1</f>
        <v>-9.7472924187725685E-2</v>
      </c>
      <c r="J4792" s="126" t="s">
        <v>3154</v>
      </c>
      <c r="K4792" s="17">
        <v>50000</v>
      </c>
      <c r="L4792" s="17">
        <f>VLOOKUP(A4792,'[2]2023'!$A$9:$I$7853,9,0)</f>
        <v>55400</v>
      </c>
      <c r="M4792" s="18">
        <f>VLOOKUP(A4792,[3]data1683177749303!$A$2:$J$6448,10,0)</f>
        <v>56349</v>
      </c>
    </row>
    <row r="4793" spans="1:13" ht="15.75" outlineLevel="1">
      <c r="A4793" s="10">
        <v>1815720745</v>
      </c>
      <c r="B4793" s="11">
        <v>745</v>
      </c>
      <c r="C4793" s="19">
        <v>815720</v>
      </c>
      <c r="D4793" s="13">
        <v>1</v>
      </c>
      <c r="E4793" s="136" t="s">
        <v>3154</v>
      </c>
      <c r="F4793" s="15" t="s">
        <v>66</v>
      </c>
      <c r="G4793" s="137" t="s">
        <v>3154</v>
      </c>
      <c r="H4793" s="13" t="s">
        <v>31</v>
      </c>
      <c r="I4793" s="126" t="s">
        <v>3154</v>
      </c>
      <c r="J4793" s="126" t="s">
        <v>3154</v>
      </c>
      <c r="K4793" s="17">
        <f>VLOOKUP(A4793,[4]גיליון1!$A$1574:$P$7681,10,0)</f>
        <v>0</v>
      </c>
      <c r="L4793" s="17">
        <f>VLOOKUP(A4793,'[2]2023'!$A$9:$I$7853,9,0)</f>
        <v>0</v>
      </c>
      <c r="M4793" s="18">
        <f>VLOOKUP(A4793,[3]data1683177749303!$A$2:$J$6448,10,0)</f>
        <v>0</v>
      </c>
    </row>
    <row r="4794" spans="1:13" ht="15.75" outlineLevel="1">
      <c r="A4794" s="10">
        <v>1815720746</v>
      </c>
      <c r="B4794" s="11">
        <v>746</v>
      </c>
      <c r="C4794" s="19">
        <v>815720</v>
      </c>
      <c r="D4794" s="13">
        <v>1</v>
      </c>
      <c r="E4794" s="136" t="s">
        <v>3154</v>
      </c>
      <c r="F4794" s="15" t="s">
        <v>67</v>
      </c>
      <c r="G4794" s="137" t="s">
        <v>3154</v>
      </c>
      <c r="H4794" s="13" t="s">
        <v>31</v>
      </c>
      <c r="I4794" s="126" t="s">
        <v>3154</v>
      </c>
      <c r="J4794" s="126" t="s">
        <v>3154</v>
      </c>
      <c r="K4794" s="17">
        <f>VLOOKUP(A4794,[4]גיליון1!$A$1574:$P$7681,10,0)</f>
        <v>0</v>
      </c>
      <c r="L4794" s="17">
        <f>VLOOKUP(A4794,'[2]2023'!$A$9:$I$7853,9,0)</f>
        <v>0</v>
      </c>
      <c r="M4794" s="18">
        <f>VLOOKUP(A4794,[3]data1683177749303!$A$2:$J$6448,10,0)</f>
        <v>0</v>
      </c>
    </row>
    <row r="4795" spans="1:13" ht="15.75" outlineLevel="1">
      <c r="A4795" s="10">
        <v>1815720750</v>
      </c>
      <c r="B4795" s="11">
        <v>750</v>
      </c>
      <c r="C4795" s="19">
        <v>815720</v>
      </c>
      <c r="D4795" s="13">
        <v>1</v>
      </c>
      <c r="E4795" s="136" t="s">
        <v>3154</v>
      </c>
      <c r="F4795" s="15" t="s">
        <v>2028</v>
      </c>
      <c r="G4795" s="137" t="s">
        <v>3154</v>
      </c>
      <c r="H4795" s="13" t="s">
        <v>31</v>
      </c>
      <c r="I4795" s="16">
        <f>K4795/L4795-1</f>
        <v>0.10155911650064953</v>
      </c>
      <c r="J4795" s="126" t="s">
        <v>3154</v>
      </c>
      <c r="K4795" s="17">
        <f>VLOOKUP(A4795,[4]גיליון1!$A$1574:$P$7681,10,0)</f>
        <v>508700</v>
      </c>
      <c r="L4795" s="17">
        <f>VLOOKUP(A4795,'[2]2023'!$A$9:$I$7853,9,0)</f>
        <v>461800</v>
      </c>
      <c r="M4795" s="18">
        <f>VLOOKUP(A4795,[3]data1683177749303!$A$2:$J$6448,10,0)</f>
        <v>438883.7</v>
      </c>
    </row>
    <row r="4796" spans="1:13" ht="15.75" outlineLevel="1">
      <c r="A4796" s="10">
        <v>1815720751</v>
      </c>
      <c r="B4796" s="11">
        <v>751</v>
      </c>
      <c r="C4796" s="19">
        <v>815720</v>
      </c>
      <c r="D4796" s="13">
        <v>1</v>
      </c>
      <c r="E4796" s="136" t="s">
        <v>3154</v>
      </c>
      <c r="F4796" s="15" t="s">
        <v>68</v>
      </c>
      <c r="G4796" s="137" t="s">
        <v>3154</v>
      </c>
      <c r="H4796" s="13" t="s">
        <v>34</v>
      </c>
      <c r="I4796" s="126" t="s">
        <v>3154</v>
      </c>
      <c r="J4796" s="126" t="s">
        <v>3154</v>
      </c>
      <c r="K4796" s="17">
        <f>VLOOKUP(A4796,[4]גיליון1!$A$1574:$P$7681,10,0)</f>
        <v>0</v>
      </c>
      <c r="L4796" s="17">
        <f>VLOOKUP(A4796,'[2]2023'!$A$9:$I$7853,9,0)</f>
        <v>0</v>
      </c>
      <c r="M4796" s="18">
        <f>VLOOKUP(A4796,[3]data1683177749303!$A$2:$J$6448,10,0)</f>
        <v>0</v>
      </c>
    </row>
    <row r="4797" spans="1:13" ht="15.75" outlineLevel="1">
      <c r="A4797" s="10">
        <v>1815720752</v>
      </c>
      <c r="B4797" s="11">
        <v>752</v>
      </c>
      <c r="C4797" s="19">
        <v>815720</v>
      </c>
      <c r="D4797" s="13">
        <v>1</v>
      </c>
      <c r="E4797" s="136" t="s">
        <v>3154</v>
      </c>
      <c r="F4797" s="15" t="s">
        <v>69</v>
      </c>
      <c r="G4797" s="137" t="s">
        <v>3154</v>
      </c>
      <c r="H4797" s="13" t="s">
        <v>31</v>
      </c>
      <c r="I4797" s="16">
        <f>K4797/L4797-1</f>
        <v>2.2284122562674646E-3</v>
      </c>
      <c r="J4797" s="126" t="s">
        <v>3154</v>
      </c>
      <c r="K4797" s="17">
        <f>VLOOKUP(A4797,[4]גיליון1!$A$1574:$P$7681,10,0)</f>
        <v>899500</v>
      </c>
      <c r="L4797" s="17">
        <f>VLOOKUP(A4797,'[2]2023'!$A$9:$I$7853,9,0)</f>
        <v>897500</v>
      </c>
      <c r="M4797" s="18">
        <f>VLOOKUP(A4797,[3]data1683177749303!$A$2:$J$6448,10,0)</f>
        <v>836514.75</v>
      </c>
    </row>
    <row r="4798" spans="1:13" ht="15.75" outlineLevel="1">
      <c r="A4798" s="10">
        <v>1815720753</v>
      </c>
      <c r="B4798" s="11">
        <v>753</v>
      </c>
      <c r="C4798" s="19">
        <v>815720</v>
      </c>
      <c r="D4798" s="13">
        <v>1</v>
      </c>
      <c r="E4798" s="136" t="s">
        <v>3154</v>
      </c>
      <c r="F4798" s="15" t="s">
        <v>28</v>
      </c>
      <c r="G4798" s="137" t="s">
        <v>3154</v>
      </c>
      <c r="H4798" s="13" t="s">
        <v>31</v>
      </c>
      <c r="I4798" s="126" t="s">
        <v>3154</v>
      </c>
      <c r="J4798" s="126" t="s">
        <v>3154</v>
      </c>
      <c r="K4798" s="17">
        <f>VLOOKUP(A4798,[4]גיליון1!$A$1574:$P$7681,10,0)</f>
        <v>0</v>
      </c>
      <c r="L4798" s="17">
        <f>VLOOKUP(A4798,'[2]2023'!$A$9:$I$7853,9,0)</f>
        <v>0</v>
      </c>
      <c r="M4798" s="18">
        <f>VLOOKUP(A4798,[3]data1683177749303!$A$2:$J$6448,10,0)</f>
        <v>0</v>
      </c>
    </row>
    <row r="4799" spans="1:13" ht="15.75" outlineLevel="1">
      <c r="A4799" s="10">
        <v>1815720755</v>
      </c>
      <c r="B4799" s="11">
        <v>755</v>
      </c>
      <c r="C4799" s="19">
        <v>815720</v>
      </c>
      <c r="D4799" s="13">
        <v>1</v>
      </c>
      <c r="E4799" s="136" t="s">
        <v>3154</v>
      </c>
      <c r="F4799" s="15" t="s">
        <v>2258</v>
      </c>
      <c r="G4799" s="137" t="s">
        <v>3154</v>
      </c>
      <c r="H4799" s="13" t="s">
        <v>31</v>
      </c>
      <c r="I4799" s="126" t="s">
        <v>3154</v>
      </c>
      <c r="J4799" s="126" t="s">
        <v>3154</v>
      </c>
      <c r="K4799" s="17">
        <f>VLOOKUP(A4799,[4]גיליון1!$A$1574:$P$7681,10,0)</f>
        <v>0</v>
      </c>
      <c r="L4799" s="17">
        <f>VLOOKUP(A4799,'[2]2023'!$A$9:$I$7853,9,0)</f>
        <v>0</v>
      </c>
      <c r="M4799" s="18">
        <f>VLOOKUP(A4799,[3]data1683177749303!$A$2:$J$6448,10,0)</f>
        <v>0</v>
      </c>
    </row>
    <row r="4800" spans="1:13" ht="15.75" outlineLevel="1">
      <c r="A4800" s="10">
        <v>1815720759</v>
      </c>
      <c r="B4800" s="11">
        <v>759</v>
      </c>
      <c r="C4800" s="19">
        <v>815720</v>
      </c>
      <c r="D4800" s="13">
        <v>1</v>
      </c>
      <c r="E4800" s="136" t="s">
        <v>3154</v>
      </c>
      <c r="F4800" s="15" t="s">
        <v>1970</v>
      </c>
      <c r="G4800" s="137" t="s">
        <v>3154</v>
      </c>
      <c r="H4800" s="13" t="s">
        <v>20</v>
      </c>
      <c r="I4800" s="16">
        <f>K4800/L4800-1</f>
        <v>2.2176139272913464</v>
      </c>
      <c r="J4800" s="126" t="s">
        <v>3154</v>
      </c>
      <c r="K4800" s="17">
        <f>VLOOKUP(A4800,[4]גיליון1!$A$1574:$P$7681,10,0)</f>
        <v>628400</v>
      </c>
      <c r="L4800" s="17">
        <f>VLOOKUP(A4800,'[2]2023'!$A$9:$I$7853,9,0)</f>
        <v>195300</v>
      </c>
      <c r="M4800" s="18">
        <f>VLOOKUP(A4800,[3]data1683177749303!$A$2:$J$6448,10,0)</f>
        <v>421317.15</v>
      </c>
    </row>
    <row r="4801" spans="1:13" ht="15.75" outlineLevel="1">
      <c r="A4801" s="10">
        <v>1815720762</v>
      </c>
      <c r="B4801" s="11">
        <v>762</v>
      </c>
      <c r="C4801" s="19">
        <v>815720</v>
      </c>
      <c r="D4801" s="13">
        <v>1</v>
      </c>
      <c r="E4801" s="136" t="s">
        <v>3154</v>
      </c>
      <c r="F4801" s="15" t="s">
        <v>2264</v>
      </c>
      <c r="G4801" s="137" t="s">
        <v>3154</v>
      </c>
      <c r="H4801" s="13" t="s">
        <v>20</v>
      </c>
      <c r="I4801" s="16">
        <f>K4801/L4801-1</f>
        <v>4.0120060030015114E-2</v>
      </c>
      <c r="J4801" s="126" t="s">
        <v>3154</v>
      </c>
      <c r="K4801" s="17">
        <f>VLOOKUP(A4801,[4]גיליון1!$A$1574:$P$7681,10,0)</f>
        <v>1039600</v>
      </c>
      <c r="L4801" s="17">
        <f>VLOOKUP(A4801,'[2]2023'!$A$9:$I$7853,9,0)</f>
        <v>999500</v>
      </c>
      <c r="M4801" s="18">
        <f>VLOOKUP(A4801,[3]data1683177749303!$A$2:$J$6448,10,0)</f>
        <v>977519.32</v>
      </c>
    </row>
    <row r="4802" spans="1:13" ht="15.75" outlineLevel="1">
      <c r="A4802" s="10">
        <v>1815720763</v>
      </c>
      <c r="B4802" s="11">
        <v>763</v>
      </c>
      <c r="C4802" s="19">
        <v>815720</v>
      </c>
      <c r="D4802" s="13">
        <v>1</v>
      </c>
      <c r="E4802" s="136" t="s">
        <v>3154</v>
      </c>
      <c r="F4802" s="15" t="s">
        <v>116</v>
      </c>
      <c r="G4802" s="137" t="s">
        <v>3154</v>
      </c>
      <c r="H4802" s="13" t="s">
        <v>31</v>
      </c>
      <c r="I4802" s="126" t="s">
        <v>3154</v>
      </c>
      <c r="J4802" s="126" t="s">
        <v>3154</v>
      </c>
      <c r="K4802" s="17">
        <f>VLOOKUP(A4802,[4]גיליון1!$A$1574:$P$7681,10,0)</f>
        <v>0</v>
      </c>
      <c r="L4802" s="17">
        <f>VLOOKUP(A4802,'[2]2023'!$A$9:$I$7853,9,0)</f>
        <v>0</v>
      </c>
      <c r="M4802" s="18">
        <f>VLOOKUP(A4802,[3]data1683177749303!$A$2:$J$6448,10,0)</f>
        <v>0</v>
      </c>
    </row>
    <row r="4803" spans="1:13" ht="15.75" outlineLevel="1">
      <c r="A4803" s="10">
        <v>1815720765</v>
      </c>
      <c r="B4803" s="11">
        <v>765</v>
      </c>
      <c r="C4803" s="19">
        <v>815720</v>
      </c>
      <c r="D4803" s="13">
        <v>1</v>
      </c>
      <c r="E4803" s="136" t="s">
        <v>3154</v>
      </c>
      <c r="F4803" s="15" t="s">
        <v>2259</v>
      </c>
      <c r="G4803" s="137" t="s">
        <v>3154</v>
      </c>
      <c r="H4803" s="13" t="s">
        <v>31</v>
      </c>
      <c r="I4803" s="126" t="s">
        <v>3154</v>
      </c>
      <c r="J4803" s="126" t="s">
        <v>3154</v>
      </c>
      <c r="K4803" s="17">
        <f>VLOOKUP(A4803,[4]גיליון1!$A$1574:$P$7681,10,0)</f>
        <v>0</v>
      </c>
      <c r="L4803" s="17">
        <f>VLOOKUP(A4803,'[2]2023'!$A$9:$I$7853,9,0)</f>
        <v>0</v>
      </c>
      <c r="M4803" s="18">
        <f>VLOOKUP(A4803,[3]data1683177749303!$A$2:$J$6448,10,0)</f>
        <v>0</v>
      </c>
    </row>
    <row r="4804" spans="1:13" ht="15.75" outlineLevel="1">
      <c r="A4804" s="10">
        <v>1815720780</v>
      </c>
      <c r="B4804" s="11">
        <v>780</v>
      </c>
      <c r="C4804" s="19">
        <v>815720</v>
      </c>
      <c r="D4804" s="13">
        <v>1</v>
      </c>
      <c r="E4804" s="136" t="s">
        <v>3154</v>
      </c>
      <c r="F4804" s="15" t="s">
        <v>2260</v>
      </c>
      <c r="G4804" s="137" t="s">
        <v>3154</v>
      </c>
      <c r="H4804" s="13" t="s">
        <v>31</v>
      </c>
      <c r="I4804" s="16">
        <f>K4804/L4804-1</f>
        <v>1.6216216216216273E-2</v>
      </c>
      <c r="J4804" s="126" t="s">
        <v>3154</v>
      </c>
      <c r="K4804" s="17">
        <v>18800</v>
      </c>
      <c r="L4804" s="17">
        <f>VLOOKUP(A4804,'[2]2023'!$A$9:$I$7853,9,0)</f>
        <v>18500</v>
      </c>
      <c r="M4804" s="18">
        <f>VLOOKUP(A4804,[3]data1683177749303!$A$2:$J$6448,10,0)</f>
        <v>18522</v>
      </c>
    </row>
    <row r="4805" spans="1:13" ht="15.75" outlineLevel="1">
      <c r="A4805" s="10">
        <v>1815720782</v>
      </c>
      <c r="B4805" s="11">
        <v>782</v>
      </c>
      <c r="C4805" s="19">
        <v>815720</v>
      </c>
      <c r="D4805" s="13">
        <v>1</v>
      </c>
      <c r="E4805" s="136" t="s">
        <v>3154</v>
      </c>
      <c r="F4805" s="15" t="s">
        <v>2267</v>
      </c>
      <c r="G4805" s="137" t="s">
        <v>3154</v>
      </c>
      <c r="H4805" s="13" t="s">
        <v>34</v>
      </c>
      <c r="I4805" s="126" t="s">
        <v>3154</v>
      </c>
      <c r="J4805" s="126" t="s">
        <v>3154</v>
      </c>
      <c r="K4805" s="17">
        <f>VLOOKUP(A4805,[4]גיליון1!$A$1574:$P$7681,10,0)</f>
        <v>0</v>
      </c>
      <c r="L4805" s="17">
        <f>VLOOKUP(A4805,'[2]2023'!$A$9:$I$7853,9,0)</f>
        <v>0</v>
      </c>
      <c r="M4805" s="18">
        <f>VLOOKUP(A4805,[3]data1683177749303!$A$2:$J$6448,10,0)</f>
        <v>0</v>
      </c>
    </row>
    <row r="4806" spans="1:13" ht="15.75" outlineLevel="1">
      <c r="A4806" s="10">
        <v>1815720786</v>
      </c>
      <c r="B4806" s="11">
        <v>786</v>
      </c>
      <c r="C4806" s="19">
        <v>815720</v>
      </c>
      <c r="D4806" s="13">
        <v>1</v>
      </c>
      <c r="E4806" s="136" t="s">
        <v>3154</v>
      </c>
      <c r="F4806" s="15" t="s">
        <v>2268</v>
      </c>
      <c r="G4806" s="137" t="s">
        <v>3154</v>
      </c>
      <c r="H4806" s="13" t="s">
        <v>34</v>
      </c>
      <c r="I4806" s="16">
        <f>K4806/L4806-1</f>
        <v>0</v>
      </c>
      <c r="J4806" s="126" t="s">
        <v>3154</v>
      </c>
      <c r="K4806" s="17">
        <f>VLOOKUP(A4806,[4]גיליון1!$A$1574:$P$7681,10,0)</f>
        <v>35000</v>
      </c>
      <c r="L4806" s="17">
        <f>VLOOKUP(A4806,'[2]2023'!$A$9:$I$7853,9,0)</f>
        <v>35000</v>
      </c>
      <c r="M4806" s="18">
        <f>VLOOKUP(A4806,[3]data1683177749303!$A$2:$J$6448,10,0)</f>
        <v>35000</v>
      </c>
    </row>
    <row r="4807" spans="1:13" ht="15.75" outlineLevel="1">
      <c r="A4807" s="10">
        <v>1815720794</v>
      </c>
      <c r="B4807" s="11">
        <v>794</v>
      </c>
      <c r="C4807" s="19">
        <v>815720</v>
      </c>
      <c r="D4807" s="13">
        <v>1</v>
      </c>
      <c r="E4807" s="136" t="s">
        <v>3154</v>
      </c>
      <c r="F4807" s="15" t="s">
        <v>73</v>
      </c>
      <c r="G4807" s="137" t="s">
        <v>3154</v>
      </c>
      <c r="H4807" s="13" t="s">
        <v>31</v>
      </c>
      <c r="I4807" s="16">
        <f>K4807/L4807-1</f>
        <v>1.2266666666666666</v>
      </c>
      <c r="J4807" s="126" t="s">
        <v>3154</v>
      </c>
      <c r="K4807" s="17">
        <f>VLOOKUP(A4807,[4]גיליון1!$A$1574:$P$7681,10,0)</f>
        <v>16700</v>
      </c>
      <c r="L4807" s="17">
        <f>VLOOKUP(A4807,'[2]2023'!$A$9:$I$7853,9,0)</f>
        <v>7500</v>
      </c>
      <c r="M4807" s="18">
        <f>VLOOKUP(A4807,[3]data1683177749303!$A$2:$J$6448,10,0)</f>
        <v>16675</v>
      </c>
    </row>
    <row r="4808" spans="1:13" ht="15.75" outlineLevel="1">
      <c r="A4808" s="10">
        <v>1815720800</v>
      </c>
      <c r="B4808" s="11">
        <v>800</v>
      </c>
      <c r="C4808" s="19">
        <v>815720</v>
      </c>
      <c r="D4808" s="13">
        <v>1</v>
      </c>
      <c r="E4808" s="136" t="s">
        <v>3154</v>
      </c>
      <c r="F4808" s="15" t="s">
        <v>1411</v>
      </c>
      <c r="G4808" s="137" t="s">
        <v>3154</v>
      </c>
      <c r="H4808" s="13" t="s">
        <v>11</v>
      </c>
      <c r="I4808" s="126" t="s">
        <v>3154</v>
      </c>
      <c r="J4808" s="126" t="s">
        <v>3154</v>
      </c>
      <c r="K4808" s="17">
        <f>VLOOKUP(A4808,[4]גיליון1!$A$1574:$P$7681,10,0)</f>
        <v>0</v>
      </c>
      <c r="L4808" s="17">
        <f>VLOOKUP(A4808,'[2]2023'!$A$9:$I$7853,9,0)</f>
        <v>0</v>
      </c>
      <c r="M4808" s="140" t="s">
        <v>3154</v>
      </c>
    </row>
    <row r="4809" spans="1:13" ht="15.75" outlineLevel="1">
      <c r="A4809" s="10">
        <v>1815720810</v>
      </c>
      <c r="B4809" s="11">
        <v>810</v>
      </c>
      <c r="C4809" s="19">
        <v>815720</v>
      </c>
      <c r="D4809" s="13">
        <v>1</v>
      </c>
      <c r="E4809" s="136" t="s">
        <v>3154</v>
      </c>
      <c r="F4809" s="15" t="s">
        <v>2261</v>
      </c>
      <c r="G4809" s="137" t="s">
        <v>3154</v>
      </c>
      <c r="H4809" s="13" t="s">
        <v>34</v>
      </c>
      <c r="I4809" s="16">
        <f>K4809/L4809-1</f>
        <v>2.8742514970059974E-2</v>
      </c>
      <c r="J4809" s="126" t="s">
        <v>3154</v>
      </c>
      <c r="K4809" s="17">
        <f>VLOOKUP(A4809,[4]גיליון1!$A$1574:$P$7681,10,0)</f>
        <v>85900</v>
      </c>
      <c r="L4809" s="17">
        <f>VLOOKUP(A4809,'[2]2023'!$A$9:$I$7853,9,0)</f>
        <v>83500</v>
      </c>
      <c r="M4809" s="18">
        <f>VLOOKUP(A4809,[3]data1683177749303!$A$2:$J$6448,10,0)</f>
        <v>84187</v>
      </c>
    </row>
    <row r="4810" spans="1:13" ht="15.75" outlineLevel="1">
      <c r="A4810" s="10">
        <v>1815720812</v>
      </c>
      <c r="B4810" s="11">
        <v>812</v>
      </c>
      <c r="C4810" s="19">
        <v>815720</v>
      </c>
      <c r="D4810" s="13">
        <v>1</v>
      </c>
      <c r="E4810" s="136" t="s">
        <v>3154</v>
      </c>
      <c r="F4810" s="15" t="s">
        <v>444</v>
      </c>
      <c r="G4810" s="137" t="s">
        <v>3154</v>
      </c>
      <c r="H4810" s="13" t="s">
        <v>34</v>
      </c>
      <c r="I4810" s="126" t="s">
        <v>3154</v>
      </c>
      <c r="J4810" s="126" t="s">
        <v>3154</v>
      </c>
      <c r="K4810" s="17">
        <f>VLOOKUP(A4810,[4]גיליון1!$A$1574:$P$7681,10,0)</f>
        <v>29000</v>
      </c>
      <c r="L4810" s="17">
        <f>VLOOKUP(A4810,'[2]2023'!$A$9:$I$7853,9,0)</f>
        <v>0</v>
      </c>
      <c r="M4810" s="18">
        <f>VLOOKUP(A4810,[3]data1683177749303!$A$2:$J$6448,10,0)</f>
        <v>28040</v>
      </c>
    </row>
    <row r="4811" spans="1:13" ht="15.75" outlineLevel="1">
      <c r="A4811" s="10">
        <v>1815720816</v>
      </c>
      <c r="B4811" s="11">
        <v>816</v>
      </c>
      <c r="C4811" s="19">
        <v>815720</v>
      </c>
      <c r="D4811" s="13">
        <v>1</v>
      </c>
      <c r="E4811" s="136" t="s">
        <v>3154</v>
      </c>
      <c r="F4811" s="15" t="s">
        <v>613</v>
      </c>
      <c r="G4811" s="137" t="s">
        <v>3154</v>
      </c>
      <c r="H4811" s="13" t="s">
        <v>31</v>
      </c>
      <c r="I4811" s="126" t="s">
        <v>3154</v>
      </c>
      <c r="J4811" s="126" t="s">
        <v>3154</v>
      </c>
      <c r="K4811" s="17">
        <f>VLOOKUP(A4811,[4]גיליון1!$A$1574:$P$7681,10,0)</f>
        <v>0</v>
      </c>
      <c r="L4811" s="17">
        <f>VLOOKUP(A4811,'[2]2023'!$A$9:$I$7853,9,0)</f>
        <v>0</v>
      </c>
      <c r="M4811" s="18">
        <f>VLOOKUP(A4811,[3]data1683177749303!$A$2:$J$6448,10,0)</f>
        <v>-5050</v>
      </c>
    </row>
    <row r="4812" spans="1:13" ht="15.75" outlineLevel="1">
      <c r="A4812" s="10">
        <v>1815720838</v>
      </c>
      <c r="B4812" s="11">
        <v>838</v>
      </c>
      <c r="C4812" s="19">
        <v>815720</v>
      </c>
      <c r="D4812" s="13">
        <v>1</v>
      </c>
      <c r="E4812" s="136" t="s">
        <v>3154</v>
      </c>
      <c r="F4812" s="60" t="s">
        <v>611</v>
      </c>
      <c r="G4812" s="176" t="s">
        <v>3154</v>
      </c>
      <c r="H4812" s="13" t="s">
        <v>34</v>
      </c>
      <c r="I4812" s="126" t="s">
        <v>3154</v>
      </c>
      <c r="J4812" s="126" t="s">
        <v>3154</v>
      </c>
      <c r="K4812" s="17">
        <f>VLOOKUP(A4812,[4]גיליון1!$A$1574:$P$7681,10,0)</f>
        <v>0</v>
      </c>
      <c r="L4812" s="17">
        <f>VLOOKUP(A4812,'[2]2023'!$A$9:$I$7853,9,0)</f>
        <v>0</v>
      </c>
      <c r="M4812" s="18">
        <f>VLOOKUP(A4812,[3]data1683177749303!$A$2:$J$6448,10,0)</f>
        <v>0</v>
      </c>
    </row>
    <row r="4813" spans="1:13" ht="15.75" outlineLevel="1">
      <c r="A4813" s="10">
        <v>1815720911</v>
      </c>
      <c r="B4813" s="11">
        <v>911</v>
      </c>
      <c r="C4813" s="19">
        <v>815720</v>
      </c>
      <c r="D4813" s="13">
        <v>1</v>
      </c>
      <c r="E4813" s="136" t="s">
        <v>3154</v>
      </c>
      <c r="F4813" s="15" t="s">
        <v>2118</v>
      </c>
      <c r="G4813" s="137" t="s">
        <v>3154</v>
      </c>
      <c r="H4813" s="13" t="s">
        <v>31</v>
      </c>
      <c r="I4813" s="126" t="s">
        <v>3154</v>
      </c>
      <c r="J4813" s="126" t="s">
        <v>3154</v>
      </c>
      <c r="K4813" s="17">
        <f>VLOOKUP(A4813,[4]גיליון1!$A$1574:$P$7681,10,0)</f>
        <v>0</v>
      </c>
      <c r="L4813" s="17">
        <f>VLOOKUP(A4813,'[2]2023'!$A$9:$I$7853,9,0)</f>
        <v>0</v>
      </c>
      <c r="M4813" s="140" t="s">
        <v>3154</v>
      </c>
    </row>
    <row r="4814" spans="1:13" ht="15.75" outlineLevel="1">
      <c r="A4814" s="10">
        <v>1815720953</v>
      </c>
      <c r="B4814" s="11">
        <v>953</v>
      </c>
      <c r="C4814" s="19">
        <v>815720</v>
      </c>
      <c r="D4814" s="13">
        <v>1</v>
      </c>
      <c r="E4814" s="136" t="s">
        <v>3154</v>
      </c>
      <c r="F4814" s="15" t="s">
        <v>411</v>
      </c>
      <c r="G4814" s="137" t="s">
        <v>3154</v>
      </c>
      <c r="H4814" s="13" t="s">
        <v>31</v>
      </c>
      <c r="I4814" s="126" t="s">
        <v>3154</v>
      </c>
      <c r="J4814" s="126" t="s">
        <v>3154</v>
      </c>
      <c r="K4814" s="17">
        <f>VLOOKUP(A4814,[4]גיליון1!$A$1574:$P$7681,10,0)</f>
        <v>1586400</v>
      </c>
      <c r="L4814" s="17">
        <f>VLOOKUP(A4814,'[2]2023'!$A$9:$I$7853,9,0)</f>
        <v>1444300</v>
      </c>
      <c r="M4814" s="18">
        <f>VLOOKUP(A4814,[3]data1683177749303!$A$2:$J$6448,10,0)</f>
        <v>340847.9</v>
      </c>
    </row>
    <row r="4815" spans="1:13" ht="15.75" outlineLevel="1">
      <c r="A4815" s="10">
        <v>1815720961</v>
      </c>
      <c r="B4815" s="11">
        <v>961</v>
      </c>
      <c r="C4815" s="19">
        <v>815720</v>
      </c>
      <c r="D4815" s="13">
        <v>1</v>
      </c>
      <c r="E4815" s="136" t="s">
        <v>3154</v>
      </c>
      <c r="F4815" s="15" t="s">
        <v>79</v>
      </c>
      <c r="G4815" s="137" t="s">
        <v>3154</v>
      </c>
      <c r="H4815" s="13" t="s">
        <v>34</v>
      </c>
      <c r="I4815" s="126" t="s">
        <v>3154</v>
      </c>
      <c r="J4815" s="126" t="s">
        <v>3154</v>
      </c>
      <c r="K4815" s="17">
        <f>VLOOKUP(A4815,[4]גיליון1!$A$1574:$P$7681,10,0)</f>
        <v>0</v>
      </c>
      <c r="L4815" s="17">
        <f>VLOOKUP(A4815,'[2]2023'!$A$9:$I$7853,9,0)</f>
        <v>0</v>
      </c>
      <c r="M4815" s="140" t="s">
        <v>3154</v>
      </c>
    </row>
    <row r="4816" spans="1:13" ht="16.5" thickBot="1">
      <c r="A4816" s="10">
        <v>1815720989</v>
      </c>
      <c r="B4816" s="11">
        <v>989</v>
      </c>
      <c r="C4816" s="19">
        <v>815720</v>
      </c>
      <c r="D4816" s="13">
        <v>1</v>
      </c>
      <c r="E4816" s="136" t="s">
        <v>3154</v>
      </c>
      <c r="F4816" s="15" t="s">
        <v>2074</v>
      </c>
      <c r="G4816" s="137" t="s">
        <v>3154</v>
      </c>
      <c r="H4816" s="13" t="s">
        <v>31</v>
      </c>
      <c r="I4816" s="16">
        <f>K4816/L4816-1</f>
        <v>6.7535964850117036E-2</v>
      </c>
      <c r="J4816" s="126" t="s">
        <v>3154</v>
      </c>
      <c r="K4816" s="17">
        <f>VLOOKUP(A4816,[4]גיליון1!$A$1574:$P$7681,10,0)</f>
        <v>1506400</v>
      </c>
      <c r="L4816" s="17">
        <f>VLOOKUP(A4816,'[2]2023'!$A$9:$I$7853,9,0)</f>
        <v>1411100</v>
      </c>
      <c r="M4816" s="18">
        <f>VLOOKUP(A4816,[3]data1683177749303!$A$2:$J$6448,10,0)</f>
        <v>1298321.22</v>
      </c>
    </row>
    <row r="4817" spans="1:13" ht="16.5" outlineLevel="1" thickBot="1">
      <c r="A4817" s="125" t="s">
        <v>3154</v>
      </c>
      <c r="B4817" s="25" t="s">
        <v>2269</v>
      </c>
      <c r="C4817" s="146" t="s">
        <v>3154</v>
      </c>
      <c r="D4817" s="146" t="s">
        <v>3154</v>
      </c>
      <c r="E4817" s="147" t="s">
        <v>3154</v>
      </c>
      <c r="F4817" s="28" t="s">
        <v>616</v>
      </c>
      <c r="G4817" s="153" t="s">
        <v>3154</v>
      </c>
      <c r="H4817" s="146" t="s">
        <v>3154</v>
      </c>
      <c r="I4817" s="29">
        <f>K4817/L4817-1</f>
        <v>0.10941655468420941</v>
      </c>
      <c r="J4817" s="127" t="s">
        <v>3154</v>
      </c>
      <c r="K4817" s="37">
        <f t="shared" ref="K4817:M4817" si="239">SUBTOTAL(9,K4742:K4816)</f>
        <v>27657200</v>
      </c>
      <c r="L4817" s="37">
        <f t="shared" si="239"/>
        <v>24929500</v>
      </c>
      <c r="M4817" s="38">
        <f t="shared" si="239"/>
        <v>22946781.399999999</v>
      </c>
    </row>
    <row r="4818" spans="1:13" ht="15.75" outlineLevel="1">
      <c r="A4818" s="10">
        <v>18157300</v>
      </c>
      <c r="B4818" s="32">
        <v>0</v>
      </c>
      <c r="C4818" s="49">
        <v>815730</v>
      </c>
      <c r="D4818" s="34">
        <v>1</v>
      </c>
      <c r="E4818" s="151" t="s">
        <v>3154</v>
      </c>
      <c r="F4818" s="35" t="s">
        <v>2270</v>
      </c>
      <c r="G4818" s="152" t="s">
        <v>3154</v>
      </c>
      <c r="H4818" s="34" t="s">
        <v>11</v>
      </c>
      <c r="I4818" s="142" t="s">
        <v>3154</v>
      </c>
      <c r="J4818" s="142" t="s">
        <v>3154</v>
      </c>
      <c r="K4818" s="17">
        <f>VLOOKUP(A4818,[4]גיליון1!$A$1574:$P$7681,10,0)</f>
        <v>0</v>
      </c>
      <c r="L4818" s="139" t="s">
        <v>3154</v>
      </c>
      <c r="M4818" s="140" t="s">
        <v>3154</v>
      </c>
    </row>
    <row r="4819" spans="1:13" ht="15.75" outlineLevel="1">
      <c r="A4819" s="10">
        <v>1815730110</v>
      </c>
      <c r="B4819" s="11">
        <v>110</v>
      </c>
      <c r="C4819" s="19">
        <v>815730</v>
      </c>
      <c r="D4819" s="13">
        <v>1</v>
      </c>
      <c r="E4819" s="136" t="s">
        <v>3154</v>
      </c>
      <c r="F4819" s="15" t="s">
        <v>19</v>
      </c>
      <c r="G4819" s="137" t="s">
        <v>3154</v>
      </c>
      <c r="H4819" s="13" t="s">
        <v>20</v>
      </c>
      <c r="I4819" s="16">
        <f t="shared" ref="I4819:I4825" si="240">K4819/L4819-1</f>
        <v>-8.5101528633356183E-2</v>
      </c>
      <c r="J4819" s="126" t="s">
        <v>3154</v>
      </c>
      <c r="K4819" s="17">
        <f>VLOOKUP(A4819,[4]גיליון1!$A$1574:$P$7681,10,0)</f>
        <v>401000</v>
      </c>
      <c r="L4819" s="17">
        <f>VLOOKUP(A4819,'[2]2023'!$A$9:$I$7853,9,0)</f>
        <v>438300</v>
      </c>
      <c r="M4819" s="18">
        <f>VLOOKUP(A4819,[3]data1683177749303!$A$2:$J$6448,10,0)</f>
        <v>414527.56</v>
      </c>
    </row>
    <row r="4820" spans="1:13" ht="15.75" outlineLevel="1">
      <c r="A4820" s="10">
        <v>1815730118</v>
      </c>
      <c r="B4820" s="11">
        <v>118</v>
      </c>
      <c r="C4820" s="19">
        <v>815730</v>
      </c>
      <c r="D4820" s="13">
        <v>1</v>
      </c>
      <c r="E4820" s="136" t="s">
        <v>3154</v>
      </c>
      <c r="F4820" s="15" t="s">
        <v>2249</v>
      </c>
      <c r="G4820" s="137" t="s">
        <v>3154</v>
      </c>
      <c r="H4820" s="13" t="s">
        <v>20</v>
      </c>
      <c r="I4820" s="16">
        <f t="shared" si="240"/>
        <v>2.953799932554646E-2</v>
      </c>
      <c r="J4820" s="126" t="s">
        <v>3154</v>
      </c>
      <c r="K4820" s="17">
        <f>VLOOKUP(A4820,[4]גיליון1!$A$1574:$P$7681,10,0)+1000000</f>
        <v>13433000</v>
      </c>
      <c r="L4820" s="17">
        <f>VLOOKUP(A4820,'[2]2023'!$A$9:$I$7853,9,0)</f>
        <v>13047600</v>
      </c>
      <c r="M4820" s="18">
        <f>VLOOKUP(A4820,[3]data1683177749303!$A$2:$J$6448,10,0)</f>
        <v>12276295.07</v>
      </c>
    </row>
    <row r="4821" spans="1:13" ht="15.75" outlineLevel="1">
      <c r="A4821" s="10">
        <v>1815730119</v>
      </c>
      <c r="B4821" s="11">
        <v>119</v>
      </c>
      <c r="C4821" s="19">
        <v>815730</v>
      </c>
      <c r="D4821" s="13">
        <v>1</v>
      </c>
      <c r="E4821" s="136" t="s">
        <v>3154</v>
      </c>
      <c r="F4821" s="15" t="s">
        <v>21</v>
      </c>
      <c r="G4821" s="137" t="s">
        <v>3154</v>
      </c>
      <c r="H4821" s="13" t="s">
        <v>20</v>
      </c>
      <c r="I4821" s="16">
        <f t="shared" si="240"/>
        <v>5.4752518615856394E-2</v>
      </c>
      <c r="J4821" s="126" t="s">
        <v>3154</v>
      </c>
      <c r="K4821" s="17">
        <f>VLOOKUP(A4821,[4]גיליון1!$A$1574:$P$7681,10,0)</f>
        <v>1444800</v>
      </c>
      <c r="L4821" s="17">
        <f>VLOOKUP(A4821,'[2]2023'!$A$9:$I$7853,9,0)</f>
        <v>1369800</v>
      </c>
      <c r="M4821" s="18">
        <f>VLOOKUP(A4821,[3]data1683177749303!$A$2:$J$6448,10,0)</f>
        <v>1300851.92</v>
      </c>
    </row>
    <row r="4822" spans="1:13" ht="15.75" outlineLevel="1">
      <c r="A4822" s="10">
        <v>1815730122</v>
      </c>
      <c r="B4822" s="11">
        <v>122</v>
      </c>
      <c r="C4822" s="19">
        <v>815730</v>
      </c>
      <c r="D4822" s="13">
        <v>1</v>
      </c>
      <c r="E4822" s="136" t="s">
        <v>3154</v>
      </c>
      <c r="F4822" s="15" t="s">
        <v>22</v>
      </c>
      <c r="G4822" s="137" t="s">
        <v>3154</v>
      </c>
      <c r="H4822" s="13" t="s">
        <v>20</v>
      </c>
      <c r="I4822" s="16">
        <f t="shared" si="240"/>
        <v>-0.19753886010362698</v>
      </c>
      <c r="J4822" s="126" t="s">
        <v>3154</v>
      </c>
      <c r="K4822" s="17">
        <f>VLOOKUP(A4822,[4]גיליון1!$A$1574:$P$7681,10,0)</f>
        <v>123900</v>
      </c>
      <c r="L4822" s="17">
        <f>VLOOKUP(A4822,'[2]2023'!$A$9:$I$7853,9,0)</f>
        <v>154400</v>
      </c>
      <c r="M4822" s="18">
        <f>VLOOKUP(A4822,[3]data1683177749303!$A$2:$J$6448,10,0)</f>
        <v>130907.52</v>
      </c>
    </row>
    <row r="4823" spans="1:13" ht="15.75" outlineLevel="1">
      <c r="A4823" s="10">
        <v>1815730126</v>
      </c>
      <c r="B4823" s="11">
        <v>126</v>
      </c>
      <c r="C4823" s="19">
        <v>815730</v>
      </c>
      <c r="D4823" s="13">
        <v>1</v>
      </c>
      <c r="E4823" s="136" t="s">
        <v>3154</v>
      </c>
      <c r="F4823" s="15" t="s">
        <v>23</v>
      </c>
      <c r="G4823" s="137" t="s">
        <v>3154</v>
      </c>
      <c r="H4823" s="13" t="s">
        <v>20</v>
      </c>
      <c r="I4823" s="16">
        <f t="shared" si="240"/>
        <v>8.2781456953642252E-3</v>
      </c>
      <c r="J4823" s="126" t="s">
        <v>3154</v>
      </c>
      <c r="K4823" s="17">
        <f>VLOOKUP(A4823,[4]גיליון1!$A$1574:$P$7681,10,0)</f>
        <v>304500</v>
      </c>
      <c r="L4823" s="17">
        <f>VLOOKUP(A4823,'[2]2023'!$A$9:$I$7853,9,0)</f>
        <v>302000</v>
      </c>
      <c r="M4823" s="18">
        <f>VLOOKUP(A4823,[3]data1683177749303!$A$2:$J$6448,10,0)</f>
        <v>304410.68</v>
      </c>
    </row>
    <row r="4824" spans="1:13" ht="15.75" outlineLevel="1">
      <c r="A4824" s="10">
        <v>1815730130</v>
      </c>
      <c r="B4824" s="11">
        <v>130</v>
      </c>
      <c r="C4824" s="19">
        <v>815730</v>
      </c>
      <c r="D4824" s="13">
        <v>1</v>
      </c>
      <c r="E4824" s="136" t="s">
        <v>3154</v>
      </c>
      <c r="F4824" s="15" t="s">
        <v>24</v>
      </c>
      <c r="G4824" s="137" t="s">
        <v>3154</v>
      </c>
      <c r="H4824" s="13" t="s">
        <v>20</v>
      </c>
      <c r="I4824" s="16">
        <f t="shared" si="240"/>
        <v>0</v>
      </c>
      <c r="J4824" s="126" t="s">
        <v>3154</v>
      </c>
      <c r="K4824" s="17">
        <f>VLOOKUP(A4824,[4]גיליון1!$A$1574:$P$7681,10,0)</f>
        <v>50000</v>
      </c>
      <c r="L4824" s="17">
        <f>VLOOKUP(A4824,'[2]2023'!$A$9:$I$7853,9,0)</f>
        <v>50000</v>
      </c>
      <c r="M4824" s="18">
        <f>VLOOKUP(A4824,[3]data1683177749303!$A$2:$J$6448,10,0)</f>
        <v>60049.33</v>
      </c>
    </row>
    <row r="4825" spans="1:13" ht="15.75" outlineLevel="1">
      <c r="A4825" s="10">
        <v>1815730140</v>
      </c>
      <c r="B4825" s="11">
        <v>140</v>
      </c>
      <c r="C4825" s="19">
        <v>815730</v>
      </c>
      <c r="D4825" s="13">
        <v>1</v>
      </c>
      <c r="E4825" s="136" t="s">
        <v>3154</v>
      </c>
      <c r="F4825" s="15" t="s">
        <v>25</v>
      </c>
      <c r="G4825" s="137" t="s">
        <v>3154</v>
      </c>
      <c r="H4825" s="13" t="s">
        <v>20</v>
      </c>
      <c r="I4825" s="16">
        <f t="shared" si="240"/>
        <v>0.26873126873126862</v>
      </c>
      <c r="J4825" s="126" t="s">
        <v>3154</v>
      </c>
      <c r="K4825" s="17">
        <f>VLOOKUP(A4825,[4]גיליון1!$A$1574:$P$7681,10,0)</f>
        <v>127000</v>
      </c>
      <c r="L4825" s="17">
        <f>VLOOKUP(A4825,'[2]2023'!$A$9:$I$7853,9,0)</f>
        <v>100100</v>
      </c>
      <c r="M4825" s="18">
        <f>VLOOKUP(A4825,[3]data1683177749303!$A$2:$J$6448,10,0)</f>
        <v>116837.19</v>
      </c>
    </row>
    <row r="4826" spans="1:13" ht="15.75" outlineLevel="1">
      <c r="A4826" s="10">
        <v>1815730181</v>
      </c>
      <c r="B4826" s="11">
        <v>181</v>
      </c>
      <c r="C4826" s="19">
        <v>815730</v>
      </c>
      <c r="D4826" s="13">
        <v>1</v>
      </c>
      <c r="E4826" s="136" t="s">
        <v>3154</v>
      </c>
      <c r="F4826" s="15" t="s">
        <v>2250</v>
      </c>
      <c r="G4826" s="137" t="s">
        <v>3154</v>
      </c>
      <c r="H4826" s="13" t="s">
        <v>20</v>
      </c>
      <c r="I4826" s="126" t="s">
        <v>3154</v>
      </c>
      <c r="J4826" s="126" t="s">
        <v>3154</v>
      </c>
      <c r="K4826" s="17">
        <f>VLOOKUP(A4826,[4]גיליון1!$A$1574:$P$7681,10,0)</f>
        <v>0</v>
      </c>
      <c r="L4826" s="17">
        <f>VLOOKUP(A4826,'[2]2023'!$A$9:$I$7853,9,0)</f>
        <v>0</v>
      </c>
      <c r="M4826" s="18">
        <f>VLOOKUP(A4826,[3]data1683177749303!$A$2:$J$6448,10,0)</f>
        <v>0</v>
      </c>
    </row>
    <row r="4827" spans="1:13" ht="15.75" outlineLevel="1">
      <c r="A4827" s="10">
        <v>1815730200</v>
      </c>
      <c r="B4827" s="11">
        <v>200</v>
      </c>
      <c r="C4827" s="19">
        <v>815730</v>
      </c>
      <c r="D4827" s="13">
        <v>1</v>
      </c>
      <c r="E4827" s="136" t="s">
        <v>3154</v>
      </c>
      <c r="F4827" s="15" t="s">
        <v>26</v>
      </c>
      <c r="G4827" s="137" t="s">
        <v>3154</v>
      </c>
      <c r="H4827" s="13" t="s">
        <v>11</v>
      </c>
      <c r="I4827" s="126" t="s">
        <v>3154</v>
      </c>
      <c r="J4827" s="126" t="s">
        <v>3154</v>
      </c>
      <c r="K4827" s="17">
        <f>VLOOKUP(A4827,[4]גיליון1!$A$1574:$P$7681,10,0)</f>
        <v>0</v>
      </c>
      <c r="L4827" s="17">
        <f>VLOOKUP(A4827,'[2]2023'!$A$9:$I$7853,9,0)</f>
        <v>0</v>
      </c>
      <c r="M4827" s="140" t="s">
        <v>3154</v>
      </c>
    </row>
    <row r="4828" spans="1:13" ht="15.75" outlineLevel="1">
      <c r="A4828" s="10">
        <v>1815730210</v>
      </c>
      <c r="B4828" s="11">
        <v>210</v>
      </c>
      <c r="C4828" s="19">
        <v>815730</v>
      </c>
      <c r="D4828" s="13">
        <v>1</v>
      </c>
      <c r="E4828" s="136" t="s">
        <v>3154</v>
      </c>
      <c r="F4828" s="15" t="s">
        <v>27</v>
      </c>
      <c r="G4828" s="137" t="s">
        <v>3154</v>
      </c>
      <c r="H4828" s="13" t="s">
        <v>20</v>
      </c>
      <c r="I4828" s="126" t="s">
        <v>3154</v>
      </c>
      <c r="J4828" s="126" t="s">
        <v>3154</v>
      </c>
      <c r="K4828" s="17">
        <f>VLOOKUP(A4828,[4]גיליון1!$A$1574:$P$7681,10,0)</f>
        <v>0</v>
      </c>
      <c r="L4828" s="17">
        <f>VLOOKUP(A4828,'[2]2023'!$A$9:$I$7853,9,0)</f>
        <v>0</v>
      </c>
      <c r="M4828" s="18">
        <f>VLOOKUP(A4828,[3]data1683177749303!$A$2:$J$6448,10,0)</f>
        <v>0</v>
      </c>
    </row>
    <row r="4829" spans="1:13" ht="15.75" outlineLevel="1">
      <c r="A4829" s="10">
        <v>1815730211</v>
      </c>
      <c r="B4829" s="11">
        <v>211</v>
      </c>
      <c r="C4829" s="19">
        <v>815730</v>
      </c>
      <c r="D4829" s="13">
        <v>1</v>
      </c>
      <c r="E4829" s="136" t="s">
        <v>3154</v>
      </c>
      <c r="F4829" s="15" t="s">
        <v>629</v>
      </c>
      <c r="G4829" s="137" t="s">
        <v>3154</v>
      </c>
      <c r="H4829" s="13" t="s">
        <v>20</v>
      </c>
      <c r="I4829" s="126" t="s">
        <v>3154</v>
      </c>
      <c r="J4829" s="126" t="s">
        <v>3154</v>
      </c>
      <c r="K4829" s="17">
        <f>VLOOKUP(A4829,[4]גיליון1!$A$1574:$P$7681,10,0)</f>
        <v>0</v>
      </c>
      <c r="L4829" s="17">
        <f>VLOOKUP(A4829,'[2]2023'!$A$9:$I$7853,9,0)</f>
        <v>0</v>
      </c>
      <c r="M4829" s="18">
        <f>VLOOKUP(A4829,[3]data1683177749303!$A$2:$J$6448,10,0)</f>
        <v>0</v>
      </c>
    </row>
    <row r="4830" spans="1:13" ht="15.75" outlineLevel="1">
      <c r="A4830" s="10">
        <v>1815730212</v>
      </c>
      <c r="B4830" s="11">
        <v>212</v>
      </c>
      <c r="C4830" s="19">
        <v>815730</v>
      </c>
      <c r="D4830" s="13">
        <v>1</v>
      </c>
      <c r="E4830" s="136" t="s">
        <v>3154</v>
      </c>
      <c r="F4830" s="15" t="s">
        <v>603</v>
      </c>
      <c r="G4830" s="137" t="s">
        <v>3154</v>
      </c>
      <c r="H4830" s="13" t="s">
        <v>20</v>
      </c>
      <c r="I4830" s="126" t="s">
        <v>3154</v>
      </c>
      <c r="J4830" s="126" t="s">
        <v>3154</v>
      </c>
      <c r="K4830" s="17">
        <f>VLOOKUP(A4830,[4]גיליון1!$A$1574:$P$7681,10,0)</f>
        <v>0</v>
      </c>
      <c r="L4830" s="17">
        <f>VLOOKUP(A4830,'[2]2023'!$A$9:$I$7853,9,0)</f>
        <v>0</v>
      </c>
      <c r="M4830" s="18">
        <f>VLOOKUP(A4830,[3]data1683177749303!$A$2:$J$6448,10,0)</f>
        <v>0</v>
      </c>
    </row>
    <row r="4831" spans="1:13" ht="15.75" outlineLevel="1">
      <c r="A4831" s="10">
        <v>1815730213</v>
      </c>
      <c r="B4831" s="11">
        <v>213</v>
      </c>
      <c r="C4831" s="19">
        <v>815730</v>
      </c>
      <c r="D4831" s="13">
        <v>1</v>
      </c>
      <c r="E4831" s="136" t="s">
        <v>3154</v>
      </c>
      <c r="F4831" s="15" t="s">
        <v>604</v>
      </c>
      <c r="G4831" s="137" t="s">
        <v>3154</v>
      </c>
      <c r="H4831" s="13" t="s">
        <v>20</v>
      </c>
      <c r="I4831" s="126" t="s">
        <v>3154</v>
      </c>
      <c r="J4831" s="126" t="s">
        <v>3154</v>
      </c>
      <c r="K4831" s="17">
        <f>VLOOKUP(A4831,[4]גיליון1!$A$1574:$P$7681,10,0)</f>
        <v>0</v>
      </c>
      <c r="L4831" s="17">
        <f>VLOOKUP(A4831,'[2]2023'!$A$9:$I$7853,9,0)</f>
        <v>0</v>
      </c>
      <c r="M4831" s="18">
        <f>VLOOKUP(A4831,[3]data1683177749303!$A$2:$J$6448,10,0)</f>
        <v>0</v>
      </c>
    </row>
    <row r="4832" spans="1:13" ht="15.75" outlineLevel="1">
      <c r="A4832" s="10">
        <v>1815730214</v>
      </c>
      <c r="B4832" s="11">
        <v>214</v>
      </c>
      <c r="C4832" s="19">
        <v>815730</v>
      </c>
      <c r="D4832" s="13">
        <v>1</v>
      </c>
      <c r="E4832" s="136" t="s">
        <v>3154</v>
      </c>
      <c r="F4832" s="15" t="s">
        <v>2251</v>
      </c>
      <c r="G4832" s="137" t="s">
        <v>3154</v>
      </c>
      <c r="H4832" s="13" t="s">
        <v>20</v>
      </c>
      <c r="I4832" s="126" t="s">
        <v>3154</v>
      </c>
      <c r="J4832" s="126" t="s">
        <v>3154</v>
      </c>
      <c r="K4832" s="17">
        <f>VLOOKUP(A4832,[4]גיליון1!$A$1574:$P$7681,10,0)</f>
        <v>0</v>
      </c>
      <c r="L4832" s="17">
        <f>VLOOKUP(A4832,'[2]2023'!$A$9:$I$7853,9,0)</f>
        <v>0</v>
      </c>
      <c r="M4832" s="18">
        <f>VLOOKUP(A4832,[3]data1683177749303!$A$2:$J$6448,10,0)</f>
        <v>0</v>
      </c>
    </row>
    <row r="4833" spans="1:13" ht="15.75" outlineLevel="1">
      <c r="A4833" s="10">
        <v>1815730215</v>
      </c>
      <c r="B4833" s="11">
        <v>215</v>
      </c>
      <c r="C4833" s="19">
        <v>815730</v>
      </c>
      <c r="D4833" s="13">
        <v>1</v>
      </c>
      <c r="E4833" s="136" t="s">
        <v>3154</v>
      </c>
      <c r="F4833" s="15" t="s">
        <v>503</v>
      </c>
      <c r="G4833" s="137" t="s">
        <v>3154</v>
      </c>
      <c r="H4833" s="13" t="s">
        <v>20</v>
      </c>
      <c r="I4833" s="126" t="s">
        <v>3154</v>
      </c>
      <c r="J4833" s="126" t="s">
        <v>3154</v>
      </c>
      <c r="K4833" s="17">
        <f>VLOOKUP(A4833,[4]גיליון1!$A$1574:$P$7681,10,0)</f>
        <v>0</v>
      </c>
      <c r="L4833" s="17">
        <f>VLOOKUP(A4833,'[2]2023'!$A$9:$I$7853,9,0)</f>
        <v>0</v>
      </c>
      <c r="M4833" s="18">
        <f>VLOOKUP(A4833,[3]data1683177749303!$A$2:$J$6448,10,0)</f>
        <v>0</v>
      </c>
    </row>
    <row r="4834" spans="1:13" ht="15.75" outlineLevel="1">
      <c r="A4834" s="10">
        <v>1815730216</v>
      </c>
      <c r="B4834" s="11">
        <v>216</v>
      </c>
      <c r="C4834" s="19">
        <v>815730</v>
      </c>
      <c r="D4834" s="13">
        <v>1</v>
      </c>
      <c r="E4834" s="136" t="s">
        <v>3154</v>
      </c>
      <c r="F4834" s="15" t="s">
        <v>2271</v>
      </c>
      <c r="G4834" s="137" t="s">
        <v>3154</v>
      </c>
      <c r="H4834" s="13" t="s">
        <v>20</v>
      </c>
      <c r="I4834" s="16">
        <f>K4834/L4834-1</f>
        <v>0</v>
      </c>
      <c r="J4834" s="126" t="s">
        <v>3154</v>
      </c>
      <c r="K4834" s="17">
        <f>VLOOKUP(A4834,[4]גיליון1!$A$1574:$P$7681,10,0)</f>
        <v>20000</v>
      </c>
      <c r="L4834" s="17">
        <f>VLOOKUP(A4834,'[2]2023'!$A$9:$I$7853,9,0)</f>
        <v>20000</v>
      </c>
      <c r="M4834" s="18">
        <f>VLOOKUP(A4834,[3]data1683177749303!$A$2:$J$6448,10,0)</f>
        <v>0</v>
      </c>
    </row>
    <row r="4835" spans="1:13" ht="15.75" outlineLevel="1">
      <c r="A4835" s="10">
        <v>1815730250</v>
      </c>
      <c r="B4835" s="11">
        <v>250</v>
      </c>
      <c r="C4835" s="19">
        <v>815730</v>
      </c>
      <c r="D4835" s="13">
        <v>1</v>
      </c>
      <c r="E4835" s="136" t="s">
        <v>3154</v>
      </c>
      <c r="F4835" s="48" t="s">
        <v>2253</v>
      </c>
      <c r="G4835" s="165" t="s">
        <v>3154</v>
      </c>
      <c r="H4835" s="13" t="s">
        <v>20</v>
      </c>
      <c r="I4835" s="16">
        <f>K4835/L4835-1</f>
        <v>11.8005698005698</v>
      </c>
      <c r="J4835" s="126" t="s">
        <v>3154</v>
      </c>
      <c r="K4835" s="17">
        <f>VLOOKUP(A4835,[4]גיליון1!$A$1574:$P$7681,10,0)</f>
        <v>449300</v>
      </c>
      <c r="L4835" s="17">
        <f>VLOOKUP(A4835,'[2]2023'!$A$9:$I$7853,9,0)</f>
        <v>35100</v>
      </c>
      <c r="M4835" s="18">
        <f>VLOOKUP(A4835,[3]data1683177749303!$A$2:$J$6448,10,0)</f>
        <v>319607.92</v>
      </c>
    </row>
    <row r="4836" spans="1:13" ht="15.75" outlineLevel="1">
      <c r="A4836" s="10">
        <v>1815730261</v>
      </c>
      <c r="B4836" s="11">
        <v>261</v>
      </c>
      <c r="C4836" s="19">
        <v>815730</v>
      </c>
      <c r="D4836" s="13">
        <v>1</v>
      </c>
      <c r="E4836" s="136" t="s">
        <v>3154</v>
      </c>
      <c r="F4836" s="15" t="s">
        <v>607</v>
      </c>
      <c r="G4836" s="137" t="s">
        <v>3154</v>
      </c>
      <c r="H4836" s="13" t="s">
        <v>20</v>
      </c>
      <c r="I4836" s="126" t="s">
        <v>3154</v>
      </c>
      <c r="J4836" s="126" t="s">
        <v>3154</v>
      </c>
      <c r="K4836" s="17">
        <f>VLOOKUP(A4836,[4]גיליון1!$A$1574:$P$7681,10,0)</f>
        <v>0</v>
      </c>
      <c r="L4836" s="17">
        <f>VLOOKUP(A4836,'[2]2023'!$A$9:$I$7853,9,0)</f>
        <v>0</v>
      </c>
      <c r="M4836" s="18">
        <f>VLOOKUP(A4836,[3]data1683177749303!$A$2:$J$6448,10,0)</f>
        <v>0</v>
      </c>
    </row>
    <row r="4837" spans="1:13" ht="15.75" outlineLevel="1">
      <c r="A4837" s="10">
        <v>1815730262</v>
      </c>
      <c r="B4837" s="11">
        <v>262</v>
      </c>
      <c r="C4837" s="19">
        <v>815730</v>
      </c>
      <c r="D4837" s="13">
        <v>1</v>
      </c>
      <c r="E4837" s="136" t="s">
        <v>3154</v>
      </c>
      <c r="F4837" s="15" t="s">
        <v>2264</v>
      </c>
      <c r="G4837" s="137" t="s">
        <v>3154</v>
      </c>
      <c r="H4837" s="13" t="s">
        <v>20</v>
      </c>
      <c r="I4837" s="126" t="s">
        <v>3154</v>
      </c>
      <c r="J4837" s="126" t="s">
        <v>3154</v>
      </c>
      <c r="K4837" s="17">
        <f>VLOOKUP(A4837,[4]גיליון1!$A$1574:$P$7681,10,0)</f>
        <v>0</v>
      </c>
      <c r="L4837" s="17">
        <f>VLOOKUP(A4837,'[2]2023'!$A$9:$I$7853,9,0)</f>
        <v>0</v>
      </c>
      <c r="M4837" s="18">
        <f>VLOOKUP(A4837,[3]data1683177749303!$A$2:$J$6448,10,0)</f>
        <v>0</v>
      </c>
    </row>
    <row r="4838" spans="1:13" ht="15.75" outlineLevel="1">
      <c r="A4838" s="10">
        <v>1815730263</v>
      </c>
      <c r="B4838" s="11">
        <v>263</v>
      </c>
      <c r="C4838" s="19">
        <v>815730</v>
      </c>
      <c r="D4838" s="13">
        <v>1</v>
      </c>
      <c r="E4838" s="136" t="s">
        <v>3154</v>
      </c>
      <c r="F4838" s="15" t="s">
        <v>2137</v>
      </c>
      <c r="G4838" s="137" t="s">
        <v>3154</v>
      </c>
      <c r="H4838" s="13" t="s">
        <v>20</v>
      </c>
      <c r="I4838" s="126" t="s">
        <v>3154</v>
      </c>
      <c r="J4838" s="126" t="s">
        <v>3154</v>
      </c>
      <c r="K4838" s="17">
        <f>VLOOKUP(A4838,[4]גיליון1!$A$1574:$P$7681,10,0)</f>
        <v>0</v>
      </c>
      <c r="L4838" s="17">
        <f>VLOOKUP(A4838,'[2]2023'!$A$9:$I$7853,9,0)</f>
        <v>0</v>
      </c>
      <c r="M4838" s="18">
        <f>VLOOKUP(A4838,[3]data1683177749303!$A$2:$J$6448,10,0)</f>
        <v>5803</v>
      </c>
    </row>
    <row r="4839" spans="1:13" ht="15.75" outlineLevel="1">
      <c r="A4839" s="10">
        <v>1815730400</v>
      </c>
      <c r="B4839" s="11">
        <v>400</v>
      </c>
      <c r="C4839" s="19">
        <v>815730</v>
      </c>
      <c r="D4839" s="13">
        <v>1</v>
      </c>
      <c r="E4839" s="136" t="s">
        <v>3154</v>
      </c>
      <c r="F4839" s="15" t="s">
        <v>29</v>
      </c>
      <c r="G4839" s="137" t="s">
        <v>3154</v>
      </c>
      <c r="H4839" s="13" t="s">
        <v>11</v>
      </c>
      <c r="I4839" s="126" t="s">
        <v>3154</v>
      </c>
      <c r="J4839" s="126" t="s">
        <v>3154</v>
      </c>
      <c r="K4839" s="17">
        <f>VLOOKUP(A4839,[4]גיליון1!$A$1574:$P$7681,10,0)</f>
        <v>0</v>
      </c>
      <c r="L4839" s="17">
        <f>VLOOKUP(A4839,'[2]2023'!$A$9:$I$7853,9,0)</f>
        <v>0</v>
      </c>
      <c r="M4839" s="140" t="s">
        <v>3154</v>
      </c>
    </row>
    <row r="4840" spans="1:13" ht="15.75" outlineLevel="1">
      <c r="A4840" s="10">
        <v>1815730411</v>
      </c>
      <c r="B4840" s="11">
        <v>411</v>
      </c>
      <c r="C4840" s="19">
        <v>815730</v>
      </c>
      <c r="D4840" s="13">
        <v>1</v>
      </c>
      <c r="E4840" s="136" t="s">
        <v>3154</v>
      </c>
      <c r="F4840" s="15" t="s">
        <v>2083</v>
      </c>
      <c r="G4840" s="137" t="s">
        <v>3154</v>
      </c>
      <c r="H4840" s="13" t="s">
        <v>31</v>
      </c>
      <c r="I4840" s="126" t="s">
        <v>3154</v>
      </c>
      <c r="J4840" s="126" t="s">
        <v>3154</v>
      </c>
      <c r="K4840" s="17">
        <f>VLOOKUP(A4840,[4]גיליון1!$A$1574:$P$7681,10,0)</f>
        <v>0</v>
      </c>
      <c r="L4840" s="17">
        <f>VLOOKUP(A4840,'[2]2023'!$A$9:$I$7853,9,0)</f>
        <v>0</v>
      </c>
      <c r="M4840" s="18">
        <f>VLOOKUP(A4840,[3]data1683177749303!$A$2:$J$6448,10,0)</f>
        <v>0</v>
      </c>
    </row>
    <row r="4841" spans="1:13" ht="15.75" outlineLevel="1">
      <c r="A4841" s="10">
        <v>1815730420</v>
      </c>
      <c r="B4841" s="11">
        <v>420</v>
      </c>
      <c r="C4841" s="19">
        <v>815730</v>
      </c>
      <c r="D4841" s="13">
        <v>1</v>
      </c>
      <c r="E4841" s="136" t="s">
        <v>3154</v>
      </c>
      <c r="F4841" s="15" t="s">
        <v>33</v>
      </c>
      <c r="G4841" s="137" t="s">
        <v>3154</v>
      </c>
      <c r="H4841" s="13" t="s">
        <v>34</v>
      </c>
      <c r="I4841" s="16">
        <f>K4841/L4841-1</f>
        <v>0</v>
      </c>
      <c r="J4841" s="126" t="s">
        <v>3154</v>
      </c>
      <c r="K4841" s="17">
        <f>VLOOKUP(A4841,[4]גיליון1!$A$1574:$P$7681,10,0)</f>
        <v>15000</v>
      </c>
      <c r="L4841" s="17">
        <f>VLOOKUP(A4841,'[2]2023'!$A$9:$I$7853,9,0)</f>
        <v>15000</v>
      </c>
      <c r="M4841" s="18">
        <f>VLOOKUP(A4841,[3]data1683177749303!$A$2:$J$6448,10,0)</f>
        <v>13169.47</v>
      </c>
    </row>
    <row r="4842" spans="1:13" ht="15.75" outlineLevel="1">
      <c r="A4842" s="10">
        <v>1815730423</v>
      </c>
      <c r="B4842" s="11">
        <v>423</v>
      </c>
      <c r="C4842" s="19">
        <v>815730</v>
      </c>
      <c r="D4842" s="13">
        <v>1</v>
      </c>
      <c r="E4842" s="136" t="s">
        <v>3154</v>
      </c>
      <c r="F4842" s="15" t="s">
        <v>35</v>
      </c>
      <c r="G4842" s="137" t="s">
        <v>3154</v>
      </c>
      <c r="H4842" s="13" t="s">
        <v>31</v>
      </c>
      <c r="I4842" s="16">
        <f>K4842/L4842-1</f>
        <v>-6.25E-2</v>
      </c>
      <c r="J4842" s="126" t="s">
        <v>3154</v>
      </c>
      <c r="K4842" s="17">
        <f>VLOOKUP(A4842,[4]גיליון1!$A$1574:$P$7681,10,0)</f>
        <v>45000</v>
      </c>
      <c r="L4842" s="17">
        <f>VLOOKUP(A4842,'[2]2023'!$A$9:$I$7853,9,0)</f>
        <v>48000</v>
      </c>
      <c r="M4842" s="18">
        <f>VLOOKUP(A4842,[3]data1683177749303!$A$2:$J$6448,10,0)</f>
        <v>48000</v>
      </c>
    </row>
    <row r="4843" spans="1:13" ht="15.75" outlineLevel="1">
      <c r="A4843" s="10">
        <v>1815730431</v>
      </c>
      <c r="B4843" s="11">
        <v>431</v>
      </c>
      <c r="C4843" s="19">
        <v>815730</v>
      </c>
      <c r="D4843" s="13">
        <v>1</v>
      </c>
      <c r="E4843" s="136" t="s">
        <v>3154</v>
      </c>
      <c r="F4843" s="15" t="s">
        <v>36</v>
      </c>
      <c r="G4843" s="137" t="s">
        <v>3154</v>
      </c>
      <c r="H4843" s="13" t="s">
        <v>31</v>
      </c>
      <c r="I4843" s="16">
        <f>K4843/L4843-1</f>
        <v>2.5104602510460206E-2</v>
      </c>
      <c r="J4843" s="126" t="s">
        <v>3154</v>
      </c>
      <c r="K4843" s="17">
        <f>VLOOKUP(A4843,[4]גיליון1!$A$1574:$P$7681,10,0)</f>
        <v>147000</v>
      </c>
      <c r="L4843" s="17">
        <f>VLOOKUP(A4843,'[2]2023'!$A$9:$I$7853,9,0)</f>
        <v>143400</v>
      </c>
      <c r="M4843" s="18">
        <f>VLOOKUP(A4843,[3]data1683177749303!$A$2:$J$6448,10,0)</f>
        <v>145213</v>
      </c>
    </row>
    <row r="4844" spans="1:13" ht="15.75" outlineLevel="1">
      <c r="A4844" s="10">
        <v>1815730432</v>
      </c>
      <c r="B4844" s="11">
        <v>432</v>
      </c>
      <c r="C4844" s="19">
        <v>815730</v>
      </c>
      <c r="D4844" s="13">
        <v>1</v>
      </c>
      <c r="E4844" s="136" t="s">
        <v>3154</v>
      </c>
      <c r="F4844" s="15" t="s">
        <v>37</v>
      </c>
      <c r="G4844" s="137" t="s">
        <v>3154</v>
      </c>
      <c r="H4844" s="13" t="s">
        <v>31</v>
      </c>
      <c r="I4844" s="16">
        <f>K4844/L4844-1</f>
        <v>2.528089887640439E-2</v>
      </c>
      <c r="J4844" s="126" t="s">
        <v>3154</v>
      </c>
      <c r="K4844" s="17">
        <f>VLOOKUP(A4844,[4]גיליון1!$A$1574:$P$7681,10,0)</f>
        <v>36500</v>
      </c>
      <c r="L4844" s="17">
        <f>VLOOKUP(A4844,'[2]2023'!$A$9:$I$7853,9,0)</f>
        <v>35600</v>
      </c>
      <c r="M4844" s="18">
        <f>VLOOKUP(A4844,[3]data1683177749303!$A$2:$J$6448,10,0)</f>
        <v>35976</v>
      </c>
    </row>
    <row r="4845" spans="1:13" ht="15.75" outlineLevel="1">
      <c r="A4845" s="10">
        <v>1815730433</v>
      </c>
      <c r="B4845" s="11">
        <v>433</v>
      </c>
      <c r="C4845" s="19">
        <v>815730</v>
      </c>
      <c r="D4845" s="13">
        <v>1</v>
      </c>
      <c r="E4845" s="136" t="s">
        <v>3154</v>
      </c>
      <c r="F4845" s="15" t="s">
        <v>38</v>
      </c>
      <c r="G4845" s="137" t="s">
        <v>3154</v>
      </c>
      <c r="H4845" s="13" t="s">
        <v>34</v>
      </c>
      <c r="I4845" s="126" t="s">
        <v>3154</v>
      </c>
      <c r="J4845" s="126" t="s">
        <v>3154</v>
      </c>
      <c r="K4845" s="17">
        <f>VLOOKUP(A4845,[4]גיליון1!$A$1574:$P$7681,10,0)</f>
        <v>0</v>
      </c>
      <c r="L4845" s="17">
        <f>VLOOKUP(A4845,'[2]2023'!$A$9:$I$7853,9,0)</f>
        <v>0</v>
      </c>
      <c r="M4845" s="18">
        <f>VLOOKUP(A4845,[3]data1683177749303!$A$2:$J$6448,10,0)</f>
        <v>0</v>
      </c>
    </row>
    <row r="4846" spans="1:13" ht="15.75" outlineLevel="1">
      <c r="A4846" s="10">
        <v>1815730434</v>
      </c>
      <c r="B4846" s="11">
        <v>434</v>
      </c>
      <c r="C4846" s="19">
        <v>815730</v>
      </c>
      <c r="D4846" s="13">
        <v>1</v>
      </c>
      <c r="E4846" s="136" t="s">
        <v>3154</v>
      </c>
      <c r="F4846" s="15" t="s">
        <v>39</v>
      </c>
      <c r="G4846" s="137" t="s">
        <v>3154</v>
      </c>
      <c r="H4846" s="13" t="s">
        <v>34</v>
      </c>
      <c r="I4846" s="126" t="s">
        <v>3154</v>
      </c>
      <c r="J4846" s="126" t="s">
        <v>3154</v>
      </c>
      <c r="K4846" s="17">
        <f>VLOOKUP(A4846,[4]גיליון1!$A$1574:$P$7681,10,0)</f>
        <v>0</v>
      </c>
      <c r="L4846" s="17">
        <f>VLOOKUP(A4846,'[2]2023'!$A$9:$I$7853,9,0)</f>
        <v>0</v>
      </c>
      <c r="M4846" s="18">
        <f>VLOOKUP(A4846,[3]data1683177749303!$A$2:$J$6448,10,0)</f>
        <v>0</v>
      </c>
    </row>
    <row r="4847" spans="1:13" ht="15.75" outlineLevel="1">
      <c r="A4847" s="10">
        <v>1815730437</v>
      </c>
      <c r="B4847" s="11">
        <v>437</v>
      </c>
      <c r="C4847" s="19">
        <v>815730</v>
      </c>
      <c r="D4847" s="13">
        <v>1</v>
      </c>
      <c r="E4847" s="136" t="s">
        <v>3154</v>
      </c>
      <c r="F4847" s="15" t="s">
        <v>42</v>
      </c>
      <c r="G4847" s="137" t="s">
        <v>3154</v>
      </c>
      <c r="H4847" s="13" t="s">
        <v>31</v>
      </c>
      <c r="I4847" s="16">
        <f>K4847/L4847-1</f>
        <v>-0.1071428571428571</v>
      </c>
      <c r="J4847" s="126" t="s">
        <v>3154</v>
      </c>
      <c r="K4847" s="17">
        <v>2500</v>
      </c>
      <c r="L4847" s="17">
        <f>VLOOKUP(A4847,'[2]2023'!$A$9:$I$7853,9,0)</f>
        <v>2800</v>
      </c>
      <c r="M4847" s="18">
        <f>VLOOKUP(A4847,[3]data1683177749303!$A$2:$J$6448,10,0)</f>
        <v>2442.96</v>
      </c>
    </row>
    <row r="4848" spans="1:13" ht="15.75" outlineLevel="1">
      <c r="A4848" s="10">
        <v>1815730441</v>
      </c>
      <c r="B4848" s="11">
        <v>441</v>
      </c>
      <c r="C4848" s="19">
        <v>815730</v>
      </c>
      <c r="D4848" s="13">
        <v>1</v>
      </c>
      <c r="E4848" s="136" t="s">
        <v>3154</v>
      </c>
      <c r="F4848" s="15" t="s">
        <v>45</v>
      </c>
      <c r="G4848" s="137" t="s">
        <v>3154</v>
      </c>
      <c r="H4848" s="13" t="s">
        <v>31</v>
      </c>
      <c r="I4848" s="126" t="s">
        <v>3154</v>
      </c>
      <c r="J4848" s="126" t="s">
        <v>3154</v>
      </c>
      <c r="K4848" s="17">
        <f>VLOOKUP(A4848,[4]גיליון1!$A$1574:$P$7681,10,0)</f>
        <v>0</v>
      </c>
      <c r="L4848" s="17">
        <f>VLOOKUP(A4848,'[2]2023'!$A$9:$I$7853,9,0)</f>
        <v>0</v>
      </c>
      <c r="M4848" s="18">
        <f>VLOOKUP(A4848,[3]data1683177749303!$A$2:$J$6448,10,0)</f>
        <v>0</v>
      </c>
    </row>
    <row r="4849" spans="1:13" ht="15.75" outlineLevel="1">
      <c r="A4849" s="10">
        <v>1815730450</v>
      </c>
      <c r="B4849" s="11">
        <v>450</v>
      </c>
      <c r="C4849" s="19">
        <v>815730</v>
      </c>
      <c r="D4849" s="13">
        <v>1</v>
      </c>
      <c r="E4849" s="136" t="s">
        <v>3154</v>
      </c>
      <c r="F4849" s="15" t="s">
        <v>1483</v>
      </c>
      <c r="G4849" s="137" t="s">
        <v>3154</v>
      </c>
      <c r="H4849" s="13" t="s">
        <v>34</v>
      </c>
      <c r="I4849" s="16">
        <f>K4849/L4849-1</f>
        <v>-9.9999999999999978E-2</v>
      </c>
      <c r="J4849" s="126" t="s">
        <v>3154</v>
      </c>
      <c r="K4849" s="17">
        <f>VLOOKUP(A4849,[4]גיליון1!$A$1574:$P$7681,10,0)</f>
        <v>11700</v>
      </c>
      <c r="L4849" s="17">
        <f>VLOOKUP(A4849,'[2]2023'!$A$9:$I$7853,9,0)</f>
        <v>13000</v>
      </c>
      <c r="M4849" s="18">
        <f>VLOOKUP(A4849,[3]data1683177749303!$A$2:$J$6448,10,0)</f>
        <v>13083</v>
      </c>
    </row>
    <row r="4850" spans="1:13" ht="15.75" outlineLevel="1">
      <c r="A4850" s="10">
        <v>1815730470</v>
      </c>
      <c r="B4850" s="11">
        <v>470</v>
      </c>
      <c r="C4850" s="19">
        <v>815730</v>
      </c>
      <c r="D4850" s="13">
        <v>1</v>
      </c>
      <c r="E4850" s="136" t="s">
        <v>3154</v>
      </c>
      <c r="F4850" s="15" t="s">
        <v>48</v>
      </c>
      <c r="G4850" s="137" t="s">
        <v>3154</v>
      </c>
      <c r="H4850" s="13" t="s">
        <v>34</v>
      </c>
      <c r="I4850" s="126" t="s">
        <v>3154</v>
      </c>
      <c r="J4850" s="126" t="s">
        <v>3154</v>
      </c>
      <c r="K4850" s="17">
        <f>VLOOKUP(A4850,[4]גיליון1!$A$1574:$P$7681,10,0)</f>
        <v>0</v>
      </c>
      <c r="L4850" s="17">
        <f>VLOOKUP(A4850,'[2]2023'!$A$9:$I$7853,9,0)</f>
        <v>0</v>
      </c>
      <c r="M4850" s="18">
        <f>VLOOKUP(A4850,[3]data1683177749303!$A$2:$J$6448,10,0)</f>
        <v>0</v>
      </c>
    </row>
    <row r="4851" spans="1:13" ht="15.75" outlineLevel="1">
      <c r="A4851" s="10">
        <v>1815730471</v>
      </c>
      <c r="B4851" s="11">
        <v>471</v>
      </c>
      <c r="C4851" s="19">
        <v>815730</v>
      </c>
      <c r="D4851" s="13">
        <v>1</v>
      </c>
      <c r="E4851" s="136" t="s">
        <v>3154</v>
      </c>
      <c r="F4851" s="15" t="s">
        <v>87</v>
      </c>
      <c r="G4851" s="137" t="s">
        <v>3154</v>
      </c>
      <c r="H4851" s="13" t="s">
        <v>34</v>
      </c>
      <c r="I4851" s="126" t="s">
        <v>3154</v>
      </c>
      <c r="J4851" s="126" t="s">
        <v>3154</v>
      </c>
      <c r="K4851" s="17">
        <f>VLOOKUP(A4851,[4]גיליון1!$A$1574:$P$7681,10,0)</f>
        <v>0</v>
      </c>
      <c r="L4851" s="17">
        <f>VLOOKUP(A4851,'[2]2023'!$A$9:$I$7853,9,0)</f>
        <v>0</v>
      </c>
      <c r="M4851" s="18">
        <f>VLOOKUP(A4851,[3]data1683177749303!$A$2:$J$6448,10,0)</f>
        <v>0</v>
      </c>
    </row>
    <row r="4852" spans="1:13" ht="15.75" outlineLevel="1">
      <c r="A4852" s="10">
        <v>1815730500</v>
      </c>
      <c r="B4852" s="11">
        <v>500</v>
      </c>
      <c r="C4852" s="19">
        <v>815730</v>
      </c>
      <c r="D4852" s="13">
        <v>1</v>
      </c>
      <c r="E4852" s="136" t="s">
        <v>3154</v>
      </c>
      <c r="F4852" s="15" t="s">
        <v>51</v>
      </c>
      <c r="G4852" s="137" t="s">
        <v>3154</v>
      </c>
      <c r="H4852" s="13" t="s">
        <v>11</v>
      </c>
      <c r="I4852" s="126" t="s">
        <v>3154</v>
      </c>
      <c r="J4852" s="126" t="s">
        <v>3154</v>
      </c>
      <c r="K4852" s="17">
        <f>VLOOKUP(A4852,[4]גיליון1!$A$1574:$P$7681,10,0)</f>
        <v>0</v>
      </c>
      <c r="L4852" s="17">
        <f>VLOOKUP(A4852,'[2]2023'!$A$9:$I$7853,9,0)</f>
        <v>0</v>
      </c>
      <c r="M4852" s="140" t="s">
        <v>3154</v>
      </c>
    </row>
    <row r="4853" spans="1:13" ht="15.75" outlineLevel="1">
      <c r="A4853" s="10">
        <v>1815730511</v>
      </c>
      <c r="B4853" s="11">
        <v>511</v>
      </c>
      <c r="C4853" s="19">
        <v>815730</v>
      </c>
      <c r="D4853" s="13">
        <v>1</v>
      </c>
      <c r="E4853" s="136" t="s">
        <v>3154</v>
      </c>
      <c r="F4853" s="15" t="s">
        <v>88</v>
      </c>
      <c r="G4853" s="137" t="s">
        <v>3154</v>
      </c>
      <c r="H4853" s="13" t="s">
        <v>34</v>
      </c>
      <c r="I4853" s="16">
        <f>K4853/L4853-1</f>
        <v>-9.9999999999999978E-2</v>
      </c>
      <c r="J4853" s="126" t="s">
        <v>3154</v>
      </c>
      <c r="K4853" s="17">
        <f>VLOOKUP(A4853,[4]גיליון1!$A$1574:$P$7681,10,0)</f>
        <v>11700</v>
      </c>
      <c r="L4853" s="17">
        <f>VLOOKUP(A4853,'[2]2023'!$A$9:$I$7853,9,0)</f>
        <v>13000</v>
      </c>
      <c r="M4853" s="18">
        <f>VLOOKUP(A4853,[3]data1683177749303!$A$2:$J$6448,10,0)</f>
        <v>11006.07</v>
      </c>
    </row>
    <row r="4854" spans="1:13" ht="15.75" outlineLevel="1">
      <c r="A4854" s="10">
        <v>1815730512</v>
      </c>
      <c r="B4854" s="11">
        <v>512</v>
      </c>
      <c r="C4854" s="19">
        <v>815730</v>
      </c>
      <c r="D4854" s="13">
        <v>1</v>
      </c>
      <c r="E4854" s="136" t="s">
        <v>3154</v>
      </c>
      <c r="F4854" s="15" t="s">
        <v>89</v>
      </c>
      <c r="G4854" s="137" t="s">
        <v>3154</v>
      </c>
      <c r="H4854" s="13" t="s">
        <v>34</v>
      </c>
      <c r="I4854" s="126" t="s">
        <v>3154</v>
      </c>
      <c r="J4854" s="126" t="s">
        <v>3154</v>
      </c>
      <c r="K4854" s="17">
        <f>VLOOKUP(A4854,[4]גיליון1!$A$1574:$P$7681,10,0)</f>
        <v>0</v>
      </c>
      <c r="L4854" s="17">
        <f>VLOOKUP(A4854,'[2]2023'!$A$9:$I$7853,9,0)</f>
        <v>0</v>
      </c>
      <c r="M4854" s="18">
        <f>VLOOKUP(A4854,[3]data1683177749303!$A$2:$J$6448,10,0)</f>
        <v>0</v>
      </c>
    </row>
    <row r="4855" spans="1:13" ht="15.75" outlineLevel="1">
      <c r="A4855" s="10">
        <v>1815730517</v>
      </c>
      <c r="B4855" s="11">
        <v>517</v>
      </c>
      <c r="C4855" s="19">
        <v>815730</v>
      </c>
      <c r="D4855" s="13">
        <v>1</v>
      </c>
      <c r="E4855" s="136" t="s">
        <v>3154</v>
      </c>
      <c r="F4855" s="15" t="s">
        <v>2089</v>
      </c>
      <c r="G4855" s="137" t="s">
        <v>3154</v>
      </c>
      <c r="H4855" s="13" t="s">
        <v>34</v>
      </c>
      <c r="I4855" s="126" t="s">
        <v>3154</v>
      </c>
      <c r="J4855" s="126" t="s">
        <v>3154</v>
      </c>
      <c r="K4855" s="17">
        <f>VLOOKUP(A4855,[4]גיליון1!$A$1574:$P$7681,10,0)</f>
        <v>0</v>
      </c>
      <c r="L4855" s="17">
        <f>VLOOKUP(A4855,'[2]2023'!$A$9:$I$7853,9,0)</f>
        <v>0</v>
      </c>
      <c r="M4855" s="18">
        <f>VLOOKUP(A4855,[3]data1683177749303!$A$2:$J$6448,10,0)</f>
        <v>0</v>
      </c>
    </row>
    <row r="4856" spans="1:13" ht="15.75" outlineLevel="1">
      <c r="A4856" s="10">
        <v>1815730522</v>
      </c>
      <c r="B4856" s="11">
        <v>522</v>
      </c>
      <c r="C4856" s="19">
        <v>815730</v>
      </c>
      <c r="D4856" s="13">
        <v>1</v>
      </c>
      <c r="E4856" s="136" t="s">
        <v>3154</v>
      </c>
      <c r="F4856" s="15" t="s">
        <v>755</v>
      </c>
      <c r="G4856" s="137" t="s">
        <v>3154</v>
      </c>
      <c r="H4856" s="13" t="s">
        <v>34</v>
      </c>
      <c r="I4856" s="126" t="s">
        <v>3154</v>
      </c>
      <c r="J4856" s="126" t="s">
        <v>3154</v>
      </c>
      <c r="K4856" s="17">
        <f>VLOOKUP(A4856,[4]גיליון1!$A$1574:$P$7681,10,0)</f>
        <v>0</v>
      </c>
      <c r="L4856" s="17">
        <f>VLOOKUP(A4856,'[2]2023'!$A$9:$I$7853,9,0)</f>
        <v>0</v>
      </c>
      <c r="M4856" s="18">
        <f>VLOOKUP(A4856,[3]data1683177749303!$A$2:$J$6448,10,0)</f>
        <v>0</v>
      </c>
    </row>
    <row r="4857" spans="1:13" ht="15.75" outlineLevel="1">
      <c r="A4857" s="10">
        <v>1815730530</v>
      </c>
      <c r="B4857" s="11">
        <v>530</v>
      </c>
      <c r="C4857" s="19">
        <v>815730</v>
      </c>
      <c r="D4857" s="13">
        <v>1</v>
      </c>
      <c r="E4857" s="136" t="s">
        <v>3154</v>
      </c>
      <c r="F4857" s="15" t="s">
        <v>1591</v>
      </c>
      <c r="G4857" s="137" t="s">
        <v>3154</v>
      </c>
      <c r="H4857" s="13" t="s">
        <v>31</v>
      </c>
      <c r="I4857" s="126" t="s">
        <v>3154</v>
      </c>
      <c r="J4857" s="126" t="s">
        <v>3154</v>
      </c>
      <c r="K4857" s="17">
        <f>VLOOKUP(A4857,[4]גיליון1!$A$1574:$P$7681,10,0)</f>
        <v>0</v>
      </c>
      <c r="L4857" s="17">
        <f>VLOOKUP(A4857,'[2]2023'!$A$9:$I$7853,9,0)</f>
        <v>0</v>
      </c>
      <c r="M4857" s="18">
        <f>VLOOKUP(A4857,[3]data1683177749303!$A$2:$J$6448,10,0)</f>
        <v>0</v>
      </c>
    </row>
    <row r="4858" spans="1:13" ht="15.75" outlineLevel="1">
      <c r="A4858" s="10">
        <v>1815730540</v>
      </c>
      <c r="B4858" s="11">
        <v>540</v>
      </c>
      <c r="C4858" s="19">
        <v>815730</v>
      </c>
      <c r="D4858" s="13">
        <v>1</v>
      </c>
      <c r="E4858" s="136" t="s">
        <v>3154</v>
      </c>
      <c r="F4858" s="15" t="s">
        <v>53</v>
      </c>
      <c r="G4858" s="137" t="s">
        <v>3154</v>
      </c>
      <c r="H4858" s="13" t="s">
        <v>34</v>
      </c>
      <c r="I4858" s="126" t="s">
        <v>3154</v>
      </c>
      <c r="J4858" s="126" t="s">
        <v>3154</v>
      </c>
      <c r="K4858" s="17">
        <f>VLOOKUP(A4858,[4]גיליון1!$A$1574:$P$7681,10,0)</f>
        <v>0</v>
      </c>
      <c r="L4858" s="17">
        <f>VLOOKUP(A4858,'[2]2023'!$A$9:$I$7853,9,0)</f>
        <v>0</v>
      </c>
      <c r="M4858" s="18">
        <f>VLOOKUP(A4858,[3]data1683177749303!$A$2:$J$6448,10,0)</f>
        <v>0</v>
      </c>
    </row>
    <row r="4859" spans="1:13" ht="15.75" outlineLevel="1">
      <c r="A4859" s="10">
        <v>1815730544</v>
      </c>
      <c r="B4859" s="11">
        <v>544</v>
      </c>
      <c r="C4859" s="19">
        <v>815730</v>
      </c>
      <c r="D4859" s="13">
        <v>1</v>
      </c>
      <c r="E4859" s="136" t="s">
        <v>3154</v>
      </c>
      <c r="F4859" s="15" t="s">
        <v>56</v>
      </c>
      <c r="G4859" s="137" t="s">
        <v>3154</v>
      </c>
      <c r="H4859" s="13" t="s">
        <v>31</v>
      </c>
      <c r="I4859" s="126" t="s">
        <v>3154</v>
      </c>
      <c r="J4859" s="126" t="s">
        <v>3154</v>
      </c>
      <c r="K4859" s="17">
        <f>VLOOKUP(A4859,[4]גיליון1!$A$1574:$P$7681,10,0)</f>
        <v>0</v>
      </c>
      <c r="L4859" s="17">
        <f>VLOOKUP(A4859,'[2]2023'!$A$9:$I$7853,9,0)</f>
        <v>0</v>
      </c>
      <c r="M4859" s="18">
        <f>VLOOKUP(A4859,[3]data1683177749303!$A$2:$J$6448,10,0)</f>
        <v>0</v>
      </c>
    </row>
    <row r="4860" spans="1:13" ht="15.75" outlineLevel="1">
      <c r="A4860" s="10">
        <v>1815730562</v>
      </c>
      <c r="B4860" s="11">
        <v>562</v>
      </c>
      <c r="C4860" s="19">
        <v>815730</v>
      </c>
      <c r="D4860" s="13">
        <v>1</v>
      </c>
      <c r="E4860" s="136" t="s">
        <v>3154</v>
      </c>
      <c r="F4860" s="15" t="s">
        <v>60</v>
      </c>
      <c r="G4860" s="137" t="s">
        <v>3154</v>
      </c>
      <c r="H4860" s="13" t="s">
        <v>34</v>
      </c>
      <c r="I4860" s="126" t="s">
        <v>3154</v>
      </c>
      <c r="J4860" s="126" t="s">
        <v>3154</v>
      </c>
      <c r="K4860" s="17">
        <f>VLOOKUP(A4860,[4]גיליון1!$A$1574:$P$7681,10,0)</f>
        <v>0</v>
      </c>
      <c r="L4860" s="17">
        <f>VLOOKUP(A4860,'[2]2023'!$A$9:$I$7853,9,0)</f>
        <v>0</v>
      </c>
      <c r="M4860" s="18">
        <f>VLOOKUP(A4860,[3]data1683177749303!$A$2:$J$6448,10,0)</f>
        <v>0</v>
      </c>
    </row>
    <row r="4861" spans="1:13" ht="15.75" outlineLevel="1">
      <c r="A4861" s="10">
        <v>1815730583</v>
      </c>
      <c r="B4861" s="11">
        <v>583</v>
      </c>
      <c r="C4861" s="19">
        <v>815730</v>
      </c>
      <c r="D4861" s="13">
        <v>1</v>
      </c>
      <c r="E4861" s="136" t="s">
        <v>3154</v>
      </c>
      <c r="F4861" s="15" t="s">
        <v>2255</v>
      </c>
      <c r="G4861" s="137" t="s">
        <v>3154</v>
      </c>
      <c r="H4861" s="13" t="s">
        <v>31</v>
      </c>
      <c r="I4861" s="126" t="s">
        <v>3154</v>
      </c>
      <c r="J4861" s="126" t="s">
        <v>3154</v>
      </c>
      <c r="K4861" s="17">
        <f>VLOOKUP(A4861,[4]גיליון1!$A$1574:$P$7681,10,0)</f>
        <v>0</v>
      </c>
      <c r="L4861" s="17">
        <f>VLOOKUP(A4861,'[2]2023'!$A$9:$I$7853,9,0)</f>
        <v>0</v>
      </c>
      <c r="M4861" s="18">
        <f>VLOOKUP(A4861,[3]data1683177749303!$A$2:$J$6448,10,0)</f>
        <v>0</v>
      </c>
    </row>
    <row r="4862" spans="1:13" ht="15.75" outlineLevel="1">
      <c r="A4862" s="10">
        <v>1815730584</v>
      </c>
      <c r="B4862" s="11">
        <v>584</v>
      </c>
      <c r="C4862" s="19">
        <v>815730</v>
      </c>
      <c r="D4862" s="13">
        <v>1</v>
      </c>
      <c r="E4862" s="136" t="s">
        <v>3154</v>
      </c>
      <c r="F4862" s="15" t="s">
        <v>698</v>
      </c>
      <c r="G4862" s="137" t="s">
        <v>3154</v>
      </c>
      <c r="H4862" s="13" t="s">
        <v>31</v>
      </c>
      <c r="I4862" s="126" t="s">
        <v>3154</v>
      </c>
      <c r="J4862" s="126" t="s">
        <v>3154</v>
      </c>
      <c r="K4862" s="17">
        <f>VLOOKUP(A4862,[4]גיליון1!$A$1574:$P$7681,10,0)</f>
        <v>0</v>
      </c>
      <c r="L4862" s="17">
        <f>VLOOKUP(A4862,'[2]2023'!$A$9:$I$7853,9,0)</f>
        <v>0</v>
      </c>
      <c r="M4862" s="18">
        <f>VLOOKUP(A4862,[3]data1683177749303!$A$2:$J$6448,10,0)</f>
        <v>0</v>
      </c>
    </row>
    <row r="4863" spans="1:13" ht="15.75" outlineLevel="1">
      <c r="A4863" s="10">
        <v>1815730585</v>
      </c>
      <c r="B4863" s="11">
        <v>585</v>
      </c>
      <c r="C4863" s="19">
        <v>815730</v>
      </c>
      <c r="D4863" s="13">
        <v>1</v>
      </c>
      <c r="E4863" s="136" t="s">
        <v>3154</v>
      </c>
      <c r="F4863" s="15" t="s">
        <v>2256</v>
      </c>
      <c r="G4863" s="137" t="s">
        <v>3154</v>
      </c>
      <c r="H4863" s="13" t="s">
        <v>31</v>
      </c>
      <c r="I4863" s="126" t="s">
        <v>3154</v>
      </c>
      <c r="J4863" s="126" t="s">
        <v>3154</v>
      </c>
      <c r="K4863" s="17">
        <f>VLOOKUP(A4863,[4]גיליון1!$A$1574:$P$7681,10,0)</f>
        <v>0</v>
      </c>
      <c r="L4863" s="17">
        <f>VLOOKUP(A4863,'[2]2023'!$A$9:$I$7853,9,0)</f>
        <v>0</v>
      </c>
      <c r="M4863" s="18">
        <f>VLOOKUP(A4863,[3]data1683177749303!$A$2:$J$6448,10,0)</f>
        <v>0</v>
      </c>
    </row>
    <row r="4864" spans="1:13" ht="15.75" outlineLevel="1">
      <c r="A4864" s="10">
        <v>1815730700</v>
      </c>
      <c r="B4864" s="11">
        <v>700</v>
      </c>
      <c r="C4864" s="19">
        <v>815730</v>
      </c>
      <c r="D4864" s="13">
        <v>1</v>
      </c>
      <c r="E4864" s="136" t="s">
        <v>3154</v>
      </c>
      <c r="F4864" s="15" t="s">
        <v>61</v>
      </c>
      <c r="G4864" s="137" t="s">
        <v>3154</v>
      </c>
      <c r="H4864" s="13" t="s">
        <v>11</v>
      </c>
      <c r="I4864" s="126" t="s">
        <v>3154</v>
      </c>
      <c r="J4864" s="126" t="s">
        <v>3154</v>
      </c>
      <c r="K4864" s="17">
        <f>VLOOKUP(A4864,[4]גיליון1!$A$1574:$P$7681,10,0)</f>
        <v>0</v>
      </c>
      <c r="L4864" s="17">
        <f>VLOOKUP(A4864,'[2]2023'!$A$9:$I$7853,9,0)</f>
        <v>0</v>
      </c>
      <c r="M4864" s="140" t="s">
        <v>3154</v>
      </c>
    </row>
    <row r="4865" spans="1:13" ht="15.75" outlineLevel="1">
      <c r="A4865" s="10">
        <v>1815730721</v>
      </c>
      <c r="B4865" s="11">
        <v>721</v>
      </c>
      <c r="C4865" s="19">
        <v>815730</v>
      </c>
      <c r="D4865" s="13">
        <v>1</v>
      </c>
      <c r="E4865" s="136" t="s">
        <v>3154</v>
      </c>
      <c r="F4865" s="15" t="s">
        <v>63</v>
      </c>
      <c r="G4865" s="137" t="s">
        <v>3154</v>
      </c>
      <c r="H4865" s="13" t="s">
        <v>34</v>
      </c>
      <c r="I4865" s="16">
        <f>K4865/L4865-1</f>
        <v>-0.22413793103448276</v>
      </c>
      <c r="J4865" s="126" t="s">
        <v>3154</v>
      </c>
      <c r="K4865" s="17">
        <f>VLOOKUP(A4865,[4]גיליון1!$A$1574:$P$7681,10,0)</f>
        <v>4500</v>
      </c>
      <c r="L4865" s="17">
        <f>VLOOKUP(A4865,'[2]2023'!$A$9:$I$7853,9,0)</f>
        <v>5800</v>
      </c>
      <c r="M4865" s="18">
        <f>VLOOKUP(A4865,[3]data1683177749303!$A$2:$J$6448,10,0)</f>
        <v>5501.61</v>
      </c>
    </row>
    <row r="4866" spans="1:13" ht="15.75" outlineLevel="1">
      <c r="A4866" s="10">
        <v>1815730722</v>
      </c>
      <c r="B4866" s="11">
        <v>722</v>
      </c>
      <c r="C4866" s="19">
        <v>815730</v>
      </c>
      <c r="D4866" s="13">
        <v>1</v>
      </c>
      <c r="E4866" s="136" t="s">
        <v>3154</v>
      </c>
      <c r="F4866" s="15" t="s">
        <v>64</v>
      </c>
      <c r="G4866" s="137" t="s">
        <v>3154</v>
      </c>
      <c r="H4866" s="13" t="s">
        <v>34</v>
      </c>
      <c r="I4866" s="126" t="s">
        <v>3154</v>
      </c>
      <c r="J4866" s="126" t="s">
        <v>3154</v>
      </c>
      <c r="K4866" s="17">
        <f>VLOOKUP(A4866,[4]גיליון1!$A$1574:$P$7681,10,0)</f>
        <v>0</v>
      </c>
      <c r="L4866" s="17">
        <f>VLOOKUP(A4866,'[2]2023'!$A$9:$I$7853,9,0)</f>
        <v>0</v>
      </c>
      <c r="M4866" s="18">
        <f>VLOOKUP(A4866,[3]data1683177749303!$A$2:$J$6448,10,0)</f>
        <v>0</v>
      </c>
    </row>
    <row r="4867" spans="1:13" ht="15.75" outlineLevel="1">
      <c r="A4867" s="10">
        <v>1815730723</v>
      </c>
      <c r="B4867" s="11">
        <v>723</v>
      </c>
      <c r="C4867" s="19">
        <v>815730</v>
      </c>
      <c r="D4867" s="13">
        <v>1</v>
      </c>
      <c r="E4867" s="136" t="s">
        <v>3154</v>
      </c>
      <c r="F4867" s="15" t="s">
        <v>1217</v>
      </c>
      <c r="G4867" s="137" t="s">
        <v>3154</v>
      </c>
      <c r="H4867" s="13" t="s">
        <v>34</v>
      </c>
      <c r="I4867" s="126" t="s">
        <v>3154</v>
      </c>
      <c r="J4867" s="126" t="s">
        <v>3154</v>
      </c>
      <c r="K4867" s="17">
        <f>VLOOKUP(A4867,[4]גיליון1!$A$1574:$P$7681,10,0)</f>
        <v>0</v>
      </c>
      <c r="L4867" s="17">
        <f>VLOOKUP(A4867,'[2]2023'!$A$9:$I$7853,9,0)</f>
        <v>0</v>
      </c>
      <c r="M4867" s="18">
        <f>VLOOKUP(A4867,[3]data1683177749303!$A$2:$J$6448,10,0)</f>
        <v>0</v>
      </c>
    </row>
    <row r="4868" spans="1:13" ht="15.75" outlineLevel="1">
      <c r="A4868" s="10">
        <v>1815730724</v>
      </c>
      <c r="B4868" s="11">
        <v>724</v>
      </c>
      <c r="C4868" s="19">
        <v>815730</v>
      </c>
      <c r="D4868" s="13">
        <v>1</v>
      </c>
      <c r="E4868" s="136" t="s">
        <v>3154</v>
      </c>
      <c r="F4868" s="15" t="s">
        <v>2257</v>
      </c>
      <c r="G4868" s="137" t="s">
        <v>3154</v>
      </c>
      <c r="H4868" s="13" t="s">
        <v>34</v>
      </c>
      <c r="I4868" s="126" t="s">
        <v>3154</v>
      </c>
      <c r="J4868" s="126" t="s">
        <v>3154</v>
      </c>
      <c r="K4868" s="17">
        <f>VLOOKUP(A4868,[4]גיליון1!$A$1574:$P$7681,10,0)</f>
        <v>0</v>
      </c>
      <c r="L4868" s="17">
        <f>VLOOKUP(A4868,'[2]2023'!$A$9:$I$7853,9,0)</f>
        <v>0</v>
      </c>
      <c r="M4868" s="18">
        <f>VLOOKUP(A4868,[3]data1683177749303!$A$2:$J$6448,10,0)</f>
        <v>0</v>
      </c>
    </row>
    <row r="4869" spans="1:13" ht="15.75" outlineLevel="1">
      <c r="A4869" s="10">
        <v>1815730742</v>
      </c>
      <c r="B4869" s="11">
        <v>742</v>
      </c>
      <c r="C4869" s="19">
        <v>815730</v>
      </c>
      <c r="D4869" s="13">
        <v>1</v>
      </c>
      <c r="E4869" s="136" t="s">
        <v>3154</v>
      </c>
      <c r="F4869" s="15" t="s">
        <v>65</v>
      </c>
      <c r="G4869" s="137" t="s">
        <v>3154</v>
      </c>
      <c r="H4869" s="13" t="s">
        <v>34</v>
      </c>
      <c r="I4869" s="16">
        <f>K4869/L4869-1</f>
        <v>-6.0799999999999965E-2</v>
      </c>
      <c r="J4869" s="126" t="s">
        <v>3154</v>
      </c>
      <c r="K4869" s="17">
        <v>58700</v>
      </c>
      <c r="L4869" s="17">
        <f>VLOOKUP(A4869,'[2]2023'!$A$9:$I$7853,9,0)</f>
        <v>62500</v>
      </c>
      <c r="M4869" s="18">
        <f>VLOOKUP(A4869,[3]data1683177749303!$A$2:$J$6448,10,0)</f>
        <v>64644</v>
      </c>
    </row>
    <row r="4870" spans="1:13" ht="15.75" outlineLevel="1">
      <c r="A4870" s="10">
        <v>1815730743</v>
      </c>
      <c r="B4870" s="11">
        <v>743</v>
      </c>
      <c r="C4870" s="19">
        <v>815730</v>
      </c>
      <c r="D4870" s="13">
        <v>1</v>
      </c>
      <c r="E4870" s="136" t="s">
        <v>3154</v>
      </c>
      <c r="F4870" s="15" t="s">
        <v>2272</v>
      </c>
      <c r="G4870" s="137" t="s">
        <v>3154</v>
      </c>
      <c r="H4870" s="13" t="s">
        <v>34</v>
      </c>
      <c r="I4870" s="126" t="s">
        <v>3154</v>
      </c>
      <c r="J4870" s="126" t="s">
        <v>3154</v>
      </c>
      <c r="K4870" s="17">
        <f>VLOOKUP(A4870,[4]גיליון1!$A$1574:$P$7681,10,0)</f>
        <v>0</v>
      </c>
      <c r="L4870" s="17">
        <f>VLOOKUP(A4870,'[2]2023'!$A$9:$I$7853,9,0)</f>
        <v>0</v>
      </c>
      <c r="M4870" s="18">
        <f>VLOOKUP(A4870,[3]data1683177749303!$A$2:$J$6448,10,0)</f>
        <v>0</v>
      </c>
    </row>
    <row r="4871" spans="1:13" ht="15.75" outlineLevel="1">
      <c r="A4871" s="10">
        <v>1815730744</v>
      </c>
      <c r="B4871" s="11">
        <v>744</v>
      </c>
      <c r="C4871" s="19">
        <v>815730</v>
      </c>
      <c r="D4871" s="13">
        <v>1</v>
      </c>
      <c r="E4871" s="136" t="s">
        <v>3154</v>
      </c>
      <c r="F4871" s="15" t="s">
        <v>2273</v>
      </c>
      <c r="G4871" s="137" t="s">
        <v>3154</v>
      </c>
      <c r="H4871" s="13" t="s">
        <v>34</v>
      </c>
      <c r="I4871" s="126" t="s">
        <v>3154</v>
      </c>
      <c r="J4871" s="126" t="s">
        <v>3154</v>
      </c>
      <c r="K4871" s="17">
        <f>VLOOKUP(A4871,[4]גיליון1!$A$1574:$P$7681,10,0)</f>
        <v>0</v>
      </c>
      <c r="L4871" s="17">
        <f>VLOOKUP(A4871,'[2]2023'!$A$9:$I$7853,9,0)</f>
        <v>0</v>
      </c>
      <c r="M4871" s="18">
        <f>VLOOKUP(A4871,[3]data1683177749303!$A$2:$J$6448,10,0)</f>
        <v>0</v>
      </c>
    </row>
    <row r="4872" spans="1:13" ht="15.75" outlineLevel="1">
      <c r="A4872" s="10">
        <v>1815730745</v>
      </c>
      <c r="B4872" s="11">
        <v>745</v>
      </c>
      <c r="C4872" s="19">
        <v>815730</v>
      </c>
      <c r="D4872" s="13">
        <v>1</v>
      </c>
      <c r="E4872" s="136" t="s">
        <v>3154</v>
      </c>
      <c r="F4872" s="15" t="s">
        <v>66</v>
      </c>
      <c r="G4872" s="137" t="s">
        <v>3154</v>
      </c>
      <c r="H4872" s="13" t="s">
        <v>31</v>
      </c>
      <c r="I4872" s="126" t="s">
        <v>3154</v>
      </c>
      <c r="J4872" s="126" t="s">
        <v>3154</v>
      </c>
      <c r="K4872" s="17">
        <f>VLOOKUP(A4872,[4]גיליון1!$A$1574:$P$7681,10,0)</f>
        <v>0</v>
      </c>
      <c r="L4872" s="17">
        <f>VLOOKUP(A4872,'[2]2023'!$A$9:$I$7853,9,0)</f>
        <v>0</v>
      </c>
      <c r="M4872" s="18">
        <f>VLOOKUP(A4872,[3]data1683177749303!$A$2:$J$6448,10,0)</f>
        <v>0</v>
      </c>
    </row>
    <row r="4873" spans="1:13" ht="15.75" outlineLevel="1">
      <c r="A4873" s="10">
        <v>1815730746</v>
      </c>
      <c r="B4873" s="11">
        <v>746</v>
      </c>
      <c r="C4873" s="19">
        <v>815730</v>
      </c>
      <c r="D4873" s="13">
        <v>1</v>
      </c>
      <c r="E4873" s="136" t="s">
        <v>3154</v>
      </c>
      <c r="F4873" s="15" t="s">
        <v>67</v>
      </c>
      <c r="G4873" s="137" t="s">
        <v>3154</v>
      </c>
      <c r="H4873" s="13" t="s">
        <v>31</v>
      </c>
      <c r="I4873" s="126" t="s">
        <v>3154</v>
      </c>
      <c r="J4873" s="126" t="s">
        <v>3154</v>
      </c>
      <c r="K4873" s="17">
        <f>VLOOKUP(A4873,[4]גיליון1!$A$1574:$P$7681,10,0)</f>
        <v>0</v>
      </c>
      <c r="L4873" s="17">
        <f>VLOOKUP(A4873,'[2]2023'!$A$9:$I$7853,9,0)</f>
        <v>0</v>
      </c>
      <c r="M4873" s="18">
        <f>VLOOKUP(A4873,[3]data1683177749303!$A$2:$J$6448,10,0)</f>
        <v>0</v>
      </c>
    </row>
    <row r="4874" spans="1:13" ht="15.75" outlineLevel="1">
      <c r="A4874" s="10">
        <v>1815730750</v>
      </c>
      <c r="B4874" s="11">
        <v>750</v>
      </c>
      <c r="C4874" s="19">
        <v>815730</v>
      </c>
      <c r="D4874" s="13">
        <v>1</v>
      </c>
      <c r="E4874" s="136" t="s">
        <v>3154</v>
      </c>
      <c r="F4874" s="15" t="s">
        <v>2028</v>
      </c>
      <c r="G4874" s="137" t="s">
        <v>3154</v>
      </c>
      <c r="H4874" s="13" t="s">
        <v>31</v>
      </c>
      <c r="I4874" s="16">
        <f>K4874/L4874-1</f>
        <v>0.10180337405468287</v>
      </c>
      <c r="J4874" s="126" t="s">
        <v>3154</v>
      </c>
      <c r="K4874" s="17">
        <f>VLOOKUP(A4874,[4]גיליון1!$A$1574:$P$7681,10,0)</f>
        <v>378800</v>
      </c>
      <c r="L4874" s="17">
        <f>VLOOKUP(A4874,'[2]2023'!$A$9:$I$7853,9,0)</f>
        <v>343800</v>
      </c>
      <c r="M4874" s="18">
        <f>VLOOKUP(A4874,[3]data1683177749303!$A$2:$J$6448,10,0)</f>
        <v>326135.26</v>
      </c>
    </row>
    <row r="4875" spans="1:13" ht="15.75" outlineLevel="1">
      <c r="A4875" s="10">
        <v>1815730751</v>
      </c>
      <c r="B4875" s="11">
        <v>751</v>
      </c>
      <c r="C4875" s="19">
        <v>815730</v>
      </c>
      <c r="D4875" s="13">
        <v>1</v>
      </c>
      <c r="E4875" s="136" t="s">
        <v>3154</v>
      </c>
      <c r="F4875" s="15" t="s">
        <v>68</v>
      </c>
      <c r="G4875" s="137" t="s">
        <v>3154</v>
      </c>
      <c r="H4875" s="13" t="s">
        <v>34</v>
      </c>
      <c r="I4875" s="126" t="s">
        <v>3154</v>
      </c>
      <c r="J4875" s="126" t="s">
        <v>3154</v>
      </c>
      <c r="K4875" s="17">
        <f>VLOOKUP(A4875,[4]גיליון1!$A$1574:$P$7681,10,0)</f>
        <v>0</v>
      </c>
      <c r="L4875" s="17">
        <f>VLOOKUP(A4875,'[2]2023'!$A$9:$I$7853,9,0)</f>
        <v>0</v>
      </c>
      <c r="M4875" s="18">
        <f>VLOOKUP(A4875,[3]data1683177749303!$A$2:$J$6448,10,0)</f>
        <v>0</v>
      </c>
    </row>
    <row r="4876" spans="1:13" ht="15.75" outlineLevel="1">
      <c r="A4876" s="10">
        <v>1815730752</v>
      </c>
      <c r="B4876" s="11">
        <v>752</v>
      </c>
      <c r="C4876" s="19">
        <v>815730</v>
      </c>
      <c r="D4876" s="13">
        <v>1</v>
      </c>
      <c r="E4876" s="136" t="s">
        <v>3154</v>
      </c>
      <c r="F4876" s="15" t="s">
        <v>69</v>
      </c>
      <c r="G4876" s="137" t="s">
        <v>3154</v>
      </c>
      <c r="H4876" s="13" t="s">
        <v>31</v>
      </c>
      <c r="I4876" s="16">
        <f>K4876/L4876-1</f>
        <v>2.2621591051903422E-3</v>
      </c>
      <c r="J4876" s="126" t="s">
        <v>3154</v>
      </c>
      <c r="K4876" s="17">
        <f>VLOOKUP(A4876,[4]גיליון1!$A$1574:$P$7681,10,0)</f>
        <v>797500</v>
      </c>
      <c r="L4876" s="17">
        <f>VLOOKUP(A4876,'[2]2023'!$A$9:$I$7853,9,0)</f>
        <v>795700</v>
      </c>
      <c r="M4876" s="18">
        <f>VLOOKUP(A4876,[3]data1683177749303!$A$2:$J$6448,10,0)</f>
        <v>718866.56</v>
      </c>
    </row>
    <row r="4877" spans="1:13" ht="15.75" outlineLevel="1">
      <c r="A4877" s="10">
        <v>1815730753</v>
      </c>
      <c r="B4877" s="11">
        <v>753</v>
      </c>
      <c r="C4877" s="19">
        <v>815730</v>
      </c>
      <c r="D4877" s="13">
        <v>1</v>
      </c>
      <c r="E4877" s="136" t="s">
        <v>3154</v>
      </c>
      <c r="F4877" s="15" t="s">
        <v>28</v>
      </c>
      <c r="G4877" s="137" t="s">
        <v>3154</v>
      </c>
      <c r="H4877" s="13" t="s">
        <v>31</v>
      </c>
      <c r="I4877" s="126" t="s">
        <v>3154</v>
      </c>
      <c r="J4877" s="126" t="s">
        <v>3154</v>
      </c>
      <c r="K4877" s="17">
        <f>VLOOKUP(A4877,[4]גיליון1!$A$1574:$P$7681,10,0)</f>
        <v>0</v>
      </c>
      <c r="L4877" s="17">
        <f>VLOOKUP(A4877,'[2]2023'!$A$9:$I$7853,9,0)</f>
        <v>0</v>
      </c>
      <c r="M4877" s="18">
        <f>VLOOKUP(A4877,[3]data1683177749303!$A$2:$J$6448,10,0)</f>
        <v>0</v>
      </c>
    </row>
    <row r="4878" spans="1:13" ht="15.75" outlineLevel="1">
      <c r="A4878" s="10">
        <v>1815730755</v>
      </c>
      <c r="B4878" s="11">
        <v>755</v>
      </c>
      <c r="C4878" s="19">
        <v>815730</v>
      </c>
      <c r="D4878" s="13">
        <v>1</v>
      </c>
      <c r="E4878" s="136" t="s">
        <v>3154</v>
      </c>
      <c r="F4878" s="15" t="s">
        <v>2274</v>
      </c>
      <c r="G4878" s="137" t="s">
        <v>3154</v>
      </c>
      <c r="H4878" s="13" t="s">
        <v>31</v>
      </c>
      <c r="I4878" s="126" t="s">
        <v>3154</v>
      </c>
      <c r="J4878" s="126" t="s">
        <v>3154</v>
      </c>
      <c r="K4878" s="17">
        <f>VLOOKUP(A4878,[4]גיליון1!$A$1574:$P$7681,10,0)</f>
        <v>0</v>
      </c>
      <c r="L4878" s="17">
        <f>VLOOKUP(A4878,'[2]2023'!$A$9:$I$7853,9,0)</f>
        <v>0</v>
      </c>
      <c r="M4878" s="18">
        <f>VLOOKUP(A4878,[3]data1683177749303!$A$2:$J$6448,10,0)</f>
        <v>0</v>
      </c>
    </row>
    <row r="4879" spans="1:13" ht="15.75" outlineLevel="1">
      <c r="A4879" s="10">
        <v>1815730757</v>
      </c>
      <c r="B4879" s="11">
        <v>757</v>
      </c>
      <c r="C4879" s="19">
        <v>815730</v>
      </c>
      <c r="D4879" s="13">
        <v>1</v>
      </c>
      <c r="E4879" s="136" t="s">
        <v>3154</v>
      </c>
      <c r="F4879" s="15" t="s">
        <v>2275</v>
      </c>
      <c r="G4879" s="137" t="s">
        <v>3154</v>
      </c>
      <c r="H4879" s="13" t="s">
        <v>34</v>
      </c>
      <c r="I4879" s="126" t="s">
        <v>3154</v>
      </c>
      <c r="J4879" s="126" t="s">
        <v>3154</v>
      </c>
      <c r="K4879" s="17">
        <f>VLOOKUP(A4879,[4]גיליון1!$A$1574:$P$7681,10,0)</f>
        <v>0</v>
      </c>
      <c r="L4879" s="17">
        <f>VLOOKUP(A4879,'[2]2023'!$A$9:$I$7853,9,0)</f>
        <v>0</v>
      </c>
      <c r="M4879" s="18">
        <f>VLOOKUP(A4879,[3]data1683177749303!$A$2:$J$6448,10,0)</f>
        <v>0</v>
      </c>
    </row>
    <row r="4880" spans="1:13" ht="15.75" outlineLevel="1">
      <c r="A4880" s="10">
        <v>1815730759</v>
      </c>
      <c r="B4880" s="11">
        <v>759</v>
      </c>
      <c r="C4880" s="19">
        <v>815730</v>
      </c>
      <c r="D4880" s="13">
        <v>1</v>
      </c>
      <c r="E4880" s="136" t="s">
        <v>3154</v>
      </c>
      <c r="F4880" s="15" t="s">
        <v>1970</v>
      </c>
      <c r="G4880" s="137" t="s">
        <v>3154</v>
      </c>
      <c r="H4880" s="13" t="s">
        <v>20</v>
      </c>
      <c r="I4880" s="16">
        <f>K4880/L4880-1</f>
        <v>-0.46197183098591554</v>
      </c>
      <c r="J4880" s="126" t="s">
        <v>3154</v>
      </c>
      <c r="K4880" s="17">
        <f>VLOOKUP(A4880,[4]גיליון1!$A$1574:$P$7681,10,0)</f>
        <v>95500</v>
      </c>
      <c r="L4880" s="17">
        <f>VLOOKUP(A4880,'[2]2023'!$A$9:$I$7853,9,0)</f>
        <v>177500</v>
      </c>
      <c r="M4880" s="18">
        <f>VLOOKUP(A4880,[3]data1683177749303!$A$2:$J$6448,10,0)</f>
        <v>67662.58</v>
      </c>
    </row>
    <row r="4881" spans="1:13" ht="15.75" outlineLevel="1">
      <c r="A4881" s="10">
        <v>1815730762</v>
      </c>
      <c r="B4881" s="11">
        <v>762</v>
      </c>
      <c r="C4881" s="19">
        <v>815730</v>
      </c>
      <c r="D4881" s="13">
        <v>1</v>
      </c>
      <c r="E4881" s="136" t="s">
        <v>3154</v>
      </c>
      <c r="F4881" s="15" t="s">
        <v>2264</v>
      </c>
      <c r="G4881" s="137" t="s">
        <v>3154</v>
      </c>
      <c r="H4881" s="13" t="s">
        <v>20</v>
      </c>
      <c r="I4881" s="16">
        <f>K4881/L4881-1</f>
        <v>0.42399380804953557</v>
      </c>
      <c r="J4881" s="126" t="s">
        <v>3154</v>
      </c>
      <c r="K4881" s="17">
        <f>VLOOKUP(A4881,[4]גיליון1!$A$1574:$P$7681,10,0)</f>
        <v>919900</v>
      </c>
      <c r="L4881" s="17">
        <f>VLOOKUP(A4881,'[2]2023'!$A$9:$I$7853,9,0)</f>
        <v>646000</v>
      </c>
      <c r="M4881" s="18">
        <f>VLOOKUP(A4881,[3]data1683177749303!$A$2:$J$6448,10,0)</f>
        <v>673801.25</v>
      </c>
    </row>
    <row r="4882" spans="1:13" ht="15.75" outlineLevel="1">
      <c r="A4882" s="10">
        <v>1815730763</v>
      </c>
      <c r="B4882" s="11">
        <v>763</v>
      </c>
      <c r="C4882" s="19">
        <v>815730</v>
      </c>
      <c r="D4882" s="13">
        <v>1</v>
      </c>
      <c r="E4882" s="136" t="s">
        <v>3154</v>
      </c>
      <c r="F4882" s="15" t="s">
        <v>2137</v>
      </c>
      <c r="G4882" s="137" t="s">
        <v>3154</v>
      </c>
      <c r="H4882" s="13" t="s">
        <v>31</v>
      </c>
      <c r="I4882" s="126" t="s">
        <v>3154</v>
      </c>
      <c r="J4882" s="126" t="s">
        <v>3154</v>
      </c>
      <c r="K4882" s="17">
        <f>VLOOKUP(A4882,[4]גיליון1!$A$1574:$P$7681,10,0)</f>
        <v>0</v>
      </c>
      <c r="L4882" s="17">
        <f>VLOOKUP(A4882,'[2]2023'!$A$9:$I$7853,9,0)</f>
        <v>0</v>
      </c>
      <c r="M4882" s="18">
        <f>VLOOKUP(A4882,[3]data1683177749303!$A$2:$J$6448,10,0)</f>
        <v>0</v>
      </c>
    </row>
    <row r="4883" spans="1:13" ht="15.75" outlineLevel="1">
      <c r="A4883" s="10">
        <v>1815730764</v>
      </c>
      <c r="B4883" s="11">
        <v>764</v>
      </c>
      <c r="C4883" s="19">
        <v>815730</v>
      </c>
      <c r="D4883" s="13">
        <v>1</v>
      </c>
      <c r="E4883" s="136" t="s">
        <v>3154</v>
      </c>
      <c r="F4883" s="15" t="s">
        <v>2276</v>
      </c>
      <c r="G4883" s="137" t="s">
        <v>3154</v>
      </c>
      <c r="H4883" s="13" t="s">
        <v>31</v>
      </c>
      <c r="I4883" s="126" t="s">
        <v>3154</v>
      </c>
      <c r="J4883" s="126" t="s">
        <v>3154</v>
      </c>
      <c r="K4883" s="17">
        <f>VLOOKUP(A4883,[4]גיליון1!$A$1574:$P$7681,10,0)</f>
        <v>0</v>
      </c>
      <c r="L4883" s="17">
        <f>VLOOKUP(A4883,'[2]2023'!$A$9:$I$7853,9,0)</f>
        <v>0</v>
      </c>
      <c r="M4883" s="18">
        <f>VLOOKUP(A4883,[3]data1683177749303!$A$2:$J$6448,10,0)</f>
        <v>0</v>
      </c>
    </row>
    <row r="4884" spans="1:13" ht="15.75" outlineLevel="1">
      <c r="A4884" s="10">
        <v>1815730765</v>
      </c>
      <c r="B4884" s="11">
        <v>765</v>
      </c>
      <c r="C4884" s="19">
        <v>815730</v>
      </c>
      <c r="D4884" s="13">
        <v>1</v>
      </c>
      <c r="E4884" s="136" t="s">
        <v>3154</v>
      </c>
      <c r="F4884" s="15" t="s">
        <v>2259</v>
      </c>
      <c r="G4884" s="137" t="s">
        <v>3154</v>
      </c>
      <c r="H4884" s="13" t="s">
        <v>31</v>
      </c>
      <c r="I4884" s="126" t="s">
        <v>3154</v>
      </c>
      <c r="J4884" s="126" t="s">
        <v>3154</v>
      </c>
      <c r="K4884" s="17">
        <f>VLOOKUP(A4884,[4]גיליון1!$A$1574:$P$7681,10,0)</f>
        <v>0</v>
      </c>
      <c r="L4884" s="17">
        <f>VLOOKUP(A4884,'[2]2023'!$A$9:$I$7853,9,0)</f>
        <v>0</v>
      </c>
      <c r="M4884" s="18">
        <f>VLOOKUP(A4884,[3]data1683177749303!$A$2:$J$6448,10,0)</f>
        <v>0</v>
      </c>
    </row>
    <row r="4885" spans="1:13" ht="15.75" outlineLevel="1">
      <c r="A4885" s="10">
        <v>1815730780</v>
      </c>
      <c r="B4885" s="11">
        <v>780</v>
      </c>
      <c r="C4885" s="19">
        <v>815730</v>
      </c>
      <c r="D4885" s="13">
        <v>1</v>
      </c>
      <c r="E4885" s="136" t="s">
        <v>3154</v>
      </c>
      <c r="F4885" s="15" t="s">
        <v>2260</v>
      </c>
      <c r="G4885" s="137" t="s">
        <v>3154</v>
      </c>
      <c r="H4885" s="13" t="s">
        <v>31</v>
      </c>
      <c r="I4885" s="16">
        <f>K4885/L4885-1</f>
        <v>-7.9365079365079083E-3</v>
      </c>
      <c r="J4885" s="126" t="s">
        <v>3154</v>
      </c>
      <c r="K4885" s="17">
        <f>VLOOKUP(A4885,[4]גיליון1!$A$1574:$P$7681,10,0)</f>
        <v>12500</v>
      </c>
      <c r="L4885" s="17">
        <f>VLOOKUP(A4885,'[2]2023'!$A$9:$I$7853,9,0)</f>
        <v>12600</v>
      </c>
      <c r="M4885" s="18">
        <f>VLOOKUP(A4885,[3]data1683177749303!$A$2:$J$6448,10,0)</f>
        <v>12540</v>
      </c>
    </row>
    <row r="4886" spans="1:13" ht="15.75" outlineLevel="1">
      <c r="A4886" s="10">
        <v>1815730781</v>
      </c>
      <c r="B4886" s="11">
        <v>781</v>
      </c>
      <c r="C4886" s="19">
        <v>815730</v>
      </c>
      <c r="D4886" s="13">
        <v>1</v>
      </c>
      <c r="E4886" s="136" t="s">
        <v>3154</v>
      </c>
      <c r="F4886" s="15" t="s">
        <v>2277</v>
      </c>
      <c r="G4886" s="137" t="s">
        <v>3154</v>
      </c>
      <c r="H4886" s="13" t="s">
        <v>31</v>
      </c>
      <c r="I4886" s="126" t="s">
        <v>3154</v>
      </c>
      <c r="J4886" s="126" t="s">
        <v>3154</v>
      </c>
      <c r="K4886" s="17">
        <f>VLOOKUP(A4886,[4]גיליון1!$A$1574:$P$7681,10,0)</f>
        <v>0</v>
      </c>
      <c r="L4886" s="17">
        <f>VLOOKUP(A4886,'[2]2023'!$A$9:$I$7853,9,0)</f>
        <v>0</v>
      </c>
      <c r="M4886" s="18">
        <f>VLOOKUP(A4886,[3]data1683177749303!$A$2:$J$6448,10,0)</f>
        <v>0</v>
      </c>
    </row>
    <row r="4887" spans="1:13" ht="15.75" outlineLevel="1">
      <c r="A4887" s="10">
        <v>1815730794</v>
      </c>
      <c r="B4887" s="11">
        <v>794</v>
      </c>
      <c r="C4887" s="19">
        <v>815730</v>
      </c>
      <c r="D4887" s="13">
        <v>1</v>
      </c>
      <c r="E4887" s="136" t="s">
        <v>3154</v>
      </c>
      <c r="F4887" s="15" t="s">
        <v>73</v>
      </c>
      <c r="G4887" s="137" t="s">
        <v>3154</v>
      </c>
      <c r="H4887" s="13" t="s">
        <v>31</v>
      </c>
      <c r="I4887" s="16">
        <f>K4887/L4887-1</f>
        <v>1.2266666666666666</v>
      </c>
      <c r="J4887" s="126" t="s">
        <v>3154</v>
      </c>
      <c r="K4887" s="17">
        <f>VLOOKUP(A4887,[4]גיליון1!$A$1574:$P$7681,10,0)</f>
        <v>16700</v>
      </c>
      <c r="L4887" s="17">
        <f>VLOOKUP(A4887,'[2]2023'!$A$9:$I$7853,9,0)</f>
        <v>7500</v>
      </c>
      <c r="M4887" s="18">
        <f>VLOOKUP(A4887,[3]data1683177749303!$A$2:$J$6448,10,0)</f>
        <v>16675</v>
      </c>
    </row>
    <row r="4888" spans="1:13" ht="15.75" outlineLevel="1">
      <c r="A4888" s="10">
        <v>1815730810</v>
      </c>
      <c r="B4888" s="11">
        <v>810</v>
      </c>
      <c r="C4888" s="19">
        <v>815730</v>
      </c>
      <c r="D4888" s="13">
        <v>1</v>
      </c>
      <c r="E4888" s="136" t="s">
        <v>3154</v>
      </c>
      <c r="F4888" s="15" t="s">
        <v>2261</v>
      </c>
      <c r="G4888" s="137" t="s">
        <v>3154</v>
      </c>
      <c r="H4888" s="13" t="s">
        <v>34</v>
      </c>
      <c r="I4888" s="16">
        <f>K4888/L4888-1</f>
        <v>2.5577557755775526E-2</v>
      </c>
      <c r="J4888" s="126" t="s">
        <v>3154</v>
      </c>
      <c r="K4888" s="17">
        <f>VLOOKUP(A4888,[4]גיליון1!$A$1574:$P$7681,10,0)</f>
        <v>124300</v>
      </c>
      <c r="L4888" s="17">
        <f>VLOOKUP(A4888,'[2]2023'!$A$9:$I$7853,9,0)</f>
        <v>121200</v>
      </c>
      <c r="M4888" s="18">
        <f>VLOOKUP(A4888,[3]data1683177749303!$A$2:$J$6448,10,0)</f>
        <v>122711</v>
      </c>
    </row>
    <row r="4889" spans="1:13" ht="15.75" outlineLevel="1">
      <c r="A4889" s="10">
        <v>1815730812</v>
      </c>
      <c r="B4889" s="11">
        <v>812</v>
      </c>
      <c r="C4889" s="19">
        <v>815730</v>
      </c>
      <c r="D4889" s="13">
        <v>1</v>
      </c>
      <c r="E4889" s="136" t="s">
        <v>3154</v>
      </c>
      <c r="F4889" s="15" t="s">
        <v>444</v>
      </c>
      <c r="G4889" s="137" t="s">
        <v>3154</v>
      </c>
      <c r="H4889" s="13" t="s">
        <v>34</v>
      </c>
      <c r="I4889" s="126" t="s">
        <v>3154</v>
      </c>
      <c r="J4889" s="126" t="s">
        <v>3154</v>
      </c>
      <c r="K4889" s="17">
        <f>VLOOKUP(A4889,[4]גיליון1!$A$1574:$P$7681,10,0)</f>
        <v>18500</v>
      </c>
      <c r="L4889" s="17">
        <f>VLOOKUP(A4889,'[2]2023'!$A$9:$I$7853,9,0)</f>
        <v>0</v>
      </c>
      <c r="M4889" s="18">
        <f>VLOOKUP(A4889,[3]data1683177749303!$A$2:$J$6448,10,0)</f>
        <v>18300</v>
      </c>
    </row>
    <row r="4890" spans="1:13" ht="15.75" outlineLevel="1">
      <c r="A4890" s="10">
        <v>1815730816</v>
      </c>
      <c r="B4890" s="11">
        <v>816</v>
      </c>
      <c r="C4890" s="19">
        <v>815730</v>
      </c>
      <c r="D4890" s="13">
        <v>1</v>
      </c>
      <c r="E4890" s="136" t="s">
        <v>3154</v>
      </c>
      <c r="F4890" s="15" t="s">
        <v>613</v>
      </c>
      <c r="G4890" s="137" t="s">
        <v>3154</v>
      </c>
      <c r="H4890" s="13" t="s">
        <v>31</v>
      </c>
      <c r="I4890" s="126" t="s">
        <v>3154</v>
      </c>
      <c r="J4890" s="126" t="s">
        <v>3154</v>
      </c>
      <c r="K4890" s="17">
        <f>VLOOKUP(A4890,[4]גיליון1!$A$1574:$P$7681,10,0)</f>
        <v>0</v>
      </c>
      <c r="L4890" s="17">
        <f>VLOOKUP(A4890,'[2]2023'!$A$9:$I$7853,9,0)</f>
        <v>0</v>
      </c>
      <c r="M4890" s="18">
        <f>VLOOKUP(A4890,[3]data1683177749303!$A$2:$J$6448,10,0)</f>
        <v>39252.14</v>
      </c>
    </row>
    <row r="4891" spans="1:13" ht="15.75" outlineLevel="1">
      <c r="A4891" s="10">
        <v>1815730838</v>
      </c>
      <c r="B4891" s="11">
        <v>838</v>
      </c>
      <c r="C4891" s="19">
        <v>815730</v>
      </c>
      <c r="D4891" s="13">
        <v>1</v>
      </c>
      <c r="E4891" s="136" t="s">
        <v>3154</v>
      </c>
      <c r="F4891" s="60" t="s">
        <v>611</v>
      </c>
      <c r="G4891" s="176" t="s">
        <v>3154</v>
      </c>
      <c r="H4891" s="13" t="s">
        <v>34</v>
      </c>
      <c r="I4891" s="126" t="s">
        <v>3154</v>
      </c>
      <c r="J4891" s="126" t="s">
        <v>3154</v>
      </c>
      <c r="K4891" s="17">
        <f>VLOOKUP(A4891,[4]גיליון1!$A$1574:$P$7681,10,0)</f>
        <v>0</v>
      </c>
      <c r="L4891" s="17">
        <f>VLOOKUP(A4891,'[2]2023'!$A$9:$I$7853,9,0)</f>
        <v>0</v>
      </c>
      <c r="M4891" s="18">
        <f>VLOOKUP(A4891,[3]data1683177749303!$A$2:$J$6448,10,0)</f>
        <v>0</v>
      </c>
    </row>
    <row r="4892" spans="1:13" ht="15.75" outlineLevel="1">
      <c r="A4892" s="10">
        <v>1815730839</v>
      </c>
      <c r="B4892" s="11">
        <v>839</v>
      </c>
      <c r="C4892" s="19">
        <v>815730</v>
      </c>
      <c r="D4892" s="13">
        <v>1</v>
      </c>
      <c r="E4892" s="136" t="s">
        <v>3154</v>
      </c>
      <c r="F4892" s="15" t="s">
        <v>630</v>
      </c>
      <c r="G4892" s="137" t="s">
        <v>3154</v>
      </c>
      <c r="H4892" s="13" t="s">
        <v>34</v>
      </c>
      <c r="I4892" s="126" t="s">
        <v>3154</v>
      </c>
      <c r="J4892" s="126" t="s">
        <v>3154</v>
      </c>
      <c r="K4892" s="17">
        <f>VLOOKUP(A4892,[4]גיליון1!$A$1574:$P$7681,10,0)</f>
        <v>0</v>
      </c>
      <c r="L4892" s="17">
        <f>VLOOKUP(A4892,'[2]2023'!$A$9:$I$7853,9,0)</f>
        <v>0</v>
      </c>
      <c r="M4892" s="18">
        <f>VLOOKUP(A4892,[3]data1683177749303!$A$2:$J$6448,10,0)</f>
        <v>0</v>
      </c>
    </row>
    <row r="4893" spans="1:13" ht="15.75" outlineLevel="1">
      <c r="A4893" s="10">
        <v>1815730911</v>
      </c>
      <c r="B4893" s="11">
        <v>911</v>
      </c>
      <c r="C4893" s="19">
        <v>815730</v>
      </c>
      <c r="D4893" s="13">
        <v>1</v>
      </c>
      <c r="E4893" s="136" t="s">
        <v>3154</v>
      </c>
      <c r="F4893" s="15" t="s">
        <v>2118</v>
      </c>
      <c r="G4893" s="137" t="s">
        <v>3154</v>
      </c>
      <c r="H4893" s="13" t="s">
        <v>31</v>
      </c>
      <c r="I4893" s="126" t="s">
        <v>3154</v>
      </c>
      <c r="J4893" s="126" t="s">
        <v>3154</v>
      </c>
      <c r="K4893" s="17">
        <f>VLOOKUP(A4893,[4]גיליון1!$A$1574:$P$7681,10,0)</f>
        <v>0</v>
      </c>
      <c r="L4893" s="17">
        <f>VLOOKUP(A4893,'[2]2023'!$A$9:$I$7853,9,0)</f>
        <v>0</v>
      </c>
      <c r="M4893" s="140" t="s">
        <v>3154</v>
      </c>
    </row>
    <row r="4894" spans="1:13" ht="15.75" outlineLevel="1">
      <c r="A4894" s="10">
        <v>1815730953</v>
      </c>
      <c r="B4894" s="11">
        <v>953</v>
      </c>
      <c r="C4894" s="19">
        <v>815730</v>
      </c>
      <c r="D4894" s="13">
        <v>1</v>
      </c>
      <c r="E4894" s="136" t="s">
        <v>3154</v>
      </c>
      <c r="F4894" s="15" t="s">
        <v>411</v>
      </c>
      <c r="G4894" s="137" t="s">
        <v>3154</v>
      </c>
      <c r="H4894" s="13" t="s">
        <v>31</v>
      </c>
      <c r="I4894" s="126" t="s">
        <v>3154</v>
      </c>
      <c r="J4894" s="126" t="s">
        <v>3154</v>
      </c>
      <c r="K4894" s="17">
        <f>VLOOKUP(A4894,[4]גיליון1!$A$1574:$P$7681,10,0)</f>
        <v>1305200</v>
      </c>
      <c r="L4894" s="17">
        <f>VLOOKUP(A4894,'[2]2023'!$A$9:$I$7853,9,0)</f>
        <v>1172200</v>
      </c>
      <c r="M4894" s="18">
        <f>VLOOKUP(A4894,[3]data1683177749303!$A$2:$J$6448,10,0)</f>
        <v>340229.55</v>
      </c>
    </row>
    <row r="4895" spans="1:13" ht="15.75" outlineLevel="1">
      <c r="A4895" s="10">
        <v>1815730961</v>
      </c>
      <c r="B4895" s="11">
        <v>961</v>
      </c>
      <c r="C4895" s="19">
        <v>815730</v>
      </c>
      <c r="D4895" s="13">
        <v>1</v>
      </c>
      <c r="E4895" s="136" t="s">
        <v>3154</v>
      </c>
      <c r="F4895" s="15" t="s">
        <v>79</v>
      </c>
      <c r="G4895" s="137" t="s">
        <v>3154</v>
      </c>
      <c r="H4895" s="13" t="s">
        <v>34</v>
      </c>
      <c r="I4895" s="126" t="s">
        <v>3154</v>
      </c>
      <c r="J4895" s="126" t="s">
        <v>3154</v>
      </c>
      <c r="K4895" s="17">
        <f>VLOOKUP(A4895,[4]גיליון1!$A$1574:$P$7681,10,0)</f>
        <v>0</v>
      </c>
      <c r="L4895" s="17">
        <f>VLOOKUP(A4895,'[2]2023'!$A$9:$I$7853,9,0)</f>
        <v>0</v>
      </c>
      <c r="M4895" s="140" t="s">
        <v>3154</v>
      </c>
    </row>
    <row r="4896" spans="1:13" ht="16.5" thickBot="1">
      <c r="A4896" s="10">
        <v>1815730989</v>
      </c>
      <c r="B4896" s="20">
        <v>989</v>
      </c>
      <c r="C4896" s="74">
        <v>815730</v>
      </c>
      <c r="D4896" s="22">
        <v>1</v>
      </c>
      <c r="E4896" s="143" t="s">
        <v>3154</v>
      </c>
      <c r="F4896" s="23" t="s">
        <v>2074</v>
      </c>
      <c r="G4896" s="144" t="s">
        <v>3154</v>
      </c>
      <c r="H4896" s="22" t="s">
        <v>31</v>
      </c>
      <c r="I4896" s="24">
        <f>K4896/L4896-1</f>
        <v>1.498257839721262E-2</v>
      </c>
      <c r="J4896" s="145" t="s">
        <v>3154</v>
      </c>
      <c r="K4896" s="17">
        <f>VLOOKUP(A4896,[4]גיליון1!$A$1574:$P$7681,10,0)</f>
        <v>1165200</v>
      </c>
      <c r="L4896" s="17">
        <f>VLOOKUP(A4896,'[2]2023'!$A$9:$I$7853,9,0)</f>
        <v>1148000</v>
      </c>
      <c r="M4896" s="18">
        <f>VLOOKUP(A4896,[3]data1683177749303!$A$2:$J$6448,10,0)</f>
        <v>1056189.17</v>
      </c>
    </row>
    <row r="4897" spans="1:13" ht="16.5" outlineLevel="1" thickBot="1">
      <c r="A4897" s="125" t="s">
        <v>3154</v>
      </c>
      <c r="B4897" s="25" t="s">
        <v>2278</v>
      </c>
      <c r="C4897" s="146" t="s">
        <v>3154</v>
      </c>
      <c r="D4897" s="146" t="s">
        <v>3154</v>
      </c>
      <c r="E4897" s="147" t="s">
        <v>3154</v>
      </c>
      <c r="F4897" s="28" t="s">
        <v>2270</v>
      </c>
      <c r="G4897" s="153" t="s">
        <v>3154</v>
      </c>
      <c r="H4897" s="146" t="s">
        <v>3154</v>
      </c>
      <c r="I4897" s="29">
        <f>K4897/L4897-1</f>
        <v>6.1106755617354347E-2</v>
      </c>
      <c r="J4897" s="127" t="s">
        <v>3154</v>
      </c>
      <c r="K4897" s="37">
        <f t="shared" ref="K4897:M4897" si="241">SUBTOTAL(9,K4819:K4896)</f>
        <v>21520200</v>
      </c>
      <c r="L4897" s="37">
        <f t="shared" si="241"/>
        <v>20280900</v>
      </c>
      <c r="M4897" s="38">
        <f t="shared" si="241"/>
        <v>18660688.810000002</v>
      </c>
    </row>
    <row r="4898" spans="1:13" ht="15.75" outlineLevel="1">
      <c r="A4898" s="10">
        <v>18157400</v>
      </c>
      <c r="B4898" s="32">
        <v>0</v>
      </c>
      <c r="C4898" s="49">
        <v>815740</v>
      </c>
      <c r="D4898" s="34">
        <v>1</v>
      </c>
      <c r="E4898" s="151" t="s">
        <v>3154</v>
      </c>
      <c r="F4898" s="35" t="s">
        <v>2279</v>
      </c>
      <c r="G4898" s="152" t="s">
        <v>3154</v>
      </c>
      <c r="H4898" s="34" t="s">
        <v>11</v>
      </c>
      <c r="I4898" s="142" t="s">
        <v>3154</v>
      </c>
      <c r="J4898" s="142" t="s">
        <v>3154</v>
      </c>
      <c r="K4898" s="17">
        <f>VLOOKUP(A4898,[4]גיליון1!$A$1574:$P$7681,10,0)</f>
        <v>0</v>
      </c>
      <c r="L4898" s="139" t="s">
        <v>3154</v>
      </c>
      <c r="M4898" s="140" t="s">
        <v>3154</v>
      </c>
    </row>
    <row r="4899" spans="1:13" ht="15.75" outlineLevel="1">
      <c r="A4899" s="10">
        <v>1815740100</v>
      </c>
      <c r="B4899" s="11">
        <v>100</v>
      </c>
      <c r="C4899" s="19">
        <v>815740</v>
      </c>
      <c r="D4899" s="13">
        <v>1</v>
      </c>
      <c r="E4899" s="136" t="s">
        <v>3154</v>
      </c>
      <c r="F4899" s="15" t="s">
        <v>18</v>
      </c>
      <c r="G4899" s="137" t="s">
        <v>3154</v>
      </c>
      <c r="H4899" s="13" t="s">
        <v>11</v>
      </c>
      <c r="I4899" s="126" t="s">
        <v>3154</v>
      </c>
      <c r="J4899" s="142" t="s">
        <v>3154</v>
      </c>
      <c r="K4899" s="17">
        <f>VLOOKUP(A4899,[4]גיליון1!$A$1574:$P$7681,10,0)</f>
        <v>0</v>
      </c>
      <c r="L4899" s="17">
        <f>VLOOKUP(A4899,'[2]2023'!$A$9:$I$7853,9,0)</f>
        <v>0</v>
      </c>
      <c r="M4899" s="140" t="s">
        <v>3154</v>
      </c>
    </row>
    <row r="4900" spans="1:13" ht="15.75" outlineLevel="1">
      <c r="A4900" s="10">
        <v>1815740110</v>
      </c>
      <c r="B4900" s="11">
        <v>110</v>
      </c>
      <c r="C4900" s="19">
        <v>815740</v>
      </c>
      <c r="D4900" s="13">
        <v>1</v>
      </c>
      <c r="E4900" s="136" t="s">
        <v>3154</v>
      </c>
      <c r="F4900" s="15" t="s">
        <v>19</v>
      </c>
      <c r="G4900" s="137" t="s">
        <v>3154</v>
      </c>
      <c r="H4900" s="13" t="s">
        <v>20</v>
      </c>
      <c r="I4900" s="16">
        <f t="shared" ref="I4900:I4906" si="242">K4900/L4900-1</f>
        <v>-0.56359102244389025</v>
      </c>
      <c r="J4900" s="126" t="s">
        <v>3154</v>
      </c>
      <c r="K4900" s="17">
        <f>VLOOKUP(A4900,[4]גיליון1!$A$1574:$P$7681,10,0)</f>
        <v>175000</v>
      </c>
      <c r="L4900" s="17">
        <f>VLOOKUP(A4900,'[2]2023'!$A$9:$I$7853,9,0)</f>
        <v>401000</v>
      </c>
      <c r="M4900" s="18">
        <f>VLOOKUP(A4900,[3]data1683177749303!$A$2:$J$6448,10,0)</f>
        <v>182351.5</v>
      </c>
    </row>
    <row r="4901" spans="1:13" ht="15.75" outlineLevel="1">
      <c r="A4901" s="10">
        <v>1815740118</v>
      </c>
      <c r="B4901" s="11">
        <v>118</v>
      </c>
      <c r="C4901" s="19">
        <v>815740</v>
      </c>
      <c r="D4901" s="13">
        <v>1</v>
      </c>
      <c r="E4901" s="136" t="s">
        <v>3154</v>
      </c>
      <c r="F4901" s="15" t="s">
        <v>2249</v>
      </c>
      <c r="G4901" s="137" t="s">
        <v>3154</v>
      </c>
      <c r="H4901" s="13" t="s">
        <v>20</v>
      </c>
      <c r="I4901" s="16">
        <f t="shared" si="242"/>
        <v>5.6740204103437275E-2</v>
      </c>
      <c r="J4901" s="126" t="s">
        <v>3154</v>
      </c>
      <c r="K4901" s="17">
        <f>VLOOKUP(A4901,[4]גיליון1!$A$1574:$P$7681,10,0)+1500000</f>
        <v>30661000</v>
      </c>
      <c r="L4901" s="17">
        <f>VLOOKUP(A4901,'[2]2023'!$A$9:$I$7853,9,0)</f>
        <v>29014700</v>
      </c>
      <c r="M4901" s="18">
        <f>VLOOKUP(A4901,[3]data1683177749303!$A$2:$J$6448,10,0)</f>
        <v>25586593.609999999</v>
      </c>
    </row>
    <row r="4902" spans="1:13" ht="15.75" outlineLevel="1">
      <c r="A4902" s="10">
        <v>1815740119</v>
      </c>
      <c r="B4902" s="11">
        <v>119</v>
      </c>
      <c r="C4902" s="19">
        <v>815740</v>
      </c>
      <c r="D4902" s="13">
        <v>1</v>
      </c>
      <c r="E4902" s="136" t="s">
        <v>3154</v>
      </c>
      <c r="F4902" s="15" t="s">
        <v>21</v>
      </c>
      <c r="G4902" s="137" t="s">
        <v>3154</v>
      </c>
      <c r="H4902" s="13" t="s">
        <v>20</v>
      </c>
      <c r="I4902" s="16">
        <f t="shared" si="242"/>
        <v>5.8844367472250747E-2</v>
      </c>
      <c r="J4902" s="126" t="s">
        <v>3154</v>
      </c>
      <c r="K4902" s="17">
        <f>VLOOKUP(A4902,[4]גיליון1!$A$1574:$P$7681,10,0)</f>
        <v>2690100</v>
      </c>
      <c r="L4902" s="17">
        <f>VLOOKUP(A4902,'[2]2023'!$A$9:$I$7853,9,0)</f>
        <v>2540600</v>
      </c>
      <c r="M4902" s="18">
        <f>VLOOKUP(A4902,[3]data1683177749303!$A$2:$J$6448,10,0)</f>
        <v>2486091.09</v>
      </c>
    </row>
    <row r="4903" spans="1:13" ht="15.75" outlineLevel="1">
      <c r="A4903" s="10">
        <v>1815740122</v>
      </c>
      <c r="B4903" s="11">
        <v>122</v>
      </c>
      <c r="C4903" s="19">
        <v>815740</v>
      </c>
      <c r="D4903" s="13">
        <v>1</v>
      </c>
      <c r="E4903" s="136" t="s">
        <v>3154</v>
      </c>
      <c r="F4903" s="15" t="s">
        <v>22</v>
      </c>
      <c r="G4903" s="137" t="s">
        <v>3154</v>
      </c>
      <c r="H4903" s="13" t="s">
        <v>20</v>
      </c>
      <c r="I4903" s="16">
        <f t="shared" si="242"/>
        <v>-0.14785214785214784</v>
      </c>
      <c r="J4903" s="126" t="s">
        <v>3154</v>
      </c>
      <c r="K4903" s="17">
        <f>VLOOKUP(A4903,[4]גיליון1!$A$1574:$P$7681,10,0)</f>
        <v>255900</v>
      </c>
      <c r="L4903" s="17">
        <f>VLOOKUP(A4903,'[2]2023'!$A$9:$I$7853,9,0)</f>
        <v>300300</v>
      </c>
      <c r="M4903" s="18">
        <f>VLOOKUP(A4903,[3]data1683177749303!$A$2:$J$6448,10,0)</f>
        <v>267133.24</v>
      </c>
    </row>
    <row r="4904" spans="1:13" ht="15.75" outlineLevel="1">
      <c r="A4904" s="10">
        <v>1815740126</v>
      </c>
      <c r="B4904" s="11">
        <v>126</v>
      </c>
      <c r="C4904" s="19">
        <v>815740</v>
      </c>
      <c r="D4904" s="13">
        <v>1</v>
      </c>
      <c r="E4904" s="136" t="s">
        <v>3154</v>
      </c>
      <c r="F4904" s="15" t="s">
        <v>23</v>
      </c>
      <c r="G4904" s="137" t="s">
        <v>3154</v>
      </c>
      <c r="H4904" s="13" t="s">
        <v>20</v>
      </c>
      <c r="I4904" s="16">
        <f t="shared" si="242"/>
        <v>9.1666666666667673E-3</v>
      </c>
      <c r="J4904" s="126" t="s">
        <v>3154</v>
      </c>
      <c r="K4904" s="17">
        <f>VLOOKUP(A4904,[4]גיליון1!$A$1574:$P$7681,10,0)</f>
        <v>605500</v>
      </c>
      <c r="L4904" s="17">
        <f>VLOOKUP(A4904,'[2]2023'!$A$9:$I$7853,9,0)</f>
        <v>600000</v>
      </c>
      <c r="M4904" s="18">
        <f>VLOOKUP(A4904,[3]data1683177749303!$A$2:$J$6448,10,0)</f>
        <v>605356.02</v>
      </c>
    </row>
    <row r="4905" spans="1:13" ht="15.75" outlineLevel="1">
      <c r="A4905" s="10">
        <v>1815740130</v>
      </c>
      <c r="B4905" s="11">
        <v>130</v>
      </c>
      <c r="C4905" s="19">
        <v>815740</v>
      </c>
      <c r="D4905" s="13">
        <v>1</v>
      </c>
      <c r="E4905" s="136" t="s">
        <v>3154</v>
      </c>
      <c r="F4905" s="15" t="s">
        <v>24</v>
      </c>
      <c r="G4905" s="137" t="s">
        <v>3154</v>
      </c>
      <c r="H4905" s="13" t="s">
        <v>20</v>
      </c>
      <c r="I4905" s="16">
        <f t="shared" si="242"/>
        <v>0</v>
      </c>
      <c r="J4905" s="126" t="s">
        <v>3154</v>
      </c>
      <c r="K4905" s="17">
        <f>VLOOKUP(A4905,[4]גיליון1!$A$1574:$P$7681,10,0)</f>
        <v>12400</v>
      </c>
      <c r="L4905" s="17">
        <f>VLOOKUP(A4905,'[2]2023'!$A$9:$I$7853,9,0)</f>
        <v>12400</v>
      </c>
      <c r="M4905" s="18">
        <f>VLOOKUP(A4905,[3]data1683177749303!$A$2:$J$6448,10,0)</f>
        <v>1088.94</v>
      </c>
    </row>
    <row r="4906" spans="1:13" ht="15.75" outlineLevel="1">
      <c r="A4906" s="10">
        <v>1815740140</v>
      </c>
      <c r="B4906" s="11">
        <v>140</v>
      </c>
      <c r="C4906" s="19">
        <v>815740</v>
      </c>
      <c r="D4906" s="13">
        <v>1</v>
      </c>
      <c r="E4906" s="136" t="s">
        <v>3154</v>
      </c>
      <c r="F4906" s="15" t="s">
        <v>25</v>
      </c>
      <c r="G4906" s="137" t="s">
        <v>3154</v>
      </c>
      <c r="H4906" s="13" t="s">
        <v>20</v>
      </c>
      <c r="I4906" s="16">
        <f t="shared" si="242"/>
        <v>0.36852394916911035</v>
      </c>
      <c r="J4906" s="126" t="s">
        <v>3154</v>
      </c>
      <c r="K4906" s="17">
        <f>VLOOKUP(A4906,[4]גיליון1!$A$1574:$P$7681,10,0)</f>
        <v>140000</v>
      </c>
      <c r="L4906" s="17">
        <f>VLOOKUP(A4906,'[2]2023'!$A$9:$I$7853,9,0)</f>
        <v>102300</v>
      </c>
      <c r="M4906" s="18">
        <f>VLOOKUP(A4906,[3]data1683177749303!$A$2:$J$6448,10,0)</f>
        <v>130876.73</v>
      </c>
    </row>
    <row r="4907" spans="1:13" ht="15.75" outlineLevel="1">
      <c r="A4907" s="10">
        <v>1815740181</v>
      </c>
      <c r="B4907" s="11">
        <v>181</v>
      </c>
      <c r="C4907" s="19">
        <v>815740</v>
      </c>
      <c r="D4907" s="13">
        <v>1</v>
      </c>
      <c r="E4907" s="136" t="s">
        <v>3154</v>
      </c>
      <c r="F4907" s="15" t="s">
        <v>2250</v>
      </c>
      <c r="G4907" s="137" t="s">
        <v>3154</v>
      </c>
      <c r="H4907" s="13" t="s">
        <v>20</v>
      </c>
      <c r="I4907" s="126" t="s">
        <v>3154</v>
      </c>
      <c r="J4907" s="126" t="s">
        <v>3154</v>
      </c>
      <c r="K4907" s="17">
        <f>VLOOKUP(A4907,[4]גיליון1!$A$1574:$P$7681,10,0)</f>
        <v>0</v>
      </c>
      <c r="L4907" s="17">
        <f>VLOOKUP(A4907,'[2]2023'!$A$9:$I$7853,9,0)</f>
        <v>0</v>
      </c>
      <c r="M4907" s="18">
        <f>VLOOKUP(A4907,[3]data1683177749303!$A$2:$J$6448,10,0)</f>
        <v>0</v>
      </c>
    </row>
    <row r="4908" spans="1:13" ht="15.75" outlineLevel="1">
      <c r="A4908" s="10">
        <v>1815740210</v>
      </c>
      <c r="B4908" s="11">
        <v>210</v>
      </c>
      <c r="C4908" s="19">
        <v>815740</v>
      </c>
      <c r="D4908" s="13">
        <v>1</v>
      </c>
      <c r="E4908" s="136" t="s">
        <v>3154</v>
      </c>
      <c r="F4908" s="15" t="s">
        <v>27</v>
      </c>
      <c r="G4908" s="137" t="s">
        <v>3154</v>
      </c>
      <c r="H4908" s="13" t="s">
        <v>20</v>
      </c>
      <c r="I4908" s="126" t="s">
        <v>3154</v>
      </c>
      <c r="J4908" s="126" t="s">
        <v>3154</v>
      </c>
      <c r="K4908" s="17">
        <f>VLOOKUP(A4908,[4]גיליון1!$A$1574:$P$7681,10,0)</f>
        <v>0</v>
      </c>
      <c r="L4908" s="17">
        <f>VLOOKUP(A4908,'[2]2023'!$A$9:$I$7853,9,0)</f>
        <v>0</v>
      </c>
      <c r="M4908" s="18">
        <f>VLOOKUP(A4908,[3]data1683177749303!$A$2:$J$6448,10,0)</f>
        <v>141281.81</v>
      </c>
    </row>
    <row r="4909" spans="1:13" ht="15.75" outlineLevel="1">
      <c r="A4909" s="10">
        <v>1815740212</v>
      </c>
      <c r="B4909" s="11">
        <v>212</v>
      </c>
      <c r="C4909" s="19">
        <v>815740</v>
      </c>
      <c r="D4909" s="13">
        <v>1</v>
      </c>
      <c r="E4909" s="136" t="s">
        <v>3154</v>
      </c>
      <c r="F4909" s="15" t="s">
        <v>603</v>
      </c>
      <c r="G4909" s="137" t="s">
        <v>3154</v>
      </c>
      <c r="H4909" s="13" t="s">
        <v>20</v>
      </c>
      <c r="I4909" s="126" t="s">
        <v>3154</v>
      </c>
      <c r="J4909" s="126" t="s">
        <v>3154</v>
      </c>
      <c r="K4909" s="17">
        <f>VLOOKUP(A4909,[4]גיליון1!$A$1574:$P$7681,10,0)</f>
        <v>0</v>
      </c>
      <c r="L4909" s="17">
        <f>VLOOKUP(A4909,'[2]2023'!$A$9:$I$7853,9,0)</f>
        <v>0</v>
      </c>
      <c r="M4909" s="18">
        <f>VLOOKUP(A4909,[3]data1683177749303!$A$2:$J$6448,10,0)</f>
        <v>4004.31</v>
      </c>
    </row>
    <row r="4910" spans="1:13" ht="15.75" outlineLevel="1">
      <c r="A4910" s="10">
        <v>1815740213</v>
      </c>
      <c r="B4910" s="11">
        <v>213</v>
      </c>
      <c r="C4910" s="19">
        <v>815740</v>
      </c>
      <c r="D4910" s="13">
        <v>1</v>
      </c>
      <c r="E4910" s="136" t="s">
        <v>3154</v>
      </c>
      <c r="F4910" s="15" t="s">
        <v>604</v>
      </c>
      <c r="G4910" s="137" t="s">
        <v>3154</v>
      </c>
      <c r="H4910" s="13" t="s">
        <v>20</v>
      </c>
      <c r="I4910" s="126" t="s">
        <v>3154</v>
      </c>
      <c r="J4910" s="126" t="s">
        <v>3154</v>
      </c>
      <c r="K4910" s="17">
        <f>VLOOKUP(A4910,[4]גיליון1!$A$1574:$P$7681,10,0)</f>
        <v>0</v>
      </c>
      <c r="L4910" s="17">
        <f>VLOOKUP(A4910,'[2]2023'!$A$9:$I$7853,9,0)</f>
        <v>0</v>
      </c>
      <c r="M4910" s="18">
        <f>VLOOKUP(A4910,[3]data1683177749303!$A$2:$J$6448,10,0)</f>
        <v>284.41000000000003</v>
      </c>
    </row>
    <row r="4911" spans="1:13" ht="15.75" outlineLevel="1">
      <c r="A4911" s="10">
        <v>1815740214</v>
      </c>
      <c r="B4911" s="11">
        <v>214</v>
      </c>
      <c r="C4911" s="19">
        <v>815740</v>
      </c>
      <c r="D4911" s="13">
        <v>1</v>
      </c>
      <c r="E4911" s="136" t="s">
        <v>3154</v>
      </c>
      <c r="F4911" s="15" t="s">
        <v>2251</v>
      </c>
      <c r="G4911" s="137" t="s">
        <v>3154</v>
      </c>
      <c r="H4911" s="13" t="s">
        <v>20</v>
      </c>
      <c r="I4911" s="126" t="s">
        <v>3154</v>
      </c>
      <c r="J4911" s="126" t="s">
        <v>3154</v>
      </c>
      <c r="K4911" s="17">
        <f>VLOOKUP(A4911,[4]גיליון1!$A$1574:$P$7681,10,0)</f>
        <v>0</v>
      </c>
      <c r="L4911" s="17">
        <f>VLOOKUP(A4911,'[2]2023'!$A$9:$I$7853,9,0)</f>
        <v>0</v>
      </c>
      <c r="M4911" s="18">
        <f>VLOOKUP(A4911,[3]data1683177749303!$A$2:$J$6448,10,0)</f>
        <v>1467.7</v>
      </c>
    </row>
    <row r="4912" spans="1:13" ht="15.75" outlineLevel="1">
      <c r="A4912" s="10">
        <v>1815740216</v>
      </c>
      <c r="B4912" s="11">
        <v>216</v>
      </c>
      <c r="C4912" s="19">
        <v>815740</v>
      </c>
      <c r="D4912" s="13">
        <v>1</v>
      </c>
      <c r="E4912" s="136" t="s">
        <v>3154</v>
      </c>
      <c r="F4912" s="15" t="s">
        <v>2280</v>
      </c>
      <c r="G4912" s="137" t="s">
        <v>3154</v>
      </c>
      <c r="H4912" s="13" t="s">
        <v>20</v>
      </c>
      <c r="I4912" s="16">
        <f>K4912/L4912-1</f>
        <v>0</v>
      </c>
      <c r="J4912" s="126" t="s">
        <v>3154</v>
      </c>
      <c r="K4912" s="17">
        <f>VLOOKUP(A4912,[4]גיליון1!$A$1574:$P$7681,10,0)</f>
        <v>70000</v>
      </c>
      <c r="L4912" s="17">
        <f>VLOOKUP(A4912,'[2]2023'!$A$9:$I$7853,9,0)</f>
        <v>70000</v>
      </c>
      <c r="M4912" s="18">
        <f>VLOOKUP(A4912,[3]data1683177749303!$A$2:$J$6448,10,0)</f>
        <v>44001.71</v>
      </c>
    </row>
    <row r="4913" spans="1:13" ht="15.75" outlineLevel="1">
      <c r="A4913" s="10">
        <v>1815740215</v>
      </c>
      <c r="B4913" s="11">
        <v>215</v>
      </c>
      <c r="C4913" s="19">
        <v>815740</v>
      </c>
      <c r="D4913" s="13">
        <v>1</v>
      </c>
      <c r="E4913" s="136" t="s">
        <v>3154</v>
      </c>
      <c r="F4913" s="15" t="s">
        <v>503</v>
      </c>
      <c r="G4913" s="137" t="s">
        <v>3154</v>
      </c>
      <c r="H4913" s="13" t="s">
        <v>20</v>
      </c>
      <c r="I4913" s="126" t="s">
        <v>3154</v>
      </c>
      <c r="J4913" s="126" t="s">
        <v>3154</v>
      </c>
      <c r="K4913" s="17">
        <f>VLOOKUP(A4913,[4]גיליון1!$A$1574:$P$7681,10,0)</f>
        <v>0</v>
      </c>
      <c r="L4913" s="17">
        <f>VLOOKUP(A4913,'[2]2023'!$A$9:$I$7853,9,0)</f>
        <v>0</v>
      </c>
      <c r="M4913" s="18">
        <f>VLOOKUP(A4913,[3]data1683177749303!$A$2:$J$6448,10,0)</f>
        <v>0</v>
      </c>
    </row>
    <row r="4914" spans="1:13" ht="15.75" outlineLevel="1">
      <c r="A4914" s="10">
        <v>1815740250</v>
      </c>
      <c r="B4914" s="11">
        <v>250</v>
      </c>
      <c r="C4914" s="19">
        <v>815740</v>
      </c>
      <c r="D4914" s="13">
        <v>1</v>
      </c>
      <c r="E4914" s="136" t="s">
        <v>3154</v>
      </c>
      <c r="F4914" s="48" t="s">
        <v>2253</v>
      </c>
      <c r="G4914" s="165" t="s">
        <v>3154</v>
      </c>
      <c r="H4914" s="13" t="s">
        <v>20</v>
      </c>
      <c r="I4914" s="16">
        <f>K4914/L4914-1</f>
        <v>0</v>
      </c>
      <c r="J4914" s="126" t="s">
        <v>3154</v>
      </c>
      <c r="K4914" s="17">
        <f>VLOOKUP(A4914,[4]גיליון1!$A$1574:$P$7681,10,0)</f>
        <v>198500</v>
      </c>
      <c r="L4914" s="17">
        <f>VLOOKUP(A4914,'[2]2023'!$A$9:$I$7853,9,0)</f>
        <v>198500</v>
      </c>
      <c r="M4914" s="18">
        <f>VLOOKUP(A4914,[3]data1683177749303!$A$2:$J$6448,10,0)</f>
        <v>196854.5</v>
      </c>
    </row>
    <row r="4915" spans="1:13" ht="15.75" outlineLevel="1">
      <c r="A4915" s="10">
        <v>1815740262</v>
      </c>
      <c r="B4915" s="11">
        <v>262</v>
      </c>
      <c r="C4915" s="19">
        <v>815740</v>
      </c>
      <c r="D4915" s="13">
        <v>1</v>
      </c>
      <c r="E4915" s="136" t="s">
        <v>3154</v>
      </c>
      <c r="F4915" s="15" t="s">
        <v>2264</v>
      </c>
      <c r="G4915" s="137" t="s">
        <v>3154</v>
      </c>
      <c r="H4915" s="13" t="s">
        <v>20</v>
      </c>
      <c r="I4915" s="126" t="s">
        <v>3154</v>
      </c>
      <c r="J4915" s="126" t="s">
        <v>3154</v>
      </c>
      <c r="K4915" s="17">
        <f>VLOOKUP(A4915,[4]גיליון1!$A$1574:$P$7681,10,0)</f>
        <v>0</v>
      </c>
      <c r="L4915" s="17">
        <f>VLOOKUP(A4915,'[2]2023'!$A$9:$I$7853,9,0)</f>
        <v>0</v>
      </c>
      <c r="M4915" s="18">
        <f>VLOOKUP(A4915,[3]data1683177749303!$A$2:$J$6448,10,0)</f>
        <v>0</v>
      </c>
    </row>
    <row r="4916" spans="1:13" ht="15.75" outlineLevel="1">
      <c r="A4916" s="10">
        <v>1815740261</v>
      </c>
      <c r="B4916" s="11">
        <v>261</v>
      </c>
      <c r="C4916" s="19">
        <v>815740</v>
      </c>
      <c r="D4916" s="13">
        <v>1</v>
      </c>
      <c r="E4916" s="136" t="s">
        <v>3154</v>
      </c>
      <c r="F4916" s="15" t="s">
        <v>607</v>
      </c>
      <c r="G4916" s="137" t="s">
        <v>3154</v>
      </c>
      <c r="H4916" s="13" t="s">
        <v>20</v>
      </c>
      <c r="I4916" s="126" t="s">
        <v>3154</v>
      </c>
      <c r="J4916" s="126" t="s">
        <v>3154</v>
      </c>
      <c r="K4916" s="17">
        <f>VLOOKUP(A4916,[4]גיליון1!$A$1574:$P$7681,10,0)</f>
        <v>0</v>
      </c>
      <c r="L4916" s="17">
        <f>VLOOKUP(A4916,'[2]2023'!$A$9:$I$7853,9,0)</f>
        <v>0</v>
      </c>
      <c r="M4916" s="18">
        <f>VLOOKUP(A4916,[3]data1683177749303!$A$2:$J$6448,10,0)</f>
        <v>0</v>
      </c>
    </row>
    <row r="4917" spans="1:13" ht="15.75" outlineLevel="1">
      <c r="A4917" s="10">
        <v>1815740263</v>
      </c>
      <c r="B4917" s="11">
        <v>263</v>
      </c>
      <c r="C4917" s="19">
        <v>815740</v>
      </c>
      <c r="D4917" s="13">
        <v>1</v>
      </c>
      <c r="E4917" s="136" t="s">
        <v>3154</v>
      </c>
      <c r="F4917" s="15" t="s">
        <v>116</v>
      </c>
      <c r="G4917" s="137" t="s">
        <v>3154</v>
      </c>
      <c r="H4917" s="13" t="s">
        <v>20</v>
      </c>
      <c r="I4917" s="126" t="s">
        <v>3154</v>
      </c>
      <c r="J4917" s="126" t="s">
        <v>3154</v>
      </c>
      <c r="K4917" s="17">
        <f>VLOOKUP(A4917,[4]גיליון1!$A$1574:$P$7681,10,0)</f>
        <v>0</v>
      </c>
      <c r="L4917" s="17">
        <f>VLOOKUP(A4917,'[2]2023'!$A$9:$I$7853,9,0)</f>
        <v>0</v>
      </c>
      <c r="M4917" s="18">
        <f>VLOOKUP(A4917,[3]data1683177749303!$A$2:$J$6448,10,0)</f>
        <v>16266.83</v>
      </c>
    </row>
    <row r="4918" spans="1:13" ht="15.75" outlineLevel="1">
      <c r="A4918" s="10">
        <v>1815740264</v>
      </c>
      <c r="B4918" s="11">
        <v>264</v>
      </c>
      <c r="C4918" s="19">
        <v>815740</v>
      </c>
      <c r="D4918" s="13">
        <v>1</v>
      </c>
      <c r="E4918" s="136" t="s">
        <v>3154</v>
      </c>
      <c r="F4918" s="15" t="s">
        <v>2281</v>
      </c>
      <c r="G4918" s="137" t="s">
        <v>3154</v>
      </c>
      <c r="H4918" s="13" t="s">
        <v>20</v>
      </c>
      <c r="I4918" s="126" t="s">
        <v>3154</v>
      </c>
      <c r="J4918" s="126" t="s">
        <v>3154</v>
      </c>
      <c r="K4918" s="17">
        <f>VLOOKUP(A4918,[4]גיליון1!$A$1574:$P$7681,10,0)</f>
        <v>0</v>
      </c>
      <c r="L4918" s="17">
        <f>VLOOKUP(A4918,'[2]2023'!$A$9:$I$7853,9,0)</f>
        <v>0</v>
      </c>
      <c r="M4918" s="18">
        <f>VLOOKUP(A4918,[3]data1683177749303!$A$2:$J$6448,10,0)</f>
        <v>25033</v>
      </c>
    </row>
    <row r="4919" spans="1:13" ht="15.75" outlineLevel="1">
      <c r="A4919" s="10">
        <v>1815740320</v>
      </c>
      <c r="B4919" s="11">
        <v>320</v>
      </c>
      <c r="C4919" s="19">
        <v>815740</v>
      </c>
      <c r="D4919" s="13">
        <v>1</v>
      </c>
      <c r="E4919" s="136" t="s">
        <v>3154</v>
      </c>
      <c r="F4919" s="15" t="s">
        <v>2282</v>
      </c>
      <c r="G4919" s="137" t="s">
        <v>3154</v>
      </c>
      <c r="H4919" s="13" t="s">
        <v>20</v>
      </c>
      <c r="I4919" s="126" t="s">
        <v>3154</v>
      </c>
      <c r="J4919" s="126" t="s">
        <v>3154</v>
      </c>
      <c r="K4919" s="17">
        <f>VLOOKUP(A4919,[4]גיליון1!$A$1574:$P$7681,10,0)</f>
        <v>0</v>
      </c>
      <c r="L4919" s="17">
        <f>VLOOKUP(A4919,'[2]2023'!$A$9:$I$7853,9,0)</f>
        <v>0</v>
      </c>
      <c r="M4919" s="140" t="s">
        <v>3154</v>
      </c>
    </row>
    <row r="4920" spans="1:13" ht="15.75" outlineLevel="1">
      <c r="A4920" s="10">
        <v>1815740400</v>
      </c>
      <c r="B4920" s="11">
        <v>400</v>
      </c>
      <c r="C4920" s="19">
        <v>815740</v>
      </c>
      <c r="D4920" s="13">
        <v>1</v>
      </c>
      <c r="E4920" s="136" t="s">
        <v>3154</v>
      </c>
      <c r="F4920" s="15" t="s">
        <v>29</v>
      </c>
      <c r="G4920" s="137" t="s">
        <v>3154</v>
      </c>
      <c r="H4920" s="13" t="s">
        <v>11</v>
      </c>
      <c r="I4920" s="126" t="s">
        <v>3154</v>
      </c>
      <c r="J4920" s="126" t="s">
        <v>3154</v>
      </c>
      <c r="K4920" s="17">
        <f>VLOOKUP(A4920,[4]גיליון1!$A$1574:$P$7681,10,0)</f>
        <v>0</v>
      </c>
      <c r="L4920" s="17">
        <f>VLOOKUP(A4920,'[2]2023'!$A$9:$I$7853,9,0)</f>
        <v>0</v>
      </c>
      <c r="M4920" s="140" t="s">
        <v>3154</v>
      </c>
    </row>
    <row r="4921" spans="1:13" ht="15.75" outlineLevel="1">
      <c r="A4921" s="10">
        <v>1815740411</v>
      </c>
      <c r="B4921" s="11">
        <v>411</v>
      </c>
      <c r="C4921" s="19">
        <v>815740</v>
      </c>
      <c r="D4921" s="13">
        <v>1</v>
      </c>
      <c r="E4921" s="136" t="s">
        <v>3154</v>
      </c>
      <c r="F4921" s="15" t="s">
        <v>2083</v>
      </c>
      <c r="G4921" s="137" t="s">
        <v>3154</v>
      </c>
      <c r="H4921" s="13" t="s">
        <v>34</v>
      </c>
      <c r="I4921" s="126" t="s">
        <v>3154</v>
      </c>
      <c r="J4921" s="126" t="s">
        <v>3154</v>
      </c>
      <c r="K4921" s="17">
        <f>VLOOKUP(A4921,[4]גיליון1!$A$1574:$P$7681,10,0)</f>
        <v>0</v>
      </c>
      <c r="L4921" s="17">
        <f>VLOOKUP(A4921,'[2]2023'!$A$9:$I$7853,9,0)</f>
        <v>0</v>
      </c>
      <c r="M4921" s="18">
        <f>VLOOKUP(A4921,[3]data1683177749303!$A$2:$J$6448,10,0)</f>
        <v>0</v>
      </c>
    </row>
    <row r="4922" spans="1:13" ht="15.75" outlineLevel="1">
      <c r="A4922" s="10">
        <v>1815740413</v>
      </c>
      <c r="B4922" s="11">
        <v>413</v>
      </c>
      <c r="C4922" s="19">
        <v>815740</v>
      </c>
      <c r="D4922" s="13">
        <v>1</v>
      </c>
      <c r="E4922" s="136" t="s">
        <v>3154</v>
      </c>
      <c r="F4922" s="15" t="s">
        <v>843</v>
      </c>
      <c r="G4922" s="137" t="s">
        <v>3154</v>
      </c>
      <c r="H4922" s="13" t="s">
        <v>31</v>
      </c>
      <c r="I4922" s="16">
        <f>K4922/L4922-1</f>
        <v>0</v>
      </c>
      <c r="J4922" s="126" t="s">
        <v>3154</v>
      </c>
      <c r="K4922" s="17">
        <f>VLOOKUP(A4922,[4]גיליון1!$A$1574:$P$7681,10,0)</f>
        <v>210000</v>
      </c>
      <c r="L4922" s="17">
        <f>VLOOKUP(A4922,'[2]2023'!$A$9:$I$7853,9,0)</f>
        <v>210000</v>
      </c>
      <c r="M4922" s="18">
        <f>VLOOKUP(A4922,[3]data1683177749303!$A$2:$J$6448,10,0)</f>
        <v>0</v>
      </c>
    </row>
    <row r="4923" spans="1:13" ht="15.75" outlineLevel="1">
      <c r="A4923" s="10">
        <v>1815740420</v>
      </c>
      <c r="B4923" s="11">
        <v>420</v>
      </c>
      <c r="C4923" s="19">
        <v>815740</v>
      </c>
      <c r="D4923" s="13">
        <v>1</v>
      </c>
      <c r="E4923" s="136" t="s">
        <v>3154</v>
      </c>
      <c r="F4923" s="15" t="s">
        <v>33</v>
      </c>
      <c r="G4923" s="137" t="s">
        <v>3154</v>
      </c>
      <c r="H4923" s="13" t="s">
        <v>34</v>
      </c>
      <c r="I4923" s="16">
        <f>K4923/L4923-1</f>
        <v>0</v>
      </c>
      <c r="J4923" s="126" t="s">
        <v>3154</v>
      </c>
      <c r="K4923" s="17">
        <f>VLOOKUP(A4923,[4]גיליון1!$A$1574:$P$7681,10,0)</f>
        <v>20000</v>
      </c>
      <c r="L4923" s="17">
        <f>VLOOKUP(A4923,'[2]2023'!$A$9:$I$7853,9,0)</f>
        <v>20000</v>
      </c>
      <c r="M4923" s="18">
        <f>VLOOKUP(A4923,[3]data1683177749303!$A$2:$J$6448,10,0)</f>
        <v>17171.509999999998</v>
      </c>
    </row>
    <row r="4924" spans="1:13" ht="15.75" outlineLevel="1">
      <c r="A4924" s="10">
        <v>1815740423</v>
      </c>
      <c r="B4924" s="11">
        <v>423</v>
      </c>
      <c r="C4924" s="19">
        <v>815740</v>
      </c>
      <c r="D4924" s="13">
        <v>1</v>
      </c>
      <c r="E4924" s="136" t="s">
        <v>3154</v>
      </c>
      <c r="F4924" s="15" t="s">
        <v>35</v>
      </c>
      <c r="G4924" s="137" t="s">
        <v>3154</v>
      </c>
      <c r="H4924" s="13" t="s">
        <v>31</v>
      </c>
      <c r="I4924" s="126" t="s">
        <v>3154</v>
      </c>
      <c r="J4924" s="126" t="s">
        <v>3154</v>
      </c>
      <c r="K4924" s="17">
        <f>VLOOKUP(A4924,[4]גיליון1!$A$1574:$P$7681,10,0)</f>
        <v>0</v>
      </c>
      <c r="L4924" s="17">
        <f>VLOOKUP(A4924,'[2]2023'!$A$9:$I$7853,9,0)</f>
        <v>0</v>
      </c>
      <c r="M4924" s="18">
        <f>VLOOKUP(A4924,[3]data1683177749303!$A$2:$J$6448,10,0)</f>
        <v>0</v>
      </c>
    </row>
    <row r="4925" spans="1:13" ht="15.75" outlineLevel="1">
      <c r="A4925" s="10">
        <v>1815740431</v>
      </c>
      <c r="B4925" s="11">
        <v>431</v>
      </c>
      <c r="C4925" s="19">
        <v>815740</v>
      </c>
      <c r="D4925" s="13">
        <v>1</v>
      </c>
      <c r="E4925" s="136" t="s">
        <v>3154</v>
      </c>
      <c r="F4925" s="15" t="s">
        <v>36</v>
      </c>
      <c r="G4925" s="137" t="s">
        <v>3154</v>
      </c>
      <c r="H4925" s="13" t="s">
        <v>31</v>
      </c>
      <c r="I4925" s="16">
        <f>K4925/L4925-1</f>
        <v>-2.3138105567606648E-2</v>
      </c>
      <c r="J4925" s="126" t="s">
        <v>3154</v>
      </c>
      <c r="K4925" s="17">
        <f>VLOOKUP(A4925,[4]גיליון1!$A$1574:$P$7681,10,0)</f>
        <v>405300</v>
      </c>
      <c r="L4925" s="17">
        <f>VLOOKUP(A4925,'[2]2023'!$A$9:$I$7853,9,0)</f>
        <v>414900</v>
      </c>
      <c r="M4925" s="18">
        <f>VLOOKUP(A4925,[3]data1683177749303!$A$2:$J$6448,10,0)</f>
        <v>418179</v>
      </c>
    </row>
    <row r="4926" spans="1:13" ht="15.75" outlineLevel="1">
      <c r="A4926" s="10">
        <v>1815740432</v>
      </c>
      <c r="B4926" s="11">
        <v>432</v>
      </c>
      <c r="C4926" s="19">
        <v>815740</v>
      </c>
      <c r="D4926" s="13">
        <v>1</v>
      </c>
      <c r="E4926" s="136" t="s">
        <v>3154</v>
      </c>
      <c r="F4926" s="15" t="s">
        <v>37</v>
      </c>
      <c r="G4926" s="137" t="s">
        <v>3154</v>
      </c>
      <c r="H4926" s="13" t="s">
        <v>31</v>
      </c>
      <c r="I4926" s="16">
        <f>K4926/L4926-1</f>
        <v>-2.2482893450635366E-2</v>
      </c>
      <c r="J4926" s="126" t="s">
        <v>3154</v>
      </c>
      <c r="K4926" s="17">
        <f>VLOOKUP(A4926,[4]גיליון1!$A$1574:$P$7681,10,0)</f>
        <v>100000</v>
      </c>
      <c r="L4926" s="17">
        <f>VLOOKUP(A4926,'[2]2023'!$A$9:$I$7853,9,0)</f>
        <v>102300</v>
      </c>
      <c r="M4926" s="18">
        <f>VLOOKUP(A4926,[3]data1683177749303!$A$2:$J$6448,10,0)</f>
        <v>103081</v>
      </c>
    </row>
    <row r="4927" spans="1:13" ht="15.75" outlineLevel="1">
      <c r="A4927" s="10">
        <v>1815740433</v>
      </c>
      <c r="B4927" s="11">
        <v>433</v>
      </c>
      <c r="C4927" s="19">
        <v>815740</v>
      </c>
      <c r="D4927" s="13">
        <v>1</v>
      </c>
      <c r="E4927" s="136" t="s">
        <v>3154</v>
      </c>
      <c r="F4927" s="15" t="s">
        <v>38</v>
      </c>
      <c r="G4927" s="137" t="s">
        <v>3154</v>
      </c>
      <c r="H4927" s="13" t="s">
        <v>34</v>
      </c>
      <c r="I4927" s="126" t="s">
        <v>3154</v>
      </c>
      <c r="J4927" s="126" t="s">
        <v>3154</v>
      </c>
      <c r="K4927" s="17">
        <f>VLOOKUP(A4927,[4]גיליון1!$A$1574:$P$7681,10,0)</f>
        <v>0</v>
      </c>
      <c r="L4927" s="17">
        <f>VLOOKUP(A4927,'[2]2023'!$A$9:$I$7853,9,0)</f>
        <v>0</v>
      </c>
      <c r="M4927" s="18">
        <f>VLOOKUP(A4927,[3]data1683177749303!$A$2:$J$6448,10,0)</f>
        <v>0</v>
      </c>
    </row>
    <row r="4928" spans="1:13" ht="15.75" outlineLevel="1">
      <c r="A4928" s="10">
        <v>1815740434</v>
      </c>
      <c r="B4928" s="11">
        <v>434</v>
      </c>
      <c r="C4928" s="19">
        <v>815740</v>
      </c>
      <c r="D4928" s="13">
        <v>1</v>
      </c>
      <c r="E4928" s="136" t="s">
        <v>3154</v>
      </c>
      <c r="F4928" s="15" t="s">
        <v>39</v>
      </c>
      <c r="G4928" s="137" t="s">
        <v>3154</v>
      </c>
      <c r="H4928" s="13" t="s">
        <v>34</v>
      </c>
      <c r="I4928" s="126" t="s">
        <v>3154</v>
      </c>
      <c r="J4928" s="126" t="s">
        <v>3154</v>
      </c>
      <c r="K4928" s="17">
        <f>VLOOKUP(A4928,[4]גיליון1!$A$1574:$P$7681,10,0)</f>
        <v>0</v>
      </c>
      <c r="L4928" s="17">
        <f>VLOOKUP(A4928,'[2]2023'!$A$9:$I$7853,9,0)</f>
        <v>0</v>
      </c>
      <c r="M4928" s="18">
        <f>VLOOKUP(A4928,[3]data1683177749303!$A$2:$J$6448,10,0)</f>
        <v>0</v>
      </c>
    </row>
    <row r="4929" spans="1:13" ht="15.75" outlineLevel="1">
      <c r="A4929" s="10">
        <v>1815740437</v>
      </c>
      <c r="B4929" s="11">
        <v>437</v>
      </c>
      <c r="C4929" s="19">
        <v>815740</v>
      </c>
      <c r="D4929" s="13">
        <v>1</v>
      </c>
      <c r="E4929" s="136" t="s">
        <v>3154</v>
      </c>
      <c r="F4929" s="15" t="s">
        <v>42</v>
      </c>
      <c r="G4929" s="137" t="s">
        <v>3154</v>
      </c>
      <c r="H4929" s="13" t="s">
        <v>31</v>
      </c>
      <c r="I4929" s="16">
        <f>K4929/L4929-1</f>
        <v>-9.5238095238095233E-2</v>
      </c>
      <c r="J4929" s="126" t="s">
        <v>3154</v>
      </c>
      <c r="K4929" s="17">
        <v>3800</v>
      </c>
      <c r="L4929" s="17">
        <f>VLOOKUP(A4929,'[2]2023'!$A$9:$I$7853,9,0)</f>
        <v>4200</v>
      </c>
      <c r="M4929" s="18">
        <f>VLOOKUP(A4929,[3]data1683177749303!$A$2:$J$6448,10,0)</f>
        <v>1832.22</v>
      </c>
    </row>
    <row r="4930" spans="1:13" ht="15.75" outlineLevel="1">
      <c r="A4930" s="10">
        <v>1815740441</v>
      </c>
      <c r="B4930" s="11">
        <v>441</v>
      </c>
      <c r="C4930" s="19">
        <v>815740</v>
      </c>
      <c r="D4930" s="13">
        <v>1</v>
      </c>
      <c r="E4930" s="136" t="s">
        <v>3154</v>
      </c>
      <c r="F4930" s="15" t="s">
        <v>45</v>
      </c>
      <c r="G4930" s="137" t="s">
        <v>3154</v>
      </c>
      <c r="H4930" s="13" t="s">
        <v>31</v>
      </c>
      <c r="I4930" s="126" t="s">
        <v>3154</v>
      </c>
      <c r="J4930" s="126" t="s">
        <v>3154</v>
      </c>
      <c r="K4930" s="17">
        <f>VLOOKUP(A4930,[4]גיליון1!$A$1574:$P$7681,10,0)</f>
        <v>0</v>
      </c>
      <c r="L4930" s="17">
        <f>VLOOKUP(A4930,'[2]2023'!$A$9:$I$7853,9,0)</f>
        <v>0</v>
      </c>
      <c r="M4930" s="18">
        <f>VLOOKUP(A4930,[3]data1683177749303!$A$2:$J$6448,10,0)</f>
        <v>0</v>
      </c>
    </row>
    <row r="4931" spans="1:13" ht="15.75" outlineLevel="1">
      <c r="A4931" s="10">
        <v>1815740450</v>
      </c>
      <c r="B4931" s="11">
        <v>450</v>
      </c>
      <c r="C4931" s="19">
        <v>815740</v>
      </c>
      <c r="D4931" s="13">
        <v>1</v>
      </c>
      <c r="E4931" s="136" t="s">
        <v>3154</v>
      </c>
      <c r="F4931" s="15" t="s">
        <v>1483</v>
      </c>
      <c r="G4931" s="137" t="s">
        <v>3154</v>
      </c>
      <c r="H4931" s="13" t="s">
        <v>34</v>
      </c>
      <c r="I4931" s="16">
        <f>K4931/L4931-1</f>
        <v>-0.125</v>
      </c>
      <c r="J4931" s="126" t="s">
        <v>3154</v>
      </c>
      <c r="K4931" s="17">
        <v>19600</v>
      </c>
      <c r="L4931" s="17">
        <f>VLOOKUP(A4931,'[2]2023'!$A$9:$I$7853,9,0)</f>
        <v>22400</v>
      </c>
      <c r="M4931" s="18">
        <f>VLOOKUP(A4931,[3]data1683177749303!$A$2:$J$6448,10,0)</f>
        <v>22506</v>
      </c>
    </row>
    <row r="4932" spans="1:13" ht="15.75" outlineLevel="1">
      <c r="A4932" s="10">
        <v>1815740470</v>
      </c>
      <c r="B4932" s="11">
        <v>470</v>
      </c>
      <c r="C4932" s="19">
        <v>815740</v>
      </c>
      <c r="D4932" s="13">
        <v>1</v>
      </c>
      <c r="E4932" s="136" t="s">
        <v>3154</v>
      </c>
      <c r="F4932" s="15" t="s">
        <v>48</v>
      </c>
      <c r="G4932" s="137" t="s">
        <v>3154</v>
      </c>
      <c r="H4932" s="13" t="s">
        <v>34</v>
      </c>
      <c r="I4932" s="126" t="s">
        <v>3154</v>
      </c>
      <c r="J4932" s="126" t="s">
        <v>3154</v>
      </c>
      <c r="K4932" s="17">
        <f>VLOOKUP(A4932,[4]גיליון1!$A$1574:$P$7681,10,0)</f>
        <v>0</v>
      </c>
      <c r="L4932" s="17">
        <f>VLOOKUP(A4932,'[2]2023'!$A$9:$I$7853,9,0)</f>
        <v>0</v>
      </c>
      <c r="M4932" s="18">
        <f>VLOOKUP(A4932,[3]data1683177749303!$A$2:$J$6448,10,0)</f>
        <v>0</v>
      </c>
    </row>
    <row r="4933" spans="1:13" ht="15.75" outlineLevel="1">
      <c r="A4933" s="10">
        <v>1815740471</v>
      </c>
      <c r="B4933" s="11">
        <v>471</v>
      </c>
      <c r="C4933" s="19">
        <v>815740</v>
      </c>
      <c r="D4933" s="13">
        <v>1</v>
      </c>
      <c r="E4933" s="136" t="s">
        <v>3154</v>
      </c>
      <c r="F4933" s="15" t="s">
        <v>87</v>
      </c>
      <c r="G4933" s="137" t="s">
        <v>3154</v>
      </c>
      <c r="H4933" s="13" t="s">
        <v>34</v>
      </c>
      <c r="I4933" s="126" t="s">
        <v>3154</v>
      </c>
      <c r="J4933" s="126" t="s">
        <v>3154</v>
      </c>
      <c r="K4933" s="17">
        <f>VLOOKUP(A4933,[4]גיליון1!$A$1574:$P$7681,10,0)</f>
        <v>0</v>
      </c>
      <c r="L4933" s="17">
        <f>VLOOKUP(A4933,'[2]2023'!$A$9:$I$7853,9,0)</f>
        <v>0</v>
      </c>
      <c r="M4933" s="18">
        <f>VLOOKUP(A4933,[3]data1683177749303!$A$2:$J$6448,10,0)</f>
        <v>0</v>
      </c>
    </row>
    <row r="4934" spans="1:13" ht="15.75" outlineLevel="1">
      <c r="A4934" s="10">
        <v>1815740500</v>
      </c>
      <c r="B4934" s="11">
        <v>500</v>
      </c>
      <c r="C4934" s="19">
        <v>815740</v>
      </c>
      <c r="D4934" s="13">
        <v>1</v>
      </c>
      <c r="E4934" s="136" t="s">
        <v>3154</v>
      </c>
      <c r="F4934" s="15" t="s">
        <v>51</v>
      </c>
      <c r="G4934" s="137" t="s">
        <v>3154</v>
      </c>
      <c r="H4934" s="13" t="s">
        <v>11</v>
      </c>
      <c r="I4934" s="126" t="s">
        <v>3154</v>
      </c>
      <c r="J4934" s="126" t="s">
        <v>3154</v>
      </c>
      <c r="K4934" s="17">
        <f>VLOOKUP(A4934,[4]גיליון1!$A$1574:$P$7681,10,0)</f>
        <v>0</v>
      </c>
      <c r="L4934" s="17">
        <f>VLOOKUP(A4934,'[2]2023'!$A$9:$I$7853,9,0)</f>
        <v>0</v>
      </c>
      <c r="M4934" s="140" t="s">
        <v>3154</v>
      </c>
    </row>
    <row r="4935" spans="1:13" ht="15.75" outlineLevel="1">
      <c r="A4935" s="10">
        <v>1815740511</v>
      </c>
      <c r="B4935" s="11">
        <v>511</v>
      </c>
      <c r="C4935" s="19">
        <v>815740</v>
      </c>
      <c r="D4935" s="13">
        <v>1</v>
      </c>
      <c r="E4935" s="136" t="s">
        <v>3154</v>
      </c>
      <c r="F4935" s="15" t="s">
        <v>88</v>
      </c>
      <c r="G4935" s="137" t="s">
        <v>3154</v>
      </c>
      <c r="H4935" s="13" t="s">
        <v>34</v>
      </c>
      <c r="I4935" s="16">
        <f>K4935/L4935-1</f>
        <v>-9.9999999999999978E-2</v>
      </c>
      <c r="J4935" s="126" t="s">
        <v>3154</v>
      </c>
      <c r="K4935" s="17">
        <f>VLOOKUP(A4935,[4]גיליון1!$A$1574:$P$7681,10,0)</f>
        <v>23400</v>
      </c>
      <c r="L4935" s="17">
        <f>VLOOKUP(A4935,'[2]2023'!$A$9:$I$7853,9,0)</f>
        <v>26000</v>
      </c>
      <c r="M4935" s="18">
        <f>VLOOKUP(A4935,[3]data1683177749303!$A$2:$J$6448,10,0)</f>
        <v>23287.25</v>
      </c>
    </row>
    <row r="4936" spans="1:13" ht="15.75" outlineLevel="1">
      <c r="A4936" s="10">
        <v>1815740512</v>
      </c>
      <c r="B4936" s="11">
        <v>512</v>
      </c>
      <c r="C4936" s="19">
        <v>815740</v>
      </c>
      <c r="D4936" s="13">
        <v>1</v>
      </c>
      <c r="E4936" s="136" t="s">
        <v>3154</v>
      </c>
      <c r="F4936" s="15" t="s">
        <v>89</v>
      </c>
      <c r="G4936" s="137" t="s">
        <v>3154</v>
      </c>
      <c r="H4936" s="13" t="s">
        <v>34</v>
      </c>
      <c r="I4936" s="126" t="s">
        <v>3154</v>
      </c>
      <c r="J4936" s="126" t="s">
        <v>3154</v>
      </c>
      <c r="K4936" s="17">
        <f>VLOOKUP(A4936,[4]גיליון1!$A$1574:$P$7681,10,0)</f>
        <v>0</v>
      </c>
      <c r="L4936" s="17">
        <f>VLOOKUP(A4936,'[2]2023'!$A$9:$I$7853,9,0)</f>
        <v>0</v>
      </c>
      <c r="M4936" s="18">
        <f>VLOOKUP(A4936,[3]data1683177749303!$A$2:$J$6448,10,0)</f>
        <v>0</v>
      </c>
    </row>
    <row r="4937" spans="1:13" ht="15.75" outlineLevel="1">
      <c r="A4937" s="10">
        <v>1815740517</v>
      </c>
      <c r="B4937" s="11">
        <v>517</v>
      </c>
      <c r="C4937" s="19">
        <v>815740</v>
      </c>
      <c r="D4937" s="13">
        <v>1</v>
      </c>
      <c r="E4937" s="136" t="s">
        <v>3154</v>
      </c>
      <c r="F4937" s="15" t="s">
        <v>2089</v>
      </c>
      <c r="G4937" s="137" t="s">
        <v>3154</v>
      </c>
      <c r="H4937" s="13" t="s">
        <v>34</v>
      </c>
      <c r="I4937" s="126" t="s">
        <v>3154</v>
      </c>
      <c r="J4937" s="126" t="s">
        <v>3154</v>
      </c>
      <c r="K4937" s="17">
        <f>VLOOKUP(A4937,[4]גיליון1!$A$1574:$P$7681,10,0)</f>
        <v>0</v>
      </c>
      <c r="L4937" s="17">
        <f>VLOOKUP(A4937,'[2]2023'!$A$9:$I$7853,9,0)</f>
        <v>0</v>
      </c>
      <c r="M4937" s="18">
        <f>VLOOKUP(A4937,[3]data1683177749303!$A$2:$J$6448,10,0)</f>
        <v>0</v>
      </c>
    </row>
    <row r="4938" spans="1:13" ht="15.75" outlineLevel="1">
      <c r="A4938" s="10">
        <v>1815740522</v>
      </c>
      <c r="B4938" s="11">
        <v>522</v>
      </c>
      <c r="C4938" s="19">
        <v>815740</v>
      </c>
      <c r="D4938" s="13">
        <v>1</v>
      </c>
      <c r="E4938" s="136" t="s">
        <v>3154</v>
      </c>
      <c r="F4938" s="15" t="s">
        <v>755</v>
      </c>
      <c r="G4938" s="137" t="s">
        <v>3154</v>
      </c>
      <c r="H4938" s="13" t="s">
        <v>34</v>
      </c>
      <c r="I4938" s="126" t="s">
        <v>3154</v>
      </c>
      <c r="J4938" s="126" t="s">
        <v>3154</v>
      </c>
      <c r="K4938" s="17">
        <f>VLOOKUP(A4938,[4]גיליון1!$A$1574:$P$7681,10,0)</f>
        <v>0</v>
      </c>
      <c r="L4938" s="17">
        <f>VLOOKUP(A4938,'[2]2023'!$A$9:$I$7853,9,0)</f>
        <v>0</v>
      </c>
      <c r="M4938" s="18">
        <f>VLOOKUP(A4938,[3]data1683177749303!$A$2:$J$6448,10,0)</f>
        <v>0</v>
      </c>
    </row>
    <row r="4939" spans="1:13" ht="15.75" outlineLevel="1">
      <c r="A4939" s="10">
        <v>1815740530</v>
      </c>
      <c r="B4939" s="11">
        <v>530</v>
      </c>
      <c r="C4939" s="19">
        <v>815740</v>
      </c>
      <c r="D4939" s="13">
        <v>1</v>
      </c>
      <c r="E4939" s="136" t="s">
        <v>3154</v>
      </c>
      <c r="F4939" s="15" t="s">
        <v>1591</v>
      </c>
      <c r="G4939" s="137" t="s">
        <v>3154</v>
      </c>
      <c r="H4939" s="13" t="s">
        <v>31</v>
      </c>
      <c r="I4939" s="126" t="s">
        <v>3154</v>
      </c>
      <c r="J4939" s="126" t="s">
        <v>3154</v>
      </c>
      <c r="K4939" s="17">
        <f>VLOOKUP(A4939,[4]גיליון1!$A$1574:$P$7681,10,0)</f>
        <v>0</v>
      </c>
      <c r="L4939" s="17">
        <f>VLOOKUP(A4939,'[2]2023'!$A$9:$I$7853,9,0)</f>
        <v>0</v>
      </c>
      <c r="M4939" s="18">
        <f>VLOOKUP(A4939,[3]data1683177749303!$A$2:$J$6448,10,0)</f>
        <v>0</v>
      </c>
    </row>
    <row r="4940" spans="1:13" ht="15.75" outlineLevel="1">
      <c r="A4940" s="10">
        <v>1815740540</v>
      </c>
      <c r="B4940" s="11">
        <v>540</v>
      </c>
      <c r="C4940" s="19">
        <v>815740</v>
      </c>
      <c r="D4940" s="13">
        <v>1</v>
      </c>
      <c r="E4940" s="136" t="s">
        <v>3154</v>
      </c>
      <c r="F4940" s="15" t="s">
        <v>53</v>
      </c>
      <c r="G4940" s="137" t="s">
        <v>3154</v>
      </c>
      <c r="H4940" s="13" t="s">
        <v>34</v>
      </c>
      <c r="I4940" s="126" t="s">
        <v>3154</v>
      </c>
      <c r="J4940" s="126" t="s">
        <v>3154</v>
      </c>
      <c r="K4940" s="17">
        <f>VLOOKUP(A4940,[4]גיליון1!$A$1574:$P$7681,10,0)</f>
        <v>0</v>
      </c>
      <c r="L4940" s="17">
        <f>VLOOKUP(A4940,'[2]2023'!$A$9:$I$7853,9,0)</f>
        <v>0</v>
      </c>
      <c r="M4940" s="18">
        <f>VLOOKUP(A4940,[3]data1683177749303!$A$2:$J$6448,10,0)</f>
        <v>0</v>
      </c>
    </row>
    <row r="4941" spans="1:13" ht="15.75" outlineLevel="1">
      <c r="A4941" s="10">
        <v>1815740544</v>
      </c>
      <c r="B4941" s="11">
        <v>544</v>
      </c>
      <c r="C4941" s="19">
        <v>815740</v>
      </c>
      <c r="D4941" s="13">
        <v>1</v>
      </c>
      <c r="E4941" s="136" t="s">
        <v>3154</v>
      </c>
      <c r="F4941" s="15" t="s">
        <v>56</v>
      </c>
      <c r="G4941" s="137" t="s">
        <v>3154</v>
      </c>
      <c r="H4941" s="13" t="s">
        <v>31</v>
      </c>
      <c r="I4941" s="126" t="s">
        <v>3154</v>
      </c>
      <c r="J4941" s="126" t="s">
        <v>3154</v>
      </c>
      <c r="K4941" s="17">
        <f>VLOOKUP(A4941,[4]גיליון1!$A$1574:$P$7681,10,0)</f>
        <v>0</v>
      </c>
      <c r="L4941" s="17">
        <f>VLOOKUP(A4941,'[2]2023'!$A$9:$I$7853,9,0)</f>
        <v>0</v>
      </c>
      <c r="M4941" s="18">
        <f>VLOOKUP(A4941,[3]data1683177749303!$A$2:$J$6448,10,0)</f>
        <v>0</v>
      </c>
    </row>
    <row r="4942" spans="1:13" ht="15.75" outlineLevel="1">
      <c r="A4942" s="10">
        <v>1815740562</v>
      </c>
      <c r="B4942" s="11">
        <v>562</v>
      </c>
      <c r="C4942" s="19">
        <v>815740</v>
      </c>
      <c r="D4942" s="13">
        <v>1</v>
      </c>
      <c r="E4942" s="136" t="s">
        <v>3154</v>
      </c>
      <c r="F4942" s="15" t="s">
        <v>60</v>
      </c>
      <c r="G4942" s="137" t="s">
        <v>3154</v>
      </c>
      <c r="H4942" s="13" t="s">
        <v>34</v>
      </c>
      <c r="I4942" s="126" t="s">
        <v>3154</v>
      </c>
      <c r="J4942" s="126" t="s">
        <v>3154</v>
      </c>
      <c r="K4942" s="17">
        <f>VLOOKUP(A4942,[4]גיליון1!$A$1574:$P$7681,10,0)</f>
        <v>0</v>
      </c>
      <c r="L4942" s="17">
        <f>VLOOKUP(A4942,'[2]2023'!$A$9:$I$7853,9,0)</f>
        <v>0</v>
      </c>
      <c r="M4942" s="18">
        <f>VLOOKUP(A4942,[3]data1683177749303!$A$2:$J$6448,10,0)</f>
        <v>0</v>
      </c>
    </row>
    <row r="4943" spans="1:13" ht="15.75" outlineLevel="1">
      <c r="A4943" s="10">
        <v>1815740580</v>
      </c>
      <c r="B4943" s="11">
        <v>580</v>
      </c>
      <c r="C4943" s="19">
        <v>815740</v>
      </c>
      <c r="D4943" s="13">
        <v>1</v>
      </c>
      <c r="E4943" s="136" t="s">
        <v>3154</v>
      </c>
      <c r="F4943" s="15" t="s">
        <v>2283</v>
      </c>
      <c r="G4943" s="137" t="s">
        <v>3154</v>
      </c>
      <c r="H4943" s="13" t="s">
        <v>31</v>
      </c>
      <c r="I4943" s="16">
        <f>K4943/L4943-1</f>
        <v>0</v>
      </c>
      <c r="J4943" s="126" t="s">
        <v>3154</v>
      </c>
      <c r="K4943" s="17">
        <f>VLOOKUP(A4943,[4]גיליון1!$A$1574:$P$7681,10,0)</f>
        <v>60000</v>
      </c>
      <c r="L4943" s="17">
        <f>VLOOKUP(A4943,'[2]2023'!$A$9:$I$7853,9,0)</f>
        <v>60000</v>
      </c>
      <c r="M4943" s="18">
        <f>VLOOKUP(A4943,[3]data1683177749303!$A$2:$J$6448,10,0)</f>
        <v>60000</v>
      </c>
    </row>
    <row r="4944" spans="1:13" ht="15.75" outlineLevel="1">
      <c r="A4944" s="10">
        <v>1815740583</v>
      </c>
      <c r="B4944" s="11">
        <v>583</v>
      </c>
      <c r="C4944" s="19">
        <v>815740</v>
      </c>
      <c r="D4944" s="13">
        <v>1</v>
      </c>
      <c r="E4944" s="136" t="s">
        <v>3154</v>
      </c>
      <c r="F4944" s="15" t="s">
        <v>2255</v>
      </c>
      <c r="G4944" s="137" t="s">
        <v>3154</v>
      </c>
      <c r="H4944" s="13" t="s">
        <v>31</v>
      </c>
      <c r="I4944" s="126" t="s">
        <v>3154</v>
      </c>
      <c r="J4944" s="126" t="s">
        <v>3154</v>
      </c>
      <c r="K4944" s="17">
        <f>VLOOKUP(A4944,[4]גיליון1!$A$1574:$P$7681,10,0)</f>
        <v>0</v>
      </c>
      <c r="L4944" s="17">
        <f>VLOOKUP(A4944,'[2]2023'!$A$9:$I$7853,9,0)</f>
        <v>0</v>
      </c>
      <c r="M4944" s="18">
        <f>VLOOKUP(A4944,[3]data1683177749303!$A$2:$J$6448,10,0)</f>
        <v>0</v>
      </c>
    </row>
    <row r="4945" spans="1:13" ht="15.75" outlineLevel="1">
      <c r="A4945" s="10">
        <v>1815740585</v>
      </c>
      <c r="B4945" s="11">
        <v>585</v>
      </c>
      <c r="C4945" s="19">
        <v>815740</v>
      </c>
      <c r="D4945" s="13">
        <v>1</v>
      </c>
      <c r="E4945" s="136" t="s">
        <v>3154</v>
      </c>
      <c r="F4945" s="15" t="s">
        <v>2256</v>
      </c>
      <c r="G4945" s="137" t="s">
        <v>3154</v>
      </c>
      <c r="H4945" s="13" t="s">
        <v>31</v>
      </c>
      <c r="I4945" s="126" t="s">
        <v>3154</v>
      </c>
      <c r="J4945" s="126" t="s">
        <v>3154</v>
      </c>
      <c r="K4945" s="17">
        <f>VLOOKUP(A4945,[4]גיליון1!$A$1574:$P$7681,10,0)</f>
        <v>0</v>
      </c>
      <c r="L4945" s="17">
        <f>VLOOKUP(A4945,'[2]2023'!$A$9:$I$7853,9,0)</f>
        <v>0</v>
      </c>
      <c r="M4945" s="18">
        <f>VLOOKUP(A4945,[3]data1683177749303!$A$2:$J$6448,10,0)</f>
        <v>0</v>
      </c>
    </row>
    <row r="4946" spans="1:13" ht="15.75" outlineLevel="1">
      <c r="A4946" s="10">
        <v>1815740700</v>
      </c>
      <c r="B4946" s="11">
        <v>700</v>
      </c>
      <c r="C4946" s="19">
        <v>815740</v>
      </c>
      <c r="D4946" s="13">
        <v>1</v>
      </c>
      <c r="E4946" s="136" t="s">
        <v>3154</v>
      </c>
      <c r="F4946" s="15" t="s">
        <v>61</v>
      </c>
      <c r="G4946" s="137" t="s">
        <v>3154</v>
      </c>
      <c r="H4946" s="13" t="s">
        <v>11</v>
      </c>
      <c r="I4946" s="126" t="s">
        <v>3154</v>
      </c>
      <c r="J4946" s="126" t="s">
        <v>3154</v>
      </c>
      <c r="K4946" s="17">
        <f>VLOOKUP(A4946,[4]גיליון1!$A$1574:$P$7681,10,0)</f>
        <v>0</v>
      </c>
      <c r="L4946" s="17">
        <f>VLOOKUP(A4946,'[2]2023'!$A$9:$I$7853,9,0)</f>
        <v>0</v>
      </c>
      <c r="M4946" s="140" t="s">
        <v>3154</v>
      </c>
    </row>
    <row r="4947" spans="1:13" ht="15.75" outlineLevel="1">
      <c r="A4947" s="10">
        <v>1815740721</v>
      </c>
      <c r="B4947" s="11">
        <v>721</v>
      </c>
      <c r="C4947" s="19">
        <v>815740</v>
      </c>
      <c r="D4947" s="13">
        <v>1</v>
      </c>
      <c r="E4947" s="136" t="s">
        <v>3154</v>
      </c>
      <c r="F4947" s="15" t="s">
        <v>63</v>
      </c>
      <c r="G4947" s="137" t="s">
        <v>3154</v>
      </c>
      <c r="H4947" s="13" t="s">
        <v>34</v>
      </c>
      <c r="I4947" s="126" t="s">
        <v>3154</v>
      </c>
      <c r="J4947" s="126" t="s">
        <v>3154</v>
      </c>
      <c r="K4947" s="17">
        <f>VLOOKUP(A4947,[4]גיליון1!$A$1574:$P$7681,10,0)</f>
        <v>0</v>
      </c>
      <c r="L4947" s="17">
        <f>VLOOKUP(A4947,'[2]2023'!$A$9:$I$7853,9,0)</f>
        <v>0</v>
      </c>
      <c r="M4947" s="18">
        <f>VLOOKUP(A4947,[3]data1683177749303!$A$2:$J$6448,10,0)</f>
        <v>0</v>
      </c>
    </row>
    <row r="4948" spans="1:13" ht="15.75" outlineLevel="1">
      <c r="A4948" s="10">
        <v>1815740722</v>
      </c>
      <c r="B4948" s="11">
        <v>722</v>
      </c>
      <c r="C4948" s="19">
        <v>815740</v>
      </c>
      <c r="D4948" s="13">
        <v>1</v>
      </c>
      <c r="E4948" s="136" t="s">
        <v>3154</v>
      </c>
      <c r="F4948" s="15" t="s">
        <v>64</v>
      </c>
      <c r="G4948" s="137" t="s">
        <v>3154</v>
      </c>
      <c r="H4948" s="13" t="s">
        <v>34</v>
      </c>
      <c r="I4948" s="126" t="s">
        <v>3154</v>
      </c>
      <c r="J4948" s="126" t="s">
        <v>3154</v>
      </c>
      <c r="K4948" s="17">
        <f>VLOOKUP(A4948,[4]גיליון1!$A$1574:$P$7681,10,0)</f>
        <v>0</v>
      </c>
      <c r="L4948" s="17">
        <f>VLOOKUP(A4948,'[2]2023'!$A$9:$I$7853,9,0)</f>
        <v>0</v>
      </c>
      <c r="M4948" s="18">
        <f>VLOOKUP(A4948,[3]data1683177749303!$A$2:$J$6448,10,0)</f>
        <v>0</v>
      </c>
    </row>
    <row r="4949" spans="1:13" ht="15.75" outlineLevel="1">
      <c r="A4949" s="10">
        <v>1815740724</v>
      </c>
      <c r="B4949" s="11">
        <v>724</v>
      </c>
      <c r="C4949" s="19">
        <v>815740</v>
      </c>
      <c r="D4949" s="13">
        <v>1</v>
      </c>
      <c r="E4949" s="136" t="s">
        <v>3154</v>
      </c>
      <c r="F4949" s="15" t="s">
        <v>2257</v>
      </c>
      <c r="G4949" s="137" t="s">
        <v>3154</v>
      </c>
      <c r="H4949" s="13" t="s">
        <v>34</v>
      </c>
      <c r="I4949" s="126" t="s">
        <v>3154</v>
      </c>
      <c r="J4949" s="126" t="s">
        <v>3154</v>
      </c>
      <c r="K4949" s="17">
        <f>VLOOKUP(A4949,[4]גיליון1!$A$1574:$P$7681,10,0)</f>
        <v>0</v>
      </c>
      <c r="L4949" s="17">
        <f>VLOOKUP(A4949,'[2]2023'!$A$9:$I$7853,9,0)</f>
        <v>0</v>
      </c>
      <c r="M4949" s="18">
        <f>VLOOKUP(A4949,[3]data1683177749303!$A$2:$J$6448,10,0)</f>
        <v>0</v>
      </c>
    </row>
    <row r="4950" spans="1:13" ht="15.75" outlineLevel="1">
      <c r="A4950" s="10">
        <v>1815740742</v>
      </c>
      <c r="B4950" s="11">
        <v>742</v>
      </c>
      <c r="C4950" s="19">
        <v>815740</v>
      </c>
      <c r="D4950" s="13">
        <v>1</v>
      </c>
      <c r="E4950" s="136" t="s">
        <v>3154</v>
      </c>
      <c r="F4950" s="15" t="s">
        <v>65</v>
      </c>
      <c r="G4950" s="137" t="s">
        <v>3154</v>
      </c>
      <c r="H4950" s="13" t="s">
        <v>34</v>
      </c>
      <c r="I4950" s="16">
        <f>K4950/L4950-1</f>
        <v>-9.1198303287380655E-2</v>
      </c>
      <c r="J4950" s="126" t="s">
        <v>3154</v>
      </c>
      <c r="K4950" s="17">
        <v>85700</v>
      </c>
      <c r="L4950" s="17">
        <f>VLOOKUP(A4950,'[2]2023'!$A$9:$I$7853,9,0)</f>
        <v>94300</v>
      </c>
      <c r="M4950" s="18">
        <f>VLOOKUP(A4950,[3]data1683177749303!$A$2:$J$6448,10,0)</f>
        <v>97519</v>
      </c>
    </row>
    <row r="4951" spans="1:13" ht="15.75" outlineLevel="1">
      <c r="A4951" s="10">
        <v>1815740744</v>
      </c>
      <c r="B4951" s="11">
        <v>744</v>
      </c>
      <c r="C4951" s="19">
        <v>815740</v>
      </c>
      <c r="D4951" s="13">
        <v>1</v>
      </c>
      <c r="E4951" s="136" t="s">
        <v>3154</v>
      </c>
      <c r="F4951" s="15" t="s">
        <v>2284</v>
      </c>
      <c r="G4951" s="137" t="s">
        <v>3154</v>
      </c>
      <c r="H4951" s="13" t="s">
        <v>34</v>
      </c>
      <c r="I4951" s="126" t="s">
        <v>3154</v>
      </c>
      <c r="J4951" s="126" t="s">
        <v>3154</v>
      </c>
      <c r="K4951" s="17">
        <f>VLOOKUP(A4951,[4]גיליון1!$A$1574:$P$7681,10,0)</f>
        <v>0</v>
      </c>
      <c r="L4951" s="17">
        <f>VLOOKUP(A4951,'[2]2023'!$A$9:$I$7853,9,0)</f>
        <v>0</v>
      </c>
      <c r="M4951" s="18">
        <f>VLOOKUP(A4951,[3]data1683177749303!$A$2:$J$6448,10,0)</f>
        <v>0</v>
      </c>
    </row>
    <row r="4952" spans="1:13" ht="15.75" outlineLevel="1">
      <c r="A4952" s="10">
        <v>1815740745</v>
      </c>
      <c r="B4952" s="11">
        <v>745</v>
      </c>
      <c r="C4952" s="19">
        <v>815740</v>
      </c>
      <c r="D4952" s="13">
        <v>1</v>
      </c>
      <c r="E4952" s="136" t="s">
        <v>3154</v>
      </c>
      <c r="F4952" s="15" t="s">
        <v>66</v>
      </c>
      <c r="G4952" s="137" t="s">
        <v>3154</v>
      </c>
      <c r="H4952" s="13" t="s">
        <v>31</v>
      </c>
      <c r="I4952" s="126" t="s">
        <v>3154</v>
      </c>
      <c r="J4952" s="126" t="s">
        <v>3154</v>
      </c>
      <c r="K4952" s="17">
        <f>VLOOKUP(A4952,[4]גיליון1!$A$1574:$P$7681,10,0)</f>
        <v>0</v>
      </c>
      <c r="L4952" s="17">
        <f>VLOOKUP(A4952,'[2]2023'!$A$9:$I$7853,9,0)</f>
        <v>0</v>
      </c>
      <c r="M4952" s="18">
        <f>VLOOKUP(A4952,[3]data1683177749303!$A$2:$J$6448,10,0)</f>
        <v>0</v>
      </c>
    </row>
    <row r="4953" spans="1:13" ht="15.75" outlineLevel="1">
      <c r="A4953" s="10">
        <v>1815740746</v>
      </c>
      <c r="B4953" s="11">
        <v>746</v>
      </c>
      <c r="C4953" s="19">
        <v>815740</v>
      </c>
      <c r="D4953" s="13">
        <v>1</v>
      </c>
      <c r="E4953" s="136" t="s">
        <v>3154</v>
      </c>
      <c r="F4953" s="15" t="s">
        <v>67</v>
      </c>
      <c r="G4953" s="137" t="s">
        <v>3154</v>
      </c>
      <c r="H4953" s="13" t="s">
        <v>31</v>
      </c>
      <c r="I4953" s="126" t="s">
        <v>3154</v>
      </c>
      <c r="J4953" s="126" t="s">
        <v>3154</v>
      </c>
      <c r="K4953" s="17">
        <f>VLOOKUP(A4953,[4]גיליון1!$A$1574:$P$7681,10,0)</f>
        <v>0</v>
      </c>
      <c r="L4953" s="17">
        <f>VLOOKUP(A4953,'[2]2023'!$A$9:$I$7853,9,0)</f>
        <v>0</v>
      </c>
      <c r="M4953" s="18">
        <f>VLOOKUP(A4953,[3]data1683177749303!$A$2:$J$6448,10,0)</f>
        <v>0</v>
      </c>
    </row>
    <row r="4954" spans="1:13" ht="15.75" outlineLevel="1">
      <c r="A4954" s="10">
        <v>1815740750</v>
      </c>
      <c r="B4954" s="11">
        <v>750</v>
      </c>
      <c r="C4954" s="19">
        <v>815740</v>
      </c>
      <c r="D4954" s="13">
        <v>1</v>
      </c>
      <c r="E4954" s="136" t="s">
        <v>3154</v>
      </c>
      <c r="F4954" s="15" t="s">
        <v>2028</v>
      </c>
      <c r="G4954" s="137" t="s">
        <v>3154</v>
      </c>
      <c r="H4954" s="13" t="s">
        <v>31</v>
      </c>
      <c r="I4954" s="16">
        <f>K4954/L4954-1</f>
        <v>0.10180607405912623</v>
      </c>
      <c r="J4954" s="126" t="s">
        <v>3154</v>
      </c>
      <c r="K4954" s="17">
        <f>VLOOKUP(A4954,[4]גיליון1!$A$1574:$P$7681,10,0)</f>
        <v>1092000</v>
      </c>
      <c r="L4954" s="17">
        <f>VLOOKUP(A4954,'[2]2023'!$A$9:$I$7853,9,0)</f>
        <v>991100</v>
      </c>
      <c r="M4954" s="18">
        <f>VLOOKUP(A4954,[3]data1683177749303!$A$2:$J$6448,10,0)</f>
        <v>930758.62</v>
      </c>
    </row>
    <row r="4955" spans="1:13" ht="15.75" outlineLevel="1">
      <c r="A4955" s="10">
        <v>1815740751</v>
      </c>
      <c r="B4955" s="11">
        <v>751</v>
      </c>
      <c r="C4955" s="19">
        <v>815740</v>
      </c>
      <c r="D4955" s="13">
        <v>1</v>
      </c>
      <c r="E4955" s="136" t="s">
        <v>3154</v>
      </c>
      <c r="F4955" s="15" t="s">
        <v>68</v>
      </c>
      <c r="G4955" s="137" t="s">
        <v>3154</v>
      </c>
      <c r="H4955" s="13" t="s">
        <v>34</v>
      </c>
      <c r="I4955" s="126" t="s">
        <v>3154</v>
      </c>
      <c r="J4955" s="126" t="s">
        <v>3154</v>
      </c>
      <c r="K4955" s="17">
        <f>VLOOKUP(A4955,[4]גיליון1!$A$1574:$P$7681,10,0)</f>
        <v>0</v>
      </c>
      <c r="L4955" s="17">
        <f>VLOOKUP(A4955,'[2]2023'!$A$9:$I$7853,9,0)</f>
        <v>0</v>
      </c>
      <c r="M4955" s="18">
        <f>VLOOKUP(A4955,[3]data1683177749303!$A$2:$J$6448,10,0)</f>
        <v>0</v>
      </c>
    </row>
    <row r="4956" spans="1:13" ht="15.75" outlineLevel="1">
      <c r="A4956" s="10">
        <v>1815740752</v>
      </c>
      <c r="B4956" s="11">
        <v>752</v>
      </c>
      <c r="C4956" s="19">
        <v>815740</v>
      </c>
      <c r="D4956" s="13">
        <v>1</v>
      </c>
      <c r="E4956" s="136" t="s">
        <v>3154</v>
      </c>
      <c r="F4956" s="15" t="s">
        <v>69</v>
      </c>
      <c r="G4956" s="137" t="s">
        <v>3154</v>
      </c>
      <c r="H4956" s="13" t="s">
        <v>31</v>
      </c>
      <c r="I4956" s="16">
        <f>K4956/L4956-1</f>
        <v>2.16193597879899E-3</v>
      </c>
      <c r="J4956" s="126" t="s">
        <v>3154</v>
      </c>
      <c r="K4956" s="17">
        <f>VLOOKUP(A4956,[4]גיליון1!$A$1574:$P$7681,10,0)</f>
        <v>1437000</v>
      </c>
      <c r="L4956" s="17">
        <f>VLOOKUP(A4956,'[2]2023'!$A$9:$I$7853,9,0)</f>
        <v>1433900</v>
      </c>
      <c r="M4956" s="18">
        <f>VLOOKUP(A4956,[3]data1683177749303!$A$2:$J$6448,10,0)</f>
        <v>1299112.24</v>
      </c>
    </row>
    <row r="4957" spans="1:13" ht="15.75" outlineLevel="1">
      <c r="A4957" s="10">
        <v>1815740753</v>
      </c>
      <c r="B4957" s="11">
        <v>753</v>
      </c>
      <c r="C4957" s="19">
        <v>815740</v>
      </c>
      <c r="D4957" s="13">
        <v>1</v>
      </c>
      <c r="E4957" s="136" t="s">
        <v>3154</v>
      </c>
      <c r="F4957" s="15" t="s">
        <v>28</v>
      </c>
      <c r="G4957" s="137" t="s">
        <v>3154</v>
      </c>
      <c r="H4957" s="13" t="s">
        <v>31</v>
      </c>
      <c r="I4957" s="126" t="s">
        <v>3154</v>
      </c>
      <c r="J4957" s="126" t="s">
        <v>3154</v>
      </c>
      <c r="K4957" s="17">
        <f>VLOOKUP(A4957,[4]גיליון1!$A$1574:$P$7681,10,0)</f>
        <v>0</v>
      </c>
      <c r="L4957" s="17">
        <f>VLOOKUP(A4957,'[2]2023'!$A$9:$I$7853,9,0)</f>
        <v>0</v>
      </c>
      <c r="M4957" s="18">
        <f>VLOOKUP(A4957,[3]data1683177749303!$A$2:$J$6448,10,0)</f>
        <v>0</v>
      </c>
    </row>
    <row r="4958" spans="1:13" ht="15.75" outlineLevel="1">
      <c r="A4958" s="10">
        <v>1815740755</v>
      </c>
      <c r="B4958" s="11">
        <v>755</v>
      </c>
      <c r="C4958" s="19">
        <v>815740</v>
      </c>
      <c r="D4958" s="13">
        <v>1</v>
      </c>
      <c r="E4958" s="136" t="s">
        <v>3154</v>
      </c>
      <c r="F4958" s="15" t="s">
        <v>2274</v>
      </c>
      <c r="G4958" s="137" t="s">
        <v>3154</v>
      </c>
      <c r="H4958" s="13" t="s">
        <v>31</v>
      </c>
      <c r="I4958" s="126" t="s">
        <v>3154</v>
      </c>
      <c r="J4958" s="126" t="s">
        <v>3154</v>
      </c>
      <c r="K4958" s="17">
        <f>VLOOKUP(A4958,[4]גיליון1!$A$1574:$P$7681,10,0)</f>
        <v>0</v>
      </c>
      <c r="L4958" s="17">
        <f>VLOOKUP(A4958,'[2]2023'!$A$9:$I$7853,9,0)</f>
        <v>0</v>
      </c>
      <c r="M4958" s="18">
        <f>VLOOKUP(A4958,[3]data1683177749303!$A$2:$J$6448,10,0)</f>
        <v>0</v>
      </c>
    </row>
    <row r="4959" spans="1:13" ht="15.75" outlineLevel="1">
      <c r="A4959" s="10">
        <v>1815740759</v>
      </c>
      <c r="B4959" s="11">
        <v>759</v>
      </c>
      <c r="C4959" s="19">
        <v>815740</v>
      </c>
      <c r="D4959" s="13">
        <v>1</v>
      </c>
      <c r="E4959" s="136" t="s">
        <v>3154</v>
      </c>
      <c r="F4959" s="15" t="s">
        <v>1970</v>
      </c>
      <c r="G4959" s="137" t="s">
        <v>3154</v>
      </c>
      <c r="H4959" s="13" t="s">
        <v>20</v>
      </c>
      <c r="I4959" s="16">
        <f>K4959/L4959-1</f>
        <v>0.30530319036551878</v>
      </c>
      <c r="J4959" s="126" t="s">
        <v>3154</v>
      </c>
      <c r="K4959" s="17">
        <f>VLOOKUP(A4959,[4]גיליון1!$A$1574:$P$7681,10,0)</f>
        <v>1853400</v>
      </c>
      <c r="L4959" s="17">
        <f>VLOOKUP(A4959,'[2]2023'!$A$9:$I$7853,9,0)</f>
        <v>1419900</v>
      </c>
      <c r="M4959" s="18">
        <f>VLOOKUP(A4959,[3]data1683177749303!$A$2:$J$6448,10,0)</f>
        <v>1343941.87</v>
      </c>
    </row>
    <row r="4960" spans="1:13" ht="15.75" outlineLevel="1">
      <c r="A4960" s="10">
        <v>1815740758</v>
      </c>
      <c r="B4960" s="11">
        <v>758</v>
      </c>
      <c r="C4960" s="19">
        <v>815740</v>
      </c>
      <c r="D4960" s="13">
        <v>1</v>
      </c>
      <c r="E4960" s="136" t="s">
        <v>3154</v>
      </c>
      <c r="F4960" s="15" t="s">
        <v>2285</v>
      </c>
      <c r="G4960" s="137" t="s">
        <v>3154</v>
      </c>
      <c r="H4960" s="13" t="s">
        <v>34</v>
      </c>
      <c r="I4960" s="126" t="s">
        <v>3154</v>
      </c>
      <c r="J4960" s="126" t="s">
        <v>3154</v>
      </c>
      <c r="K4960" s="17">
        <f>VLOOKUP(A4960,[4]גיליון1!$A$1574:$P$7681,10,0)</f>
        <v>0</v>
      </c>
      <c r="L4960" s="17">
        <f>VLOOKUP(A4960,'[2]2023'!$A$9:$I$7853,9,0)</f>
        <v>0</v>
      </c>
      <c r="M4960" s="18">
        <f>VLOOKUP(A4960,[3]data1683177749303!$A$2:$J$6448,10,0)</f>
        <v>0</v>
      </c>
    </row>
    <row r="4961" spans="1:13" ht="15.75" outlineLevel="1">
      <c r="A4961" s="10">
        <v>1815740762</v>
      </c>
      <c r="B4961" s="11">
        <v>762</v>
      </c>
      <c r="C4961" s="19">
        <v>815740</v>
      </c>
      <c r="D4961" s="13">
        <v>1</v>
      </c>
      <c r="E4961" s="136" t="s">
        <v>3154</v>
      </c>
      <c r="F4961" s="15" t="s">
        <v>2264</v>
      </c>
      <c r="G4961" s="137" t="s">
        <v>3154</v>
      </c>
      <c r="H4961" s="13" t="s">
        <v>20</v>
      </c>
      <c r="I4961" s="16">
        <f>K4961/L4961-1</f>
        <v>5.0816696914699477E-3</v>
      </c>
      <c r="J4961" s="126" t="s">
        <v>3154</v>
      </c>
      <c r="K4961" s="17">
        <f>VLOOKUP(A4961,[4]גיליון1!$A$1574:$P$7681,10,0)</f>
        <v>276900</v>
      </c>
      <c r="L4961" s="17">
        <f>VLOOKUP(A4961,'[2]2023'!$A$9:$I$7853,9,0)</f>
        <v>275500</v>
      </c>
      <c r="M4961" s="18">
        <f>VLOOKUP(A4961,[3]data1683177749303!$A$2:$J$6448,10,0)</f>
        <v>265961.09000000003</v>
      </c>
    </row>
    <row r="4962" spans="1:13" ht="15.75" outlineLevel="1">
      <c r="A4962" s="10">
        <v>1815740763</v>
      </c>
      <c r="B4962" s="11">
        <v>763</v>
      </c>
      <c r="C4962" s="19">
        <v>815740</v>
      </c>
      <c r="D4962" s="13">
        <v>1</v>
      </c>
      <c r="E4962" s="136" t="s">
        <v>3154</v>
      </c>
      <c r="F4962" s="15" t="s">
        <v>116</v>
      </c>
      <c r="G4962" s="137" t="s">
        <v>3154</v>
      </c>
      <c r="H4962" s="13" t="s">
        <v>31</v>
      </c>
      <c r="I4962" s="126" t="s">
        <v>3154</v>
      </c>
      <c r="J4962" s="126" t="s">
        <v>3154</v>
      </c>
      <c r="K4962" s="17">
        <f>VLOOKUP(A4962,[4]גיליון1!$A$1574:$P$7681,10,0)</f>
        <v>0</v>
      </c>
      <c r="L4962" s="17">
        <f>VLOOKUP(A4962,'[2]2023'!$A$9:$I$7853,9,0)</f>
        <v>0</v>
      </c>
      <c r="M4962" s="18">
        <f>VLOOKUP(A4962,[3]data1683177749303!$A$2:$J$6448,10,0)</f>
        <v>0</v>
      </c>
    </row>
    <row r="4963" spans="1:13" ht="15.75" outlineLevel="1">
      <c r="A4963" s="10">
        <v>1815740764</v>
      </c>
      <c r="B4963" s="11">
        <v>764</v>
      </c>
      <c r="C4963" s="19">
        <v>815740</v>
      </c>
      <c r="D4963" s="13">
        <v>1</v>
      </c>
      <c r="E4963" s="136" t="s">
        <v>3154</v>
      </c>
      <c r="F4963" s="15" t="s">
        <v>2286</v>
      </c>
      <c r="G4963" s="137" t="s">
        <v>3154</v>
      </c>
      <c r="H4963" s="13" t="s">
        <v>31</v>
      </c>
      <c r="I4963" s="126" t="s">
        <v>3154</v>
      </c>
      <c r="J4963" s="126" t="s">
        <v>3154</v>
      </c>
      <c r="K4963" s="17">
        <f>VLOOKUP(A4963,[4]גיליון1!$A$1574:$P$7681,10,0)</f>
        <v>0</v>
      </c>
      <c r="L4963" s="17">
        <f>VLOOKUP(A4963,'[2]2023'!$A$9:$I$7853,9,0)</f>
        <v>0</v>
      </c>
      <c r="M4963" s="18">
        <f>VLOOKUP(A4963,[3]data1683177749303!$A$2:$J$6448,10,0)</f>
        <v>0</v>
      </c>
    </row>
    <row r="4964" spans="1:13" ht="15.75" outlineLevel="1">
      <c r="A4964" s="10">
        <v>1815740765</v>
      </c>
      <c r="B4964" s="11">
        <v>765</v>
      </c>
      <c r="C4964" s="19">
        <v>815740</v>
      </c>
      <c r="D4964" s="13">
        <v>1</v>
      </c>
      <c r="E4964" s="136" t="s">
        <v>3154</v>
      </c>
      <c r="F4964" s="15" t="s">
        <v>2259</v>
      </c>
      <c r="G4964" s="137" t="s">
        <v>3154</v>
      </c>
      <c r="H4964" s="13" t="s">
        <v>31</v>
      </c>
      <c r="I4964" s="126" t="s">
        <v>3154</v>
      </c>
      <c r="J4964" s="126" t="s">
        <v>3154</v>
      </c>
      <c r="K4964" s="17">
        <f>VLOOKUP(A4964,[4]גיליון1!$A$1574:$P$7681,10,0)</f>
        <v>0</v>
      </c>
      <c r="L4964" s="17">
        <f>VLOOKUP(A4964,'[2]2023'!$A$9:$I$7853,9,0)</f>
        <v>0</v>
      </c>
      <c r="M4964" s="18">
        <f>VLOOKUP(A4964,[3]data1683177749303!$A$2:$J$6448,10,0)</f>
        <v>0</v>
      </c>
    </row>
    <row r="4965" spans="1:13" ht="15.75" outlineLevel="1">
      <c r="A4965" s="10">
        <v>1815740780</v>
      </c>
      <c r="B4965" s="11">
        <v>780</v>
      </c>
      <c r="C4965" s="19">
        <v>815740</v>
      </c>
      <c r="D4965" s="13">
        <v>1</v>
      </c>
      <c r="E4965" s="136" t="s">
        <v>3154</v>
      </c>
      <c r="F4965" s="15" t="s">
        <v>2260</v>
      </c>
      <c r="G4965" s="137" t="s">
        <v>3154</v>
      </c>
      <c r="H4965" s="13" t="s">
        <v>31</v>
      </c>
      <c r="I4965" s="16">
        <f>K4965/L4965-1</f>
        <v>1.2383900928792491E-2</v>
      </c>
      <c r="J4965" s="126" t="s">
        <v>3154</v>
      </c>
      <c r="K4965" s="17">
        <f>VLOOKUP(A4965,[4]גיליון1!$A$1574:$P$7681,10,0)</f>
        <v>32700</v>
      </c>
      <c r="L4965" s="17">
        <f>VLOOKUP(A4965,'[2]2023'!$A$9:$I$7853,9,0)</f>
        <v>32300</v>
      </c>
      <c r="M4965" s="18">
        <f>VLOOKUP(A4965,[3]data1683177749303!$A$2:$J$6448,10,0)</f>
        <v>32991</v>
      </c>
    </row>
    <row r="4966" spans="1:13" ht="15.75" outlineLevel="1">
      <c r="A4966" s="10">
        <v>1815740781</v>
      </c>
      <c r="B4966" s="11">
        <v>781</v>
      </c>
      <c r="C4966" s="19">
        <v>815740</v>
      </c>
      <c r="D4966" s="13">
        <v>1</v>
      </c>
      <c r="E4966" s="136" t="s">
        <v>3154</v>
      </c>
      <c r="F4966" s="15" t="s">
        <v>2287</v>
      </c>
      <c r="G4966" s="137" t="s">
        <v>3154</v>
      </c>
      <c r="H4966" s="13" t="s">
        <v>31</v>
      </c>
      <c r="I4966" s="126" t="s">
        <v>3154</v>
      </c>
      <c r="J4966" s="126" t="s">
        <v>3154</v>
      </c>
      <c r="K4966" s="17">
        <f>VLOOKUP(A4966,[4]גיליון1!$A$1574:$P$7681,10,0)</f>
        <v>0</v>
      </c>
      <c r="L4966" s="17">
        <f>VLOOKUP(A4966,'[2]2023'!$A$9:$I$7853,9,0)</f>
        <v>0</v>
      </c>
      <c r="M4966" s="18">
        <f>VLOOKUP(A4966,[3]data1683177749303!$A$2:$J$6448,10,0)</f>
        <v>0</v>
      </c>
    </row>
    <row r="4967" spans="1:13" ht="15.75" outlineLevel="1">
      <c r="A4967" s="10">
        <v>1815740782</v>
      </c>
      <c r="B4967" s="11">
        <v>782</v>
      </c>
      <c r="C4967" s="19">
        <v>815740</v>
      </c>
      <c r="D4967" s="13">
        <v>1</v>
      </c>
      <c r="E4967" s="136" t="s">
        <v>3154</v>
      </c>
      <c r="F4967" s="15" t="s">
        <v>2288</v>
      </c>
      <c r="G4967" s="137" t="s">
        <v>3154</v>
      </c>
      <c r="H4967" s="13" t="s">
        <v>31</v>
      </c>
      <c r="I4967" s="126" t="s">
        <v>3154</v>
      </c>
      <c r="J4967" s="126" t="s">
        <v>3154</v>
      </c>
      <c r="K4967" s="17">
        <f>VLOOKUP(A4967,[4]גיליון1!$A$1574:$P$7681,10,0)</f>
        <v>0</v>
      </c>
      <c r="L4967" s="17">
        <f>VLOOKUP(A4967,'[2]2023'!$A$9:$I$7853,9,0)</f>
        <v>0</v>
      </c>
      <c r="M4967" s="18">
        <f>VLOOKUP(A4967,[3]data1683177749303!$A$2:$J$6448,10,0)</f>
        <v>0</v>
      </c>
    </row>
    <row r="4968" spans="1:13" ht="15.75" outlineLevel="1">
      <c r="A4968" s="10">
        <v>1815740783</v>
      </c>
      <c r="B4968" s="11">
        <v>783</v>
      </c>
      <c r="C4968" s="19">
        <v>815740</v>
      </c>
      <c r="D4968" s="13">
        <v>1</v>
      </c>
      <c r="E4968" s="136" t="s">
        <v>3154</v>
      </c>
      <c r="F4968" s="15" t="s">
        <v>633</v>
      </c>
      <c r="G4968" s="137" t="s">
        <v>3154</v>
      </c>
      <c r="H4968" s="13" t="s">
        <v>34</v>
      </c>
      <c r="I4968" s="126" t="s">
        <v>3154</v>
      </c>
      <c r="J4968" s="126" t="s">
        <v>3154</v>
      </c>
      <c r="K4968" s="17">
        <f>VLOOKUP(A4968,[4]גיליון1!$A$1574:$P$7681,10,0)</f>
        <v>0</v>
      </c>
      <c r="L4968" s="17">
        <f>VLOOKUP(A4968,'[2]2023'!$A$9:$I$7853,9,0)</f>
        <v>0</v>
      </c>
      <c r="M4968" s="18">
        <f>VLOOKUP(A4968,[3]data1683177749303!$A$2:$J$6448,10,0)</f>
        <v>0</v>
      </c>
    </row>
    <row r="4969" spans="1:13" ht="15.75" outlineLevel="1">
      <c r="A4969" s="10">
        <v>1815740794</v>
      </c>
      <c r="B4969" s="11">
        <v>794</v>
      </c>
      <c r="C4969" s="19">
        <v>815740</v>
      </c>
      <c r="D4969" s="13">
        <v>1</v>
      </c>
      <c r="E4969" s="136" t="s">
        <v>3154</v>
      </c>
      <c r="F4969" s="15" t="s">
        <v>73</v>
      </c>
      <c r="G4969" s="137" t="s">
        <v>3154</v>
      </c>
      <c r="H4969" s="13" t="s">
        <v>31</v>
      </c>
      <c r="I4969" s="16">
        <f>K4969/L4969-1</f>
        <v>1.2266666666666666</v>
      </c>
      <c r="J4969" s="126" t="s">
        <v>3154</v>
      </c>
      <c r="K4969" s="17">
        <f>VLOOKUP(A4969,[4]גיליון1!$A$1574:$P$7681,10,0)</f>
        <v>16700</v>
      </c>
      <c r="L4969" s="17">
        <f>VLOOKUP(A4969,'[2]2023'!$A$9:$I$7853,9,0)</f>
        <v>7500</v>
      </c>
      <c r="M4969" s="18">
        <f>VLOOKUP(A4969,[3]data1683177749303!$A$2:$J$6448,10,0)</f>
        <v>16675</v>
      </c>
    </row>
    <row r="4970" spans="1:13" ht="15.75" outlineLevel="1">
      <c r="A4970" s="10">
        <v>1815740810</v>
      </c>
      <c r="B4970" s="11">
        <v>810</v>
      </c>
      <c r="C4970" s="19">
        <v>815740</v>
      </c>
      <c r="D4970" s="13">
        <v>1</v>
      </c>
      <c r="E4970" s="136" t="s">
        <v>3154</v>
      </c>
      <c r="F4970" s="15" t="s">
        <v>2261</v>
      </c>
      <c r="G4970" s="137" t="s">
        <v>3154</v>
      </c>
      <c r="H4970" s="13" t="s">
        <v>34</v>
      </c>
      <c r="I4970" s="16">
        <f>K4970/L4970-1</f>
        <v>-2.3246951219512146E-2</v>
      </c>
      <c r="J4970" s="126" t="s">
        <v>3154</v>
      </c>
      <c r="K4970" s="17">
        <f>VLOOKUP(A4970,[4]גיליון1!$A$1574:$P$7681,10,0)</f>
        <v>256300</v>
      </c>
      <c r="L4970" s="17">
        <f>VLOOKUP(A4970,'[2]2023'!$A$9:$I$7853,9,0)</f>
        <v>262400</v>
      </c>
      <c r="M4970" s="18">
        <f>VLOOKUP(A4970,[3]data1683177749303!$A$2:$J$6448,10,0)</f>
        <v>264200</v>
      </c>
    </row>
    <row r="4971" spans="1:13" ht="15.75" outlineLevel="1">
      <c r="A4971" s="10">
        <v>1815740812</v>
      </c>
      <c r="B4971" s="11">
        <v>812</v>
      </c>
      <c r="C4971" s="19">
        <v>815740</v>
      </c>
      <c r="D4971" s="13">
        <v>1</v>
      </c>
      <c r="E4971" s="136" t="s">
        <v>3154</v>
      </c>
      <c r="F4971" s="15" t="s">
        <v>444</v>
      </c>
      <c r="G4971" s="137" t="s">
        <v>3154</v>
      </c>
      <c r="H4971" s="13" t="s">
        <v>34</v>
      </c>
      <c r="I4971" s="126" t="s">
        <v>3154</v>
      </c>
      <c r="J4971" s="126" t="s">
        <v>3154</v>
      </c>
      <c r="K4971" s="17">
        <f>VLOOKUP(A4971,[4]גיליון1!$A$1574:$P$7681,10,0)</f>
        <v>45000</v>
      </c>
      <c r="L4971" s="17">
        <f>VLOOKUP(A4971,'[2]2023'!$A$9:$I$7853,9,0)</f>
        <v>0</v>
      </c>
      <c r="M4971" s="18">
        <f>VLOOKUP(A4971,[3]data1683177749303!$A$2:$J$6448,10,0)</f>
        <v>44840</v>
      </c>
    </row>
    <row r="4972" spans="1:13" ht="15.75" outlineLevel="1">
      <c r="A4972" s="10">
        <v>1815740816</v>
      </c>
      <c r="B4972" s="11">
        <v>816</v>
      </c>
      <c r="C4972" s="19">
        <v>815740</v>
      </c>
      <c r="D4972" s="13">
        <v>1</v>
      </c>
      <c r="E4972" s="136" t="s">
        <v>3154</v>
      </c>
      <c r="F4972" s="15" t="s">
        <v>613</v>
      </c>
      <c r="G4972" s="137" t="s">
        <v>3154</v>
      </c>
      <c r="H4972" s="13" t="s">
        <v>31</v>
      </c>
      <c r="I4972" s="126" t="s">
        <v>3154</v>
      </c>
      <c r="J4972" s="126" t="s">
        <v>3154</v>
      </c>
      <c r="K4972" s="17">
        <f>VLOOKUP(A4972,[4]גיליון1!$A$1574:$P$7681,10,0)</f>
        <v>0</v>
      </c>
      <c r="L4972" s="17">
        <f>VLOOKUP(A4972,'[2]2023'!$A$9:$I$7853,9,0)</f>
        <v>0</v>
      </c>
      <c r="M4972" s="18">
        <f>VLOOKUP(A4972,[3]data1683177749303!$A$2:$J$6448,10,0)</f>
        <v>43011.23</v>
      </c>
    </row>
    <row r="4973" spans="1:13" ht="15.75" outlineLevel="1">
      <c r="A4973" s="10">
        <v>1815740838</v>
      </c>
      <c r="B4973" s="11">
        <v>838</v>
      </c>
      <c r="C4973" s="19">
        <v>815740</v>
      </c>
      <c r="D4973" s="13">
        <v>1</v>
      </c>
      <c r="E4973" s="136" t="s">
        <v>3154</v>
      </c>
      <c r="F4973" s="60" t="s">
        <v>611</v>
      </c>
      <c r="G4973" s="176" t="s">
        <v>3154</v>
      </c>
      <c r="H4973" s="13" t="s">
        <v>34</v>
      </c>
      <c r="I4973" s="126" t="s">
        <v>3154</v>
      </c>
      <c r="J4973" s="126" t="s">
        <v>3154</v>
      </c>
      <c r="K4973" s="17">
        <f>VLOOKUP(A4973,[4]גיליון1!$A$1574:$P$7681,10,0)</f>
        <v>0</v>
      </c>
      <c r="L4973" s="17">
        <f>VLOOKUP(A4973,'[2]2023'!$A$9:$I$7853,9,0)</f>
        <v>0</v>
      </c>
      <c r="M4973" s="18">
        <f>VLOOKUP(A4973,[3]data1683177749303!$A$2:$J$6448,10,0)</f>
        <v>0</v>
      </c>
    </row>
    <row r="4974" spans="1:13" ht="15.75" outlineLevel="1">
      <c r="A4974" s="10">
        <v>1815740930</v>
      </c>
      <c r="B4974" s="11">
        <v>930</v>
      </c>
      <c r="C4974" s="19">
        <v>815740</v>
      </c>
      <c r="D4974" s="13">
        <v>1</v>
      </c>
      <c r="E4974" s="136" t="s">
        <v>3154</v>
      </c>
      <c r="F4974" s="86" t="s">
        <v>2289</v>
      </c>
      <c r="G4974" s="200" t="s">
        <v>3154</v>
      </c>
      <c r="H4974" s="13" t="s">
        <v>31</v>
      </c>
      <c r="I4974" s="126" t="s">
        <v>3154</v>
      </c>
      <c r="J4974" s="126" t="s">
        <v>3154</v>
      </c>
      <c r="K4974" s="17">
        <f>VLOOKUP(A4974,[4]גיליון1!$A$1574:$P$7681,10,0)</f>
        <v>0</v>
      </c>
      <c r="L4974" s="17">
        <f>VLOOKUP(A4974,'[2]2023'!$A$9:$I$7853,9,0)</f>
        <v>0</v>
      </c>
      <c r="M4974" s="18">
        <f>VLOOKUP(A4974,[3]data1683177749303!$A$2:$J$6448,10,0)</f>
        <v>0</v>
      </c>
    </row>
    <row r="4975" spans="1:13" ht="15.75" outlineLevel="1">
      <c r="A4975" s="10">
        <v>1815740931</v>
      </c>
      <c r="B4975" s="11">
        <v>931</v>
      </c>
      <c r="C4975" s="19">
        <v>815740</v>
      </c>
      <c r="D4975" s="13">
        <v>1</v>
      </c>
      <c r="E4975" s="136" t="s">
        <v>3154</v>
      </c>
      <c r="F4975" s="15" t="s">
        <v>2290</v>
      </c>
      <c r="G4975" s="137" t="s">
        <v>3154</v>
      </c>
      <c r="H4975" s="13" t="s">
        <v>31</v>
      </c>
      <c r="I4975" s="126" t="s">
        <v>3154</v>
      </c>
      <c r="J4975" s="126" t="s">
        <v>3154</v>
      </c>
      <c r="K4975" s="17">
        <f>VLOOKUP(A4975,[4]גיליון1!$A$1574:$P$7681,10,0)</f>
        <v>0</v>
      </c>
      <c r="L4975" s="17">
        <f>VLOOKUP(A4975,'[2]2023'!$A$9:$I$7853,9,0)</f>
        <v>0</v>
      </c>
      <c r="M4975" s="18">
        <f>VLOOKUP(A4975,[3]data1683177749303!$A$2:$J$6448,10,0)</f>
        <v>0</v>
      </c>
    </row>
    <row r="4976" spans="1:13" ht="15.75" outlineLevel="1">
      <c r="A4976" s="10">
        <v>1815740953</v>
      </c>
      <c r="B4976" s="11">
        <v>953</v>
      </c>
      <c r="C4976" s="19">
        <v>815740</v>
      </c>
      <c r="D4976" s="13">
        <v>1</v>
      </c>
      <c r="E4976" s="136" t="s">
        <v>3154</v>
      </c>
      <c r="F4976" s="15" t="s">
        <v>411</v>
      </c>
      <c r="G4976" s="137" t="s">
        <v>3154</v>
      </c>
      <c r="H4976" s="13" t="s">
        <v>31</v>
      </c>
      <c r="I4976" s="126" t="s">
        <v>3154</v>
      </c>
      <c r="J4976" s="126" t="s">
        <v>3154</v>
      </c>
      <c r="K4976" s="17">
        <f>VLOOKUP(A4976,[4]גיליון1!$A$1574:$P$7681,10,0)</f>
        <v>2534700</v>
      </c>
      <c r="L4976" s="17">
        <f>VLOOKUP(A4976,'[2]2023'!$A$9:$I$7853,9,0)</f>
        <v>2529500</v>
      </c>
      <c r="M4976" s="18">
        <f>VLOOKUP(A4976,[3]data1683177749303!$A$2:$J$6448,10,0)</f>
        <v>418997.45</v>
      </c>
    </row>
    <row r="4977" spans="1:13" ht="15.75" outlineLevel="1">
      <c r="A4977" s="10">
        <v>1815740961</v>
      </c>
      <c r="B4977" s="11">
        <v>961</v>
      </c>
      <c r="C4977" s="19">
        <v>815740</v>
      </c>
      <c r="D4977" s="13">
        <v>1</v>
      </c>
      <c r="E4977" s="136" t="s">
        <v>3154</v>
      </c>
      <c r="F4977" s="15" t="s">
        <v>79</v>
      </c>
      <c r="G4977" s="137" t="s">
        <v>3154</v>
      </c>
      <c r="H4977" s="13" t="s">
        <v>34</v>
      </c>
      <c r="I4977" s="126" t="s">
        <v>3154</v>
      </c>
      <c r="J4977" s="126" t="s">
        <v>3154</v>
      </c>
      <c r="K4977" s="17">
        <f>VLOOKUP(A4977,[4]גיליון1!$A$1574:$P$7681,10,0)</f>
        <v>0</v>
      </c>
      <c r="L4977" s="17">
        <f>VLOOKUP(A4977,'[2]2023'!$A$9:$I$7853,9,0)</f>
        <v>0</v>
      </c>
      <c r="M4977" s="140" t="s">
        <v>3154</v>
      </c>
    </row>
    <row r="4978" spans="1:13" ht="16.5" thickBot="1">
      <c r="A4978" s="10">
        <v>1815740989</v>
      </c>
      <c r="B4978" s="11">
        <v>989</v>
      </c>
      <c r="C4978" s="19">
        <v>815740</v>
      </c>
      <c r="D4978" s="13">
        <v>1</v>
      </c>
      <c r="E4978" s="136" t="s">
        <v>3154</v>
      </c>
      <c r="F4978" s="15" t="s">
        <v>2074</v>
      </c>
      <c r="G4978" s="137" t="s">
        <v>3154</v>
      </c>
      <c r="H4978" s="13" t="s">
        <v>31</v>
      </c>
      <c r="I4978" s="16">
        <f>K4978/L4978-1</f>
        <v>2.1508425145819743E-2</v>
      </c>
      <c r="J4978" s="126" t="s">
        <v>3154</v>
      </c>
      <c r="K4978" s="17">
        <f>VLOOKUP(A4978,[4]גיליון1!$A$1574:$P$7681,10,0)</f>
        <v>2521900</v>
      </c>
      <c r="L4978" s="17">
        <f>VLOOKUP(A4978,'[2]2023'!$A$9:$I$7853,9,0)</f>
        <v>2468800</v>
      </c>
      <c r="M4978" s="18">
        <f>VLOOKUP(A4978,[3]data1683177749303!$A$2:$J$6448,10,0)</f>
        <v>2106207.2000000002</v>
      </c>
    </row>
    <row r="4979" spans="1:13" ht="16.5" outlineLevel="1" thickBot="1">
      <c r="A4979" s="125" t="s">
        <v>3154</v>
      </c>
      <c r="B4979" s="25" t="s">
        <v>2291</v>
      </c>
      <c r="C4979" s="146" t="s">
        <v>3154</v>
      </c>
      <c r="D4979" s="146" t="s">
        <v>3154</v>
      </c>
      <c r="E4979" s="147" t="s">
        <v>3154</v>
      </c>
      <c r="F4979" s="28" t="s">
        <v>2279</v>
      </c>
      <c r="G4979" s="153" t="s">
        <v>3154</v>
      </c>
      <c r="H4979" s="146" t="s">
        <v>3154</v>
      </c>
      <c r="I4979" s="29">
        <f>K4979/L4979-1</f>
        <v>5.0166457257628139E-2</v>
      </c>
      <c r="J4979" s="127" t="s">
        <v>3154</v>
      </c>
      <c r="K4979" s="37">
        <f t="shared" ref="K4979:M4979" si="243">SUBTOTAL(9,K4900:K4978)</f>
        <v>45802800</v>
      </c>
      <c r="L4979" s="37">
        <f t="shared" si="243"/>
        <v>43614800</v>
      </c>
      <c r="M4979" s="38">
        <f t="shared" si="243"/>
        <v>37198957.079999998</v>
      </c>
    </row>
    <row r="4980" spans="1:13" ht="15.75" outlineLevel="1">
      <c r="A4980" s="10">
        <v>18157500</v>
      </c>
      <c r="B4980" s="32">
        <v>0</v>
      </c>
      <c r="C4980" s="49">
        <v>815750</v>
      </c>
      <c r="D4980" s="34">
        <v>1</v>
      </c>
      <c r="E4980" s="151" t="s">
        <v>3154</v>
      </c>
      <c r="F4980" s="35" t="s">
        <v>2292</v>
      </c>
      <c r="G4980" s="152" t="s">
        <v>3154</v>
      </c>
      <c r="H4980" s="34" t="s">
        <v>11</v>
      </c>
      <c r="I4980" s="142" t="s">
        <v>3154</v>
      </c>
      <c r="J4980" s="142" t="s">
        <v>3154</v>
      </c>
      <c r="K4980" s="17">
        <f>VLOOKUP(A4980,[4]גיליון1!$A$1574:$P$7681,10,0)</f>
        <v>0</v>
      </c>
      <c r="L4980" s="139" t="s">
        <v>3154</v>
      </c>
      <c r="M4980" s="140" t="s">
        <v>3154</v>
      </c>
    </row>
    <row r="4981" spans="1:13" ht="15.75" outlineLevel="1">
      <c r="A4981" s="10">
        <v>1815750100</v>
      </c>
      <c r="B4981" s="11">
        <v>100</v>
      </c>
      <c r="C4981" s="19">
        <v>815750</v>
      </c>
      <c r="D4981" s="13">
        <v>1</v>
      </c>
      <c r="E4981" s="136" t="s">
        <v>3154</v>
      </c>
      <c r="F4981" s="15" t="s">
        <v>18</v>
      </c>
      <c r="G4981" s="137" t="s">
        <v>3154</v>
      </c>
      <c r="H4981" s="13" t="s">
        <v>11</v>
      </c>
      <c r="I4981" s="126" t="s">
        <v>3154</v>
      </c>
      <c r="J4981" s="142" t="s">
        <v>3154</v>
      </c>
      <c r="K4981" s="17">
        <f>VLOOKUP(A4981,[4]גיליון1!$A$1574:$P$7681,10,0)</f>
        <v>0</v>
      </c>
      <c r="L4981" s="17">
        <f>VLOOKUP(A4981,'[2]2023'!$A$9:$I$7853,9,0)</f>
        <v>0</v>
      </c>
      <c r="M4981" s="140" t="s">
        <v>3154</v>
      </c>
    </row>
    <row r="4982" spans="1:13" ht="15.75" outlineLevel="1">
      <c r="A4982" s="10">
        <v>1815750110</v>
      </c>
      <c r="B4982" s="11">
        <v>110</v>
      </c>
      <c r="C4982" s="19">
        <v>815750</v>
      </c>
      <c r="D4982" s="13">
        <v>1</v>
      </c>
      <c r="E4982" s="136" t="s">
        <v>3154</v>
      </c>
      <c r="F4982" s="15" t="s">
        <v>19</v>
      </c>
      <c r="G4982" s="137" t="s">
        <v>3154</v>
      </c>
      <c r="H4982" s="13" t="s">
        <v>20</v>
      </c>
      <c r="I4982" s="16">
        <f t="shared" ref="I4982:I4988" si="244">K4982/L4982-1</f>
        <v>-7.5571895424836555E-2</v>
      </c>
      <c r="J4982" s="126" t="s">
        <v>3154</v>
      </c>
      <c r="K4982" s="17">
        <f>VLOOKUP(A4982,[4]גיליון1!$A$1574:$P$7681,10,0)</f>
        <v>226300</v>
      </c>
      <c r="L4982" s="17">
        <f>VLOOKUP(A4982,'[2]2023'!$A$9:$I$7853,9,0)</f>
        <v>244800</v>
      </c>
      <c r="M4982" s="18">
        <f>VLOOKUP(A4982,[3]data1683177749303!$A$2:$J$6448,10,0)</f>
        <v>230535.84</v>
      </c>
    </row>
    <row r="4983" spans="1:13" ht="15.75" outlineLevel="1">
      <c r="A4983" s="10">
        <v>1815750118</v>
      </c>
      <c r="B4983" s="11">
        <v>118</v>
      </c>
      <c r="C4983" s="19">
        <v>815750</v>
      </c>
      <c r="D4983" s="13">
        <v>1</v>
      </c>
      <c r="E4983" s="136" t="s">
        <v>3154</v>
      </c>
      <c r="F4983" s="15" t="s">
        <v>2249</v>
      </c>
      <c r="G4983" s="137" t="s">
        <v>3154</v>
      </c>
      <c r="H4983" s="13" t="s">
        <v>20</v>
      </c>
      <c r="I4983" s="16">
        <f t="shared" si="244"/>
        <v>8.2314907790649317E-2</v>
      </c>
      <c r="J4983" s="126" t="s">
        <v>3154</v>
      </c>
      <c r="K4983" s="17">
        <f>VLOOKUP(A4983,[4]גיליון1!$A$1574:$P$7681,10,0)+1000000</f>
        <v>22096000</v>
      </c>
      <c r="L4983" s="17">
        <f>VLOOKUP(A4983,'[2]2023'!$A$9:$I$7853,9,0)</f>
        <v>20415500</v>
      </c>
      <c r="M4983" s="18">
        <f>VLOOKUP(A4983,[3]data1683177749303!$A$2:$J$6448,10,0)</f>
        <v>19260091.719999999</v>
      </c>
    </row>
    <row r="4984" spans="1:13" ht="15.75" outlineLevel="1">
      <c r="A4984" s="10">
        <v>1815750119</v>
      </c>
      <c r="B4984" s="11">
        <v>119</v>
      </c>
      <c r="C4984" s="19">
        <v>815750</v>
      </c>
      <c r="D4984" s="13">
        <v>1</v>
      </c>
      <c r="E4984" s="136" t="s">
        <v>3154</v>
      </c>
      <c r="F4984" s="15" t="s">
        <v>21</v>
      </c>
      <c r="G4984" s="137" t="s">
        <v>3154</v>
      </c>
      <c r="H4984" s="13" t="s">
        <v>20</v>
      </c>
      <c r="I4984" s="16">
        <f t="shared" si="244"/>
        <v>5.6190476190476124E-2</v>
      </c>
      <c r="J4984" s="126" t="s">
        <v>3154</v>
      </c>
      <c r="K4984" s="17">
        <f>VLOOKUP(A4984,[4]גיליון1!$A$1574:$P$7681,10,0)</f>
        <v>1552600</v>
      </c>
      <c r="L4984" s="17">
        <f>VLOOKUP(A4984,'[2]2023'!$A$9:$I$7853,9,0)</f>
        <v>1470000</v>
      </c>
      <c r="M4984" s="18">
        <f>VLOOKUP(A4984,[3]data1683177749303!$A$2:$J$6448,10,0)</f>
        <v>1512849.95</v>
      </c>
    </row>
    <row r="4985" spans="1:13" ht="15.75" outlineLevel="1">
      <c r="A4985" s="10">
        <v>1815750122</v>
      </c>
      <c r="B4985" s="11">
        <v>122</v>
      </c>
      <c r="C4985" s="19">
        <v>815750</v>
      </c>
      <c r="D4985" s="13">
        <v>1</v>
      </c>
      <c r="E4985" s="136" t="s">
        <v>3154</v>
      </c>
      <c r="F4985" s="15" t="s">
        <v>22</v>
      </c>
      <c r="G4985" s="137" t="s">
        <v>3154</v>
      </c>
      <c r="H4985" s="13" t="s">
        <v>20</v>
      </c>
      <c r="I4985" s="16">
        <f t="shared" si="244"/>
        <v>0.10043431053203045</v>
      </c>
      <c r="J4985" s="126" t="s">
        <v>3154</v>
      </c>
      <c r="K4985" s="17">
        <f>VLOOKUP(A4985,[4]גיליון1!$A$1574:$P$7681,10,0)</f>
        <v>202700</v>
      </c>
      <c r="L4985" s="17">
        <f>VLOOKUP(A4985,'[2]2023'!$A$9:$I$7853,9,0)</f>
        <v>184200</v>
      </c>
      <c r="M4985" s="18">
        <f>VLOOKUP(A4985,[3]data1683177749303!$A$2:$J$6448,10,0)</f>
        <v>188622.22</v>
      </c>
    </row>
    <row r="4986" spans="1:13" ht="15.75" outlineLevel="1">
      <c r="A4986" s="10">
        <v>1815750126</v>
      </c>
      <c r="B4986" s="11">
        <v>126</v>
      </c>
      <c r="C4986" s="19">
        <v>815750</v>
      </c>
      <c r="D4986" s="13">
        <v>1</v>
      </c>
      <c r="E4986" s="136" t="s">
        <v>3154</v>
      </c>
      <c r="F4986" s="15" t="s">
        <v>23</v>
      </c>
      <c r="G4986" s="137" t="s">
        <v>3154</v>
      </c>
      <c r="H4986" s="13" t="s">
        <v>20</v>
      </c>
      <c r="I4986" s="16">
        <f t="shared" si="244"/>
        <v>8.3333333333333037E-3</v>
      </c>
      <c r="J4986" s="126" t="s">
        <v>3154</v>
      </c>
      <c r="K4986" s="17">
        <f>VLOOKUP(A4986,[4]גיליון1!$A$1574:$P$7681,10,0)</f>
        <v>423500</v>
      </c>
      <c r="L4986" s="17">
        <f>VLOOKUP(A4986,'[2]2023'!$A$9:$I$7853,9,0)</f>
        <v>420000</v>
      </c>
      <c r="M4986" s="18">
        <f>VLOOKUP(A4986,[3]data1683177749303!$A$2:$J$6448,10,0)</f>
        <v>423277.21</v>
      </c>
    </row>
    <row r="4987" spans="1:13" ht="15.75" outlineLevel="1">
      <c r="A4987" s="10">
        <v>1815750130</v>
      </c>
      <c r="B4987" s="11">
        <v>130</v>
      </c>
      <c r="C4987" s="19">
        <v>815750</v>
      </c>
      <c r="D4987" s="13">
        <v>1</v>
      </c>
      <c r="E4987" s="136" t="s">
        <v>3154</v>
      </c>
      <c r="F4987" s="15" t="s">
        <v>24</v>
      </c>
      <c r="G4987" s="137" t="s">
        <v>3154</v>
      </c>
      <c r="H4987" s="13" t="s">
        <v>20</v>
      </c>
      <c r="I4987" s="16">
        <f t="shared" si="244"/>
        <v>0</v>
      </c>
      <c r="J4987" s="126" t="s">
        <v>3154</v>
      </c>
      <c r="K4987" s="17">
        <f>VLOOKUP(A4987,[4]גיליון1!$A$1574:$P$7681,10,0)</f>
        <v>15300</v>
      </c>
      <c r="L4987" s="17">
        <f>VLOOKUP(A4987,'[2]2023'!$A$9:$I$7853,9,0)</f>
        <v>15300</v>
      </c>
      <c r="M4987" s="18">
        <f>VLOOKUP(A4987,[3]data1683177749303!$A$2:$J$6448,10,0)</f>
        <v>4272.24</v>
      </c>
    </row>
    <row r="4988" spans="1:13" ht="15.75" outlineLevel="1">
      <c r="A4988" s="10">
        <v>1815750140</v>
      </c>
      <c r="B4988" s="11">
        <v>140</v>
      </c>
      <c r="C4988" s="19">
        <v>815750</v>
      </c>
      <c r="D4988" s="13">
        <v>1</v>
      </c>
      <c r="E4988" s="136" t="s">
        <v>3154</v>
      </c>
      <c r="F4988" s="15" t="s">
        <v>25</v>
      </c>
      <c r="G4988" s="137" t="s">
        <v>3154</v>
      </c>
      <c r="H4988" s="13" t="s">
        <v>20</v>
      </c>
      <c r="I4988" s="16">
        <f t="shared" si="244"/>
        <v>0.37941787941787952</v>
      </c>
      <c r="J4988" s="126" t="s">
        <v>3154</v>
      </c>
      <c r="K4988" s="17">
        <f>VLOOKUP(A4988,[4]גיליון1!$A$1574:$P$7681,10,0)</f>
        <v>132700</v>
      </c>
      <c r="L4988" s="17">
        <f>VLOOKUP(A4988,'[2]2023'!$A$9:$I$7853,9,0)</f>
        <v>96200</v>
      </c>
      <c r="M4988" s="18">
        <f>VLOOKUP(A4988,[3]data1683177749303!$A$2:$J$6448,10,0)</f>
        <v>127696.84</v>
      </c>
    </row>
    <row r="4989" spans="1:13" ht="15.75" outlineLevel="1">
      <c r="A4989" s="10">
        <v>1815750181</v>
      </c>
      <c r="B4989" s="11">
        <v>181</v>
      </c>
      <c r="C4989" s="19">
        <v>815750</v>
      </c>
      <c r="D4989" s="13">
        <v>1</v>
      </c>
      <c r="E4989" s="136" t="s">
        <v>3154</v>
      </c>
      <c r="F4989" s="15" t="s">
        <v>2250</v>
      </c>
      <c r="G4989" s="137" t="s">
        <v>3154</v>
      </c>
      <c r="H4989" s="13" t="s">
        <v>20</v>
      </c>
      <c r="I4989" s="126" t="s">
        <v>3154</v>
      </c>
      <c r="J4989" s="126" t="s">
        <v>3154</v>
      </c>
      <c r="K4989" s="17">
        <f>VLOOKUP(A4989,[4]גיליון1!$A$1574:$P$7681,10,0)</f>
        <v>0</v>
      </c>
      <c r="L4989" s="17">
        <f>VLOOKUP(A4989,'[2]2023'!$A$9:$I$7853,9,0)</f>
        <v>0</v>
      </c>
      <c r="M4989" s="18">
        <f>VLOOKUP(A4989,[3]data1683177749303!$A$2:$J$6448,10,0)</f>
        <v>0</v>
      </c>
    </row>
    <row r="4990" spans="1:13" ht="15.75" outlineLevel="1">
      <c r="A4990" s="10">
        <v>1815750200</v>
      </c>
      <c r="B4990" s="11">
        <v>200</v>
      </c>
      <c r="C4990" s="19">
        <v>815750</v>
      </c>
      <c r="D4990" s="13">
        <v>1</v>
      </c>
      <c r="E4990" s="136" t="s">
        <v>3154</v>
      </c>
      <c r="F4990" s="15" t="s">
        <v>26</v>
      </c>
      <c r="G4990" s="137" t="s">
        <v>3154</v>
      </c>
      <c r="H4990" s="13" t="s">
        <v>11</v>
      </c>
      <c r="I4990" s="126" t="s">
        <v>3154</v>
      </c>
      <c r="J4990" s="126" t="s">
        <v>3154</v>
      </c>
      <c r="K4990" s="17">
        <f>VLOOKUP(A4990,[4]גיליון1!$A$1574:$P$7681,10,0)</f>
        <v>0</v>
      </c>
      <c r="L4990" s="17">
        <f>VLOOKUP(A4990,'[2]2023'!$A$9:$I$7853,9,0)</f>
        <v>0</v>
      </c>
      <c r="M4990" s="140" t="s">
        <v>3154</v>
      </c>
    </row>
    <row r="4991" spans="1:13" ht="15.75" outlineLevel="1">
      <c r="A4991" s="10">
        <v>1815750210</v>
      </c>
      <c r="B4991" s="11">
        <v>210</v>
      </c>
      <c r="C4991" s="19">
        <v>815750</v>
      </c>
      <c r="D4991" s="13">
        <v>1</v>
      </c>
      <c r="E4991" s="136" t="s">
        <v>3154</v>
      </c>
      <c r="F4991" s="15" t="s">
        <v>27</v>
      </c>
      <c r="G4991" s="137" t="s">
        <v>3154</v>
      </c>
      <c r="H4991" s="13" t="s">
        <v>20</v>
      </c>
      <c r="I4991" s="126" t="s">
        <v>3154</v>
      </c>
      <c r="J4991" s="126" t="s">
        <v>3154</v>
      </c>
      <c r="K4991" s="17">
        <f>VLOOKUP(A4991,[4]גיליון1!$A$1574:$P$7681,10,0)</f>
        <v>0</v>
      </c>
      <c r="L4991" s="17">
        <f>VLOOKUP(A4991,'[2]2023'!$A$9:$I$7853,9,0)</f>
        <v>0</v>
      </c>
      <c r="M4991" s="18">
        <f>VLOOKUP(A4991,[3]data1683177749303!$A$2:$J$6448,10,0)</f>
        <v>382.73</v>
      </c>
    </row>
    <row r="4992" spans="1:13" ht="15.75" outlineLevel="1">
      <c r="A4992" s="10">
        <v>1815750212</v>
      </c>
      <c r="B4992" s="11">
        <v>212</v>
      </c>
      <c r="C4992" s="19">
        <v>815750</v>
      </c>
      <c r="D4992" s="13">
        <v>1</v>
      </c>
      <c r="E4992" s="136" t="s">
        <v>3154</v>
      </c>
      <c r="F4992" s="15" t="s">
        <v>603</v>
      </c>
      <c r="G4992" s="137" t="s">
        <v>3154</v>
      </c>
      <c r="H4992" s="13" t="s">
        <v>20</v>
      </c>
      <c r="I4992" s="126" t="s">
        <v>3154</v>
      </c>
      <c r="J4992" s="126" t="s">
        <v>3154</v>
      </c>
      <c r="K4992" s="17">
        <f>VLOOKUP(A4992,[4]גיליון1!$A$1574:$P$7681,10,0)</f>
        <v>0</v>
      </c>
      <c r="L4992" s="17">
        <f>VLOOKUP(A4992,'[2]2023'!$A$9:$I$7853,9,0)</f>
        <v>0</v>
      </c>
      <c r="M4992" s="18">
        <f>VLOOKUP(A4992,[3]data1683177749303!$A$2:$J$6448,10,0)</f>
        <v>0</v>
      </c>
    </row>
    <row r="4993" spans="1:13" ht="15.75" outlineLevel="1">
      <c r="A4993" s="10">
        <v>1815750213</v>
      </c>
      <c r="B4993" s="11">
        <v>213</v>
      </c>
      <c r="C4993" s="19">
        <v>815750</v>
      </c>
      <c r="D4993" s="13">
        <v>1</v>
      </c>
      <c r="E4993" s="136" t="s">
        <v>3154</v>
      </c>
      <c r="F4993" s="15" t="s">
        <v>604</v>
      </c>
      <c r="G4993" s="137" t="s">
        <v>3154</v>
      </c>
      <c r="H4993" s="13" t="s">
        <v>20</v>
      </c>
      <c r="I4993" s="126" t="s">
        <v>3154</v>
      </c>
      <c r="J4993" s="126" t="s">
        <v>3154</v>
      </c>
      <c r="K4993" s="17">
        <f>VLOOKUP(A4993,[4]גיליון1!$A$1574:$P$7681,10,0)</f>
        <v>0</v>
      </c>
      <c r="L4993" s="17">
        <f>VLOOKUP(A4993,'[2]2023'!$A$9:$I$7853,9,0)</f>
        <v>0</v>
      </c>
      <c r="M4993" s="18">
        <f>VLOOKUP(A4993,[3]data1683177749303!$A$2:$J$6448,10,0)</f>
        <v>101364.01</v>
      </c>
    </row>
    <row r="4994" spans="1:13" ht="15.75" outlineLevel="1">
      <c r="A4994" s="10">
        <v>1815750214</v>
      </c>
      <c r="B4994" s="11">
        <v>214</v>
      </c>
      <c r="C4994" s="19">
        <v>815750</v>
      </c>
      <c r="D4994" s="13">
        <v>1</v>
      </c>
      <c r="E4994" s="136" t="s">
        <v>3154</v>
      </c>
      <c r="F4994" s="15" t="s">
        <v>2251</v>
      </c>
      <c r="G4994" s="137" t="s">
        <v>3154</v>
      </c>
      <c r="H4994" s="13" t="s">
        <v>20</v>
      </c>
      <c r="I4994" s="126" t="s">
        <v>3154</v>
      </c>
      <c r="J4994" s="126" t="s">
        <v>3154</v>
      </c>
      <c r="K4994" s="17">
        <f>VLOOKUP(A4994,[4]גיליון1!$A$1574:$P$7681,10,0)</f>
        <v>0</v>
      </c>
      <c r="L4994" s="17">
        <f>VLOOKUP(A4994,'[2]2023'!$A$9:$I$7853,9,0)</f>
        <v>0</v>
      </c>
      <c r="M4994" s="18">
        <f>VLOOKUP(A4994,[3]data1683177749303!$A$2:$J$6448,10,0)</f>
        <v>5986.16</v>
      </c>
    </row>
    <row r="4995" spans="1:13" ht="15.75" outlineLevel="1">
      <c r="A4995" s="10">
        <v>1815750215</v>
      </c>
      <c r="B4995" s="11">
        <v>215</v>
      </c>
      <c r="C4995" s="19">
        <v>815750</v>
      </c>
      <c r="D4995" s="13">
        <v>1</v>
      </c>
      <c r="E4995" s="136" t="s">
        <v>3154</v>
      </c>
      <c r="F4995" s="15" t="s">
        <v>503</v>
      </c>
      <c r="G4995" s="137" t="s">
        <v>3154</v>
      </c>
      <c r="H4995" s="13" t="s">
        <v>20</v>
      </c>
      <c r="I4995" s="126" t="s">
        <v>3154</v>
      </c>
      <c r="J4995" s="126" t="s">
        <v>3154</v>
      </c>
      <c r="K4995" s="17">
        <f>VLOOKUP(A4995,[4]גיליון1!$A$1574:$P$7681,10,0)</f>
        <v>0</v>
      </c>
      <c r="L4995" s="17">
        <f>VLOOKUP(A4995,'[2]2023'!$A$9:$I$7853,9,0)</f>
        <v>0</v>
      </c>
      <c r="M4995" s="18">
        <f>VLOOKUP(A4995,[3]data1683177749303!$A$2:$J$6448,10,0)</f>
        <v>0</v>
      </c>
    </row>
    <row r="4996" spans="1:13" ht="15.75" outlineLevel="1">
      <c r="A4996" s="10">
        <v>1815750216</v>
      </c>
      <c r="B4996" s="11">
        <v>216</v>
      </c>
      <c r="C4996" s="19">
        <v>815750</v>
      </c>
      <c r="D4996" s="13">
        <v>1</v>
      </c>
      <c r="E4996" s="136" t="s">
        <v>3154</v>
      </c>
      <c r="F4996" s="15" t="s">
        <v>577</v>
      </c>
      <c r="G4996" s="137" t="s">
        <v>3154</v>
      </c>
      <c r="H4996" s="13" t="s">
        <v>20</v>
      </c>
      <c r="I4996" s="16">
        <f>K4996/L4996-1</f>
        <v>0</v>
      </c>
      <c r="J4996" s="126" t="s">
        <v>3154</v>
      </c>
      <c r="K4996" s="17">
        <f>VLOOKUP(A4996,[4]גיליון1!$A$1574:$P$7681,10,0)</f>
        <v>30000</v>
      </c>
      <c r="L4996" s="17">
        <f>VLOOKUP(A4996,'[2]2023'!$A$9:$I$7853,9,0)</f>
        <v>30000</v>
      </c>
      <c r="M4996" s="18">
        <f>VLOOKUP(A4996,[3]data1683177749303!$A$2:$J$6448,10,0)</f>
        <v>0</v>
      </c>
    </row>
    <row r="4997" spans="1:13" ht="15.75" outlineLevel="1">
      <c r="A4997" s="10">
        <v>1815750250</v>
      </c>
      <c r="B4997" s="11">
        <v>250</v>
      </c>
      <c r="C4997" s="19">
        <v>815750</v>
      </c>
      <c r="D4997" s="13">
        <v>1</v>
      </c>
      <c r="E4997" s="136" t="s">
        <v>3154</v>
      </c>
      <c r="F4997" s="48" t="s">
        <v>2253</v>
      </c>
      <c r="G4997" s="165" t="s">
        <v>3154</v>
      </c>
      <c r="H4997" s="13" t="s">
        <v>20</v>
      </c>
      <c r="I4997" s="16">
        <f>K4997/L4997-1</f>
        <v>0.14863013698630145</v>
      </c>
      <c r="J4997" s="126" t="s">
        <v>3154</v>
      </c>
      <c r="K4997" s="17">
        <f>VLOOKUP(A4997,[4]גיליון1!$A$1574:$P$7681,10,0)</f>
        <v>167700</v>
      </c>
      <c r="L4997" s="17">
        <f>VLOOKUP(A4997,'[2]2023'!$A$9:$I$7853,9,0)</f>
        <v>146000</v>
      </c>
      <c r="M4997" s="18">
        <f>VLOOKUP(A4997,[3]data1683177749303!$A$2:$J$6448,10,0)</f>
        <v>109218.17</v>
      </c>
    </row>
    <row r="4998" spans="1:13" ht="15.75" outlineLevel="1">
      <c r="A4998" s="10">
        <v>1815750261</v>
      </c>
      <c r="B4998" s="11">
        <v>261</v>
      </c>
      <c r="C4998" s="19">
        <v>815750</v>
      </c>
      <c r="D4998" s="13">
        <v>1</v>
      </c>
      <c r="E4998" s="136" t="s">
        <v>3154</v>
      </c>
      <c r="F4998" s="15" t="s">
        <v>607</v>
      </c>
      <c r="G4998" s="137" t="s">
        <v>3154</v>
      </c>
      <c r="H4998" s="13" t="s">
        <v>20</v>
      </c>
      <c r="I4998" s="126" t="s">
        <v>3154</v>
      </c>
      <c r="J4998" s="126" t="s">
        <v>3154</v>
      </c>
      <c r="K4998" s="17">
        <f>VLOOKUP(A4998,[4]גיליון1!$A$1574:$P$7681,10,0)</f>
        <v>0</v>
      </c>
      <c r="L4998" s="17">
        <f>VLOOKUP(A4998,'[2]2023'!$A$9:$I$7853,9,0)</f>
        <v>0</v>
      </c>
      <c r="M4998" s="18">
        <f>VLOOKUP(A4998,[3]data1683177749303!$A$2:$J$6448,10,0)</f>
        <v>0</v>
      </c>
    </row>
    <row r="4999" spans="1:13" ht="15.75" outlineLevel="1">
      <c r="A4999" s="10">
        <v>1815750262</v>
      </c>
      <c r="B4999" s="11">
        <v>262</v>
      </c>
      <c r="C4999" s="19">
        <v>815750</v>
      </c>
      <c r="D4999" s="13">
        <v>1</v>
      </c>
      <c r="E4999" s="136" t="s">
        <v>3154</v>
      </c>
      <c r="F4999" s="15" t="s">
        <v>2264</v>
      </c>
      <c r="G4999" s="137" t="s">
        <v>3154</v>
      </c>
      <c r="H4999" s="13" t="s">
        <v>20</v>
      </c>
      <c r="I4999" s="126" t="s">
        <v>3154</v>
      </c>
      <c r="J4999" s="126" t="s">
        <v>3154</v>
      </c>
      <c r="K4999" s="17">
        <f>VLOOKUP(A4999,[4]גיליון1!$A$1574:$P$7681,10,0)</f>
        <v>0</v>
      </c>
      <c r="L4999" s="17">
        <f>VLOOKUP(A4999,'[2]2023'!$A$9:$I$7853,9,0)</f>
        <v>0</v>
      </c>
      <c r="M4999" s="18">
        <f>VLOOKUP(A4999,[3]data1683177749303!$A$2:$J$6448,10,0)</f>
        <v>0</v>
      </c>
    </row>
    <row r="5000" spans="1:13" ht="15.75" outlineLevel="1">
      <c r="A5000" s="10">
        <v>1815750263</v>
      </c>
      <c r="B5000" s="11">
        <v>263</v>
      </c>
      <c r="C5000" s="19">
        <v>815750</v>
      </c>
      <c r="D5000" s="13">
        <v>1</v>
      </c>
      <c r="E5000" s="136" t="s">
        <v>3154</v>
      </c>
      <c r="F5000" s="15" t="s">
        <v>116</v>
      </c>
      <c r="G5000" s="137" t="s">
        <v>3154</v>
      </c>
      <c r="H5000" s="13" t="s">
        <v>20</v>
      </c>
      <c r="I5000" s="126" t="s">
        <v>3154</v>
      </c>
      <c r="J5000" s="126" t="s">
        <v>3154</v>
      </c>
      <c r="K5000" s="17">
        <f>VLOOKUP(A5000,[4]גיליון1!$A$1574:$P$7681,10,0)</f>
        <v>0</v>
      </c>
      <c r="L5000" s="17">
        <f>VLOOKUP(A5000,'[2]2023'!$A$9:$I$7853,9,0)</f>
        <v>0</v>
      </c>
      <c r="M5000" s="18">
        <f>VLOOKUP(A5000,[3]data1683177749303!$A$2:$J$6448,10,0)</f>
        <v>115718.01</v>
      </c>
    </row>
    <row r="5001" spans="1:13" ht="15.75" outlineLevel="1">
      <c r="A5001" s="10">
        <v>1815750264</v>
      </c>
      <c r="B5001" s="11">
        <v>264</v>
      </c>
      <c r="C5001" s="19">
        <v>815750</v>
      </c>
      <c r="D5001" s="13">
        <v>1</v>
      </c>
      <c r="E5001" s="136" t="s">
        <v>3154</v>
      </c>
      <c r="F5001" s="15" t="s">
        <v>116</v>
      </c>
      <c r="G5001" s="137" t="s">
        <v>3154</v>
      </c>
      <c r="H5001" s="13" t="s">
        <v>20</v>
      </c>
      <c r="I5001" s="126" t="s">
        <v>3154</v>
      </c>
      <c r="J5001" s="126" t="s">
        <v>3154</v>
      </c>
      <c r="K5001" s="17">
        <f>VLOOKUP(A5001,[4]גיליון1!$A$1574:$P$7681,10,0)</f>
        <v>0</v>
      </c>
      <c r="L5001" s="17">
        <f>VLOOKUP(A5001,'[2]2023'!$A$9:$I$7853,9,0)</f>
        <v>0</v>
      </c>
      <c r="M5001" s="18">
        <f>VLOOKUP(A5001,[3]data1683177749303!$A$2:$J$6448,10,0)</f>
        <v>0</v>
      </c>
    </row>
    <row r="5002" spans="1:13" ht="15.75" outlineLevel="1">
      <c r="A5002" s="10">
        <v>1815750400</v>
      </c>
      <c r="B5002" s="11">
        <v>400</v>
      </c>
      <c r="C5002" s="19">
        <v>815750</v>
      </c>
      <c r="D5002" s="13">
        <v>1</v>
      </c>
      <c r="E5002" s="136" t="s">
        <v>3154</v>
      </c>
      <c r="F5002" s="15" t="s">
        <v>29</v>
      </c>
      <c r="G5002" s="137" t="s">
        <v>3154</v>
      </c>
      <c r="H5002" s="13" t="s">
        <v>11</v>
      </c>
      <c r="I5002" s="126" t="s">
        <v>3154</v>
      </c>
      <c r="J5002" s="126" t="s">
        <v>3154</v>
      </c>
      <c r="K5002" s="17">
        <f>VLOOKUP(A5002,[4]גיליון1!$A$1574:$P$7681,10,0)</f>
        <v>0</v>
      </c>
      <c r="L5002" s="17">
        <f>VLOOKUP(A5002,'[2]2023'!$A$9:$I$7853,9,0)</f>
        <v>0</v>
      </c>
      <c r="M5002" s="140" t="s">
        <v>3154</v>
      </c>
    </row>
    <row r="5003" spans="1:13" ht="15.75" outlineLevel="1">
      <c r="A5003" s="10">
        <v>1815750411</v>
      </c>
      <c r="B5003" s="11">
        <v>411</v>
      </c>
      <c r="C5003" s="19">
        <v>815750</v>
      </c>
      <c r="D5003" s="13">
        <v>1</v>
      </c>
      <c r="E5003" s="136" t="s">
        <v>3154</v>
      </c>
      <c r="F5003" s="15" t="s">
        <v>2083</v>
      </c>
      <c r="G5003" s="137" t="s">
        <v>3154</v>
      </c>
      <c r="H5003" s="13" t="s">
        <v>34</v>
      </c>
      <c r="I5003" s="126" t="s">
        <v>3154</v>
      </c>
      <c r="J5003" s="126" t="s">
        <v>3154</v>
      </c>
      <c r="K5003" s="17">
        <f>VLOOKUP(A5003,[4]גיליון1!$A$1574:$P$7681,10,0)</f>
        <v>0</v>
      </c>
      <c r="L5003" s="17">
        <f>VLOOKUP(A5003,'[2]2023'!$A$9:$I$7853,9,0)</f>
        <v>0</v>
      </c>
      <c r="M5003" s="18">
        <f>VLOOKUP(A5003,[3]data1683177749303!$A$2:$J$6448,10,0)</f>
        <v>0</v>
      </c>
    </row>
    <row r="5004" spans="1:13" ht="15.75" outlineLevel="1">
      <c r="A5004" s="10">
        <v>1815750420</v>
      </c>
      <c r="B5004" s="11">
        <v>420</v>
      </c>
      <c r="C5004" s="19">
        <v>815750</v>
      </c>
      <c r="D5004" s="13">
        <v>1</v>
      </c>
      <c r="E5004" s="136" t="s">
        <v>3154</v>
      </c>
      <c r="F5004" s="15" t="s">
        <v>33</v>
      </c>
      <c r="G5004" s="137" t="s">
        <v>3154</v>
      </c>
      <c r="H5004" s="13" t="s">
        <v>34</v>
      </c>
      <c r="I5004" s="16">
        <f>K5004/L5004-1</f>
        <v>0</v>
      </c>
      <c r="J5004" s="126" t="s">
        <v>3154</v>
      </c>
      <c r="K5004" s="17">
        <f>VLOOKUP(A5004,[4]גיליון1!$A$1574:$P$7681,10,0)</f>
        <v>9000</v>
      </c>
      <c r="L5004" s="17">
        <f>VLOOKUP(A5004,'[2]2023'!$A$9:$I$7853,9,0)</f>
        <v>9000</v>
      </c>
      <c r="M5004" s="18">
        <f>VLOOKUP(A5004,[3]data1683177749303!$A$2:$J$6448,10,0)</f>
        <v>7002.28</v>
      </c>
    </row>
    <row r="5005" spans="1:13" ht="15.75" outlineLevel="1">
      <c r="A5005" s="10">
        <v>1815750423</v>
      </c>
      <c r="B5005" s="11">
        <v>423</v>
      </c>
      <c r="C5005" s="19">
        <v>815750</v>
      </c>
      <c r="D5005" s="13">
        <v>1</v>
      </c>
      <c r="E5005" s="136" t="s">
        <v>3154</v>
      </c>
      <c r="F5005" s="15" t="s">
        <v>35</v>
      </c>
      <c r="G5005" s="137" t="s">
        <v>3154</v>
      </c>
      <c r="H5005" s="13" t="s">
        <v>31</v>
      </c>
      <c r="I5005" s="16">
        <f>K5005/L5005-1</f>
        <v>-7.2507552870090586E-2</v>
      </c>
      <c r="J5005" s="126" t="s">
        <v>3154</v>
      </c>
      <c r="K5005" s="17">
        <v>30700</v>
      </c>
      <c r="L5005" s="17">
        <f>VLOOKUP(A5005,'[2]2023'!$A$9:$I$7853,9,0)</f>
        <v>33100</v>
      </c>
      <c r="M5005" s="18">
        <f>VLOOKUP(A5005,[3]data1683177749303!$A$2:$J$6448,10,0)</f>
        <v>32300</v>
      </c>
    </row>
    <row r="5006" spans="1:13" ht="15.75" outlineLevel="1">
      <c r="A5006" s="10">
        <v>1815750431</v>
      </c>
      <c r="B5006" s="11">
        <v>431</v>
      </c>
      <c r="C5006" s="19">
        <v>815750</v>
      </c>
      <c r="D5006" s="13">
        <v>1</v>
      </c>
      <c r="E5006" s="136" t="s">
        <v>3154</v>
      </c>
      <c r="F5006" s="15" t="s">
        <v>36</v>
      </c>
      <c r="G5006" s="137" t="s">
        <v>3154</v>
      </c>
      <c r="H5006" s="13" t="s">
        <v>31</v>
      </c>
      <c r="I5006" s="16">
        <f>K5006/L5006-1</f>
        <v>-1.9238023387400993E-2</v>
      </c>
      <c r="J5006" s="126" t="s">
        <v>3154</v>
      </c>
      <c r="K5006" s="17">
        <f>VLOOKUP(A5006,[4]גיליון1!$A$1574:$P$7681,10,0)</f>
        <v>260000</v>
      </c>
      <c r="L5006" s="17">
        <f>VLOOKUP(A5006,'[2]2023'!$A$9:$I$7853,9,0)</f>
        <v>265100</v>
      </c>
      <c r="M5006" s="18">
        <f>VLOOKUP(A5006,[3]data1683177749303!$A$2:$J$6448,10,0)</f>
        <v>266263</v>
      </c>
    </row>
    <row r="5007" spans="1:13" ht="15.75" outlineLevel="1">
      <c r="A5007" s="10">
        <v>1815750432</v>
      </c>
      <c r="B5007" s="11">
        <v>432</v>
      </c>
      <c r="C5007" s="19">
        <v>815750</v>
      </c>
      <c r="D5007" s="13">
        <v>1</v>
      </c>
      <c r="E5007" s="136" t="s">
        <v>3154</v>
      </c>
      <c r="F5007" s="15" t="s">
        <v>37</v>
      </c>
      <c r="G5007" s="137" t="s">
        <v>3154</v>
      </c>
      <c r="H5007" s="13" t="s">
        <v>31</v>
      </c>
      <c r="I5007" s="16">
        <f>K5007/L5007-1</f>
        <v>-1.891252955082745E-2</v>
      </c>
      <c r="J5007" s="126" t="s">
        <v>3154</v>
      </c>
      <c r="K5007" s="17">
        <f>VLOOKUP(A5007,[4]גיליון1!$A$1574:$P$7681,10,0)</f>
        <v>41500</v>
      </c>
      <c r="L5007" s="17">
        <f>VLOOKUP(A5007,'[2]2023'!$A$9:$I$7853,9,0)</f>
        <v>42300</v>
      </c>
      <c r="M5007" s="18">
        <f>VLOOKUP(A5007,[3]data1683177749303!$A$2:$J$6448,10,0)</f>
        <v>42458</v>
      </c>
    </row>
    <row r="5008" spans="1:13" ht="15.75" outlineLevel="1">
      <c r="A5008" s="10">
        <v>1815750433</v>
      </c>
      <c r="B5008" s="11">
        <v>433</v>
      </c>
      <c r="C5008" s="19">
        <v>815750</v>
      </c>
      <c r="D5008" s="13">
        <v>1</v>
      </c>
      <c r="E5008" s="136" t="s">
        <v>3154</v>
      </c>
      <c r="F5008" s="15" t="s">
        <v>38</v>
      </c>
      <c r="G5008" s="137" t="s">
        <v>3154</v>
      </c>
      <c r="H5008" s="13" t="s">
        <v>34</v>
      </c>
      <c r="I5008" s="126" t="s">
        <v>3154</v>
      </c>
      <c r="J5008" s="126" t="s">
        <v>3154</v>
      </c>
      <c r="K5008" s="17">
        <f>VLOOKUP(A5008,[4]גיליון1!$A$1574:$P$7681,10,0)</f>
        <v>0</v>
      </c>
      <c r="L5008" s="17">
        <f>VLOOKUP(A5008,'[2]2023'!$A$9:$I$7853,9,0)</f>
        <v>0</v>
      </c>
      <c r="M5008" s="18">
        <f>VLOOKUP(A5008,[3]data1683177749303!$A$2:$J$6448,10,0)</f>
        <v>0</v>
      </c>
    </row>
    <row r="5009" spans="1:13" ht="15.75" outlineLevel="1">
      <c r="A5009" s="10">
        <v>1815750434</v>
      </c>
      <c r="B5009" s="11">
        <v>434</v>
      </c>
      <c r="C5009" s="19">
        <v>815750</v>
      </c>
      <c r="D5009" s="13">
        <v>1</v>
      </c>
      <c r="E5009" s="136" t="s">
        <v>3154</v>
      </c>
      <c r="F5009" s="15" t="s">
        <v>39</v>
      </c>
      <c r="G5009" s="137" t="s">
        <v>3154</v>
      </c>
      <c r="H5009" s="13" t="s">
        <v>34</v>
      </c>
      <c r="I5009" s="126" t="s">
        <v>3154</v>
      </c>
      <c r="J5009" s="126" t="s">
        <v>3154</v>
      </c>
      <c r="K5009" s="17">
        <f>VLOOKUP(A5009,[4]גיליון1!$A$1574:$P$7681,10,0)</f>
        <v>0</v>
      </c>
      <c r="L5009" s="17">
        <f>VLOOKUP(A5009,'[2]2023'!$A$9:$I$7853,9,0)</f>
        <v>0</v>
      </c>
      <c r="M5009" s="18">
        <f>VLOOKUP(A5009,[3]data1683177749303!$A$2:$J$6448,10,0)</f>
        <v>0</v>
      </c>
    </row>
    <row r="5010" spans="1:13" ht="15.75" outlineLevel="1">
      <c r="A5010" s="10">
        <v>1815750437</v>
      </c>
      <c r="B5010" s="11">
        <v>437</v>
      </c>
      <c r="C5010" s="19">
        <v>815750</v>
      </c>
      <c r="D5010" s="13">
        <v>1</v>
      </c>
      <c r="E5010" s="136" t="s">
        <v>3154</v>
      </c>
      <c r="F5010" s="15" t="s">
        <v>42</v>
      </c>
      <c r="G5010" s="137" t="s">
        <v>3154</v>
      </c>
      <c r="H5010" s="13" t="s">
        <v>31</v>
      </c>
      <c r="I5010" s="16">
        <f>K5010/L5010-1</f>
        <v>-9.5238095238095233E-2</v>
      </c>
      <c r="J5010" s="126" t="s">
        <v>3154</v>
      </c>
      <c r="K5010" s="17">
        <v>3800</v>
      </c>
      <c r="L5010" s="17">
        <f>VLOOKUP(A5010,'[2]2023'!$A$9:$I$7853,9,0)</f>
        <v>4200</v>
      </c>
      <c r="M5010" s="18">
        <f>VLOOKUP(A5010,[3]data1683177749303!$A$2:$J$6448,10,0)</f>
        <v>3664.44</v>
      </c>
    </row>
    <row r="5011" spans="1:13" ht="15.75" outlineLevel="1">
      <c r="A5011" s="10">
        <v>1815750441</v>
      </c>
      <c r="B5011" s="11">
        <v>441</v>
      </c>
      <c r="C5011" s="19">
        <v>815750</v>
      </c>
      <c r="D5011" s="13">
        <v>1</v>
      </c>
      <c r="E5011" s="136" t="s">
        <v>3154</v>
      </c>
      <c r="F5011" s="15" t="s">
        <v>45</v>
      </c>
      <c r="G5011" s="137" t="s">
        <v>3154</v>
      </c>
      <c r="H5011" s="13" t="s">
        <v>31</v>
      </c>
      <c r="I5011" s="126" t="s">
        <v>3154</v>
      </c>
      <c r="J5011" s="126" t="s">
        <v>3154</v>
      </c>
      <c r="K5011" s="17">
        <f>VLOOKUP(A5011,[4]גיליון1!$A$1574:$P$7681,10,0)</f>
        <v>0</v>
      </c>
      <c r="L5011" s="17">
        <f>VLOOKUP(A5011,'[2]2023'!$A$9:$I$7853,9,0)</f>
        <v>0</v>
      </c>
      <c r="M5011" s="18">
        <f>VLOOKUP(A5011,[3]data1683177749303!$A$2:$J$6448,10,0)</f>
        <v>0</v>
      </c>
    </row>
    <row r="5012" spans="1:13" ht="15.75" outlineLevel="1">
      <c r="A5012" s="10">
        <v>1815750450</v>
      </c>
      <c r="B5012" s="11">
        <v>450</v>
      </c>
      <c r="C5012" s="19">
        <v>815750</v>
      </c>
      <c r="D5012" s="13">
        <v>1</v>
      </c>
      <c r="E5012" s="136" t="s">
        <v>3154</v>
      </c>
      <c r="F5012" s="15" t="s">
        <v>1483</v>
      </c>
      <c r="G5012" s="137" t="s">
        <v>3154</v>
      </c>
      <c r="H5012" s="13" t="s">
        <v>34</v>
      </c>
      <c r="I5012" s="16">
        <f>K5012/L5012-1</f>
        <v>-0.11453744493392071</v>
      </c>
      <c r="J5012" s="126" t="s">
        <v>3154</v>
      </c>
      <c r="K5012" s="17">
        <v>20100</v>
      </c>
      <c r="L5012" s="17">
        <f>VLOOKUP(A5012,'[2]2023'!$A$9:$I$7853,9,0)</f>
        <v>22700</v>
      </c>
      <c r="M5012" s="18">
        <f>VLOOKUP(A5012,[3]data1683177749303!$A$2:$J$6448,10,0)</f>
        <v>22788</v>
      </c>
    </row>
    <row r="5013" spans="1:13" ht="15.75" outlineLevel="1">
      <c r="A5013" s="10">
        <v>1815750470</v>
      </c>
      <c r="B5013" s="11">
        <v>470</v>
      </c>
      <c r="C5013" s="19">
        <v>815750</v>
      </c>
      <c r="D5013" s="13">
        <v>1</v>
      </c>
      <c r="E5013" s="136" t="s">
        <v>3154</v>
      </c>
      <c r="F5013" s="15" t="s">
        <v>48</v>
      </c>
      <c r="G5013" s="137" t="s">
        <v>3154</v>
      </c>
      <c r="H5013" s="13" t="s">
        <v>34</v>
      </c>
      <c r="I5013" s="126" t="s">
        <v>3154</v>
      </c>
      <c r="J5013" s="126" t="s">
        <v>3154</v>
      </c>
      <c r="K5013" s="17">
        <f>VLOOKUP(A5013,[4]גיליון1!$A$1574:$P$7681,10,0)</f>
        <v>0</v>
      </c>
      <c r="L5013" s="17">
        <f>VLOOKUP(A5013,'[2]2023'!$A$9:$I$7853,9,0)</f>
        <v>0</v>
      </c>
      <c r="M5013" s="18">
        <f>VLOOKUP(A5013,[3]data1683177749303!$A$2:$J$6448,10,0)</f>
        <v>0</v>
      </c>
    </row>
    <row r="5014" spans="1:13" ht="15.75" outlineLevel="1">
      <c r="A5014" s="10">
        <v>1815750471</v>
      </c>
      <c r="B5014" s="11">
        <v>471</v>
      </c>
      <c r="C5014" s="19">
        <v>815750</v>
      </c>
      <c r="D5014" s="13">
        <v>1</v>
      </c>
      <c r="E5014" s="136" t="s">
        <v>3154</v>
      </c>
      <c r="F5014" s="15" t="s">
        <v>87</v>
      </c>
      <c r="G5014" s="137" t="s">
        <v>3154</v>
      </c>
      <c r="H5014" s="13" t="s">
        <v>34</v>
      </c>
      <c r="I5014" s="126" t="s">
        <v>3154</v>
      </c>
      <c r="J5014" s="126" t="s">
        <v>3154</v>
      </c>
      <c r="K5014" s="17">
        <f>VLOOKUP(A5014,[4]גיליון1!$A$1574:$P$7681,10,0)</f>
        <v>0</v>
      </c>
      <c r="L5014" s="17">
        <f>VLOOKUP(A5014,'[2]2023'!$A$9:$I$7853,9,0)</f>
        <v>0</v>
      </c>
      <c r="M5014" s="18">
        <f>VLOOKUP(A5014,[3]data1683177749303!$A$2:$J$6448,10,0)</f>
        <v>0</v>
      </c>
    </row>
    <row r="5015" spans="1:13" ht="15.75" outlineLevel="1">
      <c r="A5015" s="10">
        <v>1815750500</v>
      </c>
      <c r="B5015" s="11">
        <v>500</v>
      </c>
      <c r="C5015" s="19">
        <v>815750</v>
      </c>
      <c r="D5015" s="13">
        <v>1</v>
      </c>
      <c r="E5015" s="136" t="s">
        <v>3154</v>
      </c>
      <c r="F5015" s="15" t="s">
        <v>51</v>
      </c>
      <c r="G5015" s="137" t="s">
        <v>3154</v>
      </c>
      <c r="H5015" s="13" t="s">
        <v>11</v>
      </c>
      <c r="I5015" s="126" t="s">
        <v>3154</v>
      </c>
      <c r="J5015" s="126" t="s">
        <v>3154</v>
      </c>
      <c r="K5015" s="17">
        <f>VLOOKUP(A5015,[4]גיליון1!$A$1574:$P$7681,10,0)</f>
        <v>0</v>
      </c>
      <c r="L5015" s="17">
        <f>VLOOKUP(A5015,'[2]2023'!$A$9:$I$7853,9,0)</f>
        <v>0</v>
      </c>
      <c r="M5015" s="140" t="s">
        <v>3154</v>
      </c>
    </row>
    <row r="5016" spans="1:13" ht="15.75" outlineLevel="1">
      <c r="A5016" s="10">
        <v>1815750511</v>
      </c>
      <c r="B5016" s="11">
        <v>511</v>
      </c>
      <c r="C5016" s="19">
        <v>815750</v>
      </c>
      <c r="D5016" s="13">
        <v>1</v>
      </c>
      <c r="E5016" s="136" t="s">
        <v>3154</v>
      </c>
      <c r="F5016" s="15" t="s">
        <v>88</v>
      </c>
      <c r="G5016" s="137" t="s">
        <v>3154</v>
      </c>
      <c r="H5016" s="13" t="s">
        <v>34</v>
      </c>
      <c r="I5016" s="16">
        <f>K5016/L5016-1</f>
        <v>-9.9999999999999978E-2</v>
      </c>
      <c r="J5016" s="126" t="s">
        <v>3154</v>
      </c>
      <c r="K5016" s="17">
        <f>VLOOKUP(A5016,[4]גיליון1!$A$1574:$P$7681,10,0)</f>
        <v>19800</v>
      </c>
      <c r="L5016" s="17">
        <f>VLOOKUP(A5016,'[2]2023'!$A$9:$I$7853,9,0)</f>
        <v>22000</v>
      </c>
      <c r="M5016" s="18">
        <f>VLOOKUP(A5016,[3]data1683177749303!$A$2:$J$6448,10,0)</f>
        <v>20263.05</v>
      </c>
    </row>
    <row r="5017" spans="1:13" ht="15.75" outlineLevel="1">
      <c r="A5017" s="10">
        <v>1815750512</v>
      </c>
      <c r="B5017" s="11">
        <v>512</v>
      </c>
      <c r="C5017" s="19">
        <v>815750</v>
      </c>
      <c r="D5017" s="13">
        <v>1</v>
      </c>
      <c r="E5017" s="136" t="s">
        <v>3154</v>
      </c>
      <c r="F5017" s="15" t="s">
        <v>89</v>
      </c>
      <c r="G5017" s="137" t="s">
        <v>3154</v>
      </c>
      <c r="H5017" s="13" t="s">
        <v>34</v>
      </c>
      <c r="I5017" s="126" t="s">
        <v>3154</v>
      </c>
      <c r="J5017" s="126" t="s">
        <v>3154</v>
      </c>
      <c r="K5017" s="17">
        <f>VLOOKUP(A5017,[4]גיליון1!$A$1574:$P$7681,10,0)</f>
        <v>0</v>
      </c>
      <c r="L5017" s="17">
        <f>VLOOKUP(A5017,'[2]2023'!$A$9:$I$7853,9,0)</f>
        <v>0</v>
      </c>
      <c r="M5017" s="18">
        <f>VLOOKUP(A5017,[3]data1683177749303!$A$2:$J$6448,10,0)</f>
        <v>0</v>
      </c>
    </row>
    <row r="5018" spans="1:13" ht="15.75" outlineLevel="1">
      <c r="A5018" s="10">
        <v>1815750517</v>
      </c>
      <c r="B5018" s="11">
        <v>517</v>
      </c>
      <c r="C5018" s="19">
        <v>815750</v>
      </c>
      <c r="D5018" s="13">
        <v>1</v>
      </c>
      <c r="E5018" s="136" t="s">
        <v>3154</v>
      </c>
      <c r="F5018" s="15" t="s">
        <v>2089</v>
      </c>
      <c r="G5018" s="137" t="s">
        <v>3154</v>
      </c>
      <c r="H5018" s="13" t="s">
        <v>34</v>
      </c>
      <c r="I5018" s="126" t="s">
        <v>3154</v>
      </c>
      <c r="J5018" s="126" t="s">
        <v>3154</v>
      </c>
      <c r="K5018" s="17">
        <f>VLOOKUP(A5018,[4]גיליון1!$A$1574:$P$7681,10,0)</f>
        <v>0</v>
      </c>
      <c r="L5018" s="17">
        <f>VLOOKUP(A5018,'[2]2023'!$A$9:$I$7853,9,0)</f>
        <v>0</v>
      </c>
      <c r="M5018" s="18">
        <f>VLOOKUP(A5018,[3]data1683177749303!$A$2:$J$6448,10,0)</f>
        <v>0</v>
      </c>
    </row>
    <row r="5019" spans="1:13" ht="15.75" outlineLevel="1">
      <c r="A5019" s="10">
        <v>1815750522</v>
      </c>
      <c r="B5019" s="11">
        <v>522</v>
      </c>
      <c r="C5019" s="19">
        <v>815750</v>
      </c>
      <c r="D5019" s="13">
        <v>1</v>
      </c>
      <c r="E5019" s="136" t="s">
        <v>3154</v>
      </c>
      <c r="F5019" s="15" t="s">
        <v>755</v>
      </c>
      <c r="G5019" s="137" t="s">
        <v>3154</v>
      </c>
      <c r="H5019" s="13" t="s">
        <v>34</v>
      </c>
      <c r="I5019" s="126" t="s">
        <v>3154</v>
      </c>
      <c r="J5019" s="126" t="s">
        <v>3154</v>
      </c>
      <c r="K5019" s="17">
        <f>VLOOKUP(A5019,[4]גיליון1!$A$1574:$P$7681,10,0)</f>
        <v>0</v>
      </c>
      <c r="L5019" s="17">
        <f>VLOOKUP(A5019,'[2]2023'!$A$9:$I$7853,9,0)</f>
        <v>0</v>
      </c>
      <c r="M5019" s="18">
        <f>VLOOKUP(A5019,[3]data1683177749303!$A$2:$J$6448,10,0)</f>
        <v>0</v>
      </c>
    </row>
    <row r="5020" spans="1:13" ht="15.75" outlineLevel="1">
      <c r="A5020" s="10">
        <v>1815750530</v>
      </c>
      <c r="B5020" s="11">
        <v>530</v>
      </c>
      <c r="C5020" s="19">
        <v>815750</v>
      </c>
      <c r="D5020" s="13">
        <v>1</v>
      </c>
      <c r="E5020" s="136" t="s">
        <v>3154</v>
      </c>
      <c r="F5020" s="15" t="s">
        <v>1591</v>
      </c>
      <c r="G5020" s="137" t="s">
        <v>3154</v>
      </c>
      <c r="H5020" s="13" t="s">
        <v>31</v>
      </c>
      <c r="I5020" s="126" t="s">
        <v>3154</v>
      </c>
      <c r="J5020" s="126" t="s">
        <v>3154</v>
      </c>
      <c r="K5020" s="17">
        <f>VLOOKUP(A5020,[4]גיליון1!$A$1574:$P$7681,10,0)</f>
        <v>0</v>
      </c>
      <c r="L5020" s="17">
        <f>VLOOKUP(A5020,'[2]2023'!$A$9:$I$7853,9,0)</f>
        <v>0</v>
      </c>
      <c r="M5020" s="18">
        <f>VLOOKUP(A5020,[3]data1683177749303!$A$2:$J$6448,10,0)</f>
        <v>0</v>
      </c>
    </row>
    <row r="5021" spans="1:13" ht="15.75" outlineLevel="1">
      <c r="A5021" s="10">
        <v>1815750540</v>
      </c>
      <c r="B5021" s="11">
        <v>540</v>
      </c>
      <c r="C5021" s="19">
        <v>815750</v>
      </c>
      <c r="D5021" s="13">
        <v>1</v>
      </c>
      <c r="E5021" s="136" t="s">
        <v>3154</v>
      </c>
      <c r="F5021" s="15" t="s">
        <v>53</v>
      </c>
      <c r="G5021" s="137" t="s">
        <v>3154</v>
      </c>
      <c r="H5021" s="13" t="s">
        <v>34</v>
      </c>
      <c r="I5021" s="126" t="s">
        <v>3154</v>
      </c>
      <c r="J5021" s="126" t="s">
        <v>3154</v>
      </c>
      <c r="K5021" s="17">
        <f>VLOOKUP(A5021,[4]גיליון1!$A$1574:$P$7681,10,0)</f>
        <v>0</v>
      </c>
      <c r="L5021" s="17">
        <f>VLOOKUP(A5021,'[2]2023'!$A$9:$I$7853,9,0)</f>
        <v>0</v>
      </c>
      <c r="M5021" s="18">
        <f>VLOOKUP(A5021,[3]data1683177749303!$A$2:$J$6448,10,0)</f>
        <v>0</v>
      </c>
    </row>
    <row r="5022" spans="1:13" ht="15.75" outlineLevel="1">
      <c r="A5022" s="10">
        <v>1815750544</v>
      </c>
      <c r="B5022" s="11">
        <v>544</v>
      </c>
      <c r="C5022" s="19">
        <v>815750</v>
      </c>
      <c r="D5022" s="13">
        <v>1</v>
      </c>
      <c r="E5022" s="136" t="s">
        <v>3154</v>
      </c>
      <c r="F5022" s="15" t="s">
        <v>56</v>
      </c>
      <c r="G5022" s="137" t="s">
        <v>3154</v>
      </c>
      <c r="H5022" s="13" t="s">
        <v>31</v>
      </c>
      <c r="I5022" s="126" t="s">
        <v>3154</v>
      </c>
      <c r="J5022" s="126" t="s">
        <v>3154</v>
      </c>
      <c r="K5022" s="17">
        <f>VLOOKUP(A5022,[4]גיליון1!$A$1574:$P$7681,10,0)</f>
        <v>0</v>
      </c>
      <c r="L5022" s="17">
        <f>VLOOKUP(A5022,'[2]2023'!$A$9:$I$7853,9,0)</f>
        <v>0</v>
      </c>
      <c r="M5022" s="18">
        <f>VLOOKUP(A5022,[3]data1683177749303!$A$2:$J$6448,10,0)</f>
        <v>0</v>
      </c>
    </row>
    <row r="5023" spans="1:13" ht="15.75" outlineLevel="1">
      <c r="A5023" s="10">
        <v>1815750562</v>
      </c>
      <c r="B5023" s="11">
        <v>562</v>
      </c>
      <c r="C5023" s="19">
        <v>815750</v>
      </c>
      <c r="D5023" s="13">
        <v>1</v>
      </c>
      <c r="E5023" s="136" t="s">
        <v>3154</v>
      </c>
      <c r="F5023" s="15" t="s">
        <v>60</v>
      </c>
      <c r="G5023" s="137" t="s">
        <v>3154</v>
      </c>
      <c r="H5023" s="13" t="s">
        <v>34</v>
      </c>
      <c r="I5023" s="126" t="s">
        <v>3154</v>
      </c>
      <c r="J5023" s="126" t="s">
        <v>3154</v>
      </c>
      <c r="K5023" s="17">
        <f>VLOOKUP(A5023,[4]גיליון1!$A$1574:$P$7681,10,0)</f>
        <v>0</v>
      </c>
      <c r="L5023" s="17">
        <f>VLOOKUP(A5023,'[2]2023'!$A$9:$I$7853,9,0)</f>
        <v>0</v>
      </c>
      <c r="M5023" s="18">
        <f>VLOOKUP(A5023,[3]data1683177749303!$A$2:$J$6448,10,0)</f>
        <v>0</v>
      </c>
    </row>
    <row r="5024" spans="1:13" ht="15.75" outlineLevel="1">
      <c r="A5024" s="10">
        <v>1815750583</v>
      </c>
      <c r="B5024" s="11">
        <v>583</v>
      </c>
      <c r="C5024" s="19">
        <v>815750</v>
      </c>
      <c r="D5024" s="13">
        <v>1</v>
      </c>
      <c r="E5024" s="136" t="s">
        <v>3154</v>
      </c>
      <c r="F5024" s="15" t="s">
        <v>2255</v>
      </c>
      <c r="G5024" s="137" t="s">
        <v>3154</v>
      </c>
      <c r="H5024" s="13" t="s">
        <v>31</v>
      </c>
      <c r="I5024" s="126" t="s">
        <v>3154</v>
      </c>
      <c r="J5024" s="126" t="s">
        <v>3154</v>
      </c>
      <c r="K5024" s="17">
        <f>VLOOKUP(A5024,[4]גיליון1!$A$1574:$P$7681,10,0)</f>
        <v>0</v>
      </c>
      <c r="L5024" s="17">
        <f>VLOOKUP(A5024,'[2]2023'!$A$9:$I$7853,9,0)</f>
        <v>0</v>
      </c>
      <c r="M5024" s="18">
        <f>VLOOKUP(A5024,[3]data1683177749303!$A$2:$J$6448,10,0)</f>
        <v>0</v>
      </c>
    </row>
    <row r="5025" spans="1:13" ht="15.75" outlineLevel="1">
      <c r="A5025" s="10">
        <v>1815750585</v>
      </c>
      <c r="B5025" s="11">
        <v>585</v>
      </c>
      <c r="C5025" s="19">
        <v>815750</v>
      </c>
      <c r="D5025" s="13">
        <v>1</v>
      </c>
      <c r="E5025" s="136" t="s">
        <v>3154</v>
      </c>
      <c r="F5025" s="15" t="s">
        <v>2256</v>
      </c>
      <c r="G5025" s="137" t="s">
        <v>3154</v>
      </c>
      <c r="H5025" s="13" t="s">
        <v>31</v>
      </c>
      <c r="I5025" s="126" t="s">
        <v>3154</v>
      </c>
      <c r="J5025" s="126" t="s">
        <v>3154</v>
      </c>
      <c r="K5025" s="17">
        <f>VLOOKUP(A5025,[4]גיליון1!$A$1574:$P$7681,10,0)</f>
        <v>0</v>
      </c>
      <c r="L5025" s="17">
        <f>VLOOKUP(A5025,'[2]2023'!$A$9:$I$7853,9,0)</f>
        <v>0</v>
      </c>
      <c r="M5025" s="18">
        <f>VLOOKUP(A5025,[3]data1683177749303!$A$2:$J$6448,10,0)</f>
        <v>0</v>
      </c>
    </row>
    <row r="5026" spans="1:13" ht="15.75" outlineLevel="1">
      <c r="A5026" s="10">
        <v>1815750700</v>
      </c>
      <c r="B5026" s="11">
        <v>700</v>
      </c>
      <c r="C5026" s="19">
        <v>815750</v>
      </c>
      <c r="D5026" s="13">
        <v>1</v>
      </c>
      <c r="E5026" s="136" t="s">
        <v>3154</v>
      </c>
      <c r="F5026" s="15" t="s">
        <v>61</v>
      </c>
      <c r="G5026" s="137" t="s">
        <v>3154</v>
      </c>
      <c r="H5026" s="13" t="s">
        <v>11</v>
      </c>
      <c r="I5026" s="126" t="s">
        <v>3154</v>
      </c>
      <c r="J5026" s="126" t="s">
        <v>3154</v>
      </c>
      <c r="K5026" s="17">
        <f>VLOOKUP(A5026,[4]גיליון1!$A$1574:$P$7681,10,0)</f>
        <v>0</v>
      </c>
      <c r="L5026" s="17">
        <f>VLOOKUP(A5026,'[2]2023'!$A$9:$I$7853,9,0)</f>
        <v>0</v>
      </c>
      <c r="M5026" s="140" t="s">
        <v>3154</v>
      </c>
    </row>
    <row r="5027" spans="1:13" ht="15.75" outlineLevel="1">
      <c r="A5027" s="10">
        <v>1815750721</v>
      </c>
      <c r="B5027" s="11">
        <v>721</v>
      </c>
      <c r="C5027" s="19">
        <v>815750</v>
      </c>
      <c r="D5027" s="13">
        <v>1</v>
      </c>
      <c r="E5027" s="136" t="s">
        <v>3154</v>
      </c>
      <c r="F5027" s="15" t="s">
        <v>63</v>
      </c>
      <c r="G5027" s="137" t="s">
        <v>3154</v>
      </c>
      <c r="H5027" s="13" t="s">
        <v>34</v>
      </c>
      <c r="I5027" s="16">
        <f>K5027/L5027-1</f>
        <v>-0.41304347826086951</v>
      </c>
      <c r="J5027" s="126" t="s">
        <v>3154</v>
      </c>
      <c r="K5027" s="17">
        <f>VLOOKUP(A5027,[4]גיליון1!$A$1574:$P$7681,10,0)</f>
        <v>2700</v>
      </c>
      <c r="L5027" s="17">
        <f>VLOOKUP(A5027,'[2]2023'!$A$9:$I$7853,9,0)</f>
        <v>4600</v>
      </c>
      <c r="M5027" s="18">
        <f>VLOOKUP(A5027,[3]data1683177749303!$A$2:$J$6448,10,0)</f>
        <v>3354.2</v>
      </c>
    </row>
    <row r="5028" spans="1:13" ht="15.75" outlineLevel="1">
      <c r="A5028" s="10">
        <v>1815750722</v>
      </c>
      <c r="B5028" s="11">
        <v>722</v>
      </c>
      <c r="C5028" s="19">
        <v>815750</v>
      </c>
      <c r="D5028" s="13">
        <v>1</v>
      </c>
      <c r="E5028" s="136" t="s">
        <v>3154</v>
      </c>
      <c r="F5028" s="15" t="s">
        <v>64</v>
      </c>
      <c r="G5028" s="137" t="s">
        <v>3154</v>
      </c>
      <c r="H5028" s="13" t="s">
        <v>34</v>
      </c>
      <c r="I5028" s="126" t="s">
        <v>3154</v>
      </c>
      <c r="J5028" s="126" t="s">
        <v>3154</v>
      </c>
      <c r="K5028" s="17">
        <f>VLOOKUP(A5028,[4]גיליון1!$A$1574:$P$7681,10,0)</f>
        <v>0</v>
      </c>
      <c r="L5028" s="17">
        <f>VLOOKUP(A5028,'[2]2023'!$A$9:$I$7853,9,0)</f>
        <v>0</v>
      </c>
      <c r="M5028" s="18">
        <f>VLOOKUP(A5028,[3]data1683177749303!$A$2:$J$6448,10,0)</f>
        <v>0</v>
      </c>
    </row>
    <row r="5029" spans="1:13" ht="15.75" outlineLevel="1">
      <c r="A5029" s="10">
        <v>1815750724</v>
      </c>
      <c r="B5029" s="11">
        <v>724</v>
      </c>
      <c r="C5029" s="19">
        <v>815750</v>
      </c>
      <c r="D5029" s="13">
        <v>1</v>
      </c>
      <c r="E5029" s="136" t="s">
        <v>3154</v>
      </c>
      <c r="F5029" s="15" t="s">
        <v>2257</v>
      </c>
      <c r="G5029" s="137" t="s">
        <v>3154</v>
      </c>
      <c r="H5029" s="13" t="s">
        <v>34</v>
      </c>
      <c r="I5029" s="126" t="s">
        <v>3154</v>
      </c>
      <c r="J5029" s="126" t="s">
        <v>3154</v>
      </c>
      <c r="K5029" s="17">
        <f>VLOOKUP(A5029,[4]גיליון1!$A$1574:$P$7681,10,0)</f>
        <v>0</v>
      </c>
      <c r="L5029" s="17">
        <f>VLOOKUP(A5029,'[2]2023'!$A$9:$I$7853,9,0)</f>
        <v>0</v>
      </c>
      <c r="M5029" s="18">
        <f>VLOOKUP(A5029,[3]data1683177749303!$A$2:$J$6448,10,0)</f>
        <v>0</v>
      </c>
    </row>
    <row r="5030" spans="1:13" ht="15.75" outlineLevel="1">
      <c r="A5030" s="10">
        <v>1815750742</v>
      </c>
      <c r="B5030" s="11">
        <v>742</v>
      </c>
      <c r="C5030" s="19">
        <v>815750</v>
      </c>
      <c r="D5030" s="13">
        <v>1</v>
      </c>
      <c r="E5030" s="136" t="s">
        <v>3154</v>
      </c>
      <c r="F5030" s="15" t="s">
        <v>65</v>
      </c>
      <c r="G5030" s="137" t="s">
        <v>3154</v>
      </c>
      <c r="H5030" s="13" t="s">
        <v>34</v>
      </c>
      <c r="I5030" s="16">
        <f>K5030/L5030-1</f>
        <v>-5.4446460980036249E-2</v>
      </c>
      <c r="J5030" s="126" t="s">
        <v>3154</v>
      </c>
      <c r="K5030" s="17">
        <v>52100</v>
      </c>
      <c r="L5030" s="17">
        <f>VLOOKUP(A5030,'[2]2023'!$A$9:$I$7853,9,0)</f>
        <v>55100</v>
      </c>
      <c r="M5030" s="18">
        <f>VLOOKUP(A5030,[3]data1683177749303!$A$2:$J$6448,10,0)</f>
        <v>55520</v>
      </c>
    </row>
    <row r="5031" spans="1:13" ht="15.75" outlineLevel="1">
      <c r="A5031" s="10">
        <v>1815750744</v>
      </c>
      <c r="B5031" s="11">
        <v>744</v>
      </c>
      <c r="C5031" s="19">
        <v>815750</v>
      </c>
      <c r="D5031" s="13">
        <v>1</v>
      </c>
      <c r="E5031" s="136" t="s">
        <v>3154</v>
      </c>
      <c r="F5031" s="15" t="s">
        <v>2293</v>
      </c>
      <c r="G5031" s="137" t="s">
        <v>3154</v>
      </c>
      <c r="H5031" s="13" t="s">
        <v>34</v>
      </c>
      <c r="I5031" s="126" t="s">
        <v>3154</v>
      </c>
      <c r="J5031" s="126" t="s">
        <v>3154</v>
      </c>
      <c r="K5031" s="17">
        <f>VLOOKUP(A5031,[4]גיליון1!$A$1574:$P$7681,10,0)</f>
        <v>0</v>
      </c>
      <c r="L5031" s="17">
        <f>VLOOKUP(A5031,'[2]2023'!$A$9:$I$7853,9,0)</f>
        <v>0</v>
      </c>
      <c r="M5031" s="18">
        <f>VLOOKUP(A5031,[3]data1683177749303!$A$2:$J$6448,10,0)</f>
        <v>0</v>
      </c>
    </row>
    <row r="5032" spans="1:13" ht="15.75" outlineLevel="1">
      <c r="A5032" s="10">
        <v>1815750745</v>
      </c>
      <c r="B5032" s="11">
        <v>745</v>
      </c>
      <c r="C5032" s="19">
        <v>815750</v>
      </c>
      <c r="D5032" s="13">
        <v>1</v>
      </c>
      <c r="E5032" s="136" t="s">
        <v>3154</v>
      </c>
      <c r="F5032" s="15" t="s">
        <v>66</v>
      </c>
      <c r="G5032" s="137" t="s">
        <v>3154</v>
      </c>
      <c r="H5032" s="13" t="s">
        <v>31</v>
      </c>
      <c r="I5032" s="126" t="s">
        <v>3154</v>
      </c>
      <c r="J5032" s="126" t="s">
        <v>3154</v>
      </c>
      <c r="K5032" s="17">
        <f>VLOOKUP(A5032,[4]גיליון1!$A$1574:$P$7681,10,0)</f>
        <v>0</v>
      </c>
      <c r="L5032" s="17">
        <f>VLOOKUP(A5032,'[2]2023'!$A$9:$I$7853,9,0)</f>
        <v>0</v>
      </c>
      <c r="M5032" s="18">
        <f>VLOOKUP(A5032,[3]data1683177749303!$A$2:$J$6448,10,0)</f>
        <v>0</v>
      </c>
    </row>
    <row r="5033" spans="1:13" ht="15.75" outlineLevel="1">
      <c r="A5033" s="10">
        <v>1815750746</v>
      </c>
      <c r="B5033" s="11">
        <v>746</v>
      </c>
      <c r="C5033" s="19">
        <v>815750</v>
      </c>
      <c r="D5033" s="13">
        <v>1</v>
      </c>
      <c r="E5033" s="136" t="s">
        <v>3154</v>
      </c>
      <c r="F5033" s="15" t="s">
        <v>67</v>
      </c>
      <c r="G5033" s="137" t="s">
        <v>3154</v>
      </c>
      <c r="H5033" s="13" t="s">
        <v>31</v>
      </c>
      <c r="I5033" s="126" t="s">
        <v>3154</v>
      </c>
      <c r="J5033" s="126" t="s">
        <v>3154</v>
      </c>
      <c r="K5033" s="17">
        <f>VLOOKUP(A5033,[4]גיליון1!$A$1574:$P$7681,10,0)</f>
        <v>0</v>
      </c>
      <c r="L5033" s="17">
        <f>VLOOKUP(A5033,'[2]2023'!$A$9:$I$7853,9,0)</f>
        <v>0</v>
      </c>
      <c r="M5033" s="18">
        <f>VLOOKUP(A5033,[3]data1683177749303!$A$2:$J$6448,10,0)</f>
        <v>0</v>
      </c>
    </row>
    <row r="5034" spans="1:13" ht="15.75" outlineLevel="1">
      <c r="A5034" s="10">
        <v>1815750750</v>
      </c>
      <c r="B5034" s="11">
        <v>750</v>
      </c>
      <c r="C5034" s="19">
        <v>815750</v>
      </c>
      <c r="D5034" s="13">
        <v>1</v>
      </c>
      <c r="E5034" s="136" t="s">
        <v>3154</v>
      </c>
      <c r="F5034" s="15" t="s">
        <v>2028</v>
      </c>
      <c r="G5034" s="137" t="s">
        <v>3154</v>
      </c>
      <c r="H5034" s="13" t="s">
        <v>31</v>
      </c>
      <c r="I5034" s="16">
        <f>K5034/L5034-1</f>
        <v>0.10179770413688538</v>
      </c>
      <c r="J5034" s="126" t="s">
        <v>3154</v>
      </c>
      <c r="K5034" s="17">
        <f>VLOOKUP(A5034,[4]גיליון1!$A$1574:$P$7681,10,0)</f>
        <v>508700</v>
      </c>
      <c r="L5034" s="17">
        <f>VLOOKUP(A5034,'[2]2023'!$A$9:$I$7853,9,0)</f>
        <v>461700</v>
      </c>
      <c r="M5034" s="18">
        <f>VLOOKUP(A5034,[3]data1683177749303!$A$2:$J$6448,10,0)</f>
        <v>439741.9</v>
      </c>
    </row>
    <row r="5035" spans="1:13" ht="15.75" outlineLevel="1">
      <c r="A5035" s="10">
        <v>1815750751</v>
      </c>
      <c r="B5035" s="11">
        <v>751</v>
      </c>
      <c r="C5035" s="19">
        <v>815750</v>
      </c>
      <c r="D5035" s="13">
        <v>1</v>
      </c>
      <c r="E5035" s="136" t="s">
        <v>3154</v>
      </c>
      <c r="F5035" s="15" t="s">
        <v>68</v>
      </c>
      <c r="G5035" s="137" t="s">
        <v>3154</v>
      </c>
      <c r="H5035" s="13" t="s">
        <v>34</v>
      </c>
      <c r="I5035" s="16">
        <f>K5035/L5035-1</f>
        <v>0</v>
      </c>
      <c r="J5035" s="126" t="s">
        <v>3154</v>
      </c>
      <c r="K5035" s="17">
        <f>VLOOKUP(A5035,[4]גיליון1!$A$1574:$P$7681,10,0)</f>
        <v>25000</v>
      </c>
      <c r="L5035" s="17">
        <f>VLOOKUP(A5035,'[2]2023'!$A$9:$I$7853,9,0)</f>
        <v>25000</v>
      </c>
      <c r="M5035" s="18">
        <f>VLOOKUP(A5035,[3]data1683177749303!$A$2:$J$6448,10,0)</f>
        <v>0</v>
      </c>
    </row>
    <row r="5036" spans="1:13" ht="15.75" outlineLevel="1">
      <c r="A5036" s="10">
        <v>1815750752</v>
      </c>
      <c r="B5036" s="11">
        <v>752</v>
      </c>
      <c r="C5036" s="19">
        <v>815750</v>
      </c>
      <c r="D5036" s="13">
        <v>1</v>
      </c>
      <c r="E5036" s="136" t="s">
        <v>3154</v>
      </c>
      <c r="F5036" s="15" t="s">
        <v>69</v>
      </c>
      <c r="G5036" s="137" t="s">
        <v>3154</v>
      </c>
      <c r="H5036" s="13" t="s">
        <v>31</v>
      </c>
      <c r="I5036" s="16">
        <f>K5036/L5036-1</f>
        <v>2.1520803443328962E-3</v>
      </c>
      <c r="J5036" s="126" t="s">
        <v>3154</v>
      </c>
      <c r="K5036" s="17">
        <f>VLOOKUP(A5036,[4]גיליון1!$A$1574:$P$7681,10,0)</f>
        <v>838200</v>
      </c>
      <c r="L5036" s="17">
        <f>VLOOKUP(A5036,'[2]2023'!$A$9:$I$7853,9,0)</f>
        <v>836400</v>
      </c>
      <c r="M5036" s="18">
        <f>VLOOKUP(A5036,[3]data1683177749303!$A$2:$J$6448,10,0)</f>
        <v>817797.65</v>
      </c>
    </row>
    <row r="5037" spans="1:13" ht="15.75" outlineLevel="1">
      <c r="A5037" s="10">
        <v>1815750753</v>
      </c>
      <c r="B5037" s="11">
        <v>753</v>
      </c>
      <c r="C5037" s="19">
        <v>815750</v>
      </c>
      <c r="D5037" s="13">
        <v>1</v>
      </c>
      <c r="E5037" s="136" t="s">
        <v>3154</v>
      </c>
      <c r="F5037" s="15" t="s">
        <v>28</v>
      </c>
      <c r="G5037" s="137" t="s">
        <v>3154</v>
      </c>
      <c r="H5037" s="13" t="s">
        <v>31</v>
      </c>
      <c r="I5037" s="126" t="s">
        <v>3154</v>
      </c>
      <c r="J5037" s="126" t="s">
        <v>3154</v>
      </c>
      <c r="K5037" s="17">
        <f>VLOOKUP(A5037,[4]גיליון1!$A$1574:$P$7681,10,0)</f>
        <v>0</v>
      </c>
      <c r="L5037" s="17">
        <f>VLOOKUP(A5037,'[2]2023'!$A$9:$I$7853,9,0)</f>
        <v>0</v>
      </c>
      <c r="M5037" s="18">
        <f>VLOOKUP(A5037,[3]data1683177749303!$A$2:$J$6448,10,0)</f>
        <v>0</v>
      </c>
    </row>
    <row r="5038" spans="1:13" ht="15.75" outlineLevel="1">
      <c r="A5038" s="10">
        <v>1815750755</v>
      </c>
      <c r="B5038" s="11">
        <v>755</v>
      </c>
      <c r="C5038" s="19">
        <v>815750</v>
      </c>
      <c r="D5038" s="13">
        <v>1</v>
      </c>
      <c r="E5038" s="136" t="s">
        <v>3154</v>
      </c>
      <c r="F5038" s="15" t="s">
        <v>2258</v>
      </c>
      <c r="G5038" s="137" t="s">
        <v>3154</v>
      </c>
      <c r="H5038" s="13" t="s">
        <v>31</v>
      </c>
      <c r="I5038" s="126" t="s">
        <v>3154</v>
      </c>
      <c r="J5038" s="126" t="s">
        <v>3154</v>
      </c>
      <c r="K5038" s="17">
        <f>VLOOKUP(A5038,[4]גיליון1!$A$1574:$P$7681,10,0)</f>
        <v>0</v>
      </c>
      <c r="L5038" s="17">
        <f>VLOOKUP(A5038,'[2]2023'!$A$9:$I$7853,9,0)</f>
        <v>0</v>
      </c>
      <c r="M5038" s="18">
        <f>VLOOKUP(A5038,[3]data1683177749303!$A$2:$J$6448,10,0)</f>
        <v>0</v>
      </c>
    </row>
    <row r="5039" spans="1:13" ht="15.75" outlineLevel="1">
      <c r="A5039" s="10">
        <v>1815750759</v>
      </c>
      <c r="B5039" s="11">
        <v>759</v>
      </c>
      <c r="C5039" s="19">
        <v>815750</v>
      </c>
      <c r="D5039" s="13">
        <v>1</v>
      </c>
      <c r="E5039" s="136" t="s">
        <v>3154</v>
      </c>
      <c r="F5039" s="15" t="s">
        <v>1970</v>
      </c>
      <c r="G5039" s="137" t="s">
        <v>3154</v>
      </c>
      <c r="H5039" s="13" t="s">
        <v>20</v>
      </c>
      <c r="I5039" s="16">
        <f>K5039/L5039-1</f>
        <v>0.33489846226082864</v>
      </c>
      <c r="J5039" s="126" t="s">
        <v>3154</v>
      </c>
      <c r="K5039" s="17">
        <f>VLOOKUP(A5039,[4]גיליון1!$A$1574:$P$7681,10,0)</f>
        <v>3411600</v>
      </c>
      <c r="L5039" s="17">
        <f>VLOOKUP(A5039,'[2]2023'!$A$9:$I$7853,9,0)</f>
        <v>2555700</v>
      </c>
      <c r="M5039" s="18">
        <f>VLOOKUP(A5039,[3]data1683177749303!$A$2:$J$6448,10,0)</f>
        <v>2368345.29</v>
      </c>
    </row>
    <row r="5040" spans="1:13" ht="15.75" outlineLevel="1">
      <c r="A5040" s="10">
        <v>1815750762</v>
      </c>
      <c r="B5040" s="11">
        <v>762</v>
      </c>
      <c r="C5040" s="19">
        <v>815750</v>
      </c>
      <c r="D5040" s="13">
        <v>1</v>
      </c>
      <c r="E5040" s="136" t="s">
        <v>3154</v>
      </c>
      <c r="F5040" s="15" t="s">
        <v>2264</v>
      </c>
      <c r="G5040" s="137" t="s">
        <v>3154</v>
      </c>
      <c r="H5040" s="13" t="s">
        <v>20</v>
      </c>
      <c r="I5040" s="16">
        <f>K5040/L5040-1</f>
        <v>0.18312236286919825</v>
      </c>
      <c r="J5040" s="126" t="s">
        <v>3154</v>
      </c>
      <c r="K5040" s="17">
        <f>VLOOKUP(A5040,[4]גיליון1!$A$1574:$P$7681,10,0)</f>
        <v>280400</v>
      </c>
      <c r="L5040" s="17">
        <f>VLOOKUP(A5040,'[2]2023'!$A$9:$I$7853,9,0)</f>
        <v>237000</v>
      </c>
      <c r="M5040" s="18">
        <f>VLOOKUP(A5040,[3]data1683177749303!$A$2:$J$6448,10,0)</f>
        <v>264299.39</v>
      </c>
    </row>
    <row r="5041" spans="1:13" ht="15.75" outlineLevel="1">
      <c r="A5041" s="10">
        <v>1815750763</v>
      </c>
      <c r="B5041" s="11">
        <v>763</v>
      </c>
      <c r="C5041" s="19">
        <v>815750</v>
      </c>
      <c r="D5041" s="13">
        <v>1</v>
      </c>
      <c r="E5041" s="136" t="s">
        <v>3154</v>
      </c>
      <c r="F5041" s="15" t="s">
        <v>116</v>
      </c>
      <c r="G5041" s="137" t="s">
        <v>3154</v>
      </c>
      <c r="H5041" s="13" t="s">
        <v>31</v>
      </c>
      <c r="I5041" s="126" t="s">
        <v>3154</v>
      </c>
      <c r="J5041" s="126" t="s">
        <v>3154</v>
      </c>
      <c r="K5041" s="17">
        <f>VLOOKUP(A5041,[4]גיליון1!$A$1574:$P$7681,10,0)</f>
        <v>0</v>
      </c>
      <c r="L5041" s="17">
        <f>VLOOKUP(A5041,'[2]2023'!$A$9:$I$7853,9,0)</f>
        <v>0</v>
      </c>
      <c r="M5041" s="18">
        <f>VLOOKUP(A5041,[3]data1683177749303!$A$2:$J$6448,10,0)</f>
        <v>0</v>
      </c>
    </row>
    <row r="5042" spans="1:13" ht="15.75" outlineLevel="1">
      <c r="A5042" s="10">
        <v>1815750765</v>
      </c>
      <c r="B5042" s="11">
        <v>765</v>
      </c>
      <c r="C5042" s="19">
        <v>815750</v>
      </c>
      <c r="D5042" s="13">
        <v>1</v>
      </c>
      <c r="E5042" s="136" t="s">
        <v>3154</v>
      </c>
      <c r="F5042" s="15" t="s">
        <v>2259</v>
      </c>
      <c r="G5042" s="137" t="s">
        <v>3154</v>
      </c>
      <c r="H5042" s="13" t="s">
        <v>31</v>
      </c>
      <c r="I5042" s="126" t="s">
        <v>3154</v>
      </c>
      <c r="J5042" s="126" t="s">
        <v>3154</v>
      </c>
      <c r="K5042" s="17">
        <f>VLOOKUP(A5042,[4]גיליון1!$A$1574:$P$7681,10,0)</f>
        <v>0</v>
      </c>
      <c r="L5042" s="17">
        <f>VLOOKUP(A5042,'[2]2023'!$A$9:$I$7853,9,0)</f>
        <v>0</v>
      </c>
      <c r="M5042" s="18">
        <f>VLOOKUP(A5042,[3]data1683177749303!$A$2:$J$6448,10,0)</f>
        <v>0</v>
      </c>
    </row>
    <row r="5043" spans="1:13" ht="15.75" outlineLevel="1">
      <c r="A5043" s="10">
        <v>1815750780</v>
      </c>
      <c r="B5043" s="11">
        <v>780</v>
      </c>
      <c r="C5043" s="19">
        <v>815750</v>
      </c>
      <c r="D5043" s="13">
        <v>1</v>
      </c>
      <c r="E5043" s="136" t="s">
        <v>3154</v>
      </c>
      <c r="F5043" s="15" t="s">
        <v>2260</v>
      </c>
      <c r="G5043" s="137" t="s">
        <v>3154</v>
      </c>
      <c r="H5043" s="13" t="s">
        <v>31</v>
      </c>
      <c r="I5043" s="16">
        <f>K5043/L5043-1</f>
        <v>0.10091743119266061</v>
      </c>
      <c r="J5043" s="126" t="s">
        <v>3154</v>
      </c>
      <c r="K5043" s="17">
        <f>VLOOKUP(A5043,[4]גיליון1!$A$1574:$P$7681,10,0)</f>
        <v>24000</v>
      </c>
      <c r="L5043" s="17">
        <f>VLOOKUP(A5043,'[2]2023'!$A$9:$I$7853,9,0)</f>
        <v>21800</v>
      </c>
      <c r="M5043" s="18">
        <f>VLOOKUP(A5043,[3]data1683177749303!$A$2:$J$6448,10,0)</f>
        <v>22012</v>
      </c>
    </row>
    <row r="5044" spans="1:13" ht="15.75" outlineLevel="1">
      <c r="A5044" s="10">
        <v>1815750794</v>
      </c>
      <c r="B5044" s="11">
        <v>794</v>
      </c>
      <c r="C5044" s="19">
        <v>815750</v>
      </c>
      <c r="D5044" s="13">
        <v>1</v>
      </c>
      <c r="E5044" s="136" t="s">
        <v>3154</v>
      </c>
      <c r="F5044" s="15" t="s">
        <v>73</v>
      </c>
      <c r="G5044" s="137" t="s">
        <v>3154</v>
      </c>
      <c r="H5044" s="13" t="s">
        <v>31</v>
      </c>
      <c r="I5044" s="16">
        <f>K5044/L5044-1</f>
        <v>1.2266666666666666</v>
      </c>
      <c r="J5044" s="126" t="s">
        <v>3154</v>
      </c>
      <c r="K5044" s="17">
        <f>VLOOKUP(A5044,[4]גיליון1!$A$1574:$P$7681,10,0)</f>
        <v>16700</v>
      </c>
      <c r="L5044" s="17">
        <f>VLOOKUP(A5044,'[2]2023'!$A$9:$I$7853,9,0)</f>
        <v>7500</v>
      </c>
      <c r="M5044" s="18">
        <f>VLOOKUP(A5044,[3]data1683177749303!$A$2:$J$6448,10,0)</f>
        <v>16675</v>
      </c>
    </row>
    <row r="5045" spans="1:13" ht="15.75" outlineLevel="1">
      <c r="A5045" s="10">
        <v>1815750800</v>
      </c>
      <c r="B5045" s="11">
        <v>800</v>
      </c>
      <c r="C5045" s="19">
        <v>815750</v>
      </c>
      <c r="D5045" s="13">
        <v>1</v>
      </c>
      <c r="E5045" s="136" t="s">
        <v>3154</v>
      </c>
      <c r="F5045" s="15" t="s">
        <v>1411</v>
      </c>
      <c r="G5045" s="137" t="s">
        <v>3154</v>
      </c>
      <c r="H5045" s="13" t="s">
        <v>11</v>
      </c>
      <c r="I5045" s="126" t="s">
        <v>3154</v>
      </c>
      <c r="J5045" s="126" t="s">
        <v>3154</v>
      </c>
      <c r="K5045" s="17">
        <f>VLOOKUP(A5045,[4]גיליון1!$A$1574:$P$7681,10,0)</f>
        <v>0</v>
      </c>
      <c r="L5045" s="17">
        <f>VLOOKUP(A5045,'[2]2023'!$A$9:$I$7853,9,0)</f>
        <v>0</v>
      </c>
      <c r="M5045" s="140" t="s">
        <v>3154</v>
      </c>
    </row>
    <row r="5046" spans="1:13" ht="15.75" outlineLevel="1">
      <c r="A5046" s="10">
        <v>1815750810</v>
      </c>
      <c r="B5046" s="11">
        <v>810</v>
      </c>
      <c r="C5046" s="19">
        <v>815750</v>
      </c>
      <c r="D5046" s="13">
        <v>1</v>
      </c>
      <c r="E5046" s="136" t="s">
        <v>3154</v>
      </c>
      <c r="F5046" s="15" t="s">
        <v>2261</v>
      </c>
      <c r="G5046" s="137" t="s">
        <v>3154</v>
      </c>
      <c r="H5046" s="13" t="s">
        <v>34</v>
      </c>
      <c r="I5046" s="16">
        <f>K5046/L5046-1</f>
        <v>-1.8970189701897011E-2</v>
      </c>
      <c r="J5046" s="126" t="s">
        <v>3154</v>
      </c>
      <c r="K5046" s="17">
        <v>108600</v>
      </c>
      <c r="L5046" s="17">
        <f>VLOOKUP(A5046,'[2]2023'!$A$9:$I$7853,9,0)</f>
        <v>110700</v>
      </c>
      <c r="M5046" s="18">
        <f>VLOOKUP(A5046,[3]data1683177749303!$A$2:$J$6448,10,0)</f>
        <v>111000</v>
      </c>
    </row>
    <row r="5047" spans="1:13" ht="15.75" outlineLevel="1">
      <c r="A5047" s="10">
        <v>1815750811</v>
      </c>
      <c r="B5047" s="11">
        <v>811</v>
      </c>
      <c r="C5047" s="19">
        <v>815750</v>
      </c>
      <c r="D5047" s="13">
        <v>1</v>
      </c>
      <c r="E5047" s="136" t="s">
        <v>3154</v>
      </c>
      <c r="F5047" s="15" t="s">
        <v>2294</v>
      </c>
      <c r="G5047" s="137" t="s">
        <v>3154</v>
      </c>
      <c r="H5047" s="13" t="s">
        <v>34</v>
      </c>
      <c r="I5047" s="16">
        <f>K5047/L5047-1</f>
        <v>0</v>
      </c>
      <c r="J5047" s="126" t="s">
        <v>3154</v>
      </c>
      <c r="K5047" s="17">
        <f>VLOOKUP(A5047,[4]גיליון1!$A$1574:$P$7681,10,0)</f>
        <v>250000</v>
      </c>
      <c r="L5047" s="17">
        <f>VLOOKUP(A5047,'[2]2023'!$A$9:$I$7853,9,0)</f>
        <v>250000</v>
      </c>
      <c r="M5047" s="18">
        <f>VLOOKUP(A5047,[3]data1683177749303!$A$2:$J$6448,10,0)</f>
        <v>164482.37</v>
      </c>
    </row>
    <row r="5048" spans="1:13" ht="15.75" outlineLevel="1">
      <c r="A5048" s="10">
        <v>1815750812</v>
      </c>
      <c r="B5048" s="11">
        <v>812</v>
      </c>
      <c r="C5048" s="19">
        <v>815750</v>
      </c>
      <c r="D5048" s="13">
        <v>1</v>
      </c>
      <c r="E5048" s="136" t="s">
        <v>3154</v>
      </c>
      <c r="F5048" s="15" t="s">
        <v>444</v>
      </c>
      <c r="G5048" s="137" t="s">
        <v>3154</v>
      </c>
      <c r="H5048" s="13" t="s">
        <v>34</v>
      </c>
      <c r="I5048" s="126" t="s">
        <v>3154</v>
      </c>
      <c r="J5048" s="126" t="s">
        <v>3154</v>
      </c>
      <c r="K5048" s="17">
        <f>VLOOKUP(A5048,[4]גיליון1!$A$1574:$P$7681,10,0)</f>
        <v>25000</v>
      </c>
      <c r="L5048" s="17">
        <f>VLOOKUP(A5048,'[2]2023'!$A$9:$I$7853,9,0)</f>
        <v>0</v>
      </c>
      <c r="M5048" s="18">
        <f>VLOOKUP(A5048,[3]data1683177749303!$A$2:$J$6448,10,0)</f>
        <v>24540</v>
      </c>
    </row>
    <row r="5049" spans="1:13" ht="15.75" outlineLevel="1">
      <c r="A5049" s="10">
        <v>1815750816</v>
      </c>
      <c r="B5049" s="11">
        <v>816</v>
      </c>
      <c r="C5049" s="19">
        <v>815750</v>
      </c>
      <c r="D5049" s="13">
        <v>1</v>
      </c>
      <c r="E5049" s="136" t="s">
        <v>3154</v>
      </c>
      <c r="F5049" s="15" t="s">
        <v>613</v>
      </c>
      <c r="G5049" s="137" t="s">
        <v>3154</v>
      </c>
      <c r="H5049" s="13" t="s">
        <v>31</v>
      </c>
      <c r="I5049" s="126" t="s">
        <v>3154</v>
      </c>
      <c r="J5049" s="126" t="s">
        <v>3154</v>
      </c>
      <c r="K5049" s="17">
        <f>VLOOKUP(A5049,[4]גיליון1!$A$1574:$P$7681,10,0)</f>
        <v>0</v>
      </c>
      <c r="L5049" s="17">
        <f>VLOOKUP(A5049,'[2]2023'!$A$9:$I$7853,9,0)</f>
        <v>0</v>
      </c>
      <c r="M5049" s="18">
        <f>VLOOKUP(A5049,[3]data1683177749303!$A$2:$J$6448,10,0)</f>
        <v>11085</v>
      </c>
    </row>
    <row r="5050" spans="1:13" ht="15.75" outlineLevel="1">
      <c r="A5050" s="10">
        <v>1815750838</v>
      </c>
      <c r="B5050" s="11">
        <v>838</v>
      </c>
      <c r="C5050" s="19">
        <v>815750</v>
      </c>
      <c r="D5050" s="13">
        <v>1</v>
      </c>
      <c r="E5050" s="136" t="s">
        <v>3154</v>
      </c>
      <c r="F5050" s="60" t="s">
        <v>611</v>
      </c>
      <c r="G5050" s="176" t="s">
        <v>3154</v>
      </c>
      <c r="H5050" s="13" t="s">
        <v>34</v>
      </c>
      <c r="I5050" s="126" t="s">
        <v>3154</v>
      </c>
      <c r="J5050" s="126" t="s">
        <v>3154</v>
      </c>
      <c r="K5050" s="17">
        <f>VLOOKUP(A5050,[4]גיליון1!$A$1574:$P$7681,10,0)</f>
        <v>0</v>
      </c>
      <c r="L5050" s="17">
        <f>VLOOKUP(A5050,'[2]2023'!$A$9:$I$7853,9,0)</f>
        <v>0</v>
      </c>
      <c r="M5050" s="18">
        <f>VLOOKUP(A5050,[3]data1683177749303!$A$2:$J$6448,10,0)</f>
        <v>0</v>
      </c>
    </row>
    <row r="5051" spans="1:13" ht="15.75" outlineLevel="1">
      <c r="A5051" s="10">
        <v>1815750911</v>
      </c>
      <c r="B5051" s="11">
        <v>911</v>
      </c>
      <c r="C5051" s="19">
        <v>815750</v>
      </c>
      <c r="D5051" s="13">
        <v>1</v>
      </c>
      <c r="E5051" s="136" t="s">
        <v>3154</v>
      </c>
      <c r="F5051" s="15" t="s">
        <v>2118</v>
      </c>
      <c r="G5051" s="137" t="s">
        <v>3154</v>
      </c>
      <c r="H5051" s="13" t="s">
        <v>31</v>
      </c>
      <c r="I5051" s="126" t="s">
        <v>3154</v>
      </c>
      <c r="J5051" s="126" t="s">
        <v>3154</v>
      </c>
      <c r="K5051" s="17">
        <f>VLOOKUP(A5051,[4]גיליון1!$A$1574:$P$7681,10,0)</f>
        <v>0</v>
      </c>
      <c r="L5051" s="17">
        <f>VLOOKUP(A5051,'[2]2023'!$A$9:$I$7853,9,0)</f>
        <v>0</v>
      </c>
      <c r="M5051" s="140" t="s">
        <v>3154</v>
      </c>
    </row>
    <row r="5052" spans="1:13" ht="15.75" outlineLevel="1">
      <c r="A5052" s="10">
        <v>1815750953</v>
      </c>
      <c r="B5052" s="11">
        <v>953</v>
      </c>
      <c r="C5052" s="19">
        <v>815750</v>
      </c>
      <c r="D5052" s="13">
        <v>1</v>
      </c>
      <c r="E5052" s="136" t="s">
        <v>3154</v>
      </c>
      <c r="F5052" s="15" t="s">
        <v>411</v>
      </c>
      <c r="G5052" s="137" t="s">
        <v>3154</v>
      </c>
      <c r="H5052" s="13" t="s">
        <v>31</v>
      </c>
      <c r="I5052" s="126" t="s">
        <v>3154</v>
      </c>
      <c r="J5052" s="126" t="s">
        <v>3154</v>
      </c>
      <c r="K5052" s="17">
        <f>VLOOKUP(A5052,[4]גיליון1!$A$1574:$P$7681,10,0)</f>
        <v>1365600</v>
      </c>
      <c r="L5052" s="17">
        <f>VLOOKUP(A5052,'[2]2023'!$A$9:$I$7853,9,0)</f>
        <v>1288700</v>
      </c>
      <c r="M5052" s="18">
        <f>VLOOKUP(A5052,[3]data1683177749303!$A$2:$J$6448,10,0)</f>
        <v>298227.03999999998</v>
      </c>
    </row>
    <row r="5053" spans="1:13" ht="15.75" outlineLevel="1">
      <c r="A5053" s="10">
        <v>1815750961</v>
      </c>
      <c r="B5053" s="11">
        <v>961</v>
      </c>
      <c r="C5053" s="19">
        <v>815750</v>
      </c>
      <c r="D5053" s="13">
        <v>1</v>
      </c>
      <c r="E5053" s="136" t="s">
        <v>3154</v>
      </c>
      <c r="F5053" s="15" t="s">
        <v>79</v>
      </c>
      <c r="G5053" s="137" t="s">
        <v>3154</v>
      </c>
      <c r="H5053" s="13" t="s">
        <v>34</v>
      </c>
      <c r="I5053" s="126" t="s">
        <v>3154</v>
      </c>
      <c r="J5053" s="126" t="s">
        <v>3154</v>
      </c>
      <c r="K5053" s="17">
        <f>VLOOKUP(A5053,[4]גיליון1!$A$1574:$P$7681,10,0)</f>
        <v>0</v>
      </c>
      <c r="L5053" s="17">
        <f>VLOOKUP(A5053,'[2]2023'!$A$9:$I$7853,9,0)</f>
        <v>0</v>
      </c>
      <c r="M5053" s="140" t="s">
        <v>3154</v>
      </c>
    </row>
    <row r="5054" spans="1:13" ht="16.5" thickBot="1">
      <c r="A5054" s="10">
        <v>1815750989</v>
      </c>
      <c r="B5054" s="11">
        <v>989</v>
      </c>
      <c r="C5054" s="19">
        <v>815750</v>
      </c>
      <c r="D5054" s="13">
        <v>1</v>
      </c>
      <c r="E5054" s="136" t="s">
        <v>3154</v>
      </c>
      <c r="F5054" s="15" t="s">
        <v>2074</v>
      </c>
      <c r="G5054" s="137" t="s">
        <v>3154</v>
      </c>
      <c r="H5054" s="13" t="s">
        <v>31</v>
      </c>
      <c r="I5054" s="16">
        <f>K5054/L5054-1</f>
        <v>6.5755764304013642E-2</v>
      </c>
      <c r="J5054" s="126" t="s">
        <v>3154</v>
      </c>
      <c r="K5054" s="17">
        <f>VLOOKUP(A5054,[4]גיליון1!$A$1574:$P$7681,10,0)</f>
        <v>1872000</v>
      </c>
      <c r="L5054" s="17">
        <f>VLOOKUP(A5054,'[2]2023'!$A$9:$I$7853,9,0)</f>
        <v>1756500</v>
      </c>
      <c r="M5054" s="18">
        <f>VLOOKUP(A5054,[3]data1683177749303!$A$2:$J$6448,10,0)</f>
        <v>1631273.68</v>
      </c>
    </row>
    <row r="5055" spans="1:13" ht="16.5" outlineLevel="1" thickBot="1">
      <c r="A5055" s="125" t="s">
        <v>3154</v>
      </c>
      <c r="B5055" s="25" t="s">
        <v>2295</v>
      </c>
      <c r="C5055" s="146" t="s">
        <v>3154</v>
      </c>
      <c r="D5055" s="146" t="s">
        <v>3154</v>
      </c>
      <c r="E5055" s="147" t="s">
        <v>3154</v>
      </c>
      <c r="F5055" s="28" t="s">
        <v>2292</v>
      </c>
      <c r="G5055" s="153" t="s">
        <v>3154</v>
      </c>
      <c r="H5055" s="146" t="s">
        <v>3154</v>
      </c>
      <c r="I5055" s="29">
        <f>K5055/L5055-1</f>
        <v>9.6071360667201677E-2</v>
      </c>
      <c r="J5055" s="127" t="s">
        <v>3154</v>
      </c>
      <c r="K5055" s="37">
        <f t="shared" ref="K5055:M5055" si="245">SUBTOTAL(9,K4982:K5054)</f>
        <v>34012300</v>
      </c>
      <c r="L5055" s="37">
        <f t="shared" si="245"/>
        <v>31031100</v>
      </c>
      <c r="M5055" s="38">
        <f t="shared" si="245"/>
        <v>28703107.390000001</v>
      </c>
    </row>
    <row r="5056" spans="1:13" ht="15.75" outlineLevel="1">
      <c r="A5056" s="10">
        <v>18157600</v>
      </c>
      <c r="B5056" s="11">
        <v>0</v>
      </c>
      <c r="C5056" s="19">
        <v>815760</v>
      </c>
      <c r="D5056" s="13">
        <v>1</v>
      </c>
      <c r="E5056" s="136" t="s">
        <v>3154</v>
      </c>
      <c r="F5056" s="15" t="s">
        <v>2296</v>
      </c>
      <c r="G5056" s="137" t="s">
        <v>3154</v>
      </c>
      <c r="H5056" s="13" t="s">
        <v>11</v>
      </c>
      <c r="I5056" s="126" t="s">
        <v>3154</v>
      </c>
      <c r="J5056" s="142" t="s">
        <v>3154</v>
      </c>
      <c r="K5056" s="17">
        <f>VLOOKUP(A5056,[4]גיליון1!$A$1574:$P$7681,10,0)</f>
        <v>0</v>
      </c>
      <c r="L5056" s="139" t="s">
        <v>3154</v>
      </c>
      <c r="M5056" s="140" t="s">
        <v>3154</v>
      </c>
    </row>
    <row r="5057" spans="1:13" ht="15.75" outlineLevel="1">
      <c r="A5057" s="10">
        <v>1815760100</v>
      </c>
      <c r="B5057" s="11">
        <v>100</v>
      </c>
      <c r="C5057" s="19">
        <v>815760</v>
      </c>
      <c r="D5057" s="13">
        <v>1</v>
      </c>
      <c r="E5057" s="136" t="s">
        <v>3154</v>
      </c>
      <c r="F5057" s="15" t="s">
        <v>18</v>
      </c>
      <c r="G5057" s="137" t="s">
        <v>3154</v>
      </c>
      <c r="H5057" s="13" t="s">
        <v>11</v>
      </c>
      <c r="I5057" s="126" t="s">
        <v>3154</v>
      </c>
      <c r="J5057" s="142" t="s">
        <v>3154</v>
      </c>
      <c r="K5057" s="17">
        <f>VLOOKUP(A5057,[4]גיליון1!$A$1574:$P$7681,10,0)</f>
        <v>0</v>
      </c>
      <c r="L5057" s="17">
        <f>VLOOKUP(A5057,'[2]2023'!$A$9:$I$7853,9,0)</f>
        <v>0</v>
      </c>
      <c r="M5057" s="140" t="s">
        <v>3154</v>
      </c>
    </row>
    <row r="5058" spans="1:13" ht="15.75" outlineLevel="1">
      <c r="A5058" s="10">
        <v>1815760110</v>
      </c>
      <c r="B5058" s="11">
        <v>110</v>
      </c>
      <c r="C5058" s="19">
        <v>815760</v>
      </c>
      <c r="D5058" s="13">
        <v>1</v>
      </c>
      <c r="E5058" s="136" t="s">
        <v>3154</v>
      </c>
      <c r="F5058" s="15" t="s">
        <v>19</v>
      </c>
      <c r="G5058" s="137" t="s">
        <v>3154</v>
      </c>
      <c r="H5058" s="13" t="s">
        <v>20</v>
      </c>
      <c r="I5058" s="16">
        <f t="shared" ref="I5058:I5064" si="246">K5058/L5058-1</f>
        <v>-0.160609613130129</v>
      </c>
      <c r="J5058" s="126" t="s">
        <v>3154</v>
      </c>
      <c r="K5058" s="17">
        <f>VLOOKUP(A5058,[4]גיליון1!$A$1574:$P$7681,10,0)</f>
        <v>358000</v>
      </c>
      <c r="L5058" s="17">
        <f>VLOOKUP(A5058,'[2]2023'!$A$9:$I$7853,9,0)</f>
        <v>426500</v>
      </c>
      <c r="M5058" s="18">
        <f>VLOOKUP(A5058,[3]data1683177749303!$A$2:$J$6448,10,0)</f>
        <v>378351.65</v>
      </c>
    </row>
    <row r="5059" spans="1:13" ht="15.75" outlineLevel="1">
      <c r="A5059" s="10">
        <v>1815760118</v>
      </c>
      <c r="B5059" s="11">
        <v>118</v>
      </c>
      <c r="C5059" s="19">
        <v>815760</v>
      </c>
      <c r="D5059" s="13">
        <v>1</v>
      </c>
      <c r="E5059" s="136" t="s">
        <v>3154</v>
      </c>
      <c r="F5059" s="15" t="s">
        <v>2249</v>
      </c>
      <c r="G5059" s="137" t="s">
        <v>3154</v>
      </c>
      <c r="H5059" s="13" t="s">
        <v>20</v>
      </c>
      <c r="I5059" s="16">
        <f t="shared" si="246"/>
        <v>-9.1025231555413866E-3</v>
      </c>
      <c r="J5059" s="126" t="s">
        <v>3154</v>
      </c>
      <c r="K5059" s="17">
        <f>VLOOKUP(A5059,[4]גיליון1!$A$1574:$P$7681,10,0)</f>
        <v>3723000</v>
      </c>
      <c r="L5059" s="17">
        <f>VLOOKUP(A5059,'[2]2023'!$A$9:$I$7853,9,0)</f>
        <v>3757200</v>
      </c>
      <c r="M5059" s="18">
        <f>VLOOKUP(A5059,[3]data1683177749303!$A$2:$J$6448,10,0)</f>
        <v>4069060.89</v>
      </c>
    </row>
    <row r="5060" spans="1:13" ht="15.75" outlineLevel="1">
      <c r="A5060" s="10">
        <v>1815760119</v>
      </c>
      <c r="B5060" s="11">
        <v>119</v>
      </c>
      <c r="C5060" s="19">
        <v>815760</v>
      </c>
      <c r="D5060" s="13">
        <v>1</v>
      </c>
      <c r="E5060" s="136" t="s">
        <v>3154</v>
      </c>
      <c r="F5060" s="15" t="s">
        <v>21</v>
      </c>
      <c r="G5060" s="137" t="s">
        <v>3154</v>
      </c>
      <c r="H5060" s="13" t="s">
        <v>20</v>
      </c>
      <c r="I5060" s="16">
        <f t="shared" si="246"/>
        <v>5.3874187925843753E-2</v>
      </c>
      <c r="J5060" s="126" t="s">
        <v>3154</v>
      </c>
      <c r="K5060" s="17">
        <f>VLOOKUP(A5060,[4]גיליון1!$A$1574:$P$7681,10,0)</f>
        <v>665100</v>
      </c>
      <c r="L5060" s="17">
        <f>VLOOKUP(A5060,'[2]2023'!$A$9:$I$7853,9,0)</f>
        <v>631100</v>
      </c>
      <c r="M5060" s="18">
        <f>VLOOKUP(A5060,[3]data1683177749303!$A$2:$J$6448,10,0)</f>
        <v>574339.19999999995</v>
      </c>
    </row>
    <row r="5061" spans="1:13" ht="15.75" outlineLevel="1">
      <c r="A5061" s="10">
        <v>1815760122</v>
      </c>
      <c r="B5061" s="11">
        <v>122</v>
      </c>
      <c r="C5061" s="19">
        <v>815760</v>
      </c>
      <c r="D5061" s="13">
        <v>1</v>
      </c>
      <c r="E5061" s="136" t="s">
        <v>3154</v>
      </c>
      <c r="F5061" s="15" t="s">
        <v>22</v>
      </c>
      <c r="G5061" s="137" t="s">
        <v>3154</v>
      </c>
      <c r="H5061" s="13" t="s">
        <v>20</v>
      </c>
      <c r="I5061" s="16">
        <f t="shared" si="246"/>
        <v>0</v>
      </c>
      <c r="J5061" s="126" t="s">
        <v>3154</v>
      </c>
      <c r="K5061" s="17">
        <f>VLOOKUP(A5061,[4]גיליון1!$A$1574:$P$7681,10,0)</f>
        <v>68700</v>
      </c>
      <c r="L5061" s="17">
        <f>VLOOKUP(A5061,'[2]2023'!$A$9:$I$7853,9,0)</f>
        <v>68700</v>
      </c>
      <c r="M5061" s="18">
        <f>VLOOKUP(A5061,[3]data1683177749303!$A$2:$J$6448,10,0)</f>
        <v>53147.09</v>
      </c>
    </row>
    <row r="5062" spans="1:13" ht="15.75" outlineLevel="1">
      <c r="A5062" s="10">
        <v>1815760126</v>
      </c>
      <c r="B5062" s="11">
        <v>126</v>
      </c>
      <c r="C5062" s="19">
        <v>815760</v>
      </c>
      <c r="D5062" s="13">
        <v>1</v>
      </c>
      <c r="E5062" s="136" t="s">
        <v>3154</v>
      </c>
      <c r="F5062" s="15" t="s">
        <v>23</v>
      </c>
      <c r="G5062" s="137" t="s">
        <v>3154</v>
      </c>
      <c r="H5062" s="13" t="s">
        <v>20</v>
      </c>
      <c r="I5062" s="16">
        <f t="shared" si="246"/>
        <v>3.9130434782608692E-2</v>
      </c>
      <c r="J5062" s="126" t="s">
        <v>3154</v>
      </c>
      <c r="K5062" s="17">
        <f>VLOOKUP(A5062,[4]גיליון1!$A$1574:$P$7681,10,0)</f>
        <v>119500</v>
      </c>
      <c r="L5062" s="17">
        <f>VLOOKUP(A5062,'[2]2023'!$A$9:$I$7853,9,0)</f>
        <v>115000</v>
      </c>
      <c r="M5062" s="18">
        <f>VLOOKUP(A5062,[3]data1683177749303!$A$2:$J$6448,10,0)</f>
        <v>119313.57</v>
      </c>
    </row>
    <row r="5063" spans="1:13" ht="15.75" outlineLevel="1">
      <c r="A5063" s="10">
        <v>1815760130</v>
      </c>
      <c r="B5063" s="11">
        <v>130</v>
      </c>
      <c r="C5063" s="19">
        <v>815760</v>
      </c>
      <c r="D5063" s="13">
        <v>1</v>
      </c>
      <c r="E5063" s="136" t="s">
        <v>3154</v>
      </c>
      <c r="F5063" s="15" t="s">
        <v>24</v>
      </c>
      <c r="G5063" s="137" t="s">
        <v>3154</v>
      </c>
      <c r="H5063" s="13" t="s">
        <v>20</v>
      </c>
      <c r="I5063" s="16">
        <f t="shared" si="246"/>
        <v>0</v>
      </c>
      <c r="J5063" s="126" t="s">
        <v>3154</v>
      </c>
      <c r="K5063" s="17">
        <f>VLOOKUP(A5063,[4]גיליון1!$A$1574:$P$7681,10,0)</f>
        <v>27800</v>
      </c>
      <c r="L5063" s="17">
        <f>VLOOKUP(A5063,'[2]2023'!$A$9:$I$7853,9,0)</f>
        <v>27800</v>
      </c>
      <c r="M5063" s="18">
        <f>VLOOKUP(A5063,[3]data1683177749303!$A$2:$J$6448,10,0)</f>
        <v>52195.37</v>
      </c>
    </row>
    <row r="5064" spans="1:13" ht="15.75" outlineLevel="1">
      <c r="A5064" s="10">
        <v>1815760140</v>
      </c>
      <c r="B5064" s="11">
        <v>140</v>
      </c>
      <c r="C5064" s="19">
        <v>815760</v>
      </c>
      <c r="D5064" s="13">
        <v>1</v>
      </c>
      <c r="E5064" s="136" t="s">
        <v>3154</v>
      </c>
      <c r="F5064" s="15" t="s">
        <v>25</v>
      </c>
      <c r="G5064" s="137" t="s">
        <v>3154</v>
      </c>
      <c r="H5064" s="13" t="s">
        <v>20</v>
      </c>
      <c r="I5064" s="16">
        <f t="shared" si="246"/>
        <v>0.4020467836257311</v>
      </c>
      <c r="J5064" s="126" t="s">
        <v>3154</v>
      </c>
      <c r="K5064" s="17">
        <f>VLOOKUP(A5064,[4]גיליון1!$A$1574:$P$7681,10,0)</f>
        <v>95900</v>
      </c>
      <c r="L5064" s="17">
        <f>VLOOKUP(A5064,'[2]2023'!$A$9:$I$7853,9,0)</f>
        <v>68400</v>
      </c>
      <c r="M5064" s="18">
        <f>VLOOKUP(A5064,[3]data1683177749303!$A$2:$J$6448,10,0)</f>
        <v>92859.86</v>
      </c>
    </row>
    <row r="5065" spans="1:13" ht="15.75" outlineLevel="1">
      <c r="A5065" s="10">
        <v>1815760181</v>
      </c>
      <c r="B5065" s="11">
        <v>181</v>
      </c>
      <c r="C5065" s="19">
        <v>815760</v>
      </c>
      <c r="D5065" s="13">
        <v>1</v>
      </c>
      <c r="E5065" s="136" t="s">
        <v>3154</v>
      </c>
      <c r="F5065" s="15" t="s">
        <v>2250</v>
      </c>
      <c r="G5065" s="137" t="s">
        <v>3154</v>
      </c>
      <c r="H5065" s="13" t="s">
        <v>20</v>
      </c>
      <c r="I5065" s="126" t="s">
        <v>3154</v>
      </c>
      <c r="J5065" s="126" t="s">
        <v>3154</v>
      </c>
      <c r="K5065" s="17">
        <f>VLOOKUP(A5065,[4]גיליון1!$A$1574:$P$7681,10,0)</f>
        <v>0</v>
      </c>
      <c r="L5065" s="17">
        <f>VLOOKUP(A5065,'[2]2023'!$A$9:$I$7853,9,0)</f>
        <v>0</v>
      </c>
      <c r="M5065" s="18">
        <f>VLOOKUP(A5065,[3]data1683177749303!$A$2:$J$6448,10,0)</f>
        <v>0</v>
      </c>
    </row>
    <row r="5066" spans="1:13" ht="15.75" outlineLevel="1">
      <c r="A5066" s="10">
        <v>1815760200</v>
      </c>
      <c r="B5066" s="11">
        <v>200</v>
      </c>
      <c r="C5066" s="19">
        <v>815760</v>
      </c>
      <c r="D5066" s="13">
        <v>1</v>
      </c>
      <c r="E5066" s="136" t="s">
        <v>3154</v>
      </c>
      <c r="F5066" s="15" t="s">
        <v>26</v>
      </c>
      <c r="G5066" s="137" t="s">
        <v>3154</v>
      </c>
      <c r="H5066" s="13" t="s">
        <v>11</v>
      </c>
      <c r="I5066" s="126" t="s">
        <v>3154</v>
      </c>
      <c r="J5066" s="126" t="s">
        <v>3154</v>
      </c>
      <c r="K5066" s="17">
        <f>VLOOKUP(A5066,[4]גיליון1!$A$1574:$P$7681,10,0)</f>
        <v>0</v>
      </c>
      <c r="L5066" s="17">
        <f>VLOOKUP(A5066,'[2]2023'!$A$9:$I$7853,9,0)</f>
        <v>0</v>
      </c>
      <c r="M5066" s="140" t="s">
        <v>3154</v>
      </c>
    </row>
    <row r="5067" spans="1:13" ht="15.75" outlineLevel="1">
      <c r="A5067" s="10">
        <v>1815760210</v>
      </c>
      <c r="B5067" s="11">
        <v>210</v>
      </c>
      <c r="C5067" s="19">
        <v>815760</v>
      </c>
      <c r="D5067" s="13">
        <v>1</v>
      </c>
      <c r="E5067" s="136" t="s">
        <v>3154</v>
      </c>
      <c r="F5067" s="15" t="s">
        <v>27</v>
      </c>
      <c r="G5067" s="137" t="s">
        <v>3154</v>
      </c>
      <c r="H5067" s="13" t="s">
        <v>20</v>
      </c>
      <c r="I5067" s="126" t="s">
        <v>3154</v>
      </c>
      <c r="J5067" s="126" t="s">
        <v>3154</v>
      </c>
      <c r="K5067" s="17">
        <f>VLOOKUP(A5067,[4]גיליון1!$A$1574:$P$7681,10,0)</f>
        <v>0</v>
      </c>
      <c r="L5067" s="17">
        <f>VLOOKUP(A5067,'[2]2023'!$A$9:$I$7853,9,0)</f>
        <v>0</v>
      </c>
      <c r="M5067" s="18">
        <f>VLOOKUP(A5067,[3]data1683177749303!$A$2:$J$6448,10,0)</f>
        <v>0</v>
      </c>
    </row>
    <row r="5068" spans="1:13" ht="15.75" outlineLevel="1">
      <c r="A5068" s="10">
        <v>1815760212</v>
      </c>
      <c r="B5068" s="11">
        <v>212</v>
      </c>
      <c r="C5068" s="19">
        <v>815760</v>
      </c>
      <c r="D5068" s="13">
        <v>1</v>
      </c>
      <c r="E5068" s="136" t="s">
        <v>3154</v>
      </c>
      <c r="F5068" s="15" t="s">
        <v>603</v>
      </c>
      <c r="G5068" s="137" t="s">
        <v>3154</v>
      </c>
      <c r="H5068" s="13" t="s">
        <v>20</v>
      </c>
      <c r="I5068" s="126" t="s">
        <v>3154</v>
      </c>
      <c r="J5068" s="126" t="s">
        <v>3154</v>
      </c>
      <c r="K5068" s="17">
        <f>VLOOKUP(A5068,[4]גיליון1!$A$1574:$P$7681,10,0)</f>
        <v>0</v>
      </c>
      <c r="L5068" s="17">
        <f>VLOOKUP(A5068,'[2]2023'!$A$9:$I$7853,9,0)</f>
        <v>0</v>
      </c>
      <c r="M5068" s="18">
        <f>VLOOKUP(A5068,[3]data1683177749303!$A$2:$J$6448,10,0)</f>
        <v>3504.33</v>
      </c>
    </row>
    <row r="5069" spans="1:13" ht="15.75" outlineLevel="1">
      <c r="A5069" s="10">
        <v>1815760213</v>
      </c>
      <c r="B5069" s="11">
        <v>213</v>
      </c>
      <c r="C5069" s="19">
        <v>815760</v>
      </c>
      <c r="D5069" s="13">
        <v>1</v>
      </c>
      <c r="E5069" s="136" t="s">
        <v>3154</v>
      </c>
      <c r="F5069" s="15" t="s">
        <v>604</v>
      </c>
      <c r="G5069" s="137" t="s">
        <v>3154</v>
      </c>
      <c r="H5069" s="13" t="s">
        <v>20</v>
      </c>
      <c r="I5069" s="126" t="s">
        <v>3154</v>
      </c>
      <c r="J5069" s="126" t="s">
        <v>3154</v>
      </c>
      <c r="K5069" s="17">
        <f>VLOOKUP(A5069,[4]גיליון1!$A$1574:$P$7681,10,0)</f>
        <v>0</v>
      </c>
      <c r="L5069" s="17">
        <f>VLOOKUP(A5069,'[2]2023'!$A$9:$I$7853,9,0)</f>
        <v>0</v>
      </c>
      <c r="M5069" s="18">
        <f>VLOOKUP(A5069,[3]data1683177749303!$A$2:$J$6448,10,0)</f>
        <v>6183.82</v>
      </c>
    </row>
    <row r="5070" spans="1:13" ht="15.75" outlineLevel="1">
      <c r="A5070" s="10">
        <v>1815760214</v>
      </c>
      <c r="B5070" s="11">
        <v>214</v>
      </c>
      <c r="C5070" s="19">
        <v>815760</v>
      </c>
      <c r="D5070" s="13">
        <v>1</v>
      </c>
      <c r="E5070" s="136" t="s">
        <v>3154</v>
      </c>
      <c r="F5070" s="15" t="s">
        <v>2297</v>
      </c>
      <c r="G5070" s="137" t="s">
        <v>3154</v>
      </c>
      <c r="H5070" s="13" t="s">
        <v>20</v>
      </c>
      <c r="I5070" s="126" t="s">
        <v>3154</v>
      </c>
      <c r="J5070" s="126" t="s">
        <v>3154</v>
      </c>
      <c r="K5070" s="17">
        <f>VLOOKUP(A5070,[4]גיליון1!$A$1574:$P$7681,10,0)</f>
        <v>0</v>
      </c>
      <c r="L5070" s="17">
        <f>VLOOKUP(A5070,'[2]2023'!$A$9:$I$7853,9,0)</f>
        <v>0</v>
      </c>
      <c r="M5070" s="18">
        <f>VLOOKUP(A5070,[3]data1683177749303!$A$2:$J$6448,10,0)</f>
        <v>0</v>
      </c>
    </row>
    <row r="5071" spans="1:13" ht="15.75" outlineLevel="1">
      <c r="A5071" s="10">
        <v>1815760215</v>
      </c>
      <c r="B5071" s="11">
        <v>215</v>
      </c>
      <c r="C5071" s="19">
        <v>815760</v>
      </c>
      <c r="D5071" s="13">
        <v>1</v>
      </c>
      <c r="E5071" s="136" t="s">
        <v>3154</v>
      </c>
      <c r="F5071" s="15" t="s">
        <v>503</v>
      </c>
      <c r="G5071" s="137" t="s">
        <v>3154</v>
      </c>
      <c r="H5071" s="13" t="s">
        <v>20</v>
      </c>
      <c r="I5071" s="126" t="s">
        <v>3154</v>
      </c>
      <c r="J5071" s="126" t="s">
        <v>3154</v>
      </c>
      <c r="K5071" s="17">
        <f>VLOOKUP(A5071,[4]גיליון1!$A$1574:$P$7681,10,0)</f>
        <v>0</v>
      </c>
      <c r="L5071" s="17">
        <f>VLOOKUP(A5071,'[2]2023'!$A$9:$I$7853,9,0)</f>
        <v>0</v>
      </c>
      <c r="M5071" s="18">
        <f>VLOOKUP(A5071,[3]data1683177749303!$A$2:$J$6448,10,0)</f>
        <v>0</v>
      </c>
    </row>
    <row r="5072" spans="1:13" ht="15.75" outlineLevel="1">
      <c r="A5072" s="10">
        <v>1815760216</v>
      </c>
      <c r="B5072" s="11">
        <v>216</v>
      </c>
      <c r="C5072" s="19">
        <v>815760</v>
      </c>
      <c r="D5072" s="13">
        <v>1</v>
      </c>
      <c r="E5072" s="136" t="s">
        <v>3154</v>
      </c>
      <c r="F5072" s="15" t="s">
        <v>2271</v>
      </c>
      <c r="G5072" s="137" t="s">
        <v>3154</v>
      </c>
      <c r="H5072" s="13" t="s">
        <v>34</v>
      </c>
      <c r="I5072" s="16">
        <f>K5072/L5072-1</f>
        <v>0</v>
      </c>
      <c r="J5072" s="126" t="s">
        <v>3154</v>
      </c>
      <c r="K5072" s="17">
        <f>VLOOKUP(A5072,[4]גיליון1!$A$1574:$P$7681,10,0)</f>
        <v>20000</v>
      </c>
      <c r="L5072" s="17">
        <f>VLOOKUP(A5072,'[2]2023'!$A$9:$I$7853,9,0)</f>
        <v>20000</v>
      </c>
      <c r="M5072" s="18">
        <f>VLOOKUP(A5072,[3]data1683177749303!$A$2:$J$6448,10,0)</f>
        <v>0</v>
      </c>
    </row>
    <row r="5073" spans="1:13" ht="15.75" outlineLevel="1">
      <c r="A5073" s="10">
        <v>1815760250</v>
      </c>
      <c r="B5073" s="11">
        <v>250</v>
      </c>
      <c r="C5073" s="19">
        <v>815760</v>
      </c>
      <c r="D5073" s="13">
        <v>1</v>
      </c>
      <c r="E5073" s="136" t="s">
        <v>3154</v>
      </c>
      <c r="F5073" s="48" t="s">
        <v>2253</v>
      </c>
      <c r="G5073" s="165" t="s">
        <v>3154</v>
      </c>
      <c r="H5073" s="13" t="s">
        <v>20</v>
      </c>
      <c r="I5073" s="126" t="s">
        <v>3154</v>
      </c>
      <c r="J5073" s="126" t="s">
        <v>3154</v>
      </c>
      <c r="K5073" s="17">
        <f>VLOOKUP(A5073,[4]גיליון1!$A$1574:$P$7681,10,0)</f>
        <v>214500</v>
      </c>
      <c r="L5073" s="17">
        <f>VLOOKUP(A5073,'[2]2023'!$A$9:$I$7853,9,0)</f>
        <v>117000</v>
      </c>
      <c r="M5073" s="18">
        <f>VLOOKUP(A5073,[3]data1683177749303!$A$2:$J$6448,10,0)</f>
        <v>103690.32</v>
      </c>
    </row>
    <row r="5074" spans="1:13" ht="15.75" outlineLevel="1">
      <c r="A5074" s="10">
        <v>1815760261</v>
      </c>
      <c r="B5074" s="11">
        <v>261</v>
      </c>
      <c r="C5074" s="19">
        <v>815760</v>
      </c>
      <c r="D5074" s="13">
        <v>1</v>
      </c>
      <c r="E5074" s="136" t="s">
        <v>3154</v>
      </c>
      <c r="F5074" s="15" t="s">
        <v>607</v>
      </c>
      <c r="G5074" s="137" t="s">
        <v>3154</v>
      </c>
      <c r="H5074" s="13" t="s">
        <v>20</v>
      </c>
      <c r="I5074" s="126" t="s">
        <v>3154</v>
      </c>
      <c r="J5074" s="126" t="s">
        <v>3154</v>
      </c>
      <c r="K5074" s="17">
        <f>VLOOKUP(A5074,[4]גיליון1!$A$1574:$P$7681,10,0)</f>
        <v>0</v>
      </c>
      <c r="L5074" s="17">
        <f>VLOOKUP(A5074,'[2]2023'!$A$9:$I$7853,9,0)</f>
        <v>0</v>
      </c>
      <c r="M5074" s="18">
        <f>VLOOKUP(A5074,[3]data1683177749303!$A$2:$J$6448,10,0)</f>
        <v>0</v>
      </c>
    </row>
    <row r="5075" spans="1:13" ht="15.75" outlineLevel="1">
      <c r="A5075" s="10">
        <v>1815760262</v>
      </c>
      <c r="B5075" s="11">
        <v>262</v>
      </c>
      <c r="C5075" s="19">
        <v>815760</v>
      </c>
      <c r="D5075" s="13">
        <v>1</v>
      </c>
      <c r="E5075" s="136" t="s">
        <v>3154</v>
      </c>
      <c r="F5075" s="15" t="s">
        <v>2264</v>
      </c>
      <c r="G5075" s="137" t="s">
        <v>3154</v>
      </c>
      <c r="H5075" s="13" t="s">
        <v>20</v>
      </c>
      <c r="I5075" s="126" t="s">
        <v>3154</v>
      </c>
      <c r="J5075" s="126" t="s">
        <v>3154</v>
      </c>
      <c r="K5075" s="17">
        <f>VLOOKUP(A5075,[4]גיליון1!$A$1574:$P$7681,10,0)</f>
        <v>0</v>
      </c>
      <c r="L5075" s="17">
        <f>VLOOKUP(A5075,'[2]2023'!$A$9:$I$7853,9,0)</f>
        <v>0</v>
      </c>
      <c r="M5075" s="18">
        <f>VLOOKUP(A5075,[3]data1683177749303!$A$2:$J$6448,10,0)</f>
        <v>0</v>
      </c>
    </row>
    <row r="5076" spans="1:13" ht="15.75" outlineLevel="1">
      <c r="A5076" s="10">
        <v>1815760263</v>
      </c>
      <c r="B5076" s="11">
        <v>263</v>
      </c>
      <c r="C5076" s="19">
        <v>815760</v>
      </c>
      <c r="D5076" s="13">
        <v>1</v>
      </c>
      <c r="E5076" s="136" t="s">
        <v>3154</v>
      </c>
      <c r="F5076" s="15" t="s">
        <v>116</v>
      </c>
      <c r="G5076" s="137" t="s">
        <v>3154</v>
      </c>
      <c r="H5076" s="13" t="s">
        <v>20</v>
      </c>
      <c r="I5076" s="126" t="s">
        <v>3154</v>
      </c>
      <c r="J5076" s="126" t="s">
        <v>3154</v>
      </c>
      <c r="K5076" s="17">
        <f>VLOOKUP(A5076,[4]גיליון1!$A$1574:$P$7681,10,0)</f>
        <v>0</v>
      </c>
      <c r="L5076" s="17">
        <f>VLOOKUP(A5076,'[2]2023'!$A$9:$I$7853,9,0)</f>
        <v>0</v>
      </c>
      <c r="M5076" s="18">
        <f>VLOOKUP(A5076,[3]data1683177749303!$A$2:$J$6448,10,0)</f>
        <v>1765.09</v>
      </c>
    </row>
    <row r="5077" spans="1:13" ht="15.75" outlineLevel="1">
      <c r="A5077" s="10">
        <v>1815760400</v>
      </c>
      <c r="B5077" s="11">
        <v>400</v>
      </c>
      <c r="C5077" s="19">
        <v>815760</v>
      </c>
      <c r="D5077" s="13">
        <v>1</v>
      </c>
      <c r="E5077" s="136" t="s">
        <v>3154</v>
      </c>
      <c r="F5077" s="15" t="s">
        <v>29</v>
      </c>
      <c r="G5077" s="137" t="s">
        <v>3154</v>
      </c>
      <c r="H5077" s="13" t="s">
        <v>11</v>
      </c>
      <c r="I5077" s="126" t="s">
        <v>3154</v>
      </c>
      <c r="J5077" s="126" t="s">
        <v>3154</v>
      </c>
      <c r="K5077" s="17">
        <f>VLOOKUP(A5077,[4]גיליון1!$A$1574:$P$7681,10,0)</f>
        <v>0</v>
      </c>
      <c r="L5077" s="17">
        <f>VLOOKUP(A5077,'[2]2023'!$A$9:$I$7853,9,0)</f>
        <v>0</v>
      </c>
      <c r="M5077" s="140" t="s">
        <v>3154</v>
      </c>
    </row>
    <row r="5078" spans="1:13" ht="15.75" outlineLevel="1">
      <c r="A5078" s="10">
        <v>1815760411</v>
      </c>
      <c r="B5078" s="11">
        <v>411</v>
      </c>
      <c r="C5078" s="19">
        <v>815760</v>
      </c>
      <c r="D5078" s="13">
        <v>1</v>
      </c>
      <c r="E5078" s="136" t="s">
        <v>3154</v>
      </c>
      <c r="F5078" s="15" t="s">
        <v>2083</v>
      </c>
      <c r="G5078" s="137" t="s">
        <v>3154</v>
      </c>
      <c r="H5078" s="13" t="s">
        <v>34</v>
      </c>
      <c r="I5078" s="126" t="s">
        <v>3154</v>
      </c>
      <c r="J5078" s="126" t="s">
        <v>3154</v>
      </c>
      <c r="K5078" s="17">
        <f>VLOOKUP(A5078,[4]גיליון1!$A$1574:$P$7681,10,0)</f>
        <v>0</v>
      </c>
      <c r="L5078" s="17">
        <f>VLOOKUP(A5078,'[2]2023'!$A$9:$I$7853,9,0)</f>
        <v>0</v>
      </c>
      <c r="M5078" s="18">
        <f>VLOOKUP(A5078,[3]data1683177749303!$A$2:$J$6448,10,0)</f>
        <v>0</v>
      </c>
    </row>
    <row r="5079" spans="1:13" ht="15.75" outlineLevel="1">
      <c r="A5079" s="10">
        <v>1815760420</v>
      </c>
      <c r="B5079" s="11">
        <v>420</v>
      </c>
      <c r="C5079" s="19">
        <v>815760</v>
      </c>
      <c r="D5079" s="13">
        <v>1</v>
      </c>
      <c r="E5079" s="136" t="s">
        <v>3154</v>
      </c>
      <c r="F5079" s="15" t="s">
        <v>33</v>
      </c>
      <c r="G5079" s="137" t="s">
        <v>3154</v>
      </c>
      <c r="H5079" s="13" t="s">
        <v>34</v>
      </c>
      <c r="I5079" s="16">
        <f>K5079/L5079-1</f>
        <v>1.3333333333333335</v>
      </c>
      <c r="J5079" s="126" t="s">
        <v>3154</v>
      </c>
      <c r="K5079" s="17">
        <f>VLOOKUP(A5079,[4]גיליון1!$A$1574:$P$7681,10,0)</f>
        <v>7000</v>
      </c>
      <c r="L5079" s="17">
        <f>VLOOKUP(A5079,'[2]2023'!$A$9:$I$7853,9,0)</f>
        <v>3000</v>
      </c>
      <c r="M5079" s="18">
        <f>VLOOKUP(A5079,[3]data1683177749303!$A$2:$J$6448,10,0)</f>
        <v>6953.55</v>
      </c>
    </row>
    <row r="5080" spans="1:13" ht="15.75" outlineLevel="1">
      <c r="A5080" s="10">
        <v>1815760423</v>
      </c>
      <c r="B5080" s="11">
        <v>423</v>
      </c>
      <c r="C5080" s="19">
        <v>815760</v>
      </c>
      <c r="D5080" s="13">
        <v>1</v>
      </c>
      <c r="E5080" s="136" t="s">
        <v>3154</v>
      </c>
      <c r="F5080" s="15" t="s">
        <v>35</v>
      </c>
      <c r="G5080" s="137" t="s">
        <v>3154</v>
      </c>
      <c r="H5080" s="13" t="s">
        <v>31</v>
      </c>
      <c r="I5080" s="16">
        <f>K5080/L5080-1</f>
        <v>6.7901234567901314E-2</v>
      </c>
      <c r="J5080" s="126" t="s">
        <v>3154</v>
      </c>
      <c r="K5080" s="17">
        <v>34600</v>
      </c>
      <c r="L5080" s="17">
        <f>VLOOKUP(A5080,'[2]2023'!$A$9:$I$7853,9,0)</f>
        <v>32400</v>
      </c>
      <c r="M5080" s="18">
        <f>VLOOKUP(A5080,[3]data1683177749303!$A$2:$J$6448,10,0)</f>
        <v>30400</v>
      </c>
    </row>
    <row r="5081" spans="1:13" ht="15.75" outlineLevel="1">
      <c r="A5081" s="10">
        <v>1815760431</v>
      </c>
      <c r="B5081" s="11">
        <v>431</v>
      </c>
      <c r="C5081" s="19">
        <v>815760</v>
      </c>
      <c r="D5081" s="13">
        <v>1</v>
      </c>
      <c r="E5081" s="136" t="s">
        <v>3154</v>
      </c>
      <c r="F5081" s="15" t="s">
        <v>36</v>
      </c>
      <c r="G5081" s="137" t="s">
        <v>3154</v>
      </c>
      <c r="H5081" s="13" t="s">
        <v>31</v>
      </c>
      <c r="I5081" s="16">
        <f>K5081/L5081-1</f>
        <v>0.10319410319410327</v>
      </c>
      <c r="J5081" s="126" t="s">
        <v>3154</v>
      </c>
      <c r="K5081" s="17">
        <f>VLOOKUP(A5081,[4]גיליון1!$A$1574:$P$7681,10,0)</f>
        <v>44900</v>
      </c>
      <c r="L5081" s="17">
        <f>VLOOKUP(A5081,'[2]2023'!$A$9:$I$7853,9,0)</f>
        <v>40700</v>
      </c>
      <c r="M5081" s="18">
        <f>VLOOKUP(A5081,[3]data1683177749303!$A$2:$J$6448,10,0)</f>
        <v>40699</v>
      </c>
    </row>
    <row r="5082" spans="1:13" ht="15.75" outlineLevel="1">
      <c r="A5082" s="10">
        <v>1815760432</v>
      </c>
      <c r="B5082" s="11">
        <v>432</v>
      </c>
      <c r="C5082" s="19">
        <v>815760</v>
      </c>
      <c r="D5082" s="13">
        <v>1</v>
      </c>
      <c r="E5082" s="136" t="s">
        <v>3154</v>
      </c>
      <c r="F5082" s="15" t="s">
        <v>37</v>
      </c>
      <c r="G5082" s="137" t="s">
        <v>3154</v>
      </c>
      <c r="H5082" s="13" t="s">
        <v>31</v>
      </c>
      <c r="I5082" s="16">
        <f>K5082/L5082-1</f>
        <v>0.1049723756906078</v>
      </c>
      <c r="J5082" s="126" t="s">
        <v>3154</v>
      </c>
      <c r="K5082" s="17">
        <f>VLOOKUP(A5082,[4]גיליון1!$A$1574:$P$7681,10,0)</f>
        <v>20000</v>
      </c>
      <c r="L5082" s="17">
        <f>VLOOKUP(A5082,'[2]2023'!$A$9:$I$7853,9,0)</f>
        <v>18100</v>
      </c>
      <c r="M5082" s="18">
        <f>VLOOKUP(A5082,[3]data1683177749303!$A$2:$J$6448,10,0)</f>
        <v>18024</v>
      </c>
    </row>
    <row r="5083" spans="1:13" ht="15.75" outlineLevel="1">
      <c r="A5083" s="10">
        <v>1815760433</v>
      </c>
      <c r="B5083" s="11">
        <v>433</v>
      </c>
      <c r="C5083" s="19">
        <v>815760</v>
      </c>
      <c r="D5083" s="13">
        <v>1</v>
      </c>
      <c r="E5083" s="136" t="s">
        <v>3154</v>
      </c>
      <c r="F5083" s="15" t="s">
        <v>38</v>
      </c>
      <c r="G5083" s="137" t="s">
        <v>3154</v>
      </c>
      <c r="H5083" s="13" t="s">
        <v>34</v>
      </c>
      <c r="I5083" s="126" t="s">
        <v>3154</v>
      </c>
      <c r="J5083" s="126" t="s">
        <v>3154</v>
      </c>
      <c r="K5083" s="17">
        <f>VLOOKUP(A5083,[4]גיליון1!$A$1574:$P$7681,10,0)</f>
        <v>0</v>
      </c>
      <c r="L5083" s="17">
        <f>VLOOKUP(A5083,'[2]2023'!$A$9:$I$7853,9,0)</f>
        <v>0</v>
      </c>
      <c r="M5083" s="18">
        <f>VLOOKUP(A5083,[3]data1683177749303!$A$2:$J$6448,10,0)</f>
        <v>0</v>
      </c>
    </row>
    <row r="5084" spans="1:13" ht="15.75" outlineLevel="1">
      <c r="A5084" s="10">
        <v>1815760434</v>
      </c>
      <c r="B5084" s="11">
        <v>434</v>
      </c>
      <c r="C5084" s="19">
        <v>815760</v>
      </c>
      <c r="D5084" s="13">
        <v>1</v>
      </c>
      <c r="E5084" s="136" t="s">
        <v>3154</v>
      </c>
      <c r="F5084" s="15" t="s">
        <v>39</v>
      </c>
      <c r="G5084" s="137" t="s">
        <v>3154</v>
      </c>
      <c r="H5084" s="13" t="s">
        <v>34</v>
      </c>
      <c r="I5084" s="126" t="s">
        <v>3154</v>
      </c>
      <c r="J5084" s="126" t="s">
        <v>3154</v>
      </c>
      <c r="K5084" s="17">
        <f>VLOOKUP(A5084,[4]גיליון1!$A$1574:$P$7681,10,0)</f>
        <v>0</v>
      </c>
      <c r="L5084" s="17">
        <f>VLOOKUP(A5084,'[2]2023'!$A$9:$I$7853,9,0)</f>
        <v>0</v>
      </c>
      <c r="M5084" s="18">
        <f>VLOOKUP(A5084,[3]data1683177749303!$A$2:$J$6448,10,0)</f>
        <v>0</v>
      </c>
    </row>
    <row r="5085" spans="1:13" ht="15.75" outlineLevel="1">
      <c r="A5085" s="10">
        <v>1815760437</v>
      </c>
      <c r="B5085" s="11">
        <v>437</v>
      </c>
      <c r="C5085" s="19">
        <v>815760</v>
      </c>
      <c r="D5085" s="13">
        <v>1</v>
      </c>
      <c r="E5085" s="136" t="s">
        <v>3154</v>
      </c>
      <c r="F5085" s="15" t="s">
        <v>42</v>
      </c>
      <c r="G5085" s="137" t="s">
        <v>3154</v>
      </c>
      <c r="H5085" s="13" t="s">
        <v>31</v>
      </c>
      <c r="I5085" s="16">
        <f>K5085/L5085-1</f>
        <v>-7.1428571428571397E-2</v>
      </c>
      <c r="J5085" s="126" t="s">
        <v>3154</v>
      </c>
      <c r="K5085" s="17">
        <v>1300</v>
      </c>
      <c r="L5085" s="17">
        <f>VLOOKUP(A5085,'[2]2023'!$A$9:$I$7853,9,0)</f>
        <v>1400</v>
      </c>
      <c r="M5085" s="18">
        <f>VLOOKUP(A5085,[3]data1683177749303!$A$2:$J$6448,10,0)</f>
        <v>1221.48</v>
      </c>
    </row>
    <row r="5086" spans="1:13" ht="15.75" outlineLevel="1">
      <c r="A5086" s="10">
        <v>1815760441</v>
      </c>
      <c r="B5086" s="11">
        <v>441</v>
      </c>
      <c r="C5086" s="19">
        <v>815760</v>
      </c>
      <c r="D5086" s="13">
        <v>1</v>
      </c>
      <c r="E5086" s="136" t="s">
        <v>3154</v>
      </c>
      <c r="F5086" s="15" t="s">
        <v>45</v>
      </c>
      <c r="G5086" s="137" t="s">
        <v>3154</v>
      </c>
      <c r="H5086" s="13" t="s">
        <v>31</v>
      </c>
      <c r="I5086" s="126" t="s">
        <v>3154</v>
      </c>
      <c r="J5086" s="126" t="s">
        <v>3154</v>
      </c>
      <c r="K5086" s="17">
        <f>VLOOKUP(A5086,[4]גיליון1!$A$1574:$P$7681,10,0)</f>
        <v>0</v>
      </c>
      <c r="L5086" s="17">
        <f>VLOOKUP(A5086,'[2]2023'!$A$9:$I$7853,9,0)</f>
        <v>0</v>
      </c>
      <c r="M5086" s="18">
        <f>VLOOKUP(A5086,[3]data1683177749303!$A$2:$J$6448,10,0)</f>
        <v>0</v>
      </c>
    </row>
    <row r="5087" spans="1:13" ht="15.75" outlineLevel="1">
      <c r="A5087" s="10">
        <v>1815760450</v>
      </c>
      <c r="B5087" s="11">
        <v>450</v>
      </c>
      <c r="C5087" s="19">
        <v>815760</v>
      </c>
      <c r="D5087" s="13">
        <v>1</v>
      </c>
      <c r="E5087" s="136" t="s">
        <v>3154</v>
      </c>
      <c r="F5087" s="15" t="s">
        <v>1483</v>
      </c>
      <c r="G5087" s="137" t="s">
        <v>3154</v>
      </c>
      <c r="H5087" s="13" t="s">
        <v>34</v>
      </c>
      <c r="I5087" s="16">
        <f>K5087/L5087-1</f>
        <v>-1.2195121951219523E-2</v>
      </c>
      <c r="J5087" s="126" t="s">
        <v>3154</v>
      </c>
      <c r="K5087" s="17">
        <f>VLOOKUP(A5087,[4]גיליון1!$A$1574:$P$7681,10,0)</f>
        <v>8100</v>
      </c>
      <c r="L5087" s="17">
        <f>VLOOKUP(A5087,'[2]2023'!$A$9:$I$7853,9,0)</f>
        <v>8200</v>
      </c>
      <c r="M5087" s="18">
        <f>VLOOKUP(A5087,[3]data1683177749303!$A$2:$J$6448,10,0)</f>
        <v>8150</v>
      </c>
    </row>
    <row r="5088" spans="1:13" ht="15.75" outlineLevel="1">
      <c r="A5088" s="10">
        <v>1815760470</v>
      </c>
      <c r="B5088" s="11">
        <v>470</v>
      </c>
      <c r="C5088" s="19">
        <v>815760</v>
      </c>
      <c r="D5088" s="13">
        <v>1</v>
      </c>
      <c r="E5088" s="136" t="s">
        <v>3154</v>
      </c>
      <c r="F5088" s="15" t="s">
        <v>48</v>
      </c>
      <c r="G5088" s="137" t="s">
        <v>3154</v>
      </c>
      <c r="H5088" s="13" t="s">
        <v>34</v>
      </c>
      <c r="I5088" s="126" t="s">
        <v>3154</v>
      </c>
      <c r="J5088" s="126" t="s">
        <v>3154</v>
      </c>
      <c r="K5088" s="17">
        <f>VLOOKUP(A5088,[4]גיליון1!$A$1574:$P$7681,10,0)</f>
        <v>0</v>
      </c>
      <c r="L5088" s="17">
        <f>VLOOKUP(A5088,'[2]2023'!$A$9:$I$7853,9,0)</f>
        <v>0</v>
      </c>
      <c r="M5088" s="18">
        <f>VLOOKUP(A5088,[3]data1683177749303!$A$2:$J$6448,10,0)</f>
        <v>0</v>
      </c>
    </row>
    <row r="5089" spans="1:13" ht="15.75" outlineLevel="1">
      <c r="A5089" s="10">
        <v>1815760471</v>
      </c>
      <c r="B5089" s="11">
        <v>471</v>
      </c>
      <c r="C5089" s="19">
        <v>815760</v>
      </c>
      <c r="D5089" s="13">
        <v>1</v>
      </c>
      <c r="E5089" s="136" t="s">
        <v>3154</v>
      </c>
      <c r="F5089" s="15" t="s">
        <v>87</v>
      </c>
      <c r="G5089" s="137" t="s">
        <v>3154</v>
      </c>
      <c r="H5089" s="13" t="s">
        <v>34</v>
      </c>
      <c r="I5089" s="126" t="s">
        <v>3154</v>
      </c>
      <c r="J5089" s="126" t="s">
        <v>3154</v>
      </c>
      <c r="K5089" s="17">
        <f>VLOOKUP(A5089,[4]גיליון1!$A$1574:$P$7681,10,0)</f>
        <v>0</v>
      </c>
      <c r="L5089" s="17">
        <f>VLOOKUP(A5089,'[2]2023'!$A$9:$I$7853,9,0)</f>
        <v>0</v>
      </c>
      <c r="M5089" s="18">
        <f>VLOOKUP(A5089,[3]data1683177749303!$A$2:$J$6448,10,0)</f>
        <v>0</v>
      </c>
    </row>
    <row r="5090" spans="1:13" ht="15.75" outlineLevel="1">
      <c r="A5090" s="10">
        <v>1815760500</v>
      </c>
      <c r="B5090" s="11">
        <v>500</v>
      </c>
      <c r="C5090" s="19">
        <v>815760</v>
      </c>
      <c r="D5090" s="13">
        <v>1</v>
      </c>
      <c r="E5090" s="136" t="s">
        <v>3154</v>
      </c>
      <c r="F5090" s="15" t="s">
        <v>51</v>
      </c>
      <c r="G5090" s="137" t="s">
        <v>3154</v>
      </c>
      <c r="H5090" s="13" t="s">
        <v>11</v>
      </c>
      <c r="I5090" s="126" t="s">
        <v>3154</v>
      </c>
      <c r="J5090" s="126" t="s">
        <v>3154</v>
      </c>
      <c r="K5090" s="17">
        <f>VLOOKUP(A5090,[4]גיליון1!$A$1574:$P$7681,10,0)</f>
        <v>0</v>
      </c>
      <c r="L5090" s="17">
        <f>VLOOKUP(A5090,'[2]2023'!$A$9:$I$7853,9,0)</f>
        <v>0</v>
      </c>
      <c r="M5090" s="140" t="s">
        <v>3154</v>
      </c>
    </row>
    <row r="5091" spans="1:13" ht="15.75" outlineLevel="1">
      <c r="A5091" s="10">
        <v>1815760511</v>
      </c>
      <c r="B5091" s="11">
        <v>511</v>
      </c>
      <c r="C5091" s="19">
        <v>815760</v>
      </c>
      <c r="D5091" s="13">
        <v>1</v>
      </c>
      <c r="E5091" s="136" t="s">
        <v>3154</v>
      </c>
      <c r="F5091" s="15" t="s">
        <v>88</v>
      </c>
      <c r="G5091" s="137" t="s">
        <v>3154</v>
      </c>
      <c r="H5091" s="13" t="s">
        <v>34</v>
      </c>
      <c r="I5091" s="16">
        <f>K5091/L5091-1</f>
        <v>-9.4117647058823528E-2</v>
      </c>
      <c r="J5091" s="126" t="s">
        <v>3154</v>
      </c>
      <c r="K5091" s="17">
        <v>7700</v>
      </c>
      <c r="L5091" s="17">
        <f>VLOOKUP(A5091,'[2]2023'!$A$9:$I$7853,9,0)</f>
        <v>8500</v>
      </c>
      <c r="M5091" s="18">
        <f>VLOOKUP(A5091,[3]data1683177749303!$A$2:$J$6448,10,0)</f>
        <v>5593.52</v>
      </c>
    </row>
    <row r="5092" spans="1:13" ht="15.75" outlineLevel="1">
      <c r="A5092" s="10">
        <v>1815760512</v>
      </c>
      <c r="B5092" s="11">
        <v>512</v>
      </c>
      <c r="C5092" s="19">
        <v>815760</v>
      </c>
      <c r="D5092" s="13">
        <v>1</v>
      </c>
      <c r="E5092" s="136" t="s">
        <v>3154</v>
      </c>
      <c r="F5092" s="15" t="s">
        <v>89</v>
      </c>
      <c r="G5092" s="137" t="s">
        <v>3154</v>
      </c>
      <c r="H5092" s="13" t="s">
        <v>34</v>
      </c>
      <c r="I5092" s="126" t="s">
        <v>3154</v>
      </c>
      <c r="J5092" s="126" t="s">
        <v>3154</v>
      </c>
      <c r="K5092" s="17">
        <f>VLOOKUP(A5092,[4]גיליון1!$A$1574:$P$7681,10,0)</f>
        <v>0</v>
      </c>
      <c r="L5092" s="17">
        <f>VLOOKUP(A5092,'[2]2023'!$A$9:$I$7853,9,0)</f>
        <v>0</v>
      </c>
      <c r="M5092" s="18">
        <f>VLOOKUP(A5092,[3]data1683177749303!$A$2:$J$6448,10,0)</f>
        <v>0</v>
      </c>
    </row>
    <row r="5093" spans="1:13" ht="15.75" outlineLevel="1">
      <c r="A5093" s="10">
        <v>1815760517</v>
      </c>
      <c r="B5093" s="11">
        <v>517</v>
      </c>
      <c r="C5093" s="19">
        <v>815760</v>
      </c>
      <c r="D5093" s="13">
        <v>1</v>
      </c>
      <c r="E5093" s="136" t="s">
        <v>3154</v>
      </c>
      <c r="F5093" s="15" t="s">
        <v>2089</v>
      </c>
      <c r="G5093" s="137" t="s">
        <v>3154</v>
      </c>
      <c r="H5093" s="13" t="s">
        <v>34</v>
      </c>
      <c r="I5093" s="126" t="s">
        <v>3154</v>
      </c>
      <c r="J5093" s="126" t="s">
        <v>3154</v>
      </c>
      <c r="K5093" s="17">
        <f>VLOOKUP(A5093,[4]גיליון1!$A$1574:$P$7681,10,0)</f>
        <v>0</v>
      </c>
      <c r="L5093" s="17">
        <f>VLOOKUP(A5093,'[2]2023'!$A$9:$I$7853,9,0)</f>
        <v>0</v>
      </c>
      <c r="M5093" s="18">
        <f>VLOOKUP(A5093,[3]data1683177749303!$A$2:$J$6448,10,0)</f>
        <v>0</v>
      </c>
    </row>
    <row r="5094" spans="1:13" ht="15.75" outlineLevel="1">
      <c r="A5094" s="10">
        <v>1815760522</v>
      </c>
      <c r="B5094" s="11">
        <v>522</v>
      </c>
      <c r="C5094" s="19">
        <v>815760</v>
      </c>
      <c r="D5094" s="13">
        <v>1</v>
      </c>
      <c r="E5094" s="136" t="s">
        <v>3154</v>
      </c>
      <c r="F5094" s="15" t="s">
        <v>755</v>
      </c>
      <c r="G5094" s="137" t="s">
        <v>3154</v>
      </c>
      <c r="H5094" s="13" t="s">
        <v>34</v>
      </c>
      <c r="I5094" s="126" t="s">
        <v>3154</v>
      </c>
      <c r="J5094" s="126" t="s">
        <v>3154</v>
      </c>
      <c r="K5094" s="17">
        <f>VLOOKUP(A5094,[4]גיליון1!$A$1574:$P$7681,10,0)</f>
        <v>0</v>
      </c>
      <c r="L5094" s="17">
        <f>VLOOKUP(A5094,'[2]2023'!$A$9:$I$7853,9,0)</f>
        <v>0</v>
      </c>
      <c r="M5094" s="18">
        <f>VLOOKUP(A5094,[3]data1683177749303!$A$2:$J$6448,10,0)</f>
        <v>0</v>
      </c>
    </row>
    <row r="5095" spans="1:13" ht="15.75" outlineLevel="1">
      <c r="A5095" s="10">
        <v>1815760530</v>
      </c>
      <c r="B5095" s="11">
        <v>530</v>
      </c>
      <c r="C5095" s="19">
        <v>815760</v>
      </c>
      <c r="D5095" s="13">
        <v>1</v>
      </c>
      <c r="E5095" s="136" t="s">
        <v>3154</v>
      </c>
      <c r="F5095" s="15" t="s">
        <v>1591</v>
      </c>
      <c r="G5095" s="137" t="s">
        <v>3154</v>
      </c>
      <c r="H5095" s="13" t="s">
        <v>31</v>
      </c>
      <c r="I5095" s="126" t="s">
        <v>3154</v>
      </c>
      <c r="J5095" s="126" t="s">
        <v>3154</v>
      </c>
      <c r="K5095" s="17">
        <f>VLOOKUP(A5095,[4]גיליון1!$A$1574:$P$7681,10,0)</f>
        <v>0</v>
      </c>
      <c r="L5095" s="17">
        <f>VLOOKUP(A5095,'[2]2023'!$A$9:$I$7853,9,0)</f>
        <v>0</v>
      </c>
      <c r="M5095" s="18">
        <f>VLOOKUP(A5095,[3]data1683177749303!$A$2:$J$6448,10,0)</f>
        <v>0</v>
      </c>
    </row>
    <row r="5096" spans="1:13" ht="15.75" outlineLevel="1">
      <c r="A5096" s="10">
        <v>1815760540</v>
      </c>
      <c r="B5096" s="11">
        <v>540</v>
      </c>
      <c r="C5096" s="19">
        <v>815760</v>
      </c>
      <c r="D5096" s="13">
        <v>1</v>
      </c>
      <c r="E5096" s="136" t="s">
        <v>3154</v>
      </c>
      <c r="F5096" s="15" t="s">
        <v>53</v>
      </c>
      <c r="G5096" s="137" t="s">
        <v>3154</v>
      </c>
      <c r="H5096" s="13" t="s">
        <v>34</v>
      </c>
      <c r="I5096" s="126" t="s">
        <v>3154</v>
      </c>
      <c r="J5096" s="126" t="s">
        <v>3154</v>
      </c>
      <c r="K5096" s="17">
        <f>VLOOKUP(A5096,[4]גיליון1!$A$1574:$P$7681,10,0)</f>
        <v>0</v>
      </c>
      <c r="L5096" s="17">
        <f>VLOOKUP(A5096,'[2]2023'!$A$9:$I$7853,9,0)</f>
        <v>0</v>
      </c>
      <c r="M5096" s="18">
        <f>VLOOKUP(A5096,[3]data1683177749303!$A$2:$J$6448,10,0)</f>
        <v>0</v>
      </c>
    </row>
    <row r="5097" spans="1:13" ht="15.75" outlineLevel="1">
      <c r="A5097" s="10">
        <v>1815760544</v>
      </c>
      <c r="B5097" s="11">
        <v>544</v>
      </c>
      <c r="C5097" s="19">
        <v>815760</v>
      </c>
      <c r="D5097" s="13">
        <v>1</v>
      </c>
      <c r="E5097" s="136" t="s">
        <v>3154</v>
      </c>
      <c r="F5097" s="15" t="s">
        <v>56</v>
      </c>
      <c r="G5097" s="137" t="s">
        <v>3154</v>
      </c>
      <c r="H5097" s="13" t="s">
        <v>31</v>
      </c>
      <c r="I5097" s="126" t="s">
        <v>3154</v>
      </c>
      <c r="J5097" s="126" t="s">
        <v>3154</v>
      </c>
      <c r="K5097" s="17">
        <f>VLOOKUP(A5097,[4]גיליון1!$A$1574:$P$7681,10,0)</f>
        <v>0</v>
      </c>
      <c r="L5097" s="17">
        <f>VLOOKUP(A5097,'[2]2023'!$A$9:$I$7853,9,0)</f>
        <v>0</v>
      </c>
      <c r="M5097" s="18">
        <f>VLOOKUP(A5097,[3]data1683177749303!$A$2:$J$6448,10,0)</f>
        <v>0</v>
      </c>
    </row>
    <row r="5098" spans="1:13" ht="15.75" outlineLevel="1">
      <c r="A5098" s="10">
        <v>1815760562</v>
      </c>
      <c r="B5098" s="11">
        <v>562</v>
      </c>
      <c r="C5098" s="19">
        <v>815760</v>
      </c>
      <c r="D5098" s="13">
        <v>1</v>
      </c>
      <c r="E5098" s="136" t="s">
        <v>3154</v>
      </c>
      <c r="F5098" s="15" t="s">
        <v>60</v>
      </c>
      <c r="G5098" s="137" t="s">
        <v>3154</v>
      </c>
      <c r="H5098" s="13" t="s">
        <v>34</v>
      </c>
      <c r="I5098" s="126" t="s">
        <v>3154</v>
      </c>
      <c r="J5098" s="126" t="s">
        <v>3154</v>
      </c>
      <c r="K5098" s="17">
        <f>VLOOKUP(A5098,[4]גיליון1!$A$1574:$P$7681,10,0)</f>
        <v>0</v>
      </c>
      <c r="L5098" s="17">
        <f>VLOOKUP(A5098,'[2]2023'!$A$9:$I$7853,9,0)</f>
        <v>0</v>
      </c>
      <c r="M5098" s="18">
        <f>VLOOKUP(A5098,[3]data1683177749303!$A$2:$J$6448,10,0)</f>
        <v>0</v>
      </c>
    </row>
    <row r="5099" spans="1:13" ht="15.75" outlineLevel="1">
      <c r="A5099" s="10">
        <v>1815760583</v>
      </c>
      <c r="B5099" s="11">
        <v>583</v>
      </c>
      <c r="C5099" s="19">
        <v>815760</v>
      </c>
      <c r="D5099" s="13">
        <v>1</v>
      </c>
      <c r="E5099" s="136" t="s">
        <v>3154</v>
      </c>
      <c r="F5099" s="15" t="s">
        <v>2255</v>
      </c>
      <c r="G5099" s="137" t="s">
        <v>3154</v>
      </c>
      <c r="H5099" s="13" t="s">
        <v>31</v>
      </c>
      <c r="I5099" s="126" t="s">
        <v>3154</v>
      </c>
      <c r="J5099" s="126" t="s">
        <v>3154</v>
      </c>
      <c r="K5099" s="17">
        <f>VLOOKUP(A5099,[4]גיליון1!$A$1574:$P$7681,10,0)</f>
        <v>0</v>
      </c>
      <c r="L5099" s="17">
        <f>VLOOKUP(A5099,'[2]2023'!$A$9:$I$7853,9,0)</f>
        <v>0</v>
      </c>
      <c r="M5099" s="18">
        <f>VLOOKUP(A5099,[3]data1683177749303!$A$2:$J$6448,10,0)</f>
        <v>0</v>
      </c>
    </row>
    <row r="5100" spans="1:13" ht="15.75" outlineLevel="1">
      <c r="A5100" s="10">
        <v>1815760585</v>
      </c>
      <c r="B5100" s="11">
        <v>585</v>
      </c>
      <c r="C5100" s="19">
        <v>815760</v>
      </c>
      <c r="D5100" s="13">
        <v>1</v>
      </c>
      <c r="E5100" s="136" t="s">
        <v>3154</v>
      </c>
      <c r="F5100" s="15" t="s">
        <v>2256</v>
      </c>
      <c r="G5100" s="137" t="s">
        <v>3154</v>
      </c>
      <c r="H5100" s="13" t="s">
        <v>31</v>
      </c>
      <c r="I5100" s="126" t="s">
        <v>3154</v>
      </c>
      <c r="J5100" s="126" t="s">
        <v>3154</v>
      </c>
      <c r="K5100" s="17">
        <f>VLOOKUP(A5100,[4]גיליון1!$A$1574:$P$7681,10,0)</f>
        <v>0</v>
      </c>
      <c r="L5100" s="17">
        <f>VLOOKUP(A5100,'[2]2023'!$A$9:$I$7853,9,0)</f>
        <v>0</v>
      </c>
      <c r="M5100" s="18">
        <f>VLOOKUP(A5100,[3]data1683177749303!$A$2:$J$6448,10,0)</f>
        <v>0</v>
      </c>
    </row>
    <row r="5101" spans="1:13" ht="15.75" outlineLevel="1">
      <c r="A5101" s="10">
        <v>1815760700</v>
      </c>
      <c r="B5101" s="11">
        <v>700</v>
      </c>
      <c r="C5101" s="19">
        <v>815760</v>
      </c>
      <c r="D5101" s="13">
        <v>1</v>
      </c>
      <c r="E5101" s="136" t="s">
        <v>3154</v>
      </c>
      <c r="F5101" s="15" t="s">
        <v>61</v>
      </c>
      <c r="G5101" s="137" t="s">
        <v>3154</v>
      </c>
      <c r="H5101" s="13" t="s">
        <v>11</v>
      </c>
      <c r="I5101" s="126" t="s">
        <v>3154</v>
      </c>
      <c r="J5101" s="126" t="s">
        <v>3154</v>
      </c>
      <c r="K5101" s="17">
        <f>VLOOKUP(A5101,[4]גיליון1!$A$1574:$P$7681,10,0)</f>
        <v>0</v>
      </c>
      <c r="L5101" s="17">
        <f>VLOOKUP(A5101,'[2]2023'!$A$9:$I$7853,9,0)</f>
        <v>0</v>
      </c>
      <c r="M5101" s="140" t="s">
        <v>3154</v>
      </c>
    </row>
    <row r="5102" spans="1:13" ht="15.75" outlineLevel="1">
      <c r="A5102" s="10">
        <v>1815760721</v>
      </c>
      <c r="B5102" s="11">
        <v>721</v>
      </c>
      <c r="C5102" s="19">
        <v>815760</v>
      </c>
      <c r="D5102" s="13">
        <v>1</v>
      </c>
      <c r="E5102" s="136" t="s">
        <v>3154</v>
      </c>
      <c r="F5102" s="15" t="s">
        <v>63</v>
      </c>
      <c r="G5102" s="137" t="s">
        <v>3154</v>
      </c>
      <c r="H5102" s="13" t="s">
        <v>34</v>
      </c>
      <c r="I5102" s="16">
        <f>K5102/L5102-1</f>
        <v>-0.41304347826086951</v>
      </c>
      <c r="J5102" s="126" t="s">
        <v>3154</v>
      </c>
      <c r="K5102" s="17">
        <f>VLOOKUP(A5102,[4]גיליון1!$A$1574:$P$7681,10,0)</f>
        <v>2700</v>
      </c>
      <c r="L5102" s="17">
        <f>VLOOKUP(A5102,'[2]2023'!$A$9:$I$7853,9,0)</f>
        <v>4600</v>
      </c>
      <c r="M5102" s="18">
        <f>VLOOKUP(A5102,[3]data1683177749303!$A$2:$J$6448,10,0)</f>
        <v>0</v>
      </c>
    </row>
    <row r="5103" spans="1:13" ht="15.75" outlineLevel="1">
      <c r="A5103" s="10">
        <v>1815760722</v>
      </c>
      <c r="B5103" s="11">
        <v>722</v>
      </c>
      <c r="C5103" s="19">
        <v>815760</v>
      </c>
      <c r="D5103" s="13">
        <v>1</v>
      </c>
      <c r="E5103" s="136" t="s">
        <v>3154</v>
      </c>
      <c r="F5103" s="15" t="s">
        <v>64</v>
      </c>
      <c r="G5103" s="137" t="s">
        <v>3154</v>
      </c>
      <c r="H5103" s="13" t="s">
        <v>34</v>
      </c>
      <c r="I5103" s="126" t="s">
        <v>3154</v>
      </c>
      <c r="J5103" s="126" t="s">
        <v>3154</v>
      </c>
      <c r="K5103" s="17">
        <f>VLOOKUP(A5103,[4]גיליון1!$A$1574:$P$7681,10,0)</f>
        <v>0</v>
      </c>
      <c r="L5103" s="17">
        <f>VLOOKUP(A5103,'[2]2023'!$A$9:$I$7853,9,0)</f>
        <v>0</v>
      </c>
      <c r="M5103" s="18">
        <f>VLOOKUP(A5103,[3]data1683177749303!$A$2:$J$6448,10,0)</f>
        <v>0</v>
      </c>
    </row>
    <row r="5104" spans="1:13" ht="15.75" outlineLevel="1">
      <c r="A5104" s="10">
        <v>1815760724</v>
      </c>
      <c r="B5104" s="11">
        <v>724</v>
      </c>
      <c r="C5104" s="19">
        <v>815760</v>
      </c>
      <c r="D5104" s="13">
        <v>1</v>
      </c>
      <c r="E5104" s="136" t="s">
        <v>3154</v>
      </c>
      <c r="F5104" s="15" t="s">
        <v>2257</v>
      </c>
      <c r="G5104" s="137" t="s">
        <v>3154</v>
      </c>
      <c r="H5104" s="13" t="s">
        <v>34</v>
      </c>
      <c r="I5104" s="126" t="s">
        <v>3154</v>
      </c>
      <c r="J5104" s="126" t="s">
        <v>3154</v>
      </c>
      <c r="K5104" s="17">
        <f>VLOOKUP(A5104,[4]גיליון1!$A$1574:$P$7681,10,0)</f>
        <v>0</v>
      </c>
      <c r="L5104" s="17">
        <f>VLOOKUP(A5104,'[2]2023'!$A$9:$I$7853,9,0)</f>
        <v>0</v>
      </c>
      <c r="M5104" s="18">
        <f>VLOOKUP(A5104,[3]data1683177749303!$A$2:$J$6448,10,0)</f>
        <v>0</v>
      </c>
    </row>
    <row r="5105" spans="1:13" ht="15.75" outlineLevel="1">
      <c r="A5105" s="10">
        <v>1815760742</v>
      </c>
      <c r="B5105" s="11">
        <v>742</v>
      </c>
      <c r="C5105" s="19">
        <v>815760</v>
      </c>
      <c r="D5105" s="13">
        <v>1</v>
      </c>
      <c r="E5105" s="136" t="s">
        <v>3154</v>
      </c>
      <c r="F5105" s="15" t="s">
        <v>65</v>
      </c>
      <c r="G5105" s="137" t="s">
        <v>3154</v>
      </c>
      <c r="H5105" s="13" t="s">
        <v>34</v>
      </c>
      <c r="I5105" s="16">
        <f>K5105/L5105-1</f>
        <v>0.8</v>
      </c>
      <c r="J5105" s="126" t="s">
        <v>3154</v>
      </c>
      <c r="K5105" s="17">
        <f>VLOOKUP(A5105,[4]גיליון1!$A$1574:$P$7681,10,0)</f>
        <v>1800</v>
      </c>
      <c r="L5105" s="17">
        <f>VLOOKUP(A5105,'[2]2023'!$A$9:$I$7853,9,0)</f>
        <v>1000</v>
      </c>
      <c r="M5105" s="18">
        <f>VLOOKUP(A5105,[3]data1683177749303!$A$2:$J$6448,10,0)</f>
        <v>8123</v>
      </c>
    </row>
    <row r="5106" spans="1:13" ht="15.75" outlineLevel="1">
      <c r="A5106" s="10">
        <v>1815760745</v>
      </c>
      <c r="B5106" s="11">
        <v>745</v>
      </c>
      <c r="C5106" s="19">
        <v>815760</v>
      </c>
      <c r="D5106" s="13">
        <v>1</v>
      </c>
      <c r="E5106" s="136" t="s">
        <v>3154</v>
      </c>
      <c r="F5106" s="15" t="s">
        <v>66</v>
      </c>
      <c r="G5106" s="137" t="s">
        <v>3154</v>
      </c>
      <c r="H5106" s="13" t="s">
        <v>31</v>
      </c>
      <c r="I5106" s="126" t="s">
        <v>3154</v>
      </c>
      <c r="J5106" s="126" t="s">
        <v>3154</v>
      </c>
      <c r="K5106" s="17">
        <f>VLOOKUP(A5106,[4]גיליון1!$A$1574:$P$7681,10,0)</f>
        <v>0</v>
      </c>
      <c r="L5106" s="17">
        <f>VLOOKUP(A5106,'[2]2023'!$A$9:$I$7853,9,0)</f>
        <v>0</v>
      </c>
      <c r="M5106" s="18">
        <f>VLOOKUP(A5106,[3]data1683177749303!$A$2:$J$6448,10,0)</f>
        <v>0</v>
      </c>
    </row>
    <row r="5107" spans="1:13" ht="15.75" outlineLevel="1">
      <c r="A5107" s="10">
        <v>1815760746</v>
      </c>
      <c r="B5107" s="11">
        <v>746</v>
      </c>
      <c r="C5107" s="19">
        <v>815760</v>
      </c>
      <c r="D5107" s="13">
        <v>1</v>
      </c>
      <c r="E5107" s="136" t="s">
        <v>3154</v>
      </c>
      <c r="F5107" s="15" t="s">
        <v>67</v>
      </c>
      <c r="G5107" s="137" t="s">
        <v>3154</v>
      </c>
      <c r="H5107" s="13" t="s">
        <v>31</v>
      </c>
      <c r="I5107" s="126" t="s">
        <v>3154</v>
      </c>
      <c r="J5107" s="126" t="s">
        <v>3154</v>
      </c>
      <c r="K5107" s="17">
        <f>VLOOKUP(A5107,[4]גיליון1!$A$1574:$P$7681,10,0)</f>
        <v>0</v>
      </c>
      <c r="L5107" s="17">
        <f>VLOOKUP(A5107,'[2]2023'!$A$9:$I$7853,9,0)</f>
        <v>0</v>
      </c>
      <c r="M5107" s="18">
        <f>VLOOKUP(A5107,[3]data1683177749303!$A$2:$J$6448,10,0)</f>
        <v>0</v>
      </c>
    </row>
    <row r="5108" spans="1:13" ht="15.75" outlineLevel="1">
      <c r="A5108" s="10">
        <v>1815760750</v>
      </c>
      <c r="B5108" s="11">
        <v>750</v>
      </c>
      <c r="C5108" s="19">
        <v>815760</v>
      </c>
      <c r="D5108" s="13">
        <v>1</v>
      </c>
      <c r="E5108" s="136" t="s">
        <v>3154</v>
      </c>
      <c r="F5108" s="15" t="s">
        <v>2028</v>
      </c>
      <c r="G5108" s="137" t="s">
        <v>3154</v>
      </c>
      <c r="H5108" s="13" t="s">
        <v>31</v>
      </c>
      <c r="I5108" s="16">
        <f>K5108/L5108-1</f>
        <v>0</v>
      </c>
      <c r="J5108" s="126" t="s">
        <v>3154</v>
      </c>
      <c r="K5108" s="17">
        <f>VLOOKUP(A5108,[4]גיליון1!$A$1574:$P$7681,10,0)</f>
        <v>249500</v>
      </c>
      <c r="L5108" s="17">
        <f>VLOOKUP(A5108,'[2]2023'!$A$9:$I$7853,9,0)</f>
        <v>249500</v>
      </c>
      <c r="M5108" s="18">
        <f>VLOOKUP(A5108,[3]data1683177749303!$A$2:$J$6448,10,0)</f>
        <v>135541.70000000001</v>
      </c>
    </row>
    <row r="5109" spans="1:13" ht="15.75" outlineLevel="1">
      <c r="A5109" s="10">
        <v>1815760751</v>
      </c>
      <c r="B5109" s="11">
        <v>751</v>
      </c>
      <c r="C5109" s="19">
        <v>815760</v>
      </c>
      <c r="D5109" s="13">
        <v>1</v>
      </c>
      <c r="E5109" s="136" t="s">
        <v>3154</v>
      </c>
      <c r="F5109" s="15" t="s">
        <v>68</v>
      </c>
      <c r="G5109" s="137" t="s">
        <v>3154</v>
      </c>
      <c r="H5109" s="13" t="s">
        <v>34</v>
      </c>
      <c r="I5109" s="16">
        <f>K5109/L5109-1</f>
        <v>0</v>
      </c>
      <c r="J5109" s="126" t="s">
        <v>3154</v>
      </c>
      <c r="K5109" s="17">
        <f>VLOOKUP(A5109,[4]גיליון1!$A$1574:$P$7681,10,0)</f>
        <v>23000</v>
      </c>
      <c r="L5109" s="17">
        <f>VLOOKUP(A5109,'[2]2023'!$A$9:$I$7853,9,0)</f>
        <v>23000</v>
      </c>
      <c r="M5109" s="18">
        <f>VLOOKUP(A5109,[3]data1683177749303!$A$2:$J$6448,10,0)</f>
        <v>0</v>
      </c>
    </row>
    <row r="5110" spans="1:13" ht="15.75" outlineLevel="1">
      <c r="A5110" s="10">
        <v>1815760752</v>
      </c>
      <c r="B5110" s="11">
        <v>752</v>
      </c>
      <c r="C5110" s="19">
        <v>815760</v>
      </c>
      <c r="D5110" s="13">
        <v>1</v>
      </c>
      <c r="E5110" s="136" t="s">
        <v>3154</v>
      </c>
      <c r="F5110" s="15" t="s">
        <v>69</v>
      </c>
      <c r="G5110" s="137" t="s">
        <v>3154</v>
      </c>
      <c r="H5110" s="13" t="s">
        <v>31</v>
      </c>
      <c r="I5110" s="16">
        <f>K5110/L5110-1</f>
        <v>3.7641154328733606E-3</v>
      </c>
      <c r="J5110" s="126" t="s">
        <v>3154</v>
      </c>
      <c r="K5110" s="17">
        <f>VLOOKUP(A5110,[4]גיליון1!$A$1574:$P$7681,10,0)</f>
        <v>320000</v>
      </c>
      <c r="L5110" s="17">
        <f>VLOOKUP(A5110,'[2]2023'!$A$9:$I$7853,9,0)</f>
        <v>318800</v>
      </c>
      <c r="M5110" s="18">
        <f>VLOOKUP(A5110,[3]data1683177749303!$A$2:$J$6448,10,0)</f>
        <v>276323.98</v>
      </c>
    </row>
    <row r="5111" spans="1:13" ht="15.75" outlineLevel="1">
      <c r="A5111" s="10">
        <v>1815760753</v>
      </c>
      <c r="B5111" s="11">
        <v>753</v>
      </c>
      <c r="C5111" s="19">
        <v>815760</v>
      </c>
      <c r="D5111" s="13">
        <v>1</v>
      </c>
      <c r="E5111" s="136" t="s">
        <v>3154</v>
      </c>
      <c r="F5111" s="15" t="s">
        <v>28</v>
      </c>
      <c r="G5111" s="137" t="s">
        <v>3154</v>
      </c>
      <c r="H5111" s="13" t="s">
        <v>31</v>
      </c>
      <c r="I5111" s="126" t="s">
        <v>3154</v>
      </c>
      <c r="J5111" s="126" t="s">
        <v>3154</v>
      </c>
      <c r="K5111" s="17">
        <f>VLOOKUP(A5111,[4]גיליון1!$A$1574:$P$7681,10,0)</f>
        <v>0</v>
      </c>
      <c r="L5111" s="17">
        <f>VLOOKUP(A5111,'[2]2023'!$A$9:$I$7853,9,0)</f>
        <v>0</v>
      </c>
      <c r="M5111" s="18">
        <f>VLOOKUP(A5111,[3]data1683177749303!$A$2:$J$6448,10,0)</f>
        <v>0</v>
      </c>
    </row>
    <row r="5112" spans="1:13" ht="15.75" outlineLevel="1">
      <c r="A5112" s="10">
        <v>1815760755</v>
      </c>
      <c r="B5112" s="11">
        <v>755</v>
      </c>
      <c r="C5112" s="19">
        <v>815760</v>
      </c>
      <c r="D5112" s="13">
        <v>1</v>
      </c>
      <c r="E5112" s="136" t="s">
        <v>3154</v>
      </c>
      <c r="F5112" s="15" t="s">
        <v>2274</v>
      </c>
      <c r="G5112" s="137" t="s">
        <v>3154</v>
      </c>
      <c r="H5112" s="13" t="s">
        <v>31</v>
      </c>
      <c r="I5112" s="126" t="s">
        <v>3154</v>
      </c>
      <c r="J5112" s="126" t="s">
        <v>3154</v>
      </c>
      <c r="K5112" s="17">
        <f>VLOOKUP(A5112,[4]גיליון1!$A$1574:$P$7681,10,0)</f>
        <v>0</v>
      </c>
      <c r="L5112" s="17">
        <f>VLOOKUP(A5112,'[2]2023'!$A$9:$I$7853,9,0)</f>
        <v>0</v>
      </c>
      <c r="M5112" s="18">
        <f>VLOOKUP(A5112,[3]data1683177749303!$A$2:$J$6448,10,0)</f>
        <v>0</v>
      </c>
    </row>
    <row r="5113" spans="1:13" ht="15.75" outlineLevel="1">
      <c r="A5113" s="10">
        <v>1815760759</v>
      </c>
      <c r="B5113" s="11">
        <v>759</v>
      </c>
      <c r="C5113" s="19">
        <v>815760</v>
      </c>
      <c r="D5113" s="13">
        <v>1</v>
      </c>
      <c r="E5113" s="136" t="s">
        <v>3154</v>
      </c>
      <c r="F5113" s="15" t="s">
        <v>1970</v>
      </c>
      <c r="G5113" s="137" t="s">
        <v>3154</v>
      </c>
      <c r="H5113" s="13" t="s">
        <v>31</v>
      </c>
      <c r="I5113" s="126" t="s">
        <v>3154</v>
      </c>
      <c r="J5113" s="126" t="s">
        <v>3154</v>
      </c>
      <c r="K5113" s="17">
        <f>VLOOKUP(A5113,[4]גיליון1!$A$1574:$P$7681,10,0)</f>
        <v>135300</v>
      </c>
      <c r="L5113" s="17">
        <f>VLOOKUP(A5113,'[2]2023'!$A$9:$I$7853,9,0)</f>
        <v>0</v>
      </c>
      <c r="M5113" s="18">
        <f>VLOOKUP(A5113,[3]data1683177749303!$A$2:$J$6448,10,0)</f>
        <v>33443.57</v>
      </c>
    </row>
    <row r="5114" spans="1:13" ht="15.75" outlineLevel="1">
      <c r="A5114" s="10">
        <v>1815760762</v>
      </c>
      <c r="B5114" s="11">
        <v>762</v>
      </c>
      <c r="C5114" s="19">
        <v>815760</v>
      </c>
      <c r="D5114" s="13">
        <v>1</v>
      </c>
      <c r="E5114" s="136" t="s">
        <v>3154</v>
      </c>
      <c r="F5114" s="15" t="s">
        <v>2264</v>
      </c>
      <c r="G5114" s="137" t="s">
        <v>3154</v>
      </c>
      <c r="H5114" s="13" t="s">
        <v>20</v>
      </c>
      <c r="I5114" s="16">
        <f>K5114/L5114-1</f>
        <v>2.0866189494116227E-2</v>
      </c>
      <c r="J5114" s="126" t="s">
        <v>3154</v>
      </c>
      <c r="K5114" s="17">
        <f>VLOOKUP(A5114,[4]גיליון1!$A$1574:$P$7681,10,0)</f>
        <v>1683000</v>
      </c>
      <c r="L5114" s="17">
        <f>VLOOKUP(A5114,'[2]2023'!$A$9:$I$7853,9,0)</f>
        <v>1648600</v>
      </c>
      <c r="M5114" s="18">
        <f>VLOOKUP(A5114,[3]data1683177749303!$A$2:$J$6448,10,0)</f>
        <v>1602081.06</v>
      </c>
    </row>
    <row r="5115" spans="1:13" ht="15.75" outlineLevel="1">
      <c r="A5115" s="10">
        <v>1815760763</v>
      </c>
      <c r="B5115" s="11">
        <v>763</v>
      </c>
      <c r="C5115" s="19">
        <v>815760</v>
      </c>
      <c r="D5115" s="13">
        <v>1</v>
      </c>
      <c r="E5115" s="136" t="s">
        <v>3154</v>
      </c>
      <c r="F5115" s="15" t="s">
        <v>116</v>
      </c>
      <c r="G5115" s="137" t="s">
        <v>3154</v>
      </c>
      <c r="H5115" s="13" t="s">
        <v>31</v>
      </c>
      <c r="I5115" s="126" t="s">
        <v>3154</v>
      </c>
      <c r="J5115" s="126" t="s">
        <v>3154</v>
      </c>
      <c r="K5115" s="17">
        <f>VLOOKUP(A5115,[4]גיליון1!$A$1574:$P$7681,10,0)</f>
        <v>0</v>
      </c>
      <c r="L5115" s="17">
        <f>VLOOKUP(A5115,'[2]2023'!$A$9:$I$7853,9,0)</f>
        <v>0</v>
      </c>
      <c r="M5115" s="18">
        <f>VLOOKUP(A5115,[3]data1683177749303!$A$2:$J$6448,10,0)</f>
        <v>0</v>
      </c>
    </row>
    <row r="5116" spans="1:13" ht="15.75" outlineLevel="1">
      <c r="A5116" s="10">
        <v>1815760765</v>
      </c>
      <c r="B5116" s="11">
        <v>765</v>
      </c>
      <c r="C5116" s="19">
        <v>815760</v>
      </c>
      <c r="D5116" s="13">
        <v>1</v>
      </c>
      <c r="E5116" s="136" t="s">
        <v>3154</v>
      </c>
      <c r="F5116" s="15" t="s">
        <v>2259</v>
      </c>
      <c r="G5116" s="137" t="s">
        <v>3154</v>
      </c>
      <c r="H5116" s="13" t="s">
        <v>31</v>
      </c>
      <c r="I5116" s="126" t="s">
        <v>3154</v>
      </c>
      <c r="J5116" s="126" t="s">
        <v>3154</v>
      </c>
      <c r="K5116" s="17">
        <f>VLOOKUP(A5116,[4]גיליון1!$A$1574:$P$7681,10,0)</f>
        <v>0</v>
      </c>
      <c r="L5116" s="17">
        <f>VLOOKUP(A5116,'[2]2023'!$A$9:$I$7853,9,0)</f>
        <v>0</v>
      </c>
      <c r="M5116" s="18">
        <f>VLOOKUP(A5116,[3]data1683177749303!$A$2:$J$6448,10,0)</f>
        <v>0</v>
      </c>
    </row>
    <row r="5117" spans="1:13" ht="15.75" outlineLevel="1">
      <c r="A5117" s="10">
        <v>1815760780</v>
      </c>
      <c r="B5117" s="11">
        <v>780</v>
      </c>
      <c r="C5117" s="19">
        <v>815760</v>
      </c>
      <c r="D5117" s="13">
        <v>1</v>
      </c>
      <c r="E5117" s="136" t="s">
        <v>3154</v>
      </c>
      <c r="F5117" s="15" t="s">
        <v>2260</v>
      </c>
      <c r="G5117" s="137" t="s">
        <v>3154</v>
      </c>
      <c r="H5117" s="13" t="s">
        <v>31</v>
      </c>
      <c r="I5117" s="16">
        <f>K5117/L5117-1</f>
        <v>0.10416666666666674</v>
      </c>
      <c r="J5117" s="126" t="s">
        <v>3154</v>
      </c>
      <c r="K5117" s="17">
        <f>VLOOKUP(A5117,[4]גיליון1!$A$1574:$P$7681,10,0)</f>
        <v>5300</v>
      </c>
      <c r="L5117" s="17">
        <f>VLOOKUP(A5117,'[2]2023'!$A$9:$I$7853,9,0)</f>
        <v>4800</v>
      </c>
      <c r="M5117" s="18">
        <f>VLOOKUP(A5117,[3]data1683177749303!$A$2:$J$6448,10,0)</f>
        <v>5043</v>
      </c>
    </row>
    <row r="5118" spans="1:13" ht="15.75" outlineLevel="1">
      <c r="A5118" s="10">
        <v>1815760781</v>
      </c>
      <c r="B5118" s="11">
        <v>781</v>
      </c>
      <c r="C5118" s="19">
        <v>815760</v>
      </c>
      <c r="D5118" s="13">
        <v>1</v>
      </c>
      <c r="E5118" s="136" t="s">
        <v>3154</v>
      </c>
      <c r="F5118" s="15" t="s">
        <v>2298</v>
      </c>
      <c r="G5118" s="137" t="s">
        <v>3154</v>
      </c>
      <c r="H5118" s="13" t="s">
        <v>34</v>
      </c>
      <c r="I5118" s="126" t="s">
        <v>3154</v>
      </c>
      <c r="J5118" s="126" t="s">
        <v>3154</v>
      </c>
      <c r="K5118" s="17">
        <f>VLOOKUP(A5118,[4]גיליון1!$A$1574:$P$7681,10,0)</f>
        <v>0</v>
      </c>
      <c r="L5118" s="17">
        <f>VLOOKUP(A5118,'[2]2023'!$A$9:$I$7853,9,0)</f>
        <v>0</v>
      </c>
      <c r="M5118" s="18">
        <f>VLOOKUP(A5118,[3]data1683177749303!$A$2:$J$6448,10,0)</f>
        <v>0</v>
      </c>
    </row>
    <row r="5119" spans="1:13" ht="15.75" outlineLevel="1">
      <c r="A5119" s="10">
        <v>1815760794</v>
      </c>
      <c r="B5119" s="11">
        <v>794</v>
      </c>
      <c r="C5119" s="19">
        <v>815760</v>
      </c>
      <c r="D5119" s="13">
        <v>1</v>
      </c>
      <c r="E5119" s="136" t="s">
        <v>3154</v>
      </c>
      <c r="F5119" s="15" t="s">
        <v>73</v>
      </c>
      <c r="G5119" s="137" t="s">
        <v>3154</v>
      </c>
      <c r="H5119" s="13" t="s">
        <v>31</v>
      </c>
      <c r="I5119" s="16">
        <f>K5119/L5119-1</f>
        <v>1.2266666666666666</v>
      </c>
      <c r="J5119" s="126" t="s">
        <v>3154</v>
      </c>
      <c r="K5119" s="17">
        <f>VLOOKUP(A5119,[4]גיליון1!$A$1574:$P$7681,10,0)</f>
        <v>16700</v>
      </c>
      <c r="L5119" s="17">
        <f>VLOOKUP(A5119,'[2]2023'!$A$9:$I$7853,9,0)</f>
        <v>7500</v>
      </c>
      <c r="M5119" s="18">
        <f>VLOOKUP(A5119,[3]data1683177749303!$A$2:$J$6448,10,0)</f>
        <v>16675</v>
      </c>
    </row>
    <row r="5120" spans="1:13" ht="15.75" outlineLevel="1">
      <c r="A5120" s="10">
        <v>1815760800</v>
      </c>
      <c r="B5120" s="11">
        <v>800</v>
      </c>
      <c r="C5120" s="19">
        <v>815760</v>
      </c>
      <c r="D5120" s="13">
        <v>1</v>
      </c>
      <c r="E5120" s="136" t="s">
        <v>3154</v>
      </c>
      <c r="F5120" s="15" t="s">
        <v>1411</v>
      </c>
      <c r="G5120" s="137" t="s">
        <v>3154</v>
      </c>
      <c r="H5120" s="13" t="s">
        <v>11</v>
      </c>
      <c r="I5120" s="126" t="s">
        <v>3154</v>
      </c>
      <c r="J5120" s="126" t="s">
        <v>3154</v>
      </c>
      <c r="K5120" s="17">
        <f>VLOOKUP(A5120,[4]גיליון1!$A$1574:$P$7681,10,0)</f>
        <v>0</v>
      </c>
      <c r="L5120" s="17">
        <f>VLOOKUP(A5120,'[2]2023'!$A$9:$I$7853,9,0)</f>
        <v>0</v>
      </c>
      <c r="M5120" s="140" t="s">
        <v>3154</v>
      </c>
    </row>
    <row r="5121" spans="1:13" ht="15.75" outlineLevel="1">
      <c r="A5121" s="10">
        <v>1815760810</v>
      </c>
      <c r="B5121" s="11">
        <v>810</v>
      </c>
      <c r="C5121" s="19">
        <v>815760</v>
      </c>
      <c r="D5121" s="13">
        <v>1</v>
      </c>
      <c r="E5121" s="136" t="s">
        <v>3154</v>
      </c>
      <c r="F5121" s="15" t="s">
        <v>2261</v>
      </c>
      <c r="G5121" s="137" t="s">
        <v>3154</v>
      </c>
      <c r="H5121" s="13" t="s">
        <v>34</v>
      </c>
      <c r="I5121" s="16">
        <f>K5121/L5121-1</f>
        <v>0.10076530612244894</v>
      </c>
      <c r="J5121" s="126" t="s">
        <v>3154</v>
      </c>
      <c r="K5121" s="17">
        <f>VLOOKUP(A5121,[4]גיליון1!$A$1574:$P$7681,10,0)</f>
        <v>86300</v>
      </c>
      <c r="L5121" s="17">
        <f>VLOOKUP(A5121,'[2]2023'!$A$9:$I$7853,9,0)</f>
        <v>78400</v>
      </c>
      <c r="M5121" s="18">
        <f>VLOOKUP(A5121,[3]data1683177749303!$A$2:$J$6448,10,0)</f>
        <v>78377</v>
      </c>
    </row>
    <row r="5122" spans="1:13" ht="15.75" outlineLevel="1">
      <c r="A5122" s="10">
        <v>1815760812</v>
      </c>
      <c r="B5122" s="11">
        <v>812</v>
      </c>
      <c r="C5122" s="19">
        <v>815760</v>
      </c>
      <c r="D5122" s="13">
        <v>1</v>
      </c>
      <c r="E5122" s="136" t="s">
        <v>3154</v>
      </c>
      <c r="F5122" s="15" t="s">
        <v>444</v>
      </c>
      <c r="G5122" s="137" t="s">
        <v>3154</v>
      </c>
      <c r="H5122" s="13" t="s">
        <v>34</v>
      </c>
      <c r="I5122" s="126" t="s">
        <v>3154</v>
      </c>
      <c r="J5122" s="126" t="s">
        <v>3154</v>
      </c>
      <c r="K5122" s="17">
        <f>VLOOKUP(A5122,[4]גיליון1!$A$1574:$P$7681,10,0)</f>
        <v>9000</v>
      </c>
      <c r="L5122" s="17">
        <f>VLOOKUP(A5122,'[2]2023'!$A$9:$I$7853,9,0)</f>
        <v>0</v>
      </c>
      <c r="M5122" s="18">
        <f>VLOOKUP(A5122,[3]data1683177749303!$A$2:$J$6448,10,0)</f>
        <v>8560</v>
      </c>
    </row>
    <row r="5123" spans="1:13" ht="15.75" outlineLevel="1">
      <c r="A5123" s="10">
        <v>1815760816</v>
      </c>
      <c r="B5123" s="11">
        <v>816</v>
      </c>
      <c r="C5123" s="19">
        <v>815760</v>
      </c>
      <c r="D5123" s="13">
        <v>1</v>
      </c>
      <c r="E5123" s="136" t="s">
        <v>3154</v>
      </c>
      <c r="F5123" s="15" t="s">
        <v>613</v>
      </c>
      <c r="G5123" s="137" t="s">
        <v>3154</v>
      </c>
      <c r="H5123" s="13" t="s">
        <v>31</v>
      </c>
      <c r="I5123" s="126" t="s">
        <v>3154</v>
      </c>
      <c r="J5123" s="126" t="s">
        <v>3154</v>
      </c>
      <c r="K5123" s="17">
        <f>VLOOKUP(A5123,[4]גיליון1!$A$1574:$P$7681,10,0)</f>
        <v>0</v>
      </c>
      <c r="L5123" s="17">
        <f>VLOOKUP(A5123,'[2]2023'!$A$9:$I$7853,9,0)</f>
        <v>0</v>
      </c>
      <c r="M5123" s="18">
        <f>VLOOKUP(A5123,[3]data1683177749303!$A$2:$J$6448,10,0)</f>
        <v>2678.4</v>
      </c>
    </row>
    <row r="5124" spans="1:13" ht="15.75" outlineLevel="1">
      <c r="A5124" s="10">
        <v>1815760838</v>
      </c>
      <c r="B5124" s="11">
        <v>838</v>
      </c>
      <c r="C5124" s="19">
        <v>815760</v>
      </c>
      <c r="D5124" s="13">
        <v>1</v>
      </c>
      <c r="E5124" s="136" t="s">
        <v>3154</v>
      </c>
      <c r="F5124" s="60" t="s">
        <v>611</v>
      </c>
      <c r="G5124" s="176" t="s">
        <v>3154</v>
      </c>
      <c r="H5124" s="13" t="s">
        <v>34</v>
      </c>
      <c r="I5124" s="126" t="s">
        <v>3154</v>
      </c>
      <c r="J5124" s="126" t="s">
        <v>3154</v>
      </c>
      <c r="K5124" s="17">
        <f>VLOOKUP(A5124,[4]גיליון1!$A$1574:$P$7681,10,0)</f>
        <v>0</v>
      </c>
      <c r="L5124" s="17">
        <f>VLOOKUP(A5124,'[2]2023'!$A$9:$I$7853,9,0)</f>
        <v>0</v>
      </c>
      <c r="M5124" s="18">
        <f>VLOOKUP(A5124,[3]data1683177749303!$A$2:$J$6448,10,0)</f>
        <v>0</v>
      </c>
    </row>
    <row r="5125" spans="1:13" ht="15.75" outlineLevel="1">
      <c r="A5125" s="10">
        <v>1815760953</v>
      </c>
      <c r="B5125" s="11">
        <v>953</v>
      </c>
      <c r="C5125" s="19">
        <v>815760</v>
      </c>
      <c r="D5125" s="13">
        <v>1</v>
      </c>
      <c r="E5125" s="136" t="s">
        <v>3154</v>
      </c>
      <c r="F5125" s="15" t="s">
        <v>411</v>
      </c>
      <c r="G5125" s="137" t="s">
        <v>3154</v>
      </c>
      <c r="H5125" s="13" t="s">
        <v>31</v>
      </c>
      <c r="I5125" s="126" t="s">
        <v>3154</v>
      </c>
      <c r="J5125" s="126" t="s">
        <v>3154</v>
      </c>
      <c r="K5125" s="17">
        <f>VLOOKUP(A5125,[4]גיליון1!$A$1574:$P$7681,10,0)</f>
        <v>613900</v>
      </c>
      <c r="L5125" s="17">
        <f>VLOOKUP(A5125,'[2]2023'!$A$9:$I$7853,9,0)</f>
        <v>646200</v>
      </c>
      <c r="M5125" s="18">
        <f>VLOOKUP(A5125,[3]data1683177749303!$A$2:$J$6448,10,0)</f>
        <v>153052.82999999999</v>
      </c>
    </row>
    <row r="5126" spans="1:13" ht="15.75" outlineLevel="1">
      <c r="A5126" s="10">
        <v>1815760911</v>
      </c>
      <c r="B5126" s="11">
        <v>911</v>
      </c>
      <c r="C5126" s="19">
        <v>815760</v>
      </c>
      <c r="D5126" s="13">
        <v>1</v>
      </c>
      <c r="E5126" s="136" t="s">
        <v>3154</v>
      </c>
      <c r="F5126" s="15" t="s">
        <v>2118</v>
      </c>
      <c r="G5126" s="137" t="s">
        <v>3154</v>
      </c>
      <c r="H5126" s="13" t="s">
        <v>31</v>
      </c>
      <c r="I5126" s="126" t="s">
        <v>3154</v>
      </c>
      <c r="J5126" s="126" t="s">
        <v>3154</v>
      </c>
      <c r="K5126" s="17">
        <f>VLOOKUP(A5126,[4]גיליון1!$A$1574:$P$7681,10,0)</f>
        <v>0</v>
      </c>
      <c r="L5126" s="17">
        <f>VLOOKUP(A5126,'[2]2023'!$A$9:$I$7853,9,0)</f>
        <v>0</v>
      </c>
      <c r="M5126" s="140" t="s">
        <v>3154</v>
      </c>
    </row>
    <row r="5127" spans="1:13" ht="15.75" outlineLevel="1">
      <c r="A5127" s="10">
        <v>1815760961</v>
      </c>
      <c r="B5127" s="11">
        <v>961</v>
      </c>
      <c r="C5127" s="19">
        <v>815760</v>
      </c>
      <c r="D5127" s="13">
        <v>1</v>
      </c>
      <c r="E5127" s="136" t="s">
        <v>3154</v>
      </c>
      <c r="F5127" s="15" t="s">
        <v>79</v>
      </c>
      <c r="G5127" s="137" t="s">
        <v>3154</v>
      </c>
      <c r="H5127" s="13" t="s">
        <v>34</v>
      </c>
      <c r="I5127" s="126" t="s">
        <v>3154</v>
      </c>
      <c r="J5127" s="126" t="s">
        <v>3154</v>
      </c>
      <c r="K5127" s="17">
        <f>VLOOKUP(A5127,[4]גיליון1!$A$1574:$P$7681,10,0)</f>
        <v>0</v>
      </c>
      <c r="L5127" s="17">
        <f>VLOOKUP(A5127,'[2]2023'!$A$9:$I$7853,9,0)</f>
        <v>0</v>
      </c>
      <c r="M5127" s="140" t="s">
        <v>3154</v>
      </c>
    </row>
    <row r="5128" spans="1:13" ht="16.5" thickBot="1">
      <c r="A5128" s="10">
        <v>1815760989</v>
      </c>
      <c r="B5128" s="11">
        <v>989</v>
      </c>
      <c r="C5128" s="19">
        <v>815760</v>
      </c>
      <c r="D5128" s="13">
        <v>1</v>
      </c>
      <c r="E5128" s="136" t="s">
        <v>3154</v>
      </c>
      <c r="F5128" s="15" t="s">
        <v>2074</v>
      </c>
      <c r="G5128" s="137" t="s">
        <v>3154</v>
      </c>
      <c r="H5128" s="13" t="s">
        <v>31</v>
      </c>
      <c r="I5128" s="16">
        <f>K5128/L5128-1</f>
        <v>3.6356372353176125E-2</v>
      </c>
      <c r="J5128" s="126" t="s">
        <v>3154</v>
      </c>
      <c r="K5128" s="17">
        <f>VLOOKUP(A5128,[4]גיליון1!$A$1574:$P$7681,10,0)</f>
        <v>518800</v>
      </c>
      <c r="L5128" s="17">
        <f>VLOOKUP(A5128,'[2]2023'!$A$9:$I$7853,9,0)</f>
        <v>500600</v>
      </c>
      <c r="M5128" s="18">
        <f>VLOOKUP(A5128,[3]data1683177749303!$A$2:$J$6448,10,0)</f>
        <v>472793.3</v>
      </c>
    </row>
    <row r="5129" spans="1:13" ht="16.5" outlineLevel="1" thickBot="1">
      <c r="A5129" s="125" t="s">
        <v>3154</v>
      </c>
      <c r="B5129" s="25" t="s">
        <v>2299</v>
      </c>
      <c r="C5129" s="146" t="s">
        <v>3154</v>
      </c>
      <c r="D5129" s="146" t="s">
        <v>3154</v>
      </c>
      <c r="E5129" s="147" t="s">
        <v>3154</v>
      </c>
      <c r="F5129" s="28" t="s">
        <v>2296</v>
      </c>
      <c r="G5129" s="153" t="s">
        <v>3154</v>
      </c>
      <c r="H5129" s="146" t="s">
        <v>3154</v>
      </c>
      <c r="I5129" s="29">
        <f>K5129/L5129-1</f>
        <v>2.8820663872210162E-2</v>
      </c>
      <c r="J5129" s="127" t="s">
        <v>3154</v>
      </c>
      <c r="K5129" s="37">
        <f t="shared" ref="K5129:M5129" si="247">SUBTOTAL(9,K5058:K5128)</f>
        <v>9081400</v>
      </c>
      <c r="L5129" s="37">
        <f t="shared" si="247"/>
        <v>8827000</v>
      </c>
      <c r="M5129" s="38">
        <f t="shared" si="247"/>
        <v>8358145.5800000029</v>
      </c>
    </row>
    <row r="5130" spans="1:13" ht="15.75" outlineLevel="1">
      <c r="A5130" s="10">
        <v>18157700</v>
      </c>
      <c r="B5130" s="32">
        <v>0</v>
      </c>
      <c r="C5130" s="49">
        <v>815770</v>
      </c>
      <c r="D5130" s="34">
        <v>1</v>
      </c>
      <c r="E5130" s="151" t="s">
        <v>3154</v>
      </c>
      <c r="F5130" s="35" t="s">
        <v>641</v>
      </c>
      <c r="G5130" s="152" t="s">
        <v>3154</v>
      </c>
      <c r="H5130" s="34" t="s">
        <v>11</v>
      </c>
      <c r="I5130" s="142" t="s">
        <v>3154</v>
      </c>
      <c r="J5130" s="142" t="s">
        <v>3154</v>
      </c>
      <c r="K5130" s="17">
        <f>VLOOKUP(A5130,[4]גיליון1!$A$1574:$P$7681,10,0)</f>
        <v>0</v>
      </c>
      <c r="L5130" s="139" t="s">
        <v>3154</v>
      </c>
      <c r="M5130" s="140" t="s">
        <v>3154</v>
      </c>
    </row>
    <row r="5131" spans="1:13" ht="15.75" outlineLevel="1">
      <c r="A5131" s="10">
        <v>1815770100</v>
      </c>
      <c r="B5131" s="11">
        <v>100</v>
      </c>
      <c r="C5131" s="19">
        <v>815770</v>
      </c>
      <c r="D5131" s="13">
        <v>1</v>
      </c>
      <c r="E5131" s="136" t="s">
        <v>3154</v>
      </c>
      <c r="F5131" s="15" t="s">
        <v>18</v>
      </c>
      <c r="G5131" s="137" t="s">
        <v>3154</v>
      </c>
      <c r="H5131" s="13" t="s">
        <v>11</v>
      </c>
      <c r="I5131" s="126" t="s">
        <v>3154</v>
      </c>
      <c r="J5131" s="142" t="s">
        <v>3154</v>
      </c>
      <c r="K5131" s="17">
        <f>VLOOKUP(A5131,[4]גיליון1!$A$1574:$P$7681,10,0)</f>
        <v>0</v>
      </c>
      <c r="L5131" s="17">
        <f>VLOOKUP(A5131,'[2]2023'!$A$9:$I$7853,9,0)</f>
        <v>0</v>
      </c>
      <c r="M5131" s="140" t="s">
        <v>3154</v>
      </c>
    </row>
    <row r="5132" spans="1:13" s="97" customFormat="1" ht="15.75" outlineLevel="1">
      <c r="A5132" s="10">
        <v>1815770110</v>
      </c>
      <c r="B5132" s="11">
        <v>110</v>
      </c>
      <c r="C5132" s="19">
        <v>815770</v>
      </c>
      <c r="D5132" s="13">
        <v>1</v>
      </c>
      <c r="E5132" s="136" t="s">
        <v>3154</v>
      </c>
      <c r="F5132" s="15" t="s">
        <v>19</v>
      </c>
      <c r="G5132" s="137" t="s">
        <v>3154</v>
      </c>
      <c r="H5132" s="13" t="s">
        <v>20</v>
      </c>
      <c r="I5132" s="16">
        <f t="shared" ref="I5132:I5138" si="248">K5132/L5132-1</f>
        <v>-1</v>
      </c>
      <c r="J5132" s="126" t="s">
        <v>3154</v>
      </c>
      <c r="K5132" s="17">
        <f>VLOOKUP(A5132,[4]גיליון1!$A$1574:$P$7681,10,0)</f>
        <v>0</v>
      </c>
      <c r="L5132" s="17">
        <f>VLOOKUP(A5132,'[2]2023'!$A$9:$I$7853,9,0)</f>
        <v>314400</v>
      </c>
      <c r="M5132" s="18">
        <f>VLOOKUP(A5132,[3]data1683177749303!$A$2:$J$6448,10,0)</f>
        <v>140377.54</v>
      </c>
    </row>
    <row r="5133" spans="1:13" ht="15.75" outlineLevel="1">
      <c r="A5133" s="10">
        <v>1815770118</v>
      </c>
      <c r="B5133" s="11">
        <v>118</v>
      </c>
      <c r="C5133" s="19">
        <v>815770</v>
      </c>
      <c r="D5133" s="13">
        <v>1</v>
      </c>
      <c r="E5133" s="136" t="s">
        <v>3154</v>
      </c>
      <c r="F5133" s="15" t="s">
        <v>2249</v>
      </c>
      <c r="G5133" s="137" t="s">
        <v>3154</v>
      </c>
      <c r="H5133" s="13" t="s">
        <v>20</v>
      </c>
      <c r="I5133" s="16">
        <f t="shared" si="248"/>
        <v>7.5734099240391428E-2</v>
      </c>
      <c r="J5133" s="126" t="s">
        <v>3154</v>
      </c>
      <c r="K5133" s="17">
        <f>VLOOKUP(A5133,[4]גיליון1!$A$1574:$P$7681,10,0)+1000000</f>
        <v>17079000</v>
      </c>
      <c r="L5133" s="17">
        <f>VLOOKUP(A5133,'[2]2023'!$A$9:$I$7853,9,0)</f>
        <v>15876600</v>
      </c>
      <c r="M5133" s="18">
        <f>VLOOKUP(A5133,[3]data1683177749303!$A$2:$J$6448,10,0)</f>
        <v>14884552.630000001</v>
      </c>
    </row>
    <row r="5134" spans="1:13" ht="15.75" outlineLevel="1">
      <c r="A5134" s="10">
        <v>1815770119</v>
      </c>
      <c r="B5134" s="11">
        <v>119</v>
      </c>
      <c r="C5134" s="19">
        <v>815770</v>
      </c>
      <c r="D5134" s="13">
        <v>1</v>
      </c>
      <c r="E5134" s="136" t="s">
        <v>3154</v>
      </c>
      <c r="F5134" s="15" t="s">
        <v>21</v>
      </c>
      <c r="G5134" s="137" t="s">
        <v>3154</v>
      </c>
      <c r="H5134" s="13" t="s">
        <v>20</v>
      </c>
      <c r="I5134" s="16">
        <f t="shared" si="248"/>
        <v>4.8240355455250628E-2</v>
      </c>
      <c r="J5134" s="126" t="s">
        <v>3154</v>
      </c>
      <c r="K5134" s="17">
        <f>VLOOKUP(A5134,[4]גיליון1!$A$1574:$P$7681,10,0)</f>
        <v>1486300</v>
      </c>
      <c r="L5134" s="17">
        <f>VLOOKUP(A5134,'[2]2023'!$A$9:$I$7853,9,0)</f>
        <v>1417900</v>
      </c>
      <c r="M5134" s="18">
        <f>VLOOKUP(A5134,[3]data1683177749303!$A$2:$J$6448,10,0)</f>
        <v>1343535.46</v>
      </c>
    </row>
    <row r="5135" spans="1:13" ht="15.75" outlineLevel="1">
      <c r="A5135" s="10">
        <v>1815770122</v>
      </c>
      <c r="B5135" s="11">
        <v>122</v>
      </c>
      <c r="C5135" s="19">
        <v>815770</v>
      </c>
      <c r="D5135" s="13">
        <v>1</v>
      </c>
      <c r="E5135" s="136" t="s">
        <v>3154</v>
      </c>
      <c r="F5135" s="15" t="s">
        <v>22</v>
      </c>
      <c r="G5135" s="137" t="s">
        <v>3154</v>
      </c>
      <c r="H5135" s="13" t="s">
        <v>20</v>
      </c>
      <c r="I5135" s="16">
        <f t="shared" si="248"/>
        <v>0</v>
      </c>
      <c r="J5135" s="126" t="s">
        <v>3154</v>
      </c>
      <c r="K5135" s="17">
        <f>VLOOKUP(A5135,[4]גיליון1!$A$1574:$P$7681,10,0)</f>
        <v>189300</v>
      </c>
      <c r="L5135" s="17">
        <f>VLOOKUP(A5135,'[2]2023'!$A$9:$I$7853,9,0)</f>
        <v>189300</v>
      </c>
      <c r="M5135" s="18">
        <f>VLOOKUP(A5135,[3]data1683177749303!$A$2:$J$6448,10,0)</f>
        <v>161472.07</v>
      </c>
    </row>
    <row r="5136" spans="1:13" ht="15.75" outlineLevel="1">
      <c r="A5136" s="10">
        <v>1815770126</v>
      </c>
      <c r="B5136" s="11">
        <v>126</v>
      </c>
      <c r="C5136" s="19">
        <v>815770</v>
      </c>
      <c r="D5136" s="13">
        <v>1</v>
      </c>
      <c r="E5136" s="136" t="s">
        <v>3154</v>
      </c>
      <c r="F5136" s="15" t="s">
        <v>23</v>
      </c>
      <c r="G5136" s="137" t="s">
        <v>3154</v>
      </c>
      <c r="H5136" s="13" t="s">
        <v>20</v>
      </c>
      <c r="I5136" s="16">
        <f t="shared" si="248"/>
        <v>0</v>
      </c>
      <c r="J5136" s="126" t="s">
        <v>3154</v>
      </c>
      <c r="K5136" s="17">
        <f>VLOOKUP(A5136,[4]גיליון1!$A$1574:$P$7681,10,0)</f>
        <v>350000</v>
      </c>
      <c r="L5136" s="17">
        <f>VLOOKUP(A5136,'[2]2023'!$A$9:$I$7853,9,0)</f>
        <v>350000</v>
      </c>
      <c r="M5136" s="18">
        <f>VLOOKUP(A5136,[3]data1683177749303!$A$2:$J$6448,10,0)</f>
        <v>349313.96</v>
      </c>
    </row>
    <row r="5137" spans="1:13" ht="15.75" outlineLevel="1">
      <c r="A5137" s="10">
        <v>1815770130</v>
      </c>
      <c r="B5137" s="11">
        <v>130</v>
      </c>
      <c r="C5137" s="19">
        <v>815770</v>
      </c>
      <c r="D5137" s="13">
        <v>1</v>
      </c>
      <c r="E5137" s="136" t="s">
        <v>3154</v>
      </c>
      <c r="F5137" s="15" t="s">
        <v>24</v>
      </c>
      <c r="G5137" s="137" t="s">
        <v>3154</v>
      </c>
      <c r="H5137" s="13" t="s">
        <v>20</v>
      </c>
      <c r="I5137" s="16">
        <f t="shared" si="248"/>
        <v>0</v>
      </c>
      <c r="J5137" s="126" t="s">
        <v>3154</v>
      </c>
      <c r="K5137" s="17">
        <f>VLOOKUP(A5137,[4]גיליון1!$A$1574:$P$7681,10,0)</f>
        <v>9900</v>
      </c>
      <c r="L5137" s="17">
        <f>VLOOKUP(A5137,'[2]2023'!$A$9:$I$7853,9,0)</f>
        <v>9900</v>
      </c>
      <c r="M5137" s="18">
        <f>VLOOKUP(A5137,[3]data1683177749303!$A$2:$J$6448,10,0)</f>
        <v>4844.12</v>
      </c>
    </row>
    <row r="5138" spans="1:13" ht="15.75" outlineLevel="1">
      <c r="A5138" s="10">
        <v>1815770140</v>
      </c>
      <c r="B5138" s="11">
        <v>140</v>
      </c>
      <c r="C5138" s="19">
        <v>815770</v>
      </c>
      <c r="D5138" s="13">
        <v>1</v>
      </c>
      <c r="E5138" s="136" t="s">
        <v>3154</v>
      </c>
      <c r="F5138" s="15" t="s">
        <v>25</v>
      </c>
      <c r="G5138" s="137" t="s">
        <v>3154</v>
      </c>
      <c r="H5138" s="13" t="s">
        <v>20</v>
      </c>
      <c r="I5138" s="16">
        <f t="shared" si="248"/>
        <v>0.494413407821229</v>
      </c>
      <c r="J5138" s="126" t="s">
        <v>3154</v>
      </c>
      <c r="K5138" s="17">
        <f>VLOOKUP(A5138,[4]גיליון1!$A$1574:$P$7681,10,0)</f>
        <v>107000</v>
      </c>
      <c r="L5138" s="17">
        <f>VLOOKUP(A5138,'[2]2023'!$A$9:$I$7853,9,0)</f>
        <v>71600</v>
      </c>
      <c r="M5138" s="18">
        <f>VLOOKUP(A5138,[3]data1683177749303!$A$2:$J$6448,10,0)</f>
        <v>101987.6</v>
      </c>
    </row>
    <row r="5139" spans="1:13" ht="15.75" outlineLevel="1">
      <c r="A5139" s="10">
        <v>1815770181</v>
      </c>
      <c r="B5139" s="11">
        <v>181</v>
      </c>
      <c r="C5139" s="19">
        <v>815770</v>
      </c>
      <c r="D5139" s="13">
        <v>1</v>
      </c>
      <c r="E5139" s="136" t="s">
        <v>3154</v>
      </c>
      <c r="F5139" s="15" t="s">
        <v>2250</v>
      </c>
      <c r="G5139" s="137" t="s">
        <v>3154</v>
      </c>
      <c r="H5139" s="13" t="s">
        <v>20</v>
      </c>
      <c r="I5139" s="126" t="s">
        <v>3154</v>
      </c>
      <c r="J5139" s="126" t="s">
        <v>3154</v>
      </c>
      <c r="K5139" s="17">
        <f>VLOOKUP(A5139,[4]גיליון1!$A$1574:$P$7681,10,0)</f>
        <v>0</v>
      </c>
      <c r="L5139" s="17">
        <f>VLOOKUP(A5139,'[2]2023'!$A$9:$I$7853,9,0)</f>
        <v>0</v>
      </c>
      <c r="M5139" s="18">
        <f>VLOOKUP(A5139,[3]data1683177749303!$A$2:$J$6448,10,0)</f>
        <v>0</v>
      </c>
    </row>
    <row r="5140" spans="1:13" ht="15.75" outlineLevel="1">
      <c r="A5140" s="10">
        <v>1815770200</v>
      </c>
      <c r="B5140" s="11">
        <v>200</v>
      </c>
      <c r="C5140" s="19">
        <v>815770</v>
      </c>
      <c r="D5140" s="13">
        <v>1</v>
      </c>
      <c r="E5140" s="136" t="s">
        <v>3154</v>
      </c>
      <c r="F5140" s="15" t="s">
        <v>26</v>
      </c>
      <c r="G5140" s="137" t="s">
        <v>3154</v>
      </c>
      <c r="H5140" s="13" t="s">
        <v>11</v>
      </c>
      <c r="I5140" s="126" t="s">
        <v>3154</v>
      </c>
      <c r="J5140" s="126" t="s">
        <v>3154</v>
      </c>
      <c r="K5140" s="17">
        <f>VLOOKUP(A5140,[4]גיליון1!$A$1574:$P$7681,10,0)</f>
        <v>0</v>
      </c>
      <c r="L5140" s="17">
        <f>VLOOKUP(A5140,'[2]2023'!$A$9:$I$7853,9,0)</f>
        <v>0</v>
      </c>
      <c r="M5140" s="140" t="s">
        <v>3154</v>
      </c>
    </row>
    <row r="5141" spans="1:13" ht="15.75" outlineLevel="1">
      <c r="A5141" s="10">
        <v>1815770210</v>
      </c>
      <c r="B5141" s="11">
        <v>210</v>
      </c>
      <c r="C5141" s="19">
        <v>815770</v>
      </c>
      <c r="D5141" s="13">
        <v>1</v>
      </c>
      <c r="E5141" s="136" t="s">
        <v>3154</v>
      </c>
      <c r="F5141" s="15" t="s">
        <v>27</v>
      </c>
      <c r="G5141" s="137" t="s">
        <v>3154</v>
      </c>
      <c r="H5141" s="13" t="s">
        <v>20</v>
      </c>
      <c r="I5141" s="126" t="s">
        <v>3154</v>
      </c>
      <c r="J5141" s="126" t="s">
        <v>3154</v>
      </c>
      <c r="K5141" s="17">
        <f>VLOOKUP(A5141,[4]גיליון1!$A$1574:$P$7681,10,0)</f>
        <v>0</v>
      </c>
      <c r="L5141" s="17">
        <f>VLOOKUP(A5141,'[2]2023'!$A$9:$I$7853,9,0)</f>
        <v>0</v>
      </c>
      <c r="M5141" s="18">
        <f>VLOOKUP(A5141,[3]data1683177749303!$A$2:$J$6448,10,0)</f>
        <v>0</v>
      </c>
    </row>
    <row r="5142" spans="1:13" ht="15.75" outlineLevel="1">
      <c r="A5142" s="10">
        <v>1815770211</v>
      </c>
      <c r="B5142" s="11">
        <v>211</v>
      </c>
      <c r="C5142" s="19">
        <v>815770</v>
      </c>
      <c r="D5142" s="13">
        <v>1</v>
      </c>
      <c r="E5142" s="136" t="s">
        <v>3154</v>
      </c>
      <c r="F5142" s="15" t="s">
        <v>629</v>
      </c>
      <c r="G5142" s="137" t="s">
        <v>3154</v>
      </c>
      <c r="H5142" s="13" t="s">
        <v>20</v>
      </c>
      <c r="I5142" s="126" t="s">
        <v>3154</v>
      </c>
      <c r="J5142" s="126" t="s">
        <v>3154</v>
      </c>
      <c r="K5142" s="17">
        <f>VLOOKUP(A5142,[4]גיליון1!$A$1574:$P$7681,10,0)</f>
        <v>0</v>
      </c>
      <c r="L5142" s="17">
        <f>VLOOKUP(A5142,'[2]2023'!$A$9:$I$7853,9,0)</f>
        <v>0</v>
      </c>
      <c r="M5142" s="18">
        <f>VLOOKUP(A5142,[3]data1683177749303!$A$2:$J$6448,10,0)</f>
        <v>0</v>
      </c>
    </row>
    <row r="5143" spans="1:13" ht="15.75" outlineLevel="1">
      <c r="A5143" s="10">
        <v>1815770212</v>
      </c>
      <c r="B5143" s="11">
        <v>212</v>
      </c>
      <c r="C5143" s="19">
        <v>815770</v>
      </c>
      <c r="D5143" s="13">
        <v>1</v>
      </c>
      <c r="E5143" s="136" t="s">
        <v>3154</v>
      </c>
      <c r="F5143" s="15" t="s">
        <v>603</v>
      </c>
      <c r="G5143" s="137" t="s">
        <v>3154</v>
      </c>
      <c r="H5143" s="13" t="s">
        <v>20</v>
      </c>
      <c r="I5143" s="126" t="s">
        <v>3154</v>
      </c>
      <c r="J5143" s="126" t="s">
        <v>3154</v>
      </c>
      <c r="K5143" s="17">
        <f>VLOOKUP(A5143,[4]גיליון1!$A$1574:$P$7681,10,0)</f>
        <v>0</v>
      </c>
      <c r="L5143" s="17">
        <f>VLOOKUP(A5143,'[2]2023'!$A$9:$I$7853,9,0)</f>
        <v>0</v>
      </c>
      <c r="M5143" s="18">
        <f>VLOOKUP(A5143,[3]data1683177749303!$A$2:$J$6448,10,0)</f>
        <v>0</v>
      </c>
    </row>
    <row r="5144" spans="1:13" ht="15.75" outlineLevel="1">
      <c r="A5144" s="10">
        <v>1815770213</v>
      </c>
      <c r="B5144" s="11">
        <v>213</v>
      </c>
      <c r="C5144" s="19">
        <v>815770</v>
      </c>
      <c r="D5144" s="13">
        <v>1</v>
      </c>
      <c r="E5144" s="136" t="s">
        <v>3154</v>
      </c>
      <c r="F5144" s="15" t="s">
        <v>604</v>
      </c>
      <c r="G5144" s="137" t="s">
        <v>3154</v>
      </c>
      <c r="H5144" s="13" t="s">
        <v>20</v>
      </c>
      <c r="I5144" s="126" t="s">
        <v>3154</v>
      </c>
      <c r="J5144" s="126" t="s">
        <v>3154</v>
      </c>
      <c r="K5144" s="17">
        <f>VLOOKUP(A5144,[4]גיליון1!$A$1574:$P$7681,10,0)</f>
        <v>0</v>
      </c>
      <c r="L5144" s="17">
        <f>VLOOKUP(A5144,'[2]2023'!$A$9:$I$7853,9,0)</f>
        <v>0</v>
      </c>
      <c r="M5144" s="18">
        <f>VLOOKUP(A5144,[3]data1683177749303!$A$2:$J$6448,10,0)</f>
        <v>0</v>
      </c>
    </row>
    <row r="5145" spans="1:13" ht="15.75" outlineLevel="1">
      <c r="A5145" s="10">
        <v>1815770214</v>
      </c>
      <c r="B5145" s="11">
        <v>214</v>
      </c>
      <c r="C5145" s="19">
        <v>815770</v>
      </c>
      <c r="D5145" s="13">
        <v>1</v>
      </c>
      <c r="E5145" s="136" t="s">
        <v>3154</v>
      </c>
      <c r="F5145" s="15" t="s">
        <v>2251</v>
      </c>
      <c r="G5145" s="137" t="s">
        <v>3154</v>
      </c>
      <c r="H5145" s="13" t="s">
        <v>20</v>
      </c>
      <c r="I5145" s="126" t="s">
        <v>3154</v>
      </c>
      <c r="J5145" s="126" t="s">
        <v>3154</v>
      </c>
      <c r="K5145" s="17">
        <f>VLOOKUP(A5145,[4]גיליון1!$A$1574:$P$7681,10,0)</f>
        <v>0</v>
      </c>
      <c r="L5145" s="17">
        <f>VLOOKUP(A5145,'[2]2023'!$A$9:$I$7853,9,0)</f>
        <v>0</v>
      </c>
      <c r="M5145" s="18">
        <f>VLOOKUP(A5145,[3]data1683177749303!$A$2:$J$6448,10,0)</f>
        <v>0</v>
      </c>
    </row>
    <row r="5146" spans="1:13" ht="15.75" outlineLevel="1">
      <c r="A5146" s="10">
        <v>1815770215</v>
      </c>
      <c r="B5146" s="11">
        <v>215</v>
      </c>
      <c r="C5146" s="19">
        <v>815770</v>
      </c>
      <c r="D5146" s="13">
        <v>1</v>
      </c>
      <c r="E5146" s="136" t="s">
        <v>3154</v>
      </c>
      <c r="F5146" s="15" t="s">
        <v>503</v>
      </c>
      <c r="G5146" s="137" t="s">
        <v>3154</v>
      </c>
      <c r="H5146" s="13" t="s">
        <v>20</v>
      </c>
      <c r="I5146" s="126" t="s">
        <v>3154</v>
      </c>
      <c r="J5146" s="126" t="s">
        <v>3154</v>
      </c>
      <c r="K5146" s="17">
        <f>VLOOKUP(A5146,[4]גיליון1!$A$1574:$P$7681,10,0)</f>
        <v>0</v>
      </c>
      <c r="L5146" s="17">
        <f>VLOOKUP(A5146,'[2]2023'!$A$9:$I$7853,9,0)</f>
        <v>0</v>
      </c>
      <c r="M5146" s="18">
        <f>VLOOKUP(A5146,[3]data1683177749303!$A$2:$J$6448,10,0)</f>
        <v>0</v>
      </c>
    </row>
    <row r="5147" spans="1:13" ht="15.75" outlineLevel="1">
      <c r="A5147" s="10">
        <v>1815770250</v>
      </c>
      <c r="B5147" s="11">
        <v>250</v>
      </c>
      <c r="C5147" s="19">
        <v>815770</v>
      </c>
      <c r="D5147" s="13">
        <v>1</v>
      </c>
      <c r="E5147" s="136" t="s">
        <v>3154</v>
      </c>
      <c r="F5147" s="48" t="s">
        <v>2253</v>
      </c>
      <c r="G5147" s="165" t="s">
        <v>3154</v>
      </c>
      <c r="H5147" s="13" t="s">
        <v>20</v>
      </c>
      <c r="I5147" s="16">
        <f>K5147/L5147-1</f>
        <v>0.16369047619047628</v>
      </c>
      <c r="J5147" s="126" t="s">
        <v>3154</v>
      </c>
      <c r="K5147" s="17">
        <f>VLOOKUP(A5147,[4]גיליון1!$A$1574:$P$7681,10,0)</f>
        <v>78200</v>
      </c>
      <c r="L5147" s="17">
        <f>VLOOKUP(A5147,'[2]2023'!$A$9:$I$7853,9,0)</f>
        <v>67200</v>
      </c>
      <c r="M5147" s="18">
        <f>VLOOKUP(A5147,[3]data1683177749303!$A$2:$J$6448,10,0)</f>
        <v>26691.15</v>
      </c>
    </row>
    <row r="5148" spans="1:13" ht="15.75" outlineLevel="1">
      <c r="A5148" s="10">
        <v>1815770261</v>
      </c>
      <c r="B5148" s="11">
        <v>261</v>
      </c>
      <c r="C5148" s="19">
        <v>815770</v>
      </c>
      <c r="D5148" s="13">
        <v>1</v>
      </c>
      <c r="E5148" s="136" t="s">
        <v>3154</v>
      </c>
      <c r="F5148" s="15" t="s">
        <v>607</v>
      </c>
      <c r="G5148" s="137" t="s">
        <v>3154</v>
      </c>
      <c r="H5148" s="13" t="s">
        <v>20</v>
      </c>
      <c r="I5148" s="126" t="s">
        <v>3154</v>
      </c>
      <c r="J5148" s="126" t="s">
        <v>3154</v>
      </c>
      <c r="K5148" s="17">
        <f>VLOOKUP(A5148,[4]גיליון1!$A$1574:$P$7681,10,0)</f>
        <v>0</v>
      </c>
      <c r="L5148" s="17">
        <f>VLOOKUP(A5148,'[2]2023'!$A$9:$I$7853,9,0)</f>
        <v>0</v>
      </c>
      <c r="M5148" s="18">
        <f>VLOOKUP(A5148,[3]data1683177749303!$A$2:$J$6448,10,0)</f>
        <v>0</v>
      </c>
    </row>
    <row r="5149" spans="1:13" ht="15.75" outlineLevel="1">
      <c r="A5149" s="10">
        <v>1815770262</v>
      </c>
      <c r="B5149" s="11">
        <v>262</v>
      </c>
      <c r="C5149" s="19">
        <v>815770</v>
      </c>
      <c r="D5149" s="13">
        <v>1</v>
      </c>
      <c r="E5149" s="136" t="s">
        <v>3154</v>
      </c>
      <c r="F5149" s="15" t="s">
        <v>2264</v>
      </c>
      <c r="G5149" s="137" t="s">
        <v>3154</v>
      </c>
      <c r="H5149" s="13" t="s">
        <v>20</v>
      </c>
      <c r="I5149" s="126" t="s">
        <v>3154</v>
      </c>
      <c r="J5149" s="126" t="s">
        <v>3154</v>
      </c>
      <c r="K5149" s="17">
        <f>VLOOKUP(A5149,[4]גיליון1!$A$1574:$P$7681,10,0)</f>
        <v>0</v>
      </c>
      <c r="L5149" s="17">
        <f>VLOOKUP(A5149,'[2]2023'!$A$9:$I$7853,9,0)</f>
        <v>0</v>
      </c>
      <c r="M5149" s="18">
        <f>VLOOKUP(A5149,[3]data1683177749303!$A$2:$J$6448,10,0)</f>
        <v>0</v>
      </c>
    </row>
    <row r="5150" spans="1:13" ht="15.75" outlineLevel="1">
      <c r="A5150" s="10">
        <v>1815770263</v>
      </c>
      <c r="B5150" s="11">
        <v>263</v>
      </c>
      <c r="C5150" s="19">
        <v>815770</v>
      </c>
      <c r="D5150" s="13">
        <v>1</v>
      </c>
      <c r="E5150" s="136" t="s">
        <v>3154</v>
      </c>
      <c r="F5150" s="15" t="s">
        <v>116</v>
      </c>
      <c r="G5150" s="137" t="s">
        <v>3154</v>
      </c>
      <c r="H5150" s="13" t="s">
        <v>20</v>
      </c>
      <c r="I5150" s="126" t="s">
        <v>3154</v>
      </c>
      <c r="J5150" s="126" t="s">
        <v>3154</v>
      </c>
      <c r="K5150" s="17">
        <f>VLOOKUP(A5150,[4]גיליון1!$A$1574:$P$7681,10,0)</f>
        <v>0</v>
      </c>
      <c r="L5150" s="17">
        <f>VLOOKUP(A5150,'[2]2023'!$A$9:$I$7853,9,0)</f>
        <v>0</v>
      </c>
      <c r="M5150" s="18">
        <f>VLOOKUP(A5150,[3]data1683177749303!$A$2:$J$6448,10,0)</f>
        <v>0</v>
      </c>
    </row>
    <row r="5151" spans="1:13" ht="15.75" outlineLevel="1">
      <c r="A5151" s="10">
        <v>1815770264</v>
      </c>
      <c r="B5151" s="11">
        <v>264</v>
      </c>
      <c r="C5151" s="19">
        <v>815770</v>
      </c>
      <c r="D5151" s="13">
        <v>1</v>
      </c>
      <c r="E5151" s="136" t="s">
        <v>3154</v>
      </c>
      <c r="F5151" s="15" t="s">
        <v>2276</v>
      </c>
      <c r="G5151" s="137" t="s">
        <v>3154</v>
      </c>
      <c r="H5151" s="13" t="s">
        <v>20</v>
      </c>
      <c r="I5151" s="126" t="s">
        <v>3154</v>
      </c>
      <c r="J5151" s="126" t="s">
        <v>3154</v>
      </c>
      <c r="K5151" s="17">
        <f>VLOOKUP(A5151,[4]גיליון1!$A$1574:$P$7681,10,0)</f>
        <v>0</v>
      </c>
      <c r="L5151" s="17">
        <f>VLOOKUP(A5151,'[2]2023'!$A$9:$I$7853,9,0)</f>
        <v>0</v>
      </c>
      <c r="M5151" s="18">
        <f>VLOOKUP(A5151,[3]data1683177749303!$A$2:$J$6448,10,0)</f>
        <v>0</v>
      </c>
    </row>
    <row r="5152" spans="1:13" ht="15.75" outlineLevel="1">
      <c r="A5152" s="10">
        <v>1815770320</v>
      </c>
      <c r="B5152" s="11">
        <v>320</v>
      </c>
      <c r="C5152" s="19">
        <v>815770</v>
      </c>
      <c r="D5152" s="13">
        <v>1</v>
      </c>
      <c r="E5152" s="136" t="s">
        <v>3154</v>
      </c>
      <c r="F5152" s="15" t="s">
        <v>2282</v>
      </c>
      <c r="G5152" s="137" t="s">
        <v>3154</v>
      </c>
      <c r="H5152" s="13" t="s">
        <v>20</v>
      </c>
      <c r="I5152" s="126" t="s">
        <v>3154</v>
      </c>
      <c r="J5152" s="126" t="s">
        <v>3154</v>
      </c>
      <c r="K5152" s="17">
        <f>VLOOKUP(A5152,[4]גיליון1!$A$1574:$P$7681,10,0)</f>
        <v>0</v>
      </c>
      <c r="L5152" s="17">
        <f>VLOOKUP(A5152,'[2]2023'!$A$9:$I$7853,9,0)</f>
        <v>0</v>
      </c>
      <c r="M5152" s="140" t="s">
        <v>3154</v>
      </c>
    </row>
    <row r="5153" spans="1:13" ht="15.75" outlineLevel="1">
      <c r="A5153" s="10">
        <v>1815770400</v>
      </c>
      <c r="B5153" s="11">
        <v>400</v>
      </c>
      <c r="C5153" s="19">
        <v>815770</v>
      </c>
      <c r="D5153" s="13">
        <v>1</v>
      </c>
      <c r="E5153" s="136" t="s">
        <v>3154</v>
      </c>
      <c r="F5153" s="15" t="s">
        <v>29</v>
      </c>
      <c r="G5153" s="137" t="s">
        <v>3154</v>
      </c>
      <c r="H5153" s="13" t="s">
        <v>11</v>
      </c>
      <c r="I5153" s="126" t="s">
        <v>3154</v>
      </c>
      <c r="J5153" s="126" t="s">
        <v>3154</v>
      </c>
      <c r="K5153" s="17">
        <f>VLOOKUP(A5153,[4]גיליון1!$A$1574:$P$7681,10,0)</f>
        <v>0</v>
      </c>
      <c r="L5153" s="17">
        <f>VLOOKUP(A5153,'[2]2023'!$A$9:$I$7853,9,0)</f>
        <v>0</v>
      </c>
      <c r="M5153" s="140" t="s">
        <v>3154</v>
      </c>
    </row>
    <row r="5154" spans="1:13" ht="15.75" outlineLevel="1">
      <c r="A5154" s="10">
        <v>1815770411</v>
      </c>
      <c r="B5154" s="11">
        <v>411</v>
      </c>
      <c r="C5154" s="19">
        <v>815770</v>
      </c>
      <c r="D5154" s="13">
        <v>1</v>
      </c>
      <c r="E5154" s="136" t="s">
        <v>3154</v>
      </c>
      <c r="F5154" s="15" t="s">
        <v>2083</v>
      </c>
      <c r="G5154" s="137" t="s">
        <v>3154</v>
      </c>
      <c r="H5154" s="13" t="s">
        <v>34</v>
      </c>
      <c r="I5154" s="126" t="s">
        <v>3154</v>
      </c>
      <c r="J5154" s="126" t="s">
        <v>3154</v>
      </c>
      <c r="K5154" s="17">
        <f>VLOOKUP(A5154,[4]גיליון1!$A$1574:$P$7681,10,0)</f>
        <v>0</v>
      </c>
      <c r="L5154" s="17">
        <f>VLOOKUP(A5154,'[2]2023'!$A$9:$I$7853,9,0)</f>
        <v>0</v>
      </c>
      <c r="M5154" s="18">
        <f>VLOOKUP(A5154,[3]data1683177749303!$A$2:$J$6448,10,0)</f>
        <v>0</v>
      </c>
    </row>
    <row r="5155" spans="1:13" ht="15.75" outlineLevel="1">
      <c r="A5155" s="10">
        <v>1815770413</v>
      </c>
      <c r="B5155" s="11">
        <v>413</v>
      </c>
      <c r="C5155" s="19">
        <v>815770</v>
      </c>
      <c r="D5155" s="13">
        <v>1</v>
      </c>
      <c r="E5155" s="136" t="s">
        <v>3154</v>
      </c>
      <c r="F5155" s="15" t="s">
        <v>843</v>
      </c>
      <c r="G5155" s="137" t="s">
        <v>3154</v>
      </c>
      <c r="H5155" s="13" t="s">
        <v>31</v>
      </c>
      <c r="I5155" s="16">
        <f>K5155/L5155-1</f>
        <v>0</v>
      </c>
      <c r="J5155" s="126" t="s">
        <v>3154</v>
      </c>
      <c r="K5155" s="17">
        <f>VLOOKUP(A5155,[4]גיליון1!$A$1574:$P$7681,10,0)</f>
        <v>210000</v>
      </c>
      <c r="L5155" s="17">
        <f>VLOOKUP(A5155,'[2]2023'!$A$9:$I$7853,9,0)</f>
        <v>210000</v>
      </c>
      <c r="M5155" s="18">
        <f>VLOOKUP(A5155,[3]data1683177749303!$A$2:$J$6448,10,0)</f>
        <v>0</v>
      </c>
    </row>
    <row r="5156" spans="1:13" ht="15.75" outlineLevel="1">
      <c r="A5156" s="10">
        <v>1815770420</v>
      </c>
      <c r="B5156" s="11">
        <v>420</v>
      </c>
      <c r="C5156" s="19">
        <v>815770</v>
      </c>
      <c r="D5156" s="13">
        <v>1</v>
      </c>
      <c r="E5156" s="136" t="s">
        <v>3154</v>
      </c>
      <c r="F5156" s="15" t="s">
        <v>33</v>
      </c>
      <c r="G5156" s="137" t="s">
        <v>3154</v>
      </c>
      <c r="H5156" s="13" t="s">
        <v>34</v>
      </c>
      <c r="I5156" s="16">
        <f>K5156/L5156-1</f>
        <v>0</v>
      </c>
      <c r="J5156" s="126" t="s">
        <v>3154</v>
      </c>
      <c r="K5156" s="17">
        <f>VLOOKUP(A5156,[4]גיליון1!$A$1574:$P$7681,10,0)</f>
        <v>9000</v>
      </c>
      <c r="L5156" s="17">
        <f>VLOOKUP(A5156,'[2]2023'!$A$9:$I$7853,9,0)</f>
        <v>9000</v>
      </c>
      <c r="M5156" s="18">
        <f>VLOOKUP(A5156,[3]data1683177749303!$A$2:$J$6448,10,0)</f>
        <v>6964.78</v>
      </c>
    </row>
    <row r="5157" spans="1:13" ht="15.75" outlineLevel="1">
      <c r="A5157" s="10">
        <v>1815770423</v>
      </c>
      <c r="B5157" s="11">
        <v>423</v>
      </c>
      <c r="C5157" s="19">
        <v>815770</v>
      </c>
      <c r="D5157" s="13">
        <v>1</v>
      </c>
      <c r="E5157" s="136" t="s">
        <v>3154</v>
      </c>
      <c r="F5157" s="15" t="s">
        <v>35</v>
      </c>
      <c r="G5157" s="137" t="s">
        <v>3154</v>
      </c>
      <c r="H5157" s="13" t="s">
        <v>31</v>
      </c>
      <c r="I5157" s="16">
        <f>K5157/L5157-1</f>
        <v>-8.0357142857142905E-2</v>
      </c>
      <c r="J5157" s="126" t="s">
        <v>3154</v>
      </c>
      <c r="K5157" s="17">
        <v>41200</v>
      </c>
      <c r="L5157" s="17">
        <f>VLOOKUP(A5157,'[2]2023'!$A$9:$I$7853,9,0)</f>
        <v>44800</v>
      </c>
      <c r="M5157" s="18">
        <f>VLOOKUP(A5157,[3]data1683177749303!$A$2:$J$6448,10,0)</f>
        <v>42800</v>
      </c>
    </row>
    <row r="5158" spans="1:13" ht="15.75" outlineLevel="1">
      <c r="A5158" s="10">
        <v>1815770431</v>
      </c>
      <c r="B5158" s="11">
        <v>431</v>
      </c>
      <c r="C5158" s="19">
        <v>815770</v>
      </c>
      <c r="D5158" s="13">
        <v>1</v>
      </c>
      <c r="E5158" s="136" t="s">
        <v>3154</v>
      </c>
      <c r="F5158" s="15" t="s">
        <v>36</v>
      </c>
      <c r="G5158" s="137" t="s">
        <v>3154</v>
      </c>
      <c r="H5158" s="13" t="s">
        <v>31</v>
      </c>
      <c r="I5158" s="16">
        <f>K5158/L5158-1</f>
        <v>7.6293263863044247E-2</v>
      </c>
      <c r="J5158" s="126" t="s">
        <v>3154</v>
      </c>
      <c r="K5158" s="17">
        <f>VLOOKUP(A5158,[4]גיליון1!$A$1574:$P$7681,10,0)</f>
        <v>289200</v>
      </c>
      <c r="L5158" s="17">
        <f>VLOOKUP(A5158,'[2]2023'!$A$9:$I$7853,9,0)</f>
        <v>268700</v>
      </c>
      <c r="M5158" s="18">
        <f>VLOOKUP(A5158,[3]data1683177749303!$A$2:$J$6448,10,0)</f>
        <v>269343</v>
      </c>
    </row>
    <row r="5159" spans="1:13" ht="15.75" outlineLevel="1">
      <c r="A5159" s="10">
        <v>1815770432</v>
      </c>
      <c r="B5159" s="11">
        <v>432</v>
      </c>
      <c r="C5159" s="19">
        <v>815770</v>
      </c>
      <c r="D5159" s="13">
        <v>1</v>
      </c>
      <c r="E5159" s="136" t="s">
        <v>3154</v>
      </c>
      <c r="F5159" s="15" t="s">
        <v>37</v>
      </c>
      <c r="G5159" s="137" t="s">
        <v>3154</v>
      </c>
      <c r="H5159" s="13" t="s">
        <v>31</v>
      </c>
      <c r="I5159" s="16">
        <f>K5159/L5159-1</f>
        <v>7.5549450549450503E-2</v>
      </c>
      <c r="J5159" s="126" t="s">
        <v>3154</v>
      </c>
      <c r="K5159" s="17">
        <f>VLOOKUP(A5159,[4]גיליון1!$A$1574:$P$7681,10,0)</f>
        <v>78300</v>
      </c>
      <c r="L5159" s="17">
        <f>VLOOKUP(A5159,'[2]2023'!$A$9:$I$7853,9,0)</f>
        <v>72800</v>
      </c>
      <c r="M5159" s="18">
        <f>VLOOKUP(A5159,[3]data1683177749303!$A$2:$J$6448,10,0)</f>
        <v>72906</v>
      </c>
    </row>
    <row r="5160" spans="1:13" ht="15.75" outlineLevel="1">
      <c r="A5160" s="10">
        <v>1815770433</v>
      </c>
      <c r="B5160" s="11">
        <v>433</v>
      </c>
      <c r="C5160" s="19">
        <v>815770</v>
      </c>
      <c r="D5160" s="13">
        <v>1</v>
      </c>
      <c r="E5160" s="136" t="s">
        <v>3154</v>
      </c>
      <c r="F5160" s="15" t="s">
        <v>38</v>
      </c>
      <c r="G5160" s="137" t="s">
        <v>3154</v>
      </c>
      <c r="H5160" s="13" t="s">
        <v>34</v>
      </c>
      <c r="I5160" s="126" t="s">
        <v>3154</v>
      </c>
      <c r="J5160" s="126" t="s">
        <v>3154</v>
      </c>
      <c r="K5160" s="17">
        <f>VLOOKUP(A5160,[4]גיליון1!$A$1574:$P$7681,10,0)</f>
        <v>0</v>
      </c>
      <c r="L5160" s="17">
        <f>VLOOKUP(A5160,'[2]2023'!$A$9:$I$7853,9,0)</f>
        <v>0</v>
      </c>
      <c r="M5160" s="18">
        <f>VLOOKUP(A5160,[3]data1683177749303!$A$2:$J$6448,10,0)</f>
        <v>0</v>
      </c>
    </row>
    <row r="5161" spans="1:13" ht="15.75" outlineLevel="1">
      <c r="A5161" s="10">
        <v>1815770434</v>
      </c>
      <c r="B5161" s="11">
        <v>434</v>
      </c>
      <c r="C5161" s="19">
        <v>815770</v>
      </c>
      <c r="D5161" s="13">
        <v>1</v>
      </c>
      <c r="E5161" s="136" t="s">
        <v>3154</v>
      </c>
      <c r="F5161" s="15" t="s">
        <v>39</v>
      </c>
      <c r="G5161" s="137" t="s">
        <v>3154</v>
      </c>
      <c r="H5161" s="13" t="s">
        <v>34</v>
      </c>
      <c r="I5161" s="126" t="s">
        <v>3154</v>
      </c>
      <c r="J5161" s="126" t="s">
        <v>3154</v>
      </c>
      <c r="K5161" s="17">
        <f>VLOOKUP(A5161,[4]גיליון1!$A$1574:$P$7681,10,0)</f>
        <v>0</v>
      </c>
      <c r="L5161" s="17">
        <f>VLOOKUP(A5161,'[2]2023'!$A$9:$I$7853,9,0)</f>
        <v>0</v>
      </c>
      <c r="M5161" s="18">
        <f>VLOOKUP(A5161,[3]data1683177749303!$A$2:$J$6448,10,0)</f>
        <v>0</v>
      </c>
    </row>
    <row r="5162" spans="1:13" ht="15.75" outlineLevel="1">
      <c r="A5162" s="10">
        <v>1815770435</v>
      </c>
      <c r="B5162" s="11">
        <v>435</v>
      </c>
      <c r="C5162" s="19">
        <v>815770</v>
      </c>
      <c r="D5162" s="13">
        <v>1</v>
      </c>
      <c r="E5162" s="136" t="s">
        <v>3154</v>
      </c>
      <c r="F5162" s="15" t="s">
        <v>1897</v>
      </c>
      <c r="G5162" s="137" t="s">
        <v>3154</v>
      </c>
      <c r="H5162" s="13" t="s">
        <v>34</v>
      </c>
      <c r="I5162" s="126" t="s">
        <v>3154</v>
      </c>
      <c r="J5162" s="126" t="s">
        <v>3154</v>
      </c>
      <c r="K5162" s="17">
        <f>VLOOKUP(A5162,[4]גיליון1!$A$1574:$P$7681,10,0)</f>
        <v>0</v>
      </c>
      <c r="L5162" s="17">
        <f>VLOOKUP(A5162,'[2]2023'!$A$9:$I$7853,9,0)</f>
        <v>0</v>
      </c>
      <c r="M5162" s="18">
        <f>VLOOKUP(A5162,[3]data1683177749303!$A$2:$J$6448,10,0)</f>
        <v>0</v>
      </c>
    </row>
    <row r="5163" spans="1:13" ht="15.75" outlineLevel="1">
      <c r="A5163" s="10">
        <v>1815770437</v>
      </c>
      <c r="B5163" s="11">
        <v>437</v>
      </c>
      <c r="C5163" s="19">
        <v>815770</v>
      </c>
      <c r="D5163" s="13">
        <v>1</v>
      </c>
      <c r="E5163" s="136" t="s">
        <v>3154</v>
      </c>
      <c r="F5163" s="15" t="s">
        <v>42</v>
      </c>
      <c r="G5163" s="137" t="s">
        <v>3154</v>
      </c>
      <c r="H5163" s="13" t="s">
        <v>31</v>
      </c>
      <c r="I5163" s="16">
        <f>K5163/L5163-1</f>
        <v>-0.1071428571428571</v>
      </c>
      <c r="J5163" s="126" t="s">
        <v>3154</v>
      </c>
      <c r="K5163" s="17">
        <v>5000</v>
      </c>
      <c r="L5163" s="17">
        <f>VLOOKUP(A5163,'[2]2023'!$A$9:$I$7853,9,0)</f>
        <v>5600</v>
      </c>
      <c r="M5163" s="18">
        <f>VLOOKUP(A5163,[3]data1683177749303!$A$2:$J$6448,10,0)</f>
        <v>4885.92</v>
      </c>
    </row>
    <row r="5164" spans="1:13" ht="15.75" outlineLevel="1">
      <c r="A5164" s="10">
        <v>1815770441</v>
      </c>
      <c r="B5164" s="11">
        <v>441</v>
      </c>
      <c r="C5164" s="19">
        <v>815770</v>
      </c>
      <c r="D5164" s="13">
        <v>1</v>
      </c>
      <c r="E5164" s="136" t="s">
        <v>3154</v>
      </c>
      <c r="F5164" s="15" t="s">
        <v>45</v>
      </c>
      <c r="G5164" s="137" t="s">
        <v>3154</v>
      </c>
      <c r="H5164" s="13" t="s">
        <v>31</v>
      </c>
      <c r="I5164" s="126" t="s">
        <v>3154</v>
      </c>
      <c r="J5164" s="126" t="s">
        <v>3154</v>
      </c>
      <c r="K5164" s="17">
        <f>VLOOKUP(A5164,[4]גיליון1!$A$1574:$P$7681,10,0)</f>
        <v>0</v>
      </c>
      <c r="L5164" s="17">
        <f>VLOOKUP(A5164,'[2]2023'!$A$9:$I$7853,9,0)</f>
        <v>0</v>
      </c>
      <c r="M5164" s="18">
        <f>VLOOKUP(A5164,[3]data1683177749303!$A$2:$J$6448,10,0)</f>
        <v>0</v>
      </c>
    </row>
    <row r="5165" spans="1:13" ht="15.75" outlineLevel="1">
      <c r="A5165" s="10">
        <v>1815770450</v>
      </c>
      <c r="B5165" s="11">
        <v>450</v>
      </c>
      <c r="C5165" s="19">
        <v>815770</v>
      </c>
      <c r="D5165" s="13">
        <v>1</v>
      </c>
      <c r="E5165" s="136" t="s">
        <v>3154</v>
      </c>
      <c r="F5165" s="15" t="s">
        <v>1483</v>
      </c>
      <c r="G5165" s="137" t="s">
        <v>3154</v>
      </c>
      <c r="H5165" s="13" t="s">
        <v>34</v>
      </c>
      <c r="I5165" s="16">
        <f>K5165/L5165-1</f>
        <v>-3.3742331288343586E-2</v>
      </c>
      <c r="J5165" s="126" t="s">
        <v>3154</v>
      </c>
      <c r="K5165" s="17">
        <f>VLOOKUP(A5165,[4]גיליון1!$A$1574:$P$7681,10,0)</f>
        <v>31500</v>
      </c>
      <c r="L5165" s="17">
        <f>VLOOKUP(A5165,'[2]2023'!$A$9:$I$7853,9,0)</f>
        <v>32600</v>
      </c>
      <c r="M5165" s="18">
        <f>VLOOKUP(A5165,[3]data1683177749303!$A$2:$J$6448,10,0)</f>
        <v>32604</v>
      </c>
    </row>
    <row r="5166" spans="1:13" ht="15.75" outlineLevel="1">
      <c r="A5166" s="10">
        <v>1815770470</v>
      </c>
      <c r="B5166" s="11">
        <v>470</v>
      </c>
      <c r="C5166" s="19">
        <v>815770</v>
      </c>
      <c r="D5166" s="13">
        <v>1</v>
      </c>
      <c r="E5166" s="136" t="s">
        <v>3154</v>
      </c>
      <c r="F5166" s="15" t="s">
        <v>48</v>
      </c>
      <c r="G5166" s="137" t="s">
        <v>3154</v>
      </c>
      <c r="H5166" s="13" t="s">
        <v>34</v>
      </c>
      <c r="I5166" s="126" t="s">
        <v>3154</v>
      </c>
      <c r="J5166" s="126" t="s">
        <v>3154</v>
      </c>
      <c r="K5166" s="17">
        <f>VLOOKUP(A5166,[4]גיליון1!$A$1574:$P$7681,10,0)</f>
        <v>0</v>
      </c>
      <c r="L5166" s="17">
        <f>VLOOKUP(A5166,'[2]2023'!$A$9:$I$7853,9,0)</f>
        <v>0</v>
      </c>
      <c r="M5166" s="18">
        <f>VLOOKUP(A5166,[3]data1683177749303!$A$2:$J$6448,10,0)</f>
        <v>0</v>
      </c>
    </row>
    <row r="5167" spans="1:13" ht="15.75" outlineLevel="1">
      <c r="A5167" s="10">
        <v>1815770471</v>
      </c>
      <c r="B5167" s="11">
        <v>471</v>
      </c>
      <c r="C5167" s="19">
        <v>815770</v>
      </c>
      <c r="D5167" s="13">
        <v>1</v>
      </c>
      <c r="E5167" s="136" t="s">
        <v>3154</v>
      </c>
      <c r="F5167" s="15" t="s">
        <v>87</v>
      </c>
      <c r="G5167" s="137" t="s">
        <v>3154</v>
      </c>
      <c r="H5167" s="13" t="s">
        <v>34</v>
      </c>
      <c r="I5167" s="126" t="s">
        <v>3154</v>
      </c>
      <c r="J5167" s="126" t="s">
        <v>3154</v>
      </c>
      <c r="K5167" s="17">
        <f>VLOOKUP(A5167,[4]גיליון1!$A$1574:$P$7681,10,0)</f>
        <v>0</v>
      </c>
      <c r="L5167" s="17">
        <f>VLOOKUP(A5167,'[2]2023'!$A$9:$I$7853,9,0)</f>
        <v>0</v>
      </c>
      <c r="M5167" s="18">
        <f>VLOOKUP(A5167,[3]data1683177749303!$A$2:$J$6448,10,0)</f>
        <v>0</v>
      </c>
    </row>
    <row r="5168" spans="1:13" ht="15.75" outlineLevel="1">
      <c r="A5168" s="10">
        <v>1815770500</v>
      </c>
      <c r="B5168" s="11">
        <v>500</v>
      </c>
      <c r="C5168" s="19">
        <v>815770</v>
      </c>
      <c r="D5168" s="13">
        <v>1</v>
      </c>
      <c r="E5168" s="136" t="s">
        <v>3154</v>
      </c>
      <c r="F5168" s="15" t="s">
        <v>51</v>
      </c>
      <c r="G5168" s="137" t="s">
        <v>3154</v>
      </c>
      <c r="H5168" s="13" t="s">
        <v>11</v>
      </c>
      <c r="I5168" s="126" t="s">
        <v>3154</v>
      </c>
      <c r="J5168" s="126" t="s">
        <v>3154</v>
      </c>
      <c r="K5168" s="17">
        <f>VLOOKUP(A5168,[4]גיליון1!$A$1574:$P$7681,10,0)</f>
        <v>0</v>
      </c>
      <c r="L5168" s="17">
        <f>VLOOKUP(A5168,'[2]2023'!$A$9:$I$7853,9,0)</f>
        <v>0</v>
      </c>
      <c r="M5168" s="140" t="s">
        <v>3154</v>
      </c>
    </row>
    <row r="5169" spans="1:13" ht="15.75" outlineLevel="1">
      <c r="A5169" s="10">
        <v>1815770511</v>
      </c>
      <c r="B5169" s="11">
        <v>511</v>
      </c>
      <c r="C5169" s="19">
        <v>815770</v>
      </c>
      <c r="D5169" s="13">
        <v>1</v>
      </c>
      <c r="E5169" s="136" t="s">
        <v>3154</v>
      </c>
      <c r="F5169" s="15" t="s">
        <v>88</v>
      </c>
      <c r="G5169" s="137" t="s">
        <v>3154</v>
      </c>
      <c r="H5169" s="13" t="s">
        <v>34</v>
      </c>
      <c r="I5169" s="16">
        <f>K5169/L5169-1</f>
        <v>-9.9999999999999978E-2</v>
      </c>
      <c r="J5169" s="126" t="s">
        <v>3154</v>
      </c>
      <c r="K5169" s="17">
        <f>VLOOKUP(A5169,[4]גיליון1!$A$1574:$P$7681,10,0)</f>
        <v>12600</v>
      </c>
      <c r="L5169" s="17">
        <f>VLOOKUP(A5169,'[2]2023'!$A$9:$I$7853,9,0)</f>
        <v>14000</v>
      </c>
      <c r="M5169" s="18">
        <f>VLOOKUP(A5169,[3]data1683177749303!$A$2:$J$6448,10,0)</f>
        <v>12155.45</v>
      </c>
    </row>
    <row r="5170" spans="1:13" ht="15.75" outlineLevel="1">
      <c r="A5170" s="10">
        <v>1815770512</v>
      </c>
      <c r="B5170" s="11">
        <v>512</v>
      </c>
      <c r="C5170" s="19">
        <v>815770</v>
      </c>
      <c r="D5170" s="13">
        <v>1</v>
      </c>
      <c r="E5170" s="136" t="s">
        <v>3154</v>
      </c>
      <c r="F5170" s="15" t="s">
        <v>89</v>
      </c>
      <c r="G5170" s="137" t="s">
        <v>3154</v>
      </c>
      <c r="H5170" s="13" t="s">
        <v>34</v>
      </c>
      <c r="I5170" s="126" t="s">
        <v>3154</v>
      </c>
      <c r="J5170" s="126" t="s">
        <v>3154</v>
      </c>
      <c r="K5170" s="17">
        <f>VLOOKUP(A5170,[4]גיליון1!$A$1574:$P$7681,10,0)</f>
        <v>0</v>
      </c>
      <c r="L5170" s="17">
        <f>VLOOKUP(A5170,'[2]2023'!$A$9:$I$7853,9,0)</f>
        <v>0</v>
      </c>
      <c r="M5170" s="18">
        <f>VLOOKUP(A5170,[3]data1683177749303!$A$2:$J$6448,10,0)</f>
        <v>0</v>
      </c>
    </row>
    <row r="5171" spans="1:13" ht="15.75" outlineLevel="1">
      <c r="A5171" s="10">
        <v>1815770517</v>
      </c>
      <c r="B5171" s="11">
        <v>517</v>
      </c>
      <c r="C5171" s="19">
        <v>815770</v>
      </c>
      <c r="D5171" s="13">
        <v>1</v>
      </c>
      <c r="E5171" s="136" t="s">
        <v>3154</v>
      </c>
      <c r="F5171" s="15" t="s">
        <v>2089</v>
      </c>
      <c r="G5171" s="137" t="s">
        <v>3154</v>
      </c>
      <c r="H5171" s="13" t="s">
        <v>34</v>
      </c>
      <c r="I5171" s="126" t="s">
        <v>3154</v>
      </c>
      <c r="J5171" s="126" t="s">
        <v>3154</v>
      </c>
      <c r="K5171" s="17">
        <f>VLOOKUP(A5171,[4]גיליון1!$A$1574:$P$7681,10,0)</f>
        <v>0</v>
      </c>
      <c r="L5171" s="17">
        <f>VLOOKUP(A5171,'[2]2023'!$A$9:$I$7853,9,0)</f>
        <v>0</v>
      </c>
      <c r="M5171" s="18">
        <f>VLOOKUP(A5171,[3]data1683177749303!$A$2:$J$6448,10,0)</f>
        <v>0</v>
      </c>
    </row>
    <row r="5172" spans="1:13" ht="15.75" outlineLevel="1">
      <c r="A5172" s="10">
        <v>1815770522</v>
      </c>
      <c r="B5172" s="11">
        <v>522</v>
      </c>
      <c r="C5172" s="19">
        <v>815770</v>
      </c>
      <c r="D5172" s="13">
        <v>1</v>
      </c>
      <c r="E5172" s="136" t="s">
        <v>3154</v>
      </c>
      <c r="F5172" s="15" t="s">
        <v>755</v>
      </c>
      <c r="G5172" s="137" t="s">
        <v>3154</v>
      </c>
      <c r="H5172" s="13" t="s">
        <v>34</v>
      </c>
      <c r="I5172" s="126" t="s">
        <v>3154</v>
      </c>
      <c r="J5172" s="126" t="s">
        <v>3154</v>
      </c>
      <c r="K5172" s="17">
        <f>VLOOKUP(A5172,[4]גיליון1!$A$1574:$P$7681,10,0)</f>
        <v>0</v>
      </c>
      <c r="L5172" s="17">
        <f>VLOOKUP(A5172,'[2]2023'!$A$9:$I$7853,9,0)</f>
        <v>0</v>
      </c>
      <c r="M5172" s="18">
        <f>VLOOKUP(A5172,[3]data1683177749303!$A$2:$J$6448,10,0)</f>
        <v>0</v>
      </c>
    </row>
    <row r="5173" spans="1:13" ht="15.75" outlineLevel="1">
      <c r="A5173" s="10">
        <v>1815770530</v>
      </c>
      <c r="B5173" s="11">
        <v>530</v>
      </c>
      <c r="C5173" s="19">
        <v>815770</v>
      </c>
      <c r="D5173" s="13">
        <v>1</v>
      </c>
      <c r="E5173" s="136" t="s">
        <v>3154</v>
      </c>
      <c r="F5173" s="15" t="s">
        <v>1591</v>
      </c>
      <c r="G5173" s="137" t="s">
        <v>3154</v>
      </c>
      <c r="H5173" s="13" t="s">
        <v>31</v>
      </c>
      <c r="I5173" s="126" t="s">
        <v>3154</v>
      </c>
      <c r="J5173" s="126" t="s">
        <v>3154</v>
      </c>
      <c r="K5173" s="17">
        <f>VLOOKUP(A5173,[4]גיליון1!$A$1574:$P$7681,10,0)</f>
        <v>0</v>
      </c>
      <c r="L5173" s="17">
        <f>VLOOKUP(A5173,'[2]2023'!$A$9:$I$7853,9,0)</f>
        <v>0</v>
      </c>
      <c r="M5173" s="18">
        <f>VLOOKUP(A5173,[3]data1683177749303!$A$2:$J$6448,10,0)</f>
        <v>0</v>
      </c>
    </row>
    <row r="5174" spans="1:13" ht="15.75" outlineLevel="1">
      <c r="A5174" s="10">
        <v>1815770540</v>
      </c>
      <c r="B5174" s="11">
        <v>540</v>
      </c>
      <c r="C5174" s="19">
        <v>815770</v>
      </c>
      <c r="D5174" s="13">
        <v>1</v>
      </c>
      <c r="E5174" s="136" t="s">
        <v>3154</v>
      </c>
      <c r="F5174" s="15" t="s">
        <v>53</v>
      </c>
      <c r="G5174" s="137" t="s">
        <v>3154</v>
      </c>
      <c r="H5174" s="13" t="s">
        <v>34</v>
      </c>
      <c r="I5174" s="126" t="s">
        <v>3154</v>
      </c>
      <c r="J5174" s="126" t="s">
        <v>3154</v>
      </c>
      <c r="K5174" s="17">
        <f>VLOOKUP(A5174,[4]גיליון1!$A$1574:$P$7681,10,0)</f>
        <v>0</v>
      </c>
      <c r="L5174" s="17">
        <f>VLOOKUP(A5174,'[2]2023'!$A$9:$I$7853,9,0)</f>
        <v>0</v>
      </c>
      <c r="M5174" s="18">
        <f>VLOOKUP(A5174,[3]data1683177749303!$A$2:$J$6448,10,0)</f>
        <v>0</v>
      </c>
    </row>
    <row r="5175" spans="1:13" ht="15.75" outlineLevel="1">
      <c r="A5175" s="10">
        <v>1815770544</v>
      </c>
      <c r="B5175" s="11">
        <v>544</v>
      </c>
      <c r="C5175" s="19">
        <v>815770</v>
      </c>
      <c r="D5175" s="13">
        <v>1</v>
      </c>
      <c r="E5175" s="136" t="s">
        <v>3154</v>
      </c>
      <c r="F5175" s="15" t="s">
        <v>56</v>
      </c>
      <c r="G5175" s="137" t="s">
        <v>3154</v>
      </c>
      <c r="H5175" s="13" t="s">
        <v>31</v>
      </c>
      <c r="I5175" s="126" t="s">
        <v>3154</v>
      </c>
      <c r="J5175" s="126" t="s">
        <v>3154</v>
      </c>
      <c r="K5175" s="17">
        <f>VLOOKUP(A5175,[4]גיליון1!$A$1574:$P$7681,10,0)</f>
        <v>0</v>
      </c>
      <c r="L5175" s="17">
        <f>VLOOKUP(A5175,'[2]2023'!$A$9:$I$7853,9,0)</f>
        <v>0</v>
      </c>
      <c r="M5175" s="18">
        <f>VLOOKUP(A5175,[3]data1683177749303!$A$2:$J$6448,10,0)</f>
        <v>0</v>
      </c>
    </row>
    <row r="5176" spans="1:13" ht="15.75" outlineLevel="1">
      <c r="A5176" s="10">
        <v>1815770562</v>
      </c>
      <c r="B5176" s="11">
        <v>562</v>
      </c>
      <c r="C5176" s="19">
        <v>815770</v>
      </c>
      <c r="D5176" s="13">
        <v>1</v>
      </c>
      <c r="E5176" s="136" t="s">
        <v>3154</v>
      </c>
      <c r="F5176" s="15" t="s">
        <v>60</v>
      </c>
      <c r="G5176" s="137" t="s">
        <v>3154</v>
      </c>
      <c r="H5176" s="13" t="s">
        <v>34</v>
      </c>
      <c r="I5176" s="126" t="s">
        <v>3154</v>
      </c>
      <c r="J5176" s="126" t="s">
        <v>3154</v>
      </c>
      <c r="K5176" s="17">
        <f>VLOOKUP(A5176,[4]גיליון1!$A$1574:$P$7681,10,0)</f>
        <v>0</v>
      </c>
      <c r="L5176" s="17">
        <f>VLOOKUP(A5176,'[2]2023'!$A$9:$I$7853,9,0)</f>
        <v>0</v>
      </c>
      <c r="M5176" s="18">
        <f>VLOOKUP(A5176,[3]data1683177749303!$A$2:$J$6448,10,0)</f>
        <v>0</v>
      </c>
    </row>
    <row r="5177" spans="1:13" ht="15.75" outlineLevel="1">
      <c r="A5177" s="10">
        <v>1815770583</v>
      </c>
      <c r="B5177" s="11">
        <v>583</v>
      </c>
      <c r="C5177" s="19">
        <v>815770</v>
      </c>
      <c r="D5177" s="13">
        <v>1</v>
      </c>
      <c r="E5177" s="136" t="s">
        <v>3154</v>
      </c>
      <c r="F5177" s="15" t="s">
        <v>2255</v>
      </c>
      <c r="G5177" s="137" t="s">
        <v>3154</v>
      </c>
      <c r="H5177" s="13" t="s">
        <v>31</v>
      </c>
      <c r="I5177" s="126" t="s">
        <v>3154</v>
      </c>
      <c r="J5177" s="126" t="s">
        <v>3154</v>
      </c>
      <c r="K5177" s="17">
        <f>VLOOKUP(A5177,[4]גיליון1!$A$1574:$P$7681,10,0)</f>
        <v>0</v>
      </c>
      <c r="L5177" s="17">
        <f>VLOOKUP(A5177,'[2]2023'!$A$9:$I$7853,9,0)</f>
        <v>0</v>
      </c>
      <c r="M5177" s="18">
        <f>VLOOKUP(A5177,[3]data1683177749303!$A$2:$J$6448,10,0)</f>
        <v>0</v>
      </c>
    </row>
    <row r="5178" spans="1:13" ht="15.75" outlineLevel="1">
      <c r="A5178" s="10">
        <v>1815770585</v>
      </c>
      <c r="B5178" s="11">
        <v>585</v>
      </c>
      <c r="C5178" s="19">
        <v>815770</v>
      </c>
      <c r="D5178" s="13">
        <v>1</v>
      </c>
      <c r="E5178" s="136" t="s">
        <v>3154</v>
      </c>
      <c r="F5178" s="15" t="s">
        <v>2256</v>
      </c>
      <c r="G5178" s="137" t="s">
        <v>3154</v>
      </c>
      <c r="H5178" s="13" t="s">
        <v>31</v>
      </c>
      <c r="I5178" s="126" t="s">
        <v>3154</v>
      </c>
      <c r="J5178" s="126" t="s">
        <v>3154</v>
      </c>
      <c r="K5178" s="17">
        <f>VLOOKUP(A5178,[4]גיליון1!$A$1574:$P$7681,10,0)</f>
        <v>0</v>
      </c>
      <c r="L5178" s="17">
        <f>VLOOKUP(A5178,'[2]2023'!$A$9:$I$7853,9,0)</f>
        <v>0</v>
      </c>
      <c r="M5178" s="18">
        <f>VLOOKUP(A5178,[3]data1683177749303!$A$2:$J$6448,10,0)</f>
        <v>0</v>
      </c>
    </row>
    <row r="5179" spans="1:13" ht="15.75" outlineLevel="1">
      <c r="A5179" s="10">
        <v>1815770700</v>
      </c>
      <c r="B5179" s="11">
        <v>700</v>
      </c>
      <c r="C5179" s="19">
        <v>815770</v>
      </c>
      <c r="D5179" s="13">
        <v>1</v>
      </c>
      <c r="E5179" s="136" t="s">
        <v>3154</v>
      </c>
      <c r="F5179" s="15" t="s">
        <v>61</v>
      </c>
      <c r="G5179" s="137" t="s">
        <v>3154</v>
      </c>
      <c r="H5179" s="13" t="s">
        <v>11</v>
      </c>
      <c r="I5179" s="126" t="s">
        <v>3154</v>
      </c>
      <c r="J5179" s="126" t="s">
        <v>3154</v>
      </c>
      <c r="K5179" s="17">
        <f>VLOOKUP(A5179,[4]גיליון1!$A$1574:$P$7681,10,0)</f>
        <v>0</v>
      </c>
      <c r="L5179" s="17">
        <f>VLOOKUP(A5179,'[2]2023'!$A$9:$I$7853,9,0)</f>
        <v>0</v>
      </c>
      <c r="M5179" s="140" t="s">
        <v>3154</v>
      </c>
    </row>
    <row r="5180" spans="1:13" ht="15.75" outlineLevel="1">
      <c r="A5180" s="10">
        <v>1815770721</v>
      </c>
      <c r="B5180" s="11">
        <v>721</v>
      </c>
      <c r="C5180" s="19">
        <v>815770</v>
      </c>
      <c r="D5180" s="13">
        <v>1</v>
      </c>
      <c r="E5180" s="136" t="s">
        <v>3154</v>
      </c>
      <c r="F5180" s="15" t="s">
        <v>63</v>
      </c>
      <c r="G5180" s="137" t="s">
        <v>3154</v>
      </c>
      <c r="H5180" s="13" t="s">
        <v>34</v>
      </c>
      <c r="I5180" s="126" t="s">
        <v>3154</v>
      </c>
      <c r="J5180" s="126" t="s">
        <v>3154</v>
      </c>
      <c r="K5180" s="17">
        <f>VLOOKUP(A5180,[4]גיליון1!$A$1574:$P$7681,10,0)</f>
        <v>0</v>
      </c>
      <c r="L5180" s="17">
        <f>VLOOKUP(A5180,'[2]2023'!$A$9:$I$7853,9,0)</f>
        <v>0</v>
      </c>
      <c r="M5180" s="18">
        <f>VLOOKUP(A5180,[3]data1683177749303!$A$2:$J$6448,10,0)</f>
        <v>0</v>
      </c>
    </row>
    <row r="5181" spans="1:13" ht="15.75" outlineLevel="1">
      <c r="A5181" s="10">
        <v>1815770722</v>
      </c>
      <c r="B5181" s="11">
        <v>722</v>
      </c>
      <c r="C5181" s="19">
        <v>815770</v>
      </c>
      <c r="D5181" s="13">
        <v>1</v>
      </c>
      <c r="E5181" s="136" t="s">
        <v>3154</v>
      </c>
      <c r="F5181" s="15" t="s">
        <v>64</v>
      </c>
      <c r="G5181" s="137" t="s">
        <v>3154</v>
      </c>
      <c r="H5181" s="13" t="s">
        <v>34</v>
      </c>
      <c r="I5181" s="126" t="s">
        <v>3154</v>
      </c>
      <c r="J5181" s="126" t="s">
        <v>3154</v>
      </c>
      <c r="K5181" s="17">
        <f>VLOOKUP(A5181,[4]גיליון1!$A$1574:$P$7681,10,0)</f>
        <v>0</v>
      </c>
      <c r="L5181" s="17">
        <f>VLOOKUP(A5181,'[2]2023'!$A$9:$I$7853,9,0)</f>
        <v>0</v>
      </c>
      <c r="M5181" s="18">
        <f>VLOOKUP(A5181,[3]data1683177749303!$A$2:$J$6448,10,0)</f>
        <v>0</v>
      </c>
    </row>
    <row r="5182" spans="1:13" ht="15.75" outlineLevel="1">
      <c r="A5182" s="10">
        <v>1815770723</v>
      </c>
      <c r="B5182" s="11">
        <v>723</v>
      </c>
      <c r="C5182" s="19">
        <v>815770</v>
      </c>
      <c r="D5182" s="13">
        <v>1</v>
      </c>
      <c r="E5182" s="136" t="s">
        <v>3154</v>
      </c>
      <c r="F5182" s="15" t="s">
        <v>2300</v>
      </c>
      <c r="G5182" s="137" t="s">
        <v>3154</v>
      </c>
      <c r="H5182" s="13" t="s">
        <v>34</v>
      </c>
      <c r="I5182" s="126" t="s">
        <v>3154</v>
      </c>
      <c r="J5182" s="126" t="s">
        <v>3154</v>
      </c>
      <c r="K5182" s="17">
        <f>VLOOKUP(A5182,[4]גיליון1!$A$1574:$P$7681,10,0)</f>
        <v>0</v>
      </c>
      <c r="L5182" s="17">
        <f>VLOOKUP(A5182,'[2]2023'!$A$9:$I$7853,9,0)</f>
        <v>0</v>
      </c>
      <c r="M5182" s="18">
        <f>VLOOKUP(A5182,[3]data1683177749303!$A$2:$J$6448,10,0)</f>
        <v>0</v>
      </c>
    </row>
    <row r="5183" spans="1:13" ht="15.75" outlineLevel="1">
      <c r="A5183" s="10">
        <v>1815770724</v>
      </c>
      <c r="B5183" s="11">
        <v>724</v>
      </c>
      <c r="C5183" s="19">
        <v>815770</v>
      </c>
      <c r="D5183" s="13">
        <v>1</v>
      </c>
      <c r="E5183" s="136" t="s">
        <v>3154</v>
      </c>
      <c r="F5183" s="15" t="s">
        <v>2257</v>
      </c>
      <c r="G5183" s="137" t="s">
        <v>3154</v>
      </c>
      <c r="H5183" s="13" t="s">
        <v>34</v>
      </c>
      <c r="I5183" s="126" t="s">
        <v>3154</v>
      </c>
      <c r="J5183" s="126" t="s">
        <v>3154</v>
      </c>
      <c r="K5183" s="17">
        <f>VLOOKUP(A5183,[4]גיליון1!$A$1574:$P$7681,10,0)</f>
        <v>0</v>
      </c>
      <c r="L5183" s="17">
        <f>VLOOKUP(A5183,'[2]2023'!$A$9:$I$7853,9,0)</f>
        <v>0</v>
      </c>
      <c r="M5183" s="18">
        <f>VLOOKUP(A5183,[3]data1683177749303!$A$2:$J$6448,10,0)</f>
        <v>0</v>
      </c>
    </row>
    <row r="5184" spans="1:13" ht="15.75" outlineLevel="1">
      <c r="A5184" s="10">
        <v>1815770742</v>
      </c>
      <c r="B5184" s="11">
        <v>742</v>
      </c>
      <c r="C5184" s="19">
        <v>815770</v>
      </c>
      <c r="D5184" s="13">
        <v>1</v>
      </c>
      <c r="E5184" s="136" t="s">
        <v>3154</v>
      </c>
      <c r="F5184" s="15" t="s">
        <v>65</v>
      </c>
      <c r="G5184" s="137" t="s">
        <v>3154</v>
      </c>
      <c r="H5184" s="13" t="s">
        <v>34</v>
      </c>
      <c r="I5184" s="16">
        <f>K5184/L5184-1</f>
        <v>-8.7954110898661564E-2</v>
      </c>
      <c r="J5184" s="126" t="s">
        <v>3154</v>
      </c>
      <c r="K5184" s="17">
        <f>VLOOKUP(A5184,[4]גיליון1!$A$1574:$P$7681,10,0)</f>
        <v>95400</v>
      </c>
      <c r="L5184" s="17">
        <f>VLOOKUP(A5184,'[2]2023'!$A$9:$I$7853,9,0)</f>
        <v>104600</v>
      </c>
      <c r="M5184" s="18">
        <f>VLOOKUP(A5184,[3]data1683177749303!$A$2:$J$6448,10,0)</f>
        <v>90257</v>
      </c>
    </row>
    <row r="5185" spans="1:13" ht="15.75" outlineLevel="1">
      <c r="A5185" s="10">
        <v>1815770743</v>
      </c>
      <c r="B5185" s="11">
        <v>743</v>
      </c>
      <c r="C5185" s="19">
        <v>815770</v>
      </c>
      <c r="D5185" s="13">
        <v>1</v>
      </c>
      <c r="E5185" s="136" t="s">
        <v>3154</v>
      </c>
      <c r="F5185" s="15" t="s">
        <v>2272</v>
      </c>
      <c r="G5185" s="137" t="s">
        <v>3154</v>
      </c>
      <c r="H5185" s="13" t="s">
        <v>34</v>
      </c>
      <c r="I5185" s="126" t="s">
        <v>3154</v>
      </c>
      <c r="J5185" s="126" t="s">
        <v>3154</v>
      </c>
      <c r="K5185" s="17">
        <f>VLOOKUP(A5185,[4]גיליון1!$A$1574:$P$7681,10,0)</f>
        <v>0</v>
      </c>
      <c r="L5185" s="17">
        <f>VLOOKUP(A5185,'[2]2023'!$A$9:$I$7853,9,0)</f>
        <v>0</v>
      </c>
      <c r="M5185" s="18">
        <f>VLOOKUP(A5185,[3]data1683177749303!$A$2:$J$6448,10,0)</f>
        <v>0</v>
      </c>
    </row>
    <row r="5186" spans="1:13" ht="15.75" outlineLevel="1">
      <c r="A5186" s="10">
        <v>1815770744</v>
      </c>
      <c r="B5186" s="11">
        <v>744</v>
      </c>
      <c r="C5186" s="19">
        <v>815770</v>
      </c>
      <c r="D5186" s="13">
        <v>1</v>
      </c>
      <c r="E5186" s="136" t="s">
        <v>3154</v>
      </c>
      <c r="F5186" s="15" t="s">
        <v>2273</v>
      </c>
      <c r="G5186" s="137" t="s">
        <v>3154</v>
      </c>
      <c r="H5186" s="13" t="s">
        <v>34</v>
      </c>
      <c r="I5186" s="126" t="s">
        <v>3154</v>
      </c>
      <c r="J5186" s="126" t="s">
        <v>3154</v>
      </c>
      <c r="K5186" s="17">
        <f>VLOOKUP(A5186,[4]גיליון1!$A$1574:$P$7681,10,0)</f>
        <v>0</v>
      </c>
      <c r="L5186" s="17">
        <f>VLOOKUP(A5186,'[2]2023'!$A$9:$I$7853,9,0)</f>
        <v>0</v>
      </c>
      <c r="M5186" s="18">
        <f>VLOOKUP(A5186,[3]data1683177749303!$A$2:$J$6448,10,0)</f>
        <v>0</v>
      </c>
    </row>
    <row r="5187" spans="1:13" ht="15.75" outlineLevel="1">
      <c r="A5187" s="10">
        <v>1815770745</v>
      </c>
      <c r="B5187" s="11">
        <v>745</v>
      </c>
      <c r="C5187" s="19">
        <v>815770</v>
      </c>
      <c r="D5187" s="13">
        <v>1</v>
      </c>
      <c r="E5187" s="136" t="s">
        <v>3154</v>
      </c>
      <c r="F5187" s="15" t="s">
        <v>66</v>
      </c>
      <c r="G5187" s="137" t="s">
        <v>3154</v>
      </c>
      <c r="H5187" s="13" t="s">
        <v>31</v>
      </c>
      <c r="I5187" s="126" t="s">
        <v>3154</v>
      </c>
      <c r="J5187" s="126" t="s">
        <v>3154</v>
      </c>
      <c r="K5187" s="17">
        <f>VLOOKUP(A5187,[4]גיליון1!$A$1574:$P$7681,10,0)</f>
        <v>0</v>
      </c>
      <c r="L5187" s="17">
        <f>VLOOKUP(A5187,'[2]2023'!$A$9:$I$7853,9,0)</f>
        <v>0</v>
      </c>
      <c r="M5187" s="18">
        <f>VLOOKUP(A5187,[3]data1683177749303!$A$2:$J$6448,10,0)</f>
        <v>0</v>
      </c>
    </row>
    <row r="5188" spans="1:13" ht="15.75" outlineLevel="1">
      <c r="A5188" s="10">
        <v>1815770746</v>
      </c>
      <c r="B5188" s="11">
        <v>746</v>
      </c>
      <c r="C5188" s="19">
        <v>815770</v>
      </c>
      <c r="D5188" s="13">
        <v>1</v>
      </c>
      <c r="E5188" s="136" t="s">
        <v>3154</v>
      </c>
      <c r="F5188" s="15" t="s">
        <v>67</v>
      </c>
      <c r="G5188" s="137" t="s">
        <v>3154</v>
      </c>
      <c r="H5188" s="13" t="s">
        <v>31</v>
      </c>
      <c r="I5188" s="126" t="s">
        <v>3154</v>
      </c>
      <c r="J5188" s="126" t="s">
        <v>3154</v>
      </c>
      <c r="K5188" s="17">
        <f>VLOOKUP(A5188,[4]גיליון1!$A$1574:$P$7681,10,0)</f>
        <v>0</v>
      </c>
      <c r="L5188" s="17">
        <f>VLOOKUP(A5188,'[2]2023'!$A$9:$I$7853,9,0)</f>
        <v>0</v>
      </c>
      <c r="M5188" s="18">
        <f>VLOOKUP(A5188,[3]data1683177749303!$A$2:$J$6448,10,0)</f>
        <v>0</v>
      </c>
    </row>
    <row r="5189" spans="1:13" ht="15.75" outlineLevel="1">
      <c r="A5189" s="10">
        <v>1815770750</v>
      </c>
      <c r="B5189" s="11">
        <v>750</v>
      </c>
      <c r="C5189" s="19">
        <v>815770</v>
      </c>
      <c r="D5189" s="13">
        <v>1</v>
      </c>
      <c r="E5189" s="136" t="s">
        <v>3154</v>
      </c>
      <c r="F5189" s="15" t="s">
        <v>2028</v>
      </c>
      <c r="G5189" s="137" t="s">
        <v>3154</v>
      </c>
      <c r="H5189" s="13" t="s">
        <v>31</v>
      </c>
      <c r="I5189" s="16">
        <f>K5189/L5189-1</f>
        <v>8.6206896551724199E-2</v>
      </c>
      <c r="J5189" s="126" t="s">
        <v>3154</v>
      </c>
      <c r="K5189" s="17">
        <f>VLOOKUP(A5189,[4]גיליון1!$A$1574:$P$7681,10,0)</f>
        <v>630000</v>
      </c>
      <c r="L5189" s="17">
        <f>VLOOKUP(A5189,'[2]2023'!$A$9:$I$7853,9,0)</f>
        <v>580000</v>
      </c>
      <c r="M5189" s="18">
        <f>VLOOKUP(A5189,[3]data1683177749303!$A$2:$J$6448,10,0)</f>
        <v>552061.9</v>
      </c>
    </row>
    <row r="5190" spans="1:13" ht="15.75" outlineLevel="1">
      <c r="A5190" s="10">
        <v>1815770751</v>
      </c>
      <c r="B5190" s="11">
        <v>751</v>
      </c>
      <c r="C5190" s="19">
        <v>815770</v>
      </c>
      <c r="D5190" s="13">
        <v>1</v>
      </c>
      <c r="E5190" s="136" t="s">
        <v>3154</v>
      </c>
      <c r="F5190" s="15" t="s">
        <v>68</v>
      </c>
      <c r="G5190" s="137" t="s">
        <v>3154</v>
      </c>
      <c r="H5190" s="13" t="s">
        <v>34</v>
      </c>
      <c r="I5190" s="126" t="s">
        <v>3154</v>
      </c>
      <c r="J5190" s="126" t="s">
        <v>3154</v>
      </c>
      <c r="K5190" s="17">
        <f>VLOOKUP(A5190,[4]גיליון1!$A$1574:$P$7681,10,0)</f>
        <v>0</v>
      </c>
      <c r="L5190" s="17">
        <f>VLOOKUP(A5190,'[2]2023'!$A$9:$I$7853,9,0)</f>
        <v>0</v>
      </c>
      <c r="M5190" s="18">
        <f>VLOOKUP(A5190,[3]data1683177749303!$A$2:$J$6448,10,0)</f>
        <v>0</v>
      </c>
    </row>
    <row r="5191" spans="1:13" ht="15.75" outlineLevel="1">
      <c r="A5191" s="10">
        <v>1815770752</v>
      </c>
      <c r="B5191" s="11">
        <v>752</v>
      </c>
      <c r="C5191" s="19">
        <v>815770</v>
      </c>
      <c r="D5191" s="13">
        <v>1</v>
      </c>
      <c r="E5191" s="136" t="s">
        <v>3154</v>
      </c>
      <c r="F5191" s="15" t="s">
        <v>69</v>
      </c>
      <c r="G5191" s="137" t="s">
        <v>3154</v>
      </c>
      <c r="H5191" s="13" t="s">
        <v>31</v>
      </c>
      <c r="I5191" s="16">
        <f>K5191/L5191-1</f>
        <v>2.4988975452007178E-3</v>
      </c>
      <c r="J5191" s="126" t="s">
        <v>3154</v>
      </c>
      <c r="K5191" s="17">
        <f>VLOOKUP(A5191,[4]גיליון1!$A$1574:$P$7681,10,0)</f>
        <v>682000</v>
      </c>
      <c r="L5191" s="17">
        <f>VLOOKUP(A5191,'[2]2023'!$A$9:$I$7853,9,0)</f>
        <v>680300</v>
      </c>
      <c r="M5191" s="18">
        <f>VLOOKUP(A5191,[3]data1683177749303!$A$2:$J$6448,10,0)</f>
        <v>622562.84</v>
      </c>
    </row>
    <row r="5192" spans="1:13" ht="15.75" outlineLevel="1">
      <c r="A5192" s="10">
        <v>1815770753</v>
      </c>
      <c r="B5192" s="11">
        <v>753</v>
      </c>
      <c r="C5192" s="19">
        <v>815770</v>
      </c>
      <c r="D5192" s="13">
        <v>1</v>
      </c>
      <c r="E5192" s="136" t="s">
        <v>3154</v>
      </c>
      <c r="F5192" s="15" t="s">
        <v>28</v>
      </c>
      <c r="G5192" s="137" t="s">
        <v>3154</v>
      </c>
      <c r="H5192" s="13" t="s">
        <v>31</v>
      </c>
      <c r="I5192" s="126" t="s">
        <v>3154</v>
      </c>
      <c r="J5192" s="126" t="s">
        <v>3154</v>
      </c>
      <c r="K5192" s="17">
        <f>VLOOKUP(A5192,[4]גיליון1!$A$1574:$P$7681,10,0)</f>
        <v>0</v>
      </c>
      <c r="L5192" s="17">
        <f>VLOOKUP(A5192,'[2]2023'!$A$9:$I$7853,9,0)</f>
        <v>0</v>
      </c>
      <c r="M5192" s="18">
        <f>VLOOKUP(A5192,[3]data1683177749303!$A$2:$J$6448,10,0)</f>
        <v>0</v>
      </c>
    </row>
    <row r="5193" spans="1:13" ht="15.75" outlineLevel="1">
      <c r="A5193" s="10">
        <v>1815770755</v>
      </c>
      <c r="B5193" s="11">
        <v>755</v>
      </c>
      <c r="C5193" s="19">
        <v>815770</v>
      </c>
      <c r="D5193" s="13">
        <v>1</v>
      </c>
      <c r="E5193" s="136" t="s">
        <v>3154</v>
      </c>
      <c r="F5193" s="15" t="s">
        <v>2274</v>
      </c>
      <c r="G5193" s="137" t="s">
        <v>3154</v>
      </c>
      <c r="H5193" s="13" t="s">
        <v>31</v>
      </c>
      <c r="I5193" s="126" t="s">
        <v>3154</v>
      </c>
      <c r="J5193" s="126" t="s">
        <v>3154</v>
      </c>
      <c r="K5193" s="17">
        <f>VLOOKUP(A5193,[4]גיליון1!$A$1574:$P$7681,10,0)</f>
        <v>0</v>
      </c>
      <c r="L5193" s="17">
        <f>VLOOKUP(A5193,'[2]2023'!$A$9:$I$7853,9,0)</f>
        <v>0</v>
      </c>
      <c r="M5193" s="18">
        <f>VLOOKUP(A5193,[3]data1683177749303!$A$2:$J$6448,10,0)</f>
        <v>0</v>
      </c>
    </row>
    <row r="5194" spans="1:13" ht="15.75" outlineLevel="1">
      <c r="A5194" s="10">
        <v>1815770757</v>
      </c>
      <c r="B5194" s="11">
        <v>757</v>
      </c>
      <c r="C5194" s="19">
        <v>815770</v>
      </c>
      <c r="D5194" s="13">
        <v>1</v>
      </c>
      <c r="E5194" s="136" t="s">
        <v>3154</v>
      </c>
      <c r="F5194" s="15" t="s">
        <v>2275</v>
      </c>
      <c r="G5194" s="137" t="s">
        <v>3154</v>
      </c>
      <c r="H5194" s="13" t="s">
        <v>31</v>
      </c>
      <c r="I5194" s="126" t="s">
        <v>3154</v>
      </c>
      <c r="J5194" s="126" t="s">
        <v>3154</v>
      </c>
      <c r="K5194" s="17">
        <f>VLOOKUP(A5194,[4]גיליון1!$A$1574:$P$7681,10,0)</f>
        <v>0</v>
      </c>
      <c r="L5194" s="17">
        <f>VLOOKUP(A5194,'[2]2023'!$A$9:$I$7853,9,0)</f>
        <v>0</v>
      </c>
      <c r="M5194" s="18">
        <f>VLOOKUP(A5194,[3]data1683177749303!$A$2:$J$6448,10,0)</f>
        <v>0</v>
      </c>
    </row>
    <row r="5195" spans="1:13" ht="15.75" outlineLevel="1">
      <c r="A5195" s="10">
        <v>1815770759</v>
      </c>
      <c r="B5195" s="11">
        <v>759</v>
      </c>
      <c r="C5195" s="19">
        <v>815770</v>
      </c>
      <c r="D5195" s="13">
        <v>1</v>
      </c>
      <c r="E5195" s="136" t="s">
        <v>3154</v>
      </c>
      <c r="F5195" s="15" t="s">
        <v>1970</v>
      </c>
      <c r="G5195" s="137" t="s">
        <v>3154</v>
      </c>
      <c r="H5195" s="13" t="s">
        <v>20</v>
      </c>
      <c r="I5195" s="16">
        <f>K5195/L5195-1</f>
        <v>1.4953036944270508</v>
      </c>
      <c r="J5195" s="126" t="s">
        <v>3154</v>
      </c>
      <c r="K5195" s="17">
        <f>VLOOKUP(A5195,[4]גיליון1!$A$1574:$P$7681,10,0)</f>
        <v>797000</v>
      </c>
      <c r="L5195" s="17">
        <f>VLOOKUP(A5195,'[2]2023'!$A$9:$I$7853,9,0)</f>
        <v>319400</v>
      </c>
      <c r="M5195" s="18">
        <f>VLOOKUP(A5195,[3]data1683177749303!$A$2:$J$6448,10,0)</f>
        <v>493636.57</v>
      </c>
    </row>
    <row r="5196" spans="1:13" ht="15.75" outlineLevel="1">
      <c r="A5196" s="10">
        <v>1815770762</v>
      </c>
      <c r="B5196" s="11">
        <v>762</v>
      </c>
      <c r="C5196" s="19">
        <v>815770</v>
      </c>
      <c r="D5196" s="13">
        <v>1</v>
      </c>
      <c r="E5196" s="136" t="s">
        <v>3154</v>
      </c>
      <c r="F5196" s="15" t="s">
        <v>2264</v>
      </c>
      <c r="G5196" s="137" t="s">
        <v>3154</v>
      </c>
      <c r="H5196" s="13" t="s">
        <v>20</v>
      </c>
      <c r="I5196" s="16">
        <f>K5196/L5196-1</f>
        <v>-2.1545439818564716E-2</v>
      </c>
      <c r="J5196" s="126" t="s">
        <v>3154</v>
      </c>
      <c r="K5196" s="17">
        <f>VLOOKUP(A5196,[4]גיליון1!$A$1574:$P$7681,10,0)</f>
        <v>604000</v>
      </c>
      <c r="L5196" s="17">
        <f>VLOOKUP(A5196,'[2]2023'!$A$9:$I$7853,9,0)</f>
        <v>617300</v>
      </c>
      <c r="M5196" s="18">
        <f>VLOOKUP(A5196,[3]data1683177749303!$A$2:$J$6448,10,0)</f>
        <v>591257.22</v>
      </c>
    </row>
    <row r="5197" spans="1:13" ht="15.75" outlineLevel="1">
      <c r="A5197" s="10">
        <v>1815770763</v>
      </c>
      <c r="B5197" s="11">
        <v>763</v>
      </c>
      <c r="C5197" s="19">
        <v>815770</v>
      </c>
      <c r="D5197" s="13">
        <v>1</v>
      </c>
      <c r="E5197" s="136" t="s">
        <v>3154</v>
      </c>
      <c r="F5197" s="15" t="s">
        <v>116</v>
      </c>
      <c r="G5197" s="137" t="s">
        <v>3154</v>
      </c>
      <c r="H5197" s="13" t="s">
        <v>31</v>
      </c>
      <c r="I5197" s="126" t="s">
        <v>3154</v>
      </c>
      <c r="J5197" s="126" t="s">
        <v>3154</v>
      </c>
      <c r="K5197" s="17">
        <f>VLOOKUP(A5197,[4]גיליון1!$A$1574:$P$7681,10,0)</f>
        <v>0</v>
      </c>
      <c r="L5197" s="17">
        <f>VLOOKUP(A5197,'[2]2023'!$A$9:$I$7853,9,0)</f>
        <v>0</v>
      </c>
      <c r="M5197" s="18">
        <f>VLOOKUP(A5197,[3]data1683177749303!$A$2:$J$6448,10,0)</f>
        <v>0</v>
      </c>
    </row>
    <row r="5198" spans="1:13" ht="15.75" outlineLevel="1">
      <c r="A5198" s="10">
        <v>1815770764</v>
      </c>
      <c r="B5198" s="11">
        <v>764</v>
      </c>
      <c r="C5198" s="19">
        <v>815770</v>
      </c>
      <c r="D5198" s="13">
        <v>1</v>
      </c>
      <c r="E5198" s="136" t="s">
        <v>3154</v>
      </c>
      <c r="F5198" s="15" t="s">
        <v>2276</v>
      </c>
      <c r="G5198" s="137" t="s">
        <v>3154</v>
      </c>
      <c r="H5198" s="13" t="s">
        <v>31</v>
      </c>
      <c r="I5198" s="126" t="s">
        <v>3154</v>
      </c>
      <c r="J5198" s="126" t="s">
        <v>3154</v>
      </c>
      <c r="K5198" s="17">
        <f>VLOOKUP(A5198,[4]גיליון1!$A$1574:$P$7681,10,0)</f>
        <v>0</v>
      </c>
      <c r="L5198" s="17">
        <f>VLOOKUP(A5198,'[2]2023'!$A$9:$I$7853,9,0)</f>
        <v>0</v>
      </c>
      <c r="M5198" s="18">
        <f>VLOOKUP(A5198,[3]data1683177749303!$A$2:$J$6448,10,0)</f>
        <v>0</v>
      </c>
    </row>
    <row r="5199" spans="1:13" ht="15.75" outlineLevel="1">
      <c r="A5199" s="10">
        <v>1815770765</v>
      </c>
      <c r="B5199" s="11">
        <v>765</v>
      </c>
      <c r="C5199" s="19">
        <v>815770</v>
      </c>
      <c r="D5199" s="13">
        <v>1</v>
      </c>
      <c r="E5199" s="136" t="s">
        <v>3154</v>
      </c>
      <c r="F5199" s="15" t="s">
        <v>2259</v>
      </c>
      <c r="G5199" s="137" t="s">
        <v>3154</v>
      </c>
      <c r="H5199" s="13" t="s">
        <v>31</v>
      </c>
      <c r="I5199" s="126" t="s">
        <v>3154</v>
      </c>
      <c r="J5199" s="126" t="s">
        <v>3154</v>
      </c>
      <c r="K5199" s="17">
        <f>VLOOKUP(A5199,[4]גיליון1!$A$1574:$P$7681,10,0)</f>
        <v>0</v>
      </c>
      <c r="L5199" s="17">
        <f>VLOOKUP(A5199,'[2]2023'!$A$9:$I$7853,9,0)</f>
        <v>0</v>
      </c>
      <c r="M5199" s="18">
        <f>VLOOKUP(A5199,[3]data1683177749303!$A$2:$J$6448,10,0)</f>
        <v>0</v>
      </c>
    </row>
    <row r="5200" spans="1:13" ht="15.75" outlineLevel="1">
      <c r="A5200" s="10">
        <v>1815770780</v>
      </c>
      <c r="B5200" s="11">
        <v>780</v>
      </c>
      <c r="C5200" s="19">
        <v>815770</v>
      </c>
      <c r="D5200" s="13">
        <v>1</v>
      </c>
      <c r="E5200" s="136" t="s">
        <v>3154</v>
      </c>
      <c r="F5200" s="15" t="s">
        <v>2260</v>
      </c>
      <c r="G5200" s="137" t="s">
        <v>3154</v>
      </c>
      <c r="H5200" s="13" t="s">
        <v>31</v>
      </c>
      <c r="I5200" s="16">
        <f>K5200/L5200-1</f>
        <v>3.0612244897959107E-2</v>
      </c>
      <c r="J5200" s="126" t="s">
        <v>3154</v>
      </c>
      <c r="K5200" s="17">
        <f>VLOOKUP(A5200,[4]גיליון1!$A$1574:$P$7681,10,0)</f>
        <v>20200</v>
      </c>
      <c r="L5200" s="17">
        <f>VLOOKUP(A5200,'[2]2023'!$A$9:$I$7853,9,0)</f>
        <v>19600</v>
      </c>
      <c r="M5200" s="18">
        <f>VLOOKUP(A5200,[3]data1683177749303!$A$2:$J$6448,10,0)</f>
        <v>17918</v>
      </c>
    </row>
    <row r="5201" spans="1:13" ht="15.75" outlineLevel="1">
      <c r="A5201" s="10">
        <v>1815770781</v>
      </c>
      <c r="B5201" s="11">
        <v>781</v>
      </c>
      <c r="C5201" s="19">
        <v>815770</v>
      </c>
      <c r="D5201" s="13">
        <v>1</v>
      </c>
      <c r="E5201" s="136" t="s">
        <v>3154</v>
      </c>
      <c r="F5201" s="15" t="s">
        <v>2301</v>
      </c>
      <c r="G5201" s="137" t="s">
        <v>3154</v>
      </c>
      <c r="H5201" s="13" t="s">
        <v>31</v>
      </c>
      <c r="I5201" s="16">
        <f>K5201/L5201-1</f>
        <v>0</v>
      </c>
      <c r="J5201" s="126" t="s">
        <v>3154</v>
      </c>
      <c r="K5201" s="17">
        <f>VLOOKUP(A5201,[4]גיליון1!$A$1574:$P$7681,10,0)</f>
        <v>150000</v>
      </c>
      <c r="L5201" s="17">
        <f>VLOOKUP(A5201,'[2]2023'!$A$9:$I$7853,9,0)</f>
        <v>150000</v>
      </c>
      <c r="M5201" s="18">
        <f>VLOOKUP(A5201,[3]data1683177749303!$A$2:$J$6448,10,0)</f>
        <v>150000</v>
      </c>
    </row>
    <row r="5202" spans="1:13" ht="15.75" outlineLevel="1">
      <c r="A5202" s="10">
        <v>1815770782</v>
      </c>
      <c r="B5202" s="11">
        <v>782</v>
      </c>
      <c r="C5202" s="19">
        <v>815770</v>
      </c>
      <c r="D5202" s="13">
        <v>1</v>
      </c>
      <c r="E5202" s="136" t="s">
        <v>3154</v>
      </c>
      <c r="F5202" s="15" t="s">
        <v>2302</v>
      </c>
      <c r="G5202" s="137" t="s">
        <v>3154</v>
      </c>
      <c r="H5202" s="13" t="s">
        <v>31</v>
      </c>
      <c r="I5202" s="16">
        <f>K5202/L5202-1</f>
        <v>0</v>
      </c>
      <c r="J5202" s="126" t="s">
        <v>3154</v>
      </c>
      <c r="K5202" s="17">
        <f>VLOOKUP(A5202,[4]גיליון1!$A$1574:$P$7681,10,0)</f>
        <v>40000</v>
      </c>
      <c r="L5202" s="17">
        <f>VLOOKUP(A5202,'[2]2023'!$A$9:$I$7853,9,0)</f>
        <v>40000</v>
      </c>
      <c r="M5202" s="18">
        <f>VLOOKUP(A5202,[3]data1683177749303!$A$2:$J$6448,10,0)</f>
        <v>6845</v>
      </c>
    </row>
    <row r="5203" spans="1:13" ht="15.75" outlineLevel="1">
      <c r="A5203" s="10">
        <v>1815770783</v>
      </c>
      <c r="B5203" s="11">
        <v>783</v>
      </c>
      <c r="C5203" s="19">
        <v>815770</v>
      </c>
      <c r="D5203" s="13">
        <v>1</v>
      </c>
      <c r="E5203" s="136" t="s">
        <v>3154</v>
      </c>
      <c r="F5203" s="15" t="s">
        <v>2303</v>
      </c>
      <c r="G5203" s="137" t="s">
        <v>3154</v>
      </c>
      <c r="H5203" s="13" t="s">
        <v>31</v>
      </c>
      <c r="I5203" s="126" t="s">
        <v>3154</v>
      </c>
      <c r="J5203" s="126" t="s">
        <v>3154</v>
      </c>
      <c r="K5203" s="17">
        <f>VLOOKUP(A5203,[4]גיליון1!$A$1574:$P$7681,10,0)</f>
        <v>0</v>
      </c>
      <c r="L5203" s="17">
        <f>VLOOKUP(A5203,'[2]2023'!$A$9:$I$7853,9,0)</f>
        <v>0</v>
      </c>
      <c r="M5203" s="18">
        <f>VLOOKUP(A5203,[3]data1683177749303!$A$2:$J$6448,10,0)</f>
        <v>0</v>
      </c>
    </row>
    <row r="5204" spans="1:13" ht="15.75" outlineLevel="1">
      <c r="A5204" s="10">
        <v>1815770794</v>
      </c>
      <c r="B5204" s="11">
        <v>794</v>
      </c>
      <c r="C5204" s="19">
        <v>815770</v>
      </c>
      <c r="D5204" s="13">
        <v>1</v>
      </c>
      <c r="E5204" s="136" t="s">
        <v>3154</v>
      </c>
      <c r="F5204" s="15" t="s">
        <v>73</v>
      </c>
      <c r="G5204" s="137" t="s">
        <v>3154</v>
      </c>
      <c r="H5204" s="13" t="s">
        <v>31</v>
      </c>
      <c r="I5204" s="16">
        <f>K5204/L5204-1</f>
        <v>1.2266666666666666</v>
      </c>
      <c r="J5204" s="126" t="s">
        <v>3154</v>
      </c>
      <c r="K5204" s="17">
        <f>VLOOKUP(A5204,[4]גיליון1!$A$1574:$P$7681,10,0)</f>
        <v>16700</v>
      </c>
      <c r="L5204" s="17">
        <f>VLOOKUP(A5204,'[2]2023'!$A$9:$I$7853,9,0)</f>
        <v>7500</v>
      </c>
      <c r="M5204" s="18">
        <f>VLOOKUP(A5204,[3]data1683177749303!$A$2:$J$6448,10,0)</f>
        <v>16675</v>
      </c>
    </row>
    <row r="5205" spans="1:13" ht="15.75" outlineLevel="1">
      <c r="A5205" s="10">
        <v>1815770800</v>
      </c>
      <c r="B5205" s="11">
        <v>800</v>
      </c>
      <c r="C5205" s="19">
        <v>815770</v>
      </c>
      <c r="D5205" s="13">
        <v>1</v>
      </c>
      <c r="E5205" s="136" t="s">
        <v>3154</v>
      </c>
      <c r="F5205" s="15" t="s">
        <v>1411</v>
      </c>
      <c r="G5205" s="137" t="s">
        <v>3154</v>
      </c>
      <c r="H5205" s="13" t="s">
        <v>11</v>
      </c>
      <c r="I5205" s="126" t="s">
        <v>3154</v>
      </c>
      <c r="J5205" s="126" t="s">
        <v>3154</v>
      </c>
      <c r="K5205" s="17">
        <f>VLOOKUP(A5205,[4]גיליון1!$A$1574:$P$7681,10,0)</f>
        <v>0</v>
      </c>
      <c r="L5205" s="17">
        <f>VLOOKUP(A5205,'[2]2023'!$A$9:$I$7853,9,0)</f>
        <v>0</v>
      </c>
      <c r="M5205" s="140" t="s">
        <v>3154</v>
      </c>
    </row>
    <row r="5206" spans="1:13" ht="15.75" outlineLevel="1">
      <c r="A5206" s="10">
        <v>1815770810</v>
      </c>
      <c r="B5206" s="11">
        <v>810</v>
      </c>
      <c r="C5206" s="19">
        <v>815770</v>
      </c>
      <c r="D5206" s="13">
        <v>1</v>
      </c>
      <c r="E5206" s="136" t="s">
        <v>3154</v>
      </c>
      <c r="F5206" s="15" t="s">
        <v>2261</v>
      </c>
      <c r="G5206" s="137" t="s">
        <v>3154</v>
      </c>
      <c r="H5206" s="13" t="s">
        <v>34</v>
      </c>
      <c r="I5206" s="16">
        <f>K5206/L5206-1</f>
        <v>7.6045627376425839E-2</v>
      </c>
      <c r="J5206" s="126" t="s">
        <v>3154</v>
      </c>
      <c r="K5206" s="17">
        <f>VLOOKUP(A5206,[4]גיליון1!$A$1574:$P$7681,10,0)</f>
        <v>141500</v>
      </c>
      <c r="L5206" s="17">
        <f>VLOOKUP(A5206,'[2]2023'!$A$9:$I$7853,9,0)</f>
        <v>131500</v>
      </c>
      <c r="M5206" s="18">
        <f>VLOOKUP(A5206,[3]data1683177749303!$A$2:$J$6448,10,0)</f>
        <v>131773</v>
      </c>
    </row>
    <row r="5207" spans="1:13" ht="15.75" outlineLevel="1">
      <c r="A5207" s="10">
        <v>1815770812</v>
      </c>
      <c r="B5207" s="11">
        <v>812</v>
      </c>
      <c r="C5207" s="19">
        <v>815770</v>
      </c>
      <c r="D5207" s="13">
        <v>1</v>
      </c>
      <c r="E5207" s="136" t="s">
        <v>3154</v>
      </c>
      <c r="F5207" s="15" t="s">
        <v>444</v>
      </c>
      <c r="G5207" s="137" t="s">
        <v>3154</v>
      </c>
      <c r="H5207" s="13" t="s">
        <v>34</v>
      </c>
      <c r="I5207" s="126" t="s">
        <v>3154</v>
      </c>
      <c r="J5207" s="126" t="s">
        <v>3154</v>
      </c>
      <c r="K5207" s="17">
        <f>VLOOKUP(A5207,[4]גיליון1!$A$1574:$P$7681,10,0)</f>
        <v>30000</v>
      </c>
      <c r="L5207" s="17">
        <f>VLOOKUP(A5207,'[2]2023'!$A$9:$I$7853,9,0)</f>
        <v>0</v>
      </c>
      <c r="M5207" s="18">
        <f>VLOOKUP(A5207,[3]data1683177749303!$A$2:$J$6448,10,0)</f>
        <v>29540</v>
      </c>
    </row>
    <row r="5208" spans="1:13" ht="15.75" outlineLevel="1">
      <c r="A5208" s="10">
        <v>1815770816</v>
      </c>
      <c r="B5208" s="11">
        <v>816</v>
      </c>
      <c r="C5208" s="19">
        <v>815770</v>
      </c>
      <c r="D5208" s="13">
        <v>1</v>
      </c>
      <c r="E5208" s="136" t="s">
        <v>3154</v>
      </c>
      <c r="F5208" s="15" t="s">
        <v>613</v>
      </c>
      <c r="G5208" s="137" t="s">
        <v>3154</v>
      </c>
      <c r="H5208" s="13" t="s">
        <v>31</v>
      </c>
      <c r="I5208" s="126" t="s">
        <v>3154</v>
      </c>
      <c r="J5208" s="126" t="s">
        <v>3154</v>
      </c>
      <c r="K5208" s="17">
        <f>VLOOKUP(A5208,[4]גיליון1!$A$1574:$P$7681,10,0)</f>
        <v>0</v>
      </c>
      <c r="L5208" s="17">
        <f>VLOOKUP(A5208,'[2]2023'!$A$9:$I$7853,9,0)</f>
        <v>0</v>
      </c>
      <c r="M5208" s="18">
        <f>VLOOKUP(A5208,[3]data1683177749303!$A$2:$J$6448,10,0)</f>
        <v>-9375</v>
      </c>
    </row>
    <row r="5209" spans="1:13" ht="15.75" outlineLevel="1">
      <c r="A5209" s="10">
        <v>1815770838</v>
      </c>
      <c r="B5209" s="11">
        <v>838</v>
      </c>
      <c r="C5209" s="19">
        <v>815770</v>
      </c>
      <c r="D5209" s="13">
        <v>1</v>
      </c>
      <c r="E5209" s="136" t="s">
        <v>3154</v>
      </c>
      <c r="F5209" s="60" t="s">
        <v>611</v>
      </c>
      <c r="G5209" s="176" t="s">
        <v>3154</v>
      </c>
      <c r="H5209" s="13" t="s">
        <v>34</v>
      </c>
      <c r="I5209" s="126" t="s">
        <v>3154</v>
      </c>
      <c r="J5209" s="126" t="s">
        <v>3154</v>
      </c>
      <c r="K5209" s="17">
        <f>VLOOKUP(A5209,[4]גיליון1!$A$1574:$P$7681,10,0)</f>
        <v>0</v>
      </c>
      <c r="L5209" s="17">
        <f>VLOOKUP(A5209,'[2]2023'!$A$9:$I$7853,9,0)</f>
        <v>0</v>
      </c>
      <c r="M5209" s="18">
        <f>VLOOKUP(A5209,[3]data1683177749303!$A$2:$J$6448,10,0)</f>
        <v>0</v>
      </c>
    </row>
    <row r="5210" spans="1:13" ht="15.75" outlineLevel="1">
      <c r="A5210" s="10">
        <v>1815770953</v>
      </c>
      <c r="B5210" s="11">
        <v>953</v>
      </c>
      <c r="C5210" s="19">
        <v>815770</v>
      </c>
      <c r="D5210" s="13">
        <v>1</v>
      </c>
      <c r="E5210" s="136" t="s">
        <v>3154</v>
      </c>
      <c r="F5210" s="15" t="s">
        <v>411</v>
      </c>
      <c r="G5210" s="137" t="s">
        <v>3154</v>
      </c>
      <c r="H5210" s="13" t="s">
        <v>31</v>
      </c>
      <c r="I5210" s="126" t="s">
        <v>3154</v>
      </c>
      <c r="J5210" s="126" t="s">
        <v>3154</v>
      </c>
      <c r="K5210" s="17">
        <f>VLOOKUP(A5210,[4]גיליון1!$A$1574:$P$7681,10,0)</f>
        <v>1693000</v>
      </c>
      <c r="L5210" s="17">
        <f>VLOOKUP(A5210,'[2]2023'!$A$9:$I$7853,9,0)</f>
        <v>1494500</v>
      </c>
      <c r="M5210" s="18">
        <f>VLOOKUP(A5210,[3]data1683177749303!$A$2:$J$6448,10,0)</f>
        <v>379234.54</v>
      </c>
    </row>
    <row r="5211" spans="1:13" ht="15.75" outlineLevel="1">
      <c r="A5211" s="10">
        <v>1815760911</v>
      </c>
      <c r="B5211" s="11">
        <v>911</v>
      </c>
      <c r="C5211" s="19">
        <v>815760</v>
      </c>
      <c r="D5211" s="13">
        <v>1</v>
      </c>
      <c r="E5211" s="136" t="s">
        <v>3154</v>
      </c>
      <c r="F5211" s="15" t="s">
        <v>2118</v>
      </c>
      <c r="G5211" s="137" t="s">
        <v>3154</v>
      </c>
      <c r="H5211" s="13" t="s">
        <v>31</v>
      </c>
      <c r="I5211" s="126" t="s">
        <v>3154</v>
      </c>
      <c r="J5211" s="126" t="s">
        <v>3154</v>
      </c>
      <c r="K5211" s="17">
        <f>VLOOKUP(A5211,[4]גיליון1!$A$1574:$P$7681,10,0)</f>
        <v>0</v>
      </c>
      <c r="L5211" s="17">
        <f>VLOOKUP(A5211,'[2]2023'!$A$9:$I$7853,9,0)</f>
        <v>0</v>
      </c>
      <c r="M5211" s="140" t="s">
        <v>3154</v>
      </c>
    </row>
    <row r="5212" spans="1:13" ht="15.75" outlineLevel="1">
      <c r="A5212" s="10">
        <v>1815770927</v>
      </c>
      <c r="B5212" s="11">
        <v>927</v>
      </c>
      <c r="C5212" s="19">
        <v>815770</v>
      </c>
      <c r="D5212" s="13">
        <v>1</v>
      </c>
      <c r="E5212" s="136" t="s">
        <v>3154</v>
      </c>
      <c r="F5212" s="15" t="s">
        <v>2304</v>
      </c>
      <c r="G5212" s="137" t="s">
        <v>3154</v>
      </c>
      <c r="H5212" s="13" t="s">
        <v>34</v>
      </c>
      <c r="I5212" s="126" t="s">
        <v>3154</v>
      </c>
      <c r="J5212" s="126" t="s">
        <v>3154</v>
      </c>
      <c r="K5212" s="17">
        <f>VLOOKUP(A5212,[4]גיליון1!$A$1574:$P$7681,10,0)</f>
        <v>0</v>
      </c>
      <c r="L5212" s="17">
        <f>VLOOKUP(A5212,'[2]2023'!$A$9:$I$7853,9,0)</f>
        <v>0</v>
      </c>
      <c r="M5212" s="18">
        <f>VLOOKUP(A5212,[3]data1683177749303!$A$2:$J$6448,10,0)</f>
        <v>0</v>
      </c>
    </row>
    <row r="5213" spans="1:13" ht="15.75" outlineLevel="1">
      <c r="A5213" s="10">
        <v>1815770961</v>
      </c>
      <c r="B5213" s="11">
        <v>961</v>
      </c>
      <c r="C5213" s="19">
        <v>815770</v>
      </c>
      <c r="D5213" s="13">
        <v>1</v>
      </c>
      <c r="E5213" s="136" t="s">
        <v>3154</v>
      </c>
      <c r="F5213" s="15" t="s">
        <v>79</v>
      </c>
      <c r="G5213" s="137" t="s">
        <v>3154</v>
      </c>
      <c r="H5213" s="13" t="s">
        <v>34</v>
      </c>
      <c r="I5213" s="126" t="s">
        <v>3154</v>
      </c>
      <c r="J5213" s="126" t="s">
        <v>3154</v>
      </c>
      <c r="K5213" s="17">
        <f>VLOOKUP(A5213,[4]גיליון1!$A$1574:$P$7681,10,0)</f>
        <v>0</v>
      </c>
      <c r="L5213" s="17">
        <f>VLOOKUP(A5213,'[2]2023'!$A$9:$I$7853,9,0)</f>
        <v>0</v>
      </c>
      <c r="M5213" s="140" t="s">
        <v>3154</v>
      </c>
    </row>
    <row r="5214" spans="1:13" ht="16.5" thickBot="1">
      <c r="A5214" s="10">
        <v>1815770989</v>
      </c>
      <c r="B5214" s="11">
        <v>989</v>
      </c>
      <c r="C5214" s="19">
        <v>815770</v>
      </c>
      <c r="D5214" s="13">
        <v>1</v>
      </c>
      <c r="E5214" s="136" t="s">
        <v>3154</v>
      </c>
      <c r="F5214" s="15" t="s">
        <v>2074</v>
      </c>
      <c r="G5214" s="137" t="s">
        <v>3154</v>
      </c>
      <c r="H5214" s="13" t="s">
        <v>31</v>
      </c>
      <c r="I5214" s="16">
        <f>K5214/L5214-1</f>
        <v>3.3621933621933664E-2</v>
      </c>
      <c r="J5214" s="126" t="s">
        <v>3154</v>
      </c>
      <c r="K5214" s="17">
        <v>1432600</v>
      </c>
      <c r="L5214" s="17">
        <f>VLOOKUP(A5214,'[2]2023'!$A$9:$I$7853,9,0)</f>
        <v>1386000</v>
      </c>
      <c r="M5214" s="18">
        <f>VLOOKUP(A5214,[3]data1683177749303!$A$2:$J$6448,10,0)</f>
        <v>1231281.3500000001</v>
      </c>
    </row>
    <row r="5215" spans="1:13" ht="16.5" outlineLevel="1" thickBot="1">
      <c r="A5215" s="125" t="s">
        <v>3154</v>
      </c>
      <c r="B5215" s="25" t="s">
        <v>2305</v>
      </c>
      <c r="C5215" s="146" t="s">
        <v>3154</v>
      </c>
      <c r="D5215" s="146" t="s">
        <v>3154</v>
      </c>
      <c r="E5215" s="147" t="s">
        <v>3154</v>
      </c>
      <c r="F5215" s="28" t="s">
        <v>641</v>
      </c>
      <c r="G5215" s="153" t="s">
        <v>3154</v>
      </c>
      <c r="H5215" s="146" t="s">
        <v>3154</v>
      </c>
      <c r="I5215" s="29">
        <f>K5215/L5215-1</f>
        <v>7.4486116046085238E-2</v>
      </c>
      <c r="J5215" s="127" t="s">
        <v>3154</v>
      </c>
      <c r="K5215" s="37">
        <f t="shared" ref="K5215:M5215" si="249">SUBTOTAL(9,K5132:K5214)</f>
        <v>26308900</v>
      </c>
      <c r="L5215" s="37">
        <f t="shared" si="249"/>
        <v>24485100</v>
      </c>
      <c r="M5215" s="38">
        <f t="shared" si="249"/>
        <v>21758101.100000001</v>
      </c>
    </row>
    <row r="5216" spans="1:13" ht="15.75" outlineLevel="1">
      <c r="A5216" s="10">
        <v>18157800</v>
      </c>
      <c r="B5216" s="11">
        <v>0</v>
      </c>
      <c r="C5216" s="19">
        <v>815780</v>
      </c>
      <c r="D5216" s="13">
        <v>1</v>
      </c>
      <c r="E5216" s="136" t="s">
        <v>3154</v>
      </c>
      <c r="F5216" s="15" t="s">
        <v>644</v>
      </c>
      <c r="G5216" s="137" t="s">
        <v>3154</v>
      </c>
      <c r="H5216" s="13" t="s">
        <v>11</v>
      </c>
      <c r="I5216" s="126" t="s">
        <v>3154</v>
      </c>
      <c r="J5216" s="142" t="s">
        <v>3154</v>
      </c>
      <c r="K5216" s="17">
        <f>VLOOKUP(A5216,[4]גיליון1!$A$1574:$P$7681,10,0)</f>
        <v>0</v>
      </c>
      <c r="L5216" s="139" t="s">
        <v>3154</v>
      </c>
      <c r="M5216" s="140" t="s">
        <v>3154</v>
      </c>
    </row>
    <row r="5217" spans="1:13" ht="15.75" outlineLevel="1">
      <c r="A5217" s="10">
        <v>1815780110</v>
      </c>
      <c r="B5217" s="11">
        <v>110</v>
      </c>
      <c r="C5217" s="19">
        <v>815780</v>
      </c>
      <c r="D5217" s="13">
        <v>1</v>
      </c>
      <c r="E5217" s="136" t="s">
        <v>3154</v>
      </c>
      <c r="F5217" s="15" t="s">
        <v>19</v>
      </c>
      <c r="G5217" s="137" t="s">
        <v>3154</v>
      </c>
      <c r="H5217" s="13" t="s">
        <v>20</v>
      </c>
      <c r="I5217" s="126" t="s">
        <v>3154</v>
      </c>
      <c r="J5217" s="126" t="s">
        <v>3154</v>
      </c>
      <c r="K5217" s="17">
        <f>VLOOKUP(A5217,[4]גיליון1!$A$1574:$P$7681,10,0)</f>
        <v>0</v>
      </c>
      <c r="L5217" s="17">
        <f>VLOOKUP(A5217,'[2]2023'!$A$9:$I$7853,9,0)</f>
        <v>0</v>
      </c>
      <c r="M5217" s="18">
        <f>VLOOKUP(A5217,[3]data1683177749303!$A$2:$J$6448,10,0)</f>
        <v>0</v>
      </c>
    </row>
    <row r="5218" spans="1:13" ht="15.75" outlineLevel="1">
      <c r="A5218" s="10">
        <v>1815780118</v>
      </c>
      <c r="B5218" s="11">
        <v>118</v>
      </c>
      <c r="C5218" s="19">
        <v>815780</v>
      </c>
      <c r="D5218" s="13">
        <v>1</v>
      </c>
      <c r="E5218" s="136" t="s">
        <v>3154</v>
      </c>
      <c r="F5218" s="15" t="s">
        <v>2306</v>
      </c>
      <c r="G5218" s="137" t="s">
        <v>3154</v>
      </c>
      <c r="H5218" s="13" t="s">
        <v>20</v>
      </c>
      <c r="I5218" s="126" t="s">
        <v>3154</v>
      </c>
      <c r="J5218" s="126" t="s">
        <v>3154</v>
      </c>
      <c r="K5218" s="17">
        <f>VLOOKUP(A5218,[4]גיליון1!$A$1574:$P$7681,10,0)</f>
        <v>0</v>
      </c>
      <c r="L5218" s="17">
        <f>VLOOKUP(A5218,'[2]2023'!$A$9:$I$7853,9,0)</f>
        <v>0</v>
      </c>
      <c r="M5218" s="18">
        <f>VLOOKUP(A5218,[3]data1683177749303!$A$2:$J$6448,10,0)</f>
        <v>0</v>
      </c>
    </row>
    <row r="5219" spans="1:13" ht="15.75" outlineLevel="1">
      <c r="A5219" s="10">
        <v>1815780119</v>
      </c>
      <c r="B5219" s="11">
        <v>119</v>
      </c>
      <c r="C5219" s="19">
        <v>815780</v>
      </c>
      <c r="D5219" s="13">
        <v>1</v>
      </c>
      <c r="E5219" s="136" t="s">
        <v>3154</v>
      </c>
      <c r="F5219" s="15" t="s">
        <v>21</v>
      </c>
      <c r="G5219" s="137" t="s">
        <v>3154</v>
      </c>
      <c r="H5219" s="13" t="s">
        <v>20</v>
      </c>
      <c r="I5219" s="126" t="s">
        <v>3154</v>
      </c>
      <c r="J5219" s="126" t="s">
        <v>3154</v>
      </c>
      <c r="K5219" s="17">
        <f>VLOOKUP(A5219,[4]גיליון1!$A$1574:$P$7681,10,0)</f>
        <v>0</v>
      </c>
      <c r="L5219" s="17">
        <f>VLOOKUP(A5219,'[2]2023'!$A$9:$I$7853,9,0)</f>
        <v>0</v>
      </c>
      <c r="M5219" s="18">
        <f>VLOOKUP(A5219,[3]data1683177749303!$A$2:$J$6448,10,0)</f>
        <v>0</v>
      </c>
    </row>
    <row r="5220" spans="1:13" ht="15.75" outlineLevel="1">
      <c r="A5220" s="10">
        <v>1815780122</v>
      </c>
      <c r="B5220" s="11">
        <v>122</v>
      </c>
      <c r="C5220" s="19">
        <v>815780</v>
      </c>
      <c r="D5220" s="13">
        <v>1</v>
      </c>
      <c r="E5220" s="136" t="s">
        <v>3154</v>
      </c>
      <c r="F5220" s="15" t="s">
        <v>22</v>
      </c>
      <c r="G5220" s="137" t="s">
        <v>3154</v>
      </c>
      <c r="H5220" s="13" t="s">
        <v>20</v>
      </c>
      <c r="I5220" s="126" t="s">
        <v>3154</v>
      </c>
      <c r="J5220" s="126" t="s">
        <v>3154</v>
      </c>
      <c r="K5220" s="17">
        <f>VLOOKUP(A5220,[4]גיליון1!$A$1574:$P$7681,10,0)</f>
        <v>0</v>
      </c>
      <c r="L5220" s="17">
        <f>VLOOKUP(A5220,'[2]2023'!$A$9:$I$7853,9,0)</f>
        <v>0</v>
      </c>
      <c r="M5220" s="18">
        <f>VLOOKUP(A5220,[3]data1683177749303!$A$2:$J$6448,10,0)</f>
        <v>0</v>
      </c>
    </row>
    <row r="5221" spans="1:13" ht="15.75" outlineLevel="1">
      <c r="A5221" s="10">
        <v>1815780126</v>
      </c>
      <c r="B5221" s="11">
        <v>126</v>
      </c>
      <c r="C5221" s="19">
        <v>815780</v>
      </c>
      <c r="D5221" s="13">
        <v>1</v>
      </c>
      <c r="E5221" s="136" t="s">
        <v>3154</v>
      </c>
      <c r="F5221" s="15" t="s">
        <v>23</v>
      </c>
      <c r="G5221" s="137" t="s">
        <v>3154</v>
      </c>
      <c r="H5221" s="13" t="s">
        <v>20</v>
      </c>
      <c r="I5221" s="126" t="s">
        <v>3154</v>
      </c>
      <c r="J5221" s="126" t="s">
        <v>3154</v>
      </c>
      <c r="K5221" s="17">
        <f>VLOOKUP(A5221,[4]גיליון1!$A$1574:$P$7681,10,0)</f>
        <v>0</v>
      </c>
      <c r="L5221" s="17">
        <f>VLOOKUP(A5221,'[2]2023'!$A$9:$I$7853,9,0)</f>
        <v>0</v>
      </c>
      <c r="M5221" s="18">
        <f>VLOOKUP(A5221,[3]data1683177749303!$A$2:$J$6448,10,0)</f>
        <v>0</v>
      </c>
    </row>
    <row r="5222" spans="1:13" ht="15.75" outlineLevel="1">
      <c r="A5222" s="10">
        <v>1815780130</v>
      </c>
      <c r="B5222" s="11">
        <v>130</v>
      </c>
      <c r="C5222" s="19">
        <v>815780</v>
      </c>
      <c r="D5222" s="13">
        <v>1</v>
      </c>
      <c r="E5222" s="136" t="s">
        <v>3154</v>
      </c>
      <c r="F5222" s="15" t="s">
        <v>24</v>
      </c>
      <c r="G5222" s="137" t="s">
        <v>3154</v>
      </c>
      <c r="H5222" s="13" t="s">
        <v>20</v>
      </c>
      <c r="I5222" s="126" t="s">
        <v>3154</v>
      </c>
      <c r="J5222" s="126" t="s">
        <v>3154</v>
      </c>
      <c r="K5222" s="17">
        <f>VLOOKUP(A5222,[4]גיליון1!$A$1574:$P$7681,10,0)</f>
        <v>0</v>
      </c>
      <c r="L5222" s="17">
        <f>VLOOKUP(A5222,'[2]2023'!$A$9:$I$7853,9,0)</f>
        <v>0</v>
      </c>
      <c r="M5222" s="18">
        <f>VLOOKUP(A5222,[3]data1683177749303!$A$2:$J$6448,10,0)</f>
        <v>0</v>
      </c>
    </row>
    <row r="5223" spans="1:13" ht="15.75" outlineLevel="1">
      <c r="A5223" s="10">
        <v>1815780140</v>
      </c>
      <c r="B5223" s="11">
        <v>140</v>
      </c>
      <c r="C5223" s="19">
        <v>815780</v>
      </c>
      <c r="D5223" s="13">
        <v>1</v>
      </c>
      <c r="E5223" s="136" t="s">
        <v>3154</v>
      </c>
      <c r="F5223" s="15" t="s">
        <v>25</v>
      </c>
      <c r="G5223" s="137" t="s">
        <v>3154</v>
      </c>
      <c r="H5223" s="13" t="s">
        <v>20</v>
      </c>
      <c r="I5223" s="126" t="s">
        <v>3154</v>
      </c>
      <c r="J5223" s="126" t="s">
        <v>3154</v>
      </c>
      <c r="K5223" s="17">
        <f>VLOOKUP(A5223,[4]גיליון1!$A$1574:$P$7681,10,0)</f>
        <v>0</v>
      </c>
      <c r="L5223" s="17">
        <f>VLOOKUP(A5223,'[2]2023'!$A$9:$I$7853,9,0)</f>
        <v>0</v>
      </c>
      <c r="M5223" s="18">
        <f>VLOOKUP(A5223,[3]data1683177749303!$A$2:$J$6448,10,0)</f>
        <v>0</v>
      </c>
    </row>
    <row r="5224" spans="1:13" ht="15.75" outlineLevel="1">
      <c r="A5224" s="10">
        <v>1815780212</v>
      </c>
      <c r="B5224" s="11">
        <v>212</v>
      </c>
      <c r="C5224" s="19">
        <v>815780</v>
      </c>
      <c r="D5224" s="13">
        <v>1</v>
      </c>
      <c r="E5224" s="136" t="s">
        <v>3154</v>
      </c>
      <c r="F5224" s="15" t="s">
        <v>2307</v>
      </c>
      <c r="G5224" s="137" t="s">
        <v>3154</v>
      </c>
      <c r="H5224" s="13" t="s">
        <v>20</v>
      </c>
      <c r="I5224" s="126" t="s">
        <v>3154</v>
      </c>
      <c r="J5224" s="126" t="s">
        <v>3154</v>
      </c>
      <c r="K5224" s="17">
        <f>VLOOKUP(A5224,[4]גיליון1!$A$1574:$P$7681,10,0)</f>
        <v>0</v>
      </c>
      <c r="L5224" s="17">
        <f>VLOOKUP(A5224,'[2]2023'!$A$9:$I$7853,9,0)</f>
        <v>0</v>
      </c>
      <c r="M5224" s="18">
        <f>VLOOKUP(A5224,[3]data1683177749303!$A$2:$J$6448,10,0)</f>
        <v>0</v>
      </c>
    </row>
    <row r="5225" spans="1:13" ht="15.75" outlineLevel="1">
      <c r="A5225" s="10">
        <v>1815780213</v>
      </c>
      <c r="B5225" s="11">
        <v>213</v>
      </c>
      <c r="C5225" s="19">
        <v>815780</v>
      </c>
      <c r="D5225" s="13">
        <v>1</v>
      </c>
      <c r="E5225" s="136" t="s">
        <v>3154</v>
      </c>
      <c r="F5225" s="15" t="s">
        <v>604</v>
      </c>
      <c r="G5225" s="137" t="s">
        <v>3154</v>
      </c>
      <c r="H5225" s="13" t="s">
        <v>20</v>
      </c>
      <c r="I5225" s="126" t="s">
        <v>3154</v>
      </c>
      <c r="J5225" s="126" t="s">
        <v>3154</v>
      </c>
      <c r="K5225" s="17">
        <f>VLOOKUP(A5225,[4]גיליון1!$A$1574:$P$7681,10,0)</f>
        <v>0</v>
      </c>
      <c r="L5225" s="17">
        <f>VLOOKUP(A5225,'[2]2023'!$A$9:$I$7853,9,0)</f>
        <v>0</v>
      </c>
      <c r="M5225" s="18">
        <f>VLOOKUP(A5225,[3]data1683177749303!$A$2:$J$6448,10,0)</f>
        <v>0</v>
      </c>
    </row>
    <row r="5226" spans="1:13" ht="15.75" outlineLevel="1">
      <c r="A5226" s="10">
        <v>1815780215</v>
      </c>
      <c r="B5226" s="11">
        <v>215</v>
      </c>
      <c r="C5226" s="19">
        <v>815780</v>
      </c>
      <c r="D5226" s="13">
        <v>1</v>
      </c>
      <c r="E5226" s="136" t="s">
        <v>3154</v>
      </c>
      <c r="F5226" s="15" t="s">
        <v>2308</v>
      </c>
      <c r="G5226" s="137" t="s">
        <v>3154</v>
      </c>
      <c r="H5226" s="13" t="s">
        <v>20</v>
      </c>
      <c r="I5226" s="126" t="s">
        <v>3154</v>
      </c>
      <c r="J5226" s="126" t="s">
        <v>3154</v>
      </c>
      <c r="K5226" s="17">
        <f>VLOOKUP(A5226,[4]גיליון1!$A$1574:$P$7681,10,0)</f>
        <v>0</v>
      </c>
      <c r="L5226" s="17">
        <f>VLOOKUP(A5226,'[2]2023'!$A$9:$I$7853,9,0)</f>
        <v>0</v>
      </c>
      <c r="M5226" s="18">
        <f>VLOOKUP(A5226,[3]data1683177749303!$A$2:$J$6448,10,0)</f>
        <v>0</v>
      </c>
    </row>
    <row r="5227" spans="1:13" ht="15.75" outlineLevel="1">
      <c r="A5227" s="10">
        <v>1815780217</v>
      </c>
      <c r="B5227" s="11">
        <v>217</v>
      </c>
      <c r="C5227" s="19">
        <v>815780</v>
      </c>
      <c r="D5227" s="13">
        <v>1</v>
      </c>
      <c r="E5227" s="136" t="s">
        <v>3154</v>
      </c>
      <c r="F5227" s="15" t="s">
        <v>2104</v>
      </c>
      <c r="G5227" s="137" t="s">
        <v>3154</v>
      </c>
      <c r="H5227" s="13" t="s">
        <v>20</v>
      </c>
      <c r="I5227" s="126" t="s">
        <v>3154</v>
      </c>
      <c r="J5227" s="126" t="s">
        <v>3154</v>
      </c>
      <c r="K5227" s="17">
        <f>VLOOKUP(A5227,[4]גיליון1!$A$1574:$P$7681,10,0)</f>
        <v>0</v>
      </c>
      <c r="L5227" s="17">
        <f>VLOOKUP(A5227,'[2]2023'!$A$9:$I$7853,9,0)</f>
        <v>0</v>
      </c>
      <c r="M5227" s="18">
        <f>VLOOKUP(A5227,[3]data1683177749303!$A$2:$J$6448,10,0)</f>
        <v>0</v>
      </c>
    </row>
    <row r="5228" spans="1:13" ht="15.75" outlineLevel="1">
      <c r="A5228" s="10">
        <v>1815780250</v>
      </c>
      <c r="B5228" s="11">
        <v>250</v>
      </c>
      <c r="C5228" s="19">
        <v>815780</v>
      </c>
      <c r="D5228" s="13">
        <v>1</v>
      </c>
      <c r="E5228" s="136" t="s">
        <v>3154</v>
      </c>
      <c r="F5228" s="48" t="s">
        <v>2253</v>
      </c>
      <c r="G5228" s="165" t="s">
        <v>3154</v>
      </c>
      <c r="H5228" s="13" t="s">
        <v>20</v>
      </c>
      <c r="I5228" s="126" t="s">
        <v>3154</v>
      </c>
      <c r="J5228" s="126" t="s">
        <v>3154</v>
      </c>
      <c r="K5228" s="17">
        <f>VLOOKUP(A5228,[4]גיליון1!$A$1574:$P$7681,10,0)</f>
        <v>0</v>
      </c>
      <c r="L5228" s="17">
        <f>VLOOKUP(A5228,'[2]2023'!$A$9:$I$7853,9,0)</f>
        <v>0</v>
      </c>
      <c r="M5228" s="18">
        <f>VLOOKUP(A5228,[3]data1683177749303!$A$2:$J$6448,10,0)</f>
        <v>0</v>
      </c>
    </row>
    <row r="5229" spans="1:13" ht="15.75" outlineLevel="1">
      <c r="A5229" s="10">
        <v>1815780262</v>
      </c>
      <c r="B5229" s="11">
        <v>262</v>
      </c>
      <c r="C5229" s="19">
        <v>815780</v>
      </c>
      <c r="D5229" s="13">
        <v>1</v>
      </c>
      <c r="E5229" s="136" t="s">
        <v>3154</v>
      </c>
      <c r="F5229" s="15" t="s">
        <v>2264</v>
      </c>
      <c r="G5229" s="137" t="s">
        <v>3154</v>
      </c>
      <c r="H5229" s="13" t="s">
        <v>20</v>
      </c>
      <c r="I5229" s="126" t="s">
        <v>3154</v>
      </c>
      <c r="J5229" s="126" t="s">
        <v>3154</v>
      </c>
      <c r="K5229" s="17">
        <f>VLOOKUP(A5229,[4]גיליון1!$A$1574:$P$7681,10,0)</f>
        <v>0</v>
      </c>
      <c r="L5229" s="17">
        <f>VLOOKUP(A5229,'[2]2023'!$A$9:$I$7853,9,0)</f>
        <v>0</v>
      </c>
      <c r="M5229" s="18">
        <f>VLOOKUP(A5229,[3]data1683177749303!$A$2:$J$6448,10,0)</f>
        <v>0</v>
      </c>
    </row>
    <row r="5230" spans="1:13" ht="15.75" outlineLevel="1">
      <c r="A5230" s="10">
        <v>1815780263</v>
      </c>
      <c r="B5230" s="11">
        <v>263</v>
      </c>
      <c r="C5230" s="19">
        <v>815780</v>
      </c>
      <c r="D5230" s="13">
        <v>1</v>
      </c>
      <c r="E5230" s="136" t="s">
        <v>3154</v>
      </c>
      <c r="F5230" s="15" t="s">
        <v>116</v>
      </c>
      <c r="G5230" s="137" t="s">
        <v>3154</v>
      </c>
      <c r="H5230" s="13" t="s">
        <v>20</v>
      </c>
      <c r="I5230" s="126" t="s">
        <v>3154</v>
      </c>
      <c r="J5230" s="126" t="s">
        <v>3154</v>
      </c>
      <c r="K5230" s="17">
        <f>VLOOKUP(A5230,[4]גיליון1!$A$1574:$P$7681,10,0)</f>
        <v>0</v>
      </c>
      <c r="L5230" s="17">
        <f>VLOOKUP(A5230,'[2]2023'!$A$9:$I$7853,9,0)</f>
        <v>0</v>
      </c>
      <c r="M5230" s="18">
        <f>VLOOKUP(A5230,[3]data1683177749303!$A$2:$J$6448,10,0)</f>
        <v>0</v>
      </c>
    </row>
    <row r="5231" spans="1:13" ht="15.75" outlineLevel="1">
      <c r="A5231" s="10">
        <v>1815780420</v>
      </c>
      <c r="B5231" s="11">
        <v>420</v>
      </c>
      <c r="C5231" s="19">
        <v>815780</v>
      </c>
      <c r="D5231" s="13">
        <v>1</v>
      </c>
      <c r="E5231" s="136" t="s">
        <v>3154</v>
      </c>
      <c r="F5231" s="15" t="s">
        <v>33</v>
      </c>
      <c r="G5231" s="137" t="s">
        <v>3154</v>
      </c>
      <c r="H5231" s="13" t="s">
        <v>34</v>
      </c>
      <c r="I5231" s="126" t="s">
        <v>3154</v>
      </c>
      <c r="J5231" s="126" t="s">
        <v>3154</v>
      </c>
      <c r="K5231" s="17">
        <f>VLOOKUP(A5231,[4]גיליון1!$A$1574:$P$7681,10,0)</f>
        <v>0</v>
      </c>
      <c r="L5231" s="17">
        <f>VLOOKUP(A5231,'[2]2023'!$A$9:$I$7853,9,0)</f>
        <v>0</v>
      </c>
      <c r="M5231" s="18">
        <f>VLOOKUP(A5231,[3]data1683177749303!$A$2:$J$6448,10,0)</f>
        <v>0</v>
      </c>
    </row>
    <row r="5232" spans="1:13" ht="15.75" outlineLevel="1">
      <c r="A5232" s="10">
        <v>1815780431</v>
      </c>
      <c r="B5232" s="11">
        <v>431</v>
      </c>
      <c r="C5232" s="19">
        <v>815780</v>
      </c>
      <c r="D5232" s="13">
        <v>1</v>
      </c>
      <c r="E5232" s="136" t="s">
        <v>3154</v>
      </c>
      <c r="F5232" s="15" t="s">
        <v>36</v>
      </c>
      <c r="G5232" s="137" t="s">
        <v>3154</v>
      </c>
      <c r="H5232" s="13" t="s">
        <v>31</v>
      </c>
      <c r="I5232" s="126" t="s">
        <v>3154</v>
      </c>
      <c r="J5232" s="126" t="s">
        <v>3154</v>
      </c>
      <c r="K5232" s="17">
        <f>VLOOKUP(A5232,[4]גיליון1!$A$1574:$P$7681,10,0)</f>
        <v>0</v>
      </c>
      <c r="L5232" s="17">
        <f>VLOOKUP(A5232,'[2]2023'!$A$9:$I$7853,9,0)</f>
        <v>0</v>
      </c>
      <c r="M5232" s="18">
        <f>VLOOKUP(A5232,[3]data1683177749303!$A$2:$J$6448,10,0)</f>
        <v>0</v>
      </c>
    </row>
    <row r="5233" spans="1:13" ht="15.75" outlineLevel="1">
      <c r="A5233" s="10">
        <v>1815780432</v>
      </c>
      <c r="B5233" s="11">
        <v>432</v>
      </c>
      <c r="C5233" s="19">
        <v>815780</v>
      </c>
      <c r="D5233" s="13">
        <v>1</v>
      </c>
      <c r="E5233" s="136" t="s">
        <v>3154</v>
      </c>
      <c r="F5233" s="15" t="s">
        <v>37</v>
      </c>
      <c r="G5233" s="137" t="s">
        <v>3154</v>
      </c>
      <c r="H5233" s="13" t="s">
        <v>31</v>
      </c>
      <c r="I5233" s="126" t="s">
        <v>3154</v>
      </c>
      <c r="J5233" s="126" t="s">
        <v>3154</v>
      </c>
      <c r="K5233" s="17">
        <f>VLOOKUP(A5233,[4]גיליון1!$A$1574:$P$7681,10,0)</f>
        <v>0</v>
      </c>
      <c r="L5233" s="17">
        <f>VLOOKUP(A5233,'[2]2023'!$A$9:$I$7853,9,0)</f>
        <v>0</v>
      </c>
      <c r="M5233" s="18">
        <f>VLOOKUP(A5233,[3]data1683177749303!$A$2:$J$6448,10,0)</f>
        <v>0</v>
      </c>
    </row>
    <row r="5234" spans="1:13" ht="15.75" outlineLevel="1">
      <c r="A5234" s="10">
        <v>1815780441</v>
      </c>
      <c r="B5234" s="11">
        <v>441</v>
      </c>
      <c r="C5234" s="19">
        <v>815780</v>
      </c>
      <c r="D5234" s="13">
        <v>1</v>
      </c>
      <c r="E5234" s="136" t="s">
        <v>3154</v>
      </c>
      <c r="F5234" s="15" t="s">
        <v>45</v>
      </c>
      <c r="G5234" s="137" t="s">
        <v>3154</v>
      </c>
      <c r="H5234" s="13" t="s">
        <v>31</v>
      </c>
      <c r="I5234" s="126" t="s">
        <v>3154</v>
      </c>
      <c r="J5234" s="126" t="s">
        <v>3154</v>
      </c>
      <c r="K5234" s="17">
        <f>VLOOKUP(A5234,[4]גיליון1!$A$1574:$P$7681,10,0)</f>
        <v>0</v>
      </c>
      <c r="L5234" s="17">
        <f>VLOOKUP(A5234,'[2]2023'!$A$9:$I$7853,9,0)</f>
        <v>0</v>
      </c>
      <c r="M5234" s="18">
        <f>VLOOKUP(A5234,[3]data1683177749303!$A$2:$J$6448,10,0)</f>
        <v>0</v>
      </c>
    </row>
    <row r="5235" spans="1:13" ht="15.75" outlineLevel="1">
      <c r="A5235" s="10">
        <v>1815780437</v>
      </c>
      <c r="B5235" s="11">
        <v>437</v>
      </c>
      <c r="C5235" s="19">
        <v>815780</v>
      </c>
      <c r="D5235" s="13">
        <v>1</v>
      </c>
      <c r="E5235" s="136" t="s">
        <v>3154</v>
      </c>
      <c r="F5235" s="15" t="s">
        <v>1853</v>
      </c>
      <c r="G5235" s="137" t="s">
        <v>3154</v>
      </c>
      <c r="H5235" s="13" t="s">
        <v>31</v>
      </c>
      <c r="I5235" s="126" t="s">
        <v>3154</v>
      </c>
      <c r="J5235" s="126" t="s">
        <v>3154</v>
      </c>
      <c r="K5235" s="17">
        <f>VLOOKUP(A5235,[4]גיליון1!$A$1574:$P$7681,10,0)</f>
        <v>0</v>
      </c>
      <c r="L5235" s="17">
        <f>VLOOKUP(A5235,'[2]2023'!$A$9:$I$7853,9,0)</f>
        <v>0</v>
      </c>
      <c r="M5235" s="18">
        <f>VLOOKUP(A5235,[3]data1683177749303!$A$2:$J$6448,10,0)</f>
        <v>0</v>
      </c>
    </row>
    <row r="5236" spans="1:13" ht="15.75" outlineLevel="1">
      <c r="A5236" s="10">
        <v>1815780450</v>
      </c>
      <c r="B5236" s="11">
        <v>450</v>
      </c>
      <c r="C5236" s="19">
        <v>815780</v>
      </c>
      <c r="D5236" s="13">
        <v>1</v>
      </c>
      <c r="E5236" s="136" t="s">
        <v>3154</v>
      </c>
      <c r="F5236" s="15" t="s">
        <v>1483</v>
      </c>
      <c r="G5236" s="137" t="s">
        <v>3154</v>
      </c>
      <c r="H5236" s="13" t="s">
        <v>34</v>
      </c>
      <c r="I5236" s="126" t="s">
        <v>3154</v>
      </c>
      <c r="J5236" s="126" t="s">
        <v>3154</v>
      </c>
      <c r="K5236" s="17">
        <f>VLOOKUP(A5236,[4]גיליון1!$A$1574:$P$7681,10,0)</f>
        <v>0</v>
      </c>
      <c r="L5236" s="17">
        <f>VLOOKUP(A5236,'[2]2023'!$A$9:$I$7853,9,0)</f>
        <v>0</v>
      </c>
      <c r="M5236" s="18">
        <f>VLOOKUP(A5236,[3]data1683177749303!$A$2:$J$6448,10,0)</f>
        <v>0</v>
      </c>
    </row>
    <row r="5237" spans="1:13" ht="15.75" outlineLevel="1">
      <c r="A5237" s="10">
        <v>1815780471</v>
      </c>
      <c r="B5237" s="11">
        <v>471</v>
      </c>
      <c r="C5237" s="19">
        <v>815780</v>
      </c>
      <c r="D5237" s="13">
        <v>1</v>
      </c>
      <c r="E5237" s="136" t="s">
        <v>3154</v>
      </c>
      <c r="F5237" s="15" t="s">
        <v>87</v>
      </c>
      <c r="G5237" s="137" t="s">
        <v>3154</v>
      </c>
      <c r="H5237" s="13" t="s">
        <v>34</v>
      </c>
      <c r="I5237" s="126" t="s">
        <v>3154</v>
      </c>
      <c r="J5237" s="126" t="s">
        <v>3154</v>
      </c>
      <c r="K5237" s="17">
        <f>VLOOKUP(A5237,[4]גיליון1!$A$1574:$P$7681,10,0)</f>
        <v>0</v>
      </c>
      <c r="L5237" s="17">
        <f>VLOOKUP(A5237,'[2]2023'!$A$9:$I$7853,9,0)</f>
        <v>0</v>
      </c>
      <c r="M5237" s="18">
        <f>VLOOKUP(A5237,[3]data1683177749303!$A$2:$J$6448,10,0)</f>
        <v>0</v>
      </c>
    </row>
    <row r="5238" spans="1:13" ht="15.75" outlineLevel="1">
      <c r="A5238" s="10">
        <v>1815780511</v>
      </c>
      <c r="B5238" s="11">
        <v>511</v>
      </c>
      <c r="C5238" s="19">
        <v>815780</v>
      </c>
      <c r="D5238" s="13">
        <v>1</v>
      </c>
      <c r="E5238" s="136" t="s">
        <v>3154</v>
      </c>
      <c r="F5238" s="15" t="s">
        <v>88</v>
      </c>
      <c r="G5238" s="137" t="s">
        <v>3154</v>
      </c>
      <c r="H5238" s="13" t="s">
        <v>34</v>
      </c>
      <c r="I5238" s="126" t="s">
        <v>3154</v>
      </c>
      <c r="J5238" s="126" t="s">
        <v>3154</v>
      </c>
      <c r="K5238" s="17">
        <f>VLOOKUP(A5238,[4]גיליון1!$A$1574:$P$7681,10,0)</f>
        <v>0</v>
      </c>
      <c r="L5238" s="17">
        <f>VLOOKUP(A5238,'[2]2023'!$A$9:$I$7853,9,0)</f>
        <v>0</v>
      </c>
      <c r="M5238" s="18">
        <f>VLOOKUP(A5238,[3]data1683177749303!$A$2:$J$6448,10,0)</f>
        <v>0</v>
      </c>
    </row>
    <row r="5239" spans="1:13" ht="15.75" outlineLevel="1">
      <c r="A5239" s="10">
        <v>1815780512</v>
      </c>
      <c r="B5239" s="11">
        <v>512</v>
      </c>
      <c r="C5239" s="19">
        <v>815780</v>
      </c>
      <c r="D5239" s="13">
        <v>1</v>
      </c>
      <c r="E5239" s="136" t="s">
        <v>3154</v>
      </c>
      <c r="F5239" s="15" t="s">
        <v>89</v>
      </c>
      <c r="G5239" s="137" t="s">
        <v>3154</v>
      </c>
      <c r="H5239" s="13" t="s">
        <v>34</v>
      </c>
      <c r="I5239" s="126" t="s">
        <v>3154</v>
      </c>
      <c r="J5239" s="126" t="s">
        <v>3154</v>
      </c>
      <c r="K5239" s="17">
        <f>VLOOKUP(A5239,[4]גיליון1!$A$1574:$P$7681,10,0)</f>
        <v>0</v>
      </c>
      <c r="L5239" s="17">
        <f>VLOOKUP(A5239,'[2]2023'!$A$9:$I$7853,9,0)</f>
        <v>0</v>
      </c>
      <c r="M5239" s="18">
        <f>VLOOKUP(A5239,[3]data1683177749303!$A$2:$J$6448,10,0)</f>
        <v>0</v>
      </c>
    </row>
    <row r="5240" spans="1:13" ht="15.75" outlineLevel="1">
      <c r="A5240" s="10">
        <v>1815780517</v>
      </c>
      <c r="B5240" s="11">
        <v>517</v>
      </c>
      <c r="C5240" s="19">
        <v>815780</v>
      </c>
      <c r="D5240" s="13">
        <v>1</v>
      </c>
      <c r="E5240" s="136" t="s">
        <v>3154</v>
      </c>
      <c r="F5240" s="15" t="s">
        <v>2089</v>
      </c>
      <c r="G5240" s="137" t="s">
        <v>3154</v>
      </c>
      <c r="H5240" s="13" t="s">
        <v>34</v>
      </c>
      <c r="I5240" s="126" t="s">
        <v>3154</v>
      </c>
      <c r="J5240" s="126" t="s">
        <v>3154</v>
      </c>
      <c r="K5240" s="17">
        <f>VLOOKUP(A5240,[4]גיליון1!$A$1574:$P$7681,10,0)</f>
        <v>0</v>
      </c>
      <c r="L5240" s="17">
        <f>VLOOKUP(A5240,'[2]2023'!$A$9:$I$7853,9,0)</f>
        <v>0</v>
      </c>
      <c r="M5240" s="18">
        <f>VLOOKUP(A5240,[3]data1683177749303!$A$2:$J$6448,10,0)</f>
        <v>0</v>
      </c>
    </row>
    <row r="5241" spans="1:13" ht="15.75" outlineLevel="1">
      <c r="A5241" s="10">
        <v>1815780522</v>
      </c>
      <c r="B5241" s="11">
        <v>522</v>
      </c>
      <c r="C5241" s="19">
        <v>815780</v>
      </c>
      <c r="D5241" s="13">
        <v>1</v>
      </c>
      <c r="E5241" s="136" t="s">
        <v>3154</v>
      </c>
      <c r="F5241" s="15" t="s">
        <v>755</v>
      </c>
      <c r="G5241" s="137" t="s">
        <v>3154</v>
      </c>
      <c r="H5241" s="13" t="s">
        <v>34</v>
      </c>
      <c r="I5241" s="126" t="s">
        <v>3154</v>
      </c>
      <c r="J5241" s="126" t="s">
        <v>3154</v>
      </c>
      <c r="K5241" s="17">
        <f>VLOOKUP(A5241,[4]גיליון1!$A$1574:$P$7681,10,0)</f>
        <v>0</v>
      </c>
      <c r="L5241" s="17">
        <f>VLOOKUP(A5241,'[2]2023'!$A$9:$I$7853,9,0)</f>
        <v>0</v>
      </c>
      <c r="M5241" s="18">
        <f>VLOOKUP(A5241,[3]data1683177749303!$A$2:$J$6448,10,0)</f>
        <v>0</v>
      </c>
    </row>
    <row r="5242" spans="1:13" ht="15.75" outlineLevel="1">
      <c r="A5242" s="10">
        <v>1815780530</v>
      </c>
      <c r="B5242" s="11">
        <v>530</v>
      </c>
      <c r="C5242" s="19">
        <v>815780</v>
      </c>
      <c r="D5242" s="13">
        <v>1</v>
      </c>
      <c r="E5242" s="136" t="s">
        <v>3154</v>
      </c>
      <c r="F5242" s="15" t="s">
        <v>1591</v>
      </c>
      <c r="G5242" s="137" t="s">
        <v>3154</v>
      </c>
      <c r="H5242" s="13" t="s">
        <v>31</v>
      </c>
      <c r="I5242" s="126" t="s">
        <v>3154</v>
      </c>
      <c r="J5242" s="126" t="s">
        <v>3154</v>
      </c>
      <c r="K5242" s="17">
        <f>VLOOKUP(A5242,[4]גיליון1!$A$1574:$P$7681,10,0)</f>
        <v>0</v>
      </c>
      <c r="L5242" s="17">
        <f>VLOOKUP(A5242,'[2]2023'!$A$9:$I$7853,9,0)</f>
        <v>0</v>
      </c>
      <c r="M5242" s="18">
        <f>VLOOKUP(A5242,[3]data1683177749303!$A$2:$J$6448,10,0)</f>
        <v>0</v>
      </c>
    </row>
    <row r="5243" spans="1:13" ht="15.75" outlineLevel="1">
      <c r="A5243" s="10">
        <v>1815780540</v>
      </c>
      <c r="B5243" s="11">
        <v>540</v>
      </c>
      <c r="C5243" s="19">
        <v>815780</v>
      </c>
      <c r="D5243" s="13">
        <v>1</v>
      </c>
      <c r="E5243" s="136" t="s">
        <v>3154</v>
      </c>
      <c r="F5243" s="15" t="s">
        <v>53</v>
      </c>
      <c r="G5243" s="137" t="s">
        <v>3154</v>
      </c>
      <c r="H5243" s="13" t="s">
        <v>34</v>
      </c>
      <c r="I5243" s="126" t="s">
        <v>3154</v>
      </c>
      <c r="J5243" s="126" t="s">
        <v>3154</v>
      </c>
      <c r="K5243" s="17">
        <f>VLOOKUP(A5243,[4]גיליון1!$A$1574:$P$7681,10,0)</f>
        <v>0</v>
      </c>
      <c r="L5243" s="17">
        <f>VLOOKUP(A5243,'[2]2023'!$A$9:$I$7853,9,0)</f>
        <v>0</v>
      </c>
      <c r="M5243" s="18">
        <f>VLOOKUP(A5243,[3]data1683177749303!$A$2:$J$6448,10,0)</f>
        <v>0</v>
      </c>
    </row>
    <row r="5244" spans="1:13" ht="15.75" outlineLevel="1">
      <c r="A5244" s="10">
        <v>1815780583</v>
      </c>
      <c r="B5244" s="11">
        <v>583</v>
      </c>
      <c r="C5244" s="19">
        <v>815780</v>
      </c>
      <c r="D5244" s="13">
        <v>1</v>
      </c>
      <c r="E5244" s="136" t="s">
        <v>3154</v>
      </c>
      <c r="F5244" s="15" t="s">
        <v>2255</v>
      </c>
      <c r="G5244" s="137" t="s">
        <v>3154</v>
      </c>
      <c r="H5244" s="13" t="s">
        <v>31</v>
      </c>
      <c r="I5244" s="126" t="s">
        <v>3154</v>
      </c>
      <c r="J5244" s="126" t="s">
        <v>3154</v>
      </c>
      <c r="K5244" s="17">
        <f>VLOOKUP(A5244,[4]גיליון1!$A$1574:$P$7681,10,0)</f>
        <v>0</v>
      </c>
      <c r="L5244" s="17">
        <f>VLOOKUP(A5244,'[2]2023'!$A$9:$I$7853,9,0)</f>
        <v>0</v>
      </c>
      <c r="M5244" s="18">
        <f>VLOOKUP(A5244,[3]data1683177749303!$A$2:$J$6448,10,0)</f>
        <v>0</v>
      </c>
    </row>
    <row r="5245" spans="1:13" ht="15.75" outlineLevel="1">
      <c r="A5245" s="10">
        <v>1815780585</v>
      </c>
      <c r="B5245" s="11">
        <v>585</v>
      </c>
      <c r="C5245" s="19">
        <v>815780</v>
      </c>
      <c r="D5245" s="13">
        <v>1</v>
      </c>
      <c r="E5245" s="136" t="s">
        <v>3154</v>
      </c>
      <c r="F5245" s="15" t="s">
        <v>2256</v>
      </c>
      <c r="G5245" s="137" t="s">
        <v>3154</v>
      </c>
      <c r="H5245" s="13" t="s">
        <v>31</v>
      </c>
      <c r="I5245" s="126" t="s">
        <v>3154</v>
      </c>
      <c r="J5245" s="126" t="s">
        <v>3154</v>
      </c>
      <c r="K5245" s="17">
        <f>VLOOKUP(A5245,[4]גיליון1!$A$1574:$P$7681,10,0)</f>
        <v>0</v>
      </c>
      <c r="L5245" s="17">
        <f>VLOOKUP(A5245,'[2]2023'!$A$9:$I$7853,9,0)</f>
        <v>0</v>
      </c>
      <c r="M5245" s="18">
        <f>VLOOKUP(A5245,[3]data1683177749303!$A$2:$J$6448,10,0)</f>
        <v>0</v>
      </c>
    </row>
    <row r="5246" spans="1:13" ht="15.75" outlineLevel="1">
      <c r="A5246" s="10">
        <v>1815780721</v>
      </c>
      <c r="B5246" s="11">
        <v>721</v>
      </c>
      <c r="C5246" s="19">
        <v>815780</v>
      </c>
      <c r="D5246" s="13">
        <v>1</v>
      </c>
      <c r="E5246" s="136" t="s">
        <v>3154</v>
      </c>
      <c r="F5246" s="15" t="s">
        <v>63</v>
      </c>
      <c r="G5246" s="137" t="s">
        <v>3154</v>
      </c>
      <c r="H5246" s="13" t="s">
        <v>34</v>
      </c>
      <c r="I5246" s="126" t="s">
        <v>3154</v>
      </c>
      <c r="J5246" s="126" t="s">
        <v>3154</v>
      </c>
      <c r="K5246" s="17">
        <f>VLOOKUP(A5246,[4]גיליון1!$A$1574:$P$7681,10,0)</f>
        <v>0</v>
      </c>
      <c r="L5246" s="17">
        <f>VLOOKUP(A5246,'[2]2023'!$A$9:$I$7853,9,0)</f>
        <v>0</v>
      </c>
      <c r="M5246" s="18">
        <f>VLOOKUP(A5246,[3]data1683177749303!$A$2:$J$6448,10,0)</f>
        <v>0</v>
      </c>
    </row>
    <row r="5247" spans="1:13" ht="15.75" outlineLevel="1">
      <c r="A5247" s="10">
        <v>1815780722</v>
      </c>
      <c r="B5247" s="11">
        <v>722</v>
      </c>
      <c r="C5247" s="19">
        <v>815780</v>
      </c>
      <c r="D5247" s="13">
        <v>1</v>
      </c>
      <c r="E5247" s="136" t="s">
        <v>3154</v>
      </c>
      <c r="F5247" s="48" t="s">
        <v>2309</v>
      </c>
      <c r="G5247" s="165" t="s">
        <v>3154</v>
      </c>
      <c r="H5247" s="13" t="s">
        <v>34</v>
      </c>
      <c r="I5247" s="126" t="s">
        <v>3154</v>
      </c>
      <c r="J5247" s="126" t="s">
        <v>3154</v>
      </c>
      <c r="K5247" s="17">
        <f>VLOOKUP(A5247,[4]גיליון1!$A$1574:$P$7681,10,0)</f>
        <v>0</v>
      </c>
      <c r="L5247" s="17">
        <f>VLOOKUP(A5247,'[2]2023'!$A$9:$I$7853,9,0)</f>
        <v>0</v>
      </c>
      <c r="M5247" s="18">
        <f>VLOOKUP(A5247,[3]data1683177749303!$A$2:$J$6448,10,0)</f>
        <v>0</v>
      </c>
    </row>
    <row r="5248" spans="1:13" ht="15.75" outlineLevel="1">
      <c r="A5248" s="10">
        <v>1815780742</v>
      </c>
      <c r="B5248" s="11">
        <v>742</v>
      </c>
      <c r="C5248" s="19">
        <v>815780</v>
      </c>
      <c r="D5248" s="13">
        <v>1</v>
      </c>
      <c r="E5248" s="136" t="s">
        <v>3154</v>
      </c>
      <c r="F5248" s="15" t="s">
        <v>65</v>
      </c>
      <c r="G5248" s="137" t="s">
        <v>3154</v>
      </c>
      <c r="H5248" s="13" t="s">
        <v>34</v>
      </c>
      <c r="I5248" s="126" t="s">
        <v>3154</v>
      </c>
      <c r="J5248" s="126" t="s">
        <v>3154</v>
      </c>
      <c r="K5248" s="17">
        <f>VLOOKUP(A5248,[4]גיליון1!$A$1574:$P$7681,10,0)</f>
        <v>0</v>
      </c>
      <c r="L5248" s="17">
        <f>VLOOKUP(A5248,'[2]2023'!$A$9:$I$7853,9,0)</f>
        <v>0</v>
      </c>
      <c r="M5248" s="18">
        <f>VLOOKUP(A5248,[3]data1683177749303!$A$2:$J$6448,10,0)</f>
        <v>0</v>
      </c>
    </row>
    <row r="5249" spans="1:13" ht="15.75" outlineLevel="1">
      <c r="A5249" s="10">
        <v>1815780751</v>
      </c>
      <c r="B5249" s="11">
        <v>751</v>
      </c>
      <c r="C5249" s="19">
        <v>815780</v>
      </c>
      <c r="D5249" s="13">
        <v>1</v>
      </c>
      <c r="E5249" s="136" t="s">
        <v>3154</v>
      </c>
      <c r="F5249" s="15" t="s">
        <v>68</v>
      </c>
      <c r="G5249" s="137" t="s">
        <v>3154</v>
      </c>
      <c r="H5249" s="13" t="s">
        <v>34</v>
      </c>
      <c r="I5249" s="126" t="s">
        <v>3154</v>
      </c>
      <c r="J5249" s="126" t="s">
        <v>3154</v>
      </c>
      <c r="K5249" s="17">
        <f>VLOOKUP(A5249,[4]גיליון1!$A$1574:$P$7681,10,0)</f>
        <v>0</v>
      </c>
      <c r="L5249" s="17">
        <f>VLOOKUP(A5249,'[2]2023'!$A$9:$I$7853,9,0)</f>
        <v>0</v>
      </c>
      <c r="M5249" s="18">
        <f>VLOOKUP(A5249,[3]data1683177749303!$A$2:$J$6448,10,0)</f>
        <v>0</v>
      </c>
    </row>
    <row r="5250" spans="1:13" ht="15.75" outlineLevel="1">
      <c r="A5250" s="10">
        <v>1815780752</v>
      </c>
      <c r="B5250" s="11">
        <v>752</v>
      </c>
      <c r="C5250" s="19">
        <v>815780</v>
      </c>
      <c r="D5250" s="13">
        <v>1</v>
      </c>
      <c r="E5250" s="136" t="s">
        <v>3154</v>
      </c>
      <c r="F5250" s="15" t="s">
        <v>69</v>
      </c>
      <c r="G5250" s="137" t="s">
        <v>3154</v>
      </c>
      <c r="H5250" s="13" t="s">
        <v>31</v>
      </c>
      <c r="I5250" s="126" t="s">
        <v>3154</v>
      </c>
      <c r="J5250" s="126" t="s">
        <v>3154</v>
      </c>
      <c r="K5250" s="17">
        <f>VLOOKUP(A5250,[4]גיליון1!$A$1574:$P$7681,10,0)</f>
        <v>0</v>
      </c>
      <c r="L5250" s="17">
        <f>VLOOKUP(A5250,'[2]2023'!$A$9:$I$7853,9,0)</f>
        <v>0</v>
      </c>
      <c r="M5250" s="18">
        <f>VLOOKUP(A5250,[3]data1683177749303!$A$2:$J$6448,10,0)</f>
        <v>0</v>
      </c>
    </row>
    <row r="5251" spans="1:13" ht="15.75" outlineLevel="1">
      <c r="A5251" s="10">
        <v>1815780759</v>
      </c>
      <c r="B5251" s="11">
        <v>759</v>
      </c>
      <c r="C5251" s="19">
        <v>815780</v>
      </c>
      <c r="D5251" s="13">
        <v>1</v>
      </c>
      <c r="E5251" s="136" t="s">
        <v>3154</v>
      </c>
      <c r="F5251" s="15" t="s">
        <v>1970</v>
      </c>
      <c r="G5251" s="137" t="s">
        <v>3154</v>
      </c>
      <c r="H5251" s="13" t="s">
        <v>31</v>
      </c>
      <c r="I5251" s="126" t="s">
        <v>3154</v>
      </c>
      <c r="J5251" s="126" t="s">
        <v>3154</v>
      </c>
      <c r="K5251" s="17">
        <f>VLOOKUP(A5251,[4]גיליון1!$A$1574:$P$7681,10,0)</f>
        <v>0</v>
      </c>
      <c r="L5251" s="17">
        <f>VLOOKUP(A5251,'[2]2023'!$A$9:$I$7853,9,0)</f>
        <v>0</v>
      </c>
      <c r="M5251" s="18">
        <f>VLOOKUP(A5251,[3]data1683177749303!$A$2:$J$6448,10,0)</f>
        <v>0</v>
      </c>
    </row>
    <row r="5252" spans="1:13" ht="15.75" outlineLevel="1">
      <c r="A5252" s="10">
        <v>1815780762</v>
      </c>
      <c r="B5252" s="11">
        <v>762</v>
      </c>
      <c r="C5252" s="19">
        <v>815780</v>
      </c>
      <c r="D5252" s="13">
        <v>1</v>
      </c>
      <c r="E5252" s="136" t="s">
        <v>3154</v>
      </c>
      <c r="F5252" s="15" t="s">
        <v>2264</v>
      </c>
      <c r="G5252" s="137" t="s">
        <v>3154</v>
      </c>
      <c r="H5252" s="13" t="s">
        <v>20</v>
      </c>
      <c r="I5252" s="126" t="s">
        <v>3154</v>
      </c>
      <c r="J5252" s="126" t="s">
        <v>3154</v>
      </c>
      <c r="K5252" s="17">
        <f>VLOOKUP(A5252,[4]גיליון1!$A$1574:$P$7681,10,0)</f>
        <v>0</v>
      </c>
      <c r="L5252" s="17">
        <f>VLOOKUP(A5252,'[2]2023'!$A$9:$I$7853,9,0)</f>
        <v>0</v>
      </c>
      <c r="M5252" s="18">
        <f>VLOOKUP(A5252,[3]data1683177749303!$A$2:$J$6448,10,0)</f>
        <v>0</v>
      </c>
    </row>
    <row r="5253" spans="1:13" ht="15.75" outlineLevel="1">
      <c r="A5253" s="10">
        <v>1815780763</v>
      </c>
      <c r="B5253" s="11">
        <v>763</v>
      </c>
      <c r="C5253" s="19">
        <v>815780</v>
      </c>
      <c r="D5253" s="13">
        <v>1</v>
      </c>
      <c r="E5253" s="136" t="s">
        <v>3154</v>
      </c>
      <c r="F5253" s="15" t="s">
        <v>116</v>
      </c>
      <c r="G5253" s="137" t="s">
        <v>3154</v>
      </c>
      <c r="H5253" s="13" t="s">
        <v>31</v>
      </c>
      <c r="I5253" s="126" t="s">
        <v>3154</v>
      </c>
      <c r="J5253" s="126" t="s">
        <v>3154</v>
      </c>
      <c r="K5253" s="17">
        <f>VLOOKUP(A5253,[4]גיליון1!$A$1574:$P$7681,10,0)</f>
        <v>0</v>
      </c>
      <c r="L5253" s="17">
        <f>VLOOKUP(A5253,'[2]2023'!$A$9:$I$7853,9,0)</f>
        <v>0</v>
      </c>
      <c r="M5253" s="18">
        <f>VLOOKUP(A5253,[3]data1683177749303!$A$2:$J$6448,10,0)</f>
        <v>0</v>
      </c>
    </row>
    <row r="5254" spans="1:13" ht="15.75" outlineLevel="1">
      <c r="A5254" s="10">
        <v>1815780780</v>
      </c>
      <c r="B5254" s="11">
        <v>780</v>
      </c>
      <c r="C5254" s="19">
        <v>815780</v>
      </c>
      <c r="D5254" s="13">
        <v>1</v>
      </c>
      <c r="E5254" s="136" t="s">
        <v>3154</v>
      </c>
      <c r="F5254" s="15" t="s">
        <v>2260</v>
      </c>
      <c r="G5254" s="137" t="s">
        <v>3154</v>
      </c>
      <c r="H5254" s="13" t="s">
        <v>31</v>
      </c>
      <c r="I5254" s="126" t="s">
        <v>3154</v>
      </c>
      <c r="J5254" s="126" t="s">
        <v>3154</v>
      </c>
      <c r="K5254" s="17">
        <f>VLOOKUP(A5254,[4]גיליון1!$A$1574:$P$7681,10,0)</f>
        <v>0</v>
      </c>
      <c r="L5254" s="17">
        <f>VLOOKUP(A5254,'[2]2023'!$A$9:$I$7853,9,0)</f>
        <v>0</v>
      </c>
      <c r="M5254" s="18">
        <f>VLOOKUP(A5254,[3]data1683177749303!$A$2:$J$6448,10,0)</f>
        <v>0</v>
      </c>
    </row>
    <row r="5255" spans="1:13" ht="15.75" outlineLevel="1">
      <c r="A5255" s="10">
        <v>1815780781</v>
      </c>
      <c r="B5255" s="11">
        <v>781</v>
      </c>
      <c r="C5255" s="19">
        <v>815780</v>
      </c>
      <c r="D5255" s="13">
        <v>1</v>
      </c>
      <c r="E5255" s="136" t="s">
        <v>3154</v>
      </c>
      <c r="F5255" s="15" t="s">
        <v>2310</v>
      </c>
      <c r="G5255" s="137" t="s">
        <v>3154</v>
      </c>
      <c r="H5255" s="13" t="s">
        <v>34</v>
      </c>
      <c r="I5255" s="16">
        <f>K5255/L5255-1</f>
        <v>0.30855796911803202</v>
      </c>
      <c r="J5255" s="126" t="s">
        <v>3154</v>
      </c>
      <c r="K5255" s="17">
        <f>VLOOKUP(A5255,[4]גיליון1!$A$1574:$P$7681,10,0)</f>
        <v>500000</v>
      </c>
      <c r="L5255" s="17">
        <f>VLOOKUP(A5255,'[2]2023'!$A$9:$I$7853,9,0)</f>
        <v>382100</v>
      </c>
      <c r="M5255" s="18">
        <f>VLOOKUP(A5255,[3]data1683177749303!$A$2:$J$6448,10,0)</f>
        <v>500300.01</v>
      </c>
    </row>
    <row r="5256" spans="1:13" ht="15.75" outlineLevel="1">
      <c r="A5256" s="10">
        <v>1815780783</v>
      </c>
      <c r="B5256" s="11">
        <v>783</v>
      </c>
      <c r="C5256" s="19">
        <v>815780</v>
      </c>
      <c r="D5256" s="13">
        <v>1</v>
      </c>
      <c r="E5256" s="136" t="s">
        <v>3154</v>
      </c>
      <c r="F5256" s="15" t="s">
        <v>2311</v>
      </c>
      <c r="G5256" s="137" t="s">
        <v>3154</v>
      </c>
      <c r="H5256" s="13" t="s">
        <v>31</v>
      </c>
      <c r="I5256" s="126" t="s">
        <v>3154</v>
      </c>
      <c r="J5256" s="126" t="s">
        <v>3154</v>
      </c>
      <c r="K5256" s="17">
        <f>VLOOKUP(A5256,[4]גיליון1!$A$1574:$P$7681,10,0)</f>
        <v>0</v>
      </c>
      <c r="L5256" s="17">
        <f>VLOOKUP(A5256,'[2]2023'!$A$9:$I$7853,9,0)</f>
        <v>0</v>
      </c>
      <c r="M5256" s="18">
        <f>VLOOKUP(A5256,[3]data1683177749303!$A$2:$J$6448,10,0)</f>
        <v>0</v>
      </c>
    </row>
    <row r="5257" spans="1:13" ht="15.75" outlineLevel="1">
      <c r="A5257" s="10">
        <v>1815780784</v>
      </c>
      <c r="B5257" s="11">
        <v>784</v>
      </c>
      <c r="C5257" s="19">
        <v>815780</v>
      </c>
      <c r="D5257" s="13">
        <v>1</v>
      </c>
      <c r="E5257" s="136" t="s">
        <v>3154</v>
      </c>
      <c r="F5257" s="15" t="s">
        <v>2312</v>
      </c>
      <c r="G5257" s="137" t="s">
        <v>3154</v>
      </c>
      <c r="H5257" s="13" t="s">
        <v>34</v>
      </c>
      <c r="I5257" s="126" t="s">
        <v>3154</v>
      </c>
      <c r="J5257" s="126" t="s">
        <v>3154</v>
      </c>
      <c r="K5257" s="17">
        <f>VLOOKUP(A5257,[4]גיליון1!$A$1574:$P$7681,10,0)</f>
        <v>0</v>
      </c>
      <c r="L5257" s="17">
        <f>VLOOKUP(A5257,'[2]2023'!$A$9:$I$7853,9,0)</f>
        <v>0</v>
      </c>
      <c r="M5257" s="18">
        <f>VLOOKUP(A5257,[3]data1683177749303!$A$2:$J$6448,10,0)</f>
        <v>0</v>
      </c>
    </row>
    <row r="5258" spans="1:13" ht="15.75" outlineLevel="1">
      <c r="A5258" s="10">
        <v>1815780810</v>
      </c>
      <c r="B5258" s="11">
        <v>810</v>
      </c>
      <c r="C5258" s="19">
        <v>815780</v>
      </c>
      <c r="D5258" s="13">
        <v>1</v>
      </c>
      <c r="E5258" s="136" t="s">
        <v>3154</v>
      </c>
      <c r="F5258" s="15" t="s">
        <v>2261</v>
      </c>
      <c r="G5258" s="137" t="s">
        <v>3154</v>
      </c>
      <c r="H5258" s="13" t="s">
        <v>34</v>
      </c>
      <c r="I5258" s="126" t="s">
        <v>3154</v>
      </c>
      <c r="J5258" s="126" t="s">
        <v>3154</v>
      </c>
      <c r="K5258" s="17">
        <f>VLOOKUP(A5258,[4]גיליון1!$A$1574:$P$7681,10,0)</f>
        <v>0</v>
      </c>
      <c r="L5258" s="17">
        <f>VLOOKUP(A5258,'[2]2023'!$A$9:$I$7853,9,0)</f>
        <v>0</v>
      </c>
      <c r="M5258" s="18">
        <f>VLOOKUP(A5258,[3]data1683177749303!$A$2:$J$6448,10,0)</f>
        <v>0</v>
      </c>
    </row>
    <row r="5259" spans="1:13" ht="15.75" outlineLevel="1">
      <c r="A5259" s="10">
        <v>1815780811</v>
      </c>
      <c r="B5259" s="11">
        <v>811</v>
      </c>
      <c r="C5259" s="19">
        <v>815780</v>
      </c>
      <c r="D5259" s="13">
        <v>1</v>
      </c>
      <c r="E5259" s="136" t="s">
        <v>3154</v>
      </c>
      <c r="F5259" s="15" t="s">
        <v>2313</v>
      </c>
      <c r="G5259" s="137" t="s">
        <v>3154</v>
      </c>
      <c r="H5259" s="13" t="s">
        <v>34</v>
      </c>
      <c r="I5259" s="126" t="s">
        <v>3154</v>
      </c>
      <c r="J5259" s="126" t="s">
        <v>3154</v>
      </c>
      <c r="K5259" s="17">
        <f>VLOOKUP(A5259,[4]גיליון1!$A$1574:$P$7681,10,0)</f>
        <v>0</v>
      </c>
      <c r="L5259" s="17">
        <f>VLOOKUP(A5259,'[2]2023'!$A$9:$I$7853,9,0)</f>
        <v>0</v>
      </c>
      <c r="M5259" s="18">
        <f>VLOOKUP(A5259,[3]data1683177749303!$A$2:$J$6448,10,0)</f>
        <v>0</v>
      </c>
    </row>
    <row r="5260" spans="1:13" ht="16.5" thickBot="1">
      <c r="A5260" s="10">
        <v>1815780961</v>
      </c>
      <c r="B5260" s="11">
        <v>961</v>
      </c>
      <c r="C5260" s="19">
        <v>815780</v>
      </c>
      <c r="D5260" s="13">
        <v>1</v>
      </c>
      <c r="E5260" s="136" t="s">
        <v>3154</v>
      </c>
      <c r="F5260" s="15" t="s">
        <v>79</v>
      </c>
      <c r="G5260" s="137" t="s">
        <v>3154</v>
      </c>
      <c r="H5260" s="13" t="s">
        <v>34</v>
      </c>
      <c r="I5260" s="126" t="s">
        <v>3154</v>
      </c>
      <c r="J5260" s="126" t="s">
        <v>3154</v>
      </c>
      <c r="K5260" s="17">
        <f>VLOOKUP(A5260,[4]גיליון1!$A$1574:$P$7681,10,0)</f>
        <v>0</v>
      </c>
      <c r="L5260" s="17">
        <f>VLOOKUP(A5260,'[2]2023'!$A$9:$I$7853,9,0)</f>
        <v>0</v>
      </c>
      <c r="M5260" s="140" t="s">
        <v>3154</v>
      </c>
    </row>
    <row r="5261" spans="1:13" ht="16.5" outlineLevel="1" thickBot="1">
      <c r="A5261" s="125" t="s">
        <v>3154</v>
      </c>
      <c r="B5261" s="25" t="s">
        <v>2314</v>
      </c>
      <c r="C5261" s="146" t="s">
        <v>3154</v>
      </c>
      <c r="D5261" s="146" t="s">
        <v>3154</v>
      </c>
      <c r="E5261" s="147" t="s">
        <v>3154</v>
      </c>
      <c r="F5261" s="28" t="s">
        <v>644</v>
      </c>
      <c r="G5261" s="153" t="s">
        <v>3154</v>
      </c>
      <c r="H5261" s="146" t="s">
        <v>3154</v>
      </c>
      <c r="I5261" s="29">
        <f>K5261/L5261-1</f>
        <v>0.30855796911803202</v>
      </c>
      <c r="J5261" s="127" t="s">
        <v>3154</v>
      </c>
      <c r="K5261" s="37">
        <f t="shared" ref="K5261:M5261" si="250">SUBTOTAL(9,K5217:K5260)</f>
        <v>500000</v>
      </c>
      <c r="L5261" s="37">
        <f t="shared" si="250"/>
        <v>382100</v>
      </c>
      <c r="M5261" s="38">
        <f t="shared" si="250"/>
        <v>500300.01</v>
      </c>
    </row>
    <row r="5262" spans="1:13" ht="15.75" outlineLevel="1">
      <c r="A5262" s="10">
        <v>18157900</v>
      </c>
      <c r="B5262" s="11">
        <v>0</v>
      </c>
      <c r="C5262" s="19">
        <v>815790</v>
      </c>
      <c r="D5262" s="13">
        <v>1</v>
      </c>
      <c r="E5262" s="136" t="s">
        <v>3154</v>
      </c>
      <c r="F5262" s="15" t="s">
        <v>649</v>
      </c>
      <c r="G5262" s="137" t="s">
        <v>3154</v>
      </c>
      <c r="H5262" s="13" t="s">
        <v>11</v>
      </c>
      <c r="I5262" s="126" t="s">
        <v>3154</v>
      </c>
      <c r="J5262" s="142" t="s">
        <v>3154</v>
      </c>
      <c r="K5262" s="17">
        <f>VLOOKUP(A5262,[4]גיליון1!$A$1574:$P$7681,10,0)</f>
        <v>0</v>
      </c>
      <c r="L5262" s="139" t="s">
        <v>3154</v>
      </c>
      <c r="M5262" s="140" t="s">
        <v>3154</v>
      </c>
    </row>
    <row r="5263" spans="1:13" ht="15.75" outlineLevel="1">
      <c r="A5263" s="10">
        <v>1815790110</v>
      </c>
      <c r="B5263" s="11">
        <v>110</v>
      </c>
      <c r="C5263" s="19">
        <v>815790</v>
      </c>
      <c r="D5263" s="13">
        <v>1</v>
      </c>
      <c r="E5263" s="136" t="s">
        <v>3154</v>
      </c>
      <c r="F5263" s="15" t="s">
        <v>19</v>
      </c>
      <c r="G5263" s="137" t="s">
        <v>3154</v>
      </c>
      <c r="H5263" s="13" t="s">
        <v>20</v>
      </c>
      <c r="I5263" s="126" t="s">
        <v>3154</v>
      </c>
      <c r="J5263" s="142" t="s">
        <v>3154</v>
      </c>
      <c r="K5263" s="17">
        <f>VLOOKUP(A5263,[4]גיליון1!$A$1574:$P$7681,10,0)</f>
        <v>0</v>
      </c>
      <c r="L5263" s="17">
        <f>VLOOKUP(A5263,'[2]2023'!$A$9:$I$7853,9,0)</f>
        <v>0</v>
      </c>
      <c r="M5263" s="18">
        <f>VLOOKUP(A5263,[3]data1683177749303!$A$2:$J$6448,10,0)</f>
        <v>0</v>
      </c>
    </row>
    <row r="5264" spans="1:13" ht="15.75" outlineLevel="1">
      <c r="A5264" s="10">
        <v>1815790118</v>
      </c>
      <c r="B5264" s="11">
        <v>118</v>
      </c>
      <c r="C5264" s="19">
        <v>815790</v>
      </c>
      <c r="D5264" s="13">
        <v>1</v>
      </c>
      <c r="E5264" s="136" t="s">
        <v>3154</v>
      </c>
      <c r="F5264" s="15" t="s">
        <v>2306</v>
      </c>
      <c r="G5264" s="137" t="s">
        <v>3154</v>
      </c>
      <c r="H5264" s="13" t="s">
        <v>20</v>
      </c>
      <c r="I5264" s="126" t="s">
        <v>3154</v>
      </c>
      <c r="J5264" s="142" t="s">
        <v>3154</v>
      </c>
      <c r="K5264" s="17">
        <f>VLOOKUP(A5264,[4]גיליון1!$A$1574:$P$7681,10,0)</f>
        <v>0</v>
      </c>
      <c r="L5264" s="17">
        <f>VLOOKUP(A5264,'[2]2023'!$A$9:$I$7853,9,0)</f>
        <v>0</v>
      </c>
      <c r="M5264" s="18">
        <f>VLOOKUP(A5264,[3]data1683177749303!$A$2:$J$6448,10,0)</f>
        <v>0</v>
      </c>
    </row>
    <row r="5265" spans="1:13" ht="15.75" outlineLevel="1">
      <c r="A5265" s="10">
        <v>1815790119</v>
      </c>
      <c r="B5265" s="11">
        <v>119</v>
      </c>
      <c r="C5265" s="19">
        <v>815790</v>
      </c>
      <c r="D5265" s="13">
        <v>1</v>
      </c>
      <c r="E5265" s="136" t="s">
        <v>3154</v>
      </c>
      <c r="F5265" s="15" t="s">
        <v>21</v>
      </c>
      <c r="G5265" s="137" t="s">
        <v>3154</v>
      </c>
      <c r="H5265" s="13" t="s">
        <v>20</v>
      </c>
      <c r="I5265" s="16">
        <f>K5265/L5265-1</f>
        <v>2.7157513578756731E-2</v>
      </c>
      <c r="J5265" s="126" t="s">
        <v>3154</v>
      </c>
      <c r="K5265" s="17">
        <f>VLOOKUP(A5265,[4]גיליון1!$A$1574:$P$7681,10,0)</f>
        <v>170200</v>
      </c>
      <c r="L5265" s="17">
        <f>VLOOKUP(A5265,'[2]2023'!$A$9:$I$7853,9,0)</f>
        <v>165700</v>
      </c>
      <c r="M5265" s="18">
        <f>VLOOKUP(A5265,[3]data1683177749303!$A$2:$J$6448,10,0)</f>
        <v>55654.96</v>
      </c>
    </row>
    <row r="5266" spans="1:13" ht="15.75" outlineLevel="1">
      <c r="A5266" s="10">
        <v>1815790122</v>
      </c>
      <c r="B5266" s="11">
        <v>122</v>
      </c>
      <c r="C5266" s="19">
        <v>815790</v>
      </c>
      <c r="D5266" s="13">
        <v>1</v>
      </c>
      <c r="E5266" s="136" t="s">
        <v>3154</v>
      </c>
      <c r="F5266" s="15" t="s">
        <v>22</v>
      </c>
      <c r="G5266" s="137" t="s">
        <v>3154</v>
      </c>
      <c r="H5266" s="13" t="s">
        <v>20</v>
      </c>
      <c r="I5266" s="16">
        <f>K5266/L5266-1</f>
        <v>0</v>
      </c>
      <c r="J5266" s="126" t="s">
        <v>3154</v>
      </c>
      <c r="K5266" s="17">
        <f>VLOOKUP(A5266,[4]גיליון1!$A$1574:$P$7681,10,0)</f>
        <v>2000</v>
      </c>
      <c r="L5266" s="17">
        <f>VLOOKUP(A5266,'[2]2023'!$A$9:$I$7853,9,0)</f>
        <v>2000</v>
      </c>
      <c r="M5266" s="18">
        <f>VLOOKUP(A5266,[3]data1683177749303!$A$2:$J$6448,10,0)</f>
        <v>894.8</v>
      </c>
    </row>
    <row r="5267" spans="1:13" ht="15.75" outlineLevel="1">
      <c r="A5267" s="10">
        <v>1815790126</v>
      </c>
      <c r="B5267" s="11">
        <v>126</v>
      </c>
      <c r="C5267" s="19">
        <v>815790</v>
      </c>
      <c r="D5267" s="13">
        <v>1</v>
      </c>
      <c r="E5267" s="136" t="s">
        <v>3154</v>
      </c>
      <c r="F5267" s="15" t="s">
        <v>23</v>
      </c>
      <c r="G5267" s="137" t="s">
        <v>3154</v>
      </c>
      <c r="H5267" s="13" t="s">
        <v>20</v>
      </c>
      <c r="I5267" s="16">
        <f>K5267/L5267-1</f>
        <v>-0.54166666666666674</v>
      </c>
      <c r="J5267" s="126" t="s">
        <v>3154</v>
      </c>
      <c r="K5267" s="17">
        <f>VLOOKUP(A5267,[4]גיליון1!$A$1574:$P$7681,10,0)</f>
        <v>2200</v>
      </c>
      <c r="L5267" s="17">
        <f>VLOOKUP(A5267,'[2]2023'!$A$9:$I$7853,9,0)</f>
        <v>4800</v>
      </c>
      <c r="M5267" s="18">
        <f>VLOOKUP(A5267,[3]data1683177749303!$A$2:$J$6448,10,0)</f>
        <v>2155.1999999999998</v>
      </c>
    </row>
    <row r="5268" spans="1:13" ht="15.75" outlineLevel="1">
      <c r="A5268" s="10">
        <v>1815790130</v>
      </c>
      <c r="B5268" s="11">
        <v>130</v>
      </c>
      <c r="C5268" s="19">
        <v>815790</v>
      </c>
      <c r="D5268" s="13">
        <v>1</v>
      </c>
      <c r="E5268" s="136" t="s">
        <v>3154</v>
      </c>
      <c r="F5268" s="15" t="s">
        <v>24</v>
      </c>
      <c r="G5268" s="137" t="s">
        <v>3154</v>
      </c>
      <c r="H5268" s="13" t="s">
        <v>20</v>
      </c>
      <c r="I5268" s="126" t="s">
        <v>3154</v>
      </c>
      <c r="J5268" s="126" t="s">
        <v>3154</v>
      </c>
      <c r="K5268" s="17">
        <f>VLOOKUP(A5268,[4]גיליון1!$A$1574:$P$7681,10,0)</f>
        <v>0</v>
      </c>
      <c r="L5268" s="17">
        <f>VLOOKUP(A5268,'[2]2023'!$A$9:$I$7853,9,0)</f>
        <v>0</v>
      </c>
      <c r="M5268" s="18">
        <f>VLOOKUP(A5268,[3]data1683177749303!$A$2:$J$6448,10,0)</f>
        <v>0</v>
      </c>
    </row>
    <row r="5269" spans="1:13" ht="15.75" outlineLevel="1">
      <c r="A5269" s="10">
        <v>1815790140</v>
      </c>
      <c r="B5269" s="11">
        <v>140</v>
      </c>
      <c r="C5269" s="19">
        <v>815790</v>
      </c>
      <c r="D5269" s="13">
        <v>1</v>
      </c>
      <c r="E5269" s="136" t="s">
        <v>3154</v>
      </c>
      <c r="F5269" s="15" t="s">
        <v>25</v>
      </c>
      <c r="G5269" s="137" t="s">
        <v>3154</v>
      </c>
      <c r="H5269" s="13" t="s">
        <v>20</v>
      </c>
      <c r="I5269" s="126" t="s">
        <v>3154</v>
      </c>
      <c r="J5269" s="126" t="s">
        <v>3154</v>
      </c>
      <c r="K5269" s="17">
        <f>VLOOKUP(A5269,[4]גיליון1!$A$1574:$P$7681,10,0)</f>
        <v>0</v>
      </c>
      <c r="L5269" s="17">
        <f>VLOOKUP(A5269,'[2]2023'!$A$9:$I$7853,9,0)</f>
        <v>0</v>
      </c>
      <c r="M5269" s="18">
        <f>VLOOKUP(A5269,[3]data1683177749303!$A$2:$J$6448,10,0)</f>
        <v>0</v>
      </c>
    </row>
    <row r="5270" spans="1:13" ht="15.75" outlineLevel="1">
      <c r="A5270" s="10">
        <v>1815790250</v>
      </c>
      <c r="B5270" s="11">
        <v>250</v>
      </c>
      <c r="C5270" s="19">
        <v>815790</v>
      </c>
      <c r="D5270" s="13">
        <v>1</v>
      </c>
      <c r="E5270" s="136" t="s">
        <v>3154</v>
      </c>
      <c r="F5270" s="48" t="s">
        <v>2253</v>
      </c>
      <c r="G5270" s="165" t="s">
        <v>3154</v>
      </c>
      <c r="H5270" s="13" t="s">
        <v>20</v>
      </c>
      <c r="I5270" s="126" t="s">
        <v>3154</v>
      </c>
      <c r="J5270" s="126" t="s">
        <v>3154</v>
      </c>
      <c r="K5270" s="17">
        <f>VLOOKUP(A5270,[4]גיליון1!$A$1574:$P$7681,10,0)</f>
        <v>0</v>
      </c>
      <c r="L5270" s="17">
        <f>VLOOKUP(A5270,'[2]2023'!$A$9:$I$7853,9,0)</f>
        <v>0</v>
      </c>
      <c r="M5270" s="18">
        <f>VLOOKUP(A5270,[3]data1683177749303!$A$2:$J$6448,10,0)</f>
        <v>0</v>
      </c>
    </row>
    <row r="5271" spans="1:13" ht="15.75" outlineLevel="1">
      <c r="A5271" s="10">
        <v>1815790262</v>
      </c>
      <c r="B5271" s="11">
        <v>262</v>
      </c>
      <c r="C5271" s="19">
        <v>815790</v>
      </c>
      <c r="D5271" s="13">
        <v>1</v>
      </c>
      <c r="E5271" s="136" t="s">
        <v>3154</v>
      </c>
      <c r="F5271" s="15" t="s">
        <v>2264</v>
      </c>
      <c r="G5271" s="137" t="s">
        <v>3154</v>
      </c>
      <c r="H5271" s="13" t="s">
        <v>20</v>
      </c>
      <c r="I5271" s="126" t="s">
        <v>3154</v>
      </c>
      <c r="J5271" s="126" t="s">
        <v>3154</v>
      </c>
      <c r="K5271" s="17">
        <f>VLOOKUP(A5271,[4]גיליון1!$A$1574:$P$7681,10,0)</f>
        <v>0</v>
      </c>
      <c r="L5271" s="17">
        <f>VLOOKUP(A5271,'[2]2023'!$A$9:$I$7853,9,0)</f>
        <v>0</v>
      </c>
      <c r="M5271" s="18">
        <f>VLOOKUP(A5271,[3]data1683177749303!$A$2:$J$6448,10,0)</f>
        <v>0</v>
      </c>
    </row>
    <row r="5272" spans="1:13" ht="15.75" outlineLevel="1">
      <c r="A5272" s="10">
        <v>1815790263</v>
      </c>
      <c r="B5272" s="11">
        <v>263</v>
      </c>
      <c r="C5272" s="19">
        <v>815790</v>
      </c>
      <c r="D5272" s="13">
        <v>1</v>
      </c>
      <c r="E5272" s="136" t="s">
        <v>3154</v>
      </c>
      <c r="F5272" s="15" t="s">
        <v>116</v>
      </c>
      <c r="G5272" s="137" t="s">
        <v>3154</v>
      </c>
      <c r="H5272" s="13" t="s">
        <v>20</v>
      </c>
      <c r="I5272" s="126" t="s">
        <v>3154</v>
      </c>
      <c r="J5272" s="126" t="s">
        <v>3154</v>
      </c>
      <c r="K5272" s="17">
        <f>VLOOKUP(A5272,[4]גיליון1!$A$1574:$P$7681,10,0)</f>
        <v>0</v>
      </c>
      <c r="L5272" s="17">
        <f>VLOOKUP(A5272,'[2]2023'!$A$9:$I$7853,9,0)</f>
        <v>0</v>
      </c>
      <c r="M5272" s="18">
        <f>VLOOKUP(A5272,[3]data1683177749303!$A$2:$J$6448,10,0)</f>
        <v>0</v>
      </c>
    </row>
    <row r="5273" spans="1:13" ht="15.75" outlineLevel="1">
      <c r="A5273" s="10">
        <v>1815790431</v>
      </c>
      <c r="B5273" s="11">
        <v>431</v>
      </c>
      <c r="C5273" s="19">
        <v>815790</v>
      </c>
      <c r="D5273" s="13">
        <v>1</v>
      </c>
      <c r="E5273" s="136" t="s">
        <v>3154</v>
      </c>
      <c r="F5273" s="15" t="s">
        <v>36</v>
      </c>
      <c r="G5273" s="137" t="s">
        <v>3154</v>
      </c>
      <c r="H5273" s="13" t="s">
        <v>31</v>
      </c>
      <c r="I5273" s="126" t="s">
        <v>3154</v>
      </c>
      <c r="J5273" s="126" t="s">
        <v>3154</v>
      </c>
      <c r="K5273" s="17">
        <f>VLOOKUP(A5273,[4]גיליון1!$A$1574:$P$7681,10,0)</f>
        <v>0</v>
      </c>
      <c r="L5273" s="17">
        <f>VLOOKUP(A5273,'[2]2023'!$A$9:$I$7853,9,0)</f>
        <v>0</v>
      </c>
      <c r="M5273" s="18">
        <f>VLOOKUP(A5273,[3]data1683177749303!$A$2:$J$6448,10,0)</f>
        <v>0</v>
      </c>
    </row>
    <row r="5274" spans="1:13" ht="15.75" outlineLevel="1">
      <c r="A5274" s="10">
        <v>1815790437</v>
      </c>
      <c r="B5274" s="11">
        <v>437</v>
      </c>
      <c r="C5274" s="19">
        <v>815790</v>
      </c>
      <c r="D5274" s="13">
        <v>1</v>
      </c>
      <c r="E5274" s="136" t="s">
        <v>3154</v>
      </c>
      <c r="F5274" s="15" t="s">
        <v>1853</v>
      </c>
      <c r="G5274" s="137" t="s">
        <v>3154</v>
      </c>
      <c r="H5274" s="13" t="s">
        <v>31</v>
      </c>
      <c r="I5274" s="126" t="s">
        <v>3154</v>
      </c>
      <c r="J5274" s="126" t="s">
        <v>3154</v>
      </c>
      <c r="K5274" s="17">
        <f>VLOOKUP(A5274,[4]גיליון1!$A$1574:$P$7681,10,0)</f>
        <v>0</v>
      </c>
      <c r="L5274" s="17">
        <f>VLOOKUP(A5274,'[2]2023'!$A$9:$I$7853,9,0)</f>
        <v>0</v>
      </c>
      <c r="M5274" s="18">
        <f>VLOOKUP(A5274,[3]data1683177749303!$A$2:$J$6448,10,0)</f>
        <v>0</v>
      </c>
    </row>
    <row r="5275" spans="1:13" ht="15.75" outlineLevel="1">
      <c r="A5275" s="10">
        <v>1815790441</v>
      </c>
      <c r="B5275" s="11">
        <v>441</v>
      </c>
      <c r="C5275" s="19">
        <v>815790</v>
      </c>
      <c r="D5275" s="13">
        <v>1</v>
      </c>
      <c r="E5275" s="136" t="s">
        <v>3154</v>
      </c>
      <c r="F5275" s="15" t="s">
        <v>45</v>
      </c>
      <c r="G5275" s="137" t="s">
        <v>3154</v>
      </c>
      <c r="H5275" s="13" t="s">
        <v>31</v>
      </c>
      <c r="I5275" s="126" t="s">
        <v>3154</v>
      </c>
      <c r="J5275" s="126" t="s">
        <v>3154</v>
      </c>
      <c r="K5275" s="17">
        <f>VLOOKUP(A5275,[4]גיליון1!$A$1574:$P$7681,10,0)</f>
        <v>0</v>
      </c>
      <c r="L5275" s="17">
        <f>VLOOKUP(A5275,'[2]2023'!$A$9:$I$7853,9,0)</f>
        <v>0</v>
      </c>
      <c r="M5275" s="18">
        <f>VLOOKUP(A5275,[3]data1683177749303!$A$2:$J$6448,10,0)</f>
        <v>0</v>
      </c>
    </row>
    <row r="5276" spans="1:13" ht="15.75" outlineLevel="1">
      <c r="A5276" s="10">
        <v>1815790583</v>
      </c>
      <c r="B5276" s="11">
        <v>583</v>
      </c>
      <c r="C5276" s="19">
        <v>815790</v>
      </c>
      <c r="D5276" s="13">
        <v>1</v>
      </c>
      <c r="E5276" s="136" t="s">
        <v>3154</v>
      </c>
      <c r="F5276" s="15" t="s">
        <v>2315</v>
      </c>
      <c r="G5276" s="137" t="s">
        <v>3154</v>
      </c>
      <c r="H5276" s="13" t="s">
        <v>31</v>
      </c>
      <c r="I5276" s="126" t="s">
        <v>3154</v>
      </c>
      <c r="J5276" s="126" t="s">
        <v>3154</v>
      </c>
      <c r="K5276" s="17">
        <f>VLOOKUP(A5276,[4]גיליון1!$A$1574:$P$7681,10,0)</f>
        <v>0</v>
      </c>
      <c r="L5276" s="17">
        <f>VLOOKUP(A5276,'[2]2023'!$A$9:$I$7853,9,0)</f>
        <v>0</v>
      </c>
      <c r="M5276" s="18">
        <f>VLOOKUP(A5276,[3]data1683177749303!$A$2:$J$6448,10,0)</f>
        <v>0</v>
      </c>
    </row>
    <row r="5277" spans="1:13" ht="15.75" outlineLevel="1">
      <c r="A5277" s="10">
        <v>1815790585</v>
      </c>
      <c r="B5277" s="11">
        <v>585</v>
      </c>
      <c r="C5277" s="19">
        <v>815790</v>
      </c>
      <c r="D5277" s="13">
        <v>1</v>
      </c>
      <c r="E5277" s="136" t="s">
        <v>3154</v>
      </c>
      <c r="F5277" s="15" t="s">
        <v>2256</v>
      </c>
      <c r="G5277" s="137" t="s">
        <v>3154</v>
      </c>
      <c r="H5277" s="13" t="s">
        <v>31</v>
      </c>
      <c r="I5277" s="126" t="s">
        <v>3154</v>
      </c>
      <c r="J5277" s="126" t="s">
        <v>3154</v>
      </c>
      <c r="K5277" s="17">
        <f>VLOOKUP(A5277,[4]גיליון1!$A$1574:$P$7681,10,0)</f>
        <v>0</v>
      </c>
      <c r="L5277" s="17">
        <f>VLOOKUP(A5277,'[2]2023'!$A$9:$I$7853,9,0)</f>
        <v>0</v>
      </c>
      <c r="M5277" s="18">
        <f>VLOOKUP(A5277,[3]data1683177749303!$A$2:$J$6448,10,0)</f>
        <v>0</v>
      </c>
    </row>
    <row r="5278" spans="1:13" ht="15.75" outlineLevel="1">
      <c r="A5278" s="10">
        <v>1815790721</v>
      </c>
      <c r="B5278" s="11">
        <v>721</v>
      </c>
      <c r="C5278" s="19">
        <v>815790</v>
      </c>
      <c r="D5278" s="13">
        <v>1</v>
      </c>
      <c r="E5278" s="136" t="s">
        <v>3154</v>
      </c>
      <c r="F5278" s="15" t="s">
        <v>63</v>
      </c>
      <c r="G5278" s="137" t="s">
        <v>3154</v>
      </c>
      <c r="H5278" s="13" t="s">
        <v>34</v>
      </c>
      <c r="I5278" s="126" t="s">
        <v>3154</v>
      </c>
      <c r="J5278" s="126" t="s">
        <v>3154</v>
      </c>
      <c r="K5278" s="17">
        <f>VLOOKUP(A5278,[4]גיליון1!$A$1574:$P$7681,10,0)</f>
        <v>0</v>
      </c>
      <c r="L5278" s="17">
        <f>VLOOKUP(A5278,'[2]2023'!$A$9:$I$7853,9,0)</f>
        <v>0</v>
      </c>
      <c r="M5278" s="18">
        <f>VLOOKUP(A5278,[3]data1683177749303!$A$2:$J$6448,10,0)</f>
        <v>0</v>
      </c>
    </row>
    <row r="5279" spans="1:13" ht="15.75" outlineLevel="1">
      <c r="A5279" s="10">
        <v>1815790751</v>
      </c>
      <c r="B5279" s="11">
        <v>751</v>
      </c>
      <c r="C5279" s="19">
        <v>815790</v>
      </c>
      <c r="D5279" s="13">
        <v>1</v>
      </c>
      <c r="E5279" s="136" t="s">
        <v>3154</v>
      </c>
      <c r="F5279" s="15" t="s">
        <v>68</v>
      </c>
      <c r="G5279" s="137" t="s">
        <v>3154</v>
      </c>
      <c r="H5279" s="13" t="s">
        <v>34</v>
      </c>
      <c r="I5279" s="126" t="s">
        <v>3154</v>
      </c>
      <c r="J5279" s="126" t="s">
        <v>3154</v>
      </c>
      <c r="K5279" s="17">
        <f>VLOOKUP(A5279,[4]גיליון1!$A$1574:$P$7681,10,0)</f>
        <v>0</v>
      </c>
      <c r="L5279" s="17">
        <f>VLOOKUP(A5279,'[2]2023'!$A$9:$I$7853,9,0)</f>
        <v>0</v>
      </c>
      <c r="M5279" s="18">
        <f>VLOOKUP(A5279,[3]data1683177749303!$A$2:$J$6448,10,0)</f>
        <v>0</v>
      </c>
    </row>
    <row r="5280" spans="1:13" ht="15.75" outlineLevel="1">
      <c r="A5280" s="10">
        <v>1815790752</v>
      </c>
      <c r="B5280" s="11">
        <v>752</v>
      </c>
      <c r="C5280" s="19">
        <v>815790</v>
      </c>
      <c r="D5280" s="13">
        <v>1</v>
      </c>
      <c r="E5280" s="136" t="s">
        <v>3154</v>
      </c>
      <c r="F5280" s="15" t="s">
        <v>69</v>
      </c>
      <c r="G5280" s="137" t="s">
        <v>3154</v>
      </c>
      <c r="H5280" s="13" t="s">
        <v>31</v>
      </c>
      <c r="I5280" s="126" t="s">
        <v>3154</v>
      </c>
      <c r="J5280" s="126" t="s">
        <v>3154</v>
      </c>
      <c r="K5280" s="17">
        <f>VLOOKUP(A5280,[4]גיליון1!$A$1574:$P$7681,10,0)</f>
        <v>0</v>
      </c>
      <c r="L5280" s="17">
        <f>VLOOKUP(A5280,'[2]2023'!$A$9:$I$7853,9,0)</f>
        <v>0</v>
      </c>
      <c r="M5280" s="18">
        <f>VLOOKUP(A5280,[3]data1683177749303!$A$2:$J$6448,10,0)</f>
        <v>0</v>
      </c>
    </row>
    <row r="5281" spans="1:13" ht="15.75" outlineLevel="1">
      <c r="A5281" s="10">
        <v>1815790759</v>
      </c>
      <c r="B5281" s="11">
        <v>759</v>
      </c>
      <c r="C5281" s="19">
        <v>815790</v>
      </c>
      <c r="D5281" s="13">
        <v>1</v>
      </c>
      <c r="E5281" s="136" t="s">
        <v>3154</v>
      </c>
      <c r="F5281" s="15" t="s">
        <v>2316</v>
      </c>
      <c r="G5281" s="137" t="s">
        <v>3154</v>
      </c>
      <c r="H5281" s="13" t="s">
        <v>31</v>
      </c>
      <c r="I5281" s="126" t="s">
        <v>3154</v>
      </c>
      <c r="J5281" s="126" t="s">
        <v>3154</v>
      </c>
      <c r="K5281" s="17">
        <f>VLOOKUP(A5281,[4]גיליון1!$A$1574:$P$7681,10,0)</f>
        <v>0</v>
      </c>
      <c r="L5281" s="17">
        <f>VLOOKUP(A5281,'[2]2023'!$A$9:$I$7853,9,0)</f>
        <v>0</v>
      </c>
      <c r="M5281" s="18">
        <f>VLOOKUP(A5281,[3]data1683177749303!$A$2:$J$6448,10,0)</f>
        <v>0</v>
      </c>
    </row>
    <row r="5282" spans="1:13" ht="15.75" outlineLevel="1">
      <c r="A5282" s="10">
        <v>1815790762</v>
      </c>
      <c r="B5282" s="11">
        <v>762</v>
      </c>
      <c r="C5282" s="19">
        <v>815790</v>
      </c>
      <c r="D5282" s="13">
        <v>1</v>
      </c>
      <c r="E5282" s="136" t="s">
        <v>3154</v>
      </c>
      <c r="F5282" s="15" t="s">
        <v>2264</v>
      </c>
      <c r="G5282" s="137" t="s">
        <v>3154</v>
      </c>
      <c r="H5282" s="13" t="s">
        <v>31</v>
      </c>
      <c r="I5282" s="126" t="s">
        <v>3154</v>
      </c>
      <c r="J5282" s="126" t="s">
        <v>3154</v>
      </c>
      <c r="K5282" s="17">
        <f>VLOOKUP(A5282,[4]גיליון1!$A$1574:$P$7681,10,0)</f>
        <v>0</v>
      </c>
      <c r="L5282" s="17">
        <f>VLOOKUP(A5282,'[2]2023'!$A$9:$I$7853,9,0)</f>
        <v>0</v>
      </c>
      <c r="M5282" s="18">
        <f>VLOOKUP(A5282,[3]data1683177749303!$A$2:$J$6448,10,0)</f>
        <v>0</v>
      </c>
    </row>
    <row r="5283" spans="1:13" ht="15.75" outlineLevel="1">
      <c r="A5283" s="10">
        <v>1815790763</v>
      </c>
      <c r="B5283" s="11">
        <v>763</v>
      </c>
      <c r="C5283" s="19">
        <v>815790</v>
      </c>
      <c r="D5283" s="13">
        <v>1</v>
      </c>
      <c r="E5283" s="136" t="s">
        <v>3154</v>
      </c>
      <c r="F5283" s="15" t="s">
        <v>116</v>
      </c>
      <c r="G5283" s="137" t="s">
        <v>3154</v>
      </c>
      <c r="H5283" s="13" t="s">
        <v>31</v>
      </c>
      <c r="I5283" s="126" t="s">
        <v>3154</v>
      </c>
      <c r="J5283" s="126" t="s">
        <v>3154</v>
      </c>
      <c r="K5283" s="17">
        <f>VLOOKUP(A5283,[4]גיליון1!$A$1574:$P$7681,10,0)</f>
        <v>0</v>
      </c>
      <c r="L5283" s="17">
        <f>VLOOKUP(A5283,'[2]2023'!$A$9:$I$7853,9,0)</f>
        <v>0</v>
      </c>
      <c r="M5283" s="18">
        <f>VLOOKUP(A5283,[3]data1683177749303!$A$2:$J$6448,10,0)</f>
        <v>0</v>
      </c>
    </row>
    <row r="5284" spans="1:13" ht="15.75" outlineLevel="1">
      <c r="A5284" s="10">
        <v>1815790780</v>
      </c>
      <c r="B5284" s="11">
        <v>780</v>
      </c>
      <c r="C5284" s="19">
        <v>815790</v>
      </c>
      <c r="D5284" s="13">
        <v>1</v>
      </c>
      <c r="E5284" s="136" t="s">
        <v>3154</v>
      </c>
      <c r="F5284" s="15" t="s">
        <v>2260</v>
      </c>
      <c r="G5284" s="137" t="s">
        <v>3154</v>
      </c>
      <c r="H5284" s="13" t="s">
        <v>31</v>
      </c>
      <c r="I5284" s="126" t="s">
        <v>3154</v>
      </c>
      <c r="J5284" s="126" t="s">
        <v>3154</v>
      </c>
      <c r="K5284" s="17">
        <f>VLOOKUP(A5284,[4]גיליון1!$A$1574:$P$7681,10,0)</f>
        <v>0</v>
      </c>
      <c r="L5284" s="17">
        <f>VLOOKUP(A5284,'[2]2023'!$A$9:$I$7853,9,0)</f>
        <v>0</v>
      </c>
      <c r="M5284" s="18">
        <f>VLOOKUP(A5284,[3]data1683177749303!$A$2:$J$6448,10,0)</f>
        <v>0</v>
      </c>
    </row>
    <row r="5285" spans="1:13" ht="15.75" outlineLevel="1">
      <c r="A5285" s="10">
        <v>1815790810</v>
      </c>
      <c r="B5285" s="11">
        <v>810</v>
      </c>
      <c r="C5285" s="19">
        <v>815790</v>
      </c>
      <c r="D5285" s="13">
        <v>1</v>
      </c>
      <c r="E5285" s="136" t="s">
        <v>3154</v>
      </c>
      <c r="F5285" s="15" t="s">
        <v>2317</v>
      </c>
      <c r="G5285" s="137" t="s">
        <v>3154</v>
      </c>
      <c r="H5285" s="13" t="s">
        <v>34</v>
      </c>
      <c r="I5285" s="126" t="s">
        <v>3154</v>
      </c>
      <c r="J5285" s="126" t="s">
        <v>3154</v>
      </c>
      <c r="K5285" s="17">
        <f>VLOOKUP(A5285,[4]גיליון1!$A$1574:$P$7681,10,0)</f>
        <v>0</v>
      </c>
      <c r="L5285" s="17">
        <f>VLOOKUP(A5285,'[2]2023'!$A$9:$I$7853,9,0)</f>
        <v>0</v>
      </c>
      <c r="M5285" s="18">
        <f>VLOOKUP(A5285,[3]data1683177749303!$A$2:$J$6448,10,0)</f>
        <v>0</v>
      </c>
    </row>
    <row r="5286" spans="1:13" ht="15.75" outlineLevel="1">
      <c r="A5286" s="10">
        <v>1815790811</v>
      </c>
      <c r="B5286" s="11">
        <v>811</v>
      </c>
      <c r="C5286" s="19">
        <v>815790</v>
      </c>
      <c r="D5286" s="13">
        <v>1</v>
      </c>
      <c r="E5286" s="136" t="s">
        <v>3154</v>
      </c>
      <c r="F5286" s="15" t="s">
        <v>2318</v>
      </c>
      <c r="G5286" s="137" t="s">
        <v>3154</v>
      </c>
      <c r="H5286" s="13" t="s">
        <v>34</v>
      </c>
      <c r="I5286" s="126" t="s">
        <v>3154</v>
      </c>
      <c r="J5286" s="126" t="s">
        <v>3154</v>
      </c>
      <c r="K5286" s="17">
        <f>VLOOKUP(A5286,[4]גיליון1!$A$1574:$P$7681,10,0)</f>
        <v>0</v>
      </c>
      <c r="L5286" s="17">
        <f>VLOOKUP(A5286,'[2]2023'!$A$9:$I$7853,9,0)</f>
        <v>0</v>
      </c>
      <c r="M5286" s="18">
        <f>VLOOKUP(A5286,[3]data1683177749303!$A$2:$J$6448,10,0)</f>
        <v>0</v>
      </c>
    </row>
    <row r="5287" spans="1:13" ht="15.75" outlineLevel="1">
      <c r="A5287" s="10">
        <v>1815790812</v>
      </c>
      <c r="B5287" s="11">
        <v>812</v>
      </c>
      <c r="C5287" s="19">
        <v>815790</v>
      </c>
      <c r="D5287" s="13">
        <v>1</v>
      </c>
      <c r="E5287" s="136" t="s">
        <v>3154</v>
      </c>
      <c r="F5287" s="15" t="s">
        <v>444</v>
      </c>
      <c r="G5287" s="137" t="s">
        <v>3154</v>
      </c>
      <c r="H5287" s="13" t="s">
        <v>34</v>
      </c>
      <c r="I5287" s="126" t="s">
        <v>3154</v>
      </c>
      <c r="J5287" s="126" t="s">
        <v>3154</v>
      </c>
      <c r="K5287" s="17">
        <f>VLOOKUP(A5287,[4]גיליון1!$A$1574:$P$7681,10,0)</f>
        <v>0</v>
      </c>
      <c r="L5287" s="17">
        <f>VLOOKUP(A5287,'[2]2023'!$A$9:$I$7853,9,0)</f>
        <v>0</v>
      </c>
      <c r="M5287" s="18">
        <f>VLOOKUP(A5287,[3]data1683177749303!$A$2:$J$6448,10,0)</f>
        <v>0</v>
      </c>
    </row>
    <row r="5288" spans="1:13" ht="15.75" outlineLevel="1">
      <c r="A5288" s="10">
        <v>1815790838</v>
      </c>
      <c r="B5288" s="11">
        <v>838</v>
      </c>
      <c r="C5288" s="19">
        <v>815790</v>
      </c>
      <c r="D5288" s="13">
        <v>1</v>
      </c>
      <c r="E5288" s="136" t="s">
        <v>3154</v>
      </c>
      <c r="F5288" s="60" t="s">
        <v>611</v>
      </c>
      <c r="G5288" s="176" t="s">
        <v>3154</v>
      </c>
      <c r="H5288" s="13" t="s">
        <v>34</v>
      </c>
      <c r="I5288" s="126" t="s">
        <v>3154</v>
      </c>
      <c r="J5288" s="126" t="s">
        <v>3154</v>
      </c>
      <c r="K5288" s="17">
        <f>VLOOKUP(A5288,[4]גיליון1!$A$1574:$P$7681,10,0)</f>
        <v>0</v>
      </c>
      <c r="L5288" s="17">
        <f>VLOOKUP(A5288,'[2]2023'!$A$9:$I$7853,9,0)</f>
        <v>0</v>
      </c>
      <c r="M5288" s="18">
        <f>VLOOKUP(A5288,[3]data1683177749303!$A$2:$J$6448,10,0)</f>
        <v>0</v>
      </c>
    </row>
    <row r="5289" spans="1:13" ht="16.5" thickBot="1">
      <c r="A5289" s="10">
        <v>1815790911</v>
      </c>
      <c r="B5289" s="11">
        <v>911</v>
      </c>
      <c r="C5289" s="19">
        <v>815790</v>
      </c>
      <c r="D5289" s="13">
        <v>1</v>
      </c>
      <c r="E5289" s="136" t="s">
        <v>3154</v>
      </c>
      <c r="F5289" s="15" t="s">
        <v>2118</v>
      </c>
      <c r="G5289" s="137" t="s">
        <v>3154</v>
      </c>
      <c r="H5289" s="13" t="s">
        <v>31</v>
      </c>
      <c r="I5289" s="126" t="s">
        <v>3154</v>
      </c>
      <c r="J5289" s="126" t="s">
        <v>3154</v>
      </c>
      <c r="K5289" s="17">
        <f>VLOOKUP(A5289,[4]גיליון1!$A$1574:$P$7681,10,0)</f>
        <v>0</v>
      </c>
      <c r="L5289" s="17">
        <f>VLOOKUP(A5289,'[2]2023'!$A$9:$I$7853,9,0)</f>
        <v>0</v>
      </c>
      <c r="M5289" s="140" t="s">
        <v>3154</v>
      </c>
    </row>
    <row r="5290" spans="1:13" ht="16.5" outlineLevel="1" thickBot="1">
      <c r="A5290" s="125" t="s">
        <v>3154</v>
      </c>
      <c r="B5290" s="25" t="s">
        <v>2319</v>
      </c>
      <c r="C5290" s="146" t="s">
        <v>3154</v>
      </c>
      <c r="D5290" s="146" t="s">
        <v>3154</v>
      </c>
      <c r="E5290" s="147" t="s">
        <v>3154</v>
      </c>
      <c r="F5290" s="28" t="s">
        <v>649</v>
      </c>
      <c r="G5290" s="153" t="s">
        <v>3154</v>
      </c>
      <c r="H5290" s="146" t="s">
        <v>3154</v>
      </c>
      <c r="I5290" s="29">
        <f>K5290/L5290-1</f>
        <v>1.1014492753623095E-2</v>
      </c>
      <c r="J5290" s="127" t="s">
        <v>3154</v>
      </c>
      <c r="K5290" s="37">
        <f t="shared" ref="K5290:M5290" si="251">SUBTOTAL(9,K5265:K5289)</f>
        <v>174400</v>
      </c>
      <c r="L5290" s="37">
        <f t="shared" si="251"/>
        <v>172500</v>
      </c>
      <c r="M5290" s="38">
        <f t="shared" si="251"/>
        <v>58704.959999999999</v>
      </c>
    </row>
    <row r="5291" spans="1:13" ht="15.75" outlineLevel="1">
      <c r="A5291" s="10">
        <v>18158000</v>
      </c>
      <c r="B5291" s="32">
        <v>0</v>
      </c>
      <c r="C5291" s="49">
        <v>815800</v>
      </c>
      <c r="D5291" s="34">
        <v>1</v>
      </c>
      <c r="E5291" s="151" t="s">
        <v>3154</v>
      </c>
      <c r="F5291" s="35" t="s">
        <v>652</v>
      </c>
      <c r="G5291" s="152" t="s">
        <v>3154</v>
      </c>
      <c r="H5291" s="34" t="s">
        <v>11</v>
      </c>
      <c r="I5291" s="142" t="s">
        <v>3154</v>
      </c>
      <c r="J5291" s="142" t="s">
        <v>3154</v>
      </c>
      <c r="K5291" s="17">
        <f>VLOOKUP(A5291,[4]גיליון1!$A$1574:$P$7681,10,0)</f>
        <v>0</v>
      </c>
      <c r="L5291" s="139" t="s">
        <v>3154</v>
      </c>
      <c r="M5291" s="140" t="s">
        <v>3154</v>
      </c>
    </row>
    <row r="5292" spans="1:13" s="97" customFormat="1" ht="15.75" outlineLevel="1">
      <c r="A5292" s="10">
        <v>1815800110</v>
      </c>
      <c r="B5292" s="11">
        <v>110</v>
      </c>
      <c r="C5292" s="19">
        <v>815800</v>
      </c>
      <c r="D5292" s="13">
        <v>1</v>
      </c>
      <c r="E5292" s="136" t="s">
        <v>3154</v>
      </c>
      <c r="F5292" s="15" t="s">
        <v>19</v>
      </c>
      <c r="G5292" s="137" t="s">
        <v>3154</v>
      </c>
      <c r="H5292" s="13" t="s">
        <v>20</v>
      </c>
      <c r="I5292" s="16">
        <f t="shared" ref="I5292:I5298" si="252">K5292/L5292-1</f>
        <v>-0.19547872340425532</v>
      </c>
      <c r="J5292" s="126" t="s">
        <v>3154</v>
      </c>
      <c r="K5292" s="17">
        <f>VLOOKUP(A5292,[4]גיליון1!$A$1574:$P$7681,10,0)</f>
        <v>121000</v>
      </c>
      <c r="L5292" s="17">
        <f>VLOOKUP(A5292,'[2]2023'!$A$9:$I$7853,9,0)</f>
        <v>150400</v>
      </c>
      <c r="M5292" s="18">
        <f>VLOOKUP(A5292,[3]data1683177749303!$A$2:$J$6448,10,0)</f>
        <v>142161.01999999999</v>
      </c>
    </row>
    <row r="5293" spans="1:13" ht="15.75" outlineLevel="1">
      <c r="A5293" s="10">
        <v>1815800118</v>
      </c>
      <c r="B5293" s="11">
        <v>118</v>
      </c>
      <c r="C5293" s="19">
        <v>815800</v>
      </c>
      <c r="D5293" s="13">
        <v>1</v>
      </c>
      <c r="E5293" s="136" t="s">
        <v>3154</v>
      </c>
      <c r="F5293" s="60" t="s">
        <v>2249</v>
      </c>
      <c r="G5293" s="176" t="s">
        <v>3154</v>
      </c>
      <c r="H5293" s="13" t="s">
        <v>20</v>
      </c>
      <c r="I5293" s="16">
        <f t="shared" si="252"/>
        <v>-3.9385206532180583E-2</v>
      </c>
      <c r="J5293" s="126" t="s">
        <v>3154</v>
      </c>
      <c r="K5293" s="17">
        <f>VLOOKUP(A5293,[4]גיליון1!$A$1574:$P$7681,10,0)</f>
        <v>12300000</v>
      </c>
      <c r="L5293" s="17">
        <f>VLOOKUP(A5293,'[2]2023'!$A$9:$I$7853,9,0)</f>
        <v>12804300</v>
      </c>
      <c r="M5293" s="18">
        <f>VLOOKUP(A5293,[3]data1683177749303!$A$2:$J$6448,10,0)</f>
        <v>11751079.76</v>
      </c>
    </row>
    <row r="5294" spans="1:13" ht="15.75" outlineLevel="1">
      <c r="A5294" s="10">
        <v>1815800119</v>
      </c>
      <c r="B5294" s="11">
        <v>119</v>
      </c>
      <c r="C5294" s="19">
        <v>815800</v>
      </c>
      <c r="D5294" s="13">
        <v>1</v>
      </c>
      <c r="E5294" s="136" t="s">
        <v>3154</v>
      </c>
      <c r="F5294" s="15" t="s">
        <v>21</v>
      </c>
      <c r="G5294" s="137" t="s">
        <v>3154</v>
      </c>
      <c r="H5294" s="13" t="s">
        <v>20</v>
      </c>
      <c r="I5294" s="16">
        <f t="shared" si="252"/>
        <v>5.1078224101479996E-2</v>
      </c>
      <c r="J5294" s="126" t="s">
        <v>3154</v>
      </c>
      <c r="K5294" s="17">
        <f>VLOOKUP(A5294,[4]גיליון1!$A$1574:$P$7681,10,0)</f>
        <v>1242900</v>
      </c>
      <c r="L5294" s="17">
        <f>VLOOKUP(A5294,'[2]2023'!$A$9:$I$7853,9,0)</f>
        <v>1182500</v>
      </c>
      <c r="M5294" s="18">
        <f>VLOOKUP(A5294,[3]data1683177749303!$A$2:$J$6448,10,0)</f>
        <v>871728.58</v>
      </c>
    </row>
    <row r="5295" spans="1:13" ht="15.75" outlineLevel="1">
      <c r="A5295" s="10">
        <v>1815800122</v>
      </c>
      <c r="B5295" s="11">
        <v>122</v>
      </c>
      <c r="C5295" s="19">
        <v>815800</v>
      </c>
      <c r="D5295" s="13">
        <v>1</v>
      </c>
      <c r="E5295" s="136" t="s">
        <v>3154</v>
      </c>
      <c r="F5295" s="15" t="s">
        <v>22</v>
      </c>
      <c r="G5295" s="137" t="s">
        <v>3154</v>
      </c>
      <c r="H5295" s="13" t="s">
        <v>20</v>
      </c>
      <c r="I5295" s="16">
        <f t="shared" si="252"/>
        <v>0</v>
      </c>
      <c r="J5295" s="126" t="s">
        <v>3154</v>
      </c>
      <c r="K5295" s="17">
        <f>VLOOKUP(A5295,[4]גיליון1!$A$1574:$P$7681,10,0)</f>
        <v>140700</v>
      </c>
      <c r="L5295" s="17">
        <f>VLOOKUP(A5295,'[2]2023'!$A$9:$I$7853,9,0)</f>
        <v>140700</v>
      </c>
      <c r="M5295" s="18">
        <f>VLOOKUP(A5295,[3]data1683177749303!$A$2:$J$6448,10,0)</f>
        <v>121183.17</v>
      </c>
    </row>
    <row r="5296" spans="1:13" ht="15.75" outlineLevel="1">
      <c r="A5296" s="10">
        <v>1815800126</v>
      </c>
      <c r="B5296" s="11">
        <v>126</v>
      </c>
      <c r="C5296" s="19">
        <v>815800</v>
      </c>
      <c r="D5296" s="13">
        <v>1</v>
      </c>
      <c r="E5296" s="136" t="s">
        <v>3154</v>
      </c>
      <c r="F5296" s="15" t="s">
        <v>23</v>
      </c>
      <c r="G5296" s="137" t="s">
        <v>3154</v>
      </c>
      <c r="H5296" s="13" t="s">
        <v>20</v>
      </c>
      <c r="I5296" s="16">
        <f t="shared" si="252"/>
        <v>7.692307692307665E-3</v>
      </c>
      <c r="J5296" s="126" t="s">
        <v>3154</v>
      </c>
      <c r="K5296" s="17">
        <f>VLOOKUP(A5296,[4]גיליון1!$A$1574:$P$7681,10,0)</f>
        <v>262000</v>
      </c>
      <c r="L5296" s="17">
        <f>VLOOKUP(A5296,'[2]2023'!$A$9:$I$7853,9,0)</f>
        <v>260000</v>
      </c>
      <c r="M5296" s="18">
        <f>VLOOKUP(A5296,[3]data1683177749303!$A$2:$J$6448,10,0)</f>
        <v>261550.34</v>
      </c>
    </row>
    <row r="5297" spans="1:13" ht="15.75" outlineLevel="1">
      <c r="A5297" s="10">
        <v>1815800130</v>
      </c>
      <c r="B5297" s="11">
        <v>130</v>
      </c>
      <c r="C5297" s="19">
        <v>815800</v>
      </c>
      <c r="D5297" s="13">
        <v>1</v>
      </c>
      <c r="E5297" s="136" t="s">
        <v>3154</v>
      </c>
      <c r="F5297" s="15" t="s">
        <v>24</v>
      </c>
      <c r="G5297" s="137" t="s">
        <v>3154</v>
      </c>
      <c r="H5297" s="13" t="s">
        <v>20</v>
      </c>
      <c r="I5297" s="16">
        <f t="shared" si="252"/>
        <v>0</v>
      </c>
      <c r="J5297" s="126" t="s">
        <v>3154</v>
      </c>
      <c r="K5297" s="17">
        <f>VLOOKUP(A5297,[4]גיליון1!$A$1574:$P$7681,10,0)</f>
        <v>12000</v>
      </c>
      <c r="L5297" s="17">
        <f>VLOOKUP(A5297,'[2]2023'!$A$9:$I$7853,9,0)</f>
        <v>12000</v>
      </c>
      <c r="M5297" s="18">
        <f>VLOOKUP(A5297,[3]data1683177749303!$A$2:$J$6448,10,0)</f>
        <v>6342.73</v>
      </c>
    </row>
    <row r="5298" spans="1:13" ht="15.75" outlineLevel="1">
      <c r="A5298" s="10">
        <v>1815800140</v>
      </c>
      <c r="B5298" s="11">
        <v>140</v>
      </c>
      <c r="C5298" s="19">
        <v>815800</v>
      </c>
      <c r="D5298" s="13">
        <v>1</v>
      </c>
      <c r="E5298" s="136" t="s">
        <v>3154</v>
      </c>
      <c r="F5298" s="15" t="s">
        <v>25</v>
      </c>
      <c r="G5298" s="137" t="s">
        <v>3154</v>
      </c>
      <c r="H5298" s="13" t="s">
        <v>20</v>
      </c>
      <c r="I5298" s="16">
        <f t="shared" si="252"/>
        <v>0</v>
      </c>
      <c r="J5298" s="126" t="s">
        <v>3154</v>
      </c>
      <c r="K5298" s="17">
        <f>VLOOKUP(A5298,[4]גיליון1!$A$1574:$P$7681,10,0)</f>
        <v>35000</v>
      </c>
      <c r="L5298" s="17">
        <f>VLOOKUP(A5298,'[2]2023'!$A$9:$I$7853,9,0)</f>
        <v>35000</v>
      </c>
      <c r="M5298" s="18">
        <f>VLOOKUP(A5298,[3]data1683177749303!$A$2:$J$6448,10,0)</f>
        <v>31912.080000000002</v>
      </c>
    </row>
    <row r="5299" spans="1:13" ht="15.75" outlineLevel="1">
      <c r="A5299" s="10">
        <v>1815800210</v>
      </c>
      <c r="B5299" s="11">
        <v>210</v>
      </c>
      <c r="C5299" s="19">
        <v>815800</v>
      </c>
      <c r="D5299" s="13">
        <v>1</v>
      </c>
      <c r="E5299" s="136" t="s">
        <v>3154</v>
      </c>
      <c r="F5299" s="15" t="s">
        <v>1287</v>
      </c>
      <c r="G5299" s="137" t="s">
        <v>3154</v>
      </c>
      <c r="H5299" s="13" t="s">
        <v>20</v>
      </c>
      <c r="I5299" s="126" t="s">
        <v>3154</v>
      </c>
      <c r="J5299" s="126" t="s">
        <v>3154</v>
      </c>
      <c r="K5299" s="17">
        <f>VLOOKUP(A5299,[4]גיליון1!$A$1574:$P$7681,10,0)</f>
        <v>0</v>
      </c>
      <c r="L5299" s="17">
        <f>VLOOKUP(A5299,'[2]2023'!$A$9:$I$7853,9,0)</f>
        <v>0</v>
      </c>
      <c r="M5299" s="18">
        <f>VLOOKUP(A5299,[3]data1683177749303!$A$2:$J$6448,10,0)</f>
        <v>0</v>
      </c>
    </row>
    <row r="5300" spans="1:13" ht="15.75" outlineLevel="1">
      <c r="A5300" s="10">
        <v>1815800212</v>
      </c>
      <c r="B5300" s="11">
        <v>212</v>
      </c>
      <c r="C5300" s="19">
        <v>815800</v>
      </c>
      <c r="D5300" s="13">
        <v>1</v>
      </c>
      <c r="E5300" s="136" t="s">
        <v>3154</v>
      </c>
      <c r="F5300" s="15" t="s">
        <v>603</v>
      </c>
      <c r="G5300" s="137" t="s">
        <v>3154</v>
      </c>
      <c r="H5300" s="13" t="s">
        <v>20</v>
      </c>
      <c r="I5300" s="126" t="s">
        <v>3154</v>
      </c>
      <c r="J5300" s="126" t="s">
        <v>3154</v>
      </c>
      <c r="K5300" s="17">
        <f>VLOOKUP(A5300,[4]גיליון1!$A$1574:$P$7681,10,0)</f>
        <v>0</v>
      </c>
      <c r="L5300" s="17">
        <f>VLOOKUP(A5300,'[2]2023'!$A$9:$I$7853,9,0)</f>
        <v>0</v>
      </c>
      <c r="M5300" s="18">
        <f>VLOOKUP(A5300,[3]data1683177749303!$A$2:$J$6448,10,0)</f>
        <v>0</v>
      </c>
    </row>
    <row r="5301" spans="1:13" ht="15.75" outlineLevel="1">
      <c r="A5301" s="10">
        <v>1815800213</v>
      </c>
      <c r="B5301" s="11">
        <v>213</v>
      </c>
      <c r="C5301" s="19">
        <v>815800</v>
      </c>
      <c r="D5301" s="13">
        <v>1</v>
      </c>
      <c r="E5301" s="136" t="s">
        <v>3154</v>
      </c>
      <c r="F5301" s="15" t="s">
        <v>604</v>
      </c>
      <c r="G5301" s="137" t="s">
        <v>3154</v>
      </c>
      <c r="H5301" s="13" t="s">
        <v>20</v>
      </c>
      <c r="I5301" s="126" t="s">
        <v>3154</v>
      </c>
      <c r="J5301" s="126" t="s">
        <v>3154</v>
      </c>
      <c r="K5301" s="17">
        <f>VLOOKUP(A5301,[4]גיליון1!$A$1574:$P$7681,10,0)</f>
        <v>0</v>
      </c>
      <c r="L5301" s="17">
        <f>VLOOKUP(A5301,'[2]2023'!$A$9:$I$7853,9,0)</f>
        <v>0</v>
      </c>
      <c r="M5301" s="18">
        <f>VLOOKUP(A5301,[3]data1683177749303!$A$2:$J$6448,10,0)</f>
        <v>0.28000000000000003</v>
      </c>
    </row>
    <row r="5302" spans="1:13" ht="15.75" outlineLevel="1">
      <c r="A5302" s="10">
        <v>1815800214</v>
      </c>
      <c r="B5302" s="11">
        <v>214</v>
      </c>
      <c r="C5302" s="19">
        <v>815800</v>
      </c>
      <c r="D5302" s="13">
        <v>1</v>
      </c>
      <c r="E5302" s="136" t="s">
        <v>3154</v>
      </c>
      <c r="F5302" s="15" t="s">
        <v>2251</v>
      </c>
      <c r="G5302" s="137" t="s">
        <v>3154</v>
      </c>
      <c r="H5302" s="13" t="s">
        <v>20</v>
      </c>
      <c r="I5302" s="126" t="s">
        <v>3154</v>
      </c>
      <c r="J5302" s="126" t="s">
        <v>3154</v>
      </c>
      <c r="K5302" s="17">
        <f>VLOOKUP(A5302,[4]גיליון1!$A$1574:$P$7681,10,0)</f>
        <v>0</v>
      </c>
      <c r="L5302" s="17">
        <f>VLOOKUP(A5302,'[2]2023'!$A$9:$I$7853,9,0)</f>
        <v>0</v>
      </c>
      <c r="M5302" s="18">
        <f>VLOOKUP(A5302,[3]data1683177749303!$A$2:$J$6448,10,0)</f>
        <v>2924.85</v>
      </c>
    </row>
    <row r="5303" spans="1:13" ht="15.75" outlineLevel="1">
      <c r="A5303" s="10">
        <v>1815800215</v>
      </c>
      <c r="B5303" s="11">
        <v>215</v>
      </c>
      <c r="C5303" s="19">
        <v>815800</v>
      </c>
      <c r="D5303" s="13">
        <v>1</v>
      </c>
      <c r="E5303" s="136" t="s">
        <v>3154</v>
      </c>
      <c r="F5303" s="15" t="s">
        <v>503</v>
      </c>
      <c r="G5303" s="137" t="s">
        <v>3154</v>
      </c>
      <c r="H5303" s="13" t="s">
        <v>20</v>
      </c>
      <c r="I5303" s="126" t="s">
        <v>3154</v>
      </c>
      <c r="J5303" s="126" t="s">
        <v>3154</v>
      </c>
      <c r="K5303" s="17">
        <f>VLOOKUP(A5303,[4]גיליון1!$A$1574:$P$7681,10,0)</f>
        <v>0</v>
      </c>
      <c r="L5303" s="17">
        <f>VLOOKUP(A5303,'[2]2023'!$A$9:$I$7853,9,0)</f>
        <v>0</v>
      </c>
      <c r="M5303" s="18">
        <f>VLOOKUP(A5303,[3]data1683177749303!$A$2:$J$6448,10,0)</f>
        <v>0</v>
      </c>
    </row>
    <row r="5304" spans="1:13" ht="15.75" outlineLevel="1">
      <c r="A5304" s="10">
        <v>1815800216</v>
      </c>
      <c r="B5304" s="11">
        <v>216</v>
      </c>
      <c r="C5304" s="19">
        <v>815800</v>
      </c>
      <c r="D5304" s="13">
        <v>1</v>
      </c>
      <c r="E5304" s="136" t="s">
        <v>3154</v>
      </c>
      <c r="F5304" s="15" t="s">
        <v>2271</v>
      </c>
      <c r="G5304" s="137" t="s">
        <v>3154</v>
      </c>
      <c r="H5304" s="13" t="s">
        <v>20</v>
      </c>
      <c r="I5304" s="16">
        <f>K5304/L5304-1</f>
        <v>0</v>
      </c>
      <c r="J5304" s="126" t="s">
        <v>3154</v>
      </c>
      <c r="K5304" s="17">
        <f>VLOOKUP(A5304,[4]גיליון1!$A$1574:$P$7681,10,0)</f>
        <v>30000</v>
      </c>
      <c r="L5304" s="17">
        <f>VLOOKUP(A5304,'[2]2023'!$A$9:$I$7853,9,0)</f>
        <v>30000</v>
      </c>
      <c r="M5304" s="18">
        <f>VLOOKUP(A5304,[3]data1683177749303!$A$2:$J$6448,10,0)</f>
        <v>16066.58</v>
      </c>
    </row>
    <row r="5305" spans="1:13" ht="15.75" outlineLevel="1">
      <c r="A5305" s="10">
        <v>1815800250</v>
      </c>
      <c r="B5305" s="11">
        <v>250</v>
      </c>
      <c r="C5305" s="19">
        <v>815800</v>
      </c>
      <c r="D5305" s="13">
        <v>1</v>
      </c>
      <c r="E5305" s="136" t="s">
        <v>3154</v>
      </c>
      <c r="F5305" s="48" t="s">
        <v>2253</v>
      </c>
      <c r="G5305" s="165" t="s">
        <v>3154</v>
      </c>
      <c r="H5305" s="13" t="s">
        <v>20</v>
      </c>
      <c r="I5305" s="16">
        <f>K5305/L5305-1</f>
        <v>0.19419924337957117</v>
      </c>
      <c r="J5305" s="126" t="s">
        <v>3154</v>
      </c>
      <c r="K5305" s="17">
        <f>VLOOKUP(A5305,[4]גיליון1!$A$1574:$P$7681,10,0)</f>
        <v>189400</v>
      </c>
      <c r="L5305" s="17">
        <f>VLOOKUP(A5305,'[2]2023'!$A$9:$I$7853,9,0)</f>
        <v>158600</v>
      </c>
      <c r="M5305" s="18">
        <f>VLOOKUP(A5305,[3]data1683177749303!$A$2:$J$6448,10,0)</f>
        <v>178947.59</v>
      </c>
    </row>
    <row r="5306" spans="1:13" ht="15.75" outlineLevel="1">
      <c r="A5306" s="10">
        <v>1815800261</v>
      </c>
      <c r="B5306" s="11">
        <v>261</v>
      </c>
      <c r="C5306" s="19">
        <v>815800</v>
      </c>
      <c r="D5306" s="13">
        <v>1</v>
      </c>
      <c r="E5306" s="136" t="s">
        <v>3154</v>
      </c>
      <c r="F5306" s="15" t="s">
        <v>607</v>
      </c>
      <c r="G5306" s="137" t="s">
        <v>3154</v>
      </c>
      <c r="H5306" s="13" t="s">
        <v>20</v>
      </c>
      <c r="I5306" s="126" t="s">
        <v>3154</v>
      </c>
      <c r="J5306" s="126" t="s">
        <v>3154</v>
      </c>
      <c r="K5306" s="17">
        <f>VLOOKUP(A5306,[4]גיליון1!$A$1574:$P$7681,10,0)</f>
        <v>0</v>
      </c>
      <c r="L5306" s="17">
        <f>VLOOKUP(A5306,'[2]2023'!$A$9:$I$7853,9,0)</f>
        <v>0</v>
      </c>
      <c r="M5306" s="18">
        <f>VLOOKUP(A5306,[3]data1683177749303!$A$2:$J$6448,10,0)</f>
        <v>0</v>
      </c>
    </row>
    <row r="5307" spans="1:13" ht="15.75" outlineLevel="1">
      <c r="A5307" s="10">
        <v>1815800263</v>
      </c>
      <c r="B5307" s="11">
        <v>263</v>
      </c>
      <c r="C5307" s="19">
        <v>815800</v>
      </c>
      <c r="D5307" s="13">
        <v>1</v>
      </c>
      <c r="E5307" s="136" t="s">
        <v>3154</v>
      </c>
      <c r="F5307" s="15" t="s">
        <v>2320</v>
      </c>
      <c r="G5307" s="137" t="s">
        <v>3154</v>
      </c>
      <c r="H5307" s="13" t="s">
        <v>20</v>
      </c>
      <c r="I5307" s="126" t="s">
        <v>3154</v>
      </c>
      <c r="J5307" s="126" t="s">
        <v>3154</v>
      </c>
      <c r="K5307" s="17">
        <f>VLOOKUP(A5307,[4]גיליון1!$A$1574:$P$7681,10,0)</f>
        <v>0</v>
      </c>
      <c r="L5307" s="17">
        <f>VLOOKUP(A5307,'[2]2023'!$A$9:$I$7853,9,0)</f>
        <v>0</v>
      </c>
      <c r="M5307" s="18">
        <f>VLOOKUP(A5307,[3]data1683177749303!$A$2:$J$6448,10,0)</f>
        <v>0</v>
      </c>
    </row>
    <row r="5308" spans="1:13" ht="15.75" outlineLevel="1">
      <c r="A5308" s="10">
        <v>1815800264</v>
      </c>
      <c r="B5308" s="11">
        <v>264</v>
      </c>
      <c r="C5308" s="19">
        <v>815800</v>
      </c>
      <c r="D5308" s="13">
        <v>1</v>
      </c>
      <c r="E5308" s="136" t="s">
        <v>3154</v>
      </c>
      <c r="F5308" s="15" t="s">
        <v>2082</v>
      </c>
      <c r="G5308" s="137" t="s">
        <v>3154</v>
      </c>
      <c r="H5308" s="13" t="s">
        <v>20</v>
      </c>
      <c r="I5308" s="126" t="s">
        <v>3154</v>
      </c>
      <c r="J5308" s="126" t="s">
        <v>3154</v>
      </c>
      <c r="K5308" s="17">
        <f>VLOOKUP(A5308,[4]גיליון1!$A$1574:$P$7681,10,0)</f>
        <v>0</v>
      </c>
      <c r="L5308" s="17">
        <f>VLOOKUP(A5308,'[2]2023'!$A$9:$I$7853,9,0)</f>
        <v>0</v>
      </c>
      <c r="M5308" s="18">
        <f>VLOOKUP(A5308,[3]data1683177749303!$A$2:$J$6448,10,0)</f>
        <v>0</v>
      </c>
    </row>
    <row r="5309" spans="1:13" ht="15.75" outlineLevel="1">
      <c r="A5309" s="10">
        <v>1815800350</v>
      </c>
      <c r="B5309" s="11">
        <v>350</v>
      </c>
      <c r="C5309" s="19">
        <v>815800</v>
      </c>
      <c r="D5309" s="13">
        <v>1</v>
      </c>
      <c r="E5309" s="136" t="s">
        <v>3154</v>
      </c>
      <c r="F5309" s="15" t="s">
        <v>2321</v>
      </c>
      <c r="G5309" s="137" t="s">
        <v>3154</v>
      </c>
      <c r="H5309" s="13" t="s">
        <v>20</v>
      </c>
      <c r="I5309" s="16">
        <f>K5309/L5309-1</f>
        <v>0.15909090909090917</v>
      </c>
      <c r="J5309" s="126" t="s">
        <v>3154</v>
      </c>
      <c r="K5309" s="17">
        <f>VLOOKUP(A5309,[4]גיליון1!$A$1574:$P$7681,10,0)</f>
        <v>51000</v>
      </c>
      <c r="L5309" s="17">
        <f>VLOOKUP(A5309,'[2]2023'!$A$9:$I$7853,9,0)</f>
        <v>44000</v>
      </c>
      <c r="M5309" s="18">
        <f>VLOOKUP(A5309,[3]data1683177749303!$A$2:$J$6448,10,0)</f>
        <v>44793.78</v>
      </c>
    </row>
    <row r="5310" spans="1:13" ht="15.75" outlineLevel="1">
      <c r="A5310" s="10">
        <v>1815800351</v>
      </c>
      <c r="B5310" s="11">
        <v>351</v>
      </c>
      <c r="C5310" s="19">
        <v>815800</v>
      </c>
      <c r="D5310" s="13">
        <v>1</v>
      </c>
      <c r="E5310" s="136" t="s">
        <v>3154</v>
      </c>
      <c r="F5310" s="15" t="s">
        <v>2322</v>
      </c>
      <c r="G5310" s="137" t="s">
        <v>3154</v>
      </c>
      <c r="H5310" s="13" t="s">
        <v>20</v>
      </c>
      <c r="I5310" s="16">
        <f>K5310/L5310-1</f>
        <v>0</v>
      </c>
      <c r="J5310" s="126" t="s">
        <v>3154</v>
      </c>
      <c r="K5310" s="17">
        <f>VLOOKUP(A5310,[4]גיליון1!$A$1574:$P$7681,10,0)</f>
        <v>25400</v>
      </c>
      <c r="L5310" s="17">
        <f>VLOOKUP(A5310,'[2]2023'!$A$9:$I$7853,9,0)</f>
        <v>25400</v>
      </c>
      <c r="M5310" s="18">
        <f>VLOOKUP(A5310,[3]data1683177749303!$A$2:$J$6448,10,0)</f>
        <v>21104.83</v>
      </c>
    </row>
    <row r="5311" spans="1:13" ht="15.75" outlineLevel="1">
      <c r="A5311" s="10">
        <v>1815800410</v>
      </c>
      <c r="B5311" s="11">
        <v>410</v>
      </c>
      <c r="C5311" s="19">
        <v>815800</v>
      </c>
      <c r="D5311" s="13">
        <v>1</v>
      </c>
      <c r="E5311" s="136" t="s">
        <v>3154</v>
      </c>
      <c r="F5311" s="15" t="s">
        <v>2323</v>
      </c>
      <c r="G5311" s="137" t="s">
        <v>3154</v>
      </c>
      <c r="H5311" s="13" t="s">
        <v>31</v>
      </c>
      <c r="I5311" s="126" t="s">
        <v>3154</v>
      </c>
      <c r="J5311" s="126" t="s">
        <v>3154</v>
      </c>
      <c r="K5311" s="17">
        <f>VLOOKUP(A5311,[4]גיליון1!$A$1574:$P$7681,10,0)</f>
        <v>0</v>
      </c>
      <c r="L5311" s="17">
        <f>VLOOKUP(A5311,'[2]2023'!$A$9:$I$7853,9,0)</f>
        <v>0</v>
      </c>
      <c r="M5311" s="18">
        <f>VLOOKUP(A5311,[3]data1683177749303!$A$2:$J$6448,10,0)</f>
        <v>0</v>
      </c>
    </row>
    <row r="5312" spans="1:13" ht="15.75" outlineLevel="1">
      <c r="A5312" s="10">
        <v>1815800420</v>
      </c>
      <c r="B5312" s="11">
        <v>420</v>
      </c>
      <c r="C5312" s="19">
        <v>815800</v>
      </c>
      <c r="D5312" s="13">
        <v>1</v>
      </c>
      <c r="E5312" s="136" t="s">
        <v>3154</v>
      </c>
      <c r="F5312" s="15" t="s">
        <v>33</v>
      </c>
      <c r="G5312" s="137" t="s">
        <v>3154</v>
      </c>
      <c r="H5312" s="13" t="s">
        <v>34</v>
      </c>
      <c r="I5312" s="16">
        <f>K5312/L5312-1</f>
        <v>0</v>
      </c>
      <c r="J5312" s="126" t="s">
        <v>3154</v>
      </c>
      <c r="K5312" s="17">
        <f>VLOOKUP(A5312,[4]גיליון1!$A$1574:$P$7681,10,0)</f>
        <v>8000</v>
      </c>
      <c r="L5312" s="17">
        <f>VLOOKUP(A5312,'[2]2023'!$A$9:$I$7853,9,0)</f>
        <v>8000</v>
      </c>
      <c r="M5312" s="18">
        <f>VLOOKUP(A5312,[3]data1683177749303!$A$2:$J$6448,10,0)</f>
        <v>7767.04</v>
      </c>
    </row>
    <row r="5313" spans="1:13" ht="15.75" outlineLevel="1">
      <c r="A5313" s="10">
        <v>1815800423</v>
      </c>
      <c r="B5313" s="11">
        <v>423</v>
      </c>
      <c r="C5313" s="19">
        <v>815800</v>
      </c>
      <c r="D5313" s="13">
        <v>1</v>
      </c>
      <c r="E5313" s="136" t="s">
        <v>3154</v>
      </c>
      <c r="F5313" s="15" t="s">
        <v>35</v>
      </c>
      <c r="G5313" s="137" t="s">
        <v>3154</v>
      </c>
      <c r="H5313" s="13" t="s">
        <v>31</v>
      </c>
      <c r="I5313" s="126" t="s">
        <v>3154</v>
      </c>
      <c r="J5313" s="126" t="s">
        <v>3154</v>
      </c>
      <c r="K5313" s="17">
        <f>VLOOKUP(A5313,[4]גיליון1!$A$1574:$P$7681,10,0)</f>
        <v>0</v>
      </c>
      <c r="L5313" s="17">
        <f>VLOOKUP(A5313,'[2]2023'!$A$9:$I$7853,9,0)</f>
        <v>0</v>
      </c>
      <c r="M5313" s="18">
        <f>VLOOKUP(A5313,[3]data1683177749303!$A$2:$J$6448,10,0)</f>
        <v>0</v>
      </c>
    </row>
    <row r="5314" spans="1:13" ht="15.75" outlineLevel="1">
      <c r="A5314" s="10">
        <v>1815800431</v>
      </c>
      <c r="B5314" s="11">
        <v>431</v>
      </c>
      <c r="C5314" s="19">
        <v>815800</v>
      </c>
      <c r="D5314" s="13">
        <v>1</v>
      </c>
      <c r="E5314" s="136" t="s">
        <v>3154</v>
      </c>
      <c r="F5314" s="15" t="s">
        <v>36</v>
      </c>
      <c r="G5314" s="137" t="s">
        <v>3154</v>
      </c>
      <c r="H5314" s="13" t="s">
        <v>31</v>
      </c>
      <c r="I5314" s="16">
        <f>K5314/L5314-1</f>
        <v>7.4436090225563856E-2</v>
      </c>
      <c r="J5314" s="126" t="s">
        <v>3154</v>
      </c>
      <c r="K5314" s="17">
        <f>VLOOKUP(A5314,[4]גיליון1!$A$1574:$P$7681,10,0)</f>
        <v>142900</v>
      </c>
      <c r="L5314" s="17">
        <f>VLOOKUP(A5314,'[2]2023'!$A$9:$I$7853,9,0)</f>
        <v>133000</v>
      </c>
      <c r="M5314" s="18">
        <f>VLOOKUP(A5314,[3]data1683177749303!$A$2:$J$6448,10,0)</f>
        <v>132757</v>
      </c>
    </row>
    <row r="5315" spans="1:13" ht="15.75" outlineLevel="1">
      <c r="A5315" s="10">
        <v>1815800432</v>
      </c>
      <c r="B5315" s="11">
        <v>432</v>
      </c>
      <c r="C5315" s="19">
        <v>815800</v>
      </c>
      <c r="D5315" s="13">
        <v>1</v>
      </c>
      <c r="E5315" s="136" t="s">
        <v>3154</v>
      </c>
      <c r="F5315" s="15" t="s">
        <v>37</v>
      </c>
      <c r="G5315" s="137" t="s">
        <v>3154</v>
      </c>
      <c r="H5315" s="13" t="s">
        <v>31</v>
      </c>
      <c r="I5315" s="16">
        <f>K5315/L5315-1</f>
        <v>7.5255102040816313E-2</v>
      </c>
      <c r="J5315" s="126" t="s">
        <v>3154</v>
      </c>
      <c r="K5315" s="17">
        <f>VLOOKUP(A5315,[4]גיליון1!$A$1574:$P$7681,10,0)</f>
        <v>84300</v>
      </c>
      <c r="L5315" s="17">
        <f>VLOOKUP(A5315,'[2]2023'!$A$9:$I$7853,9,0)</f>
        <v>78400</v>
      </c>
      <c r="M5315" s="18">
        <f>VLOOKUP(A5315,[3]data1683177749303!$A$2:$J$6448,10,0)</f>
        <v>78265</v>
      </c>
    </row>
    <row r="5316" spans="1:13" ht="15.75" outlineLevel="1">
      <c r="A5316" s="10">
        <v>1815800433</v>
      </c>
      <c r="B5316" s="11">
        <v>433</v>
      </c>
      <c r="C5316" s="19">
        <v>815800</v>
      </c>
      <c r="D5316" s="13">
        <v>1</v>
      </c>
      <c r="E5316" s="136" t="s">
        <v>3154</v>
      </c>
      <c r="F5316" s="15" t="s">
        <v>38</v>
      </c>
      <c r="G5316" s="137" t="s">
        <v>3154</v>
      </c>
      <c r="H5316" s="13" t="s">
        <v>34</v>
      </c>
      <c r="I5316" s="126" t="s">
        <v>3154</v>
      </c>
      <c r="J5316" s="126" t="s">
        <v>3154</v>
      </c>
      <c r="K5316" s="17">
        <f>VLOOKUP(A5316,[4]גיליון1!$A$1574:$P$7681,10,0)</f>
        <v>0</v>
      </c>
      <c r="L5316" s="17">
        <f>VLOOKUP(A5316,'[2]2023'!$A$9:$I$7853,9,0)</f>
        <v>0</v>
      </c>
      <c r="M5316" s="18">
        <f>VLOOKUP(A5316,[3]data1683177749303!$A$2:$J$6448,10,0)</f>
        <v>0</v>
      </c>
    </row>
    <row r="5317" spans="1:13" ht="15.75" outlineLevel="1">
      <c r="A5317" s="10">
        <v>1815800434</v>
      </c>
      <c r="B5317" s="11">
        <v>434</v>
      </c>
      <c r="C5317" s="19">
        <v>815800</v>
      </c>
      <c r="D5317" s="13">
        <v>1</v>
      </c>
      <c r="E5317" s="136" t="s">
        <v>3154</v>
      </c>
      <c r="F5317" s="15" t="s">
        <v>39</v>
      </c>
      <c r="G5317" s="137" t="s">
        <v>3154</v>
      </c>
      <c r="H5317" s="13" t="s">
        <v>34</v>
      </c>
      <c r="I5317" s="126" t="s">
        <v>3154</v>
      </c>
      <c r="J5317" s="126" t="s">
        <v>3154</v>
      </c>
      <c r="K5317" s="17">
        <f>VLOOKUP(A5317,[4]גיליון1!$A$1574:$P$7681,10,0)</f>
        <v>0</v>
      </c>
      <c r="L5317" s="17">
        <f>VLOOKUP(A5317,'[2]2023'!$A$9:$I$7853,9,0)</f>
        <v>0</v>
      </c>
      <c r="M5317" s="18">
        <f>VLOOKUP(A5317,[3]data1683177749303!$A$2:$J$6448,10,0)</f>
        <v>0</v>
      </c>
    </row>
    <row r="5318" spans="1:13" ht="15.75" outlineLevel="1">
      <c r="A5318" s="10">
        <v>1815800437</v>
      </c>
      <c r="B5318" s="11">
        <v>437</v>
      </c>
      <c r="C5318" s="19">
        <v>815800</v>
      </c>
      <c r="D5318" s="13">
        <v>1</v>
      </c>
      <c r="E5318" s="136" t="s">
        <v>3154</v>
      </c>
      <c r="F5318" s="48" t="s">
        <v>1853</v>
      </c>
      <c r="G5318" s="165" t="s">
        <v>3154</v>
      </c>
      <c r="H5318" s="13" t="s">
        <v>31</v>
      </c>
      <c r="I5318" s="16">
        <f>K5318/L5318-1</f>
        <v>-7.1428571428571397E-2</v>
      </c>
      <c r="J5318" s="126" t="s">
        <v>3154</v>
      </c>
      <c r="K5318" s="17">
        <v>1300</v>
      </c>
      <c r="L5318" s="17">
        <f>VLOOKUP(A5318,'[2]2023'!$A$9:$I$7853,9,0)</f>
        <v>1400</v>
      </c>
      <c r="M5318" s="18">
        <f>VLOOKUP(A5318,[3]data1683177749303!$A$2:$J$6448,10,0)</f>
        <v>1221.48</v>
      </c>
    </row>
    <row r="5319" spans="1:13" ht="15.75" outlineLevel="1">
      <c r="A5319" s="10">
        <v>1815800441</v>
      </c>
      <c r="B5319" s="11">
        <v>441</v>
      </c>
      <c r="C5319" s="19">
        <v>815800</v>
      </c>
      <c r="D5319" s="13">
        <v>1</v>
      </c>
      <c r="E5319" s="136" t="s">
        <v>3154</v>
      </c>
      <c r="F5319" s="15" t="s">
        <v>45</v>
      </c>
      <c r="G5319" s="137" t="s">
        <v>3154</v>
      </c>
      <c r="H5319" s="13" t="s">
        <v>31</v>
      </c>
      <c r="I5319" s="126" t="s">
        <v>3154</v>
      </c>
      <c r="J5319" s="126" t="s">
        <v>3154</v>
      </c>
      <c r="K5319" s="17">
        <f>VLOOKUP(A5319,[4]גיליון1!$A$1574:$P$7681,10,0)</f>
        <v>0</v>
      </c>
      <c r="L5319" s="17">
        <f>VLOOKUP(A5319,'[2]2023'!$A$9:$I$7853,9,0)</f>
        <v>0</v>
      </c>
      <c r="M5319" s="18">
        <f>VLOOKUP(A5319,[3]data1683177749303!$A$2:$J$6448,10,0)</f>
        <v>0</v>
      </c>
    </row>
    <row r="5320" spans="1:13" ht="15.75" outlineLevel="1">
      <c r="A5320" s="10">
        <v>1815800450</v>
      </c>
      <c r="B5320" s="11">
        <v>450</v>
      </c>
      <c r="C5320" s="19">
        <v>815800</v>
      </c>
      <c r="D5320" s="13">
        <v>1</v>
      </c>
      <c r="E5320" s="136" t="s">
        <v>3154</v>
      </c>
      <c r="F5320" s="15" t="s">
        <v>1483</v>
      </c>
      <c r="G5320" s="137" t="s">
        <v>3154</v>
      </c>
      <c r="H5320" s="13" t="s">
        <v>34</v>
      </c>
      <c r="I5320" s="16">
        <f>K5320/L5320-1</f>
        <v>-3.59281437125748E-2</v>
      </c>
      <c r="J5320" s="126" t="s">
        <v>3154</v>
      </c>
      <c r="K5320" s="17">
        <v>16100</v>
      </c>
      <c r="L5320" s="17">
        <f>VLOOKUP(A5320,'[2]2023'!$A$9:$I$7853,9,0)</f>
        <v>16700</v>
      </c>
      <c r="M5320" s="18">
        <f>VLOOKUP(A5320,[3]data1683177749303!$A$2:$J$6448,10,0)</f>
        <v>16604</v>
      </c>
    </row>
    <row r="5321" spans="1:13" ht="15.75" outlineLevel="1">
      <c r="A5321" s="10">
        <v>1815800470</v>
      </c>
      <c r="B5321" s="11">
        <v>470</v>
      </c>
      <c r="C5321" s="19">
        <v>815800</v>
      </c>
      <c r="D5321" s="13">
        <v>1</v>
      </c>
      <c r="E5321" s="136" t="s">
        <v>3154</v>
      </c>
      <c r="F5321" s="15" t="s">
        <v>48</v>
      </c>
      <c r="G5321" s="137" t="s">
        <v>3154</v>
      </c>
      <c r="H5321" s="13" t="s">
        <v>34</v>
      </c>
      <c r="I5321" s="126" t="s">
        <v>3154</v>
      </c>
      <c r="J5321" s="126" t="s">
        <v>3154</v>
      </c>
      <c r="K5321" s="17">
        <f>VLOOKUP(A5321,[4]גיליון1!$A$1574:$P$7681,10,0)</f>
        <v>0</v>
      </c>
      <c r="L5321" s="17">
        <f>VLOOKUP(A5321,'[2]2023'!$A$9:$I$7853,9,0)</f>
        <v>0</v>
      </c>
      <c r="M5321" s="18">
        <f>VLOOKUP(A5321,[3]data1683177749303!$A$2:$J$6448,10,0)</f>
        <v>0</v>
      </c>
    </row>
    <row r="5322" spans="1:13" ht="15.75" outlineLevel="1">
      <c r="A5322" s="10">
        <v>1815800471</v>
      </c>
      <c r="B5322" s="11">
        <v>471</v>
      </c>
      <c r="C5322" s="19">
        <v>815800</v>
      </c>
      <c r="D5322" s="13">
        <v>1</v>
      </c>
      <c r="E5322" s="136" t="s">
        <v>3154</v>
      </c>
      <c r="F5322" s="15" t="s">
        <v>87</v>
      </c>
      <c r="G5322" s="137" t="s">
        <v>3154</v>
      </c>
      <c r="H5322" s="13" t="s">
        <v>34</v>
      </c>
      <c r="I5322" s="126" t="s">
        <v>3154</v>
      </c>
      <c r="J5322" s="126" t="s">
        <v>3154</v>
      </c>
      <c r="K5322" s="17">
        <f>VLOOKUP(A5322,[4]גיליון1!$A$1574:$P$7681,10,0)</f>
        <v>0</v>
      </c>
      <c r="L5322" s="17">
        <f>VLOOKUP(A5322,'[2]2023'!$A$9:$I$7853,9,0)</f>
        <v>0</v>
      </c>
      <c r="M5322" s="18">
        <f>VLOOKUP(A5322,[3]data1683177749303!$A$2:$J$6448,10,0)</f>
        <v>0</v>
      </c>
    </row>
    <row r="5323" spans="1:13" ht="15.75" outlineLevel="1">
      <c r="A5323" s="10">
        <v>1815800511</v>
      </c>
      <c r="B5323" s="11">
        <v>511</v>
      </c>
      <c r="C5323" s="19">
        <v>815800</v>
      </c>
      <c r="D5323" s="13">
        <v>1</v>
      </c>
      <c r="E5323" s="136" t="s">
        <v>3154</v>
      </c>
      <c r="F5323" s="15" t="s">
        <v>88</v>
      </c>
      <c r="G5323" s="137" t="s">
        <v>3154</v>
      </c>
      <c r="H5323" s="13" t="s">
        <v>34</v>
      </c>
      <c r="I5323" s="16">
        <f>K5323/L5323-1</f>
        <v>-9.9999999999999978E-2</v>
      </c>
      <c r="J5323" s="126" t="s">
        <v>3154</v>
      </c>
      <c r="K5323" s="17">
        <f>VLOOKUP(A5323,[4]גיליון1!$A$1574:$P$7681,10,0)</f>
        <v>9900</v>
      </c>
      <c r="L5323" s="17">
        <f>VLOOKUP(A5323,'[2]2023'!$A$9:$I$7853,9,0)</f>
        <v>11000</v>
      </c>
      <c r="M5323" s="18">
        <f>VLOOKUP(A5323,[3]data1683177749303!$A$2:$J$6448,10,0)</f>
        <v>9125.67</v>
      </c>
    </row>
    <row r="5324" spans="1:13" ht="15.75" outlineLevel="1">
      <c r="A5324" s="10">
        <v>1815800512</v>
      </c>
      <c r="B5324" s="11">
        <v>512</v>
      </c>
      <c r="C5324" s="19">
        <v>815800</v>
      </c>
      <c r="D5324" s="13">
        <v>1</v>
      </c>
      <c r="E5324" s="136" t="s">
        <v>3154</v>
      </c>
      <c r="F5324" s="15" t="s">
        <v>89</v>
      </c>
      <c r="G5324" s="137" t="s">
        <v>3154</v>
      </c>
      <c r="H5324" s="13" t="s">
        <v>34</v>
      </c>
      <c r="I5324" s="126" t="s">
        <v>3154</v>
      </c>
      <c r="J5324" s="126" t="s">
        <v>3154</v>
      </c>
      <c r="K5324" s="17">
        <f>VLOOKUP(A5324,[4]גיליון1!$A$1574:$P$7681,10,0)</f>
        <v>0</v>
      </c>
      <c r="L5324" s="17">
        <f>VLOOKUP(A5324,'[2]2023'!$A$9:$I$7853,9,0)</f>
        <v>0</v>
      </c>
      <c r="M5324" s="18">
        <f>VLOOKUP(A5324,[3]data1683177749303!$A$2:$J$6448,10,0)</f>
        <v>0</v>
      </c>
    </row>
    <row r="5325" spans="1:13" ht="15.75" outlineLevel="1">
      <c r="A5325" s="10">
        <v>1815800517</v>
      </c>
      <c r="B5325" s="11">
        <v>517</v>
      </c>
      <c r="C5325" s="19">
        <v>815800</v>
      </c>
      <c r="D5325" s="13">
        <v>1</v>
      </c>
      <c r="E5325" s="136" t="s">
        <v>3154</v>
      </c>
      <c r="F5325" s="15" t="s">
        <v>2089</v>
      </c>
      <c r="G5325" s="137" t="s">
        <v>3154</v>
      </c>
      <c r="H5325" s="13" t="s">
        <v>34</v>
      </c>
      <c r="I5325" s="126" t="s">
        <v>3154</v>
      </c>
      <c r="J5325" s="126" t="s">
        <v>3154</v>
      </c>
      <c r="K5325" s="17">
        <f>VLOOKUP(A5325,[4]גיליון1!$A$1574:$P$7681,10,0)</f>
        <v>0</v>
      </c>
      <c r="L5325" s="17">
        <f>VLOOKUP(A5325,'[2]2023'!$A$9:$I$7853,9,0)</f>
        <v>0</v>
      </c>
      <c r="M5325" s="18">
        <f>VLOOKUP(A5325,[3]data1683177749303!$A$2:$J$6448,10,0)</f>
        <v>0</v>
      </c>
    </row>
    <row r="5326" spans="1:13" ht="15.75" outlineLevel="1">
      <c r="A5326" s="10">
        <v>1815800522</v>
      </c>
      <c r="B5326" s="11">
        <v>522</v>
      </c>
      <c r="C5326" s="19">
        <v>815800</v>
      </c>
      <c r="D5326" s="13">
        <v>1</v>
      </c>
      <c r="E5326" s="136" t="s">
        <v>3154</v>
      </c>
      <c r="F5326" s="15" t="s">
        <v>90</v>
      </c>
      <c r="G5326" s="137" t="s">
        <v>3154</v>
      </c>
      <c r="H5326" s="13" t="s">
        <v>34</v>
      </c>
      <c r="I5326" s="126" t="s">
        <v>3154</v>
      </c>
      <c r="J5326" s="126" t="s">
        <v>3154</v>
      </c>
      <c r="K5326" s="17">
        <f>VLOOKUP(A5326,[4]גיליון1!$A$1574:$P$7681,10,0)</f>
        <v>0</v>
      </c>
      <c r="L5326" s="17">
        <f>VLOOKUP(A5326,'[2]2023'!$A$9:$I$7853,9,0)</f>
        <v>0</v>
      </c>
      <c r="M5326" s="18">
        <f>VLOOKUP(A5326,[3]data1683177749303!$A$2:$J$6448,10,0)</f>
        <v>0</v>
      </c>
    </row>
    <row r="5327" spans="1:13" ht="15.75" outlineLevel="1">
      <c r="A5327" s="10">
        <v>1815800530</v>
      </c>
      <c r="B5327" s="11">
        <v>530</v>
      </c>
      <c r="C5327" s="19">
        <v>815800</v>
      </c>
      <c r="D5327" s="13">
        <v>1</v>
      </c>
      <c r="E5327" s="136" t="s">
        <v>3154</v>
      </c>
      <c r="F5327" s="15" t="s">
        <v>1591</v>
      </c>
      <c r="G5327" s="137" t="s">
        <v>3154</v>
      </c>
      <c r="H5327" s="13" t="s">
        <v>31</v>
      </c>
      <c r="I5327" s="126" t="s">
        <v>3154</v>
      </c>
      <c r="J5327" s="126" t="s">
        <v>3154</v>
      </c>
      <c r="K5327" s="17">
        <f>VLOOKUP(A5327,[4]גיליון1!$A$1574:$P$7681,10,0)</f>
        <v>0</v>
      </c>
      <c r="L5327" s="17">
        <f>VLOOKUP(A5327,'[2]2023'!$A$9:$I$7853,9,0)</f>
        <v>0</v>
      </c>
      <c r="M5327" s="18">
        <f>VLOOKUP(A5327,[3]data1683177749303!$A$2:$J$6448,10,0)</f>
        <v>0</v>
      </c>
    </row>
    <row r="5328" spans="1:13" ht="15.75" outlineLevel="1">
      <c r="A5328" s="10">
        <v>1815800540</v>
      </c>
      <c r="B5328" s="11">
        <v>540</v>
      </c>
      <c r="C5328" s="19">
        <v>815800</v>
      </c>
      <c r="D5328" s="13">
        <v>1</v>
      </c>
      <c r="E5328" s="136" t="s">
        <v>3154</v>
      </c>
      <c r="F5328" s="15" t="s">
        <v>53</v>
      </c>
      <c r="G5328" s="137" t="s">
        <v>3154</v>
      </c>
      <c r="H5328" s="13" t="s">
        <v>31</v>
      </c>
      <c r="I5328" s="126" t="s">
        <v>3154</v>
      </c>
      <c r="J5328" s="126" t="s">
        <v>3154</v>
      </c>
      <c r="K5328" s="17">
        <f>VLOOKUP(A5328,[4]גיליון1!$A$1574:$P$7681,10,0)</f>
        <v>0</v>
      </c>
      <c r="L5328" s="17">
        <f>VLOOKUP(A5328,'[2]2023'!$A$9:$I$7853,9,0)</f>
        <v>0</v>
      </c>
      <c r="M5328" s="18">
        <f>VLOOKUP(A5328,[3]data1683177749303!$A$2:$J$6448,10,0)</f>
        <v>0</v>
      </c>
    </row>
    <row r="5329" spans="1:13" ht="15.75" outlineLevel="1">
      <c r="A5329" s="10">
        <v>1815800544</v>
      </c>
      <c r="B5329" s="11">
        <v>544</v>
      </c>
      <c r="C5329" s="19">
        <v>815800</v>
      </c>
      <c r="D5329" s="13">
        <v>1</v>
      </c>
      <c r="E5329" s="136" t="s">
        <v>3154</v>
      </c>
      <c r="F5329" s="15" t="s">
        <v>56</v>
      </c>
      <c r="G5329" s="137" t="s">
        <v>3154</v>
      </c>
      <c r="H5329" s="13" t="s">
        <v>31</v>
      </c>
      <c r="I5329" s="126" t="s">
        <v>3154</v>
      </c>
      <c r="J5329" s="126" t="s">
        <v>3154</v>
      </c>
      <c r="K5329" s="17">
        <f>VLOOKUP(A5329,[4]גיליון1!$A$1574:$P$7681,10,0)</f>
        <v>0</v>
      </c>
      <c r="L5329" s="17">
        <f>VLOOKUP(A5329,'[2]2023'!$A$9:$I$7853,9,0)</f>
        <v>0</v>
      </c>
      <c r="M5329" s="18">
        <f>VLOOKUP(A5329,[3]data1683177749303!$A$2:$J$6448,10,0)</f>
        <v>0</v>
      </c>
    </row>
    <row r="5330" spans="1:13" ht="15.75" outlineLevel="1">
      <c r="A5330" s="10">
        <v>1815800562</v>
      </c>
      <c r="B5330" s="11">
        <v>562</v>
      </c>
      <c r="C5330" s="19">
        <v>815800</v>
      </c>
      <c r="D5330" s="13">
        <v>1</v>
      </c>
      <c r="E5330" s="136" t="s">
        <v>3154</v>
      </c>
      <c r="F5330" s="15" t="s">
        <v>60</v>
      </c>
      <c r="G5330" s="137" t="s">
        <v>3154</v>
      </c>
      <c r="H5330" s="13" t="s">
        <v>34</v>
      </c>
      <c r="I5330" s="126" t="s">
        <v>3154</v>
      </c>
      <c r="J5330" s="126" t="s">
        <v>3154</v>
      </c>
      <c r="K5330" s="17">
        <f>VLOOKUP(A5330,[4]גיליון1!$A$1574:$P$7681,10,0)</f>
        <v>0</v>
      </c>
      <c r="L5330" s="17">
        <f>VLOOKUP(A5330,'[2]2023'!$A$9:$I$7853,9,0)</f>
        <v>0</v>
      </c>
      <c r="M5330" s="18">
        <f>VLOOKUP(A5330,[3]data1683177749303!$A$2:$J$6448,10,0)</f>
        <v>0</v>
      </c>
    </row>
    <row r="5331" spans="1:13" ht="15.75" outlineLevel="1">
      <c r="A5331" s="10">
        <v>1815800583</v>
      </c>
      <c r="B5331" s="11">
        <v>583</v>
      </c>
      <c r="C5331" s="19">
        <v>815800</v>
      </c>
      <c r="D5331" s="13">
        <v>1</v>
      </c>
      <c r="E5331" s="136" t="s">
        <v>3154</v>
      </c>
      <c r="F5331" s="15" t="s">
        <v>2324</v>
      </c>
      <c r="G5331" s="137" t="s">
        <v>3154</v>
      </c>
      <c r="H5331" s="13" t="s">
        <v>31</v>
      </c>
      <c r="I5331" s="126" t="s">
        <v>3154</v>
      </c>
      <c r="J5331" s="126" t="s">
        <v>3154</v>
      </c>
      <c r="K5331" s="17">
        <f>VLOOKUP(A5331,[4]גיליון1!$A$1574:$P$7681,10,0)</f>
        <v>0</v>
      </c>
      <c r="L5331" s="17">
        <f>VLOOKUP(A5331,'[2]2023'!$A$9:$I$7853,9,0)</f>
        <v>0</v>
      </c>
      <c r="M5331" s="18">
        <f>VLOOKUP(A5331,[3]data1683177749303!$A$2:$J$6448,10,0)</f>
        <v>0</v>
      </c>
    </row>
    <row r="5332" spans="1:13" ht="15.75" outlineLevel="1">
      <c r="A5332" s="10">
        <v>1815800585</v>
      </c>
      <c r="B5332" s="11">
        <v>585</v>
      </c>
      <c r="C5332" s="19">
        <v>815800</v>
      </c>
      <c r="D5332" s="13">
        <v>1</v>
      </c>
      <c r="E5332" s="136" t="s">
        <v>3154</v>
      </c>
      <c r="F5332" s="15" t="s">
        <v>2256</v>
      </c>
      <c r="G5332" s="137" t="s">
        <v>3154</v>
      </c>
      <c r="H5332" s="13" t="s">
        <v>31</v>
      </c>
      <c r="I5332" s="126" t="s">
        <v>3154</v>
      </c>
      <c r="J5332" s="126" t="s">
        <v>3154</v>
      </c>
      <c r="K5332" s="17">
        <f>VLOOKUP(A5332,[4]גיליון1!$A$1574:$P$7681,10,0)</f>
        <v>0</v>
      </c>
      <c r="L5332" s="17">
        <f>VLOOKUP(A5332,'[2]2023'!$A$9:$I$7853,9,0)</f>
        <v>0</v>
      </c>
      <c r="M5332" s="18">
        <f>VLOOKUP(A5332,[3]data1683177749303!$A$2:$J$6448,10,0)</f>
        <v>0</v>
      </c>
    </row>
    <row r="5333" spans="1:13" ht="15.75" outlineLevel="1">
      <c r="A5333" s="10">
        <v>1815800721</v>
      </c>
      <c r="B5333" s="11">
        <v>721</v>
      </c>
      <c r="C5333" s="19">
        <v>815800</v>
      </c>
      <c r="D5333" s="13">
        <v>1</v>
      </c>
      <c r="E5333" s="136" t="s">
        <v>3154</v>
      </c>
      <c r="F5333" s="15" t="s">
        <v>63</v>
      </c>
      <c r="G5333" s="137" t="s">
        <v>3154</v>
      </c>
      <c r="H5333" s="13" t="s">
        <v>34</v>
      </c>
      <c r="I5333" s="16">
        <f>K5333/L5333-1</f>
        <v>-0.10344827586206895</v>
      </c>
      <c r="J5333" s="126" t="s">
        <v>3154</v>
      </c>
      <c r="K5333" s="17">
        <v>2600</v>
      </c>
      <c r="L5333" s="17">
        <f>VLOOKUP(A5333,'[2]2023'!$A$9:$I$7853,9,0)</f>
        <v>2900</v>
      </c>
      <c r="M5333" s="18">
        <f>VLOOKUP(A5333,[3]data1683177749303!$A$2:$J$6448,10,0)</f>
        <v>0</v>
      </c>
    </row>
    <row r="5334" spans="1:13" ht="15.75" outlineLevel="1">
      <c r="A5334" s="10">
        <v>1815800722</v>
      </c>
      <c r="B5334" s="11">
        <v>722</v>
      </c>
      <c r="C5334" s="19">
        <v>815800</v>
      </c>
      <c r="D5334" s="13">
        <v>1</v>
      </c>
      <c r="E5334" s="136" t="s">
        <v>3154</v>
      </c>
      <c r="F5334" s="15" t="s">
        <v>64</v>
      </c>
      <c r="G5334" s="137" t="s">
        <v>3154</v>
      </c>
      <c r="H5334" s="13" t="s">
        <v>34</v>
      </c>
      <c r="I5334" s="126" t="s">
        <v>3154</v>
      </c>
      <c r="J5334" s="126" t="s">
        <v>3154</v>
      </c>
      <c r="K5334" s="17">
        <f>VLOOKUP(A5334,[4]גיליון1!$A$1574:$P$7681,10,0)</f>
        <v>0</v>
      </c>
      <c r="L5334" s="17">
        <f>VLOOKUP(A5334,'[2]2023'!$A$9:$I$7853,9,0)</f>
        <v>0</v>
      </c>
      <c r="M5334" s="18">
        <f>VLOOKUP(A5334,[3]data1683177749303!$A$2:$J$6448,10,0)</f>
        <v>0</v>
      </c>
    </row>
    <row r="5335" spans="1:13" ht="15.75" outlineLevel="1">
      <c r="A5335" s="10">
        <v>1815800724</v>
      </c>
      <c r="B5335" s="11">
        <v>724</v>
      </c>
      <c r="C5335" s="19">
        <v>815800</v>
      </c>
      <c r="D5335" s="13">
        <v>1</v>
      </c>
      <c r="E5335" s="136" t="s">
        <v>3154</v>
      </c>
      <c r="F5335" s="15" t="s">
        <v>2257</v>
      </c>
      <c r="G5335" s="137" t="s">
        <v>3154</v>
      </c>
      <c r="H5335" s="13" t="s">
        <v>34</v>
      </c>
      <c r="I5335" s="126" t="s">
        <v>3154</v>
      </c>
      <c r="J5335" s="126" t="s">
        <v>3154</v>
      </c>
      <c r="K5335" s="17">
        <f>VLOOKUP(A5335,[4]גיליון1!$A$1574:$P$7681,10,0)</f>
        <v>0</v>
      </c>
      <c r="L5335" s="17">
        <f>VLOOKUP(A5335,'[2]2023'!$A$9:$I$7853,9,0)</f>
        <v>0</v>
      </c>
      <c r="M5335" s="18">
        <f>VLOOKUP(A5335,[3]data1683177749303!$A$2:$J$6448,10,0)</f>
        <v>0</v>
      </c>
    </row>
    <row r="5336" spans="1:13" ht="15.75" outlineLevel="1">
      <c r="A5336" s="10">
        <v>1815800742</v>
      </c>
      <c r="B5336" s="11">
        <v>742</v>
      </c>
      <c r="C5336" s="19">
        <v>815800</v>
      </c>
      <c r="D5336" s="13">
        <v>1</v>
      </c>
      <c r="E5336" s="136" t="s">
        <v>3154</v>
      </c>
      <c r="F5336" s="15" t="s">
        <v>65</v>
      </c>
      <c r="G5336" s="137" t="s">
        <v>3154</v>
      </c>
      <c r="H5336" s="13" t="s">
        <v>34</v>
      </c>
      <c r="I5336" s="16">
        <f>K5336/L5336-1</f>
        <v>-0.10652173913043483</v>
      </c>
      <c r="J5336" s="126" t="s">
        <v>3154</v>
      </c>
      <c r="K5336" s="17">
        <v>41100</v>
      </c>
      <c r="L5336" s="17">
        <f>VLOOKUP(A5336,'[2]2023'!$A$9:$I$7853,9,0)</f>
        <v>46000</v>
      </c>
      <c r="M5336" s="18">
        <f>VLOOKUP(A5336,[3]data1683177749303!$A$2:$J$6448,10,0)</f>
        <v>44878</v>
      </c>
    </row>
    <row r="5337" spans="1:13" ht="15.75" outlineLevel="1">
      <c r="A5337" s="10">
        <v>1815800745</v>
      </c>
      <c r="B5337" s="11">
        <v>745</v>
      </c>
      <c r="C5337" s="19">
        <v>815800</v>
      </c>
      <c r="D5337" s="13">
        <v>1</v>
      </c>
      <c r="E5337" s="136" t="s">
        <v>3154</v>
      </c>
      <c r="F5337" s="15" t="s">
        <v>2325</v>
      </c>
      <c r="G5337" s="137" t="s">
        <v>3154</v>
      </c>
      <c r="H5337" s="13" t="s">
        <v>31</v>
      </c>
      <c r="I5337" s="126" t="s">
        <v>3154</v>
      </c>
      <c r="J5337" s="126" t="s">
        <v>3154</v>
      </c>
      <c r="K5337" s="17">
        <f>VLOOKUP(A5337,[4]גיליון1!$A$1574:$P$7681,10,0)</f>
        <v>0</v>
      </c>
      <c r="L5337" s="17">
        <f>VLOOKUP(A5337,'[2]2023'!$A$9:$I$7853,9,0)</f>
        <v>0</v>
      </c>
      <c r="M5337" s="18">
        <f>VLOOKUP(A5337,[3]data1683177749303!$A$2:$J$6448,10,0)</f>
        <v>0</v>
      </c>
    </row>
    <row r="5338" spans="1:13" ht="15.75" outlineLevel="1">
      <c r="A5338" s="10">
        <v>1815800746</v>
      </c>
      <c r="B5338" s="11">
        <v>746</v>
      </c>
      <c r="C5338" s="19">
        <v>815800</v>
      </c>
      <c r="D5338" s="13">
        <v>1</v>
      </c>
      <c r="E5338" s="136" t="s">
        <v>3154</v>
      </c>
      <c r="F5338" s="15" t="s">
        <v>67</v>
      </c>
      <c r="G5338" s="137" t="s">
        <v>3154</v>
      </c>
      <c r="H5338" s="13" t="s">
        <v>31</v>
      </c>
      <c r="I5338" s="126" t="s">
        <v>3154</v>
      </c>
      <c r="J5338" s="126" t="s">
        <v>3154</v>
      </c>
      <c r="K5338" s="17">
        <f>VLOOKUP(A5338,[4]גיליון1!$A$1574:$P$7681,10,0)</f>
        <v>0</v>
      </c>
      <c r="L5338" s="17">
        <f>VLOOKUP(A5338,'[2]2023'!$A$9:$I$7853,9,0)</f>
        <v>0</v>
      </c>
      <c r="M5338" s="18">
        <f>VLOOKUP(A5338,[3]data1683177749303!$A$2:$J$6448,10,0)</f>
        <v>0</v>
      </c>
    </row>
    <row r="5339" spans="1:13" ht="15.75" outlineLevel="1">
      <c r="A5339" s="10">
        <v>1815800750</v>
      </c>
      <c r="B5339" s="11">
        <v>750</v>
      </c>
      <c r="C5339" s="19">
        <v>815800</v>
      </c>
      <c r="D5339" s="13">
        <v>1</v>
      </c>
      <c r="E5339" s="136" t="s">
        <v>3154</v>
      </c>
      <c r="F5339" s="15" t="s">
        <v>2028</v>
      </c>
      <c r="G5339" s="137" t="s">
        <v>3154</v>
      </c>
      <c r="H5339" s="13" t="s">
        <v>31</v>
      </c>
      <c r="I5339" s="16">
        <f>K5339/L5339-1</f>
        <v>0.10180337405468287</v>
      </c>
      <c r="J5339" s="126" t="s">
        <v>3154</v>
      </c>
      <c r="K5339" s="17">
        <f>VLOOKUP(A5339,[4]גיליון1!$A$1574:$P$7681,10,0)</f>
        <v>378800</v>
      </c>
      <c r="L5339" s="17">
        <f>VLOOKUP(A5339,'[2]2023'!$A$9:$I$7853,9,0)</f>
        <v>343800</v>
      </c>
      <c r="M5339" s="18">
        <f>VLOOKUP(A5339,[3]data1683177749303!$A$2:$J$6448,10,0)</f>
        <v>327421.59999999998</v>
      </c>
    </row>
    <row r="5340" spans="1:13" ht="15.75" outlineLevel="1">
      <c r="A5340" s="10">
        <v>1815800751</v>
      </c>
      <c r="B5340" s="11">
        <v>751</v>
      </c>
      <c r="C5340" s="19">
        <v>815800</v>
      </c>
      <c r="D5340" s="13">
        <v>1</v>
      </c>
      <c r="E5340" s="136" t="s">
        <v>3154</v>
      </c>
      <c r="F5340" s="15" t="s">
        <v>68</v>
      </c>
      <c r="G5340" s="137" t="s">
        <v>3154</v>
      </c>
      <c r="H5340" s="13" t="s">
        <v>34</v>
      </c>
      <c r="I5340" s="16">
        <f>K5340/L5340-1</f>
        <v>0</v>
      </c>
      <c r="J5340" s="126" t="s">
        <v>3154</v>
      </c>
      <c r="K5340" s="17">
        <f>VLOOKUP(A5340,[4]גיליון1!$A$1574:$P$7681,10,0)</f>
        <v>8000</v>
      </c>
      <c r="L5340" s="17">
        <f>VLOOKUP(A5340,'[2]2023'!$A$9:$I$7853,9,0)</f>
        <v>8000</v>
      </c>
      <c r="M5340" s="18">
        <f>VLOOKUP(A5340,[3]data1683177749303!$A$2:$J$6448,10,0)</f>
        <v>0</v>
      </c>
    </row>
    <row r="5341" spans="1:13" ht="15.75" outlineLevel="1">
      <c r="A5341" s="10">
        <v>1815800752</v>
      </c>
      <c r="B5341" s="11">
        <v>752</v>
      </c>
      <c r="C5341" s="19">
        <v>815800</v>
      </c>
      <c r="D5341" s="13">
        <v>1</v>
      </c>
      <c r="E5341" s="136" t="s">
        <v>3154</v>
      </c>
      <c r="F5341" s="15" t="s">
        <v>69</v>
      </c>
      <c r="G5341" s="137" t="s">
        <v>3154</v>
      </c>
      <c r="H5341" s="13" t="s">
        <v>31</v>
      </c>
      <c r="I5341" s="16">
        <f>K5341/L5341-1</f>
        <v>2.2906592008145044E-3</v>
      </c>
      <c r="J5341" s="126" t="s">
        <v>3154</v>
      </c>
      <c r="K5341" s="17">
        <f>VLOOKUP(A5341,[4]גיליון1!$A$1574:$P$7681,10,0)</f>
        <v>393800</v>
      </c>
      <c r="L5341" s="17">
        <f>VLOOKUP(A5341,'[2]2023'!$A$9:$I$7853,9,0)</f>
        <v>392900</v>
      </c>
      <c r="M5341" s="18">
        <f>VLOOKUP(A5341,[3]data1683177749303!$A$2:$J$6448,10,0)</f>
        <v>364771.35</v>
      </c>
    </row>
    <row r="5342" spans="1:13" ht="15.75" outlineLevel="1">
      <c r="A5342" s="10">
        <v>1815800753</v>
      </c>
      <c r="B5342" s="11">
        <v>753</v>
      </c>
      <c r="C5342" s="19">
        <v>815800</v>
      </c>
      <c r="D5342" s="13">
        <v>1</v>
      </c>
      <c r="E5342" s="136" t="s">
        <v>3154</v>
      </c>
      <c r="F5342" s="15" t="s">
        <v>28</v>
      </c>
      <c r="G5342" s="137" t="s">
        <v>3154</v>
      </c>
      <c r="H5342" s="13" t="s">
        <v>31</v>
      </c>
      <c r="I5342" s="126" t="s">
        <v>3154</v>
      </c>
      <c r="J5342" s="126" t="s">
        <v>3154</v>
      </c>
      <c r="K5342" s="17">
        <f>VLOOKUP(A5342,[4]גיליון1!$A$1574:$P$7681,10,0)</f>
        <v>0</v>
      </c>
      <c r="L5342" s="17">
        <f>VLOOKUP(A5342,'[2]2023'!$A$9:$I$7853,9,0)</f>
        <v>0</v>
      </c>
      <c r="M5342" s="18">
        <f>VLOOKUP(A5342,[3]data1683177749303!$A$2:$J$6448,10,0)</f>
        <v>0</v>
      </c>
    </row>
    <row r="5343" spans="1:13" ht="15.75" outlineLevel="1">
      <c r="A5343" s="10">
        <v>1815800755</v>
      </c>
      <c r="B5343" s="11">
        <v>755</v>
      </c>
      <c r="C5343" s="19">
        <v>815800</v>
      </c>
      <c r="D5343" s="13">
        <v>1</v>
      </c>
      <c r="E5343" s="136" t="s">
        <v>3154</v>
      </c>
      <c r="F5343" s="15" t="s">
        <v>2326</v>
      </c>
      <c r="G5343" s="137" t="s">
        <v>3154</v>
      </c>
      <c r="H5343" s="13" t="s">
        <v>34</v>
      </c>
      <c r="I5343" s="126" t="s">
        <v>3154</v>
      </c>
      <c r="J5343" s="126" t="s">
        <v>3154</v>
      </c>
      <c r="K5343" s="17">
        <f>VLOOKUP(A5343,[4]גיליון1!$A$1574:$P$7681,10,0)</f>
        <v>0</v>
      </c>
      <c r="L5343" s="17">
        <f>VLOOKUP(A5343,'[2]2023'!$A$9:$I$7853,9,0)</f>
        <v>0</v>
      </c>
      <c r="M5343" s="18">
        <f>VLOOKUP(A5343,[3]data1683177749303!$A$2:$J$6448,10,0)</f>
        <v>0</v>
      </c>
    </row>
    <row r="5344" spans="1:13" ht="15.75" outlineLevel="1">
      <c r="A5344" s="10">
        <v>1815800759</v>
      </c>
      <c r="B5344" s="11">
        <v>759</v>
      </c>
      <c r="C5344" s="19">
        <v>815800</v>
      </c>
      <c r="D5344" s="13">
        <v>1</v>
      </c>
      <c r="E5344" s="136" t="s">
        <v>3154</v>
      </c>
      <c r="F5344" s="15" t="s">
        <v>1970</v>
      </c>
      <c r="G5344" s="137" t="s">
        <v>3154</v>
      </c>
      <c r="H5344" s="13" t="s">
        <v>20</v>
      </c>
      <c r="I5344" s="16">
        <f>K5344/L5344-1</f>
        <v>1.1263073209975882E-2</v>
      </c>
      <c r="J5344" s="126" t="s">
        <v>3154</v>
      </c>
      <c r="K5344" s="17">
        <f>VLOOKUP(A5344,[4]גיליון1!$A$1574:$P$7681,10,0)</f>
        <v>251400</v>
      </c>
      <c r="L5344" s="17">
        <f>VLOOKUP(A5344,'[2]2023'!$A$9:$I$7853,9,0)</f>
        <v>248600</v>
      </c>
      <c r="M5344" s="18">
        <f>VLOOKUP(A5344,[3]data1683177749303!$A$2:$J$6448,10,0)</f>
        <v>263190.42</v>
      </c>
    </row>
    <row r="5345" spans="1:13" ht="15.75" outlineLevel="1">
      <c r="A5345" s="10">
        <v>1815800762</v>
      </c>
      <c r="B5345" s="11">
        <v>762</v>
      </c>
      <c r="C5345" s="19">
        <v>815800</v>
      </c>
      <c r="D5345" s="13">
        <v>1</v>
      </c>
      <c r="E5345" s="136" t="s">
        <v>3154</v>
      </c>
      <c r="F5345" s="15" t="s">
        <v>2327</v>
      </c>
      <c r="G5345" s="137" t="s">
        <v>3154</v>
      </c>
      <c r="H5345" s="13" t="s">
        <v>20</v>
      </c>
      <c r="I5345" s="16">
        <f>K5345/L5345-1</f>
        <v>-0.38228761799000555</v>
      </c>
      <c r="J5345" s="126" t="s">
        <v>3154</v>
      </c>
      <c r="K5345" s="17">
        <f>VLOOKUP(A5345,[4]גיליון1!$A$1574:$P$7681,10,0)</f>
        <v>222500</v>
      </c>
      <c r="L5345" s="17">
        <f>VLOOKUP(A5345,'[2]2023'!$A$9:$I$7853,9,0)</f>
        <v>360200</v>
      </c>
      <c r="M5345" s="18">
        <f>VLOOKUP(A5345,[3]data1683177749303!$A$2:$J$6448,10,0)</f>
        <v>311471.07</v>
      </c>
    </row>
    <row r="5346" spans="1:13" ht="15.75" outlineLevel="1">
      <c r="A5346" s="10">
        <v>1815800763</v>
      </c>
      <c r="B5346" s="11">
        <v>763</v>
      </c>
      <c r="C5346" s="19">
        <v>815800</v>
      </c>
      <c r="D5346" s="13">
        <v>1</v>
      </c>
      <c r="E5346" s="136" t="s">
        <v>3154</v>
      </c>
      <c r="F5346" s="15" t="s">
        <v>2320</v>
      </c>
      <c r="G5346" s="137" t="s">
        <v>3154</v>
      </c>
      <c r="H5346" s="13" t="s">
        <v>31</v>
      </c>
      <c r="I5346" s="126" t="s">
        <v>3154</v>
      </c>
      <c r="J5346" s="126" t="s">
        <v>3154</v>
      </c>
      <c r="K5346" s="17">
        <f>VLOOKUP(A5346,[4]גיליון1!$A$1574:$P$7681,10,0)</f>
        <v>0</v>
      </c>
      <c r="L5346" s="17">
        <f>VLOOKUP(A5346,'[2]2023'!$A$9:$I$7853,9,0)</f>
        <v>0</v>
      </c>
      <c r="M5346" s="18">
        <f>VLOOKUP(A5346,[3]data1683177749303!$A$2:$J$6448,10,0)</f>
        <v>0</v>
      </c>
    </row>
    <row r="5347" spans="1:13" ht="15.75" outlineLevel="1">
      <c r="A5347" s="10">
        <v>1815800764</v>
      </c>
      <c r="B5347" s="11">
        <v>764</v>
      </c>
      <c r="C5347" s="19">
        <v>815800</v>
      </c>
      <c r="D5347" s="13">
        <v>1</v>
      </c>
      <c r="E5347" s="136" t="s">
        <v>3154</v>
      </c>
      <c r="F5347" s="15" t="s">
        <v>2082</v>
      </c>
      <c r="G5347" s="137" t="s">
        <v>3154</v>
      </c>
      <c r="H5347" s="13" t="s">
        <v>31</v>
      </c>
      <c r="I5347" s="126" t="s">
        <v>3154</v>
      </c>
      <c r="J5347" s="126" t="s">
        <v>3154</v>
      </c>
      <c r="K5347" s="17">
        <f>VLOOKUP(A5347,[4]גיליון1!$A$1574:$P$7681,10,0)</f>
        <v>0</v>
      </c>
      <c r="L5347" s="17">
        <f>VLOOKUP(A5347,'[2]2023'!$A$9:$I$7853,9,0)</f>
        <v>0</v>
      </c>
      <c r="M5347" s="18">
        <f>VLOOKUP(A5347,[3]data1683177749303!$A$2:$J$6448,10,0)</f>
        <v>0</v>
      </c>
    </row>
    <row r="5348" spans="1:13" ht="15.75" outlineLevel="1">
      <c r="A5348" s="10">
        <v>1815800765</v>
      </c>
      <c r="B5348" s="11">
        <v>765</v>
      </c>
      <c r="C5348" s="19">
        <v>815800</v>
      </c>
      <c r="D5348" s="13">
        <v>1</v>
      </c>
      <c r="E5348" s="136" t="s">
        <v>3154</v>
      </c>
      <c r="F5348" s="15" t="s">
        <v>2259</v>
      </c>
      <c r="G5348" s="137" t="s">
        <v>3154</v>
      </c>
      <c r="H5348" s="13" t="s">
        <v>31</v>
      </c>
      <c r="I5348" s="126" t="s">
        <v>3154</v>
      </c>
      <c r="J5348" s="126" t="s">
        <v>3154</v>
      </c>
      <c r="K5348" s="17">
        <f>VLOOKUP(A5348,[4]גיליון1!$A$1574:$P$7681,10,0)</f>
        <v>0</v>
      </c>
      <c r="L5348" s="17">
        <f>VLOOKUP(A5348,'[2]2023'!$A$9:$I$7853,9,0)</f>
        <v>0</v>
      </c>
      <c r="M5348" s="18">
        <f>VLOOKUP(A5348,[3]data1683177749303!$A$2:$J$6448,10,0)</f>
        <v>0</v>
      </c>
    </row>
    <row r="5349" spans="1:13" ht="15.75" outlineLevel="1">
      <c r="A5349" s="10">
        <v>1815800780</v>
      </c>
      <c r="B5349" s="11">
        <v>780</v>
      </c>
      <c r="C5349" s="19">
        <v>815800</v>
      </c>
      <c r="D5349" s="13">
        <v>1</v>
      </c>
      <c r="E5349" s="136" t="s">
        <v>3154</v>
      </c>
      <c r="F5349" s="15" t="s">
        <v>2260</v>
      </c>
      <c r="G5349" s="137" t="s">
        <v>3154</v>
      </c>
      <c r="H5349" s="13" t="s">
        <v>31</v>
      </c>
      <c r="I5349" s="16">
        <f>K5349/L5349-1</f>
        <v>4.2253521126760507E-2</v>
      </c>
      <c r="J5349" s="126" t="s">
        <v>3154</v>
      </c>
      <c r="K5349" s="17">
        <f>VLOOKUP(A5349,[4]גיליון1!$A$1574:$P$7681,10,0)</f>
        <v>14800</v>
      </c>
      <c r="L5349" s="17">
        <f>VLOOKUP(A5349,'[2]2023'!$A$9:$I$7853,9,0)</f>
        <v>14200</v>
      </c>
      <c r="M5349" s="18">
        <f>VLOOKUP(A5349,[3]data1683177749303!$A$2:$J$6448,10,0)</f>
        <v>13770</v>
      </c>
    </row>
    <row r="5350" spans="1:13" ht="15.75" outlineLevel="1">
      <c r="A5350" s="10">
        <v>1815800781</v>
      </c>
      <c r="B5350" s="11">
        <v>781</v>
      </c>
      <c r="C5350" s="19">
        <v>815800</v>
      </c>
      <c r="D5350" s="13">
        <v>1</v>
      </c>
      <c r="E5350" s="136" t="s">
        <v>3154</v>
      </c>
      <c r="F5350" s="15" t="s">
        <v>2328</v>
      </c>
      <c r="G5350" s="137" t="s">
        <v>3154</v>
      </c>
      <c r="H5350" s="13" t="s">
        <v>34</v>
      </c>
      <c r="I5350" s="126" t="s">
        <v>3154</v>
      </c>
      <c r="J5350" s="126" t="s">
        <v>3154</v>
      </c>
      <c r="K5350" s="17">
        <f>VLOOKUP(A5350,[4]גיליון1!$A$1574:$P$7681,10,0)</f>
        <v>0</v>
      </c>
      <c r="L5350" s="17">
        <f>VLOOKUP(A5350,'[2]2023'!$A$9:$I$7853,9,0)</f>
        <v>0</v>
      </c>
      <c r="M5350" s="18">
        <f>VLOOKUP(A5350,[3]data1683177749303!$A$2:$J$6448,10,0)</f>
        <v>0</v>
      </c>
    </row>
    <row r="5351" spans="1:13" ht="15.75" outlineLevel="1">
      <c r="A5351" s="10">
        <v>1815800783</v>
      </c>
      <c r="B5351" s="11">
        <v>783</v>
      </c>
      <c r="C5351" s="19">
        <v>815800</v>
      </c>
      <c r="D5351" s="13">
        <v>1</v>
      </c>
      <c r="E5351" s="136" t="s">
        <v>3154</v>
      </c>
      <c r="F5351" s="15" t="s">
        <v>506</v>
      </c>
      <c r="G5351" s="137" t="s">
        <v>3154</v>
      </c>
      <c r="H5351" s="13" t="s">
        <v>34</v>
      </c>
      <c r="I5351" s="126" t="s">
        <v>3154</v>
      </c>
      <c r="J5351" s="126" t="s">
        <v>3154</v>
      </c>
      <c r="K5351" s="17">
        <f>VLOOKUP(A5351,[4]גיליון1!$A$1574:$P$7681,10,0)</f>
        <v>0</v>
      </c>
      <c r="L5351" s="17">
        <f>VLOOKUP(A5351,'[2]2023'!$A$9:$I$7853,9,0)</f>
        <v>0</v>
      </c>
      <c r="M5351" s="18">
        <f>VLOOKUP(A5351,[3]data1683177749303!$A$2:$J$6448,10,0)</f>
        <v>0</v>
      </c>
    </row>
    <row r="5352" spans="1:13" ht="15.75" outlineLevel="1">
      <c r="A5352" s="10">
        <v>1815800794</v>
      </c>
      <c r="B5352" s="11">
        <v>794</v>
      </c>
      <c r="C5352" s="19">
        <v>815800</v>
      </c>
      <c r="D5352" s="13">
        <v>1</v>
      </c>
      <c r="E5352" s="136" t="s">
        <v>3154</v>
      </c>
      <c r="F5352" s="15" t="s">
        <v>73</v>
      </c>
      <c r="G5352" s="137" t="s">
        <v>3154</v>
      </c>
      <c r="H5352" s="13" t="s">
        <v>31</v>
      </c>
      <c r="I5352" s="16">
        <f>K5352/L5352-1</f>
        <v>1.2266666666666666</v>
      </c>
      <c r="J5352" s="126" t="s">
        <v>3154</v>
      </c>
      <c r="K5352" s="17">
        <f>VLOOKUP(A5352,[4]גיליון1!$A$1574:$P$7681,10,0)</f>
        <v>16700</v>
      </c>
      <c r="L5352" s="17">
        <f>VLOOKUP(A5352,'[2]2023'!$A$9:$I$7853,9,0)</f>
        <v>7500</v>
      </c>
      <c r="M5352" s="18">
        <f>VLOOKUP(A5352,[3]data1683177749303!$A$2:$J$6448,10,0)</f>
        <v>16675</v>
      </c>
    </row>
    <row r="5353" spans="1:13" ht="15.75" outlineLevel="1">
      <c r="A5353" s="10">
        <v>1815800810</v>
      </c>
      <c r="B5353" s="11">
        <v>810</v>
      </c>
      <c r="C5353" s="19">
        <v>815800</v>
      </c>
      <c r="D5353" s="13">
        <v>1</v>
      </c>
      <c r="E5353" s="136" t="s">
        <v>3154</v>
      </c>
      <c r="F5353" s="15" t="s">
        <v>2261</v>
      </c>
      <c r="G5353" s="137" t="s">
        <v>3154</v>
      </c>
      <c r="H5353" s="13" t="s">
        <v>34</v>
      </c>
      <c r="I5353" s="16">
        <f>K5353/L5353-1</f>
        <v>7.4598677998111373E-2</v>
      </c>
      <c r="J5353" s="126" t="s">
        <v>3154</v>
      </c>
      <c r="K5353" s="17">
        <f>VLOOKUP(A5353,[4]גיליון1!$A$1574:$P$7681,10,0)</f>
        <v>113800</v>
      </c>
      <c r="L5353" s="17">
        <f>VLOOKUP(A5353,'[2]2023'!$A$9:$I$7853,9,0)</f>
        <v>105900</v>
      </c>
      <c r="M5353" s="18">
        <f>VLOOKUP(A5353,[3]data1683177749303!$A$2:$J$6448,10,0)</f>
        <v>105662</v>
      </c>
    </row>
    <row r="5354" spans="1:13" ht="15.75" outlineLevel="1">
      <c r="A5354" s="10">
        <v>1815800812</v>
      </c>
      <c r="B5354" s="11">
        <v>812</v>
      </c>
      <c r="C5354" s="19">
        <v>815800</v>
      </c>
      <c r="D5354" s="13">
        <v>1</v>
      </c>
      <c r="E5354" s="136" t="s">
        <v>3154</v>
      </c>
      <c r="F5354" s="15" t="s">
        <v>444</v>
      </c>
      <c r="G5354" s="137" t="s">
        <v>3154</v>
      </c>
      <c r="H5354" s="13" t="s">
        <v>34</v>
      </c>
      <c r="I5354" s="126" t="s">
        <v>3154</v>
      </c>
      <c r="J5354" s="126" t="s">
        <v>3154</v>
      </c>
      <c r="K5354" s="17">
        <f>VLOOKUP(A5354,[4]גיליון1!$A$1574:$P$7681,10,0)</f>
        <v>20000</v>
      </c>
      <c r="L5354" s="17">
        <f>VLOOKUP(A5354,'[2]2023'!$A$9:$I$7853,9,0)</f>
        <v>0</v>
      </c>
      <c r="M5354" s="18">
        <f>VLOOKUP(A5354,[3]data1683177749303!$A$2:$J$6448,10,0)</f>
        <v>19860</v>
      </c>
    </row>
    <row r="5355" spans="1:13" ht="15.75" outlineLevel="1">
      <c r="A5355" s="10">
        <v>1815800816</v>
      </c>
      <c r="B5355" s="11">
        <v>816</v>
      </c>
      <c r="C5355" s="19">
        <v>815800</v>
      </c>
      <c r="D5355" s="13">
        <v>1</v>
      </c>
      <c r="E5355" s="136" t="s">
        <v>3154</v>
      </c>
      <c r="F5355" s="15" t="s">
        <v>613</v>
      </c>
      <c r="G5355" s="137" t="s">
        <v>3154</v>
      </c>
      <c r="H5355" s="13" t="s">
        <v>31</v>
      </c>
      <c r="I5355" s="126" t="s">
        <v>3154</v>
      </c>
      <c r="J5355" s="126" t="s">
        <v>3154</v>
      </c>
      <c r="K5355" s="17">
        <f>VLOOKUP(A5355,[4]גיליון1!$A$1574:$P$7681,10,0)</f>
        <v>0</v>
      </c>
      <c r="L5355" s="17">
        <f>VLOOKUP(A5355,'[2]2023'!$A$9:$I$7853,9,0)</f>
        <v>0</v>
      </c>
      <c r="M5355" s="18">
        <f>VLOOKUP(A5355,[3]data1683177749303!$A$2:$J$6448,10,0)</f>
        <v>12467.16</v>
      </c>
    </row>
    <row r="5356" spans="1:13" ht="15.75" outlineLevel="1">
      <c r="A5356" s="10">
        <v>1815800838</v>
      </c>
      <c r="B5356" s="11">
        <v>838</v>
      </c>
      <c r="C5356" s="19">
        <v>815800</v>
      </c>
      <c r="D5356" s="13">
        <v>1</v>
      </c>
      <c r="E5356" s="136" t="s">
        <v>3154</v>
      </c>
      <c r="F5356" s="60" t="s">
        <v>611</v>
      </c>
      <c r="G5356" s="176" t="s">
        <v>3154</v>
      </c>
      <c r="H5356" s="13" t="s">
        <v>34</v>
      </c>
      <c r="I5356" s="126" t="s">
        <v>3154</v>
      </c>
      <c r="J5356" s="126" t="s">
        <v>3154</v>
      </c>
      <c r="K5356" s="17">
        <f>VLOOKUP(A5356,[4]גיליון1!$A$1574:$P$7681,10,0)</f>
        <v>0</v>
      </c>
      <c r="L5356" s="17">
        <f>VLOOKUP(A5356,'[2]2023'!$A$9:$I$7853,9,0)</f>
        <v>0</v>
      </c>
      <c r="M5356" s="18">
        <f>VLOOKUP(A5356,[3]data1683177749303!$A$2:$J$6448,10,0)</f>
        <v>0</v>
      </c>
    </row>
    <row r="5357" spans="1:13" ht="15.75" outlineLevel="1">
      <c r="A5357" s="10">
        <v>1815800911</v>
      </c>
      <c r="B5357" s="11">
        <v>911</v>
      </c>
      <c r="C5357" s="19">
        <v>815800</v>
      </c>
      <c r="D5357" s="13">
        <v>1</v>
      </c>
      <c r="E5357" s="136" t="s">
        <v>3154</v>
      </c>
      <c r="F5357" s="15" t="s">
        <v>2118</v>
      </c>
      <c r="G5357" s="137" t="s">
        <v>3154</v>
      </c>
      <c r="H5357" s="13" t="s">
        <v>31</v>
      </c>
      <c r="I5357" s="126" t="s">
        <v>3154</v>
      </c>
      <c r="J5357" s="126" t="s">
        <v>3154</v>
      </c>
      <c r="K5357" s="17">
        <f>VLOOKUP(A5357,[4]גיליון1!$A$1574:$P$7681,10,0)</f>
        <v>0</v>
      </c>
      <c r="L5357" s="17">
        <f>VLOOKUP(A5357,'[2]2023'!$A$9:$I$7853,9,0)</f>
        <v>0</v>
      </c>
      <c r="M5357" s="140" t="s">
        <v>3154</v>
      </c>
    </row>
    <row r="5358" spans="1:13" ht="15.75" outlineLevel="1">
      <c r="A5358" s="10">
        <v>1815800953</v>
      </c>
      <c r="B5358" s="11">
        <v>953</v>
      </c>
      <c r="C5358" s="19">
        <v>815800</v>
      </c>
      <c r="D5358" s="13">
        <v>1</v>
      </c>
      <c r="E5358" s="136" t="s">
        <v>3154</v>
      </c>
      <c r="F5358" s="15" t="s">
        <v>411</v>
      </c>
      <c r="G5358" s="137" t="s">
        <v>3154</v>
      </c>
      <c r="H5358" s="13" t="s">
        <v>31</v>
      </c>
      <c r="I5358" s="126" t="s">
        <v>3154</v>
      </c>
      <c r="J5358" s="126" t="s">
        <v>3154</v>
      </c>
      <c r="K5358" s="17">
        <f>VLOOKUP(A5358,[4]גיליון1!$A$1574:$P$7681,10,0)</f>
        <v>1414700</v>
      </c>
      <c r="L5358" s="17">
        <f>VLOOKUP(A5358,'[2]2023'!$A$9:$I$7853,9,0)</f>
        <v>1236500</v>
      </c>
      <c r="M5358" s="18">
        <f>VLOOKUP(A5358,[3]data1683177749303!$A$2:$J$6448,10,0)</f>
        <v>284357.44</v>
      </c>
    </row>
    <row r="5359" spans="1:13" ht="15.75" outlineLevel="1">
      <c r="A5359" s="10">
        <v>1815800961</v>
      </c>
      <c r="B5359" s="11">
        <v>961</v>
      </c>
      <c r="C5359" s="19">
        <v>815800</v>
      </c>
      <c r="D5359" s="13">
        <v>1</v>
      </c>
      <c r="E5359" s="136" t="s">
        <v>3154</v>
      </c>
      <c r="F5359" s="15" t="s">
        <v>2329</v>
      </c>
      <c r="G5359" s="137" t="s">
        <v>3154</v>
      </c>
      <c r="H5359" s="13" t="s">
        <v>34</v>
      </c>
      <c r="I5359" s="126" t="s">
        <v>3154</v>
      </c>
      <c r="J5359" s="126" t="s">
        <v>3154</v>
      </c>
      <c r="K5359" s="17">
        <f>VLOOKUP(A5359,[4]גיליון1!$A$1574:$P$7681,10,0)</f>
        <v>0</v>
      </c>
      <c r="L5359" s="17">
        <f>VLOOKUP(A5359,'[2]2023'!$A$9:$I$7853,9,0)</f>
        <v>0</v>
      </c>
      <c r="M5359" s="18">
        <f>VLOOKUP(A5359,[3]data1683177749303!$A$2:$J$6448,10,0)</f>
        <v>0</v>
      </c>
    </row>
    <row r="5360" spans="1:13" ht="16.5" thickBot="1">
      <c r="A5360" s="10">
        <v>1815800989</v>
      </c>
      <c r="B5360" s="11">
        <v>989</v>
      </c>
      <c r="C5360" s="19">
        <v>815800</v>
      </c>
      <c r="D5360" s="13">
        <v>1</v>
      </c>
      <c r="E5360" s="136" t="s">
        <v>3154</v>
      </c>
      <c r="F5360" s="15" t="s">
        <v>2330</v>
      </c>
      <c r="G5360" s="137" t="s">
        <v>3154</v>
      </c>
      <c r="H5360" s="13" t="s">
        <v>31</v>
      </c>
      <c r="I5360" s="16">
        <f>K5360/L5360-1</f>
        <v>-1.4652356509565978E-2</v>
      </c>
      <c r="J5360" s="126" t="s">
        <v>3154</v>
      </c>
      <c r="K5360" s="17">
        <f>VLOOKUP(A5360,[4]גיליון1!$A$1574:$P$7681,10,0)</f>
        <v>1055800</v>
      </c>
      <c r="L5360" s="17">
        <f>VLOOKUP(A5360,'[2]2023'!$A$9:$I$7853,9,0)</f>
        <v>1071500</v>
      </c>
      <c r="M5360" s="18">
        <f>VLOOKUP(A5360,[3]data1683177749303!$A$2:$J$6448,10,0)</f>
        <v>927275.75</v>
      </c>
    </row>
    <row r="5361" spans="1:13" ht="16.5" outlineLevel="1" thickBot="1">
      <c r="A5361" s="125" t="s">
        <v>3154</v>
      </c>
      <c r="B5361" s="52" t="s">
        <v>2331</v>
      </c>
      <c r="C5361" s="146" t="s">
        <v>3154</v>
      </c>
      <c r="D5361" s="146" t="s">
        <v>3154</v>
      </c>
      <c r="E5361" s="147" t="s">
        <v>3154</v>
      </c>
      <c r="F5361" s="28" t="s">
        <v>652</v>
      </c>
      <c r="G5361" s="153" t="s">
        <v>3154</v>
      </c>
      <c r="H5361" s="146" t="s">
        <v>3154</v>
      </c>
      <c r="I5361" s="29">
        <f>K5361/L5361-1</f>
        <v>-1.7089817955138531E-2</v>
      </c>
      <c r="J5361" s="127" t="s">
        <v>3154</v>
      </c>
      <c r="K5361" s="37">
        <f t="shared" ref="K5361:M5361" si="253">SUBTOTAL(9,K5292:K5360)</f>
        <v>18605900</v>
      </c>
      <c r="L5361" s="37">
        <f t="shared" si="253"/>
        <v>18929400</v>
      </c>
      <c r="M5361" s="38">
        <f t="shared" si="253"/>
        <v>16387335.569999997</v>
      </c>
    </row>
    <row r="5362" spans="1:13" ht="15.75" outlineLevel="1">
      <c r="A5362" s="10">
        <v>18158100</v>
      </c>
      <c r="B5362" s="11">
        <v>0</v>
      </c>
      <c r="C5362" s="19">
        <v>815810</v>
      </c>
      <c r="D5362" s="13">
        <v>1</v>
      </c>
      <c r="E5362" s="136" t="s">
        <v>3154</v>
      </c>
      <c r="F5362" s="15" t="s">
        <v>2332</v>
      </c>
      <c r="G5362" s="137" t="s">
        <v>3154</v>
      </c>
      <c r="H5362" s="13" t="s">
        <v>11</v>
      </c>
      <c r="I5362" s="126" t="s">
        <v>3154</v>
      </c>
      <c r="J5362" s="142" t="s">
        <v>3154</v>
      </c>
      <c r="K5362" s="17">
        <f>VLOOKUP(A5362,[4]גיליון1!$A$1574:$P$7681,10,0)</f>
        <v>0</v>
      </c>
      <c r="L5362" s="139" t="s">
        <v>3154</v>
      </c>
      <c r="M5362" s="140" t="s">
        <v>3154</v>
      </c>
    </row>
    <row r="5363" spans="1:13" ht="15.75" outlineLevel="1">
      <c r="A5363" s="10">
        <v>1815810118</v>
      </c>
      <c r="B5363" s="11">
        <v>118</v>
      </c>
      <c r="C5363" s="19">
        <v>815810</v>
      </c>
      <c r="D5363" s="13">
        <v>1</v>
      </c>
      <c r="E5363" s="136" t="s">
        <v>3154</v>
      </c>
      <c r="F5363" s="60" t="s">
        <v>2249</v>
      </c>
      <c r="G5363" s="176" t="s">
        <v>3154</v>
      </c>
      <c r="H5363" s="13" t="s">
        <v>20</v>
      </c>
      <c r="I5363" s="16">
        <f>K5363/L5363-1</f>
        <v>-2.6527838714164975E-2</v>
      </c>
      <c r="J5363" s="126" t="s">
        <v>3154</v>
      </c>
      <c r="K5363" s="17">
        <f>VLOOKUP(A5363,[4]גיליון1!$A$1574:$P$7681,10,0)</f>
        <v>9097000</v>
      </c>
      <c r="L5363" s="17">
        <f>VLOOKUP(A5363,'[2]2023'!$A$9:$I$7853,9,0)</f>
        <v>9344900</v>
      </c>
      <c r="M5363" s="18">
        <f>VLOOKUP(A5363,[3]data1683177749303!$A$2:$J$6448,10,0)</f>
        <v>8445794.8599999994</v>
      </c>
    </row>
    <row r="5364" spans="1:13" ht="15.75" outlineLevel="1">
      <c r="A5364" s="10">
        <v>1815810119</v>
      </c>
      <c r="B5364" s="11">
        <v>119</v>
      </c>
      <c r="C5364" s="19">
        <v>815810</v>
      </c>
      <c r="D5364" s="13">
        <v>1</v>
      </c>
      <c r="E5364" s="136" t="s">
        <v>3154</v>
      </c>
      <c r="F5364" s="15" t="s">
        <v>21</v>
      </c>
      <c r="G5364" s="137" t="s">
        <v>3154</v>
      </c>
      <c r="H5364" s="13" t="s">
        <v>20</v>
      </c>
      <c r="I5364" s="16">
        <f>K5364/L5364-1</f>
        <v>7.9681274900398336E-2</v>
      </c>
      <c r="J5364" s="126" t="s">
        <v>3154</v>
      </c>
      <c r="K5364" s="17">
        <f>VLOOKUP(A5364,[4]גיליון1!$A$1574:$P$7681,10,0)</f>
        <v>650400</v>
      </c>
      <c r="L5364" s="17">
        <f>VLOOKUP(A5364,'[2]2023'!$A$9:$I$7853,9,0)</f>
        <v>602400</v>
      </c>
      <c r="M5364" s="18">
        <f>VLOOKUP(A5364,[3]data1683177749303!$A$2:$J$6448,10,0)</f>
        <v>611520.92000000004</v>
      </c>
    </row>
    <row r="5365" spans="1:13" ht="15.75" outlineLevel="1">
      <c r="A5365" s="10">
        <v>1815810122</v>
      </c>
      <c r="B5365" s="11">
        <v>122</v>
      </c>
      <c r="C5365" s="19">
        <v>815810</v>
      </c>
      <c r="D5365" s="13">
        <v>1</v>
      </c>
      <c r="E5365" s="136" t="s">
        <v>3154</v>
      </c>
      <c r="F5365" s="15" t="s">
        <v>22</v>
      </c>
      <c r="G5365" s="137" t="s">
        <v>3154</v>
      </c>
      <c r="H5365" s="13" t="s">
        <v>20</v>
      </c>
      <c r="I5365" s="16">
        <f>K5365/L5365-1</f>
        <v>0.36571428571428566</v>
      </c>
      <c r="J5365" s="126" t="s">
        <v>3154</v>
      </c>
      <c r="K5365" s="17">
        <f>VLOOKUP(A5365,[4]גיליון1!$A$1574:$P$7681,10,0)</f>
        <v>95600</v>
      </c>
      <c r="L5365" s="17">
        <f>VLOOKUP(A5365,'[2]2023'!$A$9:$I$7853,9,0)</f>
        <v>70000</v>
      </c>
      <c r="M5365" s="18">
        <f>VLOOKUP(A5365,[3]data1683177749303!$A$2:$J$6448,10,0)</f>
        <v>95989.18</v>
      </c>
    </row>
    <row r="5366" spans="1:13" ht="15.75" outlineLevel="1">
      <c r="A5366" s="10">
        <v>1815810126</v>
      </c>
      <c r="B5366" s="11">
        <v>126</v>
      </c>
      <c r="C5366" s="19">
        <v>815810</v>
      </c>
      <c r="D5366" s="13">
        <v>1</v>
      </c>
      <c r="E5366" s="136" t="s">
        <v>3154</v>
      </c>
      <c r="F5366" s="15" t="s">
        <v>23</v>
      </c>
      <c r="G5366" s="137" t="s">
        <v>3154</v>
      </c>
      <c r="H5366" s="13" t="s">
        <v>20</v>
      </c>
      <c r="I5366" s="16">
        <f>K5366/L5366-1</f>
        <v>0.45384615384615379</v>
      </c>
      <c r="J5366" s="126" t="s">
        <v>3154</v>
      </c>
      <c r="K5366" s="17">
        <f>VLOOKUP(A5366,[4]גיליון1!$A$1574:$P$7681,10,0)</f>
        <v>189000</v>
      </c>
      <c r="L5366" s="17">
        <f>VLOOKUP(A5366,'[2]2023'!$A$9:$I$7853,9,0)</f>
        <v>130000</v>
      </c>
      <c r="M5366" s="18">
        <f>VLOOKUP(A5366,[3]data1683177749303!$A$2:$J$6448,10,0)</f>
        <v>186501.7</v>
      </c>
    </row>
    <row r="5367" spans="1:13" ht="15.75" outlineLevel="1">
      <c r="A5367" s="10">
        <v>1815810140</v>
      </c>
      <c r="B5367" s="11">
        <v>140</v>
      </c>
      <c r="C5367" s="19">
        <v>815810</v>
      </c>
      <c r="D5367" s="13">
        <v>1</v>
      </c>
      <c r="E5367" s="136" t="s">
        <v>3154</v>
      </c>
      <c r="F5367" s="15" t="s">
        <v>25</v>
      </c>
      <c r="G5367" s="137" t="s">
        <v>3154</v>
      </c>
      <c r="H5367" s="13" t="s">
        <v>20</v>
      </c>
      <c r="I5367" s="16">
        <f>K5367/L5367-1</f>
        <v>1.6543209876543208</v>
      </c>
      <c r="J5367" s="126" t="s">
        <v>3154</v>
      </c>
      <c r="K5367" s="17">
        <f>VLOOKUP(A5367,[4]גיליון1!$A$1574:$P$7681,10,0)</f>
        <v>64500</v>
      </c>
      <c r="L5367" s="17">
        <f>VLOOKUP(A5367,'[2]2023'!$A$9:$I$7853,9,0)</f>
        <v>24300</v>
      </c>
      <c r="M5367" s="18">
        <f>VLOOKUP(A5367,[3]data1683177749303!$A$2:$J$6448,10,0)</f>
        <v>59372.86</v>
      </c>
    </row>
    <row r="5368" spans="1:13" ht="15.75" outlineLevel="1">
      <c r="A5368" s="10">
        <v>1815810210</v>
      </c>
      <c r="B5368" s="11">
        <v>210</v>
      </c>
      <c r="C5368" s="19">
        <v>815810</v>
      </c>
      <c r="D5368" s="13">
        <v>1</v>
      </c>
      <c r="E5368" s="136" t="s">
        <v>3154</v>
      </c>
      <c r="F5368" s="15" t="s">
        <v>1287</v>
      </c>
      <c r="G5368" s="137" t="s">
        <v>3154</v>
      </c>
      <c r="H5368" s="13" t="s">
        <v>20</v>
      </c>
      <c r="I5368" s="126" t="s">
        <v>3154</v>
      </c>
      <c r="J5368" s="126" t="s">
        <v>3154</v>
      </c>
      <c r="K5368" s="17">
        <f>VLOOKUP(A5368,[4]גיליון1!$A$1574:$P$7681,10,0)</f>
        <v>0</v>
      </c>
      <c r="L5368" s="17">
        <f>VLOOKUP(A5368,'[2]2023'!$A$9:$I$7853,9,0)</f>
        <v>0</v>
      </c>
      <c r="M5368" s="18">
        <f>VLOOKUP(A5368,[3]data1683177749303!$A$2:$J$6448,10,0)</f>
        <v>8858.26</v>
      </c>
    </row>
    <row r="5369" spans="1:13" ht="15.75" outlineLevel="1">
      <c r="A5369" s="10">
        <v>1815810214</v>
      </c>
      <c r="B5369" s="11">
        <v>214</v>
      </c>
      <c r="C5369" s="19">
        <v>815810</v>
      </c>
      <c r="D5369" s="13">
        <v>1</v>
      </c>
      <c r="E5369" s="136" t="s">
        <v>3154</v>
      </c>
      <c r="F5369" s="15" t="s">
        <v>2251</v>
      </c>
      <c r="G5369" s="137" t="s">
        <v>3154</v>
      </c>
      <c r="H5369" s="13" t="s">
        <v>20</v>
      </c>
      <c r="I5369" s="126" t="s">
        <v>3154</v>
      </c>
      <c r="J5369" s="126" t="s">
        <v>3154</v>
      </c>
      <c r="K5369" s="17">
        <f>VLOOKUP(A5369,[4]גיליון1!$A$1574:$P$7681,10,0)</f>
        <v>0</v>
      </c>
      <c r="L5369" s="17">
        <f>VLOOKUP(A5369,'[2]2023'!$A$9:$I$7853,9,0)</f>
        <v>0</v>
      </c>
      <c r="M5369" s="18">
        <f>VLOOKUP(A5369,[3]data1683177749303!$A$2:$J$6448,10,0)</f>
        <v>2.44</v>
      </c>
    </row>
    <row r="5370" spans="1:13" ht="15.75" outlineLevel="1">
      <c r="A5370" s="10">
        <v>1815810215</v>
      </c>
      <c r="B5370" s="11">
        <v>215</v>
      </c>
      <c r="C5370" s="19">
        <v>815810</v>
      </c>
      <c r="D5370" s="13">
        <v>1</v>
      </c>
      <c r="E5370" s="136" t="s">
        <v>3154</v>
      </c>
      <c r="F5370" s="15" t="s">
        <v>503</v>
      </c>
      <c r="G5370" s="137" t="s">
        <v>3154</v>
      </c>
      <c r="H5370" s="13" t="s">
        <v>20</v>
      </c>
      <c r="I5370" s="126" t="s">
        <v>3154</v>
      </c>
      <c r="J5370" s="126" t="s">
        <v>3154</v>
      </c>
      <c r="K5370" s="17">
        <f>VLOOKUP(A5370,[4]גיליון1!$A$1574:$P$7681,10,0)</f>
        <v>0</v>
      </c>
      <c r="L5370" s="17">
        <f>VLOOKUP(A5370,'[2]2023'!$A$9:$I$7853,9,0)</f>
        <v>0</v>
      </c>
      <c r="M5370" s="18">
        <f>VLOOKUP(A5370,[3]data1683177749303!$A$2:$J$6448,10,0)</f>
        <v>0</v>
      </c>
    </row>
    <row r="5371" spans="1:13" ht="15.75" outlineLevel="1">
      <c r="A5371" s="10">
        <v>1815810250</v>
      </c>
      <c r="B5371" s="11">
        <v>250</v>
      </c>
      <c r="C5371" s="19">
        <v>815810</v>
      </c>
      <c r="D5371" s="13">
        <v>1</v>
      </c>
      <c r="E5371" s="136" t="s">
        <v>3154</v>
      </c>
      <c r="F5371" s="15" t="s">
        <v>2253</v>
      </c>
      <c r="G5371" s="137" t="s">
        <v>3154</v>
      </c>
      <c r="H5371" s="13" t="s">
        <v>20</v>
      </c>
      <c r="I5371" s="126" t="s">
        <v>3154</v>
      </c>
      <c r="J5371" s="126" t="s">
        <v>3154</v>
      </c>
      <c r="K5371" s="17">
        <f>VLOOKUP(A5371,[4]גיליון1!$A$1574:$P$7681,10,0)</f>
        <v>0</v>
      </c>
      <c r="L5371" s="17">
        <f>VLOOKUP(A5371,'[2]2023'!$A$9:$I$7853,9,0)</f>
        <v>0</v>
      </c>
      <c r="M5371" s="18">
        <f>VLOOKUP(A5371,[3]data1683177749303!$A$2:$J$6448,10,0)</f>
        <v>0.19</v>
      </c>
    </row>
    <row r="5372" spans="1:13" ht="15.75" outlineLevel="1">
      <c r="A5372" s="10">
        <v>1815810261</v>
      </c>
      <c r="B5372" s="11">
        <v>261</v>
      </c>
      <c r="C5372" s="19">
        <v>815810</v>
      </c>
      <c r="D5372" s="13">
        <v>1</v>
      </c>
      <c r="E5372" s="136" t="s">
        <v>3154</v>
      </c>
      <c r="F5372" s="15" t="s">
        <v>607</v>
      </c>
      <c r="G5372" s="137" t="s">
        <v>3154</v>
      </c>
      <c r="H5372" s="13" t="s">
        <v>20</v>
      </c>
      <c r="I5372" s="126" t="s">
        <v>3154</v>
      </c>
      <c r="J5372" s="126" t="s">
        <v>3154</v>
      </c>
      <c r="K5372" s="17">
        <f>VLOOKUP(A5372,[4]גיליון1!$A$1574:$P$7681,10,0)</f>
        <v>0</v>
      </c>
      <c r="L5372" s="17">
        <f>VLOOKUP(A5372,'[2]2023'!$A$9:$I$7853,9,0)</f>
        <v>0</v>
      </c>
      <c r="M5372" s="18">
        <f>VLOOKUP(A5372,[3]data1683177749303!$A$2:$J$6448,10,0)</f>
        <v>0</v>
      </c>
    </row>
    <row r="5373" spans="1:13" ht="15.75" outlineLevel="1">
      <c r="A5373" s="10">
        <v>1815810263</v>
      </c>
      <c r="B5373" s="11">
        <v>263</v>
      </c>
      <c r="C5373" s="19">
        <v>815810</v>
      </c>
      <c r="D5373" s="13">
        <v>1</v>
      </c>
      <c r="E5373" s="136" t="s">
        <v>3154</v>
      </c>
      <c r="F5373" s="15" t="s">
        <v>2320</v>
      </c>
      <c r="G5373" s="137" t="s">
        <v>3154</v>
      </c>
      <c r="H5373" s="13" t="s">
        <v>20</v>
      </c>
      <c r="I5373" s="126" t="s">
        <v>3154</v>
      </c>
      <c r="J5373" s="126" t="s">
        <v>3154</v>
      </c>
      <c r="K5373" s="17">
        <f>VLOOKUP(A5373,[4]גיליון1!$A$1574:$P$7681,10,0)</f>
        <v>0</v>
      </c>
      <c r="L5373" s="17">
        <f>VLOOKUP(A5373,'[2]2023'!$A$9:$I$7853,9,0)</f>
        <v>0</v>
      </c>
      <c r="M5373" s="18">
        <f>VLOOKUP(A5373,[3]data1683177749303!$A$2:$J$6448,10,0)</f>
        <v>0</v>
      </c>
    </row>
    <row r="5374" spans="1:13" ht="15.75" outlineLevel="1">
      <c r="A5374" s="10">
        <v>1815810420</v>
      </c>
      <c r="B5374" s="11">
        <v>420</v>
      </c>
      <c r="C5374" s="19">
        <v>815810</v>
      </c>
      <c r="D5374" s="13">
        <v>1</v>
      </c>
      <c r="E5374" s="136" t="s">
        <v>3154</v>
      </c>
      <c r="F5374" s="15" t="s">
        <v>33</v>
      </c>
      <c r="G5374" s="137" t="s">
        <v>3154</v>
      </c>
      <c r="H5374" s="13" t="s">
        <v>34</v>
      </c>
      <c r="I5374" s="16">
        <f t="shared" ref="I5374:I5379" si="254">K5374/L5374-1</f>
        <v>0</v>
      </c>
      <c r="J5374" s="126" t="s">
        <v>3154</v>
      </c>
      <c r="K5374" s="17">
        <f>VLOOKUP(A5374,[4]גיליון1!$A$1574:$P$7681,10,0)</f>
        <v>7000</v>
      </c>
      <c r="L5374" s="17">
        <f>VLOOKUP(A5374,'[2]2023'!$A$9:$I$7853,9,0)</f>
        <v>7000</v>
      </c>
      <c r="M5374" s="18">
        <f>VLOOKUP(A5374,[3]data1683177749303!$A$2:$J$6448,10,0)</f>
        <v>5942.32</v>
      </c>
    </row>
    <row r="5375" spans="1:13" ht="15.75" outlineLevel="1">
      <c r="A5375" s="10">
        <v>1815810431</v>
      </c>
      <c r="B5375" s="11">
        <v>431</v>
      </c>
      <c r="C5375" s="19">
        <v>815810</v>
      </c>
      <c r="D5375" s="13">
        <v>1</v>
      </c>
      <c r="E5375" s="136" t="s">
        <v>3154</v>
      </c>
      <c r="F5375" s="15" t="s">
        <v>36</v>
      </c>
      <c r="G5375" s="137" t="s">
        <v>3154</v>
      </c>
      <c r="H5375" s="13" t="s">
        <v>31</v>
      </c>
      <c r="I5375" s="16">
        <f t="shared" si="254"/>
        <v>0.11819389110225753</v>
      </c>
      <c r="J5375" s="126" t="s">
        <v>3154</v>
      </c>
      <c r="K5375" s="17">
        <f>VLOOKUP(A5375,[4]גיליון1!$A$1574:$P$7681,10,0)</f>
        <v>84200</v>
      </c>
      <c r="L5375" s="17">
        <f>VLOOKUP(A5375,'[2]2023'!$A$9:$I$7853,9,0)</f>
        <v>75300</v>
      </c>
      <c r="M5375" s="18">
        <f>VLOOKUP(A5375,[3]data1683177749303!$A$2:$J$6448,10,0)</f>
        <v>76135</v>
      </c>
    </row>
    <row r="5376" spans="1:13" ht="15.75" outlineLevel="1">
      <c r="A5376" s="10">
        <v>1815810432</v>
      </c>
      <c r="B5376" s="11">
        <v>432</v>
      </c>
      <c r="C5376" s="19">
        <v>815810</v>
      </c>
      <c r="D5376" s="13">
        <v>1</v>
      </c>
      <c r="E5376" s="136" t="s">
        <v>3154</v>
      </c>
      <c r="F5376" s="15" t="s">
        <v>37</v>
      </c>
      <c r="G5376" s="137" t="s">
        <v>3154</v>
      </c>
      <c r="H5376" s="13" t="s">
        <v>31</v>
      </c>
      <c r="I5376" s="16">
        <f t="shared" si="254"/>
        <v>0.11898016997167149</v>
      </c>
      <c r="J5376" s="126" t="s">
        <v>3154</v>
      </c>
      <c r="K5376" s="17">
        <f>VLOOKUP(A5376,[4]גיליון1!$A$1574:$P$7681,10,0)</f>
        <v>39500</v>
      </c>
      <c r="L5376" s="17">
        <f>VLOOKUP(A5376,'[2]2023'!$A$9:$I$7853,9,0)</f>
        <v>35300</v>
      </c>
      <c r="M5376" s="18">
        <f>VLOOKUP(A5376,[3]data1683177749303!$A$2:$J$6448,10,0)</f>
        <v>35688</v>
      </c>
    </row>
    <row r="5377" spans="1:13" ht="15.75" outlineLevel="1">
      <c r="A5377" s="10">
        <v>1815810437</v>
      </c>
      <c r="B5377" s="11">
        <v>437</v>
      </c>
      <c r="C5377" s="19">
        <v>815810</v>
      </c>
      <c r="D5377" s="13">
        <v>1</v>
      </c>
      <c r="E5377" s="136" t="s">
        <v>3154</v>
      </c>
      <c r="F5377" s="15" t="s">
        <v>1853</v>
      </c>
      <c r="G5377" s="137" t="s">
        <v>3154</v>
      </c>
      <c r="H5377" s="13" t="s">
        <v>31</v>
      </c>
      <c r="I5377" s="16">
        <f t="shared" si="254"/>
        <v>-0.1071428571428571</v>
      </c>
      <c r="J5377" s="126" t="s">
        <v>3154</v>
      </c>
      <c r="K5377" s="17">
        <v>5000</v>
      </c>
      <c r="L5377" s="17">
        <f>VLOOKUP(A5377,'[2]2023'!$A$9:$I$7853,9,0)</f>
        <v>5600</v>
      </c>
      <c r="M5377" s="18">
        <f>VLOOKUP(A5377,[3]data1683177749303!$A$2:$J$6448,10,0)</f>
        <v>4885.92</v>
      </c>
    </row>
    <row r="5378" spans="1:13" ht="15.75" outlineLevel="1">
      <c r="A5378" s="10">
        <v>1815810450</v>
      </c>
      <c r="B5378" s="11">
        <v>450</v>
      </c>
      <c r="C5378" s="19">
        <v>815810</v>
      </c>
      <c r="D5378" s="13">
        <v>1</v>
      </c>
      <c r="E5378" s="136" t="s">
        <v>3154</v>
      </c>
      <c r="F5378" s="15" t="s">
        <v>1483</v>
      </c>
      <c r="G5378" s="137" t="s">
        <v>3154</v>
      </c>
      <c r="H5378" s="13" t="s">
        <v>34</v>
      </c>
      <c r="I5378" s="16">
        <f t="shared" si="254"/>
        <v>0</v>
      </c>
      <c r="J5378" s="126" t="s">
        <v>3154</v>
      </c>
      <c r="K5378" s="17">
        <v>14200</v>
      </c>
      <c r="L5378" s="17">
        <f>VLOOKUP(A5378,'[2]2023'!$A$9:$I$7853,9,0)</f>
        <v>14200</v>
      </c>
      <c r="M5378" s="18">
        <f>VLOOKUP(A5378,[3]data1683177749303!$A$2:$J$6448,10,0)</f>
        <v>14275</v>
      </c>
    </row>
    <row r="5379" spans="1:13" ht="15.75" outlineLevel="1">
      <c r="A5379" s="10">
        <v>1815810511</v>
      </c>
      <c r="B5379" s="11">
        <v>511</v>
      </c>
      <c r="C5379" s="19">
        <v>815810</v>
      </c>
      <c r="D5379" s="13">
        <v>1</v>
      </c>
      <c r="E5379" s="136" t="s">
        <v>3154</v>
      </c>
      <c r="F5379" s="15" t="s">
        <v>88</v>
      </c>
      <c r="G5379" s="137" t="s">
        <v>3154</v>
      </c>
      <c r="H5379" s="13" t="s">
        <v>34</v>
      </c>
      <c r="I5379" s="16">
        <f t="shared" si="254"/>
        <v>-9.9999999999999978E-2</v>
      </c>
      <c r="J5379" s="126" t="s">
        <v>3154</v>
      </c>
      <c r="K5379" s="17">
        <f>VLOOKUP(A5379,[4]גיליון1!$A$1574:$P$7681,10,0)</f>
        <v>9000</v>
      </c>
      <c r="L5379" s="17">
        <f>VLOOKUP(A5379,'[2]2023'!$A$9:$I$7853,9,0)</f>
        <v>10000</v>
      </c>
      <c r="M5379" s="18">
        <f>VLOOKUP(A5379,[3]data1683177749303!$A$2:$J$6448,10,0)</f>
        <v>9798.41</v>
      </c>
    </row>
    <row r="5380" spans="1:13" ht="15.75" outlineLevel="1">
      <c r="A5380" s="10">
        <v>1815810583</v>
      </c>
      <c r="B5380" s="11">
        <v>583</v>
      </c>
      <c r="C5380" s="19">
        <v>815810</v>
      </c>
      <c r="D5380" s="13">
        <v>1</v>
      </c>
      <c r="E5380" s="136" t="s">
        <v>3154</v>
      </c>
      <c r="F5380" s="15" t="s">
        <v>2324</v>
      </c>
      <c r="G5380" s="137" t="s">
        <v>3154</v>
      </c>
      <c r="H5380" s="13" t="s">
        <v>31</v>
      </c>
      <c r="I5380" s="126" t="s">
        <v>3154</v>
      </c>
      <c r="J5380" s="126" t="s">
        <v>3154</v>
      </c>
      <c r="K5380" s="17">
        <f>VLOOKUP(A5380,[4]גיליון1!$A$1574:$P$7681,10,0)</f>
        <v>0</v>
      </c>
      <c r="L5380" s="17">
        <f>VLOOKUP(A5380,'[2]2023'!$A$9:$I$7853,9,0)</f>
        <v>0</v>
      </c>
      <c r="M5380" s="18">
        <f>VLOOKUP(A5380,[3]data1683177749303!$A$2:$J$6448,10,0)</f>
        <v>0</v>
      </c>
    </row>
    <row r="5381" spans="1:13" ht="15.75" outlineLevel="1">
      <c r="A5381" s="10">
        <v>1815810585</v>
      </c>
      <c r="B5381" s="11">
        <v>585</v>
      </c>
      <c r="C5381" s="19">
        <v>815810</v>
      </c>
      <c r="D5381" s="13">
        <v>1</v>
      </c>
      <c r="E5381" s="136" t="s">
        <v>3154</v>
      </c>
      <c r="F5381" s="15" t="s">
        <v>2256</v>
      </c>
      <c r="G5381" s="137" t="s">
        <v>3154</v>
      </c>
      <c r="H5381" s="13" t="s">
        <v>31</v>
      </c>
      <c r="I5381" s="126" t="s">
        <v>3154</v>
      </c>
      <c r="J5381" s="126" t="s">
        <v>3154</v>
      </c>
      <c r="K5381" s="17">
        <f>VLOOKUP(A5381,[4]גיליון1!$A$1574:$P$7681,10,0)</f>
        <v>0</v>
      </c>
      <c r="L5381" s="17">
        <f>VLOOKUP(A5381,'[2]2023'!$A$9:$I$7853,9,0)</f>
        <v>0</v>
      </c>
      <c r="M5381" s="18">
        <f>VLOOKUP(A5381,[3]data1683177749303!$A$2:$J$6448,10,0)</f>
        <v>0</v>
      </c>
    </row>
    <row r="5382" spans="1:13" ht="15.75" outlineLevel="1">
      <c r="A5382" s="10">
        <v>1815810742</v>
      </c>
      <c r="B5382" s="11">
        <v>742</v>
      </c>
      <c r="C5382" s="19">
        <v>815810</v>
      </c>
      <c r="D5382" s="13">
        <v>1</v>
      </c>
      <c r="E5382" s="136" t="s">
        <v>3154</v>
      </c>
      <c r="F5382" s="15" t="s">
        <v>65</v>
      </c>
      <c r="G5382" s="137" t="s">
        <v>3154</v>
      </c>
      <c r="H5382" s="13" t="s">
        <v>34</v>
      </c>
      <c r="I5382" s="16">
        <f t="shared" ref="I5382:I5387" si="255">K5382/L5382-1</f>
        <v>-7.6354679802955627E-2</v>
      </c>
      <c r="J5382" s="126" t="s">
        <v>3154</v>
      </c>
      <c r="K5382" s="17">
        <v>37500</v>
      </c>
      <c r="L5382" s="17">
        <f>VLOOKUP(A5382,'[2]2023'!$A$9:$I$7853,9,0)</f>
        <v>40600</v>
      </c>
      <c r="M5382" s="18">
        <f>VLOOKUP(A5382,[3]data1683177749303!$A$2:$J$6448,10,0)</f>
        <v>39980</v>
      </c>
    </row>
    <row r="5383" spans="1:13" ht="15.75" outlineLevel="1">
      <c r="A5383" s="10">
        <v>1815810750</v>
      </c>
      <c r="B5383" s="11">
        <v>750</v>
      </c>
      <c r="C5383" s="19">
        <v>815810</v>
      </c>
      <c r="D5383" s="13">
        <v>1</v>
      </c>
      <c r="E5383" s="136" t="s">
        <v>3154</v>
      </c>
      <c r="F5383" s="15" t="s">
        <v>2028</v>
      </c>
      <c r="G5383" s="137" t="s">
        <v>3154</v>
      </c>
      <c r="H5383" s="13" t="s">
        <v>31</v>
      </c>
      <c r="I5383" s="16">
        <f t="shared" si="255"/>
        <v>0.10117749672917564</v>
      </c>
      <c r="J5383" s="126" t="s">
        <v>3154</v>
      </c>
      <c r="K5383" s="17">
        <f>VLOOKUP(A5383,[4]גיליון1!$A$1574:$P$7681,10,0)</f>
        <v>505000</v>
      </c>
      <c r="L5383" s="17">
        <f>VLOOKUP(A5383,'[2]2023'!$A$9:$I$7853,9,0)</f>
        <v>458600</v>
      </c>
      <c r="M5383" s="18">
        <f>VLOOKUP(A5383,[3]data1683177749303!$A$2:$J$6448,10,0)</f>
        <v>436760.18</v>
      </c>
    </row>
    <row r="5384" spans="1:13" ht="15.75" outlineLevel="1">
      <c r="A5384" s="10">
        <v>1815810752</v>
      </c>
      <c r="B5384" s="11">
        <v>752</v>
      </c>
      <c r="C5384" s="19">
        <v>815810</v>
      </c>
      <c r="D5384" s="13">
        <v>1</v>
      </c>
      <c r="E5384" s="136" t="s">
        <v>3154</v>
      </c>
      <c r="F5384" s="15" t="s">
        <v>69</v>
      </c>
      <c r="G5384" s="137" t="s">
        <v>3154</v>
      </c>
      <c r="H5384" s="13" t="s">
        <v>31</v>
      </c>
      <c r="I5384" s="16">
        <f t="shared" si="255"/>
        <v>2.3777678704115512E-3</v>
      </c>
      <c r="J5384" s="126" t="s">
        <v>3154</v>
      </c>
      <c r="K5384" s="17">
        <f>VLOOKUP(A5384,[4]גיליון1!$A$1574:$P$7681,10,0)</f>
        <v>674500</v>
      </c>
      <c r="L5384" s="17">
        <f>VLOOKUP(A5384,'[2]2023'!$A$9:$I$7853,9,0)</f>
        <v>672900</v>
      </c>
      <c r="M5384" s="18">
        <f>VLOOKUP(A5384,[3]data1683177749303!$A$2:$J$6448,10,0)</f>
        <v>630079.25</v>
      </c>
    </row>
    <row r="5385" spans="1:13" ht="15.75" outlineLevel="1">
      <c r="A5385" s="10">
        <v>1815810759</v>
      </c>
      <c r="B5385" s="11">
        <v>759</v>
      </c>
      <c r="C5385" s="19">
        <v>815810</v>
      </c>
      <c r="D5385" s="13">
        <v>1</v>
      </c>
      <c r="E5385" s="136" t="s">
        <v>3154</v>
      </c>
      <c r="F5385" s="15" t="s">
        <v>1970</v>
      </c>
      <c r="G5385" s="137" t="s">
        <v>3154</v>
      </c>
      <c r="H5385" s="13" t="s">
        <v>20</v>
      </c>
      <c r="I5385" s="16">
        <f t="shared" si="255"/>
        <v>0.7899948779238517</v>
      </c>
      <c r="J5385" s="126" t="s">
        <v>3154</v>
      </c>
      <c r="K5385" s="17">
        <f>VLOOKUP(A5385,[4]גיליון1!$A$1574:$P$7681,10,0)</f>
        <v>2096800</v>
      </c>
      <c r="L5385" s="17">
        <f>VLOOKUP(A5385,'[2]2023'!$A$9:$I$7853,9,0)</f>
        <v>1171400</v>
      </c>
      <c r="M5385" s="18">
        <f>VLOOKUP(A5385,[3]data1683177749303!$A$2:$J$6448,10,0)</f>
        <v>1421975.68</v>
      </c>
    </row>
    <row r="5386" spans="1:13" ht="15.75" outlineLevel="1">
      <c r="A5386" s="10">
        <v>1815810762</v>
      </c>
      <c r="B5386" s="11">
        <v>762</v>
      </c>
      <c r="C5386" s="19">
        <v>815810</v>
      </c>
      <c r="D5386" s="13">
        <v>1</v>
      </c>
      <c r="E5386" s="136" t="s">
        <v>3154</v>
      </c>
      <c r="F5386" s="15" t="s">
        <v>2264</v>
      </c>
      <c r="G5386" s="137" t="s">
        <v>3154</v>
      </c>
      <c r="H5386" s="13" t="s">
        <v>20</v>
      </c>
      <c r="I5386" s="16">
        <f t="shared" si="255"/>
        <v>8.0357142857143682E-3</v>
      </c>
      <c r="J5386" s="126" t="s">
        <v>3154</v>
      </c>
      <c r="K5386" s="17">
        <f>VLOOKUP(A5386,[4]גיליון1!$A$1574:$P$7681,10,0)</f>
        <v>112900</v>
      </c>
      <c r="L5386" s="17">
        <f>VLOOKUP(A5386,'[2]2023'!$A$9:$I$7853,9,0)</f>
        <v>112000</v>
      </c>
      <c r="M5386" s="18">
        <f>VLOOKUP(A5386,[3]data1683177749303!$A$2:$J$6448,10,0)</f>
        <v>110405.4</v>
      </c>
    </row>
    <row r="5387" spans="1:13" ht="15.75" outlineLevel="1">
      <c r="A5387" s="10">
        <v>1815810780</v>
      </c>
      <c r="B5387" s="11">
        <v>780</v>
      </c>
      <c r="C5387" s="19">
        <v>815810</v>
      </c>
      <c r="D5387" s="13">
        <v>1</v>
      </c>
      <c r="E5387" s="136" t="s">
        <v>3154</v>
      </c>
      <c r="F5387" s="15" t="s">
        <v>2260</v>
      </c>
      <c r="G5387" s="137" t="s">
        <v>3154</v>
      </c>
      <c r="H5387" s="13" t="s">
        <v>31</v>
      </c>
      <c r="I5387" s="16">
        <f t="shared" si="255"/>
        <v>2.9411764705882248E-2</v>
      </c>
      <c r="J5387" s="126" t="s">
        <v>3154</v>
      </c>
      <c r="K5387" s="17">
        <f>VLOOKUP(A5387,[4]גיליון1!$A$1574:$P$7681,10,0)</f>
        <v>10500</v>
      </c>
      <c r="L5387" s="17">
        <f>VLOOKUP(A5387,'[2]2023'!$A$9:$I$7853,9,0)</f>
        <v>10200</v>
      </c>
      <c r="M5387" s="18">
        <f>VLOOKUP(A5387,[3]data1683177749303!$A$2:$J$6448,10,0)</f>
        <v>9709</v>
      </c>
    </row>
    <row r="5388" spans="1:13" ht="15.75" outlineLevel="1">
      <c r="A5388" s="10">
        <v>1815810781</v>
      </c>
      <c r="B5388" s="11">
        <v>781</v>
      </c>
      <c r="C5388" s="19">
        <v>815810</v>
      </c>
      <c r="D5388" s="13">
        <v>1</v>
      </c>
      <c r="E5388" s="136" t="s">
        <v>3154</v>
      </c>
      <c r="F5388" s="15" t="s">
        <v>2313</v>
      </c>
      <c r="G5388" s="137" t="s">
        <v>3154</v>
      </c>
      <c r="H5388" s="13" t="s">
        <v>34</v>
      </c>
      <c r="I5388" s="126" t="s">
        <v>3154</v>
      </c>
      <c r="J5388" s="126" t="s">
        <v>3154</v>
      </c>
      <c r="K5388" s="17">
        <f>VLOOKUP(A5388,[4]גיליון1!$A$1574:$P$7681,10,0)</f>
        <v>0</v>
      </c>
      <c r="L5388" s="17">
        <f>VLOOKUP(A5388,'[2]2023'!$A$9:$I$7853,9,0)</f>
        <v>0</v>
      </c>
      <c r="M5388" s="18">
        <f>VLOOKUP(A5388,[3]data1683177749303!$A$2:$J$6448,10,0)</f>
        <v>0</v>
      </c>
    </row>
    <row r="5389" spans="1:13" ht="15.75" outlineLevel="1">
      <c r="A5389" s="10">
        <v>1815810810</v>
      </c>
      <c r="B5389" s="11">
        <v>810</v>
      </c>
      <c r="C5389" s="19">
        <v>815810</v>
      </c>
      <c r="D5389" s="13">
        <v>1</v>
      </c>
      <c r="E5389" s="136" t="s">
        <v>3154</v>
      </c>
      <c r="F5389" s="15" t="s">
        <v>2261</v>
      </c>
      <c r="G5389" s="137" t="s">
        <v>3154</v>
      </c>
      <c r="H5389" s="13" t="s">
        <v>34</v>
      </c>
      <c r="I5389" s="16">
        <f>K5389/L5389-1</f>
        <v>0.11924439197166481</v>
      </c>
      <c r="J5389" s="126" t="s">
        <v>3154</v>
      </c>
      <c r="K5389" s="17">
        <f>VLOOKUP(A5389,[4]גיליון1!$A$1574:$P$7681,10,0)</f>
        <v>94800</v>
      </c>
      <c r="L5389" s="17">
        <f>VLOOKUP(A5389,'[2]2023'!$A$9:$I$7853,9,0)</f>
        <v>84700</v>
      </c>
      <c r="M5389" s="18">
        <f>VLOOKUP(A5389,[3]data1683177749303!$A$2:$J$6448,10,0)</f>
        <v>85376</v>
      </c>
    </row>
    <row r="5390" spans="1:13" ht="15.75" outlineLevel="1">
      <c r="A5390" s="10">
        <v>1815810812</v>
      </c>
      <c r="B5390" s="11">
        <v>812</v>
      </c>
      <c r="C5390" s="19">
        <v>815810</v>
      </c>
      <c r="D5390" s="13">
        <v>1</v>
      </c>
      <c r="E5390" s="136" t="s">
        <v>3154</v>
      </c>
      <c r="F5390" s="15" t="s">
        <v>444</v>
      </c>
      <c r="G5390" s="137" t="s">
        <v>3154</v>
      </c>
      <c r="H5390" s="13" t="s">
        <v>34</v>
      </c>
      <c r="I5390" s="126" t="s">
        <v>3154</v>
      </c>
      <c r="J5390" s="126" t="s">
        <v>3154</v>
      </c>
      <c r="K5390" s="17">
        <f>VLOOKUP(A5390,[4]גיליון1!$A$1574:$P$7681,10,0)</f>
        <v>12500</v>
      </c>
      <c r="L5390" s="17">
        <f>VLOOKUP(A5390,'[2]2023'!$A$9:$I$7853,9,0)</f>
        <v>0</v>
      </c>
      <c r="M5390" s="18">
        <f>VLOOKUP(A5390,[3]data1683177749303!$A$2:$J$6448,10,0)</f>
        <v>12300</v>
      </c>
    </row>
    <row r="5391" spans="1:13" ht="15.75" outlineLevel="1">
      <c r="A5391" s="10">
        <v>1815810816</v>
      </c>
      <c r="B5391" s="11">
        <v>816</v>
      </c>
      <c r="C5391" s="19">
        <v>815810</v>
      </c>
      <c r="D5391" s="13">
        <v>1</v>
      </c>
      <c r="E5391" s="136" t="s">
        <v>3154</v>
      </c>
      <c r="F5391" s="15" t="s">
        <v>613</v>
      </c>
      <c r="G5391" s="137" t="s">
        <v>3154</v>
      </c>
      <c r="H5391" s="13" t="s">
        <v>31</v>
      </c>
      <c r="I5391" s="126" t="s">
        <v>3154</v>
      </c>
      <c r="J5391" s="126" t="s">
        <v>3154</v>
      </c>
      <c r="K5391" s="17">
        <f>VLOOKUP(A5391,[4]גיליון1!$A$1574:$P$7681,10,0)</f>
        <v>0</v>
      </c>
      <c r="L5391" s="17">
        <f>VLOOKUP(A5391,'[2]2023'!$A$9:$I$7853,9,0)</f>
        <v>0</v>
      </c>
      <c r="M5391" s="18">
        <f>VLOOKUP(A5391,[3]data1683177749303!$A$2:$J$6448,10,0)</f>
        <v>6250</v>
      </c>
    </row>
    <row r="5392" spans="1:13" ht="15.75" outlineLevel="1">
      <c r="A5392" s="10">
        <v>1815810838</v>
      </c>
      <c r="B5392" s="11">
        <v>838</v>
      </c>
      <c r="C5392" s="19">
        <v>815810</v>
      </c>
      <c r="D5392" s="13">
        <v>1</v>
      </c>
      <c r="E5392" s="136" t="s">
        <v>3154</v>
      </c>
      <c r="F5392" s="60" t="s">
        <v>611</v>
      </c>
      <c r="G5392" s="176" t="s">
        <v>3154</v>
      </c>
      <c r="H5392" s="13" t="s">
        <v>34</v>
      </c>
      <c r="I5392" s="126" t="s">
        <v>3154</v>
      </c>
      <c r="J5392" s="126" t="s">
        <v>3154</v>
      </c>
      <c r="K5392" s="17">
        <f>VLOOKUP(A5392,[4]גיליון1!$A$1574:$P$7681,10,0)</f>
        <v>0</v>
      </c>
      <c r="L5392" s="17">
        <f>VLOOKUP(A5392,'[2]2023'!$A$9:$I$7853,9,0)</f>
        <v>0</v>
      </c>
      <c r="M5392" s="18">
        <f>VLOOKUP(A5392,[3]data1683177749303!$A$2:$J$6448,10,0)</f>
        <v>0</v>
      </c>
    </row>
    <row r="5393" spans="1:13" ht="15.75" outlineLevel="1">
      <c r="A5393" s="10">
        <v>1815810953</v>
      </c>
      <c r="B5393" s="11">
        <v>953</v>
      </c>
      <c r="C5393" s="19">
        <v>815810</v>
      </c>
      <c r="D5393" s="13">
        <v>1</v>
      </c>
      <c r="E5393" s="136" t="s">
        <v>3154</v>
      </c>
      <c r="F5393" s="15" t="s">
        <v>411</v>
      </c>
      <c r="G5393" s="137" t="s">
        <v>3154</v>
      </c>
      <c r="H5393" s="13" t="s">
        <v>31</v>
      </c>
      <c r="I5393" s="126" t="s">
        <v>3154</v>
      </c>
      <c r="J5393" s="126" t="s">
        <v>3154</v>
      </c>
      <c r="K5393" s="17">
        <f>VLOOKUP(A5393,[4]גיליון1!$A$1574:$P$7681,10,0)</f>
        <v>690600</v>
      </c>
      <c r="L5393" s="17">
        <f>VLOOKUP(A5393,'[2]2023'!$A$9:$I$7853,9,0)</f>
        <v>676500</v>
      </c>
      <c r="M5393" s="18">
        <f>VLOOKUP(A5393,[3]data1683177749303!$A$2:$J$6448,10,0)</f>
        <v>169339.85</v>
      </c>
    </row>
    <row r="5394" spans="1:13" ht="15.75" outlineLevel="1">
      <c r="A5394" s="10">
        <v>1815810911</v>
      </c>
      <c r="B5394" s="11">
        <v>911</v>
      </c>
      <c r="C5394" s="19">
        <v>815810</v>
      </c>
      <c r="D5394" s="13">
        <v>1</v>
      </c>
      <c r="E5394" s="136" t="s">
        <v>3154</v>
      </c>
      <c r="F5394" s="15" t="s">
        <v>2118</v>
      </c>
      <c r="G5394" s="137" t="s">
        <v>3154</v>
      </c>
      <c r="H5394" s="13" t="s">
        <v>31</v>
      </c>
      <c r="I5394" s="126" t="s">
        <v>3154</v>
      </c>
      <c r="J5394" s="126" t="s">
        <v>3154</v>
      </c>
      <c r="K5394" s="17">
        <f>VLOOKUP(A5394,[4]גיליון1!$A$1574:$P$7681,10,0)</f>
        <v>0</v>
      </c>
      <c r="L5394" s="17">
        <f>VLOOKUP(A5394,'[2]2023'!$A$9:$I$7853,9,0)</f>
        <v>0</v>
      </c>
      <c r="M5394" s="140" t="s">
        <v>3154</v>
      </c>
    </row>
    <row r="5395" spans="1:13" ht="16.5" thickBot="1">
      <c r="A5395" s="10">
        <v>1815810989</v>
      </c>
      <c r="B5395" s="11">
        <v>989</v>
      </c>
      <c r="C5395" s="19">
        <v>815810</v>
      </c>
      <c r="D5395" s="13">
        <v>1</v>
      </c>
      <c r="E5395" s="136" t="s">
        <v>3154</v>
      </c>
      <c r="F5395" s="15" t="s">
        <v>2330</v>
      </c>
      <c r="G5395" s="137" t="s">
        <v>3154</v>
      </c>
      <c r="H5395" s="13" t="s">
        <v>31</v>
      </c>
      <c r="I5395" s="16">
        <f>K5395/L5395-1</f>
        <v>6.889763779527569E-2</v>
      </c>
      <c r="J5395" s="126" t="s">
        <v>3154</v>
      </c>
      <c r="K5395" s="17">
        <f>VLOOKUP(A5395,[4]גיליון1!$A$1574:$P$7681,10,0)</f>
        <v>868800</v>
      </c>
      <c r="L5395" s="17">
        <f>VLOOKUP(A5395,'[2]2023'!$A$9:$I$7853,9,0)</f>
        <v>812800</v>
      </c>
      <c r="M5395" s="18">
        <f>VLOOKUP(A5395,[3]data1683177749303!$A$2:$J$6448,10,0)</f>
        <v>748616.43</v>
      </c>
    </row>
    <row r="5396" spans="1:13" ht="16.5" outlineLevel="1" thickBot="1">
      <c r="A5396" s="125" t="s">
        <v>3154</v>
      </c>
      <c r="B5396" s="52" t="s">
        <v>2333</v>
      </c>
      <c r="C5396" s="146" t="s">
        <v>3154</v>
      </c>
      <c r="D5396" s="146" t="s">
        <v>3154</v>
      </c>
      <c r="E5396" s="147" t="s">
        <v>3154</v>
      </c>
      <c r="F5396" s="28" t="s">
        <v>2332</v>
      </c>
      <c r="G5396" s="153" t="s">
        <v>3154</v>
      </c>
      <c r="H5396" s="146" t="s">
        <v>3154</v>
      </c>
      <c r="I5396" s="29">
        <f>K5396/L5396-1</f>
        <v>6.9685974357009961E-2</v>
      </c>
      <c r="J5396" s="127" t="s">
        <v>3154</v>
      </c>
      <c r="K5396" s="37">
        <f t="shared" ref="K5396:M5396" si="256">SUBTOTAL(9,K5363:K5395)</f>
        <v>15359300</v>
      </c>
      <c r="L5396" s="37">
        <f t="shared" si="256"/>
        <v>14358700</v>
      </c>
      <c r="M5396" s="38">
        <f t="shared" si="256"/>
        <v>13225556.849999996</v>
      </c>
    </row>
    <row r="5397" spans="1:13" ht="15.75" outlineLevel="1">
      <c r="A5397" s="10">
        <v>18158200</v>
      </c>
      <c r="B5397" s="11">
        <v>0</v>
      </c>
      <c r="C5397" s="19">
        <v>815820</v>
      </c>
      <c r="D5397" s="13">
        <v>1</v>
      </c>
      <c r="E5397" s="136" t="s">
        <v>3154</v>
      </c>
      <c r="F5397" s="15" t="s">
        <v>660</v>
      </c>
      <c r="G5397" s="137" t="s">
        <v>3154</v>
      </c>
      <c r="H5397" s="13" t="s">
        <v>11</v>
      </c>
      <c r="I5397" s="126" t="s">
        <v>3154</v>
      </c>
      <c r="J5397" s="142" t="s">
        <v>3154</v>
      </c>
      <c r="K5397" s="17">
        <f>VLOOKUP(A5397,[4]גיליון1!$A$1574:$P$7681,10,0)</f>
        <v>0</v>
      </c>
      <c r="L5397" s="139" t="s">
        <v>3154</v>
      </c>
      <c r="M5397" s="140" t="s">
        <v>3154</v>
      </c>
    </row>
    <row r="5398" spans="1:13" ht="15.75" outlineLevel="1">
      <c r="A5398" s="10">
        <v>1815820100</v>
      </c>
      <c r="B5398" s="11">
        <v>100</v>
      </c>
      <c r="C5398" s="19">
        <v>815820</v>
      </c>
      <c r="D5398" s="13">
        <v>1</v>
      </c>
      <c r="E5398" s="136" t="s">
        <v>3154</v>
      </c>
      <c r="F5398" s="15" t="s">
        <v>18</v>
      </c>
      <c r="G5398" s="137" t="s">
        <v>3154</v>
      </c>
      <c r="H5398" s="13" t="s">
        <v>11</v>
      </c>
      <c r="I5398" s="126" t="s">
        <v>3154</v>
      </c>
      <c r="J5398" s="142" t="s">
        <v>3154</v>
      </c>
      <c r="K5398" s="17">
        <f>VLOOKUP(A5398,[4]גיליון1!$A$1574:$P$7681,10,0)</f>
        <v>0</v>
      </c>
      <c r="L5398" s="17">
        <f>VLOOKUP(A5398,'[2]2023'!$A$9:$I$7853,9,0)</f>
        <v>0</v>
      </c>
      <c r="M5398" s="140" t="s">
        <v>3154</v>
      </c>
    </row>
    <row r="5399" spans="1:13" ht="15.75" outlineLevel="1">
      <c r="A5399" s="10">
        <v>1815820118</v>
      </c>
      <c r="B5399" s="11">
        <v>118</v>
      </c>
      <c r="C5399" s="19">
        <v>815820</v>
      </c>
      <c r="D5399" s="13">
        <v>1</v>
      </c>
      <c r="E5399" s="136" t="s">
        <v>3154</v>
      </c>
      <c r="F5399" s="15" t="s">
        <v>2249</v>
      </c>
      <c r="G5399" s="137" t="s">
        <v>3154</v>
      </c>
      <c r="H5399" s="13" t="s">
        <v>20</v>
      </c>
      <c r="I5399" s="16">
        <f>K5399/L5399-1</f>
        <v>4.7082106803705281E-2</v>
      </c>
      <c r="J5399" s="126" t="s">
        <v>3154</v>
      </c>
      <c r="K5399" s="17">
        <f>VLOOKUP(A5399,[4]גיליון1!$A$1574:$P$7681,10,0)</f>
        <v>6296000</v>
      </c>
      <c r="L5399" s="17">
        <f>VLOOKUP(A5399,'[2]2023'!$A$9:$I$7853,9,0)</f>
        <v>6012900</v>
      </c>
      <c r="M5399" s="18">
        <f>VLOOKUP(A5399,[3]data1683177749303!$A$2:$J$6448,10,0)</f>
        <v>5743552.2199999997</v>
      </c>
    </row>
    <row r="5400" spans="1:13" ht="15.75" outlineLevel="1">
      <c r="A5400" s="10">
        <v>1815820119</v>
      </c>
      <c r="B5400" s="11">
        <v>119</v>
      </c>
      <c r="C5400" s="19">
        <v>815820</v>
      </c>
      <c r="D5400" s="13">
        <v>1</v>
      </c>
      <c r="E5400" s="136" t="s">
        <v>3154</v>
      </c>
      <c r="F5400" s="15" t="s">
        <v>21</v>
      </c>
      <c r="G5400" s="137" t="s">
        <v>3154</v>
      </c>
      <c r="H5400" s="13" t="s">
        <v>20</v>
      </c>
      <c r="I5400" s="16">
        <f>K5400/L5400-1</f>
        <v>5.2631578947368363E-2</v>
      </c>
      <c r="J5400" s="126" t="s">
        <v>3154</v>
      </c>
      <c r="K5400" s="17">
        <f>VLOOKUP(A5400,[4]גיליון1!$A$1574:$P$7681,10,0)</f>
        <v>214000</v>
      </c>
      <c r="L5400" s="17">
        <f>VLOOKUP(A5400,'[2]2023'!$A$9:$I$7853,9,0)</f>
        <v>203300</v>
      </c>
      <c r="M5400" s="18">
        <f>VLOOKUP(A5400,[3]data1683177749303!$A$2:$J$6448,10,0)</f>
        <v>179513.53</v>
      </c>
    </row>
    <row r="5401" spans="1:13" ht="15.75" outlineLevel="1">
      <c r="A5401" s="10">
        <v>1815820122</v>
      </c>
      <c r="B5401" s="11">
        <v>122</v>
      </c>
      <c r="C5401" s="19">
        <v>815820</v>
      </c>
      <c r="D5401" s="13">
        <v>1</v>
      </c>
      <c r="E5401" s="136" t="s">
        <v>3154</v>
      </c>
      <c r="F5401" s="15" t="s">
        <v>22</v>
      </c>
      <c r="G5401" s="137" t="s">
        <v>3154</v>
      </c>
      <c r="H5401" s="13" t="s">
        <v>20</v>
      </c>
      <c r="I5401" s="16">
        <f>K5401/L5401-1</f>
        <v>0.24181818181818171</v>
      </c>
      <c r="J5401" s="126" t="s">
        <v>3154</v>
      </c>
      <c r="K5401" s="17">
        <f>VLOOKUP(A5401,[4]גיליון1!$A$1574:$P$7681,10,0)</f>
        <v>68300</v>
      </c>
      <c r="L5401" s="17">
        <f>VLOOKUP(A5401,'[2]2023'!$A$9:$I$7853,9,0)</f>
        <v>55000</v>
      </c>
      <c r="M5401" s="18">
        <f>VLOOKUP(A5401,[3]data1683177749303!$A$2:$J$6448,10,0)</f>
        <v>61107.040000000001</v>
      </c>
    </row>
    <row r="5402" spans="1:13" ht="15.75" outlineLevel="1">
      <c r="A5402" s="10">
        <v>1815820126</v>
      </c>
      <c r="B5402" s="11">
        <v>126</v>
      </c>
      <c r="C5402" s="19">
        <v>815820</v>
      </c>
      <c r="D5402" s="13">
        <v>1</v>
      </c>
      <c r="E5402" s="136" t="s">
        <v>3154</v>
      </c>
      <c r="F5402" s="15" t="s">
        <v>23</v>
      </c>
      <c r="G5402" s="137" t="s">
        <v>3154</v>
      </c>
      <c r="H5402" s="13" t="s">
        <v>20</v>
      </c>
      <c r="I5402" s="16">
        <f>K5402/L5402-1</f>
        <v>8.59375E-2</v>
      </c>
      <c r="J5402" s="126" t="s">
        <v>3154</v>
      </c>
      <c r="K5402" s="17">
        <f>VLOOKUP(A5402,[4]גיליון1!$A$1574:$P$7681,10,0)</f>
        <v>139000</v>
      </c>
      <c r="L5402" s="17">
        <f>VLOOKUP(A5402,'[2]2023'!$A$9:$I$7853,9,0)</f>
        <v>128000</v>
      </c>
      <c r="M5402" s="18">
        <f>VLOOKUP(A5402,[3]data1683177749303!$A$2:$J$6448,10,0)</f>
        <v>127603.22</v>
      </c>
    </row>
    <row r="5403" spans="1:13" ht="15.75" outlineLevel="1">
      <c r="A5403" s="10">
        <v>1815820130</v>
      </c>
      <c r="B5403" s="11">
        <v>130</v>
      </c>
      <c r="C5403" s="19">
        <v>815820</v>
      </c>
      <c r="D5403" s="13">
        <v>1</v>
      </c>
      <c r="E5403" s="136" t="s">
        <v>3154</v>
      </c>
      <c r="F5403" s="15" t="s">
        <v>24</v>
      </c>
      <c r="G5403" s="137" t="s">
        <v>3154</v>
      </c>
      <c r="H5403" s="13" t="s">
        <v>20</v>
      </c>
      <c r="I5403" s="126" t="s">
        <v>3154</v>
      </c>
      <c r="J5403" s="126" t="s">
        <v>3154</v>
      </c>
      <c r="K5403" s="17">
        <f>VLOOKUP(A5403,[4]גיליון1!$A$1574:$P$7681,10,0)</f>
        <v>0</v>
      </c>
      <c r="L5403" s="17">
        <f>VLOOKUP(A5403,'[2]2023'!$A$9:$I$7853,9,0)</f>
        <v>0</v>
      </c>
      <c r="M5403" s="18">
        <f>VLOOKUP(A5403,[3]data1683177749303!$A$2:$J$6448,10,0)</f>
        <v>1227.22</v>
      </c>
    </row>
    <row r="5404" spans="1:13" ht="15.75" outlineLevel="1">
      <c r="A5404" s="10">
        <v>1815820140</v>
      </c>
      <c r="B5404" s="11">
        <v>140</v>
      </c>
      <c r="C5404" s="19">
        <v>815820</v>
      </c>
      <c r="D5404" s="13">
        <v>1</v>
      </c>
      <c r="E5404" s="136" t="s">
        <v>3154</v>
      </c>
      <c r="F5404" s="15" t="s">
        <v>25</v>
      </c>
      <c r="G5404" s="137" t="s">
        <v>3154</v>
      </c>
      <c r="H5404" s="13" t="s">
        <v>20</v>
      </c>
      <c r="I5404" s="126" t="s">
        <v>3154</v>
      </c>
      <c r="J5404" s="126" t="s">
        <v>3154</v>
      </c>
      <c r="K5404" s="17">
        <f>VLOOKUP(A5404,[4]גיליון1!$A$1574:$P$7681,10,0)</f>
        <v>0</v>
      </c>
      <c r="L5404" s="17">
        <f>VLOOKUP(A5404,'[2]2023'!$A$9:$I$7853,9,0)</f>
        <v>0</v>
      </c>
      <c r="M5404" s="18">
        <f>VLOOKUP(A5404,[3]data1683177749303!$A$2:$J$6448,10,0)</f>
        <v>0</v>
      </c>
    </row>
    <row r="5405" spans="1:13" ht="15.75" outlineLevel="1">
      <c r="A5405" s="10">
        <v>1815820210</v>
      </c>
      <c r="B5405" s="11">
        <v>210</v>
      </c>
      <c r="C5405" s="19">
        <v>815820</v>
      </c>
      <c r="D5405" s="13">
        <v>1</v>
      </c>
      <c r="E5405" s="136" t="s">
        <v>3154</v>
      </c>
      <c r="F5405" s="15" t="s">
        <v>1287</v>
      </c>
      <c r="G5405" s="137" t="s">
        <v>3154</v>
      </c>
      <c r="H5405" s="13" t="s">
        <v>20</v>
      </c>
      <c r="I5405" s="126" t="s">
        <v>3154</v>
      </c>
      <c r="J5405" s="126" t="s">
        <v>3154</v>
      </c>
      <c r="K5405" s="17">
        <f>VLOOKUP(A5405,[4]גיליון1!$A$1574:$P$7681,10,0)</f>
        <v>0</v>
      </c>
      <c r="L5405" s="17">
        <f>VLOOKUP(A5405,'[2]2023'!$A$9:$I$7853,9,0)</f>
        <v>0</v>
      </c>
      <c r="M5405" s="18">
        <f>VLOOKUP(A5405,[3]data1683177749303!$A$2:$J$6448,10,0)</f>
        <v>12056.82</v>
      </c>
    </row>
    <row r="5406" spans="1:13" ht="15.75" outlineLevel="1">
      <c r="A5406" s="10">
        <v>1815820212</v>
      </c>
      <c r="B5406" s="11">
        <v>212</v>
      </c>
      <c r="C5406" s="19">
        <v>815820</v>
      </c>
      <c r="D5406" s="13">
        <v>1</v>
      </c>
      <c r="E5406" s="136" t="s">
        <v>3154</v>
      </c>
      <c r="F5406" s="15" t="s">
        <v>603</v>
      </c>
      <c r="G5406" s="137" t="s">
        <v>3154</v>
      </c>
      <c r="H5406" s="13" t="s">
        <v>20</v>
      </c>
      <c r="I5406" s="126" t="s">
        <v>3154</v>
      </c>
      <c r="J5406" s="126" t="s">
        <v>3154</v>
      </c>
      <c r="K5406" s="17">
        <f>VLOOKUP(A5406,[4]גיליון1!$A$1574:$P$7681,10,0)</f>
        <v>0</v>
      </c>
      <c r="L5406" s="17">
        <f>VLOOKUP(A5406,'[2]2023'!$A$9:$I$7853,9,0)</f>
        <v>0</v>
      </c>
      <c r="M5406" s="18">
        <f>VLOOKUP(A5406,[3]data1683177749303!$A$2:$J$6448,10,0)</f>
        <v>0</v>
      </c>
    </row>
    <row r="5407" spans="1:13" ht="15.75" outlineLevel="1">
      <c r="A5407" s="10">
        <v>1815820213</v>
      </c>
      <c r="B5407" s="11">
        <v>213</v>
      </c>
      <c r="C5407" s="19">
        <v>815820</v>
      </c>
      <c r="D5407" s="13">
        <v>1</v>
      </c>
      <c r="E5407" s="136" t="s">
        <v>3154</v>
      </c>
      <c r="F5407" s="15" t="s">
        <v>604</v>
      </c>
      <c r="G5407" s="137" t="s">
        <v>3154</v>
      </c>
      <c r="H5407" s="13" t="s">
        <v>20</v>
      </c>
      <c r="I5407" s="126" t="s">
        <v>3154</v>
      </c>
      <c r="J5407" s="126" t="s">
        <v>3154</v>
      </c>
      <c r="K5407" s="17">
        <f>VLOOKUP(A5407,[4]גיליון1!$A$1574:$P$7681,10,0)</f>
        <v>0</v>
      </c>
      <c r="L5407" s="17">
        <f>VLOOKUP(A5407,'[2]2023'!$A$9:$I$7853,9,0)</f>
        <v>0</v>
      </c>
      <c r="M5407" s="18">
        <f>VLOOKUP(A5407,[3]data1683177749303!$A$2:$J$6448,10,0)</f>
        <v>49950.75</v>
      </c>
    </row>
    <row r="5408" spans="1:13" ht="15.75" outlineLevel="1">
      <c r="A5408" s="10">
        <v>1815820214</v>
      </c>
      <c r="B5408" s="11">
        <v>214</v>
      </c>
      <c r="C5408" s="19">
        <v>815820</v>
      </c>
      <c r="D5408" s="13">
        <v>1</v>
      </c>
      <c r="E5408" s="136" t="s">
        <v>3154</v>
      </c>
      <c r="F5408" s="15" t="s">
        <v>2251</v>
      </c>
      <c r="G5408" s="137" t="s">
        <v>3154</v>
      </c>
      <c r="H5408" s="13" t="s">
        <v>34</v>
      </c>
      <c r="I5408" s="126" t="s">
        <v>3154</v>
      </c>
      <c r="J5408" s="126" t="s">
        <v>3154</v>
      </c>
      <c r="K5408" s="17">
        <f>VLOOKUP(A5408,[4]גיליון1!$A$1574:$P$7681,10,0)</f>
        <v>0</v>
      </c>
      <c r="L5408" s="17">
        <f>VLOOKUP(A5408,'[2]2023'!$A$9:$I$7853,9,0)</f>
        <v>0</v>
      </c>
      <c r="M5408" s="18">
        <f>VLOOKUP(A5408,[3]data1683177749303!$A$2:$J$6448,10,0)</f>
        <v>6344.67</v>
      </c>
    </row>
    <row r="5409" spans="1:13" ht="15.75" outlineLevel="1">
      <c r="A5409" s="10">
        <v>1815820215</v>
      </c>
      <c r="B5409" s="11">
        <v>215</v>
      </c>
      <c r="C5409" s="19">
        <v>815820</v>
      </c>
      <c r="D5409" s="13">
        <v>1</v>
      </c>
      <c r="E5409" s="136" t="s">
        <v>3154</v>
      </c>
      <c r="F5409" s="15" t="s">
        <v>503</v>
      </c>
      <c r="G5409" s="137" t="s">
        <v>3154</v>
      </c>
      <c r="H5409" s="13" t="s">
        <v>20</v>
      </c>
      <c r="I5409" s="126" t="s">
        <v>3154</v>
      </c>
      <c r="J5409" s="126" t="s">
        <v>3154</v>
      </c>
      <c r="K5409" s="17">
        <f>VLOOKUP(A5409,[4]גיליון1!$A$1574:$P$7681,10,0)</f>
        <v>0</v>
      </c>
      <c r="L5409" s="17">
        <f>VLOOKUP(A5409,'[2]2023'!$A$9:$I$7853,9,0)</f>
        <v>0</v>
      </c>
      <c r="M5409" s="18">
        <f>VLOOKUP(A5409,[3]data1683177749303!$A$2:$J$6448,10,0)</f>
        <v>0</v>
      </c>
    </row>
    <row r="5410" spans="1:13" ht="15.75" outlineLevel="1">
      <c r="A5410" s="10">
        <v>1815820216</v>
      </c>
      <c r="B5410" s="11">
        <v>216</v>
      </c>
      <c r="C5410" s="19">
        <v>815820</v>
      </c>
      <c r="D5410" s="13">
        <v>1</v>
      </c>
      <c r="E5410" s="136" t="s">
        <v>3154</v>
      </c>
      <c r="F5410" s="15" t="s">
        <v>2334</v>
      </c>
      <c r="G5410" s="137" t="s">
        <v>3154</v>
      </c>
      <c r="H5410" s="13" t="s">
        <v>34</v>
      </c>
      <c r="I5410" s="126" t="s">
        <v>3154</v>
      </c>
      <c r="J5410" s="126" t="s">
        <v>3154</v>
      </c>
      <c r="K5410" s="17">
        <f>VLOOKUP(A5410,[4]גיליון1!$A$1574:$P$7681,10,0)</f>
        <v>0</v>
      </c>
      <c r="L5410" s="17">
        <f>VLOOKUP(A5410,'[2]2023'!$A$9:$I$7853,9,0)</f>
        <v>0</v>
      </c>
      <c r="M5410" s="18">
        <f>VLOOKUP(A5410,[3]data1683177749303!$A$2:$J$6448,10,0)</f>
        <v>0</v>
      </c>
    </row>
    <row r="5411" spans="1:13" ht="15.75" outlineLevel="1">
      <c r="A5411" s="10">
        <v>1815820261</v>
      </c>
      <c r="B5411" s="11">
        <v>261</v>
      </c>
      <c r="C5411" s="19">
        <v>815820</v>
      </c>
      <c r="D5411" s="13">
        <v>1</v>
      </c>
      <c r="E5411" s="136" t="s">
        <v>3154</v>
      </c>
      <c r="F5411" s="15" t="s">
        <v>607</v>
      </c>
      <c r="G5411" s="137" t="s">
        <v>3154</v>
      </c>
      <c r="H5411" s="13" t="s">
        <v>20</v>
      </c>
      <c r="I5411" s="126" t="s">
        <v>3154</v>
      </c>
      <c r="J5411" s="126" t="s">
        <v>3154</v>
      </c>
      <c r="K5411" s="17">
        <f>VLOOKUP(A5411,[4]גיליון1!$A$1574:$P$7681,10,0)</f>
        <v>0</v>
      </c>
      <c r="L5411" s="17">
        <f>VLOOKUP(A5411,'[2]2023'!$A$9:$I$7853,9,0)</f>
        <v>0</v>
      </c>
      <c r="M5411" s="18">
        <f>VLOOKUP(A5411,[3]data1683177749303!$A$2:$J$6448,10,0)</f>
        <v>0</v>
      </c>
    </row>
    <row r="5412" spans="1:13" ht="15.75" outlineLevel="1">
      <c r="A5412" s="10">
        <v>1815820263</v>
      </c>
      <c r="B5412" s="11">
        <v>263</v>
      </c>
      <c r="C5412" s="19">
        <v>815820</v>
      </c>
      <c r="D5412" s="13">
        <v>1</v>
      </c>
      <c r="E5412" s="136" t="s">
        <v>3154</v>
      </c>
      <c r="F5412" s="15" t="s">
        <v>1267</v>
      </c>
      <c r="G5412" s="137" t="s">
        <v>3154</v>
      </c>
      <c r="H5412" s="13" t="s">
        <v>20</v>
      </c>
      <c r="I5412" s="126" t="s">
        <v>3154</v>
      </c>
      <c r="J5412" s="126" t="s">
        <v>3154</v>
      </c>
      <c r="K5412" s="17">
        <f>VLOOKUP(A5412,[4]גיליון1!$A$1574:$P$7681,10,0)</f>
        <v>0</v>
      </c>
      <c r="L5412" s="17">
        <f>VLOOKUP(A5412,'[2]2023'!$A$9:$I$7853,9,0)</f>
        <v>0</v>
      </c>
      <c r="M5412" s="18">
        <f>VLOOKUP(A5412,[3]data1683177749303!$A$2:$J$6448,10,0)</f>
        <v>15237.3</v>
      </c>
    </row>
    <row r="5413" spans="1:13" ht="15.75" outlineLevel="1">
      <c r="A5413" s="10">
        <v>1815820420</v>
      </c>
      <c r="B5413" s="11">
        <v>420</v>
      </c>
      <c r="C5413" s="19">
        <v>815820</v>
      </c>
      <c r="D5413" s="13">
        <v>1</v>
      </c>
      <c r="E5413" s="136" t="s">
        <v>3154</v>
      </c>
      <c r="F5413" s="15" t="s">
        <v>33</v>
      </c>
      <c r="G5413" s="137" t="s">
        <v>3154</v>
      </c>
      <c r="H5413" s="13" t="s">
        <v>34</v>
      </c>
      <c r="I5413" s="16">
        <f>K5413/L5413-1</f>
        <v>0</v>
      </c>
      <c r="J5413" s="126" t="s">
        <v>3154</v>
      </c>
      <c r="K5413" s="17">
        <f>VLOOKUP(A5413,[4]גיליון1!$A$1574:$P$7681,10,0)</f>
        <v>2000</v>
      </c>
      <c r="L5413" s="17">
        <f>VLOOKUP(A5413,'[2]2023'!$A$9:$I$7853,9,0)</f>
        <v>2000</v>
      </c>
      <c r="M5413" s="18">
        <f>VLOOKUP(A5413,[3]data1683177749303!$A$2:$J$6448,10,0)</f>
        <v>0</v>
      </c>
    </row>
    <row r="5414" spans="1:13" ht="15.75" outlineLevel="1">
      <c r="A5414" s="10">
        <v>1815820423</v>
      </c>
      <c r="B5414" s="11">
        <v>423</v>
      </c>
      <c r="C5414" s="19">
        <v>815820</v>
      </c>
      <c r="D5414" s="13">
        <v>1</v>
      </c>
      <c r="E5414" s="136" t="s">
        <v>3154</v>
      </c>
      <c r="F5414" s="15" t="s">
        <v>35</v>
      </c>
      <c r="G5414" s="137" t="s">
        <v>3154</v>
      </c>
      <c r="H5414" s="13" t="s">
        <v>31</v>
      </c>
      <c r="I5414" s="126" t="s">
        <v>3154</v>
      </c>
      <c r="J5414" s="126" t="s">
        <v>3154</v>
      </c>
      <c r="K5414" s="17">
        <f>VLOOKUP(A5414,[4]גיליון1!$A$1574:$P$7681,10,0)</f>
        <v>0</v>
      </c>
      <c r="L5414" s="17">
        <f>VLOOKUP(A5414,'[2]2023'!$A$9:$I$7853,9,0)</f>
        <v>0</v>
      </c>
      <c r="M5414" s="18">
        <f>VLOOKUP(A5414,[3]data1683177749303!$A$2:$J$6448,10,0)</f>
        <v>0</v>
      </c>
    </row>
    <row r="5415" spans="1:13" ht="15.75" outlineLevel="1">
      <c r="A5415" s="10">
        <v>1815820431</v>
      </c>
      <c r="B5415" s="11">
        <v>431</v>
      </c>
      <c r="C5415" s="19">
        <v>815820</v>
      </c>
      <c r="D5415" s="13">
        <v>1</v>
      </c>
      <c r="E5415" s="136" t="s">
        <v>3154</v>
      </c>
      <c r="F5415" s="15" t="s">
        <v>36</v>
      </c>
      <c r="G5415" s="137" t="s">
        <v>3154</v>
      </c>
      <c r="H5415" s="13" t="s">
        <v>31</v>
      </c>
      <c r="I5415" s="126" t="s">
        <v>3154</v>
      </c>
      <c r="J5415" s="126" t="s">
        <v>3154</v>
      </c>
      <c r="K5415" s="17">
        <f>VLOOKUP(A5415,[4]גיליון1!$A$1574:$P$7681,10,0)</f>
        <v>40000</v>
      </c>
      <c r="L5415" s="17">
        <f>VLOOKUP(A5415,'[2]2023'!$A$9:$I$7853,9,0)</f>
        <v>40000</v>
      </c>
      <c r="M5415" s="18">
        <f>VLOOKUP(A5415,[3]data1683177749303!$A$2:$J$6448,10,0)</f>
        <v>16667</v>
      </c>
    </row>
    <row r="5416" spans="1:13" ht="15.75" outlineLevel="1">
      <c r="A5416" s="10">
        <v>1815820432</v>
      </c>
      <c r="B5416" s="11">
        <v>432</v>
      </c>
      <c r="C5416" s="19">
        <v>815820</v>
      </c>
      <c r="D5416" s="13">
        <v>1</v>
      </c>
      <c r="E5416" s="136" t="s">
        <v>3154</v>
      </c>
      <c r="F5416" s="15" t="s">
        <v>37</v>
      </c>
      <c r="G5416" s="137" t="s">
        <v>3154</v>
      </c>
      <c r="H5416" s="13" t="s">
        <v>31</v>
      </c>
      <c r="I5416" s="126" t="s">
        <v>3154</v>
      </c>
      <c r="J5416" s="126" t="s">
        <v>3154</v>
      </c>
      <c r="K5416" s="17">
        <f>VLOOKUP(A5416,[4]גיליון1!$A$1574:$P$7681,10,0)</f>
        <v>15000</v>
      </c>
      <c r="L5416" s="17">
        <f>VLOOKUP(A5416,'[2]2023'!$A$9:$I$7853,9,0)</f>
        <v>15000</v>
      </c>
      <c r="M5416" s="18">
        <f>VLOOKUP(A5416,[3]data1683177749303!$A$2:$J$6448,10,0)</f>
        <v>6250</v>
      </c>
    </row>
    <row r="5417" spans="1:13" ht="15.75" outlineLevel="1">
      <c r="A5417" s="10">
        <v>1815820437</v>
      </c>
      <c r="B5417" s="11">
        <v>437</v>
      </c>
      <c r="C5417" s="19">
        <v>815820</v>
      </c>
      <c r="D5417" s="13">
        <v>1</v>
      </c>
      <c r="E5417" s="136" t="s">
        <v>3154</v>
      </c>
      <c r="F5417" s="15" t="s">
        <v>42</v>
      </c>
      <c r="G5417" s="137" t="s">
        <v>3154</v>
      </c>
      <c r="H5417" s="13" t="s">
        <v>31</v>
      </c>
      <c r="I5417" s="16">
        <f>K5417/L5417-1</f>
        <v>0</v>
      </c>
      <c r="J5417" s="126" t="s">
        <v>3154</v>
      </c>
      <c r="K5417" s="17">
        <f>VLOOKUP(A5417,[4]גיליון1!$A$1574:$P$7681,10,0)</f>
        <v>1400</v>
      </c>
      <c r="L5417" s="17">
        <f>VLOOKUP(A5417,'[2]2023'!$A$9:$I$7853,9,0)</f>
        <v>1400</v>
      </c>
      <c r="M5417" s="18">
        <f>VLOOKUP(A5417,[3]data1683177749303!$A$2:$J$6448,10,0)</f>
        <v>0</v>
      </c>
    </row>
    <row r="5418" spans="1:13" ht="15.75" outlineLevel="1">
      <c r="A5418" s="10">
        <v>1815820450</v>
      </c>
      <c r="B5418" s="11">
        <v>450</v>
      </c>
      <c r="C5418" s="19">
        <v>815820</v>
      </c>
      <c r="D5418" s="13">
        <v>1</v>
      </c>
      <c r="E5418" s="136" t="s">
        <v>3154</v>
      </c>
      <c r="F5418" s="15" t="s">
        <v>1483</v>
      </c>
      <c r="G5418" s="137" t="s">
        <v>3154</v>
      </c>
      <c r="H5418" s="13" t="s">
        <v>34</v>
      </c>
      <c r="I5418" s="16">
        <f>K5418/L5418-1</f>
        <v>0.1875</v>
      </c>
      <c r="J5418" s="126" t="s">
        <v>3154</v>
      </c>
      <c r="K5418" s="17">
        <v>5700</v>
      </c>
      <c r="L5418" s="17">
        <f>VLOOKUP(A5418,'[2]2023'!$A$9:$I$7853,9,0)</f>
        <v>4800</v>
      </c>
      <c r="M5418" s="18">
        <f>VLOOKUP(A5418,[3]data1683177749303!$A$2:$J$6448,10,0)</f>
        <v>4917</v>
      </c>
    </row>
    <row r="5419" spans="1:13" ht="15.75" outlineLevel="1">
      <c r="A5419" s="10">
        <v>1815820500</v>
      </c>
      <c r="B5419" s="11">
        <v>500</v>
      </c>
      <c r="C5419" s="19">
        <v>815820</v>
      </c>
      <c r="D5419" s="13">
        <v>1</v>
      </c>
      <c r="E5419" s="136" t="s">
        <v>3154</v>
      </c>
      <c r="F5419" s="15" t="s">
        <v>51</v>
      </c>
      <c r="G5419" s="137" t="s">
        <v>3154</v>
      </c>
      <c r="H5419" s="13" t="s">
        <v>11</v>
      </c>
      <c r="I5419" s="126" t="s">
        <v>3154</v>
      </c>
      <c r="J5419" s="126" t="s">
        <v>3154</v>
      </c>
      <c r="K5419" s="17">
        <f>VLOOKUP(A5419,[4]גיליון1!$A$1574:$P$7681,10,0)</f>
        <v>0</v>
      </c>
      <c r="L5419" s="17">
        <f>VLOOKUP(A5419,'[2]2023'!$A$9:$I$7853,9,0)</f>
        <v>0</v>
      </c>
      <c r="M5419" s="140" t="s">
        <v>3154</v>
      </c>
    </row>
    <row r="5420" spans="1:13" ht="15.75" outlineLevel="1">
      <c r="A5420" s="10">
        <v>1815820511</v>
      </c>
      <c r="B5420" s="11">
        <v>511</v>
      </c>
      <c r="C5420" s="19">
        <v>815820</v>
      </c>
      <c r="D5420" s="13">
        <v>1</v>
      </c>
      <c r="E5420" s="136" t="s">
        <v>3154</v>
      </c>
      <c r="F5420" s="15" t="s">
        <v>88</v>
      </c>
      <c r="G5420" s="137" t="s">
        <v>3154</v>
      </c>
      <c r="H5420" s="13" t="s">
        <v>34</v>
      </c>
      <c r="I5420" s="16">
        <f>K5420/L5420-1</f>
        <v>-8.8888888888888906E-2</v>
      </c>
      <c r="J5420" s="126" t="s">
        <v>3154</v>
      </c>
      <c r="K5420" s="17">
        <v>4100</v>
      </c>
      <c r="L5420" s="17">
        <f>VLOOKUP(A5420,'[2]2023'!$A$9:$I$7853,9,0)</f>
        <v>4500</v>
      </c>
      <c r="M5420" s="18">
        <f>VLOOKUP(A5420,[3]data1683177749303!$A$2:$J$6448,10,0)</f>
        <v>4351</v>
      </c>
    </row>
    <row r="5421" spans="1:13" ht="15.75" outlineLevel="1">
      <c r="A5421" s="10">
        <v>1815820530</v>
      </c>
      <c r="B5421" s="11">
        <v>530</v>
      </c>
      <c r="C5421" s="19">
        <v>815820</v>
      </c>
      <c r="D5421" s="13">
        <v>1</v>
      </c>
      <c r="E5421" s="136" t="s">
        <v>3154</v>
      </c>
      <c r="F5421" s="15" t="s">
        <v>1591</v>
      </c>
      <c r="G5421" s="137" t="s">
        <v>3154</v>
      </c>
      <c r="H5421" s="13" t="s">
        <v>31</v>
      </c>
      <c r="I5421" s="126" t="s">
        <v>3154</v>
      </c>
      <c r="J5421" s="126" t="s">
        <v>3154</v>
      </c>
      <c r="K5421" s="17">
        <f>VLOOKUP(A5421,[4]גיליון1!$A$1574:$P$7681,10,0)</f>
        <v>0</v>
      </c>
      <c r="L5421" s="17">
        <f>VLOOKUP(A5421,'[2]2023'!$A$9:$I$7853,9,0)</f>
        <v>0</v>
      </c>
      <c r="M5421" s="18">
        <f>VLOOKUP(A5421,[3]data1683177749303!$A$2:$J$6448,10,0)</f>
        <v>0</v>
      </c>
    </row>
    <row r="5422" spans="1:13" ht="15.75" outlineLevel="1">
      <c r="A5422" s="10">
        <v>1815820583</v>
      </c>
      <c r="B5422" s="11">
        <v>583</v>
      </c>
      <c r="C5422" s="19">
        <v>815820</v>
      </c>
      <c r="D5422" s="13">
        <v>1</v>
      </c>
      <c r="E5422" s="136" t="s">
        <v>3154</v>
      </c>
      <c r="F5422" s="15" t="s">
        <v>2255</v>
      </c>
      <c r="G5422" s="137" t="s">
        <v>3154</v>
      </c>
      <c r="H5422" s="13" t="s">
        <v>31</v>
      </c>
      <c r="I5422" s="126" t="s">
        <v>3154</v>
      </c>
      <c r="J5422" s="126" t="s">
        <v>3154</v>
      </c>
      <c r="K5422" s="17">
        <f>VLOOKUP(A5422,[4]גיליון1!$A$1574:$P$7681,10,0)</f>
        <v>0</v>
      </c>
      <c r="L5422" s="17">
        <f>VLOOKUP(A5422,'[2]2023'!$A$9:$I$7853,9,0)</f>
        <v>0</v>
      </c>
      <c r="M5422" s="18">
        <f>VLOOKUP(A5422,[3]data1683177749303!$A$2:$J$6448,10,0)</f>
        <v>0</v>
      </c>
    </row>
    <row r="5423" spans="1:13" ht="15.75" outlineLevel="1">
      <c r="A5423" s="10">
        <v>1815820585</v>
      </c>
      <c r="B5423" s="11">
        <v>585</v>
      </c>
      <c r="C5423" s="19">
        <v>815820</v>
      </c>
      <c r="D5423" s="13">
        <v>1</v>
      </c>
      <c r="E5423" s="136" t="s">
        <v>3154</v>
      </c>
      <c r="F5423" s="15" t="s">
        <v>2256</v>
      </c>
      <c r="G5423" s="137" t="s">
        <v>3154</v>
      </c>
      <c r="H5423" s="13" t="s">
        <v>31</v>
      </c>
      <c r="I5423" s="126" t="s">
        <v>3154</v>
      </c>
      <c r="J5423" s="126" t="s">
        <v>3154</v>
      </c>
      <c r="K5423" s="17">
        <f>VLOOKUP(A5423,[4]גיליון1!$A$1574:$P$7681,10,0)</f>
        <v>0</v>
      </c>
      <c r="L5423" s="17">
        <f>VLOOKUP(A5423,'[2]2023'!$A$9:$I$7853,9,0)</f>
        <v>0</v>
      </c>
      <c r="M5423" s="18">
        <f>VLOOKUP(A5423,[3]data1683177749303!$A$2:$J$6448,10,0)</f>
        <v>0</v>
      </c>
    </row>
    <row r="5424" spans="1:13" ht="15.75" outlineLevel="1">
      <c r="A5424" s="10">
        <v>1815820700</v>
      </c>
      <c r="B5424" s="11">
        <v>700</v>
      </c>
      <c r="C5424" s="19">
        <v>815820</v>
      </c>
      <c r="D5424" s="13">
        <v>1</v>
      </c>
      <c r="E5424" s="136" t="s">
        <v>3154</v>
      </c>
      <c r="F5424" s="15" t="s">
        <v>61</v>
      </c>
      <c r="G5424" s="137" t="s">
        <v>3154</v>
      </c>
      <c r="H5424" s="13" t="s">
        <v>11</v>
      </c>
      <c r="I5424" s="126" t="s">
        <v>3154</v>
      </c>
      <c r="J5424" s="126" t="s">
        <v>3154</v>
      </c>
      <c r="K5424" s="17">
        <f>VLOOKUP(A5424,[4]גיליון1!$A$1574:$P$7681,10,0)</f>
        <v>0</v>
      </c>
      <c r="L5424" s="17">
        <f>VLOOKUP(A5424,'[2]2023'!$A$9:$I$7853,9,0)</f>
        <v>0</v>
      </c>
      <c r="M5424" s="140" t="s">
        <v>3154</v>
      </c>
    </row>
    <row r="5425" spans="1:13" ht="15.75" outlineLevel="1">
      <c r="A5425" s="10">
        <v>1815820721</v>
      </c>
      <c r="B5425" s="11">
        <v>721</v>
      </c>
      <c r="C5425" s="19">
        <v>815820</v>
      </c>
      <c r="D5425" s="13">
        <v>1</v>
      </c>
      <c r="E5425" s="136" t="s">
        <v>3154</v>
      </c>
      <c r="F5425" s="15" t="s">
        <v>63</v>
      </c>
      <c r="G5425" s="137" t="s">
        <v>3154</v>
      </c>
      <c r="H5425" s="13" t="s">
        <v>34</v>
      </c>
      <c r="I5425" s="126" t="s">
        <v>3154</v>
      </c>
      <c r="J5425" s="126" t="s">
        <v>3154</v>
      </c>
      <c r="K5425" s="17">
        <f>VLOOKUP(A5425,[4]גיליון1!$A$1574:$P$7681,10,0)</f>
        <v>0</v>
      </c>
      <c r="L5425" s="17">
        <f>VLOOKUP(A5425,'[2]2023'!$A$9:$I$7853,9,0)</f>
        <v>0</v>
      </c>
      <c r="M5425" s="18">
        <f>VLOOKUP(A5425,[3]data1683177749303!$A$2:$J$6448,10,0)</f>
        <v>0</v>
      </c>
    </row>
    <row r="5426" spans="1:13" ht="15.75" outlineLevel="1">
      <c r="A5426" s="10">
        <v>1815820742</v>
      </c>
      <c r="B5426" s="11">
        <v>742</v>
      </c>
      <c r="C5426" s="19">
        <v>815820</v>
      </c>
      <c r="D5426" s="13">
        <v>1</v>
      </c>
      <c r="E5426" s="136" t="s">
        <v>3154</v>
      </c>
      <c r="F5426" s="15" t="s">
        <v>65</v>
      </c>
      <c r="G5426" s="137" t="s">
        <v>3154</v>
      </c>
      <c r="H5426" s="13" t="s">
        <v>34</v>
      </c>
      <c r="I5426" s="16">
        <f>K5426/L5426-1</f>
        <v>-1.1627906976744207E-2</v>
      </c>
      <c r="J5426" s="126" t="s">
        <v>3154</v>
      </c>
      <c r="K5426" s="17">
        <v>51000</v>
      </c>
      <c r="L5426" s="17">
        <f>VLOOKUP(A5426,'[2]2023'!$A$9:$I$7853,9,0)</f>
        <v>51600</v>
      </c>
      <c r="M5426" s="18">
        <f>VLOOKUP(A5426,[3]data1683177749303!$A$2:$J$6448,10,0)</f>
        <v>50157</v>
      </c>
    </row>
    <row r="5427" spans="1:13" ht="15.75" outlineLevel="1">
      <c r="A5427" s="10">
        <v>1815820750</v>
      </c>
      <c r="B5427" s="11">
        <v>750</v>
      </c>
      <c r="C5427" s="19">
        <v>815820</v>
      </c>
      <c r="D5427" s="13">
        <v>1</v>
      </c>
      <c r="E5427" s="136" t="s">
        <v>3154</v>
      </c>
      <c r="F5427" s="15" t="s">
        <v>2028</v>
      </c>
      <c r="G5427" s="137" t="s">
        <v>3154</v>
      </c>
      <c r="H5427" s="13" t="s">
        <v>31</v>
      </c>
      <c r="I5427" s="16">
        <f>K5427/L5427-1</f>
        <v>-3.9525691699604515E-3</v>
      </c>
      <c r="J5427" s="126" t="s">
        <v>3154</v>
      </c>
      <c r="K5427" s="17">
        <f>VLOOKUP(A5427,[4]גיליון1!$A$1574:$P$7681,10,0)</f>
        <v>226800</v>
      </c>
      <c r="L5427" s="17">
        <f>VLOOKUP(A5427,'[2]2023'!$A$9:$I$7853,9,0)</f>
        <v>227700</v>
      </c>
      <c r="M5427" s="18">
        <f>VLOOKUP(A5427,[3]data1683177749303!$A$2:$J$6448,10,0)</f>
        <v>173256.63</v>
      </c>
    </row>
    <row r="5428" spans="1:13" ht="15.75" outlineLevel="1">
      <c r="A5428" s="10">
        <v>1815820751</v>
      </c>
      <c r="B5428" s="11">
        <v>751</v>
      </c>
      <c r="C5428" s="19">
        <v>815820</v>
      </c>
      <c r="D5428" s="13">
        <v>1</v>
      </c>
      <c r="E5428" s="136" t="s">
        <v>3154</v>
      </c>
      <c r="F5428" s="15" t="s">
        <v>68</v>
      </c>
      <c r="G5428" s="137" t="s">
        <v>3154</v>
      </c>
      <c r="H5428" s="13" t="s">
        <v>31</v>
      </c>
      <c r="I5428" s="126" t="s">
        <v>3154</v>
      </c>
      <c r="J5428" s="126" t="s">
        <v>3154</v>
      </c>
      <c r="K5428" s="17">
        <f>VLOOKUP(A5428,[4]גיליון1!$A$1574:$P$7681,10,0)</f>
        <v>0</v>
      </c>
      <c r="L5428" s="17">
        <f>VLOOKUP(A5428,'[2]2023'!$A$9:$I$7853,9,0)</f>
        <v>0</v>
      </c>
      <c r="M5428" s="18">
        <f>VLOOKUP(A5428,[3]data1683177749303!$A$2:$J$6448,10,0)</f>
        <v>0</v>
      </c>
    </row>
    <row r="5429" spans="1:13" ht="15.75" outlineLevel="1">
      <c r="A5429" s="10">
        <v>1815820752</v>
      </c>
      <c r="B5429" s="11">
        <v>752</v>
      </c>
      <c r="C5429" s="19">
        <v>815820</v>
      </c>
      <c r="D5429" s="13">
        <v>1</v>
      </c>
      <c r="E5429" s="136" t="s">
        <v>3154</v>
      </c>
      <c r="F5429" s="15" t="s">
        <v>69</v>
      </c>
      <c r="G5429" s="137" t="s">
        <v>3154</v>
      </c>
      <c r="H5429" s="13" t="s">
        <v>31</v>
      </c>
      <c r="I5429" s="16">
        <f>K5429/L5429-1</f>
        <v>2.7059530968129852E-3</v>
      </c>
      <c r="J5429" s="126" t="s">
        <v>3154</v>
      </c>
      <c r="K5429" s="17">
        <f>VLOOKUP(A5429,[4]גיליון1!$A$1574:$P$7681,10,0)</f>
        <v>333500</v>
      </c>
      <c r="L5429" s="17">
        <f>VLOOKUP(A5429,'[2]2023'!$A$9:$I$7853,9,0)</f>
        <v>332600</v>
      </c>
      <c r="M5429" s="18">
        <f>VLOOKUP(A5429,[3]data1683177749303!$A$2:$J$6448,10,0)</f>
        <v>201118.01</v>
      </c>
    </row>
    <row r="5430" spans="1:13" ht="15.75" outlineLevel="1">
      <c r="A5430" s="10">
        <v>1815820780</v>
      </c>
      <c r="B5430" s="11">
        <v>780</v>
      </c>
      <c r="C5430" s="19">
        <v>815820</v>
      </c>
      <c r="D5430" s="13">
        <v>1</v>
      </c>
      <c r="E5430" s="136" t="s">
        <v>3154</v>
      </c>
      <c r="F5430" s="15" t="s">
        <v>2260</v>
      </c>
      <c r="G5430" s="137" t="s">
        <v>3154</v>
      </c>
      <c r="H5430" s="13" t="s">
        <v>31</v>
      </c>
      <c r="I5430" s="16">
        <f>K5430/L5430-1</f>
        <v>1.2195121951219523E-2</v>
      </c>
      <c r="J5430" s="126" t="s">
        <v>3154</v>
      </c>
      <c r="K5430" s="17">
        <f>VLOOKUP(A5430,[4]גיליון1!$A$1574:$P$7681,10,0)</f>
        <v>8300</v>
      </c>
      <c r="L5430" s="17">
        <f>VLOOKUP(A5430,'[2]2023'!$A$9:$I$7853,9,0)</f>
        <v>8200</v>
      </c>
      <c r="M5430" s="18">
        <f>VLOOKUP(A5430,[3]data1683177749303!$A$2:$J$6448,10,0)</f>
        <v>7659</v>
      </c>
    </row>
    <row r="5431" spans="1:13" ht="15.75" outlineLevel="1">
      <c r="A5431" s="10">
        <v>1815820794</v>
      </c>
      <c r="B5431" s="11">
        <v>794</v>
      </c>
      <c r="C5431" s="19">
        <v>815820</v>
      </c>
      <c r="D5431" s="13">
        <v>1</v>
      </c>
      <c r="E5431" s="136" t="s">
        <v>3154</v>
      </c>
      <c r="F5431" s="15" t="s">
        <v>73</v>
      </c>
      <c r="G5431" s="137" t="s">
        <v>3154</v>
      </c>
      <c r="H5431" s="13" t="s">
        <v>31</v>
      </c>
      <c r="I5431" s="126" t="s">
        <v>3154</v>
      </c>
      <c r="J5431" s="126" t="s">
        <v>3154</v>
      </c>
      <c r="K5431" s="17">
        <f>VLOOKUP(A5431,[4]גיליון1!$A$1574:$P$7681,10,0)</f>
        <v>0</v>
      </c>
      <c r="L5431" s="17">
        <f>VLOOKUP(A5431,'[2]2023'!$A$9:$I$7853,9,0)</f>
        <v>0</v>
      </c>
      <c r="M5431" s="18">
        <f>VLOOKUP(A5431,[3]data1683177749303!$A$2:$J$6448,10,0)</f>
        <v>0</v>
      </c>
    </row>
    <row r="5432" spans="1:13" ht="15.75" outlineLevel="1">
      <c r="A5432" s="10">
        <v>1815820800</v>
      </c>
      <c r="B5432" s="11">
        <v>800</v>
      </c>
      <c r="C5432" s="19">
        <v>815820</v>
      </c>
      <c r="D5432" s="13">
        <v>1</v>
      </c>
      <c r="E5432" s="136" t="s">
        <v>3154</v>
      </c>
      <c r="F5432" s="15" t="s">
        <v>1411</v>
      </c>
      <c r="G5432" s="137" t="s">
        <v>3154</v>
      </c>
      <c r="H5432" s="13" t="s">
        <v>11</v>
      </c>
      <c r="I5432" s="126" t="s">
        <v>3154</v>
      </c>
      <c r="J5432" s="126" t="s">
        <v>3154</v>
      </c>
      <c r="K5432" s="17">
        <f>VLOOKUP(A5432,[4]גיליון1!$A$1574:$P$7681,10,0)</f>
        <v>0</v>
      </c>
      <c r="L5432" s="17">
        <f>VLOOKUP(A5432,'[2]2023'!$A$9:$I$7853,9,0)</f>
        <v>0</v>
      </c>
      <c r="M5432" s="140" t="s">
        <v>3154</v>
      </c>
    </row>
    <row r="5433" spans="1:13" ht="15.75" outlineLevel="1">
      <c r="A5433" s="10">
        <v>1815820810</v>
      </c>
      <c r="B5433" s="11">
        <v>810</v>
      </c>
      <c r="C5433" s="19">
        <v>815820</v>
      </c>
      <c r="D5433" s="13">
        <v>1</v>
      </c>
      <c r="E5433" s="136" t="s">
        <v>3154</v>
      </c>
      <c r="F5433" s="15" t="s">
        <v>2261</v>
      </c>
      <c r="G5433" s="137" t="s">
        <v>3154</v>
      </c>
      <c r="H5433" s="13" t="s">
        <v>34</v>
      </c>
      <c r="I5433" s="16">
        <f>K5433/L5433-1</f>
        <v>1.0166666666666666</v>
      </c>
      <c r="J5433" s="126" t="s">
        <v>3154</v>
      </c>
      <c r="K5433" s="17">
        <f>VLOOKUP(A5433,[4]גיליון1!$A$1574:$P$7681,10,0)</f>
        <v>60500</v>
      </c>
      <c r="L5433" s="17">
        <f>VLOOKUP(A5433,'[2]2023'!$A$9:$I$7853,9,0)</f>
        <v>30000</v>
      </c>
      <c r="M5433" s="18">
        <f>VLOOKUP(A5433,[3]data1683177749303!$A$2:$J$6448,10,0)</f>
        <v>30000</v>
      </c>
    </row>
    <row r="5434" spans="1:13" ht="15.75" outlineLevel="1">
      <c r="A5434" s="10">
        <v>1815820812</v>
      </c>
      <c r="B5434" s="11">
        <v>812</v>
      </c>
      <c r="C5434" s="19">
        <v>815820</v>
      </c>
      <c r="D5434" s="13">
        <v>1</v>
      </c>
      <c r="E5434" s="136" t="s">
        <v>3154</v>
      </c>
      <c r="F5434" s="15" t="s">
        <v>444</v>
      </c>
      <c r="G5434" s="137" t="s">
        <v>3154</v>
      </c>
      <c r="H5434" s="13" t="s">
        <v>34</v>
      </c>
      <c r="I5434" s="126" t="s">
        <v>3154</v>
      </c>
      <c r="J5434" s="126" t="s">
        <v>3154</v>
      </c>
      <c r="K5434" s="17">
        <f>VLOOKUP(A5434,[4]גיליון1!$A$1574:$P$7681,10,0)</f>
        <v>9000</v>
      </c>
      <c r="L5434" s="17">
        <f>VLOOKUP(A5434,'[2]2023'!$A$9:$I$7853,9,0)</f>
        <v>0</v>
      </c>
      <c r="M5434" s="18">
        <f>VLOOKUP(A5434,[3]data1683177749303!$A$2:$J$6448,10,0)</f>
        <v>8600</v>
      </c>
    </row>
    <row r="5435" spans="1:13" ht="15.75" outlineLevel="1">
      <c r="A5435" s="10">
        <v>1815820838</v>
      </c>
      <c r="B5435" s="11">
        <v>838</v>
      </c>
      <c r="C5435" s="19">
        <v>815820</v>
      </c>
      <c r="D5435" s="13">
        <v>1</v>
      </c>
      <c r="E5435" s="136" t="s">
        <v>3154</v>
      </c>
      <c r="F5435" s="60" t="s">
        <v>611</v>
      </c>
      <c r="G5435" s="176" t="s">
        <v>3154</v>
      </c>
      <c r="H5435" s="13" t="s">
        <v>34</v>
      </c>
      <c r="I5435" s="126" t="s">
        <v>3154</v>
      </c>
      <c r="J5435" s="126" t="s">
        <v>3154</v>
      </c>
      <c r="K5435" s="17">
        <f>VLOOKUP(A5435,[4]גיליון1!$A$1574:$P$7681,10,0)</f>
        <v>0</v>
      </c>
      <c r="L5435" s="17">
        <f>VLOOKUP(A5435,'[2]2023'!$A$9:$I$7853,9,0)</f>
        <v>0</v>
      </c>
      <c r="M5435" s="140" t="s">
        <v>3154</v>
      </c>
    </row>
    <row r="5436" spans="1:13" ht="15.75" outlineLevel="1">
      <c r="A5436" s="10">
        <v>1815820911</v>
      </c>
      <c r="B5436" s="11">
        <v>911</v>
      </c>
      <c r="C5436" s="19">
        <v>815820</v>
      </c>
      <c r="D5436" s="13">
        <v>1</v>
      </c>
      <c r="E5436" s="136" t="s">
        <v>3154</v>
      </c>
      <c r="F5436" s="15" t="s">
        <v>2118</v>
      </c>
      <c r="G5436" s="137" t="s">
        <v>3154</v>
      </c>
      <c r="H5436" s="13" t="s">
        <v>31</v>
      </c>
      <c r="I5436" s="126" t="s">
        <v>3154</v>
      </c>
      <c r="J5436" s="126" t="s">
        <v>3154</v>
      </c>
      <c r="K5436" s="17">
        <f>VLOOKUP(A5436,[4]גיליון1!$A$1574:$P$7681,10,0)</f>
        <v>0</v>
      </c>
      <c r="L5436" s="17">
        <f>VLOOKUP(A5436,'[2]2023'!$A$9:$I$7853,9,0)</f>
        <v>0</v>
      </c>
      <c r="M5436" s="140" t="s">
        <v>3154</v>
      </c>
    </row>
    <row r="5437" spans="1:13" ht="15.75" outlineLevel="1">
      <c r="A5437" s="10">
        <v>1815820924</v>
      </c>
      <c r="B5437" s="11">
        <v>924</v>
      </c>
      <c r="C5437" s="19">
        <v>815820</v>
      </c>
      <c r="D5437" s="13">
        <v>1</v>
      </c>
      <c r="E5437" s="136" t="s">
        <v>3154</v>
      </c>
      <c r="F5437" s="39" t="s">
        <v>2119</v>
      </c>
      <c r="G5437" s="154" t="s">
        <v>3154</v>
      </c>
      <c r="H5437" s="13" t="s">
        <v>31</v>
      </c>
      <c r="I5437" s="126" t="s">
        <v>3154</v>
      </c>
      <c r="J5437" s="126" t="s">
        <v>3154</v>
      </c>
      <c r="K5437" s="17">
        <f>VLOOKUP(A5437,[4]גיליון1!$A$1574:$P$7681,10,0)</f>
        <v>0</v>
      </c>
      <c r="L5437" s="17">
        <f>VLOOKUP(A5437,'[2]2023'!$A$9:$I$7853,9,0)</f>
        <v>0</v>
      </c>
      <c r="M5437" s="18">
        <f>VLOOKUP(A5437,[3]data1683177749303!$A$2:$J$6448,10,0)</f>
        <v>0</v>
      </c>
    </row>
    <row r="5438" spans="1:13" ht="15.75" outlineLevel="1">
      <c r="A5438" s="10">
        <v>1815820953</v>
      </c>
      <c r="B5438" s="11">
        <v>953</v>
      </c>
      <c r="C5438" s="19">
        <v>815820</v>
      </c>
      <c r="D5438" s="13">
        <v>1</v>
      </c>
      <c r="E5438" s="136" t="s">
        <v>3154</v>
      </c>
      <c r="F5438" s="15" t="s">
        <v>411</v>
      </c>
      <c r="G5438" s="137" t="s">
        <v>3154</v>
      </c>
      <c r="H5438" s="13" t="s">
        <v>31</v>
      </c>
      <c r="I5438" s="126" t="s">
        <v>3154</v>
      </c>
      <c r="J5438" s="126" t="s">
        <v>3154</v>
      </c>
      <c r="K5438" s="17">
        <f>VLOOKUP(A5438,[4]גיליון1!$A$1574:$P$7681,10,0)</f>
        <v>372000</v>
      </c>
      <c r="L5438" s="17">
        <f>VLOOKUP(A5438,'[2]2023'!$A$9:$I$7853,9,0)</f>
        <v>300000</v>
      </c>
      <c r="M5438" s="18">
        <f>VLOOKUP(A5438,[3]data1683177749303!$A$2:$J$6448,10,0)</f>
        <v>65988.240000000005</v>
      </c>
    </row>
    <row r="5439" spans="1:13" ht="16.5" thickBot="1">
      <c r="A5439" s="10">
        <v>1815820989</v>
      </c>
      <c r="B5439" s="11">
        <v>989</v>
      </c>
      <c r="C5439" s="19">
        <v>815820</v>
      </c>
      <c r="D5439" s="13">
        <v>1</v>
      </c>
      <c r="E5439" s="136" t="s">
        <v>3154</v>
      </c>
      <c r="F5439" s="15" t="s">
        <v>2074</v>
      </c>
      <c r="G5439" s="137" t="s">
        <v>3154</v>
      </c>
      <c r="H5439" s="13" t="s">
        <v>31</v>
      </c>
      <c r="I5439" s="16">
        <f>K5439/L5439-1</f>
        <v>5.7303370786516927E-2</v>
      </c>
      <c r="J5439" s="126" t="s">
        <v>3154</v>
      </c>
      <c r="K5439" s="17">
        <f>VLOOKUP(A5439,[4]גיליון1!$A$1574:$P$7681,10,0)</f>
        <v>470500</v>
      </c>
      <c r="L5439" s="17">
        <f>VLOOKUP(A5439,'[2]2023'!$A$9:$I$7853,9,0)</f>
        <v>445000</v>
      </c>
      <c r="M5439" s="18">
        <f>VLOOKUP(A5439,[3]data1683177749303!$A$2:$J$6448,10,0)</f>
        <v>406847.66</v>
      </c>
    </row>
    <row r="5440" spans="1:13" ht="16.5" outlineLevel="1" thickBot="1">
      <c r="A5440" s="125" t="s">
        <v>3154</v>
      </c>
      <c r="B5440" s="25" t="s">
        <v>2335</v>
      </c>
      <c r="C5440" s="146" t="s">
        <v>3154</v>
      </c>
      <c r="D5440" s="146" t="s">
        <v>3154</v>
      </c>
      <c r="E5440" s="147" t="s">
        <v>3154</v>
      </c>
      <c r="F5440" s="28" t="s">
        <v>660</v>
      </c>
      <c r="G5440" s="153" t="s">
        <v>3154</v>
      </c>
      <c r="H5440" s="146" t="s">
        <v>3154</v>
      </c>
      <c r="I5440" s="29">
        <f>K5440/L5440-1</f>
        <v>5.788603408801829E-2</v>
      </c>
      <c r="J5440" s="127" t="s">
        <v>3154</v>
      </c>
      <c r="K5440" s="37">
        <f t="shared" ref="K5440:M5440" si="257">SUBTOTAL(9,K5399:K5439)</f>
        <v>8317100</v>
      </c>
      <c r="L5440" s="37">
        <f t="shared" si="257"/>
        <v>7862000</v>
      </c>
      <c r="M5440" s="38">
        <f t="shared" si="257"/>
        <v>7172404.3099999996</v>
      </c>
    </row>
    <row r="5441" spans="1:13" ht="15.75" outlineLevel="1">
      <c r="A5441" s="10">
        <v>18158300</v>
      </c>
      <c r="B5441" s="11">
        <v>0</v>
      </c>
      <c r="C5441" s="19">
        <v>815830</v>
      </c>
      <c r="D5441" s="13">
        <v>1</v>
      </c>
      <c r="E5441" s="136" t="s">
        <v>3154</v>
      </c>
      <c r="F5441" s="15" t="s">
        <v>663</v>
      </c>
      <c r="G5441" s="137" t="s">
        <v>3154</v>
      </c>
      <c r="H5441" s="13" t="s">
        <v>11</v>
      </c>
      <c r="I5441" s="126" t="s">
        <v>3154</v>
      </c>
      <c r="J5441" s="142" t="s">
        <v>3154</v>
      </c>
      <c r="K5441" s="17">
        <f>VLOOKUP(A5441,[4]גיליון1!$A$1574:$P$7681,10,0)</f>
        <v>0</v>
      </c>
      <c r="L5441" s="139" t="s">
        <v>3154</v>
      </c>
      <c r="M5441" s="140" t="s">
        <v>3154</v>
      </c>
    </row>
    <row r="5442" spans="1:13" ht="15.75" outlineLevel="1">
      <c r="A5442" s="10">
        <v>1815830100</v>
      </c>
      <c r="B5442" s="11">
        <v>100</v>
      </c>
      <c r="C5442" s="19">
        <v>815830</v>
      </c>
      <c r="D5442" s="13">
        <v>1</v>
      </c>
      <c r="E5442" s="136" t="s">
        <v>3154</v>
      </c>
      <c r="F5442" s="15" t="s">
        <v>18</v>
      </c>
      <c r="G5442" s="137" t="s">
        <v>3154</v>
      </c>
      <c r="H5442" s="13" t="s">
        <v>11</v>
      </c>
      <c r="I5442" s="126" t="s">
        <v>3154</v>
      </c>
      <c r="J5442" s="142" t="s">
        <v>3154</v>
      </c>
      <c r="K5442" s="17">
        <f>VLOOKUP(A5442,[4]גיליון1!$A$1574:$P$7681,10,0)</f>
        <v>0</v>
      </c>
      <c r="L5442" s="17">
        <f>VLOOKUP(A5442,'[2]2023'!$A$9:$I$7853,9,0)</f>
        <v>0</v>
      </c>
      <c r="M5442" s="140" t="s">
        <v>3154</v>
      </c>
    </row>
    <row r="5443" spans="1:13" ht="15.75" outlineLevel="1">
      <c r="A5443" s="10">
        <v>1815830118</v>
      </c>
      <c r="B5443" s="11">
        <v>118</v>
      </c>
      <c r="C5443" s="19">
        <v>815830</v>
      </c>
      <c r="D5443" s="13">
        <v>1</v>
      </c>
      <c r="E5443" s="136" t="s">
        <v>3154</v>
      </c>
      <c r="F5443" s="15" t="s">
        <v>2249</v>
      </c>
      <c r="G5443" s="137" t="s">
        <v>3154</v>
      </c>
      <c r="H5443" s="13" t="s">
        <v>20</v>
      </c>
      <c r="I5443" s="126" t="s">
        <v>3154</v>
      </c>
      <c r="J5443" s="126" t="s">
        <v>3154</v>
      </c>
      <c r="K5443" s="17">
        <f>VLOOKUP(A5443,[4]גיליון1!$A$1574:$P$7681,10,0)</f>
        <v>0</v>
      </c>
      <c r="L5443" s="17">
        <f>VLOOKUP(A5443,'[2]2023'!$A$9:$I$7853,9,0)</f>
        <v>0</v>
      </c>
      <c r="M5443" s="18">
        <f>VLOOKUP(A5443,[3]data1683177749303!$A$2:$J$6448,10,0)</f>
        <v>0</v>
      </c>
    </row>
    <row r="5444" spans="1:13" ht="16.5" customHeight="1" outlineLevel="1">
      <c r="A5444" s="10">
        <v>1815830119</v>
      </c>
      <c r="B5444" s="11">
        <v>119</v>
      </c>
      <c r="C5444" s="19">
        <v>815830</v>
      </c>
      <c r="D5444" s="13">
        <v>1</v>
      </c>
      <c r="E5444" s="136" t="s">
        <v>3154</v>
      </c>
      <c r="F5444" s="15" t="s">
        <v>21</v>
      </c>
      <c r="G5444" s="137" t="s">
        <v>3154</v>
      </c>
      <c r="H5444" s="13" t="s">
        <v>20</v>
      </c>
      <c r="I5444" s="126" t="s">
        <v>3154</v>
      </c>
      <c r="J5444" s="126" t="s">
        <v>3154</v>
      </c>
      <c r="K5444" s="17">
        <f>VLOOKUP(A5444,[4]גיליון1!$A$1574:$P$7681,10,0)</f>
        <v>107600</v>
      </c>
      <c r="L5444" s="17">
        <f>VLOOKUP(A5444,'[2]2023'!$A$9:$I$7853,9,0)</f>
        <v>102000</v>
      </c>
      <c r="M5444" s="18">
        <f>VLOOKUP(A5444,[3]data1683177749303!$A$2:$J$6448,10,0)</f>
        <v>33389.9</v>
      </c>
    </row>
    <row r="5445" spans="1:13" ht="15" customHeight="1" outlineLevel="1">
      <c r="A5445" s="10">
        <v>1815830122</v>
      </c>
      <c r="B5445" s="11">
        <v>122</v>
      </c>
      <c r="C5445" s="19">
        <v>815830</v>
      </c>
      <c r="D5445" s="13">
        <v>1</v>
      </c>
      <c r="E5445" s="136" t="s">
        <v>3154</v>
      </c>
      <c r="F5445" s="15" t="s">
        <v>22</v>
      </c>
      <c r="G5445" s="137" t="s">
        <v>3154</v>
      </c>
      <c r="H5445" s="13" t="s">
        <v>20</v>
      </c>
      <c r="I5445" s="126" t="s">
        <v>3154</v>
      </c>
      <c r="J5445" s="126" t="s">
        <v>3154</v>
      </c>
      <c r="K5445" s="17">
        <f>VLOOKUP(A5445,[4]גיליון1!$A$1574:$P$7681,10,0)</f>
        <v>0</v>
      </c>
      <c r="L5445" s="17">
        <f>VLOOKUP(A5445,'[2]2023'!$A$9:$I$7853,9,0)</f>
        <v>0</v>
      </c>
      <c r="M5445" s="18">
        <f>VLOOKUP(A5445,[3]data1683177749303!$A$2:$J$6448,10,0)</f>
        <v>0</v>
      </c>
    </row>
    <row r="5446" spans="1:13" ht="15.75" outlineLevel="1">
      <c r="A5446" s="10">
        <v>1815830126</v>
      </c>
      <c r="B5446" s="11">
        <v>126</v>
      </c>
      <c r="C5446" s="19">
        <v>815830</v>
      </c>
      <c r="D5446" s="13">
        <v>1</v>
      </c>
      <c r="E5446" s="136" t="s">
        <v>3154</v>
      </c>
      <c r="F5446" s="15" t="s">
        <v>23</v>
      </c>
      <c r="G5446" s="137" t="s">
        <v>3154</v>
      </c>
      <c r="H5446" s="13" t="s">
        <v>20</v>
      </c>
      <c r="I5446" s="126" t="s">
        <v>3154</v>
      </c>
      <c r="J5446" s="126" t="s">
        <v>3154</v>
      </c>
      <c r="K5446" s="17">
        <f>VLOOKUP(A5446,[4]גיליון1!$A$1574:$P$7681,10,0)</f>
        <v>0</v>
      </c>
      <c r="L5446" s="17">
        <f>VLOOKUP(A5446,'[2]2023'!$A$9:$I$7853,9,0)</f>
        <v>0</v>
      </c>
      <c r="M5446" s="18">
        <f>VLOOKUP(A5446,[3]data1683177749303!$A$2:$J$6448,10,0)</f>
        <v>0</v>
      </c>
    </row>
    <row r="5447" spans="1:13" ht="15.75" outlineLevel="1">
      <c r="A5447" s="10">
        <v>1815830140</v>
      </c>
      <c r="B5447" s="11">
        <v>140</v>
      </c>
      <c r="C5447" s="19">
        <v>815830</v>
      </c>
      <c r="D5447" s="13">
        <v>1</v>
      </c>
      <c r="E5447" s="136" t="s">
        <v>3154</v>
      </c>
      <c r="F5447" s="15" t="s">
        <v>25</v>
      </c>
      <c r="G5447" s="137" t="s">
        <v>3154</v>
      </c>
      <c r="H5447" s="13" t="s">
        <v>20</v>
      </c>
      <c r="I5447" s="126" t="s">
        <v>3154</v>
      </c>
      <c r="J5447" s="126" t="s">
        <v>3154</v>
      </c>
      <c r="K5447" s="17">
        <f>VLOOKUP(A5447,[4]גיליון1!$A$1574:$P$7681,10,0)</f>
        <v>0</v>
      </c>
      <c r="L5447" s="17">
        <f>VLOOKUP(A5447,'[2]2023'!$A$9:$I$7853,9,0)</f>
        <v>0</v>
      </c>
      <c r="M5447" s="18">
        <f>VLOOKUP(A5447,[3]data1683177749303!$A$2:$J$6448,10,0)</f>
        <v>0</v>
      </c>
    </row>
    <row r="5448" spans="1:13" ht="15.75" outlineLevel="1">
      <c r="A5448" s="10">
        <v>1815830210</v>
      </c>
      <c r="B5448" s="11">
        <v>210</v>
      </c>
      <c r="C5448" s="19">
        <v>815830</v>
      </c>
      <c r="D5448" s="13">
        <v>1</v>
      </c>
      <c r="E5448" s="136" t="s">
        <v>3154</v>
      </c>
      <c r="F5448" s="15" t="s">
        <v>1287</v>
      </c>
      <c r="G5448" s="137" t="s">
        <v>3154</v>
      </c>
      <c r="H5448" s="13" t="s">
        <v>20</v>
      </c>
      <c r="I5448" s="126" t="s">
        <v>3154</v>
      </c>
      <c r="J5448" s="126" t="s">
        <v>3154</v>
      </c>
      <c r="K5448" s="17">
        <f>VLOOKUP(A5448,[4]גיליון1!$A$1574:$P$7681,10,0)</f>
        <v>0</v>
      </c>
      <c r="L5448" s="17">
        <f>VLOOKUP(A5448,'[2]2023'!$A$9:$I$7853,9,0)</f>
        <v>0</v>
      </c>
      <c r="M5448" s="18">
        <f>VLOOKUP(A5448,[3]data1683177749303!$A$2:$J$6448,10,0)</f>
        <v>0</v>
      </c>
    </row>
    <row r="5449" spans="1:13" ht="15.75" outlineLevel="1">
      <c r="A5449" s="10">
        <v>1815830215</v>
      </c>
      <c r="B5449" s="11">
        <v>215</v>
      </c>
      <c r="C5449" s="19">
        <v>815830</v>
      </c>
      <c r="D5449" s="13">
        <v>1</v>
      </c>
      <c r="E5449" s="136" t="s">
        <v>3154</v>
      </c>
      <c r="F5449" s="15" t="s">
        <v>2251</v>
      </c>
      <c r="G5449" s="137" t="s">
        <v>3154</v>
      </c>
      <c r="H5449" s="13" t="s">
        <v>20</v>
      </c>
      <c r="I5449" s="126" t="s">
        <v>3154</v>
      </c>
      <c r="J5449" s="126" t="s">
        <v>3154</v>
      </c>
      <c r="K5449" s="17">
        <f>VLOOKUP(A5449,[4]גיליון1!$A$1574:$P$7681,10,0)</f>
        <v>0</v>
      </c>
      <c r="L5449" s="17">
        <f>VLOOKUP(A5449,'[2]2023'!$A$9:$I$7853,9,0)</f>
        <v>0</v>
      </c>
      <c r="M5449" s="18">
        <f>VLOOKUP(A5449,[3]data1683177749303!$A$2:$J$6448,10,0)</f>
        <v>0</v>
      </c>
    </row>
    <row r="5450" spans="1:13" ht="15.75" outlineLevel="1">
      <c r="A5450" s="10">
        <v>1815830263</v>
      </c>
      <c r="B5450" s="11">
        <v>263</v>
      </c>
      <c r="C5450" s="19">
        <v>815830</v>
      </c>
      <c r="D5450" s="13">
        <v>1</v>
      </c>
      <c r="E5450" s="136" t="s">
        <v>3154</v>
      </c>
      <c r="F5450" s="15" t="s">
        <v>2336</v>
      </c>
      <c r="G5450" s="137" t="s">
        <v>3154</v>
      </c>
      <c r="H5450" s="13" t="s">
        <v>20</v>
      </c>
      <c r="I5450" s="126" t="s">
        <v>3154</v>
      </c>
      <c r="J5450" s="126" t="s">
        <v>3154</v>
      </c>
      <c r="K5450" s="17">
        <f>VLOOKUP(A5450,[4]גיליון1!$A$1574:$P$7681,10,0)</f>
        <v>0</v>
      </c>
      <c r="L5450" s="17">
        <f>VLOOKUP(A5450,'[2]2023'!$A$9:$I$7853,9,0)</f>
        <v>0</v>
      </c>
      <c r="M5450" s="18">
        <f>VLOOKUP(A5450,[3]data1683177749303!$A$2:$J$6448,10,0)</f>
        <v>0</v>
      </c>
    </row>
    <row r="5451" spans="1:13" ht="15.75" outlineLevel="1">
      <c r="A5451" s="10">
        <v>1815830420</v>
      </c>
      <c r="B5451" s="11">
        <v>420</v>
      </c>
      <c r="C5451" s="19">
        <v>815830</v>
      </c>
      <c r="D5451" s="13">
        <v>1</v>
      </c>
      <c r="E5451" s="136" t="s">
        <v>3154</v>
      </c>
      <c r="F5451" s="15" t="s">
        <v>33</v>
      </c>
      <c r="G5451" s="137" t="s">
        <v>3154</v>
      </c>
      <c r="H5451" s="13" t="s">
        <v>31</v>
      </c>
      <c r="I5451" s="126" t="s">
        <v>3154</v>
      </c>
      <c r="J5451" s="126" t="s">
        <v>3154</v>
      </c>
      <c r="K5451" s="17">
        <f>VLOOKUP(A5451,[4]גיליון1!$A$1574:$P$7681,10,0)</f>
        <v>1000</v>
      </c>
      <c r="L5451" s="17">
        <f>VLOOKUP(A5451,'[2]2023'!$A$9:$I$7853,9,0)</f>
        <v>1000</v>
      </c>
      <c r="M5451" s="18">
        <f>VLOOKUP(A5451,[3]data1683177749303!$A$2:$J$6448,10,0)</f>
        <v>0</v>
      </c>
    </row>
    <row r="5452" spans="1:13" ht="15.75" outlineLevel="1">
      <c r="A5452" s="10">
        <v>1815830431</v>
      </c>
      <c r="B5452" s="11">
        <v>431</v>
      </c>
      <c r="C5452" s="19">
        <v>815830</v>
      </c>
      <c r="D5452" s="13">
        <v>1</v>
      </c>
      <c r="E5452" s="136" t="s">
        <v>3154</v>
      </c>
      <c r="F5452" s="15" t="s">
        <v>36</v>
      </c>
      <c r="G5452" s="137" t="s">
        <v>3154</v>
      </c>
      <c r="H5452" s="13" t="s">
        <v>31</v>
      </c>
      <c r="I5452" s="126" t="s">
        <v>3154</v>
      </c>
      <c r="J5452" s="126" t="s">
        <v>3154</v>
      </c>
      <c r="K5452" s="17">
        <f>VLOOKUP(A5452,[4]גיליון1!$A$1574:$P$7681,10,0)</f>
        <v>30300</v>
      </c>
      <c r="L5452" s="17">
        <f>VLOOKUP(A5452,'[2]2023'!$A$9:$I$7853,9,0)</f>
        <v>13800</v>
      </c>
      <c r="M5452" s="18">
        <f>VLOOKUP(A5452,[3]data1683177749303!$A$2:$J$6448,10,0)</f>
        <v>5721</v>
      </c>
    </row>
    <row r="5453" spans="1:13" ht="15.75" outlineLevel="1">
      <c r="A5453" s="10">
        <v>1815830432</v>
      </c>
      <c r="B5453" s="11">
        <v>432</v>
      </c>
      <c r="C5453" s="19">
        <v>815830</v>
      </c>
      <c r="D5453" s="13">
        <v>1</v>
      </c>
      <c r="E5453" s="136" t="s">
        <v>3154</v>
      </c>
      <c r="F5453" s="15" t="s">
        <v>37</v>
      </c>
      <c r="G5453" s="137" t="s">
        <v>3154</v>
      </c>
      <c r="H5453" s="13" t="s">
        <v>31</v>
      </c>
      <c r="I5453" s="126" t="s">
        <v>3154</v>
      </c>
      <c r="J5453" s="126" t="s">
        <v>3154</v>
      </c>
      <c r="K5453" s="17">
        <f>VLOOKUP(A5453,[4]גיליון1!$A$1574:$P$7681,10,0)</f>
        <v>13400</v>
      </c>
      <c r="L5453" s="17">
        <f>VLOOKUP(A5453,'[2]2023'!$A$9:$I$7853,9,0)</f>
        <v>6100</v>
      </c>
      <c r="M5453" s="18">
        <f>VLOOKUP(A5453,[3]data1683177749303!$A$2:$J$6448,10,0)</f>
        <v>2534</v>
      </c>
    </row>
    <row r="5454" spans="1:13" ht="15.75" outlineLevel="1">
      <c r="A5454" s="10">
        <v>1815830437</v>
      </c>
      <c r="B5454" s="11">
        <v>437</v>
      </c>
      <c r="C5454" s="19">
        <v>815830</v>
      </c>
      <c r="D5454" s="13">
        <v>1</v>
      </c>
      <c r="E5454" s="136" t="s">
        <v>3154</v>
      </c>
      <c r="F5454" s="15" t="s">
        <v>42</v>
      </c>
      <c r="G5454" s="137" t="s">
        <v>3154</v>
      </c>
      <c r="H5454" s="13" t="s">
        <v>31</v>
      </c>
      <c r="I5454" s="126" t="s">
        <v>3154</v>
      </c>
      <c r="J5454" s="126" t="s">
        <v>3154</v>
      </c>
      <c r="K5454" s="17">
        <f>VLOOKUP(A5454,[4]גיליון1!$A$1574:$P$7681,10,0)</f>
        <v>0</v>
      </c>
      <c r="L5454" s="17">
        <f>VLOOKUP(A5454,'[2]2023'!$A$9:$I$7853,9,0)</f>
        <v>0</v>
      </c>
      <c r="M5454" s="18">
        <f>VLOOKUP(A5454,[3]data1683177749303!$A$2:$J$6448,10,0)</f>
        <v>0</v>
      </c>
    </row>
    <row r="5455" spans="1:13" ht="15.75" outlineLevel="1">
      <c r="A5455" s="10">
        <v>1815830450</v>
      </c>
      <c r="B5455" s="11">
        <v>450</v>
      </c>
      <c r="C5455" s="19">
        <v>815830</v>
      </c>
      <c r="D5455" s="13">
        <v>1</v>
      </c>
      <c r="E5455" s="136" t="s">
        <v>3154</v>
      </c>
      <c r="F5455" s="15" t="s">
        <v>1483</v>
      </c>
      <c r="G5455" s="137" t="s">
        <v>3154</v>
      </c>
      <c r="H5455" s="13" t="s">
        <v>34</v>
      </c>
      <c r="I5455" s="126" t="s">
        <v>3154</v>
      </c>
      <c r="J5455" s="126" t="s">
        <v>3154</v>
      </c>
      <c r="K5455" s="17">
        <f>VLOOKUP(A5455,[4]גיליון1!$A$1574:$P$7681,10,0)</f>
        <v>6100</v>
      </c>
      <c r="L5455" s="17">
        <f>VLOOKUP(A5455,'[2]2023'!$A$9:$I$7853,9,0)</f>
        <v>2800</v>
      </c>
      <c r="M5455" s="18">
        <f>VLOOKUP(A5455,[3]data1683177749303!$A$2:$J$6448,10,0)</f>
        <v>1145</v>
      </c>
    </row>
    <row r="5456" spans="1:13" ht="15.75" outlineLevel="1">
      <c r="A5456" s="10">
        <v>1815830511</v>
      </c>
      <c r="B5456" s="11">
        <v>511</v>
      </c>
      <c r="C5456" s="19">
        <v>815830</v>
      </c>
      <c r="D5456" s="13">
        <v>1</v>
      </c>
      <c r="E5456" s="136" t="s">
        <v>3154</v>
      </c>
      <c r="F5456" s="15" t="s">
        <v>88</v>
      </c>
      <c r="G5456" s="137" t="s">
        <v>3154</v>
      </c>
      <c r="H5456" s="13" t="s">
        <v>34</v>
      </c>
      <c r="I5456" s="126" t="s">
        <v>3154</v>
      </c>
      <c r="J5456" s="126" t="s">
        <v>3154</v>
      </c>
      <c r="K5456" s="17">
        <f>VLOOKUP(A5456,[4]גיליון1!$A$1574:$P$7681,10,0)</f>
        <v>1000</v>
      </c>
      <c r="L5456" s="17">
        <f>VLOOKUP(A5456,'[2]2023'!$A$9:$I$7853,9,0)</f>
        <v>1000</v>
      </c>
      <c r="M5456" s="18">
        <f>VLOOKUP(A5456,[3]data1683177749303!$A$2:$J$6448,10,0)</f>
        <v>816.64</v>
      </c>
    </row>
    <row r="5457" spans="1:13" ht="15.75" outlineLevel="1">
      <c r="A5457" s="10">
        <v>1815830742</v>
      </c>
      <c r="B5457" s="11">
        <v>742</v>
      </c>
      <c r="C5457" s="19">
        <v>815830</v>
      </c>
      <c r="D5457" s="13">
        <v>1</v>
      </c>
      <c r="E5457" s="136" t="s">
        <v>3154</v>
      </c>
      <c r="F5457" s="15" t="s">
        <v>65</v>
      </c>
      <c r="G5457" s="137" t="s">
        <v>3154</v>
      </c>
      <c r="H5457" s="13" t="s">
        <v>34</v>
      </c>
      <c r="I5457" s="126" t="s">
        <v>3154</v>
      </c>
      <c r="J5457" s="126" t="s">
        <v>3154</v>
      </c>
      <c r="K5457" s="17">
        <f>VLOOKUP(A5457,[4]גיליון1!$A$1574:$P$7681,10,0)</f>
        <v>0</v>
      </c>
      <c r="L5457" s="17">
        <f>VLOOKUP(A5457,'[2]2023'!$A$9:$I$7853,9,0)</f>
        <v>0</v>
      </c>
      <c r="M5457" s="18">
        <f>VLOOKUP(A5457,[3]data1683177749303!$A$2:$J$6448,10,0)</f>
        <v>0</v>
      </c>
    </row>
    <row r="5458" spans="1:13" ht="15.75" outlineLevel="1">
      <c r="A5458" s="10">
        <v>1815830750</v>
      </c>
      <c r="B5458" s="11">
        <v>750</v>
      </c>
      <c r="C5458" s="19">
        <v>815830</v>
      </c>
      <c r="D5458" s="13">
        <v>1</v>
      </c>
      <c r="E5458" s="136" t="s">
        <v>3154</v>
      </c>
      <c r="F5458" s="15" t="s">
        <v>2028</v>
      </c>
      <c r="G5458" s="137" t="s">
        <v>3154</v>
      </c>
      <c r="H5458" s="13" t="s">
        <v>31</v>
      </c>
      <c r="I5458" s="126" t="s">
        <v>3154</v>
      </c>
      <c r="J5458" s="126" t="s">
        <v>3154</v>
      </c>
      <c r="K5458" s="17">
        <f>VLOOKUP(A5458,[4]גיליון1!$A$1574:$P$7681,10,0)</f>
        <v>226800</v>
      </c>
      <c r="L5458" s="17">
        <f>VLOOKUP(A5458,'[2]2023'!$A$9:$I$7853,9,0)</f>
        <v>210500</v>
      </c>
      <c r="M5458" s="18">
        <f>VLOOKUP(A5458,[3]data1683177749303!$A$2:$J$6448,10,0)</f>
        <v>31634.799999999999</v>
      </c>
    </row>
    <row r="5459" spans="1:13" ht="15.75" outlineLevel="1">
      <c r="A5459" s="10">
        <v>1815830752</v>
      </c>
      <c r="B5459" s="11">
        <v>752</v>
      </c>
      <c r="C5459" s="19">
        <v>815830</v>
      </c>
      <c r="D5459" s="13">
        <v>1</v>
      </c>
      <c r="E5459" s="136" t="s">
        <v>3154</v>
      </c>
      <c r="F5459" s="15" t="s">
        <v>69</v>
      </c>
      <c r="G5459" s="137" t="s">
        <v>3154</v>
      </c>
      <c r="H5459" s="13" t="s">
        <v>31</v>
      </c>
      <c r="I5459" s="126" t="s">
        <v>3154</v>
      </c>
      <c r="J5459" s="126" t="s">
        <v>3154</v>
      </c>
      <c r="K5459" s="17">
        <f>VLOOKUP(A5459,[4]גיליון1!$A$1574:$P$7681,10,0)</f>
        <v>333700</v>
      </c>
      <c r="L5459" s="17">
        <f>VLOOKUP(A5459,'[2]2023'!$A$9:$I$7853,9,0)</f>
        <v>208000</v>
      </c>
      <c r="M5459" s="18">
        <f>VLOOKUP(A5459,[3]data1683177749303!$A$2:$J$6448,10,0)</f>
        <v>72029.759999999995</v>
      </c>
    </row>
    <row r="5460" spans="1:13" ht="15.75" outlineLevel="1">
      <c r="A5460" s="10">
        <v>1815830759</v>
      </c>
      <c r="B5460" s="11">
        <v>759</v>
      </c>
      <c r="C5460" s="19">
        <v>815830</v>
      </c>
      <c r="D5460" s="13">
        <v>1</v>
      </c>
      <c r="E5460" s="136" t="s">
        <v>3154</v>
      </c>
      <c r="F5460" s="15" t="s">
        <v>1970</v>
      </c>
      <c r="G5460" s="137" t="s">
        <v>3154</v>
      </c>
      <c r="H5460" s="13" t="s">
        <v>31</v>
      </c>
      <c r="I5460" s="126" t="s">
        <v>3154</v>
      </c>
      <c r="J5460" s="126" t="s">
        <v>3154</v>
      </c>
      <c r="K5460" s="17">
        <f>VLOOKUP(A5460,[4]גיליון1!$A$1574:$P$7681,10,0)</f>
        <v>375300</v>
      </c>
      <c r="L5460" s="17">
        <f>VLOOKUP(A5460,'[2]2023'!$A$9:$I$7853,9,0)</f>
        <v>0</v>
      </c>
      <c r="M5460" s="18">
        <f>VLOOKUP(A5460,[3]data1683177749303!$A$2:$J$6448,10,0)</f>
        <v>85872.87</v>
      </c>
    </row>
    <row r="5461" spans="1:13" ht="15.75" outlineLevel="1">
      <c r="A5461" s="10">
        <v>1815830762</v>
      </c>
      <c r="B5461" s="11">
        <v>762</v>
      </c>
      <c r="C5461" s="19">
        <v>815830</v>
      </c>
      <c r="D5461" s="13">
        <v>1</v>
      </c>
      <c r="E5461" s="136" t="s">
        <v>3154</v>
      </c>
      <c r="F5461" s="15" t="s">
        <v>2264</v>
      </c>
      <c r="G5461" s="137" t="s">
        <v>3154</v>
      </c>
      <c r="H5461" s="13" t="s">
        <v>31</v>
      </c>
      <c r="I5461" s="126" t="s">
        <v>3154</v>
      </c>
      <c r="J5461" s="126" t="s">
        <v>3154</v>
      </c>
      <c r="K5461" s="17">
        <f>VLOOKUP(A5461,[4]גיליון1!$A$1574:$P$7681,10,0)</f>
        <v>0</v>
      </c>
      <c r="L5461" s="17">
        <f>VLOOKUP(A5461,'[2]2023'!$A$9:$I$7853,9,0)</f>
        <v>0</v>
      </c>
      <c r="M5461" s="18">
        <f>VLOOKUP(A5461,[3]data1683177749303!$A$2:$J$6448,10,0)</f>
        <v>0</v>
      </c>
    </row>
    <row r="5462" spans="1:13" ht="15.75" outlineLevel="1">
      <c r="A5462" s="10">
        <v>1815830780</v>
      </c>
      <c r="B5462" s="11">
        <v>780</v>
      </c>
      <c r="C5462" s="19">
        <v>815830</v>
      </c>
      <c r="D5462" s="13">
        <v>1</v>
      </c>
      <c r="E5462" s="136" t="s">
        <v>3154</v>
      </c>
      <c r="F5462" s="15" t="s">
        <v>2260</v>
      </c>
      <c r="G5462" s="137" t="s">
        <v>3154</v>
      </c>
      <c r="H5462" s="13" t="s">
        <v>31</v>
      </c>
      <c r="I5462" s="126" t="s">
        <v>3154</v>
      </c>
      <c r="J5462" s="126" t="s">
        <v>3154</v>
      </c>
      <c r="K5462" s="17">
        <f>VLOOKUP(A5462,[4]גיליון1!$A$1574:$P$7681,10,0)</f>
        <v>0</v>
      </c>
      <c r="L5462" s="17">
        <f>VLOOKUP(A5462,'[2]2023'!$A$9:$I$7853,9,0)</f>
        <v>0</v>
      </c>
      <c r="M5462" s="18">
        <f>VLOOKUP(A5462,[3]data1683177749303!$A$2:$J$6448,10,0)</f>
        <v>0</v>
      </c>
    </row>
    <row r="5463" spans="1:13" ht="15.75" outlineLevel="1">
      <c r="A5463" s="10">
        <v>1815830781</v>
      </c>
      <c r="B5463" s="11">
        <v>781</v>
      </c>
      <c r="C5463" s="19">
        <v>815830</v>
      </c>
      <c r="D5463" s="13">
        <v>1</v>
      </c>
      <c r="E5463" s="136" t="s">
        <v>3154</v>
      </c>
      <c r="F5463" s="15" t="s">
        <v>2313</v>
      </c>
      <c r="G5463" s="137" t="s">
        <v>3154</v>
      </c>
      <c r="H5463" s="13" t="s">
        <v>34</v>
      </c>
      <c r="I5463" s="126" t="s">
        <v>3154</v>
      </c>
      <c r="J5463" s="126" t="s">
        <v>3154</v>
      </c>
      <c r="K5463" s="17">
        <f>VLOOKUP(A5463,[4]גיליון1!$A$1574:$P$7681,10,0)</f>
        <v>0</v>
      </c>
      <c r="L5463" s="17">
        <f>VLOOKUP(A5463,'[2]2023'!$A$9:$I$7853,9,0)</f>
        <v>0</v>
      </c>
      <c r="M5463" s="18">
        <f>VLOOKUP(A5463,[3]data1683177749303!$A$2:$J$6448,10,0)</f>
        <v>0</v>
      </c>
    </row>
    <row r="5464" spans="1:13" ht="15.75" outlineLevel="1">
      <c r="A5464" s="10">
        <v>1815830810</v>
      </c>
      <c r="B5464" s="11">
        <v>810</v>
      </c>
      <c r="C5464" s="19">
        <v>815830</v>
      </c>
      <c r="D5464" s="13">
        <v>1</v>
      </c>
      <c r="E5464" s="136" t="s">
        <v>3154</v>
      </c>
      <c r="F5464" s="15" t="s">
        <v>2261</v>
      </c>
      <c r="G5464" s="137" t="s">
        <v>3154</v>
      </c>
      <c r="H5464" s="13" t="s">
        <v>31</v>
      </c>
      <c r="I5464" s="126" t="s">
        <v>3154</v>
      </c>
      <c r="J5464" s="126" t="s">
        <v>3154</v>
      </c>
      <c r="K5464" s="17">
        <f>VLOOKUP(A5464,[4]גיליון1!$A$1574:$P$7681,10,0)</f>
        <v>58200</v>
      </c>
      <c r="L5464" s="17">
        <f>VLOOKUP(A5464,'[2]2023'!$A$9:$I$7853,9,0)</f>
        <v>26500</v>
      </c>
      <c r="M5464" s="18">
        <f>VLOOKUP(A5464,[3]data1683177749303!$A$2:$J$6448,10,0)</f>
        <v>0</v>
      </c>
    </row>
    <row r="5465" spans="1:13" ht="15.75" outlineLevel="1">
      <c r="A5465" s="10">
        <v>1815830812</v>
      </c>
      <c r="B5465" s="11">
        <v>812</v>
      </c>
      <c r="C5465" s="19">
        <v>815830</v>
      </c>
      <c r="D5465" s="13">
        <v>1</v>
      </c>
      <c r="E5465" s="136" t="s">
        <v>3154</v>
      </c>
      <c r="F5465" s="15" t="s">
        <v>444</v>
      </c>
      <c r="G5465" s="137" t="s">
        <v>3154</v>
      </c>
      <c r="H5465" s="13" t="s">
        <v>34</v>
      </c>
      <c r="I5465" s="126" t="s">
        <v>3154</v>
      </c>
      <c r="J5465" s="126" t="s">
        <v>3154</v>
      </c>
      <c r="K5465" s="17">
        <f>VLOOKUP(A5465,[4]גיליון1!$A$1574:$P$7681,10,0)</f>
        <v>8600</v>
      </c>
      <c r="L5465" s="139" t="s">
        <v>3154</v>
      </c>
      <c r="M5465" s="140" t="s">
        <v>3154</v>
      </c>
    </row>
    <row r="5466" spans="1:13" ht="15.75" outlineLevel="1">
      <c r="A5466" s="10">
        <v>1815830816</v>
      </c>
      <c r="B5466" s="11">
        <v>816</v>
      </c>
      <c r="C5466" s="19">
        <v>815830</v>
      </c>
      <c r="D5466" s="13">
        <v>1</v>
      </c>
      <c r="E5466" s="136" t="s">
        <v>3154</v>
      </c>
      <c r="F5466" s="15" t="s">
        <v>650</v>
      </c>
      <c r="G5466" s="137" t="s">
        <v>3154</v>
      </c>
      <c r="H5466" s="13" t="s">
        <v>34</v>
      </c>
      <c r="I5466" s="126" t="s">
        <v>3154</v>
      </c>
      <c r="J5466" s="126" t="s">
        <v>3154</v>
      </c>
      <c r="K5466" s="17">
        <f>VLOOKUP(A5466,[4]גיליון1!$A$1574:$P$7681,10,0)</f>
        <v>0</v>
      </c>
      <c r="L5466" s="17">
        <f>VLOOKUP(A5466,'[2]2023'!$A$9:$I$7853,9,0)</f>
        <v>0</v>
      </c>
      <c r="M5466" s="18">
        <f>VLOOKUP(A5466,[3]data1683177749303!$A$2:$J$6448,10,0)</f>
        <v>0</v>
      </c>
    </row>
    <row r="5467" spans="1:13" ht="15.75" outlineLevel="1">
      <c r="A5467" s="10">
        <v>1815830953</v>
      </c>
      <c r="B5467" s="11">
        <v>953</v>
      </c>
      <c r="C5467" s="19">
        <v>815830</v>
      </c>
      <c r="D5467" s="13">
        <v>1</v>
      </c>
      <c r="E5467" s="136" t="s">
        <v>3154</v>
      </c>
      <c r="F5467" s="15" t="s">
        <v>411</v>
      </c>
      <c r="G5467" s="137" t="s">
        <v>3154</v>
      </c>
      <c r="H5467" s="13" t="s">
        <v>31</v>
      </c>
      <c r="I5467" s="126" t="s">
        <v>3154</v>
      </c>
      <c r="J5467" s="126" t="s">
        <v>3154</v>
      </c>
      <c r="K5467" s="17">
        <f>VLOOKUP(A5467,[4]גיליון1!$A$1574:$P$7681,10,0)</f>
        <v>0</v>
      </c>
      <c r="L5467" s="17">
        <f>VLOOKUP(A5467,'[2]2023'!$A$9:$I$7853,9,0)</f>
        <v>258700</v>
      </c>
      <c r="M5467" s="18">
        <f>VLOOKUP(A5467,[3]data1683177749303!$A$2:$J$6448,10,0)</f>
        <v>0</v>
      </c>
    </row>
    <row r="5468" spans="1:13" ht="16.5" thickBot="1">
      <c r="A5468" s="10">
        <v>1815830989</v>
      </c>
      <c r="B5468" s="11">
        <v>989</v>
      </c>
      <c r="C5468" s="19">
        <v>815830</v>
      </c>
      <c r="D5468" s="13">
        <v>1</v>
      </c>
      <c r="E5468" s="136" t="s">
        <v>3154</v>
      </c>
      <c r="F5468" s="15" t="s">
        <v>2074</v>
      </c>
      <c r="G5468" s="137" t="s">
        <v>3154</v>
      </c>
      <c r="H5468" s="13" t="s">
        <v>31</v>
      </c>
      <c r="I5468" s="126" t="s">
        <v>3154</v>
      </c>
      <c r="J5468" s="126" t="s">
        <v>3154</v>
      </c>
      <c r="K5468" s="17">
        <f>VLOOKUP(A5468,[4]גיליון1!$A$1574:$P$7681,10,0)</f>
        <v>70400</v>
      </c>
      <c r="L5468" s="17">
        <f>VLOOKUP(A5468,'[2]2023'!$A$9:$I$7853,9,0)</f>
        <v>49900</v>
      </c>
      <c r="M5468" s="18">
        <f>VLOOKUP(A5468,[3]data1683177749303!$A$2:$J$6448,10,0)</f>
        <v>0</v>
      </c>
    </row>
    <row r="5469" spans="1:13" ht="16.5" outlineLevel="1" thickBot="1">
      <c r="A5469" s="125" t="s">
        <v>3154</v>
      </c>
      <c r="B5469" s="25" t="s">
        <v>2337</v>
      </c>
      <c r="C5469" s="146" t="s">
        <v>3154</v>
      </c>
      <c r="D5469" s="146" t="s">
        <v>3154</v>
      </c>
      <c r="E5469" s="147" t="s">
        <v>3154</v>
      </c>
      <c r="F5469" s="28" t="s">
        <v>663</v>
      </c>
      <c r="G5469" s="153" t="s">
        <v>3154</v>
      </c>
      <c r="H5469" s="146" t="s">
        <v>3154</v>
      </c>
      <c r="I5469" s="127" t="s">
        <v>3154</v>
      </c>
      <c r="J5469" s="127" t="s">
        <v>3154</v>
      </c>
      <c r="K5469" s="37">
        <f>SUBTOTAL(9,K5443:K5468)</f>
        <v>1232400</v>
      </c>
      <c r="L5469" s="37">
        <f>SUBTOTAL(9,L5443:L5468)</f>
        <v>880300</v>
      </c>
      <c r="M5469" s="38">
        <f>SUBTOTAL(9,M5443:M5468)</f>
        <v>233143.96999999997</v>
      </c>
    </row>
    <row r="5470" spans="1:13" ht="15.75" outlineLevel="1">
      <c r="A5470" s="10">
        <v>18170000</v>
      </c>
      <c r="B5470" s="11">
        <v>0</v>
      </c>
      <c r="C5470" s="19">
        <v>817000</v>
      </c>
      <c r="D5470" s="13">
        <v>1</v>
      </c>
      <c r="E5470" s="136" t="s">
        <v>3154</v>
      </c>
      <c r="F5470" s="15" t="s">
        <v>2338</v>
      </c>
      <c r="G5470" s="137" t="s">
        <v>3154</v>
      </c>
      <c r="H5470" s="13" t="s">
        <v>11</v>
      </c>
      <c r="I5470" s="126" t="s">
        <v>3154</v>
      </c>
      <c r="J5470" s="142" t="s">
        <v>3154</v>
      </c>
      <c r="K5470" s="17">
        <f>VLOOKUP(A5470,[4]גיליון1!$A$1574:$P$7681,10,0)</f>
        <v>0</v>
      </c>
      <c r="L5470" s="139" t="s">
        <v>3154</v>
      </c>
      <c r="M5470" s="140" t="s">
        <v>3154</v>
      </c>
    </row>
    <row r="5471" spans="1:13" ht="15.75" outlineLevel="1">
      <c r="A5471" s="10">
        <v>18172000</v>
      </c>
      <c r="B5471" s="11">
        <v>0</v>
      </c>
      <c r="C5471" s="19">
        <v>817200</v>
      </c>
      <c r="D5471" s="13">
        <v>1</v>
      </c>
      <c r="E5471" s="136" t="s">
        <v>3154</v>
      </c>
      <c r="F5471" s="15" t="s">
        <v>681</v>
      </c>
      <c r="G5471" s="137" t="s">
        <v>3154</v>
      </c>
      <c r="H5471" s="13" t="s">
        <v>11</v>
      </c>
      <c r="I5471" s="126" t="s">
        <v>3154</v>
      </c>
      <c r="J5471" s="142" t="s">
        <v>3154</v>
      </c>
      <c r="K5471" s="17">
        <f>VLOOKUP(A5471,[4]גיליון1!$A$1574:$P$7681,10,0)</f>
        <v>0</v>
      </c>
      <c r="L5471" s="17">
        <f>VLOOKUP(A5471,'[2]2023'!$A$9:$I$7853,9,0)</f>
        <v>0</v>
      </c>
      <c r="M5471" s="140" t="s">
        <v>3154</v>
      </c>
    </row>
    <row r="5472" spans="1:13" ht="15.75" outlineLevel="1">
      <c r="A5472" s="10">
        <v>1817200110</v>
      </c>
      <c r="B5472" s="11">
        <v>110</v>
      </c>
      <c r="C5472" s="19">
        <v>817200</v>
      </c>
      <c r="D5472" s="13">
        <v>1</v>
      </c>
      <c r="E5472" s="136" t="s">
        <v>3154</v>
      </c>
      <c r="F5472" s="15" t="s">
        <v>19</v>
      </c>
      <c r="G5472" s="137" t="s">
        <v>3154</v>
      </c>
      <c r="H5472" s="13" t="s">
        <v>20</v>
      </c>
      <c r="I5472" s="126" t="s">
        <v>3154</v>
      </c>
      <c r="J5472" s="126" t="s">
        <v>3154</v>
      </c>
      <c r="K5472" s="17">
        <f>VLOOKUP(A5472,[4]גיליון1!$A$1574:$P$7681,10,0)</f>
        <v>0</v>
      </c>
      <c r="L5472" s="17">
        <f>VLOOKUP(A5472,'[2]2023'!$A$9:$I$7853,9,0)</f>
        <v>0</v>
      </c>
      <c r="M5472" s="18">
        <f>VLOOKUP(A5472,[3]data1683177749303!$A$2:$J$6448,10,0)</f>
        <v>0</v>
      </c>
    </row>
    <row r="5473" spans="1:13" ht="15.75" outlineLevel="1">
      <c r="A5473" s="10">
        <v>1817200119</v>
      </c>
      <c r="B5473" s="11">
        <v>119</v>
      </c>
      <c r="C5473" s="19">
        <v>817200</v>
      </c>
      <c r="D5473" s="13">
        <v>1</v>
      </c>
      <c r="E5473" s="136" t="s">
        <v>3154</v>
      </c>
      <c r="F5473" s="15" t="s">
        <v>21</v>
      </c>
      <c r="G5473" s="137" t="s">
        <v>3154</v>
      </c>
      <c r="H5473" s="13" t="s">
        <v>20</v>
      </c>
      <c r="I5473" s="126" t="s">
        <v>3154</v>
      </c>
      <c r="J5473" s="126" t="s">
        <v>3154</v>
      </c>
      <c r="K5473" s="17">
        <f>VLOOKUP(A5473,[4]גיליון1!$A$1574:$P$7681,10,0)</f>
        <v>0</v>
      </c>
      <c r="L5473" s="17">
        <f>VLOOKUP(A5473,'[2]2023'!$A$9:$I$7853,9,0)</f>
        <v>0</v>
      </c>
      <c r="M5473" s="18">
        <f>VLOOKUP(A5473,[3]data1683177749303!$A$2:$J$6448,10,0)</f>
        <v>0</v>
      </c>
    </row>
    <row r="5474" spans="1:13" ht="15.75" outlineLevel="1">
      <c r="A5474" s="10">
        <v>1817200122</v>
      </c>
      <c r="B5474" s="11">
        <v>122</v>
      </c>
      <c r="C5474" s="19">
        <v>817200</v>
      </c>
      <c r="D5474" s="13">
        <v>1</v>
      </c>
      <c r="E5474" s="136" t="s">
        <v>3154</v>
      </c>
      <c r="F5474" s="15" t="s">
        <v>22</v>
      </c>
      <c r="G5474" s="137" t="s">
        <v>3154</v>
      </c>
      <c r="H5474" s="13" t="s">
        <v>20</v>
      </c>
      <c r="I5474" s="126" t="s">
        <v>3154</v>
      </c>
      <c r="J5474" s="126" t="s">
        <v>3154</v>
      </c>
      <c r="K5474" s="17">
        <f>VLOOKUP(A5474,[4]גיליון1!$A$1574:$P$7681,10,0)</f>
        <v>0</v>
      </c>
      <c r="L5474" s="17">
        <f>VLOOKUP(A5474,'[2]2023'!$A$9:$I$7853,9,0)</f>
        <v>0</v>
      </c>
      <c r="M5474" s="18">
        <f>VLOOKUP(A5474,[3]data1683177749303!$A$2:$J$6448,10,0)</f>
        <v>0</v>
      </c>
    </row>
    <row r="5475" spans="1:13" ht="15.75" outlineLevel="1">
      <c r="A5475" s="10">
        <v>1817200126</v>
      </c>
      <c r="B5475" s="11">
        <v>126</v>
      </c>
      <c r="C5475" s="19">
        <v>817200</v>
      </c>
      <c r="D5475" s="13">
        <v>1</v>
      </c>
      <c r="E5475" s="136" t="s">
        <v>3154</v>
      </c>
      <c r="F5475" s="15" t="s">
        <v>23</v>
      </c>
      <c r="G5475" s="137" t="s">
        <v>3154</v>
      </c>
      <c r="H5475" s="13" t="s">
        <v>20</v>
      </c>
      <c r="I5475" s="126" t="s">
        <v>3154</v>
      </c>
      <c r="J5475" s="126" t="s">
        <v>3154</v>
      </c>
      <c r="K5475" s="17">
        <f>VLOOKUP(A5475,[4]גיליון1!$A$1574:$P$7681,10,0)</f>
        <v>0</v>
      </c>
      <c r="L5475" s="17">
        <f>VLOOKUP(A5475,'[2]2023'!$A$9:$I$7853,9,0)</f>
        <v>0</v>
      </c>
      <c r="M5475" s="18">
        <f>VLOOKUP(A5475,[3]data1683177749303!$A$2:$J$6448,10,0)</f>
        <v>0</v>
      </c>
    </row>
    <row r="5476" spans="1:13" ht="15.75" outlineLevel="1">
      <c r="A5476" s="10">
        <v>1817200130</v>
      </c>
      <c r="B5476" s="11">
        <v>130</v>
      </c>
      <c r="C5476" s="19">
        <v>817200</v>
      </c>
      <c r="D5476" s="13">
        <v>1</v>
      </c>
      <c r="E5476" s="136" t="s">
        <v>3154</v>
      </c>
      <c r="F5476" s="15" t="s">
        <v>24</v>
      </c>
      <c r="G5476" s="137" t="s">
        <v>3154</v>
      </c>
      <c r="H5476" s="13" t="s">
        <v>20</v>
      </c>
      <c r="I5476" s="126" t="s">
        <v>3154</v>
      </c>
      <c r="J5476" s="126" t="s">
        <v>3154</v>
      </c>
      <c r="K5476" s="17">
        <f>VLOOKUP(A5476,[4]גיליון1!$A$1574:$P$7681,10,0)</f>
        <v>0</v>
      </c>
      <c r="L5476" s="17">
        <f>VLOOKUP(A5476,'[2]2023'!$A$9:$I$7853,9,0)</f>
        <v>0</v>
      </c>
      <c r="M5476" s="18">
        <f>VLOOKUP(A5476,[3]data1683177749303!$A$2:$J$6448,10,0)</f>
        <v>0</v>
      </c>
    </row>
    <row r="5477" spans="1:13" ht="15.75" outlineLevel="1">
      <c r="A5477" s="10">
        <v>1817200140</v>
      </c>
      <c r="B5477" s="11">
        <v>140</v>
      </c>
      <c r="C5477" s="19">
        <v>817200</v>
      </c>
      <c r="D5477" s="13">
        <v>1</v>
      </c>
      <c r="E5477" s="136" t="s">
        <v>3154</v>
      </c>
      <c r="F5477" s="15" t="s">
        <v>25</v>
      </c>
      <c r="G5477" s="137" t="s">
        <v>3154</v>
      </c>
      <c r="H5477" s="13" t="s">
        <v>20</v>
      </c>
      <c r="I5477" s="126" t="s">
        <v>3154</v>
      </c>
      <c r="J5477" s="126" t="s">
        <v>3154</v>
      </c>
      <c r="K5477" s="17">
        <f>VLOOKUP(A5477,[4]גיליון1!$A$1574:$P$7681,10,0)</f>
        <v>0</v>
      </c>
      <c r="L5477" s="17">
        <f>VLOOKUP(A5477,'[2]2023'!$A$9:$I$7853,9,0)</f>
        <v>0</v>
      </c>
      <c r="M5477" s="18">
        <f>VLOOKUP(A5477,[3]data1683177749303!$A$2:$J$6448,10,0)</f>
        <v>0</v>
      </c>
    </row>
    <row r="5478" spans="1:13" ht="15.75" outlineLevel="1">
      <c r="A5478" s="10">
        <v>1817200210</v>
      </c>
      <c r="B5478" s="11">
        <v>210</v>
      </c>
      <c r="C5478" s="19">
        <v>817200</v>
      </c>
      <c r="D5478" s="13">
        <v>1</v>
      </c>
      <c r="E5478" s="136" t="s">
        <v>3154</v>
      </c>
      <c r="F5478" s="15" t="s">
        <v>27</v>
      </c>
      <c r="G5478" s="137" t="s">
        <v>3154</v>
      </c>
      <c r="H5478" s="13" t="s">
        <v>20</v>
      </c>
      <c r="I5478" s="126" t="s">
        <v>3154</v>
      </c>
      <c r="J5478" s="126" t="s">
        <v>3154</v>
      </c>
      <c r="K5478" s="17">
        <f>VLOOKUP(A5478,[4]גיליון1!$A$1574:$P$7681,10,0)</f>
        <v>0</v>
      </c>
      <c r="L5478" s="17">
        <f>VLOOKUP(A5478,'[2]2023'!$A$9:$I$7853,9,0)</f>
        <v>0</v>
      </c>
      <c r="M5478" s="18">
        <f>VLOOKUP(A5478,[3]data1683177749303!$A$2:$J$6448,10,0)</f>
        <v>0</v>
      </c>
    </row>
    <row r="5479" spans="1:13" ht="15.75" outlineLevel="1">
      <c r="A5479" s="10">
        <v>1817200263</v>
      </c>
      <c r="B5479" s="11">
        <v>263</v>
      </c>
      <c r="C5479" s="19">
        <v>817200</v>
      </c>
      <c r="D5479" s="13">
        <v>1</v>
      </c>
      <c r="E5479" s="136" t="s">
        <v>3154</v>
      </c>
      <c r="F5479" s="15" t="s">
        <v>28</v>
      </c>
      <c r="G5479" s="137" t="s">
        <v>3154</v>
      </c>
      <c r="H5479" s="13" t="s">
        <v>20</v>
      </c>
      <c r="I5479" s="126" t="s">
        <v>3154</v>
      </c>
      <c r="J5479" s="126" t="s">
        <v>3154</v>
      </c>
      <c r="K5479" s="17">
        <f>VLOOKUP(A5479,[4]גיליון1!$A$1574:$P$7681,10,0)</f>
        <v>0</v>
      </c>
      <c r="L5479" s="17">
        <f>VLOOKUP(A5479,'[2]2023'!$A$9:$I$7853,9,0)</f>
        <v>0</v>
      </c>
      <c r="M5479" s="18">
        <f>VLOOKUP(A5479,[3]data1683177749303!$A$2:$J$6448,10,0)</f>
        <v>0</v>
      </c>
    </row>
    <row r="5480" spans="1:13" ht="15.75" outlineLevel="1">
      <c r="A5480" s="10">
        <v>1817200420</v>
      </c>
      <c r="B5480" s="11">
        <v>420</v>
      </c>
      <c r="C5480" s="19">
        <v>817200</v>
      </c>
      <c r="D5480" s="13">
        <v>1</v>
      </c>
      <c r="E5480" s="136" t="s">
        <v>3154</v>
      </c>
      <c r="F5480" s="15" t="s">
        <v>33</v>
      </c>
      <c r="G5480" s="137" t="s">
        <v>3154</v>
      </c>
      <c r="H5480" s="13" t="s">
        <v>34</v>
      </c>
      <c r="I5480" s="126" t="s">
        <v>3154</v>
      </c>
      <c r="J5480" s="126" t="s">
        <v>3154</v>
      </c>
      <c r="K5480" s="17">
        <f>VLOOKUP(A5480,[4]גיליון1!$A$1574:$P$7681,10,0)</f>
        <v>0</v>
      </c>
      <c r="L5480" s="17">
        <f>VLOOKUP(A5480,'[2]2023'!$A$9:$I$7853,9,0)</f>
        <v>0</v>
      </c>
      <c r="M5480" s="18">
        <f>VLOOKUP(A5480,[3]data1683177749303!$A$2:$J$6448,10,0)</f>
        <v>0</v>
      </c>
    </row>
    <row r="5481" spans="1:13" ht="15.75" outlineLevel="1">
      <c r="A5481" s="10">
        <v>1817200423</v>
      </c>
      <c r="B5481" s="11">
        <v>423</v>
      </c>
      <c r="C5481" s="19">
        <v>817200</v>
      </c>
      <c r="D5481" s="13">
        <v>1</v>
      </c>
      <c r="E5481" s="136" t="s">
        <v>3154</v>
      </c>
      <c r="F5481" s="15" t="s">
        <v>35</v>
      </c>
      <c r="G5481" s="137" t="s">
        <v>3154</v>
      </c>
      <c r="H5481" s="13" t="s">
        <v>31</v>
      </c>
      <c r="I5481" s="126" t="s">
        <v>3154</v>
      </c>
      <c r="J5481" s="126" t="s">
        <v>3154</v>
      </c>
      <c r="K5481" s="17">
        <f>VLOOKUP(A5481,[4]גיליון1!$A$1574:$P$7681,10,0)</f>
        <v>0</v>
      </c>
      <c r="L5481" s="17">
        <f>VLOOKUP(A5481,'[2]2023'!$A$9:$I$7853,9,0)</f>
        <v>0</v>
      </c>
      <c r="M5481" s="18">
        <f>VLOOKUP(A5481,[3]data1683177749303!$A$2:$J$6448,10,0)</f>
        <v>0</v>
      </c>
    </row>
    <row r="5482" spans="1:13" ht="15.75" outlineLevel="1">
      <c r="A5482" s="10">
        <v>1817200431</v>
      </c>
      <c r="B5482" s="11">
        <v>431</v>
      </c>
      <c r="C5482" s="19">
        <v>817200</v>
      </c>
      <c r="D5482" s="13">
        <v>1</v>
      </c>
      <c r="E5482" s="136" t="s">
        <v>3154</v>
      </c>
      <c r="F5482" s="15" t="s">
        <v>36</v>
      </c>
      <c r="G5482" s="137" t="s">
        <v>3154</v>
      </c>
      <c r="H5482" s="13" t="s">
        <v>31</v>
      </c>
      <c r="I5482" s="126" t="s">
        <v>3154</v>
      </c>
      <c r="J5482" s="126" t="s">
        <v>3154</v>
      </c>
      <c r="K5482" s="17">
        <f>VLOOKUP(A5482,[4]גיליון1!$A$1574:$P$7681,10,0)</f>
        <v>0</v>
      </c>
      <c r="L5482" s="17">
        <f>VLOOKUP(A5482,'[2]2023'!$A$9:$I$7853,9,0)</f>
        <v>0</v>
      </c>
      <c r="M5482" s="18">
        <f>VLOOKUP(A5482,[3]data1683177749303!$A$2:$J$6448,10,0)</f>
        <v>0</v>
      </c>
    </row>
    <row r="5483" spans="1:13" ht="15.75" outlineLevel="1">
      <c r="A5483" s="10">
        <v>1817200432</v>
      </c>
      <c r="B5483" s="11">
        <v>432</v>
      </c>
      <c r="C5483" s="19">
        <v>817200</v>
      </c>
      <c r="D5483" s="13">
        <v>1</v>
      </c>
      <c r="E5483" s="136" t="s">
        <v>3154</v>
      </c>
      <c r="F5483" s="15" t="s">
        <v>37</v>
      </c>
      <c r="G5483" s="137" t="s">
        <v>3154</v>
      </c>
      <c r="H5483" s="13" t="s">
        <v>31</v>
      </c>
      <c r="I5483" s="126" t="s">
        <v>3154</v>
      </c>
      <c r="J5483" s="126" t="s">
        <v>3154</v>
      </c>
      <c r="K5483" s="17">
        <f>VLOOKUP(A5483,[4]גיליון1!$A$1574:$P$7681,10,0)</f>
        <v>0</v>
      </c>
      <c r="L5483" s="17">
        <f>VLOOKUP(A5483,'[2]2023'!$A$9:$I$7853,9,0)</f>
        <v>0</v>
      </c>
      <c r="M5483" s="18">
        <f>VLOOKUP(A5483,[3]data1683177749303!$A$2:$J$6448,10,0)</f>
        <v>0</v>
      </c>
    </row>
    <row r="5484" spans="1:13" ht="15.75" outlineLevel="1">
      <c r="A5484" s="10">
        <v>1817200433</v>
      </c>
      <c r="B5484" s="11">
        <v>433</v>
      </c>
      <c r="C5484" s="19">
        <v>817200</v>
      </c>
      <c r="D5484" s="13">
        <v>1</v>
      </c>
      <c r="E5484" s="136" t="s">
        <v>3154</v>
      </c>
      <c r="F5484" s="15" t="s">
        <v>38</v>
      </c>
      <c r="G5484" s="137" t="s">
        <v>3154</v>
      </c>
      <c r="H5484" s="13" t="s">
        <v>34</v>
      </c>
      <c r="I5484" s="126" t="s">
        <v>3154</v>
      </c>
      <c r="J5484" s="126" t="s">
        <v>3154</v>
      </c>
      <c r="K5484" s="17">
        <f>VLOOKUP(A5484,[4]גיליון1!$A$1574:$P$7681,10,0)</f>
        <v>0</v>
      </c>
      <c r="L5484" s="17">
        <f>VLOOKUP(A5484,'[2]2023'!$A$9:$I$7853,9,0)</f>
        <v>0</v>
      </c>
      <c r="M5484" s="18">
        <f>VLOOKUP(A5484,[3]data1683177749303!$A$2:$J$6448,10,0)</f>
        <v>0</v>
      </c>
    </row>
    <row r="5485" spans="1:13" ht="15.75" outlineLevel="1">
      <c r="A5485" s="10">
        <v>1817200434</v>
      </c>
      <c r="B5485" s="11">
        <v>434</v>
      </c>
      <c r="C5485" s="19">
        <v>817200</v>
      </c>
      <c r="D5485" s="13">
        <v>1</v>
      </c>
      <c r="E5485" s="136" t="s">
        <v>3154</v>
      </c>
      <c r="F5485" s="15" t="s">
        <v>39</v>
      </c>
      <c r="G5485" s="137" t="s">
        <v>3154</v>
      </c>
      <c r="H5485" s="13" t="s">
        <v>34</v>
      </c>
      <c r="I5485" s="126" t="s">
        <v>3154</v>
      </c>
      <c r="J5485" s="126" t="s">
        <v>3154</v>
      </c>
      <c r="K5485" s="17">
        <f>VLOOKUP(A5485,[4]גיליון1!$A$1574:$P$7681,10,0)</f>
        <v>0</v>
      </c>
      <c r="L5485" s="17">
        <f>VLOOKUP(A5485,'[2]2023'!$A$9:$I$7853,9,0)</f>
        <v>0</v>
      </c>
      <c r="M5485" s="18">
        <f>VLOOKUP(A5485,[3]data1683177749303!$A$2:$J$6448,10,0)</f>
        <v>0</v>
      </c>
    </row>
    <row r="5486" spans="1:13" ht="15.75" outlineLevel="1">
      <c r="A5486" s="10">
        <v>1817200436</v>
      </c>
      <c r="B5486" s="11">
        <v>436</v>
      </c>
      <c r="C5486" s="19">
        <v>817200</v>
      </c>
      <c r="D5486" s="13">
        <v>1</v>
      </c>
      <c r="E5486" s="136" t="s">
        <v>3154</v>
      </c>
      <c r="F5486" s="15" t="s">
        <v>41</v>
      </c>
      <c r="G5486" s="137" t="s">
        <v>3154</v>
      </c>
      <c r="H5486" s="13" t="s">
        <v>31</v>
      </c>
      <c r="I5486" s="126" t="s">
        <v>3154</v>
      </c>
      <c r="J5486" s="126" t="s">
        <v>3154</v>
      </c>
      <c r="K5486" s="17">
        <f>VLOOKUP(A5486,[4]גיליון1!$A$1574:$P$7681,10,0)</f>
        <v>0</v>
      </c>
      <c r="L5486" s="17">
        <f>VLOOKUP(A5486,'[2]2023'!$A$9:$I$7853,9,0)</f>
        <v>0</v>
      </c>
      <c r="M5486" s="18">
        <f>VLOOKUP(A5486,[3]data1683177749303!$A$2:$J$6448,10,0)</f>
        <v>0</v>
      </c>
    </row>
    <row r="5487" spans="1:13" ht="15.75" outlineLevel="1">
      <c r="A5487" s="10">
        <v>1817200437</v>
      </c>
      <c r="B5487" s="11">
        <v>437</v>
      </c>
      <c r="C5487" s="19">
        <v>817200</v>
      </c>
      <c r="D5487" s="13">
        <v>1</v>
      </c>
      <c r="E5487" s="136" t="s">
        <v>3154</v>
      </c>
      <c r="F5487" s="15" t="s">
        <v>42</v>
      </c>
      <c r="G5487" s="137" t="s">
        <v>3154</v>
      </c>
      <c r="H5487" s="13" t="s">
        <v>31</v>
      </c>
      <c r="I5487" s="126" t="s">
        <v>3154</v>
      </c>
      <c r="J5487" s="126" t="s">
        <v>3154</v>
      </c>
      <c r="K5487" s="17">
        <f>VLOOKUP(A5487,[4]גיליון1!$A$1574:$P$7681,10,0)</f>
        <v>0</v>
      </c>
      <c r="L5487" s="17">
        <f>VLOOKUP(A5487,'[2]2023'!$A$9:$I$7853,9,0)</f>
        <v>0</v>
      </c>
      <c r="M5487" s="18">
        <f>VLOOKUP(A5487,[3]data1683177749303!$A$2:$J$6448,10,0)</f>
        <v>0</v>
      </c>
    </row>
    <row r="5488" spans="1:13" ht="15.75" outlineLevel="1">
      <c r="A5488" s="10">
        <v>1817200438</v>
      </c>
      <c r="B5488" s="11">
        <v>438</v>
      </c>
      <c r="C5488" s="19">
        <v>817200</v>
      </c>
      <c r="D5488" s="13">
        <v>1</v>
      </c>
      <c r="E5488" s="136" t="s">
        <v>3154</v>
      </c>
      <c r="F5488" s="15" t="s">
        <v>2339</v>
      </c>
      <c r="G5488" s="137" t="s">
        <v>3154</v>
      </c>
      <c r="H5488" s="13" t="s">
        <v>31</v>
      </c>
      <c r="I5488" s="126" t="s">
        <v>3154</v>
      </c>
      <c r="J5488" s="126" t="s">
        <v>3154</v>
      </c>
      <c r="K5488" s="17">
        <f>VLOOKUP(A5488,[4]גיליון1!$A$1574:$P$7681,10,0)</f>
        <v>0</v>
      </c>
      <c r="L5488" s="17">
        <f>VLOOKUP(A5488,'[2]2023'!$A$9:$I$7853,9,0)</f>
        <v>0</v>
      </c>
      <c r="M5488" s="18">
        <f>VLOOKUP(A5488,[3]data1683177749303!$A$2:$J$6448,10,0)</f>
        <v>0</v>
      </c>
    </row>
    <row r="5489" spans="1:13" ht="15.75" outlineLevel="1">
      <c r="A5489" s="10">
        <v>1817200441</v>
      </c>
      <c r="B5489" s="11">
        <v>441</v>
      </c>
      <c r="C5489" s="19">
        <v>817200</v>
      </c>
      <c r="D5489" s="13">
        <v>1</v>
      </c>
      <c r="E5489" s="136" t="s">
        <v>3154</v>
      </c>
      <c r="F5489" s="15" t="s">
        <v>45</v>
      </c>
      <c r="G5489" s="137" t="s">
        <v>3154</v>
      </c>
      <c r="H5489" s="13" t="s">
        <v>31</v>
      </c>
      <c r="I5489" s="126" t="s">
        <v>3154</v>
      </c>
      <c r="J5489" s="126" t="s">
        <v>3154</v>
      </c>
      <c r="K5489" s="17">
        <f>VLOOKUP(A5489,[4]גיליון1!$A$1574:$P$7681,10,0)</f>
        <v>0</v>
      </c>
      <c r="L5489" s="17">
        <f>VLOOKUP(A5489,'[2]2023'!$A$9:$I$7853,9,0)</f>
        <v>0</v>
      </c>
      <c r="M5489" s="18">
        <f>VLOOKUP(A5489,[3]data1683177749303!$A$2:$J$6448,10,0)</f>
        <v>0</v>
      </c>
    </row>
    <row r="5490" spans="1:13" ht="15.75" outlineLevel="1">
      <c r="A5490" s="10">
        <v>1817200450</v>
      </c>
      <c r="B5490" s="11">
        <v>450</v>
      </c>
      <c r="C5490" s="19">
        <v>817200</v>
      </c>
      <c r="D5490" s="13">
        <v>1</v>
      </c>
      <c r="E5490" s="136" t="s">
        <v>3154</v>
      </c>
      <c r="F5490" s="15" t="s">
        <v>1483</v>
      </c>
      <c r="G5490" s="137" t="s">
        <v>3154</v>
      </c>
      <c r="H5490" s="13" t="s">
        <v>34</v>
      </c>
      <c r="I5490" s="126" t="s">
        <v>3154</v>
      </c>
      <c r="J5490" s="126" t="s">
        <v>3154</v>
      </c>
      <c r="K5490" s="17">
        <f>VLOOKUP(A5490,[4]גיליון1!$A$1574:$P$7681,10,0)</f>
        <v>0</v>
      </c>
      <c r="L5490" s="17">
        <f>VLOOKUP(A5490,'[2]2023'!$A$9:$I$7853,9,0)</f>
        <v>0</v>
      </c>
      <c r="M5490" s="18">
        <f>VLOOKUP(A5490,[3]data1683177749303!$A$2:$J$6448,10,0)</f>
        <v>0</v>
      </c>
    </row>
    <row r="5491" spans="1:13" ht="15.75" outlineLevel="1">
      <c r="A5491" s="10">
        <v>1817200470</v>
      </c>
      <c r="B5491" s="11">
        <v>470</v>
      </c>
      <c r="C5491" s="19">
        <v>817200</v>
      </c>
      <c r="D5491" s="13">
        <v>1</v>
      </c>
      <c r="E5491" s="136" t="s">
        <v>3154</v>
      </c>
      <c r="F5491" s="15" t="s">
        <v>48</v>
      </c>
      <c r="G5491" s="137" t="s">
        <v>3154</v>
      </c>
      <c r="H5491" s="13" t="s">
        <v>34</v>
      </c>
      <c r="I5491" s="126" t="s">
        <v>3154</v>
      </c>
      <c r="J5491" s="126" t="s">
        <v>3154</v>
      </c>
      <c r="K5491" s="17">
        <f>VLOOKUP(A5491,[4]גיליון1!$A$1574:$P$7681,10,0)</f>
        <v>0</v>
      </c>
      <c r="L5491" s="17">
        <f>VLOOKUP(A5491,'[2]2023'!$A$9:$I$7853,9,0)</f>
        <v>0</v>
      </c>
      <c r="M5491" s="18">
        <f>VLOOKUP(A5491,[3]data1683177749303!$A$2:$J$6448,10,0)</f>
        <v>0</v>
      </c>
    </row>
    <row r="5492" spans="1:13" ht="15.75" outlineLevel="1">
      <c r="A5492" s="10">
        <v>1817200471</v>
      </c>
      <c r="B5492" s="11">
        <v>471</v>
      </c>
      <c r="C5492" s="19">
        <v>817200</v>
      </c>
      <c r="D5492" s="13">
        <v>1</v>
      </c>
      <c r="E5492" s="136" t="s">
        <v>3154</v>
      </c>
      <c r="F5492" s="15" t="s">
        <v>87</v>
      </c>
      <c r="G5492" s="137" t="s">
        <v>3154</v>
      </c>
      <c r="H5492" s="13" t="s">
        <v>34</v>
      </c>
      <c r="I5492" s="126" t="s">
        <v>3154</v>
      </c>
      <c r="J5492" s="126" t="s">
        <v>3154</v>
      </c>
      <c r="K5492" s="17">
        <f>VLOOKUP(A5492,[4]גיליון1!$A$1574:$P$7681,10,0)</f>
        <v>0</v>
      </c>
      <c r="L5492" s="17">
        <f>VLOOKUP(A5492,'[2]2023'!$A$9:$I$7853,9,0)</f>
        <v>0</v>
      </c>
      <c r="M5492" s="18">
        <f>VLOOKUP(A5492,[3]data1683177749303!$A$2:$J$6448,10,0)</f>
        <v>0</v>
      </c>
    </row>
    <row r="5493" spans="1:13" ht="15.75" outlineLevel="1">
      <c r="A5493" s="10">
        <v>1817200511</v>
      </c>
      <c r="B5493" s="11">
        <v>511</v>
      </c>
      <c r="C5493" s="19">
        <v>817200</v>
      </c>
      <c r="D5493" s="13">
        <v>1</v>
      </c>
      <c r="E5493" s="136" t="s">
        <v>3154</v>
      </c>
      <c r="F5493" s="15" t="s">
        <v>88</v>
      </c>
      <c r="G5493" s="137" t="s">
        <v>3154</v>
      </c>
      <c r="H5493" s="13" t="s">
        <v>34</v>
      </c>
      <c r="I5493" s="126" t="s">
        <v>3154</v>
      </c>
      <c r="J5493" s="126" t="s">
        <v>3154</v>
      </c>
      <c r="K5493" s="17">
        <f>VLOOKUP(A5493,[4]גיליון1!$A$1574:$P$7681,10,0)</f>
        <v>0</v>
      </c>
      <c r="L5493" s="17">
        <f>VLOOKUP(A5493,'[2]2023'!$A$9:$I$7853,9,0)</f>
        <v>0</v>
      </c>
      <c r="M5493" s="18">
        <f>VLOOKUP(A5493,[3]data1683177749303!$A$2:$J$6448,10,0)</f>
        <v>0</v>
      </c>
    </row>
    <row r="5494" spans="1:13" ht="15.75" outlineLevel="1">
      <c r="A5494" s="10">
        <v>1817200512</v>
      </c>
      <c r="B5494" s="11">
        <v>512</v>
      </c>
      <c r="C5494" s="19">
        <v>817200</v>
      </c>
      <c r="D5494" s="13">
        <v>1</v>
      </c>
      <c r="E5494" s="136" t="s">
        <v>3154</v>
      </c>
      <c r="F5494" s="15" t="s">
        <v>89</v>
      </c>
      <c r="G5494" s="137" t="s">
        <v>3154</v>
      </c>
      <c r="H5494" s="13" t="s">
        <v>34</v>
      </c>
      <c r="I5494" s="126" t="s">
        <v>3154</v>
      </c>
      <c r="J5494" s="126" t="s">
        <v>3154</v>
      </c>
      <c r="K5494" s="17">
        <f>VLOOKUP(A5494,[4]גיליון1!$A$1574:$P$7681,10,0)</f>
        <v>0</v>
      </c>
      <c r="L5494" s="17">
        <f>VLOOKUP(A5494,'[2]2023'!$A$9:$I$7853,9,0)</f>
        <v>0</v>
      </c>
      <c r="M5494" s="18">
        <f>VLOOKUP(A5494,[3]data1683177749303!$A$2:$J$6448,10,0)</f>
        <v>0</v>
      </c>
    </row>
    <row r="5495" spans="1:13" ht="15.75" outlineLevel="1">
      <c r="A5495" s="10">
        <v>1817200522</v>
      </c>
      <c r="B5495" s="11">
        <v>522</v>
      </c>
      <c r="C5495" s="19">
        <v>817200</v>
      </c>
      <c r="D5495" s="13">
        <v>1</v>
      </c>
      <c r="E5495" s="136" t="s">
        <v>3154</v>
      </c>
      <c r="F5495" s="15" t="s">
        <v>90</v>
      </c>
      <c r="G5495" s="137" t="s">
        <v>3154</v>
      </c>
      <c r="H5495" s="13" t="s">
        <v>34</v>
      </c>
      <c r="I5495" s="126" t="s">
        <v>3154</v>
      </c>
      <c r="J5495" s="126" t="s">
        <v>3154</v>
      </c>
      <c r="K5495" s="17">
        <f>VLOOKUP(A5495,[4]גיליון1!$A$1574:$P$7681,10,0)</f>
        <v>0</v>
      </c>
      <c r="L5495" s="17">
        <f>VLOOKUP(A5495,'[2]2023'!$A$9:$I$7853,9,0)</f>
        <v>0</v>
      </c>
      <c r="M5495" s="18">
        <f>VLOOKUP(A5495,[3]data1683177749303!$A$2:$J$6448,10,0)</f>
        <v>0</v>
      </c>
    </row>
    <row r="5496" spans="1:13" ht="15.75" outlineLevel="1">
      <c r="A5496" s="10">
        <v>1817200540</v>
      </c>
      <c r="B5496" s="11">
        <v>540</v>
      </c>
      <c r="C5496" s="19">
        <v>817200</v>
      </c>
      <c r="D5496" s="13">
        <v>1</v>
      </c>
      <c r="E5496" s="136" t="s">
        <v>3154</v>
      </c>
      <c r="F5496" s="15" t="s">
        <v>53</v>
      </c>
      <c r="G5496" s="137" t="s">
        <v>3154</v>
      </c>
      <c r="H5496" s="13" t="s">
        <v>31</v>
      </c>
      <c r="I5496" s="126" t="s">
        <v>3154</v>
      </c>
      <c r="J5496" s="126" t="s">
        <v>3154</v>
      </c>
      <c r="K5496" s="17">
        <f>VLOOKUP(A5496,[4]גיליון1!$A$1574:$P$7681,10,0)</f>
        <v>0</v>
      </c>
      <c r="L5496" s="17">
        <f>VLOOKUP(A5496,'[2]2023'!$A$9:$I$7853,9,0)</f>
        <v>0</v>
      </c>
      <c r="M5496" s="18">
        <f>VLOOKUP(A5496,[3]data1683177749303!$A$2:$J$6448,10,0)</f>
        <v>0</v>
      </c>
    </row>
    <row r="5497" spans="1:13" ht="15.75" outlineLevel="1">
      <c r="A5497" s="10">
        <v>1817200544</v>
      </c>
      <c r="B5497" s="11">
        <v>544</v>
      </c>
      <c r="C5497" s="19">
        <v>817200</v>
      </c>
      <c r="D5497" s="13">
        <v>1</v>
      </c>
      <c r="E5497" s="136" t="s">
        <v>3154</v>
      </c>
      <c r="F5497" s="15" t="s">
        <v>56</v>
      </c>
      <c r="G5497" s="137" t="s">
        <v>3154</v>
      </c>
      <c r="H5497" s="13" t="s">
        <v>31</v>
      </c>
      <c r="I5497" s="126" t="s">
        <v>3154</v>
      </c>
      <c r="J5497" s="126" t="s">
        <v>3154</v>
      </c>
      <c r="K5497" s="17">
        <f>VLOOKUP(A5497,[4]גיליון1!$A$1574:$P$7681,10,0)</f>
        <v>0</v>
      </c>
      <c r="L5497" s="17">
        <f>VLOOKUP(A5497,'[2]2023'!$A$9:$I$7853,9,0)</f>
        <v>0</v>
      </c>
      <c r="M5497" s="18">
        <f>VLOOKUP(A5497,[3]data1683177749303!$A$2:$J$6448,10,0)</f>
        <v>0</v>
      </c>
    </row>
    <row r="5498" spans="1:13" ht="15.75" outlineLevel="1">
      <c r="A5498" s="10">
        <v>1817200550</v>
      </c>
      <c r="B5498" s="11">
        <v>550</v>
      </c>
      <c r="C5498" s="19">
        <v>817200</v>
      </c>
      <c r="D5498" s="13">
        <v>1</v>
      </c>
      <c r="E5498" s="136" t="s">
        <v>3154</v>
      </c>
      <c r="F5498" s="15" t="s">
        <v>58</v>
      </c>
      <c r="G5498" s="137" t="s">
        <v>3154</v>
      </c>
      <c r="H5498" s="13" t="s">
        <v>34</v>
      </c>
      <c r="I5498" s="126" t="s">
        <v>3154</v>
      </c>
      <c r="J5498" s="126" t="s">
        <v>3154</v>
      </c>
      <c r="K5498" s="17">
        <f>VLOOKUP(A5498,[4]גיליון1!$A$1574:$P$7681,10,0)</f>
        <v>0</v>
      </c>
      <c r="L5498" s="17">
        <f>VLOOKUP(A5498,'[2]2023'!$A$9:$I$7853,9,0)</f>
        <v>0</v>
      </c>
      <c r="M5498" s="18">
        <f>VLOOKUP(A5498,[3]data1683177749303!$A$2:$J$6448,10,0)</f>
        <v>0</v>
      </c>
    </row>
    <row r="5499" spans="1:13" ht="15.75" outlineLevel="1">
      <c r="A5499" s="10">
        <v>1817200551</v>
      </c>
      <c r="B5499" s="11">
        <v>551</v>
      </c>
      <c r="C5499" s="19">
        <v>817200</v>
      </c>
      <c r="D5499" s="13">
        <v>1</v>
      </c>
      <c r="E5499" s="136" t="s">
        <v>3154</v>
      </c>
      <c r="F5499" s="15" t="s">
        <v>271</v>
      </c>
      <c r="G5499" s="137" t="s">
        <v>3154</v>
      </c>
      <c r="H5499" s="13" t="s">
        <v>34</v>
      </c>
      <c r="I5499" s="126" t="s">
        <v>3154</v>
      </c>
      <c r="J5499" s="126" t="s">
        <v>3154</v>
      </c>
      <c r="K5499" s="17">
        <f>VLOOKUP(A5499,[4]גיליון1!$A$1574:$P$7681,10,0)</f>
        <v>0</v>
      </c>
      <c r="L5499" s="17">
        <f>VLOOKUP(A5499,'[2]2023'!$A$9:$I$7853,9,0)</f>
        <v>0</v>
      </c>
      <c r="M5499" s="18">
        <f>VLOOKUP(A5499,[3]data1683177749303!$A$2:$J$6448,10,0)</f>
        <v>0</v>
      </c>
    </row>
    <row r="5500" spans="1:13" ht="15.75" outlineLevel="1">
      <c r="A5500" s="10">
        <v>1817200561</v>
      </c>
      <c r="B5500" s="11">
        <v>561</v>
      </c>
      <c r="C5500" s="19">
        <v>817200</v>
      </c>
      <c r="D5500" s="13">
        <v>1</v>
      </c>
      <c r="E5500" s="136" t="s">
        <v>3154</v>
      </c>
      <c r="F5500" s="15" t="s">
        <v>59</v>
      </c>
      <c r="G5500" s="137" t="s">
        <v>3154</v>
      </c>
      <c r="H5500" s="13" t="s">
        <v>34</v>
      </c>
      <c r="I5500" s="126" t="s">
        <v>3154</v>
      </c>
      <c r="J5500" s="126" t="s">
        <v>3154</v>
      </c>
      <c r="K5500" s="17">
        <f>VLOOKUP(A5500,[4]גיליון1!$A$1574:$P$7681,10,0)</f>
        <v>0</v>
      </c>
      <c r="L5500" s="17">
        <f>VLOOKUP(A5500,'[2]2023'!$A$9:$I$7853,9,0)</f>
        <v>0</v>
      </c>
      <c r="M5500" s="18">
        <f>VLOOKUP(A5500,[3]data1683177749303!$A$2:$J$6448,10,0)</f>
        <v>0</v>
      </c>
    </row>
    <row r="5501" spans="1:13" ht="15.75" outlineLevel="1">
      <c r="A5501" s="10">
        <v>1817200562</v>
      </c>
      <c r="B5501" s="11">
        <v>562</v>
      </c>
      <c r="C5501" s="19">
        <v>817200</v>
      </c>
      <c r="D5501" s="13">
        <v>1</v>
      </c>
      <c r="E5501" s="136" t="s">
        <v>3154</v>
      </c>
      <c r="F5501" s="15" t="s">
        <v>60</v>
      </c>
      <c r="G5501" s="137" t="s">
        <v>3154</v>
      </c>
      <c r="H5501" s="13" t="s">
        <v>34</v>
      </c>
      <c r="I5501" s="126" t="s">
        <v>3154</v>
      </c>
      <c r="J5501" s="126" t="s">
        <v>3154</v>
      </c>
      <c r="K5501" s="17">
        <f>VLOOKUP(A5501,[4]גיליון1!$A$1574:$P$7681,10,0)</f>
        <v>0</v>
      </c>
      <c r="L5501" s="17">
        <f>VLOOKUP(A5501,'[2]2023'!$A$9:$I$7853,9,0)</f>
        <v>0</v>
      </c>
      <c r="M5501" s="18">
        <f>VLOOKUP(A5501,[3]data1683177749303!$A$2:$J$6448,10,0)</f>
        <v>0</v>
      </c>
    </row>
    <row r="5502" spans="1:13" ht="15.75" outlineLevel="1">
      <c r="A5502" s="10">
        <v>1817200571</v>
      </c>
      <c r="B5502" s="11">
        <v>571</v>
      </c>
      <c r="C5502" s="19">
        <v>817200</v>
      </c>
      <c r="D5502" s="13">
        <v>1</v>
      </c>
      <c r="E5502" s="136" t="s">
        <v>3154</v>
      </c>
      <c r="F5502" s="15" t="s">
        <v>91</v>
      </c>
      <c r="G5502" s="137" t="s">
        <v>3154</v>
      </c>
      <c r="H5502" s="13" t="s">
        <v>31</v>
      </c>
      <c r="I5502" s="126" t="s">
        <v>3154</v>
      </c>
      <c r="J5502" s="126" t="s">
        <v>3154</v>
      </c>
      <c r="K5502" s="17">
        <f>VLOOKUP(A5502,[4]גיליון1!$A$1574:$P$7681,10,0)</f>
        <v>0</v>
      </c>
      <c r="L5502" s="17">
        <f>VLOOKUP(A5502,'[2]2023'!$A$9:$I$7853,9,0)</f>
        <v>0</v>
      </c>
      <c r="M5502" s="18">
        <f>VLOOKUP(A5502,[3]data1683177749303!$A$2:$J$6448,10,0)</f>
        <v>0</v>
      </c>
    </row>
    <row r="5503" spans="1:13" ht="15.75" outlineLevel="1">
      <c r="A5503" s="10">
        <v>1817200583</v>
      </c>
      <c r="B5503" s="11">
        <v>583</v>
      </c>
      <c r="C5503" s="19">
        <v>817200</v>
      </c>
      <c r="D5503" s="13">
        <v>1</v>
      </c>
      <c r="E5503" s="136" t="s">
        <v>3154</v>
      </c>
      <c r="F5503" s="15" t="s">
        <v>2340</v>
      </c>
      <c r="G5503" s="137" t="s">
        <v>3154</v>
      </c>
      <c r="H5503" s="13" t="s">
        <v>31</v>
      </c>
      <c r="I5503" s="126" t="s">
        <v>3154</v>
      </c>
      <c r="J5503" s="126" t="s">
        <v>3154</v>
      </c>
      <c r="K5503" s="17">
        <f>VLOOKUP(A5503,[4]גיליון1!$A$1574:$P$7681,10,0)</f>
        <v>0</v>
      </c>
      <c r="L5503" s="17">
        <f>VLOOKUP(A5503,'[2]2023'!$A$9:$I$7853,9,0)</f>
        <v>0</v>
      </c>
      <c r="M5503" s="18">
        <f>VLOOKUP(A5503,[3]data1683177749303!$A$2:$J$6448,10,0)</f>
        <v>0</v>
      </c>
    </row>
    <row r="5504" spans="1:13" ht="15.75" outlineLevel="1">
      <c r="A5504" s="10">
        <v>1817200710</v>
      </c>
      <c r="B5504" s="11">
        <v>710</v>
      </c>
      <c r="C5504" s="19">
        <v>817200</v>
      </c>
      <c r="D5504" s="13">
        <v>1</v>
      </c>
      <c r="E5504" s="136" t="s">
        <v>3154</v>
      </c>
      <c r="F5504" s="15" t="s">
        <v>1497</v>
      </c>
      <c r="G5504" s="137" t="s">
        <v>3154</v>
      </c>
      <c r="H5504" s="13" t="s">
        <v>34</v>
      </c>
      <c r="I5504" s="126" t="s">
        <v>3154</v>
      </c>
      <c r="J5504" s="126" t="s">
        <v>3154</v>
      </c>
      <c r="K5504" s="17">
        <f>VLOOKUP(A5504,[4]גיליון1!$A$1574:$P$7681,10,0)</f>
        <v>0</v>
      </c>
      <c r="L5504" s="17">
        <f>VLOOKUP(A5504,'[2]2023'!$A$9:$I$7853,9,0)</f>
        <v>0</v>
      </c>
      <c r="M5504" s="18">
        <f>VLOOKUP(A5504,[3]data1683177749303!$A$2:$J$6448,10,0)</f>
        <v>0</v>
      </c>
    </row>
    <row r="5505" spans="1:13" ht="15.75" outlineLevel="1">
      <c r="A5505" s="10">
        <v>1817200722</v>
      </c>
      <c r="B5505" s="11">
        <v>722</v>
      </c>
      <c r="C5505" s="19">
        <v>817200</v>
      </c>
      <c r="D5505" s="13">
        <v>1</v>
      </c>
      <c r="E5505" s="136" t="s">
        <v>3154</v>
      </c>
      <c r="F5505" s="15" t="s">
        <v>64</v>
      </c>
      <c r="G5505" s="137" t="s">
        <v>3154</v>
      </c>
      <c r="H5505" s="13" t="s">
        <v>34</v>
      </c>
      <c r="I5505" s="126" t="s">
        <v>3154</v>
      </c>
      <c r="J5505" s="126" t="s">
        <v>3154</v>
      </c>
      <c r="K5505" s="17">
        <f>VLOOKUP(A5505,[4]גיליון1!$A$1574:$P$7681,10,0)</f>
        <v>0</v>
      </c>
      <c r="L5505" s="17">
        <f>VLOOKUP(A5505,'[2]2023'!$A$9:$I$7853,9,0)</f>
        <v>0</v>
      </c>
      <c r="M5505" s="18">
        <f>VLOOKUP(A5505,[3]data1683177749303!$A$2:$J$6448,10,0)</f>
        <v>0</v>
      </c>
    </row>
    <row r="5506" spans="1:13" ht="15.75" outlineLevel="1">
      <c r="A5506" s="10">
        <v>1817200723</v>
      </c>
      <c r="B5506" s="11">
        <v>723</v>
      </c>
      <c r="C5506" s="19">
        <v>817200</v>
      </c>
      <c r="D5506" s="13">
        <v>1</v>
      </c>
      <c r="E5506" s="136" t="s">
        <v>3154</v>
      </c>
      <c r="F5506" s="15" t="s">
        <v>1805</v>
      </c>
      <c r="G5506" s="137" t="s">
        <v>3154</v>
      </c>
      <c r="H5506" s="13" t="s">
        <v>34</v>
      </c>
      <c r="I5506" s="126" t="s">
        <v>3154</v>
      </c>
      <c r="J5506" s="126" t="s">
        <v>3154</v>
      </c>
      <c r="K5506" s="17">
        <f>VLOOKUP(A5506,[4]גיליון1!$A$1574:$P$7681,10,0)</f>
        <v>0</v>
      </c>
      <c r="L5506" s="17">
        <f>VLOOKUP(A5506,'[2]2023'!$A$9:$I$7853,9,0)</f>
        <v>0</v>
      </c>
      <c r="M5506" s="18">
        <f>VLOOKUP(A5506,[3]data1683177749303!$A$2:$J$6448,10,0)</f>
        <v>0</v>
      </c>
    </row>
    <row r="5507" spans="1:13" ht="15.75" outlineLevel="1">
      <c r="A5507" s="10">
        <v>1817200742</v>
      </c>
      <c r="B5507" s="11">
        <v>742</v>
      </c>
      <c r="C5507" s="19">
        <v>817200</v>
      </c>
      <c r="D5507" s="13">
        <v>1</v>
      </c>
      <c r="E5507" s="136" t="s">
        <v>3154</v>
      </c>
      <c r="F5507" s="15" t="s">
        <v>65</v>
      </c>
      <c r="G5507" s="137" t="s">
        <v>3154</v>
      </c>
      <c r="H5507" s="13" t="s">
        <v>34</v>
      </c>
      <c r="I5507" s="126" t="s">
        <v>3154</v>
      </c>
      <c r="J5507" s="126" t="s">
        <v>3154</v>
      </c>
      <c r="K5507" s="17">
        <f>VLOOKUP(A5507,[4]גיליון1!$A$1574:$P$7681,10,0)</f>
        <v>0</v>
      </c>
      <c r="L5507" s="17">
        <f>VLOOKUP(A5507,'[2]2023'!$A$9:$I$7853,9,0)</f>
        <v>0</v>
      </c>
      <c r="M5507" s="18">
        <f>VLOOKUP(A5507,[3]data1683177749303!$A$2:$J$6448,10,0)</f>
        <v>0</v>
      </c>
    </row>
    <row r="5508" spans="1:13" ht="15.75" outlineLevel="1">
      <c r="A5508" s="10">
        <v>1817200743</v>
      </c>
      <c r="B5508" s="11">
        <v>743</v>
      </c>
      <c r="C5508" s="19">
        <v>817200</v>
      </c>
      <c r="D5508" s="13">
        <v>1</v>
      </c>
      <c r="E5508" s="136" t="s">
        <v>3154</v>
      </c>
      <c r="F5508" s="15" t="s">
        <v>2145</v>
      </c>
      <c r="G5508" s="137" t="s">
        <v>3154</v>
      </c>
      <c r="H5508" s="13" t="s">
        <v>34</v>
      </c>
      <c r="I5508" s="126" t="s">
        <v>3154</v>
      </c>
      <c r="J5508" s="126" t="s">
        <v>3154</v>
      </c>
      <c r="K5508" s="17">
        <f>VLOOKUP(A5508,[4]גיליון1!$A$1574:$P$7681,10,0)</f>
        <v>0</v>
      </c>
      <c r="L5508" s="17">
        <f>VLOOKUP(A5508,'[2]2023'!$A$9:$I$7853,9,0)</f>
        <v>0</v>
      </c>
      <c r="M5508" s="18">
        <f>VLOOKUP(A5508,[3]data1683177749303!$A$2:$J$6448,10,0)</f>
        <v>0</v>
      </c>
    </row>
    <row r="5509" spans="1:13" ht="15.75" outlineLevel="1">
      <c r="A5509" s="10">
        <v>1817200745</v>
      </c>
      <c r="B5509" s="11">
        <v>745</v>
      </c>
      <c r="C5509" s="19">
        <v>817200</v>
      </c>
      <c r="D5509" s="13">
        <v>1</v>
      </c>
      <c r="E5509" s="136" t="s">
        <v>3154</v>
      </c>
      <c r="F5509" s="48" t="s">
        <v>2341</v>
      </c>
      <c r="G5509" s="165" t="s">
        <v>3154</v>
      </c>
      <c r="H5509" s="13" t="s">
        <v>31</v>
      </c>
      <c r="I5509" s="126" t="s">
        <v>3154</v>
      </c>
      <c r="J5509" s="126" t="s">
        <v>3154</v>
      </c>
      <c r="K5509" s="17">
        <f>VLOOKUP(A5509,[4]גיליון1!$A$1574:$P$7681,10,0)</f>
        <v>0</v>
      </c>
      <c r="L5509" s="17">
        <f>VLOOKUP(A5509,'[2]2023'!$A$9:$I$7853,9,0)</f>
        <v>0</v>
      </c>
      <c r="M5509" s="18">
        <f>VLOOKUP(A5509,[3]data1683177749303!$A$2:$J$6448,10,0)</f>
        <v>0</v>
      </c>
    </row>
    <row r="5510" spans="1:13" ht="15.75" outlineLevel="1">
      <c r="A5510" s="10">
        <v>1817200746</v>
      </c>
      <c r="B5510" s="11">
        <v>746</v>
      </c>
      <c r="C5510" s="19">
        <v>817200</v>
      </c>
      <c r="D5510" s="13">
        <v>1</v>
      </c>
      <c r="E5510" s="136" t="s">
        <v>3154</v>
      </c>
      <c r="F5510" s="15" t="s">
        <v>67</v>
      </c>
      <c r="G5510" s="137" t="s">
        <v>3154</v>
      </c>
      <c r="H5510" s="13" t="s">
        <v>31</v>
      </c>
      <c r="I5510" s="126" t="s">
        <v>3154</v>
      </c>
      <c r="J5510" s="126" t="s">
        <v>3154</v>
      </c>
      <c r="K5510" s="17">
        <f>VLOOKUP(A5510,[4]גיליון1!$A$1574:$P$7681,10,0)</f>
        <v>0</v>
      </c>
      <c r="L5510" s="17">
        <f>VLOOKUP(A5510,'[2]2023'!$A$9:$I$7853,9,0)</f>
        <v>0</v>
      </c>
      <c r="M5510" s="18">
        <f>VLOOKUP(A5510,[3]data1683177749303!$A$2:$J$6448,10,0)</f>
        <v>0</v>
      </c>
    </row>
    <row r="5511" spans="1:13" ht="15.75" outlineLevel="1">
      <c r="A5511" s="10">
        <v>1817200752</v>
      </c>
      <c r="B5511" s="11">
        <v>752</v>
      </c>
      <c r="C5511" s="19">
        <v>817200</v>
      </c>
      <c r="D5511" s="13">
        <v>1</v>
      </c>
      <c r="E5511" s="136" t="s">
        <v>3154</v>
      </c>
      <c r="F5511" s="15" t="s">
        <v>69</v>
      </c>
      <c r="G5511" s="137" t="s">
        <v>3154</v>
      </c>
      <c r="H5511" s="13" t="s">
        <v>31</v>
      </c>
      <c r="I5511" s="126" t="s">
        <v>3154</v>
      </c>
      <c r="J5511" s="126" t="s">
        <v>3154</v>
      </c>
      <c r="K5511" s="17">
        <f>VLOOKUP(A5511,[4]גיליון1!$A$1574:$P$7681,10,0)</f>
        <v>0</v>
      </c>
      <c r="L5511" s="17">
        <f>VLOOKUP(A5511,'[2]2023'!$A$9:$I$7853,9,0)</f>
        <v>0</v>
      </c>
      <c r="M5511" s="18">
        <f>VLOOKUP(A5511,[3]data1683177749303!$A$2:$J$6448,10,0)</f>
        <v>0</v>
      </c>
    </row>
    <row r="5512" spans="1:13" ht="15.75" outlineLevel="1">
      <c r="A5512" s="10">
        <v>1817200753</v>
      </c>
      <c r="B5512" s="11">
        <v>753</v>
      </c>
      <c r="C5512" s="19">
        <v>817200</v>
      </c>
      <c r="D5512" s="13">
        <v>1</v>
      </c>
      <c r="E5512" s="136" t="s">
        <v>3154</v>
      </c>
      <c r="F5512" s="15" t="s">
        <v>2342</v>
      </c>
      <c r="G5512" s="137" t="s">
        <v>3154</v>
      </c>
      <c r="H5512" s="13" t="s">
        <v>31</v>
      </c>
      <c r="I5512" s="126" t="s">
        <v>3154</v>
      </c>
      <c r="J5512" s="126" t="s">
        <v>3154</v>
      </c>
      <c r="K5512" s="17">
        <f>VLOOKUP(A5512,[4]גיליון1!$A$1574:$P$7681,10,0)</f>
        <v>0</v>
      </c>
      <c r="L5512" s="17">
        <f>VLOOKUP(A5512,'[2]2023'!$A$9:$I$7853,9,0)</f>
        <v>0</v>
      </c>
      <c r="M5512" s="18">
        <f>VLOOKUP(A5512,[3]data1683177749303!$A$2:$J$6448,10,0)</f>
        <v>0</v>
      </c>
    </row>
    <row r="5513" spans="1:13" ht="15.75" outlineLevel="1">
      <c r="A5513" s="10">
        <v>1817200763</v>
      </c>
      <c r="B5513" s="11">
        <v>763</v>
      </c>
      <c r="C5513" s="19">
        <v>817200</v>
      </c>
      <c r="D5513" s="13">
        <v>1</v>
      </c>
      <c r="E5513" s="136" t="s">
        <v>3154</v>
      </c>
      <c r="F5513" s="15" t="s">
        <v>28</v>
      </c>
      <c r="G5513" s="137" t="s">
        <v>3154</v>
      </c>
      <c r="H5513" s="13" t="s">
        <v>31</v>
      </c>
      <c r="I5513" s="126" t="s">
        <v>3154</v>
      </c>
      <c r="J5513" s="126" t="s">
        <v>3154</v>
      </c>
      <c r="K5513" s="17">
        <f>VLOOKUP(A5513,[4]גיליון1!$A$1574:$P$7681,10,0)</f>
        <v>0</v>
      </c>
      <c r="L5513" s="17">
        <f>VLOOKUP(A5513,'[2]2023'!$A$9:$I$7853,9,0)</f>
        <v>0</v>
      </c>
      <c r="M5513" s="18">
        <f>VLOOKUP(A5513,[3]data1683177749303!$A$2:$J$6448,10,0)</f>
        <v>0</v>
      </c>
    </row>
    <row r="5514" spans="1:13" ht="15.75" outlineLevel="1">
      <c r="A5514" s="10">
        <v>1817200780</v>
      </c>
      <c r="B5514" s="11">
        <v>780</v>
      </c>
      <c r="C5514" s="19">
        <v>817200</v>
      </c>
      <c r="D5514" s="13">
        <v>1</v>
      </c>
      <c r="E5514" s="136" t="s">
        <v>3154</v>
      </c>
      <c r="F5514" s="15" t="s">
        <v>2343</v>
      </c>
      <c r="G5514" s="137" t="s">
        <v>3154</v>
      </c>
      <c r="H5514" s="13" t="s">
        <v>31</v>
      </c>
      <c r="I5514" s="126" t="s">
        <v>3154</v>
      </c>
      <c r="J5514" s="126" t="s">
        <v>3154</v>
      </c>
      <c r="K5514" s="17">
        <f>VLOOKUP(A5514,[4]גיליון1!$A$1574:$P$7681,10,0)</f>
        <v>0</v>
      </c>
      <c r="L5514" s="17">
        <f>VLOOKUP(A5514,'[2]2023'!$A$9:$I$7853,9,0)</f>
        <v>0</v>
      </c>
      <c r="M5514" s="18">
        <f>VLOOKUP(A5514,[3]data1683177749303!$A$2:$J$6448,10,0)</f>
        <v>0</v>
      </c>
    </row>
    <row r="5515" spans="1:13" ht="15.75" outlineLevel="1">
      <c r="A5515" s="10">
        <v>1817200782</v>
      </c>
      <c r="B5515" s="11">
        <v>782</v>
      </c>
      <c r="C5515" s="19">
        <v>817200</v>
      </c>
      <c r="D5515" s="13">
        <v>1</v>
      </c>
      <c r="E5515" s="136" t="s">
        <v>3154</v>
      </c>
      <c r="F5515" s="15" t="s">
        <v>2344</v>
      </c>
      <c r="G5515" s="137" t="s">
        <v>3154</v>
      </c>
      <c r="H5515" s="13" t="s">
        <v>34</v>
      </c>
      <c r="I5515" s="126" t="s">
        <v>3154</v>
      </c>
      <c r="J5515" s="126" t="s">
        <v>3154</v>
      </c>
      <c r="K5515" s="17">
        <f>VLOOKUP(A5515,[4]גיליון1!$A$1574:$P$7681,10,0)</f>
        <v>0</v>
      </c>
      <c r="L5515" s="17">
        <f>VLOOKUP(A5515,'[2]2023'!$A$9:$I$7853,9,0)</f>
        <v>0</v>
      </c>
      <c r="M5515" s="18">
        <f>VLOOKUP(A5515,[3]data1683177749303!$A$2:$J$6448,10,0)</f>
        <v>0</v>
      </c>
    </row>
    <row r="5516" spans="1:13" ht="15.75" outlineLevel="1">
      <c r="A5516" s="10">
        <v>1817200784</v>
      </c>
      <c r="B5516" s="11">
        <v>784</v>
      </c>
      <c r="C5516" s="19">
        <v>817200</v>
      </c>
      <c r="D5516" s="13">
        <v>1</v>
      </c>
      <c r="E5516" s="136" t="s">
        <v>3154</v>
      </c>
      <c r="F5516" s="15" t="s">
        <v>2345</v>
      </c>
      <c r="G5516" s="137" t="s">
        <v>3154</v>
      </c>
      <c r="H5516" s="13" t="s">
        <v>34</v>
      </c>
      <c r="I5516" s="126" t="s">
        <v>3154</v>
      </c>
      <c r="J5516" s="126" t="s">
        <v>3154</v>
      </c>
      <c r="K5516" s="17">
        <f>VLOOKUP(A5516,[4]גיליון1!$A$1574:$P$7681,10,0)</f>
        <v>0</v>
      </c>
      <c r="L5516" s="17">
        <f>VLOOKUP(A5516,'[2]2023'!$A$9:$I$7853,9,0)</f>
        <v>0</v>
      </c>
      <c r="M5516" s="18">
        <f>VLOOKUP(A5516,[3]data1683177749303!$A$2:$J$6448,10,0)</f>
        <v>0</v>
      </c>
    </row>
    <row r="5517" spans="1:13" ht="15.75" outlineLevel="1">
      <c r="A5517" s="10">
        <v>1817200794</v>
      </c>
      <c r="B5517" s="11">
        <v>794</v>
      </c>
      <c r="C5517" s="19">
        <v>817200</v>
      </c>
      <c r="D5517" s="13">
        <v>1</v>
      </c>
      <c r="E5517" s="136" t="s">
        <v>3154</v>
      </c>
      <c r="F5517" s="15" t="s">
        <v>73</v>
      </c>
      <c r="G5517" s="137" t="s">
        <v>3154</v>
      </c>
      <c r="H5517" s="13" t="s">
        <v>31</v>
      </c>
      <c r="I5517" s="126" t="s">
        <v>3154</v>
      </c>
      <c r="J5517" s="126" t="s">
        <v>3154</v>
      </c>
      <c r="K5517" s="17">
        <f>VLOOKUP(A5517,[4]גיליון1!$A$1574:$P$7681,10,0)</f>
        <v>0</v>
      </c>
      <c r="L5517" s="17">
        <f>VLOOKUP(A5517,'[2]2023'!$A$9:$I$7853,9,0)</f>
        <v>0</v>
      </c>
      <c r="M5517" s="18">
        <f>VLOOKUP(A5517,[3]data1683177749303!$A$2:$J$6448,10,0)</f>
        <v>0</v>
      </c>
    </row>
    <row r="5518" spans="1:13" ht="15.75" outlineLevel="1">
      <c r="A5518" s="10">
        <v>1817200872</v>
      </c>
      <c r="B5518" s="11">
        <v>872</v>
      </c>
      <c r="C5518" s="19">
        <v>817200</v>
      </c>
      <c r="D5518" s="13">
        <v>1</v>
      </c>
      <c r="E5518" s="136" t="s">
        <v>3154</v>
      </c>
      <c r="F5518" s="15" t="s">
        <v>2345</v>
      </c>
      <c r="G5518" s="137" t="s">
        <v>3154</v>
      </c>
      <c r="H5518" s="13" t="s">
        <v>34</v>
      </c>
      <c r="I5518" s="16">
        <f>K5518/L5518-1</f>
        <v>-1</v>
      </c>
      <c r="J5518" s="126" t="s">
        <v>3154</v>
      </c>
      <c r="K5518" s="17">
        <f>VLOOKUP(A5518,[4]גיליון1!$A$1574:$P$7681,10,0)</f>
        <v>0</v>
      </c>
      <c r="L5518" s="17">
        <f>VLOOKUP(A5518,'[2]2023'!$A$9:$I$7853,9,0)</f>
        <v>640800</v>
      </c>
      <c r="M5518" s="18">
        <f>VLOOKUP(A5518,[3]data1683177749303!$A$2:$J$6448,10,0)</f>
        <v>373800</v>
      </c>
    </row>
    <row r="5519" spans="1:13" ht="15.75" outlineLevel="1">
      <c r="A5519" s="10">
        <v>1817200879</v>
      </c>
      <c r="B5519" s="11">
        <v>879</v>
      </c>
      <c r="C5519" s="19">
        <v>817200</v>
      </c>
      <c r="D5519" s="13">
        <v>1</v>
      </c>
      <c r="E5519" s="136" t="s">
        <v>3154</v>
      </c>
      <c r="F5519" s="15" t="s">
        <v>1827</v>
      </c>
      <c r="G5519" s="137" t="s">
        <v>3154</v>
      </c>
      <c r="H5519" s="13" t="s">
        <v>31</v>
      </c>
      <c r="I5519" s="126" t="s">
        <v>3154</v>
      </c>
      <c r="J5519" s="126" t="s">
        <v>3154</v>
      </c>
      <c r="K5519" s="17">
        <f>VLOOKUP(A5519,[4]גיליון1!$A$1574:$P$7681,10,0)</f>
        <v>0</v>
      </c>
      <c r="L5519" s="17">
        <f>VLOOKUP(A5519,'[2]2023'!$A$9:$I$7853,9,0)</f>
        <v>0</v>
      </c>
      <c r="M5519" s="18">
        <f>VLOOKUP(A5519,[3]data1683177749303!$A$2:$J$6448,10,0)</f>
        <v>0</v>
      </c>
    </row>
    <row r="5520" spans="1:13" ht="15.75" outlineLevel="1">
      <c r="A5520" s="10">
        <v>1817200931</v>
      </c>
      <c r="B5520" s="11">
        <v>931</v>
      </c>
      <c r="C5520" s="19">
        <v>817200</v>
      </c>
      <c r="D5520" s="13">
        <v>1</v>
      </c>
      <c r="E5520" s="136" t="s">
        <v>3154</v>
      </c>
      <c r="F5520" s="15" t="s">
        <v>1990</v>
      </c>
      <c r="G5520" s="137" t="s">
        <v>3154</v>
      </c>
      <c r="H5520" s="13" t="s">
        <v>31</v>
      </c>
      <c r="I5520" s="126" t="s">
        <v>3154</v>
      </c>
      <c r="J5520" s="126" t="s">
        <v>3154</v>
      </c>
      <c r="K5520" s="17">
        <f>VLOOKUP(A5520,[4]גיליון1!$A$1574:$P$7681,10,0)</f>
        <v>0</v>
      </c>
      <c r="L5520" s="17">
        <f>VLOOKUP(A5520,'[2]2023'!$A$9:$I$7853,9,0)</f>
        <v>0</v>
      </c>
      <c r="M5520" s="18">
        <f>VLOOKUP(A5520,[3]data1683177749303!$A$2:$J$6448,10,0)</f>
        <v>0</v>
      </c>
    </row>
    <row r="5521" spans="1:13" ht="15.75" outlineLevel="1">
      <c r="A5521" s="10">
        <v>1817200932</v>
      </c>
      <c r="B5521" s="11">
        <v>932</v>
      </c>
      <c r="C5521" s="19">
        <v>817200</v>
      </c>
      <c r="D5521" s="13">
        <v>1</v>
      </c>
      <c r="E5521" s="136" t="s">
        <v>3154</v>
      </c>
      <c r="F5521" s="15" t="s">
        <v>2346</v>
      </c>
      <c r="G5521" s="137" t="s">
        <v>3154</v>
      </c>
      <c r="H5521" s="13" t="s">
        <v>31</v>
      </c>
      <c r="I5521" s="126" t="s">
        <v>3154</v>
      </c>
      <c r="J5521" s="126" t="s">
        <v>3154</v>
      </c>
      <c r="K5521" s="17">
        <f>VLOOKUP(A5521,[4]גיליון1!$A$1574:$P$7681,10,0)</f>
        <v>0</v>
      </c>
      <c r="L5521" s="17">
        <f>VLOOKUP(A5521,'[2]2023'!$A$9:$I$7853,9,0)</f>
        <v>0</v>
      </c>
      <c r="M5521" s="18">
        <f>VLOOKUP(A5521,[3]data1683177749303!$A$2:$J$6448,10,0)</f>
        <v>0</v>
      </c>
    </row>
    <row r="5522" spans="1:13" ht="15.75" outlineLevel="1">
      <c r="A5522" s="10">
        <v>1817200961</v>
      </c>
      <c r="B5522" s="11">
        <v>961</v>
      </c>
      <c r="C5522" s="19">
        <v>817200</v>
      </c>
      <c r="D5522" s="13">
        <v>1</v>
      </c>
      <c r="E5522" s="136" t="s">
        <v>3154</v>
      </c>
      <c r="F5522" s="15" t="s">
        <v>79</v>
      </c>
      <c r="G5522" s="137" t="s">
        <v>3154</v>
      </c>
      <c r="H5522" s="13" t="s">
        <v>34</v>
      </c>
      <c r="I5522" s="126" t="s">
        <v>3154</v>
      </c>
      <c r="J5522" s="126" t="s">
        <v>3154</v>
      </c>
      <c r="K5522" s="17">
        <f>VLOOKUP(A5522,[4]גיליון1!$A$1574:$P$7681,10,0)</f>
        <v>0</v>
      </c>
      <c r="L5522" s="17">
        <f>VLOOKUP(A5522,'[2]2023'!$A$9:$I$7853,9,0)</f>
        <v>0</v>
      </c>
      <c r="M5522" s="140" t="s">
        <v>3154</v>
      </c>
    </row>
    <row r="5523" spans="1:13" ht="16.5" thickBot="1">
      <c r="A5523" s="10">
        <v>1817200980</v>
      </c>
      <c r="B5523" s="11">
        <v>980</v>
      </c>
      <c r="C5523" s="19">
        <v>817200</v>
      </c>
      <c r="D5523" s="13">
        <v>1</v>
      </c>
      <c r="E5523" s="136" t="s">
        <v>3154</v>
      </c>
      <c r="F5523" s="15" t="s">
        <v>2347</v>
      </c>
      <c r="G5523" s="137" t="s">
        <v>3154</v>
      </c>
      <c r="H5523" s="13" t="s">
        <v>31</v>
      </c>
      <c r="I5523" s="126" t="s">
        <v>3154</v>
      </c>
      <c r="J5523" s="126" t="s">
        <v>3154</v>
      </c>
      <c r="K5523" s="17">
        <f>VLOOKUP(A5523,[4]גיליון1!$A$1574:$P$7681,10,0)</f>
        <v>0</v>
      </c>
      <c r="L5523" s="17">
        <f>VLOOKUP(A5523,'[2]2023'!$A$9:$I$7853,9,0)</f>
        <v>0</v>
      </c>
      <c r="M5523" s="18">
        <f>VLOOKUP(A5523,[3]data1683177749303!$A$2:$J$6448,10,0)</f>
        <v>0</v>
      </c>
    </row>
    <row r="5524" spans="1:13" ht="16.5" outlineLevel="1" thickBot="1">
      <c r="A5524" s="125" t="s">
        <v>3154</v>
      </c>
      <c r="B5524" s="25" t="s">
        <v>2348</v>
      </c>
      <c r="C5524" s="146" t="s">
        <v>3154</v>
      </c>
      <c r="D5524" s="146" t="s">
        <v>3154</v>
      </c>
      <c r="E5524" s="147" t="s">
        <v>3154</v>
      </c>
      <c r="F5524" s="28" t="s">
        <v>681</v>
      </c>
      <c r="G5524" s="153" t="s">
        <v>3154</v>
      </c>
      <c r="H5524" s="146" t="s">
        <v>3154</v>
      </c>
      <c r="I5524" s="29">
        <f>K5524/L5524-1</f>
        <v>-1</v>
      </c>
      <c r="J5524" s="127" t="s">
        <v>3154</v>
      </c>
      <c r="K5524" s="37">
        <f t="shared" ref="K5524:M5524" si="258">SUBTOTAL(9,K5472:K5523)</f>
        <v>0</v>
      </c>
      <c r="L5524" s="37">
        <f t="shared" si="258"/>
        <v>640800</v>
      </c>
      <c r="M5524" s="38">
        <f t="shared" si="258"/>
        <v>373800</v>
      </c>
    </row>
    <row r="5525" spans="1:13" ht="15.75" outlineLevel="1">
      <c r="A5525" s="10">
        <v>18172100</v>
      </c>
      <c r="B5525" s="32">
        <v>0</v>
      </c>
      <c r="C5525" s="49">
        <v>817210</v>
      </c>
      <c r="D5525" s="34">
        <v>1</v>
      </c>
      <c r="E5525" s="151" t="s">
        <v>3154</v>
      </c>
      <c r="F5525" s="35" t="s">
        <v>689</v>
      </c>
      <c r="G5525" s="152" t="s">
        <v>3154</v>
      </c>
      <c r="H5525" s="34" t="s">
        <v>11</v>
      </c>
      <c r="I5525" s="142" t="s">
        <v>3154</v>
      </c>
      <c r="J5525" s="142" t="s">
        <v>3154</v>
      </c>
      <c r="K5525" s="17">
        <f>VLOOKUP(A5525,[4]גיליון1!$A$1574:$P$7681,10,0)</f>
        <v>0</v>
      </c>
      <c r="L5525" s="139" t="s">
        <v>3154</v>
      </c>
      <c r="M5525" s="140" t="s">
        <v>3154</v>
      </c>
    </row>
    <row r="5526" spans="1:13" ht="15.75" outlineLevel="1">
      <c r="A5526" s="10">
        <v>1817210100</v>
      </c>
      <c r="B5526" s="11">
        <v>100</v>
      </c>
      <c r="C5526" s="19">
        <v>817210</v>
      </c>
      <c r="D5526" s="13">
        <v>1</v>
      </c>
      <c r="E5526" s="136" t="s">
        <v>3154</v>
      </c>
      <c r="F5526" s="15" t="s">
        <v>18</v>
      </c>
      <c r="G5526" s="137" t="s">
        <v>3154</v>
      </c>
      <c r="H5526" s="13" t="s">
        <v>11</v>
      </c>
      <c r="I5526" s="126" t="s">
        <v>3154</v>
      </c>
      <c r="J5526" s="126" t="s">
        <v>3154</v>
      </c>
      <c r="K5526" s="17">
        <f>VLOOKUP(A5526,[4]גיליון1!$A$1574:$P$7681,10,0)</f>
        <v>0</v>
      </c>
      <c r="L5526" s="17">
        <f>VLOOKUP(A5526,'[2]2023'!$A$9:$I$7853,9,0)</f>
        <v>0</v>
      </c>
      <c r="M5526" s="140" t="s">
        <v>3154</v>
      </c>
    </row>
    <row r="5527" spans="1:13" ht="15.75" outlineLevel="1">
      <c r="A5527" s="10">
        <v>1817210110</v>
      </c>
      <c r="B5527" s="11">
        <v>110</v>
      </c>
      <c r="C5527" s="19">
        <v>817210</v>
      </c>
      <c r="D5527" s="13">
        <v>1</v>
      </c>
      <c r="E5527" s="136" t="s">
        <v>3154</v>
      </c>
      <c r="F5527" s="15" t="s">
        <v>19</v>
      </c>
      <c r="G5527" s="137" t="s">
        <v>3154</v>
      </c>
      <c r="H5527" s="13" t="s">
        <v>20</v>
      </c>
      <c r="I5527" s="16">
        <f t="shared" ref="I5527:I5532" si="259">K5527/L5527-1</f>
        <v>-0.19550173010380623</v>
      </c>
      <c r="J5527" s="126" t="s">
        <v>3154</v>
      </c>
      <c r="K5527" s="17">
        <f>VLOOKUP(A5527,[4]גיליון1!$A$1574:$P$7681,10,0)</f>
        <v>93000</v>
      </c>
      <c r="L5527" s="17">
        <f>VLOOKUP(A5527,'[2]2023'!$A$9:$I$7853,9,0)</f>
        <v>115600</v>
      </c>
      <c r="M5527" s="18">
        <f>VLOOKUP(A5527,[3]data1683177749303!$A$2:$J$6448,10,0)</f>
        <v>102650.65</v>
      </c>
    </row>
    <row r="5528" spans="1:13" ht="15.75" outlineLevel="1">
      <c r="A5528" s="10">
        <v>1817210119</v>
      </c>
      <c r="B5528" s="11">
        <v>119</v>
      </c>
      <c r="C5528" s="19">
        <v>817210</v>
      </c>
      <c r="D5528" s="13">
        <v>1</v>
      </c>
      <c r="E5528" s="136" t="s">
        <v>3154</v>
      </c>
      <c r="F5528" s="15" t="s">
        <v>21</v>
      </c>
      <c r="G5528" s="137" t="s">
        <v>3154</v>
      </c>
      <c r="H5528" s="13" t="s">
        <v>20</v>
      </c>
      <c r="I5528" s="16">
        <f t="shared" si="259"/>
        <v>5.8435127104655038E-2</v>
      </c>
      <c r="J5528" s="126" t="s">
        <v>3154</v>
      </c>
      <c r="K5528" s="17">
        <f>VLOOKUP(A5528,[4]גיליון1!$A$1574:$P$7681,10,0)</f>
        <v>320600</v>
      </c>
      <c r="L5528" s="17">
        <f>VLOOKUP(A5528,'[2]2023'!$A$9:$I$7853,9,0)</f>
        <v>302900</v>
      </c>
      <c r="M5528" s="18">
        <f>VLOOKUP(A5528,[3]data1683177749303!$A$2:$J$6448,10,0)</f>
        <v>271870.15000000002</v>
      </c>
    </row>
    <row r="5529" spans="1:13" ht="15.75" outlineLevel="1">
      <c r="A5529" s="10">
        <v>1817210122</v>
      </c>
      <c r="B5529" s="11">
        <v>122</v>
      </c>
      <c r="C5529" s="19">
        <v>817210</v>
      </c>
      <c r="D5529" s="13">
        <v>1</v>
      </c>
      <c r="E5529" s="136" t="s">
        <v>3154</v>
      </c>
      <c r="F5529" s="15" t="s">
        <v>22</v>
      </c>
      <c r="G5529" s="137" t="s">
        <v>3154</v>
      </c>
      <c r="H5529" s="13" t="s">
        <v>20</v>
      </c>
      <c r="I5529" s="16">
        <f t="shared" si="259"/>
        <v>0</v>
      </c>
      <c r="J5529" s="126" t="s">
        <v>3154</v>
      </c>
      <c r="K5529" s="17">
        <f>VLOOKUP(A5529,[4]גיליון1!$A$1574:$P$7681,10,0)</f>
        <v>8000</v>
      </c>
      <c r="L5529" s="17">
        <f>VLOOKUP(A5529,'[2]2023'!$A$9:$I$7853,9,0)</f>
        <v>8000</v>
      </c>
      <c r="M5529" s="18">
        <f>VLOOKUP(A5529,[3]data1683177749303!$A$2:$J$6448,10,0)</f>
        <v>7658.54</v>
      </c>
    </row>
    <row r="5530" spans="1:13" ht="15.75" outlineLevel="1">
      <c r="A5530" s="10">
        <v>1817210126</v>
      </c>
      <c r="B5530" s="11">
        <v>126</v>
      </c>
      <c r="C5530" s="19">
        <v>817210</v>
      </c>
      <c r="D5530" s="13">
        <v>1</v>
      </c>
      <c r="E5530" s="136" t="s">
        <v>3154</v>
      </c>
      <c r="F5530" s="15" t="s">
        <v>23</v>
      </c>
      <c r="G5530" s="137" t="s">
        <v>3154</v>
      </c>
      <c r="H5530" s="13" t="s">
        <v>20</v>
      </c>
      <c r="I5530" s="16">
        <f t="shared" si="259"/>
        <v>0.34210526315789469</v>
      </c>
      <c r="J5530" s="126" t="s">
        <v>3154</v>
      </c>
      <c r="K5530" s="17">
        <f>VLOOKUP(A5530,[4]גיליון1!$A$1574:$P$7681,10,0)</f>
        <v>25500</v>
      </c>
      <c r="L5530" s="17">
        <f>VLOOKUP(A5530,'[2]2023'!$A$9:$I$7853,9,0)</f>
        <v>19000</v>
      </c>
      <c r="M5530" s="18">
        <f>VLOOKUP(A5530,[3]data1683177749303!$A$2:$J$6448,10,0)</f>
        <v>20184.57</v>
      </c>
    </row>
    <row r="5531" spans="1:13" ht="15.75" outlineLevel="1">
      <c r="A5531" s="10">
        <v>1817210130</v>
      </c>
      <c r="B5531" s="11">
        <v>130</v>
      </c>
      <c r="C5531" s="19">
        <v>817210</v>
      </c>
      <c r="D5531" s="13">
        <v>1</v>
      </c>
      <c r="E5531" s="136" t="s">
        <v>3154</v>
      </c>
      <c r="F5531" s="15" t="s">
        <v>24</v>
      </c>
      <c r="G5531" s="137" t="s">
        <v>3154</v>
      </c>
      <c r="H5531" s="13" t="s">
        <v>20</v>
      </c>
      <c r="I5531" s="16">
        <f t="shared" si="259"/>
        <v>0</v>
      </c>
      <c r="J5531" s="126" t="s">
        <v>3154</v>
      </c>
      <c r="K5531" s="17">
        <f>VLOOKUP(A5531,[4]גיליון1!$A$1574:$P$7681,10,0)</f>
        <v>2000</v>
      </c>
      <c r="L5531" s="17">
        <f>VLOOKUP(A5531,'[2]2023'!$A$9:$I$7853,9,0)</f>
        <v>2000</v>
      </c>
      <c r="M5531" s="18">
        <f>VLOOKUP(A5531,[3]data1683177749303!$A$2:$J$6448,10,0)</f>
        <v>506</v>
      </c>
    </row>
    <row r="5532" spans="1:13" ht="15.75" outlineLevel="1">
      <c r="A5532" s="10">
        <v>1817210140</v>
      </c>
      <c r="B5532" s="11">
        <v>140</v>
      </c>
      <c r="C5532" s="19">
        <v>817210</v>
      </c>
      <c r="D5532" s="13">
        <v>1</v>
      </c>
      <c r="E5532" s="136" t="s">
        <v>3154</v>
      </c>
      <c r="F5532" s="15" t="s">
        <v>25</v>
      </c>
      <c r="G5532" s="137" t="s">
        <v>3154</v>
      </c>
      <c r="H5532" s="13" t="s">
        <v>34</v>
      </c>
      <c r="I5532" s="16">
        <f t="shared" si="259"/>
        <v>0.65833333333333344</v>
      </c>
      <c r="J5532" s="126" t="s">
        <v>3154</v>
      </c>
      <c r="K5532" s="17">
        <f>VLOOKUP(A5532,[4]גיליון1!$A$1574:$P$7681,10,0)</f>
        <v>19900</v>
      </c>
      <c r="L5532" s="17">
        <f>VLOOKUP(A5532,'[2]2023'!$A$9:$I$7853,9,0)</f>
        <v>12000</v>
      </c>
      <c r="M5532" s="18">
        <f>VLOOKUP(A5532,[3]data1683177749303!$A$2:$J$6448,10,0)</f>
        <v>15682.53</v>
      </c>
    </row>
    <row r="5533" spans="1:13" ht="15.75" outlineLevel="1">
      <c r="A5533" s="10">
        <v>1817210210</v>
      </c>
      <c r="B5533" s="11">
        <v>210</v>
      </c>
      <c r="C5533" s="19">
        <v>817210</v>
      </c>
      <c r="D5533" s="13">
        <v>1</v>
      </c>
      <c r="E5533" s="136" t="s">
        <v>3154</v>
      </c>
      <c r="F5533" s="15" t="s">
        <v>27</v>
      </c>
      <c r="G5533" s="137" t="s">
        <v>3154</v>
      </c>
      <c r="H5533" s="13" t="s">
        <v>20</v>
      </c>
      <c r="I5533" s="126" t="s">
        <v>3154</v>
      </c>
      <c r="J5533" s="126" t="s">
        <v>3154</v>
      </c>
      <c r="K5533" s="17">
        <f>VLOOKUP(A5533,[4]גיליון1!$A$1574:$P$7681,10,0)</f>
        <v>0</v>
      </c>
      <c r="L5533" s="17">
        <f>VLOOKUP(A5533,'[2]2023'!$A$9:$I$7853,9,0)</f>
        <v>0</v>
      </c>
      <c r="M5533" s="18">
        <f>VLOOKUP(A5533,[3]data1683177749303!$A$2:$J$6448,10,0)</f>
        <v>0</v>
      </c>
    </row>
    <row r="5534" spans="1:13" ht="15.75" outlineLevel="1">
      <c r="A5534" s="10">
        <v>1817210263</v>
      </c>
      <c r="B5534" s="11">
        <v>263</v>
      </c>
      <c r="C5534" s="19">
        <v>817210</v>
      </c>
      <c r="D5534" s="13">
        <v>1</v>
      </c>
      <c r="E5534" s="136" t="s">
        <v>3154</v>
      </c>
      <c r="F5534" s="15" t="s">
        <v>116</v>
      </c>
      <c r="G5534" s="137" t="s">
        <v>3154</v>
      </c>
      <c r="H5534" s="13" t="s">
        <v>20</v>
      </c>
      <c r="I5534" s="126" t="s">
        <v>3154</v>
      </c>
      <c r="J5534" s="126" t="s">
        <v>3154</v>
      </c>
      <c r="K5534" s="17">
        <f>VLOOKUP(A5534,[4]גיליון1!$A$1574:$P$7681,10,0)</f>
        <v>0</v>
      </c>
      <c r="L5534" s="17">
        <f>VLOOKUP(A5534,'[2]2023'!$A$9:$I$7853,9,0)</f>
        <v>0</v>
      </c>
      <c r="M5534" s="18">
        <f>VLOOKUP(A5534,[3]data1683177749303!$A$2:$J$6448,10,0)</f>
        <v>0</v>
      </c>
    </row>
    <row r="5535" spans="1:13" ht="15.75" outlineLevel="1">
      <c r="A5535" s="10">
        <v>1817210264</v>
      </c>
      <c r="B5535" s="11">
        <v>264</v>
      </c>
      <c r="C5535" s="19">
        <v>817210</v>
      </c>
      <c r="D5535" s="13">
        <v>1</v>
      </c>
      <c r="E5535" s="136" t="s">
        <v>3154</v>
      </c>
      <c r="F5535" s="15" t="s">
        <v>2349</v>
      </c>
      <c r="G5535" s="137" t="s">
        <v>3154</v>
      </c>
      <c r="H5535" s="13" t="s">
        <v>20</v>
      </c>
      <c r="I5535" s="126" t="s">
        <v>3154</v>
      </c>
      <c r="J5535" s="126" t="s">
        <v>3154</v>
      </c>
      <c r="K5535" s="17">
        <f>VLOOKUP(A5535,[4]גיליון1!$A$1574:$P$7681,10,0)</f>
        <v>0</v>
      </c>
      <c r="L5535" s="17">
        <f>VLOOKUP(A5535,'[2]2023'!$A$9:$I$7853,9,0)</f>
        <v>0</v>
      </c>
      <c r="M5535" s="18">
        <f>VLOOKUP(A5535,[3]data1683177749303!$A$2:$J$6448,10,0)</f>
        <v>0</v>
      </c>
    </row>
    <row r="5536" spans="1:13" ht="15.75" outlineLevel="1">
      <c r="A5536" s="10">
        <v>1817210400</v>
      </c>
      <c r="B5536" s="11">
        <v>400</v>
      </c>
      <c r="C5536" s="19">
        <v>817210</v>
      </c>
      <c r="D5536" s="13">
        <v>1</v>
      </c>
      <c r="E5536" s="136" t="s">
        <v>3154</v>
      </c>
      <c r="F5536" s="15" t="s">
        <v>29</v>
      </c>
      <c r="G5536" s="137" t="s">
        <v>3154</v>
      </c>
      <c r="H5536" s="13" t="s">
        <v>11</v>
      </c>
      <c r="I5536" s="126" t="s">
        <v>3154</v>
      </c>
      <c r="J5536" s="126" t="s">
        <v>3154</v>
      </c>
      <c r="K5536" s="17">
        <f>VLOOKUP(A5536,[4]גיליון1!$A$1574:$P$7681,10,0)</f>
        <v>0</v>
      </c>
      <c r="L5536" s="17">
        <f>VLOOKUP(A5536,'[2]2023'!$A$9:$I$7853,9,0)</f>
        <v>0</v>
      </c>
      <c r="M5536" s="140" t="s">
        <v>3154</v>
      </c>
    </row>
    <row r="5537" spans="1:13" ht="15.75" outlineLevel="1">
      <c r="A5537" s="10">
        <v>1817210410</v>
      </c>
      <c r="B5537" s="11">
        <v>410</v>
      </c>
      <c r="C5537" s="19">
        <v>817210</v>
      </c>
      <c r="D5537" s="13">
        <v>1</v>
      </c>
      <c r="E5537" s="136" t="s">
        <v>3154</v>
      </c>
      <c r="F5537" s="15" t="s">
        <v>2350</v>
      </c>
      <c r="G5537" s="137" t="s">
        <v>3154</v>
      </c>
      <c r="H5537" s="13" t="s">
        <v>34</v>
      </c>
      <c r="I5537" s="126" t="s">
        <v>3154</v>
      </c>
      <c r="J5537" s="126" t="s">
        <v>3154</v>
      </c>
      <c r="K5537" s="17">
        <f>VLOOKUP(A5537,[4]גיליון1!$A$1574:$P$7681,10,0)</f>
        <v>0</v>
      </c>
      <c r="L5537" s="139" t="s">
        <v>3154</v>
      </c>
      <c r="M5537" s="140" t="s">
        <v>3154</v>
      </c>
    </row>
    <row r="5538" spans="1:13" ht="15.75" outlineLevel="1">
      <c r="A5538" s="10">
        <v>1817210423</v>
      </c>
      <c r="B5538" s="11">
        <v>423</v>
      </c>
      <c r="C5538" s="19">
        <v>817210</v>
      </c>
      <c r="D5538" s="13">
        <v>1</v>
      </c>
      <c r="E5538" s="136" t="s">
        <v>3154</v>
      </c>
      <c r="F5538" s="15" t="s">
        <v>35</v>
      </c>
      <c r="G5538" s="137" t="s">
        <v>3154</v>
      </c>
      <c r="H5538" s="13" t="s">
        <v>31</v>
      </c>
      <c r="I5538" s="16">
        <f>K5538/L5538-1</f>
        <v>-9.9999999999999978E-2</v>
      </c>
      <c r="J5538" s="126" t="s">
        <v>3154</v>
      </c>
      <c r="K5538" s="17">
        <f>VLOOKUP(A5538,[4]גיליון1!$A$1574:$P$7681,10,0)</f>
        <v>900</v>
      </c>
      <c r="L5538" s="17">
        <f>VLOOKUP(A5538,'[2]2023'!$A$9:$I$7853,9,0)</f>
        <v>1000</v>
      </c>
      <c r="M5538" s="18">
        <f>VLOOKUP(A5538,[3]data1683177749303!$A$2:$J$6448,10,0)</f>
        <v>1000</v>
      </c>
    </row>
    <row r="5539" spans="1:13" ht="15.75" outlineLevel="1">
      <c r="A5539" s="10">
        <v>1817210431</v>
      </c>
      <c r="B5539" s="11">
        <v>431</v>
      </c>
      <c r="C5539" s="19">
        <v>817210</v>
      </c>
      <c r="D5539" s="13">
        <v>1</v>
      </c>
      <c r="E5539" s="136" t="s">
        <v>3154</v>
      </c>
      <c r="F5539" s="15" t="s">
        <v>36</v>
      </c>
      <c r="G5539" s="137" t="s">
        <v>3154</v>
      </c>
      <c r="H5539" s="13" t="s">
        <v>31</v>
      </c>
      <c r="I5539" s="126" t="s">
        <v>3154</v>
      </c>
      <c r="J5539" s="126" t="s">
        <v>3154</v>
      </c>
      <c r="K5539" s="17">
        <f>VLOOKUP(A5539,[4]גיליון1!$A$1574:$P$7681,10,0)</f>
        <v>0</v>
      </c>
      <c r="L5539" s="17">
        <f>VLOOKUP(A5539,'[2]2023'!$A$9:$I$7853,9,0)</f>
        <v>0</v>
      </c>
      <c r="M5539" s="18">
        <f>VLOOKUP(A5539,[3]data1683177749303!$A$2:$J$6448,10,0)</f>
        <v>0</v>
      </c>
    </row>
    <row r="5540" spans="1:13" ht="15.75" outlineLevel="1">
      <c r="A5540" s="10">
        <v>1817210432</v>
      </c>
      <c r="B5540" s="11">
        <v>432</v>
      </c>
      <c r="C5540" s="19">
        <v>817210</v>
      </c>
      <c r="D5540" s="13">
        <v>1</v>
      </c>
      <c r="E5540" s="136" t="s">
        <v>3154</v>
      </c>
      <c r="F5540" s="15" t="s">
        <v>37</v>
      </c>
      <c r="G5540" s="137" t="s">
        <v>3154</v>
      </c>
      <c r="H5540" s="13" t="s">
        <v>31</v>
      </c>
      <c r="I5540" s="126" t="s">
        <v>3154</v>
      </c>
      <c r="J5540" s="126" t="s">
        <v>3154</v>
      </c>
      <c r="K5540" s="17">
        <f>VLOOKUP(A5540,[4]גיליון1!$A$1574:$P$7681,10,0)</f>
        <v>0</v>
      </c>
      <c r="L5540" s="17">
        <f>VLOOKUP(A5540,'[2]2023'!$A$9:$I$7853,9,0)</f>
        <v>0</v>
      </c>
      <c r="M5540" s="140" t="s">
        <v>3154</v>
      </c>
    </row>
    <row r="5541" spans="1:13" ht="15.75" outlineLevel="1">
      <c r="A5541" s="10">
        <v>1817210433</v>
      </c>
      <c r="B5541" s="11">
        <v>433</v>
      </c>
      <c r="C5541" s="19">
        <v>817210</v>
      </c>
      <c r="D5541" s="13">
        <v>1</v>
      </c>
      <c r="E5541" s="136" t="s">
        <v>3154</v>
      </c>
      <c r="F5541" s="15" t="s">
        <v>38</v>
      </c>
      <c r="G5541" s="137" t="s">
        <v>3154</v>
      </c>
      <c r="H5541" s="13" t="s">
        <v>34</v>
      </c>
      <c r="I5541" s="126" t="s">
        <v>3154</v>
      </c>
      <c r="J5541" s="126" t="s">
        <v>3154</v>
      </c>
      <c r="K5541" s="17">
        <f>VLOOKUP(A5541,[4]גיליון1!$A$1574:$P$7681,10,0)</f>
        <v>0</v>
      </c>
      <c r="L5541" s="17">
        <f>VLOOKUP(A5541,'[2]2023'!$A$9:$I$7853,9,0)</f>
        <v>0</v>
      </c>
      <c r="M5541" s="18">
        <f>VLOOKUP(A5541,[3]data1683177749303!$A$2:$J$6448,10,0)</f>
        <v>0</v>
      </c>
    </row>
    <row r="5542" spans="1:13" ht="15.75" outlineLevel="1">
      <c r="A5542" s="10">
        <v>1817210441</v>
      </c>
      <c r="B5542" s="11">
        <v>441</v>
      </c>
      <c r="C5542" s="19">
        <v>817210</v>
      </c>
      <c r="D5542" s="13">
        <v>1</v>
      </c>
      <c r="E5542" s="136" t="s">
        <v>3154</v>
      </c>
      <c r="F5542" s="15" t="s">
        <v>45</v>
      </c>
      <c r="G5542" s="137" t="s">
        <v>3154</v>
      </c>
      <c r="H5542" s="13" t="s">
        <v>31</v>
      </c>
      <c r="I5542" s="126" t="s">
        <v>3154</v>
      </c>
      <c r="J5542" s="126" t="s">
        <v>3154</v>
      </c>
      <c r="K5542" s="17">
        <f>VLOOKUP(A5542,[4]גיליון1!$A$1574:$P$7681,10,0)</f>
        <v>0</v>
      </c>
      <c r="L5542" s="17">
        <f>VLOOKUP(A5542,'[2]2023'!$A$9:$I$7853,9,0)</f>
        <v>0</v>
      </c>
      <c r="M5542" s="18">
        <f>VLOOKUP(A5542,[3]data1683177749303!$A$2:$J$6448,10,0)</f>
        <v>0</v>
      </c>
    </row>
    <row r="5543" spans="1:13" ht="15.75" outlineLevel="1">
      <c r="A5543" s="10">
        <v>1817210470</v>
      </c>
      <c r="B5543" s="11">
        <v>470</v>
      </c>
      <c r="C5543" s="19">
        <v>817210</v>
      </c>
      <c r="D5543" s="13">
        <v>1</v>
      </c>
      <c r="E5543" s="136" t="s">
        <v>3154</v>
      </c>
      <c r="F5543" s="15" t="s">
        <v>48</v>
      </c>
      <c r="G5543" s="137" t="s">
        <v>3154</v>
      </c>
      <c r="H5543" s="13" t="s">
        <v>34</v>
      </c>
      <c r="I5543" s="126" t="s">
        <v>3154</v>
      </c>
      <c r="J5543" s="126" t="s">
        <v>3154</v>
      </c>
      <c r="K5543" s="17">
        <f>VLOOKUP(A5543,[4]גיליון1!$A$1574:$P$7681,10,0)</f>
        <v>0</v>
      </c>
      <c r="L5543" s="17">
        <f>VLOOKUP(A5543,'[2]2023'!$A$9:$I$7853,9,0)</f>
        <v>0</v>
      </c>
      <c r="M5543" s="18">
        <f>VLOOKUP(A5543,[3]data1683177749303!$A$2:$J$6448,10,0)</f>
        <v>0</v>
      </c>
    </row>
    <row r="5544" spans="1:13" ht="15.75" outlineLevel="1">
      <c r="A5544" s="10">
        <v>1817210471</v>
      </c>
      <c r="B5544" s="11">
        <v>471</v>
      </c>
      <c r="C5544" s="19">
        <v>817210</v>
      </c>
      <c r="D5544" s="13">
        <v>1</v>
      </c>
      <c r="E5544" s="136" t="s">
        <v>3154</v>
      </c>
      <c r="F5544" s="15" t="s">
        <v>87</v>
      </c>
      <c r="G5544" s="137" t="s">
        <v>3154</v>
      </c>
      <c r="H5544" s="13" t="s">
        <v>34</v>
      </c>
      <c r="I5544" s="126" t="s">
        <v>3154</v>
      </c>
      <c r="J5544" s="126" t="s">
        <v>3154</v>
      </c>
      <c r="K5544" s="17">
        <f>VLOOKUP(A5544,[4]גיליון1!$A$1574:$P$7681,10,0)</f>
        <v>0</v>
      </c>
      <c r="L5544" s="17">
        <f>VLOOKUP(A5544,'[2]2023'!$A$9:$I$7853,9,0)</f>
        <v>0</v>
      </c>
      <c r="M5544" s="18">
        <f>VLOOKUP(A5544,[3]data1683177749303!$A$2:$J$6448,10,0)</f>
        <v>0</v>
      </c>
    </row>
    <row r="5545" spans="1:13" ht="15.75" outlineLevel="1">
      <c r="A5545" s="10">
        <v>1817210500</v>
      </c>
      <c r="B5545" s="11">
        <v>500</v>
      </c>
      <c r="C5545" s="19">
        <v>817210</v>
      </c>
      <c r="D5545" s="13">
        <v>1</v>
      </c>
      <c r="E5545" s="136" t="s">
        <v>3154</v>
      </c>
      <c r="F5545" s="15" t="s">
        <v>51</v>
      </c>
      <c r="G5545" s="137" t="s">
        <v>3154</v>
      </c>
      <c r="H5545" s="13" t="s">
        <v>11</v>
      </c>
      <c r="I5545" s="126" t="s">
        <v>3154</v>
      </c>
      <c r="J5545" s="126" t="s">
        <v>3154</v>
      </c>
      <c r="K5545" s="17">
        <f>VLOOKUP(A5545,[4]גיליון1!$A$1574:$P$7681,10,0)</f>
        <v>0</v>
      </c>
      <c r="L5545" s="17">
        <f>VLOOKUP(A5545,'[2]2023'!$A$9:$I$7853,9,0)</f>
        <v>0</v>
      </c>
      <c r="M5545" s="140" t="s">
        <v>3154</v>
      </c>
    </row>
    <row r="5546" spans="1:13" ht="15.75" outlineLevel="1">
      <c r="A5546" s="10">
        <v>1817210511</v>
      </c>
      <c r="B5546" s="11">
        <v>511</v>
      </c>
      <c r="C5546" s="19">
        <v>817210</v>
      </c>
      <c r="D5546" s="13">
        <v>1</v>
      </c>
      <c r="E5546" s="136" t="s">
        <v>3154</v>
      </c>
      <c r="F5546" s="15" t="s">
        <v>88</v>
      </c>
      <c r="G5546" s="137" t="s">
        <v>3154</v>
      </c>
      <c r="H5546" s="13" t="s">
        <v>34</v>
      </c>
      <c r="I5546" s="126" t="s">
        <v>3154</v>
      </c>
      <c r="J5546" s="126" t="s">
        <v>3154</v>
      </c>
      <c r="K5546" s="17">
        <f>VLOOKUP(A5546,[4]גיליון1!$A$1574:$P$7681,10,0)</f>
        <v>0</v>
      </c>
      <c r="L5546" s="17">
        <f>VLOOKUP(A5546,'[2]2023'!$A$9:$I$7853,9,0)</f>
        <v>0</v>
      </c>
      <c r="M5546" s="18">
        <f>VLOOKUP(A5546,[3]data1683177749303!$A$2:$J$6448,10,0)</f>
        <v>0</v>
      </c>
    </row>
    <row r="5547" spans="1:13" ht="15.75" outlineLevel="1">
      <c r="A5547" s="10">
        <v>1817210512</v>
      </c>
      <c r="B5547" s="11">
        <v>512</v>
      </c>
      <c r="C5547" s="19">
        <v>817210</v>
      </c>
      <c r="D5547" s="13">
        <v>1</v>
      </c>
      <c r="E5547" s="136" t="s">
        <v>3154</v>
      </c>
      <c r="F5547" s="15" t="s">
        <v>89</v>
      </c>
      <c r="G5547" s="137" t="s">
        <v>3154</v>
      </c>
      <c r="H5547" s="13" t="s">
        <v>34</v>
      </c>
      <c r="I5547" s="126" t="s">
        <v>3154</v>
      </c>
      <c r="J5547" s="126" t="s">
        <v>3154</v>
      </c>
      <c r="K5547" s="17">
        <f>VLOOKUP(A5547,[4]גיליון1!$A$1574:$P$7681,10,0)</f>
        <v>0</v>
      </c>
      <c r="L5547" s="17">
        <f>VLOOKUP(A5547,'[2]2023'!$A$9:$I$7853,9,0)</f>
        <v>0</v>
      </c>
      <c r="M5547" s="18">
        <f>VLOOKUP(A5547,[3]data1683177749303!$A$2:$J$6448,10,0)</f>
        <v>0</v>
      </c>
    </row>
    <row r="5548" spans="1:13" ht="15.75" outlineLevel="1">
      <c r="A5548" s="10">
        <v>1817210522</v>
      </c>
      <c r="B5548" s="11">
        <v>522</v>
      </c>
      <c r="C5548" s="19">
        <v>817210</v>
      </c>
      <c r="D5548" s="13">
        <v>1</v>
      </c>
      <c r="E5548" s="136" t="s">
        <v>3154</v>
      </c>
      <c r="F5548" s="15" t="s">
        <v>2351</v>
      </c>
      <c r="G5548" s="137" t="s">
        <v>3154</v>
      </c>
      <c r="H5548" s="13" t="s">
        <v>34</v>
      </c>
      <c r="I5548" s="126" t="s">
        <v>3154</v>
      </c>
      <c r="J5548" s="126" t="s">
        <v>3154</v>
      </c>
      <c r="K5548" s="17">
        <f>VLOOKUP(A5548,[4]גיליון1!$A$1574:$P$7681,10,0)</f>
        <v>0</v>
      </c>
      <c r="L5548" s="17">
        <f>VLOOKUP(A5548,'[2]2023'!$A$9:$I$7853,9,0)</f>
        <v>0</v>
      </c>
      <c r="M5548" s="18">
        <f>VLOOKUP(A5548,[3]data1683177749303!$A$2:$J$6448,10,0)</f>
        <v>0</v>
      </c>
    </row>
    <row r="5549" spans="1:13" ht="15.75" outlineLevel="1">
      <c r="A5549" s="10">
        <v>1817210540</v>
      </c>
      <c r="B5549" s="11">
        <v>540</v>
      </c>
      <c r="C5549" s="19">
        <v>817210</v>
      </c>
      <c r="D5549" s="13">
        <v>1</v>
      </c>
      <c r="E5549" s="136" t="s">
        <v>3154</v>
      </c>
      <c r="F5549" s="15" t="s">
        <v>53</v>
      </c>
      <c r="G5549" s="137" t="s">
        <v>3154</v>
      </c>
      <c r="H5549" s="13" t="s">
        <v>31</v>
      </c>
      <c r="I5549" s="126" t="s">
        <v>3154</v>
      </c>
      <c r="J5549" s="126" t="s">
        <v>3154</v>
      </c>
      <c r="K5549" s="17">
        <f>VLOOKUP(A5549,[4]גיליון1!$A$1574:$P$7681,10,0)</f>
        <v>0</v>
      </c>
      <c r="L5549" s="17">
        <f>VLOOKUP(A5549,'[2]2023'!$A$9:$I$7853,9,0)</f>
        <v>0</v>
      </c>
      <c r="M5549" s="18">
        <f>VLOOKUP(A5549,[3]data1683177749303!$A$2:$J$6448,10,0)</f>
        <v>0</v>
      </c>
    </row>
    <row r="5550" spans="1:13" ht="15.75" outlineLevel="1">
      <c r="A5550" s="10">
        <v>1817210544</v>
      </c>
      <c r="B5550" s="11">
        <v>544</v>
      </c>
      <c r="C5550" s="19">
        <v>817210</v>
      </c>
      <c r="D5550" s="13">
        <v>1</v>
      </c>
      <c r="E5550" s="136" t="s">
        <v>3154</v>
      </c>
      <c r="F5550" s="15" t="s">
        <v>56</v>
      </c>
      <c r="G5550" s="137" t="s">
        <v>3154</v>
      </c>
      <c r="H5550" s="13" t="s">
        <v>31</v>
      </c>
      <c r="I5550" s="126" t="s">
        <v>3154</v>
      </c>
      <c r="J5550" s="126" t="s">
        <v>3154</v>
      </c>
      <c r="K5550" s="17">
        <f>VLOOKUP(A5550,[4]גיליון1!$A$1574:$P$7681,10,0)</f>
        <v>0</v>
      </c>
      <c r="L5550" s="17">
        <f>VLOOKUP(A5550,'[2]2023'!$A$9:$I$7853,9,0)</f>
        <v>0</v>
      </c>
      <c r="M5550" s="18">
        <f>VLOOKUP(A5550,[3]data1683177749303!$A$2:$J$6448,10,0)</f>
        <v>0</v>
      </c>
    </row>
    <row r="5551" spans="1:13" ht="15.75" outlineLevel="1">
      <c r="A5551" s="10">
        <v>1817210561</v>
      </c>
      <c r="B5551" s="11">
        <v>561</v>
      </c>
      <c r="C5551" s="19">
        <v>817210</v>
      </c>
      <c r="D5551" s="13">
        <v>1</v>
      </c>
      <c r="E5551" s="136" t="s">
        <v>3154</v>
      </c>
      <c r="F5551" s="15" t="s">
        <v>59</v>
      </c>
      <c r="G5551" s="137" t="s">
        <v>3154</v>
      </c>
      <c r="H5551" s="13" t="s">
        <v>34</v>
      </c>
      <c r="I5551" s="126" t="s">
        <v>3154</v>
      </c>
      <c r="J5551" s="126" t="s">
        <v>3154</v>
      </c>
      <c r="K5551" s="17">
        <f>VLOOKUP(A5551,[4]גיליון1!$A$1574:$P$7681,10,0)</f>
        <v>0</v>
      </c>
      <c r="L5551" s="17">
        <f>VLOOKUP(A5551,'[2]2023'!$A$9:$I$7853,9,0)</f>
        <v>0</v>
      </c>
      <c r="M5551" s="18">
        <f>VLOOKUP(A5551,[3]data1683177749303!$A$2:$J$6448,10,0)</f>
        <v>0</v>
      </c>
    </row>
    <row r="5552" spans="1:13" ht="15.75" outlineLevel="1">
      <c r="A5552" s="10">
        <v>1817210562</v>
      </c>
      <c r="B5552" s="11">
        <v>562</v>
      </c>
      <c r="C5552" s="19">
        <v>817210</v>
      </c>
      <c r="D5552" s="13">
        <v>1</v>
      </c>
      <c r="E5552" s="136" t="s">
        <v>3154</v>
      </c>
      <c r="F5552" s="15" t="s">
        <v>60</v>
      </c>
      <c r="G5552" s="137" t="s">
        <v>3154</v>
      </c>
      <c r="H5552" s="13" t="s">
        <v>34</v>
      </c>
      <c r="I5552" s="126" t="s">
        <v>3154</v>
      </c>
      <c r="J5552" s="126" t="s">
        <v>3154</v>
      </c>
      <c r="K5552" s="17">
        <f>VLOOKUP(A5552,[4]גיליון1!$A$1574:$P$7681,10,0)</f>
        <v>0</v>
      </c>
      <c r="L5552" s="17">
        <f>VLOOKUP(A5552,'[2]2023'!$A$9:$I$7853,9,0)</f>
        <v>0</v>
      </c>
      <c r="M5552" s="18">
        <f>VLOOKUP(A5552,[3]data1683177749303!$A$2:$J$6448,10,0)</f>
        <v>0</v>
      </c>
    </row>
    <row r="5553" spans="1:13" ht="15.75" outlineLevel="1">
      <c r="A5553" s="10">
        <v>1817210700</v>
      </c>
      <c r="B5553" s="11">
        <v>700</v>
      </c>
      <c r="C5553" s="19">
        <v>817210</v>
      </c>
      <c r="D5553" s="13">
        <v>1</v>
      </c>
      <c r="E5553" s="136" t="s">
        <v>3154</v>
      </c>
      <c r="F5553" s="15" t="s">
        <v>61</v>
      </c>
      <c r="G5553" s="137" t="s">
        <v>3154</v>
      </c>
      <c r="H5553" s="13" t="s">
        <v>11</v>
      </c>
      <c r="I5553" s="126" t="s">
        <v>3154</v>
      </c>
      <c r="J5553" s="126" t="s">
        <v>3154</v>
      </c>
      <c r="K5553" s="17">
        <f>VLOOKUP(A5553,[4]גיליון1!$A$1574:$P$7681,10,0)</f>
        <v>0</v>
      </c>
      <c r="L5553" s="17">
        <f>VLOOKUP(A5553,'[2]2023'!$A$9:$I$7853,9,0)</f>
        <v>0</v>
      </c>
      <c r="M5553" s="140" t="s">
        <v>3154</v>
      </c>
    </row>
    <row r="5554" spans="1:13" ht="15.75" outlineLevel="1">
      <c r="A5554" s="10">
        <v>1817210721</v>
      </c>
      <c r="B5554" s="11">
        <v>721</v>
      </c>
      <c r="C5554" s="19">
        <v>817210</v>
      </c>
      <c r="D5554" s="13">
        <v>1</v>
      </c>
      <c r="E5554" s="136" t="s">
        <v>3154</v>
      </c>
      <c r="F5554" s="15" t="s">
        <v>63</v>
      </c>
      <c r="G5554" s="137" t="s">
        <v>3154</v>
      </c>
      <c r="H5554" s="13" t="s">
        <v>34</v>
      </c>
      <c r="I5554" s="16">
        <f>K5554/L5554-1</f>
        <v>-0.11111111111111116</v>
      </c>
      <c r="J5554" s="126" t="s">
        <v>3154</v>
      </c>
      <c r="K5554" s="17">
        <v>800</v>
      </c>
      <c r="L5554" s="17">
        <f>VLOOKUP(A5554,'[2]2023'!$A$9:$I$7853,9,0)</f>
        <v>900</v>
      </c>
      <c r="M5554" s="18">
        <f>VLOOKUP(A5554,[3]data1683177749303!$A$2:$J$6448,10,0)</f>
        <v>0</v>
      </c>
    </row>
    <row r="5555" spans="1:13" ht="15.75" outlineLevel="1">
      <c r="A5555" s="10">
        <v>1817210723</v>
      </c>
      <c r="B5555" s="11">
        <v>723</v>
      </c>
      <c r="C5555" s="19">
        <v>817210</v>
      </c>
      <c r="D5555" s="13">
        <v>1</v>
      </c>
      <c r="E5555" s="136" t="s">
        <v>3154</v>
      </c>
      <c r="F5555" s="15" t="s">
        <v>2352</v>
      </c>
      <c r="G5555" s="137" t="s">
        <v>3154</v>
      </c>
      <c r="H5555" s="13" t="s">
        <v>34</v>
      </c>
      <c r="I5555" s="126" t="s">
        <v>3154</v>
      </c>
      <c r="J5555" s="126" t="s">
        <v>3154</v>
      </c>
      <c r="K5555" s="17">
        <f>VLOOKUP(A5555,[4]גיליון1!$A$1574:$P$7681,10,0)</f>
        <v>0</v>
      </c>
      <c r="L5555" s="17">
        <f>VLOOKUP(A5555,'[2]2023'!$A$9:$I$7853,9,0)</f>
        <v>0</v>
      </c>
      <c r="M5555" s="18">
        <f>VLOOKUP(A5555,[3]data1683177749303!$A$2:$J$6448,10,0)</f>
        <v>0</v>
      </c>
    </row>
    <row r="5556" spans="1:13" ht="15.75" outlineLevel="1">
      <c r="A5556" s="10">
        <v>1817210724</v>
      </c>
      <c r="B5556" s="11">
        <v>724</v>
      </c>
      <c r="C5556" s="19">
        <v>817210</v>
      </c>
      <c r="D5556" s="13">
        <v>1</v>
      </c>
      <c r="E5556" s="136" t="s">
        <v>3154</v>
      </c>
      <c r="F5556" s="15" t="s">
        <v>2353</v>
      </c>
      <c r="G5556" s="137" t="s">
        <v>3154</v>
      </c>
      <c r="H5556" s="13" t="s">
        <v>34</v>
      </c>
      <c r="I5556" s="126" t="s">
        <v>3154</v>
      </c>
      <c r="J5556" s="126" t="s">
        <v>3154</v>
      </c>
      <c r="K5556" s="17">
        <f>VLOOKUP(A5556,[4]גיליון1!$A$1574:$P$7681,10,0)</f>
        <v>0</v>
      </c>
      <c r="L5556" s="17">
        <f>VLOOKUP(A5556,'[2]2023'!$A$9:$I$7853,9,0)</f>
        <v>0</v>
      </c>
      <c r="M5556" s="18">
        <f>VLOOKUP(A5556,[3]data1683177749303!$A$2:$J$6448,10,0)</f>
        <v>0</v>
      </c>
    </row>
    <row r="5557" spans="1:13" ht="15.75" outlineLevel="1">
      <c r="A5557" s="10">
        <v>1817210741</v>
      </c>
      <c r="B5557" s="11">
        <v>741</v>
      </c>
      <c r="C5557" s="19">
        <v>817210</v>
      </c>
      <c r="D5557" s="13">
        <v>1</v>
      </c>
      <c r="E5557" s="136" t="s">
        <v>3154</v>
      </c>
      <c r="F5557" s="15" t="s">
        <v>1279</v>
      </c>
      <c r="G5557" s="137" t="s">
        <v>3154</v>
      </c>
      <c r="H5557" s="13" t="s">
        <v>34</v>
      </c>
      <c r="I5557" s="126" t="s">
        <v>3154</v>
      </c>
      <c r="J5557" s="126" t="s">
        <v>3154</v>
      </c>
      <c r="K5557" s="17">
        <f>VLOOKUP(A5557,[4]גיליון1!$A$1574:$P$7681,10,0)</f>
        <v>0</v>
      </c>
      <c r="L5557" s="17">
        <f>VLOOKUP(A5557,'[2]2023'!$A$9:$I$7853,9,0)</f>
        <v>0</v>
      </c>
      <c r="M5557" s="18">
        <f>VLOOKUP(A5557,[3]data1683177749303!$A$2:$J$6448,10,0)</f>
        <v>0</v>
      </c>
    </row>
    <row r="5558" spans="1:13" ht="15.75" outlineLevel="1">
      <c r="A5558" s="10">
        <v>1817210742</v>
      </c>
      <c r="B5558" s="11">
        <v>742</v>
      </c>
      <c r="C5558" s="19">
        <v>817210</v>
      </c>
      <c r="D5558" s="13">
        <v>1</v>
      </c>
      <c r="E5558" s="136" t="s">
        <v>3154</v>
      </c>
      <c r="F5558" s="15" t="s">
        <v>65</v>
      </c>
      <c r="G5558" s="137" t="s">
        <v>3154</v>
      </c>
      <c r="H5558" s="13" t="s">
        <v>34</v>
      </c>
      <c r="I5558" s="126" t="s">
        <v>3154</v>
      </c>
      <c r="J5558" s="126" t="s">
        <v>3154</v>
      </c>
      <c r="K5558" s="17">
        <f>VLOOKUP(A5558,[4]גיליון1!$A$1574:$P$7681,10,0)</f>
        <v>0</v>
      </c>
      <c r="L5558" s="17">
        <f>VLOOKUP(A5558,'[2]2023'!$A$9:$I$7853,9,0)</f>
        <v>0</v>
      </c>
      <c r="M5558" s="18">
        <f>VLOOKUP(A5558,[3]data1683177749303!$A$2:$J$6448,10,0)</f>
        <v>0</v>
      </c>
    </row>
    <row r="5559" spans="1:13" ht="15.75" outlineLevel="1">
      <c r="A5559" s="10">
        <v>1817210745</v>
      </c>
      <c r="B5559" s="11">
        <v>745</v>
      </c>
      <c r="C5559" s="19">
        <v>817210</v>
      </c>
      <c r="D5559" s="13">
        <v>1</v>
      </c>
      <c r="E5559" s="136" t="s">
        <v>3154</v>
      </c>
      <c r="F5559" s="15" t="s">
        <v>66</v>
      </c>
      <c r="G5559" s="137" t="s">
        <v>3154</v>
      </c>
      <c r="H5559" s="13" t="s">
        <v>31</v>
      </c>
      <c r="I5559" s="126" t="s">
        <v>3154</v>
      </c>
      <c r="J5559" s="126" t="s">
        <v>3154</v>
      </c>
      <c r="K5559" s="17">
        <f>VLOOKUP(A5559,[4]גיליון1!$A$1574:$P$7681,10,0)</f>
        <v>0</v>
      </c>
      <c r="L5559" s="17">
        <f>VLOOKUP(A5559,'[2]2023'!$A$9:$I$7853,9,0)</f>
        <v>0</v>
      </c>
      <c r="M5559" s="18">
        <f>VLOOKUP(A5559,[3]data1683177749303!$A$2:$J$6448,10,0)</f>
        <v>0</v>
      </c>
    </row>
    <row r="5560" spans="1:13" ht="15.75" outlineLevel="1">
      <c r="A5560" s="10">
        <v>1817210750</v>
      </c>
      <c r="B5560" s="11">
        <v>750</v>
      </c>
      <c r="C5560" s="19">
        <v>817210</v>
      </c>
      <c r="D5560" s="13">
        <v>1</v>
      </c>
      <c r="E5560" s="136" t="s">
        <v>3154</v>
      </c>
      <c r="F5560" s="15" t="s">
        <v>2028</v>
      </c>
      <c r="G5560" s="137" t="s">
        <v>3154</v>
      </c>
      <c r="H5560" s="13" t="s">
        <v>31</v>
      </c>
      <c r="I5560" s="126" t="s">
        <v>3154</v>
      </c>
      <c r="J5560" s="126" t="s">
        <v>3154</v>
      </c>
      <c r="K5560" s="17">
        <f>VLOOKUP(A5560,[4]גיליון1!$A$1574:$P$7681,10,0)</f>
        <v>129800</v>
      </c>
      <c r="L5560" s="17">
        <f>VLOOKUP(A5560,'[2]2023'!$A$9:$I$7853,9,0)</f>
        <v>52600</v>
      </c>
      <c r="M5560" s="18">
        <f>VLOOKUP(A5560,[3]data1683177749303!$A$2:$J$6448,10,0)</f>
        <v>63990.26</v>
      </c>
    </row>
    <row r="5561" spans="1:13" ht="15.75" outlineLevel="1">
      <c r="A5561" s="10">
        <v>1817210751</v>
      </c>
      <c r="B5561" s="11">
        <v>751</v>
      </c>
      <c r="C5561" s="19">
        <v>817210</v>
      </c>
      <c r="D5561" s="13">
        <v>1</v>
      </c>
      <c r="E5561" s="136" t="s">
        <v>3154</v>
      </c>
      <c r="F5561" s="15" t="s">
        <v>68</v>
      </c>
      <c r="G5561" s="137" t="s">
        <v>3154</v>
      </c>
      <c r="H5561" s="13" t="s">
        <v>34</v>
      </c>
      <c r="I5561" s="16">
        <f>K5561/L5561-1</f>
        <v>-0.10317460317460314</v>
      </c>
      <c r="J5561" s="126" t="s">
        <v>3154</v>
      </c>
      <c r="K5561" s="17">
        <v>11300</v>
      </c>
      <c r="L5561" s="17">
        <f>VLOOKUP(A5561,'[2]2023'!$A$9:$I$7853,9,0)</f>
        <v>12600</v>
      </c>
      <c r="M5561" s="18">
        <f>VLOOKUP(A5561,[3]data1683177749303!$A$2:$J$6448,10,0)</f>
        <v>0</v>
      </c>
    </row>
    <row r="5562" spans="1:13" ht="15.75" outlineLevel="1">
      <c r="A5562" s="10">
        <v>1817210752</v>
      </c>
      <c r="B5562" s="11">
        <v>752</v>
      </c>
      <c r="C5562" s="19">
        <v>817210</v>
      </c>
      <c r="D5562" s="13">
        <v>1</v>
      </c>
      <c r="E5562" s="136" t="s">
        <v>3154</v>
      </c>
      <c r="F5562" s="15" t="s">
        <v>69</v>
      </c>
      <c r="G5562" s="137" t="s">
        <v>3154</v>
      </c>
      <c r="H5562" s="13" t="s">
        <v>31</v>
      </c>
      <c r="I5562" s="126" t="s">
        <v>3154</v>
      </c>
      <c r="J5562" s="126" t="s">
        <v>3154</v>
      </c>
      <c r="K5562" s="17">
        <f>VLOOKUP(A5562,[4]גיליון1!$A$1574:$P$7681,10,0)</f>
        <v>421200</v>
      </c>
      <c r="L5562" s="17">
        <f>VLOOKUP(A5562,'[2]2023'!$A$9:$I$7853,9,0)</f>
        <v>124900</v>
      </c>
      <c r="M5562" s="18">
        <f>VLOOKUP(A5562,[3]data1683177749303!$A$2:$J$6448,10,0)</f>
        <v>33155.35</v>
      </c>
    </row>
    <row r="5563" spans="1:13" ht="15.75" outlineLevel="1">
      <c r="A5563" s="10">
        <v>1817210753</v>
      </c>
      <c r="B5563" s="11">
        <v>753</v>
      </c>
      <c r="C5563" s="19">
        <v>817210</v>
      </c>
      <c r="D5563" s="13">
        <v>1</v>
      </c>
      <c r="E5563" s="136" t="s">
        <v>3154</v>
      </c>
      <c r="F5563" s="15" t="s">
        <v>28</v>
      </c>
      <c r="G5563" s="137" t="s">
        <v>3154</v>
      </c>
      <c r="H5563" s="13" t="s">
        <v>31</v>
      </c>
      <c r="I5563" s="126" t="s">
        <v>3154</v>
      </c>
      <c r="J5563" s="126" t="s">
        <v>3154</v>
      </c>
      <c r="K5563" s="17">
        <f>VLOOKUP(A5563,[4]גיליון1!$A$1574:$P$7681,10,0)</f>
        <v>0</v>
      </c>
      <c r="L5563" s="17">
        <f>VLOOKUP(A5563,'[2]2023'!$A$9:$I$7853,9,0)</f>
        <v>0</v>
      </c>
      <c r="M5563" s="18">
        <f>VLOOKUP(A5563,[3]data1683177749303!$A$2:$J$6448,10,0)</f>
        <v>0</v>
      </c>
    </row>
    <row r="5564" spans="1:13" ht="15.75" outlineLevel="1">
      <c r="A5564" s="10">
        <v>1817210763</v>
      </c>
      <c r="B5564" s="11">
        <v>763</v>
      </c>
      <c r="C5564" s="19">
        <v>817210</v>
      </c>
      <c r="D5564" s="13">
        <v>1</v>
      </c>
      <c r="E5564" s="136" t="s">
        <v>3154</v>
      </c>
      <c r="F5564" s="15" t="s">
        <v>116</v>
      </c>
      <c r="G5564" s="137" t="s">
        <v>3154</v>
      </c>
      <c r="H5564" s="13" t="s">
        <v>31</v>
      </c>
      <c r="I5564" s="126" t="s">
        <v>3154</v>
      </c>
      <c r="J5564" s="126" t="s">
        <v>3154</v>
      </c>
      <c r="K5564" s="17">
        <f>VLOOKUP(A5564,[4]גיליון1!$A$1574:$P$7681,10,0)</f>
        <v>0</v>
      </c>
      <c r="L5564" s="17">
        <f>VLOOKUP(A5564,'[2]2023'!$A$9:$I$7853,9,0)</f>
        <v>0</v>
      </c>
      <c r="M5564" s="18">
        <f>VLOOKUP(A5564,[3]data1683177749303!$A$2:$J$6448,10,0)</f>
        <v>0</v>
      </c>
    </row>
    <row r="5565" spans="1:13" ht="15.75" outlineLevel="1">
      <c r="A5565" s="10">
        <v>1817210780</v>
      </c>
      <c r="B5565" s="11">
        <v>780</v>
      </c>
      <c r="C5565" s="19">
        <v>817210</v>
      </c>
      <c r="D5565" s="13">
        <v>1</v>
      </c>
      <c r="E5565" s="136" t="s">
        <v>3154</v>
      </c>
      <c r="F5565" s="15" t="s">
        <v>2354</v>
      </c>
      <c r="G5565" s="137" t="s">
        <v>3154</v>
      </c>
      <c r="H5565" s="13" t="s">
        <v>34</v>
      </c>
      <c r="I5565" s="16">
        <f>K5565/L5565-1</f>
        <v>-0.10038610038610041</v>
      </c>
      <c r="J5565" s="126" t="s">
        <v>3154</v>
      </c>
      <c r="K5565" s="17">
        <v>69900</v>
      </c>
      <c r="L5565" s="17">
        <f>VLOOKUP(A5565,'[2]2023'!$A$9:$I$7853,9,0)</f>
        <v>77700</v>
      </c>
      <c r="M5565" s="18">
        <f>VLOOKUP(A5565,[3]data1683177749303!$A$2:$J$6448,10,0)</f>
        <v>77700</v>
      </c>
    </row>
    <row r="5566" spans="1:13" ht="15.75" outlineLevel="1">
      <c r="A5566" s="10">
        <v>1817210782</v>
      </c>
      <c r="B5566" s="11">
        <v>782</v>
      </c>
      <c r="C5566" s="19">
        <v>817210</v>
      </c>
      <c r="D5566" s="13">
        <v>1</v>
      </c>
      <c r="E5566" s="136" t="s">
        <v>3154</v>
      </c>
      <c r="F5566" s="15" t="s">
        <v>2344</v>
      </c>
      <c r="G5566" s="137" t="s">
        <v>3154</v>
      </c>
      <c r="H5566" s="13" t="s">
        <v>31</v>
      </c>
      <c r="I5566" s="126" t="s">
        <v>3154</v>
      </c>
      <c r="J5566" s="126" t="s">
        <v>3154</v>
      </c>
      <c r="K5566" s="17">
        <f>VLOOKUP(A5566,[4]גיליון1!$A$1574:$P$7681,10,0)</f>
        <v>0</v>
      </c>
      <c r="L5566" s="17">
        <f>VLOOKUP(A5566,'[2]2023'!$A$9:$I$7853,9,0)</f>
        <v>0</v>
      </c>
      <c r="M5566" s="18">
        <f>VLOOKUP(A5566,[3]data1683177749303!$A$2:$J$6448,10,0)</f>
        <v>0</v>
      </c>
    </row>
    <row r="5567" spans="1:13" ht="15.75" outlineLevel="1">
      <c r="A5567" s="10">
        <v>1817210783</v>
      </c>
      <c r="B5567" s="11">
        <v>783</v>
      </c>
      <c r="C5567" s="19">
        <v>817210</v>
      </c>
      <c r="D5567" s="13">
        <v>1</v>
      </c>
      <c r="E5567" s="136" t="s">
        <v>3154</v>
      </c>
      <c r="F5567" s="15" t="s">
        <v>2355</v>
      </c>
      <c r="G5567" s="137" t="s">
        <v>3154</v>
      </c>
      <c r="H5567" s="13" t="s">
        <v>34</v>
      </c>
      <c r="I5567" s="16">
        <f>K5567/L5567-1</f>
        <v>0</v>
      </c>
      <c r="J5567" s="126" t="s">
        <v>3154</v>
      </c>
      <c r="K5567" s="17">
        <f>VLOOKUP(A5567,[4]גיליון1!$A$1574:$P$7681,10,0)</f>
        <v>80000</v>
      </c>
      <c r="L5567" s="17">
        <f>VLOOKUP(A5567,'[2]2023'!$A$9:$I$7853,9,0)</f>
        <v>80000</v>
      </c>
      <c r="M5567" s="18">
        <f>VLOOKUP(A5567,[3]data1683177749303!$A$2:$J$6448,10,0)</f>
        <v>7133.4</v>
      </c>
    </row>
    <row r="5568" spans="1:13" ht="15.75" outlineLevel="1">
      <c r="A5568" s="10">
        <v>1817210961</v>
      </c>
      <c r="B5568" s="11">
        <v>961</v>
      </c>
      <c r="C5568" s="19">
        <v>817210</v>
      </c>
      <c r="D5568" s="13">
        <v>1</v>
      </c>
      <c r="E5568" s="136" t="s">
        <v>3154</v>
      </c>
      <c r="F5568" s="15" t="s">
        <v>79</v>
      </c>
      <c r="G5568" s="137" t="s">
        <v>3154</v>
      </c>
      <c r="H5568" s="13" t="s">
        <v>34</v>
      </c>
      <c r="I5568" s="126" t="s">
        <v>3154</v>
      </c>
      <c r="J5568" s="126" t="s">
        <v>3154</v>
      </c>
      <c r="K5568" s="17">
        <f>VLOOKUP(A5568,[4]גיליון1!$A$1574:$P$7681,10,0)</f>
        <v>0</v>
      </c>
      <c r="L5568" s="17">
        <f>VLOOKUP(A5568,'[2]2023'!$A$9:$I$7853,9,0)</f>
        <v>0</v>
      </c>
      <c r="M5568" s="140" t="s">
        <v>3154</v>
      </c>
    </row>
    <row r="5569" spans="1:13" ht="16.5" thickBot="1">
      <c r="A5569" s="10">
        <v>1817210980</v>
      </c>
      <c r="B5569" s="11">
        <v>980</v>
      </c>
      <c r="C5569" s="19">
        <v>817210</v>
      </c>
      <c r="D5569" s="13">
        <v>1</v>
      </c>
      <c r="E5569" s="136" t="s">
        <v>3154</v>
      </c>
      <c r="F5569" s="15" t="s">
        <v>2356</v>
      </c>
      <c r="G5569" s="137" t="s">
        <v>3154</v>
      </c>
      <c r="H5569" s="13" t="s">
        <v>31</v>
      </c>
      <c r="I5569" s="126" t="s">
        <v>3154</v>
      </c>
      <c r="J5569" s="126" t="s">
        <v>3154</v>
      </c>
      <c r="K5569" s="17">
        <f>VLOOKUP(A5569,[4]גיליון1!$A$1574:$P$7681,10,0)</f>
        <v>0</v>
      </c>
      <c r="L5569" s="17">
        <f>VLOOKUP(A5569,'[2]2023'!$A$9:$I$7853,9,0)</f>
        <v>0</v>
      </c>
      <c r="M5569" s="18">
        <f>VLOOKUP(A5569,[3]data1683177749303!$A$2:$J$6448,10,0)</f>
        <v>0</v>
      </c>
    </row>
    <row r="5570" spans="1:13" ht="16.5" outlineLevel="1" thickBot="1">
      <c r="A5570" s="125" t="s">
        <v>3154</v>
      </c>
      <c r="B5570" s="25" t="s">
        <v>2357</v>
      </c>
      <c r="C5570" s="146" t="s">
        <v>3154</v>
      </c>
      <c r="D5570" s="146" t="s">
        <v>3154</v>
      </c>
      <c r="E5570" s="147" t="s">
        <v>3154</v>
      </c>
      <c r="F5570" s="28" t="s">
        <v>689</v>
      </c>
      <c r="G5570" s="153" t="s">
        <v>3154</v>
      </c>
      <c r="H5570" s="146" t="s">
        <v>3154</v>
      </c>
      <c r="I5570" s="29">
        <f>K5570/L5570-1</f>
        <v>0.46181413741967381</v>
      </c>
      <c r="J5570" s="127" t="s">
        <v>3154</v>
      </c>
      <c r="K5570" s="37">
        <f t="shared" ref="K5570:M5570" si="260">SUBTOTAL(9,K5527:K5569)</f>
        <v>1182900</v>
      </c>
      <c r="L5570" s="37">
        <f t="shared" si="260"/>
        <v>809200</v>
      </c>
      <c r="M5570" s="38">
        <f t="shared" si="260"/>
        <v>601531.45000000007</v>
      </c>
    </row>
    <row r="5571" spans="1:13" ht="15.75" outlineLevel="1">
      <c r="A5571" s="10">
        <v>18173000</v>
      </c>
      <c r="B5571" s="11">
        <v>0</v>
      </c>
      <c r="C5571" s="19">
        <v>817300</v>
      </c>
      <c r="D5571" s="13">
        <v>1</v>
      </c>
      <c r="E5571" s="136" t="s">
        <v>3154</v>
      </c>
      <c r="F5571" s="15" t="s">
        <v>694</v>
      </c>
      <c r="G5571" s="137" t="s">
        <v>3154</v>
      </c>
      <c r="H5571" s="13" t="s">
        <v>11</v>
      </c>
      <c r="I5571" s="126" t="s">
        <v>3154</v>
      </c>
      <c r="J5571" s="142" t="s">
        <v>3154</v>
      </c>
      <c r="K5571" s="17">
        <f>VLOOKUP(A5571,[4]גיליון1!$A$1574:$P$7681,10,0)</f>
        <v>0</v>
      </c>
      <c r="L5571" s="139" t="s">
        <v>3154</v>
      </c>
      <c r="M5571" s="140" t="s">
        <v>3154</v>
      </c>
    </row>
    <row r="5572" spans="1:13" ht="15.75" outlineLevel="1">
      <c r="A5572" s="10">
        <v>1817300100</v>
      </c>
      <c r="B5572" s="11">
        <v>100</v>
      </c>
      <c r="C5572" s="19">
        <v>817300</v>
      </c>
      <c r="D5572" s="13">
        <v>1</v>
      </c>
      <c r="E5572" s="136" t="s">
        <v>3154</v>
      </c>
      <c r="F5572" s="15" t="s">
        <v>18</v>
      </c>
      <c r="G5572" s="137" t="s">
        <v>3154</v>
      </c>
      <c r="H5572" s="13" t="s">
        <v>11</v>
      </c>
      <c r="I5572" s="126" t="s">
        <v>3154</v>
      </c>
      <c r="J5572" s="142" t="s">
        <v>3154</v>
      </c>
      <c r="K5572" s="17">
        <f>VLOOKUP(A5572,[4]גיליון1!$A$1574:$P$7681,10,0)</f>
        <v>0</v>
      </c>
      <c r="L5572" s="17">
        <f>VLOOKUP(A5572,'[2]2023'!$A$9:$I$7853,9,0)</f>
        <v>0</v>
      </c>
      <c r="M5572" s="140" t="s">
        <v>3154</v>
      </c>
    </row>
    <row r="5573" spans="1:13" ht="15.75" outlineLevel="1">
      <c r="A5573" s="10">
        <v>1817300110</v>
      </c>
      <c r="B5573" s="11">
        <v>110</v>
      </c>
      <c r="C5573" s="19">
        <v>817300</v>
      </c>
      <c r="D5573" s="13">
        <v>1</v>
      </c>
      <c r="E5573" s="136" t="s">
        <v>3154</v>
      </c>
      <c r="F5573" s="15" t="s">
        <v>19</v>
      </c>
      <c r="G5573" s="137" t="s">
        <v>3154</v>
      </c>
      <c r="H5573" s="13" t="s">
        <v>20</v>
      </c>
      <c r="I5573" s="16">
        <f t="shared" ref="I5573:I5578" si="261">K5573/L5573-1</f>
        <v>5.7177249473367997E-3</v>
      </c>
      <c r="J5573" s="126" t="s">
        <v>3154</v>
      </c>
      <c r="K5573" s="17">
        <f>VLOOKUP(A5573,[4]גיליון1!$A$1574:$P$7681,10,0)</f>
        <v>334200</v>
      </c>
      <c r="L5573" s="17">
        <f>VLOOKUP(A5573,'[2]2023'!$A$9:$I$7853,9,0)</f>
        <v>332300</v>
      </c>
      <c r="M5573" s="18">
        <f>VLOOKUP(A5573,[3]data1683177749303!$A$2:$J$6448,10,0)</f>
        <v>477019.32</v>
      </c>
    </row>
    <row r="5574" spans="1:13" ht="15.75" outlineLevel="1">
      <c r="A5574" s="10">
        <v>1817300119</v>
      </c>
      <c r="B5574" s="11">
        <v>119</v>
      </c>
      <c r="C5574" s="19">
        <v>817300</v>
      </c>
      <c r="D5574" s="13">
        <v>1</v>
      </c>
      <c r="E5574" s="136" t="s">
        <v>3154</v>
      </c>
      <c r="F5574" s="15" t="s">
        <v>21</v>
      </c>
      <c r="G5574" s="137" t="s">
        <v>3154</v>
      </c>
      <c r="H5574" s="13" t="s">
        <v>20</v>
      </c>
      <c r="I5574" s="16">
        <f t="shared" si="261"/>
        <v>9.4976580796252819E-2</v>
      </c>
      <c r="J5574" s="126" t="s">
        <v>3154</v>
      </c>
      <c r="K5574" s="17">
        <f>VLOOKUP(A5574,[4]גיליון1!$A$1574:$P$7681,10,0)</f>
        <v>9351100</v>
      </c>
      <c r="L5574" s="17">
        <f>VLOOKUP(A5574,'[2]2023'!$A$9:$I$7853,9,0)</f>
        <v>8540000</v>
      </c>
      <c r="M5574" s="18">
        <f>VLOOKUP(A5574,[3]data1683177749303!$A$2:$J$6448,10,0)</f>
        <v>8712452.4600000009</v>
      </c>
    </row>
    <row r="5575" spans="1:13" ht="15.75" outlineLevel="1">
      <c r="A5575" s="10">
        <v>1817300122</v>
      </c>
      <c r="B5575" s="11">
        <v>122</v>
      </c>
      <c r="C5575" s="19">
        <v>817300</v>
      </c>
      <c r="D5575" s="13">
        <v>1</v>
      </c>
      <c r="E5575" s="136" t="s">
        <v>3154</v>
      </c>
      <c r="F5575" s="15" t="s">
        <v>22</v>
      </c>
      <c r="G5575" s="137" t="s">
        <v>3154</v>
      </c>
      <c r="H5575" s="13" t="s">
        <v>20</v>
      </c>
      <c r="I5575" s="16">
        <f t="shared" si="261"/>
        <v>0.11506276150627626</v>
      </c>
      <c r="J5575" s="126" t="s">
        <v>3154</v>
      </c>
      <c r="K5575" s="17">
        <f>VLOOKUP(A5575,[4]גיליון1!$A$1574:$P$7681,10,0)</f>
        <v>106600</v>
      </c>
      <c r="L5575" s="17">
        <f>VLOOKUP(A5575,'[2]2023'!$A$9:$I$7853,9,0)</f>
        <v>95600</v>
      </c>
      <c r="M5575" s="18">
        <f>VLOOKUP(A5575,[3]data1683177749303!$A$2:$J$6448,10,0)</f>
        <v>117824.6</v>
      </c>
    </row>
    <row r="5576" spans="1:13" ht="15.75" outlineLevel="1">
      <c r="A5576" s="10">
        <v>1817300126</v>
      </c>
      <c r="B5576" s="11">
        <v>126</v>
      </c>
      <c r="C5576" s="19">
        <v>817300</v>
      </c>
      <c r="D5576" s="13">
        <v>1</v>
      </c>
      <c r="E5576" s="136" t="s">
        <v>3154</v>
      </c>
      <c r="F5576" s="15" t="s">
        <v>23</v>
      </c>
      <c r="G5576" s="137" t="s">
        <v>3154</v>
      </c>
      <c r="H5576" s="13" t="s">
        <v>20</v>
      </c>
      <c r="I5576" s="16">
        <f t="shared" si="261"/>
        <v>0.11363636363636354</v>
      </c>
      <c r="J5576" s="126" t="s">
        <v>3154</v>
      </c>
      <c r="K5576" s="17">
        <f>VLOOKUP(A5576,[4]גיליון1!$A$1574:$P$7681,10,0)</f>
        <v>245000</v>
      </c>
      <c r="L5576" s="17">
        <f>VLOOKUP(A5576,'[2]2023'!$A$9:$I$7853,9,0)</f>
        <v>220000</v>
      </c>
      <c r="M5576" s="18">
        <f>VLOOKUP(A5576,[3]data1683177749303!$A$2:$J$6448,10,0)</f>
        <v>239976.04</v>
      </c>
    </row>
    <row r="5577" spans="1:13" ht="15.75" outlineLevel="1">
      <c r="A5577" s="10">
        <v>1817300130</v>
      </c>
      <c r="B5577" s="11">
        <v>130</v>
      </c>
      <c r="C5577" s="19">
        <v>817300</v>
      </c>
      <c r="D5577" s="13">
        <v>1</v>
      </c>
      <c r="E5577" s="136" t="s">
        <v>3154</v>
      </c>
      <c r="F5577" s="15" t="s">
        <v>24</v>
      </c>
      <c r="G5577" s="137" t="s">
        <v>3154</v>
      </c>
      <c r="H5577" s="13" t="s">
        <v>20</v>
      </c>
      <c r="I5577" s="16">
        <f t="shared" si="261"/>
        <v>0</v>
      </c>
      <c r="J5577" s="126" t="s">
        <v>3154</v>
      </c>
      <c r="K5577" s="17">
        <f>VLOOKUP(A5577,[4]גיליון1!$A$1574:$P$7681,10,0)</f>
        <v>20000</v>
      </c>
      <c r="L5577" s="17">
        <f>VLOOKUP(A5577,'[2]2023'!$A$9:$I$7853,9,0)</f>
        <v>20000</v>
      </c>
      <c r="M5577" s="18">
        <f>VLOOKUP(A5577,[3]data1683177749303!$A$2:$J$6448,10,0)</f>
        <v>170600.21</v>
      </c>
    </row>
    <row r="5578" spans="1:13" ht="15.75" outlineLevel="1">
      <c r="A5578" s="10">
        <v>1817300140</v>
      </c>
      <c r="B5578" s="11">
        <v>140</v>
      </c>
      <c r="C5578" s="19">
        <v>817300</v>
      </c>
      <c r="D5578" s="13">
        <v>1</v>
      </c>
      <c r="E5578" s="136" t="s">
        <v>3154</v>
      </c>
      <c r="F5578" s="15" t="s">
        <v>25</v>
      </c>
      <c r="G5578" s="137" t="s">
        <v>3154</v>
      </c>
      <c r="H5578" s="13" t="s">
        <v>20</v>
      </c>
      <c r="I5578" s="16">
        <f t="shared" si="261"/>
        <v>0.33092907436029528</v>
      </c>
      <c r="J5578" s="126" t="s">
        <v>3154</v>
      </c>
      <c r="K5578" s="17">
        <f>VLOOKUP(A5578,[4]גיליון1!$A$1574:$P$7681,10,0)</f>
        <v>775000</v>
      </c>
      <c r="L5578" s="17">
        <f>VLOOKUP(A5578,'[2]2023'!$A$9:$I$7853,9,0)</f>
        <v>582300</v>
      </c>
      <c r="M5578" s="18">
        <f>VLOOKUP(A5578,[3]data1683177749303!$A$2:$J$6448,10,0)</f>
        <v>739369.35</v>
      </c>
    </row>
    <row r="5579" spans="1:13" ht="15.75" outlineLevel="1">
      <c r="A5579" s="10">
        <v>1817300210</v>
      </c>
      <c r="B5579" s="11">
        <v>210</v>
      </c>
      <c r="C5579" s="19">
        <v>817300</v>
      </c>
      <c r="D5579" s="13">
        <v>1</v>
      </c>
      <c r="E5579" s="136" t="s">
        <v>3154</v>
      </c>
      <c r="F5579" s="15" t="s">
        <v>2358</v>
      </c>
      <c r="G5579" s="137" t="s">
        <v>3154</v>
      </c>
      <c r="H5579" s="13" t="s">
        <v>20</v>
      </c>
      <c r="I5579" s="126" t="s">
        <v>3154</v>
      </c>
      <c r="J5579" s="126" t="s">
        <v>3154</v>
      </c>
      <c r="K5579" s="17">
        <f>VLOOKUP(A5579,[4]גיליון1!$A$1574:$P$7681,10,0)</f>
        <v>0</v>
      </c>
      <c r="L5579" s="17">
        <f>VLOOKUP(A5579,'[2]2023'!$A$9:$I$7853,9,0)</f>
        <v>0</v>
      </c>
      <c r="M5579" s="18">
        <f>VLOOKUP(A5579,[3]data1683177749303!$A$2:$J$6448,10,0)</f>
        <v>0</v>
      </c>
    </row>
    <row r="5580" spans="1:13" ht="15.75" outlineLevel="1">
      <c r="A5580" s="10">
        <v>1817300211</v>
      </c>
      <c r="B5580" s="11">
        <v>211</v>
      </c>
      <c r="C5580" s="19">
        <v>817300</v>
      </c>
      <c r="D5580" s="13">
        <v>1</v>
      </c>
      <c r="E5580" s="136" t="s">
        <v>3154</v>
      </c>
      <c r="F5580" s="15" t="s">
        <v>699</v>
      </c>
      <c r="G5580" s="137" t="s">
        <v>3154</v>
      </c>
      <c r="H5580" s="13" t="s">
        <v>20</v>
      </c>
      <c r="I5580" s="126" t="s">
        <v>3154</v>
      </c>
      <c r="J5580" s="126" t="s">
        <v>3154</v>
      </c>
      <c r="K5580" s="17">
        <f>VLOOKUP(A5580,[4]גיליון1!$A$1574:$P$7681,10,0)</f>
        <v>0</v>
      </c>
      <c r="L5580" s="17">
        <f>VLOOKUP(A5580,'[2]2023'!$A$9:$I$7853,9,0)</f>
        <v>0</v>
      </c>
      <c r="M5580" s="18">
        <f>VLOOKUP(A5580,[3]data1683177749303!$A$2:$J$6448,10,0)</f>
        <v>0</v>
      </c>
    </row>
    <row r="5581" spans="1:13" ht="15.75" outlineLevel="1">
      <c r="A5581" s="10">
        <v>1817300212</v>
      </c>
      <c r="B5581" s="11">
        <v>212</v>
      </c>
      <c r="C5581" s="19">
        <v>817300</v>
      </c>
      <c r="D5581" s="13">
        <v>1</v>
      </c>
      <c r="E5581" s="136" t="s">
        <v>3154</v>
      </c>
      <c r="F5581" s="15" t="s">
        <v>2359</v>
      </c>
      <c r="G5581" s="137" t="s">
        <v>3154</v>
      </c>
      <c r="H5581" s="13" t="s">
        <v>20</v>
      </c>
      <c r="I5581" s="16">
        <f>K5581/L5581-1</f>
        <v>0</v>
      </c>
      <c r="J5581" s="126" t="s">
        <v>3154</v>
      </c>
      <c r="K5581" s="17">
        <f>VLOOKUP(A5581,[4]גיליון1!$A$1574:$P$7681,10,0)</f>
        <v>30000</v>
      </c>
      <c r="L5581" s="17">
        <f>VLOOKUP(A5581,'[2]2023'!$A$9:$I$7853,9,0)</f>
        <v>30000</v>
      </c>
      <c r="M5581" s="18">
        <f>VLOOKUP(A5581,[3]data1683177749303!$A$2:$J$6448,10,0)</f>
        <v>5.42</v>
      </c>
    </row>
    <row r="5582" spans="1:13" ht="15.75" outlineLevel="1">
      <c r="A5582" s="10">
        <v>1817300263</v>
      </c>
      <c r="B5582" s="11">
        <v>263</v>
      </c>
      <c r="C5582" s="19">
        <v>817300</v>
      </c>
      <c r="D5582" s="13">
        <v>1</v>
      </c>
      <c r="E5582" s="136" t="s">
        <v>3154</v>
      </c>
      <c r="F5582" s="15" t="s">
        <v>116</v>
      </c>
      <c r="G5582" s="137" t="s">
        <v>3154</v>
      </c>
      <c r="H5582" s="13" t="s">
        <v>20</v>
      </c>
      <c r="I5582" s="126" t="s">
        <v>3154</v>
      </c>
      <c r="J5582" s="126" t="s">
        <v>3154</v>
      </c>
      <c r="K5582" s="17">
        <f>VLOOKUP(A5582,[4]גיליון1!$A$1574:$P$7681,10,0)</f>
        <v>0</v>
      </c>
      <c r="L5582" s="17">
        <f>VLOOKUP(A5582,'[2]2023'!$A$9:$I$7853,9,0)</f>
        <v>0</v>
      </c>
      <c r="M5582" s="18">
        <f>VLOOKUP(A5582,[3]data1683177749303!$A$2:$J$6448,10,0)</f>
        <v>0</v>
      </c>
    </row>
    <row r="5583" spans="1:13" ht="15.75" outlineLevel="1">
      <c r="A5583" s="10">
        <v>1817300400</v>
      </c>
      <c r="B5583" s="11">
        <v>400</v>
      </c>
      <c r="C5583" s="19">
        <v>817300</v>
      </c>
      <c r="D5583" s="13">
        <v>1</v>
      </c>
      <c r="E5583" s="136" t="s">
        <v>3154</v>
      </c>
      <c r="F5583" s="15" t="s">
        <v>29</v>
      </c>
      <c r="G5583" s="137" t="s">
        <v>3154</v>
      </c>
      <c r="H5583" s="13" t="s">
        <v>11</v>
      </c>
      <c r="I5583" s="126" t="s">
        <v>3154</v>
      </c>
      <c r="J5583" s="126" t="s">
        <v>3154</v>
      </c>
      <c r="K5583" s="17">
        <f>VLOOKUP(A5583,[4]גיליון1!$A$1574:$P$7681,10,0)</f>
        <v>0</v>
      </c>
      <c r="L5583" s="17">
        <f>VLOOKUP(A5583,'[2]2023'!$A$9:$I$7853,9,0)</f>
        <v>0</v>
      </c>
      <c r="M5583" s="140" t="s">
        <v>3154</v>
      </c>
    </row>
    <row r="5584" spans="1:13" ht="15.75" outlineLevel="1">
      <c r="A5584" s="10">
        <v>1817300410</v>
      </c>
      <c r="B5584" s="11">
        <v>410</v>
      </c>
      <c r="C5584" s="19">
        <v>817300</v>
      </c>
      <c r="D5584" s="13">
        <v>1</v>
      </c>
      <c r="E5584" s="136" t="s">
        <v>3154</v>
      </c>
      <c r="F5584" s="15" t="s">
        <v>30</v>
      </c>
      <c r="G5584" s="137" t="s">
        <v>3154</v>
      </c>
      <c r="H5584" s="13" t="s">
        <v>31</v>
      </c>
      <c r="I5584" s="126" t="s">
        <v>3154</v>
      </c>
      <c r="J5584" s="126" t="s">
        <v>3154</v>
      </c>
      <c r="K5584" s="17">
        <f>VLOOKUP(A5584,[4]גיליון1!$A$1574:$P$7681,10,0)</f>
        <v>0</v>
      </c>
      <c r="L5584" s="17">
        <f>VLOOKUP(A5584,'[2]2023'!$A$9:$I$7853,9,0)</f>
        <v>0</v>
      </c>
      <c r="M5584" s="18">
        <f>VLOOKUP(A5584,[3]data1683177749303!$A$2:$J$6448,10,0)</f>
        <v>0</v>
      </c>
    </row>
    <row r="5585" spans="1:13" ht="15.75" outlineLevel="1">
      <c r="A5585" s="10">
        <v>1817300420</v>
      </c>
      <c r="B5585" s="11">
        <v>420</v>
      </c>
      <c r="C5585" s="19">
        <v>817300</v>
      </c>
      <c r="D5585" s="13">
        <v>1</v>
      </c>
      <c r="E5585" s="136" t="s">
        <v>3154</v>
      </c>
      <c r="F5585" s="15" t="s">
        <v>33</v>
      </c>
      <c r="G5585" s="137" t="s">
        <v>3154</v>
      </c>
      <c r="H5585" s="13" t="s">
        <v>34</v>
      </c>
      <c r="I5585" s="16">
        <f>K5585/L5585-1</f>
        <v>0</v>
      </c>
      <c r="J5585" s="126" t="s">
        <v>3154</v>
      </c>
      <c r="K5585" s="17">
        <f>VLOOKUP(A5585,[4]גיליון1!$A$1574:$P$7681,10,0)</f>
        <v>3000</v>
      </c>
      <c r="L5585" s="17">
        <f>VLOOKUP(A5585,'[2]2023'!$A$9:$I$7853,9,0)</f>
        <v>3000</v>
      </c>
      <c r="M5585" s="18">
        <f>VLOOKUP(A5585,[3]data1683177749303!$A$2:$J$6448,10,0)</f>
        <v>1239.44</v>
      </c>
    </row>
    <row r="5586" spans="1:13" ht="15.75" outlineLevel="1">
      <c r="A5586" s="10">
        <v>1817300423</v>
      </c>
      <c r="B5586" s="11">
        <v>423</v>
      </c>
      <c r="C5586" s="19">
        <v>817300</v>
      </c>
      <c r="D5586" s="13">
        <v>1</v>
      </c>
      <c r="E5586" s="136" t="s">
        <v>3154</v>
      </c>
      <c r="F5586" s="15" t="s">
        <v>35</v>
      </c>
      <c r="G5586" s="137" t="s">
        <v>3154</v>
      </c>
      <c r="H5586" s="13" t="s">
        <v>31</v>
      </c>
      <c r="I5586" s="16">
        <f>K5586/L5586-1</f>
        <v>-9.8039215686274495E-2</v>
      </c>
      <c r="J5586" s="126" t="s">
        <v>3154</v>
      </c>
      <c r="K5586" s="17">
        <v>4600</v>
      </c>
      <c r="L5586" s="17">
        <f>VLOOKUP(A5586,'[2]2023'!$A$9:$I$7853,9,0)</f>
        <v>5100</v>
      </c>
      <c r="M5586" s="18">
        <f>VLOOKUP(A5586,[3]data1683177749303!$A$2:$J$6448,10,0)</f>
        <v>5100</v>
      </c>
    </row>
    <row r="5587" spans="1:13" ht="15.75" outlineLevel="1">
      <c r="A5587" s="10">
        <v>1817300431</v>
      </c>
      <c r="B5587" s="11">
        <v>431</v>
      </c>
      <c r="C5587" s="19">
        <v>817300</v>
      </c>
      <c r="D5587" s="13">
        <v>1</v>
      </c>
      <c r="E5587" s="136" t="s">
        <v>3154</v>
      </c>
      <c r="F5587" s="15" t="s">
        <v>36</v>
      </c>
      <c r="G5587" s="137" t="s">
        <v>3154</v>
      </c>
      <c r="H5587" s="13" t="s">
        <v>31</v>
      </c>
      <c r="I5587" s="16">
        <f>K5587/L5587-1</f>
        <v>0</v>
      </c>
      <c r="J5587" s="126" t="s">
        <v>3154</v>
      </c>
      <c r="K5587" s="17">
        <f>VLOOKUP(A5587,[4]גיליון1!$A$1574:$P$7681,10,0)</f>
        <v>6600</v>
      </c>
      <c r="L5587" s="17">
        <f>VLOOKUP(A5587,'[2]2023'!$A$9:$I$7853,9,0)</f>
        <v>6600</v>
      </c>
      <c r="M5587" s="18">
        <f>VLOOKUP(A5587,[3]data1683177749303!$A$2:$J$6448,10,0)</f>
        <v>0</v>
      </c>
    </row>
    <row r="5588" spans="1:13" ht="15.75" outlineLevel="1">
      <c r="A5588" s="10">
        <v>1817300432</v>
      </c>
      <c r="B5588" s="11">
        <v>432</v>
      </c>
      <c r="C5588" s="19">
        <v>817300</v>
      </c>
      <c r="D5588" s="13">
        <v>1</v>
      </c>
      <c r="E5588" s="136" t="s">
        <v>3154</v>
      </c>
      <c r="F5588" s="15" t="s">
        <v>37</v>
      </c>
      <c r="G5588" s="137" t="s">
        <v>3154</v>
      </c>
      <c r="H5588" s="13" t="s">
        <v>31</v>
      </c>
      <c r="I5588" s="126" t="s">
        <v>3154</v>
      </c>
      <c r="J5588" s="126" t="s">
        <v>3154</v>
      </c>
      <c r="K5588" s="17">
        <f>VLOOKUP(A5588,[4]גיליון1!$A$1574:$P$7681,10,0)</f>
        <v>0</v>
      </c>
      <c r="L5588" s="17">
        <f>VLOOKUP(A5588,'[2]2023'!$A$9:$I$7853,9,0)</f>
        <v>0</v>
      </c>
      <c r="M5588" s="18">
        <f>VLOOKUP(A5588,[3]data1683177749303!$A$2:$J$6448,10,0)</f>
        <v>0</v>
      </c>
    </row>
    <row r="5589" spans="1:13" ht="15.75" outlineLevel="1">
      <c r="A5589" s="10">
        <v>1817300433</v>
      </c>
      <c r="B5589" s="11">
        <v>433</v>
      </c>
      <c r="C5589" s="19">
        <v>817300</v>
      </c>
      <c r="D5589" s="13">
        <v>1</v>
      </c>
      <c r="E5589" s="136" t="s">
        <v>3154</v>
      </c>
      <c r="F5589" s="15" t="s">
        <v>38</v>
      </c>
      <c r="G5589" s="137" t="s">
        <v>3154</v>
      </c>
      <c r="H5589" s="13" t="s">
        <v>34</v>
      </c>
      <c r="I5589" s="16">
        <f>K5589/L5589-1</f>
        <v>-0.10416666666666663</v>
      </c>
      <c r="J5589" s="126" t="s">
        <v>3154</v>
      </c>
      <c r="K5589" s="17">
        <v>4300</v>
      </c>
      <c r="L5589" s="17">
        <f>VLOOKUP(A5589,'[2]2023'!$A$9:$I$7853,9,0)</f>
        <v>4800</v>
      </c>
      <c r="M5589" s="18">
        <f>VLOOKUP(A5589,[3]data1683177749303!$A$2:$J$6448,10,0)</f>
        <v>4080.71</v>
      </c>
    </row>
    <row r="5590" spans="1:13" ht="15.75" outlineLevel="1">
      <c r="A5590" s="10">
        <v>1817300437</v>
      </c>
      <c r="B5590" s="11">
        <v>437</v>
      </c>
      <c r="C5590" s="19">
        <v>817300</v>
      </c>
      <c r="D5590" s="13">
        <v>1</v>
      </c>
      <c r="E5590" s="136" t="s">
        <v>3154</v>
      </c>
      <c r="F5590" s="15" t="s">
        <v>42</v>
      </c>
      <c r="G5590" s="137" t="s">
        <v>3154</v>
      </c>
      <c r="H5590" s="13" t="s">
        <v>31</v>
      </c>
      <c r="I5590" s="16">
        <f>K5590/L5590-1</f>
        <v>-0.1071428571428571</v>
      </c>
      <c r="J5590" s="126" t="s">
        <v>3154</v>
      </c>
      <c r="K5590" s="17">
        <v>2500</v>
      </c>
      <c r="L5590" s="17">
        <f>VLOOKUP(A5590,'[2]2023'!$A$9:$I$7853,9,0)</f>
        <v>2800</v>
      </c>
      <c r="M5590" s="18">
        <f>VLOOKUP(A5590,[3]data1683177749303!$A$2:$J$6448,10,0)</f>
        <v>2442.96</v>
      </c>
    </row>
    <row r="5591" spans="1:13" ht="15.75" outlineLevel="1">
      <c r="A5591" s="10">
        <v>1817300441</v>
      </c>
      <c r="B5591" s="11">
        <v>441</v>
      </c>
      <c r="C5591" s="19">
        <v>817300</v>
      </c>
      <c r="D5591" s="13">
        <v>1</v>
      </c>
      <c r="E5591" s="136" t="s">
        <v>3154</v>
      </c>
      <c r="F5591" s="15" t="s">
        <v>45</v>
      </c>
      <c r="G5591" s="137" t="s">
        <v>3154</v>
      </c>
      <c r="H5591" s="13" t="s">
        <v>31</v>
      </c>
      <c r="I5591" s="126" t="s">
        <v>3154</v>
      </c>
      <c r="J5591" s="126" t="s">
        <v>3154</v>
      </c>
      <c r="K5591" s="17">
        <f>VLOOKUP(A5591,[4]גיליון1!$A$1574:$P$7681,10,0)</f>
        <v>0</v>
      </c>
      <c r="L5591" s="17">
        <f>VLOOKUP(A5591,'[2]2023'!$A$9:$I$7853,9,0)</f>
        <v>0</v>
      </c>
      <c r="M5591" s="18">
        <f>VLOOKUP(A5591,[3]data1683177749303!$A$2:$J$6448,10,0)</f>
        <v>0</v>
      </c>
    </row>
    <row r="5592" spans="1:13" ht="15.75" outlineLevel="1">
      <c r="A5592" s="10">
        <v>1817300450</v>
      </c>
      <c r="B5592" s="11">
        <v>450</v>
      </c>
      <c r="C5592" s="19">
        <v>817300</v>
      </c>
      <c r="D5592" s="13">
        <v>1</v>
      </c>
      <c r="E5592" s="136" t="s">
        <v>3154</v>
      </c>
      <c r="F5592" s="39" t="s">
        <v>46</v>
      </c>
      <c r="G5592" s="154" t="s">
        <v>3154</v>
      </c>
      <c r="H5592" s="13" t="s">
        <v>31</v>
      </c>
      <c r="I5592" s="16">
        <f>K5592/L5592-1</f>
        <v>-7.1428571428571397E-2</v>
      </c>
      <c r="J5592" s="126" t="s">
        <v>3154</v>
      </c>
      <c r="K5592" s="17">
        <v>1300</v>
      </c>
      <c r="L5592" s="17">
        <f>VLOOKUP(A5592,'[2]2023'!$A$9:$I$7853,9,0)</f>
        <v>1400</v>
      </c>
      <c r="M5592" s="18">
        <f>VLOOKUP(A5592,[3]data1683177749303!$A$2:$J$6448,10,0)</f>
        <v>364.4</v>
      </c>
    </row>
    <row r="5593" spans="1:13" ht="15.75" outlineLevel="1">
      <c r="A5593" s="10">
        <v>1817300470</v>
      </c>
      <c r="B5593" s="11">
        <v>470</v>
      </c>
      <c r="C5593" s="19">
        <v>817300</v>
      </c>
      <c r="D5593" s="13">
        <v>1</v>
      </c>
      <c r="E5593" s="136" t="s">
        <v>3154</v>
      </c>
      <c r="F5593" s="15" t="s">
        <v>48</v>
      </c>
      <c r="G5593" s="137" t="s">
        <v>3154</v>
      </c>
      <c r="H5593" s="13" t="s">
        <v>34</v>
      </c>
      <c r="I5593" s="16">
        <f>K5593/L5593-1</f>
        <v>-0.10526315789473684</v>
      </c>
      <c r="J5593" s="126" t="s">
        <v>3154</v>
      </c>
      <c r="K5593" s="17">
        <v>3400</v>
      </c>
      <c r="L5593" s="17">
        <f>VLOOKUP(A5593,'[2]2023'!$A$9:$I$7853,9,0)</f>
        <v>3800</v>
      </c>
      <c r="M5593" s="18">
        <f>VLOOKUP(A5593,[3]data1683177749303!$A$2:$J$6448,10,0)</f>
        <v>-609.27</v>
      </c>
    </row>
    <row r="5594" spans="1:13" ht="15.75" outlineLevel="1">
      <c r="A5594" s="10">
        <v>1817300471</v>
      </c>
      <c r="B5594" s="11">
        <v>471</v>
      </c>
      <c r="C5594" s="19">
        <v>817300</v>
      </c>
      <c r="D5594" s="13">
        <v>1</v>
      </c>
      <c r="E5594" s="136" t="s">
        <v>3154</v>
      </c>
      <c r="F5594" s="15" t="s">
        <v>87</v>
      </c>
      <c r="G5594" s="137" t="s">
        <v>3154</v>
      </c>
      <c r="H5594" s="13" t="s">
        <v>34</v>
      </c>
      <c r="I5594" s="16">
        <f>K5594/L5594-1</f>
        <v>-9.9999999999999978E-2</v>
      </c>
      <c r="J5594" s="126" t="s">
        <v>3154</v>
      </c>
      <c r="K5594" s="17">
        <f>VLOOKUP(A5594,[4]גיליון1!$A$1574:$P$7681,10,0)</f>
        <v>23400</v>
      </c>
      <c r="L5594" s="17">
        <f>VLOOKUP(A5594,'[2]2023'!$A$9:$I$7853,9,0)</f>
        <v>26000</v>
      </c>
      <c r="M5594" s="18">
        <f>VLOOKUP(A5594,[3]data1683177749303!$A$2:$J$6448,10,0)</f>
        <v>14831.31</v>
      </c>
    </row>
    <row r="5595" spans="1:13" ht="15.75" outlineLevel="1">
      <c r="A5595" s="10">
        <v>1817300500</v>
      </c>
      <c r="B5595" s="11">
        <v>500</v>
      </c>
      <c r="C5595" s="19">
        <v>817300</v>
      </c>
      <c r="D5595" s="13">
        <v>1</v>
      </c>
      <c r="E5595" s="136" t="s">
        <v>3154</v>
      </c>
      <c r="F5595" s="15" t="s">
        <v>51</v>
      </c>
      <c r="G5595" s="137" t="s">
        <v>3154</v>
      </c>
      <c r="H5595" s="13" t="s">
        <v>11</v>
      </c>
      <c r="I5595" s="126" t="s">
        <v>3154</v>
      </c>
      <c r="J5595" s="126" t="s">
        <v>3154</v>
      </c>
      <c r="K5595" s="17">
        <f>VLOOKUP(A5595,[4]גיליון1!$A$1574:$P$7681,10,0)</f>
        <v>0</v>
      </c>
      <c r="L5595" s="17">
        <f>VLOOKUP(A5595,'[2]2023'!$A$9:$I$7853,9,0)</f>
        <v>0</v>
      </c>
      <c r="M5595" s="140" t="s">
        <v>3154</v>
      </c>
    </row>
    <row r="5596" spans="1:13" ht="15.75" outlineLevel="1">
      <c r="A5596" s="10">
        <v>1817300511</v>
      </c>
      <c r="B5596" s="11">
        <v>511</v>
      </c>
      <c r="C5596" s="19">
        <v>817300</v>
      </c>
      <c r="D5596" s="13">
        <v>1</v>
      </c>
      <c r="E5596" s="136" t="s">
        <v>3154</v>
      </c>
      <c r="F5596" s="15" t="s">
        <v>88</v>
      </c>
      <c r="G5596" s="137" t="s">
        <v>3154</v>
      </c>
      <c r="H5596" s="13" t="s">
        <v>34</v>
      </c>
      <c r="I5596" s="16">
        <f>K5596/L5596-1</f>
        <v>-9.9447513812154664E-2</v>
      </c>
      <c r="J5596" s="126" t="s">
        <v>3154</v>
      </c>
      <c r="K5596" s="17">
        <v>16300</v>
      </c>
      <c r="L5596" s="17">
        <f>VLOOKUP(A5596,'[2]2023'!$A$9:$I$7853,9,0)</f>
        <v>18100</v>
      </c>
      <c r="M5596" s="18">
        <f>VLOOKUP(A5596,[3]data1683177749303!$A$2:$J$6448,10,0)</f>
        <v>10667.52</v>
      </c>
    </row>
    <row r="5597" spans="1:13" ht="15.75" outlineLevel="1">
      <c r="A5597" s="10">
        <v>1817300522</v>
      </c>
      <c r="B5597" s="11">
        <v>522</v>
      </c>
      <c r="C5597" s="19">
        <v>817300</v>
      </c>
      <c r="D5597" s="13">
        <v>1</v>
      </c>
      <c r="E5597" s="136" t="s">
        <v>3154</v>
      </c>
      <c r="F5597" s="15" t="s">
        <v>90</v>
      </c>
      <c r="G5597" s="137" t="s">
        <v>3154</v>
      </c>
      <c r="H5597" s="13" t="s">
        <v>34</v>
      </c>
      <c r="I5597" s="16">
        <f>K5597/L5597-1</f>
        <v>-9.4736842105263119E-2</v>
      </c>
      <c r="J5597" s="126" t="s">
        <v>3154</v>
      </c>
      <c r="K5597" s="17">
        <v>8600</v>
      </c>
      <c r="L5597" s="17">
        <f>VLOOKUP(A5597,'[2]2023'!$A$9:$I$7853,9,0)</f>
        <v>9500</v>
      </c>
      <c r="M5597" s="18">
        <f>VLOOKUP(A5597,[3]data1683177749303!$A$2:$J$6448,10,0)</f>
        <v>9411.5</v>
      </c>
    </row>
    <row r="5598" spans="1:13" ht="15.75" outlineLevel="1">
      <c r="A5598" s="10">
        <v>1817300540</v>
      </c>
      <c r="B5598" s="11">
        <v>540</v>
      </c>
      <c r="C5598" s="19">
        <v>817300</v>
      </c>
      <c r="D5598" s="13">
        <v>1</v>
      </c>
      <c r="E5598" s="136" t="s">
        <v>3154</v>
      </c>
      <c r="F5598" s="15" t="s">
        <v>53</v>
      </c>
      <c r="G5598" s="137" t="s">
        <v>3154</v>
      </c>
      <c r="H5598" s="13" t="s">
        <v>31</v>
      </c>
      <c r="I5598" s="16">
        <f>K5598/L5598-1</f>
        <v>0</v>
      </c>
      <c r="J5598" s="126" t="s">
        <v>3154</v>
      </c>
      <c r="K5598" s="17">
        <f>VLOOKUP(A5598,[4]גיליון1!$A$1574:$P$7681,10,0)</f>
        <v>3000</v>
      </c>
      <c r="L5598" s="17">
        <f>VLOOKUP(A5598,'[2]2023'!$A$9:$I$7853,9,0)</f>
        <v>3000</v>
      </c>
      <c r="M5598" s="18">
        <f>VLOOKUP(A5598,[3]data1683177749303!$A$2:$J$6448,10,0)</f>
        <v>1904.5</v>
      </c>
    </row>
    <row r="5599" spans="1:13" ht="15.75" outlineLevel="1">
      <c r="A5599" s="10">
        <v>1817300544</v>
      </c>
      <c r="B5599" s="11">
        <v>544</v>
      </c>
      <c r="C5599" s="19">
        <v>817300</v>
      </c>
      <c r="D5599" s="13">
        <v>1</v>
      </c>
      <c r="E5599" s="136" t="s">
        <v>3154</v>
      </c>
      <c r="F5599" s="15" t="s">
        <v>56</v>
      </c>
      <c r="G5599" s="137" t="s">
        <v>3154</v>
      </c>
      <c r="H5599" s="13" t="s">
        <v>31</v>
      </c>
      <c r="I5599" s="126" t="s">
        <v>3154</v>
      </c>
      <c r="J5599" s="126" t="s">
        <v>3154</v>
      </c>
      <c r="K5599" s="17">
        <f>VLOOKUP(A5599,[4]גיליון1!$A$1574:$P$7681,10,0)</f>
        <v>0</v>
      </c>
      <c r="L5599" s="17">
        <f>VLOOKUP(A5599,'[2]2023'!$A$9:$I$7853,9,0)</f>
        <v>0</v>
      </c>
      <c r="M5599" s="18">
        <f>VLOOKUP(A5599,[3]data1683177749303!$A$2:$J$6448,10,0)</f>
        <v>0</v>
      </c>
    </row>
    <row r="5600" spans="1:13" ht="15.75" outlineLevel="1">
      <c r="A5600" s="10">
        <v>1817300561</v>
      </c>
      <c r="B5600" s="11">
        <v>561</v>
      </c>
      <c r="C5600" s="19">
        <v>817300</v>
      </c>
      <c r="D5600" s="13">
        <v>1</v>
      </c>
      <c r="E5600" s="136" t="s">
        <v>3154</v>
      </c>
      <c r="F5600" s="15" t="s">
        <v>59</v>
      </c>
      <c r="G5600" s="137" t="s">
        <v>3154</v>
      </c>
      <c r="H5600" s="13" t="s">
        <v>34</v>
      </c>
      <c r="I5600" s="126" t="s">
        <v>3154</v>
      </c>
      <c r="J5600" s="126" t="s">
        <v>3154</v>
      </c>
      <c r="K5600" s="17">
        <f>VLOOKUP(A5600,[4]גיליון1!$A$1574:$P$7681,10,0)</f>
        <v>0</v>
      </c>
      <c r="L5600" s="17">
        <f>VLOOKUP(A5600,'[2]2023'!$A$9:$I$7853,9,0)</f>
        <v>0</v>
      </c>
      <c r="M5600" s="18">
        <f>VLOOKUP(A5600,[3]data1683177749303!$A$2:$J$6448,10,0)</f>
        <v>0</v>
      </c>
    </row>
    <row r="5601" spans="1:13" ht="15.75" outlineLevel="1">
      <c r="A5601" s="10">
        <v>1817300562</v>
      </c>
      <c r="B5601" s="11">
        <v>562</v>
      </c>
      <c r="C5601" s="19">
        <v>817300</v>
      </c>
      <c r="D5601" s="13">
        <v>1</v>
      </c>
      <c r="E5601" s="136" t="s">
        <v>3154</v>
      </c>
      <c r="F5601" s="15" t="s">
        <v>60</v>
      </c>
      <c r="G5601" s="137" t="s">
        <v>3154</v>
      </c>
      <c r="H5601" s="13" t="s">
        <v>34</v>
      </c>
      <c r="I5601" s="16">
        <f>K5601/L5601-1</f>
        <v>-0.10526315789473684</v>
      </c>
      <c r="J5601" s="126" t="s">
        <v>3154</v>
      </c>
      <c r="K5601" s="17">
        <v>3400</v>
      </c>
      <c r="L5601" s="17">
        <f>VLOOKUP(A5601,'[2]2023'!$A$9:$I$7853,9,0)</f>
        <v>3800</v>
      </c>
      <c r="M5601" s="18">
        <f>VLOOKUP(A5601,[3]data1683177749303!$A$2:$J$6448,10,0)</f>
        <v>2301</v>
      </c>
    </row>
    <row r="5602" spans="1:13" ht="15.75" outlineLevel="1">
      <c r="A5602" s="10">
        <v>1817300571</v>
      </c>
      <c r="B5602" s="11">
        <v>571</v>
      </c>
      <c r="C5602" s="19">
        <v>817300</v>
      </c>
      <c r="D5602" s="13">
        <v>1</v>
      </c>
      <c r="E5602" s="136" t="s">
        <v>3154</v>
      </c>
      <c r="F5602" s="15" t="s">
        <v>91</v>
      </c>
      <c r="G5602" s="137" t="s">
        <v>3154</v>
      </c>
      <c r="H5602" s="13" t="s">
        <v>31</v>
      </c>
      <c r="I5602" s="16">
        <f>K5602/L5602-1</f>
        <v>0</v>
      </c>
      <c r="J5602" s="126" t="s">
        <v>3154</v>
      </c>
      <c r="K5602" s="17">
        <f>VLOOKUP(A5602,[4]גיליון1!$A$1574:$P$7681,10,0)</f>
        <v>69200</v>
      </c>
      <c r="L5602" s="17">
        <f>VLOOKUP(A5602,'[2]2023'!$A$9:$I$7853,9,0)</f>
        <v>69200</v>
      </c>
      <c r="M5602" s="18">
        <f>VLOOKUP(A5602,[3]data1683177749303!$A$2:$J$6448,10,0)</f>
        <v>63200</v>
      </c>
    </row>
    <row r="5603" spans="1:13" ht="15.75" outlineLevel="1">
      <c r="A5603" s="10">
        <v>1817300583</v>
      </c>
      <c r="B5603" s="11">
        <v>583</v>
      </c>
      <c r="C5603" s="19">
        <v>817300</v>
      </c>
      <c r="D5603" s="13">
        <v>1</v>
      </c>
      <c r="E5603" s="136" t="s">
        <v>3154</v>
      </c>
      <c r="F5603" s="15" t="s">
        <v>2360</v>
      </c>
      <c r="G5603" s="137" t="s">
        <v>3154</v>
      </c>
      <c r="H5603" s="13" t="s">
        <v>31</v>
      </c>
      <c r="I5603" s="16">
        <f>K5603/L5603-1</f>
        <v>-0.10017271157167529</v>
      </c>
      <c r="J5603" s="126" t="s">
        <v>3154</v>
      </c>
      <c r="K5603" s="17">
        <v>156300</v>
      </c>
      <c r="L5603" s="17">
        <f>VLOOKUP(A5603,'[2]2023'!$A$9:$I$7853,9,0)</f>
        <v>173700</v>
      </c>
      <c r="M5603" s="18">
        <f>VLOOKUP(A5603,[3]data1683177749303!$A$2:$J$6448,10,0)</f>
        <v>157699.71</v>
      </c>
    </row>
    <row r="5604" spans="1:13" ht="15.75" outlineLevel="1">
      <c r="A5604" s="10">
        <v>1817300700</v>
      </c>
      <c r="B5604" s="11">
        <v>700</v>
      </c>
      <c r="C5604" s="19">
        <v>817300</v>
      </c>
      <c r="D5604" s="13">
        <v>1</v>
      </c>
      <c r="E5604" s="136" t="s">
        <v>3154</v>
      </c>
      <c r="F5604" s="15" t="s">
        <v>61</v>
      </c>
      <c r="G5604" s="137" t="s">
        <v>3154</v>
      </c>
      <c r="H5604" s="13" t="s">
        <v>11</v>
      </c>
      <c r="I5604" s="126" t="s">
        <v>3154</v>
      </c>
      <c r="J5604" s="126" t="s">
        <v>3154</v>
      </c>
      <c r="K5604" s="17">
        <f>VLOOKUP(A5604,[4]גיליון1!$A$1574:$P$7681,10,0)</f>
        <v>0</v>
      </c>
      <c r="L5604" s="17">
        <f>VLOOKUP(A5604,'[2]2023'!$A$9:$I$7853,9,0)</f>
        <v>0</v>
      </c>
      <c r="M5604" s="140" t="s">
        <v>3154</v>
      </c>
    </row>
    <row r="5605" spans="1:13" ht="15.75" outlineLevel="1">
      <c r="A5605" s="10">
        <v>1817300721</v>
      </c>
      <c r="B5605" s="11">
        <v>721</v>
      </c>
      <c r="C5605" s="19">
        <v>817300</v>
      </c>
      <c r="D5605" s="13">
        <v>1</v>
      </c>
      <c r="E5605" s="136" t="s">
        <v>3154</v>
      </c>
      <c r="F5605" s="15" t="s">
        <v>63</v>
      </c>
      <c r="G5605" s="137" t="s">
        <v>3154</v>
      </c>
      <c r="H5605" s="13" t="s">
        <v>34</v>
      </c>
      <c r="I5605" s="16">
        <f>K5605/L5605-1</f>
        <v>-0.18181818181818177</v>
      </c>
      <c r="J5605" s="126" t="s">
        <v>3154</v>
      </c>
      <c r="K5605" s="17">
        <f>VLOOKUP(A5605,[4]גיליון1!$A$1574:$P$7681,10,0)</f>
        <v>900</v>
      </c>
      <c r="L5605" s="17">
        <f>VLOOKUP(A5605,'[2]2023'!$A$9:$I$7853,9,0)</f>
        <v>1100</v>
      </c>
      <c r="M5605" s="18">
        <f>VLOOKUP(A5605,[3]data1683177749303!$A$2:$J$6448,10,0)</f>
        <v>0</v>
      </c>
    </row>
    <row r="5606" spans="1:13" ht="15.75" outlineLevel="1">
      <c r="A5606" s="10">
        <v>1817300742</v>
      </c>
      <c r="B5606" s="11">
        <v>742</v>
      </c>
      <c r="C5606" s="19">
        <v>817300</v>
      </c>
      <c r="D5606" s="13">
        <v>1</v>
      </c>
      <c r="E5606" s="136" t="s">
        <v>3154</v>
      </c>
      <c r="F5606" s="15" t="s">
        <v>65</v>
      </c>
      <c r="G5606" s="137" t="s">
        <v>3154</v>
      </c>
      <c r="H5606" s="13" t="s">
        <v>34</v>
      </c>
      <c r="I5606" s="16">
        <f>K5606/L5606-1</f>
        <v>-0.10256410256410253</v>
      </c>
      <c r="J5606" s="126" t="s">
        <v>3154</v>
      </c>
      <c r="K5606" s="17">
        <v>3500</v>
      </c>
      <c r="L5606" s="17">
        <f>VLOOKUP(A5606,'[2]2023'!$A$9:$I$7853,9,0)</f>
        <v>3900</v>
      </c>
      <c r="M5606" s="18">
        <f>VLOOKUP(A5606,[3]data1683177749303!$A$2:$J$6448,10,0)</f>
        <v>2696.42</v>
      </c>
    </row>
    <row r="5607" spans="1:13" ht="15.75" outlineLevel="1">
      <c r="A5607" s="10">
        <v>1817300751</v>
      </c>
      <c r="B5607" s="11">
        <v>751</v>
      </c>
      <c r="C5607" s="19">
        <v>817300</v>
      </c>
      <c r="D5607" s="13">
        <v>1</v>
      </c>
      <c r="E5607" s="136" t="s">
        <v>3154</v>
      </c>
      <c r="F5607" s="15" t="s">
        <v>68</v>
      </c>
      <c r="G5607" s="137" t="s">
        <v>3154</v>
      </c>
      <c r="H5607" s="13" t="s">
        <v>34</v>
      </c>
      <c r="I5607" s="16">
        <f>K5607/L5607-1</f>
        <v>-8.333333333333337E-2</v>
      </c>
      <c r="J5607" s="126" t="s">
        <v>3154</v>
      </c>
      <c r="K5607" s="17">
        <v>2200</v>
      </c>
      <c r="L5607" s="17">
        <f>VLOOKUP(A5607,'[2]2023'!$A$9:$I$7853,9,0)</f>
        <v>2400</v>
      </c>
      <c r="M5607" s="18">
        <f>VLOOKUP(A5607,[3]data1683177749303!$A$2:$J$6448,10,0)</f>
        <v>1124</v>
      </c>
    </row>
    <row r="5608" spans="1:13" ht="15.75" outlineLevel="1">
      <c r="A5608" s="10">
        <v>1817300752</v>
      </c>
      <c r="B5608" s="11">
        <v>752</v>
      </c>
      <c r="C5608" s="19">
        <v>817300</v>
      </c>
      <c r="D5608" s="13">
        <v>1</v>
      </c>
      <c r="E5608" s="136" t="s">
        <v>3154</v>
      </c>
      <c r="F5608" s="15" t="s">
        <v>69</v>
      </c>
      <c r="G5608" s="137" t="s">
        <v>3154</v>
      </c>
      <c r="H5608" s="13" t="s">
        <v>31</v>
      </c>
      <c r="I5608" s="16">
        <f>K5608/L5608-1</f>
        <v>0</v>
      </c>
      <c r="J5608" s="126" t="s">
        <v>3154</v>
      </c>
      <c r="K5608" s="17">
        <f>VLOOKUP(A5608,[4]גיליון1!$A$1574:$P$7681,10,0)</f>
        <v>64000</v>
      </c>
      <c r="L5608" s="17">
        <f>VLOOKUP(A5608,'[2]2023'!$A$9:$I$7853,9,0)</f>
        <v>64000</v>
      </c>
      <c r="M5608" s="18">
        <f>VLOOKUP(A5608,[3]data1683177749303!$A$2:$J$6448,10,0)</f>
        <v>0</v>
      </c>
    </row>
    <row r="5609" spans="1:13" ht="15.75" outlineLevel="1">
      <c r="A5609" s="10">
        <v>1817300753</v>
      </c>
      <c r="B5609" s="11">
        <v>753</v>
      </c>
      <c r="C5609" s="19">
        <v>817300</v>
      </c>
      <c r="D5609" s="13">
        <v>1</v>
      </c>
      <c r="E5609" s="136" t="s">
        <v>3154</v>
      </c>
      <c r="F5609" s="15" t="s">
        <v>2361</v>
      </c>
      <c r="G5609" s="137" t="s">
        <v>3154</v>
      </c>
      <c r="H5609" s="13" t="s">
        <v>31</v>
      </c>
      <c r="I5609" s="126" t="s">
        <v>3154</v>
      </c>
      <c r="J5609" s="126" t="s">
        <v>3154</v>
      </c>
      <c r="K5609" s="17">
        <f>VLOOKUP(A5609,[4]גיליון1!$A$1574:$P$7681,10,0)</f>
        <v>0</v>
      </c>
      <c r="L5609" s="17">
        <f>VLOOKUP(A5609,'[2]2023'!$A$9:$I$7853,9,0)</f>
        <v>0</v>
      </c>
      <c r="M5609" s="18">
        <f>VLOOKUP(A5609,[3]data1683177749303!$A$2:$J$6448,10,0)</f>
        <v>0</v>
      </c>
    </row>
    <row r="5610" spans="1:13" ht="15.75" outlineLevel="1">
      <c r="A5610" s="10">
        <v>1817300756</v>
      </c>
      <c r="B5610" s="11">
        <v>756</v>
      </c>
      <c r="C5610" s="19">
        <v>817300</v>
      </c>
      <c r="D5610" s="13">
        <v>1</v>
      </c>
      <c r="E5610" s="136" t="s">
        <v>3154</v>
      </c>
      <c r="F5610" s="15" t="s">
        <v>2362</v>
      </c>
      <c r="G5610" s="137" t="s">
        <v>3154</v>
      </c>
      <c r="H5610" s="13" t="s">
        <v>31</v>
      </c>
      <c r="I5610" s="16">
        <f>K5610/L5610-1</f>
        <v>0.25</v>
      </c>
      <c r="J5610" s="126" t="s">
        <v>3154</v>
      </c>
      <c r="K5610" s="17">
        <f>VLOOKUP(A5610,[4]גיליון1!$A$1574:$P$7681,10,0)</f>
        <v>175000</v>
      </c>
      <c r="L5610" s="17">
        <f>VLOOKUP(A5610,'[2]2023'!$A$9:$I$7853,9,0)</f>
        <v>140000</v>
      </c>
      <c r="M5610" s="18">
        <f>VLOOKUP(A5610,[3]data1683177749303!$A$2:$J$6448,10,0)</f>
        <v>128803.22</v>
      </c>
    </row>
    <row r="5611" spans="1:13" ht="15.75" outlineLevel="1">
      <c r="A5611" s="10">
        <v>1817300763</v>
      </c>
      <c r="B5611" s="11">
        <v>763</v>
      </c>
      <c r="C5611" s="19">
        <v>817300</v>
      </c>
      <c r="D5611" s="13">
        <v>1</v>
      </c>
      <c r="E5611" s="136" t="s">
        <v>3154</v>
      </c>
      <c r="F5611" s="15" t="s">
        <v>116</v>
      </c>
      <c r="G5611" s="137" t="s">
        <v>3154</v>
      </c>
      <c r="H5611" s="13" t="s">
        <v>31</v>
      </c>
      <c r="I5611" s="126" t="s">
        <v>3154</v>
      </c>
      <c r="J5611" s="126" t="s">
        <v>3154</v>
      </c>
      <c r="K5611" s="17">
        <f>VLOOKUP(A5611,[4]גיליון1!$A$1574:$P$7681,10,0)</f>
        <v>0</v>
      </c>
      <c r="L5611" s="17">
        <f>VLOOKUP(A5611,'[2]2023'!$A$9:$I$7853,9,0)</f>
        <v>0</v>
      </c>
      <c r="M5611" s="18">
        <f>VLOOKUP(A5611,[3]data1683177749303!$A$2:$J$6448,10,0)</f>
        <v>0</v>
      </c>
    </row>
    <row r="5612" spans="1:13" ht="15.75" outlineLevel="1">
      <c r="A5612" s="10">
        <v>1817300782</v>
      </c>
      <c r="B5612" s="11">
        <v>782</v>
      </c>
      <c r="C5612" s="19">
        <v>817300</v>
      </c>
      <c r="D5612" s="13">
        <v>1</v>
      </c>
      <c r="E5612" s="136" t="s">
        <v>3154</v>
      </c>
      <c r="F5612" s="15" t="s">
        <v>2363</v>
      </c>
      <c r="G5612" s="137" t="s">
        <v>3154</v>
      </c>
      <c r="H5612" s="13" t="s">
        <v>31</v>
      </c>
      <c r="I5612" s="16">
        <f>K5612/L5612-1</f>
        <v>0</v>
      </c>
      <c r="J5612" s="126" t="s">
        <v>3154</v>
      </c>
      <c r="K5612" s="17">
        <f>VLOOKUP(A5612,[4]גיליון1!$A$1574:$P$7681,10,0)</f>
        <v>30000</v>
      </c>
      <c r="L5612" s="17">
        <f>VLOOKUP(A5612,'[2]2023'!$A$9:$I$7853,9,0)</f>
        <v>30000</v>
      </c>
      <c r="M5612" s="18">
        <f>VLOOKUP(A5612,[3]data1683177749303!$A$2:$J$6448,10,0)</f>
        <v>12966.75</v>
      </c>
    </row>
    <row r="5613" spans="1:13" ht="15.75" outlineLevel="1">
      <c r="A5613" s="10">
        <v>1817300783</v>
      </c>
      <c r="B5613" s="11">
        <v>783</v>
      </c>
      <c r="C5613" s="19">
        <v>817300</v>
      </c>
      <c r="D5613" s="13">
        <v>1</v>
      </c>
      <c r="E5613" s="136" t="s">
        <v>3154</v>
      </c>
      <c r="F5613" s="15" t="s">
        <v>2364</v>
      </c>
      <c r="G5613" s="137" t="s">
        <v>3154</v>
      </c>
      <c r="H5613" s="13" t="s">
        <v>31</v>
      </c>
      <c r="I5613" s="126" t="s">
        <v>3154</v>
      </c>
      <c r="J5613" s="126" t="s">
        <v>3154</v>
      </c>
      <c r="K5613" s="17">
        <f>VLOOKUP(A5613,[4]גיליון1!$A$1574:$P$7681,10,0)</f>
        <v>300000</v>
      </c>
      <c r="L5613" s="17">
        <f>VLOOKUP(A5613,'[2]2023'!$A$9:$I$7853,9,0)</f>
        <v>0</v>
      </c>
      <c r="M5613" s="18">
        <f>VLOOKUP(A5613,[3]data1683177749303!$A$2:$J$6448,10,0)</f>
        <v>326240</v>
      </c>
    </row>
    <row r="5614" spans="1:13" ht="15.75" outlineLevel="1">
      <c r="A5614" s="10">
        <v>1817300784</v>
      </c>
      <c r="B5614" s="11">
        <v>784</v>
      </c>
      <c r="C5614" s="19">
        <v>817300</v>
      </c>
      <c r="D5614" s="13">
        <v>1</v>
      </c>
      <c r="E5614" s="136" t="s">
        <v>3154</v>
      </c>
      <c r="F5614" s="15" t="s">
        <v>697</v>
      </c>
      <c r="G5614" s="137" t="s">
        <v>3154</v>
      </c>
      <c r="H5614" s="13" t="s">
        <v>31</v>
      </c>
      <c r="I5614" s="126" t="s">
        <v>3154</v>
      </c>
      <c r="J5614" s="126" t="s">
        <v>3154</v>
      </c>
      <c r="K5614" s="17">
        <f>VLOOKUP(A5614,[4]גיליון1!$A$1574:$P$7681,10,0)</f>
        <v>494000</v>
      </c>
      <c r="L5614" s="17">
        <f>VLOOKUP(A5614,'[2]2023'!$A$9:$I$7853,9,0)</f>
        <v>0</v>
      </c>
      <c r="M5614" s="18">
        <f>VLOOKUP(A5614,[3]data1683177749303!$A$2:$J$6448,10,0)</f>
        <v>213150</v>
      </c>
    </row>
    <row r="5615" spans="1:13" ht="15.75" outlineLevel="1">
      <c r="A5615" s="10">
        <v>1817300785</v>
      </c>
      <c r="B5615" s="11">
        <v>785</v>
      </c>
      <c r="C5615" s="19">
        <v>817300</v>
      </c>
      <c r="D5615" s="13">
        <v>1</v>
      </c>
      <c r="E5615" s="136" t="s">
        <v>3154</v>
      </c>
      <c r="F5615" s="15" t="s">
        <v>2365</v>
      </c>
      <c r="G5615" s="137" t="s">
        <v>3154</v>
      </c>
      <c r="H5615" s="13" t="s">
        <v>31</v>
      </c>
      <c r="I5615" s="126" t="s">
        <v>3154</v>
      </c>
      <c r="J5615" s="126" t="s">
        <v>3154</v>
      </c>
      <c r="K5615" s="17">
        <f>VLOOKUP(A5615,[4]גיליון1!$A$1574:$P$7681,10,0)</f>
        <v>280000</v>
      </c>
      <c r="L5615" s="17">
        <f>VLOOKUP(A5615,'[2]2023'!$A$9:$I$7853,9,0)</f>
        <v>280000</v>
      </c>
      <c r="M5615" s="18">
        <f>VLOOKUP(A5615,[3]data1683177749303!$A$2:$J$6448,10,0)</f>
        <v>0</v>
      </c>
    </row>
    <row r="5616" spans="1:13" ht="15.75" outlineLevel="1">
      <c r="A5616" s="10">
        <v>1817300786</v>
      </c>
      <c r="B5616" s="11">
        <v>786</v>
      </c>
      <c r="C5616" s="19">
        <v>817300</v>
      </c>
      <c r="D5616" s="13">
        <v>1</v>
      </c>
      <c r="E5616" s="136" t="s">
        <v>3154</v>
      </c>
      <c r="F5616" s="15" t="s">
        <v>2366</v>
      </c>
      <c r="G5616" s="137" t="s">
        <v>3154</v>
      </c>
      <c r="H5616" s="13" t="s">
        <v>34</v>
      </c>
      <c r="I5616" s="126" t="s">
        <v>3154</v>
      </c>
      <c r="J5616" s="126" t="s">
        <v>3154</v>
      </c>
      <c r="K5616" s="17">
        <f>VLOOKUP(A5616,[4]גיליון1!$A$1574:$P$7681,10,0)</f>
        <v>60000</v>
      </c>
      <c r="L5616" s="17">
        <f>VLOOKUP(A5616,'[2]2023'!$A$9:$I$7853,9,0)</f>
        <v>60000</v>
      </c>
      <c r="M5616" s="18">
        <f>VLOOKUP(A5616,[3]data1683177749303!$A$2:$J$6448,10,0)</f>
        <v>0</v>
      </c>
    </row>
    <row r="5617" spans="1:13" ht="15.75" outlineLevel="1">
      <c r="A5617" s="10">
        <v>1817300787</v>
      </c>
      <c r="B5617" s="11">
        <v>787</v>
      </c>
      <c r="C5617" s="19">
        <v>817300</v>
      </c>
      <c r="D5617" s="13">
        <v>1</v>
      </c>
      <c r="E5617" s="136" t="s">
        <v>3154</v>
      </c>
      <c r="F5617" s="15" t="s">
        <v>2367</v>
      </c>
      <c r="G5617" s="137" t="s">
        <v>3154</v>
      </c>
      <c r="H5617" s="13" t="s">
        <v>34</v>
      </c>
      <c r="I5617" s="126" t="s">
        <v>3154</v>
      </c>
      <c r="J5617" s="126" t="s">
        <v>3154</v>
      </c>
      <c r="K5617" s="17">
        <f>VLOOKUP(A5617,[4]גיליון1!$A$1574:$P$7681,10,0)</f>
        <v>0</v>
      </c>
      <c r="L5617" s="139" t="s">
        <v>3154</v>
      </c>
      <c r="M5617" s="140" t="s">
        <v>3154</v>
      </c>
    </row>
    <row r="5618" spans="1:13" ht="15.75" outlineLevel="1">
      <c r="A5618" s="10">
        <v>1817300931</v>
      </c>
      <c r="B5618" s="11">
        <v>931</v>
      </c>
      <c r="C5618" s="19">
        <v>817300</v>
      </c>
      <c r="D5618" s="13">
        <v>1</v>
      </c>
      <c r="E5618" s="136" t="s">
        <v>3154</v>
      </c>
      <c r="F5618" s="15" t="s">
        <v>2368</v>
      </c>
      <c r="G5618" s="137" t="s">
        <v>3154</v>
      </c>
      <c r="H5618" s="13" t="s">
        <v>34</v>
      </c>
      <c r="I5618" s="16">
        <f>K5618/L5618-1</f>
        <v>-9.9999999999999978E-2</v>
      </c>
      <c r="J5618" s="126" t="s">
        <v>3154</v>
      </c>
      <c r="K5618" s="17">
        <f>VLOOKUP(A5618,[4]גיליון1!$A$1574:$P$7681,10,0)</f>
        <v>27000</v>
      </c>
      <c r="L5618" s="17">
        <f>VLOOKUP(A5618,'[2]2023'!$A$9:$I$7853,9,0)</f>
        <v>30000</v>
      </c>
      <c r="M5618" s="18">
        <f>VLOOKUP(A5618,[3]data1683177749303!$A$2:$J$6448,10,0)</f>
        <v>25375.23</v>
      </c>
    </row>
    <row r="5619" spans="1:13" ht="16.5" thickBot="1">
      <c r="A5619" s="10">
        <v>1817300961</v>
      </c>
      <c r="B5619" s="11">
        <v>961</v>
      </c>
      <c r="C5619" s="19">
        <v>817300</v>
      </c>
      <c r="D5619" s="13">
        <v>1</v>
      </c>
      <c r="E5619" s="136" t="s">
        <v>3154</v>
      </c>
      <c r="F5619" s="60" t="s">
        <v>2369</v>
      </c>
      <c r="G5619" s="176" t="s">
        <v>3154</v>
      </c>
      <c r="H5619" s="13" t="s">
        <v>34</v>
      </c>
      <c r="I5619" s="16">
        <f>K5619/L5619-1</f>
        <v>5.1724137931034475E-2</v>
      </c>
      <c r="J5619" s="126" t="s">
        <v>3154</v>
      </c>
      <c r="K5619" s="17">
        <f>VLOOKUP(A5619,[4]גיליון1!$A$1574:$P$7681,10,0)</f>
        <v>610000</v>
      </c>
      <c r="L5619" s="17">
        <f>VLOOKUP(A5619,'[2]2023'!$A$9:$I$7853,9,0)</f>
        <v>580000</v>
      </c>
      <c r="M5619" s="18">
        <f>VLOOKUP(A5619,[3]data1683177749303!$A$2:$J$6448,10,0)</f>
        <v>579999.16</v>
      </c>
    </row>
    <row r="5620" spans="1:13" ht="16.5" outlineLevel="1" thickBot="1">
      <c r="A5620" s="125" t="s">
        <v>3154</v>
      </c>
      <c r="B5620" s="25" t="s">
        <v>2370</v>
      </c>
      <c r="C5620" s="146" t="s">
        <v>3154</v>
      </c>
      <c r="D5620" s="146" t="s">
        <v>3154</v>
      </c>
      <c r="E5620" s="147" t="s">
        <v>3154</v>
      </c>
      <c r="F5620" s="28" t="s">
        <v>694</v>
      </c>
      <c r="G5620" s="153" t="s">
        <v>3154</v>
      </c>
      <c r="H5620" s="146" t="s">
        <v>3154</v>
      </c>
      <c r="I5620" s="29">
        <f>K5620/L5620-1</f>
        <v>0.16504443504020316</v>
      </c>
      <c r="J5620" s="127" t="s">
        <v>3154</v>
      </c>
      <c r="K5620" s="37">
        <f>SUBTOTAL(9,K5573:K5619)</f>
        <v>13214400</v>
      </c>
      <c r="L5620" s="37">
        <f>SUBTOTAL(9,L5573:L5619)</f>
        <v>11342400</v>
      </c>
      <c r="M5620" s="38">
        <f>SUBTOTAL(9,M5573:M5619)</f>
        <v>12020235.960000005</v>
      </c>
    </row>
    <row r="5621" spans="1:13" ht="15.75" outlineLevel="1">
      <c r="A5621" s="10">
        <v>18176000</v>
      </c>
      <c r="B5621" s="32">
        <v>0</v>
      </c>
      <c r="C5621" s="49">
        <v>817600</v>
      </c>
      <c r="D5621" s="34">
        <v>1</v>
      </c>
      <c r="E5621" s="151" t="s">
        <v>3154</v>
      </c>
      <c r="F5621" s="35" t="s">
        <v>704</v>
      </c>
      <c r="G5621" s="152" t="s">
        <v>3154</v>
      </c>
      <c r="H5621" s="34" t="s">
        <v>11</v>
      </c>
      <c r="I5621" s="142" t="s">
        <v>3154</v>
      </c>
      <c r="J5621" s="142" t="s">
        <v>3154</v>
      </c>
      <c r="K5621" s="17">
        <f>VLOOKUP(A5621,[4]גיליון1!$A$1574:$P$7681,10,0)</f>
        <v>0</v>
      </c>
      <c r="L5621" s="139" t="s">
        <v>3154</v>
      </c>
      <c r="M5621" s="140" t="s">
        <v>3154</v>
      </c>
    </row>
    <row r="5622" spans="1:13" ht="15.75" outlineLevel="1">
      <c r="A5622" s="10">
        <v>1817600110</v>
      </c>
      <c r="B5622" s="11">
        <v>110</v>
      </c>
      <c r="C5622" s="19">
        <v>817600</v>
      </c>
      <c r="D5622" s="13">
        <v>1</v>
      </c>
      <c r="E5622" s="136" t="s">
        <v>3154</v>
      </c>
      <c r="F5622" s="15" t="s">
        <v>19</v>
      </c>
      <c r="G5622" s="137" t="s">
        <v>3154</v>
      </c>
      <c r="H5622" s="13" t="s">
        <v>20</v>
      </c>
      <c r="I5622" s="126" t="s">
        <v>3154</v>
      </c>
      <c r="J5622" s="142" t="s">
        <v>3154</v>
      </c>
      <c r="K5622" s="17">
        <f>VLOOKUP(A5622,[4]גיליון1!$A$1574:$P$7681,10,0)</f>
        <v>0</v>
      </c>
      <c r="L5622" s="17">
        <f>VLOOKUP(A5622,'[2]2023'!$A$9:$I$7853,9,0)</f>
        <v>0</v>
      </c>
      <c r="M5622" s="18">
        <f>VLOOKUP(A5622,[3]data1683177749303!$A$2:$J$6448,10,0)</f>
        <v>0</v>
      </c>
    </row>
    <row r="5623" spans="1:13" ht="15.75" outlineLevel="1">
      <c r="A5623" s="10">
        <v>1817600119</v>
      </c>
      <c r="B5623" s="11">
        <v>119</v>
      </c>
      <c r="C5623" s="19">
        <v>817600</v>
      </c>
      <c r="D5623" s="13">
        <v>1</v>
      </c>
      <c r="E5623" s="136" t="s">
        <v>3154</v>
      </c>
      <c r="F5623" s="15" t="s">
        <v>21</v>
      </c>
      <c r="G5623" s="137" t="s">
        <v>3154</v>
      </c>
      <c r="H5623" s="13" t="s">
        <v>20</v>
      </c>
      <c r="I5623" s="16">
        <f>K5623/L5623-1</f>
        <v>-0.30509059534081107</v>
      </c>
      <c r="J5623" s="126" t="s">
        <v>3154</v>
      </c>
      <c r="K5623" s="17">
        <f>VLOOKUP(A5623,[4]גיליון1!$A$1574:$P$7681,10,0)</f>
        <v>402700</v>
      </c>
      <c r="L5623" s="17">
        <f>VLOOKUP(A5623,'[2]2023'!$A$9:$I$7853,9,0)</f>
        <v>579500</v>
      </c>
      <c r="M5623" s="18">
        <f>VLOOKUP(A5623,[3]data1683177749303!$A$2:$J$6448,10,0)</f>
        <v>230915.65</v>
      </c>
    </row>
    <row r="5624" spans="1:13" ht="15.75" outlineLevel="1">
      <c r="A5624" s="10">
        <v>1817600122</v>
      </c>
      <c r="B5624" s="11">
        <v>122</v>
      </c>
      <c r="C5624" s="19">
        <v>817600</v>
      </c>
      <c r="D5624" s="13">
        <v>1</v>
      </c>
      <c r="E5624" s="136" t="s">
        <v>3154</v>
      </c>
      <c r="F5624" s="15" t="s">
        <v>22</v>
      </c>
      <c r="G5624" s="137" t="s">
        <v>3154</v>
      </c>
      <c r="H5624" s="13" t="s">
        <v>20</v>
      </c>
      <c r="I5624" s="16">
        <f>K5624/L5624-1</f>
        <v>0</v>
      </c>
      <c r="J5624" s="126" t="s">
        <v>3154</v>
      </c>
      <c r="K5624" s="17">
        <f>VLOOKUP(A5624,[4]גיליון1!$A$1574:$P$7681,10,0)</f>
        <v>6100</v>
      </c>
      <c r="L5624" s="17">
        <f>VLOOKUP(A5624,'[2]2023'!$A$9:$I$7853,9,0)</f>
        <v>6100</v>
      </c>
      <c r="M5624" s="18">
        <f>VLOOKUP(A5624,[3]data1683177749303!$A$2:$J$6448,10,0)</f>
        <v>1603</v>
      </c>
    </row>
    <row r="5625" spans="1:13" ht="15.75" outlineLevel="1">
      <c r="A5625" s="10">
        <v>1817600126</v>
      </c>
      <c r="B5625" s="11">
        <v>126</v>
      </c>
      <c r="C5625" s="19">
        <v>817600</v>
      </c>
      <c r="D5625" s="13">
        <v>1</v>
      </c>
      <c r="E5625" s="136" t="s">
        <v>3154</v>
      </c>
      <c r="F5625" s="15" t="s">
        <v>23</v>
      </c>
      <c r="G5625" s="137" t="s">
        <v>3154</v>
      </c>
      <c r="H5625" s="13" t="s">
        <v>20</v>
      </c>
      <c r="I5625" s="16">
        <f>K5625/L5625-1</f>
        <v>0.39999999999999991</v>
      </c>
      <c r="J5625" s="126" t="s">
        <v>3154</v>
      </c>
      <c r="K5625" s="17">
        <f>VLOOKUP(A5625,[4]גיליון1!$A$1574:$P$7681,10,0)</f>
        <v>7000</v>
      </c>
      <c r="L5625" s="17">
        <f>VLOOKUP(A5625,'[2]2023'!$A$9:$I$7853,9,0)</f>
        <v>5000</v>
      </c>
      <c r="M5625" s="18">
        <f>VLOOKUP(A5625,[3]data1683177749303!$A$2:$J$6448,10,0)</f>
        <v>4939</v>
      </c>
    </row>
    <row r="5626" spans="1:13" ht="15.75" outlineLevel="1">
      <c r="A5626" s="10">
        <v>1817600130</v>
      </c>
      <c r="B5626" s="11">
        <v>130</v>
      </c>
      <c r="C5626" s="19">
        <v>817600</v>
      </c>
      <c r="D5626" s="13">
        <v>1</v>
      </c>
      <c r="E5626" s="136" t="s">
        <v>3154</v>
      </c>
      <c r="F5626" s="15" t="s">
        <v>24</v>
      </c>
      <c r="G5626" s="137" t="s">
        <v>3154</v>
      </c>
      <c r="H5626" s="13" t="s">
        <v>20</v>
      </c>
      <c r="I5626" s="16">
        <f>K5626/L5626-1</f>
        <v>0</v>
      </c>
      <c r="J5626" s="126" t="s">
        <v>3154</v>
      </c>
      <c r="K5626" s="17">
        <f>VLOOKUP(A5626,[4]גיליון1!$A$1574:$P$7681,10,0)</f>
        <v>16000</v>
      </c>
      <c r="L5626" s="17">
        <f>VLOOKUP(A5626,'[2]2023'!$A$9:$I$7853,9,0)</f>
        <v>16000</v>
      </c>
      <c r="M5626" s="18">
        <f>VLOOKUP(A5626,[3]data1683177749303!$A$2:$J$6448,10,0)</f>
        <v>1712.25</v>
      </c>
    </row>
    <row r="5627" spans="1:13" ht="15.75" outlineLevel="1">
      <c r="A5627" s="10">
        <v>1817600140</v>
      </c>
      <c r="B5627" s="11">
        <v>140</v>
      </c>
      <c r="C5627" s="19">
        <v>817600</v>
      </c>
      <c r="D5627" s="13">
        <v>1</v>
      </c>
      <c r="E5627" s="136" t="s">
        <v>3154</v>
      </c>
      <c r="F5627" s="15" t="s">
        <v>25</v>
      </c>
      <c r="G5627" s="137" t="s">
        <v>3154</v>
      </c>
      <c r="H5627" s="13" t="s">
        <v>20</v>
      </c>
      <c r="I5627" s="16">
        <f>K5627/L5627-1</f>
        <v>-0.34188034188034189</v>
      </c>
      <c r="J5627" s="126" t="s">
        <v>3154</v>
      </c>
      <c r="K5627" s="17">
        <f>VLOOKUP(A5627,[4]גיליון1!$A$1574:$P$7681,10,0)</f>
        <v>38500</v>
      </c>
      <c r="L5627" s="17">
        <f>VLOOKUP(A5627,'[2]2023'!$A$9:$I$7853,9,0)</f>
        <v>58500</v>
      </c>
      <c r="M5627" s="18">
        <f>VLOOKUP(A5627,[3]data1683177749303!$A$2:$J$6448,10,0)</f>
        <v>26254.74</v>
      </c>
    </row>
    <row r="5628" spans="1:13" ht="15.75" outlineLevel="1">
      <c r="A5628" s="10">
        <v>1817600210</v>
      </c>
      <c r="B5628" s="11">
        <v>210</v>
      </c>
      <c r="C5628" s="19">
        <v>817600</v>
      </c>
      <c r="D5628" s="13">
        <v>1</v>
      </c>
      <c r="E5628" s="136" t="s">
        <v>3154</v>
      </c>
      <c r="F5628" s="15" t="s">
        <v>27</v>
      </c>
      <c r="G5628" s="137" t="s">
        <v>3154</v>
      </c>
      <c r="H5628" s="13" t="s">
        <v>20</v>
      </c>
      <c r="I5628" s="126" t="s">
        <v>3154</v>
      </c>
      <c r="J5628" s="126" t="s">
        <v>3154</v>
      </c>
      <c r="K5628" s="17">
        <f>VLOOKUP(A5628,[4]גיליון1!$A$1574:$P$7681,10,0)</f>
        <v>0</v>
      </c>
      <c r="L5628" s="17">
        <f>VLOOKUP(A5628,'[2]2023'!$A$9:$I$7853,9,0)</f>
        <v>0</v>
      </c>
      <c r="M5628" s="18">
        <f>VLOOKUP(A5628,[3]data1683177749303!$A$2:$J$6448,10,0)</f>
        <v>0</v>
      </c>
    </row>
    <row r="5629" spans="1:13" ht="15.75" outlineLevel="1">
      <c r="A5629" s="10">
        <v>1817600216</v>
      </c>
      <c r="B5629" s="11">
        <v>216</v>
      </c>
      <c r="C5629" s="19">
        <v>817600</v>
      </c>
      <c r="D5629" s="13">
        <v>1</v>
      </c>
      <c r="E5629" s="136" t="s">
        <v>3154</v>
      </c>
      <c r="F5629" s="15" t="s">
        <v>704</v>
      </c>
      <c r="G5629" s="137" t="s">
        <v>3154</v>
      </c>
      <c r="H5629" s="13" t="s">
        <v>20</v>
      </c>
      <c r="I5629" s="126" t="s">
        <v>3154</v>
      </c>
      <c r="J5629" s="126" t="s">
        <v>3154</v>
      </c>
      <c r="K5629" s="17">
        <f>VLOOKUP(A5629,[4]גיליון1!$A$1574:$P$7681,10,0)</f>
        <v>0</v>
      </c>
      <c r="L5629" s="17">
        <f>VLOOKUP(A5629,'[2]2023'!$A$9:$I$7853,9,0)</f>
        <v>0</v>
      </c>
      <c r="M5629" s="18">
        <f>VLOOKUP(A5629,[3]data1683177749303!$A$2:$J$6448,10,0)</f>
        <v>0</v>
      </c>
    </row>
    <row r="5630" spans="1:13" ht="15.75" outlineLevel="1">
      <c r="A5630" s="10">
        <v>1817600219</v>
      </c>
      <c r="B5630" s="11">
        <v>219</v>
      </c>
      <c r="C5630" s="19">
        <v>817600</v>
      </c>
      <c r="D5630" s="13">
        <v>1</v>
      </c>
      <c r="E5630" s="136" t="s">
        <v>3154</v>
      </c>
      <c r="F5630" s="15" t="s">
        <v>2371</v>
      </c>
      <c r="G5630" s="137" t="s">
        <v>3154</v>
      </c>
      <c r="H5630" s="13" t="s">
        <v>20</v>
      </c>
      <c r="I5630" s="126" t="s">
        <v>3154</v>
      </c>
      <c r="J5630" s="126" t="s">
        <v>3154</v>
      </c>
      <c r="K5630" s="17">
        <f>VLOOKUP(A5630,[4]גיליון1!$A$1574:$P$7681,10,0)</f>
        <v>0</v>
      </c>
      <c r="L5630" s="17">
        <f>VLOOKUP(A5630,'[2]2023'!$A$9:$I$7853,9,0)</f>
        <v>0</v>
      </c>
      <c r="M5630" s="18">
        <f>VLOOKUP(A5630,[3]data1683177749303!$A$2:$J$6448,10,0)</f>
        <v>0</v>
      </c>
    </row>
    <row r="5631" spans="1:13" ht="15.75" outlineLevel="1">
      <c r="A5631" s="10">
        <v>1817600253</v>
      </c>
      <c r="B5631" s="11">
        <v>253</v>
      </c>
      <c r="C5631" s="19">
        <v>817600</v>
      </c>
      <c r="D5631" s="13">
        <v>1</v>
      </c>
      <c r="E5631" s="136" t="s">
        <v>3154</v>
      </c>
      <c r="F5631" s="15" t="s">
        <v>2372</v>
      </c>
      <c r="G5631" s="137" t="s">
        <v>3154</v>
      </c>
      <c r="H5631" s="13" t="s">
        <v>20</v>
      </c>
      <c r="I5631" s="126" t="s">
        <v>3154</v>
      </c>
      <c r="J5631" s="126" t="s">
        <v>3154</v>
      </c>
      <c r="K5631" s="17">
        <f>VLOOKUP(A5631,[4]גיליון1!$A$1574:$P$7681,10,0)</f>
        <v>0</v>
      </c>
      <c r="L5631" s="17">
        <f>VLOOKUP(A5631,'[2]2023'!$A$9:$I$7853,9,0)</f>
        <v>0</v>
      </c>
      <c r="M5631" s="18">
        <f>VLOOKUP(A5631,[3]data1683177749303!$A$2:$J$6448,10,0)</f>
        <v>0</v>
      </c>
    </row>
    <row r="5632" spans="1:13" ht="15.75" outlineLevel="1">
      <c r="A5632" s="10">
        <v>1817600263</v>
      </c>
      <c r="B5632" s="11">
        <v>263</v>
      </c>
      <c r="C5632" s="19">
        <v>817600</v>
      </c>
      <c r="D5632" s="13">
        <v>1</v>
      </c>
      <c r="E5632" s="136" t="s">
        <v>3154</v>
      </c>
      <c r="F5632" s="15" t="s">
        <v>2373</v>
      </c>
      <c r="G5632" s="137" t="s">
        <v>3154</v>
      </c>
      <c r="H5632" s="13" t="s">
        <v>20</v>
      </c>
      <c r="I5632" s="126" t="s">
        <v>3154</v>
      </c>
      <c r="J5632" s="126" t="s">
        <v>3154</v>
      </c>
      <c r="K5632" s="17">
        <f>VLOOKUP(A5632,[4]גיליון1!$A$1574:$P$7681,10,0)</f>
        <v>0</v>
      </c>
      <c r="L5632" s="17">
        <f>VLOOKUP(A5632,'[2]2023'!$A$9:$I$7853,9,0)</f>
        <v>0</v>
      </c>
      <c r="M5632" s="18">
        <f>VLOOKUP(A5632,[3]data1683177749303!$A$2:$J$6448,10,0)</f>
        <v>0</v>
      </c>
    </row>
    <row r="5633" spans="1:13" ht="15.75" outlineLevel="1">
      <c r="A5633" s="10">
        <v>1817600561</v>
      </c>
      <c r="B5633" s="11">
        <v>561</v>
      </c>
      <c r="C5633" s="19">
        <v>817600</v>
      </c>
      <c r="D5633" s="13">
        <v>1</v>
      </c>
      <c r="E5633" s="136" t="s">
        <v>3154</v>
      </c>
      <c r="F5633" s="15" t="s">
        <v>59</v>
      </c>
      <c r="G5633" s="137" t="s">
        <v>3154</v>
      </c>
      <c r="H5633" s="13" t="s">
        <v>34</v>
      </c>
      <c r="I5633" s="126" t="s">
        <v>3154</v>
      </c>
      <c r="J5633" s="126" t="s">
        <v>3154</v>
      </c>
      <c r="K5633" s="17">
        <f>VLOOKUP(A5633,[4]גיליון1!$A$1574:$P$7681,10,0)</f>
        <v>0</v>
      </c>
      <c r="L5633" s="17">
        <f>VLOOKUP(A5633,'[2]2023'!$A$9:$I$7853,9,0)</f>
        <v>0</v>
      </c>
      <c r="M5633" s="18">
        <f>VLOOKUP(A5633,[3]data1683177749303!$A$2:$J$6448,10,0)</f>
        <v>0</v>
      </c>
    </row>
    <row r="5634" spans="1:13" ht="15.75" outlineLevel="1">
      <c r="A5634" s="10">
        <v>1817600571</v>
      </c>
      <c r="B5634" s="11">
        <v>571</v>
      </c>
      <c r="C5634" s="19">
        <v>817600</v>
      </c>
      <c r="D5634" s="13">
        <v>1</v>
      </c>
      <c r="E5634" s="136" t="s">
        <v>3154</v>
      </c>
      <c r="F5634" s="15" t="s">
        <v>91</v>
      </c>
      <c r="G5634" s="137" t="s">
        <v>3154</v>
      </c>
      <c r="H5634" s="13" t="s">
        <v>31</v>
      </c>
      <c r="I5634" s="16">
        <f>K5634/L5634-1</f>
        <v>0</v>
      </c>
      <c r="J5634" s="126" t="s">
        <v>3154</v>
      </c>
      <c r="K5634" s="17">
        <f>VLOOKUP(A5634,[4]גיליון1!$A$1574:$P$7681,10,0)</f>
        <v>18600</v>
      </c>
      <c r="L5634" s="17">
        <f>VLOOKUP(A5634,'[2]2023'!$A$9:$I$7853,9,0)</f>
        <v>18600</v>
      </c>
      <c r="M5634" s="18">
        <f>VLOOKUP(A5634,[3]data1683177749303!$A$2:$J$6448,10,0)</f>
        <v>15600</v>
      </c>
    </row>
    <row r="5635" spans="1:13" ht="15.75" outlineLevel="1">
      <c r="A5635" s="10">
        <v>1817600583</v>
      </c>
      <c r="B5635" s="11">
        <v>583</v>
      </c>
      <c r="C5635" s="19">
        <v>817600</v>
      </c>
      <c r="D5635" s="13">
        <v>1</v>
      </c>
      <c r="E5635" s="136" t="s">
        <v>3154</v>
      </c>
      <c r="F5635" s="15" t="s">
        <v>2374</v>
      </c>
      <c r="G5635" s="137" t="s">
        <v>3154</v>
      </c>
      <c r="H5635" s="13" t="s">
        <v>31</v>
      </c>
      <c r="I5635" s="126" t="s">
        <v>3154</v>
      </c>
      <c r="J5635" s="126" t="s">
        <v>3154</v>
      </c>
      <c r="K5635" s="17">
        <f>VLOOKUP(A5635,[4]גיליון1!$A$1574:$P$7681,10,0)</f>
        <v>0</v>
      </c>
      <c r="L5635" s="17">
        <f>VLOOKUP(A5635,'[2]2023'!$A$9:$I$7853,9,0)</f>
        <v>0</v>
      </c>
      <c r="M5635" s="18">
        <f>VLOOKUP(A5635,[3]data1683177749303!$A$2:$J$6448,10,0)</f>
        <v>0</v>
      </c>
    </row>
    <row r="5636" spans="1:13" ht="15.75" outlineLevel="1">
      <c r="A5636" s="10">
        <v>1817600700</v>
      </c>
      <c r="B5636" s="11">
        <v>700</v>
      </c>
      <c r="C5636" s="19">
        <v>817600</v>
      </c>
      <c r="D5636" s="13">
        <v>1</v>
      </c>
      <c r="E5636" s="136" t="s">
        <v>3154</v>
      </c>
      <c r="F5636" s="15" t="s">
        <v>61</v>
      </c>
      <c r="G5636" s="137" t="s">
        <v>3154</v>
      </c>
      <c r="H5636" s="13" t="s">
        <v>11</v>
      </c>
      <c r="I5636" s="126" t="s">
        <v>3154</v>
      </c>
      <c r="J5636" s="126" t="s">
        <v>3154</v>
      </c>
      <c r="K5636" s="17">
        <f>VLOOKUP(A5636,[4]גיליון1!$A$1574:$P$7681,10,0)</f>
        <v>0</v>
      </c>
      <c r="L5636" s="17">
        <f>VLOOKUP(A5636,'[2]2023'!$A$9:$I$7853,9,0)</f>
        <v>0</v>
      </c>
      <c r="M5636" s="140" t="s">
        <v>3154</v>
      </c>
    </row>
    <row r="5637" spans="1:13" ht="15.75" outlineLevel="1">
      <c r="A5637" s="10">
        <v>1817600723</v>
      </c>
      <c r="B5637" s="11">
        <v>723</v>
      </c>
      <c r="C5637" s="19">
        <v>817600</v>
      </c>
      <c r="D5637" s="13">
        <v>1</v>
      </c>
      <c r="E5637" s="136" t="s">
        <v>3154</v>
      </c>
      <c r="F5637" s="15" t="s">
        <v>2375</v>
      </c>
      <c r="G5637" s="137" t="s">
        <v>3154</v>
      </c>
      <c r="H5637" s="13" t="s">
        <v>31</v>
      </c>
      <c r="I5637" s="126" t="s">
        <v>3154</v>
      </c>
      <c r="J5637" s="126" t="s">
        <v>3154</v>
      </c>
      <c r="K5637" s="17">
        <f>VLOOKUP(A5637,[4]גיליון1!$A$1574:$P$7681,10,0)</f>
        <v>0</v>
      </c>
      <c r="L5637" s="17">
        <f>VLOOKUP(A5637,'[2]2023'!$A$9:$I$7853,9,0)</f>
        <v>0</v>
      </c>
      <c r="M5637" s="18">
        <f>VLOOKUP(A5637,[3]data1683177749303!$A$2:$J$6448,10,0)</f>
        <v>0</v>
      </c>
    </row>
    <row r="5638" spans="1:13" ht="15.75" outlineLevel="1">
      <c r="A5638" s="10">
        <v>1817600742</v>
      </c>
      <c r="B5638" s="11">
        <v>742</v>
      </c>
      <c r="C5638" s="19">
        <v>817600</v>
      </c>
      <c r="D5638" s="13">
        <v>1</v>
      </c>
      <c r="E5638" s="136" t="s">
        <v>3154</v>
      </c>
      <c r="F5638" s="15" t="s">
        <v>65</v>
      </c>
      <c r="G5638" s="137" t="s">
        <v>3154</v>
      </c>
      <c r="H5638" s="13" t="s">
        <v>34</v>
      </c>
      <c r="I5638" s="126" t="s">
        <v>3154</v>
      </c>
      <c r="J5638" s="126" t="s">
        <v>3154</v>
      </c>
      <c r="K5638" s="17">
        <f>VLOOKUP(A5638,[4]גיליון1!$A$1574:$P$7681,10,0)</f>
        <v>0</v>
      </c>
      <c r="L5638" s="17">
        <f>VLOOKUP(A5638,'[2]2023'!$A$9:$I$7853,9,0)</f>
        <v>0</v>
      </c>
      <c r="M5638" s="18">
        <f>VLOOKUP(A5638,[3]data1683177749303!$A$2:$J$6448,10,0)</f>
        <v>0</v>
      </c>
    </row>
    <row r="5639" spans="1:13" ht="15.75" outlineLevel="1">
      <c r="A5639" s="10">
        <v>1817600753</v>
      </c>
      <c r="B5639" s="11">
        <v>753</v>
      </c>
      <c r="C5639" s="19">
        <v>817600</v>
      </c>
      <c r="D5639" s="13">
        <v>1</v>
      </c>
      <c r="E5639" s="136" t="s">
        <v>3154</v>
      </c>
      <c r="F5639" s="15" t="s">
        <v>2372</v>
      </c>
      <c r="G5639" s="137" t="s">
        <v>3154</v>
      </c>
      <c r="H5639" s="13" t="s">
        <v>31</v>
      </c>
      <c r="I5639" s="126" t="s">
        <v>3154</v>
      </c>
      <c r="J5639" s="126" t="s">
        <v>3154</v>
      </c>
      <c r="K5639" s="17">
        <f>VLOOKUP(A5639,[4]גיליון1!$A$1574:$P$7681,10,0)</f>
        <v>0</v>
      </c>
      <c r="L5639" s="17">
        <f>VLOOKUP(A5639,'[2]2023'!$A$9:$I$7853,9,0)</f>
        <v>0</v>
      </c>
      <c r="M5639" s="18">
        <f>VLOOKUP(A5639,[3]data1683177749303!$A$2:$J$6448,10,0)</f>
        <v>0</v>
      </c>
    </row>
    <row r="5640" spans="1:13" ht="15.75" outlineLevel="1">
      <c r="A5640" s="10">
        <v>1817600759</v>
      </c>
      <c r="B5640" s="11">
        <v>759</v>
      </c>
      <c r="C5640" s="19">
        <v>817600</v>
      </c>
      <c r="D5640" s="13">
        <v>1</v>
      </c>
      <c r="E5640" s="136" t="s">
        <v>3154</v>
      </c>
      <c r="F5640" s="15" t="s">
        <v>1970</v>
      </c>
      <c r="G5640" s="137" t="s">
        <v>3154</v>
      </c>
      <c r="H5640" s="13" t="s">
        <v>31</v>
      </c>
      <c r="I5640" s="126" t="s">
        <v>3154</v>
      </c>
      <c r="J5640" s="126" t="s">
        <v>3154</v>
      </c>
      <c r="K5640" s="17">
        <f>VLOOKUP(A5640,[4]גיליון1!$A$1574:$P$7681,10,0)</f>
        <v>0</v>
      </c>
      <c r="L5640" s="17">
        <f>VLOOKUP(A5640,'[2]2023'!$A$9:$I$7853,9,0)</f>
        <v>0</v>
      </c>
      <c r="M5640" s="18">
        <f>VLOOKUP(A5640,[3]data1683177749303!$A$2:$J$6448,10,0)</f>
        <v>0</v>
      </c>
    </row>
    <row r="5641" spans="1:13" ht="15.75" outlineLevel="1">
      <c r="A5641" s="10">
        <v>1817600763</v>
      </c>
      <c r="B5641" s="11">
        <v>763</v>
      </c>
      <c r="C5641" s="19">
        <v>817600</v>
      </c>
      <c r="D5641" s="13">
        <v>1</v>
      </c>
      <c r="E5641" s="136" t="s">
        <v>3154</v>
      </c>
      <c r="F5641" s="15" t="s">
        <v>2373</v>
      </c>
      <c r="G5641" s="137" t="s">
        <v>3154</v>
      </c>
      <c r="H5641" s="13" t="s">
        <v>31</v>
      </c>
      <c r="I5641" s="126" t="s">
        <v>3154</v>
      </c>
      <c r="J5641" s="126" t="s">
        <v>3154</v>
      </c>
      <c r="K5641" s="17">
        <f>VLOOKUP(A5641,[4]גיליון1!$A$1574:$P$7681,10,0)</f>
        <v>0</v>
      </c>
      <c r="L5641" s="17">
        <f>VLOOKUP(A5641,'[2]2023'!$A$9:$I$7853,9,0)</f>
        <v>0</v>
      </c>
      <c r="M5641" s="18">
        <f>VLOOKUP(A5641,[3]data1683177749303!$A$2:$J$6448,10,0)</f>
        <v>0</v>
      </c>
    </row>
    <row r="5642" spans="1:13" ht="15.75" outlineLevel="1">
      <c r="A5642" s="10">
        <v>1817600781</v>
      </c>
      <c r="B5642" s="11">
        <v>781</v>
      </c>
      <c r="C5642" s="19">
        <v>817600</v>
      </c>
      <c r="D5642" s="13">
        <v>1</v>
      </c>
      <c r="E5642" s="136" t="s">
        <v>3154</v>
      </c>
      <c r="F5642" s="15" t="s">
        <v>2376</v>
      </c>
      <c r="G5642" s="137" t="s">
        <v>3154</v>
      </c>
      <c r="H5642" s="13" t="s">
        <v>34</v>
      </c>
      <c r="I5642" s="16">
        <f>K5642/L5642-1</f>
        <v>-9.9999999999999978E-2</v>
      </c>
      <c r="J5642" s="126" t="s">
        <v>3154</v>
      </c>
      <c r="K5642" s="17">
        <f>VLOOKUP(A5642,[4]גיליון1!$A$1574:$P$7681,10,0)</f>
        <v>90000</v>
      </c>
      <c r="L5642" s="17">
        <f>VLOOKUP(A5642,'[2]2023'!$A$9:$I$7853,9,0)</f>
        <v>100000</v>
      </c>
      <c r="M5642" s="18">
        <f>VLOOKUP(A5642,[3]data1683177749303!$A$2:$J$6448,10,0)</f>
        <v>0</v>
      </c>
    </row>
    <row r="5643" spans="1:13" ht="15.75" outlineLevel="1">
      <c r="A5643" s="10">
        <v>1817600782</v>
      </c>
      <c r="B5643" s="11">
        <v>782</v>
      </c>
      <c r="C5643" s="19">
        <v>817600</v>
      </c>
      <c r="D5643" s="13">
        <v>1</v>
      </c>
      <c r="E5643" s="136" t="s">
        <v>3154</v>
      </c>
      <c r="F5643" s="15" t="s">
        <v>2377</v>
      </c>
      <c r="G5643" s="137" t="s">
        <v>3154</v>
      </c>
      <c r="H5643" s="13" t="s">
        <v>31</v>
      </c>
      <c r="I5643" s="126" t="s">
        <v>3154</v>
      </c>
      <c r="J5643" s="126" t="s">
        <v>3154</v>
      </c>
      <c r="K5643" s="17">
        <f>VLOOKUP(A5643,[4]גיליון1!$A$1574:$P$7681,10,0)</f>
        <v>45000</v>
      </c>
      <c r="L5643" s="17">
        <f>VLOOKUP(A5643,'[2]2023'!$A$9:$I$7853,9,0)</f>
        <v>0</v>
      </c>
      <c r="M5643" s="18">
        <f>VLOOKUP(A5643,[3]data1683177749303!$A$2:$J$6448,10,0)</f>
        <v>29121</v>
      </c>
    </row>
    <row r="5644" spans="1:13" ht="15.75" outlineLevel="1">
      <c r="A5644" s="10">
        <v>1817600783</v>
      </c>
      <c r="B5644" s="11">
        <v>783</v>
      </c>
      <c r="C5644" s="19">
        <v>817600</v>
      </c>
      <c r="D5644" s="13">
        <v>1</v>
      </c>
      <c r="E5644" s="136" t="s">
        <v>3154</v>
      </c>
      <c r="F5644" s="15" t="s">
        <v>2378</v>
      </c>
      <c r="G5644" s="137" t="s">
        <v>3154</v>
      </c>
      <c r="H5644" s="13" t="s">
        <v>34</v>
      </c>
      <c r="I5644" s="126" t="s">
        <v>3154</v>
      </c>
      <c r="J5644" s="126" t="s">
        <v>3154</v>
      </c>
      <c r="K5644" s="17">
        <f>VLOOKUP(A5644,[4]גיליון1!$A$1574:$P$7681,10,0)</f>
        <v>0</v>
      </c>
      <c r="L5644" s="17">
        <f>VLOOKUP(A5644,'[2]2023'!$A$9:$I$7853,9,0)</f>
        <v>0</v>
      </c>
      <c r="M5644" s="18">
        <f>VLOOKUP(A5644,[3]data1683177749303!$A$2:$J$6448,10,0)</f>
        <v>62907.8</v>
      </c>
    </row>
    <row r="5645" spans="1:13" ht="15.75" outlineLevel="1">
      <c r="A5645" s="10">
        <v>1817600784</v>
      </c>
      <c r="B5645" s="11">
        <v>784</v>
      </c>
      <c r="C5645" s="19">
        <v>817600</v>
      </c>
      <c r="D5645" s="13">
        <v>1</v>
      </c>
      <c r="E5645" s="136" t="s">
        <v>3154</v>
      </c>
      <c r="F5645" s="15" t="s">
        <v>2379</v>
      </c>
      <c r="G5645" s="137" t="s">
        <v>3154</v>
      </c>
      <c r="H5645" s="13" t="s">
        <v>34</v>
      </c>
      <c r="I5645" s="126" t="s">
        <v>3154</v>
      </c>
      <c r="J5645" s="126" t="s">
        <v>3154</v>
      </c>
      <c r="K5645" s="17">
        <f>VLOOKUP(A5645,[4]גיליון1!$A$1574:$P$7681,10,0)</f>
        <v>0</v>
      </c>
      <c r="L5645" s="17">
        <f>VLOOKUP(A5645,'[2]2023'!$A$9:$I$7853,9,0)</f>
        <v>0</v>
      </c>
      <c r="M5645" s="18">
        <f>VLOOKUP(A5645,[3]data1683177749303!$A$2:$J$6448,10,0)</f>
        <v>0</v>
      </c>
    </row>
    <row r="5646" spans="1:13" ht="16.5" thickBot="1">
      <c r="A5646" s="10">
        <v>1817600961</v>
      </c>
      <c r="B5646" s="11">
        <v>961</v>
      </c>
      <c r="C5646" s="19">
        <v>817600</v>
      </c>
      <c r="D5646" s="13">
        <v>1</v>
      </c>
      <c r="E5646" s="136" t="s">
        <v>3154</v>
      </c>
      <c r="F5646" s="15" t="s">
        <v>79</v>
      </c>
      <c r="G5646" s="137" t="s">
        <v>3154</v>
      </c>
      <c r="H5646" s="13" t="s">
        <v>34</v>
      </c>
      <c r="I5646" s="126" t="s">
        <v>3154</v>
      </c>
      <c r="J5646" s="126" t="s">
        <v>3154</v>
      </c>
      <c r="K5646" s="17">
        <f>VLOOKUP(A5646,[4]גיליון1!$A$1574:$P$7681,10,0)</f>
        <v>0</v>
      </c>
      <c r="L5646" s="17">
        <f>VLOOKUP(A5646,'[2]2023'!$A$9:$I$7853,9,0)</f>
        <v>0</v>
      </c>
      <c r="M5646" s="140" t="s">
        <v>3154</v>
      </c>
    </row>
    <row r="5647" spans="1:13" ht="16.5" outlineLevel="1" thickBot="1">
      <c r="A5647" s="125" t="s">
        <v>3154</v>
      </c>
      <c r="B5647" s="25" t="s">
        <v>2380</v>
      </c>
      <c r="C5647" s="146" t="s">
        <v>3154</v>
      </c>
      <c r="D5647" s="146" t="s">
        <v>3154</v>
      </c>
      <c r="E5647" s="147" t="s">
        <v>3154</v>
      </c>
      <c r="F5647" s="28" t="s">
        <v>704</v>
      </c>
      <c r="G5647" s="153" t="s">
        <v>3154</v>
      </c>
      <c r="H5647" s="146" t="s">
        <v>3154</v>
      </c>
      <c r="I5647" s="29">
        <f>K5647/L5647-1</f>
        <v>-0.20390455531453366</v>
      </c>
      <c r="J5647" s="127" t="s">
        <v>3154</v>
      </c>
      <c r="K5647" s="37">
        <f t="shared" ref="K5647:M5647" si="262">SUBTOTAL(9,K5623:K5646)</f>
        <v>623900</v>
      </c>
      <c r="L5647" s="37">
        <f t="shared" si="262"/>
        <v>783700</v>
      </c>
      <c r="M5647" s="38">
        <f t="shared" si="262"/>
        <v>373053.44</v>
      </c>
    </row>
    <row r="5648" spans="1:13" ht="15.75" outlineLevel="1">
      <c r="A5648" s="10">
        <v>18178000</v>
      </c>
      <c r="B5648" s="11">
        <v>0</v>
      </c>
      <c r="C5648" s="19">
        <v>817800</v>
      </c>
      <c r="D5648" s="13">
        <v>1</v>
      </c>
      <c r="E5648" s="136" t="s">
        <v>3154</v>
      </c>
      <c r="F5648" s="15" t="s">
        <v>2164</v>
      </c>
      <c r="G5648" s="137" t="s">
        <v>3154</v>
      </c>
      <c r="H5648" s="13" t="s">
        <v>11</v>
      </c>
      <c r="I5648" s="126" t="s">
        <v>3154</v>
      </c>
      <c r="J5648" s="142" t="s">
        <v>3154</v>
      </c>
      <c r="K5648" s="17">
        <f>VLOOKUP(A5648,[4]גיליון1!$A$1574:$P$7681,10,0)</f>
        <v>0</v>
      </c>
      <c r="L5648" s="139" t="s">
        <v>3154</v>
      </c>
      <c r="M5648" s="140" t="s">
        <v>3154</v>
      </c>
    </row>
    <row r="5649" spans="1:13" ht="15.75" outlineLevel="1">
      <c r="A5649" s="10">
        <v>1817800210</v>
      </c>
      <c r="B5649" s="11">
        <v>210</v>
      </c>
      <c r="C5649" s="19">
        <v>817800</v>
      </c>
      <c r="D5649" s="13">
        <v>1</v>
      </c>
      <c r="E5649" s="136" t="s">
        <v>3154</v>
      </c>
      <c r="F5649" s="15" t="s">
        <v>1287</v>
      </c>
      <c r="G5649" s="137" t="s">
        <v>3154</v>
      </c>
      <c r="H5649" s="13" t="s">
        <v>20</v>
      </c>
      <c r="I5649" s="126" t="s">
        <v>3154</v>
      </c>
      <c r="J5649" s="126" t="s">
        <v>3154</v>
      </c>
      <c r="K5649" s="17">
        <f>VLOOKUP(A5649,[4]גיליון1!$A$1574:$P$7681,10,0)</f>
        <v>0</v>
      </c>
      <c r="L5649" s="17">
        <f>VLOOKUP(A5649,'[2]2023'!$A$9:$I$7853,9,0)</f>
        <v>0</v>
      </c>
      <c r="M5649" s="18">
        <f>VLOOKUP(A5649,[3]data1683177749303!$A$2:$J$6448,10,0)</f>
        <v>0</v>
      </c>
    </row>
    <row r="5650" spans="1:13" ht="15.75" outlineLevel="1">
      <c r="A5650" s="10">
        <v>1817800500</v>
      </c>
      <c r="B5650" s="11">
        <v>500</v>
      </c>
      <c r="C5650" s="19">
        <v>817800</v>
      </c>
      <c r="D5650" s="13">
        <v>1</v>
      </c>
      <c r="E5650" s="136" t="s">
        <v>3154</v>
      </c>
      <c r="F5650" s="15" t="s">
        <v>51</v>
      </c>
      <c r="G5650" s="137" t="s">
        <v>3154</v>
      </c>
      <c r="H5650" s="13" t="s">
        <v>11</v>
      </c>
      <c r="I5650" s="126" t="s">
        <v>3154</v>
      </c>
      <c r="J5650" s="126" t="s">
        <v>3154</v>
      </c>
      <c r="K5650" s="17">
        <f>VLOOKUP(A5650,[4]גיליון1!$A$1574:$P$7681,10,0)</f>
        <v>0</v>
      </c>
      <c r="L5650" s="17">
        <f>VLOOKUP(A5650,'[2]2023'!$A$9:$I$7853,9,0)</f>
        <v>0</v>
      </c>
      <c r="M5650" s="140" t="s">
        <v>3154</v>
      </c>
    </row>
    <row r="5651" spans="1:13" ht="15.75" outlineLevel="1">
      <c r="A5651" s="10">
        <v>1817800596</v>
      </c>
      <c r="B5651" s="11">
        <v>596</v>
      </c>
      <c r="C5651" s="19">
        <v>817800</v>
      </c>
      <c r="D5651" s="13">
        <v>1</v>
      </c>
      <c r="E5651" s="136" t="s">
        <v>3154</v>
      </c>
      <c r="F5651" s="15" t="s">
        <v>2381</v>
      </c>
      <c r="G5651" s="137" t="s">
        <v>3154</v>
      </c>
      <c r="H5651" s="13" t="s">
        <v>31</v>
      </c>
      <c r="I5651" s="126" t="s">
        <v>3154</v>
      </c>
      <c r="J5651" s="126" t="s">
        <v>3154</v>
      </c>
      <c r="K5651" s="17">
        <f>VLOOKUP(A5651,[4]גיליון1!$A$1574:$P$7681,10,0)</f>
        <v>0</v>
      </c>
      <c r="L5651" s="17">
        <f>VLOOKUP(A5651,'[2]2023'!$A$9:$I$7853,9,0)</f>
        <v>0</v>
      </c>
      <c r="M5651" s="18">
        <f>VLOOKUP(A5651,[3]data1683177749303!$A$2:$J$6448,10,0)</f>
        <v>0</v>
      </c>
    </row>
    <row r="5652" spans="1:13" ht="15.75" outlineLevel="1">
      <c r="A5652" s="10">
        <v>1817800700</v>
      </c>
      <c r="B5652" s="11">
        <v>700</v>
      </c>
      <c r="C5652" s="19">
        <v>817800</v>
      </c>
      <c r="D5652" s="13">
        <v>1</v>
      </c>
      <c r="E5652" s="136" t="s">
        <v>3154</v>
      </c>
      <c r="F5652" s="15" t="s">
        <v>61</v>
      </c>
      <c r="G5652" s="137" t="s">
        <v>3154</v>
      </c>
      <c r="H5652" s="13" t="s">
        <v>11</v>
      </c>
      <c r="I5652" s="126" t="s">
        <v>3154</v>
      </c>
      <c r="J5652" s="126" t="s">
        <v>3154</v>
      </c>
      <c r="K5652" s="17">
        <f>VLOOKUP(A5652,[4]גיליון1!$A$1574:$P$7681,10,0)</f>
        <v>0</v>
      </c>
      <c r="L5652" s="17">
        <f>VLOOKUP(A5652,'[2]2023'!$A$9:$I$7853,9,0)</f>
        <v>0</v>
      </c>
      <c r="M5652" s="140" t="s">
        <v>3154</v>
      </c>
    </row>
    <row r="5653" spans="1:13" ht="15.75" outlineLevel="1">
      <c r="A5653" s="10">
        <v>1817800710</v>
      </c>
      <c r="B5653" s="11">
        <v>710</v>
      </c>
      <c r="C5653" s="19">
        <v>817800</v>
      </c>
      <c r="D5653" s="13">
        <v>1</v>
      </c>
      <c r="E5653" s="136" t="s">
        <v>3154</v>
      </c>
      <c r="F5653" s="15" t="s">
        <v>2382</v>
      </c>
      <c r="G5653" s="137" t="s">
        <v>3154</v>
      </c>
      <c r="H5653" s="13" t="s">
        <v>31</v>
      </c>
      <c r="I5653" s="16">
        <f>K5653/L5653-1</f>
        <v>0.25</v>
      </c>
      <c r="J5653" s="126" t="s">
        <v>3154</v>
      </c>
      <c r="K5653" s="17">
        <f>VLOOKUP(A5653,[4]גיליון1!$A$1574:$P$7681,10,0)</f>
        <v>40000000</v>
      </c>
      <c r="L5653" s="17">
        <f>VLOOKUP(A5653,'[2]2023'!$A$9:$I$7853,9,0)</f>
        <v>32000000</v>
      </c>
      <c r="M5653" s="18">
        <f>VLOOKUP(A5653,[3]data1683177749303!$A$2:$J$6448,10,0)</f>
        <v>32274169.489999998</v>
      </c>
    </row>
    <row r="5654" spans="1:13" ht="15.75" outlineLevel="1">
      <c r="A5654" s="10">
        <v>1817800711</v>
      </c>
      <c r="B5654" s="11">
        <v>711</v>
      </c>
      <c r="C5654" s="19">
        <v>817800</v>
      </c>
      <c r="D5654" s="13">
        <v>1</v>
      </c>
      <c r="E5654" s="136" t="s">
        <v>3154</v>
      </c>
      <c r="F5654" s="15" t="s">
        <v>2383</v>
      </c>
      <c r="G5654" s="137" t="s">
        <v>3154</v>
      </c>
      <c r="H5654" s="13" t="s">
        <v>31</v>
      </c>
      <c r="I5654" s="16">
        <f>K5654/L5654-1</f>
        <v>0.22222222222222232</v>
      </c>
      <c r="J5654" s="126" t="s">
        <v>3154</v>
      </c>
      <c r="K5654" s="17">
        <f>VLOOKUP(A5654,[4]גיליון1!$A$1574:$P$7681,10,0)</f>
        <v>550000</v>
      </c>
      <c r="L5654" s="17">
        <f>VLOOKUP(A5654,'[2]2023'!$A$9:$I$7853,9,0)</f>
        <v>450000</v>
      </c>
      <c r="M5654" s="18">
        <f>VLOOKUP(A5654,[3]data1683177749303!$A$2:$J$6448,10,0)</f>
        <v>453315.16</v>
      </c>
    </row>
    <row r="5655" spans="1:13" ht="15.75" outlineLevel="1">
      <c r="A5655" s="10">
        <v>1817800712</v>
      </c>
      <c r="B5655" s="11">
        <v>712</v>
      </c>
      <c r="C5655" s="19">
        <v>817800</v>
      </c>
      <c r="D5655" s="13">
        <v>1</v>
      </c>
      <c r="E5655" s="136" t="s">
        <v>3154</v>
      </c>
      <c r="F5655" s="15" t="s">
        <v>2384</v>
      </c>
      <c r="G5655" s="137" t="s">
        <v>3154</v>
      </c>
      <c r="H5655" s="13" t="s">
        <v>31</v>
      </c>
      <c r="I5655" s="16">
        <f>K5655/L5655-1</f>
        <v>-1</v>
      </c>
      <c r="J5655" s="126" t="s">
        <v>3154</v>
      </c>
      <c r="K5655" s="17">
        <f>VLOOKUP(A5655,[4]גיליון1!$A$1574:$P$7681,10,0)</f>
        <v>0</v>
      </c>
      <c r="L5655" s="17">
        <f>VLOOKUP(A5655,'[2]2023'!$A$9:$I$7853,9,0)</f>
        <v>22000</v>
      </c>
      <c r="M5655" s="18">
        <f>VLOOKUP(A5655,[3]data1683177749303!$A$2:$J$6448,10,0)</f>
        <v>0</v>
      </c>
    </row>
    <row r="5656" spans="1:13" s="97" customFormat="1" ht="15.75" outlineLevel="1">
      <c r="A5656" s="10">
        <v>1817800713</v>
      </c>
      <c r="B5656" s="69">
        <v>713</v>
      </c>
      <c r="C5656" s="70">
        <v>817800</v>
      </c>
      <c r="D5656" s="71">
        <v>1</v>
      </c>
      <c r="E5656" s="186" t="s">
        <v>3154</v>
      </c>
      <c r="F5656" s="72" t="s">
        <v>2385</v>
      </c>
      <c r="G5656" s="187" t="s">
        <v>3154</v>
      </c>
      <c r="H5656" s="13" t="s">
        <v>34</v>
      </c>
      <c r="I5656" s="16">
        <f>K5656/L5656-1</f>
        <v>0.35000000000000009</v>
      </c>
      <c r="J5656" s="139" t="s">
        <v>3154</v>
      </c>
      <c r="K5656" s="17">
        <f>VLOOKUP(A5656,[4]גיליון1!$A$1574:$P$7681,10,0)</f>
        <v>1350000</v>
      </c>
      <c r="L5656" s="17">
        <f>VLOOKUP(A5656,'[2]2023'!$A$9:$I$7853,9,0)</f>
        <v>1000000</v>
      </c>
      <c r="M5656" s="18">
        <f>VLOOKUP(A5656,[3]data1683177749303!$A$2:$J$6448,10,0)</f>
        <v>942481.6</v>
      </c>
    </row>
    <row r="5657" spans="1:13" ht="15.75" outlineLevel="1">
      <c r="A5657" s="10">
        <v>1817800759</v>
      </c>
      <c r="B5657" s="11">
        <v>759</v>
      </c>
      <c r="C5657" s="19">
        <v>817800</v>
      </c>
      <c r="D5657" s="13">
        <v>1</v>
      </c>
      <c r="E5657" s="136" t="s">
        <v>3154</v>
      </c>
      <c r="F5657" s="15" t="s">
        <v>2386</v>
      </c>
      <c r="G5657" s="137" t="s">
        <v>3154</v>
      </c>
      <c r="H5657" s="13" t="s">
        <v>20</v>
      </c>
      <c r="I5657" s="16">
        <f>K5657/L5657-1</f>
        <v>0.23428206513062477</v>
      </c>
      <c r="J5657" s="126" t="s">
        <v>3154</v>
      </c>
      <c r="K5657" s="17">
        <f>VLOOKUP(A5657,[4]גיליון1!$A$1574:$P$7681,10,0)+1000000</f>
        <v>36336400</v>
      </c>
      <c r="L5657" s="17">
        <f>VLOOKUP(A5657,'[2]2023'!$A$9:$I$7853,9,0)</f>
        <v>29439300</v>
      </c>
      <c r="M5657" s="18">
        <f>VLOOKUP(A5657,[3]data1683177749303!$A$2:$J$6448,10,0)</f>
        <v>26929479.59</v>
      </c>
    </row>
    <row r="5658" spans="1:13" ht="15.75" outlineLevel="1">
      <c r="A5658" s="10">
        <v>1817800763</v>
      </c>
      <c r="B5658" s="11">
        <v>763</v>
      </c>
      <c r="C5658" s="19">
        <v>817800</v>
      </c>
      <c r="D5658" s="13">
        <v>1</v>
      </c>
      <c r="E5658" s="136" t="s">
        <v>3154</v>
      </c>
      <c r="F5658" s="15" t="s">
        <v>2386</v>
      </c>
      <c r="G5658" s="137" t="s">
        <v>3154</v>
      </c>
      <c r="H5658" s="13" t="s">
        <v>31</v>
      </c>
      <c r="I5658" s="126" t="s">
        <v>3154</v>
      </c>
      <c r="J5658" s="126" t="s">
        <v>3154</v>
      </c>
      <c r="K5658" s="17">
        <f>VLOOKUP(A5658,[4]גיליון1!$A$1574:$P$7681,10,0)</f>
        <v>0</v>
      </c>
      <c r="L5658" s="17">
        <f>VLOOKUP(A5658,'[2]2023'!$A$9:$I$7853,9,0)</f>
        <v>0</v>
      </c>
      <c r="M5658" s="18">
        <f>VLOOKUP(A5658,[3]data1683177749303!$A$2:$J$6448,10,0)</f>
        <v>0</v>
      </c>
    </row>
    <row r="5659" spans="1:13" ht="16.5" thickBot="1">
      <c r="A5659" s="10">
        <v>1817800764</v>
      </c>
      <c r="B5659" s="11">
        <v>764</v>
      </c>
      <c r="C5659" s="19">
        <v>817800</v>
      </c>
      <c r="D5659" s="13">
        <v>1</v>
      </c>
      <c r="E5659" s="136" t="s">
        <v>3154</v>
      </c>
      <c r="F5659" s="15" t="s">
        <v>2386</v>
      </c>
      <c r="G5659" s="137" t="s">
        <v>3154</v>
      </c>
      <c r="H5659" s="13" t="s">
        <v>31</v>
      </c>
      <c r="I5659" s="126" t="s">
        <v>3154</v>
      </c>
      <c r="J5659" s="126" t="s">
        <v>3154</v>
      </c>
      <c r="K5659" s="17">
        <f>VLOOKUP(A5659,[4]גיליון1!$A$1574:$P$7681,10,0)</f>
        <v>0</v>
      </c>
      <c r="L5659" s="17">
        <f>VLOOKUP(A5659,'[2]2023'!$A$9:$I$7853,9,0)</f>
        <v>0</v>
      </c>
      <c r="M5659" s="18">
        <f>VLOOKUP(A5659,[3]data1683177749303!$A$2:$J$6448,10,0)</f>
        <v>0</v>
      </c>
    </row>
    <row r="5660" spans="1:13" ht="16.5" outlineLevel="1" thickBot="1">
      <c r="A5660" s="125" t="s">
        <v>3154</v>
      </c>
      <c r="B5660" s="25" t="s">
        <v>2387</v>
      </c>
      <c r="C5660" s="146" t="s">
        <v>3154</v>
      </c>
      <c r="D5660" s="146" t="s">
        <v>3154</v>
      </c>
      <c r="E5660" s="147" t="s">
        <v>3154</v>
      </c>
      <c r="F5660" s="28" t="s">
        <v>2164</v>
      </c>
      <c r="G5660" s="153" t="s">
        <v>3154</v>
      </c>
      <c r="H5660" s="146" t="s">
        <v>3154</v>
      </c>
      <c r="I5660" s="29">
        <f>K5660/L5660-1</f>
        <v>0.24359852681473759</v>
      </c>
      <c r="J5660" s="127" t="s">
        <v>3154</v>
      </c>
      <c r="K5660" s="37">
        <f t="shared" ref="K5660:M5660" si="263">SUBTOTAL(9,K5649:K5659)</f>
        <v>78236400</v>
      </c>
      <c r="L5660" s="37">
        <f t="shared" si="263"/>
        <v>62911300</v>
      </c>
      <c r="M5660" s="38">
        <f t="shared" si="263"/>
        <v>60599445.840000004</v>
      </c>
    </row>
    <row r="5661" spans="1:13" ht="15.75" outlineLevel="1">
      <c r="A5661" s="10">
        <v>18179100</v>
      </c>
      <c r="B5661" s="11">
        <v>0</v>
      </c>
      <c r="C5661" s="19">
        <v>817910</v>
      </c>
      <c r="D5661" s="13">
        <v>1</v>
      </c>
      <c r="E5661" s="136" t="s">
        <v>3154</v>
      </c>
      <c r="F5661" s="15" t="s">
        <v>2388</v>
      </c>
      <c r="G5661" s="137" t="s">
        <v>3154</v>
      </c>
      <c r="H5661" s="13" t="s">
        <v>11</v>
      </c>
      <c r="I5661" s="126" t="s">
        <v>3154</v>
      </c>
      <c r="J5661" s="142" t="s">
        <v>3154</v>
      </c>
      <c r="K5661" s="17">
        <f>VLOOKUP(A5661,[4]גיליון1!$A$1574:$P$7681,10,0)</f>
        <v>0</v>
      </c>
      <c r="L5661" s="139" t="s">
        <v>3154</v>
      </c>
      <c r="M5661" s="140" t="s">
        <v>3154</v>
      </c>
    </row>
    <row r="5662" spans="1:13" ht="15.75" outlineLevel="1">
      <c r="A5662" s="10">
        <v>1817910119</v>
      </c>
      <c r="B5662" s="11">
        <v>119</v>
      </c>
      <c r="C5662" s="19">
        <v>817910</v>
      </c>
      <c r="D5662" s="13">
        <v>1</v>
      </c>
      <c r="E5662" s="136" t="s">
        <v>3154</v>
      </c>
      <c r="F5662" s="15" t="s">
        <v>21</v>
      </c>
      <c r="G5662" s="137" t="s">
        <v>3154</v>
      </c>
      <c r="H5662" s="13" t="s">
        <v>20</v>
      </c>
      <c r="I5662" s="126" t="s">
        <v>3154</v>
      </c>
      <c r="J5662" s="126" t="s">
        <v>3154</v>
      </c>
      <c r="K5662" s="17">
        <f>VLOOKUP(A5662,[4]גיליון1!$A$1574:$P$7681,10,0)</f>
        <v>0</v>
      </c>
      <c r="L5662" s="17">
        <f>VLOOKUP(A5662,'[2]2023'!$A$9:$I$7853,9,0)</f>
        <v>0</v>
      </c>
      <c r="M5662" s="18">
        <f>VLOOKUP(A5662,[3]data1683177749303!$A$2:$J$6448,10,0)</f>
        <v>0</v>
      </c>
    </row>
    <row r="5663" spans="1:13" ht="15.75" outlineLevel="1">
      <c r="A5663" s="10">
        <v>1817910263</v>
      </c>
      <c r="B5663" s="11">
        <v>263</v>
      </c>
      <c r="C5663" s="19">
        <v>817910</v>
      </c>
      <c r="D5663" s="13">
        <v>1</v>
      </c>
      <c r="E5663" s="136" t="s">
        <v>3154</v>
      </c>
      <c r="F5663" s="15" t="s">
        <v>2389</v>
      </c>
      <c r="G5663" s="137" t="s">
        <v>3154</v>
      </c>
      <c r="H5663" s="13" t="s">
        <v>20</v>
      </c>
      <c r="I5663" s="126" t="s">
        <v>3154</v>
      </c>
      <c r="J5663" s="126" t="s">
        <v>3154</v>
      </c>
      <c r="K5663" s="17">
        <f>VLOOKUP(A5663,[4]גיליון1!$A$1574:$P$7681,10,0)</f>
        <v>0</v>
      </c>
      <c r="L5663" s="17">
        <f>VLOOKUP(A5663,'[2]2023'!$A$9:$I$7853,9,0)</f>
        <v>0</v>
      </c>
      <c r="M5663" s="18">
        <f>VLOOKUP(A5663,[3]data1683177749303!$A$2:$J$6448,10,0)</f>
        <v>0</v>
      </c>
    </row>
    <row r="5664" spans="1:13" ht="15.75" outlineLevel="1">
      <c r="A5664" s="10">
        <v>1817910400</v>
      </c>
      <c r="B5664" s="11">
        <v>400</v>
      </c>
      <c r="C5664" s="19">
        <v>817910</v>
      </c>
      <c r="D5664" s="13">
        <v>1</v>
      </c>
      <c r="E5664" s="136" t="s">
        <v>3154</v>
      </c>
      <c r="F5664" s="15" t="s">
        <v>29</v>
      </c>
      <c r="G5664" s="137" t="s">
        <v>3154</v>
      </c>
      <c r="H5664" s="13" t="s">
        <v>11</v>
      </c>
      <c r="I5664" s="126" t="s">
        <v>3154</v>
      </c>
      <c r="J5664" s="126" t="s">
        <v>3154</v>
      </c>
      <c r="K5664" s="17">
        <f>VLOOKUP(A5664,[4]גיליון1!$A$1574:$P$7681,10,0)</f>
        <v>0</v>
      </c>
      <c r="L5664" s="17">
        <f>VLOOKUP(A5664,'[2]2023'!$A$9:$I$7853,9,0)</f>
        <v>0</v>
      </c>
      <c r="M5664" s="140" t="s">
        <v>3154</v>
      </c>
    </row>
    <row r="5665" spans="1:13" ht="15.75" outlineLevel="1">
      <c r="A5665" s="10">
        <v>1817910441</v>
      </c>
      <c r="B5665" s="11">
        <v>441</v>
      </c>
      <c r="C5665" s="19">
        <v>817910</v>
      </c>
      <c r="D5665" s="13">
        <v>1</v>
      </c>
      <c r="E5665" s="136" t="s">
        <v>3154</v>
      </c>
      <c r="F5665" s="15" t="s">
        <v>2390</v>
      </c>
      <c r="G5665" s="137" t="s">
        <v>3154</v>
      </c>
      <c r="H5665" s="13" t="s">
        <v>31</v>
      </c>
      <c r="I5665" s="16">
        <f>K5665/L5665-1</f>
        <v>0.3188172043010753</v>
      </c>
      <c r="J5665" s="126" t="s">
        <v>3154</v>
      </c>
      <c r="K5665" s="17">
        <f>VLOOKUP(A5665,[4]גיליון1!$A$1574:$P$7681,10,0)</f>
        <v>2453000</v>
      </c>
      <c r="L5665" s="17">
        <f>VLOOKUP(A5665,'[2]2023'!$A$9:$I$7853,9,0)</f>
        <v>1860000</v>
      </c>
      <c r="M5665" s="18">
        <f>VLOOKUP(A5665,[3]data1683177749303!$A$2:$J$6448,10,0)</f>
        <v>1810000</v>
      </c>
    </row>
    <row r="5666" spans="1:13" ht="15.75" outlineLevel="1">
      <c r="A5666" s="10">
        <v>1817910700</v>
      </c>
      <c r="B5666" s="11">
        <v>700</v>
      </c>
      <c r="C5666" s="19">
        <v>817910</v>
      </c>
      <c r="D5666" s="13">
        <v>1</v>
      </c>
      <c r="E5666" s="136" t="s">
        <v>3154</v>
      </c>
      <c r="F5666" s="15" t="s">
        <v>61</v>
      </c>
      <c r="G5666" s="137" t="s">
        <v>3154</v>
      </c>
      <c r="H5666" s="13" t="s">
        <v>11</v>
      </c>
      <c r="I5666" s="126" t="s">
        <v>3154</v>
      </c>
      <c r="J5666" s="126" t="s">
        <v>3154</v>
      </c>
      <c r="K5666" s="17">
        <f>VLOOKUP(A5666,[4]גיליון1!$A$1574:$P$7681,10,0)</f>
        <v>0</v>
      </c>
      <c r="L5666" s="17">
        <f>VLOOKUP(A5666,'[2]2023'!$A$9:$I$7853,9,0)</f>
        <v>0</v>
      </c>
      <c r="M5666" s="140" t="s">
        <v>3154</v>
      </c>
    </row>
    <row r="5667" spans="1:13" ht="15.75" outlineLevel="1">
      <c r="A5667" s="10">
        <v>1817910723</v>
      </c>
      <c r="B5667" s="11">
        <v>723</v>
      </c>
      <c r="C5667" s="19">
        <v>817910</v>
      </c>
      <c r="D5667" s="13">
        <v>1</v>
      </c>
      <c r="E5667" s="136" t="s">
        <v>3154</v>
      </c>
      <c r="F5667" s="15" t="s">
        <v>2391</v>
      </c>
      <c r="G5667" s="137" t="s">
        <v>3154</v>
      </c>
      <c r="H5667" s="13" t="s">
        <v>31</v>
      </c>
      <c r="I5667" s="126" t="s">
        <v>3154</v>
      </c>
      <c r="J5667" s="126" t="s">
        <v>3154</v>
      </c>
      <c r="K5667" s="17">
        <f>VLOOKUP(A5667,[4]גיליון1!$A$1574:$P$7681,10,0)</f>
        <v>22000</v>
      </c>
      <c r="L5667" s="17">
        <f>VLOOKUP(A5667,'[2]2023'!$A$9:$I$7853,9,0)</f>
        <v>0</v>
      </c>
      <c r="M5667" s="18">
        <f>VLOOKUP(A5667,[3]data1683177749303!$A$2:$J$6448,10,0)</f>
        <v>230527.62</v>
      </c>
    </row>
    <row r="5668" spans="1:13" ht="15.75" outlineLevel="1">
      <c r="A5668" s="10">
        <v>1817910725</v>
      </c>
      <c r="B5668" s="11">
        <v>725</v>
      </c>
      <c r="C5668" s="19">
        <v>817910</v>
      </c>
      <c r="D5668" s="13">
        <v>1</v>
      </c>
      <c r="E5668" s="136" t="s">
        <v>3154</v>
      </c>
      <c r="F5668" s="15" t="s">
        <v>2392</v>
      </c>
      <c r="G5668" s="137" t="s">
        <v>3154</v>
      </c>
      <c r="H5668" s="13" t="s">
        <v>31</v>
      </c>
      <c r="I5668" s="126" t="s">
        <v>3154</v>
      </c>
      <c r="J5668" s="126" t="s">
        <v>3154</v>
      </c>
      <c r="K5668" s="17">
        <f>VLOOKUP(A5668,[4]גיליון1!$A$1574:$P$7681,10,0)</f>
        <v>0</v>
      </c>
      <c r="L5668" s="17">
        <f>VLOOKUP(A5668,'[2]2023'!$A$9:$I$7853,9,0)</f>
        <v>0</v>
      </c>
      <c r="M5668" s="18">
        <f>VLOOKUP(A5668,[3]data1683177749303!$A$2:$J$6448,10,0)</f>
        <v>185723.97</v>
      </c>
    </row>
    <row r="5669" spans="1:13" ht="15.75" outlineLevel="1">
      <c r="A5669" s="10">
        <v>1817910741</v>
      </c>
      <c r="B5669" s="11">
        <v>741</v>
      </c>
      <c r="C5669" s="19">
        <v>817910</v>
      </c>
      <c r="D5669" s="13">
        <v>1</v>
      </c>
      <c r="E5669" s="136" t="s">
        <v>3154</v>
      </c>
      <c r="F5669" s="15" t="s">
        <v>1279</v>
      </c>
      <c r="G5669" s="137" t="s">
        <v>3154</v>
      </c>
      <c r="H5669" s="13" t="s">
        <v>31</v>
      </c>
      <c r="I5669" s="126" t="s">
        <v>3154</v>
      </c>
      <c r="J5669" s="126" t="s">
        <v>3154</v>
      </c>
      <c r="K5669" s="17">
        <f>VLOOKUP(A5669,[4]גיליון1!$A$1574:$P$7681,10,0)</f>
        <v>0</v>
      </c>
      <c r="L5669" s="17">
        <f>VLOOKUP(A5669,'[2]2023'!$A$9:$I$7853,9,0)</f>
        <v>0</v>
      </c>
      <c r="M5669" s="18">
        <f>VLOOKUP(A5669,[3]data1683177749303!$A$2:$J$6448,10,0)</f>
        <v>0</v>
      </c>
    </row>
    <row r="5670" spans="1:13" ht="15.75" outlineLevel="1">
      <c r="A5670" s="10">
        <v>1817910742</v>
      </c>
      <c r="B5670" s="11">
        <v>742</v>
      </c>
      <c r="C5670" s="19">
        <v>817910</v>
      </c>
      <c r="D5670" s="13">
        <v>1</v>
      </c>
      <c r="E5670" s="136" t="s">
        <v>3154</v>
      </c>
      <c r="F5670" s="15" t="s">
        <v>2393</v>
      </c>
      <c r="G5670" s="137" t="s">
        <v>3154</v>
      </c>
      <c r="H5670" s="13" t="s">
        <v>31</v>
      </c>
      <c r="I5670" s="16">
        <f>K5670/L5670-1</f>
        <v>0</v>
      </c>
      <c r="J5670" s="126" t="s">
        <v>3154</v>
      </c>
      <c r="K5670" s="17">
        <f>VLOOKUP(A5670,[4]גיליון1!$A$1574:$P$7681,10,0)</f>
        <v>4300000</v>
      </c>
      <c r="L5670" s="17">
        <f>VLOOKUP(A5670,'[2]2023'!$A$9:$I$7853,9,0)</f>
        <v>4300000</v>
      </c>
      <c r="M5670" s="18">
        <f>VLOOKUP(A5670,[3]data1683177749303!$A$2:$J$6448,10,0)</f>
        <v>3697829.1</v>
      </c>
    </row>
    <row r="5671" spans="1:13" ht="15.75" outlineLevel="1">
      <c r="A5671" s="10">
        <v>1817910756</v>
      </c>
      <c r="B5671" s="11">
        <v>756</v>
      </c>
      <c r="C5671" s="19">
        <v>817910</v>
      </c>
      <c r="D5671" s="13">
        <v>1</v>
      </c>
      <c r="E5671" s="136" t="s">
        <v>3154</v>
      </c>
      <c r="F5671" s="15" t="s">
        <v>2394</v>
      </c>
      <c r="G5671" s="137" t="s">
        <v>3154</v>
      </c>
      <c r="H5671" s="13" t="s">
        <v>31</v>
      </c>
      <c r="I5671" s="16">
        <f>K5671/L5671-1</f>
        <v>0.11428571428571432</v>
      </c>
      <c r="J5671" s="126" t="s">
        <v>3154</v>
      </c>
      <c r="K5671" s="17">
        <f>VLOOKUP(A5671,[4]גיליון1!$A$1574:$P$7681,10,0)+2000000</f>
        <v>19500000</v>
      </c>
      <c r="L5671" s="17">
        <f>VLOOKUP(A5671,'[2]2023'!$A$9:$I$7853,9,0)</f>
        <v>17500000</v>
      </c>
      <c r="M5671" s="18">
        <f>VLOOKUP(A5671,[3]data1683177749303!$A$2:$J$6448,10,0)</f>
        <v>14107663.460000001</v>
      </c>
    </row>
    <row r="5672" spans="1:13" ht="15.75" outlineLevel="1">
      <c r="A5672" s="10">
        <v>1817910763</v>
      </c>
      <c r="B5672" s="11">
        <v>763</v>
      </c>
      <c r="C5672" s="19">
        <v>817910</v>
      </c>
      <c r="D5672" s="13">
        <v>1</v>
      </c>
      <c r="E5672" s="136" t="s">
        <v>3154</v>
      </c>
      <c r="F5672" s="15" t="s">
        <v>2389</v>
      </c>
      <c r="G5672" s="137" t="s">
        <v>3154</v>
      </c>
      <c r="H5672" s="13" t="s">
        <v>31</v>
      </c>
      <c r="I5672" s="126" t="s">
        <v>3154</v>
      </c>
      <c r="J5672" s="126" t="s">
        <v>3154</v>
      </c>
      <c r="K5672" s="17">
        <f>VLOOKUP(A5672,[4]גיליון1!$A$1574:$P$7681,10,0)</f>
        <v>0</v>
      </c>
      <c r="L5672" s="17">
        <f>VLOOKUP(A5672,'[2]2023'!$A$9:$I$7853,9,0)</f>
        <v>0</v>
      </c>
      <c r="M5672" s="18">
        <f>VLOOKUP(A5672,[3]data1683177749303!$A$2:$J$6448,10,0)</f>
        <v>0</v>
      </c>
    </row>
    <row r="5673" spans="1:13" ht="15.75" outlineLevel="1">
      <c r="A5673" s="10">
        <v>1817910780</v>
      </c>
      <c r="B5673" s="11">
        <v>780</v>
      </c>
      <c r="C5673" s="19">
        <v>817910</v>
      </c>
      <c r="D5673" s="13">
        <v>1</v>
      </c>
      <c r="E5673" s="136" t="s">
        <v>3154</v>
      </c>
      <c r="F5673" s="15" t="s">
        <v>2395</v>
      </c>
      <c r="G5673" s="137" t="s">
        <v>3154</v>
      </c>
      <c r="H5673" s="13" t="s">
        <v>31</v>
      </c>
      <c r="I5673" s="16">
        <f>K5673/L5673-1</f>
        <v>-1</v>
      </c>
      <c r="J5673" s="126" t="s">
        <v>3154</v>
      </c>
      <c r="K5673" s="17">
        <f>VLOOKUP(A5673,[4]גיליון1!$A$1574:$P$7681,10,0)</f>
        <v>0</v>
      </c>
      <c r="L5673" s="17">
        <f>VLOOKUP(A5673,'[2]2023'!$A$9:$I$7853,9,0)</f>
        <v>50000</v>
      </c>
      <c r="M5673" s="18">
        <f>VLOOKUP(A5673,[3]data1683177749303!$A$2:$J$6448,10,0)</f>
        <v>19291.86</v>
      </c>
    </row>
    <row r="5674" spans="1:13" ht="15.75" outlineLevel="1">
      <c r="A5674" s="10">
        <v>1817910781</v>
      </c>
      <c r="B5674" s="11">
        <v>781</v>
      </c>
      <c r="C5674" s="19">
        <v>817910</v>
      </c>
      <c r="D5674" s="13">
        <v>1</v>
      </c>
      <c r="E5674" s="136" t="s">
        <v>3154</v>
      </c>
      <c r="F5674" s="15" t="s">
        <v>2396</v>
      </c>
      <c r="G5674" s="137" t="s">
        <v>3154</v>
      </c>
      <c r="H5674" s="13" t="s">
        <v>31</v>
      </c>
      <c r="I5674" s="126" t="s">
        <v>3154</v>
      </c>
      <c r="J5674" s="126" t="s">
        <v>3154</v>
      </c>
      <c r="K5674" s="17">
        <f>VLOOKUP(A5674,[4]גיליון1!$A$1574:$P$7681,10,0)</f>
        <v>0</v>
      </c>
      <c r="L5674" s="17">
        <f>VLOOKUP(A5674,'[2]2023'!$A$9:$I$7853,9,0)</f>
        <v>0</v>
      </c>
      <c r="M5674" s="18">
        <f>VLOOKUP(A5674,[3]data1683177749303!$A$2:$J$6448,10,0)</f>
        <v>0</v>
      </c>
    </row>
    <row r="5675" spans="1:13" ht="15.75" outlineLevel="1">
      <c r="A5675" s="10">
        <v>1817910782</v>
      </c>
      <c r="B5675" s="11">
        <v>782</v>
      </c>
      <c r="C5675" s="19">
        <v>817910</v>
      </c>
      <c r="D5675" s="13">
        <v>1</v>
      </c>
      <c r="E5675" s="136" t="s">
        <v>3154</v>
      </c>
      <c r="F5675" s="15" t="s">
        <v>674</v>
      </c>
      <c r="G5675" s="137" t="s">
        <v>3154</v>
      </c>
      <c r="H5675" s="13" t="s">
        <v>31</v>
      </c>
      <c r="I5675" s="16">
        <f>K5675/L5675-1</f>
        <v>0</v>
      </c>
      <c r="J5675" s="126" t="s">
        <v>3154</v>
      </c>
      <c r="K5675" s="17">
        <f>VLOOKUP(A5675,[4]גיליון1!$A$1574:$P$7681,10,0)</f>
        <v>140000</v>
      </c>
      <c r="L5675" s="17">
        <f>VLOOKUP(A5675,'[2]2023'!$A$9:$I$7853,9,0)</f>
        <v>140000</v>
      </c>
      <c r="M5675" s="18">
        <f>VLOOKUP(A5675,[3]data1683177749303!$A$2:$J$6448,10,0)</f>
        <v>146997.07</v>
      </c>
    </row>
    <row r="5676" spans="1:13" ht="15.75" outlineLevel="1">
      <c r="A5676" s="10">
        <v>1817910783</v>
      </c>
      <c r="B5676" s="11">
        <v>783</v>
      </c>
      <c r="C5676" s="19">
        <v>817910</v>
      </c>
      <c r="D5676" s="13">
        <v>1</v>
      </c>
      <c r="E5676" s="136" t="s">
        <v>3154</v>
      </c>
      <c r="F5676" s="15" t="s">
        <v>2397</v>
      </c>
      <c r="G5676" s="137" t="s">
        <v>3154</v>
      </c>
      <c r="H5676" s="13" t="s">
        <v>31</v>
      </c>
      <c r="I5676" s="126" t="s">
        <v>3154</v>
      </c>
      <c r="J5676" s="126" t="s">
        <v>3154</v>
      </c>
      <c r="K5676" s="17">
        <f>VLOOKUP(A5676,[4]גיליון1!$A$1574:$P$7681,10,0)</f>
        <v>113000</v>
      </c>
      <c r="L5676" s="17">
        <f>VLOOKUP(A5676,'[2]2023'!$A$9:$I$7853,9,0)</f>
        <v>0</v>
      </c>
      <c r="M5676" s="18">
        <f>VLOOKUP(A5676,[3]data1683177749303!$A$2:$J$6448,10,0)</f>
        <v>319961.73</v>
      </c>
    </row>
    <row r="5677" spans="1:13" ht="15.75" outlineLevel="1">
      <c r="A5677" s="10">
        <v>1817910784</v>
      </c>
      <c r="B5677" s="11">
        <v>784</v>
      </c>
      <c r="C5677" s="19">
        <v>817910</v>
      </c>
      <c r="D5677" s="13">
        <v>1</v>
      </c>
      <c r="E5677" s="136" t="s">
        <v>3154</v>
      </c>
      <c r="F5677" s="15" t="s">
        <v>2398</v>
      </c>
      <c r="G5677" s="137" t="s">
        <v>3154</v>
      </c>
      <c r="H5677" s="13" t="s">
        <v>31</v>
      </c>
      <c r="I5677" s="126" t="s">
        <v>3154</v>
      </c>
      <c r="J5677" s="126" t="s">
        <v>3154</v>
      </c>
      <c r="K5677" s="17">
        <f>VLOOKUP(A5677,[4]גיליון1!$A$1574:$P$7681,10,0)</f>
        <v>0</v>
      </c>
      <c r="L5677" s="17">
        <f>VLOOKUP(A5677,'[2]2023'!$A$9:$I$7853,9,0)</f>
        <v>0</v>
      </c>
      <c r="M5677" s="18">
        <f>VLOOKUP(A5677,[3]data1683177749303!$A$2:$J$6448,10,0)</f>
        <v>50333.57</v>
      </c>
    </row>
    <row r="5678" spans="1:13" ht="15.75" outlineLevel="1">
      <c r="A5678" s="10">
        <v>1817910785</v>
      </c>
      <c r="B5678" s="11">
        <v>785</v>
      </c>
      <c r="C5678" s="19">
        <v>817910</v>
      </c>
      <c r="D5678" s="13">
        <v>1</v>
      </c>
      <c r="E5678" s="136" t="s">
        <v>3154</v>
      </c>
      <c r="F5678" s="15" t="s">
        <v>2399</v>
      </c>
      <c r="G5678" s="137" t="s">
        <v>3154</v>
      </c>
      <c r="H5678" s="13" t="s">
        <v>31</v>
      </c>
      <c r="I5678" s="16">
        <f>K5678/L5678-1</f>
        <v>0</v>
      </c>
      <c r="J5678" s="126" t="s">
        <v>3154</v>
      </c>
      <c r="K5678" s="17">
        <f>VLOOKUP(A5678,[4]גיליון1!$A$1574:$P$7681,10,0)</f>
        <v>35000</v>
      </c>
      <c r="L5678" s="17">
        <f>VLOOKUP(A5678,'[2]2023'!$A$9:$I$7853,9,0)</f>
        <v>35000</v>
      </c>
      <c r="M5678" s="18">
        <f>VLOOKUP(A5678,[3]data1683177749303!$A$2:$J$6448,10,0)</f>
        <v>-15688.56</v>
      </c>
    </row>
    <row r="5679" spans="1:13" ht="15.75" outlineLevel="1">
      <c r="A5679" s="10">
        <v>1817910794</v>
      </c>
      <c r="B5679" s="11">
        <v>794</v>
      </c>
      <c r="C5679" s="19">
        <v>817910</v>
      </c>
      <c r="D5679" s="13">
        <v>1</v>
      </c>
      <c r="E5679" s="136" t="s">
        <v>3154</v>
      </c>
      <c r="F5679" s="15" t="s">
        <v>73</v>
      </c>
      <c r="G5679" s="137" t="s">
        <v>3154</v>
      </c>
      <c r="H5679" s="13" t="s">
        <v>31</v>
      </c>
      <c r="I5679" s="16">
        <f>K5679/L5679-1</f>
        <v>0.12280701754385959</v>
      </c>
      <c r="J5679" s="126" t="s">
        <v>3154</v>
      </c>
      <c r="K5679" s="17">
        <f>VLOOKUP(A5679,[4]גיליון1!$A$1574:$P$7681,10,0)</f>
        <v>6400</v>
      </c>
      <c r="L5679" s="17">
        <f>VLOOKUP(A5679,'[2]2023'!$A$9:$I$7853,9,0)</f>
        <v>5700</v>
      </c>
      <c r="M5679" s="18">
        <f>VLOOKUP(A5679,[3]data1683177749303!$A$2:$J$6448,10,0)</f>
        <v>6336</v>
      </c>
    </row>
    <row r="5680" spans="1:13" ht="15.75" outlineLevel="1">
      <c r="A5680" s="10">
        <v>1817910931</v>
      </c>
      <c r="B5680" s="11">
        <v>931</v>
      </c>
      <c r="C5680" s="19">
        <v>817910</v>
      </c>
      <c r="D5680" s="13">
        <v>1</v>
      </c>
      <c r="E5680" s="136" t="s">
        <v>3154</v>
      </c>
      <c r="F5680" s="15" t="s">
        <v>1333</v>
      </c>
      <c r="G5680" s="137" t="s">
        <v>3154</v>
      </c>
      <c r="H5680" s="13" t="s">
        <v>34</v>
      </c>
      <c r="I5680" s="126" t="s">
        <v>3154</v>
      </c>
      <c r="J5680" s="126" t="s">
        <v>3154</v>
      </c>
      <c r="K5680" s="17">
        <f>VLOOKUP(A5680,[4]גיליון1!$A$1574:$P$7681,10,0)</f>
        <v>0</v>
      </c>
      <c r="L5680" s="17">
        <f>VLOOKUP(A5680,'[2]2023'!$A$9:$I$7853,9,0)</f>
        <v>0</v>
      </c>
      <c r="M5680" s="18">
        <f>VLOOKUP(A5680,[3]data1683177749303!$A$2:$J$6448,10,0)</f>
        <v>0</v>
      </c>
    </row>
    <row r="5681" spans="1:13" ht="16.5" thickBot="1">
      <c r="A5681" s="10">
        <v>1817910960</v>
      </c>
      <c r="B5681" s="11">
        <v>960</v>
      </c>
      <c r="C5681" s="19">
        <v>817910</v>
      </c>
      <c r="D5681" s="13">
        <v>1</v>
      </c>
      <c r="E5681" s="136" t="s">
        <v>3154</v>
      </c>
      <c r="F5681" s="15" t="s">
        <v>2400</v>
      </c>
      <c r="G5681" s="137" t="s">
        <v>3154</v>
      </c>
      <c r="H5681" s="13" t="s">
        <v>31</v>
      </c>
      <c r="I5681" s="16">
        <f>K5681/L5681-1</f>
        <v>-1</v>
      </c>
      <c r="J5681" s="126" t="s">
        <v>3154</v>
      </c>
      <c r="K5681" s="17">
        <f>VLOOKUP(A5681,[4]גיליון1!$A$1574:$P$7681,10,0)</f>
        <v>0</v>
      </c>
      <c r="L5681" s="17">
        <f>VLOOKUP(A5681,'[2]2023'!$A$9:$I$7853,9,0)</f>
        <v>60000</v>
      </c>
      <c r="M5681" s="18">
        <f>VLOOKUP(A5681,[3]data1683177749303!$A$2:$J$6448,10,0)</f>
        <v>0</v>
      </c>
    </row>
    <row r="5682" spans="1:13" ht="16.5" outlineLevel="1" thickBot="1">
      <c r="A5682" s="125" t="s">
        <v>3154</v>
      </c>
      <c r="B5682" s="25" t="s">
        <v>2401</v>
      </c>
      <c r="C5682" s="146" t="s">
        <v>3154</v>
      </c>
      <c r="D5682" s="146" t="s">
        <v>3154</v>
      </c>
      <c r="E5682" s="147" t="s">
        <v>3154</v>
      </c>
      <c r="F5682" s="28" t="s">
        <v>2388</v>
      </c>
      <c r="G5682" s="153" t="s">
        <v>3154</v>
      </c>
      <c r="H5682" s="146" t="s">
        <v>3154</v>
      </c>
      <c r="I5682" s="29">
        <f>K5682/L5682-1</f>
        <v>0.10933709661930546</v>
      </c>
      <c r="J5682" s="127" t="s">
        <v>3154</v>
      </c>
      <c r="K5682" s="37">
        <f t="shared" ref="K5682:M5682" si="264">SUBTOTAL(9,K5662:K5681)</f>
        <v>26569400</v>
      </c>
      <c r="L5682" s="37">
        <f t="shared" si="264"/>
        <v>23950700</v>
      </c>
      <c r="M5682" s="38">
        <f t="shared" si="264"/>
        <v>20558975.820000004</v>
      </c>
    </row>
    <row r="5683" spans="1:13" ht="15.75" outlineLevel="1">
      <c r="A5683" s="10">
        <v>18179200</v>
      </c>
      <c r="B5683" s="11">
        <v>0</v>
      </c>
      <c r="C5683" s="19">
        <v>817920</v>
      </c>
      <c r="D5683" s="13">
        <v>1</v>
      </c>
      <c r="E5683" s="136" t="s">
        <v>3154</v>
      </c>
      <c r="F5683" s="15" t="s">
        <v>726</v>
      </c>
      <c r="G5683" s="137" t="s">
        <v>3154</v>
      </c>
      <c r="H5683" s="13" t="s">
        <v>11</v>
      </c>
      <c r="I5683" s="126" t="s">
        <v>3154</v>
      </c>
      <c r="J5683" s="142" t="s">
        <v>3154</v>
      </c>
      <c r="K5683" s="17">
        <f>VLOOKUP(A5683,[4]גיליון1!$A$1574:$P$7681,10,0)</f>
        <v>0</v>
      </c>
      <c r="L5683" s="139" t="s">
        <v>3154</v>
      </c>
      <c r="M5683" s="140" t="s">
        <v>3154</v>
      </c>
    </row>
    <row r="5684" spans="1:13" ht="15.75" outlineLevel="1">
      <c r="A5684" s="10">
        <v>1817920110</v>
      </c>
      <c r="B5684" s="11">
        <v>110</v>
      </c>
      <c r="C5684" s="19">
        <v>817920</v>
      </c>
      <c r="D5684" s="13">
        <v>1</v>
      </c>
      <c r="E5684" s="136" t="s">
        <v>3154</v>
      </c>
      <c r="F5684" s="15" t="s">
        <v>19</v>
      </c>
      <c r="G5684" s="137" t="s">
        <v>3154</v>
      </c>
      <c r="H5684" s="13" t="s">
        <v>20</v>
      </c>
      <c r="I5684" s="126" t="s">
        <v>3154</v>
      </c>
      <c r="J5684" s="126" t="s">
        <v>3154</v>
      </c>
      <c r="K5684" s="17">
        <f>VLOOKUP(A5684,[4]גיליון1!$A$1574:$P$7681,10,0)</f>
        <v>0</v>
      </c>
      <c r="L5684" s="17">
        <f>VLOOKUP(A5684,'[2]2023'!$A$9:$I$7853,9,0)</f>
        <v>0</v>
      </c>
      <c r="M5684" s="18">
        <f>VLOOKUP(A5684,[3]data1683177749303!$A$2:$J$6448,10,0)</f>
        <v>0</v>
      </c>
    </row>
    <row r="5685" spans="1:13" ht="15.75" outlineLevel="1">
      <c r="A5685" s="10">
        <v>1817920119</v>
      </c>
      <c r="B5685" s="11">
        <v>119</v>
      </c>
      <c r="C5685" s="19">
        <v>817920</v>
      </c>
      <c r="D5685" s="13">
        <v>1</v>
      </c>
      <c r="E5685" s="136" t="s">
        <v>3154</v>
      </c>
      <c r="F5685" s="15" t="s">
        <v>21</v>
      </c>
      <c r="G5685" s="137" t="s">
        <v>3154</v>
      </c>
      <c r="H5685" s="13" t="s">
        <v>20</v>
      </c>
      <c r="I5685" s="126" t="s">
        <v>3154</v>
      </c>
      <c r="J5685" s="126" t="s">
        <v>3154</v>
      </c>
      <c r="K5685" s="17">
        <f>VLOOKUP(A5685,[4]גיליון1!$A$1574:$P$7681,10,0)</f>
        <v>3300</v>
      </c>
      <c r="L5685" s="17">
        <f>VLOOKUP(A5685,'[2]2023'!$A$9:$I$7853,9,0)</f>
        <v>0</v>
      </c>
      <c r="M5685" s="18">
        <f>VLOOKUP(A5685,[3]data1683177749303!$A$2:$J$6448,10,0)</f>
        <v>8531.11</v>
      </c>
    </row>
    <row r="5686" spans="1:13" ht="15.75" outlineLevel="1">
      <c r="A5686" s="10">
        <v>1817920122</v>
      </c>
      <c r="B5686" s="11">
        <v>122</v>
      </c>
      <c r="C5686" s="19">
        <v>817920</v>
      </c>
      <c r="D5686" s="13">
        <v>1</v>
      </c>
      <c r="E5686" s="136" t="s">
        <v>3154</v>
      </c>
      <c r="F5686" s="15" t="s">
        <v>22</v>
      </c>
      <c r="G5686" s="137" t="s">
        <v>3154</v>
      </c>
      <c r="H5686" s="13" t="s">
        <v>20</v>
      </c>
      <c r="I5686" s="16">
        <f>K5686/L5686-1</f>
        <v>0</v>
      </c>
      <c r="J5686" s="126" t="s">
        <v>3154</v>
      </c>
      <c r="K5686" s="17">
        <f>VLOOKUP(A5686,[4]גיליון1!$A$1574:$P$7681,10,0)</f>
        <v>3700</v>
      </c>
      <c r="L5686" s="17">
        <f>VLOOKUP(A5686,'[2]2023'!$A$9:$I$7853,9,0)</f>
        <v>3700</v>
      </c>
      <c r="M5686" s="18">
        <f>VLOOKUP(A5686,[3]data1683177749303!$A$2:$J$6448,10,0)</f>
        <v>691.69</v>
      </c>
    </row>
    <row r="5687" spans="1:13" ht="15.75" outlineLevel="1">
      <c r="A5687" s="10">
        <v>1817920126</v>
      </c>
      <c r="B5687" s="11">
        <v>126</v>
      </c>
      <c r="C5687" s="19">
        <v>817920</v>
      </c>
      <c r="D5687" s="13">
        <v>1</v>
      </c>
      <c r="E5687" s="136" t="s">
        <v>3154</v>
      </c>
      <c r="F5687" s="15" t="s">
        <v>23</v>
      </c>
      <c r="G5687" s="137" t="s">
        <v>3154</v>
      </c>
      <c r="H5687" s="13" t="s">
        <v>20</v>
      </c>
      <c r="I5687" s="16">
        <f>K5687/L5687-1</f>
        <v>1</v>
      </c>
      <c r="J5687" s="126" t="s">
        <v>3154</v>
      </c>
      <c r="K5687" s="17">
        <f>VLOOKUP(A5687,[4]גיליון1!$A$1574:$P$7681,10,0)</f>
        <v>2000</v>
      </c>
      <c r="L5687" s="17">
        <f>VLOOKUP(A5687,'[2]2023'!$A$9:$I$7853,9,0)</f>
        <v>1000</v>
      </c>
      <c r="M5687" s="18">
        <f>VLOOKUP(A5687,[3]data1683177749303!$A$2:$J$6448,10,0)</f>
        <v>675.35</v>
      </c>
    </row>
    <row r="5688" spans="1:13" ht="15.75" outlineLevel="1">
      <c r="A5688" s="10">
        <v>1817920130</v>
      </c>
      <c r="B5688" s="11">
        <v>130</v>
      </c>
      <c r="C5688" s="19">
        <v>817920</v>
      </c>
      <c r="D5688" s="13">
        <v>1</v>
      </c>
      <c r="E5688" s="136" t="s">
        <v>3154</v>
      </c>
      <c r="F5688" s="15" t="s">
        <v>24</v>
      </c>
      <c r="G5688" s="137" t="s">
        <v>3154</v>
      </c>
      <c r="H5688" s="13" t="s">
        <v>20</v>
      </c>
      <c r="I5688" s="126" t="s">
        <v>3154</v>
      </c>
      <c r="J5688" s="126" t="s">
        <v>3154</v>
      </c>
      <c r="K5688" s="17">
        <f>VLOOKUP(A5688,[4]גיליון1!$A$1574:$P$7681,10,0)</f>
        <v>0</v>
      </c>
      <c r="L5688" s="17">
        <f>VLOOKUP(A5688,'[2]2023'!$A$9:$I$7853,9,0)</f>
        <v>0</v>
      </c>
      <c r="M5688" s="18">
        <f>VLOOKUP(A5688,[3]data1683177749303!$A$2:$J$6448,10,0)</f>
        <v>0</v>
      </c>
    </row>
    <row r="5689" spans="1:13" ht="15.75" outlineLevel="1">
      <c r="A5689" s="10">
        <v>1817920140</v>
      </c>
      <c r="B5689" s="11">
        <v>140</v>
      </c>
      <c r="C5689" s="19">
        <v>817920</v>
      </c>
      <c r="D5689" s="13">
        <v>1</v>
      </c>
      <c r="E5689" s="136" t="s">
        <v>3154</v>
      </c>
      <c r="F5689" s="15" t="s">
        <v>25</v>
      </c>
      <c r="G5689" s="137" t="s">
        <v>3154</v>
      </c>
      <c r="H5689" s="13" t="s">
        <v>20</v>
      </c>
      <c r="I5689" s="126" t="s">
        <v>3154</v>
      </c>
      <c r="J5689" s="126" t="s">
        <v>3154</v>
      </c>
      <c r="K5689" s="17">
        <f>VLOOKUP(A5689,[4]גיליון1!$A$1574:$P$7681,10,0)</f>
        <v>0</v>
      </c>
      <c r="L5689" s="17">
        <f>VLOOKUP(A5689,'[2]2023'!$A$9:$I$7853,9,0)</f>
        <v>0</v>
      </c>
      <c r="M5689" s="18">
        <f>VLOOKUP(A5689,[3]data1683177749303!$A$2:$J$6448,10,0)</f>
        <v>0</v>
      </c>
    </row>
    <row r="5690" spans="1:13" ht="15.75" outlineLevel="1">
      <c r="A5690" s="10">
        <v>1817920420</v>
      </c>
      <c r="B5690" s="11">
        <v>420</v>
      </c>
      <c r="C5690" s="19">
        <v>817920</v>
      </c>
      <c r="D5690" s="13">
        <v>1</v>
      </c>
      <c r="E5690" s="136" t="s">
        <v>3154</v>
      </c>
      <c r="F5690" s="15" t="s">
        <v>33</v>
      </c>
      <c r="G5690" s="137" t="s">
        <v>3154</v>
      </c>
      <c r="H5690" s="13" t="s">
        <v>34</v>
      </c>
      <c r="I5690" s="126" t="s">
        <v>3154</v>
      </c>
      <c r="J5690" s="126" t="s">
        <v>3154</v>
      </c>
      <c r="K5690" s="17">
        <f>VLOOKUP(A5690,[4]גיליון1!$A$1574:$P$7681,10,0)</f>
        <v>0</v>
      </c>
      <c r="L5690" s="17">
        <f>VLOOKUP(A5690,'[2]2023'!$A$9:$I$7853,9,0)</f>
        <v>0</v>
      </c>
      <c r="M5690" s="18">
        <f>VLOOKUP(A5690,[3]data1683177749303!$A$2:$J$6448,10,0)</f>
        <v>0</v>
      </c>
    </row>
    <row r="5691" spans="1:13" ht="15.75" outlineLevel="1">
      <c r="A5691" s="10">
        <v>1817920431</v>
      </c>
      <c r="B5691" s="11">
        <v>431</v>
      </c>
      <c r="C5691" s="19">
        <v>817920</v>
      </c>
      <c r="D5691" s="13">
        <v>1</v>
      </c>
      <c r="E5691" s="136" t="s">
        <v>3154</v>
      </c>
      <c r="F5691" s="15" t="s">
        <v>36</v>
      </c>
      <c r="G5691" s="137" t="s">
        <v>3154</v>
      </c>
      <c r="H5691" s="13" t="s">
        <v>31</v>
      </c>
      <c r="I5691" s="126" t="s">
        <v>3154</v>
      </c>
      <c r="J5691" s="126" t="s">
        <v>3154</v>
      </c>
      <c r="K5691" s="17">
        <f>VLOOKUP(A5691,[4]גיליון1!$A$1574:$P$7681,10,0)</f>
        <v>0</v>
      </c>
      <c r="L5691" s="17">
        <f>VLOOKUP(A5691,'[2]2023'!$A$9:$I$7853,9,0)</f>
        <v>0</v>
      </c>
      <c r="M5691" s="18">
        <f>VLOOKUP(A5691,[3]data1683177749303!$A$2:$J$6448,10,0)</f>
        <v>0</v>
      </c>
    </row>
    <row r="5692" spans="1:13" ht="15.75" outlineLevel="1">
      <c r="A5692" s="10">
        <v>1817920433</v>
      </c>
      <c r="B5692" s="11">
        <v>433</v>
      </c>
      <c r="C5692" s="19">
        <v>817920</v>
      </c>
      <c r="D5692" s="13">
        <v>1</v>
      </c>
      <c r="E5692" s="136" t="s">
        <v>3154</v>
      </c>
      <c r="F5692" s="15" t="s">
        <v>38</v>
      </c>
      <c r="G5692" s="137" t="s">
        <v>3154</v>
      </c>
      <c r="H5692" s="13" t="s">
        <v>34</v>
      </c>
      <c r="I5692" s="126" t="s">
        <v>3154</v>
      </c>
      <c r="J5692" s="126" t="s">
        <v>3154</v>
      </c>
      <c r="K5692" s="17">
        <f>VLOOKUP(A5692,[4]גיליון1!$A$1574:$P$7681,10,0)</f>
        <v>0</v>
      </c>
      <c r="L5692" s="17">
        <f>VLOOKUP(A5692,'[2]2023'!$A$9:$I$7853,9,0)</f>
        <v>0</v>
      </c>
      <c r="M5692" s="18">
        <f>VLOOKUP(A5692,[3]data1683177749303!$A$2:$J$6448,10,0)</f>
        <v>0</v>
      </c>
    </row>
    <row r="5693" spans="1:13" ht="15.75" outlineLevel="1">
      <c r="A5693" s="10">
        <v>1817920434</v>
      </c>
      <c r="B5693" s="11">
        <v>434</v>
      </c>
      <c r="C5693" s="19">
        <v>817920</v>
      </c>
      <c r="D5693" s="13">
        <v>1</v>
      </c>
      <c r="E5693" s="136" t="s">
        <v>3154</v>
      </c>
      <c r="F5693" s="15" t="s">
        <v>39</v>
      </c>
      <c r="G5693" s="137" t="s">
        <v>3154</v>
      </c>
      <c r="H5693" s="13" t="s">
        <v>34</v>
      </c>
      <c r="I5693" s="126" t="s">
        <v>3154</v>
      </c>
      <c r="J5693" s="126" t="s">
        <v>3154</v>
      </c>
      <c r="K5693" s="17">
        <f>VLOOKUP(A5693,[4]גיליון1!$A$1574:$P$7681,10,0)</f>
        <v>0</v>
      </c>
      <c r="L5693" s="17">
        <f>VLOOKUP(A5693,'[2]2023'!$A$9:$I$7853,9,0)</f>
        <v>0</v>
      </c>
      <c r="M5693" s="18">
        <f>VLOOKUP(A5693,[3]data1683177749303!$A$2:$J$6448,10,0)</f>
        <v>0</v>
      </c>
    </row>
    <row r="5694" spans="1:13" ht="15.75" outlineLevel="1">
      <c r="A5694" s="10">
        <v>1817920450</v>
      </c>
      <c r="B5694" s="11">
        <v>450</v>
      </c>
      <c r="C5694" s="19">
        <v>817920</v>
      </c>
      <c r="D5694" s="13">
        <v>1</v>
      </c>
      <c r="E5694" s="136" t="s">
        <v>3154</v>
      </c>
      <c r="F5694" s="15" t="s">
        <v>1483</v>
      </c>
      <c r="G5694" s="137" t="s">
        <v>3154</v>
      </c>
      <c r="H5694" s="13" t="s">
        <v>34</v>
      </c>
      <c r="I5694" s="126" t="s">
        <v>3154</v>
      </c>
      <c r="J5694" s="126" t="s">
        <v>3154</v>
      </c>
      <c r="K5694" s="17">
        <f>VLOOKUP(A5694,[4]גיליון1!$A$1574:$P$7681,10,0)</f>
        <v>0</v>
      </c>
      <c r="L5694" s="17">
        <f>VLOOKUP(A5694,'[2]2023'!$A$9:$I$7853,9,0)</f>
        <v>0</v>
      </c>
      <c r="M5694" s="18">
        <f>VLOOKUP(A5694,[3]data1683177749303!$A$2:$J$6448,10,0)</f>
        <v>0</v>
      </c>
    </row>
    <row r="5695" spans="1:13" ht="15.75" outlineLevel="1">
      <c r="A5695" s="10">
        <v>1817920470</v>
      </c>
      <c r="B5695" s="11">
        <v>470</v>
      </c>
      <c r="C5695" s="19">
        <v>817920</v>
      </c>
      <c r="D5695" s="13">
        <v>1</v>
      </c>
      <c r="E5695" s="136" t="s">
        <v>3154</v>
      </c>
      <c r="F5695" s="15" t="s">
        <v>48</v>
      </c>
      <c r="G5695" s="137" t="s">
        <v>3154</v>
      </c>
      <c r="H5695" s="13" t="s">
        <v>34</v>
      </c>
      <c r="I5695" s="126" t="s">
        <v>3154</v>
      </c>
      <c r="J5695" s="126" t="s">
        <v>3154</v>
      </c>
      <c r="K5695" s="17">
        <f>VLOOKUP(A5695,[4]גיליון1!$A$1574:$P$7681,10,0)</f>
        <v>0</v>
      </c>
      <c r="L5695" s="17">
        <f>VLOOKUP(A5695,'[2]2023'!$A$9:$I$7853,9,0)</f>
        <v>0</v>
      </c>
      <c r="M5695" s="18">
        <f>VLOOKUP(A5695,[3]data1683177749303!$A$2:$J$6448,10,0)</f>
        <v>0</v>
      </c>
    </row>
    <row r="5696" spans="1:13" ht="15.75" outlineLevel="1">
      <c r="A5696" s="10">
        <v>1817920471</v>
      </c>
      <c r="B5696" s="11">
        <v>471</v>
      </c>
      <c r="C5696" s="19">
        <v>817920</v>
      </c>
      <c r="D5696" s="13">
        <v>1</v>
      </c>
      <c r="E5696" s="136" t="s">
        <v>3154</v>
      </c>
      <c r="F5696" s="15" t="s">
        <v>87</v>
      </c>
      <c r="G5696" s="137" t="s">
        <v>3154</v>
      </c>
      <c r="H5696" s="13" t="s">
        <v>34</v>
      </c>
      <c r="I5696" s="126" t="s">
        <v>3154</v>
      </c>
      <c r="J5696" s="126" t="s">
        <v>3154</v>
      </c>
      <c r="K5696" s="17">
        <f>VLOOKUP(A5696,[4]גיליון1!$A$1574:$P$7681,10,0)</f>
        <v>0</v>
      </c>
      <c r="L5696" s="17">
        <f>VLOOKUP(A5696,'[2]2023'!$A$9:$I$7853,9,0)</f>
        <v>0</v>
      </c>
      <c r="M5696" s="18">
        <f>VLOOKUP(A5696,[3]data1683177749303!$A$2:$J$6448,10,0)</f>
        <v>0</v>
      </c>
    </row>
    <row r="5697" spans="1:13" ht="15.75" outlineLevel="1">
      <c r="A5697" s="10">
        <v>1817920511</v>
      </c>
      <c r="B5697" s="11">
        <v>511</v>
      </c>
      <c r="C5697" s="19">
        <v>817920</v>
      </c>
      <c r="D5697" s="13">
        <v>1</v>
      </c>
      <c r="E5697" s="136" t="s">
        <v>3154</v>
      </c>
      <c r="F5697" s="15" t="s">
        <v>88</v>
      </c>
      <c r="G5697" s="137" t="s">
        <v>3154</v>
      </c>
      <c r="H5697" s="13" t="s">
        <v>34</v>
      </c>
      <c r="I5697" s="126" t="s">
        <v>3154</v>
      </c>
      <c r="J5697" s="126" t="s">
        <v>3154</v>
      </c>
      <c r="K5697" s="17">
        <f>VLOOKUP(A5697,[4]גיליון1!$A$1574:$P$7681,10,0)</f>
        <v>0</v>
      </c>
      <c r="L5697" s="17">
        <f>VLOOKUP(A5697,'[2]2023'!$A$9:$I$7853,9,0)</f>
        <v>0</v>
      </c>
      <c r="M5697" s="18">
        <f>VLOOKUP(A5697,[3]data1683177749303!$A$2:$J$6448,10,0)</f>
        <v>0</v>
      </c>
    </row>
    <row r="5698" spans="1:13" ht="15.75" outlineLevel="1">
      <c r="A5698" s="10">
        <v>1817920561</v>
      </c>
      <c r="B5698" s="11">
        <v>561</v>
      </c>
      <c r="C5698" s="19">
        <v>817920</v>
      </c>
      <c r="D5698" s="13">
        <v>1</v>
      </c>
      <c r="E5698" s="136" t="s">
        <v>3154</v>
      </c>
      <c r="F5698" s="15" t="s">
        <v>59</v>
      </c>
      <c r="G5698" s="137" t="s">
        <v>3154</v>
      </c>
      <c r="H5698" s="13" t="s">
        <v>34</v>
      </c>
      <c r="I5698" s="126" t="s">
        <v>3154</v>
      </c>
      <c r="J5698" s="126" t="s">
        <v>3154</v>
      </c>
      <c r="K5698" s="17">
        <f>VLOOKUP(A5698,[4]גיליון1!$A$1574:$P$7681,10,0)</f>
        <v>0</v>
      </c>
      <c r="L5698" s="17">
        <f>VLOOKUP(A5698,'[2]2023'!$A$9:$I$7853,9,0)</f>
        <v>0</v>
      </c>
      <c r="M5698" s="18">
        <f>VLOOKUP(A5698,[3]data1683177749303!$A$2:$J$6448,10,0)</f>
        <v>0</v>
      </c>
    </row>
    <row r="5699" spans="1:13" ht="15.75" outlineLevel="1">
      <c r="A5699" s="10">
        <v>1817920721</v>
      </c>
      <c r="B5699" s="11">
        <v>721</v>
      </c>
      <c r="C5699" s="19">
        <v>817920</v>
      </c>
      <c r="D5699" s="13">
        <v>1</v>
      </c>
      <c r="E5699" s="136" t="s">
        <v>3154</v>
      </c>
      <c r="F5699" s="15" t="s">
        <v>63</v>
      </c>
      <c r="G5699" s="137" t="s">
        <v>3154</v>
      </c>
      <c r="H5699" s="13" t="s">
        <v>34</v>
      </c>
      <c r="I5699" s="126" t="s">
        <v>3154</v>
      </c>
      <c r="J5699" s="126" t="s">
        <v>3154</v>
      </c>
      <c r="K5699" s="17">
        <f>VLOOKUP(A5699,[4]גיליון1!$A$1574:$P$7681,10,0)</f>
        <v>0</v>
      </c>
      <c r="L5699" s="17">
        <f>VLOOKUP(A5699,'[2]2023'!$A$9:$I$7853,9,0)</f>
        <v>0</v>
      </c>
      <c r="M5699" s="18">
        <f>VLOOKUP(A5699,[3]data1683177749303!$A$2:$J$6448,10,0)</f>
        <v>0</v>
      </c>
    </row>
    <row r="5700" spans="1:13" ht="15.75" outlineLevel="1">
      <c r="A5700" s="10">
        <v>1817920742</v>
      </c>
      <c r="B5700" s="11">
        <v>742</v>
      </c>
      <c r="C5700" s="19">
        <v>817920</v>
      </c>
      <c r="D5700" s="13">
        <v>1</v>
      </c>
      <c r="E5700" s="136" t="s">
        <v>3154</v>
      </c>
      <c r="F5700" s="15" t="s">
        <v>65</v>
      </c>
      <c r="G5700" s="137" t="s">
        <v>3154</v>
      </c>
      <c r="H5700" s="13" t="s">
        <v>34</v>
      </c>
      <c r="I5700" s="126" t="s">
        <v>3154</v>
      </c>
      <c r="J5700" s="126" t="s">
        <v>3154</v>
      </c>
      <c r="K5700" s="17">
        <f>VLOOKUP(A5700,[4]גיליון1!$A$1574:$P$7681,10,0)</f>
        <v>0</v>
      </c>
      <c r="L5700" s="17">
        <f>VLOOKUP(A5700,'[2]2023'!$A$9:$I$7853,9,0)</f>
        <v>0</v>
      </c>
      <c r="M5700" s="18">
        <f>VLOOKUP(A5700,[3]data1683177749303!$A$2:$J$6448,10,0)</f>
        <v>0</v>
      </c>
    </row>
    <row r="5701" spans="1:13" ht="15.75" outlineLevel="1">
      <c r="A5701" s="10">
        <v>1817920751</v>
      </c>
      <c r="B5701" s="11">
        <v>751</v>
      </c>
      <c r="C5701" s="19">
        <v>817920</v>
      </c>
      <c r="D5701" s="13">
        <v>1</v>
      </c>
      <c r="E5701" s="136" t="s">
        <v>3154</v>
      </c>
      <c r="F5701" s="15" t="s">
        <v>68</v>
      </c>
      <c r="G5701" s="137" t="s">
        <v>3154</v>
      </c>
      <c r="H5701" s="13" t="s">
        <v>34</v>
      </c>
      <c r="I5701" s="126" t="s">
        <v>3154</v>
      </c>
      <c r="J5701" s="126" t="s">
        <v>3154</v>
      </c>
      <c r="K5701" s="17">
        <f>VLOOKUP(A5701,[4]גיליון1!$A$1574:$P$7681,10,0)</f>
        <v>0</v>
      </c>
      <c r="L5701" s="17">
        <f>VLOOKUP(A5701,'[2]2023'!$A$9:$I$7853,9,0)</f>
        <v>0</v>
      </c>
      <c r="M5701" s="18">
        <f>VLOOKUP(A5701,[3]data1683177749303!$A$2:$J$6448,10,0)</f>
        <v>0</v>
      </c>
    </row>
    <row r="5702" spans="1:13" ht="15.75" outlineLevel="1">
      <c r="A5702" s="10">
        <v>1817920763</v>
      </c>
      <c r="B5702" s="11">
        <v>763</v>
      </c>
      <c r="C5702" s="19">
        <v>817920</v>
      </c>
      <c r="D5702" s="13">
        <v>1</v>
      </c>
      <c r="E5702" s="136" t="s">
        <v>3154</v>
      </c>
      <c r="F5702" s="15" t="s">
        <v>116</v>
      </c>
      <c r="G5702" s="137" t="s">
        <v>3154</v>
      </c>
      <c r="H5702" s="13" t="s">
        <v>31</v>
      </c>
      <c r="I5702" s="126" t="s">
        <v>3154</v>
      </c>
      <c r="J5702" s="126" t="s">
        <v>3154</v>
      </c>
      <c r="K5702" s="17">
        <f>VLOOKUP(A5702,[4]גיליון1!$A$1574:$P$7681,10,0)</f>
        <v>0</v>
      </c>
      <c r="L5702" s="17">
        <f>VLOOKUP(A5702,'[2]2023'!$A$9:$I$7853,9,0)</f>
        <v>0</v>
      </c>
      <c r="M5702" s="18">
        <f>VLOOKUP(A5702,[3]data1683177749303!$A$2:$J$6448,10,0)</f>
        <v>0</v>
      </c>
    </row>
    <row r="5703" spans="1:13" ht="15.75" outlineLevel="1">
      <c r="A5703" s="10">
        <v>1817920781</v>
      </c>
      <c r="B5703" s="11">
        <v>781</v>
      </c>
      <c r="C5703" s="19">
        <v>817920</v>
      </c>
      <c r="D5703" s="13">
        <v>1</v>
      </c>
      <c r="E5703" s="136" t="s">
        <v>3154</v>
      </c>
      <c r="F5703" s="15" t="s">
        <v>2402</v>
      </c>
      <c r="G5703" s="137" t="s">
        <v>3154</v>
      </c>
      <c r="H5703" s="13" t="s">
        <v>34</v>
      </c>
      <c r="I5703" s="126" t="s">
        <v>3154</v>
      </c>
      <c r="J5703" s="126" t="s">
        <v>3154</v>
      </c>
      <c r="K5703" s="17">
        <f>VLOOKUP(A5703,[4]גיליון1!$A$1574:$P$7681,10,0)</f>
        <v>0</v>
      </c>
      <c r="L5703" s="17">
        <f>VLOOKUP(A5703,'[2]2023'!$A$9:$I$7853,9,0)</f>
        <v>0</v>
      </c>
      <c r="M5703" s="18">
        <f>VLOOKUP(A5703,[3]data1683177749303!$A$2:$J$6448,10,0)</f>
        <v>0</v>
      </c>
    </row>
    <row r="5704" spans="1:13" ht="15.75" outlineLevel="1">
      <c r="A5704" s="10">
        <v>1817920931</v>
      </c>
      <c r="B5704" s="11">
        <v>931</v>
      </c>
      <c r="C5704" s="19">
        <v>817920</v>
      </c>
      <c r="D5704" s="13">
        <v>1</v>
      </c>
      <c r="E5704" s="136" t="s">
        <v>3154</v>
      </c>
      <c r="F5704" s="15" t="s">
        <v>1333</v>
      </c>
      <c r="G5704" s="137" t="s">
        <v>3154</v>
      </c>
      <c r="H5704" s="13" t="s">
        <v>34</v>
      </c>
      <c r="I5704" s="126" t="s">
        <v>3154</v>
      </c>
      <c r="J5704" s="126" t="s">
        <v>3154</v>
      </c>
      <c r="K5704" s="17">
        <f>VLOOKUP(A5704,[4]גיליון1!$A$1574:$P$7681,10,0)</f>
        <v>0</v>
      </c>
      <c r="L5704" s="17">
        <f>VLOOKUP(A5704,'[2]2023'!$A$9:$I$7853,9,0)</f>
        <v>0</v>
      </c>
      <c r="M5704" s="18">
        <f>VLOOKUP(A5704,[3]data1683177749303!$A$2:$J$6448,10,0)</f>
        <v>0</v>
      </c>
    </row>
    <row r="5705" spans="1:13" ht="16.5" thickBot="1">
      <c r="A5705" s="10">
        <v>1817920961</v>
      </c>
      <c r="B5705" s="11">
        <v>961</v>
      </c>
      <c r="C5705" s="19">
        <v>817920</v>
      </c>
      <c r="D5705" s="13">
        <v>1</v>
      </c>
      <c r="E5705" s="136" t="s">
        <v>3154</v>
      </c>
      <c r="F5705" s="15" t="s">
        <v>79</v>
      </c>
      <c r="G5705" s="137" t="s">
        <v>3154</v>
      </c>
      <c r="H5705" s="13" t="s">
        <v>34</v>
      </c>
      <c r="I5705" s="126" t="s">
        <v>3154</v>
      </c>
      <c r="J5705" s="126" t="s">
        <v>3154</v>
      </c>
      <c r="K5705" s="17">
        <f>VLOOKUP(A5705,[4]גיליון1!$A$1574:$P$7681,10,0)</f>
        <v>0</v>
      </c>
      <c r="L5705" s="17">
        <f>VLOOKUP(A5705,'[2]2023'!$A$9:$I$7853,9,0)</f>
        <v>0</v>
      </c>
      <c r="M5705" s="140" t="s">
        <v>3154</v>
      </c>
    </row>
    <row r="5706" spans="1:13" ht="16.5" outlineLevel="1" thickBot="1">
      <c r="A5706" s="125" t="s">
        <v>3154</v>
      </c>
      <c r="B5706" s="25" t="s">
        <v>2403</v>
      </c>
      <c r="C5706" s="146" t="s">
        <v>3154</v>
      </c>
      <c r="D5706" s="146" t="s">
        <v>3154</v>
      </c>
      <c r="E5706" s="147" t="s">
        <v>3154</v>
      </c>
      <c r="F5706" s="28" t="s">
        <v>726</v>
      </c>
      <c r="G5706" s="153" t="s">
        <v>3154</v>
      </c>
      <c r="H5706" s="146" t="s">
        <v>3154</v>
      </c>
      <c r="I5706" s="29">
        <f>K5706/L5706-1</f>
        <v>0.91489361702127669</v>
      </c>
      <c r="J5706" s="127" t="s">
        <v>3154</v>
      </c>
      <c r="K5706" s="37">
        <f t="shared" ref="K5706:M5706" si="265">SUBTOTAL(9,K5684:K5705)</f>
        <v>9000</v>
      </c>
      <c r="L5706" s="37">
        <f t="shared" si="265"/>
        <v>4700</v>
      </c>
      <c r="M5706" s="38">
        <f t="shared" si="265"/>
        <v>9898.1500000000015</v>
      </c>
    </row>
    <row r="5707" spans="1:13" ht="15.75" outlineLevel="1">
      <c r="A5707" s="10">
        <v>18179300</v>
      </c>
      <c r="B5707" s="11">
        <v>0</v>
      </c>
      <c r="C5707" s="19">
        <v>817930</v>
      </c>
      <c r="D5707" s="13">
        <v>1</v>
      </c>
      <c r="E5707" s="136" t="s">
        <v>3154</v>
      </c>
      <c r="F5707" s="15" t="s">
        <v>730</v>
      </c>
      <c r="G5707" s="137" t="s">
        <v>3154</v>
      </c>
      <c r="H5707" s="13" t="s">
        <v>11</v>
      </c>
      <c r="I5707" s="126" t="s">
        <v>3154</v>
      </c>
      <c r="J5707" s="142" t="s">
        <v>3154</v>
      </c>
      <c r="K5707" s="17">
        <f>VLOOKUP(A5707,[4]גיליון1!$A$1574:$P$7681,10,0)</f>
        <v>0</v>
      </c>
      <c r="L5707" s="139" t="s">
        <v>3154</v>
      </c>
      <c r="M5707" s="140" t="s">
        <v>3154</v>
      </c>
    </row>
    <row r="5708" spans="1:13" ht="15.75" outlineLevel="1">
      <c r="A5708" s="10">
        <v>1817930100</v>
      </c>
      <c r="B5708" s="11">
        <v>100</v>
      </c>
      <c r="C5708" s="19">
        <v>817930</v>
      </c>
      <c r="D5708" s="13">
        <v>1</v>
      </c>
      <c r="E5708" s="136" t="s">
        <v>3154</v>
      </c>
      <c r="F5708" s="15" t="s">
        <v>18</v>
      </c>
      <c r="G5708" s="137" t="s">
        <v>3154</v>
      </c>
      <c r="H5708" s="13" t="s">
        <v>11</v>
      </c>
      <c r="I5708" s="126" t="s">
        <v>3154</v>
      </c>
      <c r="J5708" s="142" t="s">
        <v>3154</v>
      </c>
      <c r="K5708" s="17">
        <f>VLOOKUP(A5708,[4]גיליון1!$A$1574:$P$7681,10,0)</f>
        <v>0</v>
      </c>
      <c r="L5708" s="17">
        <f>VLOOKUP(A5708,'[2]2023'!$A$9:$I$7853,9,0)</f>
        <v>0</v>
      </c>
      <c r="M5708" s="140" t="s">
        <v>3154</v>
      </c>
    </row>
    <row r="5709" spans="1:13" ht="15.75" outlineLevel="1">
      <c r="A5709" s="10">
        <v>1817930110</v>
      </c>
      <c r="B5709" s="11">
        <v>110</v>
      </c>
      <c r="C5709" s="19">
        <v>817930</v>
      </c>
      <c r="D5709" s="13">
        <v>1</v>
      </c>
      <c r="E5709" s="136" t="s">
        <v>3154</v>
      </c>
      <c r="F5709" s="15" t="s">
        <v>19</v>
      </c>
      <c r="G5709" s="137" t="s">
        <v>3154</v>
      </c>
      <c r="H5709" s="13" t="s">
        <v>20</v>
      </c>
      <c r="I5709" s="126" t="s">
        <v>3154</v>
      </c>
      <c r="J5709" s="142" t="s">
        <v>3154</v>
      </c>
      <c r="K5709" s="17">
        <f>VLOOKUP(A5709,[4]גיליון1!$A$1574:$P$7681,10,0)</f>
        <v>0</v>
      </c>
      <c r="L5709" s="17">
        <f>VLOOKUP(A5709,'[2]2023'!$A$9:$I$7853,9,0)</f>
        <v>0</v>
      </c>
      <c r="M5709" s="18">
        <f>VLOOKUP(A5709,[3]data1683177749303!$A$2:$J$6448,10,0)</f>
        <v>0</v>
      </c>
    </row>
    <row r="5710" spans="1:13" ht="15.75" outlineLevel="1">
      <c r="A5710" s="10">
        <v>1817930119</v>
      </c>
      <c r="B5710" s="11">
        <v>119</v>
      </c>
      <c r="C5710" s="19">
        <v>817930</v>
      </c>
      <c r="D5710" s="13">
        <v>1</v>
      </c>
      <c r="E5710" s="136" t="s">
        <v>3154</v>
      </c>
      <c r="F5710" s="15" t="s">
        <v>21</v>
      </c>
      <c r="G5710" s="137" t="s">
        <v>3154</v>
      </c>
      <c r="H5710" s="13" t="s">
        <v>20</v>
      </c>
      <c r="I5710" s="16">
        <f>K5710/L5710-1</f>
        <v>4.7712739793408732E-2</v>
      </c>
      <c r="J5710" s="126" t="s">
        <v>3154</v>
      </c>
      <c r="K5710" s="17">
        <f>VLOOKUP(A5710,[4]גיליון1!$A$1574:$P$7681,10,0)</f>
        <v>426000</v>
      </c>
      <c r="L5710" s="17">
        <f>VLOOKUP(A5710,'[2]2023'!$A$9:$I$7853,9,0)</f>
        <v>406600</v>
      </c>
      <c r="M5710" s="18">
        <f>VLOOKUP(A5710,[3]data1683177749303!$A$2:$J$6448,10,0)</f>
        <v>280879.64</v>
      </c>
    </row>
    <row r="5711" spans="1:13" ht="15.75" outlineLevel="1">
      <c r="A5711" s="10">
        <v>1817930122</v>
      </c>
      <c r="B5711" s="11">
        <v>122</v>
      </c>
      <c r="C5711" s="19">
        <v>817930</v>
      </c>
      <c r="D5711" s="13">
        <v>1</v>
      </c>
      <c r="E5711" s="136" t="s">
        <v>3154</v>
      </c>
      <c r="F5711" s="15" t="s">
        <v>22</v>
      </c>
      <c r="G5711" s="137" t="s">
        <v>3154</v>
      </c>
      <c r="H5711" s="13" t="s">
        <v>20</v>
      </c>
      <c r="I5711" s="16">
        <f>K5711/L5711-1</f>
        <v>0</v>
      </c>
      <c r="J5711" s="126" t="s">
        <v>3154</v>
      </c>
      <c r="K5711" s="17">
        <f>VLOOKUP(A5711,[4]גיליון1!$A$1574:$P$7681,10,0)</f>
        <v>5600</v>
      </c>
      <c r="L5711" s="17">
        <f>VLOOKUP(A5711,'[2]2023'!$A$9:$I$7853,9,0)</f>
        <v>5600</v>
      </c>
      <c r="M5711" s="18">
        <f>VLOOKUP(A5711,[3]data1683177749303!$A$2:$J$6448,10,0)</f>
        <v>1685.79</v>
      </c>
    </row>
    <row r="5712" spans="1:13" ht="15.75" outlineLevel="1">
      <c r="A5712" s="10">
        <v>1817930126</v>
      </c>
      <c r="B5712" s="11">
        <v>126</v>
      </c>
      <c r="C5712" s="19">
        <v>817930</v>
      </c>
      <c r="D5712" s="13">
        <v>1</v>
      </c>
      <c r="E5712" s="136" t="s">
        <v>3154</v>
      </c>
      <c r="F5712" s="15" t="s">
        <v>23</v>
      </c>
      <c r="G5712" s="137" t="s">
        <v>3154</v>
      </c>
      <c r="H5712" s="13" t="s">
        <v>20</v>
      </c>
      <c r="I5712" s="16">
        <f>K5712/L5712-1</f>
        <v>0.33333333333333326</v>
      </c>
      <c r="J5712" s="126" t="s">
        <v>3154</v>
      </c>
      <c r="K5712" s="17">
        <f>VLOOKUP(A5712,[4]גיליון1!$A$1574:$P$7681,10,0)</f>
        <v>8000</v>
      </c>
      <c r="L5712" s="17">
        <f>VLOOKUP(A5712,'[2]2023'!$A$9:$I$7853,9,0)</f>
        <v>6000</v>
      </c>
      <c r="M5712" s="18">
        <f>VLOOKUP(A5712,[3]data1683177749303!$A$2:$J$6448,10,0)</f>
        <v>5502.4</v>
      </c>
    </row>
    <row r="5713" spans="1:13" ht="15.75" outlineLevel="1">
      <c r="A5713" s="10">
        <v>1817930130</v>
      </c>
      <c r="B5713" s="11">
        <v>130</v>
      </c>
      <c r="C5713" s="19">
        <v>817930</v>
      </c>
      <c r="D5713" s="13">
        <v>1</v>
      </c>
      <c r="E5713" s="136" t="s">
        <v>3154</v>
      </c>
      <c r="F5713" s="15" t="s">
        <v>24</v>
      </c>
      <c r="G5713" s="137" t="s">
        <v>3154</v>
      </c>
      <c r="H5713" s="13" t="s">
        <v>20</v>
      </c>
      <c r="I5713" s="16">
        <f>K5713/L5713-1</f>
        <v>0</v>
      </c>
      <c r="J5713" s="126" t="s">
        <v>3154</v>
      </c>
      <c r="K5713" s="17">
        <f>VLOOKUP(A5713,[4]גיליון1!$A$1574:$P$7681,10,0)</f>
        <v>4000</v>
      </c>
      <c r="L5713" s="17">
        <f>VLOOKUP(A5713,'[2]2023'!$A$9:$I$7853,9,0)</f>
        <v>4000</v>
      </c>
      <c r="M5713" s="18">
        <f>VLOOKUP(A5713,[3]data1683177749303!$A$2:$J$6448,10,0)</f>
        <v>1182.75</v>
      </c>
    </row>
    <row r="5714" spans="1:13" ht="15.75" outlineLevel="1">
      <c r="A5714" s="10">
        <v>1817930140</v>
      </c>
      <c r="B5714" s="11">
        <v>140</v>
      </c>
      <c r="C5714" s="19">
        <v>817930</v>
      </c>
      <c r="D5714" s="13">
        <v>1</v>
      </c>
      <c r="E5714" s="136" t="s">
        <v>3154</v>
      </c>
      <c r="F5714" s="15" t="s">
        <v>25</v>
      </c>
      <c r="G5714" s="137" t="s">
        <v>3154</v>
      </c>
      <c r="H5714" s="13" t="s">
        <v>20</v>
      </c>
      <c r="I5714" s="16">
        <f>K5714/L5714-1</f>
        <v>-0.25553662691652468</v>
      </c>
      <c r="J5714" s="126" t="s">
        <v>3154</v>
      </c>
      <c r="K5714" s="17">
        <f>VLOOKUP(A5714,[4]גיליון1!$A$1574:$P$7681,10,0)</f>
        <v>43700</v>
      </c>
      <c r="L5714" s="17">
        <f>VLOOKUP(A5714,'[2]2023'!$A$9:$I$7853,9,0)</f>
        <v>58700</v>
      </c>
      <c r="M5714" s="18">
        <f>VLOOKUP(A5714,[3]data1683177749303!$A$2:$J$6448,10,0)</f>
        <v>32053.24</v>
      </c>
    </row>
    <row r="5715" spans="1:13" ht="15.75" outlineLevel="1">
      <c r="A5715" s="10">
        <v>1817930263</v>
      </c>
      <c r="B5715" s="11">
        <v>263</v>
      </c>
      <c r="C5715" s="19">
        <v>817930</v>
      </c>
      <c r="D5715" s="13">
        <v>1</v>
      </c>
      <c r="E5715" s="136" t="s">
        <v>3154</v>
      </c>
      <c r="F5715" s="15" t="s">
        <v>2404</v>
      </c>
      <c r="G5715" s="137" t="s">
        <v>3154</v>
      </c>
      <c r="H5715" s="13" t="s">
        <v>20</v>
      </c>
      <c r="I5715" s="126" t="s">
        <v>3154</v>
      </c>
      <c r="J5715" s="126" t="s">
        <v>3154</v>
      </c>
      <c r="K5715" s="17">
        <f>VLOOKUP(A5715,[4]גיליון1!$A$1574:$P$7681,10,0)</f>
        <v>0</v>
      </c>
      <c r="L5715" s="17">
        <f>VLOOKUP(A5715,'[2]2023'!$A$9:$I$7853,9,0)</f>
        <v>0</v>
      </c>
      <c r="M5715" s="18">
        <f>VLOOKUP(A5715,[3]data1683177749303!$A$2:$J$6448,10,0)</f>
        <v>0</v>
      </c>
    </row>
    <row r="5716" spans="1:13" ht="15.75" outlineLevel="1">
      <c r="A5716" s="10">
        <v>1817930410</v>
      </c>
      <c r="B5716" s="11">
        <v>410</v>
      </c>
      <c r="C5716" s="19">
        <v>817930</v>
      </c>
      <c r="D5716" s="13">
        <v>1</v>
      </c>
      <c r="E5716" s="136" t="s">
        <v>3154</v>
      </c>
      <c r="F5716" s="15" t="s">
        <v>2405</v>
      </c>
      <c r="G5716" s="137" t="s">
        <v>3154</v>
      </c>
      <c r="H5716" s="13" t="s">
        <v>31</v>
      </c>
      <c r="I5716" s="126" t="s">
        <v>3154</v>
      </c>
      <c r="J5716" s="126" t="s">
        <v>3154</v>
      </c>
      <c r="K5716" s="17">
        <f>VLOOKUP(A5716,[4]גיליון1!$A$1574:$P$7681,10,0)</f>
        <v>0</v>
      </c>
      <c r="L5716" s="17">
        <f>VLOOKUP(A5716,'[2]2023'!$A$9:$I$7853,9,0)</f>
        <v>0</v>
      </c>
      <c r="M5716" s="18">
        <f>VLOOKUP(A5716,[3]data1683177749303!$A$2:$J$6448,10,0)</f>
        <v>0</v>
      </c>
    </row>
    <row r="5717" spans="1:13" ht="15.75" outlineLevel="1">
      <c r="A5717" s="10">
        <v>1817930471</v>
      </c>
      <c r="B5717" s="11">
        <v>471</v>
      </c>
      <c r="C5717" s="19">
        <v>817930</v>
      </c>
      <c r="D5717" s="13">
        <v>1</v>
      </c>
      <c r="E5717" s="136" t="s">
        <v>3154</v>
      </c>
      <c r="F5717" s="15" t="s">
        <v>87</v>
      </c>
      <c r="G5717" s="137" t="s">
        <v>3154</v>
      </c>
      <c r="H5717" s="13" t="s">
        <v>34</v>
      </c>
      <c r="I5717" s="16">
        <f>K5717/L5717-1</f>
        <v>-8.8888888888888906E-2</v>
      </c>
      <c r="J5717" s="126" t="s">
        <v>3154</v>
      </c>
      <c r="K5717" s="17">
        <v>4100</v>
      </c>
      <c r="L5717" s="17">
        <f>VLOOKUP(A5717,'[2]2023'!$A$9:$I$7853,9,0)</f>
        <v>4500</v>
      </c>
      <c r="M5717" s="18">
        <f>VLOOKUP(A5717,[3]data1683177749303!$A$2:$J$6448,10,0)</f>
        <v>3557.6</v>
      </c>
    </row>
    <row r="5718" spans="1:13" ht="15.75" outlineLevel="1">
      <c r="A5718" s="10">
        <v>1817930511</v>
      </c>
      <c r="B5718" s="11">
        <v>511</v>
      </c>
      <c r="C5718" s="19">
        <v>817930</v>
      </c>
      <c r="D5718" s="13">
        <v>1</v>
      </c>
      <c r="E5718" s="136" t="s">
        <v>3154</v>
      </c>
      <c r="F5718" s="15" t="s">
        <v>88</v>
      </c>
      <c r="G5718" s="137" t="s">
        <v>3154</v>
      </c>
      <c r="H5718" s="13" t="s">
        <v>34</v>
      </c>
      <c r="I5718" s="126" t="s">
        <v>3154</v>
      </c>
      <c r="J5718" s="126" t="s">
        <v>3154</v>
      </c>
      <c r="K5718" s="17">
        <f>VLOOKUP(A5718,[4]גיליון1!$A$1574:$P$7681,10,0)</f>
        <v>0</v>
      </c>
      <c r="L5718" s="17">
        <f>VLOOKUP(A5718,'[2]2023'!$A$9:$I$7853,9,0)</f>
        <v>0</v>
      </c>
      <c r="M5718" s="18">
        <f>VLOOKUP(A5718,[3]data1683177749303!$A$2:$J$6448,10,0)</f>
        <v>0</v>
      </c>
    </row>
    <row r="5719" spans="1:13" ht="15.75" outlineLevel="1">
      <c r="A5719" s="10">
        <v>1817930561</v>
      </c>
      <c r="B5719" s="11">
        <v>561</v>
      </c>
      <c r="C5719" s="19">
        <v>817930</v>
      </c>
      <c r="D5719" s="13">
        <v>1</v>
      </c>
      <c r="E5719" s="136" t="s">
        <v>3154</v>
      </c>
      <c r="F5719" s="15" t="s">
        <v>59</v>
      </c>
      <c r="G5719" s="137" t="s">
        <v>3154</v>
      </c>
      <c r="H5719" s="13" t="s">
        <v>34</v>
      </c>
      <c r="I5719" s="126" t="s">
        <v>3154</v>
      </c>
      <c r="J5719" s="126" t="s">
        <v>3154</v>
      </c>
      <c r="K5719" s="17">
        <f>VLOOKUP(A5719,[4]גיליון1!$A$1574:$P$7681,10,0)</f>
        <v>0</v>
      </c>
      <c r="L5719" s="17">
        <f>VLOOKUP(A5719,'[2]2023'!$A$9:$I$7853,9,0)</f>
        <v>0</v>
      </c>
      <c r="M5719" s="18">
        <f>VLOOKUP(A5719,[3]data1683177749303!$A$2:$J$6448,10,0)</f>
        <v>0</v>
      </c>
    </row>
    <row r="5720" spans="1:13" ht="15.75" outlineLevel="1">
      <c r="A5720" s="10">
        <v>1817930562</v>
      </c>
      <c r="B5720" s="11">
        <v>562</v>
      </c>
      <c r="C5720" s="19">
        <v>817930</v>
      </c>
      <c r="D5720" s="13">
        <v>1</v>
      </c>
      <c r="E5720" s="136" t="s">
        <v>3154</v>
      </c>
      <c r="F5720" s="15" t="s">
        <v>60</v>
      </c>
      <c r="G5720" s="137" t="s">
        <v>3154</v>
      </c>
      <c r="H5720" s="13" t="s">
        <v>34</v>
      </c>
      <c r="I5720" s="126" t="s">
        <v>3154</v>
      </c>
      <c r="J5720" s="126" t="s">
        <v>3154</v>
      </c>
      <c r="K5720" s="17">
        <f>VLOOKUP(A5720,[4]גיליון1!$A$1574:$P$7681,10,0)</f>
        <v>0</v>
      </c>
      <c r="L5720" s="17">
        <f>VLOOKUP(A5720,'[2]2023'!$A$9:$I$7853,9,0)</f>
        <v>0</v>
      </c>
      <c r="M5720" s="18">
        <f>VLOOKUP(A5720,[3]data1683177749303!$A$2:$J$6448,10,0)</f>
        <v>0</v>
      </c>
    </row>
    <row r="5721" spans="1:13" ht="15.75" outlineLevel="1">
      <c r="A5721" s="10">
        <v>1817930571</v>
      </c>
      <c r="B5721" s="11">
        <v>571</v>
      </c>
      <c r="C5721" s="19">
        <v>817930</v>
      </c>
      <c r="D5721" s="13">
        <v>1</v>
      </c>
      <c r="E5721" s="136" t="s">
        <v>3154</v>
      </c>
      <c r="F5721" s="15" t="s">
        <v>91</v>
      </c>
      <c r="G5721" s="137" t="s">
        <v>3154</v>
      </c>
      <c r="H5721" s="13" t="s">
        <v>31</v>
      </c>
      <c r="I5721" s="16">
        <f>K5721/L5721-1</f>
        <v>0</v>
      </c>
      <c r="J5721" s="126" t="s">
        <v>3154</v>
      </c>
      <c r="K5721" s="17">
        <f>VLOOKUP(A5721,[4]גיליון1!$A$1574:$P$7681,10,0)</f>
        <v>23600</v>
      </c>
      <c r="L5721" s="17">
        <f>VLOOKUP(A5721,'[2]2023'!$A$9:$I$7853,9,0)</f>
        <v>23600</v>
      </c>
      <c r="M5721" s="18">
        <f>VLOOKUP(A5721,[3]data1683177749303!$A$2:$J$6448,10,0)</f>
        <v>18600</v>
      </c>
    </row>
    <row r="5722" spans="1:13" ht="15.75" outlineLevel="1">
      <c r="A5722" s="10">
        <v>1817930700</v>
      </c>
      <c r="B5722" s="11">
        <v>700</v>
      </c>
      <c r="C5722" s="19">
        <v>817930</v>
      </c>
      <c r="D5722" s="13">
        <v>1</v>
      </c>
      <c r="E5722" s="136" t="s">
        <v>3154</v>
      </c>
      <c r="F5722" s="15" t="s">
        <v>61</v>
      </c>
      <c r="G5722" s="137" t="s">
        <v>3154</v>
      </c>
      <c r="H5722" s="13" t="s">
        <v>11</v>
      </c>
      <c r="I5722" s="126" t="s">
        <v>3154</v>
      </c>
      <c r="J5722" s="126" t="s">
        <v>3154</v>
      </c>
      <c r="K5722" s="17">
        <f>VLOOKUP(A5722,[4]גיליון1!$A$1574:$P$7681,10,0)</f>
        <v>0</v>
      </c>
      <c r="L5722" s="17">
        <f>VLOOKUP(A5722,'[2]2023'!$A$9:$I$7853,9,0)</f>
        <v>0</v>
      </c>
      <c r="M5722" s="140" t="s">
        <v>3154</v>
      </c>
    </row>
    <row r="5723" spans="1:13" ht="15.75" outlineLevel="1">
      <c r="A5723" s="10">
        <v>1817930710</v>
      </c>
      <c r="B5723" s="11">
        <v>710</v>
      </c>
      <c r="C5723" s="19">
        <v>817930</v>
      </c>
      <c r="D5723" s="13">
        <v>1</v>
      </c>
      <c r="E5723" s="136" t="s">
        <v>3154</v>
      </c>
      <c r="F5723" s="15" t="s">
        <v>1173</v>
      </c>
      <c r="G5723" s="137" t="s">
        <v>3154</v>
      </c>
      <c r="H5723" s="13" t="s">
        <v>34</v>
      </c>
      <c r="I5723" s="126" t="s">
        <v>3154</v>
      </c>
      <c r="J5723" s="126" t="s">
        <v>3154</v>
      </c>
      <c r="K5723" s="17">
        <f>VLOOKUP(A5723,[4]גיליון1!$A$1574:$P$7681,10,0)</f>
        <v>0</v>
      </c>
      <c r="L5723" s="17">
        <f>VLOOKUP(A5723,'[2]2023'!$A$9:$I$7853,9,0)</f>
        <v>0</v>
      </c>
      <c r="M5723" s="140" t="s">
        <v>3154</v>
      </c>
    </row>
    <row r="5724" spans="1:13" ht="15.75" outlineLevel="1">
      <c r="A5724" s="10">
        <v>1817930782</v>
      </c>
      <c r="B5724" s="11">
        <v>782</v>
      </c>
      <c r="C5724" s="19">
        <v>817930</v>
      </c>
      <c r="D5724" s="13">
        <v>1</v>
      </c>
      <c r="E5724" s="136" t="s">
        <v>3154</v>
      </c>
      <c r="F5724" s="15" t="s">
        <v>2406</v>
      </c>
      <c r="G5724" s="137" t="s">
        <v>3154</v>
      </c>
      <c r="H5724" s="13" t="s">
        <v>34</v>
      </c>
      <c r="I5724" s="16">
        <f>K5724/L5724-1</f>
        <v>-9.9667774086378724E-2</v>
      </c>
      <c r="J5724" s="126" t="s">
        <v>3154</v>
      </c>
      <c r="K5724" s="17">
        <v>81300</v>
      </c>
      <c r="L5724" s="17">
        <f>VLOOKUP(A5724,'[2]2023'!$A$9:$I$7853,9,0)</f>
        <v>90300</v>
      </c>
      <c r="M5724" s="18">
        <f>VLOOKUP(A5724,[3]data1683177749303!$A$2:$J$6448,10,0)</f>
        <v>78992.850000000006</v>
      </c>
    </row>
    <row r="5725" spans="1:13" ht="15.75" outlineLevel="1">
      <c r="A5725" s="10">
        <v>1817930783</v>
      </c>
      <c r="B5725" s="11">
        <v>783</v>
      </c>
      <c r="C5725" s="19">
        <v>817930</v>
      </c>
      <c r="D5725" s="13">
        <v>1</v>
      </c>
      <c r="E5725" s="136" t="s">
        <v>3154</v>
      </c>
      <c r="F5725" s="15" t="s">
        <v>2407</v>
      </c>
      <c r="G5725" s="137" t="s">
        <v>3154</v>
      </c>
      <c r="H5725" s="13" t="s">
        <v>31</v>
      </c>
      <c r="I5725" s="16">
        <f>K5725/L5725-1</f>
        <v>0</v>
      </c>
      <c r="J5725" s="126" t="s">
        <v>3154</v>
      </c>
      <c r="K5725" s="17">
        <f>VLOOKUP(A5725,[4]גיליון1!$A$1574:$P$7681,10,0)</f>
        <v>2000000</v>
      </c>
      <c r="L5725" s="17">
        <f>VLOOKUP(A5725,'[2]2023'!$A$9:$I$7853,9,0)</f>
        <v>2000000</v>
      </c>
      <c r="M5725" s="18">
        <f>VLOOKUP(A5725,[3]data1683177749303!$A$2:$J$6448,10,0)</f>
        <v>1875783.64</v>
      </c>
    </row>
    <row r="5726" spans="1:13" ht="16.5" thickBot="1">
      <c r="A5726" s="10">
        <v>1817930961</v>
      </c>
      <c r="B5726" s="11">
        <v>961</v>
      </c>
      <c r="C5726" s="19">
        <v>817930</v>
      </c>
      <c r="D5726" s="13">
        <v>1</v>
      </c>
      <c r="E5726" s="136" t="s">
        <v>3154</v>
      </c>
      <c r="F5726" s="15" t="s">
        <v>79</v>
      </c>
      <c r="G5726" s="137" t="s">
        <v>3154</v>
      </c>
      <c r="H5726" s="13" t="s">
        <v>34</v>
      </c>
      <c r="I5726" s="126" t="s">
        <v>3154</v>
      </c>
      <c r="J5726" s="126" t="s">
        <v>3154</v>
      </c>
      <c r="K5726" s="17">
        <f>VLOOKUP(A5726,[4]גיליון1!$A$1574:$P$7681,10,0)</f>
        <v>0</v>
      </c>
      <c r="L5726" s="17">
        <f>VLOOKUP(A5726,'[2]2023'!$A$9:$I$7853,9,0)</f>
        <v>0</v>
      </c>
      <c r="M5726" s="140" t="s">
        <v>3154</v>
      </c>
    </row>
    <row r="5727" spans="1:13" ht="16.5" outlineLevel="1" thickBot="1">
      <c r="A5727" s="125" t="s">
        <v>3154</v>
      </c>
      <c r="B5727" s="25" t="s">
        <v>2408</v>
      </c>
      <c r="C5727" s="146" t="s">
        <v>3154</v>
      </c>
      <c r="D5727" s="146" t="s">
        <v>3154</v>
      </c>
      <c r="E5727" s="147" t="s">
        <v>3154</v>
      </c>
      <c r="F5727" s="28" t="s">
        <v>730</v>
      </c>
      <c r="G5727" s="153" t="s">
        <v>3154</v>
      </c>
      <c r="H5727" s="146" t="s">
        <v>3154</v>
      </c>
      <c r="I5727" s="29">
        <f>K5727/L5727-1</f>
        <v>-1.1541568883930431E-3</v>
      </c>
      <c r="J5727" s="127" t="s">
        <v>3154</v>
      </c>
      <c r="K5727" s="37">
        <f t="shared" ref="K5727:M5727" si="266">SUBTOTAL(9,K5710:K5726)</f>
        <v>2596300</v>
      </c>
      <c r="L5727" s="37">
        <f t="shared" si="266"/>
        <v>2599300</v>
      </c>
      <c r="M5727" s="38">
        <f t="shared" si="266"/>
        <v>2298237.91</v>
      </c>
    </row>
    <row r="5728" spans="1:13" ht="15.75" outlineLevel="1">
      <c r="A5728" s="10">
        <v>18180000</v>
      </c>
      <c r="B5728" s="11">
        <v>0</v>
      </c>
      <c r="C5728" s="19">
        <v>818000</v>
      </c>
      <c r="D5728" s="13">
        <v>1</v>
      </c>
      <c r="E5728" s="136" t="s">
        <v>3154</v>
      </c>
      <c r="F5728" s="15" t="s">
        <v>733</v>
      </c>
      <c r="G5728" s="137" t="s">
        <v>3154</v>
      </c>
      <c r="H5728" s="13" t="s">
        <v>11</v>
      </c>
      <c r="I5728" s="126" t="s">
        <v>3154</v>
      </c>
      <c r="J5728" s="142" t="s">
        <v>3154</v>
      </c>
      <c r="K5728" s="17">
        <f>VLOOKUP(A5728,[4]גיליון1!$A$1574:$P$7681,10,0)</f>
        <v>0</v>
      </c>
      <c r="L5728" s="17">
        <f>VLOOKUP(A5728,'[2]2023'!$A$9:$I$7853,9,0)</f>
        <v>0</v>
      </c>
      <c r="M5728" s="140" t="s">
        <v>3154</v>
      </c>
    </row>
    <row r="5729" spans="1:13" ht="15.75" outlineLevel="1">
      <c r="A5729" s="10">
        <v>18182000</v>
      </c>
      <c r="B5729" s="11">
        <v>0</v>
      </c>
      <c r="C5729" s="19">
        <v>818200</v>
      </c>
      <c r="D5729" s="13">
        <v>1</v>
      </c>
      <c r="E5729" s="136" t="s">
        <v>3154</v>
      </c>
      <c r="F5729" s="15" t="s">
        <v>2409</v>
      </c>
      <c r="G5729" s="137" t="s">
        <v>3154</v>
      </c>
      <c r="H5729" s="13" t="s">
        <v>11</v>
      </c>
      <c r="I5729" s="126" t="s">
        <v>3154</v>
      </c>
      <c r="J5729" s="142" t="s">
        <v>3154</v>
      </c>
      <c r="K5729" s="17">
        <f>VLOOKUP(A5729,[4]גיליון1!$A$1574:$P$7681,10,0)</f>
        <v>0</v>
      </c>
      <c r="L5729" s="17">
        <f>VLOOKUP(A5729,'[2]2023'!$A$9:$I$7853,9,0)</f>
        <v>0</v>
      </c>
      <c r="M5729" s="140" t="s">
        <v>3154</v>
      </c>
    </row>
    <row r="5730" spans="1:13" ht="15.75" outlineLevel="1">
      <c r="A5730" s="10">
        <v>1818200100</v>
      </c>
      <c r="B5730" s="11">
        <v>100</v>
      </c>
      <c r="C5730" s="19">
        <v>818200</v>
      </c>
      <c r="D5730" s="13">
        <v>1</v>
      </c>
      <c r="E5730" s="136" t="s">
        <v>3154</v>
      </c>
      <c r="F5730" s="15" t="s">
        <v>18</v>
      </c>
      <c r="G5730" s="137" t="s">
        <v>3154</v>
      </c>
      <c r="H5730" s="13" t="s">
        <v>11</v>
      </c>
      <c r="I5730" s="126" t="s">
        <v>3154</v>
      </c>
      <c r="J5730" s="126" t="s">
        <v>3154</v>
      </c>
      <c r="K5730" s="17">
        <f>VLOOKUP(A5730,[4]גיליון1!$A$1574:$P$7681,10,0)</f>
        <v>0</v>
      </c>
      <c r="L5730" s="17">
        <f>VLOOKUP(A5730,'[2]2023'!$A$9:$I$7853,9,0)</f>
        <v>0</v>
      </c>
      <c r="M5730" s="140" t="s">
        <v>3154</v>
      </c>
    </row>
    <row r="5731" spans="1:13" ht="15.75" outlineLevel="1">
      <c r="A5731" s="10">
        <v>1818200110</v>
      </c>
      <c r="B5731" s="11">
        <v>110</v>
      </c>
      <c r="C5731" s="19">
        <v>818200</v>
      </c>
      <c r="D5731" s="13">
        <v>1</v>
      </c>
      <c r="E5731" s="136" t="s">
        <v>3154</v>
      </c>
      <c r="F5731" s="15" t="s">
        <v>19</v>
      </c>
      <c r="G5731" s="137" t="s">
        <v>3154</v>
      </c>
      <c r="H5731" s="13" t="s">
        <v>20</v>
      </c>
      <c r="I5731" s="126" t="s">
        <v>3154</v>
      </c>
      <c r="J5731" s="126" t="s">
        <v>3154</v>
      </c>
      <c r="K5731" s="17">
        <f>VLOOKUP(A5731,[4]גיליון1!$A$1574:$P$7681,10,0)</f>
        <v>0</v>
      </c>
      <c r="L5731" s="17">
        <f>VLOOKUP(A5731,'[2]2023'!$A$9:$I$7853,9,0)</f>
        <v>0</v>
      </c>
      <c r="M5731" s="18">
        <f>VLOOKUP(A5731,[3]data1683177749303!$A$2:$J$6448,10,0)</f>
        <v>0</v>
      </c>
    </row>
    <row r="5732" spans="1:13" ht="15.75" outlineLevel="1">
      <c r="A5732" s="10">
        <v>1818200119</v>
      </c>
      <c r="B5732" s="11">
        <v>119</v>
      </c>
      <c r="C5732" s="19">
        <v>818200</v>
      </c>
      <c r="D5732" s="13">
        <v>1</v>
      </c>
      <c r="E5732" s="136" t="s">
        <v>3154</v>
      </c>
      <c r="F5732" s="15" t="s">
        <v>21</v>
      </c>
      <c r="G5732" s="137" t="s">
        <v>3154</v>
      </c>
      <c r="H5732" s="13" t="s">
        <v>20</v>
      </c>
      <c r="I5732" s="126" t="s">
        <v>3154</v>
      </c>
      <c r="J5732" s="126" t="s">
        <v>3154</v>
      </c>
      <c r="K5732" s="17">
        <f>VLOOKUP(A5732,[4]גיליון1!$A$1574:$P$7681,10,0)</f>
        <v>0</v>
      </c>
      <c r="L5732" s="17">
        <f>VLOOKUP(A5732,'[2]2023'!$A$9:$I$7853,9,0)</f>
        <v>0</v>
      </c>
      <c r="M5732" s="18">
        <f>VLOOKUP(A5732,[3]data1683177749303!$A$2:$J$6448,10,0)</f>
        <v>0</v>
      </c>
    </row>
    <row r="5733" spans="1:13" ht="15.75" outlineLevel="1">
      <c r="A5733" s="10">
        <v>1818200122</v>
      </c>
      <c r="B5733" s="11">
        <v>122</v>
      </c>
      <c r="C5733" s="19">
        <v>818200</v>
      </c>
      <c r="D5733" s="13">
        <v>1</v>
      </c>
      <c r="E5733" s="136" t="s">
        <v>3154</v>
      </c>
      <c r="F5733" s="15" t="s">
        <v>22</v>
      </c>
      <c r="G5733" s="137" t="s">
        <v>3154</v>
      </c>
      <c r="H5733" s="13" t="s">
        <v>20</v>
      </c>
      <c r="I5733" s="126" t="s">
        <v>3154</v>
      </c>
      <c r="J5733" s="126" t="s">
        <v>3154</v>
      </c>
      <c r="K5733" s="17">
        <f>VLOOKUP(A5733,[4]גיליון1!$A$1574:$P$7681,10,0)</f>
        <v>0</v>
      </c>
      <c r="L5733" s="17">
        <f>VLOOKUP(A5733,'[2]2023'!$A$9:$I$7853,9,0)</f>
        <v>0</v>
      </c>
      <c r="M5733" s="18">
        <f>VLOOKUP(A5733,[3]data1683177749303!$A$2:$J$6448,10,0)</f>
        <v>0</v>
      </c>
    </row>
    <row r="5734" spans="1:13" ht="15.75" outlineLevel="1">
      <c r="A5734" s="10">
        <v>1818200126</v>
      </c>
      <c r="B5734" s="11">
        <v>126</v>
      </c>
      <c r="C5734" s="19">
        <v>818200</v>
      </c>
      <c r="D5734" s="13">
        <v>1</v>
      </c>
      <c r="E5734" s="136" t="s">
        <v>3154</v>
      </c>
      <c r="F5734" s="15" t="s">
        <v>23</v>
      </c>
      <c r="G5734" s="137" t="s">
        <v>3154</v>
      </c>
      <c r="H5734" s="13" t="s">
        <v>20</v>
      </c>
      <c r="I5734" s="126" t="s">
        <v>3154</v>
      </c>
      <c r="J5734" s="126" t="s">
        <v>3154</v>
      </c>
      <c r="K5734" s="17">
        <f>VLOOKUP(A5734,[4]גיליון1!$A$1574:$P$7681,10,0)</f>
        <v>0</v>
      </c>
      <c r="L5734" s="17">
        <f>VLOOKUP(A5734,'[2]2023'!$A$9:$I$7853,9,0)</f>
        <v>0</v>
      </c>
      <c r="M5734" s="18">
        <f>VLOOKUP(A5734,[3]data1683177749303!$A$2:$J$6448,10,0)</f>
        <v>0</v>
      </c>
    </row>
    <row r="5735" spans="1:13" ht="15.75" outlineLevel="1">
      <c r="A5735" s="10">
        <v>1818200130</v>
      </c>
      <c r="B5735" s="11">
        <v>130</v>
      </c>
      <c r="C5735" s="19">
        <v>818200</v>
      </c>
      <c r="D5735" s="13">
        <v>1</v>
      </c>
      <c r="E5735" s="136" t="s">
        <v>3154</v>
      </c>
      <c r="F5735" s="15" t="s">
        <v>24</v>
      </c>
      <c r="G5735" s="137" t="s">
        <v>3154</v>
      </c>
      <c r="H5735" s="13" t="s">
        <v>20</v>
      </c>
      <c r="I5735" s="126" t="s">
        <v>3154</v>
      </c>
      <c r="J5735" s="126" t="s">
        <v>3154</v>
      </c>
      <c r="K5735" s="17">
        <f>VLOOKUP(A5735,[4]גיליון1!$A$1574:$P$7681,10,0)</f>
        <v>0</v>
      </c>
      <c r="L5735" s="17">
        <f>VLOOKUP(A5735,'[2]2023'!$A$9:$I$7853,9,0)</f>
        <v>0</v>
      </c>
      <c r="M5735" s="18">
        <f>VLOOKUP(A5735,[3]data1683177749303!$A$2:$J$6448,10,0)</f>
        <v>0</v>
      </c>
    </row>
    <row r="5736" spans="1:13" ht="15.75" outlineLevel="1">
      <c r="A5736" s="10">
        <v>1818200140</v>
      </c>
      <c r="B5736" s="11">
        <v>140</v>
      </c>
      <c r="C5736" s="19">
        <v>818200</v>
      </c>
      <c r="D5736" s="13">
        <v>1</v>
      </c>
      <c r="E5736" s="136" t="s">
        <v>3154</v>
      </c>
      <c r="F5736" s="15" t="s">
        <v>25</v>
      </c>
      <c r="G5736" s="137" t="s">
        <v>3154</v>
      </c>
      <c r="H5736" s="13" t="s">
        <v>20</v>
      </c>
      <c r="I5736" s="126" t="s">
        <v>3154</v>
      </c>
      <c r="J5736" s="126" t="s">
        <v>3154</v>
      </c>
      <c r="K5736" s="17">
        <f>VLOOKUP(A5736,[4]גיליון1!$A$1574:$P$7681,10,0)</f>
        <v>0</v>
      </c>
      <c r="L5736" s="17">
        <f>VLOOKUP(A5736,'[2]2023'!$A$9:$I$7853,9,0)</f>
        <v>0</v>
      </c>
      <c r="M5736" s="18">
        <f>VLOOKUP(A5736,[3]data1683177749303!$A$2:$J$6448,10,0)</f>
        <v>0</v>
      </c>
    </row>
    <row r="5737" spans="1:13" ht="15.75" outlineLevel="1">
      <c r="A5737" s="10">
        <v>1818200200</v>
      </c>
      <c r="B5737" s="11">
        <v>200</v>
      </c>
      <c r="C5737" s="19">
        <v>818200</v>
      </c>
      <c r="D5737" s="13">
        <v>1</v>
      </c>
      <c r="E5737" s="136" t="s">
        <v>3154</v>
      </c>
      <c r="F5737" s="15" t="s">
        <v>26</v>
      </c>
      <c r="G5737" s="137" t="s">
        <v>3154</v>
      </c>
      <c r="H5737" s="13" t="s">
        <v>11</v>
      </c>
      <c r="I5737" s="126" t="s">
        <v>3154</v>
      </c>
      <c r="J5737" s="126" t="s">
        <v>3154</v>
      </c>
      <c r="K5737" s="17">
        <f>VLOOKUP(A5737,[4]גיליון1!$A$1574:$P$7681,10,0)</f>
        <v>0</v>
      </c>
      <c r="L5737" s="17">
        <f>VLOOKUP(A5737,'[2]2023'!$A$9:$I$7853,9,0)</f>
        <v>0</v>
      </c>
      <c r="M5737" s="140" t="s">
        <v>3154</v>
      </c>
    </row>
    <row r="5738" spans="1:13" ht="15.75" outlineLevel="1">
      <c r="A5738" s="10">
        <v>1818200210</v>
      </c>
      <c r="B5738" s="11">
        <v>210</v>
      </c>
      <c r="C5738" s="19">
        <v>818200</v>
      </c>
      <c r="D5738" s="13">
        <v>1</v>
      </c>
      <c r="E5738" s="136" t="s">
        <v>3154</v>
      </c>
      <c r="F5738" s="15" t="s">
        <v>27</v>
      </c>
      <c r="G5738" s="137" t="s">
        <v>3154</v>
      </c>
      <c r="H5738" s="13" t="s">
        <v>20</v>
      </c>
      <c r="I5738" s="126" t="s">
        <v>3154</v>
      </c>
      <c r="J5738" s="126" t="s">
        <v>3154</v>
      </c>
      <c r="K5738" s="17">
        <f>VLOOKUP(A5738,[4]גיליון1!$A$1574:$P$7681,10,0)</f>
        <v>0</v>
      </c>
      <c r="L5738" s="17">
        <f>VLOOKUP(A5738,'[2]2023'!$A$9:$I$7853,9,0)</f>
        <v>0</v>
      </c>
      <c r="M5738" s="18">
        <f>VLOOKUP(A5738,[3]data1683177749303!$A$2:$J$6448,10,0)</f>
        <v>0</v>
      </c>
    </row>
    <row r="5739" spans="1:13" ht="15.75" outlineLevel="1">
      <c r="A5739" s="10">
        <v>1818200263</v>
      </c>
      <c r="B5739" s="11">
        <v>263</v>
      </c>
      <c r="C5739" s="19">
        <v>818200</v>
      </c>
      <c r="D5739" s="13">
        <v>1</v>
      </c>
      <c r="E5739" s="136" t="s">
        <v>3154</v>
      </c>
      <c r="F5739" s="15" t="s">
        <v>28</v>
      </c>
      <c r="G5739" s="137" t="s">
        <v>3154</v>
      </c>
      <c r="H5739" s="13" t="s">
        <v>20</v>
      </c>
      <c r="I5739" s="126" t="s">
        <v>3154</v>
      </c>
      <c r="J5739" s="126" t="s">
        <v>3154</v>
      </c>
      <c r="K5739" s="17">
        <f>VLOOKUP(A5739,[4]גיליון1!$A$1574:$P$7681,10,0)</f>
        <v>0</v>
      </c>
      <c r="L5739" s="17">
        <f>VLOOKUP(A5739,'[2]2023'!$A$9:$I$7853,9,0)</f>
        <v>0</v>
      </c>
      <c r="M5739" s="18">
        <f>VLOOKUP(A5739,[3]data1683177749303!$A$2:$J$6448,10,0)</f>
        <v>0</v>
      </c>
    </row>
    <row r="5740" spans="1:13" ht="15.75" outlineLevel="1">
      <c r="A5740" s="10">
        <v>1818200400</v>
      </c>
      <c r="B5740" s="11">
        <v>400</v>
      </c>
      <c r="C5740" s="19">
        <v>818200</v>
      </c>
      <c r="D5740" s="13">
        <v>1</v>
      </c>
      <c r="E5740" s="136" t="s">
        <v>3154</v>
      </c>
      <c r="F5740" s="15" t="s">
        <v>29</v>
      </c>
      <c r="G5740" s="137" t="s">
        <v>3154</v>
      </c>
      <c r="H5740" s="13" t="s">
        <v>11</v>
      </c>
      <c r="I5740" s="126" t="s">
        <v>3154</v>
      </c>
      <c r="J5740" s="126" t="s">
        <v>3154</v>
      </c>
      <c r="K5740" s="17">
        <f>VLOOKUP(A5740,[4]גיליון1!$A$1574:$P$7681,10,0)</f>
        <v>0</v>
      </c>
      <c r="L5740" s="17">
        <f>VLOOKUP(A5740,'[2]2023'!$A$9:$I$7853,9,0)</f>
        <v>0</v>
      </c>
      <c r="M5740" s="140" t="s">
        <v>3154</v>
      </c>
    </row>
    <row r="5741" spans="1:13" ht="15.75" outlineLevel="1">
      <c r="A5741" s="10">
        <v>1818200420</v>
      </c>
      <c r="B5741" s="11">
        <v>420</v>
      </c>
      <c r="C5741" s="19">
        <v>818200</v>
      </c>
      <c r="D5741" s="13">
        <v>1</v>
      </c>
      <c r="E5741" s="136" t="s">
        <v>3154</v>
      </c>
      <c r="F5741" s="15" t="s">
        <v>33</v>
      </c>
      <c r="G5741" s="137" t="s">
        <v>3154</v>
      </c>
      <c r="H5741" s="13" t="s">
        <v>34</v>
      </c>
      <c r="I5741" s="126" t="s">
        <v>3154</v>
      </c>
      <c r="J5741" s="126" t="s">
        <v>3154</v>
      </c>
      <c r="K5741" s="17">
        <f>VLOOKUP(A5741,[4]גיליון1!$A$1574:$P$7681,10,0)</f>
        <v>0</v>
      </c>
      <c r="L5741" s="17">
        <f>VLOOKUP(A5741,'[2]2023'!$A$9:$I$7853,9,0)</f>
        <v>0</v>
      </c>
      <c r="M5741" s="18">
        <f>VLOOKUP(A5741,[3]data1683177749303!$A$2:$J$6448,10,0)</f>
        <v>0</v>
      </c>
    </row>
    <row r="5742" spans="1:13" ht="15.75" outlineLevel="1">
      <c r="A5742" s="10">
        <v>1818200431</v>
      </c>
      <c r="B5742" s="11">
        <v>431</v>
      </c>
      <c r="C5742" s="19">
        <v>818200</v>
      </c>
      <c r="D5742" s="13">
        <v>1</v>
      </c>
      <c r="E5742" s="136" t="s">
        <v>3154</v>
      </c>
      <c r="F5742" s="15" t="s">
        <v>36</v>
      </c>
      <c r="G5742" s="137" t="s">
        <v>3154</v>
      </c>
      <c r="H5742" s="13" t="s">
        <v>31</v>
      </c>
      <c r="I5742" s="126" t="s">
        <v>3154</v>
      </c>
      <c r="J5742" s="126" t="s">
        <v>3154</v>
      </c>
      <c r="K5742" s="17">
        <f>VLOOKUP(A5742,[4]גיליון1!$A$1574:$P$7681,10,0)</f>
        <v>0</v>
      </c>
      <c r="L5742" s="17">
        <f>VLOOKUP(A5742,'[2]2023'!$A$9:$I$7853,9,0)</f>
        <v>0</v>
      </c>
      <c r="M5742" s="18">
        <f>VLOOKUP(A5742,[3]data1683177749303!$A$2:$J$6448,10,0)</f>
        <v>0</v>
      </c>
    </row>
    <row r="5743" spans="1:13" ht="15.75" outlineLevel="1">
      <c r="A5743" s="10">
        <v>1818200433</v>
      </c>
      <c r="B5743" s="11">
        <v>433</v>
      </c>
      <c r="C5743" s="19">
        <v>818200</v>
      </c>
      <c r="D5743" s="13">
        <v>1</v>
      </c>
      <c r="E5743" s="136" t="s">
        <v>3154</v>
      </c>
      <c r="F5743" s="15" t="s">
        <v>38</v>
      </c>
      <c r="G5743" s="137" t="s">
        <v>3154</v>
      </c>
      <c r="H5743" s="13" t="s">
        <v>34</v>
      </c>
      <c r="I5743" s="126" t="s">
        <v>3154</v>
      </c>
      <c r="J5743" s="126" t="s">
        <v>3154</v>
      </c>
      <c r="K5743" s="17">
        <f>VLOOKUP(A5743,[4]גיליון1!$A$1574:$P$7681,10,0)</f>
        <v>0</v>
      </c>
      <c r="L5743" s="17">
        <f>VLOOKUP(A5743,'[2]2023'!$A$9:$I$7853,9,0)</f>
        <v>0</v>
      </c>
      <c r="M5743" s="18">
        <f>VLOOKUP(A5743,[3]data1683177749303!$A$2:$J$6448,10,0)</f>
        <v>0</v>
      </c>
    </row>
    <row r="5744" spans="1:13" ht="15.75" outlineLevel="1">
      <c r="A5744" s="10">
        <v>1818200434</v>
      </c>
      <c r="B5744" s="11">
        <v>434</v>
      </c>
      <c r="C5744" s="19">
        <v>818200</v>
      </c>
      <c r="D5744" s="13">
        <v>1</v>
      </c>
      <c r="E5744" s="136" t="s">
        <v>3154</v>
      </c>
      <c r="F5744" s="15" t="s">
        <v>39</v>
      </c>
      <c r="G5744" s="137" t="s">
        <v>3154</v>
      </c>
      <c r="H5744" s="13" t="s">
        <v>34</v>
      </c>
      <c r="I5744" s="126" t="s">
        <v>3154</v>
      </c>
      <c r="J5744" s="126" t="s">
        <v>3154</v>
      </c>
      <c r="K5744" s="17">
        <f>VLOOKUP(A5744,[4]גיליון1!$A$1574:$P$7681,10,0)</f>
        <v>0</v>
      </c>
      <c r="L5744" s="17">
        <f>VLOOKUP(A5744,'[2]2023'!$A$9:$I$7853,9,0)</f>
        <v>0</v>
      </c>
      <c r="M5744" s="18">
        <f>VLOOKUP(A5744,[3]data1683177749303!$A$2:$J$6448,10,0)</f>
        <v>0</v>
      </c>
    </row>
    <row r="5745" spans="1:13" ht="15.75" outlineLevel="1">
      <c r="A5745" s="10">
        <v>1818200441</v>
      </c>
      <c r="B5745" s="11">
        <v>441</v>
      </c>
      <c r="C5745" s="19">
        <v>818200</v>
      </c>
      <c r="D5745" s="13">
        <v>1</v>
      </c>
      <c r="E5745" s="136" t="s">
        <v>3154</v>
      </c>
      <c r="F5745" s="15" t="s">
        <v>45</v>
      </c>
      <c r="G5745" s="137" t="s">
        <v>3154</v>
      </c>
      <c r="H5745" s="13" t="s">
        <v>31</v>
      </c>
      <c r="I5745" s="126" t="s">
        <v>3154</v>
      </c>
      <c r="J5745" s="126" t="s">
        <v>3154</v>
      </c>
      <c r="K5745" s="17">
        <f>VLOOKUP(A5745,[4]גיליון1!$A$1574:$P$7681,10,0)</f>
        <v>0</v>
      </c>
      <c r="L5745" s="17">
        <f>VLOOKUP(A5745,'[2]2023'!$A$9:$I$7853,9,0)</f>
        <v>0</v>
      </c>
      <c r="M5745" s="18">
        <f>VLOOKUP(A5745,[3]data1683177749303!$A$2:$J$6448,10,0)</f>
        <v>0</v>
      </c>
    </row>
    <row r="5746" spans="1:13" ht="15.75" outlineLevel="1">
      <c r="A5746" s="10">
        <v>1818200450</v>
      </c>
      <c r="B5746" s="11">
        <v>450</v>
      </c>
      <c r="C5746" s="19">
        <v>818200</v>
      </c>
      <c r="D5746" s="13">
        <v>1</v>
      </c>
      <c r="E5746" s="136" t="s">
        <v>3154</v>
      </c>
      <c r="F5746" s="15" t="s">
        <v>1483</v>
      </c>
      <c r="G5746" s="137" t="s">
        <v>3154</v>
      </c>
      <c r="H5746" s="13" t="s">
        <v>34</v>
      </c>
      <c r="I5746" s="126" t="s">
        <v>3154</v>
      </c>
      <c r="J5746" s="126" t="s">
        <v>3154</v>
      </c>
      <c r="K5746" s="17">
        <f>VLOOKUP(A5746,[4]גיליון1!$A$1574:$P$7681,10,0)</f>
        <v>0</v>
      </c>
      <c r="L5746" s="17">
        <f>VLOOKUP(A5746,'[2]2023'!$A$9:$I$7853,9,0)</f>
        <v>0</v>
      </c>
      <c r="M5746" s="18">
        <f>VLOOKUP(A5746,[3]data1683177749303!$A$2:$J$6448,10,0)</f>
        <v>0</v>
      </c>
    </row>
    <row r="5747" spans="1:13" ht="15.75" outlineLevel="1">
      <c r="A5747" s="10">
        <v>1818200470</v>
      </c>
      <c r="B5747" s="11">
        <v>470</v>
      </c>
      <c r="C5747" s="19">
        <v>818200</v>
      </c>
      <c r="D5747" s="13">
        <v>1</v>
      </c>
      <c r="E5747" s="136" t="s">
        <v>3154</v>
      </c>
      <c r="F5747" s="15" t="s">
        <v>48</v>
      </c>
      <c r="G5747" s="137" t="s">
        <v>3154</v>
      </c>
      <c r="H5747" s="13" t="s">
        <v>34</v>
      </c>
      <c r="I5747" s="126" t="s">
        <v>3154</v>
      </c>
      <c r="J5747" s="126" t="s">
        <v>3154</v>
      </c>
      <c r="K5747" s="17">
        <f>VLOOKUP(A5747,[4]גיליון1!$A$1574:$P$7681,10,0)</f>
        <v>0</v>
      </c>
      <c r="L5747" s="17">
        <f>VLOOKUP(A5747,'[2]2023'!$A$9:$I$7853,9,0)</f>
        <v>0</v>
      </c>
      <c r="M5747" s="18">
        <f>VLOOKUP(A5747,[3]data1683177749303!$A$2:$J$6448,10,0)</f>
        <v>0</v>
      </c>
    </row>
    <row r="5748" spans="1:13" ht="15.75" outlineLevel="1">
      <c r="A5748" s="10">
        <v>1818200471</v>
      </c>
      <c r="B5748" s="11">
        <v>471</v>
      </c>
      <c r="C5748" s="19">
        <v>818200</v>
      </c>
      <c r="D5748" s="13">
        <v>1</v>
      </c>
      <c r="E5748" s="136" t="s">
        <v>3154</v>
      </c>
      <c r="F5748" s="15" t="s">
        <v>87</v>
      </c>
      <c r="G5748" s="137" t="s">
        <v>3154</v>
      </c>
      <c r="H5748" s="13" t="s">
        <v>34</v>
      </c>
      <c r="I5748" s="126" t="s">
        <v>3154</v>
      </c>
      <c r="J5748" s="126" t="s">
        <v>3154</v>
      </c>
      <c r="K5748" s="17">
        <f>VLOOKUP(A5748,[4]גיליון1!$A$1574:$P$7681,10,0)</f>
        <v>0</v>
      </c>
      <c r="L5748" s="17">
        <f>VLOOKUP(A5748,'[2]2023'!$A$9:$I$7853,9,0)</f>
        <v>0</v>
      </c>
      <c r="M5748" s="18">
        <f>VLOOKUP(A5748,[3]data1683177749303!$A$2:$J$6448,10,0)</f>
        <v>0</v>
      </c>
    </row>
    <row r="5749" spans="1:13" ht="15.75" outlineLevel="1">
      <c r="A5749" s="10">
        <v>1818200472</v>
      </c>
      <c r="B5749" s="11">
        <v>472</v>
      </c>
      <c r="C5749" s="19">
        <v>818200</v>
      </c>
      <c r="D5749" s="13">
        <v>1</v>
      </c>
      <c r="E5749" s="136" t="s">
        <v>3154</v>
      </c>
      <c r="F5749" s="15" t="s">
        <v>2410</v>
      </c>
      <c r="G5749" s="137" t="s">
        <v>3154</v>
      </c>
      <c r="H5749" s="13" t="s">
        <v>34</v>
      </c>
      <c r="I5749" s="126" t="s">
        <v>3154</v>
      </c>
      <c r="J5749" s="126" t="s">
        <v>3154</v>
      </c>
      <c r="K5749" s="17">
        <f>VLOOKUP(A5749,[4]גיליון1!$A$1574:$P$7681,10,0)</f>
        <v>0</v>
      </c>
      <c r="L5749" s="17">
        <f>VLOOKUP(A5749,'[2]2023'!$A$9:$I$7853,9,0)</f>
        <v>0</v>
      </c>
      <c r="M5749" s="18">
        <f>VLOOKUP(A5749,[3]data1683177749303!$A$2:$J$6448,10,0)</f>
        <v>0</v>
      </c>
    </row>
    <row r="5750" spans="1:13" ht="15.75" outlineLevel="1">
      <c r="A5750" s="10">
        <v>1818200500</v>
      </c>
      <c r="B5750" s="11">
        <v>500</v>
      </c>
      <c r="C5750" s="19">
        <v>818200</v>
      </c>
      <c r="D5750" s="13">
        <v>1</v>
      </c>
      <c r="E5750" s="136" t="s">
        <v>3154</v>
      </c>
      <c r="F5750" s="15" t="s">
        <v>51</v>
      </c>
      <c r="G5750" s="137" t="s">
        <v>3154</v>
      </c>
      <c r="H5750" s="13" t="s">
        <v>11</v>
      </c>
      <c r="I5750" s="126" t="s">
        <v>3154</v>
      </c>
      <c r="J5750" s="126" t="s">
        <v>3154</v>
      </c>
      <c r="K5750" s="17">
        <f>VLOOKUP(A5750,[4]גיליון1!$A$1574:$P$7681,10,0)</f>
        <v>0</v>
      </c>
      <c r="L5750" s="17">
        <f>VLOOKUP(A5750,'[2]2023'!$A$9:$I$7853,9,0)</f>
        <v>0</v>
      </c>
      <c r="M5750" s="140" t="s">
        <v>3154</v>
      </c>
    </row>
    <row r="5751" spans="1:13" ht="15.75" outlineLevel="1">
      <c r="A5751" s="10">
        <v>1818200511</v>
      </c>
      <c r="B5751" s="11">
        <v>511</v>
      </c>
      <c r="C5751" s="19">
        <v>818200</v>
      </c>
      <c r="D5751" s="13">
        <v>1</v>
      </c>
      <c r="E5751" s="136" t="s">
        <v>3154</v>
      </c>
      <c r="F5751" s="15" t="s">
        <v>88</v>
      </c>
      <c r="G5751" s="137" t="s">
        <v>3154</v>
      </c>
      <c r="H5751" s="13" t="s">
        <v>34</v>
      </c>
      <c r="I5751" s="126" t="s">
        <v>3154</v>
      </c>
      <c r="J5751" s="126" t="s">
        <v>3154</v>
      </c>
      <c r="K5751" s="17">
        <f>VLOOKUP(A5751,[4]גיליון1!$A$1574:$P$7681,10,0)</f>
        <v>0</v>
      </c>
      <c r="L5751" s="17">
        <f>VLOOKUP(A5751,'[2]2023'!$A$9:$I$7853,9,0)</f>
        <v>0</v>
      </c>
      <c r="M5751" s="18">
        <f>VLOOKUP(A5751,[3]data1683177749303!$A$2:$J$6448,10,0)</f>
        <v>0</v>
      </c>
    </row>
    <row r="5752" spans="1:13" ht="15.75" outlineLevel="1">
      <c r="A5752" s="10">
        <v>1818200522</v>
      </c>
      <c r="B5752" s="11">
        <v>522</v>
      </c>
      <c r="C5752" s="19">
        <v>818200</v>
      </c>
      <c r="D5752" s="13">
        <v>1</v>
      </c>
      <c r="E5752" s="136" t="s">
        <v>3154</v>
      </c>
      <c r="F5752" s="15" t="s">
        <v>2266</v>
      </c>
      <c r="G5752" s="137" t="s">
        <v>3154</v>
      </c>
      <c r="H5752" s="13" t="s">
        <v>34</v>
      </c>
      <c r="I5752" s="126" t="s">
        <v>3154</v>
      </c>
      <c r="J5752" s="126" t="s">
        <v>3154</v>
      </c>
      <c r="K5752" s="17">
        <f>VLOOKUP(A5752,[4]גיליון1!$A$1574:$P$7681,10,0)</f>
        <v>0</v>
      </c>
      <c r="L5752" s="17">
        <f>VLOOKUP(A5752,'[2]2023'!$A$9:$I$7853,9,0)</f>
        <v>0</v>
      </c>
      <c r="M5752" s="18">
        <f>VLOOKUP(A5752,[3]data1683177749303!$A$2:$J$6448,10,0)</f>
        <v>0</v>
      </c>
    </row>
    <row r="5753" spans="1:13" ht="15.75" outlineLevel="1">
      <c r="A5753" s="10">
        <v>1818200540</v>
      </c>
      <c r="B5753" s="11">
        <v>540</v>
      </c>
      <c r="C5753" s="19">
        <v>818200</v>
      </c>
      <c r="D5753" s="13">
        <v>1</v>
      </c>
      <c r="E5753" s="136" t="s">
        <v>3154</v>
      </c>
      <c r="F5753" s="15" t="s">
        <v>53</v>
      </c>
      <c r="G5753" s="137" t="s">
        <v>3154</v>
      </c>
      <c r="H5753" s="13" t="s">
        <v>31</v>
      </c>
      <c r="I5753" s="126" t="s">
        <v>3154</v>
      </c>
      <c r="J5753" s="126" t="s">
        <v>3154</v>
      </c>
      <c r="K5753" s="17">
        <f>VLOOKUP(A5753,[4]גיליון1!$A$1574:$P$7681,10,0)</f>
        <v>0</v>
      </c>
      <c r="L5753" s="17">
        <f>VLOOKUP(A5753,'[2]2023'!$A$9:$I$7853,9,0)</f>
        <v>0</v>
      </c>
      <c r="M5753" s="18">
        <f>VLOOKUP(A5753,[3]data1683177749303!$A$2:$J$6448,10,0)</f>
        <v>0</v>
      </c>
    </row>
    <row r="5754" spans="1:13" ht="15.75" outlineLevel="1">
      <c r="A5754" s="10">
        <v>1818200544</v>
      </c>
      <c r="B5754" s="11">
        <v>544</v>
      </c>
      <c r="C5754" s="19">
        <v>818200</v>
      </c>
      <c r="D5754" s="13">
        <v>1</v>
      </c>
      <c r="E5754" s="136" t="s">
        <v>3154</v>
      </c>
      <c r="F5754" s="15" t="s">
        <v>56</v>
      </c>
      <c r="G5754" s="137" t="s">
        <v>3154</v>
      </c>
      <c r="H5754" s="13" t="s">
        <v>31</v>
      </c>
      <c r="I5754" s="126" t="s">
        <v>3154</v>
      </c>
      <c r="J5754" s="126" t="s">
        <v>3154</v>
      </c>
      <c r="K5754" s="17">
        <f>VLOOKUP(A5754,[4]גיליון1!$A$1574:$P$7681,10,0)</f>
        <v>0</v>
      </c>
      <c r="L5754" s="17">
        <f>VLOOKUP(A5754,'[2]2023'!$A$9:$I$7853,9,0)</f>
        <v>0</v>
      </c>
      <c r="M5754" s="18">
        <f>VLOOKUP(A5754,[3]data1683177749303!$A$2:$J$6448,10,0)</f>
        <v>0</v>
      </c>
    </row>
    <row r="5755" spans="1:13" ht="15.75" outlineLevel="1">
      <c r="A5755" s="10">
        <v>1818200550</v>
      </c>
      <c r="B5755" s="11">
        <v>550</v>
      </c>
      <c r="C5755" s="19">
        <v>818200</v>
      </c>
      <c r="D5755" s="13">
        <v>1</v>
      </c>
      <c r="E5755" s="136" t="s">
        <v>3154</v>
      </c>
      <c r="F5755" s="15" t="s">
        <v>58</v>
      </c>
      <c r="G5755" s="137" t="s">
        <v>3154</v>
      </c>
      <c r="H5755" s="13" t="s">
        <v>34</v>
      </c>
      <c r="I5755" s="126" t="s">
        <v>3154</v>
      </c>
      <c r="J5755" s="126" t="s">
        <v>3154</v>
      </c>
      <c r="K5755" s="17">
        <f>VLOOKUP(A5755,[4]גיליון1!$A$1574:$P$7681,10,0)</f>
        <v>0</v>
      </c>
      <c r="L5755" s="17">
        <f>VLOOKUP(A5755,'[2]2023'!$A$9:$I$7853,9,0)</f>
        <v>0</v>
      </c>
      <c r="M5755" s="18">
        <f>VLOOKUP(A5755,[3]data1683177749303!$A$2:$J$6448,10,0)</f>
        <v>0</v>
      </c>
    </row>
    <row r="5756" spans="1:13" ht="15.75" outlineLevel="1">
      <c r="A5756" s="10">
        <v>1818200561</v>
      </c>
      <c r="B5756" s="11">
        <v>561</v>
      </c>
      <c r="C5756" s="19">
        <v>818200</v>
      </c>
      <c r="D5756" s="13">
        <v>1</v>
      </c>
      <c r="E5756" s="136" t="s">
        <v>3154</v>
      </c>
      <c r="F5756" s="15" t="s">
        <v>59</v>
      </c>
      <c r="G5756" s="137" t="s">
        <v>3154</v>
      </c>
      <c r="H5756" s="13" t="s">
        <v>34</v>
      </c>
      <c r="I5756" s="126" t="s">
        <v>3154</v>
      </c>
      <c r="J5756" s="126" t="s">
        <v>3154</v>
      </c>
      <c r="K5756" s="17">
        <f>VLOOKUP(A5756,[4]גיליון1!$A$1574:$P$7681,10,0)</f>
        <v>0</v>
      </c>
      <c r="L5756" s="17">
        <f>VLOOKUP(A5756,'[2]2023'!$A$9:$I$7853,9,0)</f>
        <v>0</v>
      </c>
      <c r="M5756" s="18">
        <f>VLOOKUP(A5756,[3]data1683177749303!$A$2:$J$6448,10,0)</f>
        <v>0</v>
      </c>
    </row>
    <row r="5757" spans="1:13" ht="15.75" outlineLevel="1">
      <c r="A5757" s="10">
        <v>1818200700</v>
      </c>
      <c r="B5757" s="11">
        <v>700</v>
      </c>
      <c r="C5757" s="19">
        <v>818200</v>
      </c>
      <c r="D5757" s="13">
        <v>1</v>
      </c>
      <c r="E5757" s="136" t="s">
        <v>3154</v>
      </c>
      <c r="F5757" s="15" t="s">
        <v>61</v>
      </c>
      <c r="G5757" s="137" t="s">
        <v>3154</v>
      </c>
      <c r="H5757" s="13" t="s">
        <v>11</v>
      </c>
      <c r="I5757" s="126" t="s">
        <v>3154</v>
      </c>
      <c r="J5757" s="126" t="s">
        <v>3154</v>
      </c>
      <c r="K5757" s="17">
        <f>VLOOKUP(A5757,[4]גיליון1!$A$1574:$P$7681,10,0)</f>
        <v>0</v>
      </c>
      <c r="L5757" s="17">
        <f>VLOOKUP(A5757,'[2]2023'!$A$9:$I$7853,9,0)</f>
        <v>0</v>
      </c>
      <c r="M5757" s="140" t="s">
        <v>3154</v>
      </c>
    </row>
    <row r="5758" spans="1:13" ht="15.75" outlineLevel="1">
      <c r="A5758" s="10">
        <v>1818200721</v>
      </c>
      <c r="B5758" s="11">
        <v>721</v>
      </c>
      <c r="C5758" s="19">
        <v>818200</v>
      </c>
      <c r="D5758" s="13">
        <v>1</v>
      </c>
      <c r="E5758" s="136" t="s">
        <v>3154</v>
      </c>
      <c r="F5758" s="15" t="s">
        <v>63</v>
      </c>
      <c r="G5758" s="137" t="s">
        <v>3154</v>
      </c>
      <c r="H5758" s="13" t="s">
        <v>34</v>
      </c>
      <c r="I5758" s="126" t="s">
        <v>3154</v>
      </c>
      <c r="J5758" s="126" t="s">
        <v>3154</v>
      </c>
      <c r="K5758" s="17">
        <f>VLOOKUP(A5758,[4]גיליון1!$A$1574:$P$7681,10,0)</f>
        <v>0</v>
      </c>
      <c r="L5758" s="17">
        <f>VLOOKUP(A5758,'[2]2023'!$A$9:$I$7853,9,0)</f>
        <v>0</v>
      </c>
      <c r="M5758" s="18">
        <f>VLOOKUP(A5758,[3]data1683177749303!$A$2:$J$6448,10,0)</f>
        <v>0</v>
      </c>
    </row>
    <row r="5759" spans="1:13" ht="15.75" outlineLevel="1">
      <c r="A5759" s="10">
        <v>1818200722</v>
      </c>
      <c r="B5759" s="11">
        <v>722</v>
      </c>
      <c r="C5759" s="19">
        <v>818200</v>
      </c>
      <c r="D5759" s="13">
        <v>1</v>
      </c>
      <c r="E5759" s="136" t="s">
        <v>3154</v>
      </c>
      <c r="F5759" s="15" t="s">
        <v>64</v>
      </c>
      <c r="G5759" s="137" t="s">
        <v>3154</v>
      </c>
      <c r="H5759" s="13" t="s">
        <v>34</v>
      </c>
      <c r="I5759" s="126" t="s">
        <v>3154</v>
      </c>
      <c r="J5759" s="126" t="s">
        <v>3154</v>
      </c>
      <c r="K5759" s="17">
        <f>VLOOKUP(A5759,[4]גיליון1!$A$1574:$P$7681,10,0)</f>
        <v>0</v>
      </c>
      <c r="L5759" s="17">
        <f>VLOOKUP(A5759,'[2]2023'!$A$9:$I$7853,9,0)</f>
        <v>0</v>
      </c>
      <c r="M5759" s="18">
        <f>VLOOKUP(A5759,[3]data1683177749303!$A$2:$J$6448,10,0)</f>
        <v>0</v>
      </c>
    </row>
    <row r="5760" spans="1:13" ht="15.75" outlineLevel="1">
      <c r="A5760" s="10">
        <v>1818200723</v>
      </c>
      <c r="B5760" s="11">
        <v>723</v>
      </c>
      <c r="C5760" s="19">
        <v>818200</v>
      </c>
      <c r="D5760" s="13">
        <v>1</v>
      </c>
      <c r="E5760" s="136" t="s">
        <v>3154</v>
      </c>
      <c r="F5760" s="15" t="s">
        <v>2411</v>
      </c>
      <c r="G5760" s="137" t="s">
        <v>3154</v>
      </c>
      <c r="H5760" s="13" t="s">
        <v>34</v>
      </c>
      <c r="I5760" s="126" t="s">
        <v>3154</v>
      </c>
      <c r="J5760" s="126" t="s">
        <v>3154</v>
      </c>
      <c r="K5760" s="17">
        <f>VLOOKUP(A5760,[4]גיליון1!$A$1574:$P$7681,10,0)</f>
        <v>0</v>
      </c>
      <c r="L5760" s="17">
        <f>VLOOKUP(A5760,'[2]2023'!$A$9:$I$7853,9,0)</f>
        <v>0</v>
      </c>
      <c r="M5760" s="18">
        <f>VLOOKUP(A5760,[3]data1683177749303!$A$2:$J$6448,10,0)</f>
        <v>0</v>
      </c>
    </row>
    <row r="5761" spans="1:13" ht="15.75" outlineLevel="1">
      <c r="A5761" s="10">
        <v>1818200742</v>
      </c>
      <c r="B5761" s="11">
        <v>742</v>
      </c>
      <c r="C5761" s="19">
        <v>818200</v>
      </c>
      <c r="D5761" s="13">
        <v>1</v>
      </c>
      <c r="E5761" s="136" t="s">
        <v>3154</v>
      </c>
      <c r="F5761" s="15" t="s">
        <v>65</v>
      </c>
      <c r="G5761" s="137" t="s">
        <v>3154</v>
      </c>
      <c r="H5761" s="13" t="s">
        <v>34</v>
      </c>
      <c r="I5761" s="126" t="s">
        <v>3154</v>
      </c>
      <c r="J5761" s="126" t="s">
        <v>3154</v>
      </c>
      <c r="K5761" s="17">
        <f>VLOOKUP(A5761,[4]גיליון1!$A$1574:$P$7681,10,0)</f>
        <v>0</v>
      </c>
      <c r="L5761" s="17">
        <f>VLOOKUP(A5761,'[2]2023'!$A$9:$I$7853,9,0)</f>
        <v>0</v>
      </c>
      <c r="M5761" s="18">
        <f>VLOOKUP(A5761,[3]data1683177749303!$A$2:$J$6448,10,0)</f>
        <v>0</v>
      </c>
    </row>
    <row r="5762" spans="1:13" ht="15.75" outlineLevel="1">
      <c r="A5762" s="10">
        <v>1818200745</v>
      </c>
      <c r="B5762" s="11">
        <v>745</v>
      </c>
      <c r="C5762" s="19">
        <v>818200</v>
      </c>
      <c r="D5762" s="13">
        <v>1</v>
      </c>
      <c r="E5762" s="136" t="s">
        <v>3154</v>
      </c>
      <c r="F5762" s="15" t="s">
        <v>2412</v>
      </c>
      <c r="G5762" s="137" t="s">
        <v>3154</v>
      </c>
      <c r="H5762" s="13" t="s">
        <v>31</v>
      </c>
      <c r="I5762" s="126" t="s">
        <v>3154</v>
      </c>
      <c r="J5762" s="126" t="s">
        <v>3154</v>
      </c>
      <c r="K5762" s="17">
        <f>VLOOKUP(A5762,[4]גיליון1!$A$1574:$P$7681,10,0)</f>
        <v>0</v>
      </c>
      <c r="L5762" s="17">
        <f>VLOOKUP(A5762,'[2]2023'!$A$9:$I$7853,9,0)</f>
        <v>0</v>
      </c>
      <c r="M5762" s="18">
        <f>VLOOKUP(A5762,[3]data1683177749303!$A$2:$J$6448,10,0)</f>
        <v>0</v>
      </c>
    </row>
    <row r="5763" spans="1:13" ht="15.75" outlineLevel="1">
      <c r="A5763" s="10">
        <v>1818200751</v>
      </c>
      <c r="B5763" s="11">
        <v>751</v>
      </c>
      <c r="C5763" s="19">
        <v>818200</v>
      </c>
      <c r="D5763" s="13">
        <v>1</v>
      </c>
      <c r="E5763" s="136" t="s">
        <v>3154</v>
      </c>
      <c r="F5763" s="15" t="s">
        <v>68</v>
      </c>
      <c r="G5763" s="137" t="s">
        <v>3154</v>
      </c>
      <c r="H5763" s="13" t="s">
        <v>34</v>
      </c>
      <c r="I5763" s="126" t="s">
        <v>3154</v>
      </c>
      <c r="J5763" s="126" t="s">
        <v>3154</v>
      </c>
      <c r="K5763" s="17">
        <f>VLOOKUP(A5763,[4]גיליון1!$A$1574:$P$7681,10,0)</f>
        <v>0</v>
      </c>
      <c r="L5763" s="17">
        <f>VLOOKUP(A5763,'[2]2023'!$A$9:$I$7853,9,0)</f>
        <v>0</v>
      </c>
      <c r="M5763" s="18">
        <f>VLOOKUP(A5763,[3]data1683177749303!$A$2:$J$6448,10,0)</f>
        <v>0</v>
      </c>
    </row>
    <row r="5764" spans="1:13" ht="15.75" outlineLevel="1">
      <c r="A5764" s="10">
        <v>1818200763</v>
      </c>
      <c r="B5764" s="11">
        <v>763</v>
      </c>
      <c r="C5764" s="19">
        <v>818200</v>
      </c>
      <c r="D5764" s="13">
        <v>1</v>
      </c>
      <c r="E5764" s="136" t="s">
        <v>3154</v>
      </c>
      <c r="F5764" s="15" t="s">
        <v>28</v>
      </c>
      <c r="G5764" s="137" t="s">
        <v>3154</v>
      </c>
      <c r="H5764" s="13" t="s">
        <v>31</v>
      </c>
      <c r="I5764" s="126" t="s">
        <v>3154</v>
      </c>
      <c r="J5764" s="126" t="s">
        <v>3154</v>
      </c>
      <c r="K5764" s="17">
        <f>VLOOKUP(A5764,[4]גיליון1!$A$1574:$P$7681,10,0)</f>
        <v>0</v>
      </c>
      <c r="L5764" s="17">
        <f>VLOOKUP(A5764,'[2]2023'!$A$9:$I$7853,9,0)</f>
        <v>0</v>
      </c>
      <c r="M5764" s="18">
        <f>VLOOKUP(A5764,[3]data1683177749303!$A$2:$J$6448,10,0)</f>
        <v>0</v>
      </c>
    </row>
    <row r="5765" spans="1:13" ht="15.75" outlineLevel="1">
      <c r="A5765" s="10">
        <v>1818200781</v>
      </c>
      <c r="B5765" s="11">
        <v>781</v>
      </c>
      <c r="C5765" s="19">
        <v>818200</v>
      </c>
      <c r="D5765" s="13">
        <v>1</v>
      </c>
      <c r="E5765" s="136" t="s">
        <v>3154</v>
      </c>
      <c r="F5765" s="15" t="s">
        <v>2413</v>
      </c>
      <c r="G5765" s="137" t="s">
        <v>3154</v>
      </c>
      <c r="H5765" s="13" t="s">
        <v>34</v>
      </c>
      <c r="I5765" s="126" t="s">
        <v>3154</v>
      </c>
      <c r="J5765" s="126" t="s">
        <v>3154</v>
      </c>
      <c r="K5765" s="17">
        <f>VLOOKUP(A5765,[4]גיליון1!$A$1574:$P$7681,10,0)</f>
        <v>0</v>
      </c>
      <c r="L5765" s="17">
        <f>VLOOKUP(A5765,'[2]2023'!$A$9:$I$7853,9,0)</f>
        <v>0</v>
      </c>
      <c r="M5765" s="18">
        <f>VLOOKUP(A5765,[3]data1683177749303!$A$2:$J$6448,10,0)</f>
        <v>0</v>
      </c>
    </row>
    <row r="5766" spans="1:13" ht="15.75" outlineLevel="1">
      <c r="A5766" s="10">
        <v>1818200794</v>
      </c>
      <c r="B5766" s="11">
        <v>794</v>
      </c>
      <c r="C5766" s="19">
        <v>818200</v>
      </c>
      <c r="D5766" s="13">
        <v>1</v>
      </c>
      <c r="E5766" s="136" t="s">
        <v>3154</v>
      </c>
      <c r="F5766" s="15" t="s">
        <v>73</v>
      </c>
      <c r="G5766" s="137" t="s">
        <v>3154</v>
      </c>
      <c r="H5766" s="13" t="s">
        <v>31</v>
      </c>
      <c r="I5766" s="126" t="s">
        <v>3154</v>
      </c>
      <c r="J5766" s="126" t="s">
        <v>3154</v>
      </c>
      <c r="K5766" s="17">
        <f>VLOOKUP(A5766,[4]גיליון1!$A$1574:$P$7681,10,0)</f>
        <v>0</v>
      </c>
      <c r="L5766" s="17">
        <f>VLOOKUP(A5766,'[2]2023'!$A$9:$I$7853,9,0)</f>
        <v>0</v>
      </c>
      <c r="M5766" s="18">
        <f>VLOOKUP(A5766,[3]data1683177749303!$A$2:$J$6448,10,0)</f>
        <v>0</v>
      </c>
    </row>
    <row r="5767" spans="1:13" ht="15.75" outlineLevel="1">
      <c r="A5767" s="10">
        <v>1818200932</v>
      </c>
      <c r="B5767" s="11">
        <v>932</v>
      </c>
      <c r="C5767" s="19">
        <v>818200</v>
      </c>
      <c r="D5767" s="13">
        <v>1</v>
      </c>
      <c r="E5767" s="136" t="s">
        <v>3154</v>
      </c>
      <c r="F5767" s="15" t="s">
        <v>2414</v>
      </c>
      <c r="G5767" s="137" t="s">
        <v>3154</v>
      </c>
      <c r="H5767" s="13" t="s">
        <v>31</v>
      </c>
      <c r="I5767" s="126" t="s">
        <v>3154</v>
      </c>
      <c r="J5767" s="126" t="s">
        <v>3154</v>
      </c>
      <c r="K5767" s="17">
        <f>VLOOKUP(A5767,[4]גיליון1!$A$1574:$P$7681,10,0)</f>
        <v>0</v>
      </c>
      <c r="L5767" s="17">
        <f>VLOOKUP(A5767,'[2]2023'!$A$9:$I$7853,9,0)</f>
        <v>0</v>
      </c>
      <c r="M5767" s="18">
        <f>VLOOKUP(A5767,[3]data1683177749303!$A$2:$J$6448,10,0)</f>
        <v>0</v>
      </c>
    </row>
    <row r="5768" spans="1:13" ht="16.5" thickBot="1">
      <c r="A5768" s="10">
        <v>1818200961</v>
      </c>
      <c r="B5768" s="11">
        <v>961</v>
      </c>
      <c r="C5768" s="19">
        <v>818200</v>
      </c>
      <c r="D5768" s="13">
        <v>1</v>
      </c>
      <c r="E5768" s="136" t="s">
        <v>3154</v>
      </c>
      <c r="F5768" s="15" t="s">
        <v>79</v>
      </c>
      <c r="G5768" s="137" t="s">
        <v>3154</v>
      </c>
      <c r="H5768" s="13" t="s">
        <v>34</v>
      </c>
      <c r="I5768" s="126" t="s">
        <v>3154</v>
      </c>
      <c r="J5768" s="126" t="s">
        <v>3154</v>
      </c>
      <c r="K5768" s="17">
        <f>VLOOKUP(A5768,[4]גיליון1!$A$1574:$P$7681,10,0)</f>
        <v>0</v>
      </c>
      <c r="L5768" s="17">
        <f>VLOOKUP(A5768,'[2]2023'!$A$9:$I$7853,9,0)</f>
        <v>0</v>
      </c>
      <c r="M5768" s="140" t="s">
        <v>3154</v>
      </c>
    </row>
    <row r="5769" spans="1:13" ht="16.5" outlineLevel="1" thickBot="1">
      <c r="A5769" s="125" t="s">
        <v>3154</v>
      </c>
      <c r="B5769" s="25" t="s">
        <v>2415</v>
      </c>
      <c r="C5769" s="146" t="s">
        <v>3154</v>
      </c>
      <c r="D5769" s="146" t="s">
        <v>3154</v>
      </c>
      <c r="E5769" s="147" t="s">
        <v>3154</v>
      </c>
      <c r="F5769" s="28" t="s">
        <v>2409</v>
      </c>
      <c r="G5769" s="153" t="s">
        <v>3154</v>
      </c>
      <c r="H5769" s="146" t="s">
        <v>3154</v>
      </c>
      <c r="I5769" s="127" t="s">
        <v>3154</v>
      </c>
      <c r="J5769" s="127" t="s">
        <v>3154</v>
      </c>
      <c r="K5769" s="37">
        <f t="shared" ref="K5769:M5769" si="267">SUBTOTAL(9,K5730:K5768)</f>
        <v>0</v>
      </c>
      <c r="L5769" s="37">
        <f t="shared" si="267"/>
        <v>0</v>
      </c>
      <c r="M5769" s="38">
        <f t="shared" si="267"/>
        <v>0</v>
      </c>
    </row>
    <row r="5770" spans="1:13" ht="16.5" thickBot="1">
      <c r="A5770" s="10">
        <v>1819999989</v>
      </c>
      <c r="B5770" s="11">
        <v>989</v>
      </c>
      <c r="C5770" s="19">
        <v>819999</v>
      </c>
      <c r="D5770" s="13">
        <v>1</v>
      </c>
      <c r="E5770" s="136" t="s">
        <v>3154</v>
      </c>
      <c r="F5770" s="15" t="s">
        <v>2416</v>
      </c>
      <c r="G5770" s="137" t="s">
        <v>3154</v>
      </c>
      <c r="H5770" s="13" t="s">
        <v>31</v>
      </c>
      <c r="I5770" s="16">
        <f>K5770/L5770-1</f>
        <v>4.0564906297677172E-2</v>
      </c>
      <c r="J5770" s="126" t="s">
        <v>3154</v>
      </c>
      <c r="K5770" s="17">
        <v>-12754100</v>
      </c>
      <c r="L5770" s="17">
        <f>VLOOKUP(A5770,'[2]2023'!$A$9:$I$7853,9,0)</f>
        <v>-12256900</v>
      </c>
      <c r="M5770" s="18">
        <f>VLOOKUP(A5770,[3]data1683177749303!$A$2:$J$6448,10,0)</f>
        <v>-10901912.210000001</v>
      </c>
    </row>
    <row r="5771" spans="1:13" ht="16.5" outlineLevel="1" thickBot="1">
      <c r="A5771" s="125" t="s">
        <v>3154</v>
      </c>
      <c r="B5771" s="25" t="s">
        <v>2417</v>
      </c>
      <c r="C5771" s="146" t="s">
        <v>3154</v>
      </c>
      <c r="D5771" s="146" t="s">
        <v>3154</v>
      </c>
      <c r="E5771" s="147" t="s">
        <v>3154</v>
      </c>
      <c r="F5771" s="28" t="s">
        <v>2416</v>
      </c>
      <c r="G5771" s="153" t="s">
        <v>3154</v>
      </c>
      <c r="H5771" s="146" t="s">
        <v>3154</v>
      </c>
      <c r="I5771" s="29">
        <f>K5771/L5771-1</f>
        <v>4.0564906297677172E-2</v>
      </c>
      <c r="J5771" s="127" t="s">
        <v>3154</v>
      </c>
      <c r="K5771" s="37">
        <f t="shared" ref="K5771:M5771" si="268">SUBTOTAL(9,K5770)</f>
        <v>-12754100</v>
      </c>
      <c r="L5771" s="37">
        <f t="shared" si="268"/>
        <v>-12256900</v>
      </c>
      <c r="M5771" s="38">
        <f t="shared" si="268"/>
        <v>-10901912.210000001</v>
      </c>
    </row>
    <row r="5772" spans="1:13" ht="15.75" outlineLevel="1">
      <c r="A5772" s="10">
        <v>18200000</v>
      </c>
      <c r="B5772" s="32">
        <v>0</v>
      </c>
      <c r="C5772" s="49">
        <v>820000</v>
      </c>
      <c r="D5772" s="34">
        <v>1</v>
      </c>
      <c r="E5772" s="151" t="s">
        <v>3154</v>
      </c>
      <c r="F5772" s="35" t="s">
        <v>739</v>
      </c>
      <c r="G5772" s="152" t="s">
        <v>3154</v>
      </c>
      <c r="H5772" s="34" t="s">
        <v>11</v>
      </c>
      <c r="I5772" s="142" t="s">
        <v>3154</v>
      </c>
      <c r="J5772" s="142" t="s">
        <v>3154</v>
      </c>
      <c r="K5772" s="17">
        <f>VLOOKUP(A5772,[4]גיליון1!$A$1574:$P$7681,10,0)</f>
        <v>0</v>
      </c>
      <c r="L5772" s="139" t="s">
        <v>3154</v>
      </c>
      <c r="M5772" s="140" t="s">
        <v>3154</v>
      </c>
    </row>
    <row r="5773" spans="1:13" ht="15.75" outlineLevel="1">
      <c r="A5773" s="10">
        <v>18220000</v>
      </c>
      <c r="B5773" s="11">
        <v>0</v>
      </c>
      <c r="C5773" s="19">
        <v>822000</v>
      </c>
      <c r="D5773" s="13">
        <v>1</v>
      </c>
      <c r="E5773" s="136" t="s">
        <v>3154</v>
      </c>
      <c r="F5773" s="15" t="s">
        <v>2418</v>
      </c>
      <c r="G5773" s="137" t="s">
        <v>3154</v>
      </c>
      <c r="H5773" s="13" t="s">
        <v>11</v>
      </c>
      <c r="I5773" s="126" t="s">
        <v>3154</v>
      </c>
      <c r="J5773" s="142" t="s">
        <v>3154</v>
      </c>
      <c r="K5773" s="17">
        <f>VLOOKUP(A5773,[4]גיליון1!$A$1574:$P$7681,10,0)</f>
        <v>0</v>
      </c>
      <c r="L5773" s="17">
        <f>VLOOKUP(A5773,'[2]2023'!$A$9:$I$7853,9,0)</f>
        <v>0</v>
      </c>
      <c r="M5773" s="140" t="s">
        <v>3154</v>
      </c>
    </row>
    <row r="5774" spans="1:13" ht="15.75" outlineLevel="1">
      <c r="A5774" s="10">
        <v>18222000</v>
      </c>
      <c r="B5774" s="11">
        <v>0</v>
      </c>
      <c r="C5774" s="19">
        <v>822200</v>
      </c>
      <c r="D5774" s="13">
        <v>1</v>
      </c>
      <c r="E5774" s="136" t="s">
        <v>3154</v>
      </c>
      <c r="F5774" s="15" t="s">
        <v>741</v>
      </c>
      <c r="G5774" s="137" t="s">
        <v>3154</v>
      </c>
      <c r="H5774" s="13" t="s">
        <v>11</v>
      </c>
      <c r="I5774" s="126" t="s">
        <v>3154</v>
      </c>
      <c r="J5774" s="142" t="s">
        <v>3154</v>
      </c>
      <c r="K5774" s="17">
        <f>VLOOKUP(A5774,[4]גיליון1!$A$1574:$P$7681,10,0)</f>
        <v>0</v>
      </c>
      <c r="L5774" s="17">
        <f>VLOOKUP(A5774,'[2]2023'!$A$9:$I$7853,9,0)</f>
        <v>0</v>
      </c>
      <c r="M5774" s="140" t="s">
        <v>3154</v>
      </c>
    </row>
    <row r="5775" spans="1:13" ht="15.75" outlineLevel="1">
      <c r="A5775" s="10">
        <v>1822200100</v>
      </c>
      <c r="B5775" s="11">
        <v>100</v>
      </c>
      <c r="C5775" s="19">
        <v>822200</v>
      </c>
      <c r="D5775" s="13">
        <v>1</v>
      </c>
      <c r="E5775" s="136" t="s">
        <v>3154</v>
      </c>
      <c r="F5775" s="15" t="s">
        <v>18</v>
      </c>
      <c r="G5775" s="137" t="s">
        <v>3154</v>
      </c>
      <c r="H5775" s="13" t="s">
        <v>11</v>
      </c>
      <c r="I5775" s="126" t="s">
        <v>3154</v>
      </c>
      <c r="J5775" s="142" t="s">
        <v>3154</v>
      </c>
      <c r="K5775" s="17">
        <f>VLOOKUP(A5775,[4]גיליון1!$A$1574:$P$7681,10,0)</f>
        <v>0</v>
      </c>
      <c r="L5775" s="17">
        <f>VLOOKUP(A5775,'[2]2023'!$A$9:$I$7853,9,0)</f>
        <v>0</v>
      </c>
      <c r="M5775" s="140" t="s">
        <v>3154</v>
      </c>
    </row>
    <row r="5776" spans="1:13" ht="15.75" outlineLevel="1">
      <c r="A5776" s="10">
        <v>1822200110</v>
      </c>
      <c r="B5776" s="11">
        <v>110</v>
      </c>
      <c r="C5776" s="19">
        <v>822200</v>
      </c>
      <c r="D5776" s="13">
        <v>1</v>
      </c>
      <c r="E5776" s="136" t="s">
        <v>3154</v>
      </c>
      <c r="F5776" s="15" t="s">
        <v>19</v>
      </c>
      <c r="G5776" s="137" t="s">
        <v>3154</v>
      </c>
      <c r="H5776" s="13" t="s">
        <v>20</v>
      </c>
      <c r="I5776" s="16">
        <f t="shared" ref="I5776:I5781" si="269">K5776/L5776-1</f>
        <v>-1</v>
      </c>
      <c r="J5776" s="126" t="s">
        <v>3154</v>
      </c>
      <c r="K5776" s="17">
        <f>VLOOKUP(A5776,[4]גיליון1!$A$1574:$P$7681,10,0)</f>
        <v>0</v>
      </c>
      <c r="L5776" s="17">
        <f>VLOOKUP(A5776,'[2]2023'!$A$9:$I$7853,9,0)</f>
        <v>148800</v>
      </c>
      <c r="M5776" s="18">
        <f>VLOOKUP(A5776,[3]data1683177749303!$A$2:$J$6448,10,0)</f>
        <v>142878.76999999999</v>
      </c>
    </row>
    <row r="5777" spans="1:13" ht="15.75" outlineLevel="1">
      <c r="A5777" s="10">
        <v>1822200119</v>
      </c>
      <c r="B5777" s="11">
        <v>119</v>
      </c>
      <c r="C5777" s="19">
        <v>822200</v>
      </c>
      <c r="D5777" s="13">
        <v>1</v>
      </c>
      <c r="E5777" s="136" t="s">
        <v>3154</v>
      </c>
      <c r="F5777" s="15" t="s">
        <v>21</v>
      </c>
      <c r="G5777" s="137" t="s">
        <v>3154</v>
      </c>
      <c r="H5777" s="13" t="s">
        <v>20</v>
      </c>
      <c r="I5777" s="16">
        <f t="shared" si="269"/>
        <v>16.192982456140349</v>
      </c>
      <c r="J5777" s="126" t="s">
        <v>3154</v>
      </c>
      <c r="K5777" s="17">
        <f>VLOOKUP(A5777,[4]גיליון1!$A$1574:$P$7681,10,0)</f>
        <v>196000</v>
      </c>
      <c r="L5777" s="17">
        <f>VLOOKUP(A5777,'[2]2023'!$A$9:$I$7853,9,0)</f>
        <v>11400</v>
      </c>
      <c r="M5777" s="18">
        <f>VLOOKUP(A5777,[3]data1683177749303!$A$2:$J$6448,10,0)</f>
        <v>0</v>
      </c>
    </row>
    <row r="5778" spans="1:13" ht="15.75" outlineLevel="1">
      <c r="A5778" s="10">
        <v>1822200122</v>
      </c>
      <c r="B5778" s="11">
        <v>122</v>
      </c>
      <c r="C5778" s="19">
        <v>822200</v>
      </c>
      <c r="D5778" s="13">
        <v>1</v>
      </c>
      <c r="E5778" s="136" t="s">
        <v>3154</v>
      </c>
      <c r="F5778" s="15" t="s">
        <v>22</v>
      </c>
      <c r="G5778" s="137" t="s">
        <v>3154</v>
      </c>
      <c r="H5778" s="13" t="s">
        <v>20</v>
      </c>
      <c r="I5778" s="16">
        <f t="shared" si="269"/>
        <v>0</v>
      </c>
      <c r="J5778" s="126" t="s">
        <v>3154</v>
      </c>
      <c r="K5778" s="17">
        <f>VLOOKUP(A5778,[4]גיליון1!$A$1574:$P$7681,10,0)</f>
        <v>700</v>
      </c>
      <c r="L5778" s="17">
        <f>VLOOKUP(A5778,'[2]2023'!$A$9:$I$7853,9,0)</f>
        <v>700</v>
      </c>
      <c r="M5778" s="18">
        <f>VLOOKUP(A5778,[3]data1683177749303!$A$2:$J$6448,10,0)</f>
        <v>3281.83</v>
      </c>
    </row>
    <row r="5779" spans="1:13" ht="15.75" outlineLevel="1">
      <c r="A5779" s="10">
        <v>1822200126</v>
      </c>
      <c r="B5779" s="11">
        <v>126</v>
      </c>
      <c r="C5779" s="19">
        <v>822200</v>
      </c>
      <c r="D5779" s="13">
        <v>1</v>
      </c>
      <c r="E5779" s="136" t="s">
        <v>3154</v>
      </c>
      <c r="F5779" s="15" t="s">
        <v>23</v>
      </c>
      <c r="G5779" s="137" t="s">
        <v>3154</v>
      </c>
      <c r="H5779" s="13" t="s">
        <v>20</v>
      </c>
      <c r="I5779" s="16">
        <f t="shared" si="269"/>
        <v>1.5</v>
      </c>
      <c r="J5779" s="126" t="s">
        <v>3154</v>
      </c>
      <c r="K5779" s="17">
        <f>VLOOKUP(A5779,[4]גיליון1!$A$1574:$P$7681,10,0)</f>
        <v>15000</v>
      </c>
      <c r="L5779" s="17">
        <f>VLOOKUP(A5779,'[2]2023'!$A$9:$I$7853,9,0)</f>
        <v>6000</v>
      </c>
      <c r="M5779" s="18">
        <f>VLOOKUP(A5779,[3]data1683177749303!$A$2:$J$6448,10,0)</f>
        <v>10843.35</v>
      </c>
    </row>
    <row r="5780" spans="1:13" ht="15.75" outlineLevel="1">
      <c r="A5780" s="10">
        <v>1822200130</v>
      </c>
      <c r="B5780" s="11">
        <v>130</v>
      </c>
      <c r="C5780" s="19">
        <v>822200</v>
      </c>
      <c r="D5780" s="13">
        <v>1</v>
      </c>
      <c r="E5780" s="136" t="s">
        <v>3154</v>
      </c>
      <c r="F5780" s="15" t="s">
        <v>24</v>
      </c>
      <c r="G5780" s="137" t="s">
        <v>3154</v>
      </c>
      <c r="H5780" s="13" t="s">
        <v>20</v>
      </c>
      <c r="I5780" s="16">
        <f t="shared" si="269"/>
        <v>0</v>
      </c>
      <c r="J5780" s="126" t="s">
        <v>3154</v>
      </c>
      <c r="K5780" s="17">
        <f>VLOOKUP(A5780,[4]גיליון1!$A$1574:$P$7681,10,0)</f>
        <v>17000</v>
      </c>
      <c r="L5780" s="17">
        <f>VLOOKUP(A5780,'[2]2023'!$A$9:$I$7853,9,0)</f>
        <v>17000</v>
      </c>
      <c r="M5780" s="18">
        <f>VLOOKUP(A5780,[3]data1683177749303!$A$2:$J$6448,10,0)</f>
        <v>7963.02</v>
      </c>
    </row>
    <row r="5781" spans="1:13" ht="15.75" outlineLevel="1">
      <c r="A5781" s="10">
        <v>1822200140</v>
      </c>
      <c r="B5781" s="11">
        <v>140</v>
      </c>
      <c r="C5781" s="19">
        <v>822200</v>
      </c>
      <c r="D5781" s="13">
        <v>1</v>
      </c>
      <c r="E5781" s="136" t="s">
        <v>3154</v>
      </c>
      <c r="F5781" s="15" t="s">
        <v>25</v>
      </c>
      <c r="G5781" s="137" t="s">
        <v>3154</v>
      </c>
      <c r="H5781" s="13" t="s">
        <v>20</v>
      </c>
      <c r="I5781" s="16">
        <f t="shared" si="269"/>
        <v>5.9347181008902128E-2</v>
      </c>
      <c r="J5781" s="126" t="s">
        <v>3154</v>
      </c>
      <c r="K5781" s="17">
        <f>VLOOKUP(A5781,[4]גיליון1!$A$1574:$P$7681,10,0)</f>
        <v>35700</v>
      </c>
      <c r="L5781" s="17">
        <f>VLOOKUP(A5781,'[2]2023'!$A$9:$I$7853,9,0)</f>
        <v>33700</v>
      </c>
      <c r="M5781" s="18">
        <f>VLOOKUP(A5781,[3]data1683177749303!$A$2:$J$6448,10,0)</f>
        <v>24660.57</v>
      </c>
    </row>
    <row r="5782" spans="1:13" ht="15.75" outlineLevel="1">
      <c r="A5782" s="10">
        <v>1822200210</v>
      </c>
      <c r="B5782" s="11">
        <v>210</v>
      </c>
      <c r="C5782" s="19">
        <v>822200</v>
      </c>
      <c r="D5782" s="13">
        <v>1</v>
      </c>
      <c r="E5782" s="136" t="s">
        <v>3154</v>
      </c>
      <c r="F5782" s="15" t="s">
        <v>27</v>
      </c>
      <c r="G5782" s="137" t="s">
        <v>3154</v>
      </c>
      <c r="H5782" s="13" t="s">
        <v>20</v>
      </c>
      <c r="I5782" s="126" t="s">
        <v>3154</v>
      </c>
      <c r="J5782" s="126" t="s">
        <v>3154</v>
      </c>
      <c r="K5782" s="17">
        <f>VLOOKUP(A5782,[4]גיליון1!$A$1574:$P$7681,10,0)</f>
        <v>0</v>
      </c>
      <c r="L5782" s="17">
        <f>VLOOKUP(A5782,'[2]2023'!$A$9:$I$7853,9,0)</f>
        <v>0</v>
      </c>
      <c r="M5782" s="18">
        <f>VLOOKUP(A5782,[3]data1683177749303!$A$2:$J$6448,10,0)</f>
        <v>0</v>
      </c>
    </row>
    <row r="5783" spans="1:13" ht="15.75" outlineLevel="1">
      <c r="A5783" s="10">
        <v>1822200215</v>
      </c>
      <c r="B5783" s="11">
        <v>215</v>
      </c>
      <c r="C5783" s="19">
        <v>822200</v>
      </c>
      <c r="D5783" s="13">
        <v>1</v>
      </c>
      <c r="E5783" s="136" t="s">
        <v>3154</v>
      </c>
      <c r="F5783" s="15" t="s">
        <v>2419</v>
      </c>
      <c r="G5783" s="137" t="s">
        <v>3154</v>
      </c>
      <c r="H5783" s="13" t="s">
        <v>20</v>
      </c>
      <c r="I5783" s="126" t="s">
        <v>3154</v>
      </c>
      <c r="J5783" s="126" t="s">
        <v>3154</v>
      </c>
      <c r="K5783" s="17">
        <f>VLOOKUP(A5783,[4]גיליון1!$A$1574:$P$7681,10,0)</f>
        <v>0</v>
      </c>
      <c r="L5783" s="17">
        <f>VLOOKUP(A5783,'[2]2023'!$A$9:$I$7853,9,0)</f>
        <v>0</v>
      </c>
      <c r="M5783" s="140" t="s">
        <v>3154</v>
      </c>
    </row>
    <row r="5784" spans="1:13" ht="15.75" outlineLevel="1">
      <c r="A5784" s="10">
        <v>1822200263</v>
      </c>
      <c r="B5784" s="11">
        <v>263</v>
      </c>
      <c r="C5784" s="19">
        <v>822200</v>
      </c>
      <c r="D5784" s="13">
        <v>1</v>
      </c>
      <c r="E5784" s="136" t="s">
        <v>3154</v>
      </c>
      <c r="F5784" s="15" t="s">
        <v>2420</v>
      </c>
      <c r="G5784" s="137" t="s">
        <v>3154</v>
      </c>
      <c r="H5784" s="13" t="s">
        <v>20</v>
      </c>
      <c r="I5784" s="126" t="s">
        <v>3154</v>
      </c>
      <c r="J5784" s="126" t="s">
        <v>3154</v>
      </c>
      <c r="K5784" s="17">
        <f>VLOOKUP(A5784,[4]גיליון1!$A$1574:$P$7681,10,0)</f>
        <v>0</v>
      </c>
      <c r="L5784" s="17">
        <f>VLOOKUP(A5784,'[2]2023'!$A$9:$I$7853,9,0)</f>
        <v>0</v>
      </c>
      <c r="M5784" s="18">
        <f>VLOOKUP(A5784,[3]data1683177749303!$A$2:$J$6448,10,0)</f>
        <v>0</v>
      </c>
    </row>
    <row r="5785" spans="1:13" ht="15.75" outlineLevel="1">
      <c r="A5785" s="10">
        <v>1822200400</v>
      </c>
      <c r="B5785" s="11">
        <v>400</v>
      </c>
      <c r="C5785" s="19">
        <v>822200</v>
      </c>
      <c r="D5785" s="13">
        <v>1</v>
      </c>
      <c r="E5785" s="136" t="s">
        <v>3154</v>
      </c>
      <c r="F5785" s="15" t="s">
        <v>29</v>
      </c>
      <c r="G5785" s="137" t="s">
        <v>3154</v>
      </c>
      <c r="H5785" s="13" t="s">
        <v>11</v>
      </c>
      <c r="I5785" s="126" t="s">
        <v>3154</v>
      </c>
      <c r="J5785" s="126" t="s">
        <v>3154</v>
      </c>
      <c r="K5785" s="17">
        <f>VLOOKUP(A5785,[4]גיליון1!$A$1574:$P$7681,10,0)</f>
        <v>0</v>
      </c>
      <c r="L5785" s="17">
        <f>VLOOKUP(A5785,'[2]2023'!$A$9:$I$7853,9,0)</f>
        <v>0</v>
      </c>
      <c r="M5785" s="140" t="s">
        <v>3154</v>
      </c>
    </row>
    <row r="5786" spans="1:13" ht="15.75" outlineLevel="1">
      <c r="A5786" s="10">
        <v>1822200420</v>
      </c>
      <c r="B5786" s="11">
        <v>420</v>
      </c>
      <c r="C5786" s="19">
        <v>822200</v>
      </c>
      <c r="D5786" s="13">
        <v>1</v>
      </c>
      <c r="E5786" s="136" t="s">
        <v>3154</v>
      </c>
      <c r="F5786" s="15" t="s">
        <v>33</v>
      </c>
      <c r="G5786" s="137" t="s">
        <v>3154</v>
      </c>
      <c r="H5786" s="13" t="s">
        <v>34</v>
      </c>
      <c r="I5786" s="126" t="s">
        <v>3154</v>
      </c>
      <c r="J5786" s="126" t="s">
        <v>3154</v>
      </c>
      <c r="K5786" s="17">
        <f>VLOOKUP(A5786,[4]גיליון1!$A$1574:$P$7681,10,0)</f>
        <v>0</v>
      </c>
      <c r="L5786" s="17">
        <f>VLOOKUP(A5786,'[2]2023'!$A$9:$I$7853,9,0)</f>
        <v>0</v>
      </c>
      <c r="M5786" s="140" t="s">
        <v>3154</v>
      </c>
    </row>
    <row r="5787" spans="1:13" ht="15.75" outlineLevel="1">
      <c r="A5787" s="10">
        <v>1822200423</v>
      </c>
      <c r="B5787" s="11">
        <v>423</v>
      </c>
      <c r="C5787" s="19">
        <v>822200</v>
      </c>
      <c r="D5787" s="13">
        <v>1</v>
      </c>
      <c r="E5787" s="136" t="s">
        <v>3154</v>
      </c>
      <c r="F5787" s="15" t="s">
        <v>35</v>
      </c>
      <c r="G5787" s="137" t="s">
        <v>3154</v>
      </c>
      <c r="H5787" s="13" t="s">
        <v>31</v>
      </c>
      <c r="I5787" s="16">
        <f>K5787/L5787-1</f>
        <v>-9.9999999999999978E-2</v>
      </c>
      <c r="J5787" s="126" t="s">
        <v>3154</v>
      </c>
      <c r="K5787" s="17">
        <f>VLOOKUP(A5787,[4]גיליון1!$A$1574:$P$7681,10,0)</f>
        <v>900</v>
      </c>
      <c r="L5787" s="17">
        <f>VLOOKUP(A5787,'[2]2023'!$A$9:$I$7853,9,0)</f>
        <v>1000</v>
      </c>
      <c r="M5787" s="18">
        <f>VLOOKUP(A5787,[3]data1683177749303!$A$2:$J$6448,10,0)</f>
        <v>1000</v>
      </c>
    </row>
    <row r="5788" spans="1:13" ht="15.75" outlineLevel="1">
      <c r="A5788" s="10">
        <v>1822200431</v>
      </c>
      <c r="B5788" s="11">
        <v>431</v>
      </c>
      <c r="C5788" s="19">
        <v>822200</v>
      </c>
      <c r="D5788" s="13">
        <v>1</v>
      </c>
      <c r="E5788" s="136" t="s">
        <v>3154</v>
      </c>
      <c r="F5788" s="15" t="s">
        <v>36</v>
      </c>
      <c r="G5788" s="137" t="s">
        <v>3154</v>
      </c>
      <c r="H5788" s="13" t="s">
        <v>31</v>
      </c>
      <c r="I5788" s="16">
        <f>K5788/L5788-1</f>
        <v>2.3310023310023631E-3</v>
      </c>
      <c r="J5788" s="126" t="s">
        <v>3154</v>
      </c>
      <c r="K5788" s="17">
        <v>8600</v>
      </c>
      <c r="L5788" s="17">
        <f>VLOOKUP(A5788,'[2]2023'!$A$9:$I$7853,9,0)</f>
        <v>8580</v>
      </c>
      <c r="M5788" s="18">
        <f>VLOOKUP(A5788,[3]data1683177749303!$A$2:$J$6448,10,0)</f>
        <v>8303.64</v>
      </c>
    </row>
    <row r="5789" spans="1:13" ht="15.75" outlineLevel="1">
      <c r="A5789" s="10">
        <v>1822200432</v>
      </c>
      <c r="B5789" s="11">
        <v>432</v>
      </c>
      <c r="C5789" s="19">
        <v>822200</v>
      </c>
      <c r="D5789" s="13">
        <v>1</v>
      </c>
      <c r="E5789" s="136" t="s">
        <v>3154</v>
      </c>
      <c r="F5789" s="15" t="s">
        <v>37</v>
      </c>
      <c r="G5789" s="137" t="s">
        <v>3154</v>
      </c>
      <c r="H5789" s="13" t="s">
        <v>31</v>
      </c>
      <c r="I5789" s="126" t="s">
        <v>3154</v>
      </c>
      <c r="J5789" s="126" t="s">
        <v>3154</v>
      </c>
      <c r="K5789" s="17">
        <f>VLOOKUP(A5789,[4]גיליון1!$A$1574:$P$7681,10,0)</f>
        <v>0</v>
      </c>
      <c r="L5789" s="17">
        <f>VLOOKUP(A5789,'[2]2023'!$A$9:$I$7853,9,0)</f>
        <v>0</v>
      </c>
      <c r="M5789" s="140" t="s">
        <v>3154</v>
      </c>
    </row>
    <row r="5790" spans="1:13" ht="15.75" outlineLevel="1">
      <c r="A5790" s="10">
        <v>1822200433</v>
      </c>
      <c r="B5790" s="11">
        <v>433</v>
      </c>
      <c r="C5790" s="19">
        <v>822200</v>
      </c>
      <c r="D5790" s="13">
        <v>1</v>
      </c>
      <c r="E5790" s="136" t="s">
        <v>3154</v>
      </c>
      <c r="F5790" s="15" t="s">
        <v>38</v>
      </c>
      <c r="G5790" s="137" t="s">
        <v>3154</v>
      </c>
      <c r="H5790" s="13" t="s">
        <v>34</v>
      </c>
      <c r="I5790" s="126" t="s">
        <v>3154</v>
      </c>
      <c r="J5790" s="126" t="s">
        <v>3154</v>
      </c>
      <c r="K5790" s="17">
        <f>VLOOKUP(A5790,[4]גיליון1!$A$1574:$P$7681,10,0)</f>
        <v>0</v>
      </c>
      <c r="L5790" s="17">
        <f>VLOOKUP(A5790,'[2]2023'!$A$9:$I$7853,9,0)</f>
        <v>0</v>
      </c>
      <c r="M5790" s="140" t="s">
        <v>3154</v>
      </c>
    </row>
    <row r="5791" spans="1:13" ht="15.75" outlineLevel="1">
      <c r="A5791" s="10">
        <v>1822200434</v>
      </c>
      <c r="B5791" s="11">
        <v>434</v>
      </c>
      <c r="C5791" s="19">
        <v>822200</v>
      </c>
      <c r="D5791" s="13">
        <v>1</v>
      </c>
      <c r="E5791" s="136" t="s">
        <v>3154</v>
      </c>
      <c r="F5791" s="15" t="s">
        <v>39</v>
      </c>
      <c r="G5791" s="137" t="s">
        <v>3154</v>
      </c>
      <c r="H5791" s="13" t="s">
        <v>34</v>
      </c>
      <c r="I5791" s="126" t="s">
        <v>3154</v>
      </c>
      <c r="J5791" s="126" t="s">
        <v>3154</v>
      </c>
      <c r="K5791" s="17">
        <f>VLOOKUP(A5791,[4]גיליון1!$A$1574:$P$7681,10,0)</f>
        <v>0</v>
      </c>
      <c r="L5791" s="17">
        <f>VLOOKUP(A5791,'[2]2023'!$A$9:$I$7853,9,0)</f>
        <v>0</v>
      </c>
      <c r="M5791" s="140" t="s">
        <v>3154</v>
      </c>
    </row>
    <row r="5792" spans="1:13" ht="15.75" outlineLevel="1">
      <c r="A5792" s="10">
        <v>1822200436</v>
      </c>
      <c r="B5792" s="11">
        <v>436</v>
      </c>
      <c r="C5792" s="19">
        <v>822200</v>
      </c>
      <c r="D5792" s="13">
        <v>1</v>
      </c>
      <c r="E5792" s="136" t="s">
        <v>3154</v>
      </c>
      <c r="F5792" s="15" t="s">
        <v>41</v>
      </c>
      <c r="G5792" s="137" t="s">
        <v>3154</v>
      </c>
      <c r="H5792" s="13" t="s">
        <v>34</v>
      </c>
      <c r="I5792" s="126" t="s">
        <v>3154</v>
      </c>
      <c r="J5792" s="126" t="s">
        <v>3154</v>
      </c>
      <c r="K5792" s="17">
        <f>VLOOKUP(A5792,[4]גיליון1!$A$1574:$P$7681,10,0)</f>
        <v>0</v>
      </c>
      <c r="L5792" s="17">
        <f>VLOOKUP(A5792,'[2]2023'!$A$9:$I$7853,9,0)</f>
        <v>0</v>
      </c>
      <c r="M5792" s="140" t="s">
        <v>3154</v>
      </c>
    </row>
    <row r="5793" spans="1:13" ht="15.75" outlineLevel="1">
      <c r="A5793" s="10">
        <v>1822200437</v>
      </c>
      <c r="B5793" s="11">
        <v>437</v>
      </c>
      <c r="C5793" s="19">
        <v>822200</v>
      </c>
      <c r="D5793" s="13">
        <v>1</v>
      </c>
      <c r="E5793" s="136" t="s">
        <v>3154</v>
      </c>
      <c r="F5793" s="15" t="s">
        <v>42</v>
      </c>
      <c r="G5793" s="137" t="s">
        <v>3154</v>
      </c>
      <c r="H5793" s="13" t="s">
        <v>31</v>
      </c>
      <c r="I5793" s="126" t="s">
        <v>3154</v>
      </c>
      <c r="J5793" s="126" t="s">
        <v>3154</v>
      </c>
      <c r="K5793" s="17">
        <f>VLOOKUP(A5793,[4]גיליון1!$A$1574:$P$7681,10,0)</f>
        <v>0</v>
      </c>
      <c r="L5793" s="17">
        <f>VLOOKUP(A5793,'[2]2023'!$A$9:$I$7853,9,0)</f>
        <v>0</v>
      </c>
      <c r="M5793" s="140" t="s">
        <v>3154</v>
      </c>
    </row>
    <row r="5794" spans="1:13" ht="15.75" outlineLevel="1">
      <c r="A5794" s="10">
        <v>1822200441</v>
      </c>
      <c r="B5794" s="11">
        <v>441</v>
      </c>
      <c r="C5794" s="19">
        <v>822200</v>
      </c>
      <c r="D5794" s="13">
        <v>1</v>
      </c>
      <c r="E5794" s="136" t="s">
        <v>3154</v>
      </c>
      <c r="F5794" s="15" t="s">
        <v>45</v>
      </c>
      <c r="G5794" s="137" t="s">
        <v>3154</v>
      </c>
      <c r="H5794" s="13" t="s">
        <v>31</v>
      </c>
      <c r="I5794" s="126" t="s">
        <v>3154</v>
      </c>
      <c r="J5794" s="126" t="s">
        <v>3154</v>
      </c>
      <c r="K5794" s="17">
        <f>VLOOKUP(A5794,[4]גיליון1!$A$1574:$P$7681,10,0)</f>
        <v>0</v>
      </c>
      <c r="L5794" s="17">
        <f>VLOOKUP(A5794,'[2]2023'!$A$9:$I$7853,9,0)</f>
        <v>0</v>
      </c>
      <c r="M5794" s="18">
        <f>VLOOKUP(A5794,[3]data1683177749303!$A$2:$J$6448,10,0)</f>
        <v>0</v>
      </c>
    </row>
    <row r="5795" spans="1:13" ht="15.75" outlineLevel="1">
      <c r="A5795" s="10">
        <v>1822200450</v>
      </c>
      <c r="B5795" s="11">
        <v>450</v>
      </c>
      <c r="C5795" s="19">
        <v>822200</v>
      </c>
      <c r="D5795" s="13">
        <v>1</v>
      </c>
      <c r="E5795" s="136" t="s">
        <v>3154</v>
      </c>
      <c r="F5795" s="15" t="s">
        <v>2421</v>
      </c>
      <c r="G5795" s="137" t="s">
        <v>3154</v>
      </c>
      <c r="H5795" s="13" t="s">
        <v>34</v>
      </c>
      <c r="I5795" s="126" t="s">
        <v>3154</v>
      </c>
      <c r="J5795" s="126" t="s">
        <v>3154</v>
      </c>
      <c r="K5795" s="17">
        <f>VLOOKUP(A5795,[4]גיליון1!$A$1574:$P$7681,10,0)</f>
        <v>0</v>
      </c>
      <c r="L5795" s="17">
        <f>VLOOKUP(A5795,'[2]2023'!$A$9:$I$7853,9,0)</f>
        <v>0</v>
      </c>
      <c r="M5795" s="140" t="s">
        <v>3154</v>
      </c>
    </row>
    <row r="5796" spans="1:13" ht="15.75" outlineLevel="1">
      <c r="A5796" s="10">
        <v>1822200471</v>
      </c>
      <c r="B5796" s="11">
        <v>471</v>
      </c>
      <c r="C5796" s="19">
        <v>822200</v>
      </c>
      <c r="D5796" s="13">
        <v>1</v>
      </c>
      <c r="E5796" s="136" t="s">
        <v>3154</v>
      </c>
      <c r="F5796" s="15" t="s">
        <v>87</v>
      </c>
      <c r="G5796" s="137" t="s">
        <v>3154</v>
      </c>
      <c r="H5796" s="13" t="s">
        <v>34</v>
      </c>
      <c r="I5796" s="126" t="s">
        <v>3154</v>
      </c>
      <c r="J5796" s="126" t="s">
        <v>3154</v>
      </c>
      <c r="K5796" s="17">
        <f>VLOOKUP(A5796,[4]גיליון1!$A$1574:$P$7681,10,0)</f>
        <v>0</v>
      </c>
      <c r="L5796" s="17">
        <f>VLOOKUP(A5796,'[2]2023'!$A$9:$I$7853,9,0)</f>
        <v>0</v>
      </c>
      <c r="M5796" s="140" t="s">
        <v>3154</v>
      </c>
    </row>
    <row r="5797" spans="1:13" ht="15.75" outlineLevel="1">
      <c r="A5797" s="10">
        <v>1822200500</v>
      </c>
      <c r="B5797" s="11">
        <v>500</v>
      </c>
      <c r="C5797" s="19">
        <v>822200</v>
      </c>
      <c r="D5797" s="13">
        <v>1</v>
      </c>
      <c r="E5797" s="136" t="s">
        <v>3154</v>
      </c>
      <c r="F5797" s="15" t="s">
        <v>51</v>
      </c>
      <c r="G5797" s="137" t="s">
        <v>3154</v>
      </c>
      <c r="H5797" s="13" t="s">
        <v>11</v>
      </c>
      <c r="I5797" s="126" t="s">
        <v>3154</v>
      </c>
      <c r="J5797" s="126" t="s">
        <v>3154</v>
      </c>
      <c r="K5797" s="17">
        <f>VLOOKUP(A5797,[4]גיליון1!$A$1574:$P$7681,10,0)</f>
        <v>0</v>
      </c>
      <c r="L5797" s="17">
        <f>VLOOKUP(A5797,'[2]2023'!$A$9:$I$7853,9,0)</f>
        <v>0</v>
      </c>
      <c r="M5797" s="140" t="s">
        <v>3154</v>
      </c>
    </row>
    <row r="5798" spans="1:13" ht="15.75" outlineLevel="1">
      <c r="A5798" s="10">
        <v>1822200511</v>
      </c>
      <c r="B5798" s="11">
        <v>511</v>
      </c>
      <c r="C5798" s="19">
        <v>822200</v>
      </c>
      <c r="D5798" s="13">
        <v>1</v>
      </c>
      <c r="E5798" s="136" t="s">
        <v>3154</v>
      </c>
      <c r="F5798" s="15" t="s">
        <v>88</v>
      </c>
      <c r="G5798" s="137" t="s">
        <v>3154</v>
      </c>
      <c r="H5798" s="13" t="s">
        <v>34</v>
      </c>
      <c r="I5798" s="126" t="s">
        <v>3154</v>
      </c>
      <c r="J5798" s="126" t="s">
        <v>3154</v>
      </c>
      <c r="K5798" s="17">
        <f>VLOOKUP(A5798,[4]גיליון1!$A$1574:$P$7681,10,0)</f>
        <v>0</v>
      </c>
      <c r="L5798" s="17">
        <f>VLOOKUP(A5798,'[2]2023'!$A$9:$I$7853,9,0)</f>
        <v>0</v>
      </c>
      <c r="M5798" s="140" t="s">
        <v>3154</v>
      </c>
    </row>
    <row r="5799" spans="1:13" ht="15.75" outlineLevel="1">
      <c r="A5799" s="10">
        <v>1822200512</v>
      </c>
      <c r="B5799" s="11">
        <v>512</v>
      </c>
      <c r="C5799" s="19">
        <v>822200</v>
      </c>
      <c r="D5799" s="13">
        <v>1</v>
      </c>
      <c r="E5799" s="136" t="s">
        <v>3154</v>
      </c>
      <c r="F5799" s="15" t="s">
        <v>89</v>
      </c>
      <c r="G5799" s="137" t="s">
        <v>3154</v>
      </c>
      <c r="H5799" s="13" t="s">
        <v>34</v>
      </c>
      <c r="I5799" s="126" t="s">
        <v>3154</v>
      </c>
      <c r="J5799" s="126" t="s">
        <v>3154</v>
      </c>
      <c r="K5799" s="17">
        <f>VLOOKUP(A5799,[4]גיליון1!$A$1574:$P$7681,10,0)</f>
        <v>0</v>
      </c>
      <c r="L5799" s="17">
        <f>VLOOKUP(A5799,'[2]2023'!$A$9:$I$7853,9,0)</f>
        <v>0</v>
      </c>
      <c r="M5799" s="140" t="s">
        <v>3154</v>
      </c>
    </row>
    <row r="5800" spans="1:13" ht="15.75" outlineLevel="1">
      <c r="A5800" s="10">
        <v>1822200514</v>
      </c>
      <c r="B5800" s="11">
        <v>514</v>
      </c>
      <c r="C5800" s="19">
        <v>822200</v>
      </c>
      <c r="D5800" s="13">
        <v>1</v>
      </c>
      <c r="E5800" s="136" t="s">
        <v>3154</v>
      </c>
      <c r="F5800" s="15" t="s">
        <v>2422</v>
      </c>
      <c r="G5800" s="137" t="s">
        <v>3154</v>
      </c>
      <c r="H5800" s="13" t="s">
        <v>31</v>
      </c>
      <c r="I5800" s="126" t="s">
        <v>3154</v>
      </c>
      <c r="J5800" s="126" t="s">
        <v>3154</v>
      </c>
      <c r="K5800" s="17">
        <f>VLOOKUP(A5800,[4]גיליון1!$A$1574:$P$7681,10,0)</f>
        <v>0</v>
      </c>
      <c r="L5800" s="17">
        <f>VLOOKUP(A5800,'[2]2023'!$A$9:$I$7853,9,0)</f>
        <v>0</v>
      </c>
      <c r="M5800" s="140" t="s">
        <v>3154</v>
      </c>
    </row>
    <row r="5801" spans="1:13" ht="15.75" outlineLevel="1">
      <c r="A5801" s="10">
        <v>1822200522</v>
      </c>
      <c r="B5801" s="11">
        <v>522</v>
      </c>
      <c r="C5801" s="19">
        <v>822200</v>
      </c>
      <c r="D5801" s="13">
        <v>1</v>
      </c>
      <c r="E5801" s="136" t="s">
        <v>3154</v>
      </c>
      <c r="F5801" s="15" t="s">
        <v>2266</v>
      </c>
      <c r="G5801" s="137" t="s">
        <v>3154</v>
      </c>
      <c r="H5801" s="13" t="s">
        <v>34</v>
      </c>
      <c r="I5801" s="126" t="s">
        <v>3154</v>
      </c>
      <c r="J5801" s="126" t="s">
        <v>3154</v>
      </c>
      <c r="K5801" s="17">
        <f>VLOOKUP(A5801,[4]גיליון1!$A$1574:$P$7681,10,0)</f>
        <v>0</v>
      </c>
      <c r="L5801" s="17">
        <f>VLOOKUP(A5801,'[2]2023'!$A$9:$I$7853,9,0)</f>
        <v>0</v>
      </c>
      <c r="M5801" s="140" t="s">
        <v>3154</v>
      </c>
    </row>
    <row r="5802" spans="1:13" ht="15.75" outlineLevel="1">
      <c r="A5802" s="10">
        <v>1822200540</v>
      </c>
      <c r="B5802" s="11">
        <v>540</v>
      </c>
      <c r="C5802" s="19">
        <v>822200</v>
      </c>
      <c r="D5802" s="13">
        <v>1</v>
      </c>
      <c r="E5802" s="136" t="s">
        <v>3154</v>
      </c>
      <c r="F5802" s="15" t="s">
        <v>53</v>
      </c>
      <c r="G5802" s="137" t="s">
        <v>3154</v>
      </c>
      <c r="H5802" s="13" t="s">
        <v>31</v>
      </c>
      <c r="I5802" s="16">
        <f>K5802/L5802-1</f>
        <v>0</v>
      </c>
      <c r="J5802" s="126" t="s">
        <v>3154</v>
      </c>
      <c r="K5802" s="17">
        <f>VLOOKUP(A5802,[4]גיליון1!$A$1574:$P$7681,10,0)</f>
        <v>2000</v>
      </c>
      <c r="L5802" s="17">
        <f>VLOOKUP(A5802,'[2]2023'!$A$9:$I$7853,9,0)</f>
        <v>2000</v>
      </c>
      <c r="M5802" s="18">
        <f>VLOOKUP(A5802,[3]data1683177749303!$A$2:$J$6448,10,0)</f>
        <v>0</v>
      </c>
    </row>
    <row r="5803" spans="1:13" ht="15.75" outlineLevel="1">
      <c r="A5803" s="10">
        <v>1822200544</v>
      </c>
      <c r="B5803" s="11">
        <v>544</v>
      </c>
      <c r="C5803" s="19">
        <v>822200</v>
      </c>
      <c r="D5803" s="13">
        <v>1</v>
      </c>
      <c r="E5803" s="136" t="s">
        <v>3154</v>
      </c>
      <c r="F5803" s="15" t="s">
        <v>56</v>
      </c>
      <c r="G5803" s="137" t="s">
        <v>3154</v>
      </c>
      <c r="H5803" s="13" t="s">
        <v>31</v>
      </c>
      <c r="I5803" s="126" t="s">
        <v>3154</v>
      </c>
      <c r="J5803" s="126" t="s">
        <v>3154</v>
      </c>
      <c r="K5803" s="17">
        <f>VLOOKUP(A5803,[4]גיליון1!$A$1574:$P$7681,10,0)</f>
        <v>0</v>
      </c>
      <c r="L5803" s="17">
        <f>VLOOKUP(A5803,'[2]2023'!$A$9:$I$7853,9,0)</f>
        <v>0</v>
      </c>
      <c r="M5803" s="18">
        <f>VLOOKUP(A5803,[3]data1683177749303!$A$2:$J$6448,10,0)</f>
        <v>0</v>
      </c>
    </row>
    <row r="5804" spans="1:13" ht="15.75" outlineLevel="1">
      <c r="A5804" s="10">
        <v>1822200550</v>
      </c>
      <c r="B5804" s="11">
        <v>550</v>
      </c>
      <c r="C5804" s="19">
        <v>822200</v>
      </c>
      <c r="D5804" s="13">
        <v>1</v>
      </c>
      <c r="E5804" s="136" t="s">
        <v>3154</v>
      </c>
      <c r="F5804" s="15" t="s">
        <v>58</v>
      </c>
      <c r="G5804" s="137" t="s">
        <v>3154</v>
      </c>
      <c r="H5804" s="13" t="s">
        <v>34</v>
      </c>
      <c r="I5804" s="126" t="s">
        <v>3154</v>
      </c>
      <c r="J5804" s="126" t="s">
        <v>3154</v>
      </c>
      <c r="K5804" s="17">
        <f>VLOOKUP(A5804,[4]גיליון1!$A$1574:$P$7681,10,0)</f>
        <v>0</v>
      </c>
      <c r="L5804" s="17">
        <f>VLOOKUP(A5804,'[2]2023'!$A$9:$I$7853,9,0)</f>
        <v>0</v>
      </c>
      <c r="M5804" s="140" t="s">
        <v>3154</v>
      </c>
    </row>
    <row r="5805" spans="1:13" ht="15.75" outlineLevel="1">
      <c r="A5805" s="10">
        <v>1822200551</v>
      </c>
      <c r="B5805" s="11">
        <v>551</v>
      </c>
      <c r="C5805" s="19">
        <v>822200</v>
      </c>
      <c r="D5805" s="13">
        <v>1</v>
      </c>
      <c r="E5805" s="136" t="s">
        <v>3154</v>
      </c>
      <c r="F5805" s="15" t="s">
        <v>1324</v>
      </c>
      <c r="G5805" s="137" t="s">
        <v>3154</v>
      </c>
      <c r="H5805" s="13" t="s">
        <v>34</v>
      </c>
      <c r="I5805" s="126" t="s">
        <v>3154</v>
      </c>
      <c r="J5805" s="126" t="s">
        <v>3154</v>
      </c>
      <c r="K5805" s="17">
        <f>VLOOKUP(A5805,[4]גיליון1!$A$1574:$P$7681,10,0)</f>
        <v>0</v>
      </c>
      <c r="L5805" s="17">
        <f>VLOOKUP(A5805,'[2]2023'!$A$9:$I$7853,9,0)</f>
        <v>0</v>
      </c>
      <c r="M5805" s="140" t="s">
        <v>3154</v>
      </c>
    </row>
    <row r="5806" spans="1:13" ht="15.75" outlineLevel="1">
      <c r="A5806" s="10">
        <v>1822200561</v>
      </c>
      <c r="B5806" s="11">
        <v>561</v>
      </c>
      <c r="C5806" s="19">
        <v>822200</v>
      </c>
      <c r="D5806" s="13">
        <v>1</v>
      </c>
      <c r="E5806" s="136" t="s">
        <v>3154</v>
      </c>
      <c r="F5806" s="15" t="s">
        <v>59</v>
      </c>
      <c r="G5806" s="137" t="s">
        <v>3154</v>
      </c>
      <c r="H5806" s="13" t="s">
        <v>34</v>
      </c>
      <c r="I5806" s="126" t="s">
        <v>3154</v>
      </c>
      <c r="J5806" s="126" t="s">
        <v>3154</v>
      </c>
      <c r="K5806" s="17">
        <f>VLOOKUP(A5806,[4]גיליון1!$A$1574:$P$7681,10,0)</f>
        <v>0</v>
      </c>
      <c r="L5806" s="17">
        <f>VLOOKUP(A5806,'[2]2023'!$A$9:$I$7853,9,0)</f>
        <v>0</v>
      </c>
      <c r="M5806" s="140" t="s">
        <v>3154</v>
      </c>
    </row>
    <row r="5807" spans="1:13" ht="15.75" outlineLevel="1">
      <c r="A5807" s="10">
        <v>1822200562</v>
      </c>
      <c r="B5807" s="11">
        <v>562</v>
      </c>
      <c r="C5807" s="19">
        <v>822200</v>
      </c>
      <c r="D5807" s="13">
        <v>1</v>
      </c>
      <c r="E5807" s="136" t="s">
        <v>3154</v>
      </c>
      <c r="F5807" s="15" t="s">
        <v>60</v>
      </c>
      <c r="G5807" s="137" t="s">
        <v>3154</v>
      </c>
      <c r="H5807" s="13" t="s">
        <v>34</v>
      </c>
      <c r="I5807" s="126" t="s">
        <v>3154</v>
      </c>
      <c r="J5807" s="126" t="s">
        <v>3154</v>
      </c>
      <c r="K5807" s="17">
        <f>VLOOKUP(A5807,[4]גיליון1!$A$1574:$P$7681,10,0)</f>
        <v>0</v>
      </c>
      <c r="L5807" s="17">
        <f>VLOOKUP(A5807,'[2]2023'!$A$9:$I$7853,9,0)</f>
        <v>0</v>
      </c>
      <c r="M5807" s="140" t="s">
        <v>3154</v>
      </c>
    </row>
    <row r="5808" spans="1:13" ht="15.75" outlineLevel="1">
      <c r="A5808" s="10">
        <v>1822200571</v>
      </c>
      <c r="B5808" s="11">
        <v>571</v>
      </c>
      <c r="C5808" s="19">
        <v>822200</v>
      </c>
      <c r="D5808" s="13">
        <v>1</v>
      </c>
      <c r="E5808" s="136" t="s">
        <v>3154</v>
      </c>
      <c r="F5808" s="15" t="s">
        <v>91</v>
      </c>
      <c r="G5808" s="137" t="s">
        <v>3154</v>
      </c>
      <c r="H5808" s="13" t="s">
        <v>31</v>
      </c>
      <c r="I5808" s="16">
        <f>K5808/L5808-1</f>
        <v>0</v>
      </c>
      <c r="J5808" s="126" t="s">
        <v>3154</v>
      </c>
      <c r="K5808" s="17">
        <f>VLOOKUP(A5808,[4]גיליון1!$A$1574:$P$7681,10,0)</f>
        <v>46000</v>
      </c>
      <c r="L5808" s="17">
        <f>VLOOKUP(A5808,'[2]2023'!$A$9:$I$7853,9,0)</f>
        <v>46000</v>
      </c>
      <c r="M5808" s="18">
        <f>VLOOKUP(A5808,[3]data1683177749303!$A$2:$J$6448,10,0)</f>
        <v>34000</v>
      </c>
    </row>
    <row r="5809" spans="1:13" ht="15.75" outlineLevel="1">
      <c r="A5809" s="10">
        <v>1822200583</v>
      </c>
      <c r="B5809" s="11">
        <v>583</v>
      </c>
      <c r="C5809" s="19">
        <v>822200</v>
      </c>
      <c r="D5809" s="13">
        <v>1</v>
      </c>
      <c r="E5809" s="136" t="s">
        <v>3154</v>
      </c>
      <c r="F5809" s="15" t="s">
        <v>2423</v>
      </c>
      <c r="G5809" s="137" t="s">
        <v>3154</v>
      </c>
      <c r="H5809" s="13" t="s">
        <v>31</v>
      </c>
      <c r="I5809" s="126" t="s">
        <v>3154</v>
      </c>
      <c r="J5809" s="126" t="s">
        <v>3154</v>
      </c>
      <c r="K5809" s="17">
        <f>VLOOKUP(A5809,[4]גיליון1!$A$1574:$P$7681,10,0)</f>
        <v>0</v>
      </c>
      <c r="L5809" s="17">
        <f>VLOOKUP(A5809,'[2]2023'!$A$9:$I$7853,9,0)</f>
        <v>0</v>
      </c>
      <c r="M5809" s="140" t="s">
        <v>3154</v>
      </c>
    </row>
    <row r="5810" spans="1:13" ht="15.75" outlineLevel="1">
      <c r="A5810" s="10">
        <v>1822200700</v>
      </c>
      <c r="B5810" s="11">
        <v>700</v>
      </c>
      <c r="C5810" s="19">
        <v>822200</v>
      </c>
      <c r="D5810" s="13">
        <v>1</v>
      </c>
      <c r="E5810" s="136" t="s">
        <v>3154</v>
      </c>
      <c r="F5810" s="15" t="s">
        <v>61</v>
      </c>
      <c r="G5810" s="137" t="s">
        <v>3154</v>
      </c>
      <c r="H5810" s="13" t="s">
        <v>11</v>
      </c>
      <c r="I5810" s="126" t="s">
        <v>3154</v>
      </c>
      <c r="J5810" s="126" t="s">
        <v>3154</v>
      </c>
      <c r="K5810" s="17">
        <f>VLOOKUP(A5810,[4]גיליון1!$A$1574:$P$7681,10,0)</f>
        <v>0</v>
      </c>
      <c r="L5810" s="17">
        <f>VLOOKUP(A5810,'[2]2023'!$A$9:$I$7853,9,0)</f>
        <v>0</v>
      </c>
      <c r="M5810" s="140" t="s">
        <v>3154</v>
      </c>
    </row>
    <row r="5811" spans="1:13" ht="15.75" outlineLevel="1">
      <c r="A5811" s="10">
        <v>1822200710</v>
      </c>
      <c r="B5811" s="11">
        <v>710</v>
      </c>
      <c r="C5811" s="19">
        <v>822200</v>
      </c>
      <c r="D5811" s="13">
        <v>1</v>
      </c>
      <c r="E5811" s="136" t="s">
        <v>3154</v>
      </c>
      <c r="F5811" s="15" t="s">
        <v>62</v>
      </c>
      <c r="G5811" s="137" t="s">
        <v>3154</v>
      </c>
      <c r="H5811" s="13" t="s">
        <v>34</v>
      </c>
      <c r="I5811" s="126" t="s">
        <v>3154</v>
      </c>
      <c r="J5811" s="126" t="s">
        <v>3154</v>
      </c>
      <c r="K5811" s="17">
        <f>VLOOKUP(A5811,[4]גיליון1!$A$1574:$P$7681,10,0)</f>
        <v>0</v>
      </c>
      <c r="L5811" s="17">
        <f>VLOOKUP(A5811,'[2]2023'!$A$9:$I$7853,9,0)</f>
        <v>0</v>
      </c>
      <c r="M5811" s="140" t="s">
        <v>3154</v>
      </c>
    </row>
    <row r="5812" spans="1:13" ht="15.75" outlineLevel="1">
      <c r="A5812" s="10">
        <v>1822200721</v>
      </c>
      <c r="B5812" s="11">
        <v>721</v>
      </c>
      <c r="C5812" s="19">
        <v>822200</v>
      </c>
      <c r="D5812" s="13">
        <v>1</v>
      </c>
      <c r="E5812" s="136" t="s">
        <v>3154</v>
      </c>
      <c r="F5812" s="15" t="s">
        <v>63</v>
      </c>
      <c r="G5812" s="137" t="s">
        <v>3154</v>
      </c>
      <c r="H5812" s="13" t="s">
        <v>34</v>
      </c>
      <c r="I5812" s="16">
        <f>K5812/L5812-1</f>
        <v>-0.16666666666666663</v>
      </c>
      <c r="J5812" s="126" t="s">
        <v>3154</v>
      </c>
      <c r="K5812" s="17">
        <f>VLOOKUP(A5812,[4]גיליון1!$A$1574:$P$7681,10,0)</f>
        <v>4500</v>
      </c>
      <c r="L5812" s="17">
        <f>VLOOKUP(A5812,'[2]2023'!$A$9:$I$7853,9,0)</f>
        <v>5400</v>
      </c>
      <c r="M5812" s="18">
        <f>VLOOKUP(A5812,[3]data1683177749303!$A$2:$J$6448,10,0)</f>
        <v>0</v>
      </c>
    </row>
    <row r="5813" spans="1:13" ht="15.75" outlineLevel="1">
      <c r="A5813" s="10">
        <v>1822200722</v>
      </c>
      <c r="B5813" s="11">
        <v>722</v>
      </c>
      <c r="C5813" s="19">
        <v>822200</v>
      </c>
      <c r="D5813" s="13">
        <v>1</v>
      </c>
      <c r="E5813" s="136" t="s">
        <v>3154</v>
      </c>
      <c r="F5813" s="15" t="s">
        <v>64</v>
      </c>
      <c r="G5813" s="137" t="s">
        <v>3154</v>
      </c>
      <c r="H5813" s="13" t="s">
        <v>34</v>
      </c>
      <c r="I5813" s="126" t="s">
        <v>3154</v>
      </c>
      <c r="J5813" s="126" t="s">
        <v>3154</v>
      </c>
      <c r="K5813" s="17">
        <f>VLOOKUP(A5813,[4]גיליון1!$A$1574:$P$7681,10,0)</f>
        <v>0</v>
      </c>
      <c r="L5813" s="17">
        <f>VLOOKUP(A5813,'[2]2023'!$A$9:$I$7853,9,0)</f>
        <v>0</v>
      </c>
      <c r="M5813" s="140" t="s">
        <v>3154</v>
      </c>
    </row>
    <row r="5814" spans="1:13" ht="15.75" outlineLevel="1">
      <c r="A5814" s="10">
        <v>1822200723</v>
      </c>
      <c r="B5814" s="11">
        <v>723</v>
      </c>
      <c r="C5814" s="19">
        <v>822200</v>
      </c>
      <c r="D5814" s="13">
        <v>1</v>
      </c>
      <c r="E5814" s="136" t="s">
        <v>3154</v>
      </c>
      <c r="F5814" s="15" t="s">
        <v>2424</v>
      </c>
      <c r="G5814" s="137" t="s">
        <v>3154</v>
      </c>
      <c r="H5814" s="13" t="s">
        <v>34</v>
      </c>
      <c r="I5814" s="126" t="s">
        <v>3154</v>
      </c>
      <c r="J5814" s="126" t="s">
        <v>3154</v>
      </c>
      <c r="K5814" s="17">
        <f>VLOOKUP(A5814,[4]גיליון1!$A$1574:$P$7681,10,0)</f>
        <v>0</v>
      </c>
      <c r="L5814" s="17">
        <f>VLOOKUP(A5814,'[2]2023'!$A$9:$I$7853,9,0)</f>
        <v>0</v>
      </c>
      <c r="M5814" s="140" t="s">
        <v>3154</v>
      </c>
    </row>
    <row r="5815" spans="1:13" ht="15.75" outlineLevel="1">
      <c r="A5815" s="10">
        <v>1822200742</v>
      </c>
      <c r="B5815" s="11">
        <v>742</v>
      </c>
      <c r="C5815" s="19">
        <v>822200</v>
      </c>
      <c r="D5815" s="13">
        <v>1</v>
      </c>
      <c r="E5815" s="136" t="s">
        <v>3154</v>
      </c>
      <c r="F5815" s="15" t="s">
        <v>65</v>
      </c>
      <c r="G5815" s="137" t="s">
        <v>3154</v>
      </c>
      <c r="H5815" s="13" t="s">
        <v>34</v>
      </c>
      <c r="I5815" s="126" t="s">
        <v>3154</v>
      </c>
      <c r="J5815" s="126" t="s">
        <v>3154</v>
      </c>
      <c r="K5815" s="17">
        <f>VLOOKUP(A5815,[4]גיליון1!$A$1574:$P$7681,10,0)</f>
        <v>0</v>
      </c>
      <c r="L5815" s="17">
        <f>VLOOKUP(A5815,'[2]2023'!$A$9:$I$7853,9,0)</f>
        <v>0</v>
      </c>
      <c r="M5815" s="140" t="s">
        <v>3154</v>
      </c>
    </row>
    <row r="5816" spans="1:13" ht="15.75" outlineLevel="1">
      <c r="A5816" s="10">
        <v>1822200743</v>
      </c>
      <c r="B5816" s="11">
        <v>743</v>
      </c>
      <c r="C5816" s="19">
        <v>822200</v>
      </c>
      <c r="D5816" s="13">
        <v>1</v>
      </c>
      <c r="E5816" s="136" t="s">
        <v>3154</v>
      </c>
      <c r="F5816" s="15" t="s">
        <v>2145</v>
      </c>
      <c r="G5816" s="137" t="s">
        <v>3154</v>
      </c>
      <c r="H5816" s="13" t="s">
        <v>34</v>
      </c>
      <c r="I5816" s="126" t="s">
        <v>3154</v>
      </c>
      <c r="J5816" s="126" t="s">
        <v>3154</v>
      </c>
      <c r="K5816" s="17">
        <f>VLOOKUP(A5816,[4]גיליון1!$A$1574:$P$7681,10,0)</f>
        <v>0</v>
      </c>
      <c r="L5816" s="17">
        <f>VLOOKUP(A5816,'[2]2023'!$A$9:$I$7853,9,0)</f>
        <v>0</v>
      </c>
      <c r="M5816" s="140" t="s">
        <v>3154</v>
      </c>
    </row>
    <row r="5817" spans="1:13" ht="15.75" outlineLevel="1">
      <c r="A5817" s="10">
        <v>1822200745</v>
      </c>
      <c r="B5817" s="11">
        <v>745</v>
      </c>
      <c r="C5817" s="19">
        <v>822200</v>
      </c>
      <c r="D5817" s="13">
        <v>1</v>
      </c>
      <c r="E5817" s="136" t="s">
        <v>3154</v>
      </c>
      <c r="F5817" s="15" t="s">
        <v>66</v>
      </c>
      <c r="G5817" s="137" t="s">
        <v>3154</v>
      </c>
      <c r="H5817" s="13" t="s">
        <v>31</v>
      </c>
      <c r="I5817" s="126" t="s">
        <v>3154</v>
      </c>
      <c r="J5817" s="126" t="s">
        <v>3154</v>
      </c>
      <c r="K5817" s="17">
        <f>VLOOKUP(A5817,[4]גיליון1!$A$1574:$P$7681,10,0)</f>
        <v>0</v>
      </c>
      <c r="L5817" s="17">
        <f>VLOOKUP(A5817,'[2]2023'!$A$9:$I$7853,9,0)</f>
        <v>0</v>
      </c>
      <c r="M5817" s="140" t="s">
        <v>3154</v>
      </c>
    </row>
    <row r="5818" spans="1:13" ht="15.75" outlineLevel="1">
      <c r="A5818" s="10">
        <v>1822200746</v>
      </c>
      <c r="B5818" s="11">
        <v>746</v>
      </c>
      <c r="C5818" s="19">
        <v>822200</v>
      </c>
      <c r="D5818" s="13">
        <v>1</v>
      </c>
      <c r="E5818" s="136" t="s">
        <v>3154</v>
      </c>
      <c r="F5818" s="15" t="s">
        <v>67</v>
      </c>
      <c r="G5818" s="137" t="s">
        <v>3154</v>
      </c>
      <c r="H5818" s="13" t="s">
        <v>31</v>
      </c>
      <c r="I5818" s="126" t="s">
        <v>3154</v>
      </c>
      <c r="J5818" s="126" t="s">
        <v>3154</v>
      </c>
      <c r="K5818" s="17">
        <f>VLOOKUP(A5818,[4]גיליון1!$A$1574:$P$7681,10,0)</f>
        <v>0</v>
      </c>
      <c r="L5818" s="17">
        <f>VLOOKUP(A5818,'[2]2023'!$A$9:$I$7853,9,0)</f>
        <v>0</v>
      </c>
      <c r="M5818" s="140" t="s">
        <v>3154</v>
      </c>
    </row>
    <row r="5819" spans="1:13" ht="15.75" outlineLevel="1">
      <c r="A5819" s="10">
        <v>1822200751</v>
      </c>
      <c r="B5819" s="11">
        <v>751</v>
      </c>
      <c r="C5819" s="19">
        <v>822200</v>
      </c>
      <c r="D5819" s="13">
        <v>1</v>
      </c>
      <c r="E5819" s="136" t="s">
        <v>3154</v>
      </c>
      <c r="F5819" s="15" t="s">
        <v>68</v>
      </c>
      <c r="G5819" s="137" t="s">
        <v>3154</v>
      </c>
      <c r="H5819" s="13" t="s">
        <v>34</v>
      </c>
      <c r="I5819" s="16">
        <f>K5819/L5819-1</f>
        <v>-9.8765432098765427E-2</v>
      </c>
      <c r="J5819" s="126" t="s">
        <v>3154</v>
      </c>
      <c r="K5819" s="17">
        <v>7300</v>
      </c>
      <c r="L5819" s="17">
        <f>VLOOKUP(A5819,'[2]2023'!$A$9:$I$7853,9,0)</f>
        <v>8100</v>
      </c>
      <c r="M5819" s="18">
        <f>VLOOKUP(A5819,[3]data1683177749303!$A$2:$J$6448,10,0)</f>
        <v>0</v>
      </c>
    </row>
    <row r="5820" spans="1:13" ht="15.75" outlineLevel="1">
      <c r="A5820" s="10">
        <v>1822200753</v>
      </c>
      <c r="B5820" s="11">
        <v>753</v>
      </c>
      <c r="C5820" s="19">
        <v>822200</v>
      </c>
      <c r="D5820" s="13">
        <v>1</v>
      </c>
      <c r="E5820" s="136" t="s">
        <v>3154</v>
      </c>
      <c r="F5820" s="15" t="s">
        <v>28</v>
      </c>
      <c r="G5820" s="137" t="s">
        <v>3154</v>
      </c>
      <c r="H5820" s="13" t="s">
        <v>31</v>
      </c>
      <c r="I5820" s="126" t="s">
        <v>3154</v>
      </c>
      <c r="J5820" s="126" t="s">
        <v>3154</v>
      </c>
      <c r="K5820" s="17">
        <f>VLOOKUP(A5820,[4]גיליון1!$A$1574:$P$7681,10,0)</f>
        <v>0</v>
      </c>
      <c r="L5820" s="17">
        <f>VLOOKUP(A5820,'[2]2023'!$A$9:$I$7853,9,0)</f>
        <v>0</v>
      </c>
      <c r="M5820" s="140" t="s">
        <v>3154</v>
      </c>
    </row>
    <row r="5821" spans="1:13" ht="15.75" outlineLevel="1">
      <c r="A5821" s="10">
        <v>1822200763</v>
      </c>
      <c r="B5821" s="11">
        <v>763</v>
      </c>
      <c r="C5821" s="19">
        <v>822200</v>
      </c>
      <c r="D5821" s="13">
        <v>1</v>
      </c>
      <c r="E5821" s="136" t="s">
        <v>3154</v>
      </c>
      <c r="F5821" s="15" t="s">
        <v>116</v>
      </c>
      <c r="G5821" s="137" t="s">
        <v>3154</v>
      </c>
      <c r="H5821" s="13" t="s">
        <v>31</v>
      </c>
      <c r="I5821" s="126" t="s">
        <v>3154</v>
      </c>
      <c r="J5821" s="126" t="s">
        <v>3154</v>
      </c>
      <c r="K5821" s="17">
        <f>VLOOKUP(A5821,[4]גיליון1!$A$1574:$P$7681,10,0)</f>
        <v>0</v>
      </c>
      <c r="L5821" s="17">
        <f>VLOOKUP(A5821,'[2]2023'!$A$9:$I$7853,9,0)</f>
        <v>0</v>
      </c>
      <c r="M5821" s="140" t="s">
        <v>3154</v>
      </c>
    </row>
    <row r="5822" spans="1:13" s="97" customFormat="1" ht="15.75" outlineLevel="1">
      <c r="A5822" s="10">
        <v>1822200780</v>
      </c>
      <c r="B5822" s="11">
        <v>780</v>
      </c>
      <c r="C5822" s="19">
        <v>822200</v>
      </c>
      <c r="D5822" s="13">
        <v>1</v>
      </c>
      <c r="E5822" s="136" t="s">
        <v>3154</v>
      </c>
      <c r="F5822" s="15" t="s">
        <v>2425</v>
      </c>
      <c r="G5822" s="137" t="s">
        <v>3154</v>
      </c>
      <c r="H5822" s="13" t="s">
        <v>34</v>
      </c>
      <c r="I5822" s="16">
        <f>K5822/L5822-1</f>
        <v>0</v>
      </c>
      <c r="J5822" s="126" t="s">
        <v>3154</v>
      </c>
      <c r="K5822" s="17">
        <f>VLOOKUP(A5822,[4]גיליון1!$A$1574:$P$7681,10,0)</f>
        <v>1371800</v>
      </c>
      <c r="L5822" s="17">
        <f>VLOOKUP(A5822,'[2]2023'!$A$9:$I$7853,9,0)</f>
        <v>1371800</v>
      </c>
      <c r="M5822" s="18">
        <f>VLOOKUP(A5822,[3]data1683177749303!$A$2:$J$6448,10,0)</f>
        <v>1492265.77</v>
      </c>
    </row>
    <row r="5823" spans="1:13" ht="15.75" outlineLevel="1">
      <c r="A5823" s="10">
        <v>1822200781</v>
      </c>
      <c r="B5823" s="11">
        <v>781</v>
      </c>
      <c r="C5823" s="19">
        <v>822200</v>
      </c>
      <c r="D5823" s="13">
        <v>1</v>
      </c>
      <c r="E5823" s="136" t="s">
        <v>3154</v>
      </c>
      <c r="F5823" s="15" t="s">
        <v>771</v>
      </c>
      <c r="G5823" s="137" t="s">
        <v>3154</v>
      </c>
      <c r="H5823" s="13" t="s">
        <v>34</v>
      </c>
      <c r="I5823" s="126" t="s">
        <v>3154</v>
      </c>
      <c r="J5823" s="126" t="s">
        <v>3154</v>
      </c>
      <c r="K5823" s="17">
        <f>VLOOKUP(A5823,[4]גיליון1!$A$1574:$P$7681,10,0)</f>
        <v>0</v>
      </c>
      <c r="L5823" s="17">
        <f>VLOOKUP(A5823,'[2]2023'!$A$9:$I$7853,9,0)</f>
        <v>0</v>
      </c>
      <c r="M5823" s="18">
        <f>VLOOKUP(A5823,[3]data1683177749303!$A$2:$J$6448,10,0)</f>
        <v>0</v>
      </c>
    </row>
    <row r="5824" spans="1:13" ht="15.75" outlineLevel="1">
      <c r="A5824" s="10">
        <v>1822200782</v>
      </c>
      <c r="B5824" s="11">
        <v>782</v>
      </c>
      <c r="C5824" s="19">
        <v>822200</v>
      </c>
      <c r="D5824" s="13">
        <v>1</v>
      </c>
      <c r="E5824" s="136" t="s">
        <v>3154</v>
      </c>
      <c r="F5824" s="15" t="s">
        <v>1809</v>
      </c>
      <c r="G5824" s="137" t="s">
        <v>3154</v>
      </c>
      <c r="H5824" s="13" t="s">
        <v>34</v>
      </c>
      <c r="I5824" s="126" t="s">
        <v>3154</v>
      </c>
      <c r="J5824" s="126" t="s">
        <v>3154</v>
      </c>
      <c r="K5824" s="17">
        <f>VLOOKUP(A5824,[4]גיליון1!$A$1574:$P$7681,10,0)</f>
        <v>0</v>
      </c>
      <c r="L5824" s="17">
        <f>VLOOKUP(A5824,'[2]2023'!$A$9:$I$7853,9,0)</f>
        <v>0</v>
      </c>
      <c r="M5824" s="18">
        <f>VLOOKUP(A5824,[3]data1683177749303!$A$2:$J$6448,10,0)</f>
        <v>0</v>
      </c>
    </row>
    <row r="5825" spans="1:13" ht="15.75" outlineLevel="1">
      <c r="A5825" s="10">
        <v>1822200783</v>
      </c>
      <c r="B5825" s="11">
        <v>783</v>
      </c>
      <c r="C5825" s="19">
        <v>822200</v>
      </c>
      <c r="D5825" s="13">
        <v>1</v>
      </c>
      <c r="E5825" s="136" t="s">
        <v>3154</v>
      </c>
      <c r="F5825" s="15" t="s">
        <v>2426</v>
      </c>
      <c r="G5825" s="137" t="s">
        <v>3154</v>
      </c>
      <c r="H5825" s="13" t="s">
        <v>34</v>
      </c>
      <c r="I5825" s="16">
        <f>K5825/L5825-1</f>
        <v>-1</v>
      </c>
      <c r="J5825" s="126" t="s">
        <v>3154</v>
      </c>
      <c r="K5825" s="17">
        <f>VLOOKUP(A5825,[4]גיליון1!$A$1574:$P$7681,10,0)</f>
        <v>0</v>
      </c>
      <c r="L5825" s="17">
        <f>VLOOKUP(A5825,'[2]2023'!$A$9:$I$7853,9,0)</f>
        <v>23800</v>
      </c>
      <c r="M5825" s="18">
        <f>VLOOKUP(A5825,[3]data1683177749303!$A$2:$J$6448,10,0)</f>
        <v>0</v>
      </c>
    </row>
    <row r="5826" spans="1:13" ht="15.75" outlineLevel="1">
      <c r="A5826" s="10">
        <v>1822200784</v>
      </c>
      <c r="B5826" s="11">
        <v>784</v>
      </c>
      <c r="C5826" s="19">
        <v>822200</v>
      </c>
      <c r="D5826" s="13">
        <v>1</v>
      </c>
      <c r="E5826" s="136" t="s">
        <v>3154</v>
      </c>
      <c r="F5826" s="15" t="s">
        <v>2427</v>
      </c>
      <c r="G5826" s="137" t="s">
        <v>3154</v>
      </c>
      <c r="H5826" s="13" t="s">
        <v>34</v>
      </c>
      <c r="I5826" s="126" t="s">
        <v>3154</v>
      </c>
      <c r="J5826" s="16" t="s">
        <v>915</v>
      </c>
      <c r="K5826" s="17">
        <f>VLOOKUP(A5826,[4]גיליון1!$A$1574:$P$7681,10,0)</f>
        <v>0</v>
      </c>
      <c r="L5826" s="17">
        <f>VLOOKUP(A5826,'[2]2023'!$A$9:$I$7853,9,0)</f>
        <v>0</v>
      </c>
      <c r="M5826" s="18">
        <f>VLOOKUP(A5826,[3]data1683177749303!$A$2:$J$6448,10,0)</f>
        <v>0</v>
      </c>
    </row>
    <row r="5827" spans="1:13" ht="15.75" outlineLevel="1">
      <c r="A5827" s="10">
        <v>1822200785</v>
      </c>
      <c r="B5827" s="11">
        <v>785</v>
      </c>
      <c r="C5827" s="19">
        <v>822200</v>
      </c>
      <c r="D5827" s="13">
        <v>1</v>
      </c>
      <c r="E5827" s="136" t="s">
        <v>3154</v>
      </c>
      <c r="F5827" s="15" t="s">
        <v>2428</v>
      </c>
      <c r="G5827" s="137" t="s">
        <v>3154</v>
      </c>
      <c r="H5827" s="13" t="s">
        <v>34</v>
      </c>
      <c r="I5827" s="126" t="s">
        <v>3154</v>
      </c>
      <c r="J5827" s="126" t="s">
        <v>3154</v>
      </c>
      <c r="K5827" s="17">
        <f>VLOOKUP(A5827,[4]גיליון1!$A$1574:$P$7681,10,0)</f>
        <v>0</v>
      </c>
      <c r="L5827" s="17">
        <f>VLOOKUP(A5827,'[2]2023'!$A$9:$I$7853,9,0)</f>
        <v>0</v>
      </c>
      <c r="M5827" s="18">
        <f>VLOOKUP(A5827,[3]data1683177749303!$A$2:$J$6448,10,0)</f>
        <v>0</v>
      </c>
    </row>
    <row r="5828" spans="1:13" ht="15.75" outlineLevel="1">
      <c r="A5828" s="10">
        <v>1822200786</v>
      </c>
      <c r="B5828" s="11">
        <v>786</v>
      </c>
      <c r="C5828" s="19">
        <v>822200</v>
      </c>
      <c r="D5828" s="13">
        <v>1</v>
      </c>
      <c r="E5828" s="136" t="s">
        <v>3154</v>
      </c>
      <c r="F5828" s="15" t="s">
        <v>2429</v>
      </c>
      <c r="G5828" s="137" t="s">
        <v>3154</v>
      </c>
      <c r="H5828" s="13" t="s">
        <v>34</v>
      </c>
      <c r="I5828" s="126" t="s">
        <v>3154</v>
      </c>
      <c r="J5828" s="126" t="s">
        <v>3154</v>
      </c>
      <c r="K5828" s="17">
        <f>VLOOKUP(A5828,[4]גיליון1!$A$1574:$P$7681,10,0)</f>
        <v>0</v>
      </c>
      <c r="L5828" s="17">
        <f>VLOOKUP(A5828,'[2]2023'!$A$9:$I$7853,9,0)</f>
        <v>0</v>
      </c>
      <c r="M5828" s="18">
        <f>VLOOKUP(A5828,[3]data1683177749303!$A$2:$J$6448,10,0)</f>
        <v>0</v>
      </c>
    </row>
    <row r="5829" spans="1:13" ht="15.75" outlineLevel="1">
      <c r="A5829" s="10">
        <v>1822200787</v>
      </c>
      <c r="B5829" s="11">
        <v>787</v>
      </c>
      <c r="C5829" s="19">
        <v>822200</v>
      </c>
      <c r="D5829" s="13">
        <v>1</v>
      </c>
      <c r="E5829" s="136" t="s">
        <v>3154</v>
      </c>
      <c r="F5829" s="15" t="s">
        <v>741</v>
      </c>
      <c r="G5829" s="137" t="s">
        <v>3154</v>
      </c>
      <c r="H5829" s="13" t="s">
        <v>34</v>
      </c>
      <c r="I5829" s="126" t="s">
        <v>3154</v>
      </c>
      <c r="J5829" s="126" t="s">
        <v>3154</v>
      </c>
      <c r="K5829" s="17">
        <f>VLOOKUP(A5829,[4]גיליון1!$A$1574:$P$7681,10,0)</f>
        <v>0</v>
      </c>
      <c r="L5829" s="17">
        <f>VLOOKUP(A5829,'[2]2023'!$A$9:$I$7853,9,0)</f>
        <v>0</v>
      </c>
      <c r="M5829" s="18">
        <f>VLOOKUP(A5829,[3]data1683177749303!$A$2:$J$6448,10,0)</f>
        <v>0</v>
      </c>
    </row>
    <row r="5830" spans="1:13" ht="15.75" outlineLevel="1">
      <c r="A5830" s="10">
        <v>1822200794</v>
      </c>
      <c r="B5830" s="11">
        <v>794</v>
      </c>
      <c r="C5830" s="19">
        <v>822200</v>
      </c>
      <c r="D5830" s="13">
        <v>1</v>
      </c>
      <c r="E5830" s="136" t="s">
        <v>3154</v>
      </c>
      <c r="F5830" s="15" t="s">
        <v>73</v>
      </c>
      <c r="G5830" s="137" t="s">
        <v>3154</v>
      </c>
      <c r="H5830" s="13" t="s">
        <v>31</v>
      </c>
      <c r="I5830" s="16">
        <f>K5830/L5830-1</f>
        <v>0.12000000000000011</v>
      </c>
      <c r="J5830" s="126" t="s">
        <v>3154</v>
      </c>
      <c r="K5830" s="17">
        <f>VLOOKUP(A5830,[4]גיליון1!$A$1574:$P$7681,10,0)</f>
        <v>14000</v>
      </c>
      <c r="L5830" s="17">
        <f>VLOOKUP(A5830,'[2]2023'!$A$9:$I$7853,9,0)</f>
        <v>12500</v>
      </c>
      <c r="M5830" s="18">
        <f>VLOOKUP(A5830,[3]data1683177749303!$A$2:$J$6448,10,0)</f>
        <v>13897</v>
      </c>
    </row>
    <row r="5831" spans="1:13" ht="15.75" outlineLevel="1">
      <c r="A5831" s="10">
        <v>1822200800</v>
      </c>
      <c r="B5831" s="11">
        <v>800</v>
      </c>
      <c r="C5831" s="19">
        <v>822200</v>
      </c>
      <c r="D5831" s="13">
        <v>1</v>
      </c>
      <c r="E5831" s="136" t="s">
        <v>3154</v>
      </c>
      <c r="F5831" s="15" t="s">
        <v>1411</v>
      </c>
      <c r="G5831" s="137" t="s">
        <v>3154</v>
      </c>
      <c r="H5831" s="13" t="s">
        <v>11</v>
      </c>
      <c r="I5831" s="126" t="s">
        <v>3154</v>
      </c>
      <c r="J5831" s="126" t="s">
        <v>3154</v>
      </c>
      <c r="K5831" s="17">
        <f>VLOOKUP(A5831,[4]גיליון1!$A$1574:$P$7681,10,0)</f>
        <v>0</v>
      </c>
      <c r="L5831" s="17">
        <f>VLOOKUP(A5831,'[2]2023'!$A$9:$I$7853,9,0)</f>
        <v>0</v>
      </c>
      <c r="M5831" s="140" t="s">
        <v>3154</v>
      </c>
    </row>
    <row r="5832" spans="1:13" ht="15.75" outlineLevel="1">
      <c r="A5832" s="10">
        <v>1822200875</v>
      </c>
      <c r="B5832" s="11">
        <v>875</v>
      </c>
      <c r="C5832" s="19">
        <v>822200</v>
      </c>
      <c r="D5832" s="13">
        <v>1</v>
      </c>
      <c r="E5832" s="136" t="s">
        <v>3154</v>
      </c>
      <c r="F5832" s="15" t="s">
        <v>2430</v>
      </c>
      <c r="G5832" s="137" t="s">
        <v>3154</v>
      </c>
      <c r="H5832" s="13" t="s">
        <v>34</v>
      </c>
      <c r="I5832" s="126" t="s">
        <v>3154</v>
      </c>
      <c r="J5832" s="126" t="s">
        <v>3154</v>
      </c>
      <c r="K5832" s="17">
        <f>VLOOKUP(A5832,[4]גיליון1!$A$1574:$P$7681,10,0)</f>
        <v>0</v>
      </c>
      <c r="L5832" s="17">
        <f>VLOOKUP(A5832,'[2]2023'!$A$9:$I$7853,9,0)</f>
        <v>0</v>
      </c>
      <c r="M5832" s="18">
        <f>VLOOKUP(A5832,[3]data1683177749303!$A$2:$J$6448,10,0)</f>
        <v>0</v>
      </c>
    </row>
    <row r="5833" spans="1:13" ht="16.5" thickBot="1">
      <c r="A5833" s="10">
        <v>1822200961</v>
      </c>
      <c r="B5833" s="11">
        <v>961</v>
      </c>
      <c r="C5833" s="19">
        <v>822200</v>
      </c>
      <c r="D5833" s="13">
        <v>1</v>
      </c>
      <c r="E5833" s="136" t="s">
        <v>3154</v>
      </c>
      <c r="F5833" s="15" t="s">
        <v>79</v>
      </c>
      <c r="G5833" s="137" t="s">
        <v>3154</v>
      </c>
      <c r="H5833" s="13" t="s">
        <v>34</v>
      </c>
      <c r="I5833" s="126" t="s">
        <v>3154</v>
      </c>
      <c r="J5833" s="126" t="s">
        <v>3154</v>
      </c>
      <c r="K5833" s="17">
        <f>VLOOKUP(A5833,[4]גיליון1!$A$1574:$P$7681,10,0)</f>
        <v>0</v>
      </c>
      <c r="L5833" s="17">
        <f>VLOOKUP(A5833,'[2]2023'!$A$9:$I$7853,9,0)</f>
        <v>0</v>
      </c>
      <c r="M5833" s="140" t="s">
        <v>3154</v>
      </c>
    </row>
    <row r="5834" spans="1:13" ht="16.5" outlineLevel="1" thickBot="1">
      <c r="A5834" s="125" t="s">
        <v>3154</v>
      </c>
      <c r="B5834" s="25" t="s">
        <v>2431</v>
      </c>
      <c r="C5834" s="146" t="s">
        <v>3154</v>
      </c>
      <c r="D5834" s="146" t="s">
        <v>3154</v>
      </c>
      <c r="E5834" s="147" t="s">
        <v>3154</v>
      </c>
      <c r="F5834" s="28" t="s">
        <v>741</v>
      </c>
      <c r="G5834" s="153" t="s">
        <v>3154</v>
      </c>
      <c r="H5834" s="146" t="s">
        <v>3154</v>
      </c>
      <c r="I5834" s="29">
        <f>K5834/L5834-1</f>
        <v>1.3390068246914799E-2</v>
      </c>
      <c r="J5834" s="127" t="s">
        <v>3154</v>
      </c>
      <c r="K5834" s="37">
        <f t="shared" ref="K5834:M5834" si="270">SUBTOTAL(9,K5776:K5833)</f>
        <v>1719500</v>
      </c>
      <c r="L5834" s="37">
        <f t="shared" si="270"/>
        <v>1696780</v>
      </c>
      <c r="M5834" s="38">
        <f t="shared" si="270"/>
        <v>1739093.95</v>
      </c>
    </row>
    <row r="5835" spans="1:13" ht="15.75" outlineLevel="1">
      <c r="A5835" s="10">
        <v>18227000</v>
      </c>
      <c r="B5835" s="11">
        <v>0</v>
      </c>
      <c r="C5835" s="19">
        <v>822700</v>
      </c>
      <c r="D5835" s="13">
        <v>1</v>
      </c>
      <c r="E5835" s="136" t="s">
        <v>3154</v>
      </c>
      <c r="F5835" s="15" t="s">
        <v>749</v>
      </c>
      <c r="G5835" s="137" t="s">
        <v>3154</v>
      </c>
      <c r="H5835" s="13" t="s">
        <v>11</v>
      </c>
      <c r="I5835" s="126" t="s">
        <v>3154</v>
      </c>
      <c r="J5835" s="142" t="s">
        <v>3154</v>
      </c>
      <c r="K5835" s="17">
        <f>VLOOKUP(A5835,[4]גיליון1!$A$1574:$P$7681,10,0)</f>
        <v>0</v>
      </c>
      <c r="L5835" s="139" t="s">
        <v>3154</v>
      </c>
      <c r="M5835" s="140" t="s">
        <v>3154</v>
      </c>
    </row>
    <row r="5836" spans="1:13" ht="15.75" outlineLevel="1">
      <c r="A5836" s="10">
        <v>1822700110</v>
      </c>
      <c r="B5836" s="11">
        <v>110</v>
      </c>
      <c r="C5836" s="19">
        <v>822700</v>
      </c>
      <c r="D5836" s="13">
        <v>1</v>
      </c>
      <c r="E5836" s="136" t="s">
        <v>3154</v>
      </c>
      <c r="F5836" s="15" t="s">
        <v>19</v>
      </c>
      <c r="G5836" s="137" t="s">
        <v>3154</v>
      </c>
      <c r="H5836" s="13" t="s">
        <v>20</v>
      </c>
      <c r="I5836" s="126" t="s">
        <v>3154</v>
      </c>
      <c r="J5836" s="142" t="s">
        <v>3154</v>
      </c>
      <c r="K5836" s="17">
        <f>VLOOKUP(A5836,[4]גיליון1!$A$1574:$P$7681,10,0)</f>
        <v>0</v>
      </c>
      <c r="L5836" s="17">
        <f>VLOOKUP(A5836,'[2]2023'!$A$9:$I$7853,9,0)</f>
        <v>0</v>
      </c>
      <c r="M5836" s="18">
        <f>VLOOKUP(A5836,[3]data1683177749303!$A$2:$J$6448,10,0)</f>
        <v>0</v>
      </c>
    </row>
    <row r="5837" spans="1:13" ht="15.75" outlineLevel="1">
      <c r="A5837" s="10">
        <v>1822700119</v>
      </c>
      <c r="B5837" s="11">
        <v>119</v>
      </c>
      <c r="C5837" s="19">
        <v>822700</v>
      </c>
      <c r="D5837" s="13">
        <v>1</v>
      </c>
      <c r="E5837" s="136" t="s">
        <v>3154</v>
      </c>
      <c r="F5837" s="15" t="s">
        <v>21</v>
      </c>
      <c r="G5837" s="137" t="s">
        <v>3154</v>
      </c>
      <c r="H5837" s="13" t="s">
        <v>20</v>
      </c>
      <c r="I5837" s="16">
        <f>K5837/L5837-1</f>
        <v>-0.22612681436210846</v>
      </c>
      <c r="J5837" s="126" t="s">
        <v>3154</v>
      </c>
      <c r="K5837" s="17">
        <f>VLOOKUP(A5837,[4]גיליון1!$A$1574:$P$7681,10,0)</f>
        <v>303900</v>
      </c>
      <c r="L5837" s="17">
        <f>VLOOKUP(A5837,'[2]2023'!$A$9:$I$7853,9,0)</f>
        <v>392700</v>
      </c>
      <c r="M5837" s="18">
        <f>VLOOKUP(A5837,[3]data1683177749303!$A$2:$J$6448,10,0)</f>
        <v>134497.35</v>
      </c>
    </row>
    <row r="5838" spans="1:13" ht="15.75" outlineLevel="1">
      <c r="A5838" s="10">
        <v>1822700122</v>
      </c>
      <c r="B5838" s="11">
        <v>122</v>
      </c>
      <c r="C5838" s="19">
        <v>822700</v>
      </c>
      <c r="D5838" s="13">
        <v>1</v>
      </c>
      <c r="E5838" s="136" t="s">
        <v>3154</v>
      </c>
      <c r="F5838" s="15" t="s">
        <v>22</v>
      </c>
      <c r="G5838" s="137" t="s">
        <v>3154</v>
      </c>
      <c r="H5838" s="13" t="s">
        <v>20</v>
      </c>
      <c r="I5838" s="126" t="s">
        <v>3154</v>
      </c>
      <c r="J5838" s="126" t="s">
        <v>3154</v>
      </c>
      <c r="K5838" s="17">
        <f>VLOOKUP(A5838,[4]גיליון1!$A$1574:$P$7681,10,0)</f>
        <v>1200</v>
      </c>
      <c r="L5838" s="17">
        <f>VLOOKUP(A5838,'[2]2023'!$A$9:$I$7853,9,0)</f>
        <v>1200</v>
      </c>
      <c r="M5838" s="18">
        <f>VLOOKUP(A5838,[3]data1683177749303!$A$2:$J$6448,10,0)</f>
        <v>1301.3</v>
      </c>
    </row>
    <row r="5839" spans="1:13" ht="15.75" outlineLevel="1">
      <c r="A5839" s="10">
        <v>1822700126</v>
      </c>
      <c r="B5839" s="11">
        <v>126</v>
      </c>
      <c r="C5839" s="19">
        <v>822700</v>
      </c>
      <c r="D5839" s="13">
        <v>1</v>
      </c>
      <c r="E5839" s="136" t="s">
        <v>3154</v>
      </c>
      <c r="F5839" s="15" t="s">
        <v>23</v>
      </c>
      <c r="G5839" s="137" t="s">
        <v>3154</v>
      </c>
      <c r="H5839" s="13" t="s">
        <v>20</v>
      </c>
      <c r="I5839" s="16">
        <f>K5839/L5839-1</f>
        <v>0.5</v>
      </c>
      <c r="J5839" s="126" t="s">
        <v>3154</v>
      </c>
      <c r="K5839" s="17">
        <f>VLOOKUP(A5839,[4]גיליון1!$A$1574:$P$7681,10,0)</f>
        <v>6000</v>
      </c>
      <c r="L5839" s="17">
        <f>VLOOKUP(A5839,'[2]2023'!$A$9:$I$7853,9,0)</f>
        <v>4000</v>
      </c>
      <c r="M5839" s="18">
        <f>VLOOKUP(A5839,[3]data1683177749303!$A$2:$J$6448,10,0)</f>
        <v>3644.94</v>
      </c>
    </row>
    <row r="5840" spans="1:13" ht="15.75" outlineLevel="1">
      <c r="A5840" s="10">
        <v>1822700130</v>
      </c>
      <c r="B5840" s="11">
        <v>130</v>
      </c>
      <c r="C5840" s="19">
        <v>822700</v>
      </c>
      <c r="D5840" s="13">
        <v>1</v>
      </c>
      <c r="E5840" s="136" t="s">
        <v>3154</v>
      </c>
      <c r="F5840" s="15" t="s">
        <v>24</v>
      </c>
      <c r="G5840" s="137" t="s">
        <v>3154</v>
      </c>
      <c r="H5840" s="13" t="s">
        <v>20</v>
      </c>
      <c r="I5840" s="16">
        <f>K5840/L5840-1</f>
        <v>0</v>
      </c>
      <c r="J5840" s="126" t="s">
        <v>3154</v>
      </c>
      <c r="K5840" s="17">
        <f>VLOOKUP(A5840,[4]גיליון1!$A$1574:$P$7681,10,0)</f>
        <v>13000</v>
      </c>
      <c r="L5840" s="17">
        <f>VLOOKUP(A5840,'[2]2023'!$A$9:$I$7853,9,0)</f>
        <v>13000</v>
      </c>
      <c r="M5840" s="18">
        <f>VLOOKUP(A5840,[3]data1683177749303!$A$2:$J$6448,10,0)</f>
        <v>0</v>
      </c>
    </row>
    <row r="5841" spans="1:13" ht="15.75" outlineLevel="1">
      <c r="A5841" s="10">
        <v>1822700140</v>
      </c>
      <c r="B5841" s="11">
        <v>140</v>
      </c>
      <c r="C5841" s="19">
        <v>822700</v>
      </c>
      <c r="D5841" s="13">
        <v>1</v>
      </c>
      <c r="E5841" s="136" t="s">
        <v>3154</v>
      </c>
      <c r="F5841" s="15" t="s">
        <v>25</v>
      </c>
      <c r="G5841" s="137" t="s">
        <v>3154</v>
      </c>
      <c r="H5841" s="13" t="s">
        <v>20</v>
      </c>
      <c r="I5841" s="16">
        <f>K5841/L5841-1</f>
        <v>-0.26525198938992045</v>
      </c>
      <c r="J5841" s="126" t="s">
        <v>3154</v>
      </c>
      <c r="K5841" s="17">
        <f>VLOOKUP(A5841,[4]גיליון1!$A$1574:$P$7681,10,0)</f>
        <v>27700</v>
      </c>
      <c r="L5841" s="17">
        <f>VLOOKUP(A5841,'[2]2023'!$A$9:$I$7853,9,0)</f>
        <v>37700</v>
      </c>
      <c r="M5841" s="18">
        <f>VLOOKUP(A5841,[3]data1683177749303!$A$2:$J$6448,10,0)</f>
        <v>17763.099999999999</v>
      </c>
    </row>
    <row r="5842" spans="1:13" ht="15.75" outlineLevel="1">
      <c r="A5842" s="10">
        <v>1822700210</v>
      </c>
      <c r="B5842" s="11">
        <v>210</v>
      </c>
      <c r="C5842" s="19">
        <v>822700</v>
      </c>
      <c r="D5842" s="13">
        <v>1</v>
      </c>
      <c r="E5842" s="136" t="s">
        <v>3154</v>
      </c>
      <c r="F5842" s="15" t="s">
        <v>27</v>
      </c>
      <c r="G5842" s="137" t="s">
        <v>3154</v>
      </c>
      <c r="H5842" s="13" t="s">
        <v>20</v>
      </c>
      <c r="I5842" s="126" t="s">
        <v>3154</v>
      </c>
      <c r="J5842" s="126" t="s">
        <v>3154</v>
      </c>
      <c r="K5842" s="17">
        <f>VLOOKUP(A5842,[4]גיליון1!$A$1574:$P$7681,10,0)</f>
        <v>0</v>
      </c>
      <c r="L5842" s="17">
        <f>VLOOKUP(A5842,'[2]2023'!$A$9:$I$7853,9,0)</f>
        <v>0</v>
      </c>
      <c r="M5842" s="18">
        <f>VLOOKUP(A5842,[3]data1683177749303!$A$2:$J$6448,10,0)</f>
        <v>0</v>
      </c>
    </row>
    <row r="5843" spans="1:13" ht="15.75" outlineLevel="1">
      <c r="A5843" s="10">
        <v>1822700263</v>
      </c>
      <c r="B5843" s="11">
        <v>263</v>
      </c>
      <c r="C5843" s="19">
        <v>822700</v>
      </c>
      <c r="D5843" s="13">
        <v>1</v>
      </c>
      <c r="E5843" s="136" t="s">
        <v>3154</v>
      </c>
      <c r="F5843" s="15" t="s">
        <v>116</v>
      </c>
      <c r="G5843" s="137" t="s">
        <v>3154</v>
      </c>
      <c r="H5843" s="13" t="s">
        <v>20</v>
      </c>
      <c r="I5843" s="126" t="s">
        <v>3154</v>
      </c>
      <c r="J5843" s="126" t="s">
        <v>3154</v>
      </c>
      <c r="K5843" s="17">
        <f>VLOOKUP(A5843,[4]גיליון1!$A$1574:$P$7681,10,0)</f>
        <v>0</v>
      </c>
      <c r="L5843" s="17">
        <f>VLOOKUP(A5843,'[2]2023'!$A$9:$I$7853,9,0)</f>
        <v>0</v>
      </c>
      <c r="M5843" s="18">
        <f>VLOOKUP(A5843,[3]data1683177749303!$A$2:$J$6448,10,0)</f>
        <v>0</v>
      </c>
    </row>
    <row r="5844" spans="1:13" ht="15.75" outlineLevel="1">
      <c r="A5844" s="10">
        <v>1822700433</v>
      </c>
      <c r="B5844" s="11">
        <v>433</v>
      </c>
      <c r="C5844" s="19">
        <v>822700</v>
      </c>
      <c r="D5844" s="13">
        <v>1</v>
      </c>
      <c r="E5844" s="136" t="s">
        <v>3154</v>
      </c>
      <c r="F5844" s="15" t="s">
        <v>38</v>
      </c>
      <c r="G5844" s="137" t="s">
        <v>3154</v>
      </c>
      <c r="H5844" s="13" t="s">
        <v>34</v>
      </c>
      <c r="I5844" s="126" t="s">
        <v>3154</v>
      </c>
      <c r="J5844" s="126" t="s">
        <v>3154</v>
      </c>
      <c r="K5844" s="17">
        <f>VLOOKUP(A5844,[4]גיליון1!$A$1574:$P$7681,10,0)</f>
        <v>0</v>
      </c>
      <c r="L5844" s="17">
        <f>VLOOKUP(A5844,'[2]2023'!$A$9:$I$7853,9,0)</f>
        <v>0</v>
      </c>
      <c r="M5844" s="18">
        <f>VLOOKUP(A5844,[3]data1683177749303!$A$2:$J$6448,10,0)</f>
        <v>0</v>
      </c>
    </row>
    <row r="5845" spans="1:13" ht="15.75" outlineLevel="1">
      <c r="A5845" s="10">
        <v>1822700441</v>
      </c>
      <c r="B5845" s="11">
        <v>441</v>
      </c>
      <c r="C5845" s="19">
        <v>822700</v>
      </c>
      <c r="D5845" s="13">
        <v>1</v>
      </c>
      <c r="E5845" s="136" t="s">
        <v>3154</v>
      </c>
      <c r="F5845" s="15" t="s">
        <v>45</v>
      </c>
      <c r="G5845" s="137" t="s">
        <v>3154</v>
      </c>
      <c r="H5845" s="13" t="s">
        <v>31</v>
      </c>
      <c r="I5845" s="126" t="s">
        <v>3154</v>
      </c>
      <c r="J5845" s="126" t="s">
        <v>3154</v>
      </c>
      <c r="K5845" s="17">
        <f>VLOOKUP(A5845,[4]גיליון1!$A$1574:$P$7681,10,0)</f>
        <v>0</v>
      </c>
      <c r="L5845" s="17">
        <f>VLOOKUP(A5845,'[2]2023'!$A$9:$I$7853,9,0)</f>
        <v>0</v>
      </c>
      <c r="M5845" s="18">
        <f>VLOOKUP(A5845,[3]data1683177749303!$A$2:$J$6448,10,0)</f>
        <v>0</v>
      </c>
    </row>
    <row r="5846" spans="1:13" ht="15.75" outlineLevel="1">
      <c r="A5846" s="10">
        <v>1822700470</v>
      </c>
      <c r="B5846" s="11">
        <v>470</v>
      </c>
      <c r="C5846" s="19">
        <v>822700</v>
      </c>
      <c r="D5846" s="13">
        <v>1</v>
      </c>
      <c r="E5846" s="136" t="s">
        <v>3154</v>
      </c>
      <c r="F5846" s="15" t="s">
        <v>48</v>
      </c>
      <c r="G5846" s="137" t="s">
        <v>3154</v>
      </c>
      <c r="H5846" s="13" t="s">
        <v>34</v>
      </c>
      <c r="I5846" s="126" t="s">
        <v>3154</v>
      </c>
      <c r="J5846" s="126" t="s">
        <v>3154</v>
      </c>
      <c r="K5846" s="17">
        <f>VLOOKUP(A5846,[4]גיליון1!$A$1574:$P$7681,10,0)</f>
        <v>0</v>
      </c>
      <c r="L5846" s="17">
        <f>VLOOKUP(A5846,'[2]2023'!$A$9:$I$7853,9,0)</f>
        <v>0</v>
      </c>
      <c r="M5846" s="140" t="s">
        <v>3154</v>
      </c>
    </row>
    <row r="5847" spans="1:13" ht="15.75" outlineLevel="1">
      <c r="A5847" s="10">
        <v>1822700471</v>
      </c>
      <c r="B5847" s="11">
        <v>471</v>
      </c>
      <c r="C5847" s="19">
        <v>822700</v>
      </c>
      <c r="D5847" s="13">
        <v>1</v>
      </c>
      <c r="E5847" s="136" t="s">
        <v>3154</v>
      </c>
      <c r="F5847" s="15" t="s">
        <v>87</v>
      </c>
      <c r="G5847" s="137" t="s">
        <v>3154</v>
      </c>
      <c r="H5847" s="13" t="s">
        <v>34</v>
      </c>
      <c r="I5847" s="126" t="s">
        <v>3154</v>
      </c>
      <c r="J5847" s="126" t="s">
        <v>3154</v>
      </c>
      <c r="K5847" s="17">
        <f>VLOOKUP(A5847,[4]גיליון1!$A$1574:$P$7681,10,0)</f>
        <v>0</v>
      </c>
      <c r="L5847" s="17">
        <f>VLOOKUP(A5847,'[2]2023'!$A$9:$I$7853,9,0)</f>
        <v>0</v>
      </c>
      <c r="M5847" s="18">
        <f>VLOOKUP(A5847,[3]data1683177749303!$A$2:$J$6448,10,0)</f>
        <v>0</v>
      </c>
    </row>
    <row r="5848" spans="1:13" ht="15.75" outlineLevel="1">
      <c r="A5848" s="10">
        <v>1822700511</v>
      </c>
      <c r="B5848" s="11">
        <v>511</v>
      </c>
      <c r="C5848" s="19">
        <v>822700</v>
      </c>
      <c r="D5848" s="13">
        <v>1</v>
      </c>
      <c r="E5848" s="136" t="s">
        <v>3154</v>
      </c>
      <c r="F5848" s="15" t="s">
        <v>88</v>
      </c>
      <c r="G5848" s="137" t="s">
        <v>3154</v>
      </c>
      <c r="H5848" s="13" t="s">
        <v>34</v>
      </c>
      <c r="I5848" s="126" t="s">
        <v>3154</v>
      </c>
      <c r="J5848" s="126" t="s">
        <v>3154</v>
      </c>
      <c r="K5848" s="17">
        <f>VLOOKUP(A5848,[4]גיליון1!$A$1574:$P$7681,10,0)</f>
        <v>0</v>
      </c>
      <c r="L5848" s="17">
        <f>VLOOKUP(A5848,'[2]2023'!$A$9:$I$7853,9,0)</f>
        <v>0</v>
      </c>
      <c r="M5848" s="18">
        <f>VLOOKUP(A5848,[3]data1683177749303!$A$2:$J$6448,10,0)</f>
        <v>0</v>
      </c>
    </row>
    <row r="5849" spans="1:13" ht="15.75" outlineLevel="1">
      <c r="A5849" s="10">
        <v>1822700522</v>
      </c>
      <c r="B5849" s="11">
        <v>522</v>
      </c>
      <c r="C5849" s="19">
        <v>822700</v>
      </c>
      <c r="D5849" s="13">
        <v>1</v>
      </c>
      <c r="E5849" s="136" t="s">
        <v>3154</v>
      </c>
      <c r="F5849" s="15" t="s">
        <v>2266</v>
      </c>
      <c r="G5849" s="137" t="s">
        <v>3154</v>
      </c>
      <c r="H5849" s="13" t="s">
        <v>34</v>
      </c>
      <c r="I5849" s="126" t="s">
        <v>3154</v>
      </c>
      <c r="J5849" s="126" t="s">
        <v>3154</v>
      </c>
      <c r="K5849" s="17">
        <f>VLOOKUP(A5849,[4]גיליון1!$A$1574:$P$7681,10,0)</f>
        <v>0</v>
      </c>
      <c r="L5849" s="17">
        <f>VLOOKUP(A5849,'[2]2023'!$A$9:$I$7853,9,0)</f>
        <v>0</v>
      </c>
      <c r="M5849" s="18">
        <f>VLOOKUP(A5849,[3]data1683177749303!$A$2:$J$6448,10,0)</f>
        <v>0</v>
      </c>
    </row>
    <row r="5850" spans="1:13" ht="15.75" outlineLevel="1">
      <c r="A5850" s="10">
        <v>1822700540</v>
      </c>
      <c r="B5850" s="11">
        <v>540</v>
      </c>
      <c r="C5850" s="19">
        <v>822700</v>
      </c>
      <c r="D5850" s="13">
        <v>1</v>
      </c>
      <c r="E5850" s="136" t="s">
        <v>3154</v>
      </c>
      <c r="F5850" s="15" t="s">
        <v>53</v>
      </c>
      <c r="G5850" s="137" t="s">
        <v>3154</v>
      </c>
      <c r="H5850" s="13" t="s">
        <v>31</v>
      </c>
      <c r="I5850" s="126" t="s">
        <v>3154</v>
      </c>
      <c r="J5850" s="126" t="s">
        <v>3154</v>
      </c>
      <c r="K5850" s="17">
        <f>VLOOKUP(A5850,[4]גיליון1!$A$1574:$P$7681,10,0)</f>
        <v>0</v>
      </c>
      <c r="L5850" s="17">
        <f>VLOOKUP(A5850,'[2]2023'!$A$9:$I$7853,9,0)</f>
        <v>0</v>
      </c>
      <c r="M5850" s="18">
        <f>VLOOKUP(A5850,[3]data1683177749303!$A$2:$J$6448,10,0)</f>
        <v>0</v>
      </c>
    </row>
    <row r="5851" spans="1:13" ht="15.75" outlineLevel="1">
      <c r="A5851" s="10">
        <v>1822700544</v>
      </c>
      <c r="B5851" s="11">
        <v>544</v>
      </c>
      <c r="C5851" s="19">
        <v>822700</v>
      </c>
      <c r="D5851" s="13">
        <v>1</v>
      </c>
      <c r="E5851" s="136" t="s">
        <v>3154</v>
      </c>
      <c r="F5851" s="15" t="s">
        <v>56</v>
      </c>
      <c r="G5851" s="137" t="s">
        <v>3154</v>
      </c>
      <c r="H5851" s="13" t="s">
        <v>31</v>
      </c>
      <c r="I5851" s="126" t="s">
        <v>3154</v>
      </c>
      <c r="J5851" s="126" t="s">
        <v>3154</v>
      </c>
      <c r="K5851" s="17">
        <f>VLOOKUP(A5851,[4]גיליון1!$A$1574:$P$7681,10,0)</f>
        <v>0</v>
      </c>
      <c r="L5851" s="17">
        <f>VLOOKUP(A5851,'[2]2023'!$A$9:$I$7853,9,0)</f>
        <v>0</v>
      </c>
      <c r="M5851" s="18">
        <f>VLOOKUP(A5851,[3]data1683177749303!$A$2:$J$6448,10,0)</f>
        <v>0</v>
      </c>
    </row>
    <row r="5852" spans="1:13" ht="15.75" outlineLevel="1">
      <c r="A5852" s="10">
        <v>1822700550</v>
      </c>
      <c r="B5852" s="11">
        <v>550</v>
      </c>
      <c r="C5852" s="19">
        <v>822700</v>
      </c>
      <c r="D5852" s="13">
        <v>1</v>
      </c>
      <c r="E5852" s="136" t="s">
        <v>3154</v>
      </c>
      <c r="F5852" s="15" t="s">
        <v>58</v>
      </c>
      <c r="G5852" s="137" t="s">
        <v>3154</v>
      </c>
      <c r="H5852" s="13" t="s">
        <v>34</v>
      </c>
      <c r="I5852" s="126" t="s">
        <v>3154</v>
      </c>
      <c r="J5852" s="126" t="s">
        <v>3154</v>
      </c>
      <c r="K5852" s="17">
        <f>VLOOKUP(A5852,[4]גיליון1!$A$1574:$P$7681,10,0)</f>
        <v>0</v>
      </c>
      <c r="L5852" s="17">
        <f>VLOOKUP(A5852,'[2]2023'!$A$9:$I$7853,9,0)</f>
        <v>0</v>
      </c>
      <c r="M5852" s="18">
        <f>VLOOKUP(A5852,[3]data1683177749303!$A$2:$J$6448,10,0)</f>
        <v>0</v>
      </c>
    </row>
    <row r="5853" spans="1:13" ht="15.75" outlineLevel="1">
      <c r="A5853" s="10">
        <v>1822700561</v>
      </c>
      <c r="B5853" s="11">
        <v>561</v>
      </c>
      <c r="C5853" s="19">
        <v>822700</v>
      </c>
      <c r="D5853" s="13">
        <v>1</v>
      </c>
      <c r="E5853" s="136" t="s">
        <v>3154</v>
      </c>
      <c r="F5853" s="15" t="s">
        <v>59</v>
      </c>
      <c r="G5853" s="137" t="s">
        <v>3154</v>
      </c>
      <c r="H5853" s="13" t="s">
        <v>34</v>
      </c>
      <c r="I5853" s="126" t="s">
        <v>3154</v>
      </c>
      <c r="J5853" s="126" t="s">
        <v>3154</v>
      </c>
      <c r="K5853" s="17">
        <f>VLOOKUP(A5853,[4]גיליון1!$A$1574:$P$7681,10,0)</f>
        <v>0</v>
      </c>
      <c r="L5853" s="17">
        <f>VLOOKUP(A5853,'[2]2023'!$A$9:$I$7853,9,0)</f>
        <v>0</v>
      </c>
      <c r="M5853" s="18">
        <f>VLOOKUP(A5853,[3]data1683177749303!$A$2:$J$6448,10,0)</f>
        <v>0</v>
      </c>
    </row>
    <row r="5854" spans="1:13" ht="15.75" outlineLevel="1">
      <c r="A5854" s="10">
        <v>1822700562</v>
      </c>
      <c r="B5854" s="11">
        <v>562</v>
      </c>
      <c r="C5854" s="19">
        <v>822700</v>
      </c>
      <c r="D5854" s="13">
        <v>1</v>
      </c>
      <c r="E5854" s="136" t="s">
        <v>3154</v>
      </c>
      <c r="F5854" s="15" t="s">
        <v>60</v>
      </c>
      <c r="G5854" s="137" t="s">
        <v>3154</v>
      </c>
      <c r="H5854" s="13" t="s">
        <v>34</v>
      </c>
      <c r="I5854" s="126" t="s">
        <v>3154</v>
      </c>
      <c r="J5854" s="126" t="s">
        <v>3154</v>
      </c>
      <c r="K5854" s="17">
        <f>VLOOKUP(A5854,[4]גיליון1!$A$1574:$P$7681,10,0)</f>
        <v>0</v>
      </c>
      <c r="L5854" s="17">
        <f>VLOOKUP(A5854,'[2]2023'!$A$9:$I$7853,9,0)</f>
        <v>0</v>
      </c>
      <c r="M5854" s="18">
        <f>VLOOKUP(A5854,[3]data1683177749303!$A$2:$J$6448,10,0)</f>
        <v>0</v>
      </c>
    </row>
    <row r="5855" spans="1:13" s="97" customFormat="1" ht="15.75" outlineLevel="1">
      <c r="A5855" s="10">
        <v>1822700571</v>
      </c>
      <c r="B5855" s="11">
        <v>571</v>
      </c>
      <c r="C5855" s="19">
        <v>822700</v>
      </c>
      <c r="D5855" s="13">
        <v>1</v>
      </c>
      <c r="E5855" s="136" t="s">
        <v>3154</v>
      </c>
      <c r="F5855" s="15" t="s">
        <v>91</v>
      </c>
      <c r="G5855" s="137" t="s">
        <v>3154</v>
      </c>
      <c r="H5855" s="13" t="s">
        <v>31</v>
      </c>
      <c r="I5855" s="16">
        <f>K5855/L5855-1</f>
        <v>1.5686274509803866E-2</v>
      </c>
      <c r="J5855" s="126" t="s">
        <v>3154</v>
      </c>
      <c r="K5855" s="17">
        <f>VLOOKUP(A5855,[4]גיליון1!$A$1574:$P$7681,10,0)</f>
        <v>51800</v>
      </c>
      <c r="L5855" s="17">
        <f>VLOOKUP(A5855,'[2]2023'!$A$9:$I$7853,9,0)</f>
        <v>51000</v>
      </c>
      <c r="M5855" s="18">
        <f>VLOOKUP(A5855,[3]data1683177749303!$A$2:$J$6448,10,0)</f>
        <v>36000</v>
      </c>
    </row>
    <row r="5856" spans="1:13" ht="15.75" outlineLevel="1">
      <c r="A5856" s="10">
        <v>1822700580</v>
      </c>
      <c r="B5856" s="11">
        <v>580</v>
      </c>
      <c r="C5856" s="19">
        <v>822700</v>
      </c>
      <c r="D5856" s="13">
        <v>1</v>
      </c>
      <c r="E5856" s="136" t="s">
        <v>3154</v>
      </c>
      <c r="F5856" s="15" t="s">
        <v>2432</v>
      </c>
      <c r="G5856" s="137" t="s">
        <v>3154</v>
      </c>
      <c r="H5856" s="13" t="s">
        <v>31</v>
      </c>
      <c r="I5856" s="126" t="s">
        <v>3154</v>
      </c>
      <c r="J5856" s="126" t="s">
        <v>3154</v>
      </c>
      <c r="K5856" s="17">
        <f>VLOOKUP(A5856,[4]גיליון1!$A$1574:$P$7681,10,0)</f>
        <v>0</v>
      </c>
      <c r="L5856" s="17">
        <f>VLOOKUP(A5856,'[2]2023'!$A$9:$I$7853,9,0)</f>
        <v>0</v>
      </c>
      <c r="M5856" s="140" t="s">
        <v>3154</v>
      </c>
    </row>
    <row r="5857" spans="1:13" ht="15.75" outlineLevel="1">
      <c r="A5857" s="10">
        <v>1822700583</v>
      </c>
      <c r="B5857" s="11">
        <v>583</v>
      </c>
      <c r="C5857" s="19">
        <v>822700</v>
      </c>
      <c r="D5857" s="13">
        <v>1</v>
      </c>
      <c r="E5857" s="136" t="s">
        <v>3154</v>
      </c>
      <c r="F5857" s="15" t="s">
        <v>2433</v>
      </c>
      <c r="G5857" s="137" t="s">
        <v>3154</v>
      </c>
      <c r="H5857" s="13" t="s">
        <v>31</v>
      </c>
      <c r="I5857" s="126" t="s">
        <v>3154</v>
      </c>
      <c r="J5857" s="126" t="s">
        <v>3154</v>
      </c>
      <c r="K5857" s="17">
        <f>VLOOKUP(A5857,[4]גיליון1!$A$1574:$P$7681,10,0)</f>
        <v>0</v>
      </c>
      <c r="L5857" s="17">
        <f>VLOOKUP(A5857,'[2]2023'!$A$9:$I$7853,9,0)</f>
        <v>0</v>
      </c>
      <c r="M5857" s="18">
        <f>VLOOKUP(A5857,[3]data1683177749303!$A$2:$J$6448,10,0)</f>
        <v>0</v>
      </c>
    </row>
    <row r="5858" spans="1:13" ht="15.75" outlineLevel="1">
      <c r="A5858" s="10">
        <v>1822700710</v>
      </c>
      <c r="B5858" s="11">
        <v>710</v>
      </c>
      <c r="C5858" s="19">
        <v>822700</v>
      </c>
      <c r="D5858" s="13">
        <v>1</v>
      </c>
      <c r="E5858" s="136" t="s">
        <v>3154</v>
      </c>
      <c r="F5858" s="15" t="s">
        <v>1497</v>
      </c>
      <c r="G5858" s="137" t="s">
        <v>3154</v>
      </c>
      <c r="H5858" s="13" t="s">
        <v>34</v>
      </c>
      <c r="I5858" s="126" t="s">
        <v>3154</v>
      </c>
      <c r="J5858" s="126" t="s">
        <v>3154</v>
      </c>
      <c r="K5858" s="17">
        <f>VLOOKUP(A5858,[4]גיליון1!$A$1574:$P$7681,10,0)</f>
        <v>0</v>
      </c>
      <c r="L5858" s="17">
        <f>VLOOKUP(A5858,'[2]2023'!$A$9:$I$7853,9,0)</f>
        <v>0</v>
      </c>
      <c r="M5858" s="18">
        <f>VLOOKUP(A5858,[3]data1683177749303!$A$2:$J$6448,10,0)</f>
        <v>0</v>
      </c>
    </row>
    <row r="5859" spans="1:13" ht="15.75" outlineLevel="1">
      <c r="A5859" s="10">
        <v>1822700722</v>
      </c>
      <c r="B5859" s="11">
        <v>722</v>
      </c>
      <c r="C5859" s="19">
        <v>822700</v>
      </c>
      <c r="D5859" s="13">
        <v>1</v>
      </c>
      <c r="E5859" s="136" t="s">
        <v>3154</v>
      </c>
      <c r="F5859" s="15" t="s">
        <v>64</v>
      </c>
      <c r="G5859" s="137" t="s">
        <v>3154</v>
      </c>
      <c r="H5859" s="13" t="s">
        <v>34</v>
      </c>
      <c r="I5859" s="126" t="s">
        <v>3154</v>
      </c>
      <c r="J5859" s="126" t="s">
        <v>3154</v>
      </c>
      <c r="K5859" s="17">
        <f>VLOOKUP(A5859,[4]גיליון1!$A$1574:$P$7681,10,0)</f>
        <v>0</v>
      </c>
      <c r="L5859" s="17">
        <f>VLOOKUP(A5859,'[2]2023'!$A$9:$I$7853,9,0)</f>
        <v>0</v>
      </c>
      <c r="M5859" s="18">
        <f>VLOOKUP(A5859,[3]data1683177749303!$A$2:$J$6448,10,0)</f>
        <v>0</v>
      </c>
    </row>
    <row r="5860" spans="1:13" ht="15.75" outlineLevel="1">
      <c r="A5860" s="10">
        <v>1822700723</v>
      </c>
      <c r="B5860" s="11">
        <v>723</v>
      </c>
      <c r="C5860" s="19">
        <v>822700</v>
      </c>
      <c r="D5860" s="13">
        <v>1</v>
      </c>
      <c r="E5860" s="136" t="s">
        <v>3154</v>
      </c>
      <c r="F5860" s="15" t="s">
        <v>2434</v>
      </c>
      <c r="G5860" s="137" t="s">
        <v>3154</v>
      </c>
      <c r="H5860" s="13" t="s">
        <v>34</v>
      </c>
      <c r="I5860" s="126" t="s">
        <v>3154</v>
      </c>
      <c r="J5860" s="126" t="s">
        <v>3154</v>
      </c>
      <c r="K5860" s="17">
        <f>VLOOKUP(A5860,[4]גיליון1!$A$1574:$P$7681,10,0)</f>
        <v>0</v>
      </c>
      <c r="L5860" s="17">
        <f>VLOOKUP(A5860,'[2]2023'!$A$9:$I$7853,9,0)</f>
        <v>0</v>
      </c>
      <c r="M5860" s="18">
        <f>VLOOKUP(A5860,[3]data1683177749303!$A$2:$J$6448,10,0)</f>
        <v>0</v>
      </c>
    </row>
    <row r="5861" spans="1:13" ht="15.75" outlineLevel="1">
      <c r="A5861" s="10">
        <v>1822700743</v>
      </c>
      <c r="B5861" s="11">
        <v>743</v>
      </c>
      <c r="C5861" s="19">
        <v>822700</v>
      </c>
      <c r="D5861" s="13">
        <v>1</v>
      </c>
      <c r="E5861" s="136" t="s">
        <v>3154</v>
      </c>
      <c r="F5861" s="15" t="s">
        <v>2145</v>
      </c>
      <c r="G5861" s="137" t="s">
        <v>3154</v>
      </c>
      <c r="H5861" s="13" t="s">
        <v>34</v>
      </c>
      <c r="I5861" s="126" t="s">
        <v>3154</v>
      </c>
      <c r="J5861" s="126" t="s">
        <v>3154</v>
      </c>
      <c r="K5861" s="17">
        <f>VLOOKUP(A5861,[4]גיליון1!$A$1574:$P$7681,10,0)</f>
        <v>0</v>
      </c>
      <c r="L5861" s="17">
        <f>VLOOKUP(A5861,'[2]2023'!$A$9:$I$7853,9,0)</f>
        <v>0</v>
      </c>
      <c r="M5861" s="18">
        <f>VLOOKUP(A5861,[3]data1683177749303!$A$2:$J$6448,10,0)</f>
        <v>0</v>
      </c>
    </row>
    <row r="5862" spans="1:13" ht="15.75" outlineLevel="1">
      <c r="A5862" s="10">
        <v>1822700745</v>
      </c>
      <c r="B5862" s="11">
        <v>745</v>
      </c>
      <c r="C5862" s="19">
        <v>822700</v>
      </c>
      <c r="D5862" s="13">
        <v>1</v>
      </c>
      <c r="E5862" s="136" t="s">
        <v>3154</v>
      </c>
      <c r="F5862" s="15" t="s">
        <v>2412</v>
      </c>
      <c r="G5862" s="137" t="s">
        <v>3154</v>
      </c>
      <c r="H5862" s="13" t="s">
        <v>34</v>
      </c>
      <c r="I5862" s="126" t="s">
        <v>3154</v>
      </c>
      <c r="J5862" s="126" t="s">
        <v>3154</v>
      </c>
      <c r="K5862" s="17">
        <f>VLOOKUP(A5862,[4]גיליון1!$A$1574:$P$7681,10,0)</f>
        <v>0</v>
      </c>
      <c r="L5862" s="17">
        <f>VLOOKUP(A5862,'[2]2023'!$A$9:$I$7853,9,0)</f>
        <v>0</v>
      </c>
      <c r="M5862" s="140" t="s">
        <v>3154</v>
      </c>
    </row>
    <row r="5863" spans="1:13" ht="15.75" outlineLevel="1">
      <c r="A5863" s="10">
        <v>1822700750</v>
      </c>
      <c r="B5863" s="11">
        <v>750</v>
      </c>
      <c r="C5863" s="19">
        <v>822700</v>
      </c>
      <c r="D5863" s="13">
        <v>1</v>
      </c>
      <c r="E5863" s="136" t="s">
        <v>3154</v>
      </c>
      <c r="F5863" s="15" t="s">
        <v>68</v>
      </c>
      <c r="G5863" s="137" t="s">
        <v>3154</v>
      </c>
      <c r="H5863" s="13" t="s">
        <v>31</v>
      </c>
      <c r="I5863" s="126" t="s">
        <v>3154</v>
      </c>
      <c r="J5863" s="126" t="s">
        <v>3154</v>
      </c>
      <c r="K5863" s="17">
        <f>VLOOKUP(A5863,[4]גיליון1!$A$1574:$P$7681,10,0)</f>
        <v>0</v>
      </c>
      <c r="L5863" s="17">
        <f>VLOOKUP(A5863,'[2]2023'!$A$9:$I$7853,9,0)</f>
        <v>0</v>
      </c>
      <c r="M5863" s="18">
        <f>VLOOKUP(A5863,[3]data1683177749303!$A$2:$J$6448,10,0)</f>
        <v>0</v>
      </c>
    </row>
    <row r="5864" spans="1:13" ht="15.75" outlineLevel="1">
      <c r="A5864" s="10">
        <v>1822700752</v>
      </c>
      <c r="B5864" s="11">
        <v>752</v>
      </c>
      <c r="C5864" s="19">
        <v>822700</v>
      </c>
      <c r="D5864" s="13">
        <v>1</v>
      </c>
      <c r="E5864" s="136" t="s">
        <v>3154</v>
      </c>
      <c r="F5864" s="15" t="s">
        <v>69</v>
      </c>
      <c r="G5864" s="137" t="s">
        <v>3154</v>
      </c>
      <c r="H5864" s="13" t="s">
        <v>31</v>
      </c>
      <c r="I5864" s="126" t="s">
        <v>3154</v>
      </c>
      <c r="J5864" s="126" t="s">
        <v>3154</v>
      </c>
      <c r="K5864" s="17">
        <f>VLOOKUP(A5864,[4]גיליון1!$A$1574:$P$7681,10,0)</f>
        <v>0</v>
      </c>
      <c r="L5864" s="17">
        <f>VLOOKUP(A5864,'[2]2023'!$A$9:$I$7853,9,0)</f>
        <v>0</v>
      </c>
      <c r="M5864" s="18">
        <f>VLOOKUP(A5864,[3]data1683177749303!$A$2:$J$6448,10,0)</f>
        <v>0</v>
      </c>
    </row>
    <row r="5865" spans="1:13" ht="15.75" outlineLevel="1">
      <c r="A5865" s="10">
        <v>1822700753</v>
      </c>
      <c r="B5865" s="11">
        <v>753</v>
      </c>
      <c r="C5865" s="19">
        <v>822700</v>
      </c>
      <c r="D5865" s="13">
        <v>1</v>
      </c>
      <c r="E5865" s="136" t="s">
        <v>3154</v>
      </c>
      <c r="F5865" s="15" t="s">
        <v>2435</v>
      </c>
      <c r="G5865" s="137" t="s">
        <v>3154</v>
      </c>
      <c r="H5865" s="13" t="s">
        <v>31</v>
      </c>
      <c r="I5865" s="126" t="s">
        <v>3154</v>
      </c>
      <c r="J5865" s="126" t="s">
        <v>3154</v>
      </c>
      <c r="K5865" s="17">
        <f>VLOOKUP(A5865,[4]גיליון1!$A$1574:$P$7681,10,0)</f>
        <v>0</v>
      </c>
      <c r="L5865" s="17">
        <f>VLOOKUP(A5865,'[2]2023'!$A$9:$I$7853,9,0)</f>
        <v>0</v>
      </c>
      <c r="M5865" s="140" t="s">
        <v>3154</v>
      </c>
    </row>
    <row r="5866" spans="1:13" ht="15.75" outlineLevel="1">
      <c r="A5866" s="10">
        <v>1822700763</v>
      </c>
      <c r="B5866" s="11">
        <v>763</v>
      </c>
      <c r="C5866" s="19">
        <v>822700</v>
      </c>
      <c r="D5866" s="13">
        <v>1</v>
      </c>
      <c r="E5866" s="136" t="s">
        <v>3154</v>
      </c>
      <c r="F5866" s="15" t="s">
        <v>116</v>
      </c>
      <c r="G5866" s="137" t="s">
        <v>3154</v>
      </c>
      <c r="H5866" s="13" t="s">
        <v>31</v>
      </c>
      <c r="I5866" s="126" t="s">
        <v>3154</v>
      </c>
      <c r="J5866" s="126" t="s">
        <v>3154</v>
      </c>
      <c r="K5866" s="17">
        <f>VLOOKUP(A5866,[4]גיליון1!$A$1574:$P$7681,10,0)</f>
        <v>0</v>
      </c>
      <c r="L5866" s="17">
        <f>VLOOKUP(A5866,'[2]2023'!$A$9:$I$7853,9,0)</f>
        <v>0</v>
      </c>
      <c r="M5866" s="140" t="s">
        <v>3154</v>
      </c>
    </row>
    <row r="5867" spans="1:13" ht="15.75" outlineLevel="1">
      <c r="A5867" s="10">
        <v>1822700765</v>
      </c>
      <c r="B5867" s="11">
        <v>765</v>
      </c>
      <c r="C5867" s="19">
        <v>822700</v>
      </c>
      <c r="D5867" s="13">
        <v>1</v>
      </c>
      <c r="E5867" s="136" t="s">
        <v>3154</v>
      </c>
      <c r="F5867" s="15" t="s">
        <v>2436</v>
      </c>
      <c r="G5867" s="137" t="s">
        <v>3154</v>
      </c>
      <c r="H5867" s="13" t="s">
        <v>31</v>
      </c>
      <c r="I5867" s="126" t="s">
        <v>3154</v>
      </c>
      <c r="J5867" s="126" t="s">
        <v>3154</v>
      </c>
      <c r="K5867" s="17">
        <f>VLOOKUP(A5867,[4]גיליון1!$A$1574:$P$7681,10,0)</f>
        <v>0</v>
      </c>
      <c r="L5867" s="17">
        <f>VLOOKUP(A5867,'[2]2023'!$A$9:$I$7853,9,0)</f>
        <v>0</v>
      </c>
      <c r="M5867" s="18">
        <f>VLOOKUP(A5867,[3]data1683177749303!$A$2:$J$6448,10,0)</f>
        <v>0</v>
      </c>
    </row>
    <row r="5868" spans="1:13" ht="15.75" outlineLevel="1">
      <c r="A5868" s="10">
        <v>1822700780</v>
      </c>
      <c r="B5868" s="11">
        <v>780</v>
      </c>
      <c r="C5868" s="19">
        <v>822700</v>
      </c>
      <c r="D5868" s="13">
        <v>1</v>
      </c>
      <c r="E5868" s="136" t="s">
        <v>3154</v>
      </c>
      <c r="F5868" s="15" t="s">
        <v>2414</v>
      </c>
      <c r="G5868" s="137" t="s">
        <v>3154</v>
      </c>
      <c r="H5868" s="13" t="s">
        <v>34</v>
      </c>
      <c r="I5868" s="126" t="s">
        <v>3154</v>
      </c>
      <c r="J5868" s="126" t="s">
        <v>3154</v>
      </c>
      <c r="K5868" s="17">
        <f>VLOOKUP(A5868,[4]גיליון1!$A$1574:$P$7681,10,0)</f>
        <v>0</v>
      </c>
      <c r="L5868" s="17">
        <f>VLOOKUP(A5868,'[2]2023'!$A$9:$I$7853,9,0)</f>
        <v>0</v>
      </c>
      <c r="M5868" s="18">
        <f>VLOOKUP(A5868,[3]data1683177749303!$A$2:$J$6448,10,0)</f>
        <v>0</v>
      </c>
    </row>
    <row r="5869" spans="1:13" ht="15.75" outlineLevel="1">
      <c r="A5869" s="10">
        <v>1822700781</v>
      </c>
      <c r="B5869" s="11">
        <v>781</v>
      </c>
      <c r="C5869" s="19">
        <v>822700</v>
      </c>
      <c r="D5869" s="13">
        <v>1</v>
      </c>
      <c r="E5869" s="136" t="s">
        <v>3154</v>
      </c>
      <c r="F5869" s="15" t="s">
        <v>1912</v>
      </c>
      <c r="G5869" s="137" t="s">
        <v>3154</v>
      </c>
      <c r="H5869" s="13" t="s">
        <v>31</v>
      </c>
      <c r="I5869" s="126" t="s">
        <v>3154</v>
      </c>
      <c r="J5869" s="126" t="s">
        <v>3154</v>
      </c>
      <c r="K5869" s="17">
        <f>VLOOKUP(A5869,[4]גיליון1!$A$1574:$P$7681,10,0)</f>
        <v>0</v>
      </c>
      <c r="L5869" s="17">
        <f>VLOOKUP(A5869,'[2]2023'!$A$9:$I$7853,9,0)</f>
        <v>0</v>
      </c>
      <c r="M5869" s="18">
        <f>VLOOKUP(A5869,[3]data1683177749303!$A$2:$J$6448,10,0)</f>
        <v>0</v>
      </c>
    </row>
    <row r="5870" spans="1:13" ht="15.75" outlineLevel="1">
      <c r="A5870" s="10">
        <v>1822700782</v>
      </c>
      <c r="B5870" s="11">
        <v>782</v>
      </c>
      <c r="C5870" s="19">
        <v>822700</v>
      </c>
      <c r="D5870" s="13">
        <v>1</v>
      </c>
      <c r="E5870" s="136" t="s">
        <v>3154</v>
      </c>
      <c r="F5870" s="15" t="s">
        <v>771</v>
      </c>
      <c r="G5870" s="137" t="s">
        <v>3154</v>
      </c>
      <c r="H5870" s="13" t="s">
        <v>34</v>
      </c>
      <c r="I5870" s="126" t="s">
        <v>3154</v>
      </c>
      <c r="J5870" s="126" t="s">
        <v>3154</v>
      </c>
      <c r="K5870" s="17">
        <f>VLOOKUP(A5870,[4]גיליון1!$A$1574:$P$7681,10,0)</f>
        <v>0</v>
      </c>
      <c r="L5870" s="17">
        <f>VLOOKUP(A5870,'[2]2023'!$A$9:$I$7853,9,0)</f>
        <v>0</v>
      </c>
      <c r="M5870" s="18">
        <f>VLOOKUP(A5870,[3]data1683177749303!$A$2:$J$6448,10,0)</f>
        <v>0</v>
      </c>
    </row>
    <row r="5871" spans="1:13" ht="15.75" outlineLevel="1">
      <c r="A5871" s="10">
        <v>1822700794</v>
      </c>
      <c r="B5871" s="11">
        <v>794</v>
      </c>
      <c r="C5871" s="19">
        <v>822700</v>
      </c>
      <c r="D5871" s="13">
        <v>1</v>
      </c>
      <c r="E5871" s="136" t="s">
        <v>3154</v>
      </c>
      <c r="F5871" s="15" t="s">
        <v>73</v>
      </c>
      <c r="G5871" s="137" t="s">
        <v>3154</v>
      </c>
      <c r="H5871" s="13" t="s">
        <v>31</v>
      </c>
      <c r="I5871" s="16">
        <f>K5871/L5871-1</f>
        <v>0.33333333333333326</v>
      </c>
      <c r="J5871" s="126" t="s">
        <v>3154</v>
      </c>
      <c r="K5871" s="17">
        <f>VLOOKUP(A5871,[4]גיליון1!$A$1574:$P$7681,10,0)</f>
        <v>2000</v>
      </c>
      <c r="L5871" s="17">
        <f>VLOOKUP(A5871,'[2]2023'!$A$9:$I$7853,9,0)</f>
        <v>1500</v>
      </c>
      <c r="M5871" s="18">
        <f>VLOOKUP(A5871,[3]data1683177749303!$A$2:$J$6448,10,0)</f>
        <v>1667</v>
      </c>
    </row>
    <row r="5872" spans="1:13" ht="15.75" outlineLevel="1">
      <c r="A5872" s="10">
        <v>1822700900</v>
      </c>
      <c r="B5872" s="11">
        <v>900</v>
      </c>
      <c r="C5872" s="19">
        <v>822700</v>
      </c>
      <c r="D5872" s="13">
        <v>1</v>
      </c>
      <c r="E5872" s="136" t="s">
        <v>3154</v>
      </c>
      <c r="F5872" s="15" t="s">
        <v>94</v>
      </c>
      <c r="G5872" s="137" t="s">
        <v>3154</v>
      </c>
      <c r="H5872" s="13" t="s">
        <v>11</v>
      </c>
      <c r="I5872" s="126" t="s">
        <v>3154</v>
      </c>
      <c r="J5872" s="126" t="s">
        <v>3154</v>
      </c>
      <c r="K5872" s="17">
        <f>VLOOKUP(A5872,[4]גיליון1!$A$1574:$P$7681,10,0)</f>
        <v>0</v>
      </c>
      <c r="L5872" s="17">
        <f>VLOOKUP(A5872,'[2]2023'!$A$9:$I$7853,9,0)</f>
        <v>0</v>
      </c>
      <c r="M5872" s="140" t="s">
        <v>3154</v>
      </c>
    </row>
    <row r="5873" spans="1:13" ht="15.75" outlineLevel="1">
      <c r="A5873" s="10">
        <v>1822700931</v>
      </c>
      <c r="B5873" s="11">
        <v>931</v>
      </c>
      <c r="C5873" s="19">
        <v>822700</v>
      </c>
      <c r="D5873" s="13">
        <v>1</v>
      </c>
      <c r="E5873" s="136" t="s">
        <v>3154</v>
      </c>
      <c r="F5873" s="15" t="s">
        <v>1594</v>
      </c>
      <c r="G5873" s="137" t="s">
        <v>3154</v>
      </c>
      <c r="H5873" s="13" t="s">
        <v>34</v>
      </c>
      <c r="I5873" s="126" t="s">
        <v>3154</v>
      </c>
      <c r="J5873" s="126" t="s">
        <v>3154</v>
      </c>
      <c r="K5873" s="17">
        <f>VLOOKUP(A5873,[4]גיליון1!$A$1574:$P$7681,10,0)</f>
        <v>0</v>
      </c>
      <c r="L5873" s="17">
        <f>VLOOKUP(A5873,'[2]2023'!$A$9:$I$7853,9,0)</f>
        <v>0</v>
      </c>
      <c r="M5873" s="18">
        <f>VLOOKUP(A5873,[3]data1683177749303!$A$2:$J$6448,10,0)</f>
        <v>0</v>
      </c>
    </row>
    <row r="5874" spans="1:13" ht="16.5" thickBot="1">
      <c r="A5874" s="10">
        <v>1822700961</v>
      </c>
      <c r="B5874" s="11">
        <v>961</v>
      </c>
      <c r="C5874" s="19">
        <v>822700</v>
      </c>
      <c r="D5874" s="13">
        <v>1</v>
      </c>
      <c r="E5874" s="136" t="s">
        <v>3154</v>
      </c>
      <c r="F5874" s="15" t="s">
        <v>79</v>
      </c>
      <c r="G5874" s="137" t="s">
        <v>3154</v>
      </c>
      <c r="H5874" s="13" t="s">
        <v>34</v>
      </c>
      <c r="I5874" s="126" t="s">
        <v>3154</v>
      </c>
      <c r="J5874" s="126" t="s">
        <v>3154</v>
      </c>
      <c r="K5874" s="17">
        <f>VLOOKUP(A5874,[4]גיליון1!$A$1574:$P$7681,10,0)</f>
        <v>0</v>
      </c>
      <c r="L5874" s="17">
        <f>VLOOKUP(A5874,'[2]2023'!$A$9:$I$7853,9,0)</f>
        <v>0</v>
      </c>
      <c r="M5874" s="140" t="s">
        <v>3154</v>
      </c>
    </row>
    <row r="5875" spans="1:13" ht="16.5" outlineLevel="1" thickBot="1">
      <c r="A5875" s="125" t="s">
        <v>3154</v>
      </c>
      <c r="B5875" s="25" t="s">
        <v>2437</v>
      </c>
      <c r="C5875" s="146" t="s">
        <v>3154</v>
      </c>
      <c r="D5875" s="146" t="s">
        <v>3154</v>
      </c>
      <c r="E5875" s="147" t="s">
        <v>3154</v>
      </c>
      <c r="F5875" s="28" t="s">
        <v>749</v>
      </c>
      <c r="G5875" s="153" t="s">
        <v>3154</v>
      </c>
      <c r="H5875" s="146" t="s">
        <v>3154</v>
      </c>
      <c r="I5875" s="29">
        <f>K5875/L5875-1</f>
        <v>-0.19058072241069646</v>
      </c>
      <c r="J5875" s="127" t="s">
        <v>3154</v>
      </c>
      <c r="K5875" s="37">
        <f t="shared" ref="K5875:M5875" si="271">SUBTOTAL(9,K5837:K5874)</f>
        <v>405600</v>
      </c>
      <c r="L5875" s="37">
        <f t="shared" si="271"/>
        <v>501100</v>
      </c>
      <c r="M5875" s="38">
        <f t="shared" si="271"/>
        <v>194873.69</v>
      </c>
    </row>
    <row r="5876" spans="1:13" ht="15.75" outlineLevel="1">
      <c r="A5876" s="10">
        <v>18230000</v>
      </c>
      <c r="B5876" s="11">
        <v>0</v>
      </c>
      <c r="C5876" s="19">
        <v>823000</v>
      </c>
      <c r="D5876" s="13">
        <v>1</v>
      </c>
      <c r="E5876" s="136" t="s">
        <v>3154</v>
      </c>
      <c r="F5876" s="15" t="s">
        <v>755</v>
      </c>
      <c r="G5876" s="137" t="s">
        <v>3154</v>
      </c>
      <c r="H5876" s="13" t="s">
        <v>11</v>
      </c>
      <c r="I5876" s="126" t="s">
        <v>3154</v>
      </c>
      <c r="J5876" s="142" t="s">
        <v>3154</v>
      </c>
      <c r="K5876" s="17">
        <f>VLOOKUP(A5876,[4]גיליון1!$A$1574:$P$7681,10,0)</f>
        <v>0</v>
      </c>
      <c r="L5876" s="139" t="s">
        <v>3154</v>
      </c>
      <c r="M5876" s="140" t="s">
        <v>3154</v>
      </c>
    </row>
    <row r="5877" spans="1:13" ht="15.75" outlineLevel="1">
      <c r="A5877" s="10">
        <v>1823000100</v>
      </c>
      <c r="B5877" s="11">
        <v>100</v>
      </c>
      <c r="C5877" s="19">
        <v>823000</v>
      </c>
      <c r="D5877" s="13">
        <v>1</v>
      </c>
      <c r="E5877" s="136" t="s">
        <v>3154</v>
      </c>
      <c r="F5877" s="15" t="s">
        <v>18</v>
      </c>
      <c r="G5877" s="137" t="s">
        <v>3154</v>
      </c>
      <c r="H5877" s="13" t="s">
        <v>11</v>
      </c>
      <c r="I5877" s="126" t="s">
        <v>3154</v>
      </c>
      <c r="J5877" s="142" t="s">
        <v>3154</v>
      </c>
      <c r="K5877" s="17">
        <f>VLOOKUP(A5877,[4]גיליון1!$A$1574:$P$7681,10,0)</f>
        <v>0</v>
      </c>
      <c r="L5877" s="17">
        <f>VLOOKUP(A5877,'[2]2023'!$A$9:$I$7853,9,0)</f>
        <v>0</v>
      </c>
      <c r="M5877" s="140" t="s">
        <v>3154</v>
      </c>
    </row>
    <row r="5878" spans="1:13" ht="15.75" outlineLevel="1">
      <c r="A5878" s="10">
        <v>1823000110</v>
      </c>
      <c r="B5878" s="11">
        <v>110</v>
      </c>
      <c r="C5878" s="19">
        <v>823000</v>
      </c>
      <c r="D5878" s="13">
        <v>1</v>
      </c>
      <c r="E5878" s="136" t="s">
        <v>3154</v>
      </c>
      <c r="F5878" s="15" t="s">
        <v>19</v>
      </c>
      <c r="G5878" s="137" t="s">
        <v>3154</v>
      </c>
      <c r="H5878" s="13" t="s">
        <v>20</v>
      </c>
      <c r="I5878" s="16">
        <f>K5878/L5878-1</f>
        <v>-0.34412019647500725</v>
      </c>
      <c r="J5878" s="126" t="s">
        <v>3154</v>
      </c>
      <c r="K5878" s="17">
        <f>VLOOKUP(A5878,[4]גיליון1!$A$1574:$P$7681,10,0)</f>
        <v>681000</v>
      </c>
      <c r="L5878" s="17">
        <f>VLOOKUP(A5878,'[2]2023'!$A$9:$I$7853,9,0)</f>
        <v>1038300</v>
      </c>
      <c r="M5878" s="18">
        <f>VLOOKUP(A5878,[3]data1683177749303!$A$2:$J$6448,10,0)</f>
        <v>889152.07</v>
      </c>
    </row>
    <row r="5879" spans="1:13" ht="15.75" outlineLevel="1">
      <c r="A5879" s="10">
        <v>1823000119</v>
      </c>
      <c r="B5879" s="11">
        <v>119</v>
      </c>
      <c r="C5879" s="19">
        <v>823000</v>
      </c>
      <c r="D5879" s="13">
        <v>1</v>
      </c>
      <c r="E5879" s="136" t="s">
        <v>3154</v>
      </c>
      <c r="F5879" s="15" t="s">
        <v>21</v>
      </c>
      <c r="G5879" s="137" t="s">
        <v>3154</v>
      </c>
      <c r="H5879" s="13" t="s">
        <v>20</v>
      </c>
      <c r="I5879" s="126" t="s">
        <v>3154</v>
      </c>
      <c r="J5879" s="126" t="s">
        <v>3154</v>
      </c>
      <c r="K5879" s="17">
        <f>VLOOKUP(A5879,[4]גיליון1!$A$1574:$P$7681,10,0)</f>
        <v>0</v>
      </c>
      <c r="L5879" s="17">
        <f>VLOOKUP(A5879,'[2]2023'!$A$9:$I$7853,9,0)</f>
        <v>0</v>
      </c>
      <c r="M5879" s="18">
        <f>VLOOKUP(A5879,[3]data1683177749303!$A$2:$J$6448,10,0)</f>
        <v>0</v>
      </c>
    </row>
    <row r="5880" spans="1:13" ht="15.75" outlineLevel="1">
      <c r="A5880" s="10">
        <v>1823000122</v>
      </c>
      <c r="B5880" s="11">
        <v>122</v>
      </c>
      <c r="C5880" s="19">
        <v>823000</v>
      </c>
      <c r="D5880" s="13">
        <v>1</v>
      </c>
      <c r="E5880" s="136" t="s">
        <v>3154</v>
      </c>
      <c r="F5880" s="15" t="s">
        <v>22</v>
      </c>
      <c r="G5880" s="137" t="s">
        <v>3154</v>
      </c>
      <c r="H5880" s="13" t="s">
        <v>20</v>
      </c>
      <c r="I5880" s="16">
        <f>K5880/L5880-1</f>
        <v>0</v>
      </c>
      <c r="J5880" s="126" t="s">
        <v>3154</v>
      </c>
      <c r="K5880" s="17">
        <f>VLOOKUP(A5880,[4]גיליון1!$A$1574:$P$7681,10,0)</f>
        <v>5000</v>
      </c>
      <c r="L5880" s="17">
        <f>VLOOKUP(A5880,'[2]2023'!$A$9:$I$7853,9,0)</f>
        <v>5000</v>
      </c>
      <c r="M5880" s="18">
        <f>VLOOKUP(A5880,[3]data1683177749303!$A$2:$J$6448,10,0)</f>
        <v>3632.98</v>
      </c>
    </row>
    <row r="5881" spans="1:13" ht="15.75" outlineLevel="1">
      <c r="A5881" s="10">
        <v>1823000126</v>
      </c>
      <c r="B5881" s="11">
        <v>126</v>
      </c>
      <c r="C5881" s="19">
        <v>823000</v>
      </c>
      <c r="D5881" s="13">
        <v>1</v>
      </c>
      <c r="E5881" s="136" t="s">
        <v>3154</v>
      </c>
      <c r="F5881" s="15" t="s">
        <v>23</v>
      </c>
      <c r="G5881" s="137" t="s">
        <v>3154</v>
      </c>
      <c r="H5881" s="13" t="s">
        <v>20</v>
      </c>
      <c r="I5881" s="16">
        <f>K5881/L5881-1</f>
        <v>0.21428571428571419</v>
      </c>
      <c r="J5881" s="126" t="s">
        <v>3154</v>
      </c>
      <c r="K5881" s="17">
        <f>VLOOKUP(A5881,[4]גיליון1!$A$1574:$P$7681,10,0)</f>
        <v>42500</v>
      </c>
      <c r="L5881" s="17">
        <f>VLOOKUP(A5881,'[2]2023'!$A$9:$I$7853,9,0)</f>
        <v>35000</v>
      </c>
      <c r="M5881" s="18">
        <f>VLOOKUP(A5881,[3]data1683177749303!$A$2:$J$6448,10,0)</f>
        <v>37118.379999999997</v>
      </c>
    </row>
    <row r="5882" spans="1:13" ht="15.75" outlineLevel="1">
      <c r="A5882" s="10">
        <v>1823000130</v>
      </c>
      <c r="B5882" s="11">
        <v>130</v>
      </c>
      <c r="C5882" s="19">
        <v>823000</v>
      </c>
      <c r="D5882" s="13">
        <v>1</v>
      </c>
      <c r="E5882" s="136" t="s">
        <v>3154</v>
      </c>
      <c r="F5882" s="15" t="s">
        <v>24</v>
      </c>
      <c r="G5882" s="137" t="s">
        <v>3154</v>
      </c>
      <c r="H5882" s="13" t="s">
        <v>20</v>
      </c>
      <c r="I5882" s="16">
        <f>K5882/L5882-1</f>
        <v>0</v>
      </c>
      <c r="J5882" s="126" t="s">
        <v>3154</v>
      </c>
      <c r="K5882" s="17">
        <f>VLOOKUP(A5882,[4]גיליון1!$A$1574:$P$7681,10,0)</f>
        <v>100000</v>
      </c>
      <c r="L5882" s="17">
        <f>VLOOKUP(A5882,'[2]2023'!$A$9:$I$7853,9,0)</f>
        <v>100000</v>
      </c>
      <c r="M5882" s="18">
        <f>VLOOKUP(A5882,[3]data1683177749303!$A$2:$J$6448,10,0)</f>
        <v>97370.3</v>
      </c>
    </row>
    <row r="5883" spans="1:13" ht="15.75" outlineLevel="1">
      <c r="A5883" s="10">
        <v>1823000140</v>
      </c>
      <c r="B5883" s="11">
        <v>140</v>
      </c>
      <c r="C5883" s="19">
        <v>823000</v>
      </c>
      <c r="D5883" s="13">
        <v>1</v>
      </c>
      <c r="E5883" s="136" t="s">
        <v>3154</v>
      </c>
      <c r="F5883" s="15" t="s">
        <v>25</v>
      </c>
      <c r="G5883" s="137" t="s">
        <v>3154</v>
      </c>
      <c r="H5883" s="13" t="s">
        <v>20</v>
      </c>
      <c r="I5883" s="16">
        <f>K5883/L5883-1</f>
        <v>0.11111111111111116</v>
      </c>
      <c r="J5883" s="126" t="s">
        <v>3154</v>
      </c>
      <c r="K5883" s="17">
        <f>VLOOKUP(A5883,[4]גיליון1!$A$1574:$P$7681,10,0)</f>
        <v>21000</v>
      </c>
      <c r="L5883" s="17">
        <f>VLOOKUP(A5883,'[2]2023'!$A$9:$I$7853,9,0)</f>
        <v>18900</v>
      </c>
      <c r="M5883" s="18">
        <f>VLOOKUP(A5883,[3]data1683177749303!$A$2:$J$6448,10,0)</f>
        <v>17967.07</v>
      </c>
    </row>
    <row r="5884" spans="1:13" ht="15.75" outlineLevel="1">
      <c r="A5884" s="10">
        <v>1823000200</v>
      </c>
      <c r="B5884" s="11">
        <v>200</v>
      </c>
      <c r="C5884" s="19">
        <v>823000</v>
      </c>
      <c r="D5884" s="13">
        <v>1</v>
      </c>
      <c r="E5884" s="136" t="s">
        <v>3154</v>
      </c>
      <c r="F5884" s="15" t="s">
        <v>26</v>
      </c>
      <c r="G5884" s="137" t="s">
        <v>3154</v>
      </c>
      <c r="H5884" s="13" t="s">
        <v>11</v>
      </c>
      <c r="I5884" s="126" t="s">
        <v>3154</v>
      </c>
      <c r="J5884" s="126" t="s">
        <v>3154</v>
      </c>
      <c r="K5884" s="17">
        <f>VLOOKUP(A5884,[4]גיליון1!$A$1574:$P$7681,10,0)</f>
        <v>0</v>
      </c>
      <c r="L5884" s="17">
        <f>VLOOKUP(A5884,'[2]2023'!$A$9:$I$7853,9,0)</f>
        <v>0</v>
      </c>
      <c r="M5884" s="140" t="s">
        <v>3154</v>
      </c>
    </row>
    <row r="5885" spans="1:13" ht="15.75" outlineLevel="1">
      <c r="A5885" s="10">
        <v>1823000210</v>
      </c>
      <c r="B5885" s="11">
        <v>210</v>
      </c>
      <c r="C5885" s="19">
        <v>823000</v>
      </c>
      <c r="D5885" s="13">
        <v>1</v>
      </c>
      <c r="E5885" s="136" t="s">
        <v>3154</v>
      </c>
      <c r="F5885" s="15" t="s">
        <v>27</v>
      </c>
      <c r="G5885" s="137" t="s">
        <v>3154</v>
      </c>
      <c r="H5885" s="13" t="s">
        <v>20</v>
      </c>
      <c r="I5885" s="126" t="s">
        <v>3154</v>
      </c>
      <c r="J5885" s="126" t="s">
        <v>3154</v>
      </c>
      <c r="K5885" s="17">
        <f>VLOOKUP(A5885,[4]גיליון1!$A$1574:$P$7681,10,0)</f>
        <v>0</v>
      </c>
      <c r="L5885" s="17">
        <f>VLOOKUP(A5885,'[2]2023'!$A$9:$I$7853,9,0)</f>
        <v>0</v>
      </c>
      <c r="M5885" s="140" t="s">
        <v>3154</v>
      </c>
    </row>
    <row r="5886" spans="1:13" ht="15.75" outlineLevel="1">
      <c r="A5886" s="10">
        <v>1823000263</v>
      </c>
      <c r="B5886" s="11">
        <v>263</v>
      </c>
      <c r="C5886" s="19">
        <v>823000</v>
      </c>
      <c r="D5886" s="13">
        <v>1</v>
      </c>
      <c r="E5886" s="136" t="s">
        <v>3154</v>
      </c>
      <c r="F5886" s="15" t="s">
        <v>2438</v>
      </c>
      <c r="G5886" s="137" t="s">
        <v>3154</v>
      </c>
      <c r="H5886" s="13" t="s">
        <v>20</v>
      </c>
      <c r="I5886" s="126" t="s">
        <v>3154</v>
      </c>
      <c r="J5886" s="126" t="s">
        <v>3154</v>
      </c>
      <c r="K5886" s="17">
        <f>VLOOKUP(A5886,[4]גיליון1!$A$1574:$P$7681,10,0)</f>
        <v>0</v>
      </c>
      <c r="L5886" s="17">
        <f>VLOOKUP(A5886,'[2]2023'!$A$9:$I$7853,9,0)</f>
        <v>0</v>
      </c>
      <c r="M5886" s="140" t="s">
        <v>3154</v>
      </c>
    </row>
    <row r="5887" spans="1:13" ht="15.75" outlineLevel="1">
      <c r="A5887" s="10">
        <v>1823000400</v>
      </c>
      <c r="B5887" s="11">
        <v>400</v>
      </c>
      <c r="C5887" s="19">
        <v>823000</v>
      </c>
      <c r="D5887" s="13">
        <v>1</v>
      </c>
      <c r="E5887" s="136" t="s">
        <v>3154</v>
      </c>
      <c r="F5887" s="15" t="s">
        <v>29</v>
      </c>
      <c r="G5887" s="137" t="s">
        <v>3154</v>
      </c>
      <c r="H5887" s="13" t="s">
        <v>11</v>
      </c>
      <c r="I5887" s="126" t="s">
        <v>3154</v>
      </c>
      <c r="J5887" s="126" t="s">
        <v>3154</v>
      </c>
      <c r="K5887" s="17">
        <f>VLOOKUP(A5887,[4]גיליון1!$A$1574:$P$7681,10,0)</f>
        <v>0</v>
      </c>
      <c r="L5887" s="17">
        <f>VLOOKUP(A5887,'[2]2023'!$A$9:$I$7853,9,0)</f>
        <v>0</v>
      </c>
      <c r="M5887" s="140" t="s">
        <v>3154</v>
      </c>
    </row>
    <row r="5888" spans="1:13" ht="15.75" outlineLevel="1">
      <c r="A5888" s="10">
        <v>1823000410</v>
      </c>
      <c r="B5888" s="11">
        <v>410</v>
      </c>
      <c r="C5888" s="19">
        <v>823000</v>
      </c>
      <c r="D5888" s="13">
        <v>1</v>
      </c>
      <c r="E5888" s="136" t="s">
        <v>3154</v>
      </c>
      <c r="F5888" s="15" t="s">
        <v>761</v>
      </c>
      <c r="G5888" s="137" t="s">
        <v>3154</v>
      </c>
      <c r="H5888" s="13" t="s">
        <v>31</v>
      </c>
      <c r="I5888" s="126" t="s">
        <v>3154</v>
      </c>
      <c r="J5888" s="126" t="s">
        <v>3154</v>
      </c>
      <c r="K5888" s="17">
        <f>VLOOKUP(A5888,[4]גיליון1!$A$1574:$P$7681,10,0)</f>
        <v>0</v>
      </c>
      <c r="L5888" s="17">
        <f>VLOOKUP(A5888,'[2]2023'!$A$9:$I$7853,9,0)</f>
        <v>0</v>
      </c>
      <c r="M5888" s="18">
        <f>VLOOKUP(A5888,[3]data1683177749303!$A$2:$J$6448,10,0)</f>
        <v>0</v>
      </c>
    </row>
    <row r="5889" spans="1:13" ht="15.75" outlineLevel="1">
      <c r="A5889" s="10">
        <v>1823000413</v>
      </c>
      <c r="B5889" s="69">
        <v>413</v>
      </c>
      <c r="C5889" s="70">
        <v>823000</v>
      </c>
      <c r="D5889" s="71">
        <v>1</v>
      </c>
      <c r="E5889" s="186" t="s">
        <v>3154</v>
      </c>
      <c r="F5889" s="72" t="s">
        <v>756</v>
      </c>
      <c r="G5889" s="187" t="s">
        <v>3154</v>
      </c>
      <c r="H5889" s="13" t="s">
        <v>31</v>
      </c>
      <c r="I5889" s="126" t="s">
        <v>3154</v>
      </c>
      <c r="J5889" s="126" t="s">
        <v>3154</v>
      </c>
      <c r="K5889" s="17">
        <f>VLOOKUP(A5889,[4]גיליון1!$A$1574:$P$7681,10,0)</f>
        <v>0</v>
      </c>
      <c r="L5889" s="17">
        <f>VLOOKUP(A5889,'[2]2023'!$A$9:$I$7853,9,0)</f>
        <v>0</v>
      </c>
      <c r="M5889" s="18">
        <f>VLOOKUP(A5889,[3]data1683177749303!$A$2:$J$6448,10,0)</f>
        <v>0</v>
      </c>
    </row>
    <row r="5890" spans="1:13" ht="15.75" outlineLevel="1">
      <c r="A5890" s="10">
        <v>1823000420</v>
      </c>
      <c r="B5890" s="11">
        <v>420</v>
      </c>
      <c r="C5890" s="19">
        <v>823000</v>
      </c>
      <c r="D5890" s="13">
        <v>1</v>
      </c>
      <c r="E5890" s="136" t="s">
        <v>3154</v>
      </c>
      <c r="F5890" s="15" t="s">
        <v>33</v>
      </c>
      <c r="G5890" s="137" t="s">
        <v>3154</v>
      </c>
      <c r="H5890" s="13" t="s">
        <v>34</v>
      </c>
      <c r="I5890" s="126" t="s">
        <v>3154</v>
      </c>
      <c r="J5890" s="126" t="s">
        <v>3154</v>
      </c>
      <c r="K5890" s="17">
        <f>VLOOKUP(A5890,[4]גיליון1!$A$1574:$P$7681,10,0)</f>
        <v>0</v>
      </c>
      <c r="L5890" s="17">
        <f>VLOOKUP(A5890,'[2]2023'!$A$9:$I$7853,9,0)</f>
        <v>0</v>
      </c>
      <c r="M5890" s="140" t="s">
        <v>3154</v>
      </c>
    </row>
    <row r="5891" spans="1:13" ht="15.75" outlineLevel="1">
      <c r="A5891" s="10">
        <v>1823000423</v>
      </c>
      <c r="B5891" s="11">
        <v>423</v>
      </c>
      <c r="C5891" s="19">
        <v>823000</v>
      </c>
      <c r="D5891" s="13">
        <v>1</v>
      </c>
      <c r="E5891" s="136" t="s">
        <v>3154</v>
      </c>
      <c r="F5891" s="15" t="s">
        <v>35</v>
      </c>
      <c r="G5891" s="137" t="s">
        <v>3154</v>
      </c>
      <c r="H5891" s="13" t="s">
        <v>31</v>
      </c>
      <c r="I5891" s="126" t="s">
        <v>3154</v>
      </c>
      <c r="J5891" s="126" t="s">
        <v>3154</v>
      </c>
      <c r="K5891" s="17">
        <f>VLOOKUP(A5891,[4]גיליון1!$A$1574:$P$7681,10,0)</f>
        <v>0</v>
      </c>
      <c r="L5891" s="17">
        <f>VLOOKUP(A5891,'[2]2023'!$A$9:$I$7853,9,0)</f>
        <v>0</v>
      </c>
      <c r="M5891" s="140" t="s">
        <v>3154</v>
      </c>
    </row>
    <row r="5892" spans="1:13" ht="15.75" outlineLevel="1">
      <c r="A5892" s="10">
        <v>1823000431</v>
      </c>
      <c r="B5892" s="11">
        <v>431</v>
      </c>
      <c r="C5892" s="19">
        <v>823000</v>
      </c>
      <c r="D5892" s="13">
        <v>1</v>
      </c>
      <c r="E5892" s="136" t="s">
        <v>3154</v>
      </c>
      <c r="F5892" s="15" t="s">
        <v>36</v>
      </c>
      <c r="G5892" s="137" t="s">
        <v>3154</v>
      </c>
      <c r="H5892" s="13" t="s">
        <v>31</v>
      </c>
      <c r="I5892" s="126" t="s">
        <v>3154</v>
      </c>
      <c r="J5892" s="126" t="s">
        <v>3154</v>
      </c>
      <c r="K5892" s="17">
        <f>VLOOKUP(A5892,[4]גיליון1!$A$1574:$P$7681,10,0)</f>
        <v>0</v>
      </c>
      <c r="L5892" s="17">
        <f>VLOOKUP(A5892,'[2]2023'!$A$9:$I$7853,9,0)</f>
        <v>0</v>
      </c>
      <c r="M5892" s="18">
        <f>VLOOKUP(A5892,[3]data1683177749303!$A$2:$J$6448,10,0)</f>
        <v>0</v>
      </c>
    </row>
    <row r="5893" spans="1:13" ht="15.75" outlineLevel="1">
      <c r="A5893" s="10">
        <v>1823000432</v>
      </c>
      <c r="B5893" s="11">
        <v>432</v>
      </c>
      <c r="C5893" s="19">
        <v>823000</v>
      </c>
      <c r="D5893" s="13">
        <v>1</v>
      </c>
      <c r="E5893" s="136" t="s">
        <v>3154</v>
      </c>
      <c r="F5893" s="15" t="s">
        <v>37</v>
      </c>
      <c r="G5893" s="137" t="s">
        <v>3154</v>
      </c>
      <c r="H5893" s="13" t="s">
        <v>31</v>
      </c>
      <c r="I5893" s="126" t="s">
        <v>3154</v>
      </c>
      <c r="J5893" s="126" t="s">
        <v>3154</v>
      </c>
      <c r="K5893" s="17">
        <f>VLOOKUP(A5893,[4]גיליון1!$A$1574:$P$7681,10,0)</f>
        <v>0</v>
      </c>
      <c r="L5893" s="17">
        <f>VLOOKUP(A5893,'[2]2023'!$A$9:$I$7853,9,0)</f>
        <v>0</v>
      </c>
      <c r="M5893" s="140" t="s">
        <v>3154</v>
      </c>
    </row>
    <row r="5894" spans="1:13" ht="15.75" outlineLevel="1">
      <c r="A5894" s="10">
        <v>1823000433</v>
      </c>
      <c r="B5894" s="11">
        <v>433</v>
      </c>
      <c r="C5894" s="19">
        <v>823000</v>
      </c>
      <c r="D5894" s="13">
        <v>1</v>
      </c>
      <c r="E5894" s="136" t="s">
        <v>3154</v>
      </c>
      <c r="F5894" s="15" t="s">
        <v>38</v>
      </c>
      <c r="G5894" s="137" t="s">
        <v>3154</v>
      </c>
      <c r="H5894" s="13" t="s">
        <v>34</v>
      </c>
      <c r="I5894" s="126" t="s">
        <v>3154</v>
      </c>
      <c r="J5894" s="126" t="s">
        <v>3154</v>
      </c>
      <c r="K5894" s="17">
        <f>VLOOKUP(A5894,[4]גיליון1!$A$1574:$P$7681,10,0)</f>
        <v>0</v>
      </c>
      <c r="L5894" s="17">
        <f>VLOOKUP(A5894,'[2]2023'!$A$9:$I$7853,9,0)</f>
        <v>0</v>
      </c>
      <c r="M5894" s="140" t="s">
        <v>3154</v>
      </c>
    </row>
    <row r="5895" spans="1:13" ht="15.75" outlineLevel="1">
      <c r="A5895" s="10">
        <v>1823000434</v>
      </c>
      <c r="B5895" s="11">
        <v>434</v>
      </c>
      <c r="C5895" s="19">
        <v>823000</v>
      </c>
      <c r="D5895" s="13">
        <v>1</v>
      </c>
      <c r="E5895" s="136" t="s">
        <v>3154</v>
      </c>
      <c r="F5895" s="15" t="s">
        <v>39</v>
      </c>
      <c r="G5895" s="137" t="s">
        <v>3154</v>
      </c>
      <c r="H5895" s="13" t="s">
        <v>34</v>
      </c>
      <c r="I5895" s="126" t="s">
        <v>3154</v>
      </c>
      <c r="J5895" s="126" t="s">
        <v>3154</v>
      </c>
      <c r="K5895" s="17">
        <f>VLOOKUP(A5895,[4]גיליון1!$A$1574:$P$7681,10,0)</f>
        <v>0</v>
      </c>
      <c r="L5895" s="17">
        <f>VLOOKUP(A5895,'[2]2023'!$A$9:$I$7853,9,0)</f>
        <v>0</v>
      </c>
      <c r="M5895" s="140" t="s">
        <v>3154</v>
      </c>
    </row>
    <row r="5896" spans="1:13" ht="15.75" outlineLevel="1">
      <c r="A5896" s="10">
        <v>1823000436</v>
      </c>
      <c r="B5896" s="11">
        <v>436</v>
      </c>
      <c r="C5896" s="19">
        <v>823000</v>
      </c>
      <c r="D5896" s="13">
        <v>1</v>
      </c>
      <c r="E5896" s="136" t="s">
        <v>3154</v>
      </c>
      <c r="F5896" s="15" t="s">
        <v>41</v>
      </c>
      <c r="G5896" s="137" t="s">
        <v>3154</v>
      </c>
      <c r="H5896" s="13" t="s">
        <v>31</v>
      </c>
      <c r="I5896" s="126" t="s">
        <v>3154</v>
      </c>
      <c r="J5896" s="126" t="s">
        <v>3154</v>
      </c>
      <c r="K5896" s="17">
        <f>VLOOKUP(A5896,[4]גיליון1!$A$1574:$P$7681,10,0)</f>
        <v>0</v>
      </c>
      <c r="L5896" s="17">
        <f>VLOOKUP(A5896,'[2]2023'!$A$9:$I$7853,9,0)</f>
        <v>0</v>
      </c>
      <c r="M5896" s="140" t="s">
        <v>3154</v>
      </c>
    </row>
    <row r="5897" spans="1:13" ht="15.75" outlineLevel="1">
      <c r="A5897" s="10">
        <v>1823000437</v>
      </c>
      <c r="B5897" s="11">
        <v>437</v>
      </c>
      <c r="C5897" s="19">
        <v>823000</v>
      </c>
      <c r="D5897" s="13">
        <v>1</v>
      </c>
      <c r="E5897" s="136" t="s">
        <v>3154</v>
      </c>
      <c r="F5897" s="15" t="s">
        <v>42</v>
      </c>
      <c r="G5897" s="137" t="s">
        <v>3154</v>
      </c>
      <c r="H5897" s="13" t="s">
        <v>31</v>
      </c>
      <c r="I5897" s="126" t="s">
        <v>3154</v>
      </c>
      <c r="J5897" s="126" t="s">
        <v>3154</v>
      </c>
      <c r="K5897" s="17">
        <f>VLOOKUP(A5897,[4]גיליון1!$A$1574:$P$7681,10,0)</f>
        <v>0</v>
      </c>
      <c r="L5897" s="17">
        <f>VLOOKUP(A5897,'[2]2023'!$A$9:$I$7853,9,0)</f>
        <v>0</v>
      </c>
      <c r="M5897" s="140" t="s">
        <v>3154</v>
      </c>
    </row>
    <row r="5898" spans="1:13" ht="15.75" outlineLevel="1">
      <c r="A5898" s="10">
        <v>1823000441</v>
      </c>
      <c r="B5898" s="11">
        <v>441</v>
      </c>
      <c r="C5898" s="19">
        <v>823000</v>
      </c>
      <c r="D5898" s="13">
        <v>1</v>
      </c>
      <c r="E5898" s="136" t="s">
        <v>3154</v>
      </c>
      <c r="F5898" s="15" t="s">
        <v>45</v>
      </c>
      <c r="G5898" s="137" t="s">
        <v>3154</v>
      </c>
      <c r="H5898" s="13" t="s">
        <v>31</v>
      </c>
      <c r="I5898" s="16">
        <f>K5898/L5898-1</f>
        <v>1.4563106796116503</v>
      </c>
      <c r="J5898" s="126" t="s">
        <v>3154</v>
      </c>
      <c r="K5898" s="17">
        <f>VLOOKUP(A5898,[4]גיליון1!$A$1574:$P$7681,10,0)</f>
        <v>50600</v>
      </c>
      <c r="L5898" s="17">
        <f>VLOOKUP(A5898,'[2]2023'!$A$9:$I$7853,9,0)</f>
        <v>20600</v>
      </c>
      <c r="M5898" s="18">
        <f>VLOOKUP(A5898,[3]data1683177749303!$A$2:$J$6448,10,0)</f>
        <v>20600</v>
      </c>
    </row>
    <row r="5899" spans="1:13" ht="15.75" outlineLevel="1">
      <c r="A5899" s="10">
        <v>1823000450</v>
      </c>
      <c r="B5899" s="11">
        <v>450</v>
      </c>
      <c r="C5899" s="19">
        <v>823000</v>
      </c>
      <c r="D5899" s="13">
        <v>1</v>
      </c>
      <c r="E5899" s="136" t="s">
        <v>3154</v>
      </c>
      <c r="F5899" s="15" t="s">
        <v>1483</v>
      </c>
      <c r="G5899" s="137" t="s">
        <v>3154</v>
      </c>
      <c r="H5899" s="13" t="s">
        <v>34</v>
      </c>
      <c r="I5899" s="126" t="s">
        <v>3154</v>
      </c>
      <c r="J5899" s="126" t="s">
        <v>3154</v>
      </c>
      <c r="K5899" s="17">
        <f>VLOOKUP(A5899,[4]גיליון1!$A$1574:$P$7681,10,0)</f>
        <v>0</v>
      </c>
      <c r="L5899" s="17">
        <f>VLOOKUP(A5899,'[2]2023'!$A$9:$I$7853,9,0)</f>
        <v>0</v>
      </c>
      <c r="M5899" s="140" t="s">
        <v>3154</v>
      </c>
    </row>
    <row r="5900" spans="1:13" ht="15.75" outlineLevel="1">
      <c r="A5900" s="10">
        <v>1823000471</v>
      </c>
      <c r="B5900" s="11">
        <v>471</v>
      </c>
      <c r="C5900" s="19">
        <v>823000</v>
      </c>
      <c r="D5900" s="13">
        <v>1</v>
      </c>
      <c r="E5900" s="136" t="s">
        <v>3154</v>
      </c>
      <c r="F5900" s="15" t="s">
        <v>87</v>
      </c>
      <c r="G5900" s="137" t="s">
        <v>3154</v>
      </c>
      <c r="H5900" s="13" t="s">
        <v>34</v>
      </c>
      <c r="I5900" s="126" t="s">
        <v>3154</v>
      </c>
      <c r="J5900" s="126" t="s">
        <v>3154</v>
      </c>
      <c r="K5900" s="17">
        <f>VLOOKUP(A5900,[4]גיליון1!$A$1574:$P$7681,10,0)</f>
        <v>0</v>
      </c>
      <c r="L5900" s="17">
        <f>VLOOKUP(A5900,'[2]2023'!$A$9:$I$7853,9,0)</f>
        <v>0</v>
      </c>
      <c r="M5900" s="140" t="s">
        <v>3154</v>
      </c>
    </row>
    <row r="5901" spans="1:13" ht="15.75" outlineLevel="1">
      <c r="A5901" s="10">
        <v>1823000472</v>
      </c>
      <c r="B5901" s="11">
        <v>472</v>
      </c>
      <c r="C5901" s="19">
        <v>823000</v>
      </c>
      <c r="D5901" s="13">
        <v>1</v>
      </c>
      <c r="E5901" s="136" t="s">
        <v>3154</v>
      </c>
      <c r="F5901" s="15" t="s">
        <v>2439</v>
      </c>
      <c r="G5901" s="137" t="s">
        <v>3154</v>
      </c>
      <c r="H5901" s="13" t="s">
        <v>31</v>
      </c>
      <c r="I5901" s="126" t="s">
        <v>3154</v>
      </c>
      <c r="J5901" s="126" t="s">
        <v>3154</v>
      </c>
      <c r="K5901" s="17">
        <f>VLOOKUP(A5901,[4]גיליון1!$A$1574:$P$7681,10,0)</f>
        <v>0</v>
      </c>
      <c r="L5901" s="17">
        <f>VLOOKUP(A5901,'[2]2023'!$A$9:$I$7853,9,0)</f>
        <v>0</v>
      </c>
      <c r="M5901" s="140" t="s">
        <v>3154</v>
      </c>
    </row>
    <row r="5902" spans="1:13" ht="15.75" outlineLevel="1">
      <c r="A5902" s="10">
        <v>1823000474</v>
      </c>
      <c r="B5902" s="11">
        <v>474</v>
      </c>
      <c r="C5902" s="19">
        <v>823000</v>
      </c>
      <c r="D5902" s="13">
        <v>1</v>
      </c>
      <c r="E5902" s="136" t="s">
        <v>3154</v>
      </c>
      <c r="F5902" s="15" t="s">
        <v>2440</v>
      </c>
      <c r="G5902" s="137" t="s">
        <v>3154</v>
      </c>
      <c r="H5902" s="13" t="s">
        <v>31</v>
      </c>
      <c r="I5902" s="126" t="s">
        <v>3154</v>
      </c>
      <c r="J5902" s="126" t="s">
        <v>3154</v>
      </c>
      <c r="K5902" s="17">
        <f>VLOOKUP(A5902,[4]גיליון1!$A$1574:$P$7681,10,0)</f>
        <v>0</v>
      </c>
      <c r="L5902" s="17">
        <f>VLOOKUP(A5902,'[2]2023'!$A$9:$I$7853,9,0)</f>
        <v>0</v>
      </c>
      <c r="M5902" s="140" t="s">
        <v>3154</v>
      </c>
    </row>
    <row r="5903" spans="1:13" ht="15.75" outlineLevel="1">
      <c r="A5903" s="10">
        <v>1823000500</v>
      </c>
      <c r="B5903" s="11">
        <v>500</v>
      </c>
      <c r="C5903" s="19">
        <v>823000</v>
      </c>
      <c r="D5903" s="13">
        <v>1</v>
      </c>
      <c r="E5903" s="136" t="s">
        <v>3154</v>
      </c>
      <c r="F5903" s="15" t="s">
        <v>51</v>
      </c>
      <c r="G5903" s="137" t="s">
        <v>3154</v>
      </c>
      <c r="H5903" s="13" t="s">
        <v>11</v>
      </c>
      <c r="I5903" s="126" t="s">
        <v>3154</v>
      </c>
      <c r="J5903" s="126" t="s">
        <v>3154</v>
      </c>
      <c r="K5903" s="17">
        <f>VLOOKUP(A5903,[4]גיליון1!$A$1574:$P$7681,10,0)</f>
        <v>0</v>
      </c>
      <c r="L5903" s="17">
        <f>VLOOKUP(A5903,'[2]2023'!$A$9:$I$7853,9,0)</f>
        <v>0</v>
      </c>
      <c r="M5903" s="140" t="s">
        <v>3154</v>
      </c>
    </row>
    <row r="5904" spans="1:13" ht="15.75" outlineLevel="1">
      <c r="A5904" s="10">
        <v>1823000511</v>
      </c>
      <c r="B5904" s="11">
        <v>511</v>
      </c>
      <c r="C5904" s="19">
        <v>823000</v>
      </c>
      <c r="D5904" s="13">
        <v>1</v>
      </c>
      <c r="E5904" s="136" t="s">
        <v>3154</v>
      </c>
      <c r="F5904" s="15" t="s">
        <v>88</v>
      </c>
      <c r="G5904" s="137" t="s">
        <v>3154</v>
      </c>
      <c r="H5904" s="13" t="s">
        <v>34</v>
      </c>
      <c r="I5904" s="126" t="s">
        <v>3154</v>
      </c>
      <c r="J5904" s="126" t="s">
        <v>3154</v>
      </c>
      <c r="K5904" s="17">
        <f>VLOOKUP(A5904,[4]גיליון1!$A$1574:$P$7681,10,0)</f>
        <v>0</v>
      </c>
      <c r="L5904" s="17">
        <f>VLOOKUP(A5904,'[2]2023'!$A$9:$I$7853,9,0)</f>
        <v>0</v>
      </c>
      <c r="M5904" s="140" t="s">
        <v>3154</v>
      </c>
    </row>
    <row r="5905" spans="1:13" ht="15.75" outlineLevel="1">
      <c r="A5905" s="10">
        <v>1823000512</v>
      </c>
      <c r="B5905" s="11">
        <v>512</v>
      </c>
      <c r="C5905" s="19">
        <v>823000</v>
      </c>
      <c r="D5905" s="13">
        <v>1</v>
      </c>
      <c r="E5905" s="136" t="s">
        <v>3154</v>
      </c>
      <c r="F5905" s="15" t="s">
        <v>89</v>
      </c>
      <c r="G5905" s="137" t="s">
        <v>3154</v>
      </c>
      <c r="H5905" s="13" t="s">
        <v>34</v>
      </c>
      <c r="I5905" s="126" t="s">
        <v>3154</v>
      </c>
      <c r="J5905" s="126" t="s">
        <v>3154</v>
      </c>
      <c r="K5905" s="17">
        <f>VLOOKUP(A5905,[4]גיליון1!$A$1574:$P$7681,10,0)</f>
        <v>0</v>
      </c>
      <c r="L5905" s="17">
        <f>VLOOKUP(A5905,'[2]2023'!$A$9:$I$7853,9,0)</f>
        <v>0</v>
      </c>
      <c r="M5905" s="140" t="s">
        <v>3154</v>
      </c>
    </row>
    <row r="5906" spans="1:13" ht="15.75" outlineLevel="1">
      <c r="A5906" s="10">
        <v>1823000521</v>
      </c>
      <c r="B5906" s="11">
        <v>521</v>
      </c>
      <c r="C5906" s="19">
        <v>823000</v>
      </c>
      <c r="D5906" s="13">
        <v>1</v>
      </c>
      <c r="E5906" s="136" t="s">
        <v>3154</v>
      </c>
      <c r="F5906" s="15" t="s">
        <v>2441</v>
      </c>
      <c r="G5906" s="137" t="s">
        <v>3154</v>
      </c>
      <c r="H5906" s="13" t="s">
        <v>34</v>
      </c>
      <c r="I5906" s="126" t="s">
        <v>3154</v>
      </c>
      <c r="J5906" s="126" t="s">
        <v>3154</v>
      </c>
      <c r="K5906" s="17">
        <f>VLOOKUP(A5906,[4]גיליון1!$A$1574:$P$7681,10,0)</f>
        <v>0</v>
      </c>
      <c r="L5906" s="17">
        <f>VLOOKUP(A5906,'[2]2023'!$A$9:$I$7853,9,0)</f>
        <v>0</v>
      </c>
      <c r="M5906" s="140" t="s">
        <v>3154</v>
      </c>
    </row>
    <row r="5907" spans="1:13" ht="15.75" outlineLevel="1">
      <c r="A5907" s="10">
        <v>1823000522</v>
      </c>
      <c r="B5907" s="11">
        <v>522</v>
      </c>
      <c r="C5907" s="19">
        <v>823000</v>
      </c>
      <c r="D5907" s="13">
        <v>1</v>
      </c>
      <c r="E5907" s="136" t="s">
        <v>3154</v>
      </c>
      <c r="F5907" s="15" t="s">
        <v>90</v>
      </c>
      <c r="G5907" s="137" t="s">
        <v>3154</v>
      </c>
      <c r="H5907" s="13" t="s">
        <v>34</v>
      </c>
      <c r="I5907" s="126" t="s">
        <v>3154</v>
      </c>
      <c r="J5907" s="126" t="s">
        <v>3154</v>
      </c>
      <c r="K5907" s="17">
        <f>VLOOKUP(A5907,[4]גיליון1!$A$1574:$P$7681,10,0)</f>
        <v>0</v>
      </c>
      <c r="L5907" s="17">
        <f>VLOOKUP(A5907,'[2]2023'!$A$9:$I$7853,9,0)</f>
        <v>0</v>
      </c>
      <c r="M5907" s="140" t="s">
        <v>3154</v>
      </c>
    </row>
    <row r="5908" spans="1:13" ht="15.75" outlineLevel="1">
      <c r="A5908" s="10">
        <v>1823000540</v>
      </c>
      <c r="B5908" s="11">
        <v>540</v>
      </c>
      <c r="C5908" s="19">
        <v>823000</v>
      </c>
      <c r="D5908" s="13">
        <v>1</v>
      </c>
      <c r="E5908" s="136" t="s">
        <v>3154</v>
      </c>
      <c r="F5908" s="15" t="s">
        <v>53</v>
      </c>
      <c r="G5908" s="137" t="s">
        <v>3154</v>
      </c>
      <c r="H5908" s="13" t="s">
        <v>31</v>
      </c>
      <c r="I5908" s="126" t="s">
        <v>3154</v>
      </c>
      <c r="J5908" s="126" t="s">
        <v>3154</v>
      </c>
      <c r="K5908" s="17">
        <f>VLOOKUP(A5908,[4]גיליון1!$A$1574:$P$7681,10,0)</f>
        <v>0</v>
      </c>
      <c r="L5908" s="17">
        <f>VLOOKUP(A5908,'[2]2023'!$A$9:$I$7853,9,0)</f>
        <v>0</v>
      </c>
      <c r="M5908" s="140" t="s">
        <v>3154</v>
      </c>
    </row>
    <row r="5909" spans="1:13" ht="15.75" outlineLevel="1">
      <c r="A5909" s="10">
        <v>1823000544</v>
      </c>
      <c r="B5909" s="11">
        <v>544</v>
      </c>
      <c r="C5909" s="19">
        <v>823000</v>
      </c>
      <c r="D5909" s="13">
        <v>1</v>
      </c>
      <c r="E5909" s="136" t="s">
        <v>3154</v>
      </c>
      <c r="F5909" s="15" t="s">
        <v>56</v>
      </c>
      <c r="G5909" s="137" t="s">
        <v>3154</v>
      </c>
      <c r="H5909" s="13" t="s">
        <v>31</v>
      </c>
      <c r="I5909" s="126" t="s">
        <v>3154</v>
      </c>
      <c r="J5909" s="126" t="s">
        <v>3154</v>
      </c>
      <c r="K5909" s="17">
        <f>VLOOKUP(A5909,[4]גיליון1!$A$1574:$P$7681,10,0)</f>
        <v>0</v>
      </c>
      <c r="L5909" s="17">
        <f>VLOOKUP(A5909,'[2]2023'!$A$9:$I$7853,9,0)</f>
        <v>0</v>
      </c>
      <c r="M5909" s="140" t="s">
        <v>3154</v>
      </c>
    </row>
    <row r="5910" spans="1:13" ht="15.75" outlineLevel="1">
      <c r="A5910" s="10">
        <v>1823000561</v>
      </c>
      <c r="B5910" s="11">
        <v>561</v>
      </c>
      <c r="C5910" s="19">
        <v>823000</v>
      </c>
      <c r="D5910" s="13">
        <v>1</v>
      </c>
      <c r="E5910" s="136" t="s">
        <v>3154</v>
      </c>
      <c r="F5910" s="15" t="s">
        <v>59</v>
      </c>
      <c r="G5910" s="137" t="s">
        <v>3154</v>
      </c>
      <c r="H5910" s="13" t="s">
        <v>34</v>
      </c>
      <c r="I5910" s="126" t="s">
        <v>3154</v>
      </c>
      <c r="J5910" s="126" t="s">
        <v>3154</v>
      </c>
      <c r="K5910" s="17">
        <f>VLOOKUP(A5910,[4]גיליון1!$A$1574:$P$7681,10,0)</f>
        <v>0</v>
      </c>
      <c r="L5910" s="17">
        <f>VLOOKUP(A5910,'[2]2023'!$A$9:$I$7853,9,0)</f>
        <v>0</v>
      </c>
      <c r="M5910" s="140" t="s">
        <v>3154</v>
      </c>
    </row>
    <row r="5911" spans="1:13" ht="15.75" outlineLevel="1">
      <c r="A5911" s="10">
        <v>1823000562</v>
      </c>
      <c r="B5911" s="11">
        <v>562</v>
      </c>
      <c r="C5911" s="19">
        <v>823000</v>
      </c>
      <c r="D5911" s="13">
        <v>1</v>
      </c>
      <c r="E5911" s="136" t="s">
        <v>3154</v>
      </c>
      <c r="F5911" s="15" t="s">
        <v>60</v>
      </c>
      <c r="G5911" s="137" t="s">
        <v>3154</v>
      </c>
      <c r="H5911" s="13" t="s">
        <v>34</v>
      </c>
      <c r="I5911" s="126" t="s">
        <v>3154</v>
      </c>
      <c r="J5911" s="126" t="s">
        <v>3154</v>
      </c>
      <c r="K5911" s="17">
        <f>VLOOKUP(A5911,[4]גיליון1!$A$1574:$P$7681,10,0)</f>
        <v>0</v>
      </c>
      <c r="L5911" s="17">
        <f>VLOOKUP(A5911,'[2]2023'!$A$9:$I$7853,9,0)</f>
        <v>0</v>
      </c>
      <c r="M5911" s="140" t="s">
        <v>3154</v>
      </c>
    </row>
    <row r="5912" spans="1:13" ht="15.75" outlineLevel="1">
      <c r="A5912" s="10">
        <v>1823000571</v>
      </c>
      <c r="B5912" s="11">
        <v>571</v>
      </c>
      <c r="C5912" s="19">
        <v>823000</v>
      </c>
      <c r="D5912" s="13">
        <v>1</v>
      </c>
      <c r="E5912" s="136" t="s">
        <v>3154</v>
      </c>
      <c r="F5912" s="15" t="s">
        <v>91</v>
      </c>
      <c r="G5912" s="137" t="s">
        <v>3154</v>
      </c>
      <c r="H5912" s="13" t="s">
        <v>31</v>
      </c>
      <c r="I5912" s="126" t="s">
        <v>3154</v>
      </c>
      <c r="J5912" s="126" t="s">
        <v>3154</v>
      </c>
      <c r="K5912" s="17">
        <f>VLOOKUP(A5912,[4]גיליון1!$A$1574:$P$7681,10,0)</f>
        <v>0</v>
      </c>
      <c r="L5912" s="17">
        <f>VLOOKUP(A5912,'[2]2023'!$A$9:$I$7853,9,0)</f>
        <v>0</v>
      </c>
      <c r="M5912" s="140" t="s">
        <v>3154</v>
      </c>
    </row>
    <row r="5913" spans="1:13" ht="15.75" outlineLevel="1">
      <c r="A5913" s="10">
        <v>1823000700</v>
      </c>
      <c r="B5913" s="11">
        <v>700</v>
      </c>
      <c r="C5913" s="19">
        <v>823000</v>
      </c>
      <c r="D5913" s="13">
        <v>1</v>
      </c>
      <c r="E5913" s="136" t="s">
        <v>3154</v>
      </c>
      <c r="F5913" s="15" t="s">
        <v>61</v>
      </c>
      <c r="G5913" s="137" t="s">
        <v>3154</v>
      </c>
      <c r="H5913" s="13" t="s">
        <v>11</v>
      </c>
      <c r="I5913" s="126" t="s">
        <v>3154</v>
      </c>
      <c r="J5913" s="126" t="s">
        <v>3154</v>
      </c>
      <c r="K5913" s="17">
        <f>VLOOKUP(A5913,[4]גיליון1!$A$1574:$P$7681,10,0)</f>
        <v>0</v>
      </c>
      <c r="L5913" s="17">
        <f>VLOOKUP(A5913,'[2]2023'!$A$9:$I$7853,9,0)</f>
        <v>0</v>
      </c>
      <c r="M5913" s="140" t="s">
        <v>3154</v>
      </c>
    </row>
    <row r="5914" spans="1:13" ht="15.75" outlineLevel="1">
      <c r="A5914" s="10">
        <v>1823000710</v>
      </c>
      <c r="B5914" s="11">
        <v>710</v>
      </c>
      <c r="C5914" s="19">
        <v>823000</v>
      </c>
      <c r="D5914" s="13">
        <v>1</v>
      </c>
      <c r="E5914" s="136" t="s">
        <v>3154</v>
      </c>
      <c r="F5914" s="15" t="s">
        <v>62</v>
      </c>
      <c r="G5914" s="137" t="s">
        <v>3154</v>
      </c>
      <c r="H5914" s="13" t="s">
        <v>34</v>
      </c>
      <c r="I5914" s="126" t="s">
        <v>3154</v>
      </c>
      <c r="J5914" s="126" t="s">
        <v>3154</v>
      </c>
      <c r="K5914" s="17">
        <f>VLOOKUP(A5914,[4]גיליון1!$A$1574:$P$7681,10,0)</f>
        <v>0</v>
      </c>
      <c r="L5914" s="17">
        <f>VLOOKUP(A5914,'[2]2023'!$A$9:$I$7853,9,0)</f>
        <v>0</v>
      </c>
      <c r="M5914" s="140" t="s">
        <v>3154</v>
      </c>
    </row>
    <row r="5915" spans="1:13" ht="15.75" outlineLevel="1">
      <c r="A5915" s="10">
        <v>1823000721</v>
      </c>
      <c r="B5915" s="11">
        <v>721</v>
      </c>
      <c r="C5915" s="19">
        <v>823000</v>
      </c>
      <c r="D5915" s="13">
        <v>1</v>
      </c>
      <c r="E5915" s="136" t="s">
        <v>3154</v>
      </c>
      <c r="F5915" s="15" t="s">
        <v>63</v>
      </c>
      <c r="G5915" s="137" t="s">
        <v>3154</v>
      </c>
      <c r="H5915" s="13" t="s">
        <v>34</v>
      </c>
      <c r="I5915" s="126" t="s">
        <v>3154</v>
      </c>
      <c r="J5915" s="126" t="s">
        <v>3154</v>
      </c>
      <c r="K5915" s="17">
        <f>VLOOKUP(A5915,[4]גיליון1!$A$1574:$P$7681,10,0)</f>
        <v>0</v>
      </c>
      <c r="L5915" s="17">
        <f>VLOOKUP(A5915,'[2]2023'!$A$9:$I$7853,9,0)</f>
        <v>0</v>
      </c>
      <c r="M5915" s="140" t="s">
        <v>3154</v>
      </c>
    </row>
    <row r="5916" spans="1:13" ht="15.75" outlineLevel="1">
      <c r="A5916" s="10">
        <v>1823000722</v>
      </c>
      <c r="B5916" s="11">
        <v>722</v>
      </c>
      <c r="C5916" s="19">
        <v>823000</v>
      </c>
      <c r="D5916" s="13">
        <v>1</v>
      </c>
      <c r="E5916" s="136" t="s">
        <v>3154</v>
      </c>
      <c r="F5916" s="15" t="s">
        <v>64</v>
      </c>
      <c r="G5916" s="137" t="s">
        <v>3154</v>
      </c>
      <c r="H5916" s="13" t="s">
        <v>34</v>
      </c>
      <c r="I5916" s="126" t="s">
        <v>3154</v>
      </c>
      <c r="J5916" s="126" t="s">
        <v>3154</v>
      </c>
      <c r="K5916" s="17">
        <f>VLOOKUP(A5916,[4]גיליון1!$A$1574:$P$7681,10,0)</f>
        <v>0</v>
      </c>
      <c r="L5916" s="17">
        <f>VLOOKUP(A5916,'[2]2023'!$A$9:$I$7853,9,0)</f>
        <v>0</v>
      </c>
      <c r="M5916" s="140" t="s">
        <v>3154</v>
      </c>
    </row>
    <row r="5917" spans="1:13" ht="15.75" outlineLevel="1">
      <c r="A5917" s="10">
        <v>1823000723</v>
      </c>
      <c r="B5917" s="11">
        <v>723</v>
      </c>
      <c r="C5917" s="19">
        <v>823000</v>
      </c>
      <c r="D5917" s="13">
        <v>1</v>
      </c>
      <c r="E5917" s="136" t="s">
        <v>3154</v>
      </c>
      <c r="F5917" s="15" t="s">
        <v>2442</v>
      </c>
      <c r="G5917" s="137" t="s">
        <v>3154</v>
      </c>
      <c r="H5917" s="13" t="s">
        <v>34</v>
      </c>
      <c r="I5917" s="126" t="s">
        <v>3154</v>
      </c>
      <c r="J5917" s="126" t="s">
        <v>3154</v>
      </c>
      <c r="K5917" s="17">
        <f>VLOOKUP(A5917,[4]גיליון1!$A$1574:$P$7681,10,0)</f>
        <v>0</v>
      </c>
      <c r="L5917" s="17">
        <f>VLOOKUP(A5917,'[2]2023'!$A$9:$I$7853,9,0)</f>
        <v>0</v>
      </c>
      <c r="M5917" s="140" t="s">
        <v>3154</v>
      </c>
    </row>
    <row r="5918" spans="1:13" ht="15.75" outlineLevel="1">
      <c r="A5918" s="10">
        <v>1823000724</v>
      </c>
      <c r="B5918" s="11">
        <v>724</v>
      </c>
      <c r="C5918" s="19">
        <v>823000</v>
      </c>
      <c r="D5918" s="13">
        <v>1</v>
      </c>
      <c r="E5918" s="136" t="s">
        <v>3154</v>
      </c>
      <c r="F5918" s="15" t="s">
        <v>2443</v>
      </c>
      <c r="G5918" s="137" t="s">
        <v>3154</v>
      </c>
      <c r="H5918" s="13" t="s">
        <v>31</v>
      </c>
      <c r="I5918" s="126" t="s">
        <v>3154</v>
      </c>
      <c r="J5918" s="126" t="s">
        <v>3154</v>
      </c>
      <c r="K5918" s="17">
        <f>VLOOKUP(A5918,[4]גיליון1!$A$1574:$P$7681,10,0)</f>
        <v>0</v>
      </c>
      <c r="L5918" s="17">
        <f>VLOOKUP(A5918,'[2]2023'!$A$9:$I$7853,9,0)</f>
        <v>0</v>
      </c>
      <c r="M5918" s="140" t="s">
        <v>3154</v>
      </c>
    </row>
    <row r="5919" spans="1:13" ht="15.75" outlineLevel="1">
      <c r="A5919" s="10">
        <v>1823000741</v>
      </c>
      <c r="B5919" s="11">
        <v>741</v>
      </c>
      <c r="C5919" s="19">
        <v>823000</v>
      </c>
      <c r="D5919" s="13">
        <v>1</v>
      </c>
      <c r="E5919" s="136" t="s">
        <v>3154</v>
      </c>
      <c r="F5919" s="15" t="s">
        <v>1279</v>
      </c>
      <c r="G5919" s="137" t="s">
        <v>3154</v>
      </c>
      <c r="H5919" s="13" t="s">
        <v>34</v>
      </c>
      <c r="I5919" s="126" t="s">
        <v>3154</v>
      </c>
      <c r="J5919" s="126" t="s">
        <v>3154</v>
      </c>
      <c r="K5919" s="17">
        <f>VLOOKUP(A5919,[4]גיליון1!$A$1574:$P$7681,10,0)</f>
        <v>0</v>
      </c>
      <c r="L5919" s="17">
        <f>VLOOKUP(A5919,'[2]2023'!$A$9:$I$7853,9,0)</f>
        <v>0</v>
      </c>
      <c r="M5919" s="140" t="s">
        <v>3154</v>
      </c>
    </row>
    <row r="5920" spans="1:13" ht="15.75" outlineLevel="1">
      <c r="A5920" s="10">
        <v>1823000742</v>
      </c>
      <c r="B5920" s="11">
        <v>742</v>
      </c>
      <c r="C5920" s="19">
        <v>823000</v>
      </c>
      <c r="D5920" s="13">
        <v>1</v>
      </c>
      <c r="E5920" s="136" t="s">
        <v>3154</v>
      </c>
      <c r="F5920" s="15" t="s">
        <v>65</v>
      </c>
      <c r="G5920" s="137" t="s">
        <v>3154</v>
      </c>
      <c r="H5920" s="13" t="s">
        <v>34</v>
      </c>
      <c r="I5920" s="126" t="s">
        <v>3154</v>
      </c>
      <c r="J5920" s="126" t="s">
        <v>3154</v>
      </c>
      <c r="K5920" s="17">
        <f>VLOOKUP(A5920,[4]גיליון1!$A$1574:$P$7681,10,0)</f>
        <v>0</v>
      </c>
      <c r="L5920" s="17">
        <f>VLOOKUP(A5920,'[2]2023'!$A$9:$I$7853,9,0)</f>
        <v>0</v>
      </c>
      <c r="M5920" s="140" t="s">
        <v>3154</v>
      </c>
    </row>
    <row r="5921" spans="1:13" ht="15.75" outlineLevel="1">
      <c r="A5921" s="10">
        <v>1823000743</v>
      </c>
      <c r="B5921" s="11">
        <v>743</v>
      </c>
      <c r="C5921" s="19">
        <v>823000</v>
      </c>
      <c r="D5921" s="13">
        <v>1</v>
      </c>
      <c r="E5921" s="136" t="s">
        <v>3154</v>
      </c>
      <c r="F5921" s="15" t="s">
        <v>2444</v>
      </c>
      <c r="G5921" s="137" t="s">
        <v>3154</v>
      </c>
      <c r="H5921" s="13" t="s">
        <v>34</v>
      </c>
      <c r="I5921" s="126" t="s">
        <v>3154</v>
      </c>
      <c r="J5921" s="126" t="s">
        <v>3154</v>
      </c>
      <c r="K5921" s="17">
        <f>VLOOKUP(A5921,[4]גיליון1!$A$1574:$P$7681,10,0)</f>
        <v>0</v>
      </c>
      <c r="L5921" s="17">
        <f>VLOOKUP(A5921,'[2]2023'!$A$9:$I$7853,9,0)</f>
        <v>0</v>
      </c>
      <c r="M5921" s="140" t="s">
        <v>3154</v>
      </c>
    </row>
    <row r="5922" spans="1:13" ht="15.75" outlineLevel="1">
      <c r="A5922" s="10">
        <v>1823000745</v>
      </c>
      <c r="B5922" s="11">
        <v>745</v>
      </c>
      <c r="C5922" s="19">
        <v>823000</v>
      </c>
      <c r="D5922" s="13">
        <v>1</v>
      </c>
      <c r="E5922" s="136" t="s">
        <v>3154</v>
      </c>
      <c r="F5922" s="15" t="s">
        <v>66</v>
      </c>
      <c r="G5922" s="137" t="s">
        <v>3154</v>
      </c>
      <c r="H5922" s="13" t="s">
        <v>31</v>
      </c>
      <c r="I5922" s="126" t="s">
        <v>3154</v>
      </c>
      <c r="J5922" s="126" t="s">
        <v>3154</v>
      </c>
      <c r="K5922" s="17">
        <f>VLOOKUP(A5922,[4]גיליון1!$A$1574:$P$7681,10,0)</f>
        <v>0</v>
      </c>
      <c r="L5922" s="17">
        <f>VLOOKUP(A5922,'[2]2023'!$A$9:$I$7853,9,0)</f>
        <v>0</v>
      </c>
      <c r="M5922" s="140" t="s">
        <v>3154</v>
      </c>
    </row>
    <row r="5923" spans="1:13" ht="15.75" outlineLevel="1">
      <c r="A5923" s="10">
        <v>1823000750</v>
      </c>
      <c r="B5923" s="11">
        <v>750</v>
      </c>
      <c r="C5923" s="19">
        <v>823000</v>
      </c>
      <c r="D5923" s="13">
        <v>1</v>
      </c>
      <c r="E5923" s="136" t="s">
        <v>3154</v>
      </c>
      <c r="F5923" s="15" t="s">
        <v>2028</v>
      </c>
      <c r="G5923" s="137" t="s">
        <v>3154</v>
      </c>
      <c r="H5923" s="13" t="s">
        <v>31</v>
      </c>
      <c r="I5923" s="126" t="s">
        <v>3154</v>
      </c>
      <c r="J5923" s="126" t="s">
        <v>3154</v>
      </c>
      <c r="K5923" s="17">
        <f>VLOOKUP(A5923,[4]גיליון1!$A$1574:$P$7681,10,0)</f>
        <v>0</v>
      </c>
      <c r="L5923" s="17">
        <f>VLOOKUP(A5923,'[2]2023'!$A$9:$I$7853,9,0)</f>
        <v>0</v>
      </c>
      <c r="M5923" s="140" t="s">
        <v>3154</v>
      </c>
    </row>
    <row r="5924" spans="1:13" ht="15.75" outlineLevel="1">
      <c r="A5924" s="10">
        <v>1823000751</v>
      </c>
      <c r="B5924" s="11">
        <v>751</v>
      </c>
      <c r="C5924" s="19">
        <v>823000</v>
      </c>
      <c r="D5924" s="13">
        <v>1</v>
      </c>
      <c r="E5924" s="136" t="s">
        <v>3154</v>
      </c>
      <c r="F5924" s="15" t="s">
        <v>68</v>
      </c>
      <c r="G5924" s="137" t="s">
        <v>3154</v>
      </c>
      <c r="H5924" s="13" t="s">
        <v>34</v>
      </c>
      <c r="I5924" s="126" t="s">
        <v>3154</v>
      </c>
      <c r="J5924" s="126" t="s">
        <v>3154</v>
      </c>
      <c r="K5924" s="17">
        <f>VLOOKUP(A5924,[4]גיליון1!$A$1574:$P$7681,10,0)</f>
        <v>0</v>
      </c>
      <c r="L5924" s="17">
        <f>VLOOKUP(A5924,'[2]2023'!$A$9:$I$7853,9,0)</f>
        <v>0</v>
      </c>
      <c r="M5924" s="140" t="s">
        <v>3154</v>
      </c>
    </row>
    <row r="5925" spans="1:13" ht="15.75" outlineLevel="1">
      <c r="A5925" s="10">
        <v>1823000752</v>
      </c>
      <c r="B5925" s="11">
        <v>752</v>
      </c>
      <c r="C5925" s="19">
        <v>823000</v>
      </c>
      <c r="D5925" s="13">
        <v>1</v>
      </c>
      <c r="E5925" s="136" t="s">
        <v>3154</v>
      </c>
      <c r="F5925" s="15" t="s">
        <v>69</v>
      </c>
      <c r="G5925" s="137" t="s">
        <v>3154</v>
      </c>
      <c r="H5925" s="13" t="s">
        <v>31</v>
      </c>
      <c r="I5925" s="126" t="s">
        <v>3154</v>
      </c>
      <c r="J5925" s="126" t="s">
        <v>3154</v>
      </c>
      <c r="K5925" s="17">
        <f>VLOOKUP(A5925,[4]גיליון1!$A$1574:$P$7681,10,0)</f>
        <v>0</v>
      </c>
      <c r="L5925" s="17">
        <f>VLOOKUP(A5925,'[2]2023'!$A$9:$I$7853,9,0)</f>
        <v>0</v>
      </c>
      <c r="M5925" s="140" t="s">
        <v>3154</v>
      </c>
    </row>
    <row r="5926" spans="1:13" ht="15.75" outlineLevel="1">
      <c r="A5926" s="10">
        <v>1823000753</v>
      </c>
      <c r="B5926" s="11">
        <v>753</v>
      </c>
      <c r="C5926" s="19">
        <v>823000</v>
      </c>
      <c r="D5926" s="13">
        <v>1</v>
      </c>
      <c r="E5926" s="136" t="s">
        <v>3154</v>
      </c>
      <c r="F5926" s="15" t="s">
        <v>28</v>
      </c>
      <c r="G5926" s="137" t="s">
        <v>3154</v>
      </c>
      <c r="H5926" s="13" t="s">
        <v>31</v>
      </c>
      <c r="I5926" s="126" t="s">
        <v>3154</v>
      </c>
      <c r="J5926" s="126" t="s">
        <v>3154</v>
      </c>
      <c r="K5926" s="17">
        <f>VLOOKUP(A5926,[4]גיליון1!$A$1574:$P$7681,10,0)</f>
        <v>0</v>
      </c>
      <c r="L5926" s="17">
        <f>VLOOKUP(A5926,'[2]2023'!$A$9:$I$7853,9,0)</f>
        <v>0</v>
      </c>
      <c r="M5926" s="140" t="s">
        <v>3154</v>
      </c>
    </row>
    <row r="5927" spans="1:13" ht="15.75" outlineLevel="1">
      <c r="A5927" s="10">
        <v>1823000755</v>
      </c>
      <c r="B5927" s="11">
        <v>755</v>
      </c>
      <c r="C5927" s="19">
        <v>823000</v>
      </c>
      <c r="D5927" s="13">
        <v>1</v>
      </c>
      <c r="E5927" s="136" t="s">
        <v>3154</v>
      </c>
      <c r="F5927" s="15" t="s">
        <v>28</v>
      </c>
      <c r="G5927" s="137" t="s">
        <v>3154</v>
      </c>
      <c r="H5927" s="13" t="s">
        <v>31</v>
      </c>
      <c r="I5927" s="126" t="s">
        <v>3154</v>
      </c>
      <c r="J5927" s="126" t="s">
        <v>3154</v>
      </c>
      <c r="K5927" s="17">
        <f>VLOOKUP(A5927,[4]גיליון1!$A$1574:$P$7681,10,0)</f>
        <v>0</v>
      </c>
      <c r="L5927" s="17">
        <f>VLOOKUP(A5927,'[2]2023'!$A$9:$I$7853,9,0)</f>
        <v>0</v>
      </c>
      <c r="M5927" s="140" t="s">
        <v>3154</v>
      </c>
    </row>
    <row r="5928" spans="1:13" ht="15.75" outlineLevel="1">
      <c r="A5928" s="10">
        <v>1823000756</v>
      </c>
      <c r="B5928" s="11">
        <v>756</v>
      </c>
      <c r="C5928" s="19">
        <v>823000</v>
      </c>
      <c r="D5928" s="13">
        <v>1</v>
      </c>
      <c r="E5928" s="136" t="s">
        <v>3154</v>
      </c>
      <c r="F5928" s="15" t="s">
        <v>2445</v>
      </c>
      <c r="G5928" s="137" t="s">
        <v>3154</v>
      </c>
      <c r="H5928" s="13" t="s">
        <v>31</v>
      </c>
      <c r="I5928" s="126" t="s">
        <v>3154</v>
      </c>
      <c r="J5928" s="126" t="s">
        <v>3154</v>
      </c>
      <c r="K5928" s="17">
        <f>VLOOKUP(A5928,[4]גיליון1!$A$1574:$P$7681,10,0)</f>
        <v>0</v>
      </c>
      <c r="L5928" s="17">
        <f>VLOOKUP(A5928,'[2]2023'!$A$9:$I$7853,9,0)</f>
        <v>0</v>
      </c>
      <c r="M5928" s="140" t="s">
        <v>3154</v>
      </c>
    </row>
    <row r="5929" spans="1:13" ht="15.75" outlineLevel="1">
      <c r="A5929" s="10">
        <v>1823000763</v>
      </c>
      <c r="B5929" s="11">
        <v>763</v>
      </c>
      <c r="C5929" s="19">
        <v>823000</v>
      </c>
      <c r="D5929" s="13">
        <v>1</v>
      </c>
      <c r="E5929" s="136" t="s">
        <v>3154</v>
      </c>
      <c r="F5929" s="15" t="s">
        <v>2438</v>
      </c>
      <c r="G5929" s="137" t="s">
        <v>3154</v>
      </c>
      <c r="H5929" s="13" t="s">
        <v>31</v>
      </c>
      <c r="I5929" s="126" t="s">
        <v>3154</v>
      </c>
      <c r="J5929" s="126" t="s">
        <v>3154</v>
      </c>
      <c r="K5929" s="17">
        <f>VLOOKUP(A5929,[4]גיליון1!$A$1574:$P$7681,10,0)</f>
        <v>0</v>
      </c>
      <c r="L5929" s="17">
        <f>VLOOKUP(A5929,'[2]2023'!$A$9:$I$7853,9,0)</f>
        <v>0</v>
      </c>
      <c r="M5929" s="140" t="s">
        <v>3154</v>
      </c>
    </row>
    <row r="5930" spans="1:13" ht="15.75" outlineLevel="1">
      <c r="A5930" s="10">
        <v>1823000780</v>
      </c>
      <c r="B5930" s="11">
        <v>780</v>
      </c>
      <c r="C5930" s="19">
        <v>823000</v>
      </c>
      <c r="D5930" s="13">
        <v>1</v>
      </c>
      <c r="E5930" s="136" t="s">
        <v>3154</v>
      </c>
      <c r="F5930" s="15" t="s">
        <v>2446</v>
      </c>
      <c r="G5930" s="137" t="s">
        <v>3154</v>
      </c>
      <c r="H5930" s="13" t="s">
        <v>31</v>
      </c>
      <c r="I5930" s="16">
        <f>K5930/L5930-1</f>
        <v>-9.9999999999999978E-2</v>
      </c>
      <c r="J5930" s="126" t="s">
        <v>3154</v>
      </c>
      <c r="K5930" s="17">
        <f>VLOOKUP(A5930,[4]גיליון1!$A$1574:$P$7681,10,0)</f>
        <v>85500</v>
      </c>
      <c r="L5930" s="17">
        <f>VLOOKUP(A5930,'[2]2023'!$A$9:$I$7853,9,0)</f>
        <v>95000</v>
      </c>
      <c r="M5930" s="18">
        <f>VLOOKUP(A5930,[3]data1683177749303!$A$2:$J$6448,10,0)</f>
        <v>67478.899999999994</v>
      </c>
    </row>
    <row r="5931" spans="1:13" ht="15.75" outlineLevel="1">
      <c r="A5931" s="10">
        <v>1823000781</v>
      </c>
      <c r="B5931" s="11">
        <v>781</v>
      </c>
      <c r="C5931" s="19">
        <v>823000</v>
      </c>
      <c r="D5931" s="13">
        <v>1</v>
      </c>
      <c r="E5931" s="136" t="s">
        <v>3154</v>
      </c>
      <c r="F5931" s="15" t="s">
        <v>2447</v>
      </c>
      <c r="G5931" s="137" t="s">
        <v>3154</v>
      </c>
      <c r="H5931" s="13" t="s">
        <v>34</v>
      </c>
      <c r="I5931" s="126" t="s">
        <v>3154</v>
      </c>
      <c r="J5931" s="126" t="s">
        <v>3154</v>
      </c>
      <c r="K5931" s="17">
        <f>VLOOKUP(A5931,[4]גיליון1!$A$1574:$P$7681,10,0)</f>
        <v>0</v>
      </c>
      <c r="L5931" s="17">
        <f>VLOOKUP(A5931,'[2]2023'!$A$9:$I$7853,9,0)</f>
        <v>0</v>
      </c>
      <c r="M5931" s="18">
        <f>VLOOKUP(A5931,[3]data1683177749303!$A$2:$J$6448,10,0)</f>
        <v>0</v>
      </c>
    </row>
    <row r="5932" spans="1:13" ht="15.75" outlineLevel="1">
      <c r="A5932" s="10">
        <v>1823000782</v>
      </c>
      <c r="B5932" s="11">
        <v>782</v>
      </c>
      <c r="C5932" s="19">
        <v>823000</v>
      </c>
      <c r="D5932" s="13">
        <v>1</v>
      </c>
      <c r="E5932" s="136" t="s">
        <v>3154</v>
      </c>
      <c r="F5932" s="48" t="s">
        <v>2448</v>
      </c>
      <c r="G5932" s="165" t="s">
        <v>3154</v>
      </c>
      <c r="H5932" s="13" t="s">
        <v>31</v>
      </c>
      <c r="I5932" s="126" t="s">
        <v>3154</v>
      </c>
      <c r="J5932" s="126" t="s">
        <v>3154</v>
      </c>
      <c r="K5932" s="17">
        <f>VLOOKUP(A5932,[4]גיליון1!$A$1574:$P$7681,10,0)</f>
        <v>0</v>
      </c>
      <c r="L5932" s="17">
        <f>VLOOKUP(A5932,'[2]2023'!$A$9:$I$7853,9,0)</f>
        <v>0</v>
      </c>
      <c r="M5932" s="18">
        <f>VLOOKUP(A5932,[3]data1683177749303!$A$2:$J$6448,10,0)</f>
        <v>0</v>
      </c>
    </row>
    <row r="5933" spans="1:13" ht="15.75" outlineLevel="1">
      <c r="A5933" s="10">
        <v>1823000783</v>
      </c>
      <c r="B5933" s="11">
        <v>783</v>
      </c>
      <c r="C5933" s="19">
        <v>823000</v>
      </c>
      <c r="D5933" s="13">
        <v>1</v>
      </c>
      <c r="E5933" s="136" t="s">
        <v>3154</v>
      </c>
      <c r="F5933" s="15" t="s">
        <v>2449</v>
      </c>
      <c r="G5933" s="137" t="s">
        <v>3154</v>
      </c>
      <c r="H5933" s="13" t="s">
        <v>34</v>
      </c>
      <c r="I5933" s="126" t="s">
        <v>3154</v>
      </c>
      <c r="J5933" s="126" t="s">
        <v>3154</v>
      </c>
      <c r="K5933" s="17">
        <f>VLOOKUP(A5933,[4]גיליון1!$A$1574:$P$7681,10,0)</f>
        <v>0</v>
      </c>
      <c r="L5933" s="17">
        <f>VLOOKUP(A5933,'[2]2023'!$A$9:$I$7853,9,0)</f>
        <v>0</v>
      </c>
      <c r="M5933" s="18">
        <f>VLOOKUP(A5933,[3]data1683177749303!$A$2:$J$6448,10,0)</f>
        <v>0</v>
      </c>
    </row>
    <row r="5934" spans="1:13" ht="15.75" outlineLevel="1">
      <c r="A5934" s="10">
        <v>1823000789</v>
      </c>
      <c r="B5934" s="11">
        <v>789</v>
      </c>
      <c r="C5934" s="19">
        <v>823000</v>
      </c>
      <c r="D5934" s="13">
        <v>1</v>
      </c>
      <c r="E5934" s="136" t="s">
        <v>3154</v>
      </c>
      <c r="F5934" s="15" t="s">
        <v>2450</v>
      </c>
      <c r="G5934" s="137" t="s">
        <v>3154</v>
      </c>
      <c r="H5934" s="13" t="s">
        <v>31</v>
      </c>
      <c r="I5934" s="126" t="s">
        <v>3154</v>
      </c>
      <c r="J5934" s="126" t="s">
        <v>3154</v>
      </c>
      <c r="K5934" s="17">
        <f>VLOOKUP(A5934,[4]גיליון1!$A$1574:$P$7681,10,0)</f>
        <v>0</v>
      </c>
      <c r="L5934" s="17">
        <f>VLOOKUP(A5934,'[2]2023'!$A$9:$I$7853,9,0)</f>
        <v>0</v>
      </c>
      <c r="M5934" s="18">
        <f>VLOOKUP(A5934,[3]data1683177749303!$A$2:$J$6448,10,0)</f>
        <v>0</v>
      </c>
    </row>
    <row r="5935" spans="1:13" ht="15.75" outlineLevel="1">
      <c r="A5935" s="10">
        <v>1823000794</v>
      </c>
      <c r="B5935" s="11">
        <v>794</v>
      </c>
      <c r="C5935" s="19">
        <v>823000</v>
      </c>
      <c r="D5935" s="13">
        <v>1</v>
      </c>
      <c r="E5935" s="136" t="s">
        <v>3154</v>
      </c>
      <c r="F5935" s="15" t="s">
        <v>73</v>
      </c>
      <c r="G5935" s="137" t="s">
        <v>3154</v>
      </c>
      <c r="H5935" s="13" t="s">
        <v>31</v>
      </c>
      <c r="I5935" s="126" t="s">
        <v>3154</v>
      </c>
      <c r="J5935" s="126" t="s">
        <v>3154</v>
      </c>
      <c r="K5935" s="17">
        <f>VLOOKUP(A5935,[4]גיליון1!$A$1574:$P$7681,10,0)</f>
        <v>0</v>
      </c>
      <c r="L5935" s="17">
        <f>VLOOKUP(A5935,'[2]2023'!$A$9:$I$7853,9,0)</f>
        <v>0</v>
      </c>
      <c r="M5935" s="18">
        <f>VLOOKUP(A5935,[3]data1683177749303!$A$2:$J$6448,10,0)</f>
        <v>0</v>
      </c>
    </row>
    <row r="5936" spans="1:13" ht="15.75" outlineLevel="1">
      <c r="A5936" s="10">
        <v>1823000870</v>
      </c>
      <c r="B5936" s="11">
        <v>870</v>
      </c>
      <c r="C5936" s="19">
        <v>823000</v>
      </c>
      <c r="D5936" s="13">
        <v>1</v>
      </c>
      <c r="E5936" s="136" t="s">
        <v>3154</v>
      </c>
      <c r="F5936" s="15" t="s">
        <v>2446</v>
      </c>
      <c r="G5936" s="137" t="s">
        <v>3154</v>
      </c>
      <c r="H5936" s="13" t="s">
        <v>34</v>
      </c>
      <c r="I5936" s="126" t="s">
        <v>3154</v>
      </c>
      <c r="J5936" s="126" t="s">
        <v>3154</v>
      </c>
      <c r="K5936" s="17">
        <f>VLOOKUP(A5936,[4]גיליון1!$A$1574:$P$7681,10,0)</f>
        <v>0</v>
      </c>
      <c r="L5936" s="17">
        <f>VLOOKUP(A5936,'[2]2023'!$A$9:$I$7853,9,0)</f>
        <v>0</v>
      </c>
      <c r="M5936" s="18">
        <f>VLOOKUP(A5936,[3]data1683177749303!$A$2:$J$6448,10,0)</f>
        <v>0</v>
      </c>
    </row>
    <row r="5937" spans="1:13" ht="15.75" outlineLevel="1">
      <c r="A5937" s="10">
        <v>1823000871</v>
      </c>
      <c r="B5937" s="11">
        <v>871</v>
      </c>
      <c r="C5937" s="19">
        <v>823000</v>
      </c>
      <c r="D5937" s="13">
        <v>1</v>
      </c>
      <c r="E5937" s="136" t="s">
        <v>3154</v>
      </c>
      <c r="F5937" s="48" t="s">
        <v>2451</v>
      </c>
      <c r="G5937" s="165" t="s">
        <v>3154</v>
      </c>
      <c r="H5937" s="13" t="s">
        <v>34</v>
      </c>
      <c r="I5937" s="126" t="s">
        <v>3154</v>
      </c>
      <c r="J5937" s="126" t="s">
        <v>3154</v>
      </c>
      <c r="K5937" s="17">
        <f>VLOOKUP(A5937,[4]גיליון1!$A$1574:$P$7681,10,0)</f>
        <v>0</v>
      </c>
      <c r="L5937" s="17">
        <f>VLOOKUP(A5937,'[2]2023'!$A$9:$I$7853,9,0)</f>
        <v>0</v>
      </c>
      <c r="M5937" s="18">
        <f>VLOOKUP(A5937,[3]data1683177749303!$A$2:$J$6448,10,0)</f>
        <v>0</v>
      </c>
    </row>
    <row r="5938" spans="1:13" ht="15.75" outlineLevel="1">
      <c r="A5938" s="10">
        <v>1823000872</v>
      </c>
      <c r="B5938" s="11">
        <v>872</v>
      </c>
      <c r="C5938" s="19">
        <v>823000</v>
      </c>
      <c r="D5938" s="13">
        <v>1</v>
      </c>
      <c r="E5938" s="136" t="s">
        <v>3154</v>
      </c>
      <c r="F5938" s="15" t="s">
        <v>2452</v>
      </c>
      <c r="G5938" s="137" t="s">
        <v>3154</v>
      </c>
      <c r="H5938" s="13" t="s">
        <v>34</v>
      </c>
      <c r="I5938" s="126" t="s">
        <v>3154</v>
      </c>
      <c r="J5938" s="126" t="s">
        <v>3154</v>
      </c>
      <c r="K5938" s="17">
        <f>VLOOKUP(A5938,[4]גיליון1!$A$1574:$P$7681,10,0)</f>
        <v>0</v>
      </c>
      <c r="L5938" s="17">
        <f>VLOOKUP(A5938,'[2]2023'!$A$9:$I$7853,9,0)</f>
        <v>0</v>
      </c>
      <c r="M5938" s="18">
        <f>VLOOKUP(A5938,[3]data1683177749303!$A$2:$J$6448,10,0)</f>
        <v>0</v>
      </c>
    </row>
    <row r="5939" spans="1:13" ht="15.75" outlineLevel="1">
      <c r="A5939" s="10">
        <v>1823000873</v>
      </c>
      <c r="B5939" s="11">
        <v>873</v>
      </c>
      <c r="C5939" s="19">
        <v>823000</v>
      </c>
      <c r="D5939" s="13">
        <v>1</v>
      </c>
      <c r="E5939" s="136" t="s">
        <v>3154</v>
      </c>
      <c r="F5939" s="15" t="s">
        <v>2453</v>
      </c>
      <c r="G5939" s="137" t="s">
        <v>3154</v>
      </c>
      <c r="H5939" s="13" t="s">
        <v>34</v>
      </c>
      <c r="I5939" s="126" t="s">
        <v>3154</v>
      </c>
      <c r="J5939" s="126" t="s">
        <v>3154</v>
      </c>
      <c r="K5939" s="17">
        <f>VLOOKUP(A5939,[4]גיליון1!$A$1574:$P$7681,10,0)</f>
        <v>0</v>
      </c>
      <c r="L5939" s="17">
        <f>VLOOKUP(A5939,'[2]2023'!$A$9:$I$7853,9,0)</f>
        <v>0</v>
      </c>
      <c r="M5939" s="18">
        <f>VLOOKUP(A5939,[3]data1683177749303!$A$2:$J$6448,10,0)</f>
        <v>0</v>
      </c>
    </row>
    <row r="5940" spans="1:13" ht="15.75" outlineLevel="1">
      <c r="A5940" s="10">
        <v>1823000874</v>
      </c>
      <c r="B5940" s="11">
        <v>874</v>
      </c>
      <c r="C5940" s="19">
        <v>823000</v>
      </c>
      <c r="D5940" s="13">
        <v>1</v>
      </c>
      <c r="E5940" s="136" t="s">
        <v>3154</v>
      </c>
      <c r="F5940" s="15" t="s">
        <v>2454</v>
      </c>
      <c r="G5940" s="137" t="s">
        <v>3154</v>
      </c>
      <c r="H5940" s="13" t="s">
        <v>31</v>
      </c>
      <c r="I5940" s="126" t="s">
        <v>3154</v>
      </c>
      <c r="J5940" s="126" t="s">
        <v>3154</v>
      </c>
      <c r="K5940" s="17">
        <f>VLOOKUP(A5940,[4]גיליון1!$A$1574:$P$7681,10,0)</f>
        <v>0</v>
      </c>
      <c r="L5940" s="17">
        <f>VLOOKUP(A5940,'[2]2023'!$A$9:$I$7853,9,0)</f>
        <v>0</v>
      </c>
      <c r="M5940" s="18">
        <f>VLOOKUP(A5940,[3]data1683177749303!$A$2:$J$6448,10,0)</f>
        <v>0</v>
      </c>
    </row>
    <row r="5941" spans="1:13" ht="15.75" outlineLevel="1">
      <c r="A5941" s="10">
        <v>1823000875</v>
      </c>
      <c r="B5941" s="11">
        <v>875</v>
      </c>
      <c r="C5941" s="19">
        <v>823000</v>
      </c>
      <c r="D5941" s="13">
        <v>1</v>
      </c>
      <c r="E5941" s="136" t="s">
        <v>3154</v>
      </c>
      <c r="F5941" s="15" t="s">
        <v>2447</v>
      </c>
      <c r="G5941" s="137" t="s">
        <v>3154</v>
      </c>
      <c r="H5941" s="13" t="s">
        <v>34</v>
      </c>
      <c r="I5941" s="16">
        <f>K5941/L5941-1</f>
        <v>-0.19711785202992893</v>
      </c>
      <c r="J5941" s="126" t="s">
        <v>3154</v>
      </c>
      <c r="K5941" s="17">
        <v>5944700</v>
      </c>
      <c r="L5941" s="17">
        <f>VLOOKUP(A5941,'[2]2023'!$A$9:$I$7853,9,0)</f>
        <v>7404200</v>
      </c>
      <c r="M5941" s="18">
        <f>VLOOKUP(A5941,[3]data1683177749303!$A$2:$J$6448,10,0)</f>
        <v>7348699.4400000004</v>
      </c>
    </row>
    <row r="5942" spans="1:13" ht="15.75" outlineLevel="1">
      <c r="A5942" s="10">
        <v>1823000876</v>
      </c>
      <c r="B5942" s="11">
        <v>876</v>
      </c>
      <c r="C5942" s="19">
        <v>823000</v>
      </c>
      <c r="D5942" s="13">
        <v>1</v>
      </c>
      <c r="E5942" s="136" t="s">
        <v>3154</v>
      </c>
      <c r="F5942" s="15" t="s">
        <v>2448</v>
      </c>
      <c r="G5942" s="137" t="s">
        <v>3154</v>
      </c>
      <c r="H5942" s="13" t="s">
        <v>34</v>
      </c>
      <c r="I5942" s="16">
        <f>K5942/L5942-1</f>
        <v>-0.24999346695586278</v>
      </c>
      <c r="J5942" s="126" t="s">
        <v>3154</v>
      </c>
      <c r="K5942" s="17">
        <v>5740100</v>
      </c>
      <c r="L5942" s="17">
        <f>VLOOKUP(A5942,'[2]2023'!$A$9:$I$7853,9,0)</f>
        <v>7653400</v>
      </c>
      <c r="M5942" s="18">
        <f>VLOOKUP(A5942,[3]data1683177749303!$A$2:$J$6448,10,0)</f>
        <v>7503400</v>
      </c>
    </row>
    <row r="5943" spans="1:13" ht="15.75" outlineLevel="1">
      <c r="A5943" s="10">
        <v>1823000877</v>
      </c>
      <c r="B5943" s="11">
        <v>877</v>
      </c>
      <c r="C5943" s="19">
        <v>823000</v>
      </c>
      <c r="D5943" s="13">
        <v>1</v>
      </c>
      <c r="E5943" s="136" t="s">
        <v>3154</v>
      </c>
      <c r="F5943" s="15" t="s">
        <v>2455</v>
      </c>
      <c r="G5943" s="137" t="s">
        <v>3154</v>
      </c>
      <c r="H5943" s="13" t="s">
        <v>34</v>
      </c>
      <c r="I5943" s="16">
        <f>K5943/L5943-1</f>
        <v>-9.9946169029248133E-2</v>
      </c>
      <c r="J5943" s="126" t="s">
        <v>3154</v>
      </c>
      <c r="K5943" s="17">
        <v>501600</v>
      </c>
      <c r="L5943" s="17">
        <f>VLOOKUP(A5943,'[2]2023'!$A$9:$I$7853,9,0)</f>
        <v>557300</v>
      </c>
      <c r="M5943" s="18">
        <f>VLOOKUP(A5943,[3]data1683177749303!$A$2:$J$6448,10,0)</f>
        <v>407300</v>
      </c>
    </row>
    <row r="5944" spans="1:13" ht="15.75" outlineLevel="1">
      <c r="A5944" s="10">
        <v>1823000878</v>
      </c>
      <c r="B5944" s="11">
        <v>878</v>
      </c>
      <c r="C5944" s="19">
        <v>823000</v>
      </c>
      <c r="D5944" s="13">
        <v>1</v>
      </c>
      <c r="E5944" s="136" t="s">
        <v>3154</v>
      </c>
      <c r="F5944" s="15" t="s">
        <v>766</v>
      </c>
      <c r="G5944" s="137" t="s">
        <v>3154</v>
      </c>
      <c r="H5944" s="13" t="s">
        <v>34</v>
      </c>
      <c r="I5944" s="126" t="s">
        <v>3154</v>
      </c>
      <c r="J5944" s="126" t="s">
        <v>3154</v>
      </c>
      <c r="K5944" s="17">
        <f>VLOOKUP(A5944,[4]גיליון1!$A$1574:$P$7681,10,0)</f>
        <v>0</v>
      </c>
      <c r="L5944" s="17">
        <f>VLOOKUP(A5944,'[2]2023'!$A$9:$I$7853,9,0)</f>
        <v>0</v>
      </c>
      <c r="M5944" s="18">
        <f>VLOOKUP(A5944,[3]data1683177749303!$A$2:$J$6448,10,0)</f>
        <v>0</v>
      </c>
    </row>
    <row r="5945" spans="1:13" ht="15.75" outlineLevel="1">
      <c r="A5945" s="10">
        <v>1823000879</v>
      </c>
      <c r="B5945" s="11">
        <v>879</v>
      </c>
      <c r="C5945" s="19">
        <v>823000</v>
      </c>
      <c r="D5945" s="13">
        <v>1</v>
      </c>
      <c r="E5945" s="136" t="s">
        <v>3154</v>
      </c>
      <c r="F5945" s="15" t="s">
        <v>2456</v>
      </c>
      <c r="G5945" s="137" t="s">
        <v>3154</v>
      </c>
      <c r="H5945" s="13" t="s">
        <v>31</v>
      </c>
      <c r="I5945" s="16">
        <f>K5945/L5945-1</f>
        <v>0</v>
      </c>
      <c r="J5945" s="126" t="s">
        <v>3154</v>
      </c>
      <c r="K5945" s="17">
        <f>VLOOKUP(A5945,[4]גיליון1!$A$1574:$P$7681,10,0)</f>
        <v>20600</v>
      </c>
      <c r="L5945" s="17">
        <f>VLOOKUP(A5945,'[2]2023'!$A$9:$I$7853,9,0)</f>
        <v>20600</v>
      </c>
      <c r="M5945" s="18">
        <f>VLOOKUP(A5945,[3]data1683177749303!$A$2:$J$6448,10,0)</f>
        <v>20600</v>
      </c>
    </row>
    <row r="5946" spans="1:13" ht="15.75" outlineLevel="1">
      <c r="A5946" s="10">
        <v>1823000880</v>
      </c>
      <c r="B5946" s="11">
        <v>880</v>
      </c>
      <c r="C5946" s="19">
        <v>823000</v>
      </c>
      <c r="D5946" s="13">
        <v>1</v>
      </c>
      <c r="E5946" s="136" t="s">
        <v>3154</v>
      </c>
      <c r="F5946" s="15" t="s">
        <v>2457</v>
      </c>
      <c r="G5946" s="137" t="s">
        <v>3154</v>
      </c>
      <c r="H5946" s="13" t="s">
        <v>31</v>
      </c>
      <c r="I5946" s="126" t="s">
        <v>3154</v>
      </c>
      <c r="J5946" s="126" t="s">
        <v>3154</v>
      </c>
      <c r="K5946" s="17">
        <f>VLOOKUP(A5946,[4]גיליון1!$A$1574:$P$7681,10,0)</f>
        <v>0</v>
      </c>
      <c r="L5946" s="17">
        <f>VLOOKUP(A5946,'[2]2023'!$A$9:$I$7853,9,0)</f>
        <v>0</v>
      </c>
      <c r="M5946" s="18">
        <f>VLOOKUP(A5946,[3]data1683177749303!$A$2:$J$6448,10,0)</f>
        <v>0</v>
      </c>
    </row>
    <row r="5947" spans="1:13" ht="15.75" outlineLevel="1">
      <c r="A5947" s="10">
        <v>1823000881</v>
      </c>
      <c r="B5947" s="11">
        <v>881</v>
      </c>
      <c r="C5947" s="19">
        <v>823000</v>
      </c>
      <c r="D5947" s="13">
        <v>1</v>
      </c>
      <c r="E5947" s="136" t="s">
        <v>3154</v>
      </c>
      <c r="F5947" s="15" t="s">
        <v>2458</v>
      </c>
      <c r="G5947" s="137" t="s">
        <v>3154</v>
      </c>
      <c r="H5947" s="13" t="s">
        <v>34</v>
      </c>
      <c r="I5947" s="126" t="s">
        <v>3154</v>
      </c>
      <c r="J5947" s="126" t="s">
        <v>3154</v>
      </c>
      <c r="K5947" s="17">
        <f>VLOOKUP(A5947,[4]גיליון1!$A$1574:$P$7681,10,0)</f>
        <v>0</v>
      </c>
      <c r="L5947" s="17">
        <f>VLOOKUP(A5947,'[2]2023'!$A$9:$I$7853,9,0)</f>
        <v>0</v>
      </c>
      <c r="M5947" s="18">
        <f>VLOOKUP(A5947,[3]data1683177749303!$A$2:$J$6448,10,0)</f>
        <v>0</v>
      </c>
    </row>
    <row r="5948" spans="1:13" ht="17.25" customHeight="1" outlineLevel="1">
      <c r="A5948" s="10">
        <v>1823000888</v>
      </c>
      <c r="B5948" s="69">
        <v>888</v>
      </c>
      <c r="C5948" s="70">
        <v>823000</v>
      </c>
      <c r="D5948" s="71">
        <v>1</v>
      </c>
      <c r="E5948" s="186" t="s">
        <v>3154</v>
      </c>
      <c r="F5948" s="72" t="s">
        <v>2459</v>
      </c>
      <c r="G5948" s="187" t="s">
        <v>3154</v>
      </c>
      <c r="H5948" s="13" t="s">
        <v>34</v>
      </c>
      <c r="I5948" s="16">
        <f>K5948/L5948-1</f>
        <v>0</v>
      </c>
      <c r="J5948" s="126" t="s">
        <v>3154</v>
      </c>
      <c r="K5948" s="17">
        <f>VLOOKUP(A5948,[4]גיליון1!$A$1574:$P$7681,10,0)</f>
        <v>150000</v>
      </c>
      <c r="L5948" s="17">
        <f>VLOOKUP(A5948,'[2]2023'!$A$9:$I$7853,9,0)</f>
        <v>150000</v>
      </c>
      <c r="M5948" s="18">
        <f>VLOOKUP(A5948,[3]data1683177749303!$A$2:$J$6448,10,0)</f>
        <v>150000</v>
      </c>
    </row>
    <row r="5949" spans="1:13" ht="15.75" outlineLevel="1">
      <c r="A5949" s="10">
        <v>1823000900</v>
      </c>
      <c r="B5949" s="11">
        <v>900</v>
      </c>
      <c r="C5949" s="19">
        <v>823000</v>
      </c>
      <c r="D5949" s="13">
        <v>1</v>
      </c>
      <c r="E5949" s="136" t="s">
        <v>3154</v>
      </c>
      <c r="F5949" s="15" t="s">
        <v>94</v>
      </c>
      <c r="G5949" s="137" t="s">
        <v>3154</v>
      </c>
      <c r="H5949" s="13" t="s">
        <v>11</v>
      </c>
      <c r="I5949" s="126" t="s">
        <v>3154</v>
      </c>
      <c r="J5949" s="126" t="s">
        <v>3154</v>
      </c>
      <c r="K5949" s="17">
        <f>VLOOKUP(A5949,[4]גיליון1!$A$1574:$P$7681,10,0)</f>
        <v>0</v>
      </c>
      <c r="L5949" s="17">
        <f>VLOOKUP(A5949,'[2]2023'!$A$9:$I$7853,9,0)</f>
        <v>0</v>
      </c>
      <c r="M5949" s="140" t="s">
        <v>3154</v>
      </c>
    </row>
    <row r="5950" spans="1:13" ht="15.75" outlineLevel="1">
      <c r="A5950" s="10">
        <v>1823000931</v>
      </c>
      <c r="B5950" s="11">
        <v>931</v>
      </c>
      <c r="C5950" s="19">
        <v>823000</v>
      </c>
      <c r="D5950" s="13">
        <v>1</v>
      </c>
      <c r="E5950" s="136" t="s">
        <v>3154</v>
      </c>
      <c r="F5950" s="15" t="s">
        <v>2460</v>
      </c>
      <c r="G5950" s="137" t="s">
        <v>3154</v>
      </c>
      <c r="H5950" s="13" t="s">
        <v>34</v>
      </c>
      <c r="I5950" s="126" t="s">
        <v>3154</v>
      </c>
      <c r="J5950" s="126" t="s">
        <v>3154</v>
      </c>
      <c r="K5950" s="17">
        <f>VLOOKUP(A5950,[4]גיליון1!$A$1574:$P$7681,10,0)</f>
        <v>0</v>
      </c>
      <c r="L5950" s="17">
        <f>VLOOKUP(A5950,'[2]2023'!$A$9:$I$7853,9,0)</f>
        <v>0</v>
      </c>
      <c r="M5950" s="18">
        <f>VLOOKUP(A5950,[3]data1683177749303!$A$2:$J$6448,10,0)</f>
        <v>0</v>
      </c>
    </row>
    <row r="5951" spans="1:13" ht="15.75" outlineLevel="1">
      <c r="A5951" s="10">
        <v>1823000934</v>
      </c>
      <c r="B5951" s="11">
        <v>934</v>
      </c>
      <c r="C5951" s="19">
        <v>823000</v>
      </c>
      <c r="D5951" s="13">
        <v>1</v>
      </c>
      <c r="E5951" s="136" t="s">
        <v>3154</v>
      </c>
      <c r="F5951" s="15" t="s">
        <v>2461</v>
      </c>
      <c r="G5951" s="137" t="s">
        <v>3154</v>
      </c>
      <c r="H5951" s="13" t="s">
        <v>34</v>
      </c>
      <c r="I5951" s="126" t="s">
        <v>3154</v>
      </c>
      <c r="J5951" s="126" t="s">
        <v>3154</v>
      </c>
      <c r="K5951" s="17">
        <f>VLOOKUP(A5951,[4]גיליון1!$A$1574:$P$7681,10,0)</f>
        <v>0</v>
      </c>
      <c r="L5951" s="17">
        <f>VLOOKUP(A5951,'[2]2023'!$A$9:$I$7853,9,0)</f>
        <v>0</v>
      </c>
      <c r="M5951" s="18">
        <f>VLOOKUP(A5951,[3]data1683177749303!$A$2:$J$6448,10,0)</f>
        <v>0</v>
      </c>
    </row>
    <row r="5952" spans="1:13" ht="15.75" outlineLevel="1">
      <c r="A5952" s="10">
        <v>1823000950</v>
      </c>
      <c r="B5952" s="11">
        <v>950</v>
      </c>
      <c r="C5952" s="19">
        <v>823000</v>
      </c>
      <c r="D5952" s="13">
        <v>1</v>
      </c>
      <c r="E5952" s="136" t="s">
        <v>3154</v>
      </c>
      <c r="F5952" s="15" t="s">
        <v>2462</v>
      </c>
      <c r="G5952" s="137" t="s">
        <v>3154</v>
      </c>
      <c r="H5952" s="13" t="s">
        <v>31</v>
      </c>
      <c r="I5952" s="126" t="s">
        <v>3154</v>
      </c>
      <c r="J5952" s="126" t="s">
        <v>3154</v>
      </c>
      <c r="K5952" s="17">
        <f>VLOOKUP(A5952,[4]גיליון1!$A$1574:$P$7681,10,0)</f>
        <v>0</v>
      </c>
      <c r="L5952" s="17">
        <f>VLOOKUP(A5952,'[2]2023'!$A$9:$I$7853,9,0)</f>
        <v>0</v>
      </c>
      <c r="M5952" s="18">
        <f>VLOOKUP(A5952,[3]data1683177749303!$A$2:$J$6448,10,0)</f>
        <v>0</v>
      </c>
    </row>
    <row r="5953" spans="1:13" ht="15.75" outlineLevel="1">
      <c r="A5953" s="10">
        <v>1823000960</v>
      </c>
      <c r="B5953" s="11">
        <v>960</v>
      </c>
      <c r="C5953" s="19">
        <v>823000</v>
      </c>
      <c r="D5953" s="13">
        <v>1</v>
      </c>
      <c r="E5953" s="136" t="s">
        <v>3154</v>
      </c>
      <c r="F5953" s="15" t="s">
        <v>2463</v>
      </c>
      <c r="G5953" s="137" t="s">
        <v>3154</v>
      </c>
      <c r="H5953" s="13" t="s">
        <v>34</v>
      </c>
      <c r="I5953" s="126" t="s">
        <v>3154</v>
      </c>
      <c r="J5953" s="126" t="s">
        <v>3154</v>
      </c>
      <c r="K5953" s="17">
        <f>VLOOKUP(A5953,[4]גיליון1!$A$1574:$P$7681,10,0)</f>
        <v>0</v>
      </c>
      <c r="L5953" s="17">
        <f>VLOOKUP(A5953,'[2]2023'!$A$9:$I$7853,9,0)</f>
        <v>0</v>
      </c>
      <c r="M5953" s="18">
        <f>VLOOKUP(A5953,[3]data1683177749303!$A$2:$J$6448,10,0)</f>
        <v>0</v>
      </c>
    </row>
    <row r="5954" spans="1:13" s="100" customFormat="1" ht="15.75" outlineLevel="1">
      <c r="A5954" s="10">
        <v>1823000961</v>
      </c>
      <c r="B5954" s="11">
        <v>961</v>
      </c>
      <c r="C5954" s="19">
        <v>823000</v>
      </c>
      <c r="D5954" s="13">
        <v>1</v>
      </c>
      <c r="E5954" s="136" t="s">
        <v>3154</v>
      </c>
      <c r="F5954" s="15" t="s">
        <v>79</v>
      </c>
      <c r="G5954" s="137" t="s">
        <v>3154</v>
      </c>
      <c r="H5954" s="13" t="s">
        <v>34</v>
      </c>
      <c r="I5954" s="126" t="s">
        <v>3154</v>
      </c>
      <c r="J5954" s="126" t="s">
        <v>3154</v>
      </c>
      <c r="K5954" s="17">
        <f>VLOOKUP(A5954,[4]גיליון1!$A$1574:$P$7681,10,0)</f>
        <v>0</v>
      </c>
      <c r="L5954" s="17">
        <f>VLOOKUP(A5954,'[2]2023'!$A$9:$I$7853,9,0)</f>
        <v>0</v>
      </c>
      <c r="M5954" s="140" t="s">
        <v>3154</v>
      </c>
    </row>
    <row r="5955" spans="1:13" ht="16.5" thickBot="1">
      <c r="A5955" s="113">
        <v>1823000981</v>
      </c>
      <c r="B5955" s="120">
        <v>981</v>
      </c>
      <c r="C5955" s="121">
        <v>823000</v>
      </c>
      <c r="D5955" s="122">
        <v>1</v>
      </c>
      <c r="E5955" s="201" t="s">
        <v>3154</v>
      </c>
      <c r="F5955" s="123" t="s">
        <v>3085</v>
      </c>
      <c r="G5955" s="202" t="s">
        <v>3154</v>
      </c>
      <c r="H5955" s="122" t="s">
        <v>31</v>
      </c>
      <c r="I5955" s="203" t="s">
        <v>3154</v>
      </c>
      <c r="J5955" s="124" t="s">
        <v>522</v>
      </c>
      <c r="K5955" s="17">
        <f>VLOOKUP(A5955,[4]גיליון1!$A$1574:$P$7681,10,0)</f>
        <v>0</v>
      </c>
      <c r="L5955" s="204" t="s">
        <v>3154</v>
      </c>
      <c r="M5955" s="205" t="s">
        <v>3154</v>
      </c>
    </row>
    <row r="5956" spans="1:13" ht="16.5" outlineLevel="1" thickBot="1">
      <c r="A5956" s="125" t="s">
        <v>3154</v>
      </c>
      <c r="B5956" s="25" t="s">
        <v>2464</v>
      </c>
      <c r="C5956" s="146" t="s">
        <v>3154</v>
      </c>
      <c r="D5956" s="146" t="s">
        <v>3154</v>
      </c>
      <c r="E5956" s="147" t="s">
        <v>3154</v>
      </c>
      <c r="F5956" s="28" t="s">
        <v>755</v>
      </c>
      <c r="G5956" s="153" t="s">
        <v>3154</v>
      </c>
      <c r="H5956" s="146" t="s">
        <v>3154</v>
      </c>
      <c r="I5956" s="29">
        <f>K5956/L5956-1</f>
        <v>-0.21965341583666209</v>
      </c>
      <c r="J5956" s="127" t="s">
        <v>3154</v>
      </c>
      <c r="K5956" s="37">
        <f t="shared" ref="K5956:M5956" si="272">SUBTOTAL(9,K5878:K5955)</f>
        <v>13342600</v>
      </c>
      <c r="L5956" s="37">
        <f t="shared" si="272"/>
        <v>17098300</v>
      </c>
      <c r="M5956" s="99">
        <f t="shared" si="272"/>
        <v>16563319.140000001</v>
      </c>
    </row>
    <row r="5957" spans="1:13" ht="15.75" outlineLevel="1">
      <c r="A5957" s="10">
        <v>18250000</v>
      </c>
      <c r="B5957" s="11">
        <v>0</v>
      </c>
      <c r="C5957" s="19">
        <v>825000</v>
      </c>
      <c r="D5957" s="13">
        <v>1</v>
      </c>
      <c r="E5957" s="136" t="s">
        <v>3154</v>
      </c>
      <c r="F5957" s="15" t="s">
        <v>768</v>
      </c>
      <c r="G5957" s="137" t="s">
        <v>3154</v>
      </c>
      <c r="H5957" s="13" t="s">
        <v>11</v>
      </c>
      <c r="I5957" s="126" t="s">
        <v>3154</v>
      </c>
      <c r="J5957" s="142" t="s">
        <v>3154</v>
      </c>
      <c r="K5957" s="17">
        <f>VLOOKUP(A5957,[4]גיליון1!$A$1574:$P$7681,10,0)</f>
        <v>0</v>
      </c>
      <c r="L5957" s="139" t="s">
        <v>3154</v>
      </c>
      <c r="M5957" s="140" t="s">
        <v>3154</v>
      </c>
    </row>
    <row r="5958" spans="1:13" ht="15.75" outlineLevel="1">
      <c r="A5958" s="10">
        <v>18255000</v>
      </c>
      <c r="B5958" s="11">
        <v>0</v>
      </c>
      <c r="C5958" s="19">
        <v>825500</v>
      </c>
      <c r="D5958" s="13">
        <v>1</v>
      </c>
      <c r="E5958" s="136" t="s">
        <v>3154</v>
      </c>
      <c r="F5958" s="15" t="s">
        <v>2465</v>
      </c>
      <c r="G5958" s="137" t="s">
        <v>3154</v>
      </c>
      <c r="H5958" s="13" t="s">
        <v>11</v>
      </c>
      <c r="I5958" s="126" t="s">
        <v>3154</v>
      </c>
      <c r="J5958" s="142" t="s">
        <v>3154</v>
      </c>
      <c r="K5958" s="17">
        <f>VLOOKUP(A5958,[4]גיליון1!$A$1574:$P$7681,10,0)</f>
        <v>0</v>
      </c>
      <c r="L5958" s="17">
        <f>VLOOKUP(A5958,'[2]2023'!$A$9:$I$7853,9,0)</f>
        <v>0</v>
      </c>
      <c r="M5958" s="140" t="s">
        <v>3154</v>
      </c>
    </row>
    <row r="5959" spans="1:13" ht="15.75" outlineLevel="1">
      <c r="A5959" s="10">
        <v>1825500110</v>
      </c>
      <c r="B5959" s="11">
        <v>110</v>
      </c>
      <c r="C5959" s="19">
        <v>825500</v>
      </c>
      <c r="D5959" s="13">
        <v>1</v>
      </c>
      <c r="E5959" s="136" t="s">
        <v>3154</v>
      </c>
      <c r="F5959" s="15" t="s">
        <v>19</v>
      </c>
      <c r="G5959" s="137" t="s">
        <v>3154</v>
      </c>
      <c r="H5959" s="13" t="s">
        <v>20</v>
      </c>
      <c r="I5959" s="126" t="s">
        <v>3154</v>
      </c>
      <c r="J5959" s="126" t="s">
        <v>3154</v>
      </c>
      <c r="K5959" s="17">
        <f>VLOOKUP(A5959,[4]גיליון1!$A$1574:$P$7681,10,0)</f>
        <v>0</v>
      </c>
      <c r="L5959" s="17">
        <f>VLOOKUP(A5959,'[2]2023'!$A$9:$I$7853,9,0)</f>
        <v>0</v>
      </c>
      <c r="M5959" s="140" t="s">
        <v>3154</v>
      </c>
    </row>
    <row r="5960" spans="1:13" ht="15.75" outlineLevel="1">
      <c r="A5960" s="10">
        <v>1825500119</v>
      </c>
      <c r="B5960" s="11">
        <v>119</v>
      </c>
      <c r="C5960" s="19">
        <v>825500</v>
      </c>
      <c r="D5960" s="13">
        <v>1</v>
      </c>
      <c r="E5960" s="136" t="s">
        <v>3154</v>
      </c>
      <c r="F5960" s="15" t="s">
        <v>21</v>
      </c>
      <c r="G5960" s="137" t="s">
        <v>3154</v>
      </c>
      <c r="H5960" s="13" t="s">
        <v>20</v>
      </c>
      <c r="I5960" s="126" t="s">
        <v>3154</v>
      </c>
      <c r="J5960" s="126" t="s">
        <v>3154</v>
      </c>
      <c r="K5960" s="17">
        <f>VLOOKUP(A5960,[4]גיליון1!$A$1574:$P$7681,10,0)</f>
        <v>0</v>
      </c>
      <c r="L5960" s="17">
        <f>VLOOKUP(A5960,'[2]2023'!$A$9:$I$7853,9,0)</f>
        <v>0</v>
      </c>
      <c r="M5960" s="140" t="s">
        <v>3154</v>
      </c>
    </row>
    <row r="5961" spans="1:13" ht="15.75" outlineLevel="1">
      <c r="A5961" s="10">
        <v>1825500122</v>
      </c>
      <c r="B5961" s="11">
        <v>122</v>
      </c>
      <c r="C5961" s="19">
        <v>825500</v>
      </c>
      <c r="D5961" s="13">
        <v>1</v>
      </c>
      <c r="E5961" s="136" t="s">
        <v>3154</v>
      </c>
      <c r="F5961" s="15" t="s">
        <v>22</v>
      </c>
      <c r="G5961" s="137" t="s">
        <v>3154</v>
      </c>
      <c r="H5961" s="13" t="s">
        <v>20</v>
      </c>
      <c r="I5961" s="126" t="s">
        <v>3154</v>
      </c>
      <c r="J5961" s="126" t="s">
        <v>3154</v>
      </c>
      <c r="K5961" s="17">
        <f>VLOOKUP(A5961,[4]גיליון1!$A$1574:$P$7681,10,0)</f>
        <v>0</v>
      </c>
      <c r="L5961" s="17">
        <f>VLOOKUP(A5961,'[2]2023'!$A$9:$I$7853,9,0)</f>
        <v>0</v>
      </c>
      <c r="M5961" s="140" t="s">
        <v>3154</v>
      </c>
    </row>
    <row r="5962" spans="1:13" ht="15.75" outlineLevel="1">
      <c r="A5962" s="10">
        <v>1825500126</v>
      </c>
      <c r="B5962" s="11">
        <v>126</v>
      </c>
      <c r="C5962" s="19">
        <v>825500</v>
      </c>
      <c r="D5962" s="13">
        <v>1</v>
      </c>
      <c r="E5962" s="136" t="s">
        <v>3154</v>
      </c>
      <c r="F5962" s="15" t="s">
        <v>23</v>
      </c>
      <c r="G5962" s="137" t="s">
        <v>3154</v>
      </c>
      <c r="H5962" s="13" t="s">
        <v>20</v>
      </c>
      <c r="I5962" s="126" t="s">
        <v>3154</v>
      </c>
      <c r="J5962" s="126" t="s">
        <v>3154</v>
      </c>
      <c r="K5962" s="17">
        <f>VLOOKUP(A5962,[4]גיליון1!$A$1574:$P$7681,10,0)</f>
        <v>0</v>
      </c>
      <c r="L5962" s="17">
        <f>VLOOKUP(A5962,'[2]2023'!$A$9:$I$7853,9,0)</f>
        <v>0</v>
      </c>
      <c r="M5962" s="140" t="s">
        <v>3154</v>
      </c>
    </row>
    <row r="5963" spans="1:13" ht="15.75" outlineLevel="1">
      <c r="A5963" s="10">
        <v>1825500130</v>
      </c>
      <c r="B5963" s="11">
        <v>130</v>
      </c>
      <c r="C5963" s="19">
        <v>825500</v>
      </c>
      <c r="D5963" s="13">
        <v>1</v>
      </c>
      <c r="E5963" s="136" t="s">
        <v>3154</v>
      </c>
      <c r="F5963" s="15" t="s">
        <v>24</v>
      </c>
      <c r="G5963" s="137" t="s">
        <v>3154</v>
      </c>
      <c r="H5963" s="13" t="s">
        <v>20</v>
      </c>
      <c r="I5963" s="126" t="s">
        <v>3154</v>
      </c>
      <c r="J5963" s="126" t="s">
        <v>3154</v>
      </c>
      <c r="K5963" s="17">
        <f>VLOOKUP(A5963,[4]גיליון1!$A$1574:$P$7681,10,0)</f>
        <v>0</v>
      </c>
      <c r="L5963" s="17">
        <f>VLOOKUP(A5963,'[2]2023'!$A$9:$I$7853,9,0)</f>
        <v>0</v>
      </c>
      <c r="M5963" s="140" t="s">
        <v>3154</v>
      </c>
    </row>
    <row r="5964" spans="1:13" ht="15.75" outlineLevel="1">
      <c r="A5964" s="10">
        <v>1825500140</v>
      </c>
      <c r="B5964" s="11">
        <v>140</v>
      </c>
      <c r="C5964" s="19">
        <v>825500</v>
      </c>
      <c r="D5964" s="13">
        <v>1</v>
      </c>
      <c r="E5964" s="136" t="s">
        <v>3154</v>
      </c>
      <c r="F5964" s="15" t="s">
        <v>25</v>
      </c>
      <c r="G5964" s="137" t="s">
        <v>3154</v>
      </c>
      <c r="H5964" s="13" t="s">
        <v>20</v>
      </c>
      <c r="I5964" s="126" t="s">
        <v>3154</v>
      </c>
      <c r="J5964" s="126" t="s">
        <v>3154</v>
      </c>
      <c r="K5964" s="17">
        <f>VLOOKUP(A5964,[4]גיליון1!$A$1574:$P$7681,10,0)</f>
        <v>0</v>
      </c>
      <c r="L5964" s="17">
        <f>VLOOKUP(A5964,'[2]2023'!$A$9:$I$7853,9,0)</f>
        <v>0</v>
      </c>
      <c r="M5964" s="140" t="s">
        <v>3154</v>
      </c>
    </row>
    <row r="5965" spans="1:13" ht="15.75" outlineLevel="1">
      <c r="A5965" s="10">
        <v>1825500210</v>
      </c>
      <c r="B5965" s="11">
        <v>210</v>
      </c>
      <c r="C5965" s="19">
        <v>825500</v>
      </c>
      <c r="D5965" s="13">
        <v>1</v>
      </c>
      <c r="E5965" s="136" t="s">
        <v>3154</v>
      </c>
      <c r="F5965" s="15" t="s">
        <v>27</v>
      </c>
      <c r="G5965" s="137" t="s">
        <v>3154</v>
      </c>
      <c r="H5965" s="13" t="s">
        <v>20</v>
      </c>
      <c r="I5965" s="126" t="s">
        <v>3154</v>
      </c>
      <c r="J5965" s="126" t="s">
        <v>3154</v>
      </c>
      <c r="K5965" s="17">
        <f>VLOOKUP(A5965,[4]גיליון1!$A$1574:$P$7681,10,0)</f>
        <v>0</v>
      </c>
      <c r="L5965" s="17">
        <f>VLOOKUP(A5965,'[2]2023'!$A$9:$I$7853,9,0)</f>
        <v>0</v>
      </c>
      <c r="M5965" s="140" t="s">
        <v>3154</v>
      </c>
    </row>
    <row r="5966" spans="1:13" ht="15.75" outlineLevel="1">
      <c r="A5966" s="10">
        <v>1825500250</v>
      </c>
      <c r="B5966" s="11">
        <v>250</v>
      </c>
      <c r="C5966" s="19">
        <v>825500</v>
      </c>
      <c r="D5966" s="13">
        <v>1</v>
      </c>
      <c r="E5966" s="136" t="s">
        <v>3154</v>
      </c>
      <c r="F5966" s="15" t="s">
        <v>1895</v>
      </c>
      <c r="G5966" s="137" t="s">
        <v>3154</v>
      </c>
      <c r="H5966" s="13" t="s">
        <v>20</v>
      </c>
      <c r="I5966" s="126" t="s">
        <v>3154</v>
      </c>
      <c r="J5966" s="126" t="s">
        <v>3154</v>
      </c>
      <c r="K5966" s="17">
        <f>VLOOKUP(A5966,[4]גיליון1!$A$1574:$P$7681,10,0)</f>
        <v>0</v>
      </c>
      <c r="L5966" s="17">
        <f>VLOOKUP(A5966,'[2]2023'!$A$9:$I$7853,9,0)</f>
        <v>0</v>
      </c>
      <c r="M5966" s="140" t="s">
        <v>3154</v>
      </c>
    </row>
    <row r="5967" spans="1:13" ht="15.75" outlineLevel="1">
      <c r="A5967" s="10">
        <v>1825500410</v>
      </c>
      <c r="B5967" s="11">
        <v>410</v>
      </c>
      <c r="C5967" s="19">
        <v>825500</v>
      </c>
      <c r="D5967" s="13">
        <v>1</v>
      </c>
      <c r="E5967" s="136" t="s">
        <v>3154</v>
      </c>
      <c r="F5967" s="15" t="s">
        <v>685</v>
      </c>
      <c r="G5967" s="137" t="s">
        <v>3154</v>
      </c>
      <c r="H5967" s="13" t="s">
        <v>31</v>
      </c>
      <c r="I5967" s="126" t="s">
        <v>3154</v>
      </c>
      <c r="J5967" s="126" t="s">
        <v>3154</v>
      </c>
      <c r="K5967" s="17">
        <f>VLOOKUP(A5967,[4]גיליון1!$A$1574:$P$7681,10,0)</f>
        <v>0</v>
      </c>
      <c r="L5967" s="17">
        <f>VLOOKUP(A5967,'[2]2023'!$A$9:$I$7853,9,0)</f>
        <v>0</v>
      </c>
      <c r="M5967" s="140" t="s">
        <v>3154</v>
      </c>
    </row>
    <row r="5968" spans="1:13" ht="15.75" outlineLevel="1">
      <c r="A5968" s="10">
        <v>1825500441</v>
      </c>
      <c r="B5968" s="11">
        <v>441</v>
      </c>
      <c r="C5968" s="19">
        <v>825500</v>
      </c>
      <c r="D5968" s="13">
        <v>1</v>
      </c>
      <c r="E5968" s="136" t="s">
        <v>3154</v>
      </c>
      <c r="F5968" s="15" t="s">
        <v>45</v>
      </c>
      <c r="G5968" s="137" t="s">
        <v>3154</v>
      </c>
      <c r="H5968" s="13" t="s">
        <v>31</v>
      </c>
      <c r="I5968" s="126" t="s">
        <v>3154</v>
      </c>
      <c r="J5968" s="126" t="s">
        <v>3154</v>
      </c>
      <c r="K5968" s="17">
        <f>VLOOKUP(A5968,[4]גיליון1!$A$1574:$P$7681,10,0)</f>
        <v>0</v>
      </c>
      <c r="L5968" s="17">
        <f>VLOOKUP(A5968,'[2]2023'!$A$9:$I$7853,9,0)</f>
        <v>0</v>
      </c>
      <c r="M5968" s="18">
        <f>VLOOKUP(A5968,[3]data1683177749303!$A$2:$J$6448,10,0)</f>
        <v>0</v>
      </c>
    </row>
    <row r="5969" spans="1:13" ht="15.75" outlineLevel="1">
      <c r="A5969" s="10">
        <v>1825500511</v>
      </c>
      <c r="B5969" s="11">
        <v>511</v>
      </c>
      <c r="C5969" s="19">
        <v>825500</v>
      </c>
      <c r="D5969" s="13">
        <v>1</v>
      </c>
      <c r="E5969" s="136" t="s">
        <v>3154</v>
      </c>
      <c r="F5969" s="15" t="s">
        <v>88</v>
      </c>
      <c r="G5969" s="137" t="s">
        <v>3154</v>
      </c>
      <c r="H5969" s="13" t="s">
        <v>34</v>
      </c>
      <c r="I5969" s="126" t="s">
        <v>3154</v>
      </c>
      <c r="J5969" s="126" t="s">
        <v>3154</v>
      </c>
      <c r="K5969" s="17">
        <f>VLOOKUP(A5969,[4]גיליון1!$A$1574:$P$7681,10,0)</f>
        <v>0</v>
      </c>
      <c r="L5969" s="17">
        <f>VLOOKUP(A5969,'[2]2023'!$A$9:$I$7853,9,0)</f>
        <v>0</v>
      </c>
      <c r="M5969" s="140" t="s">
        <v>3154</v>
      </c>
    </row>
    <row r="5970" spans="1:13" ht="15.75" outlineLevel="1">
      <c r="A5970" s="10">
        <v>1825500550</v>
      </c>
      <c r="B5970" s="11">
        <v>550</v>
      </c>
      <c r="C5970" s="19">
        <v>825500</v>
      </c>
      <c r="D5970" s="13">
        <v>1</v>
      </c>
      <c r="E5970" s="136" t="s">
        <v>3154</v>
      </c>
      <c r="F5970" s="15" t="s">
        <v>58</v>
      </c>
      <c r="G5970" s="137" t="s">
        <v>3154</v>
      </c>
      <c r="H5970" s="13" t="s">
        <v>34</v>
      </c>
      <c r="I5970" s="126" t="s">
        <v>3154</v>
      </c>
      <c r="J5970" s="126" t="s">
        <v>3154</v>
      </c>
      <c r="K5970" s="17">
        <f>VLOOKUP(A5970,[4]גיליון1!$A$1574:$P$7681,10,0)</f>
        <v>0</v>
      </c>
      <c r="L5970" s="17">
        <f>VLOOKUP(A5970,'[2]2023'!$A$9:$I$7853,9,0)</f>
        <v>0</v>
      </c>
      <c r="M5970" s="140" t="s">
        <v>3154</v>
      </c>
    </row>
    <row r="5971" spans="1:13" ht="15.75" outlineLevel="1">
      <c r="A5971" s="10">
        <v>1825500583</v>
      </c>
      <c r="B5971" s="11">
        <v>583</v>
      </c>
      <c r="C5971" s="19">
        <v>825500</v>
      </c>
      <c r="D5971" s="13">
        <v>1</v>
      </c>
      <c r="E5971" s="136" t="s">
        <v>3154</v>
      </c>
      <c r="F5971" s="15" t="s">
        <v>2466</v>
      </c>
      <c r="G5971" s="137" t="s">
        <v>3154</v>
      </c>
      <c r="H5971" s="13" t="s">
        <v>31</v>
      </c>
      <c r="I5971" s="126" t="s">
        <v>3154</v>
      </c>
      <c r="J5971" s="126" t="s">
        <v>3154</v>
      </c>
      <c r="K5971" s="17">
        <f>VLOOKUP(A5971,[4]גיליון1!$A$1574:$P$7681,10,0)</f>
        <v>0</v>
      </c>
      <c r="L5971" s="17">
        <f>VLOOKUP(A5971,'[2]2023'!$A$9:$I$7853,9,0)</f>
        <v>0</v>
      </c>
      <c r="M5971" s="140" t="s">
        <v>3154</v>
      </c>
    </row>
    <row r="5972" spans="1:13" ht="15.75" outlineLevel="1">
      <c r="A5972" s="10">
        <v>1825500710</v>
      </c>
      <c r="B5972" s="11">
        <v>710</v>
      </c>
      <c r="C5972" s="19">
        <v>825500</v>
      </c>
      <c r="D5972" s="13">
        <v>1</v>
      </c>
      <c r="E5972" s="136" t="s">
        <v>3154</v>
      </c>
      <c r="F5972" s="15" t="s">
        <v>1173</v>
      </c>
      <c r="G5972" s="137" t="s">
        <v>3154</v>
      </c>
      <c r="H5972" s="13" t="s">
        <v>34</v>
      </c>
      <c r="I5972" s="126" t="s">
        <v>3154</v>
      </c>
      <c r="J5972" s="126" t="s">
        <v>3154</v>
      </c>
      <c r="K5972" s="17">
        <f>VLOOKUP(A5972,[4]גיליון1!$A$1574:$P$7681,10,0)</f>
        <v>0</v>
      </c>
      <c r="L5972" s="17">
        <f>VLOOKUP(A5972,'[2]2023'!$A$9:$I$7853,9,0)</f>
        <v>0</v>
      </c>
      <c r="M5972" s="140" t="s">
        <v>3154</v>
      </c>
    </row>
    <row r="5973" spans="1:13" ht="15.75" outlineLevel="1">
      <c r="A5973" s="10">
        <v>1825500742</v>
      </c>
      <c r="B5973" s="11">
        <v>742</v>
      </c>
      <c r="C5973" s="19">
        <v>825500</v>
      </c>
      <c r="D5973" s="13">
        <v>1</v>
      </c>
      <c r="E5973" s="136" t="s">
        <v>3154</v>
      </c>
      <c r="F5973" s="15" t="s">
        <v>65</v>
      </c>
      <c r="G5973" s="137" t="s">
        <v>3154</v>
      </c>
      <c r="H5973" s="13" t="s">
        <v>34</v>
      </c>
      <c r="I5973" s="126" t="s">
        <v>3154</v>
      </c>
      <c r="J5973" s="126" t="s">
        <v>3154</v>
      </c>
      <c r="K5973" s="17">
        <f>VLOOKUP(A5973,[4]גיליון1!$A$1574:$P$7681,10,0)</f>
        <v>0</v>
      </c>
      <c r="L5973" s="17">
        <f>VLOOKUP(A5973,'[2]2023'!$A$9:$I$7853,9,0)</f>
        <v>0</v>
      </c>
      <c r="M5973" s="140" t="s">
        <v>3154</v>
      </c>
    </row>
    <row r="5974" spans="1:13" ht="15.75" outlineLevel="1">
      <c r="A5974" s="10">
        <v>1825500744</v>
      </c>
      <c r="B5974" s="11">
        <v>744</v>
      </c>
      <c r="C5974" s="19">
        <v>825500</v>
      </c>
      <c r="D5974" s="13">
        <v>1</v>
      </c>
      <c r="E5974" s="136" t="s">
        <v>3154</v>
      </c>
      <c r="F5974" s="15" t="s">
        <v>2467</v>
      </c>
      <c r="G5974" s="137" t="s">
        <v>3154</v>
      </c>
      <c r="H5974" s="13" t="s">
        <v>34</v>
      </c>
      <c r="I5974" s="126" t="s">
        <v>3154</v>
      </c>
      <c r="J5974" s="126" t="s">
        <v>3154</v>
      </c>
      <c r="K5974" s="17">
        <f>VLOOKUP(A5974,[4]גיליון1!$A$1574:$P$7681,10,0)</f>
        <v>0</v>
      </c>
      <c r="L5974" s="17">
        <f>VLOOKUP(A5974,'[2]2023'!$A$9:$I$7853,9,0)</f>
        <v>0</v>
      </c>
      <c r="M5974" s="140" t="s">
        <v>3154</v>
      </c>
    </row>
    <row r="5975" spans="1:13" ht="15.75" outlineLevel="1">
      <c r="A5975" s="10">
        <v>1825500781</v>
      </c>
      <c r="B5975" s="11">
        <v>781</v>
      </c>
      <c r="C5975" s="19">
        <v>825500</v>
      </c>
      <c r="D5975" s="13">
        <v>1</v>
      </c>
      <c r="E5975" s="136" t="s">
        <v>3154</v>
      </c>
      <c r="F5975" s="15" t="s">
        <v>2468</v>
      </c>
      <c r="G5975" s="137" t="s">
        <v>3154</v>
      </c>
      <c r="H5975" s="13" t="s">
        <v>34</v>
      </c>
      <c r="I5975" s="126" t="s">
        <v>3154</v>
      </c>
      <c r="J5975" s="126" t="s">
        <v>3154</v>
      </c>
      <c r="K5975" s="17">
        <f>VLOOKUP(A5975,[4]גיליון1!$A$1574:$P$7681,10,0)</f>
        <v>0</v>
      </c>
      <c r="L5975" s="17">
        <f>VLOOKUP(A5975,'[2]2023'!$A$9:$I$7853,9,0)</f>
        <v>0</v>
      </c>
      <c r="M5975" s="140" t="s">
        <v>3154</v>
      </c>
    </row>
    <row r="5976" spans="1:13" ht="15.75" outlineLevel="1">
      <c r="A5976" s="10">
        <v>1825500782</v>
      </c>
      <c r="B5976" s="11">
        <v>782</v>
      </c>
      <c r="C5976" s="19">
        <v>825500</v>
      </c>
      <c r="D5976" s="13">
        <v>1</v>
      </c>
      <c r="E5976" s="136" t="s">
        <v>3154</v>
      </c>
      <c r="F5976" s="15" t="s">
        <v>2469</v>
      </c>
      <c r="G5976" s="137" t="s">
        <v>3154</v>
      </c>
      <c r="H5976" s="13" t="s">
        <v>34</v>
      </c>
      <c r="I5976" s="16">
        <f>K5976/L5976-1</f>
        <v>-9.9952403617325047E-2</v>
      </c>
      <c r="J5976" s="126" t="s">
        <v>3154</v>
      </c>
      <c r="K5976" s="17">
        <v>189100</v>
      </c>
      <c r="L5976" s="17">
        <f>VLOOKUP(A5976,'[2]2023'!$A$9:$I$7853,9,0)</f>
        <v>210100</v>
      </c>
      <c r="M5976" s="18">
        <f>VLOOKUP(A5976,[3]data1683177749303!$A$2:$J$6448,10,0)</f>
        <v>210100</v>
      </c>
    </row>
    <row r="5977" spans="1:13" ht="15.75" outlineLevel="1">
      <c r="A5977" s="10">
        <v>1825500783</v>
      </c>
      <c r="B5977" s="11">
        <v>783</v>
      </c>
      <c r="C5977" s="19">
        <v>825500</v>
      </c>
      <c r="D5977" s="13">
        <v>1</v>
      </c>
      <c r="E5977" s="136" t="s">
        <v>3154</v>
      </c>
      <c r="F5977" s="15" t="s">
        <v>2470</v>
      </c>
      <c r="G5977" s="137" t="s">
        <v>3154</v>
      </c>
      <c r="H5977" s="13" t="s">
        <v>34</v>
      </c>
      <c r="I5977" s="16">
        <f>K5977/L5977-1</f>
        <v>-9.9667774086378724E-2</v>
      </c>
      <c r="J5977" s="126" t="s">
        <v>3154</v>
      </c>
      <c r="K5977" s="17">
        <v>81300</v>
      </c>
      <c r="L5977" s="17">
        <f>VLOOKUP(A5977,'[2]2023'!$A$9:$I$7853,9,0)</f>
        <v>90300</v>
      </c>
      <c r="M5977" s="18">
        <f>VLOOKUP(A5977,[3]data1683177749303!$A$2:$J$6448,10,0)</f>
        <v>90300</v>
      </c>
    </row>
    <row r="5978" spans="1:13" ht="15.75" outlineLevel="1">
      <c r="A5978" s="10">
        <v>1825500784</v>
      </c>
      <c r="B5978" s="11">
        <v>784</v>
      </c>
      <c r="C5978" s="19">
        <v>825500</v>
      </c>
      <c r="D5978" s="13">
        <v>1</v>
      </c>
      <c r="E5978" s="136" t="s">
        <v>3154</v>
      </c>
      <c r="F5978" s="15" t="s">
        <v>2471</v>
      </c>
      <c r="G5978" s="137" t="s">
        <v>3154</v>
      </c>
      <c r="H5978" s="13" t="s">
        <v>34</v>
      </c>
      <c r="I5978" s="126" t="s">
        <v>3154</v>
      </c>
      <c r="J5978" s="126" t="s">
        <v>3154</v>
      </c>
      <c r="K5978" s="17">
        <f>VLOOKUP(A5978,[4]גיליון1!$A$1574:$P$7681,10,0)</f>
        <v>0</v>
      </c>
      <c r="L5978" s="17">
        <f>VLOOKUP(A5978,'[2]2023'!$A$9:$I$7853,9,0)</f>
        <v>0</v>
      </c>
      <c r="M5978" s="18">
        <f>VLOOKUP(A5978,[3]data1683177749303!$A$2:$J$6448,10,0)</f>
        <v>0</v>
      </c>
    </row>
    <row r="5979" spans="1:13" ht="15.75" outlineLevel="1">
      <c r="A5979" s="10">
        <v>1825500785</v>
      </c>
      <c r="B5979" s="11">
        <v>785</v>
      </c>
      <c r="C5979" s="19">
        <v>825500</v>
      </c>
      <c r="D5979" s="13">
        <v>1</v>
      </c>
      <c r="E5979" s="136" t="s">
        <v>3154</v>
      </c>
      <c r="F5979" s="15" t="s">
        <v>2472</v>
      </c>
      <c r="G5979" s="137" t="s">
        <v>3154</v>
      </c>
      <c r="H5979" s="13" t="s">
        <v>34</v>
      </c>
      <c r="I5979" s="126" t="s">
        <v>3154</v>
      </c>
      <c r="J5979" s="126" t="s">
        <v>3154</v>
      </c>
      <c r="K5979" s="17">
        <f>VLOOKUP(A5979,[4]גיליון1!$A$1574:$P$7681,10,0)</f>
        <v>0</v>
      </c>
      <c r="L5979" s="17">
        <f>VLOOKUP(A5979,'[2]2023'!$A$9:$I$7853,9,0)</f>
        <v>0</v>
      </c>
      <c r="M5979" s="18">
        <f>VLOOKUP(A5979,[3]data1683177749303!$A$2:$J$6448,10,0)</f>
        <v>0</v>
      </c>
    </row>
    <row r="5980" spans="1:13" ht="15.75" outlineLevel="1">
      <c r="A5980" s="10">
        <v>1825500786</v>
      </c>
      <c r="B5980" s="11">
        <v>786</v>
      </c>
      <c r="C5980" s="19">
        <v>825500</v>
      </c>
      <c r="D5980" s="13">
        <v>1</v>
      </c>
      <c r="E5980" s="136" t="s">
        <v>3154</v>
      </c>
      <c r="F5980" s="15" t="s">
        <v>2473</v>
      </c>
      <c r="G5980" s="137" t="s">
        <v>3154</v>
      </c>
      <c r="H5980" s="13" t="s">
        <v>34</v>
      </c>
      <c r="I5980" s="16">
        <f>K5980/L5980-1</f>
        <v>-0.10046189376443415</v>
      </c>
      <c r="J5980" s="126" t="s">
        <v>3154</v>
      </c>
      <c r="K5980" s="17">
        <v>77900</v>
      </c>
      <c r="L5980" s="17">
        <f>VLOOKUP(A5980,'[2]2023'!$A$9:$I$7853,9,0)</f>
        <v>86600</v>
      </c>
      <c r="M5980" s="18">
        <f>VLOOKUP(A5980,[3]data1683177749303!$A$2:$J$6448,10,0)</f>
        <v>86600</v>
      </c>
    </row>
    <row r="5981" spans="1:13" ht="15.75" outlineLevel="1">
      <c r="A5981" s="10">
        <v>1825500787</v>
      </c>
      <c r="B5981" s="11">
        <v>787</v>
      </c>
      <c r="C5981" s="19">
        <v>825500</v>
      </c>
      <c r="D5981" s="13">
        <v>1</v>
      </c>
      <c r="E5981" s="136" t="s">
        <v>3154</v>
      </c>
      <c r="F5981" s="15" t="s">
        <v>2474</v>
      </c>
      <c r="G5981" s="137" t="s">
        <v>3154</v>
      </c>
      <c r="H5981" s="13" t="s">
        <v>34</v>
      </c>
      <c r="I5981" s="126" t="s">
        <v>3154</v>
      </c>
      <c r="J5981" s="126" t="s">
        <v>3154</v>
      </c>
      <c r="K5981" s="17">
        <f>VLOOKUP(A5981,[4]גיליון1!$A$1574:$P$7681,10,0)</f>
        <v>0</v>
      </c>
      <c r="L5981" s="17">
        <f>VLOOKUP(A5981,'[2]2023'!$A$9:$I$7853,9,0)</f>
        <v>0</v>
      </c>
      <c r="M5981" s="18">
        <f>VLOOKUP(A5981,[3]data1683177749303!$A$2:$J$6448,10,0)</f>
        <v>0</v>
      </c>
    </row>
    <row r="5982" spans="1:13" ht="15.75" outlineLevel="1">
      <c r="A5982" s="10">
        <v>1825500788</v>
      </c>
      <c r="B5982" s="11">
        <v>788</v>
      </c>
      <c r="C5982" s="19">
        <v>825500</v>
      </c>
      <c r="D5982" s="13">
        <v>1</v>
      </c>
      <c r="E5982" s="136" t="s">
        <v>3154</v>
      </c>
      <c r="F5982" s="15" t="s">
        <v>2475</v>
      </c>
      <c r="G5982" s="137" t="s">
        <v>3154</v>
      </c>
      <c r="H5982" s="13" t="s">
        <v>34</v>
      </c>
      <c r="I5982" s="126" t="s">
        <v>3154</v>
      </c>
      <c r="J5982" s="126" t="s">
        <v>3154</v>
      </c>
      <c r="K5982" s="17">
        <f>VLOOKUP(A5982,[4]גיליון1!$A$1574:$P$7681,10,0)</f>
        <v>0</v>
      </c>
      <c r="L5982" s="17">
        <f>VLOOKUP(A5982,'[2]2023'!$A$9:$I$7853,9,0)</f>
        <v>0</v>
      </c>
      <c r="M5982" s="18">
        <f>VLOOKUP(A5982,[3]data1683177749303!$A$2:$J$6448,10,0)</f>
        <v>0</v>
      </c>
    </row>
    <row r="5983" spans="1:13" ht="16.5" thickBot="1">
      <c r="A5983" s="10">
        <v>1825500961</v>
      </c>
      <c r="B5983" s="11">
        <v>961</v>
      </c>
      <c r="C5983" s="19">
        <v>825500</v>
      </c>
      <c r="D5983" s="13">
        <v>1</v>
      </c>
      <c r="E5983" s="136" t="s">
        <v>3154</v>
      </c>
      <c r="F5983" s="15" t="s">
        <v>79</v>
      </c>
      <c r="G5983" s="137" t="s">
        <v>3154</v>
      </c>
      <c r="H5983" s="13" t="s">
        <v>34</v>
      </c>
      <c r="I5983" s="126" t="s">
        <v>3154</v>
      </c>
      <c r="J5983" s="126" t="s">
        <v>3154</v>
      </c>
      <c r="K5983" s="17">
        <f>VLOOKUP(A5983,[4]גיליון1!$A$1574:$P$7681,10,0)</f>
        <v>0</v>
      </c>
      <c r="L5983" s="17">
        <f>VLOOKUP(A5983,'[2]2023'!$A$9:$I$7853,9,0)</f>
        <v>0</v>
      </c>
      <c r="M5983" s="140" t="s">
        <v>3154</v>
      </c>
    </row>
    <row r="5984" spans="1:13" ht="16.5" outlineLevel="1" thickBot="1">
      <c r="A5984" s="125" t="s">
        <v>3154</v>
      </c>
      <c r="B5984" s="25" t="s">
        <v>2476</v>
      </c>
      <c r="C5984" s="146" t="s">
        <v>3154</v>
      </c>
      <c r="D5984" s="146" t="s">
        <v>3154</v>
      </c>
      <c r="E5984" s="147" t="s">
        <v>3154</v>
      </c>
      <c r="F5984" s="28" t="s">
        <v>2465</v>
      </c>
      <c r="G5984" s="153" t="s">
        <v>3154</v>
      </c>
      <c r="H5984" s="146" t="s">
        <v>3154</v>
      </c>
      <c r="I5984" s="29">
        <f>K5984/L5984-1</f>
        <v>-9.9999999999999978E-2</v>
      </c>
      <c r="J5984" s="127" t="s">
        <v>3154</v>
      </c>
      <c r="K5984" s="37">
        <f t="shared" ref="K5984:M5984" si="273">SUBTOTAL(9,K5959:K5983)</f>
        <v>348300</v>
      </c>
      <c r="L5984" s="37">
        <f t="shared" si="273"/>
        <v>387000</v>
      </c>
      <c r="M5984" s="38">
        <f t="shared" si="273"/>
        <v>387000</v>
      </c>
    </row>
    <row r="5985" spans="1:13" ht="15.75" outlineLevel="1">
      <c r="A5985" s="10">
        <v>18260000</v>
      </c>
      <c r="B5985" s="32">
        <v>0</v>
      </c>
      <c r="C5985" s="49">
        <v>826000</v>
      </c>
      <c r="D5985" s="34">
        <v>1</v>
      </c>
      <c r="E5985" s="151" t="s">
        <v>3154</v>
      </c>
      <c r="F5985" s="35" t="s">
        <v>2477</v>
      </c>
      <c r="G5985" s="152" t="s">
        <v>3154</v>
      </c>
      <c r="H5985" s="34" t="s">
        <v>11</v>
      </c>
      <c r="I5985" s="142" t="s">
        <v>3154</v>
      </c>
      <c r="J5985" s="142" t="s">
        <v>3154</v>
      </c>
      <c r="K5985" s="17">
        <f>VLOOKUP(A5985,[4]גיליון1!$A$1574:$P$7681,10,0)</f>
        <v>0</v>
      </c>
      <c r="L5985" s="139" t="s">
        <v>3154</v>
      </c>
      <c r="M5985" s="140" t="s">
        <v>3154</v>
      </c>
    </row>
    <row r="5986" spans="1:13" ht="15.75" outlineLevel="1">
      <c r="A5986" s="10">
        <v>18261000</v>
      </c>
      <c r="B5986" s="11">
        <v>0</v>
      </c>
      <c r="C5986" s="19">
        <v>826100</v>
      </c>
      <c r="D5986" s="13">
        <v>1</v>
      </c>
      <c r="E5986" s="136" t="s">
        <v>3154</v>
      </c>
      <c r="F5986" s="15" t="s">
        <v>773</v>
      </c>
      <c r="G5986" s="137" t="s">
        <v>3154</v>
      </c>
      <c r="H5986" s="13" t="s">
        <v>11</v>
      </c>
      <c r="I5986" s="126" t="s">
        <v>3154</v>
      </c>
      <c r="J5986" s="142" t="s">
        <v>3154</v>
      </c>
      <c r="K5986" s="17">
        <f>VLOOKUP(A5986,[4]גיליון1!$A$1574:$P$7681,10,0)</f>
        <v>0</v>
      </c>
      <c r="L5986" s="17">
        <f>VLOOKUP(A5986,'[2]2023'!$A$9:$I$7853,9,0)</f>
        <v>0</v>
      </c>
      <c r="M5986" s="140" t="s">
        <v>3154</v>
      </c>
    </row>
    <row r="5987" spans="1:13" ht="15.75" outlineLevel="1">
      <c r="A5987" s="10">
        <v>1826100119</v>
      </c>
      <c r="B5987" s="11">
        <v>119</v>
      </c>
      <c r="C5987" s="19">
        <v>826100</v>
      </c>
      <c r="D5987" s="13">
        <v>1</v>
      </c>
      <c r="E5987" s="136" t="s">
        <v>3154</v>
      </c>
      <c r="F5987" s="15" t="s">
        <v>21</v>
      </c>
      <c r="G5987" s="137" t="s">
        <v>3154</v>
      </c>
      <c r="H5987" s="13" t="s">
        <v>20</v>
      </c>
      <c r="I5987" s="126" t="s">
        <v>3154</v>
      </c>
      <c r="J5987" s="126" t="s">
        <v>3154</v>
      </c>
      <c r="K5987" s="17">
        <f>VLOOKUP(A5987,[4]גיליון1!$A$1574:$P$7681,10,0)</f>
        <v>0</v>
      </c>
      <c r="L5987" s="17">
        <f>VLOOKUP(A5987,'[2]2023'!$A$9:$I$7853,9,0)</f>
        <v>0</v>
      </c>
      <c r="M5987" s="140" t="s">
        <v>3154</v>
      </c>
    </row>
    <row r="5988" spans="1:13" ht="15.75" outlineLevel="1">
      <c r="A5988" s="10">
        <v>1826100211</v>
      </c>
      <c r="B5988" s="11">
        <v>211</v>
      </c>
      <c r="C5988" s="19">
        <v>826100</v>
      </c>
      <c r="D5988" s="13">
        <v>1</v>
      </c>
      <c r="E5988" s="136" t="s">
        <v>3154</v>
      </c>
      <c r="F5988" s="15" t="s">
        <v>2478</v>
      </c>
      <c r="G5988" s="137" t="s">
        <v>3154</v>
      </c>
      <c r="H5988" s="13" t="s">
        <v>20</v>
      </c>
      <c r="I5988" s="126" t="s">
        <v>3154</v>
      </c>
      <c r="J5988" s="126" t="s">
        <v>3154</v>
      </c>
      <c r="K5988" s="17">
        <f>VLOOKUP(A5988,[4]גיליון1!$A$1574:$P$7681,10,0)</f>
        <v>0</v>
      </c>
      <c r="L5988" s="17">
        <f>VLOOKUP(A5988,'[2]2023'!$A$9:$I$7853,9,0)</f>
        <v>0</v>
      </c>
      <c r="M5988" s="140" t="s">
        <v>3154</v>
      </c>
    </row>
    <row r="5989" spans="1:13" ht="15.75" outlineLevel="1">
      <c r="A5989" s="10">
        <v>1826100250</v>
      </c>
      <c r="B5989" s="11">
        <v>250</v>
      </c>
      <c r="C5989" s="19">
        <v>826100</v>
      </c>
      <c r="D5989" s="13">
        <v>1</v>
      </c>
      <c r="E5989" s="136" t="s">
        <v>3154</v>
      </c>
      <c r="F5989" s="15" t="s">
        <v>1895</v>
      </c>
      <c r="G5989" s="137" t="s">
        <v>3154</v>
      </c>
      <c r="H5989" s="13" t="s">
        <v>20</v>
      </c>
      <c r="I5989" s="126" t="s">
        <v>3154</v>
      </c>
      <c r="J5989" s="126" t="s">
        <v>3154</v>
      </c>
      <c r="K5989" s="17">
        <f>VLOOKUP(A5989,[4]גיליון1!$A$1574:$P$7681,10,0)</f>
        <v>0</v>
      </c>
      <c r="L5989" s="17">
        <f>VLOOKUP(A5989,'[2]2023'!$A$9:$I$7853,9,0)</f>
        <v>0</v>
      </c>
      <c r="M5989" s="140" t="s">
        <v>3154</v>
      </c>
    </row>
    <row r="5990" spans="1:13" ht="15.75" outlineLevel="1">
      <c r="A5990" s="10">
        <v>1826100410</v>
      </c>
      <c r="B5990" s="11">
        <v>410</v>
      </c>
      <c r="C5990" s="19">
        <v>826100</v>
      </c>
      <c r="D5990" s="13">
        <v>1</v>
      </c>
      <c r="E5990" s="136" t="s">
        <v>3154</v>
      </c>
      <c r="F5990" s="15" t="s">
        <v>32</v>
      </c>
      <c r="G5990" s="137" t="s">
        <v>3154</v>
      </c>
      <c r="H5990" s="13" t="s">
        <v>31</v>
      </c>
      <c r="I5990" s="126" t="s">
        <v>3154</v>
      </c>
      <c r="J5990" s="126" t="s">
        <v>3154</v>
      </c>
      <c r="K5990" s="17">
        <f>VLOOKUP(A5990,[4]גיליון1!$A$1574:$P$7681,10,0)</f>
        <v>0</v>
      </c>
      <c r="L5990" s="17">
        <f>VLOOKUP(A5990,'[2]2023'!$A$9:$I$7853,9,0)</f>
        <v>0</v>
      </c>
      <c r="M5990" s="18">
        <f>VLOOKUP(A5990,[3]data1683177749303!$A$2:$J$6448,10,0)</f>
        <v>0</v>
      </c>
    </row>
    <row r="5991" spans="1:13" ht="15.75" outlineLevel="1">
      <c r="A5991" s="10">
        <v>1826100413</v>
      </c>
      <c r="B5991" s="69">
        <v>413</v>
      </c>
      <c r="C5991" s="19">
        <v>826100</v>
      </c>
      <c r="D5991" s="71">
        <v>1</v>
      </c>
      <c r="E5991" s="186" t="s">
        <v>3154</v>
      </c>
      <c r="F5991" s="72" t="s">
        <v>756</v>
      </c>
      <c r="G5991" s="187" t="s">
        <v>3154</v>
      </c>
      <c r="H5991" s="13" t="s">
        <v>31</v>
      </c>
      <c r="I5991" s="126" t="s">
        <v>3154</v>
      </c>
      <c r="J5991" s="126" t="s">
        <v>3154</v>
      </c>
      <c r="K5991" s="17">
        <f>VLOOKUP(A5991,[4]גיליון1!$A$1574:$P$7681,10,0)</f>
        <v>0</v>
      </c>
      <c r="L5991" s="17">
        <f>VLOOKUP(A5991,'[2]2023'!$A$9:$I$7853,9,0)</f>
        <v>0</v>
      </c>
      <c r="M5991" s="18">
        <f>VLOOKUP(A5991,[3]data1683177749303!$A$2:$J$6448,10,0)</f>
        <v>0</v>
      </c>
    </row>
    <row r="5992" spans="1:13" ht="15.75" outlineLevel="1">
      <c r="A5992" s="10">
        <v>1826100431</v>
      </c>
      <c r="B5992" s="11">
        <v>431</v>
      </c>
      <c r="C5992" s="19">
        <v>826100</v>
      </c>
      <c r="D5992" s="13">
        <v>1</v>
      </c>
      <c r="E5992" s="136" t="s">
        <v>3154</v>
      </c>
      <c r="F5992" s="15" t="s">
        <v>36</v>
      </c>
      <c r="G5992" s="137" t="s">
        <v>3154</v>
      </c>
      <c r="H5992" s="13" t="s">
        <v>31</v>
      </c>
      <c r="I5992" s="16">
        <f>K5992/L5992-1</f>
        <v>0</v>
      </c>
      <c r="J5992" s="126" t="s">
        <v>3154</v>
      </c>
      <c r="K5992" s="17">
        <f>VLOOKUP(A5992,[4]גיליון1!$A$1574:$P$7681,10,0)</f>
        <v>2200</v>
      </c>
      <c r="L5992" s="17">
        <f>VLOOKUP(A5992,'[2]2023'!$A$9:$I$7853,9,0)</f>
        <v>2200</v>
      </c>
      <c r="M5992" s="18">
        <f>VLOOKUP(A5992,[3]data1683177749303!$A$2:$J$6448,10,0)</f>
        <v>276.47000000000003</v>
      </c>
    </row>
    <row r="5993" spans="1:13" ht="15.75" outlineLevel="1">
      <c r="A5993" s="10">
        <v>1826100432</v>
      </c>
      <c r="B5993" s="11">
        <v>432</v>
      </c>
      <c r="C5993" s="19">
        <v>826100</v>
      </c>
      <c r="D5993" s="13">
        <v>1</v>
      </c>
      <c r="E5993" s="136" t="s">
        <v>3154</v>
      </c>
      <c r="F5993" s="15" t="s">
        <v>37</v>
      </c>
      <c r="G5993" s="137" t="s">
        <v>3154</v>
      </c>
      <c r="H5993" s="13" t="s">
        <v>31</v>
      </c>
      <c r="I5993" s="126" t="s">
        <v>3154</v>
      </c>
      <c r="J5993" s="126" t="s">
        <v>3154</v>
      </c>
      <c r="K5993" s="17">
        <f>VLOOKUP(A5993,[4]גיליון1!$A$1574:$P$7681,10,0)</f>
        <v>0</v>
      </c>
      <c r="L5993" s="17">
        <f>VLOOKUP(A5993,'[2]2023'!$A$9:$I$7853,9,0)</f>
        <v>0</v>
      </c>
      <c r="M5993" s="140" t="s">
        <v>3154</v>
      </c>
    </row>
    <row r="5994" spans="1:13" ht="15.75" outlineLevel="1">
      <c r="A5994" s="10">
        <v>1826100441</v>
      </c>
      <c r="B5994" s="11">
        <v>441</v>
      </c>
      <c r="C5994" s="19">
        <v>826100</v>
      </c>
      <c r="D5994" s="13">
        <v>1</v>
      </c>
      <c r="E5994" s="136" t="s">
        <v>3154</v>
      </c>
      <c r="F5994" s="15" t="s">
        <v>45</v>
      </c>
      <c r="G5994" s="137" t="s">
        <v>3154</v>
      </c>
      <c r="H5994" s="13" t="s">
        <v>31</v>
      </c>
      <c r="I5994" s="16">
        <f>K5994/L5994-1</f>
        <v>1.4557823129251699</v>
      </c>
      <c r="J5994" s="126" t="s">
        <v>3154</v>
      </c>
      <c r="K5994" s="17">
        <f>VLOOKUP(A5994,[4]גיליון1!$A$1574:$P$7681,10,0)</f>
        <v>72200</v>
      </c>
      <c r="L5994" s="17">
        <f>VLOOKUP(A5994,'[2]2023'!$A$9:$I$7853,9,0)</f>
        <v>29400</v>
      </c>
      <c r="M5994" s="18">
        <f>VLOOKUP(A5994,[3]data1683177749303!$A$2:$J$6448,10,0)</f>
        <v>29400</v>
      </c>
    </row>
    <row r="5995" spans="1:13" ht="15.75" outlineLevel="1">
      <c r="A5995" s="10">
        <v>1826100870</v>
      </c>
      <c r="B5995" s="11">
        <v>870</v>
      </c>
      <c r="C5995" s="19">
        <v>826100</v>
      </c>
      <c r="D5995" s="13">
        <v>1</v>
      </c>
      <c r="E5995" s="136" t="s">
        <v>3154</v>
      </c>
      <c r="F5995" s="15" t="s">
        <v>1782</v>
      </c>
      <c r="G5995" s="137" t="s">
        <v>3154</v>
      </c>
      <c r="H5995" s="13" t="s">
        <v>34</v>
      </c>
      <c r="I5995" s="16">
        <f>K5995/L5995-1</f>
        <v>-0.19251571407688939</v>
      </c>
      <c r="J5995" s="126" t="s">
        <v>3154</v>
      </c>
      <c r="K5995" s="17">
        <v>3866800</v>
      </c>
      <c r="L5995" s="17">
        <f>VLOOKUP(A5995,'[2]2023'!$A$9:$I$7853,9,0)</f>
        <v>4788700</v>
      </c>
      <c r="M5995" s="18">
        <f>VLOOKUP(A5995,[3]data1683177749303!$A$2:$J$6448,10,0)</f>
        <v>4588670.7</v>
      </c>
    </row>
    <row r="5996" spans="1:13" ht="15.75" outlineLevel="1">
      <c r="A5996" s="10">
        <v>1826100871</v>
      </c>
      <c r="B5996" s="11">
        <v>871</v>
      </c>
      <c r="C5996" s="19">
        <v>826100</v>
      </c>
      <c r="D5996" s="13">
        <v>1</v>
      </c>
      <c r="E5996" s="136" t="s">
        <v>3154</v>
      </c>
      <c r="F5996" s="15" t="s">
        <v>2479</v>
      </c>
      <c r="G5996" s="137" t="s">
        <v>3154</v>
      </c>
      <c r="H5996" s="13" t="s">
        <v>34</v>
      </c>
      <c r="I5996" s="16">
        <f>K5996/L5996-1</f>
        <v>0</v>
      </c>
      <c r="J5996" s="126" t="s">
        <v>3154</v>
      </c>
      <c r="K5996" s="17">
        <v>1356100</v>
      </c>
      <c r="L5996" s="17">
        <f>VLOOKUP(A5996,'[2]2023'!$A$9:$I$7853,9,0)</f>
        <v>1356100</v>
      </c>
      <c r="M5996" s="18">
        <f>VLOOKUP(A5996,[3]data1683177749303!$A$2:$J$6448,10,0)</f>
        <v>1356100</v>
      </c>
    </row>
    <row r="5997" spans="1:13" ht="15.75" outlineLevel="1">
      <c r="A5997" s="10">
        <v>1826100872</v>
      </c>
      <c r="B5997" s="11">
        <v>872</v>
      </c>
      <c r="C5997" s="19">
        <v>826100</v>
      </c>
      <c r="D5997" s="13">
        <v>1</v>
      </c>
      <c r="E5997" s="136" t="s">
        <v>3154</v>
      </c>
      <c r="F5997" s="15" t="s">
        <v>2480</v>
      </c>
      <c r="G5997" s="137" t="s">
        <v>3154</v>
      </c>
      <c r="H5997" s="13" t="s">
        <v>34</v>
      </c>
      <c r="I5997" s="126" t="s">
        <v>3154</v>
      </c>
      <c r="J5997" s="126" t="s">
        <v>3154</v>
      </c>
      <c r="K5997" s="17">
        <f>VLOOKUP(A5997,[4]גיליון1!$A$1574:$P$7681,10,0)</f>
        <v>0</v>
      </c>
      <c r="L5997" s="17">
        <f>VLOOKUP(A5997,'[2]2023'!$A$9:$I$7853,9,0)</f>
        <v>0</v>
      </c>
      <c r="M5997" s="18">
        <f>VLOOKUP(A5997,[3]data1683177749303!$A$2:$J$6448,10,0)</f>
        <v>0</v>
      </c>
    </row>
    <row r="5998" spans="1:13" ht="15.75" outlineLevel="1">
      <c r="A5998" s="10">
        <v>1826100873</v>
      </c>
      <c r="B5998" s="11">
        <v>873</v>
      </c>
      <c r="C5998" s="19">
        <v>826100</v>
      </c>
      <c r="D5998" s="13">
        <v>1</v>
      </c>
      <c r="E5998" s="136" t="s">
        <v>3154</v>
      </c>
      <c r="F5998" s="15" t="s">
        <v>2481</v>
      </c>
      <c r="G5998" s="137" t="s">
        <v>3154</v>
      </c>
      <c r="H5998" s="13" t="s">
        <v>31</v>
      </c>
      <c r="I5998" s="126" t="s">
        <v>3154</v>
      </c>
      <c r="J5998" s="126" t="s">
        <v>3154</v>
      </c>
      <c r="K5998" s="17">
        <f>VLOOKUP(A5998,[4]גיליון1!$A$1574:$P$7681,10,0)</f>
        <v>0</v>
      </c>
      <c r="L5998" s="17">
        <f>VLOOKUP(A5998,'[2]2023'!$A$9:$I$7853,9,0)</f>
        <v>0</v>
      </c>
      <c r="M5998" s="18">
        <f>VLOOKUP(A5998,[3]data1683177749303!$A$2:$J$6448,10,0)</f>
        <v>0</v>
      </c>
    </row>
    <row r="5999" spans="1:13" ht="15.75" outlineLevel="1">
      <c r="A5999" s="10">
        <v>1826100874</v>
      </c>
      <c r="B5999" s="11">
        <v>874</v>
      </c>
      <c r="C5999" s="19">
        <v>826100</v>
      </c>
      <c r="D5999" s="13">
        <v>1</v>
      </c>
      <c r="E5999" s="136" t="s">
        <v>3154</v>
      </c>
      <c r="F5999" s="15" t="s">
        <v>32</v>
      </c>
      <c r="G5999" s="137" t="s">
        <v>3154</v>
      </c>
      <c r="H5999" s="13" t="s">
        <v>31</v>
      </c>
      <c r="I5999" s="126" t="s">
        <v>3154</v>
      </c>
      <c r="J5999" s="126" t="s">
        <v>3154</v>
      </c>
      <c r="K5999" s="17">
        <f>VLOOKUP(A5999,[4]גיליון1!$A$1574:$P$7681,10,0)</f>
        <v>0</v>
      </c>
      <c r="L5999" s="17">
        <f>VLOOKUP(A5999,'[2]2023'!$A$9:$I$7853,9,0)</f>
        <v>0</v>
      </c>
      <c r="M5999" s="18">
        <f>VLOOKUP(A5999,[3]data1683177749303!$A$2:$J$6448,10,0)</f>
        <v>0</v>
      </c>
    </row>
    <row r="6000" spans="1:13" ht="15.75" outlineLevel="1">
      <c r="A6000" s="10">
        <v>1826100875</v>
      </c>
      <c r="B6000" s="11">
        <v>875</v>
      </c>
      <c r="C6000" s="19">
        <v>826100</v>
      </c>
      <c r="D6000" s="13">
        <v>1</v>
      </c>
      <c r="E6000" s="136" t="s">
        <v>3154</v>
      </c>
      <c r="F6000" s="15" t="s">
        <v>2482</v>
      </c>
      <c r="G6000" s="137" t="s">
        <v>3154</v>
      </c>
      <c r="H6000" s="13" t="s">
        <v>34</v>
      </c>
      <c r="I6000" s="16">
        <f>K6000/L6000-1</f>
        <v>-1</v>
      </c>
      <c r="J6000" s="126" t="s">
        <v>3154</v>
      </c>
      <c r="K6000" s="17">
        <v>0</v>
      </c>
      <c r="L6000" s="17">
        <f>VLOOKUP(A6000,'[2]2023'!$A$9:$I$7853,9,0)</f>
        <v>700000</v>
      </c>
      <c r="M6000" s="18">
        <f>VLOOKUP(A6000,[3]data1683177749303!$A$2:$J$6448,10,0)</f>
        <v>674500</v>
      </c>
    </row>
    <row r="6001" spans="1:13" ht="15.75" outlineLevel="1">
      <c r="A6001" s="10">
        <v>1826100876</v>
      </c>
      <c r="B6001" s="11">
        <v>876</v>
      </c>
      <c r="C6001" s="19">
        <v>826100</v>
      </c>
      <c r="D6001" s="13">
        <v>1</v>
      </c>
      <c r="E6001" s="136" t="s">
        <v>3154</v>
      </c>
      <c r="F6001" s="15" t="s">
        <v>2483</v>
      </c>
      <c r="G6001" s="137" t="s">
        <v>3154</v>
      </c>
      <c r="H6001" s="13" t="s">
        <v>31</v>
      </c>
      <c r="I6001" s="16">
        <f>K6001/L6001-1</f>
        <v>-9.9999999999999978E-2</v>
      </c>
      <c r="J6001" s="126" t="s">
        <v>3154</v>
      </c>
      <c r="K6001" s="17">
        <f>VLOOKUP(A6001,[4]גיליון1!$A$1574:$P$7681,10,0)</f>
        <v>649800</v>
      </c>
      <c r="L6001" s="17">
        <f>VLOOKUP(A6001,'[2]2023'!$A$9:$I$7853,9,0)</f>
        <v>722000</v>
      </c>
      <c r="M6001" s="18">
        <f>VLOOKUP(A6001,[3]data1683177749303!$A$2:$J$6448,10,0)</f>
        <v>722000</v>
      </c>
    </row>
    <row r="6002" spans="1:13" ht="15.75" outlineLevel="1">
      <c r="A6002" s="10">
        <v>1826100877</v>
      </c>
      <c r="B6002" s="11">
        <v>877</v>
      </c>
      <c r="C6002" s="19">
        <v>826100</v>
      </c>
      <c r="D6002" s="13">
        <v>1</v>
      </c>
      <c r="E6002" s="136" t="s">
        <v>3154</v>
      </c>
      <c r="F6002" s="15" t="s">
        <v>2484</v>
      </c>
      <c r="G6002" s="137" t="s">
        <v>3154</v>
      </c>
      <c r="H6002" s="13" t="s">
        <v>34</v>
      </c>
      <c r="I6002" s="126" t="s">
        <v>3154</v>
      </c>
      <c r="J6002" s="126" t="s">
        <v>3154</v>
      </c>
      <c r="K6002" s="17">
        <f>VLOOKUP(A6002,[4]גיליון1!$A$1574:$P$7681,10,0)</f>
        <v>0</v>
      </c>
      <c r="L6002" s="17">
        <f>VLOOKUP(A6002,'[2]2023'!$A$9:$I$7853,9,0)</f>
        <v>0</v>
      </c>
      <c r="M6002" s="18">
        <f>VLOOKUP(A6002,[3]data1683177749303!$A$2:$J$6448,10,0)</f>
        <v>0</v>
      </c>
    </row>
    <row r="6003" spans="1:13" ht="15.75" outlineLevel="1">
      <c r="A6003" s="10">
        <v>1826100879</v>
      </c>
      <c r="B6003" s="11">
        <v>879</v>
      </c>
      <c r="C6003" s="19">
        <v>826100</v>
      </c>
      <c r="D6003" s="13">
        <v>1</v>
      </c>
      <c r="E6003" s="136" t="s">
        <v>3154</v>
      </c>
      <c r="F6003" s="15" t="s">
        <v>1827</v>
      </c>
      <c r="G6003" s="137" t="s">
        <v>3154</v>
      </c>
      <c r="H6003" s="13" t="s">
        <v>31</v>
      </c>
      <c r="I6003" s="16">
        <f>K6003/L6003-1</f>
        <v>0</v>
      </c>
      <c r="J6003" s="126" t="s">
        <v>3154</v>
      </c>
      <c r="K6003" s="17">
        <f>VLOOKUP(A6003,[4]גיליון1!$A$1574:$P$7681,10,0)</f>
        <v>29400</v>
      </c>
      <c r="L6003" s="17">
        <f>VLOOKUP(A6003,'[2]2023'!$A$9:$I$7853,9,0)</f>
        <v>29400</v>
      </c>
      <c r="M6003" s="18">
        <f>VLOOKUP(A6003,[3]data1683177749303!$A$2:$J$6448,10,0)</f>
        <v>29400</v>
      </c>
    </row>
    <row r="6004" spans="1:13" ht="15.75" outlineLevel="1">
      <c r="A6004" s="10">
        <v>1826100931</v>
      </c>
      <c r="B6004" s="11">
        <v>931</v>
      </c>
      <c r="C6004" s="19">
        <v>826100</v>
      </c>
      <c r="D6004" s="13">
        <v>1</v>
      </c>
      <c r="E6004" s="136" t="s">
        <v>3154</v>
      </c>
      <c r="F6004" s="15" t="s">
        <v>94</v>
      </c>
      <c r="G6004" s="137" t="s">
        <v>3154</v>
      </c>
      <c r="H6004" s="13" t="s">
        <v>34</v>
      </c>
      <c r="I6004" s="126" t="s">
        <v>3154</v>
      </c>
      <c r="J6004" s="126" t="s">
        <v>3154</v>
      </c>
      <c r="K6004" s="17">
        <f>VLOOKUP(A6004,[4]גיליון1!$A$1574:$P$7681,10,0)</f>
        <v>0</v>
      </c>
      <c r="L6004" s="17">
        <f>VLOOKUP(A6004,'[2]2023'!$A$9:$I$7853,9,0)</f>
        <v>0</v>
      </c>
      <c r="M6004" s="18">
        <f>VLOOKUP(A6004,[3]data1683177749303!$A$2:$J$6448,10,0)</f>
        <v>0</v>
      </c>
    </row>
    <row r="6005" spans="1:13" ht="15.75" outlineLevel="1">
      <c r="A6005" s="10">
        <v>1826100932</v>
      </c>
      <c r="B6005" s="11">
        <v>932</v>
      </c>
      <c r="C6005" s="19">
        <v>826100</v>
      </c>
      <c r="D6005" s="13">
        <v>1</v>
      </c>
      <c r="E6005" s="136" t="s">
        <v>3154</v>
      </c>
      <c r="F6005" s="15" t="s">
        <v>2485</v>
      </c>
      <c r="G6005" s="137" t="s">
        <v>3154</v>
      </c>
      <c r="H6005" s="13" t="s">
        <v>34</v>
      </c>
      <c r="I6005" s="126" t="s">
        <v>3154</v>
      </c>
      <c r="J6005" s="126" t="s">
        <v>3154</v>
      </c>
      <c r="K6005" s="17">
        <f>VLOOKUP(A6005,[4]גיליון1!$A$1574:$P$7681,10,0)</f>
        <v>0</v>
      </c>
      <c r="L6005" s="17">
        <f>VLOOKUP(A6005,'[2]2023'!$A$9:$I$7853,9,0)</f>
        <v>0</v>
      </c>
      <c r="M6005" s="18">
        <f>VLOOKUP(A6005,[3]data1683177749303!$A$2:$J$6448,10,0)</f>
        <v>0</v>
      </c>
    </row>
    <row r="6006" spans="1:13" ht="15.75" outlineLevel="1">
      <c r="A6006" s="10">
        <v>1826100933</v>
      </c>
      <c r="B6006" s="11">
        <v>933</v>
      </c>
      <c r="C6006" s="19">
        <v>826100</v>
      </c>
      <c r="D6006" s="13">
        <v>1</v>
      </c>
      <c r="E6006" s="136" t="s">
        <v>3154</v>
      </c>
      <c r="F6006" s="15" t="s">
        <v>2486</v>
      </c>
      <c r="G6006" s="137" t="s">
        <v>3154</v>
      </c>
      <c r="H6006" s="13" t="s">
        <v>34</v>
      </c>
      <c r="I6006" s="126" t="s">
        <v>3154</v>
      </c>
      <c r="J6006" s="126" t="s">
        <v>3154</v>
      </c>
      <c r="K6006" s="17">
        <f>VLOOKUP(A6006,[4]גיליון1!$A$1574:$P$7681,10,0)</f>
        <v>0</v>
      </c>
      <c r="L6006" s="17">
        <f>VLOOKUP(A6006,'[2]2023'!$A$9:$I$7853,9,0)</f>
        <v>0</v>
      </c>
      <c r="M6006" s="18">
        <f>VLOOKUP(A6006,[3]data1683177749303!$A$2:$J$6448,10,0)</f>
        <v>0</v>
      </c>
    </row>
    <row r="6007" spans="1:13" ht="15.75" outlineLevel="1">
      <c r="A6007" s="10">
        <v>1826100935</v>
      </c>
      <c r="B6007" s="11">
        <v>935</v>
      </c>
      <c r="C6007" s="19">
        <v>826100</v>
      </c>
      <c r="D6007" s="13">
        <v>1</v>
      </c>
      <c r="E6007" s="136" t="s">
        <v>3154</v>
      </c>
      <c r="F6007" s="15" t="s">
        <v>793</v>
      </c>
      <c r="G6007" s="137" t="s">
        <v>3154</v>
      </c>
      <c r="H6007" s="13" t="s">
        <v>34</v>
      </c>
      <c r="I6007" s="126" t="s">
        <v>3154</v>
      </c>
      <c r="J6007" s="126" t="s">
        <v>3154</v>
      </c>
      <c r="K6007" s="17">
        <f>VLOOKUP(A6007,[4]גיליון1!$A$1574:$P$7681,10,0)</f>
        <v>0</v>
      </c>
      <c r="L6007" s="17">
        <f>VLOOKUP(A6007,'[2]2023'!$A$9:$I$7853,9,0)</f>
        <v>0</v>
      </c>
      <c r="M6007" s="18">
        <f>VLOOKUP(A6007,[3]data1683177749303!$A$2:$J$6448,10,0)</f>
        <v>0</v>
      </c>
    </row>
    <row r="6008" spans="1:13" ht="15.75" outlineLevel="1">
      <c r="A6008" s="10">
        <v>1826100950</v>
      </c>
      <c r="B6008" s="11">
        <v>950</v>
      </c>
      <c r="C6008" s="19">
        <v>826100</v>
      </c>
      <c r="D6008" s="13">
        <v>1</v>
      </c>
      <c r="E6008" s="136" t="s">
        <v>3154</v>
      </c>
      <c r="F6008" s="15" t="s">
        <v>2487</v>
      </c>
      <c r="G6008" s="137" t="s">
        <v>3154</v>
      </c>
      <c r="H6008" s="13" t="s">
        <v>31</v>
      </c>
      <c r="I6008" s="126" t="s">
        <v>3154</v>
      </c>
      <c r="J6008" s="126" t="s">
        <v>3154</v>
      </c>
      <c r="K6008" s="17">
        <f>VLOOKUP(A6008,[4]גיליון1!$A$1574:$P$7681,10,0)</f>
        <v>0</v>
      </c>
      <c r="L6008" s="17">
        <f>VLOOKUP(A6008,'[2]2023'!$A$9:$I$7853,9,0)</f>
        <v>0</v>
      </c>
      <c r="M6008" s="18">
        <f>VLOOKUP(A6008,[3]data1683177749303!$A$2:$J$6448,10,0)</f>
        <v>0</v>
      </c>
    </row>
    <row r="6009" spans="1:13" s="100" customFormat="1" ht="15.75" outlineLevel="1">
      <c r="A6009" s="10">
        <v>1826100961</v>
      </c>
      <c r="B6009" s="11">
        <v>961</v>
      </c>
      <c r="C6009" s="19">
        <v>826100</v>
      </c>
      <c r="D6009" s="13">
        <v>1</v>
      </c>
      <c r="E6009" s="136" t="s">
        <v>3154</v>
      </c>
      <c r="F6009" s="15" t="s">
        <v>79</v>
      </c>
      <c r="G6009" s="137" t="s">
        <v>3154</v>
      </c>
      <c r="H6009" s="13" t="s">
        <v>34</v>
      </c>
      <c r="I6009" s="126" t="s">
        <v>3154</v>
      </c>
      <c r="J6009" s="126" t="s">
        <v>3154</v>
      </c>
      <c r="K6009" s="17">
        <f>VLOOKUP(A6009,[4]גיליון1!$A$1574:$P$7681,10,0)</f>
        <v>0</v>
      </c>
      <c r="L6009" s="17">
        <f>VLOOKUP(A6009,'[2]2023'!$A$9:$I$7853,9,0)</f>
        <v>0</v>
      </c>
      <c r="M6009" s="140" t="s">
        <v>3154</v>
      </c>
    </row>
    <row r="6010" spans="1:13" ht="16.5" thickBot="1">
      <c r="A6010" s="113">
        <v>1826100981</v>
      </c>
      <c r="B6010" s="120">
        <v>981</v>
      </c>
      <c r="C6010" s="121">
        <v>826100</v>
      </c>
      <c r="D6010" s="122">
        <v>1</v>
      </c>
      <c r="E6010" s="201" t="s">
        <v>3154</v>
      </c>
      <c r="F6010" s="123" t="s">
        <v>3085</v>
      </c>
      <c r="G6010" s="202" t="s">
        <v>3154</v>
      </c>
      <c r="H6010" s="122" t="s">
        <v>31</v>
      </c>
      <c r="I6010" s="203" t="s">
        <v>3154</v>
      </c>
      <c r="J6010" s="124" t="s">
        <v>522</v>
      </c>
      <c r="K6010" s="17">
        <f>VLOOKUP(A6010,[4]גיליון1!$A$1574:$P$7681,10,0)</f>
        <v>0</v>
      </c>
      <c r="L6010" s="204" t="s">
        <v>3154</v>
      </c>
      <c r="M6010" s="205" t="s">
        <v>3154</v>
      </c>
    </row>
    <row r="6011" spans="1:13" ht="16.5" outlineLevel="1" thickBot="1">
      <c r="A6011" s="125" t="s">
        <v>3154</v>
      </c>
      <c r="B6011" s="25" t="s">
        <v>2488</v>
      </c>
      <c r="C6011" s="146" t="s">
        <v>3154</v>
      </c>
      <c r="D6011" s="146" t="s">
        <v>3154</v>
      </c>
      <c r="E6011" s="147" t="s">
        <v>3154</v>
      </c>
      <c r="F6011" s="28" t="s">
        <v>773</v>
      </c>
      <c r="G6011" s="153" t="s">
        <v>3154</v>
      </c>
      <c r="H6011" s="146" t="s">
        <v>3154</v>
      </c>
      <c r="I6011" s="29">
        <f>K6011/L6011-1</f>
        <v>-0.21648443850127164</v>
      </c>
      <c r="J6011" s="127" t="s">
        <v>3154</v>
      </c>
      <c r="K6011" s="37">
        <f t="shared" ref="K6011:M6011" si="274">SUBTOTAL(9,K5987:K6010)</f>
        <v>5976500</v>
      </c>
      <c r="L6011" s="37">
        <f t="shared" si="274"/>
        <v>7627800</v>
      </c>
      <c r="M6011" s="38">
        <f t="shared" si="274"/>
        <v>7400347.1699999999</v>
      </c>
    </row>
    <row r="6012" spans="1:13" ht="15.75" outlineLevel="1">
      <c r="A6012" s="10">
        <v>18261100</v>
      </c>
      <c r="B6012" s="11">
        <v>0</v>
      </c>
      <c r="C6012" s="19">
        <v>826110</v>
      </c>
      <c r="D6012" s="13">
        <v>1</v>
      </c>
      <c r="E6012" s="136" t="s">
        <v>3154</v>
      </c>
      <c r="F6012" s="15" t="s">
        <v>2489</v>
      </c>
      <c r="G6012" s="137" t="s">
        <v>3154</v>
      </c>
      <c r="H6012" s="138" t="s">
        <v>3154</v>
      </c>
      <c r="I6012" s="126" t="s">
        <v>3154</v>
      </c>
      <c r="J6012" s="142" t="s">
        <v>3154</v>
      </c>
      <c r="K6012" s="17">
        <f>VLOOKUP(A6012,[4]גיליון1!$A$1574:$P$7681,10,0)</f>
        <v>0</v>
      </c>
      <c r="L6012" s="17">
        <f>VLOOKUP(A6012,'[2]2023'!$A$9:$I$7853,9,0)</f>
        <v>0</v>
      </c>
      <c r="M6012" s="140" t="s">
        <v>3154</v>
      </c>
    </row>
    <row r="6013" spans="1:13" ht="15.75" outlineLevel="1">
      <c r="A6013" s="10">
        <v>1826110872</v>
      </c>
      <c r="B6013" s="11">
        <v>872</v>
      </c>
      <c r="C6013" s="19">
        <v>826110</v>
      </c>
      <c r="D6013" s="13">
        <v>1</v>
      </c>
      <c r="E6013" s="136" t="s">
        <v>3154</v>
      </c>
      <c r="F6013" s="15" t="s">
        <v>2490</v>
      </c>
      <c r="G6013" s="137" t="s">
        <v>3154</v>
      </c>
      <c r="H6013" s="13" t="s">
        <v>34</v>
      </c>
      <c r="I6013" s="126" t="s">
        <v>3154</v>
      </c>
      <c r="J6013" s="126" t="s">
        <v>3154</v>
      </c>
      <c r="K6013" s="17">
        <f>VLOOKUP(A6013,[4]גיליון1!$A$1574:$P$7681,10,0)</f>
        <v>0</v>
      </c>
      <c r="L6013" s="17">
        <f>VLOOKUP(A6013,'[2]2023'!$A$9:$I$7853,9,0)</f>
        <v>0</v>
      </c>
      <c r="M6013" s="18">
        <f>VLOOKUP(A6013,[3]data1683177749303!$A$2:$J$6448,10,0)</f>
        <v>0</v>
      </c>
    </row>
    <row r="6014" spans="1:13" ht="16.5" thickBot="1">
      <c r="A6014" s="10">
        <v>1826110931</v>
      </c>
      <c r="B6014" s="11">
        <v>931</v>
      </c>
      <c r="C6014" s="19">
        <v>826110</v>
      </c>
      <c r="D6014" s="13">
        <v>1</v>
      </c>
      <c r="E6014" s="136" t="s">
        <v>3154</v>
      </c>
      <c r="F6014" s="15" t="s">
        <v>2491</v>
      </c>
      <c r="G6014" s="137" t="s">
        <v>3154</v>
      </c>
      <c r="H6014" s="13" t="s">
        <v>34</v>
      </c>
      <c r="I6014" s="126" t="s">
        <v>3154</v>
      </c>
      <c r="J6014" s="126" t="s">
        <v>3154</v>
      </c>
      <c r="K6014" s="17">
        <f>VLOOKUP(A6014,[4]גיליון1!$A$1574:$P$7681,10,0)</f>
        <v>0</v>
      </c>
      <c r="L6014" s="17">
        <f>VLOOKUP(A6014,'[2]2023'!$A$9:$I$7853,9,0)</f>
        <v>0</v>
      </c>
      <c r="M6014" s="18">
        <f>VLOOKUP(A6014,[3]data1683177749303!$A$2:$J$6448,10,0)</f>
        <v>0</v>
      </c>
    </row>
    <row r="6015" spans="1:13" ht="16.5" outlineLevel="1" thickBot="1">
      <c r="A6015" s="125" t="s">
        <v>3154</v>
      </c>
      <c r="B6015" s="25" t="s">
        <v>2492</v>
      </c>
      <c r="C6015" s="146" t="s">
        <v>3154</v>
      </c>
      <c r="D6015" s="146" t="s">
        <v>3154</v>
      </c>
      <c r="E6015" s="147" t="s">
        <v>3154</v>
      </c>
      <c r="F6015" s="28" t="s">
        <v>2489</v>
      </c>
      <c r="G6015" s="153" t="s">
        <v>3154</v>
      </c>
      <c r="H6015" s="146" t="s">
        <v>3154</v>
      </c>
      <c r="I6015" s="127" t="s">
        <v>3154</v>
      </c>
      <c r="J6015" s="127" t="s">
        <v>3154</v>
      </c>
      <c r="K6015" s="37">
        <f t="shared" ref="K6015:M6015" si="275">SUBTOTAL(9,K6013:K6014)</f>
        <v>0</v>
      </c>
      <c r="L6015" s="37">
        <f t="shared" si="275"/>
        <v>0</v>
      </c>
      <c r="M6015" s="38">
        <f t="shared" si="275"/>
        <v>0</v>
      </c>
    </row>
    <row r="6016" spans="1:13" ht="15.75" outlineLevel="1">
      <c r="A6016" s="10">
        <v>18261200</v>
      </c>
      <c r="B6016" s="11">
        <v>0</v>
      </c>
      <c r="C6016" s="19">
        <v>826120</v>
      </c>
      <c r="D6016" s="13">
        <v>1</v>
      </c>
      <c r="E6016" s="136" t="s">
        <v>3154</v>
      </c>
      <c r="F6016" s="15" t="s">
        <v>777</v>
      </c>
      <c r="G6016" s="137" t="s">
        <v>3154</v>
      </c>
      <c r="H6016" s="138" t="s">
        <v>3154</v>
      </c>
      <c r="I6016" s="126" t="s">
        <v>3154</v>
      </c>
      <c r="J6016" s="142" t="s">
        <v>3154</v>
      </c>
      <c r="K6016" s="17">
        <f>VLOOKUP(A6016,[4]גיליון1!$A$1574:$P$7681,10,0)</f>
        <v>0</v>
      </c>
      <c r="L6016" s="139" t="s">
        <v>3154</v>
      </c>
      <c r="M6016" s="140" t="s">
        <v>3154</v>
      </c>
    </row>
    <row r="6017" spans="1:13" ht="15.75" outlineLevel="1">
      <c r="A6017" s="10">
        <v>1826120250</v>
      </c>
      <c r="B6017" s="11">
        <v>250</v>
      </c>
      <c r="C6017" s="19">
        <v>826120</v>
      </c>
      <c r="D6017" s="13">
        <v>1</v>
      </c>
      <c r="E6017" s="136" t="s">
        <v>3154</v>
      </c>
      <c r="F6017" s="15" t="s">
        <v>1895</v>
      </c>
      <c r="G6017" s="137" t="s">
        <v>3154</v>
      </c>
      <c r="H6017" s="13" t="s">
        <v>20</v>
      </c>
      <c r="I6017" s="126" t="s">
        <v>3154</v>
      </c>
      <c r="J6017" s="142" t="s">
        <v>3154</v>
      </c>
      <c r="K6017" s="17">
        <f>VLOOKUP(A6017,[4]גיליון1!$A$1574:$P$7681,10,0)</f>
        <v>0</v>
      </c>
      <c r="L6017" s="17">
        <f>VLOOKUP(A6017,'[2]2023'!$A$9:$I$7853,9,0)</f>
        <v>0</v>
      </c>
      <c r="M6017" s="18">
        <f>VLOOKUP(A6017,[3]data1683177749303!$A$2:$J$6448,10,0)</f>
        <v>0</v>
      </c>
    </row>
    <row r="6018" spans="1:13" ht="15.75" outlineLevel="1">
      <c r="A6018" s="10">
        <v>1826120413</v>
      </c>
      <c r="B6018" s="69">
        <v>413</v>
      </c>
      <c r="C6018" s="19">
        <v>826120</v>
      </c>
      <c r="D6018" s="71">
        <v>1</v>
      </c>
      <c r="E6018" s="186" t="s">
        <v>3154</v>
      </c>
      <c r="F6018" s="72" t="s">
        <v>756</v>
      </c>
      <c r="G6018" s="187" t="s">
        <v>3154</v>
      </c>
      <c r="H6018" s="13" t="s">
        <v>31</v>
      </c>
      <c r="I6018" s="126" t="s">
        <v>3154</v>
      </c>
      <c r="J6018" s="142" t="s">
        <v>3154</v>
      </c>
      <c r="K6018" s="17">
        <f>VLOOKUP(A6018,[4]גיליון1!$A$1574:$P$7681,10,0)</f>
        <v>0</v>
      </c>
      <c r="L6018" s="17">
        <f>VLOOKUP(A6018,'[2]2023'!$A$9:$I$7853,9,0)</f>
        <v>0</v>
      </c>
      <c r="M6018" s="18">
        <f>VLOOKUP(A6018,[3]data1683177749303!$A$2:$J$6448,10,0)</f>
        <v>0</v>
      </c>
    </row>
    <row r="6019" spans="1:13" ht="15.75" outlineLevel="1">
      <c r="A6019" s="10">
        <v>1826120872</v>
      </c>
      <c r="B6019" s="11">
        <v>872</v>
      </c>
      <c r="C6019" s="19">
        <v>826120</v>
      </c>
      <c r="D6019" s="13">
        <v>1</v>
      </c>
      <c r="E6019" s="136" t="s">
        <v>3154</v>
      </c>
      <c r="F6019" s="15" t="s">
        <v>2493</v>
      </c>
      <c r="G6019" s="137" t="s">
        <v>3154</v>
      </c>
      <c r="H6019" s="13" t="s">
        <v>34</v>
      </c>
      <c r="I6019" s="16">
        <f>K6019/L6019-1</f>
        <v>-9.9999999999999978E-2</v>
      </c>
      <c r="J6019" s="126" t="s">
        <v>3154</v>
      </c>
      <c r="K6019" s="17">
        <f>VLOOKUP(A6019,[4]גיליון1!$A$1574:$P$7681,10,0)</f>
        <v>675000</v>
      </c>
      <c r="L6019" s="17">
        <f>VLOOKUP(A6019,'[2]2023'!$A$9:$I$7853,9,0)</f>
        <v>750000</v>
      </c>
      <c r="M6019" s="18">
        <f>VLOOKUP(A6019,[3]data1683177749303!$A$2:$J$6448,10,0)</f>
        <v>733100</v>
      </c>
    </row>
    <row r="6020" spans="1:13" ht="16.5" thickBot="1">
      <c r="A6020" s="10">
        <v>1826120873</v>
      </c>
      <c r="B6020" s="11">
        <v>873</v>
      </c>
      <c r="C6020" s="19">
        <v>826120</v>
      </c>
      <c r="D6020" s="13">
        <v>1</v>
      </c>
      <c r="E6020" s="136" t="s">
        <v>3154</v>
      </c>
      <c r="F6020" s="15" t="s">
        <v>2494</v>
      </c>
      <c r="G6020" s="137" t="s">
        <v>3154</v>
      </c>
      <c r="H6020" s="13" t="s">
        <v>34</v>
      </c>
      <c r="I6020" s="126" t="s">
        <v>3154</v>
      </c>
      <c r="J6020" s="126" t="s">
        <v>3154</v>
      </c>
      <c r="K6020" s="17">
        <f>VLOOKUP(A6020,[4]גיליון1!$A$1574:$P$7681,10,0)</f>
        <v>0</v>
      </c>
      <c r="L6020" s="17">
        <f>VLOOKUP(A6020,'[2]2023'!$A$9:$I$7853,9,0)</f>
        <v>0</v>
      </c>
      <c r="M6020" s="18">
        <f>VLOOKUP(A6020,[3]data1683177749303!$A$2:$J$6448,10,0)</f>
        <v>0</v>
      </c>
    </row>
    <row r="6021" spans="1:13" ht="16.5" outlineLevel="1" thickBot="1">
      <c r="A6021" s="125" t="s">
        <v>3154</v>
      </c>
      <c r="B6021" s="52" t="s">
        <v>2495</v>
      </c>
      <c r="C6021" s="146" t="s">
        <v>3154</v>
      </c>
      <c r="D6021" s="146" t="s">
        <v>3154</v>
      </c>
      <c r="E6021" s="147" t="s">
        <v>3154</v>
      </c>
      <c r="F6021" s="28" t="s">
        <v>777</v>
      </c>
      <c r="G6021" s="153" t="s">
        <v>3154</v>
      </c>
      <c r="H6021" s="146" t="s">
        <v>3154</v>
      </c>
      <c r="I6021" s="29">
        <f>K6021/L6021-1</f>
        <v>-9.9999999999999978E-2</v>
      </c>
      <c r="J6021" s="127" t="s">
        <v>3154</v>
      </c>
      <c r="K6021" s="37">
        <f t="shared" ref="K6021:M6021" si="276">SUBTOTAL(9,K6019:K6020)</f>
        <v>675000</v>
      </c>
      <c r="L6021" s="37">
        <f t="shared" si="276"/>
        <v>750000</v>
      </c>
      <c r="M6021" s="38">
        <f t="shared" si="276"/>
        <v>733100</v>
      </c>
    </row>
    <row r="6022" spans="1:13" ht="15.75" outlineLevel="1">
      <c r="A6022" s="10">
        <v>18262000</v>
      </c>
      <c r="B6022" s="11">
        <v>0</v>
      </c>
      <c r="C6022" s="19">
        <v>826200</v>
      </c>
      <c r="D6022" s="13">
        <v>1</v>
      </c>
      <c r="E6022" s="136" t="s">
        <v>3154</v>
      </c>
      <c r="F6022" s="15" t="s">
        <v>2496</v>
      </c>
      <c r="G6022" s="137" t="s">
        <v>3154</v>
      </c>
      <c r="H6022" s="13" t="s">
        <v>11</v>
      </c>
      <c r="I6022" s="126" t="s">
        <v>3154</v>
      </c>
      <c r="J6022" s="142" t="s">
        <v>3154</v>
      </c>
      <c r="K6022" s="17">
        <f>VLOOKUP(A6022,[4]גיליון1!$A$1574:$P$7681,10,0)</f>
        <v>0</v>
      </c>
      <c r="L6022" s="139" t="s">
        <v>3154</v>
      </c>
      <c r="M6022" s="140" t="s">
        <v>3154</v>
      </c>
    </row>
    <row r="6023" spans="1:13" ht="15.75" outlineLevel="1">
      <c r="A6023" s="10">
        <v>1826200110</v>
      </c>
      <c r="B6023" s="11">
        <v>110</v>
      </c>
      <c r="C6023" s="19">
        <v>826200</v>
      </c>
      <c r="D6023" s="13">
        <v>1</v>
      </c>
      <c r="E6023" s="136" t="s">
        <v>3154</v>
      </c>
      <c r="F6023" s="15" t="s">
        <v>19</v>
      </c>
      <c r="G6023" s="137" t="s">
        <v>3154</v>
      </c>
      <c r="H6023" s="13" t="s">
        <v>20</v>
      </c>
      <c r="I6023" s="126" t="s">
        <v>3154</v>
      </c>
      <c r="J6023" s="142" t="s">
        <v>3154</v>
      </c>
      <c r="K6023" s="17">
        <f>VLOOKUP(A6023,[4]גיליון1!$A$1574:$P$7681,10,0)</f>
        <v>0</v>
      </c>
      <c r="L6023" s="17">
        <f>VLOOKUP(A6023,'[2]2023'!$A$9:$I$7853,9,0)</f>
        <v>0</v>
      </c>
      <c r="M6023" s="140" t="s">
        <v>3154</v>
      </c>
    </row>
    <row r="6024" spans="1:13" ht="15.75" outlineLevel="1">
      <c r="A6024" s="10">
        <v>1826200119</v>
      </c>
      <c r="B6024" s="11">
        <v>119</v>
      </c>
      <c r="C6024" s="19">
        <v>826200</v>
      </c>
      <c r="D6024" s="13">
        <v>1</v>
      </c>
      <c r="E6024" s="136" t="s">
        <v>3154</v>
      </c>
      <c r="F6024" s="15" t="s">
        <v>2497</v>
      </c>
      <c r="G6024" s="137" t="s">
        <v>3154</v>
      </c>
      <c r="H6024" s="13" t="s">
        <v>20</v>
      </c>
      <c r="I6024" s="16">
        <f>K6024/L6024-1</f>
        <v>0.13929492691315559</v>
      </c>
      <c r="J6024" s="126" t="s">
        <v>3154</v>
      </c>
      <c r="K6024" s="17">
        <f>VLOOKUP(A6024,[4]גיליון1!$A$1574:$P$7681,10,0)</f>
        <v>132500</v>
      </c>
      <c r="L6024" s="17">
        <f>VLOOKUP(A6024,'[2]2023'!$A$9:$I$7853,9,0)</f>
        <v>116300</v>
      </c>
      <c r="M6024" s="18">
        <f>VLOOKUP(A6024,[3]data1683177749303!$A$2:$J$6448,10,0)</f>
        <v>119597.91</v>
      </c>
    </row>
    <row r="6025" spans="1:13" ht="15.75" outlineLevel="1">
      <c r="A6025" s="10">
        <v>1826200122</v>
      </c>
      <c r="B6025" s="11">
        <v>122</v>
      </c>
      <c r="C6025" s="19">
        <v>826200</v>
      </c>
      <c r="D6025" s="13">
        <v>1</v>
      </c>
      <c r="E6025" s="136" t="s">
        <v>3154</v>
      </c>
      <c r="F6025" s="15" t="s">
        <v>22</v>
      </c>
      <c r="G6025" s="137" t="s">
        <v>3154</v>
      </c>
      <c r="H6025" s="13" t="s">
        <v>20</v>
      </c>
      <c r="I6025" s="16">
        <f>K6025/L6025-1</f>
        <v>0</v>
      </c>
      <c r="J6025" s="126" t="s">
        <v>3154</v>
      </c>
      <c r="K6025" s="17">
        <f>VLOOKUP(A6025,[4]גיליון1!$A$1574:$P$7681,10,0)</f>
        <v>2200</v>
      </c>
      <c r="L6025" s="17">
        <f>VLOOKUP(A6025,'[2]2023'!$A$9:$I$7853,9,0)</f>
        <v>2200</v>
      </c>
      <c r="M6025" s="18">
        <f>VLOOKUP(A6025,[3]data1683177749303!$A$2:$J$6448,10,0)</f>
        <v>230.9</v>
      </c>
    </row>
    <row r="6026" spans="1:13" ht="15.75" outlineLevel="1">
      <c r="A6026" s="10">
        <v>1826200126</v>
      </c>
      <c r="B6026" s="11">
        <v>126</v>
      </c>
      <c r="C6026" s="19">
        <v>826200</v>
      </c>
      <c r="D6026" s="13">
        <v>1</v>
      </c>
      <c r="E6026" s="136" t="s">
        <v>3154</v>
      </c>
      <c r="F6026" s="15" t="s">
        <v>23</v>
      </c>
      <c r="G6026" s="137" t="s">
        <v>3154</v>
      </c>
      <c r="H6026" s="13" t="s">
        <v>20</v>
      </c>
      <c r="I6026" s="16">
        <f>K6026/L6026-1</f>
        <v>1</v>
      </c>
      <c r="J6026" s="126" t="s">
        <v>3154</v>
      </c>
      <c r="K6026" s="17">
        <f>VLOOKUP(A6026,[4]גיליון1!$A$1574:$P$7681,10,0)</f>
        <v>2000</v>
      </c>
      <c r="L6026" s="17">
        <f>VLOOKUP(A6026,'[2]2023'!$A$9:$I$7853,9,0)</f>
        <v>1000</v>
      </c>
      <c r="M6026" s="18">
        <f>VLOOKUP(A6026,[3]data1683177749303!$A$2:$J$6448,10,0)</f>
        <v>417.11</v>
      </c>
    </row>
    <row r="6027" spans="1:13" ht="15.75" outlineLevel="1">
      <c r="A6027" s="10">
        <v>1826200130</v>
      </c>
      <c r="B6027" s="11">
        <v>130</v>
      </c>
      <c r="C6027" s="19">
        <v>826200</v>
      </c>
      <c r="D6027" s="13">
        <v>1</v>
      </c>
      <c r="E6027" s="136" t="s">
        <v>3154</v>
      </c>
      <c r="F6027" s="15" t="s">
        <v>24</v>
      </c>
      <c r="G6027" s="137" t="s">
        <v>3154</v>
      </c>
      <c r="H6027" s="13" t="s">
        <v>20</v>
      </c>
      <c r="I6027" s="126" t="s">
        <v>3154</v>
      </c>
      <c r="J6027" s="126" t="s">
        <v>3154</v>
      </c>
      <c r="K6027" s="17">
        <f>VLOOKUP(A6027,[4]גיליון1!$A$1574:$P$7681,10,0)</f>
        <v>0</v>
      </c>
      <c r="L6027" s="17">
        <f>VLOOKUP(A6027,'[2]2023'!$A$9:$I$7853,9,0)</f>
        <v>0</v>
      </c>
      <c r="M6027" s="18">
        <f>VLOOKUP(A6027,[3]data1683177749303!$A$2:$J$6448,10,0)</f>
        <v>0</v>
      </c>
    </row>
    <row r="6028" spans="1:13" ht="15.75" outlineLevel="1">
      <c r="A6028" s="10">
        <v>1826200140</v>
      </c>
      <c r="B6028" s="11">
        <v>140</v>
      </c>
      <c r="C6028" s="19">
        <v>826200</v>
      </c>
      <c r="D6028" s="13">
        <v>1</v>
      </c>
      <c r="E6028" s="136" t="s">
        <v>3154</v>
      </c>
      <c r="F6028" s="15" t="s">
        <v>25</v>
      </c>
      <c r="G6028" s="137" t="s">
        <v>3154</v>
      </c>
      <c r="H6028" s="13" t="s">
        <v>20</v>
      </c>
      <c r="I6028" s="16">
        <f>K6028/L6028-1</f>
        <v>0.46296296296296302</v>
      </c>
      <c r="J6028" s="126" t="s">
        <v>3154</v>
      </c>
      <c r="K6028" s="17">
        <f>VLOOKUP(A6028,[4]גיליון1!$A$1574:$P$7681,10,0)</f>
        <v>15800</v>
      </c>
      <c r="L6028" s="17">
        <f>VLOOKUP(A6028,'[2]2023'!$A$9:$I$7853,9,0)</f>
        <v>10800</v>
      </c>
      <c r="M6028" s="18">
        <f>VLOOKUP(A6028,[3]data1683177749303!$A$2:$J$6448,10,0)</f>
        <v>6435.09</v>
      </c>
    </row>
    <row r="6029" spans="1:13" ht="15.75" outlineLevel="1">
      <c r="A6029" s="10">
        <v>1826200210</v>
      </c>
      <c r="B6029" s="11">
        <v>210</v>
      </c>
      <c r="C6029" s="19">
        <v>826200</v>
      </c>
      <c r="D6029" s="13">
        <v>1</v>
      </c>
      <c r="E6029" s="136" t="s">
        <v>3154</v>
      </c>
      <c r="F6029" s="15" t="s">
        <v>1186</v>
      </c>
      <c r="G6029" s="137" t="s">
        <v>3154</v>
      </c>
      <c r="H6029" s="13" t="s">
        <v>20</v>
      </c>
      <c r="I6029" s="126" t="s">
        <v>3154</v>
      </c>
      <c r="J6029" s="126" t="s">
        <v>3154</v>
      </c>
      <c r="K6029" s="17">
        <f>VLOOKUP(A6029,[4]גיליון1!$A$1574:$P$7681,10,0)</f>
        <v>0</v>
      </c>
      <c r="L6029" s="17">
        <f>VLOOKUP(A6029,'[2]2023'!$A$9:$I$7853,9,0)</f>
        <v>0</v>
      </c>
      <c r="M6029" s="140" t="s">
        <v>3154</v>
      </c>
    </row>
    <row r="6030" spans="1:13" ht="15.75" outlineLevel="1">
      <c r="A6030" s="10">
        <v>1826200420</v>
      </c>
      <c r="B6030" s="11">
        <v>420</v>
      </c>
      <c r="C6030" s="19">
        <v>826200</v>
      </c>
      <c r="D6030" s="13">
        <v>1</v>
      </c>
      <c r="E6030" s="136" t="s">
        <v>3154</v>
      </c>
      <c r="F6030" s="15" t="s">
        <v>33</v>
      </c>
      <c r="G6030" s="137" t="s">
        <v>3154</v>
      </c>
      <c r="H6030" s="13" t="s">
        <v>34</v>
      </c>
      <c r="I6030" s="126" t="s">
        <v>3154</v>
      </c>
      <c r="J6030" s="126" t="s">
        <v>3154</v>
      </c>
      <c r="K6030" s="17">
        <f>VLOOKUP(A6030,[4]גיליון1!$A$1574:$P$7681,10,0)</f>
        <v>0</v>
      </c>
      <c r="L6030" s="17">
        <f>VLOOKUP(A6030,'[2]2023'!$A$9:$I$7853,9,0)</f>
        <v>0</v>
      </c>
      <c r="M6030" s="18">
        <f>VLOOKUP(A6030,[3]data1683177749303!$A$2:$J$6448,10,0)</f>
        <v>0</v>
      </c>
    </row>
    <row r="6031" spans="1:13" ht="15.75" outlineLevel="1">
      <c r="A6031" s="10">
        <v>1826200423</v>
      </c>
      <c r="B6031" s="69">
        <v>423</v>
      </c>
      <c r="C6031" s="19">
        <v>826200</v>
      </c>
      <c r="D6031" s="71">
        <v>1</v>
      </c>
      <c r="E6031" s="186" t="s">
        <v>3154</v>
      </c>
      <c r="F6031" s="72" t="s">
        <v>35</v>
      </c>
      <c r="G6031" s="187" t="s">
        <v>3154</v>
      </c>
      <c r="H6031" s="13" t="s">
        <v>31</v>
      </c>
      <c r="I6031" s="16">
        <f>K6031/L6031-1</f>
        <v>1.0389473684210526</v>
      </c>
      <c r="J6031" s="126" t="s">
        <v>3154</v>
      </c>
      <c r="K6031" s="17">
        <f>VLOOKUP(A6031,[4]גיליון1!$A$1574:$P$7681,10,0)+88700</f>
        <v>193700</v>
      </c>
      <c r="L6031" s="17">
        <f>VLOOKUP(A6031,'[2]2023'!$A$9:$I$7853,9,0)</f>
        <v>95000</v>
      </c>
      <c r="M6031" s="18">
        <f>VLOOKUP(A6031,[3]data1683177749303!$A$2:$J$6448,10,0)</f>
        <v>95000</v>
      </c>
    </row>
    <row r="6032" spans="1:13" ht="15.75" outlineLevel="1">
      <c r="A6032" s="10">
        <v>1826200432</v>
      </c>
      <c r="B6032" s="11">
        <v>432</v>
      </c>
      <c r="C6032" s="19">
        <v>826200</v>
      </c>
      <c r="D6032" s="13">
        <v>1</v>
      </c>
      <c r="E6032" s="136" t="s">
        <v>3154</v>
      </c>
      <c r="F6032" s="15" t="s">
        <v>37</v>
      </c>
      <c r="G6032" s="137" t="s">
        <v>3154</v>
      </c>
      <c r="H6032" s="13" t="s">
        <v>31</v>
      </c>
      <c r="I6032" s="126" t="s">
        <v>3154</v>
      </c>
      <c r="J6032" s="126" t="s">
        <v>3154</v>
      </c>
      <c r="K6032" s="17">
        <f>VLOOKUP(A6032,[4]גיליון1!$A$1574:$P$7681,10,0)</f>
        <v>0</v>
      </c>
      <c r="L6032" s="17">
        <f>VLOOKUP(A6032,'[2]2023'!$A$9:$I$7853,9,0)</f>
        <v>0</v>
      </c>
      <c r="M6032" s="140" t="s">
        <v>3154</v>
      </c>
    </row>
    <row r="6033" spans="1:13" ht="15.75" outlineLevel="1">
      <c r="A6033" s="10">
        <v>1826200433</v>
      </c>
      <c r="B6033" s="11">
        <v>433</v>
      </c>
      <c r="C6033" s="19">
        <v>826200</v>
      </c>
      <c r="D6033" s="13">
        <v>1</v>
      </c>
      <c r="E6033" s="136" t="s">
        <v>3154</v>
      </c>
      <c r="F6033" s="15" t="s">
        <v>38</v>
      </c>
      <c r="G6033" s="137" t="s">
        <v>3154</v>
      </c>
      <c r="H6033" s="13" t="s">
        <v>34</v>
      </c>
      <c r="I6033" s="126" t="s">
        <v>3154</v>
      </c>
      <c r="J6033" s="126" t="s">
        <v>3154</v>
      </c>
      <c r="K6033" s="17">
        <f>VLOOKUP(A6033,[4]גיליון1!$A$1574:$P$7681,10,0)</f>
        <v>0</v>
      </c>
      <c r="L6033" s="17">
        <f>VLOOKUP(A6033,'[2]2023'!$A$9:$I$7853,9,0)</f>
        <v>0</v>
      </c>
      <c r="M6033" s="18">
        <f>VLOOKUP(A6033,[3]data1683177749303!$A$2:$J$6448,10,0)</f>
        <v>0</v>
      </c>
    </row>
    <row r="6034" spans="1:13" ht="15.75" outlineLevel="1">
      <c r="A6034" s="10">
        <v>1826200437</v>
      </c>
      <c r="B6034" s="11">
        <v>437</v>
      </c>
      <c r="C6034" s="19">
        <v>826200</v>
      </c>
      <c r="D6034" s="13">
        <v>1</v>
      </c>
      <c r="E6034" s="136" t="s">
        <v>3154</v>
      </c>
      <c r="F6034" s="15" t="s">
        <v>42</v>
      </c>
      <c r="G6034" s="137" t="s">
        <v>3154</v>
      </c>
      <c r="H6034" s="13" t="s">
        <v>31</v>
      </c>
      <c r="I6034" s="16">
        <f>K6034/L6034-1</f>
        <v>-9.5238095238095233E-2</v>
      </c>
      <c r="J6034" s="126" t="s">
        <v>3154</v>
      </c>
      <c r="K6034" s="17">
        <v>3800</v>
      </c>
      <c r="L6034" s="17">
        <f>VLOOKUP(A6034,'[2]2023'!$A$9:$I$7853,9,0)</f>
        <v>4200</v>
      </c>
      <c r="M6034" s="18">
        <f>VLOOKUP(A6034,[3]data1683177749303!$A$2:$J$6448,10,0)</f>
        <v>3664.44</v>
      </c>
    </row>
    <row r="6035" spans="1:13" ht="15.75" outlineLevel="1">
      <c r="A6035" s="10">
        <v>1826200441</v>
      </c>
      <c r="B6035" s="11">
        <v>441</v>
      </c>
      <c r="C6035" s="19">
        <v>826200</v>
      </c>
      <c r="D6035" s="13">
        <v>1</v>
      </c>
      <c r="E6035" s="136" t="s">
        <v>3154</v>
      </c>
      <c r="F6035" s="15" t="s">
        <v>1822</v>
      </c>
      <c r="G6035" s="137" t="s">
        <v>3154</v>
      </c>
      <c r="H6035" s="13" t="s">
        <v>31</v>
      </c>
      <c r="I6035" s="16">
        <f>K6035/L6035-1</f>
        <v>1.4680851063829787</v>
      </c>
      <c r="J6035" s="126" t="s">
        <v>3154</v>
      </c>
      <c r="K6035" s="17">
        <f>VLOOKUP(A6035,[4]גיליון1!$A$1574:$P$7681,10,0)</f>
        <v>11600</v>
      </c>
      <c r="L6035" s="17">
        <f>VLOOKUP(A6035,'[2]2023'!$A$9:$I$7853,9,0)</f>
        <v>4700</v>
      </c>
      <c r="M6035" s="18">
        <f>VLOOKUP(A6035,[3]data1683177749303!$A$2:$J$6448,10,0)</f>
        <v>4700</v>
      </c>
    </row>
    <row r="6036" spans="1:13" ht="15.75" outlineLevel="1">
      <c r="A6036" s="10">
        <v>1826200450</v>
      </c>
      <c r="B6036" s="11">
        <v>450</v>
      </c>
      <c r="C6036" s="19">
        <v>826200</v>
      </c>
      <c r="D6036" s="13">
        <v>1</v>
      </c>
      <c r="E6036" s="136" t="s">
        <v>3154</v>
      </c>
      <c r="F6036" s="39" t="s">
        <v>46</v>
      </c>
      <c r="G6036" s="154" t="s">
        <v>3154</v>
      </c>
      <c r="H6036" s="13" t="s">
        <v>31</v>
      </c>
      <c r="I6036" s="16">
        <f>K6036/L6036-1</f>
        <v>-9.0909090909090939E-2</v>
      </c>
      <c r="J6036" s="126" t="s">
        <v>3154</v>
      </c>
      <c r="K6036" s="17">
        <v>1000</v>
      </c>
      <c r="L6036" s="17">
        <f>VLOOKUP(A6036,'[2]2023'!$A$9:$I$7853,9,0)</f>
        <v>1100</v>
      </c>
      <c r="M6036" s="18">
        <f>VLOOKUP(A6036,[3]data1683177749303!$A$2:$J$6448,10,0)</f>
        <v>364.4</v>
      </c>
    </row>
    <row r="6037" spans="1:13" ht="15.75" outlineLevel="1">
      <c r="A6037" s="10">
        <v>1826200470</v>
      </c>
      <c r="B6037" s="11">
        <v>470</v>
      </c>
      <c r="C6037" s="19">
        <v>826200</v>
      </c>
      <c r="D6037" s="13">
        <v>1</v>
      </c>
      <c r="E6037" s="136" t="s">
        <v>3154</v>
      </c>
      <c r="F6037" s="15" t="s">
        <v>48</v>
      </c>
      <c r="G6037" s="137" t="s">
        <v>3154</v>
      </c>
      <c r="H6037" s="13" t="s">
        <v>34</v>
      </c>
      <c r="I6037" s="126" t="s">
        <v>3154</v>
      </c>
      <c r="J6037" s="126" t="s">
        <v>3154</v>
      </c>
      <c r="K6037" s="17">
        <f>VLOOKUP(A6037,[4]גיליון1!$A$1574:$P$7681,10,0)</f>
        <v>0</v>
      </c>
      <c r="L6037" s="17">
        <f>VLOOKUP(A6037,'[2]2023'!$A$9:$I$7853,9,0)</f>
        <v>0</v>
      </c>
      <c r="M6037" s="140" t="s">
        <v>3154</v>
      </c>
    </row>
    <row r="6038" spans="1:13" ht="15.75" outlineLevel="1">
      <c r="A6038" s="10">
        <v>1826200471</v>
      </c>
      <c r="B6038" s="11">
        <v>471</v>
      </c>
      <c r="C6038" s="19">
        <v>826200</v>
      </c>
      <c r="D6038" s="13">
        <v>1</v>
      </c>
      <c r="E6038" s="136" t="s">
        <v>3154</v>
      </c>
      <c r="F6038" s="15" t="s">
        <v>87</v>
      </c>
      <c r="G6038" s="137" t="s">
        <v>3154</v>
      </c>
      <c r="H6038" s="13" t="s">
        <v>34</v>
      </c>
      <c r="I6038" s="126" t="s">
        <v>3154</v>
      </c>
      <c r="J6038" s="126" t="s">
        <v>3154</v>
      </c>
      <c r="K6038" s="17">
        <f>VLOOKUP(A6038,[4]גיליון1!$A$1574:$P$7681,10,0)</f>
        <v>0</v>
      </c>
      <c r="L6038" s="17">
        <f>VLOOKUP(A6038,'[2]2023'!$A$9:$I$7853,9,0)</f>
        <v>0</v>
      </c>
      <c r="M6038" s="140" t="s">
        <v>3154</v>
      </c>
    </row>
    <row r="6039" spans="1:13" ht="15.75" outlineLevel="1">
      <c r="A6039" s="10">
        <v>1826200511</v>
      </c>
      <c r="B6039" s="11">
        <v>511</v>
      </c>
      <c r="C6039" s="19">
        <v>826200</v>
      </c>
      <c r="D6039" s="13">
        <v>1</v>
      </c>
      <c r="E6039" s="136" t="s">
        <v>3154</v>
      </c>
      <c r="F6039" s="15" t="s">
        <v>88</v>
      </c>
      <c r="G6039" s="137" t="s">
        <v>3154</v>
      </c>
      <c r="H6039" s="13" t="s">
        <v>34</v>
      </c>
      <c r="I6039" s="126" t="s">
        <v>3154</v>
      </c>
      <c r="J6039" s="126" t="s">
        <v>3154</v>
      </c>
      <c r="K6039" s="17">
        <f>VLOOKUP(A6039,[4]גיליון1!$A$1574:$P$7681,10,0)</f>
        <v>0</v>
      </c>
      <c r="L6039" s="17">
        <f>VLOOKUP(A6039,'[2]2023'!$A$9:$I$7853,9,0)</f>
        <v>0</v>
      </c>
      <c r="M6039" s="140" t="s">
        <v>3154</v>
      </c>
    </row>
    <row r="6040" spans="1:13" ht="15.75" outlineLevel="1">
      <c r="A6040" s="10">
        <v>1826200512</v>
      </c>
      <c r="B6040" s="11">
        <v>512</v>
      </c>
      <c r="C6040" s="19">
        <v>826200</v>
      </c>
      <c r="D6040" s="13">
        <v>1</v>
      </c>
      <c r="E6040" s="136" t="s">
        <v>3154</v>
      </c>
      <c r="F6040" s="15" t="s">
        <v>88</v>
      </c>
      <c r="G6040" s="137" t="s">
        <v>3154</v>
      </c>
      <c r="H6040" s="13" t="s">
        <v>34</v>
      </c>
      <c r="I6040" s="126" t="s">
        <v>3154</v>
      </c>
      <c r="J6040" s="126" t="s">
        <v>3154</v>
      </c>
      <c r="K6040" s="17">
        <f>VLOOKUP(A6040,[4]גיליון1!$A$1574:$P$7681,10,0)</f>
        <v>0</v>
      </c>
      <c r="L6040" s="17">
        <f>VLOOKUP(A6040,'[2]2023'!$A$9:$I$7853,9,0)</f>
        <v>0</v>
      </c>
      <c r="M6040" s="140" t="s">
        <v>3154</v>
      </c>
    </row>
    <row r="6041" spans="1:13" ht="15.75" outlineLevel="1">
      <c r="A6041" s="10">
        <v>1826200522</v>
      </c>
      <c r="B6041" s="11">
        <v>522</v>
      </c>
      <c r="C6041" s="19">
        <v>826200</v>
      </c>
      <c r="D6041" s="13">
        <v>1</v>
      </c>
      <c r="E6041" s="136" t="s">
        <v>3154</v>
      </c>
      <c r="F6041" s="15" t="s">
        <v>90</v>
      </c>
      <c r="G6041" s="137" t="s">
        <v>3154</v>
      </c>
      <c r="H6041" s="13" t="s">
        <v>34</v>
      </c>
      <c r="I6041" s="126" t="s">
        <v>3154</v>
      </c>
      <c r="J6041" s="126" t="s">
        <v>3154</v>
      </c>
      <c r="K6041" s="17">
        <f>VLOOKUP(A6041,[4]גיליון1!$A$1574:$P$7681,10,0)</f>
        <v>0</v>
      </c>
      <c r="L6041" s="17">
        <f>VLOOKUP(A6041,'[2]2023'!$A$9:$I$7853,9,0)</f>
        <v>0</v>
      </c>
      <c r="M6041" s="140" t="s">
        <v>3154</v>
      </c>
    </row>
    <row r="6042" spans="1:13" ht="15.75" outlineLevel="1">
      <c r="A6042" s="10">
        <v>1826200540</v>
      </c>
      <c r="B6042" s="11">
        <v>540</v>
      </c>
      <c r="C6042" s="19">
        <v>826200</v>
      </c>
      <c r="D6042" s="13">
        <v>1</v>
      </c>
      <c r="E6042" s="136" t="s">
        <v>3154</v>
      </c>
      <c r="F6042" s="15" t="s">
        <v>53</v>
      </c>
      <c r="G6042" s="137" t="s">
        <v>3154</v>
      </c>
      <c r="H6042" s="13" t="s">
        <v>31</v>
      </c>
      <c r="I6042" s="126" t="s">
        <v>3154</v>
      </c>
      <c r="J6042" s="126" t="s">
        <v>3154</v>
      </c>
      <c r="K6042" s="17">
        <f>VLOOKUP(A6042,[4]גיליון1!$A$1574:$P$7681,10,0)</f>
        <v>0</v>
      </c>
      <c r="L6042" s="17">
        <f>VLOOKUP(A6042,'[2]2023'!$A$9:$I$7853,9,0)</f>
        <v>0</v>
      </c>
      <c r="M6042" s="140" t="s">
        <v>3154</v>
      </c>
    </row>
    <row r="6043" spans="1:13" ht="15.75" outlineLevel="1">
      <c r="A6043" s="10">
        <v>1826200544</v>
      </c>
      <c r="B6043" s="11">
        <v>544</v>
      </c>
      <c r="C6043" s="19">
        <v>826200</v>
      </c>
      <c r="D6043" s="13">
        <v>1</v>
      </c>
      <c r="E6043" s="136" t="s">
        <v>3154</v>
      </c>
      <c r="F6043" s="15" t="s">
        <v>56</v>
      </c>
      <c r="G6043" s="137" t="s">
        <v>3154</v>
      </c>
      <c r="H6043" s="13" t="s">
        <v>31</v>
      </c>
      <c r="I6043" s="126" t="s">
        <v>3154</v>
      </c>
      <c r="J6043" s="126" t="s">
        <v>3154</v>
      </c>
      <c r="K6043" s="17">
        <f>VLOOKUP(A6043,[4]גיליון1!$A$1574:$P$7681,10,0)</f>
        <v>0</v>
      </c>
      <c r="L6043" s="17">
        <f>VLOOKUP(A6043,'[2]2023'!$A$9:$I$7853,9,0)</f>
        <v>0</v>
      </c>
      <c r="M6043" s="140" t="s">
        <v>3154</v>
      </c>
    </row>
    <row r="6044" spans="1:13" ht="15.75" outlineLevel="1">
      <c r="A6044" s="10">
        <v>1826200550</v>
      </c>
      <c r="B6044" s="11">
        <v>550</v>
      </c>
      <c r="C6044" s="19">
        <v>826200</v>
      </c>
      <c r="D6044" s="13">
        <v>1</v>
      </c>
      <c r="E6044" s="136" t="s">
        <v>3154</v>
      </c>
      <c r="F6044" s="15" t="s">
        <v>58</v>
      </c>
      <c r="G6044" s="137" t="s">
        <v>3154</v>
      </c>
      <c r="H6044" s="13" t="s">
        <v>34</v>
      </c>
      <c r="I6044" s="16">
        <f>K6044/L6044-1</f>
        <v>-9.972299168975074E-2</v>
      </c>
      <c r="J6044" s="126" t="s">
        <v>3154</v>
      </c>
      <c r="K6044" s="17">
        <v>162500</v>
      </c>
      <c r="L6044" s="17">
        <f>VLOOKUP(A6044,'[2]2023'!$A$9:$I$7853,9,0)</f>
        <v>180500</v>
      </c>
      <c r="M6044" s="18">
        <f>VLOOKUP(A6044,[3]data1683177749303!$A$2:$J$6448,10,0)</f>
        <v>171129</v>
      </c>
    </row>
    <row r="6045" spans="1:13" ht="15.75" outlineLevel="1">
      <c r="A6045" s="10">
        <v>1826200562</v>
      </c>
      <c r="B6045" s="11">
        <v>562</v>
      </c>
      <c r="C6045" s="19">
        <v>826200</v>
      </c>
      <c r="D6045" s="13">
        <v>1</v>
      </c>
      <c r="E6045" s="136" t="s">
        <v>3154</v>
      </c>
      <c r="F6045" s="15" t="s">
        <v>60</v>
      </c>
      <c r="G6045" s="137" t="s">
        <v>3154</v>
      </c>
      <c r="H6045" s="13" t="s">
        <v>34</v>
      </c>
      <c r="I6045" s="126" t="s">
        <v>3154</v>
      </c>
      <c r="J6045" s="126" t="s">
        <v>3154</v>
      </c>
      <c r="K6045" s="17">
        <f>VLOOKUP(A6045,[4]גיליון1!$A$1574:$P$7681,10,0)</f>
        <v>0</v>
      </c>
      <c r="L6045" s="17">
        <f>VLOOKUP(A6045,'[2]2023'!$A$9:$I$7853,9,0)</f>
        <v>0</v>
      </c>
      <c r="M6045" s="140" t="s">
        <v>3154</v>
      </c>
    </row>
    <row r="6046" spans="1:13" ht="15.75" outlineLevel="1">
      <c r="A6046" s="10">
        <v>1826200710</v>
      </c>
      <c r="B6046" s="11">
        <v>710</v>
      </c>
      <c r="C6046" s="19">
        <v>826200</v>
      </c>
      <c r="D6046" s="13">
        <v>1</v>
      </c>
      <c r="E6046" s="136" t="s">
        <v>3154</v>
      </c>
      <c r="F6046" s="15" t="s">
        <v>62</v>
      </c>
      <c r="G6046" s="137" t="s">
        <v>3154</v>
      </c>
      <c r="H6046" s="13" t="s">
        <v>34</v>
      </c>
      <c r="I6046" s="16">
        <f>K6046/L6046-1</f>
        <v>-9.972299168975074E-2</v>
      </c>
      <c r="J6046" s="126" t="s">
        <v>3154</v>
      </c>
      <c r="K6046" s="17">
        <v>32500</v>
      </c>
      <c r="L6046" s="17">
        <f>VLOOKUP(A6046,'[2]2023'!$A$9:$I$7853,9,0)</f>
        <v>36100</v>
      </c>
      <c r="M6046" s="18">
        <f>VLOOKUP(A6046,[3]data1683177749303!$A$2:$J$6448,10,0)</f>
        <v>27428</v>
      </c>
    </row>
    <row r="6047" spans="1:13" ht="15.75" outlineLevel="1">
      <c r="A6047" s="10">
        <v>1826200751</v>
      </c>
      <c r="B6047" s="11">
        <v>751</v>
      </c>
      <c r="C6047" s="19">
        <v>826200</v>
      </c>
      <c r="D6047" s="13">
        <v>1</v>
      </c>
      <c r="E6047" s="136" t="s">
        <v>3154</v>
      </c>
      <c r="F6047" s="15" t="s">
        <v>2498</v>
      </c>
      <c r="G6047" s="137" t="s">
        <v>3154</v>
      </c>
      <c r="H6047" s="13" t="s">
        <v>34</v>
      </c>
      <c r="I6047" s="16">
        <f>K6047/L6047-1</f>
        <v>-9.9999999999999978E-2</v>
      </c>
      <c r="J6047" s="126" t="s">
        <v>3154</v>
      </c>
      <c r="K6047" s="17">
        <f>VLOOKUP(A6047,[4]גיליון1!$A$1574:$P$7681,10,0)</f>
        <v>8100</v>
      </c>
      <c r="L6047" s="17">
        <f>VLOOKUP(A6047,'[2]2023'!$A$9:$I$7853,9,0)</f>
        <v>9000</v>
      </c>
      <c r="M6047" s="18">
        <f>VLOOKUP(A6047,[3]data1683177749303!$A$2:$J$6448,10,0)</f>
        <v>483</v>
      </c>
    </row>
    <row r="6048" spans="1:13" ht="15.75" outlineLevel="1">
      <c r="A6048" s="10">
        <v>1826200752</v>
      </c>
      <c r="B6048" s="11">
        <v>752</v>
      </c>
      <c r="C6048" s="19">
        <v>826200</v>
      </c>
      <c r="D6048" s="13">
        <v>1</v>
      </c>
      <c r="E6048" s="136" t="s">
        <v>3154</v>
      </c>
      <c r="F6048" s="15" t="s">
        <v>69</v>
      </c>
      <c r="G6048" s="137" t="s">
        <v>3154</v>
      </c>
      <c r="H6048" s="13" t="s">
        <v>31</v>
      </c>
      <c r="I6048" s="16">
        <f>K6048/L6048-1</f>
        <v>1.3588235294117648</v>
      </c>
      <c r="J6048" s="126" t="s">
        <v>3154</v>
      </c>
      <c r="K6048" s="17">
        <f>VLOOKUP(A6048,[4]גיליון1!$A$1574:$P$7681,10,0)</f>
        <v>40100</v>
      </c>
      <c r="L6048" s="17">
        <f>VLOOKUP(A6048,'[2]2023'!$A$9:$I$7853,9,0)</f>
        <v>17000</v>
      </c>
      <c r="M6048" s="18">
        <f>VLOOKUP(A6048,[3]data1683177749303!$A$2:$J$6448,10,0)</f>
        <v>5301.57</v>
      </c>
    </row>
    <row r="6049" spans="1:13" ht="15.75" outlineLevel="1">
      <c r="A6049" s="10">
        <v>1826200756</v>
      </c>
      <c r="B6049" s="11">
        <v>756</v>
      </c>
      <c r="C6049" s="19">
        <v>826200</v>
      </c>
      <c r="D6049" s="13">
        <v>1</v>
      </c>
      <c r="E6049" s="136" t="s">
        <v>3154</v>
      </c>
      <c r="F6049" s="15" t="s">
        <v>2362</v>
      </c>
      <c r="G6049" s="137" t="s">
        <v>3154</v>
      </c>
      <c r="H6049" s="13" t="s">
        <v>31</v>
      </c>
      <c r="I6049" s="16">
        <f>K6049/L6049-1</f>
        <v>0</v>
      </c>
      <c r="J6049" s="126" t="s">
        <v>3154</v>
      </c>
      <c r="K6049" s="17">
        <f>VLOOKUP(A6049,[4]גיליון1!$A$1574:$P$7681,10,0)</f>
        <v>130000</v>
      </c>
      <c r="L6049" s="17">
        <f>VLOOKUP(A6049,'[2]2023'!$A$9:$I$7853,9,0)</f>
        <v>130000</v>
      </c>
      <c r="M6049" s="18">
        <f>VLOOKUP(A6049,[3]data1683177749303!$A$2:$J$6448,10,0)</f>
        <v>175630.02</v>
      </c>
    </row>
    <row r="6050" spans="1:13" ht="15.75" outlineLevel="1">
      <c r="A6050" s="10">
        <v>1826200763</v>
      </c>
      <c r="B6050" s="11">
        <v>763</v>
      </c>
      <c r="C6050" s="19">
        <v>826200</v>
      </c>
      <c r="D6050" s="13">
        <v>1</v>
      </c>
      <c r="E6050" s="136" t="s">
        <v>3154</v>
      </c>
      <c r="F6050" s="15" t="s">
        <v>116</v>
      </c>
      <c r="G6050" s="137" t="s">
        <v>3154</v>
      </c>
      <c r="H6050" s="13" t="s">
        <v>31</v>
      </c>
      <c r="I6050" s="126" t="s">
        <v>3154</v>
      </c>
      <c r="J6050" s="126" t="s">
        <v>3154</v>
      </c>
      <c r="K6050" s="17">
        <f>VLOOKUP(A6050,[4]גיליון1!$A$1574:$P$7681,10,0)</f>
        <v>0</v>
      </c>
      <c r="L6050" s="17">
        <f>VLOOKUP(A6050,'[2]2023'!$A$9:$I$7853,9,0)</f>
        <v>0</v>
      </c>
      <c r="M6050" s="140" t="s">
        <v>3154</v>
      </c>
    </row>
    <row r="6051" spans="1:13" ht="15.75" outlineLevel="1">
      <c r="A6051" s="10">
        <v>1826200780</v>
      </c>
      <c r="B6051" s="11">
        <v>780</v>
      </c>
      <c r="C6051" s="19">
        <v>826200</v>
      </c>
      <c r="D6051" s="13">
        <v>1</v>
      </c>
      <c r="E6051" s="136" t="s">
        <v>3154</v>
      </c>
      <c r="F6051" s="15" t="s">
        <v>2499</v>
      </c>
      <c r="G6051" s="137" t="s">
        <v>3154</v>
      </c>
      <c r="H6051" s="13" t="s">
        <v>34</v>
      </c>
      <c r="I6051" s="16">
        <f>K6051/L6051-1</f>
        <v>-9.9704579025110762E-2</v>
      </c>
      <c r="J6051" s="126" t="s">
        <v>3154</v>
      </c>
      <c r="K6051" s="17">
        <v>121900</v>
      </c>
      <c r="L6051" s="17">
        <f>VLOOKUP(A6051,'[2]2023'!$A$9:$I$7853,9,0)</f>
        <v>135400</v>
      </c>
      <c r="M6051" s="18">
        <f>VLOOKUP(A6051,[3]data1683177749303!$A$2:$J$6448,10,0)</f>
        <v>126262.57</v>
      </c>
    </row>
    <row r="6052" spans="1:13" ht="15.75" outlineLevel="1">
      <c r="A6052" s="10">
        <v>1826200781</v>
      </c>
      <c r="B6052" s="11">
        <v>781</v>
      </c>
      <c r="C6052" s="19">
        <v>826200</v>
      </c>
      <c r="D6052" s="13">
        <v>1</v>
      </c>
      <c r="E6052" s="136" t="s">
        <v>3154</v>
      </c>
      <c r="F6052" s="15" t="s">
        <v>2500</v>
      </c>
      <c r="G6052" s="137" t="s">
        <v>3154</v>
      </c>
      <c r="H6052" s="13" t="s">
        <v>34</v>
      </c>
      <c r="I6052" s="16">
        <f>K6052/L6052-1</f>
        <v>0.23076923076923084</v>
      </c>
      <c r="J6052" s="126" t="s">
        <v>3154</v>
      </c>
      <c r="K6052" s="17">
        <v>83200</v>
      </c>
      <c r="L6052" s="17">
        <f>VLOOKUP(A6052,'[2]2023'!$A$9:$I$7853,9,0)</f>
        <v>67600</v>
      </c>
      <c r="M6052" s="18">
        <f>VLOOKUP(A6052,[3]data1683177749303!$A$2:$J$6448,10,0)</f>
        <v>0</v>
      </c>
    </row>
    <row r="6053" spans="1:13" ht="15.75" outlineLevel="1">
      <c r="A6053" s="10">
        <v>1826200782</v>
      </c>
      <c r="B6053" s="11">
        <v>782</v>
      </c>
      <c r="C6053" s="19">
        <v>826200</v>
      </c>
      <c r="D6053" s="13">
        <v>1</v>
      </c>
      <c r="E6053" s="136" t="s">
        <v>3154</v>
      </c>
      <c r="F6053" s="15" t="s">
        <v>2501</v>
      </c>
      <c r="G6053" s="137" t="s">
        <v>3154</v>
      </c>
      <c r="H6053" s="13" t="s">
        <v>34</v>
      </c>
      <c r="I6053" s="126" t="s">
        <v>3154</v>
      </c>
      <c r="J6053" s="126" t="s">
        <v>3154</v>
      </c>
      <c r="K6053" s="17">
        <f>VLOOKUP(A6053,[4]גיליון1!$A$1574:$P$7681,10,0)</f>
        <v>0</v>
      </c>
      <c r="L6053" s="17">
        <f>VLOOKUP(A6053,'[2]2023'!$A$9:$I$7853,9,0)</f>
        <v>0</v>
      </c>
      <c r="M6053" s="18">
        <f>VLOOKUP(A6053,[3]data1683177749303!$A$2:$J$6448,10,0)</f>
        <v>0</v>
      </c>
    </row>
    <row r="6054" spans="1:13" ht="15.75" outlineLevel="1">
      <c r="A6054" s="10">
        <v>1826200783</v>
      </c>
      <c r="B6054" s="11">
        <v>783</v>
      </c>
      <c r="C6054" s="19">
        <v>826200</v>
      </c>
      <c r="D6054" s="13">
        <v>1</v>
      </c>
      <c r="E6054" s="136" t="s">
        <v>3154</v>
      </c>
      <c r="F6054" s="15" t="s">
        <v>2502</v>
      </c>
      <c r="G6054" s="137" t="s">
        <v>3154</v>
      </c>
      <c r="H6054" s="13" t="s">
        <v>34</v>
      </c>
      <c r="I6054" s="126" t="s">
        <v>3154</v>
      </c>
      <c r="J6054" s="126" t="s">
        <v>3154</v>
      </c>
      <c r="K6054" s="17">
        <f>VLOOKUP(A6054,[4]גיליון1!$A$1574:$P$7681,10,0)</f>
        <v>0</v>
      </c>
      <c r="L6054" s="17">
        <f>VLOOKUP(A6054,'[2]2023'!$A$9:$I$7853,9,0)</f>
        <v>0</v>
      </c>
      <c r="M6054" s="18">
        <f>VLOOKUP(A6054,[3]data1683177749303!$A$2:$J$6448,10,0)</f>
        <v>0</v>
      </c>
    </row>
    <row r="6055" spans="1:13" ht="15.75" outlineLevel="1">
      <c r="A6055" s="10">
        <v>1826200784</v>
      </c>
      <c r="B6055" s="11">
        <v>784</v>
      </c>
      <c r="C6055" s="19">
        <v>826200</v>
      </c>
      <c r="D6055" s="13">
        <v>1</v>
      </c>
      <c r="E6055" s="136" t="s">
        <v>3154</v>
      </c>
      <c r="F6055" s="15" t="s">
        <v>2503</v>
      </c>
      <c r="G6055" s="137" t="s">
        <v>3154</v>
      </c>
      <c r="H6055" s="13" t="s">
        <v>34</v>
      </c>
      <c r="I6055" s="16">
        <f>K6055/L6055-1</f>
        <v>-9.8795180722891618E-2</v>
      </c>
      <c r="J6055" s="126" t="s">
        <v>3154</v>
      </c>
      <c r="K6055" s="17">
        <v>37400</v>
      </c>
      <c r="L6055" s="17">
        <f>VLOOKUP(A6055,'[2]2023'!$A$9:$I$7853,9,0)</f>
        <v>41500</v>
      </c>
      <c r="M6055" s="18">
        <f>VLOOKUP(A6055,[3]data1683177749303!$A$2:$J$6448,10,0)</f>
        <v>41500</v>
      </c>
    </row>
    <row r="6056" spans="1:13" ht="15.75" outlineLevel="1">
      <c r="A6056" s="10">
        <v>1826200785</v>
      </c>
      <c r="B6056" s="11">
        <v>785</v>
      </c>
      <c r="C6056" s="19">
        <v>826200</v>
      </c>
      <c r="D6056" s="13">
        <v>1</v>
      </c>
      <c r="E6056" s="136" t="s">
        <v>3154</v>
      </c>
      <c r="F6056" s="48" t="s">
        <v>2504</v>
      </c>
      <c r="G6056" s="165" t="s">
        <v>3154</v>
      </c>
      <c r="H6056" s="13" t="s">
        <v>34</v>
      </c>
      <c r="I6056" s="126" t="s">
        <v>3154</v>
      </c>
      <c r="J6056" s="126" t="s">
        <v>3154</v>
      </c>
      <c r="K6056" s="17">
        <f>VLOOKUP(A6056,[4]גיליון1!$A$1574:$P$7681,10,0)</f>
        <v>0</v>
      </c>
      <c r="L6056" s="17">
        <f>VLOOKUP(A6056,'[2]2023'!$A$9:$I$7853,9,0)</f>
        <v>0</v>
      </c>
      <c r="M6056" s="18">
        <f>VLOOKUP(A6056,[3]data1683177749303!$A$2:$J$6448,10,0)</f>
        <v>0</v>
      </c>
    </row>
    <row r="6057" spans="1:13" ht="15.75" outlineLevel="1">
      <c r="A6057" s="10">
        <v>1826200786</v>
      </c>
      <c r="B6057" s="11">
        <v>786</v>
      </c>
      <c r="C6057" s="19">
        <v>826200</v>
      </c>
      <c r="D6057" s="13">
        <v>1</v>
      </c>
      <c r="E6057" s="136" t="s">
        <v>3154</v>
      </c>
      <c r="F6057" s="15" t="s">
        <v>2505</v>
      </c>
      <c r="G6057" s="137" t="s">
        <v>3154</v>
      </c>
      <c r="H6057" s="13" t="s">
        <v>34</v>
      </c>
      <c r="I6057" s="16">
        <f t="shared" ref="I6057:I6062" si="277">K6057/L6057-1</f>
        <v>-0.10061601642710472</v>
      </c>
      <c r="J6057" s="126" t="s">
        <v>3154</v>
      </c>
      <c r="K6057" s="17">
        <v>43800</v>
      </c>
      <c r="L6057" s="17">
        <f>VLOOKUP(A6057,'[2]2023'!$A$9:$I$7853,9,0)</f>
        <v>48700</v>
      </c>
      <c r="M6057" s="18">
        <f>VLOOKUP(A6057,[3]data1683177749303!$A$2:$J$6448,10,0)</f>
        <v>48032.69</v>
      </c>
    </row>
    <row r="6058" spans="1:13" ht="15.75" outlineLevel="1">
      <c r="A6058" s="10">
        <v>1826200787</v>
      </c>
      <c r="B6058" s="11">
        <v>787</v>
      </c>
      <c r="C6058" s="19">
        <v>826200</v>
      </c>
      <c r="D6058" s="13">
        <v>1</v>
      </c>
      <c r="E6058" s="136" t="s">
        <v>3154</v>
      </c>
      <c r="F6058" s="15" t="s">
        <v>2506</v>
      </c>
      <c r="G6058" s="137" t="s">
        <v>3154</v>
      </c>
      <c r="H6058" s="13" t="s">
        <v>34</v>
      </c>
      <c r="I6058" s="16">
        <f t="shared" si="277"/>
        <v>-9.9999999999999978E-2</v>
      </c>
      <c r="J6058" s="126" t="s">
        <v>3154</v>
      </c>
      <c r="K6058" s="17">
        <f>VLOOKUP(A6058,[4]גיליון1!$A$1574:$P$7681,10,0)</f>
        <v>8100</v>
      </c>
      <c r="L6058" s="17">
        <f>VLOOKUP(A6058,'[2]2023'!$A$9:$I$7853,9,0)</f>
        <v>9000</v>
      </c>
      <c r="M6058" s="18">
        <f>VLOOKUP(A6058,[3]data1683177749303!$A$2:$J$6448,10,0)</f>
        <v>0</v>
      </c>
    </row>
    <row r="6059" spans="1:13" ht="15.75" outlineLevel="1">
      <c r="A6059" s="10">
        <v>1826200791</v>
      </c>
      <c r="B6059" s="11">
        <v>791</v>
      </c>
      <c r="C6059" s="19">
        <v>826200</v>
      </c>
      <c r="D6059" s="13">
        <v>1</v>
      </c>
      <c r="E6059" s="136" t="s">
        <v>3154</v>
      </c>
      <c r="F6059" s="15" t="s">
        <v>2507</v>
      </c>
      <c r="G6059" s="137" t="s">
        <v>3154</v>
      </c>
      <c r="H6059" s="13" t="s">
        <v>34</v>
      </c>
      <c r="I6059" s="16">
        <f t="shared" si="277"/>
        <v>-9.9818511796733178E-2</v>
      </c>
      <c r="J6059" s="126" t="s">
        <v>3154</v>
      </c>
      <c r="K6059" s="17">
        <v>49600</v>
      </c>
      <c r="L6059" s="17">
        <f>VLOOKUP(A6059,'[2]2023'!$A$9:$I$7853,9,0)</f>
        <v>55100</v>
      </c>
      <c r="M6059" s="18">
        <f>VLOOKUP(A6059,[3]data1683177749303!$A$2:$J$6448,10,0)</f>
        <v>42486.5</v>
      </c>
    </row>
    <row r="6060" spans="1:13" ht="15.75" outlineLevel="1">
      <c r="A6060" s="10">
        <v>1826200792</v>
      </c>
      <c r="B6060" s="11">
        <v>792</v>
      </c>
      <c r="C6060" s="19">
        <v>826200</v>
      </c>
      <c r="D6060" s="13">
        <v>1</v>
      </c>
      <c r="E6060" s="136" t="s">
        <v>3154</v>
      </c>
      <c r="F6060" s="15" t="s">
        <v>2508</v>
      </c>
      <c r="G6060" s="137" t="s">
        <v>3154</v>
      </c>
      <c r="H6060" s="13" t="s">
        <v>34</v>
      </c>
      <c r="I6060" s="16">
        <f t="shared" si="277"/>
        <v>-9.6296296296296324E-2</v>
      </c>
      <c r="J6060" s="126" t="s">
        <v>3154</v>
      </c>
      <c r="K6060" s="17">
        <v>12200</v>
      </c>
      <c r="L6060" s="17">
        <f>VLOOKUP(A6060,'[2]2023'!$A$9:$I$7853,9,0)</f>
        <v>13500</v>
      </c>
      <c r="M6060" s="18">
        <f>VLOOKUP(A6060,[3]data1683177749303!$A$2:$J$6448,10,0)</f>
        <v>5653.16</v>
      </c>
    </row>
    <row r="6061" spans="1:13" ht="15.75" outlineLevel="1">
      <c r="A6061" s="10">
        <v>1826200793</v>
      </c>
      <c r="B6061" s="11">
        <v>793</v>
      </c>
      <c r="C6061" s="19">
        <v>826200</v>
      </c>
      <c r="D6061" s="13">
        <v>1</v>
      </c>
      <c r="E6061" s="136" t="s">
        <v>3154</v>
      </c>
      <c r="F6061" s="15" t="s">
        <v>2509</v>
      </c>
      <c r="G6061" s="137" t="s">
        <v>3154</v>
      </c>
      <c r="H6061" s="13" t="s">
        <v>34</v>
      </c>
      <c r="I6061" s="16">
        <f t="shared" si="277"/>
        <v>-8.8888888888888906E-2</v>
      </c>
      <c r="J6061" s="126" t="s">
        <v>3154</v>
      </c>
      <c r="K6061" s="17">
        <v>4100</v>
      </c>
      <c r="L6061" s="17">
        <f>VLOOKUP(A6061,'[2]2023'!$A$9:$I$7853,9,0)</f>
        <v>4500</v>
      </c>
      <c r="M6061" s="18">
        <f>VLOOKUP(A6061,[3]data1683177749303!$A$2:$J$6448,10,0)</f>
        <v>0</v>
      </c>
    </row>
    <row r="6062" spans="1:13" ht="15.75" outlineLevel="1">
      <c r="A6062" s="10">
        <v>1826200796</v>
      </c>
      <c r="B6062" s="11">
        <v>796</v>
      </c>
      <c r="C6062" s="19">
        <v>826200</v>
      </c>
      <c r="D6062" s="13">
        <v>1</v>
      </c>
      <c r="E6062" s="136" t="s">
        <v>3154</v>
      </c>
      <c r="F6062" s="15" t="s">
        <v>2510</v>
      </c>
      <c r="G6062" s="137" t="s">
        <v>3154</v>
      </c>
      <c r="H6062" s="13" t="s">
        <v>34</v>
      </c>
      <c r="I6062" s="16">
        <f t="shared" si="277"/>
        <v>-9.9630996309963082E-2</v>
      </c>
      <c r="J6062" s="126" t="s">
        <v>3154</v>
      </c>
      <c r="K6062" s="17">
        <v>48800</v>
      </c>
      <c r="L6062" s="17">
        <f>VLOOKUP(A6062,'[2]2023'!$A$9:$I$7853,9,0)</f>
        <v>54200</v>
      </c>
      <c r="M6062" s="18">
        <f>VLOOKUP(A6062,[3]data1683177749303!$A$2:$J$6448,10,0)</f>
        <v>52340.79</v>
      </c>
    </row>
    <row r="6063" spans="1:13" ht="16.5" thickBot="1">
      <c r="A6063" s="10">
        <v>1826200961</v>
      </c>
      <c r="B6063" s="11">
        <v>961</v>
      </c>
      <c r="C6063" s="19">
        <v>826200</v>
      </c>
      <c r="D6063" s="13">
        <v>1</v>
      </c>
      <c r="E6063" s="136" t="s">
        <v>3154</v>
      </c>
      <c r="F6063" s="15" t="s">
        <v>79</v>
      </c>
      <c r="G6063" s="137" t="s">
        <v>3154</v>
      </c>
      <c r="H6063" s="13" t="s">
        <v>34</v>
      </c>
      <c r="I6063" s="126" t="s">
        <v>3154</v>
      </c>
      <c r="J6063" s="126" t="s">
        <v>3154</v>
      </c>
      <c r="K6063" s="17">
        <f>VLOOKUP(A6063,[4]גיליון1!$A$1574:$P$7681,10,0)</f>
        <v>0</v>
      </c>
      <c r="L6063" s="17">
        <f>VLOOKUP(A6063,'[2]2023'!$A$9:$I$7853,9,0)</f>
        <v>0</v>
      </c>
      <c r="M6063" s="140" t="s">
        <v>3154</v>
      </c>
    </row>
    <row r="6064" spans="1:13" ht="16.5" outlineLevel="1" thickBot="1">
      <c r="A6064" s="125" t="s">
        <v>3154</v>
      </c>
      <c r="B6064" s="25" t="s">
        <v>2511</v>
      </c>
      <c r="C6064" s="146" t="s">
        <v>3154</v>
      </c>
      <c r="D6064" s="146" t="s">
        <v>3154</v>
      </c>
      <c r="E6064" s="147" t="s">
        <v>3154</v>
      </c>
      <c r="F6064" s="28" t="s">
        <v>2496</v>
      </c>
      <c r="G6064" s="153" t="s">
        <v>3154</v>
      </c>
      <c r="H6064" s="146" t="s">
        <v>3154</v>
      </c>
      <c r="I6064" s="29">
        <f>K6064/L6064-1</f>
        <v>0.10362444572970886</v>
      </c>
      <c r="J6064" s="127" t="s">
        <v>3154</v>
      </c>
      <c r="K6064" s="37">
        <f t="shared" ref="K6064:M6064" si="278">SUBTOTAL(9,K6024:K6063)</f>
        <v>1144900</v>
      </c>
      <c r="L6064" s="37">
        <f t="shared" si="278"/>
        <v>1037400</v>
      </c>
      <c r="M6064" s="38">
        <f t="shared" si="278"/>
        <v>926657.15</v>
      </c>
    </row>
    <row r="6065" spans="1:13" ht="15.75" outlineLevel="1">
      <c r="A6065" s="10">
        <v>18263000</v>
      </c>
      <c r="B6065" s="11">
        <v>0</v>
      </c>
      <c r="C6065" s="19">
        <v>826300</v>
      </c>
      <c r="D6065" s="13">
        <v>1</v>
      </c>
      <c r="E6065" s="136" t="s">
        <v>3154</v>
      </c>
      <c r="F6065" s="15" t="s">
        <v>2512</v>
      </c>
      <c r="G6065" s="137" t="s">
        <v>3154</v>
      </c>
      <c r="H6065" s="13" t="s">
        <v>11</v>
      </c>
      <c r="I6065" s="126" t="s">
        <v>3154</v>
      </c>
      <c r="J6065" s="142" t="s">
        <v>3154</v>
      </c>
      <c r="K6065" s="17">
        <f>VLOOKUP(A6065,[4]גיליון1!$A$1574:$P$7681,10,0)</f>
        <v>0</v>
      </c>
      <c r="L6065" s="139" t="s">
        <v>3154</v>
      </c>
      <c r="M6065" s="140" t="s">
        <v>3154</v>
      </c>
    </row>
    <row r="6066" spans="1:13" ht="15.75" outlineLevel="1">
      <c r="A6066" s="10">
        <v>1826300410</v>
      </c>
      <c r="B6066" s="11">
        <v>410</v>
      </c>
      <c r="C6066" s="19">
        <v>826300</v>
      </c>
      <c r="D6066" s="13">
        <v>1</v>
      </c>
      <c r="E6066" s="136" t="s">
        <v>3154</v>
      </c>
      <c r="F6066" s="15" t="s">
        <v>2513</v>
      </c>
      <c r="G6066" s="137" t="s">
        <v>3154</v>
      </c>
      <c r="H6066" s="13" t="s">
        <v>31</v>
      </c>
      <c r="I6066" s="126" t="s">
        <v>3154</v>
      </c>
      <c r="J6066" s="142" t="s">
        <v>3154</v>
      </c>
      <c r="K6066" s="17">
        <f>VLOOKUP(A6066,[4]גיליון1!$A$1574:$P$7681,10,0)</f>
        <v>0</v>
      </c>
      <c r="L6066" s="17">
        <f>VLOOKUP(A6066,'[2]2023'!$A$9:$I$7853,9,0)</f>
        <v>0</v>
      </c>
      <c r="M6066" s="18">
        <f>VLOOKUP(A6066,[3]data1683177749303!$A$2:$J$6448,10,0)</f>
        <v>0</v>
      </c>
    </row>
    <row r="6067" spans="1:13" ht="15.75" outlineLevel="1">
      <c r="A6067" s="10">
        <v>1826300413</v>
      </c>
      <c r="B6067" s="69">
        <v>413</v>
      </c>
      <c r="C6067" s="19">
        <v>826300</v>
      </c>
      <c r="D6067" s="71">
        <v>1</v>
      </c>
      <c r="E6067" s="186" t="s">
        <v>3154</v>
      </c>
      <c r="F6067" s="72" t="s">
        <v>756</v>
      </c>
      <c r="G6067" s="187" t="s">
        <v>3154</v>
      </c>
      <c r="H6067" s="13" t="s">
        <v>31</v>
      </c>
      <c r="I6067" s="126" t="s">
        <v>3154</v>
      </c>
      <c r="J6067" s="142" t="s">
        <v>3154</v>
      </c>
      <c r="K6067" s="17">
        <f>VLOOKUP(A6067,[4]גיליון1!$A$1574:$P$7681,10,0)</f>
        <v>0</v>
      </c>
      <c r="L6067" s="17">
        <f>VLOOKUP(A6067,'[2]2023'!$A$9:$I$7853,9,0)</f>
        <v>0</v>
      </c>
      <c r="M6067" s="18">
        <f>VLOOKUP(A6067,[3]data1683177749303!$A$2:$J$6448,10,0)</f>
        <v>0</v>
      </c>
    </row>
    <row r="6068" spans="1:13" ht="15.75" outlineLevel="1">
      <c r="A6068" s="10">
        <v>1826300432</v>
      </c>
      <c r="B6068" s="11">
        <v>432</v>
      </c>
      <c r="C6068" s="19">
        <v>826300</v>
      </c>
      <c r="D6068" s="13">
        <v>1</v>
      </c>
      <c r="E6068" s="136" t="s">
        <v>3154</v>
      </c>
      <c r="F6068" s="15" t="s">
        <v>37</v>
      </c>
      <c r="G6068" s="137" t="s">
        <v>3154</v>
      </c>
      <c r="H6068" s="13" t="s">
        <v>31</v>
      </c>
      <c r="I6068" s="126" t="s">
        <v>3154</v>
      </c>
      <c r="J6068" s="142" t="s">
        <v>3154</v>
      </c>
      <c r="K6068" s="17">
        <f>VLOOKUP(A6068,[4]גיליון1!$A$1574:$P$7681,10,0)</f>
        <v>0</v>
      </c>
      <c r="L6068" s="17">
        <f>VLOOKUP(A6068,'[2]2023'!$A$9:$I$7853,9,0)</f>
        <v>0</v>
      </c>
      <c r="M6068" s="18">
        <f>VLOOKUP(A6068,[3]data1683177749303!$A$2:$J$6448,10,0)</f>
        <v>0</v>
      </c>
    </row>
    <row r="6069" spans="1:13" ht="15.75" outlineLevel="1">
      <c r="A6069" s="10">
        <v>1826300437</v>
      </c>
      <c r="B6069" s="11">
        <v>437</v>
      </c>
      <c r="C6069" s="19">
        <v>826300</v>
      </c>
      <c r="D6069" s="13">
        <v>1</v>
      </c>
      <c r="E6069" s="136" t="s">
        <v>3154</v>
      </c>
      <c r="F6069" s="15" t="s">
        <v>42</v>
      </c>
      <c r="G6069" s="137" t="s">
        <v>3154</v>
      </c>
      <c r="H6069" s="13" t="s">
        <v>31</v>
      </c>
      <c r="I6069" s="126" t="s">
        <v>3154</v>
      </c>
      <c r="J6069" s="142" t="s">
        <v>3154</v>
      </c>
      <c r="K6069" s="17">
        <f>VLOOKUP(A6069,[4]גיליון1!$A$1574:$P$7681,10,0)</f>
        <v>0</v>
      </c>
      <c r="L6069" s="17">
        <f>VLOOKUP(A6069,'[2]2023'!$A$9:$I$7853,9,0)</f>
        <v>0</v>
      </c>
      <c r="M6069" s="140" t="s">
        <v>3154</v>
      </c>
    </row>
    <row r="6070" spans="1:13" ht="15.75" outlineLevel="1">
      <c r="A6070" s="10">
        <v>1826300441</v>
      </c>
      <c r="B6070" s="11">
        <v>441</v>
      </c>
      <c r="C6070" s="19">
        <v>826300</v>
      </c>
      <c r="D6070" s="13">
        <v>1</v>
      </c>
      <c r="E6070" s="136" t="s">
        <v>3154</v>
      </c>
      <c r="F6070" s="15" t="s">
        <v>45</v>
      </c>
      <c r="G6070" s="137" t="s">
        <v>3154</v>
      </c>
      <c r="H6070" s="13" t="s">
        <v>31</v>
      </c>
      <c r="I6070" s="16">
        <f>K6070/L6070-1</f>
        <v>1.4567901234567899</v>
      </c>
      <c r="J6070" s="126" t="s">
        <v>3154</v>
      </c>
      <c r="K6070" s="17">
        <f>VLOOKUP(A6070,[4]גיליון1!$A$1574:$P$7681,10,0)</f>
        <v>99500</v>
      </c>
      <c r="L6070" s="17">
        <f>VLOOKUP(A6070,'[2]2023'!$A$9:$I$7853,9,0)</f>
        <v>40500</v>
      </c>
      <c r="M6070" s="18">
        <f>VLOOKUP(A6070,[3]data1683177749303!$A$2:$J$6448,10,0)</f>
        <v>40500</v>
      </c>
    </row>
    <row r="6071" spans="1:13" ht="15.75" outlineLevel="1">
      <c r="A6071" s="10">
        <v>1826300870</v>
      </c>
      <c r="B6071" s="11">
        <v>870</v>
      </c>
      <c r="C6071" s="19">
        <v>826300</v>
      </c>
      <c r="D6071" s="13">
        <v>1</v>
      </c>
      <c r="E6071" s="136" t="s">
        <v>3154</v>
      </c>
      <c r="F6071" s="15" t="s">
        <v>2514</v>
      </c>
      <c r="G6071" s="137" t="s">
        <v>3154</v>
      </c>
      <c r="H6071" s="13" t="s">
        <v>34</v>
      </c>
      <c r="I6071" s="16">
        <f>K6071/L6071-1</f>
        <v>-0.2161895846676849</v>
      </c>
      <c r="J6071" s="126" t="s">
        <v>3154</v>
      </c>
      <c r="K6071" s="17">
        <f>VLOOKUP(A6071,[4]גיליון1!$A$1574:$P$7681,10,0)</f>
        <v>3181800</v>
      </c>
      <c r="L6071" s="17">
        <f>VLOOKUP(A6071,'[2]2023'!$A$9:$I$7853,9,0)</f>
        <v>4059400</v>
      </c>
      <c r="M6071" s="18">
        <f>VLOOKUP(A6071,[3]data1683177749303!$A$2:$J$6448,10,0)</f>
        <v>3809000</v>
      </c>
    </row>
    <row r="6072" spans="1:13" ht="15.75" outlineLevel="1">
      <c r="A6072" s="10">
        <v>1826300871</v>
      </c>
      <c r="B6072" s="11">
        <v>871</v>
      </c>
      <c r="C6072" s="19">
        <v>826300</v>
      </c>
      <c r="D6072" s="13">
        <v>1</v>
      </c>
      <c r="E6072" s="136" t="s">
        <v>3154</v>
      </c>
      <c r="F6072" s="15" t="s">
        <v>2515</v>
      </c>
      <c r="G6072" s="137" t="s">
        <v>3154</v>
      </c>
      <c r="H6072" s="13" t="s">
        <v>34</v>
      </c>
      <c r="I6072" s="126" t="s">
        <v>3154</v>
      </c>
      <c r="J6072" s="126" t="s">
        <v>3154</v>
      </c>
      <c r="K6072" s="17">
        <f>VLOOKUP(A6072,[4]גיליון1!$A$1574:$P$7681,10,0)</f>
        <v>0</v>
      </c>
      <c r="L6072" s="17">
        <f>VLOOKUP(A6072,'[2]2023'!$A$9:$I$7853,9,0)</f>
        <v>0</v>
      </c>
      <c r="M6072" s="18">
        <f>VLOOKUP(A6072,[3]data1683177749303!$A$2:$J$6448,10,0)</f>
        <v>0</v>
      </c>
    </row>
    <row r="6073" spans="1:13" ht="15.75" outlineLevel="1">
      <c r="A6073" s="10">
        <v>1826300872</v>
      </c>
      <c r="B6073" s="11">
        <v>872</v>
      </c>
      <c r="C6073" s="19">
        <v>826300</v>
      </c>
      <c r="D6073" s="13">
        <v>1</v>
      </c>
      <c r="E6073" s="136" t="s">
        <v>3154</v>
      </c>
      <c r="F6073" s="15" t="s">
        <v>2516</v>
      </c>
      <c r="G6073" s="137" t="s">
        <v>3154</v>
      </c>
      <c r="H6073" s="13" t="s">
        <v>34</v>
      </c>
      <c r="I6073" s="16">
        <f>K6073/L6073-1</f>
        <v>-9.9988110807276209E-2</v>
      </c>
      <c r="J6073" s="126" t="s">
        <v>3154</v>
      </c>
      <c r="K6073" s="17">
        <v>757000</v>
      </c>
      <c r="L6073" s="17">
        <f>VLOOKUP(A6073,'[2]2023'!$A$9:$I$7853,9,0)</f>
        <v>841100</v>
      </c>
      <c r="M6073" s="18">
        <f>VLOOKUP(A6073,[3]data1683177749303!$A$2:$J$6448,10,0)</f>
        <v>841000</v>
      </c>
    </row>
    <row r="6074" spans="1:13" ht="15.75" outlineLevel="1">
      <c r="A6074" s="10">
        <v>1826300873</v>
      </c>
      <c r="B6074" s="11">
        <v>873</v>
      </c>
      <c r="C6074" s="19">
        <v>826300</v>
      </c>
      <c r="D6074" s="13">
        <v>1</v>
      </c>
      <c r="E6074" s="136" t="s">
        <v>3154</v>
      </c>
      <c r="F6074" s="15" t="s">
        <v>2517</v>
      </c>
      <c r="G6074" s="137" t="s">
        <v>3154</v>
      </c>
      <c r="H6074" s="13" t="s">
        <v>34</v>
      </c>
      <c r="I6074" s="126" t="s">
        <v>3154</v>
      </c>
      <c r="J6074" s="126" t="s">
        <v>3154</v>
      </c>
      <c r="K6074" s="17">
        <f>VLOOKUP(A6074,[4]גיליון1!$A$1574:$P$7681,10,0)</f>
        <v>0</v>
      </c>
      <c r="L6074" s="17">
        <f>VLOOKUP(A6074,'[2]2023'!$A$9:$I$7853,9,0)</f>
        <v>0</v>
      </c>
      <c r="M6074" s="18">
        <f>VLOOKUP(A6074,[3]data1683177749303!$A$2:$J$6448,10,0)</f>
        <v>0</v>
      </c>
    </row>
    <row r="6075" spans="1:13" ht="15.75" outlineLevel="1">
      <c r="A6075" s="10">
        <v>1826300874</v>
      </c>
      <c r="B6075" s="11">
        <v>874</v>
      </c>
      <c r="C6075" s="19">
        <v>826300</v>
      </c>
      <c r="D6075" s="13">
        <v>1</v>
      </c>
      <c r="E6075" s="136" t="s">
        <v>3154</v>
      </c>
      <c r="F6075" s="15" t="s">
        <v>2513</v>
      </c>
      <c r="G6075" s="137" t="s">
        <v>3154</v>
      </c>
      <c r="H6075" s="13" t="s">
        <v>31</v>
      </c>
      <c r="I6075" s="16">
        <f>K6075/L6075-1</f>
        <v>0</v>
      </c>
      <c r="J6075" s="126" t="s">
        <v>3154</v>
      </c>
      <c r="K6075" s="17">
        <f>VLOOKUP(A6075,[4]גיליון1!$A$1574:$P$7681,10,0)</f>
        <v>40000</v>
      </c>
      <c r="L6075" s="17">
        <f>VLOOKUP(A6075,'[2]2023'!$A$9:$I$7853,9,0)</f>
        <v>40000</v>
      </c>
      <c r="M6075" s="18">
        <f>VLOOKUP(A6075,[3]data1683177749303!$A$2:$J$6448,10,0)</f>
        <v>40000</v>
      </c>
    </row>
    <row r="6076" spans="1:13" ht="15.75" outlineLevel="1">
      <c r="A6076" s="10">
        <v>1826300875</v>
      </c>
      <c r="B6076" s="11">
        <v>875</v>
      </c>
      <c r="C6076" s="19">
        <v>826300</v>
      </c>
      <c r="D6076" s="13">
        <v>1</v>
      </c>
      <c r="E6076" s="136" t="s">
        <v>3154</v>
      </c>
      <c r="F6076" s="15" t="s">
        <v>2518</v>
      </c>
      <c r="G6076" s="137" t="s">
        <v>3154</v>
      </c>
      <c r="H6076" s="13" t="s">
        <v>34</v>
      </c>
      <c r="I6076" s="126" t="s">
        <v>3154</v>
      </c>
      <c r="J6076" s="126" t="s">
        <v>3154</v>
      </c>
      <c r="K6076" s="17">
        <f>VLOOKUP(A6076,[4]גיליון1!$A$1574:$P$7681,10,0)</f>
        <v>0</v>
      </c>
      <c r="L6076" s="17">
        <f>VLOOKUP(A6076,'[2]2023'!$A$9:$I$7853,9,0)</f>
        <v>0</v>
      </c>
      <c r="M6076" s="18">
        <f>VLOOKUP(A6076,[3]data1683177749303!$A$2:$J$6448,10,0)</f>
        <v>0</v>
      </c>
    </row>
    <row r="6077" spans="1:13" ht="15.75" outlineLevel="1">
      <c r="A6077" s="10">
        <v>1826300876</v>
      </c>
      <c r="B6077" s="11">
        <v>876</v>
      </c>
      <c r="C6077" s="19">
        <v>826300</v>
      </c>
      <c r="D6077" s="13">
        <v>1</v>
      </c>
      <c r="E6077" s="136" t="s">
        <v>3154</v>
      </c>
      <c r="F6077" s="15" t="s">
        <v>2519</v>
      </c>
      <c r="G6077" s="137" t="s">
        <v>3154</v>
      </c>
      <c r="H6077" s="13" t="s">
        <v>34</v>
      </c>
      <c r="I6077" s="16">
        <f>K6077/L6077-1</f>
        <v>-9.9999999999999978E-2</v>
      </c>
      <c r="J6077" s="126" t="s">
        <v>3154</v>
      </c>
      <c r="K6077" s="17">
        <f>VLOOKUP(A6077,[4]גיליון1!$A$1574:$P$7681,10,0)</f>
        <v>450000</v>
      </c>
      <c r="L6077" s="17">
        <f>VLOOKUP(A6077,'[2]2023'!$A$9:$I$7853,9,0)</f>
        <v>500000</v>
      </c>
      <c r="M6077" s="18">
        <f>VLOOKUP(A6077,[3]data1683177749303!$A$2:$J$6448,10,0)</f>
        <v>500000</v>
      </c>
    </row>
    <row r="6078" spans="1:13" ht="15.75" outlineLevel="1">
      <c r="A6078" s="10">
        <v>1826300877</v>
      </c>
      <c r="B6078" s="11">
        <v>877</v>
      </c>
      <c r="C6078" s="19">
        <v>826300</v>
      </c>
      <c r="D6078" s="13">
        <v>1</v>
      </c>
      <c r="E6078" s="136" t="s">
        <v>3154</v>
      </c>
      <c r="F6078" s="15" t="s">
        <v>2520</v>
      </c>
      <c r="G6078" s="137" t="s">
        <v>3154</v>
      </c>
      <c r="H6078" s="13" t="s">
        <v>34</v>
      </c>
      <c r="I6078" s="16">
        <f>K6078/L6078-1</f>
        <v>-9.9969049829774059E-2</v>
      </c>
      <c r="J6078" s="126" t="s">
        <v>3154</v>
      </c>
      <c r="K6078" s="17">
        <v>290800</v>
      </c>
      <c r="L6078" s="17">
        <f>VLOOKUP(A6078,'[2]2023'!$A$9:$I$7853,9,0)</f>
        <v>323100</v>
      </c>
      <c r="M6078" s="18">
        <f>VLOOKUP(A6078,[3]data1683177749303!$A$2:$J$6448,10,0)</f>
        <v>323000</v>
      </c>
    </row>
    <row r="6079" spans="1:13" ht="15.75" outlineLevel="1">
      <c r="A6079" s="10">
        <v>1826300878</v>
      </c>
      <c r="B6079" s="11">
        <v>878</v>
      </c>
      <c r="C6079" s="19">
        <v>826300</v>
      </c>
      <c r="D6079" s="13">
        <v>1</v>
      </c>
      <c r="E6079" s="136" t="s">
        <v>3154</v>
      </c>
      <c r="F6079" s="15" t="s">
        <v>2521</v>
      </c>
      <c r="G6079" s="137" t="s">
        <v>3154</v>
      </c>
      <c r="H6079" s="13" t="s">
        <v>31</v>
      </c>
      <c r="I6079" s="126" t="s">
        <v>3154</v>
      </c>
      <c r="J6079" s="126" t="s">
        <v>3154</v>
      </c>
      <c r="K6079" s="17">
        <f>VLOOKUP(A6079,[4]גיליון1!$A$1574:$P$7681,10,0)</f>
        <v>0</v>
      </c>
      <c r="L6079" s="17">
        <f>VLOOKUP(A6079,'[2]2023'!$A$9:$I$7853,9,0)</f>
        <v>0</v>
      </c>
      <c r="M6079" s="18">
        <f>VLOOKUP(A6079,[3]data1683177749303!$A$2:$J$6448,10,0)</f>
        <v>0</v>
      </c>
    </row>
    <row r="6080" spans="1:13" ht="15.75" outlineLevel="1">
      <c r="A6080" s="10">
        <v>1826300879</v>
      </c>
      <c r="B6080" s="11">
        <v>879</v>
      </c>
      <c r="C6080" s="19">
        <v>826300</v>
      </c>
      <c r="D6080" s="13">
        <v>1</v>
      </c>
      <c r="E6080" s="136" t="s">
        <v>3154</v>
      </c>
      <c r="F6080" s="15" t="s">
        <v>1827</v>
      </c>
      <c r="G6080" s="137" t="s">
        <v>3154</v>
      </c>
      <c r="H6080" s="13" t="s">
        <v>31</v>
      </c>
      <c r="I6080" s="16">
        <f>K6080/L6080-1</f>
        <v>0</v>
      </c>
      <c r="J6080" s="126" t="s">
        <v>3154</v>
      </c>
      <c r="K6080" s="17">
        <f>VLOOKUP(A6080,[4]גיליון1!$A$1574:$P$7681,10,0)</f>
        <v>40500</v>
      </c>
      <c r="L6080" s="17">
        <f>VLOOKUP(A6080,'[2]2023'!$A$9:$I$7853,9,0)</f>
        <v>40500</v>
      </c>
      <c r="M6080" s="18">
        <f>VLOOKUP(A6080,[3]data1683177749303!$A$2:$J$6448,10,0)</f>
        <v>40500</v>
      </c>
    </row>
    <row r="6081" spans="1:13" ht="15.75" outlineLevel="1">
      <c r="A6081" s="10">
        <v>1826300931</v>
      </c>
      <c r="B6081" s="11">
        <v>931</v>
      </c>
      <c r="C6081" s="19">
        <v>826300</v>
      </c>
      <c r="D6081" s="13">
        <v>1</v>
      </c>
      <c r="E6081" s="136" t="s">
        <v>3154</v>
      </c>
      <c r="F6081" s="15" t="s">
        <v>1549</v>
      </c>
      <c r="G6081" s="137" t="s">
        <v>3154</v>
      </c>
      <c r="H6081" s="13" t="s">
        <v>34</v>
      </c>
      <c r="I6081" s="126" t="s">
        <v>3154</v>
      </c>
      <c r="J6081" s="126" t="s">
        <v>3154</v>
      </c>
      <c r="K6081" s="17">
        <f>VLOOKUP(A6081,[4]גיליון1!$A$1574:$P$7681,10,0)</f>
        <v>0</v>
      </c>
      <c r="L6081" s="17">
        <f>VLOOKUP(A6081,'[2]2023'!$A$9:$I$7853,9,0)</f>
        <v>0</v>
      </c>
      <c r="M6081" s="140" t="s">
        <v>3154</v>
      </c>
    </row>
    <row r="6082" spans="1:13" ht="15.75" outlineLevel="1">
      <c r="A6082" s="10">
        <v>1826300950</v>
      </c>
      <c r="B6082" s="11">
        <v>950</v>
      </c>
      <c r="C6082" s="19">
        <v>826300</v>
      </c>
      <c r="D6082" s="13">
        <v>1</v>
      </c>
      <c r="E6082" s="136" t="s">
        <v>3154</v>
      </c>
      <c r="F6082" s="15" t="s">
        <v>2522</v>
      </c>
      <c r="G6082" s="137" t="s">
        <v>3154</v>
      </c>
      <c r="H6082" s="13" t="s">
        <v>31</v>
      </c>
      <c r="I6082" s="126" t="s">
        <v>3154</v>
      </c>
      <c r="J6082" s="126" t="s">
        <v>3154</v>
      </c>
      <c r="K6082" s="17">
        <f>VLOOKUP(A6082,[4]גיליון1!$A$1574:$P$7681,10,0)</f>
        <v>0</v>
      </c>
      <c r="L6082" s="17">
        <f>VLOOKUP(A6082,'[2]2023'!$A$9:$I$7853,9,0)</f>
        <v>0</v>
      </c>
      <c r="M6082" s="18">
        <f>VLOOKUP(A6082,[3]data1683177749303!$A$2:$J$6448,10,0)</f>
        <v>0</v>
      </c>
    </row>
    <row r="6083" spans="1:13" ht="15.75" outlineLevel="1">
      <c r="A6083" s="10">
        <v>1826300961</v>
      </c>
      <c r="B6083" s="11">
        <v>961</v>
      </c>
      <c r="C6083" s="19">
        <v>826300</v>
      </c>
      <c r="D6083" s="13">
        <v>1</v>
      </c>
      <c r="E6083" s="136" t="s">
        <v>3154</v>
      </c>
      <c r="F6083" s="15" t="s">
        <v>79</v>
      </c>
      <c r="G6083" s="137" t="s">
        <v>3154</v>
      </c>
      <c r="H6083" s="13" t="s">
        <v>34</v>
      </c>
      <c r="I6083" s="126" t="s">
        <v>3154</v>
      </c>
      <c r="J6083" s="126" t="s">
        <v>3154</v>
      </c>
      <c r="K6083" s="17">
        <f>VLOOKUP(A6083,[4]גיליון1!$A$1574:$P$7681,10,0)</f>
        <v>0</v>
      </c>
      <c r="L6083" s="17">
        <f>VLOOKUP(A6083,'[2]2023'!$A$9:$I$7853,9,0)</f>
        <v>0</v>
      </c>
      <c r="M6083" s="140" t="s">
        <v>3154</v>
      </c>
    </row>
    <row r="6084" spans="1:13" ht="15.75" outlineLevel="1">
      <c r="A6084" s="10">
        <v>1826300962</v>
      </c>
      <c r="B6084" s="11">
        <v>962</v>
      </c>
      <c r="C6084" s="19">
        <v>826300</v>
      </c>
      <c r="D6084" s="13">
        <v>1</v>
      </c>
      <c r="E6084" s="136" t="s">
        <v>3154</v>
      </c>
      <c r="F6084" s="15" t="s">
        <v>2523</v>
      </c>
      <c r="G6084" s="137" t="s">
        <v>3154</v>
      </c>
      <c r="H6084" s="13" t="s">
        <v>34</v>
      </c>
      <c r="I6084" s="126" t="s">
        <v>3154</v>
      </c>
      <c r="J6084" s="126" t="s">
        <v>3154</v>
      </c>
      <c r="K6084" s="17">
        <f>VLOOKUP(A6084,[4]גיליון1!$A$1574:$P$7681,10,0)</f>
        <v>0</v>
      </c>
      <c r="L6084" s="17">
        <f>VLOOKUP(A6084,'[2]2023'!$A$9:$I$7853,9,0)</f>
        <v>0</v>
      </c>
      <c r="M6084" s="18">
        <f>VLOOKUP(A6084,[3]data1683177749303!$A$2:$J$6448,10,0)</f>
        <v>0</v>
      </c>
    </row>
    <row r="6085" spans="1:13" ht="16.5" thickBot="1">
      <c r="A6085" s="113">
        <v>1826300981</v>
      </c>
      <c r="B6085" s="120">
        <v>981</v>
      </c>
      <c r="C6085" s="121">
        <v>826300</v>
      </c>
      <c r="D6085" s="122">
        <v>1</v>
      </c>
      <c r="E6085" s="201" t="s">
        <v>3154</v>
      </c>
      <c r="F6085" s="123" t="s">
        <v>3085</v>
      </c>
      <c r="G6085" s="202" t="s">
        <v>3154</v>
      </c>
      <c r="H6085" s="122" t="s">
        <v>31</v>
      </c>
      <c r="I6085" s="203" t="s">
        <v>3154</v>
      </c>
      <c r="J6085" s="124" t="s">
        <v>522</v>
      </c>
      <c r="K6085" s="17">
        <f>VLOOKUP(A6085,[4]גיליון1!$A$1574:$P$7681,10,0)</f>
        <v>0</v>
      </c>
      <c r="L6085" s="204" t="s">
        <v>3154</v>
      </c>
      <c r="M6085" s="205" t="s">
        <v>3154</v>
      </c>
    </row>
    <row r="6086" spans="1:13" ht="16.5" outlineLevel="1" thickBot="1">
      <c r="A6086" s="125" t="s">
        <v>3154</v>
      </c>
      <c r="B6086" s="25" t="s">
        <v>2524</v>
      </c>
      <c r="C6086" s="146" t="s">
        <v>3154</v>
      </c>
      <c r="D6086" s="146" t="s">
        <v>3154</v>
      </c>
      <c r="E6086" s="147" t="s">
        <v>3154</v>
      </c>
      <c r="F6086" s="28" t="s">
        <v>2512</v>
      </c>
      <c r="G6086" s="153" t="s">
        <v>3154</v>
      </c>
      <c r="H6086" s="146" t="s">
        <v>3154</v>
      </c>
      <c r="I6086" s="29">
        <f>K6086/L6086-1</f>
        <v>-0.16853163604010535</v>
      </c>
      <c r="J6086" s="127" t="s">
        <v>3154</v>
      </c>
      <c r="K6086" s="37">
        <f t="shared" ref="K6086:M6086" si="279">SUBTOTAL(9,K6070:K6085)</f>
        <v>4859600</v>
      </c>
      <c r="L6086" s="37">
        <f t="shared" si="279"/>
        <v>5844600</v>
      </c>
      <c r="M6086" s="37">
        <f t="shared" si="279"/>
        <v>5594000</v>
      </c>
    </row>
    <row r="6087" spans="1:13" ht="15.75" outlineLevel="1">
      <c r="A6087" s="10">
        <v>18264000</v>
      </c>
      <c r="B6087" s="32">
        <v>0</v>
      </c>
      <c r="C6087" s="49">
        <v>826400</v>
      </c>
      <c r="D6087" s="34">
        <v>1</v>
      </c>
      <c r="E6087" s="151" t="s">
        <v>3154</v>
      </c>
      <c r="F6087" s="35" t="s">
        <v>782</v>
      </c>
      <c r="G6087" s="152" t="s">
        <v>3154</v>
      </c>
      <c r="H6087" s="34" t="s">
        <v>11</v>
      </c>
      <c r="I6087" s="142" t="s">
        <v>3154</v>
      </c>
      <c r="J6087" s="142" t="s">
        <v>3154</v>
      </c>
      <c r="K6087" s="17">
        <f>VLOOKUP(A6087,[4]גיליון1!$A$1574:$P$7681,10,0)</f>
        <v>0</v>
      </c>
      <c r="L6087" s="139" t="s">
        <v>3154</v>
      </c>
      <c r="M6087" s="140" t="s">
        <v>3154</v>
      </c>
    </row>
    <row r="6088" spans="1:13" ht="15.75" outlineLevel="1">
      <c r="A6088" s="10">
        <v>1826400211</v>
      </c>
      <c r="B6088" s="11">
        <v>211</v>
      </c>
      <c r="C6088" s="19">
        <v>826400</v>
      </c>
      <c r="D6088" s="13">
        <v>1</v>
      </c>
      <c r="E6088" s="136" t="s">
        <v>3154</v>
      </c>
      <c r="F6088" s="15" t="s">
        <v>2478</v>
      </c>
      <c r="G6088" s="137" t="s">
        <v>3154</v>
      </c>
      <c r="H6088" s="13" t="s">
        <v>20</v>
      </c>
      <c r="I6088" s="126" t="s">
        <v>3154</v>
      </c>
      <c r="J6088" s="142" t="s">
        <v>3154</v>
      </c>
      <c r="K6088" s="17">
        <f>VLOOKUP(A6088,[4]גיליון1!$A$1574:$P$7681,10,0)</f>
        <v>0</v>
      </c>
      <c r="L6088" s="17">
        <f>VLOOKUP(A6088,'[2]2023'!$A$9:$I$7853,9,0)</f>
        <v>0</v>
      </c>
      <c r="M6088" s="18">
        <f>VLOOKUP(A6088,[3]data1683177749303!$A$2:$J$6448,10,0)</f>
        <v>0</v>
      </c>
    </row>
    <row r="6089" spans="1:13" ht="15.75" outlineLevel="1">
      <c r="A6089" s="10">
        <v>1826400413</v>
      </c>
      <c r="B6089" s="69">
        <v>413</v>
      </c>
      <c r="C6089" s="19">
        <v>826400</v>
      </c>
      <c r="D6089" s="71">
        <v>1</v>
      </c>
      <c r="E6089" s="186" t="s">
        <v>3154</v>
      </c>
      <c r="F6089" s="72" t="s">
        <v>756</v>
      </c>
      <c r="G6089" s="187" t="s">
        <v>3154</v>
      </c>
      <c r="H6089" s="13" t="s">
        <v>31</v>
      </c>
      <c r="I6089" s="126" t="s">
        <v>3154</v>
      </c>
      <c r="J6089" s="142" t="s">
        <v>3154</v>
      </c>
      <c r="K6089" s="17">
        <f>VLOOKUP(A6089,[4]גיליון1!$A$1574:$P$7681,10,0)</f>
        <v>0</v>
      </c>
      <c r="L6089" s="17">
        <f>VLOOKUP(A6089,'[2]2023'!$A$9:$I$7853,9,0)</f>
        <v>0</v>
      </c>
      <c r="M6089" s="18">
        <f>VLOOKUP(A6089,[3]data1683177749303!$A$2:$J$6448,10,0)</f>
        <v>0</v>
      </c>
    </row>
    <row r="6090" spans="1:13" ht="15.75" outlineLevel="1">
      <c r="A6090" s="10">
        <v>1826400431</v>
      </c>
      <c r="B6090" s="11">
        <v>431</v>
      </c>
      <c r="C6090" s="19">
        <v>826400</v>
      </c>
      <c r="D6090" s="13">
        <v>1</v>
      </c>
      <c r="E6090" s="136" t="s">
        <v>3154</v>
      </c>
      <c r="F6090" s="15" t="s">
        <v>36</v>
      </c>
      <c r="G6090" s="137" t="s">
        <v>3154</v>
      </c>
      <c r="H6090" s="13" t="s">
        <v>31</v>
      </c>
      <c r="I6090" s="126" t="s">
        <v>3154</v>
      </c>
      <c r="J6090" s="142" t="s">
        <v>3154</v>
      </c>
      <c r="K6090" s="17">
        <f>VLOOKUP(A6090,[4]גיליון1!$A$1574:$P$7681,10,0)</f>
        <v>0</v>
      </c>
      <c r="L6090" s="17">
        <f>VLOOKUP(A6090,'[2]2023'!$A$9:$I$7853,9,0)</f>
        <v>0</v>
      </c>
      <c r="M6090" s="18">
        <f>VLOOKUP(A6090,[3]data1683177749303!$A$2:$J$6448,10,0)</f>
        <v>0</v>
      </c>
    </row>
    <row r="6091" spans="1:13" ht="15.75" outlineLevel="1">
      <c r="A6091" s="10">
        <v>1826400432</v>
      </c>
      <c r="B6091" s="11">
        <v>432</v>
      </c>
      <c r="C6091" s="19">
        <v>826400</v>
      </c>
      <c r="D6091" s="13">
        <v>1</v>
      </c>
      <c r="E6091" s="136" t="s">
        <v>3154</v>
      </c>
      <c r="F6091" s="15" t="s">
        <v>37</v>
      </c>
      <c r="G6091" s="137" t="s">
        <v>3154</v>
      </c>
      <c r="H6091" s="13" t="s">
        <v>31</v>
      </c>
      <c r="I6091" s="126" t="s">
        <v>3154</v>
      </c>
      <c r="J6091" s="142" t="s">
        <v>3154</v>
      </c>
      <c r="K6091" s="17">
        <f>VLOOKUP(A6091,[4]גיליון1!$A$1574:$P$7681,10,0)</f>
        <v>0</v>
      </c>
      <c r="L6091" s="17">
        <f>VLOOKUP(A6091,'[2]2023'!$A$9:$I$7853,9,0)</f>
        <v>0</v>
      </c>
      <c r="M6091" s="18">
        <f>VLOOKUP(A6091,[3]data1683177749303!$A$2:$J$6448,10,0)</f>
        <v>0</v>
      </c>
    </row>
    <row r="6092" spans="1:13" ht="15.75" outlineLevel="1">
      <c r="A6092" s="10">
        <v>1826400441</v>
      </c>
      <c r="B6092" s="11">
        <v>441</v>
      </c>
      <c r="C6092" s="19">
        <v>826400</v>
      </c>
      <c r="D6092" s="13">
        <v>1</v>
      </c>
      <c r="E6092" s="136" t="s">
        <v>3154</v>
      </c>
      <c r="F6092" s="15" t="s">
        <v>45</v>
      </c>
      <c r="G6092" s="137" t="s">
        <v>3154</v>
      </c>
      <c r="H6092" s="13" t="s">
        <v>31</v>
      </c>
      <c r="I6092" s="16">
        <f>K6092/L6092-1</f>
        <v>1.4592592592592593</v>
      </c>
      <c r="J6092" s="126" t="s">
        <v>3154</v>
      </c>
      <c r="K6092" s="17">
        <f>VLOOKUP(A6092,[4]גיליון1!$A$1574:$P$7681,10,0)</f>
        <v>33200</v>
      </c>
      <c r="L6092" s="17">
        <f>VLOOKUP(A6092,'[2]2023'!$A$9:$I$7853,9,0)</f>
        <v>13500</v>
      </c>
      <c r="M6092" s="18">
        <f>VLOOKUP(A6092,[3]data1683177749303!$A$2:$J$6448,10,0)</f>
        <v>13500</v>
      </c>
    </row>
    <row r="6093" spans="1:13" ht="15.75" outlineLevel="1">
      <c r="A6093" s="10">
        <v>1826400870</v>
      </c>
      <c r="B6093" s="11">
        <v>870</v>
      </c>
      <c r="C6093" s="19">
        <v>826400</v>
      </c>
      <c r="D6093" s="13">
        <v>1</v>
      </c>
      <c r="E6093" s="136" t="s">
        <v>3154</v>
      </c>
      <c r="F6093" s="15" t="s">
        <v>1782</v>
      </c>
      <c r="G6093" s="137" t="s">
        <v>3154</v>
      </c>
      <c r="H6093" s="13" t="s">
        <v>34</v>
      </c>
      <c r="I6093" s="16">
        <f>K6093/L6093-1</f>
        <v>-9.9938612645794955E-2</v>
      </c>
      <c r="J6093" s="126" t="s">
        <v>3154</v>
      </c>
      <c r="K6093" s="17">
        <v>733100</v>
      </c>
      <c r="L6093" s="17">
        <f>VLOOKUP(A6093,'[2]2023'!$A$9:$I$7853,9,0)</f>
        <v>814500</v>
      </c>
      <c r="M6093" s="18">
        <f>VLOOKUP(A6093,[3]data1683177749303!$A$2:$J$6448,10,0)</f>
        <v>814500</v>
      </c>
    </row>
    <row r="6094" spans="1:13" ht="15.75" outlineLevel="1">
      <c r="A6094" s="10">
        <v>1826400871</v>
      </c>
      <c r="B6094" s="11">
        <v>871</v>
      </c>
      <c r="C6094" s="19">
        <v>826400</v>
      </c>
      <c r="D6094" s="13">
        <v>1</v>
      </c>
      <c r="E6094" s="136" t="s">
        <v>3154</v>
      </c>
      <c r="F6094" s="60" t="s">
        <v>2525</v>
      </c>
      <c r="G6094" s="176" t="s">
        <v>3154</v>
      </c>
      <c r="H6094" s="13" t="s">
        <v>34</v>
      </c>
      <c r="I6094" s="126" t="s">
        <v>3154</v>
      </c>
      <c r="J6094" s="126" t="s">
        <v>3154</v>
      </c>
      <c r="K6094" s="17">
        <f>VLOOKUP(A6094,[4]גיליון1!$A$1574:$P$7681,10,0)</f>
        <v>0</v>
      </c>
      <c r="L6094" s="17">
        <f>VLOOKUP(A6094,'[2]2023'!$A$9:$I$7853,9,0)</f>
        <v>0</v>
      </c>
      <c r="M6094" s="18">
        <f>VLOOKUP(A6094,[3]data1683177749303!$A$2:$J$6448,10,0)</f>
        <v>0</v>
      </c>
    </row>
    <row r="6095" spans="1:13" ht="15.75" outlineLevel="1">
      <c r="A6095" s="10">
        <v>1826400872</v>
      </c>
      <c r="B6095" s="11">
        <v>872</v>
      </c>
      <c r="C6095" s="19">
        <v>826400</v>
      </c>
      <c r="D6095" s="13">
        <v>1</v>
      </c>
      <c r="E6095" s="136" t="s">
        <v>3154</v>
      </c>
      <c r="F6095" s="15" t="s">
        <v>2526</v>
      </c>
      <c r="G6095" s="137" t="s">
        <v>3154</v>
      </c>
      <c r="H6095" s="13" t="s">
        <v>34</v>
      </c>
      <c r="I6095" s="126" t="s">
        <v>3154</v>
      </c>
      <c r="J6095" s="126" t="s">
        <v>3154</v>
      </c>
      <c r="K6095" s="17">
        <f>VLOOKUP(A6095,[4]גיליון1!$A$1574:$P$7681,10,0)</f>
        <v>0</v>
      </c>
      <c r="L6095" s="17">
        <f>VLOOKUP(A6095,'[2]2023'!$A$9:$I$7853,9,0)</f>
        <v>0</v>
      </c>
      <c r="M6095" s="18">
        <f>VLOOKUP(A6095,[3]data1683177749303!$A$2:$J$6448,10,0)</f>
        <v>0</v>
      </c>
    </row>
    <row r="6096" spans="1:13" ht="15.75" outlineLevel="1">
      <c r="A6096" s="10">
        <v>1826400873</v>
      </c>
      <c r="B6096" s="11">
        <v>873</v>
      </c>
      <c r="C6096" s="19">
        <v>826400</v>
      </c>
      <c r="D6096" s="13">
        <v>1</v>
      </c>
      <c r="E6096" s="136" t="s">
        <v>3154</v>
      </c>
      <c r="F6096" s="15" t="s">
        <v>2527</v>
      </c>
      <c r="G6096" s="137" t="s">
        <v>3154</v>
      </c>
      <c r="H6096" s="13" t="s">
        <v>34</v>
      </c>
      <c r="I6096" s="126" t="s">
        <v>3154</v>
      </c>
      <c r="J6096" s="126" t="s">
        <v>3154</v>
      </c>
      <c r="K6096" s="17">
        <f>VLOOKUP(A6096,[4]גיליון1!$A$1574:$P$7681,10,0)</f>
        <v>0</v>
      </c>
      <c r="L6096" s="17">
        <f>VLOOKUP(A6096,'[2]2023'!$A$9:$I$7853,9,0)</f>
        <v>0</v>
      </c>
      <c r="M6096" s="18">
        <f>VLOOKUP(A6096,[3]data1683177749303!$A$2:$J$6448,10,0)</f>
        <v>0</v>
      </c>
    </row>
    <row r="6097" spans="1:13" ht="15.75" outlineLevel="1">
      <c r="A6097" s="10">
        <v>1826400874</v>
      </c>
      <c r="B6097" s="11">
        <v>874</v>
      </c>
      <c r="C6097" s="19">
        <v>826400</v>
      </c>
      <c r="D6097" s="13">
        <v>1</v>
      </c>
      <c r="E6097" s="136" t="s">
        <v>3154</v>
      </c>
      <c r="F6097" s="15" t="s">
        <v>2528</v>
      </c>
      <c r="G6097" s="137" t="s">
        <v>3154</v>
      </c>
      <c r="H6097" s="13" t="s">
        <v>34</v>
      </c>
      <c r="I6097" s="126" t="s">
        <v>3154</v>
      </c>
      <c r="J6097" s="126" t="s">
        <v>3154</v>
      </c>
      <c r="K6097" s="17">
        <f>VLOOKUP(A6097,[4]גיליון1!$A$1574:$P$7681,10,0)</f>
        <v>0</v>
      </c>
      <c r="L6097" s="17">
        <f>VLOOKUP(A6097,'[2]2023'!$A$9:$I$7853,9,0)</f>
        <v>0</v>
      </c>
      <c r="M6097" s="18">
        <f>VLOOKUP(A6097,[3]data1683177749303!$A$2:$J$6448,10,0)</f>
        <v>0</v>
      </c>
    </row>
    <row r="6098" spans="1:13" ht="15.75" outlineLevel="1">
      <c r="A6098" s="10">
        <v>1826400875</v>
      </c>
      <c r="B6098" s="11">
        <v>875</v>
      </c>
      <c r="C6098" s="19">
        <v>826400</v>
      </c>
      <c r="D6098" s="13">
        <v>1</v>
      </c>
      <c r="E6098" s="136" t="s">
        <v>3154</v>
      </c>
      <c r="F6098" s="48" t="s">
        <v>2529</v>
      </c>
      <c r="G6098" s="165" t="s">
        <v>3154</v>
      </c>
      <c r="H6098" s="13" t="s">
        <v>34</v>
      </c>
      <c r="I6098" s="16">
        <f>K6098/L6098-1</f>
        <v>-0.10007385524372225</v>
      </c>
      <c r="J6098" s="126" t="s">
        <v>3154</v>
      </c>
      <c r="K6098" s="17">
        <v>243700</v>
      </c>
      <c r="L6098" s="17">
        <f>VLOOKUP(A6098,'[2]2023'!$A$9:$I$7853,9,0)</f>
        <v>270800</v>
      </c>
      <c r="M6098" s="18">
        <f>VLOOKUP(A6098,[3]data1683177749303!$A$2:$J$6448,10,0)</f>
        <v>270800</v>
      </c>
    </row>
    <row r="6099" spans="1:13" ht="15.75" outlineLevel="1">
      <c r="A6099" s="10">
        <v>1826400876</v>
      </c>
      <c r="B6099" s="11">
        <v>876</v>
      </c>
      <c r="C6099" s="19">
        <v>826400</v>
      </c>
      <c r="D6099" s="13">
        <v>1</v>
      </c>
      <c r="E6099" s="136" t="s">
        <v>3154</v>
      </c>
      <c r="F6099" s="15" t="s">
        <v>2530</v>
      </c>
      <c r="G6099" s="137" t="s">
        <v>3154</v>
      </c>
      <c r="H6099" s="13" t="s">
        <v>34</v>
      </c>
      <c r="I6099" s="126" t="s">
        <v>3154</v>
      </c>
      <c r="J6099" s="126" t="s">
        <v>3154</v>
      </c>
      <c r="K6099" s="17">
        <f>VLOOKUP(A6099,[4]גיליון1!$A$1574:$P$7681,10,0)</f>
        <v>0</v>
      </c>
      <c r="L6099" s="17">
        <f>VLOOKUP(A6099,'[2]2023'!$A$9:$I$7853,9,0)</f>
        <v>0</v>
      </c>
      <c r="M6099" s="18">
        <f>VLOOKUP(A6099,[3]data1683177749303!$A$2:$J$6448,10,0)</f>
        <v>0</v>
      </c>
    </row>
    <row r="6100" spans="1:13" ht="15.75" outlineLevel="1">
      <c r="A6100" s="10">
        <v>1826400877</v>
      </c>
      <c r="B6100" s="11">
        <v>877</v>
      </c>
      <c r="C6100" s="19">
        <v>826400</v>
      </c>
      <c r="D6100" s="13">
        <v>1</v>
      </c>
      <c r="E6100" s="136" t="s">
        <v>3154</v>
      </c>
      <c r="F6100" s="15" t="s">
        <v>36</v>
      </c>
      <c r="G6100" s="137" t="s">
        <v>3154</v>
      </c>
      <c r="H6100" s="13" t="s">
        <v>31</v>
      </c>
      <c r="I6100" s="16">
        <f>K6100/L6100-1</f>
        <v>-0.33684210526315794</v>
      </c>
      <c r="J6100" s="126" t="s">
        <v>3154</v>
      </c>
      <c r="K6100" s="17">
        <f>VLOOKUP(A6100,[4]גיליון1!$A$1574:$P$7681,10,0)</f>
        <v>126000</v>
      </c>
      <c r="L6100" s="17">
        <f>VLOOKUP(A6100,'[2]2023'!$A$9:$I$7853,9,0)</f>
        <v>190000</v>
      </c>
      <c r="M6100" s="18">
        <f>VLOOKUP(A6100,[3]data1683177749303!$A$2:$J$6448,10,0)</f>
        <v>124227.31</v>
      </c>
    </row>
    <row r="6101" spans="1:13" ht="15.75" outlineLevel="1">
      <c r="A6101" s="10">
        <v>1826400879</v>
      </c>
      <c r="B6101" s="11">
        <v>879</v>
      </c>
      <c r="C6101" s="19">
        <v>826400</v>
      </c>
      <c r="D6101" s="13">
        <v>1</v>
      </c>
      <c r="E6101" s="136" t="s">
        <v>3154</v>
      </c>
      <c r="F6101" s="15" t="s">
        <v>1827</v>
      </c>
      <c r="G6101" s="137" t="s">
        <v>3154</v>
      </c>
      <c r="H6101" s="13" t="s">
        <v>31</v>
      </c>
      <c r="I6101" s="16">
        <f>K6101/L6101-1</f>
        <v>0</v>
      </c>
      <c r="J6101" s="126" t="s">
        <v>3154</v>
      </c>
      <c r="K6101" s="17">
        <f>VLOOKUP(A6101,[4]גיליון1!$A$1574:$P$7681,10,0)</f>
        <v>13500</v>
      </c>
      <c r="L6101" s="17">
        <f>VLOOKUP(A6101,'[2]2023'!$A$9:$I$7853,9,0)</f>
        <v>13500</v>
      </c>
      <c r="M6101" s="18">
        <f>VLOOKUP(A6101,[3]data1683177749303!$A$2:$J$6448,10,0)</f>
        <v>13500</v>
      </c>
    </row>
    <row r="6102" spans="1:13" ht="16.5" thickBot="1">
      <c r="A6102" s="10">
        <v>1826400961</v>
      </c>
      <c r="B6102" s="11">
        <v>961</v>
      </c>
      <c r="C6102" s="19">
        <v>826400</v>
      </c>
      <c r="D6102" s="13">
        <v>1</v>
      </c>
      <c r="E6102" s="136" t="s">
        <v>3154</v>
      </c>
      <c r="F6102" s="15" t="s">
        <v>79</v>
      </c>
      <c r="G6102" s="137" t="s">
        <v>3154</v>
      </c>
      <c r="H6102" s="13" t="s">
        <v>34</v>
      </c>
      <c r="I6102" s="126" t="s">
        <v>3154</v>
      </c>
      <c r="J6102" s="126" t="s">
        <v>3154</v>
      </c>
      <c r="K6102" s="17">
        <f>VLOOKUP(A6102,[4]גיליון1!$A$1574:$P$7681,10,0)</f>
        <v>0</v>
      </c>
      <c r="L6102" s="17">
        <f>VLOOKUP(A6102,'[2]2023'!$A$9:$I$7853,9,0)</f>
        <v>0</v>
      </c>
      <c r="M6102" s="18">
        <f>VLOOKUP(A6102,[3]data1683177749303!$A$2:$J$6448,10,0)</f>
        <v>0</v>
      </c>
    </row>
    <row r="6103" spans="1:13" ht="16.5" outlineLevel="1" thickBot="1">
      <c r="A6103" s="125" t="s">
        <v>3154</v>
      </c>
      <c r="B6103" s="25" t="s">
        <v>2531</v>
      </c>
      <c r="C6103" s="146" t="s">
        <v>3154</v>
      </c>
      <c r="D6103" s="146" t="s">
        <v>3154</v>
      </c>
      <c r="E6103" s="147" t="s">
        <v>3154</v>
      </c>
      <c r="F6103" s="28" t="s">
        <v>782</v>
      </c>
      <c r="G6103" s="153" t="s">
        <v>3154</v>
      </c>
      <c r="H6103" s="146" t="s">
        <v>3154</v>
      </c>
      <c r="I6103" s="29">
        <f>K6103/L6103-1</f>
        <v>-0.11733087614220994</v>
      </c>
      <c r="J6103" s="127" t="s">
        <v>3154</v>
      </c>
      <c r="K6103" s="37">
        <f t="shared" ref="K6103:M6103" si="280">SUBTOTAL(9,K6092:K6102)</f>
        <v>1149500</v>
      </c>
      <c r="L6103" s="37">
        <f t="shared" si="280"/>
        <v>1302300</v>
      </c>
      <c r="M6103" s="38">
        <f t="shared" si="280"/>
        <v>1236527.31</v>
      </c>
    </row>
    <row r="6104" spans="1:13" ht="15.75" outlineLevel="1">
      <c r="A6104" s="10">
        <v>18265000</v>
      </c>
      <c r="B6104" s="11">
        <v>0</v>
      </c>
      <c r="C6104" s="19">
        <v>826500</v>
      </c>
      <c r="D6104" s="13">
        <v>1</v>
      </c>
      <c r="E6104" s="136" t="s">
        <v>3154</v>
      </c>
      <c r="F6104" s="15" t="s">
        <v>2532</v>
      </c>
      <c r="G6104" s="137" t="s">
        <v>3154</v>
      </c>
      <c r="H6104" s="13" t="s">
        <v>11</v>
      </c>
      <c r="I6104" s="126" t="s">
        <v>3154</v>
      </c>
      <c r="J6104" s="142" t="s">
        <v>3154</v>
      </c>
      <c r="K6104" s="17">
        <f>VLOOKUP(A6104,[4]גיליון1!$A$1574:$P$7681,10,0)</f>
        <v>0</v>
      </c>
      <c r="L6104" s="139" t="s">
        <v>3154</v>
      </c>
      <c r="M6104" s="140" t="s">
        <v>3154</v>
      </c>
    </row>
    <row r="6105" spans="1:13" ht="15.75" outlineLevel="1">
      <c r="A6105" s="10">
        <v>1826500110</v>
      </c>
      <c r="B6105" s="11">
        <v>110</v>
      </c>
      <c r="C6105" s="19">
        <v>826500</v>
      </c>
      <c r="D6105" s="13">
        <v>1</v>
      </c>
      <c r="E6105" s="136" t="s">
        <v>3154</v>
      </c>
      <c r="F6105" s="15" t="s">
        <v>19</v>
      </c>
      <c r="G6105" s="137" t="s">
        <v>3154</v>
      </c>
      <c r="H6105" s="13" t="s">
        <v>20</v>
      </c>
      <c r="I6105" s="16">
        <f t="shared" ref="I6105:I6110" si="281">K6105/L6105-1</f>
        <v>-1</v>
      </c>
      <c r="J6105" s="126" t="s">
        <v>3154</v>
      </c>
      <c r="K6105" s="17">
        <f>VLOOKUP(A6105,[4]גיליון1!$A$1574:$P$7681,10,0)</f>
        <v>0</v>
      </c>
      <c r="L6105" s="17">
        <f>VLOOKUP(A6105,'[2]2023'!$A$9:$I$7853,9,0)</f>
        <v>85700</v>
      </c>
      <c r="M6105" s="18">
        <f>VLOOKUP(A6105,[3]data1683177749303!$A$2:$J$6448,10,0)</f>
        <v>0</v>
      </c>
    </row>
    <row r="6106" spans="1:13" ht="15.75" outlineLevel="1">
      <c r="A6106" s="10">
        <v>1826500119</v>
      </c>
      <c r="B6106" s="11">
        <v>119</v>
      </c>
      <c r="C6106" s="19">
        <v>826500</v>
      </c>
      <c r="D6106" s="13">
        <v>1</v>
      </c>
      <c r="E6106" s="136" t="s">
        <v>3154</v>
      </c>
      <c r="F6106" s="15" t="s">
        <v>21</v>
      </c>
      <c r="G6106" s="137" t="s">
        <v>3154</v>
      </c>
      <c r="H6106" s="13" t="s">
        <v>20</v>
      </c>
      <c r="I6106" s="16">
        <f t="shared" si="281"/>
        <v>0.22789562605594149</v>
      </c>
      <c r="J6106" s="126" t="s">
        <v>3154</v>
      </c>
      <c r="K6106" s="17">
        <f>VLOOKUP(A6106,[4]גיליון1!$A$1574:$P$7681,10,0)</f>
        <v>654100</v>
      </c>
      <c r="L6106" s="17">
        <f>VLOOKUP(A6106,'[2]2023'!$A$9:$I$7853,9,0)</f>
        <v>532700</v>
      </c>
      <c r="M6106" s="18">
        <f>VLOOKUP(A6106,[3]data1683177749303!$A$2:$J$6448,10,0)</f>
        <v>560943.80000000005</v>
      </c>
    </row>
    <row r="6107" spans="1:13" ht="15.75" outlineLevel="1">
      <c r="A6107" s="10">
        <v>1826500122</v>
      </c>
      <c r="B6107" s="11">
        <v>122</v>
      </c>
      <c r="C6107" s="19">
        <v>826500</v>
      </c>
      <c r="D6107" s="13">
        <v>1</v>
      </c>
      <c r="E6107" s="136" t="s">
        <v>3154</v>
      </c>
      <c r="F6107" s="15" t="s">
        <v>22</v>
      </c>
      <c r="G6107" s="137" t="s">
        <v>3154</v>
      </c>
      <c r="H6107" s="13" t="s">
        <v>20</v>
      </c>
      <c r="I6107" s="16">
        <f t="shared" si="281"/>
        <v>0.94285714285714284</v>
      </c>
      <c r="J6107" s="126" t="s">
        <v>3154</v>
      </c>
      <c r="K6107" s="17">
        <f>VLOOKUP(A6107,[4]גיליון1!$A$1574:$P$7681,10,0)</f>
        <v>6800</v>
      </c>
      <c r="L6107" s="17">
        <f>VLOOKUP(A6107,'[2]2023'!$A$9:$I$7853,9,0)</f>
        <v>3500</v>
      </c>
      <c r="M6107" s="18">
        <f>VLOOKUP(A6107,[3]data1683177749303!$A$2:$J$6448,10,0)</f>
        <v>4086.24</v>
      </c>
    </row>
    <row r="6108" spans="1:13" ht="15.75" outlineLevel="1">
      <c r="A6108" s="10">
        <v>1826500126</v>
      </c>
      <c r="B6108" s="11">
        <v>126</v>
      </c>
      <c r="C6108" s="19">
        <v>826500</v>
      </c>
      <c r="D6108" s="13">
        <v>1</v>
      </c>
      <c r="E6108" s="136" t="s">
        <v>3154</v>
      </c>
      <c r="F6108" s="15" t="s">
        <v>23</v>
      </c>
      <c r="G6108" s="137" t="s">
        <v>3154</v>
      </c>
      <c r="H6108" s="13" t="s">
        <v>20</v>
      </c>
      <c r="I6108" s="16">
        <f t="shared" si="281"/>
        <v>0.90909090909090917</v>
      </c>
      <c r="J6108" s="126" t="s">
        <v>3154</v>
      </c>
      <c r="K6108" s="17">
        <f>VLOOKUP(A6108,[4]גיליון1!$A$1574:$P$7681,10,0)</f>
        <v>21000</v>
      </c>
      <c r="L6108" s="17">
        <f>VLOOKUP(A6108,'[2]2023'!$A$9:$I$7853,9,0)</f>
        <v>11000</v>
      </c>
      <c r="M6108" s="18">
        <f>VLOOKUP(A6108,[3]data1683177749303!$A$2:$J$6448,10,0)</f>
        <v>10525.26</v>
      </c>
    </row>
    <row r="6109" spans="1:13" ht="15.75" outlineLevel="1">
      <c r="A6109" s="10">
        <v>1826500130</v>
      </c>
      <c r="B6109" s="11">
        <v>130</v>
      </c>
      <c r="C6109" s="19">
        <v>826500</v>
      </c>
      <c r="D6109" s="13">
        <v>1</v>
      </c>
      <c r="E6109" s="136" t="s">
        <v>3154</v>
      </c>
      <c r="F6109" s="15" t="s">
        <v>24</v>
      </c>
      <c r="G6109" s="137" t="s">
        <v>3154</v>
      </c>
      <c r="H6109" s="13" t="s">
        <v>20</v>
      </c>
      <c r="I6109" s="16">
        <f t="shared" si="281"/>
        <v>0</v>
      </c>
      <c r="J6109" s="126" t="s">
        <v>3154</v>
      </c>
      <c r="K6109" s="17">
        <f>VLOOKUP(A6109,[4]גיליון1!$A$1574:$P$7681,10,0)</f>
        <v>29400</v>
      </c>
      <c r="L6109" s="17">
        <f>VLOOKUP(A6109,'[2]2023'!$A$9:$I$7853,9,0)</f>
        <v>29400</v>
      </c>
      <c r="M6109" s="18">
        <f>VLOOKUP(A6109,[3]data1683177749303!$A$2:$J$6448,10,0)</f>
        <v>19288.7</v>
      </c>
    </row>
    <row r="6110" spans="1:13" ht="15.75" outlineLevel="1">
      <c r="A6110" s="10">
        <v>1826500140</v>
      </c>
      <c r="B6110" s="11">
        <v>140</v>
      </c>
      <c r="C6110" s="19">
        <v>826500</v>
      </c>
      <c r="D6110" s="13">
        <v>1</v>
      </c>
      <c r="E6110" s="136" t="s">
        <v>3154</v>
      </c>
      <c r="F6110" s="15" t="s">
        <v>25</v>
      </c>
      <c r="G6110" s="137" t="s">
        <v>3154</v>
      </c>
      <c r="H6110" s="13" t="s">
        <v>20</v>
      </c>
      <c r="I6110" s="16">
        <f t="shared" si="281"/>
        <v>0.12345679012345689</v>
      </c>
      <c r="J6110" s="126" t="s">
        <v>3154</v>
      </c>
      <c r="K6110" s="17">
        <f>VLOOKUP(A6110,[4]גיליון1!$A$1574:$P$7681,10,0)</f>
        <v>45500</v>
      </c>
      <c r="L6110" s="17">
        <f>VLOOKUP(A6110,'[2]2023'!$A$9:$I$7853,9,0)</f>
        <v>40500</v>
      </c>
      <c r="M6110" s="18">
        <f>VLOOKUP(A6110,[3]data1683177749303!$A$2:$J$6448,10,0)</f>
        <v>39619.760000000002</v>
      </c>
    </row>
    <row r="6111" spans="1:13" ht="15.75" outlineLevel="1">
      <c r="A6111" s="10">
        <v>1826500210</v>
      </c>
      <c r="B6111" s="11">
        <v>210</v>
      </c>
      <c r="C6111" s="19">
        <v>826500</v>
      </c>
      <c r="D6111" s="13">
        <v>1</v>
      </c>
      <c r="E6111" s="136" t="s">
        <v>3154</v>
      </c>
      <c r="F6111" s="15" t="s">
        <v>27</v>
      </c>
      <c r="G6111" s="137" t="s">
        <v>3154</v>
      </c>
      <c r="H6111" s="13" t="s">
        <v>20</v>
      </c>
      <c r="I6111" s="126" t="s">
        <v>3154</v>
      </c>
      <c r="J6111" s="126" t="s">
        <v>3154</v>
      </c>
      <c r="K6111" s="17">
        <f>VLOOKUP(A6111,[4]גיליון1!$A$1574:$P$7681,10,0)</f>
        <v>24000</v>
      </c>
      <c r="L6111" s="17">
        <f>VLOOKUP(A6111,'[2]2023'!$A$9:$I$7853,9,0)</f>
        <v>24000</v>
      </c>
      <c r="M6111" s="18">
        <f>VLOOKUP(A6111,[3]data1683177749303!$A$2:$J$6448,10,0)</f>
        <v>12221.32</v>
      </c>
    </row>
    <row r="6112" spans="1:13" ht="15.75" outlineLevel="1">
      <c r="A6112" s="10">
        <v>1826500263</v>
      </c>
      <c r="B6112" s="11">
        <v>263</v>
      </c>
      <c r="C6112" s="19">
        <v>826500</v>
      </c>
      <c r="D6112" s="13">
        <v>1</v>
      </c>
      <c r="E6112" s="136" t="s">
        <v>3154</v>
      </c>
      <c r="F6112" s="15" t="s">
        <v>2533</v>
      </c>
      <c r="G6112" s="137" t="s">
        <v>3154</v>
      </c>
      <c r="H6112" s="13" t="s">
        <v>20</v>
      </c>
      <c r="I6112" s="126" t="s">
        <v>3154</v>
      </c>
      <c r="J6112" s="126" t="s">
        <v>3154</v>
      </c>
      <c r="K6112" s="17">
        <f>VLOOKUP(A6112,[4]גיליון1!$A$1574:$P$7681,10,0)</f>
        <v>0</v>
      </c>
      <c r="L6112" s="17">
        <f>VLOOKUP(A6112,'[2]2023'!$A$9:$I$7853,9,0)</f>
        <v>0</v>
      </c>
      <c r="M6112" s="18">
        <f>VLOOKUP(A6112,[3]data1683177749303!$A$2:$J$6448,10,0)</f>
        <v>0</v>
      </c>
    </row>
    <row r="6113" spans="1:13" ht="15.75" outlineLevel="1">
      <c r="A6113" s="10">
        <v>1826500350</v>
      </c>
      <c r="B6113" s="11">
        <v>350</v>
      </c>
      <c r="C6113" s="19">
        <v>826500</v>
      </c>
      <c r="D6113" s="13">
        <v>1</v>
      </c>
      <c r="E6113" s="136" t="s">
        <v>3154</v>
      </c>
      <c r="F6113" s="15" t="s">
        <v>3135</v>
      </c>
      <c r="G6113" s="137" t="s">
        <v>3154</v>
      </c>
      <c r="H6113" s="13" t="s">
        <v>20</v>
      </c>
      <c r="I6113" s="16">
        <f>K6113/L6113-1</f>
        <v>0</v>
      </c>
      <c r="J6113" s="126" t="s">
        <v>3154</v>
      </c>
      <c r="K6113" s="17">
        <f>VLOOKUP(A6113,[4]גיליון1!$A$1574:$P$7681,10,0)</f>
        <v>44000</v>
      </c>
      <c r="L6113" s="17">
        <f>VLOOKUP(A6113,'[2]2023'!$A$9:$I$7853,9,0)</f>
        <v>44000</v>
      </c>
      <c r="M6113" s="18">
        <f>VLOOKUP(A6113,[3]data1683177749303!$A$2:$J$6448,10,0)</f>
        <v>46314.43</v>
      </c>
    </row>
    <row r="6114" spans="1:13" ht="15.75" outlineLevel="1">
      <c r="A6114" s="10">
        <v>1826500351</v>
      </c>
      <c r="B6114" s="11">
        <v>351</v>
      </c>
      <c r="C6114" s="19">
        <v>826500</v>
      </c>
      <c r="D6114" s="13">
        <v>1</v>
      </c>
      <c r="E6114" s="136" t="s">
        <v>3154</v>
      </c>
      <c r="F6114" s="15" t="s">
        <v>3136</v>
      </c>
      <c r="G6114" s="137" t="s">
        <v>3154</v>
      </c>
      <c r="H6114" s="13" t="s">
        <v>20</v>
      </c>
      <c r="I6114" s="16">
        <f>K6114/L6114-1</f>
        <v>1.6420361247948545E-3</v>
      </c>
      <c r="J6114" s="126" t="s">
        <v>3154</v>
      </c>
      <c r="K6114" s="17">
        <v>30500</v>
      </c>
      <c r="L6114" s="17">
        <f>VLOOKUP(A6114,'[2]2023'!$A$9:$I$7853,9,0)</f>
        <v>30450</v>
      </c>
      <c r="M6114" s="18">
        <f>VLOOKUP(A6114,[3]data1683177749303!$A$2:$J$6448,10,0)</f>
        <v>29289</v>
      </c>
    </row>
    <row r="6115" spans="1:13" ht="15.75" outlineLevel="1">
      <c r="A6115" s="10">
        <v>1826500423</v>
      </c>
      <c r="B6115" s="11">
        <v>423</v>
      </c>
      <c r="C6115" s="19">
        <v>826500</v>
      </c>
      <c r="D6115" s="13">
        <v>1</v>
      </c>
      <c r="E6115" s="136" t="s">
        <v>3154</v>
      </c>
      <c r="F6115" s="15" t="s">
        <v>35</v>
      </c>
      <c r="G6115" s="137" t="s">
        <v>3154</v>
      </c>
      <c r="H6115" s="13" t="s">
        <v>31</v>
      </c>
      <c r="I6115" s="126" t="s">
        <v>3154</v>
      </c>
      <c r="J6115" s="126" t="s">
        <v>3154</v>
      </c>
      <c r="K6115" s="17">
        <f>VLOOKUP(A6115,[4]גיליון1!$A$1574:$P$7681,10,0)</f>
        <v>0</v>
      </c>
      <c r="L6115" s="17">
        <f>VLOOKUP(A6115,'[2]2023'!$A$9:$I$7853,9,0)</f>
        <v>0</v>
      </c>
      <c r="M6115" s="140" t="s">
        <v>3154</v>
      </c>
    </row>
    <row r="6116" spans="1:13" ht="15.75" outlineLevel="1">
      <c r="A6116" s="10">
        <v>1826500471</v>
      </c>
      <c r="B6116" s="11">
        <v>471</v>
      </c>
      <c r="C6116" s="19">
        <v>826500</v>
      </c>
      <c r="D6116" s="13">
        <v>1</v>
      </c>
      <c r="E6116" s="136" t="s">
        <v>3154</v>
      </c>
      <c r="F6116" s="15" t="s">
        <v>87</v>
      </c>
      <c r="G6116" s="137" t="s">
        <v>3154</v>
      </c>
      <c r="H6116" s="13" t="s">
        <v>34</v>
      </c>
      <c r="I6116" s="16">
        <f>K6116/L6116-1</f>
        <v>-0.11111111111111116</v>
      </c>
      <c r="J6116" s="126" t="s">
        <v>3154</v>
      </c>
      <c r="K6116" s="17">
        <v>2400</v>
      </c>
      <c r="L6116" s="17">
        <f>VLOOKUP(A6116,'[2]2023'!$A$9:$I$7853,9,0)</f>
        <v>2700</v>
      </c>
      <c r="M6116" s="18">
        <f>VLOOKUP(A6116,[3]data1683177749303!$A$2:$J$6448,10,0)</f>
        <v>4800.72</v>
      </c>
    </row>
    <row r="6117" spans="1:13" ht="15.75" outlineLevel="1">
      <c r="A6117" s="10">
        <v>1826500511</v>
      </c>
      <c r="B6117" s="11">
        <v>511</v>
      </c>
      <c r="C6117" s="19">
        <v>826500</v>
      </c>
      <c r="D6117" s="13">
        <v>1</v>
      </c>
      <c r="E6117" s="136" t="s">
        <v>3154</v>
      </c>
      <c r="F6117" s="15" t="s">
        <v>88</v>
      </c>
      <c r="G6117" s="137" t="s">
        <v>3154</v>
      </c>
      <c r="H6117" s="13" t="s">
        <v>34</v>
      </c>
      <c r="I6117" s="16">
        <f>K6117/L6117-1</f>
        <v>-9.0909090909090939E-2</v>
      </c>
      <c r="J6117" s="126" t="s">
        <v>3154</v>
      </c>
      <c r="K6117" s="17">
        <v>2000</v>
      </c>
      <c r="L6117" s="17">
        <f>VLOOKUP(A6117,'[2]2023'!$A$9:$I$7853,9,0)</f>
        <v>2200</v>
      </c>
      <c r="M6117" s="18">
        <f>VLOOKUP(A6117,[3]data1683177749303!$A$2:$J$6448,10,0)</f>
        <v>0</v>
      </c>
    </row>
    <row r="6118" spans="1:13" ht="15.75" outlineLevel="1">
      <c r="A6118" s="10">
        <v>1826500550</v>
      </c>
      <c r="B6118" s="11">
        <v>550</v>
      </c>
      <c r="C6118" s="19">
        <v>826500</v>
      </c>
      <c r="D6118" s="13">
        <v>1</v>
      </c>
      <c r="E6118" s="136" t="s">
        <v>3154</v>
      </c>
      <c r="F6118" s="15" t="s">
        <v>58</v>
      </c>
      <c r="G6118" s="137" t="s">
        <v>3154</v>
      </c>
      <c r="H6118" s="13" t="s">
        <v>34</v>
      </c>
      <c r="I6118" s="126" t="s">
        <v>3154</v>
      </c>
      <c r="J6118" s="126" t="s">
        <v>3154</v>
      </c>
      <c r="K6118" s="17">
        <f>VLOOKUP(A6118,[4]גיליון1!$A$1574:$P$7681,10,0)</f>
        <v>0</v>
      </c>
      <c r="L6118" s="17">
        <f>VLOOKUP(A6118,'[2]2023'!$A$9:$I$7853,9,0)</f>
        <v>0</v>
      </c>
      <c r="M6118" s="140" t="s">
        <v>3154</v>
      </c>
    </row>
    <row r="6119" spans="1:13" ht="15.75" outlineLevel="1">
      <c r="A6119" s="10">
        <v>1826500561</v>
      </c>
      <c r="B6119" s="11">
        <v>561</v>
      </c>
      <c r="C6119" s="19">
        <v>826500</v>
      </c>
      <c r="D6119" s="13">
        <v>1</v>
      </c>
      <c r="E6119" s="136" t="s">
        <v>3154</v>
      </c>
      <c r="F6119" s="15" t="s">
        <v>59</v>
      </c>
      <c r="G6119" s="137" t="s">
        <v>3154</v>
      </c>
      <c r="H6119" s="13" t="s">
        <v>34</v>
      </c>
      <c r="I6119" s="126" t="s">
        <v>3154</v>
      </c>
      <c r="J6119" s="126" t="s">
        <v>3154</v>
      </c>
      <c r="K6119" s="17">
        <f>VLOOKUP(A6119,[4]גיליון1!$A$1574:$P$7681,10,0)</f>
        <v>0</v>
      </c>
      <c r="L6119" s="17">
        <f>VLOOKUP(A6119,'[2]2023'!$A$9:$I$7853,9,0)</f>
        <v>0</v>
      </c>
      <c r="M6119" s="18">
        <f>VLOOKUP(A6119,[3]data1683177749303!$A$2:$J$6448,10,0)</f>
        <v>0</v>
      </c>
    </row>
    <row r="6120" spans="1:13" ht="15.75" outlineLevel="1">
      <c r="A6120" s="10">
        <v>1826500571</v>
      </c>
      <c r="B6120" s="11">
        <v>571</v>
      </c>
      <c r="C6120" s="19">
        <v>826500</v>
      </c>
      <c r="D6120" s="13">
        <v>1</v>
      </c>
      <c r="E6120" s="136" t="s">
        <v>3154</v>
      </c>
      <c r="F6120" s="15" t="s">
        <v>91</v>
      </c>
      <c r="G6120" s="137" t="s">
        <v>3154</v>
      </c>
      <c r="H6120" s="13" t="s">
        <v>31</v>
      </c>
      <c r="I6120" s="16">
        <f>K6120/L6120-1</f>
        <v>0</v>
      </c>
      <c r="J6120" s="126" t="s">
        <v>3154</v>
      </c>
      <c r="K6120" s="17">
        <f>VLOOKUP(A6120,[4]גיליון1!$A$1574:$P$7681,10,0)</f>
        <v>43600</v>
      </c>
      <c r="L6120" s="17">
        <f>VLOOKUP(A6120,'[2]2023'!$A$9:$I$7853,9,0)</f>
        <v>43600</v>
      </c>
      <c r="M6120" s="18">
        <f>VLOOKUP(A6120,[3]data1683177749303!$A$2:$J$6448,10,0)</f>
        <v>31600</v>
      </c>
    </row>
    <row r="6121" spans="1:13" ht="15.75" outlineLevel="1">
      <c r="A6121" s="10">
        <v>1826500710</v>
      </c>
      <c r="B6121" s="11">
        <v>710</v>
      </c>
      <c r="C6121" s="19">
        <v>826500</v>
      </c>
      <c r="D6121" s="13">
        <v>1</v>
      </c>
      <c r="E6121" s="136" t="s">
        <v>3154</v>
      </c>
      <c r="F6121" s="15" t="s">
        <v>62</v>
      </c>
      <c r="G6121" s="137" t="s">
        <v>3154</v>
      </c>
      <c r="H6121" s="13" t="s">
        <v>34</v>
      </c>
      <c r="I6121" s="126" t="s">
        <v>3154</v>
      </c>
      <c r="J6121" s="126" t="s">
        <v>3154</v>
      </c>
      <c r="K6121" s="17">
        <f>VLOOKUP(A6121,[4]גיליון1!$A$1574:$P$7681,10,0)</f>
        <v>0</v>
      </c>
      <c r="L6121" s="17">
        <f>VLOOKUP(A6121,'[2]2023'!$A$9:$I$7853,9,0)</f>
        <v>0</v>
      </c>
      <c r="M6121" s="140" t="s">
        <v>3154</v>
      </c>
    </row>
    <row r="6122" spans="1:13" ht="15.75" outlineLevel="1">
      <c r="A6122" s="10">
        <v>1826500723</v>
      </c>
      <c r="B6122" s="11">
        <v>723</v>
      </c>
      <c r="C6122" s="19">
        <v>826500</v>
      </c>
      <c r="D6122" s="13">
        <v>1</v>
      </c>
      <c r="E6122" s="136" t="s">
        <v>3154</v>
      </c>
      <c r="F6122" s="15" t="s">
        <v>2534</v>
      </c>
      <c r="G6122" s="137" t="s">
        <v>3154</v>
      </c>
      <c r="H6122" s="13" t="s">
        <v>34</v>
      </c>
      <c r="I6122" s="126" t="s">
        <v>3154</v>
      </c>
      <c r="J6122" s="126" t="s">
        <v>3154</v>
      </c>
      <c r="K6122" s="17">
        <f>VLOOKUP(A6122,[4]גיליון1!$A$1574:$P$7681,10,0)</f>
        <v>0</v>
      </c>
      <c r="L6122" s="17">
        <f>VLOOKUP(A6122,'[2]2023'!$A$9:$I$7853,9,0)</f>
        <v>0</v>
      </c>
      <c r="M6122" s="140" t="s">
        <v>3154</v>
      </c>
    </row>
    <row r="6123" spans="1:13" ht="15.75" outlineLevel="1">
      <c r="A6123" s="10">
        <v>1826500780</v>
      </c>
      <c r="B6123" s="11">
        <v>780</v>
      </c>
      <c r="C6123" s="19">
        <v>826500</v>
      </c>
      <c r="D6123" s="13">
        <v>1</v>
      </c>
      <c r="E6123" s="136" t="s">
        <v>3154</v>
      </c>
      <c r="F6123" s="15" t="s">
        <v>2535</v>
      </c>
      <c r="G6123" s="137" t="s">
        <v>3154</v>
      </c>
      <c r="H6123" s="13" t="s">
        <v>34</v>
      </c>
      <c r="I6123" s="126" t="s">
        <v>3154</v>
      </c>
      <c r="J6123" s="126" t="s">
        <v>3154</v>
      </c>
      <c r="K6123" s="17">
        <f>VLOOKUP(A6123,[4]גיליון1!$A$1574:$P$7681,10,0)</f>
        <v>0</v>
      </c>
      <c r="L6123" s="17">
        <f>VLOOKUP(A6123,'[2]2023'!$A$9:$I$7853,9,0)</f>
        <v>0</v>
      </c>
      <c r="M6123" s="140" t="s">
        <v>3154</v>
      </c>
    </row>
    <row r="6124" spans="1:13" ht="15.75" outlineLevel="1">
      <c r="A6124" s="10">
        <v>1826500781</v>
      </c>
      <c r="B6124" s="11">
        <v>781</v>
      </c>
      <c r="C6124" s="19">
        <v>826500</v>
      </c>
      <c r="D6124" s="13">
        <v>1</v>
      </c>
      <c r="E6124" s="136" t="s">
        <v>3154</v>
      </c>
      <c r="F6124" s="15" t="s">
        <v>2536</v>
      </c>
      <c r="G6124" s="137" t="s">
        <v>3154</v>
      </c>
      <c r="H6124" s="13" t="s">
        <v>34</v>
      </c>
      <c r="I6124" s="126" t="s">
        <v>3154</v>
      </c>
      <c r="J6124" s="126" t="s">
        <v>3154</v>
      </c>
      <c r="K6124" s="17">
        <f>VLOOKUP(A6124,[4]גיליון1!$A$1574:$P$7681,10,0)</f>
        <v>0</v>
      </c>
      <c r="L6124" s="17">
        <f>VLOOKUP(A6124,'[2]2023'!$A$9:$I$7853,9,0)</f>
        <v>0</v>
      </c>
      <c r="M6124" s="140" t="s">
        <v>3154</v>
      </c>
    </row>
    <row r="6125" spans="1:13" ht="15.75" outlineLevel="1">
      <c r="A6125" s="10">
        <v>1826500782</v>
      </c>
      <c r="B6125" s="11">
        <v>782</v>
      </c>
      <c r="C6125" s="19">
        <v>826500</v>
      </c>
      <c r="D6125" s="13">
        <v>1</v>
      </c>
      <c r="E6125" s="136" t="s">
        <v>3154</v>
      </c>
      <c r="F6125" s="15" t="s">
        <v>1704</v>
      </c>
      <c r="G6125" s="137" t="s">
        <v>3154</v>
      </c>
      <c r="H6125" s="13" t="s">
        <v>34</v>
      </c>
      <c r="I6125" s="16">
        <f>K6125/L6125-1</f>
        <v>-9.9999999999999978E-2</v>
      </c>
      <c r="J6125" s="126" t="s">
        <v>3154</v>
      </c>
      <c r="K6125" s="17">
        <f>VLOOKUP(A6125,[4]גיליון1!$A$1574:$P$7681,10,0)</f>
        <v>5191200</v>
      </c>
      <c r="L6125" s="17">
        <f>VLOOKUP(A6125,'[2]2023'!$A$9:$I$7853,9,0)</f>
        <v>5768000</v>
      </c>
      <c r="M6125" s="18">
        <f>VLOOKUP(A6125,[3]data1683177749303!$A$2:$J$6448,10,0)</f>
        <v>6293175.5199999996</v>
      </c>
    </row>
    <row r="6126" spans="1:13" ht="15.75" outlineLevel="1">
      <c r="A6126" s="10">
        <v>1826500783</v>
      </c>
      <c r="B6126" s="11">
        <v>783</v>
      </c>
      <c r="C6126" s="19">
        <v>826500</v>
      </c>
      <c r="D6126" s="13">
        <v>1</v>
      </c>
      <c r="E6126" s="136" t="s">
        <v>3154</v>
      </c>
      <c r="F6126" s="15" t="s">
        <v>2537</v>
      </c>
      <c r="G6126" s="137" t="s">
        <v>3154</v>
      </c>
      <c r="H6126" s="13" t="s">
        <v>34</v>
      </c>
      <c r="I6126" s="126" t="s">
        <v>3154</v>
      </c>
      <c r="J6126" s="126" t="s">
        <v>3154</v>
      </c>
      <c r="K6126" s="17">
        <f>VLOOKUP(A6126,[4]גיליון1!$A$1574:$P$7681,10,0)</f>
        <v>0</v>
      </c>
      <c r="L6126" s="17">
        <f>VLOOKUP(A6126,'[2]2023'!$A$9:$I$7853,9,0)</f>
        <v>0</v>
      </c>
      <c r="M6126" s="18">
        <f>VLOOKUP(A6126,[3]data1683177749303!$A$2:$J$6448,10,0)</f>
        <v>424274</v>
      </c>
    </row>
    <row r="6127" spans="1:13" ht="15.75" outlineLevel="1">
      <c r="A6127" s="10">
        <v>1826500784</v>
      </c>
      <c r="B6127" s="11">
        <v>784</v>
      </c>
      <c r="C6127" s="19">
        <v>826500</v>
      </c>
      <c r="D6127" s="13">
        <v>1</v>
      </c>
      <c r="E6127" s="136" t="s">
        <v>3154</v>
      </c>
      <c r="F6127" s="15" t="s">
        <v>2538</v>
      </c>
      <c r="G6127" s="137" t="s">
        <v>3154</v>
      </c>
      <c r="H6127" s="13" t="s">
        <v>34</v>
      </c>
      <c r="I6127" s="16">
        <f>K6127/L6127-1</f>
        <v>-9.972299168975074E-2</v>
      </c>
      <c r="J6127" s="126" t="s">
        <v>3154</v>
      </c>
      <c r="K6127" s="17">
        <v>65000</v>
      </c>
      <c r="L6127" s="17">
        <f>VLOOKUP(A6127,'[2]2023'!$A$9:$I$7853,9,0)</f>
        <v>72200</v>
      </c>
      <c r="M6127" s="18">
        <f>VLOOKUP(A6127,[3]data1683177749303!$A$2:$J$6448,10,0)</f>
        <v>0</v>
      </c>
    </row>
    <row r="6128" spans="1:13" ht="15.75" outlineLevel="1">
      <c r="A6128" s="10">
        <v>1826500785</v>
      </c>
      <c r="B6128" s="11">
        <v>785</v>
      </c>
      <c r="C6128" s="19">
        <v>826500</v>
      </c>
      <c r="D6128" s="13">
        <v>1</v>
      </c>
      <c r="E6128" s="136" t="s">
        <v>3154</v>
      </c>
      <c r="F6128" s="15" t="s">
        <v>2539</v>
      </c>
      <c r="G6128" s="137" t="s">
        <v>3154</v>
      </c>
      <c r="H6128" s="13" t="s">
        <v>34</v>
      </c>
      <c r="I6128" s="126" t="s">
        <v>3154</v>
      </c>
      <c r="J6128" s="126" t="s">
        <v>3154</v>
      </c>
      <c r="K6128" s="17">
        <f>VLOOKUP(A6128,[4]גיליון1!$A$1574:$P$7681,10,0)</f>
        <v>0</v>
      </c>
      <c r="L6128" s="17">
        <f>VLOOKUP(A6128,'[2]2023'!$A$9:$I$7853,9,0)</f>
        <v>0</v>
      </c>
      <c r="M6128" s="18">
        <f>VLOOKUP(A6128,[3]data1683177749303!$A$2:$J$6448,10,0)</f>
        <v>0</v>
      </c>
    </row>
    <row r="6129" spans="1:13" ht="15.75" outlineLevel="1">
      <c r="A6129" s="10">
        <v>1826500788</v>
      </c>
      <c r="B6129" s="11">
        <v>788</v>
      </c>
      <c r="C6129" s="19">
        <v>826500</v>
      </c>
      <c r="D6129" s="13">
        <v>1</v>
      </c>
      <c r="E6129" s="136" t="s">
        <v>3154</v>
      </c>
      <c r="F6129" s="15" t="s">
        <v>2540</v>
      </c>
      <c r="G6129" s="137" t="s">
        <v>3154</v>
      </c>
      <c r="H6129" s="13" t="s">
        <v>34</v>
      </c>
      <c r="I6129" s="126" t="s">
        <v>3154</v>
      </c>
      <c r="J6129" s="126" t="s">
        <v>3154</v>
      </c>
      <c r="K6129" s="17">
        <f>VLOOKUP(A6129,[4]גיליון1!$A$1574:$P$7681,10,0)</f>
        <v>0</v>
      </c>
      <c r="L6129" s="17">
        <f>VLOOKUP(A6129,'[2]2023'!$A$9:$I$7853,9,0)</f>
        <v>0</v>
      </c>
      <c r="M6129" s="18">
        <f>VLOOKUP(A6129,[3]data1683177749303!$A$2:$J$6448,10,0)</f>
        <v>0</v>
      </c>
    </row>
    <row r="6130" spans="1:13" ht="15.75" outlineLevel="1">
      <c r="A6130" s="10">
        <v>1826500794</v>
      </c>
      <c r="B6130" s="11">
        <v>794</v>
      </c>
      <c r="C6130" s="19">
        <v>826500</v>
      </c>
      <c r="D6130" s="13">
        <v>1</v>
      </c>
      <c r="E6130" s="136" t="s">
        <v>3154</v>
      </c>
      <c r="F6130" s="15" t="s">
        <v>73</v>
      </c>
      <c r="G6130" s="137" t="s">
        <v>3154</v>
      </c>
      <c r="H6130" s="13" t="s">
        <v>31</v>
      </c>
      <c r="I6130" s="16">
        <f>K6130/L6130-1</f>
        <v>0.15909090909090917</v>
      </c>
      <c r="J6130" s="126" t="s">
        <v>3154</v>
      </c>
      <c r="K6130" s="17">
        <f>VLOOKUP(A6130,[4]גיליון1!$A$1574:$P$7681,10,0)</f>
        <v>10200</v>
      </c>
      <c r="L6130" s="17">
        <f>VLOOKUP(A6130,'[2]2023'!$A$9:$I$7853,9,0)</f>
        <v>8800</v>
      </c>
      <c r="M6130" s="18">
        <f>VLOOKUP(A6130,[3]data1683177749303!$A$2:$J$6448,10,0)</f>
        <v>9783</v>
      </c>
    </row>
    <row r="6131" spans="1:13" ht="15.75" outlineLevel="1">
      <c r="A6131" s="10">
        <v>1826500931</v>
      </c>
      <c r="B6131" s="11">
        <v>931</v>
      </c>
      <c r="C6131" s="19">
        <v>826500</v>
      </c>
      <c r="D6131" s="13">
        <v>1</v>
      </c>
      <c r="E6131" s="136" t="s">
        <v>3154</v>
      </c>
      <c r="F6131" s="15" t="s">
        <v>793</v>
      </c>
      <c r="G6131" s="137" t="s">
        <v>3154</v>
      </c>
      <c r="H6131" s="13" t="s">
        <v>34</v>
      </c>
      <c r="I6131" s="126" t="s">
        <v>3154</v>
      </c>
      <c r="J6131" s="126" t="s">
        <v>3154</v>
      </c>
      <c r="K6131" s="17">
        <f>VLOOKUP(A6131,[4]גיליון1!$A$1574:$P$7681,10,0)</f>
        <v>0</v>
      </c>
      <c r="L6131" s="17">
        <f>VLOOKUP(A6131,'[2]2023'!$A$9:$I$7853,9,0)</f>
        <v>0</v>
      </c>
      <c r="M6131" s="18">
        <f>VLOOKUP(A6131,[3]data1683177749303!$A$2:$J$6448,10,0)</f>
        <v>0</v>
      </c>
    </row>
    <row r="6132" spans="1:13" ht="15.75" outlineLevel="1">
      <c r="A6132" s="10">
        <v>1826500961</v>
      </c>
      <c r="B6132" s="11">
        <v>961</v>
      </c>
      <c r="C6132" s="19">
        <v>826500</v>
      </c>
      <c r="D6132" s="13">
        <v>1</v>
      </c>
      <c r="E6132" s="136" t="s">
        <v>3154</v>
      </c>
      <c r="F6132" s="15" t="s">
        <v>79</v>
      </c>
      <c r="G6132" s="137" t="s">
        <v>3154</v>
      </c>
      <c r="H6132" s="13" t="s">
        <v>34</v>
      </c>
      <c r="I6132" s="126" t="s">
        <v>3154</v>
      </c>
      <c r="J6132" s="126" t="s">
        <v>3154</v>
      </c>
      <c r="K6132" s="17">
        <f>VLOOKUP(A6132,[4]גיליון1!$A$1574:$P$7681,10,0)</f>
        <v>0</v>
      </c>
      <c r="L6132" s="17">
        <f>VLOOKUP(A6132,'[2]2023'!$A$9:$I$7853,9,0)</f>
        <v>0</v>
      </c>
      <c r="M6132" s="140" t="s">
        <v>3154</v>
      </c>
    </row>
    <row r="6133" spans="1:13" ht="16.5" thickBot="1">
      <c r="A6133" s="10">
        <v>1826500980</v>
      </c>
      <c r="B6133" s="11">
        <v>980</v>
      </c>
      <c r="C6133" s="19">
        <v>826500</v>
      </c>
      <c r="D6133" s="13">
        <v>1</v>
      </c>
      <c r="E6133" s="136" t="s">
        <v>3154</v>
      </c>
      <c r="F6133" s="15" t="s">
        <v>685</v>
      </c>
      <c r="G6133" s="137" t="s">
        <v>3154</v>
      </c>
      <c r="H6133" s="13" t="s">
        <v>34</v>
      </c>
      <c r="I6133" s="126" t="s">
        <v>3154</v>
      </c>
      <c r="J6133" s="126" t="s">
        <v>3154</v>
      </c>
      <c r="K6133" s="17">
        <f>VLOOKUP(A6133,[4]גיליון1!$A$1574:$P$7681,10,0)</f>
        <v>0</v>
      </c>
      <c r="L6133" s="17">
        <f>VLOOKUP(A6133,'[2]2023'!$A$9:$I$7853,9,0)</f>
        <v>0</v>
      </c>
      <c r="M6133" s="18">
        <f>VLOOKUP(A6133,[3]data1683177749303!$A$2:$J$6448,10,0)</f>
        <v>0</v>
      </c>
    </row>
    <row r="6134" spans="1:13" ht="16.5" outlineLevel="1" thickBot="1">
      <c r="A6134" s="125" t="s">
        <v>3154</v>
      </c>
      <c r="B6134" s="25" t="s">
        <v>2541</v>
      </c>
      <c r="C6134" s="146" t="s">
        <v>3154</v>
      </c>
      <c r="D6134" s="146" t="s">
        <v>3154</v>
      </c>
      <c r="E6134" s="147" t="s">
        <v>3154</v>
      </c>
      <c r="F6134" s="28" t="s">
        <v>2532</v>
      </c>
      <c r="G6134" s="153" t="s">
        <v>3154</v>
      </c>
      <c r="H6134" s="146" t="s">
        <v>3154</v>
      </c>
      <c r="I6134" s="29">
        <f>K6134/L6134-1</f>
        <v>-7.8977421160664307E-2</v>
      </c>
      <c r="J6134" s="127" t="s">
        <v>3154</v>
      </c>
      <c r="K6134" s="37">
        <f t="shared" ref="K6134:M6134" si="282">SUBTOTAL(9,K6105:K6133)</f>
        <v>6169700</v>
      </c>
      <c r="L6134" s="37">
        <f t="shared" si="282"/>
        <v>6698750</v>
      </c>
      <c r="M6134" s="38">
        <f t="shared" si="282"/>
        <v>7485921.75</v>
      </c>
    </row>
    <row r="6135" spans="1:13" ht="15.75" outlineLevel="1">
      <c r="A6135" s="10">
        <v>18267000</v>
      </c>
      <c r="B6135" s="11">
        <v>0</v>
      </c>
      <c r="C6135" s="19">
        <v>826700</v>
      </c>
      <c r="D6135" s="13">
        <v>1</v>
      </c>
      <c r="E6135" s="136" t="s">
        <v>3154</v>
      </c>
      <c r="F6135" s="15" t="s">
        <v>2542</v>
      </c>
      <c r="G6135" s="137" t="s">
        <v>3154</v>
      </c>
      <c r="H6135" s="13" t="s">
        <v>11</v>
      </c>
      <c r="I6135" s="126" t="s">
        <v>3154</v>
      </c>
      <c r="J6135" s="142" t="s">
        <v>3154</v>
      </c>
      <c r="K6135" s="17">
        <f>VLOOKUP(A6135,[4]גיליון1!$A$1574:$P$7681,10,0)</f>
        <v>0</v>
      </c>
      <c r="L6135" s="139" t="s">
        <v>3154</v>
      </c>
      <c r="M6135" s="140" t="s">
        <v>3154</v>
      </c>
    </row>
    <row r="6136" spans="1:13" ht="15.75" outlineLevel="1">
      <c r="A6136" s="10">
        <v>1826700780</v>
      </c>
      <c r="B6136" s="11">
        <v>780</v>
      </c>
      <c r="C6136" s="19">
        <v>826700</v>
      </c>
      <c r="D6136" s="13">
        <v>1</v>
      </c>
      <c r="E6136" s="136" t="s">
        <v>3154</v>
      </c>
      <c r="F6136" s="15" t="s">
        <v>2543</v>
      </c>
      <c r="G6136" s="137" t="s">
        <v>3154</v>
      </c>
      <c r="H6136" s="13" t="s">
        <v>34</v>
      </c>
      <c r="I6136" s="16">
        <f>K6136/L6136-1</f>
        <v>0</v>
      </c>
      <c r="J6136" s="126" t="s">
        <v>3154</v>
      </c>
      <c r="K6136" s="17">
        <f>VLOOKUP(A6136,[4]גיליון1!$A$1574:$P$7681,10,0)</f>
        <v>350000</v>
      </c>
      <c r="L6136" s="17">
        <f>VLOOKUP(A6136,'[2]2023'!$A$9:$I$7853,9,0)</f>
        <v>350000</v>
      </c>
      <c r="M6136" s="18">
        <f>VLOOKUP(A6136,[3]data1683177749303!$A$2:$J$6448,10,0)</f>
        <v>384788</v>
      </c>
    </row>
    <row r="6137" spans="1:13" ht="15.75" outlineLevel="1">
      <c r="A6137" s="10">
        <v>1826700870</v>
      </c>
      <c r="B6137" s="11">
        <v>870</v>
      </c>
      <c r="C6137" s="19">
        <v>826700</v>
      </c>
      <c r="D6137" s="13">
        <v>1</v>
      </c>
      <c r="E6137" s="136" t="s">
        <v>3154</v>
      </c>
      <c r="F6137" s="15" t="s">
        <v>2544</v>
      </c>
      <c r="G6137" s="137" t="s">
        <v>3154</v>
      </c>
      <c r="H6137" s="13" t="s">
        <v>34</v>
      </c>
      <c r="I6137" s="16">
        <f>K6137/L6137-1</f>
        <v>-9.9974099974100006E-2</v>
      </c>
      <c r="J6137" s="126" t="s">
        <v>3154</v>
      </c>
      <c r="K6137" s="17">
        <v>1042500</v>
      </c>
      <c r="L6137" s="17">
        <f>VLOOKUP(A6137,'[2]2023'!$A$9:$I$7853,9,0)</f>
        <v>1158300</v>
      </c>
      <c r="M6137" s="18">
        <f>VLOOKUP(A6137,[3]data1683177749303!$A$2:$J$6448,10,0)</f>
        <v>1158300</v>
      </c>
    </row>
    <row r="6138" spans="1:13" ht="15.75" outlineLevel="1">
      <c r="A6138" s="10">
        <v>1826700871</v>
      </c>
      <c r="B6138" s="11">
        <v>871</v>
      </c>
      <c r="C6138" s="19">
        <v>826700</v>
      </c>
      <c r="D6138" s="13">
        <v>1</v>
      </c>
      <c r="E6138" s="136" t="s">
        <v>3154</v>
      </c>
      <c r="F6138" s="15" t="s">
        <v>2545</v>
      </c>
      <c r="G6138" s="137" t="s">
        <v>3154</v>
      </c>
      <c r="H6138" s="13" t="s">
        <v>34</v>
      </c>
      <c r="I6138" s="16">
        <f>K6138/L6138-1</f>
        <v>-1</v>
      </c>
      <c r="J6138" s="126" t="s">
        <v>3154</v>
      </c>
      <c r="K6138" s="17">
        <v>0</v>
      </c>
      <c r="L6138" s="17">
        <f>VLOOKUP(A6138,'[2]2023'!$A$9:$I$7853,9,0)</f>
        <v>498700</v>
      </c>
      <c r="M6138" s="18">
        <f>VLOOKUP(A6138,[3]data1683177749303!$A$2:$J$6448,10,0)</f>
        <v>498700</v>
      </c>
    </row>
    <row r="6139" spans="1:13" ht="15.75" outlineLevel="1">
      <c r="A6139" s="10">
        <v>1826700872</v>
      </c>
      <c r="B6139" s="11">
        <v>872</v>
      </c>
      <c r="C6139" s="19">
        <v>826700</v>
      </c>
      <c r="D6139" s="13">
        <v>1</v>
      </c>
      <c r="E6139" s="136" t="s">
        <v>3154</v>
      </c>
      <c r="F6139" s="60" t="s">
        <v>2546</v>
      </c>
      <c r="G6139" s="176" t="s">
        <v>3154</v>
      </c>
      <c r="H6139" s="13" t="s">
        <v>34</v>
      </c>
      <c r="I6139" s="16">
        <f>K6139/L6139-1</f>
        <v>-0.10005408328826393</v>
      </c>
      <c r="J6139" s="126" t="s">
        <v>3154</v>
      </c>
      <c r="K6139" s="17">
        <v>332800</v>
      </c>
      <c r="L6139" s="17">
        <f>VLOOKUP(A6139,'[2]2023'!$A$9:$I$7853,9,0)</f>
        <v>369800</v>
      </c>
      <c r="M6139" s="18">
        <f>VLOOKUP(A6139,[3]data1683177749303!$A$2:$J$6448,10,0)</f>
        <v>369800</v>
      </c>
    </row>
    <row r="6140" spans="1:13" ht="15.75" outlineLevel="1">
      <c r="A6140" s="10">
        <v>1826700873</v>
      </c>
      <c r="B6140" s="11">
        <v>873</v>
      </c>
      <c r="C6140" s="19">
        <v>826700</v>
      </c>
      <c r="D6140" s="13">
        <v>1</v>
      </c>
      <c r="E6140" s="136" t="s">
        <v>3154</v>
      </c>
      <c r="F6140" s="48" t="s">
        <v>2547</v>
      </c>
      <c r="G6140" s="165" t="s">
        <v>3154</v>
      </c>
      <c r="H6140" s="13" t="s">
        <v>34</v>
      </c>
      <c r="I6140" s="126" t="s">
        <v>3154</v>
      </c>
      <c r="J6140" s="126" t="s">
        <v>3154</v>
      </c>
      <c r="K6140" s="17">
        <f>VLOOKUP(A6140,[4]גיליון1!$A$1574:$P$7681,10,0)</f>
        <v>0</v>
      </c>
      <c r="L6140" s="17">
        <f>VLOOKUP(A6140,'[2]2023'!$A$9:$I$7853,9,0)</f>
        <v>0</v>
      </c>
      <c r="M6140" s="18">
        <f>VLOOKUP(A6140,[3]data1683177749303!$A$2:$J$6448,10,0)</f>
        <v>0</v>
      </c>
    </row>
    <row r="6141" spans="1:13" ht="15.75" outlineLevel="1">
      <c r="A6141" s="10">
        <v>1826700874</v>
      </c>
      <c r="B6141" s="11">
        <v>874</v>
      </c>
      <c r="C6141" s="19">
        <v>826700</v>
      </c>
      <c r="D6141" s="13">
        <v>1</v>
      </c>
      <c r="E6141" s="136" t="s">
        <v>3154</v>
      </c>
      <c r="F6141" s="15" t="s">
        <v>2528</v>
      </c>
      <c r="G6141" s="137" t="s">
        <v>3154</v>
      </c>
      <c r="H6141" s="13" t="s">
        <v>34</v>
      </c>
      <c r="I6141" s="16">
        <f>K6141/L6141-1</f>
        <v>-9.9855282199710516E-2</v>
      </c>
      <c r="J6141" s="126" t="s">
        <v>3154</v>
      </c>
      <c r="K6141" s="17">
        <v>62200</v>
      </c>
      <c r="L6141" s="17">
        <f>VLOOKUP(A6141,'[2]2023'!$A$9:$I$7853,9,0)</f>
        <v>69100</v>
      </c>
      <c r="M6141" s="18">
        <f>VLOOKUP(A6141,[3]data1683177749303!$A$2:$J$6448,10,0)</f>
        <v>69100</v>
      </c>
    </row>
    <row r="6142" spans="1:13" ht="16.5" thickBot="1">
      <c r="A6142" s="10">
        <v>1826700875</v>
      </c>
      <c r="B6142" s="11">
        <v>875</v>
      </c>
      <c r="C6142" s="19">
        <v>826700</v>
      </c>
      <c r="D6142" s="13">
        <v>1</v>
      </c>
      <c r="E6142" s="136" t="s">
        <v>3154</v>
      </c>
      <c r="F6142" s="15" t="s">
        <v>2548</v>
      </c>
      <c r="G6142" s="137" t="s">
        <v>3154</v>
      </c>
      <c r="H6142" s="13" t="s">
        <v>34</v>
      </c>
      <c r="I6142" s="16">
        <f>K6142/L6142-1</f>
        <v>-9.9221789883268463E-2</v>
      </c>
      <c r="J6142" s="126" t="s">
        <v>3154</v>
      </c>
      <c r="K6142" s="17">
        <v>46300</v>
      </c>
      <c r="L6142" s="17">
        <f>VLOOKUP(A6142,'[2]2023'!$A$9:$I$7853,9,0)</f>
        <v>51400</v>
      </c>
      <c r="M6142" s="18">
        <f>VLOOKUP(A6142,[3]data1683177749303!$A$2:$J$6448,10,0)</f>
        <v>51400</v>
      </c>
    </row>
    <row r="6143" spans="1:13" ht="16.5" outlineLevel="1" thickBot="1">
      <c r="A6143" s="125" t="s">
        <v>3154</v>
      </c>
      <c r="B6143" s="52" t="s">
        <v>2549</v>
      </c>
      <c r="C6143" s="146" t="s">
        <v>3154</v>
      </c>
      <c r="D6143" s="146" t="s">
        <v>3154</v>
      </c>
      <c r="E6143" s="147" t="s">
        <v>3154</v>
      </c>
      <c r="F6143" s="28" t="s">
        <v>795</v>
      </c>
      <c r="G6143" s="153" t="s">
        <v>3154</v>
      </c>
      <c r="H6143" s="146" t="s">
        <v>3154</v>
      </c>
      <c r="I6143" s="29">
        <f>K6143/L6143-1</f>
        <v>-0.26568694189724906</v>
      </c>
      <c r="J6143" s="127" t="s">
        <v>3154</v>
      </c>
      <c r="K6143" s="37">
        <f t="shared" ref="K6143:M6143" si="283">SUBTOTAL(9,K6136:K6142)</f>
        <v>1833800</v>
      </c>
      <c r="L6143" s="37">
        <f t="shared" si="283"/>
        <v>2497300</v>
      </c>
      <c r="M6143" s="38">
        <f t="shared" si="283"/>
        <v>2532088</v>
      </c>
    </row>
    <row r="6144" spans="1:13" ht="15.75" outlineLevel="1">
      <c r="A6144" s="10">
        <v>18268000</v>
      </c>
      <c r="B6144" s="11">
        <v>0</v>
      </c>
      <c r="C6144" s="19">
        <v>826800</v>
      </c>
      <c r="D6144" s="13">
        <v>1</v>
      </c>
      <c r="E6144" s="136" t="s">
        <v>3154</v>
      </c>
      <c r="F6144" s="15" t="s">
        <v>799</v>
      </c>
      <c r="G6144" s="137" t="s">
        <v>3154</v>
      </c>
      <c r="H6144" s="13" t="s">
        <v>11</v>
      </c>
      <c r="I6144" s="126" t="s">
        <v>3154</v>
      </c>
      <c r="J6144" s="142" t="s">
        <v>3154</v>
      </c>
      <c r="K6144" s="17">
        <f>VLOOKUP(A6144,[4]גיליון1!$A$1574:$P$7681,10,0)</f>
        <v>0</v>
      </c>
      <c r="L6144" s="139" t="s">
        <v>3154</v>
      </c>
      <c r="M6144" s="140" t="s">
        <v>3154</v>
      </c>
    </row>
    <row r="6145" spans="1:13" ht="15.75" outlineLevel="1">
      <c r="A6145" s="10">
        <v>1826800413</v>
      </c>
      <c r="B6145" s="69">
        <v>413</v>
      </c>
      <c r="C6145" s="19">
        <v>826800</v>
      </c>
      <c r="D6145" s="71">
        <v>1</v>
      </c>
      <c r="E6145" s="186" t="s">
        <v>3154</v>
      </c>
      <c r="F6145" s="72" t="s">
        <v>756</v>
      </c>
      <c r="G6145" s="187" t="s">
        <v>3154</v>
      </c>
      <c r="H6145" s="13" t="s">
        <v>31</v>
      </c>
      <c r="I6145" s="126" t="s">
        <v>3154</v>
      </c>
      <c r="J6145" s="142" t="s">
        <v>3154</v>
      </c>
      <c r="K6145" s="17">
        <f>VLOOKUP(A6145,[4]גיליון1!$A$1574:$P$7681,10,0)</f>
        <v>0</v>
      </c>
      <c r="L6145" s="17">
        <f>VLOOKUP(A6145,'[2]2023'!$A$9:$I$7853,9,0)</f>
        <v>0</v>
      </c>
      <c r="M6145" s="18">
        <f>VLOOKUP(A6145,[3]data1683177749303!$A$2:$J$6448,10,0)</f>
        <v>0</v>
      </c>
    </row>
    <row r="6146" spans="1:13" ht="15.75" outlineLevel="1">
      <c r="A6146" s="10">
        <v>1826800441</v>
      </c>
      <c r="B6146" s="11">
        <v>441</v>
      </c>
      <c r="C6146" s="19">
        <v>826800</v>
      </c>
      <c r="D6146" s="13">
        <v>1</v>
      </c>
      <c r="E6146" s="136" t="s">
        <v>3154</v>
      </c>
      <c r="F6146" s="15" t="s">
        <v>1822</v>
      </c>
      <c r="G6146" s="137" t="s">
        <v>3154</v>
      </c>
      <c r="H6146" s="13" t="s">
        <v>31</v>
      </c>
      <c r="I6146" s="16">
        <f>K6146/L6146-1</f>
        <v>1.4555555555555557</v>
      </c>
      <c r="J6146" s="126" t="s">
        <v>3154</v>
      </c>
      <c r="K6146" s="17">
        <f>VLOOKUP(A6146,[4]גיליון1!$A$1574:$P$7681,10,0)</f>
        <v>110500</v>
      </c>
      <c r="L6146" s="17">
        <f>VLOOKUP(A6146,'[2]2023'!$A$9:$I$7853,9,0)</f>
        <v>45000</v>
      </c>
      <c r="M6146" s="18">
        <f>VLOOKUP(A6146,[3]data1683177749303!$A$2:$J$6448,10,0)</f>
        <v>45000</v>
      </c>
    </row>
    <row r="6147" spans="1:13" ht="15.75" outlineLevel="1">
      <c r="A6147" s="10">
        <v>1826800870</v>
      </c>
      <c r="B6147" s="11">
        <v>870</v>
      </c>
      <c r="C6147" s="19">
        <v>826800</v>
      </c>
      <c r="D6147" s="13">
        <v>1</v>
      </c>
      <c r="E6147" s="136" t="s">
        <v>3154</v>
      </c>
      <c r="F6147" s="51" t="s">
        <v>2550</v>
      </c>
      <c r="G6147" s="167" t="s">
        <v>3154</v>
      </c>
      <c r="H6147" s="13" t="s">
        <v>34</v>
      </c>
      <c r="I6147" s="16">
        <f>K6147/L6147-1</f>
        <v>-0.25000485974768194</v>
      </c>
      <c r="J6147" s="126" t="s">
        <v>3154</v>
      </c>
      <c r="K6147" s="17">
        <v>3858200</v>
      </c>
      <c r="L6147" s="17">
        <f>VLOOKUP(A6147,'[2]2023'!$A$9:$I$7853,9,0)</f>
        <v>5144300</v>
      </c>
      <c r="M6147" s="18">
        <f>VLOOKUP(A6147,[3]data1683177749303!$A$2:$J$6448,10,0)</f>
        <v>5144300</v>
      </c>
    </row>
    <row r="6148" spans="1:13" ht="15.75" outlineLevel="1">
      <c r="A6148" s="10">
        <v>1826800879</v>
      </c>
      <c r="B6148" s="11">
        <v>879</v>
      </c>
      <c r="C6148" s="19">
        <v>826800</v>
      </c>
      <c r="D6148" s="13">
        <v>1</v>
      </c>
      <c r="E6148" s="136" t="s">
        <v>3154</v>
      </c>
      <c r="F6148" s="15" t="s">
        <v>2456</v>
      </c>
      <c r="G6148" s="137" t="s">
        <v>3154</v>
      </c>
      <c r="H6148" s="13" t="s">
        <v>31</v>
      </c>
      <c r="I6148" s="16">
        <f>K6148/L6148-1</f>
        <v>0</v>
      </c>
      <c r="J6148" s="126" t="s">
        <v>3154</v>
      </c>
      <c r="K6148" s="17">
        <f>VLOOKUP(A6148,[4]גיליון1!$A$1574:$P$7681,10,0)</f>
        <v>45000</v>
      </c>
      <c r="L6148" s="17">
        <f>VLOOKUP(A6148,'[2]2023'!$A$9:$I$7853,9,0)</f>
        <v>45000</v>
      </c>
      <c r="M6148" s="18">
        <f>VLOOKUP(A6148,[3]data1683177749303!$A$2:$J$6448,10,0)</f>
        <v>45000</v>
      </c>
    </row>
    <row r="6149" spans="1:13" ht="16.5" thickBot="1">
      <c r="A6149" s="10">
        <v>1826800930</v>
      </c>
      <c r="B6149" s="11">
        <v>930</v>
      </c>
      <c r="C6149" s="19">
        <v>826800</v>
      </c>
      <c r="D6149" s="13">
        <v>1</v>
      </c>
      <c r="E6149" s="136" t="s">
        <v>3154</v>
      </c>
      <c r="F6149" s="15" t="s">
        <v>2551</v>
      </c>
      <c r="G6149" s="137" t="s">
        <v>3154</v>
      </c>
      <c r="H6149" s="13" t="s">
        <v>31</v>
      </c>
      <c r="I6149" s="126" t="s">
        <v>3154</v>
      </c>
      <c r="J6149" s="126" t="s">
        <v>3154</v>
      </c>
      <c r="K6149" s="17">
        <f>VLOOKUP(A6149,[4]גיליון1!$A$1574:$P$7681,10,0)</f>
        <v>0</v>
      </c>
      <c r="L6149" s="17">
        <f>VLOOKUP(A6149,'[2]2023'!$A$9:$I$7853,9,0)</f>
        <v>0</v>
      </c>
      <c r="M6149" s="18">
        <f>VLOOKUP(A6149,[3]data1683177749303!$A$2:$J$6448,10,0)</f>
        <v>0</v>
      </c>
    </row>
    <row r="6150" spans="1:13" ht="16.5" outlineLevel="1" thickBot="1">
      <c r="A6150" s="125" t="s">
        <v>3154</v>
      </c>
      <c r="B6150" s="52" t="s">
        <v>2552</v>
      </c>
      <c r="C6150" s="146" t="s">
        <v>3154</v>
      </c>
      <c r="D6150" s="146" t="s">
        <v>3154</v>
      </c>
      <c r="E6150" s="147" t="s">
        <v>3154</v>
      </c>
      <c r="F6150" s="28" t="s">
        <v>799</v>
      </c>
      <c r="G6150" s="153" t="s">
        <v>3154</v>
      </c>
      <c r="H6150" s="146" t="s">
        <v>3154</v>
      </c>
      <c r="I6150" s="29">
        <f>K6150/L6150-1</f>
        <v>-0.23319259499837608</v>
      </c>
      <c r="J6150" s="127" t="s">
        <v>3154</v>
      </c>
      <c r="K6150" s="37">
        <f t="shared" ref="K6150:M6150" si="284">SUBTOTAL(9,K6146:K6149)</f>
        <v>4013700</v>
      </c>
      <c r="L6150" s="37">
        <f t="shared" si="284"/>
        <v>5234300</v>
      </c>
      <c r="M6150" s="38">
        <f t="shared" si="284"/>
        <v>5234300</v>
      </c>
    </row>
    <row r="6151" spans="1:13" ht="15.75" outlineLevel="1">
      <c r="A6151" s="10">
        <v>18280000</v>
      </c>
      <c r="B6151" s="32">
        <v>0</v>
      </c>
      <c r="C6151" s="49">
        <v>828000</v>
      </c>
      <c r="D6151" s="34">
        <v>1</v>
      </c>
      <c r="E6151" s="151" t="s">
        <v>3154</v>
      </c>
      <c r="F6151" s="35" t="s">
        <v>2553</v>
      </c>
      <c r="G6151" s="152" t="s">
        <v>3154</v>
      </c>
      <c r="H6151" s="34" t="s">
        <v>11</v>
      </c>
      <c r="I6151" s="142" t="s">
        <v>3154</v>
      </c>
      <c r="J6151" s="142" t="s">
        <v>3154</v>
      </c>
      <c r="K6151" s="17">
        <f>VLOOKUP(A6151,[4]גיליון1!$A$1574:$P$7681,10,0)</f>
        <v>0</v>
      </c>
      <c r="L6151" s="139" t="s">
        <v>3154</v>
      </c>
      <c r="M6151" s="140" t="s">
        <v>3154</v>
      </c>
    </row>
    <row r="6152" spans="1:13" ht="15.75" outlineLevel="1">
      <c r="A6152" s="10">
        <v>18281000</v>
      </c>
      <c r="B6152" s="11">
        <v>0</v>
      </c>
      <c r="C6152" s="19">
        <v>828100</v>
      </c>
      <c r="D6152" s="13">
        <v>1</v>
      </c>
      <c r="E6152" s="136" t="s">
        <v>3154</v>
      </c>
      <c r="F6152" s="15" t="s">
        <v>2554</v>
      </c>
      <c r="G6152" s="137" t="s">
        <v>3154</v>
      </c>
      <c r="H6152" s="13" t="s">
        <v>11</v>
      </c>
      <c r="I6152" s="126" t="s">
        <v>3154</v>
      </c>
      <c r="J6152" s="142" t="s">
        <v>3154</v>
      </c>
      <c r="K6152" s="17">
        <f>VLOOKUP(A6152,[4]גיליון1!$A$1574:$P$7681,10,0)</f>
        <v>0</v>
      </c>
      <c r="L6152" s="17">
        <f>VLOOKUP(A6152,'[2]2023'!$A$9:$I$7853,9,0)</f>
        <v>0</v>
      </c>
      <c r="M6152" s="140" t="s">
        <v>3154</v>
      </c>
    </row>
    <row r="6153" spans="1:13" ht="15.75" outlineLevel="1">
      <c r="A6153" s="10">
        <v>1828100100</v>
      </c>
      <c r="B6153" s="11">
        <v>100</v>
      </c>
      <c r="C6153" s="19">
        <v>828100</v>
      </c>
      <c r="D6153" s="13">
        <v>1</v>
      </c>
      <c r="E6153" s="136" t="s">
        <v>3154</v>
      </c>
      <c r="F6153" s="15" t="s">
        <v>18</v>
      </c>
      <c r="G6153" s="137" t="s">
        <v>3154</v>
      </c>
      <c r="H6153" s="13" t="s">
        <v>11</v>
      </c>
      <c r="I6153" s="126" t="s">
        <v>3154</v>
      </c>
      <c r="J6153" s="142" t="s">
        <v>3154</v>
      </c>
      <c r="K6153" s="17">
        <f>VLOOKUP(A6153,[4]גיליון1!$A$1574:$P$7681,10,0)</f>
        <v>0</v>
      </c>
      <c r="L6153" s="17">
        <f>VLOOKUP(A6153,'[2]2023'!$A$9:$I$7853,9,0)</f>
        <v>0</v>
      </c>
      <c r="M6153" s="140" t="s">
        <v>3154</v>
      </c>
    </row>
    <row r="6154" spans="1:13" ht="15.75" outlineLevel="1">
      <c r="A6154" s="10">
        <v>1828100110</v>
      </c>
      <c r="B6154" s="11">
        <v>110</v>
      </c>
      <c r="C6154" s="19">
        <v>828100</v>
      </c>
      <c r="D6154" s="13">
        <v>1</v>
      </c>
      <c r="E6154" s="136" t="s">
        <v>3154</v>
      </c>
      <c r="F6154" s="15" t="s">
        <v>19</v>
      </c>
      <c r="G6154" s="137" t="s">
        <v>3154</v>
      </c>
      <c r="H6154" s="13" t="s">
        <v>20</v>
      </c>
      <c r="I6154" s="126" t="s">
        <v>3154</v>
      </c>
      <c r="J6154" s="142" t="s">
        <v>3154</v>
      </c>
      <c r="K6154" s="17">
        <f>VLOOKUP(A6154,[4]גיליון1!$A$1574:$P$7681,10,0)</f>
        <v>0</v>
      </c>
      <c r="L6154" s="17">
        <f>VLOOKUP(A6154,'[2]2023'!$A$9:$I$7853,9,0)</f>
        <v>0</v>
      </c>
      <c r="M6154" s="18">
        <f>VLOOKUP(A6154,[3]data1683177749303!$A$2:$J$6448,10,0)</f>
        <v>0</v>
      </c>
    </row>
    <row r="6155" spans="1:13" ht="15.75" outlineLevel="1">
      <c r="A6155" s="10">
        <v>1828100118</v>
      </c>
      <c r="B6155" s="11">
        <v>118</v>
      </c>
      <c r="C6155" s="19">
        <v>828100</v>
      </c>
      <c r="D6155" s="13">
        <v>1</v>
      </c>
      <c r="E6155" s="136" t="s">
        <v>3154</v>
      </c>
      <c r="F6155" s="15" t="s">
        <v>2555</v>
      </c>
      <c r="G6155" s="137" t="s">
        <v>3154</v>
      </c>
      <c r="H6155" s="13" t="s">
        <v>20</v>
      </c>
      <c r="I6155" s="126" t="s">
        <v>3154</v>
      </c>
      <c r="J6155" s="142" t="s">
        <v>3154</v>
      </c>
      <c r="K6155" s="17">
        <f>VLOOKUP(A6155,[4]גיליון1!$A$1574:$P$7681,10,0)</f>
        <v>0</v>
      </c>
      <c r="L6155" s="17">
        <f>VLOOKUP(A6155,'[2]2023'!$A$9:$I$7853,9,0)</f>
        <v>0</v>
      </c>
      <c r="M6155" s="18">
        <f>VLOOKUP(A6155,[3]data1683177749303!$A$2:$J$6448,10,0)</f>
        <v>0</v>
      </c>
    </row>
    <row r="6156" spans="1:13" ht="15.75" outlineLevel="1">
      <c r="A6156" s="10">
        <v>1828100119</v>
      </c>
      <c r="B6156" s="11">
        <v>119</v>
      </c>
      <c r="C6156" s="19">
        <v>828100</v>
      </c>
      <c r="D6156" s="13">
        <v>1</v>
      </c>
      <c r="E6156" s="136" t="s">
        <v>3154</v>
      </c>
      <c r="F6156" s="15" t="s">
        <v>21</v>
      </c>
      <c r="G6156" s="137" t="s">
        <v>3154</v>
      </c>
      <c r="H6156" s="13" t="s">
        <v>20</v>
      </c>
      <c r="I6156" s="16">
        <f>K6156/L6156-1</f>
        <v>0.12315330588520212</v>
      </c>
      <c r="J6156" s="126" t="s">
        <v>3154</v>
      </c>
      <c r="K6156" s="17">
        <f>VLOOKUP(A6156,[4]גיליון1!$A$1574:$P$7681,10,0)</f>
        <v>1855000</v>
      </c>
      <c r="L6156" s="17">
        <f>VLOOKUP(A6156,'[2]2023'!$A$9:$I$7853,9,0)</f>
        <v>1651600</v>
      </c>
      <c r="M6156" s="18">
        <f>VLOOKUP(A6156,[3]data1683177749303!$A$2:$J$6448,10,0)</f>
        <v>1553668.36</v>
      </c>
    </row>
    <row r="6157" spans="1:13" ht="15.75" outlineLevel="1">
      <c r="A6157" s="10">
        <v>1828100122</v>
      </c>
      <c r="B6157" s="11">
        <v>122</v>
      </c>
      <c r="C6157" s="19">
        <v>828100</v>
      </c>
      <c r="D6157" s="13">
        <v>1</v>
      </c>
      <c r="E6157" s="136" t="s">
        <v>3154</v>
      </c>
      <c r="F6157" s="15" t="s">
        <v>22</v>
      </c>
      <c r="G6157" s="137" t="s">
        <v>3154</v>
      </c>
      <c r="H6157" s="13" t="s">
        <v>20</v>
      </c>
      <c r="I6157" s="16">
        <f>K6157/L6157-1</f>
        <v>0</v>
      </c>
      <c r="J6157" s="126" t="s">
        <v>3154</v>
      </c>
      <c r="K6157" s="17">
        <f>VLOOKUP(A6157,[4]גיליון1!$A$1574:$P$7681,10,0)</f>
        <v>16100</v>
      </c>
      <c r="L6157" s="17">
        <f>VLOOKUP(A6157,'[2]2023'!$A$9:$I$7853,9,0)</f>
        <v>16100</v>
      </c>
      <c r="M6157" s="18">
        <f>VLOOKUP(A6157,[3]data1683177749303!$A$2:$J$6448,10,0)</f>
        <v>22028.400000000001</v>
      </c>
    </row>
    <row r="6158" spans="1:13" ht="15.75" outlineLevel="1">
      <c r="A6158" s="10">
        <v>1828100126</v>
      </c>
      <c r="B6158" s="11">
        <v>126</v>
      </c>
      <c r="C6158" s="19">
        <v>828100</v>
      </c>
      <c r="D6158" s="13">
        <v>1</v>
      </c>
      <c r="E6158" s="136" t="s">
        <v>3154</v>
      </c>
      <c r="F6158" s="15" t="s">
        <v>23</v>
      </c>
      <c r="G6158" s="137" t="s">
        <v>3154</v>
      </c>
      <c r="H6158" s="13" t="s">
        <v>20</v>
      </c>
      <c r="I6158" s="16">
        <f>K6158/L6158-1</f>
        <v>0.18867924528301883</v>
      </c>
      <c r="J6158" s="126" t="s">
        <v>3154</v>
      </c>
      <c r="K6158" s="17">
        <f>VLOOKUP(A6158,[4]גיליון1!$A$1574:$P$7681,10,0)</f>
        <v>63000</v>
      </c>
      <c r="L6158" s="17">
        <f>VLOOKUP(A6158,'[2]2023'!$A$9:$I$7853,9,0)</f>
        <v>53000</v>
      </c>
      <c r="M6158" s="18">
        <f>VLOOKUP(A6158,[3]data1683177749303!$A$2:$J$6448,10,0)</f>
        <v>52735.87</v>
      </c>
    </row>
    <row r="6159" spans="1:13" ht="15.75" outlineLevel="1">
      <c r="A6159" s="10">
        <v>1828100130</v>
      </c>
      <c r="B6159" s="11">
        <v>130</v>
      </c>
      <c r="C6159" s="19">
        <v>828100</v>
      </c>
      <c r="D6159" s="13">
        <v>1</v>
      </c>
      <c r="E6159" s="136" t="s">
        <v>3154</v>
      </c>
      <c r="F6159" s="15" t="s">
        <v>24</v>
      </c>
      <c r="G6159" s="137" t="s">
        <v>3154</v>
      </c>
      <c r="H6159" s="13" t="s">
        <v>20</v>
      </c>
      <c r="I6159" s="16">
        <f>K6159/L6159-1</f>
        <v>0</v>
      </c>
      <c r="J6159" s="126" t="s">
        <v>3154</v>
      </c>
      <c r="K6159" s="17">
        <f>VLOOKUP(A6159,[4]גיליון1!$A$1574:$P$7681,10,0)</f>
        <v>50200</v>
      </c>
      <c r="L6159" s="17">
        <f>VLOOKUP(A6159,'[2]2023'!$A$9:$I$7853,9,0)</f>
        <v>50200</v>
      </c>
      <c r="M6159" s="18">
        <f>VLOOKUP(A6159,[3]data1683177749303!$A$2:$J$6448,10,0)</f>
        <v>15206.83</v>
      </c>
    </row>
    <row r="6160" spans="1:13" ht="15.75" outlineLevel="1">
      <c r="A6160" s="10">
        <v>1828100140</v>
      </c>
      <c r="B6160" s="11">
        <v>140</v>
      </c>
      <c r="C6160" s="19">
        <v>828100</v>
      </c>
      <c r="D6160" s="13">
        <v>1</v>
      </c>
      <c r="E6160" s="136" t="s">
        <v>3154</v>
      </c>
      <c r="F6160" s="15" t="s">
        <v>25</v>
      </c>
      <c r="G6160" s="137" t="s">
        <v>3154</v>
      </c>
      <c r="H6160" s="13" t="s">
        <v>20</v>
      </c>
      <c r="I6160" s="16">
        <f>K6160/L6160-1</f>
        <v>-5.5944055944055937E-2</v>
      </c>
      <c r="J6160" s="126" t="s">
        <v>3154</v>
      </c>
      <c r="K6160" s="17">
        <f>VLOOKUP(A6160,[4]גיליון1!$A$1574:$P$7681,10,0)</f>
        <v>189000</v>
      </c>
      <c r="L6160" s="17">
        <f>VLOOKUP(A6160,'[2]2023'!$A$9:$I$7853,9,0)</f>
        <v>200200</v>
      </c>
      <c r="M6160" s="18">
        <f>VLOOKUP(A6160,[3]data1683177749303!$A$2:$J$6448,10,0)</f>
        <v>186264.31</v>
      </c>
    </row>
    <row r="6161" spans="1:13" ht="15.75" outlineLevel="1">
      <c r="A6161" s="10">
        <v>1828100200</v>
      </c>
      <c r="B6161" s="11">
        <v>200</v>
      </c>
      <c r="C6161" s="19">
        <v>828100</v>
      </c>
      <c r="D6161" s="13">
        <v>1</v>
      </c>
      <c r="E6161" s="136" t="s">
        <v>3154</v>
      </c>
      <c r="F6161" s="15" t="s">
        <v>26</v>
      </c>
      <c r="G6161" s="137" t="s">
        <v>3154</v>
      </c>
      <c r="H6161" s="13" t="s">
        <v>11</v>
      </c>
      <c r="I6161" s="126" t="s">
        <v>3154</v>
      </c>
      <c r="J6161" s="126" t="s">
        <v>3154</v>
      </c>
      <c r="K6161" s="17">
        <f>VLOOKUP(A6161,[4]גיליון1!$A$1574:$P$7681,10,0)</f>
        <v>0</v>
      </c>
      <c r="L6161" s="17">
        <f>VLOOKUP(A6161,'[2]2023'!$A$9:$I$7853,9,0)</f>
        <v>0</v>
      </c>
      <c r="M6161" s="140" t="s">
        <v>3154</v>
      </c>
    </row>
    <row r="6162" spans="1:13" ht="15.75" outlineLevel="1">
      <c r="A6162" s="10">
        <v>1828100210</v>
      </c>
      <c r="B6162" s="11">
        <v>210</v>
      </c>
      <c r="C6162" s="19">
        <v>828100</v>
      </c>
      <c r="D6162" s="13">
        <v>1</v>
      </c>
      <c r="E6162" s="136" t="s">
        <v>3154</v>
      </c>
      <c r="F6162" s="15" t="s">
        <v>27</v>
      </c>
      <c r="G6162" s="137" t="s">
        <v>3154</v>
      </c>
      <c r="H6162" s="13" t="s">
        <v>20</v>
      </c>
      <c r="I6162" s="126" t="s">
        <v>3154</v>
      </c>
      <c r="J6162" s="126" t="s">
        <v>3154</v>
      </c>
      <c r="K6162" s="17">
        <f>VLOOKUP(A6162,[4]גיליון1!$A$1574:$P$7681,10,0)</f>
        <v>0</v>
      </c>
      <c r="L6162" s="17">
        <f>VLOOKUP(A6162,'[2]2023'!$A$9:$I$7853,9,0)</f>
        <v>0</v>
      </c>
      <c r="M6162" s="18">
        <f>VLOOKUP(A6162,[3]data1683177749303!$A$2:$J$6448,10,0)</f>
        <v>10861.93</v>
      </c>
    </row>
    <row r="6163" spans="1:13" ht="15.75" outlineLevel="1">
      <c r="A6163" s="10">
        <v>1828100220</v>
      </c>
      <c r="B6163" s="69">
        <v>220</v>
      </c>
      <c r="C6163" s="19">
        <v>828100</v>
      </c>
      <c r="D6163" s="71">
        <v>1</v>
      </c>
      <c r="E6163" s="186" t="s">
        <v>3154</v>
      </c>
      <c r="F6163" s="72" t="s">
        <v>2191</v>
      </c>
      <c r="G6163" s="187" t="s">
        <v>3154</v>
      </c>
      <c r="H6163" s="13" t="s">
        <v>20</v>
      </c>
      <c r="I6163" s="16">
        <f>K6163/L6163-1</f>
        <v>0</v>
      </c>
      <c r="J6163" s="126" t="s">
        <v>3154</v>
      </c>
      <c r="K6163" s="17">
        <f>VLOOKUP(A6163,[4]גיליון1!$A$1574:$P$7681,10,0)</f>
        <v>30000</v>
      </c>
      <c r="L6163" s="17">
        <f>VLOOKUP(A6163,'[2]2023'!$A$9:$I$7853,9,0)</f>
        <v>30000</v>
      </c>
      <c r="M6163" s="18">
        <f>VLOOKUP(A6163,[3]data1683177749303!$A$2:$J$6448,10,0)</f>
        <v>10112.209999999999</v>
      </c>
    </row>
    <row r="6164" spans="1:13" ht="15.75" outlineLevel="1">
      <c r="A6164" s="10">
        <v>1828100250</v>
      </c>
      <c r="B6164" s="11">
        <v>250</v>
      </c>
      <c r="C6164" s="19">
        <v>828100</v>
      </c>
      <c r="D6164" s="13">
        <v>1</v>
      </c>
      <c r="E6164" s="136" t="s">
        <v>3154</v>
      </c>
      <c r="F6164" s="15" t="s">
        <v>1895</v>
      </c>
      <c r="G6164" s="137" t="s">
        <v>3154</v>
      </c>
      <c r="H6164" s="13" t="s">
        <v>20</v>
      </c>
      <c r="I6164" s="126" t="s">
        <v>3154</v>
      </c>
      <c r="J6164" s="126" t="s">
        <v>3154</v>
      </c>
      <c r="K6164" s="17">
        <f>VLOOKUP(A6164,[4]גיליון1!$A$1574:$P$7681,10,0)</f>
        <v>0</v>
      </c>
      <c r="L6164" s="17">
        <f>VLOOKUP(A6164,'[2]2023'!$A$9:$I$7853,9,0)</f>
        <v>0</v>
      </c>
      <c r="M6164" s="18">
        <f>VLOOKUP(A6164,[3]data1683177749303!$A$2:$J$6448,10,0)</f>
        <v>0</v>
      </c>
    </row>
    <row r="6165" spans="1:13" ht="15.75" outlineLevel="1">
      <c r="A6165" s="10">
        <v>1828100253</v>
      </c>
      <c r="B6165" s="11">
        <v>253</v>
      </c>
      <c r="C6165" s="19">
        <v>828100</v>
      </c>
      <c r="D6165" s="13">
        <v>1</v>
      </c>
      <c r="E6165" s="136" t="s">
        <v>3154</v>
      </c>
      <c r="F6165" s="15" t="s">
        <v>2010</v>
      </c>
      <c r="G6165" s="137" t="s">
        <v>3154</v>
      </c>
      <c r="H6165" s="13" t="s">
        <v>20</v>
      </c>
      <c r="I6165" s="126" t="s">
        <v>3154</v>
      </c>
      <c r="J6165" s="126" t="s">
        <v>3154</v>
      </c>
      <c r="K6165" s="17">
        <f>VLOOKUP(A6165,[4]גיליון1!$A$1574:$P$7681,10,0)</f>
        <v>0</v>
      </c>
      <c r="L6165" s="17">
        <f>VLOOKUP(A6165,'[2]2023'!$A$9:$I$7853,9,0)</f>
        <v>0</v>
      </c>
      <c r="M6165" s="18">
        <f>VLOOKUP(A6165,[3]data1683177749303!$A$2:$J$6448,10,0)</f>
        <v>0</v>
      </c>
    </row>
    <row r="6166" spans="1:13" ht="15.75" outlineLevel="1">
      <c r="A6166" s="10">
        <v>1828100263</v>
      </c>
      <c r="B6166" s="11">
        <v>263</v>
      </c>
      <c r="C6166" s="19">
        <v>828100</v>
      </c>
      <c r="D6166" s="13">
        <v>1</v>
      </c>
      <c r="E6166" s="136" t="s">
        <v>3154</v>
      </c>
      <c r="F6166" s="15" t="s">
        <v>116</v>
      </c>
      <c r="G6166" s="137" t="s">
        <v>3154</v>
      </c>
      <c r="H6166" s="13" t="s">
        <v>20</v>
      </c>
      <c r="I6166" s="126" t="s">
        <v>3154</v>
      </c>
      <c r="J6166" s="126" t="s">
        <v>3154</v>
      </c>
      <c r="K6166" s="17">
        <f>VLOOKUP(A6166,[4]גיליון1!$A$1574:$P$7681,10,0)</f>
        <v>0</v>
      </c>
      <c r="L6166" s="17">
        <f>VLOOKUP(A6166,'[2]2023'!$A$9:$I$7853,9,0)</f>
        <v>0</v>
      </c>
      <c r="M6166" s="18">
        <f>VLOOKUP(A6166,[3]data1683177749303!$A$2:$J$6448,10,0)</f>
        <v>0</v>
      </c>
    </row>
    <row r="6167" spans="1:13" ht="15.75" outlineLevel="1">
      <c r="A6167" s="10">
        <v>1828100350</v>
      </c>
      <c r="B6167" s="11">
        <v>350</v>
      </c>
      <c r="C6167" s="19">
        <v>828100</v>
      </c>
      <c r="D6167" s="13">
        <v>1</v>
      </c>
      <c r="E6167" s="136" t="s">
        <v>3154</v>
      </c>
      <c r="F6167" s="15" t="s">
        <v>2556</v>
      </c>
      <c r="G6167" s="137" t="s">
        <v>3154</v>
      </c>
      <c r="H6167" s="13" t="s">
        <v>34</v>
      </c>
      <c r="I6167" s="126" t="s">
        <v>3154</v>
      </c>
      <c r="J6167" s="126" t="s">
        <v>3154</v>
      </c>
      <c r="K6167" s="17">
        <f>VLOOKUP(A6167,[4]גיליון1!$A$1574:$P$7681,10,0)</f>
        <v>0</v>
      </c>
      <c r="L6167" s="17">
        <f>VLOOKUP(A6167,'[2]2023'!$A$9:$I$7853,9,0)</f>
        <v>0</v>
      </c>
      <c r="M6167" s="18">
        <f>VLOOKUP(A6167,[3]data1683177749303!$A$2:$J$6448,10,0)</f>
        <v>12990.96</v>
      </c>
    </row>
    <row r="6168" spans="1:13" ht="15.75" outlineLevel="1">
      <c r="A6168" s="10">
        <v>1828100351</v>
      </c>
      <c r="B6168" s="11">
        <v>351</v>
      </c>
      <c r="C6168" s="19">
        <v>828100</v>
      </c>
      <c r="D6168" s="13">
        <v>1</v>
      </c>
      <c r="E6168" s="136" t="s">
        <v>3154</v>
      </c>
      <c r="F6168" s="60" t="s">
        <v>2557</v>
      </c>
      <c r="G6168" s="176" t="s">
        <v>3154</v>
      </c>
      <c r="H6168" s="13" t="s">
        <v>34</v>
      </c>
      <c r="I6168" s="126" t="s">
        <v>3154</v>
      </c>
      <c r="J6168" s="126" t="s">
        <v>3154</v>
      </c>
      <c r="K6168" s="17">
        <f>VLOOKUP(A6168,[4]גיליון1!$A$1574:$P$7681,10,0)</f>
        <v>0</v>
      </c>
      <c r="L6168" s="17">
        <f>VLOOKUP(A6168,'[2]2023'!$A$9:$I$7853,9,0)</f>
        <v>0</v>
      </c>
      <c r="M6168" s="18">
        <f>VLOOKUP(A6168,[3]data1683177749303!$A$2:$J$6448,10,0)</f>
        <v>1043.44</v>
      </c>
    </row>
    <row r="6169" spans="1:13" ht="15.75" outlineLevel="1">
      <c r="A6169" s="10">
        <v>1828100400</v>
      </c>
      <c r="B6169" s="11">
        <v>400</v>
      </c>
      <c r="C6169" s="19">
        <v>828100</v>
      </c>
      <c r="D6169" s="13">
        <v>1</v>
      </c>
      <c r="E6169" s="136" t="s">
        <v>3154</v>
      </c>
      <c r="F6169" s="15" t="s">
        <v>29</v>
      </c>
      <c r="G6169" s="137" t="s">
        <v>3154</v>
      </c>
      <c r="H6169" s="13" t="s">
        <v>11</v>
      </c>
      <c r="I6169" s="126" t="s">
        <v>3154</v>
      </c>
      <c r="J6169" s="126" t="s">
        <v>3154</v>
      </c>
      <c r="K6169" s="17">
        <f>VLOOKUP(A6169,[4]גיליון1!$A$1574:$P$7681,10,0)</f>
        <v>0</v>
      </c>
      <c r="L6169" s="17">
        <f>VLOOKUP(A6169,'[2]2023'!$A$9:$I$7853,9,0)</f>
        <v>0</v>
      </c>
      <c r="M6169" s="140" t="s">
        <v>3154</v>
      </c>
    </row>
    <row r="6170" spans="1:13" ht="15.75" outlineLevel="1">
      <c r="A6170" s="10">
        <v>1828100410</v>
      </c>
      <c r="B6170" s="11">
        <v>410</v>
      </c>
      <c r="C6170" s="19">
        <v>828100</v>
      </c>
      <c r="D6170" s="13">
        <v>1</v>
      </c>
      <c r="E6170" s="136" t="s">
        <v>3154</v>
      </c>
      <c r="F6170" s="15" t="s">
        <v>2558</v>
      </c>
      <c r="G6170" s="137" t="s">
        <v>3154</v>
      </c>
      <c r="H6170" s="13" t="s">
        <v>31</v>
      </c>
      <c r="I6170" s="16">
        <f>K6170/L6170-1</f>
        <v>0</v>
      </c>
      <c r="J6170" s="126" t="s">
        <v>3154</v>
      </c>
      <c r="K6170" s="17">
        <f>VLOOKUP(A6170,[4]גיליון1!$A$1574:$P$7681,10,0)</f>
        <v>288000</v>
      </c>
      <c r="L6170" s="17">
        <f>VLOOKUP(A6170,'[2]2023'!$A$9:$I$7853,9,0)</f>
        <v>288000</v>
      </c>
      <c r="M6170" s="18">
        <f>VLOOKUP(A6170,[3]data1683177749303!$A$2:$J$6448,10,0)</f>
        <v>192810</v>
      </c>
    </row>
    <row r="6171" spans="1:13" ht="15.75" outlineLevel="1">
      <c r="A6171" s="10">
        <v>1828100420</v>
      </c>
      <c r="B6171" s="11">
        <v>420</v>
      </c>
      <c r="C6171" s="19">
        <v>828100</v>
      </c>
      <c r="D6171" s="13">
        <v>1</v>
      </c>
      <c r="E6171" s="136" t="s">
        <v>3154</v>
      </c>
      <c r="F6171" s="15" t="s">
        <v>33</v>
      </c>
      <c r="G6171" s="137" t="s">
        <v>3154</v>
      </c>
      <c r="H6171" s="13" t="s">
        <v>34</v>
      </c>
      <c r="I6171" s="16">
        <f>K6171/L6171-1</f>
        <v>0</v>
      </c>
      <c r="J6171" s="126" t="s">
        <v>3154</v>
      </c>
      <c r="K6171" s="17">
        <f>VLOOKUP(A6171,[4]גיליון1!$A$1574:$P$7681,10,0)</f>
        <v>9000</v>
      </c>
      <c r="L6171" s="17">
        <f>VLOOKUP(A6171,'[2]2023'!$A$9:$I$7853,9,0)</f>
        <v>9000</v>
      </c>
      <c r="M6171" s="18">
        <f>VLOOKUP(A6171,[3]data1683177749303!$A$2:$J$6448,10,0)</f>
        <v>5970.97</v>
      </c>
    </row>
    <row r="6172" spans="1:13" ht="15.75" outlineLevel="1">
      <c r="A6172" s="10">
        <v>1828100423</v>
      </c>
      <c r="B6172" s="11">
        <v>423</v>
      </c>
      <c r="C6172" s="19">
        <v>828100</v>
      </c>
      <c r="D6172" s="13">
        <v>1</v>
      </c>
      <c r="E6172" s="136" t="s">
        <v>3154</v>
      </c>
      <c r="F6172" s="15" t="s">
        <v>35</v>
      </c>
      <c r="G6172" s="137" t="s">
        <v>3154</v>
      </c>
      <c r="H6172" s="13" t="s">
        <v>31</v>
      </c>
      <c r="I6172" s="126" t="s">
        <v>3154</v>
      </c>
      <c r="J6172" s="126" t="s">
        <v>3154</v>
      </c>
      <c r="K6172" s="17">
        <f>VLOOKUP(A6172,[4]גיליון1!$A$1574:$P$7681,10,0)</f>
        <v>0</v>
      </c>
      <c r="L6172" s="17">
        <f>VLOOKUP(A6172,'[2]2023'!$A$9:$I$7853,9,0)</f>
        <v>0</v>
      </c>
      <c r="M6172" s="18">
        <f>VLOOKUP(A6172,[3]data1683177749303!$A$2:$J$6448,10,0)</f>
        <v>0</v>
      </c>
    </row>
    <row r="6173" spans="1:13" ht="15.75" outlineLevel="1">
      <c r="A6173" s="10">
        <v>1828100431</v>
      </c>
      <c r="B6173" s="11">
        <v>431</v>
      </c>
      <c r="C6173" s="19">
        <v>828100</v>
      </c>
      <c r="D6173" s="13">
        <v>1</v>
      </c>
      <c r="E6173" s="136" t="s">
        <v>3154</v>
      </c>
      <c r="F6173" s="15" t="s">
        <v>36</v>
      </c>
      <c r="G6173" s="137" t="s">
        <v>3154</v>
      </c>
      <c r="H6173" s="13" t="s">
        <v>31</v>
      </c>
      <c r="I6173" s="16">
        <f>K6173/L6173-1</f>
        <v>1.8181818181818077E-2</v>
      </c>
      <c r="J6173" s="126" t="s">
        <v>3154</v>
      </c>
      <c r="K6173" s="17">
        <f>VLOOKUP(A6173,[4]גיליון1!$A$1574:$P$7681,10,0)</f>
        <v>56000</v>
      </c>
      <c r="L6173" s="17">
        <f>VLOOKUP(A6173,'[2]2023'!$A$9:$I$7853,9,0)</f>
        <v>55000</v>
      </c>
      <c r="M6173" s="18">
        <f>VLOOKUP(A6173,[3]data1683177749303!$A$2:$J$6448,10,0)</f>
        <v>55472.07</v>
      </c>
    </row>
    <row r="6174" spans="1:13" ht="15.75" outlineLevel="1">
      <c r="A6174" s="10">
        <v>1828100432</v>
      </c>
      <c r="B6174" s="11">
        <v>432</v>
      </c>
      <c r="C6174" s="19">
        <v>828100</v>
      </c>
      <c r="D6174" s="13">
        <v>1</v>
      </c>
      <c r="E6174" s="136" t="s">
        <v>3154</v>
      </c>
      <c r="F6174" s="15" t="s">
        <v>37</v>
      </c>
      <c r="G6174" s="137" t="s">
        <v>3154</v>
      </c>
      <c r="H6174" s="13" t="s">
        <v>31</v>
      </c>
      <c r="I6174" s="126" t="s">
        <v>3154</v>
      </c>
      <c r="J6174" s="126" t="s">
        <v>3154</v>
      </c>
      <c r="K6174" s="17">
        <f>VLOOKUP(A6174,[4]גיליון1!$A$1574:$P$7681,10,0)</f>
        <v>3000</v>
      </c>
      <c r="L6174" s="17">
        <f>VLOOKUP(A6174,'[2]2023'!$A$9:$I$7853,9,0)</f>
        <v>0</v>
      </c>
      <c r="M6174" s="18">
        <f>VLOOKUP(A6174,[3]data1683177749303!$A$2:$J$6448,10,0)</f>
        <v>2338.71</v>
      </c>
    </row>
    <row r="6175" spans="1:13" ht="15.75" outlineLevel="1">
      <c r="A6175" s="10">
        <v>1828100433</v>
      </c>
      <c r="B6175" s="11">
        <v>433</v>
      </c>
      <c r="C6175" s="19">
        <v>828100</v>
      </c>
      <c r="D6175" s="13">
        <v>1</v>
      </c>
      <c r="E6175" s="136" t="s">
        <v>3154</v>
      </c>
      <c r="F6175" s="15" t="s">
        <v>38</v>
      </c>
      <c r="G6175" s="137" t="s">
        <v>3154</v>
      </c>
      <c r="H6175" s="13" t="s">
        <v>34</v>
      </c>
      <c r="I6175" s="126" t="s">
        <v>3154</v>
      </c>
      <c r="J6175" s="126" t="s">
        <v>3154</v>
      </c>
      <c r="K6175" s="17">
        <f>VLOOKUP(A6175,[4]גיליון1!$A$1574:$P$7681,10,0)</f>
        <v>0</v>
      </c>
      <c r="L6175" s="17">
        <f>VLOOKUP(A6175,'[2]2023'!$A$9:$I$7853,9,0)</f>
        <v>0</v>
      </c>
      <c r="M6175" s="18">
        <f>VLOOKUP(A6175,[3]data1683177749303!$A$2:$J$6448,10,0)</f>
        <v>0</v>
      </c>
    </row>
    <row r="6176" spans="1:13" ht="15.75" outlineLevel="1">
      <c r="A6176" s="10">
        <v>1828100434</v>
      </c>
      <c r="B6176" s="11">
        <v>434</v>
      </c>
      <c r="C6176" s="19">
        <v>828100</v>
      </c>
      <c r="D6176" s="13">
        <v>1</v>
      </c>
      <c r="E6176" s="136" t="s">
        <v>3154</v>
      </c>
      <c r="F6176" s="15" t="s">
        <v>39</v>
      </c>
      <c r="G6176" s="137" t="s">
        <v>3154</v>
      </c>
      <c r="H6176" s="13" t="s">
        <v>34</v>
      </c>
      <c r="I6176" s="126" t="s">
        <v>3154</v>
      </c>
      <c r="J6176" s="126" t="s">
        <v>3154</v>
      </c>
      <c r="K6176" s="17">
        <f>VLOOKUP(A6176,[4]גיליון1!$A$1574:$P$7681,10,0)</f>
        <v>0</v>
      </c>
      <c r="L6176" s="17">
        <f>VLOOKUP(A6176,'[2]2023'!$A$9:$I$7853,9,0)</f>
        <v>0</v>
      </c>
      <c r="M6176" s="18">
        <f>VLOOKUP(A6176,[3]data1683177749303!$A$2:$J$6448,10,0)</f>
        <v>0</v>
      </c>
    </row>
    <row r="6177" spans="1:13" ht="15.75" outlineLevel="1">
      <c r="A6177" s="10">
        <v>1828100437</v>
      </c>
      <c r="B6177" s="11">
        <v>437</v>
      </c>
      <c r="C6177" s="19">
        <v>828100</v>
      </c>
      <c r="D6177" s="13">
        <v>1</v>
      </c>
      <c r="E6177" s="136" t="s">
        <v>3154</v>
      </c>
      <c r="F6177" s="15" t="s">
        <v>42</v>
      </c>
      <c r="G6177" s="137" t="s">
        <v>3154</v>
      </c>
      <c r="H6177" s="13" t="s">
        <v>31</v>
      </c>
      <c r="I6177" s="16">
        <f>K6177/L6177-1</f>
        <v>-0.12244897959183676</v>
      </c>
      <c r="J6177" s="126" t="s">
        <v>3154</v>
      </c>
      <c r="K6177" s="17">
        <v>8600</v>
      </c>
      <c r="L6177" s="17">
        <f>VLOOKUP(A6177,'[2]2023'!$A$9:$I$7853,9,0)</f>
        <v>9800</v>
      </c>
      <c r="M6177" s="18">
        <f>VLOOKUP(A6177,[3]data1683177749303!$A$2:$J$6448,10,0)</f>
        <v>8550.36</v>
      </c>
    </row>
    <row r="6178" spans="1:13" ht="15.75" outlineLevel="1">
      <c r="A6178" s="10">
        <v>1828100441</v>
      </c>
      <c r="B6178" s="11">
        <v>441</v>
      </c>
      <c r="C6178" s="19">
        <v>828100</v>
      </c>
      <c r="D6178" s="13">
        <v>1</v>
      </c>
      <c r="E6178" s="136" t="s">
        <v>3154</v>
      </c>
      <c r="F6178" s="15" t="s">
        <v>45</v>
      </c>
      <c r="G6178" s="137" t="s">
        <v>3154</v>
      </c>
      <c r="H6178" s="13" t="s">
        <v>31</v>
      </c>
      <c r="I6178" s="126" t="s">
        <v>3154</v>
      </c>
      <c r="J6178" s="126" t="s">
        <v>3154</v>
      </c>
      <c r="K6178" s="17">
        <f>VLOOKUP(A6178,[4]גיליון1!$A$1574:$P$7681,10,0)</f>
        <v>0</v>
      </c>
      <c r="L6178" s="17">
        <f>VLOOKUP(A6178,'[2]2023'!$A$9:$I$7853,9,0)</f>
        <v>0</v>
      </c>
      <c r="M6178" s="18">
        <f>VLOOKUP(A6178,[3]data1683177749303!$A$2:$J$6448,10,0)</f>
        <v>0</v>
      </c>
    </row>
    <row r="6179" spans="1:13" ht="15.75" outlineLevel="1">
      <c r="A6179" s="10">
        <v>1828100450</v>
      </c>
      <c r="B6179" s="11">
        <v>450</v>
      </c>
      <c r="C6179" s="19">
        <v>828100</v>
      </c>
      <c r="D6179" s="13">
        <v>1</v>
      </c>
      <c r="E6179" s="136" t="s">
        <v>3154</v>
      </c>
      <c r="F6179" s="39" t="s">
        <v>46</v>
      </c>
      <c r="G6179" s="154" t="s">
        <v>3154</v>
      </c>
      <c r="H6179" s="13" t="s">
        <v>31</v>
      </c>
      <c r="I6179" s="16">
        <f>K6179/L6179-1</f>
        <v>-9.0909090909090939E-2</v>
      </c>
      <c r="J6179" s="126" t="s">
        <v>3154</v>
      </c>
      <c r="K6179" s="17">
        <v>1000</v>
      </c>
      <c r="L6179" s="17">
        <f>VLOOKUP(A6179,'[2]2023'!$A$9:$I$7853,9,0)</f>
        <v>1100</v>
      </c>
      <c r="M6179" s="18">
        <f>VLOOKUP(A6179,[3]data1683177749303!$A$2:$J$6448,10,0)</f>
        <v>0</v>
      </c>
    </row>
    <row r="6180" spans="1:13" ht="15.75" outlineLevel="1">
      <c r="A6180" s="10">
        <v>1828100471</v>
      </c>
      <c r="B6180" s="11">
        <v>471</v>
      </c>
      <c r="C6180" s="19">
        <v>828100</v>
      </c>
      <c r="D6180" s="13">
        <v>1</v>
      </c>
      <c r="E6180" s="136" t="s">
        <v>3154</v>
      </c>
      <c r="F6180" s="15" t="s">
        <v>87</v>
      </c>
      <c r="G6180" s="137" t="s">
        <v>3154</v>
      </c>
      <c r="H6180" s="13" t="s">
        <v>34</v>
      </c>
      <c r="I6180" s="16">
        <f>K6180/L6180-1</f>
        <v>-9.0909090909090939E-2</v>
      </c>
      <c r="J6180" s="126" t="s">
        <v>3154</v>
      </c>
      <c r="K6180" s="17">
        <v>1000</v>
      </c>
      <c r="L6180" s="17">
        <f>VLOOKUP(A6180,'[2]2023'!$A$9:$I$7853,9,0)</f>
        <v>1100</v>
      </c>
      <c r="M6180" s="18">
        <f>VLOOKUP(A6180,[3]data1683177749303!$A$2:$J$6448,10,0)</f>
        <v>1097.46</v>
      </c>
    </row>
    <row r="6181" spans="1:13" ht="15.75" outlineLevel="1">
      <c r="A6181" s="10">
        <v>1828100500</v>
      </c>
      <c r="B6181" s="11">
        <v>500</v>
      </c>
      <c r="C6181" s="19">
        <v>828100</v>
      </c>
      <c r="D6181" s="13">
        <v>1</v>
      </c>
      <c r="E6181" s="136" t="s">
        <v>3154</v>
      </c>
      <c r="F6181" s="15" t="s">
        <v>51</v>
      </c>
      <c r="G6181" s="137" t="s">
        <v>3154</v>
      </c>
      <c r="H6181" s="13" t="s">
        <v>11</v>
      </c>
      <c r="I6181" s="126" t="s">
        <v>3154</v>
      </c>
      <c r="J6181" s="126" t="s">
        <v>3154</v>
      </c>
      <c r="K6181" s="17">
        <f>VLOOKUP(A6181,[4]גיליון1!$A$1574:$P$7681,10,0)</f>
        <v>0</v>
      </c>
      <c r="L6181" s="17">
        <f>VLOOKUP(A6181,'[2]2023'!$A$9:$I$7853,9,0)</f>
        <v>0</v>
      </c>
      <c r="M6181" s="140" t="s">
        <v>3154</v>
      </c>
    </row>
    <row r="6182" spans="1:13" ht="15.75" outlineLevel="1">
      <c r="A6182" s="10">
        <v>1828100511</v>
      </c>
      <c r="B6182" s="11">
        <v>511</v>
      </c>
      <c r="C6182" s="19">
        <v>828100</v>
      </c>
      <c r="D6182" s="13">
        <v>1</v>
      </c>
      <c r="E6182" s="136" t="s">
        <v>3154</v>
      </c>
      <c r="F6182" s="15" t="s">
        <v>88</v>
      </c>
      <c r="G6182" s="137" t="s">
        <v>3154</v>
      </c>
      <c r="H6182" s="13" t="s">
        <v>34</v>
      </c>
      <c r="I6182" s="126" t="s">
        <v>3154</v>
      </c>
      <c r="J6182" s="126" t="s">
        <v>3154</v>
      </c>
      <c r="K6182" s="17">
        <f>VLOOKUP(A6182,[4]גיליון1!$A$1574:$P$7681,10,0)</f>
        <v>0</v>
      </c>
      <c r="L6182" s="17">
        <f>VLOOKUP(A6182,'[2]2023'!$A$9:$I$7853,9,0)</f>
        <v>0</v>
      </c>
      <c r="M6182" s="18">
        <f>VLOOKUP(A6182,[3]data1683177749303!$A$2:$J$6448,10,0)</f>
        <v>0</v>
      </c>
    </row>
    <row r="6183" spans="1:13" ht="15.75" outlineLevel="1">
      <c r="A6183" s="10">
        <v>1828100512</v>
      </c>
      <c r="B6183" s="11">
        <v>512</v>
      </c>
      <c r="C6183" s="19">
        <v>828100</v>
      </c>
      <c r="D6183" s="13">
        <v>1</v>
      </c>
      <c r="E6183" s="136" t="s">
        <v>3154</v>
      </c>
      <c r="F6183" s="15" t="s">
        <v>89</v>
      </c>
      <c r="G6183" s="137" t="s">
        <v>3154</v>
      </c>
      <c r="H6183" s="13" t="s">
        <v>34</v>
      </c>
      <c r="I6183" s="126" t="s">
        <v>3154</v>
      </c>
      <c r="J6183" s="126" t="s">
        <v>3154</v>
      </c>
      <c r="K6183" s="17">
        <f>VLOOKUP(A6183,[4]גיליון1!$A$1574:$P$7681,10,0)</f>
        <v>0</v>
      </c>
      <c r="L6183" s="17">
        <f>VLOOKUP(A6183,'[2]2023'!$A$9:$I$7853,9,0)</f>
        <v>0</v>
      </c>
      <c r="M6183" s="18">
        <f>VLOOKUP(A6183,[3]data1683177749303!$A$2:$J$6448,10,0)</f>
        <v>0</v>
      </c>
    </row>
    <row r="6184" spans="1:13" ht="15.75" outlineLevel="1">
      <c r="A6184" s="10">
        <v>1828100522</v>
      </c>
      <c r="B6184" s="11">
        <v>522</v>
      </c>
      <c r="C6184" s="19">
        <v>828100</v>
      </c>
      <c r="D6184" s="13">
        <v>1</v>
      </c>
      <c r="E6184" s="136" t="s">
        <v>3154</v>
      </c>
      <c r="F6184" s="15" t="s">
        <v>90</v>
      </c>
      <c r="G6184" s="137" t="s">
        <v>3154</v>
      </c>
      <c r="H6184" s="13" t="s">
        <v>34</v>
      </c>
      <c r="I6184" s="16">
        <f>K6184/L6184-1</f>
        <v>-9.9999999999999978E-2</v>
      </c>
      <c r="J6184" s="126" t="s">
        <v>3154</v>
      </c>
      <c r="K6184" s="17">
        <f>VLOOKUP(A6184,[4]גיליון1!$A$1574:$P$7681,10,0)</f>
        <v>900</v>
      </c>
      <c r="L6184" s="17">
        <f>VLOOKUP(A6184,'[2]2023'!$A$9:$I$7853,9,0)</f>
        <v>1000</v>
      </c>
      <c r="M6184" s="18">
        <f>VLOOKUP(A6184,[3]data1683177749303!$A$2:$J$6448,10,0)</f>
        <v>0</v>
      </c>
    </row>
    <row r="6185" spans="1:13" ht="15.75" outlineLevel="1">
      <c r="A6185" s="10">
        <v>1828100530</v>
      </c>
      <c r="B6185" s="11">
        <v>530</v>
      </c>
      <c r="C6185" s="19">
        <v>828100</v>
      </c>
      <c r="D6185" s="13">
        <v>1</v>
      </c>
      <c r="E6185" s="136" t="s">
        <v>3154</v>
      </c>
      <c r="F6185" s="15" t="s">
        <v>1591</v>
      </c>
      <c r="G6185" s="137" t="s">
        <v>3154</v>
      </c>
      <c r="H6185" s="13" t="s">
        <v>31</v>
      </c>
      <c r="I6185" s="126" t="s">
        <v>3154</v>
      </c>
      <c r="J6185" s="126" t="s">
        <v>3154</v>
      </c>
      <c r="K6185" s="17">
        <f>VLOOKUP(A6185,[4]גיליון1!$A$1574:$P$7681,10,0)</f>
        <v>0</v>
      </c>
      <c r="L6185" s="17">
        <f>VLOOKUP(A6185,'[2]2023'!$A$9:$I$7853,9,0)</f>
        <v>0</v>
      </c>
      <c r="M6185" s="18">
        <f>VLOOKUP(A6185,[3]data1683177749303!$A$2:$J$6448,10,0)</f>
        <v>0</v>
      </c>
    </row>
    <row r="6186" spans="1:13" ht="15.75" outlineLevel="1">
      <c r="A6186" s="10">
        <v>1828100540</v>
      </c>
      <c r="B6186" s="11">
        <v>540</v>
      </c>
      <c r="C6186" s="19">
        <v>828100</v>
      </c>
      <c r="D6186" s="13">
        <v>1</v>
      </c>
      <c r="E6186" s="136" t="s">
        <v>3154</v>
      </c>
      <c r="F6186" s="15" t="s">
        <v>53</v>
      </c>
      <c r="G6186" s="137" t="s">
        <v>3154</v>
      </c>
      <c r="H6186" s="13" t="s">
        <v>31</v>
      </c>
      <c r="I6186" s="16">
        <f>K6186/L6186-1</f>
        <v>0</v>
      </c>
      <c r="J6186" s="126" t="s">
        <v>3154</v>
      </c>
      <c r="K6186" s="17">
        <f>VLOOKUP(A6186,[4]גיליון1!$A$1574:$P$7681,10,0)</f>
        <v>30000</v>
      </c>
      <c r="L6186" s="17">
        <f>VLOOKUP(A6186,'[2]2023'!$A$9:$I$7853,9,0)</f>
        <v>30000</v>
      </c>
      <c r="M6186" s="18">
        <f>VLOOKUP(A6186,[3]data1683177749303!$A$2:$J$6448,10,0)</f>
        <v>7657.77</v>
      </c>
    </row>
    <row r="6187" spans="1:13" ht="15.75" outlineLevel="1">
      <c r="A6187" s="10">
        <v>1828100544</v>
      </c>
      <c r="B6187" s="11">
        <v>544</v>
      </c>
      <c r="C6187" s="19">
        <v>828100</v>
      </c>
      <c r="D6187" s="13">
        <v>1</v>
      </c>
      <c r="E6187" s="136" t="s">
        <v>3154</v>
      </c>
      <c r="F6187" s="15" t="s">
        <v>56</v>
      </c>
      <c r="G6187" s="137" t="s">
        <v>3154</v>
      </c>
      <c r="H6187" s="13" t="s">
        <v>31</v>
      </c>
      <c r="I6187" s="126" t="s">
        <v>3154</v>
      </c>
      <c r="J6187" s="126" t="s">
        <v>3154</v>
      </c>
      <c r="K6187" s="17">
        <f>VLOOKUP(A6187,[4]גיליון1!$A$1574:$P$7681,10,0)</f>
        <v>0</v>
      </c>
      <c r="L6187" s="17">
        <f>VLOOKUP(A6187,'[2]2023'!$A$9:$I$7853,9,0)</f>
        <v>0</v>
      </c>
      <c r="M6187" s="18">
        <f>VLOOKUP(A6187,[3]data1683177749303!$A$2:$J$6448,10,0)</f>
        <v>0</v>
      </c>
    </row>
    <row r="6188" spans="1:13" ht="15.75" outlineLevel="1">
      <c r="A6188" s="10">
        <v>1828100550</v>
      </c>
      <c r="B6188" s="11">
        <v>550</v>
      </c>
      <c r="C6188" s="19">
        <v>828100</v>
      </c>
      <c r="D6188" s="13">
        <v>1</v>
      </c>
      <c r="E6188" s="136" t="s">
        <v>3154</v>
      </c>
      <c r="F6188" s="15" t="s">
        <v>58</v>
      </c>
      <c r="G6188" s="137" t="s">
        <v>3154</v>
      </c>
      <c r="H6188" s="13" t="s">
        <v>34</v>
      </c>
      <c r="I6188" s="126" t="s">
        <v>3154</v>
      </c>
      <c r="J6188" s="126" t="s">
        <v>3154</v>
      </c>
      <c r="K6188" s="17">
        <f>VLOOKUP(A6188,[4]גיליון1!$A$1574:$P$7681,10,0)</f>
        <v>0</v>
      </c>
      <c r="L6188" s="17">
        <f>VLOOKUP(A6188,'[2]2023'!$A$9:$I$7853,9,0)</f>
        <v>0</v>
      </c>
      <c r="M6188" s="18">
        <f>VLOOKUP(A6188,[3]data1683177749303!$A$2:$J$6448,10,0)</f>
        <v>0</v>
      </c>
    </row>
    <row r="6189" spans="1:13" ht="15.75" outlineLevel="1">
      <c r="A6189" s="10">
        <v>1828100561</v>
      </c>
      <c r="B6189" s="11">
        <v>561</v>
      </c>
      <c r="C6189" s="19">
        <v>828100</v>
      </c>
      <c r="D6189" s="13">
        <v>1</v>
      </c>
      <c r="E6189" s="136" t="s">
        <v>3154</v>
      </c>
      <c r="F6189" s="15" t="s">
        <v>59</v>
      </c>
      <c r="G6189" s="137" t="s">
        <v>3154</v>
      </c>
      <c r="H6189" s="13" t="s">
        <v>34</v>
      </c>
      <c r="I6189" s="126" t="s">
        <v>3154</v>
      </c>
      <c r="J6189" s="126" t="s">
        <v>3154</v>
      </c>
      <c r="K6189" s="17">
        <f>VLOOKUP(A6189,[4]גיליון1!$A$1574:$P$7681,10,0)</f>
        <v>0</v>
      </c>
      <c r="L6189" s="17">
        <f>VLOOKUP(A6189,'[2]2023'!$A$9:$I$7853,9,0)</f>
        <v>0</v>
      </c>
      <c r="M6189" s="18">
        <f>VLOOKUP(A6189,[3]data1683177749303!$A$2:$J$6448,10,0)</f>
        <v>0</v>
      </c>
    </row>
    <row r="6190" spans="1:13" ht="15.75" outlineLevel="1">
      <c r="A6190" s="10">
        <v>1828100562</v>
      </c>
      <c r="B6190" s="11">
        <v>562</v>
      </c>
      <c r="C6190" s="19">
        <v>828100</v>
      </c>
      <c r="D6190" s="13">
        <v>1</v>
      </c>
      <c r="E6190" s="136" t="s">
        <v>3154</v>
      </c>
      <c r="F6190" s="15" t="s">
        <v>60</v>
      </c>
      <c r="G6190" s="137" t="s">
        <v>3154</v>
      </c>
      <c r="H6190" s="13" t="s">
        <v>34</v>
      </c>
      <c r="I6190" s="126" t="s">
        <v>3154</v>
      </c>
      <c r="J6190" s="126" t="s">
        <v>3154</v>
      </c>
      <c r="K6190" s="17">
        <f>VLOOKUP(A6190,[4]גיליון1!$A$1574:$P$7681,10,0)</f>
        <v>0</v>
      </c>
      <c r="L6190" s="17">
        <f>VLOOKUP(A6190,'[2]2023'!$A$9:$I$7853,9,0)</f>
        <v>0</v>
      </c>
      <c r="M6190" s="18">
        <f>VLOOKUP(A6190,[3]data1683177749303!$A$2:$J$6448,10,0)</f>
        <v>0</v>
      </c>
    </row>
    <row r="6191" spans="1:13" ht="15.75" outlineLevel="1">
      <c r="A6191" s="10">
        <v>1828100571</v>
      </c>
      <c r="B6191" s="11">
        <v>571</v>
      </c>
      <c r="C6191" s="19">
        <v>828100</v>
      </c>
      <c r="D6191" s="13">
        <v>1</v>
      </c>
      <c r="E6191" s="136" t="s">
        <v>3154</v>
      </c>
      <c r="F6191" s="15" t="s">
        <v>91</v>
      </c>
      <c r="G6191" s="137" t="s">
        <v>3154</v>
      </c>
      <c r="H6191" s="13" t="s">
        <v>31</v>
      </c>
      <c r="I6191" s="16">
        <f>K6191/L6191-1</f>
        <v>0</v>
      </c>
      <c r="J6191" s="126" t="s">
        <v>3154</v>
      </c>
      <c r="K6191" s="17">
        <f>VLOOKUP(A6191,[4]גיליון1!$A$1574:$P$7681,10,0)</f>
        <v>52200</v>
      </c>
      <c r="L6191" s="17">
        <f>VLOOKUP(A6191,'[2]2023'!$A$9:$I$7853,9,0)</f>
        <v>52200</v>
      </c>
      <c r="M6191" s="18">
        <f>VLOOKUP(A6191,[3]data1683177749303!$A$2:$J$6448,10,0)</f>
        <v>47200</v>
      </c>
    </row>
    <row r="6192" spans="1:13" ht="15.75" outlineLevel="1">
      <c r="A6192" s="10">
        <v>1828100700</v>
      </c>
      <c r="B6192" s="11">
        <v>700</v>
      </c>
      <c r="C6192" s="19">
        <v>828100</v>
      </c>
      <c r="D6192" s="13">
        <v>1</v>
      </c>
      <c r="E6192" s="136" t="s">
        <v>3154</v>
      </c>
      <c r="F6192" s="15" t="s">
        <v>61</v>
      </c>
      <c r="G6192" s="137" t="s">
        <v>3154</v>
      </c>
      <c r="H6192" s="13" t="s">
        <v>11</v>
      </c>
      <c r="I6192" s="126" t="s">
        <v>3154</v>
      </c>
      <c r="J6192" s="126" t="s">
        <v>3154</v>
      </c>
      <c r="K6192" s="17">
        <f>VLOOKUP(A6192,[4]גיליון1!$A$1574:$P$7681,10,0)</f>
        <v>0</v>
      </c>
      <c r="L6192" s="17">
        <f>VLOOKUP(A6192,'[2]2023'!$A$9:$I$7853,9,0)</f>
        <v>0</v>
      </c>
      <c r="M6192" s="140" t="s">
        <v>3154</v>
      </c>
    </row>
    <row r="6193" spans="1:13" ht="15.75" outlineLevel="1">
      <c r="A6193" s="10">
        <v>1828100710</v>
      </c>
      <c r="B6193" s="11">
        <v>710</v>
      </c>
      <c r="C6193" s="19">
        <v>828100</v>
      </c>
      <c r="D6193" s="13">
        <v>1</v>
      </c>
      <c r="E6193" s="136" t="s">
        <v>3154</v>
      </c>
      <c r="F6193" s="15" t="s">
        <v>2559</v>
      </c>
      <c r="G6193" s="137" t="s">
        <v>3154</v>
      </c>
      <c r="H6193" s="13" t="s">
        <v>34</v>
      </c>
      <c r="I6193" s="126" t="s">
        <v>3154</v>
      </c>
      <c r="J6193" s="126" t="s">
        <v>3154</v>
      </c>
      <c r="K6193" s="17">
        <f>VLOOKUP(A6193,[4]גיליון1!$A$1574:$P$7681,10,0)</f>
        <v>0</v>
      </c>
      <c r="L6193" s="17">
        <f>VLOOKUP(A6193,'[2]2023'!$A$9:$I$7853,9,0)</f>
        <v>0</v>
      </c>
      <c r="M6193" s="18">
        <f>VLOOKUP(A6193,[3]data1683177749303!$A$2:$J$6448,10,0)</f>
        <v>0</v>
      </c>
    </row>
    <row r="6194" spans="1:13" ht="15.75" outlineLevel="1">
      <c r="A6194" s="10">
        <v>1828100711</v>
      </c>
      <c r="B6194" s="11">
        <v>711</v>
      </c>
      <c r="C6194" s="19">
        <v>828100</v>
      </c>
      <c r="D6194" s="13">
        <v>1</v>
      </c>
      <c r="E6194" s="136" t="s">
        <v>3154</v>
      </c>
      <c r="F6194" s="15" t="s">
        <v>2560</v>
      </c>
      <c r="G6194" s="137" t="s">
        <v>3154</v>
      </c>
      <c r="H6194" s="13" t="s">
        <v>34</v>
      </c>
      <c r="I6194" s="126" t="s">
        <v>3154</v>
      </c>
      <c r="J6194" s="126" t="s">
        <v>3154</v>
      </c>
      <c r="K6194" s="17">
        <f>VLOOKUP(A6194,[4]גיליון1!$A$1574:$P$7681,10,0)</f>
        <v>0</v>
      </c>
      <c r="L6194" s="17">
        <f>VLOOKUP(A6194,'[2]2023'!$A$9:$I$7853,9,0)</f>
        <v>0</v>
      </c>
      <c r="M6194" s="18">
        <f>VLOOKUP(A6194,[3]data1683177749303!$A$2:$J$6448,10,0)</f>
        <v>0</v>
      </c>
    </row>
    <row r="6195" spans="1:13" ht="15.75" outlineLevel="1">
      <c r="A6195" s="10">
        <v>1828100712</v>
      </c>
      <c r="B6195" s="11">
        <v>712</v>
      </c>
      <c r="C6195" s="19">
        <v>828100</v>
      </c>
      <c r="D6195" s="13">
        <v>1</v>
      </c>
      <c r="E6195" s="136" t="s">
        <v>3154</v>
      </c>
      <c r="F6195" s="15" t="s">
        <v>2384</v>
      </c>
      <c r="G6195" s="137" t="s">
        <v>3154</v>
      </c>
      <c r="H6195" s="13" t="s">
        <v>31</v>
      </c>
      <c r="I6195" s="126" t="s">
        <v>3154</v>
      </c>
      <c r="J6195" s="16" t="s">
        <v>522</v>
      </c>
      <c r="K6195" s="17">
        <f>VLOOKUP(A6195,[4]גיליון1!$A$1574:$P$7681,10,0)</f>
        <v>90000</v>
      </c>
      <c r="L6195" s="139" t="s">
        <v>3154</v>
      </c>
      <c r="M6195" s="140" t="s">
        <v>3154</v>
      </c>
    </row>
    <row r="6196" spans="1:13" ht="15.75" outlineLevel="1">
      <c r="A6196" s="10">
        <v>1828100721</v>
      </c>
      <c r="B6196" s="11">
        <v>721</v>
      </c>
      <c r="C6196" s="19">
        <v>828100</v>
      </c>
      <c r="D6196" s="13">
        <v>1</v>
      </c>
      <c r="E6196" s="136" t="s">
        <v>3154</v>
      </c>
      <c r="F6196" s="15" t="s">
        <v>63</v>
      </c>
      <c r="G6196" s="137" t="s">
        <v>3154</v>
      </c>
      <c r="H6196" s="13" t="s">
        <v>34</v>
      </c>
      <c r="I6196" s="126" t="s">
        <v>3154</v>
      </c>
      <c r="J6196" s="126" t="s">
        <v>3154</v>
      </c>
      <c r="K6196" s="17">
        <f>VLOOKUP(A6196,[4]גיליון1!$A$1574:$P$7681,10,0)</f>
        <v>0</v>
      </c>
      <c r="L6196" s="17">
        <f>VLOOKUP(A6196,'[2]2023'!$A$9:$I$7853,9,0)</f>
        <v>0</v>
      </c>
      <c r="M6196" s="18">
        <f>VLOOKUP(A6196,[3]data1683177749303!$A$2:$J$6448,10,0)</f>
        <v>0</v>
      </c>
    </row>
    <row r="6197" spans="1:13" ht="15.75" outlineLevel="1">
      <c r="A6197" s="10">
        <v>1828100722</v>
      </c>
      <c r="B6197" s="11">
        <v>722</v>
      </c>
      <c r="C6197" s="19">
        <v>828100</v>
      </c>
      <c r="D6197" s="13">
        <v>1</v>
      </c>
      <c r="E6197" s="136" t="s">
        <v>3154</v>
      </c>
      <c r="F6197" s="15" t="s">
        <v>64</v>
      </c>
      <c r="G6197" s="137" t="s">
        <v>3154</v>
      </c>
      <c r="H6197" s="13" t="s">
        <v>34</v>
      </c>
      <c r="I6197" s="126" t="s">
        <v>3154</v>
      </c>
      <c r="J6197" s="126" t="s">
        <v>3154</v>
      </c>
      <c r="K6197" s="17">
        <f>VLOOKUP(A6197,[4]גיליון1!$A$1574:$P$7681,10,0)</f>
        <v>0</v>
      </c>
      <c r="L6197" s="17">
        <f>VLOOKUP(A6197,'[2]2023'!$A$9:$I$7853,9,0)</f>
        <v>0</v>
      </c>
      <c r="M6197" s="18">
        <f>VLOOKUP(A6197,[3]data1683177749303!$A$2:$J$6448,10,0)</f>
        <v>0</v>
      </c>
    </row>
    <row r="6198" spans="1:13" ht="15.75" outlineLevel="1">
      <c r="A6198" s="10">
        <v>1828100723</v>
      </c>
      <c r="B6198" s="11">
        <v>723</v>
      </c>
      <c r="C6198" s="19">
        <v>828100</v>
      </c>
      <c r="D6198" s="13">
        <v>1</v>
      </c>
      <c r="E6198" s="136" t="s">
        <v>3154</v>
      </c>
      <c r="F6198" s="15" t="s">
        <v>2434</v>
      </c>
      <c r="G6198" s="137" t="s">
        <v>3154</v>
      </c>
      <c r="H6198" s="13" t="s">
        <v>34</v>
      </c>
      <c r="I6198" s="126" t="s">
        <v>3154</v>
      </c>
      <c r="J6198" s="126" t="s">
        <v>3154</v>
      </c>
      <c r="K6198" s="17">
        <f>VLOOKUP(A6198,[4]גיליון1!$A$1574:$P$7681,10,0)</f>
        <v>0</v>
      </c>
      <c r="L6198" s="17">
        <f>VLOOKUP(A6198,'[2]2023'!$A$9:$I$7853,9,0)</f>
        <v>0</v>
      </c>
      <c r="M6198" s="18">
        <f>VLOOKUP(A6198,[3]data1683177749303!$A$2:$J$6448,10,0)</f>
        <v>0</v>
      </c>
    </row>
    <row r="6199" spans="1:13" ht="15.75" outlineLevel="1">
      <c r="A6199" s="10">
        <v>1828100742</v>
      </c>
      <c r="B6199" s="11">
        <v>742</v>
      </c>
      <c r="C6199" s="19">
        <v>828100</v>
      </c>
      <c r="D6199" s="13">
        <v>1</v>
      </c>
      <c r="E6199" s="136" t="s">
        <v>3154</v>
      </c>
      <c r="F6199" s="15" t="s">
        <v>65</v>
      </c>
      <c r="G6199" s="137" t="s">
        <v>3154</v>
      </c>
      <c r="H6199" s="13" t="s">
        <v>34</v>
      </c>
      <c r="I6199" s="16">
        <f t="shared" ref="I6199:I6259" si="285">K6199/L6199-1</f>
        <v>-9.5238095238095233E-2</v>
      </c>
      <c r="J6199" s="126" t="s">
        <v>3154</v>
      </c>
      <c r="K6199" s="17">
        <v>9500</v>
      </c>
      <c r="L6199" s="17">
        <f>VLOOKUP(A6199,'[2]2023'!$A$9:$I$7853,9,0)</f>
        <v>10500</v>
      </c>
      <c r="M6199" s="18">
        <f>VLOOKUP(A6199,[3]data1683177749303!$A$2:$J$6448,10,0)</f>
        <v>8947.27</v>
      </c>
    </row>
    <row r="6200" spans="1:13" ht="15.75" outlineLevel="1">
      <c r="A6200" s="10">
        <v>1828100743</v>
      </c>
      <c r="B6200" s="11">
        <v>743</v>
      </c>
      <c r="C6200" s="19">
        <v>828100</v>
      </c>
      <c r="D6200" s="13">
        <v>1</v>
      </c>
      <c r="E6200" s="136" t="s">
        <v>3154</v>
      </c>
      <c r="F6200" s="15" t="s">
        <v>2272</v>
      </c>
      <c r="G6200" s="137" t="s">
        <v>3154</v>
      </c>
      <c r="H6200" s="13" t="s">
        <v>34</v>
      </c>
      <c r="I6200" s="126" t="s">
        <v>3154</v>
      </c>
      <c r="J6200" s="126" t="s">
        <v>3154</v>
      </c>
      <c r="K6200" s="17">
        <f>VLOOKUP(A6200,[4]גיליון1!$A$1574:$P$7681,10,0)</f>
        <v>0</v>
      </c>
      <c r="L6200" s="17">
        <f>VLOOKUP(A6200,'[2]2023'!$A$9:$I$7853,9,0)</f>
        <v>0</v>
      </c>
      <c r="M6200" s="18">
        <f>VLOOKUP(A6200,[3]data1683177749303!$A$2:$J$6448,10,0)</f>
        <v>0</v>
      </c>
    </row>
    <row r="6201" spans="1:13" ht="15.75" outlineLevel="1">
      <c r="A6201" s="10">
        <v>1828100744</v>
      </c>
      <c r="B6201" s="11">
        <v>744</v>
      </c>
      <c r="C6201" s="19">
        <v>828100</v>
      </c>
      <c r="D6201" s="13">
        <v>1</v>
      </c>
      <c r="E6201" s="136" t="s">
        <v>3154</v>
      </c>
      <c r="F6201" s="15" t="s">
        <v>2561</v>
      </c>
      <c r="G6201" s="137" t="s">
        <v>3154</v>
      </c>
      <c r="H6201" s="13" t="s">
        <v>34</v>
      </c>
      <c r="I6201" s="126" t="s">
        <v>3154</v>
      </c>
      <c r="J6201" s="126" t="s">
        <v>3154</v>
      </c>
      <c r="K6201" s="17">
        <f>VLOOKUP(A6201,[4]גיליון1!$A$1574:$P$7681,10,0)</f>
        <v>0</v>
      </c>
      <c r="L6201" s="17">
        <f>VLOOKUP(A6201,'[2]2023'!$A$9:$I$7853,9,0)</f>
        <v>0</v>
      </c>
      <c r="M6201" s="18">
        <f>VLOOKUP(A6201,[3]data1683177749303!$A$2:$J$6448,10,0)</f>
        <v>0</v>
      </c>
    </row>
    <row r="6202" spans="1:13" ht="15.75" outlineLevel="1">
      <c r="A6202" s="10">
        <v>1828100745</v>
      </c>
      <c r="B6202" s="11">
        <v>745</v>
      </c>
      <c r="C6202" s="19">
        <v>828100</v>
      </c>
      <c r="D6202" s="13">
        <v>1</v>
      </c>
      <c r="E6202" s="136" t="s">
        <v>3154</v>
      </c>
      <c r="F6202" s="15" t="s">
        <v>66</v>
      </c>
      <c r="G6202" s="137" t="s">
        <v>3154</v>
      </c>
      <c r="H6202" s="13" t="s">
        <v>31</v>
      </c>
      <c r="I6202" s="126" t="s">
        <v>3154</v>
      </c>
      <c r="J6202" s="126" t="s">
        <v>3154</v>
      </c>
      <c r="K6202" s="17">
        <f>VLOOKUP(A6202,[4]גיליון1!$A$1574:$P$7681,10,0)</f>
        <v>0</v>
      </c>
      <c r="L6202" s="17">
        <f>VLOOKUP(A6202,'[2]2023'!$A$9:$I$7853,9,0)</f>
        <v>0</v>
      </c>
      <c r="M6202" s="18">
        <f>VLOOKUP(A6202,[3]data1683177749303!$A$2:$J$6448,10,0)</f>
        <v>0</v>
      </c>
    </row>
    <row r="6203" spans="1:13" ht="15.75" outlineLevel="1">
      <c r="A6203" s="10">
        <v>1828100746</v>
      </c>
      <c r="B6203" s="11">
        <v>746</v>
      </c>
      <c r="C6203" s="19">
        <v>828100</v>
      </c>
      <c r="D6203" s="13">
        <v>1</v>
      </c>
      <c r="E6203" s="136" t="s">
        <v>3154</v>
      </c>
      <c r="F6203" s="15" t="s">
        <v>67</v>
      </c>
      <c r="G6203" s="137" t="s">
        <v>3154</v>
      </c>
      <c r="H6203" s="13" t="s">
        <v>31</v>
      </c>
      <c r="I6203" s="126" t="s">
        <v>3154</v>
      </c>
      <c r="J6203" s="126" t="s">
        <v>3154</v>
      </c>
      <c r="K6203" s="17">
        <f>VLOOKUP(A6203,[4]גיליון1!$A$1574:$P$7681,10,0)</f>
        <v>0</v>
      </c>
      <c r="L6203" s="17">
        <f>VLOOKUP(A6203,'[2]2023'!$A$9:$I$7853,9,0)</f>
        <v>0</v>
      </c>
      <c r="M6203" s="18">
        <f>VLOOKUP(A6203,[3]data1683177749303!$A$2:$J$6448,10,0)</f>
        <v>0</v>
      </c>
    </row>
    <row r="6204" spans="1:13" ht="15.75" outlineLevel="1">
      <c r="A6204" s="10">
        <v>1828100750</v>
      </c>
      <c r="B6204" s="11">
        <v>750</v>
      </c>
      <c r="C6204" s="19">
        <v>828100</v>
      </c>
      <c r="D6204" s="13">
        <v>1</v>
      </c>
      <c r="E6204" s="136" t="s">
        <v>3154</v>
      </c>
      <c r="F6204" s="15" t="s">
        <v>2028</v>
      </c>
      <c r="G6204" s="137" t="s">
        <v>3154</v>
      </c>
      <c r="H6204" s="13" t="s">
        <v>31</v>
      </c>
      <c r="I6204" s="16">
        <f t="shared" si="285"/>
        <v>-7.3715248525694999E-2</v>
      </c>
      <c r="J6204" s="126" t="s">
        <v>3154</v>
      </c>
      <c r="K6204" s="17">
        <v>219900</v>
      </c>
      <c r="L6204" s="17">
        <f>VLOOKUP(A6204,'[2]2023'!$A$9:$I$7853,9,0)</f>
        <v>237400</v>
      </c>
      <c r="M6204" s="18">
        <f>VLOOKUP(A6204,[3]data1683177749303!$A$2:$J$6448,10,0)</f>
        <v>223608.2</v>
      </c>
    </row>
    <row r="6205" spans="1:13" ht="15.75" outlineLevel="1">
      <c r="A6205" s="10">
        <v>1828100751</v>
      </c>
      <c r="B6205" s="11">
        <v>751</v>
      </c>
      <c r="C6205" s="19">
        <v>828100</v>
      </c>
      <c r="D6205" s="13">
        <v>1</v>
      </c>
      <c r="E6205" s="136" t="s">
        <v>3154</v>
      </c>
      <c r="F6205" s="15" t="s">
        <v>68</v>
      </c>
      <c r="G6205" s="137" t="s">
        <v>3154</v>
      </c>
      <c r="H6205" s="13" t="s">
        <v>34</v>
      </c>
      <c r="I6205" s="126" t="s">
        <v>3154</v>
      </c>
      <c r="J6205" s="126" t="s">
        <v>3154</v>
      </c>
      <c r="K6205" s="17">
        <f>VLOOKUP(A6205,[4]גיליון1!$A$1574:$P$7681,10,0)</f>
        <v>0</v>
      </c>
      <c r="L6205" s="17">
        <f>VLOOKUP(A6205,'[2]2023'!$A$9:$I$7853,9,0)</f>
        <v>0</v>
      </c>
      <c r="M6205" s="18">
        <f>VLOOKUP(A6205,[3]data1683177749303!$A$2:$J$6448,10,0)</f>
        <v>0</v>
      </c>
    </row>
    <row r="6206" spans="1:13" ht="15.75" outlineLevel="1">
      <c r="A6206" s="10">
        <v>1828100752</v>
      </c>
      <c r="B6206" s="11">
        <v>752</v>
      </c>
      <c r="C6206" s="19">
        <v>828100</v>
      </c>
      <c r="D6206" s="13">
        <v>1</v>
      </c>
      <c r="E6206" s="136" t="s">
        <v>3154</v>
      </c>
      <c r="F6206" s="15" t="s">
        <v>2562</v>
      </c>
      <c r="G6206" s="137" t="s">
        <v>3154</v>
      </c>
      <c r="H6206" s="13" t="s">
        <v>31</v>
      </c>
      <c r="I6206" s="16">
        <f t="shared" si="285"/>
        <v>1.4285714285714235E-2</v>
      </c>
      <c r="J6206" s="126" t="s">
        <v>3154</v>
      </c>
      <c r="K6206" s="17">
        <f>VLOOKUP(A6206,[4]גיליון1!$A$1574:$P$7681,10,0)</f>
        <v>7100</v>
      </c>
      <c r="L6206" s="17">
        <f>VLOOKUP(A6206,'[2]2023'!$A$9:$I$7853,9,0)</f>
        <v>7000</v>
      </c>
      <c r="M6206" s="18">
        <f>VLOOKUP(A6206,[3]data1683177749303!$A$2:$J$6448,10,0)</f>
        <v>5661.83</v>
      </c>
    </row>
    <row r="6207" spans="1:13" ht="15.75" outlineLevel="1">
      <c r="A6207" s="10">
        <v>1828100763</v>
      </c>
      <c r="B6207" s="11">
        <v>763</v>
      </c>
      <c r="C6207" s="19">
        <v>828100</v>
      </c>
      <c r="D6207" s="13">
        <v>1</v>
      </c>
      <c r="E6207" s="136" t="s">
        <v>3154</v>
      </c>
      <c r="F6207" s="15" t="s">
        <v>116</v>
      </c>
      <c r="G6207" s="137" t="s">
        <v>3154</v>
      </c>
      <c r="H6207" s="13" t="s">
        <v>31</v>
      </c>
      <c r="I6207" s="126" t="s">
        <v>3154</v>
      </c>
      <c r="J6207" s="126" t="s">
        <v>3154</v>
      </c>
      <c r="K6207" s="17">
        <f>VLOOKUP(A6207,[4]גיליון1!$A$1574:$P$7681,10,0)</f>
        <v>0</v>
      </c>
      <c r="L6207" s="17">
        <f>VLOOKUP(A6207,'[2]2023'!$A$9:$I$7853,9,0)</f>
        <v>0</v>
      </c>
      <c r="M6207" s="18">
        <f>VLOOKUP(A6207,[3]data1683177749303!$A$2:$J$6448,10,0)</f>
        <v>0</v>
      </c>
    </row>
    <row r="6208" spans="1:13" ht="15.75" outlineLevel="1">
      <c r="A6208" s="10">
        <v>1828100780</v>
      </c>
      <c r="B6208" s="11">
        <v>780</v>
      </c>
      <c r="C6208" s="19">
        <v>828100</v>
      </c>
      <c r="D6208" s="13">
        <v>1</v>
      </c>
      <c r="E6208" s="136" t="s">
        <v>3154</v>
      </c>
      <c r="F6208" s="15" t="s">
        <v>2563</v>
      </c>
      <c r="G6208" s="137" t="s">
        <v>3154</v>
      </c>
      <c r="H6208" s="13" t="s">
        <v>34</v>
      </c>
      <c r="I6208" s="16">
        <f t="shared" si="285"/>
        <v>-0.19655913978494621</v>
      </c>
      <c r="J6208" s="126" t="s">
        <v>3154</v>
      </c>
      <c r="K6208" s="17">
        <v>186800</v>
      </c>
      <c r="L6208" s="17">
        <f>VLOOKUP(A6208,'[2]2023'!$A$9:$I$7853,9,0)</f>
        <v>232500</v>
      </c>
      <c r="M6208" s="18">
        <f>VLOOKUP(A6208,[3]data1683177749303!$A$2:$J$6448,10,0)</f>
        <v>159522.29</v>
      </c>
    </row>
    <row r="6209" spans="1:13" ht="15.75" outlineLevel="1">
      <c r="A6209" s="10">
        <v>1828100781</v>
      </c>
      <c r="B6209" s="11">
        <v>781</v>
      </c>
      <c r="C6209" s="19">
        <v>828100</v>
      </c>
      <c r="D6209" s="13">
        <v>1</v>
      </c>
      <c r="E6209" s="136" t="s">
        <v>3154</v>
      </c>
      <c r="F6209" s="15" t="s">
        <v>2564</v>
      </c>
      <c r="G6209" s="137" t="s">
        <v>3154</v>
      </c>
      <c r="H6209" s="13" t="s">
        <v>34</v>
      </c>
      <c r="I6209" s="16">
        <f t="shared" si="285"/>
        <v>0.61085180863477251</v>
      </c>
      <c r="J6209" s="126" t="s">
        <v>3154</v>
      </c>
      <c r="K6209" s="17">
        <v>552200</v>
      </c>
      <c r="L6209" s="17">
        <f>VLOOKUP(A6209,'[2]2023'!$A$9:$I$7853,9,0)</f>
        <v>342800</v>
      </c>
      <c r="M6209" s="18">
        <f>VLOOKUP(A6209,[3]data1683177749303!$A$2:$J$6448,10,0)</f>
        <v>169873.28</v>
      </c>
    </row>
    <row r="6210" spans="1:13" ht="15.75" outlineLevel="1">
      <c r="A6210" s="10">
        <v>1828100782</v>
      </c>
      <c r="B6210" s="11">
        <v>782</v>
      </c>
      <c r="C6210" s="19">
        <v>828100</v>
      </c>
      <c r="D6210" s="13">
        <v>1</v>
      </c>
      <c r="E6210" s="136" t="s">
        <v>3154</v>
      </c>
      <c r="F6210" s="15" t="s">
        <v>2565</v>
      </c>
      <c r="G6210" s="137" t="s">
        <v>3154</v>
      </c>
      <c r="H6210" s="13" t="s">
        <v>34</v>
      </c>
      <c r="I6210" s="126" t="s">
        <v>3154</v>
      </c>
      <c r="J6210" s="126" t="s">
        <v>3154</v>
      </c>
      <c r="K6210" s="17">
        <f>VLOOKUP(A6210,[4]גיליון1!$A$1574:$P$7681,10,0)</f>
        <v>0</v>
      </c>
      <c r="L6210" s="17">
        <f>VLOOKUP(A6210,'[2]2023'!$A$9:$I$7853,9,0)</f>
        <v>0</v>
      </c>
      <c r="M6210" s="18">
        <f>VLOOKUP(A6210,[3]data1683177749303!$A$2:$J$6448,10,0)</f>
        <v>0</v>
      </c>
    </row>
    <row r="6211" spans="1:13" ht="15.75" outlineLevel="1">
      <c r="A6211" s="10">
        <v>1828100783</v>
      </c>
      <c r="B6211" s="11">
        <v>783</v>
      </c>
      <c r="C6211" s="19">
        <v>828100</v>
      </c>
      <c r="D6211" s="13">
        <v>1</v>
      </c>
      <c r="E6211" s="136" t="s">
        <v>3154</v>
      </c>
      <c r="F6211" s="15" t="s">
        <v>2566</v>
      </c>
      <c r="G6211" s="137" t="s">
        <v>3154</v>
      </c>
      <c r="H6211" s="13" t="s">
        <v>34</v>
      </c>
      <c r="I6211" s="16">
        <f t="shared" si="285"/>
        <v>0.45161290322580649</v>
      </c>
      <c r="J6211" s="126" t="s">
        <v>3154</v>
      </c>
      <c r="K6211" s="17">
        <f>VLOOKUP(A6211,[4]גיליון1!$A$1574:$P$7681,10,0)</f>
        <v>135000</v>
      </c>
      <c r="L6211" s="17">
        <f>VLOOKUP(A6211,'[2]2023'!$A$9:$I$7853,9,0)</f>
        <v>93000</v>
      </c>
      <c r="M6211" s="18">
        <f>VLOOKUP(A6211,[3]data1683177749303!$A$2:$J$6448,10,0)</f>
        <v>61594.32</v>
      </c>
    </row>
    <row r="6212" spans="1:13" ht="15.75" outlineLevel="1">
      <c r="A6212" s="10">
        <v>1828100784</v>
      </c>
      <c r="B6212" s="11">
        <v>784</v>
      </c>
      <c r="C6212" s="19">
        <v>828100</v>
      </c>
      <c r="D6212" s="13">
        <v>1</v>
      </c>
      <c r="E6212" s="136" t="s">
        <v>3154</v>
      </c>
      <c r="F6212" s="15" t="s">
        <v>2567</v>
      </c>
      <c r="G6212" s="137" t="s">
        <v>3154</v>
      </c>
      <c r="H6212" s="13" t="s">
        <v>34</v>
      </c>
      <c r="I6212" s="16">
        <f t="shared" si="285"/>
        <v>-0.10035842293906805</v>
      </c>
      <c r="J6212" s="126" t="s">
        <v>3154</v>
      </c>
      <c r="K6212" s="17">
        <v>25100</v>
      </c>
      <c r="L6212" s="17">
        <f>VLOOKUP(A6212,'[2]2023'!$A$9:$I$7853,9,0)</f>
        <v>27900</v>
      </c>
      <c r="M6212" s="18">
        <f>VLOOKUP(A6212,[3]data1683177749303!$A$2:$J$6448,10,0)</f>
        <v>4699.0600000000004</v>
      </c>
    </row>
    <row r="6213" spans="1:13" ht="15.75" outlineLevel="1">
      <c r="A6213" s="10">
        <v>1828100785</v>
      </c>
      <c r="B6213" s="11">
        <v>785</v>
      </c>
      <c r="C6213" s="19">
        <v>828100</v>
      </c>
      <c r="D6213" s="13">
        <v>1</v>
      </c>
      <c r="E6213" s="136" t="s">
        <v>3154</v>
      </c>
      <c r="F6213" s="15" t="s">
        <v>2568</v>
      </c>
      <c r="G6213" s="137" t="s">
        <v>3154</v>
      </c>
      <c r="H6213" s="13" t="s">
        <v>34</v>
      </c>
      <c r="I6213" s="16">
        <f t="shared" si="285"/>
        <v>-0.10025380710659904</v>
      </c>
      <c r="J6213" s="126" t="s">
        <v>3154</v>
      </c>
      <c r="K6213" s="17">
        <v>70900</v>
      </c>
      <c r="L6213" s="17">
        <f>VLOOKUP(A6213,'[2]2023'!$A$9:$I$7853,9,0)</f>
        <v>78800</v>
      </c>
      <c r="M6213" s="18">
        <f>VLOOKUP(A6213,[3]data1683177749303!$A$2:$J$6448,10,0)</f>
        <v>72799.89</v>
      </c>
    </row>
    <row r="6214" spans="1:13" ht="15.75" outlineLevel="1">
      <c r="A6214" s="10">
        <v>1828100786</v>
      </c>
      <c r="B6214" s="11">
        <v>786</v>
      </c>
      <c r="C6214" s="19">
        <v>828100</v>
      </c>
      <c r="D6214" s="13">
        <v>1</v>
      </c>
      <c r="E6214" s="136" t="s">
        <v>3154</v>
      </c>
      <c r="F6214" s="15" t="s">
        <v>2569</v>
      </c>
      <c r="G6214" s="137" t="s">
        <v>3154</v>
      </c>
      <c r="H6214" s="13" t="s">
        <v>34</v>
      </c>
      <c r="I6214" s="16">
        <f t="shared" si="285"/>
        <v>-0.10017730496453903</v>
      </c>
      <c r="J6214" s="126" t="s">
        <v>3154</v>
      </c>
      <c r="K6214" s="17">
        <v>203000</v>
      </c>
      <c r="L6214" s="17">
        <f>VLOOKUP(A6214,'[2]2023'!$A$9:$I$7853,9,0)</f>
        <v>225600</v>
      </c>
      <c r="M6214" s="18">
        <f>VLOOKUP(A6214,[3]data1683177749303!$A$2:$J$6448,10,0)</f>
        <v>210599.9</v>
      </c>
    </row>
    <row r="6215" spans="1:13" ht="15.75" outlineLevel="1">
      <c r="A6215" s="10">
        <v>1828100787</v>
      </c>
      <c r="B6215" s="11">
        <v>787</v>
      </c>
      <c r="C6215" s="19">
        <v>828100</v>
      </c>
      <c r="D6215" s="13">
        <v>1</v>
      </c>
      <c r="E6215" s="136" t="s">
        <v>3154</v>
      </c>
      <c r="F6215" s="15" t="s">
        <v>2570</v>
      </c>
      <c r="G6215" s="137" t="s">
        <v>3154</v>
      </c>
      <c r="H6215" s="13" t="s">
        <v>34</v>
      </c>
      <c r="I6215" s="16">
        <f t="shared" si="285"/>
        <v>-0.10080645161290325</v>
      </c>
      <c r="J6215" s="126" t="s">
        <v>3154</v>
      </c>
      <c r="K6215" s="17">
        <v>44600</v>
      </c>
      <c r="L6215" s="17">
        <f>VLOOKUP(A6215,'[2]2023'!$A$9:$I$7853,9,0)</f>
        <v>49600</v>
      </c>
      <c r="M6215" s="18">
        <f>VLOOKUP(A6215,[3]data1683177749303!$A$2:$J$6448,10,0)</f>
        <v>27436</v>
      </c>
    </row>
    <row r="6216" spans="1:13" ht="15.75" outlineLevel="1">
      <c r="A6216" s="10">
        <v>1828100788</v>
      </c>
      <c r="B6216" s="11">
        <v>788</v>
      </c>
      <c r="C6216" s="19">
        <v>828100</v>
      </c>
      <c r="D6216" s="13">
        <v>1</v>
      </c>
      <c r="E6216" s="136" t="s">
        <v>3154</v>
      </c>
      <c r="F6216" s="15" t="s">
        <v>2571</v>
      </c>
      <c r="G6216" s="137" t="s">
        <v>3154</v>
      </c>
      <c r="H6216" s="13" t="s">
        <v>34</v>
      </c>
      <c r="I6216" s="16">
        <f t="shared" si="285"/>
        <v>-9.9999999999999978E-2</v>
      </c>
      <c r="J6216" s="126" t="s">
        <v>3154</v>
      </c>
      <c r="K6216" s="17">
        <f>VLOOKUP(A6216,[4]גיליון1!$A$1574:$P$7681,10,0)</f>
        <v>20250</v>
      </c>
      <c r="L6216" s="17">
        <f>VLOOKUP(A6216,'[2]2023'!$A$9:$I$7853,9,0)</f>
        <v>22500</v>
      </c>
      <c r="M6216" s="18">
        <f>VLOOKUP(A6216,[3]data1683177749303!$A$2:$J$6448,10,0)</f>
        <v>0</v>
      </c>
    </row>
    <row r="6217" spans="1:13" ht="15.75" outlineLevel="1">
      <c r="A6217" s="10">
        <v>1828100789</v>
      </c>
      <c r="B6217" s="11">
        <v>789</v>
      </c>
      <c r="C6217" s="19">
        <v>828100</v>
      </c>
      <c r="D6217" s="13">
        <v>1</v>
      </c>
      <c r="E6217" s="136" t="s">
        <v>3154</v>
      </c>
      <c r="F6217" s="15" t="s">
        <v>2572</v>
      </c>
      <c r="G6217" s="137" t="s">
        <v>3154</v>
      </c>
      <c r="H6217" s="13" t="s">
        <v>34</v>
      </c>
      <c r="I6217" s="16">
        <f t="shared" si="285"/>
        <v>0.65999999999999992</v>
      </c>
      <c r="J6217" s="126" t="s">
        <v>3154</v>
      </c>
      <c r="K6217" s="17">
        <f>VLOOKUP(A6217,[4]גיליון1!$A$1574:$P$7681,10,0)</f>
        <v>37350</v>
      </c>
      <c r="L6217" s="17">
        <f>VLOOKUP(A6217,'[2]2023'!$A$9:$I$7853,9,0)</f>
        <v>22500</v>
      </c>
      <c r="M6217" s="18">
        <f>VLOOKUP(A6217,[3]data1683177749303!$A$2:$J$6448,10,0)</f>
        <v>6927.09</v>
      </c>
    </row>
    <row r="6218" spans="1:13" ht="15.75" outlineLevel="1">
      <c r="A6218" s="10">
        <v>1828100790</v>
      </c>
      <c r="B6218" s="11">
        <v>790</v>
      </c>
      <c r="C6218" s="19">
        <v>828100</v>
      </c>
      <c r="D6218" s="13">
        <v>1</v>
      </c>
      <c r="E6218" s="136" t="s">
        <v>3154</v>
      </c>
      <c r="F6218" s="15" t="s">
        <v>2573</v>
      </c>
      <c r="G6218" s="137" t="s">
        <v>3154</v>
      </c>
      <c r="H6218" s="13" t="s">
        <v>34</v>
      </c>
      <c r="I6218" s="16">
        <f t="shared" si="285"/>
        <v>0</v>
      </c>
      <c r="J6218" s="126" t="s">
        <v>3154</v>
      </c>
      <c r="K6218" s="17">
        <f>VLOOKUP(A6218,[4]גיליון1!$A$1574:$P$7681,10,0)</f>
        <v>369000</v>
      </c>
      <c r="L6218" s="17">
        <f>VLOOKUP(A6218,'[2]2023'!$A$9:$I$7853,9,0)</f>
        <v>369000</v>
      </c>
      <c r="M6218" s="18">
        <f>VLOOKUP(A6218,[3]data1683177749303!$A$2:$J$6448,10,0)</f>
        <v>132000</v>
      </c>
    </row>
    <row r="6219" spans="1:13" s="97" customFormat="1" ht="15.75" outlineLevel="1">
      <c r="A6219" s="10">
        <v>1828100791</v>
      </c>
      <c r="B6219" s="11">
        <v>791</v>
      </c>
      <c r="C6219" s="19">
        <v>828100</v>
      </c>
      <c r="D6219" s="13">
        <v>1</v>
      </c>
      <c r="E6219" s="136" t="s">
        <v>3154</v>
      </c>
      <c r="F6219" s="15" t="s">
        <v>2574</v>
      </c>
      <c r="G6219" s="137" t="s">
        <v>3154</v>
      </c>
      <c r="H6219" s="13" t="s">
        <v>34</v>
      </c>
      <c r="I6219" s="16">
        <f t="shared" si="285"/>
        <v>0.10000000000000009</v>
      </c>
      <c r="J6219" s="126" t="s">
        <v>3154</v>
      </c>
      <c r="K6219" s="17">
        <v>198000</v>
      </c>
      <c r="L6219" s="17">
        <f>VLOOKUP(A6219,'[2]2023'!$A$9:$I$7853,9,0)</f>
        <v>180000</v>
      </c>
      <c r="M6219" s="18">
        <f>VLOOKUP(A6219,[3]data1683177749303!$A$2:$J$6448,10,0)</f>
        <v>180000</v>
      </c>
    </row>
    <row r="6220" spans="1:13" ht="15.75" outlineLevel="1">
      <c r="A6220" s="10">
        <v>1828100792</v>
      </c>
      <c r="B6220" s="11">
        <v>792</v>
      </c>
      <c r="C6220" s="19">
        <v>828100</v>
      </c>
      <c r="D6220" s="13">
        <v>1</v>
      </c>
      <c r="E6220" s="136" t="s">
        <v>3154</v>
      </c>
      <c r="F6220" s="15" t="s">
        <v>2575</v>
      </c>
      <c r="G6220" s="137" t="s">
        <v>3154</v>
      </c>
      <c r="H6220" s="13" t="s">
        <v>34</v>
      </c>
      <c r="I6220" s="16">
        <f t="shared" si="285"/>
        <v>-1</v>
      </c>
      <c r="J6220" s="126" t="s">
        <v>3154</v>
      </c>
      <c r="K6220" s="17">
        <f>VLOOKUP(A6220,[4]גיליון1!$A$1574:$P$7681,10,0)</f>
        <v>0</v>
      </c>
      <c r="L6220" s="17">
        <f>VLOOKUP(A6220,'[2]2023'!$A$9:$I$7853,9,0)</f>
        <v>54200</v>
      </c>
      <c r="M6220" s="18">
        <f>VLOOKUP(A6220,[3]data1683177749303!$A$2:$J$6448,10,0)</f>
        <v>51233.96</v>
      </c>
    </row>
    <row r="6221" spans="1:13" ht="15.75" outlineLevel="1">
      <c r="A6221" s="10">
        <v>1828100793</v>
      </c>
      <c r="B6221" s="11">
        <v>793</v>
      </c>
      <c r="C6221" s="19">
        <v>828100</v>
      </c>
      <c r="D6221" s="13">
        <v>1</v>
      </c>
      <c r="E6221" s="136" t="s">
        <v>3154</v>
      </c>
      <c r="F6221" s="15" t="s">
        <v>2576</v>
      </c>
      <c r="G6221" s="137" t="s">
        <v>3154</v>
      </c>
      <c r="H6221" s="13" t="s">
        <v>34</v>
      </c>
      <c r="I6221" s="126" t="s">
        <v>3154</v>
      </c>
      <c r="J6221" s="139" t="s">
        <v>3154</v>
      </c>
      <c r="K6221" s="17">
        <f>VLOOKUP(A6221,[4]גיליון1!$A$1574:$P$7681,10,0)</f>
        <v>540000</v>
      </c>
      <c r="L6221" s="17">
        <v>0</v>
      </c>
      <c r="M6221" s="18">
        <v>0</v>
      </c>
    </row>
    <row r="6222" spans="1:13" ht="15.75" outlineLevel="1">
      <c r="A6222" s="10">
        <v>1828100794</v>
      </c>
      <c r="B6222" s="11">
        <v>794</v>
      </c>
      <c r="C6222" s="19">
        <v>828100</v>
      </c>
      <c r="D6222" s="13">
        <v>1</v>
      </c>
      <c r="E6222" s="136" t="s">
        <v>3154</v>
      </c>
      <c r="F6222" s="15" t="s">
        <v>73</v>
      </c>
      <c r="G6222" s="137" t="s">
        <v>3154</v>
      </c>
      <c r="H6222" s="13" t="s">
        <v>31</v>
      </c>
      <c r="I6222" s="16">
        <f t="shared" si="285"/>
        <v>0.28000000000000003</v>
      </c>
      <c r="J6222" s="126" t="s">
        <v>3154</v>
      </c>
      <c r="K6222" s="17">
        <f>VLOOKUP(A6222,[4]גיליון1!$A$1574:$P$7681,10,0)</f>
        <v>12800</v>
      </c>
      <c r="L6222" s="17">
        <f>VLOOKUP(A6222,'[2]2023'!$A$9:$I$7853,9,0)</f>
        <v>10000</v>
      </c>
      <c r="M6222" s="18">
        <f>VLOOKUP(A6222,[3]data1683177749303!$A$2:$J$6448,10,0)</f>
        <v>11117</v>
      </c>
    </row>
    <row r="6223" spans="1:13" ht="15.75" outlineLevel="1">
      <c r="A6223" s="10">
        <v>1828100800</v>
      </c>
      <c r="B6223" s="11">
        <v>800</v>
      </c>
      <c r="C6223" s="19">
        <v>828100</v>
      </c>
      <c r="D6223" s="13">
        <v>1</v>
      </c>
      <c r="E6223" s="136" t="s">
        <v>3154</v>
      </c>
      <c r="F6223" s="15" t="s">
        <v>1411</v>
      </c>
      <c r="G6223" s="137" t="s">
        <v>3154</v>
      </c>
      <c r="H6223" s="13" t="s">
        <v>11</v>
      </c>
      <c r="I6223" s="126" t="s">
        <v>3154</v>
      </c>
      <c r="J6223" s="126" t="s">
        <v>3154</v>
      </c>
      <c r="K6223" s="17">
        <f>VLOOKUP(A6223,[4]גיליון1!$A$1574:$P$7681,10,0)</f>
        <v>0</v>
      </c>
      <c r="L6223" s="17">
        <f>VLOOKUP(A6223,'[2]2023'!$A$9:$I$7853,9,0)</f>
        <v>0</v>
      </c>
      <c r="M6223" s="140" t="s">
        <v>3154</v>
      </c>
    </row>
    <row r="6224" spans="1:13" s="97" customFormat="1" ht="15.75" outlineLevel="1">
      <c r="A6224" s="10">
        <v>1828100810</v>
      </c>
      <c r="B6224" s="11">
        <v>810</v>
      </c>
      <c r="C6224" s="19">
        <v>828100</v>
      </c>
      <c r="D6224" s="13">
        <v>1</v>
      </c>
      <c r="E6224" s="136" t="s">
        <v>3154</v>
      </c>
      <c r="F6224" s="15" t="s">
        <v>2577</v>
      </c>
      <c r="G6224" s="137" t="s">
        <v>3154</v>
      </c>
      <c r="H6224" s="13" t="s">
        <v>34</v>
      </c>
      <c r="I6224" s="16">
        <f t="shared" si="285"/>
        <v>0.5</v>
      </c>
      <c r="J6224" s="126" t="s">
        <v>3154</v>
      </c>
      <c r="K6224" s="17">
        <f>VLOOKUP(A6224,[4]גיליון1!$A$1574:$P$7681,10,0)</f>
        <v>510000</v>
      </c>
      <c r="L6224" s="17">
        <f>VLOOKUP(A6224,'[2]2023'!$A$9:$I$7853,9,0)</f>
        <v>340000</v>
      </c>
      <c r="M6224" s="18">
        <f>VLOOKUP(A6224,[3]data1683177749303!$A$2:$J$6448,10,0)</f>
        <v>309701</v>
      </c>
    </row>
    <row r="6225" spans="1:13" s="97" customFormat="1" ht="15.75" outlineLevel="1">
      <c r="A6225" s="10">
        <v>1828100811</v>
      </c>
      <c r="B6225" s="11">
        <v>811</v>
      </c>
      <c r="C6225" s="19">
        <v>828100</v>
      </c>
      <c r="D6225" s="13">
        <v>1</v>
      </c>
      <c r="E6225" s="136" t="s">
        <v>3154</v>
      </c>
      <c r="F6225" s="15" t="s">
        <v>2578</v>
      </c>
      <c r="G6225" s="137" t="s">
        <v>3154</v>
      </c>
      <c r="H6225" s="13" t="s">
        <v>34</v>
      </c>
      <c r="I6225" s="16">
        <f t="shared" si="285"/>
        <v>0.58926357550210762</v>
      </c>
      <c r="J6225" s="126" t="s">
        <v>3154</v>
      </c>
      <c r="K6225" s="17">
        <f>VLOOKUP(A6225,[4]גיליון1!$A$1574:$P$7681,10,0)</f>
        <v>640950</v>
      </c>
      <c r="L6225" s="17">
        <f>VLOOKUP(A6225,'[2]2023'!$A$9:$I$7853,9,0)</f>
        <v>403300</v>
      </c>
      <c r="M6225" s="18">
        <f>VLOOKUP(A6225,[3]data1683177749303!$A$2:$J$6448,10,0)</f>
        <v>403300</v>
      </c>
    </row>
    <row r="6226" spans="1:13" ht="15.75" outlineLevel="1">
      <c r="A6226" s="10">
        <v>1828100812</v>
      </c>
      <c r="B6226" s="11">
        <v>812</v>
      </c>
      <c r="C6226" s="19">
        <v>828100</v>
      </c>
      <c r="D6226" s="13">
        <v>1</v>
      </c>
      <c r="E6226" s="136" t="s">
        <v>3154</v>
      </c>
      <c r="F6226" s="15" t="s">
        <v>2579</v>
      </c>
      <c r="G6226" s="137" t="s">
        <v>3154</v>
      </c>
      <c r="H6226" s="13" t="s">
        <v>34</v>
      </c>
      <c r="I6226" s="16">
        <f t="shared" si="285"/>
        <v>-1</v>
      </c>
      <c r="J6226" s="126" t="s">
        <v>3154</v>
      </c>
      <c r="K6226" s="17">
        <f>VLOOKUP(A6226,[4]גיליון1!$A$1574:$P$7681,10,0)</f>
        <v>0</v>
      </c>
      <c r="L6226" s="17">
        <f>VLOOKUP(A6226,'[2]2023'!$A$9:$I$7853,9,0)</f>
        <v>361000</v>
      </c>
      <c r="M6226" s="18">
        <f>VLOOKUP(A6226,[3]data1683177749303!$A$2:$J$6448,10,0)</f>
        <v>361000</v>
      </c>
    </row>
    <row r="6227" spans="1:13" ht="15.75" outlineLevel="1">
      <c r="A6227" s="10">
        <v>1828100813</v>
      </c>
      <c r="B6227" s="11">
        <v>813</v>
      </c>
      <c r="C6227" s="19">
        <v>828100</v>
      </c>
      <c r="D6227" s="13">
        <v>1</v>
      </c>
      <c r="E6227" s="136" t="s">
        <v>3154</v>
      </c>
      <c r="F6227" s="15" t="s">
        <v>2580</v>
      </c>
      <c r="G6227" s="137" t="s">
        <v>3154</v>
      </c>
      <c r="H6227" s="13" t="s">
        <v>34</v>
      </c>
      <c r="I6227" s="16">
        <f t="shared" si="285"/>
        <v>-1</v>
      </c>
      <c r="J6227" s="126" t="s">
        <v>3154</v>
      </c>
      <c r="K6227" s="17">
        <f>VLOOKUP(A6227,[4]גיליון1!$A$1574:$P$7681,10,0)</f>
        <v>0</v>
      </c>
      <c r="L6227" s="17">
        <f>VLOOKUP(A6227,'[2]2023'!$A$9:$I$7853,9,0)</f>
        <v>361000</v>
      </c>
      <c r="M6227" s="18">
        <f>VLOOKUP(A6227,[3]data1683177749303!$A$2:$J$6448,10,0)</f>
        <v>361000</v>
      </c>
    </row>
    <row r="6228" spans="1:13" s="97" customFormat="1" ht="15.75" outlineLevel="1">
      <c r="A6228" s="10">
        <v>1828100814</v>
      </c>
      <c r="B6228" s="11">
        <v>814</v>
      </c>
      <c r="C6228" s="19">
        <v>828100</v>
      </c>
      <c r="D6228" s="13">
        <v>1</v>
      </c>
      <c r="E6228" s="136" t="s">
        <v>3154</v>
      </c>
      <c r="F6228" s="15" t="s">
        <v>2581</v>
      </c>
      <c r="G6228" s="137" t="s">
        <v>3154</v>
      </c>
      <c r="H6228" s="13" t="s">
        <v>34</v>
      </c>
      <c r="I6228" s="16">
        <f t="shared" si="285"/>
        <v>-0.33931737588652477</v>
      </c>
      <c r="J6228" s="139" t="s">
        <v>3154</v>
      </c>
      <c r="K6228" s="17">
        <f>VLOOKUP(A6228,[4]גיליון1!$A$1574:$P$7681,10,0)+10</f>
        <v>149050</v>
      </c>
      <c r="L6228" s="17">
        <f>VLOOKUP(A6228,'[2]2023'!$A$9:$I$7853,9,0)</f>
        <v>225600</v>
      </c>
      <c r="M6228" s="18">
        <f>VLOOKUP(A6228,[3]data1683177749303!$A$2:$J$6448,10,0)</f>
        <v>130180.77</v>
      </c>
    </row>
    <row r="6229" spans="1:13" ht="15.75" outlineLevel="1">
      <c r="A6229" s="10">
        <v>1828100815</v>
      </c>
      <c r="B6229" s="11">
        <v>815</v>
      </c>
      <c r="C6229" s="19">
        <v>828100</v>
      </c>
      <c r="D6229" s="13">
        <v>1</v>
      </c>
      <c r="E6229" s="136" t="s">
        <v>3154</v>
      </c>
      <c r="F6229" s="15" t="s">
        <v>2582</v>
      </c>
      <c r="G6229" s="137" t="s">
        <v>3154</v>
      </c>
      <c r="H6229" s="13" t="s">
        <v>31</v>
      </c>
      <c r="I6229" s="126" t="s">
        <v>3154</v>
      </c>
      <c r="J6229" s="126" t="s">
        <v>3154</v>
      </c>
      <c r="K6229" s="17">
        <f>VLOOKUP(A6229,[4]גיליון1!$A$1574:$P$7681,10,0)</f>
        <v>0</v>
      </c>
      <c r="L6229" s="17">
        <f>VLOOKUP(A6229,'[2]2023'!$A$9:$I$7853,9,0)</f>
        <v>0</v>
      </c>
      <c r="M6229" s="18">
        <f>VLOOKUP(A6229,[3]data1683177749303!$A$2:$J$6448,10,0)</f>
        <v>0</v>
      </c>
    </row>
    <row r="6230" spans="1:13" ht="15.75" outlineLevel="1">
      <c r="A6230" s="10">
        <v>1828100816</v>
      </c>
      <c r="B6230" s="11">
        <v>816</v>
      </c>
      <c r="C6230" s="19">
        <v>828100</v>
      </c>
      <c r="D6230" s="13">
        <v>1</v>
      </c>
      <c r="E6230" s="136" t="s">
        <v>3154</v>
      </c>
      <c r="F6230" s="15" t="s">
        <v>2583</v>
      </c>
      <c r="G6230" s="137" t="s">
        <v>3154</v>
      </c>
      <c r="H6230" s="13" t="s">
        <v>34</v>
      </c>
      <c r="I6230" s="126" t="s">
        <v>3154</v>
      </c>
      <c r="J6230" s="126" t="s">
        <v>3154</v>
      </c>
      <c r="K6230" s="17">
        <f>VLOOKUP(A6230,[4]גיליון1!$A$1574:$P$7681,10,0)</f>
        <v>0</v>
      </c>
      <c r="L6230" s="17">
        <f>VLOOKUP(A6230,'[2]2023'!$A$9:$I$7853,9,0)</f>
        <v>0</v>
      </c>
      <c r="M6230" s="140" t="s">
        <v>3154</v>
      </c>
    </row>
    <row r="6231" spans="1:13" s="97" customFormat="1" ht="15.75" outlineLevel="1">
      <c r="A6231" s="10">
        <v>1828100817</v>
      </c>
      <c r="B6231" s="11">
        <v>817</v>
      </c>
      <c r="C6231" s="19">
        <v>828100</v>
      </c>
      <c r="D6231" s="13">
        <v>1</v>
      </c>
      <c r="E6231" s="136" t="s">
        <v>3154</v>
      </c>
      <c r="F6231" s="15" t="s">
        <v>2584</v>
      </c>
      <c r="G6231" s="137" t="s">
        <v>3154</v>
      </c>
      <c r="H6231" s="13" t="s">
        <v>34</v>
      </c>
      <c r="I6231" s="16">
        <f t="shared" si="285"/>
        <v>0.5</v>
      </c>
      <c r="J6231" s="126" t="s">
        <v>3154</v>
      </c>
      <c r="K6231" s="17">
        <f>VLOOKUP(A6231,[4]גיליון1!$A$1574:$P$7681,10,0)</f>
        <v>180000</v>
      </c>
      <c r="L6231" s="17">
        <f>VLOOKUP(A6231,'[2]2023'!$A$9:$I$7853,9,0)</f>
        <v>120000</v>
      </c>
      <c r="M6231" s="18">
        <f>VLOOKUP(A6231,[3]data1683177749303!$A$2:$J$6448,10,0)</f>
        <v>120001</v>
      </c>
    </row>
    <row r="6232" spans="1:13" s="97" customFormat="1" ht="15.75" outlineLevel="1">
      <c r="A6232" s="10">
        <v>1828100818</v>
      </c>
      <c r="B6232" s="11">
        <v>818</v>
      </c>
      <c r="C6232" s="19">
        <v>828100</v>
      </c>
      <c r="D6232" s="13">
        <v>1</v>
      </c>
      <c r="E6232" s="136" t="s">
        <v>3154</v>
      </c>
      <c r="F6232" s="15" t="s">
        <v>2585</v>
      </c>
      <c r="G6232" s="137" t="s">
        <v>3154</v>
      </c>
      <c r="H6232" s="13" t="s">
        <v>31</v>
      </c>
      <c r="I6232" s="16">
        <f t="shared" si="285"/>
        <v>0.5</v>
      </c>
      <c r="J6232" s="126" t="s">
        <v>3154</v>
      </c>
      <c r="K6232" s="17">
        <f>VLOOKUP(A6232,[4]גיליון1!$A$1574:$P$7681,10,0)</f>
        <v>136800</v>
      </c>
      <c r="L6232" s="17">
        <f>VLOOKUP(A6232,'[2]2023'!$A$9:$I$7853,9,0)</f>
        <v>91200</v>
      </c>
      <c r="M6232" s="18">
        <f>VLOOKUP(A6232,[3]data1683177749303!$A$2:$J$6448,10,0)</f>
        <v>91200</v>
      </c>
    </row>
    <row r="6233" spans="1:13" ht="15.75" outlineLevel="1">
      <c r="A6233" s="10">
        <v>1828100819</v>
      </c>
      <c r="B6233" s="11">
        <v>819</v>
      </c>
      <c r="C6233" s="19">
        <v>828100</v>
      </c>
      <c r="D6233" s="13">
        <v>1</v>
      </c>
      <c r="E6233" s="136" t="s">
        <v>3154</v>
      </c>
      <c r="F6233" s="15" t="s">
        <v>2586</v>
      </c>
      <c r="G6233" s="137" t="s">
        <v>3154</v>
      </c>
      <c r="H6233" s="13" t="s">
        <v>34</v>
      </c>
      <c r="I6233" s="126" t="s">
        <v>3154</v>
      </c>
      <c r="J6233" s="126" t="s">
        <v>3154</v>
      </c>
      <c r="K6233" s="17">
        <f>VLOOKUP(A6233,[4]גיליון1!$A$1574:$P$7681,10,0)</f>
        <v>0</v>
      </c>
      <c r="L6233" s="17">
        <f>VLOOKUP(A6233,'[2]2023'!$A$9:$I$7853,9,0)</f>
        <v>0</v>
      </c>
      <c r="M6233" s="18">
        <f>VLOOKUP(A6233,[3]data1683177749303!$A$2:$J$6448,10,0)</f>
        <v>0</v>
      </c>
    </row>
    <row r="6234" spans="1:13" ht="15.75" outlineLevel="1">
      <c r="A6234" s="10">
        <v>1828100820</v>
      </c>
      <c r="B6234" s="11">
        <v>820</v>
      </c>
      <c r="C6234" s="19">
        <v>828100</v>
      </c>
      <c r="D6234" s="13">
        <v>1</v>
      </c>
      <c r="E6234" s="136" t="s">
        <v>3154</v>
      </c>
      <c r="F6234" s="15" t="s">
        <v>2587</v>
      </c>
      <c r="G6234" s="137" t="s">
        <v>3154</v>
      </c>
      <c r="H6234" s="13" t="s">
        <v>34</v>
      </c>
      <c r="I6234" s="126" t="s">
        <v>3154</v>
      </c>
      <c r="J6234" s="126" t="s">
        <v>3154</v>
      </c>
      <c r="K6234" s="17">
        <f>VLOOKUP(A6234,[4]גיליון1!$A$1574:$P$7681,10,0)</f>
        <v>60000</v>
      </c>
      <c r="L6234" s="17">
        <f>VLOOKUP(A6234,'[2]2023'!$A$9:$I$7853,9,0)</f>
        <v>35000</v>
      </c>
      <c r="M6234" s="18">
        <f>VLOOKUP(A6234,[3]data1683177749303!$A$2:$J$6448,10,0)</f>
        <v>16352</v>
      </c>
    </row>
    <row r="6235" spans="1:13" ht="15.75" outlineLevel="1">
      <c r="A6235" s="10">
        <v>1828100900</v>
      </c>
      <c r="B6235" s="11">
        <v>900</v>
      </c>
      <c r="C6235" s="19">
        <v>828100</v>
      </c>
      <c r="D6235" s="13">
        <v>1</v>
      </c>
      <c r="E6235" s="136" t="s">
        <v>3154</v>
      </c>
      <c r="F6235" s="15" t="s">
        <v>94</v>
      </c>
      <c r="G6235" s="137" t="s">
        <v>3154</v>
      </c>
      <c r="H6235" s="13" t="s">
        <v>11</v>
      </c>
      <c r="I6235" s="126" t="s">
        <v>3154</v>
      </c>
      <c r="J6235" s="126" t="s">
        <v>3154</v>
      </c>
      <c r="K6235" s="17">
        <f>VLOOKUP(A6235,[4]גיליון1!$A$1574:$P$7681,10,0)</f>
        <v>0</v>
      </c>
      <c r="L6235" s="17">
        <f>VLOOKUP(A6235,'[2]2023'!$A$9:$I$7853,9,0)</f>
        <v>0</v>
      </c>
      <c r="M6235" s="140" t="s">
        <v>3154</v>
      </c>
    </row>
    <row r="6236" spans="1:13" ht="15.75" outlineLevel="1">
      <c r="A6236" s="10">
        <v>1828100931</v>
      </c>
      <c r="B6236" s="11">
        <v>931</v>
      </c>
      <c r="C6236" s="19">
        <v>828100</v>
      </c>
      <c r="D6236" s="13">
        <v>1</v>
      </c>
      <c r="E6236" s="136" t="s">
        <v>3154</v>
      </c>
      <c r="F6236" s="15" t="s">
        <v>1333</v>
      </c>
      <c r="G6236" s="137" t="s">
        <v>3154</v>
      </c>
      <c r="H6236" s="13" t="s">
        <v>34</v>
      </c>
      <c r="I6236" s="126" t="s">
        <v>3154</v>
      </c>
      <c r="J6236" s="126" t="s">
        <v>3154</v>
      </c>
      <c r="K6236" s="17">
        <f>VLOOKUP(A6236,[4]גיליון1!$A$1574:$P$7681,10,0)</f>
        <v>0</v>
      </c>
      <c r="L6236" s="17">
        <f>VLOOKUP(A6236,'[2]2023'!$A$9:$I$7853,9,0)</f>
        <v>0</v>
      </c>
      <c r="M6236" s="18">
        <f>VLOOKUP(A6236,[3]data1683177749303!$A$2:$J$6448,10,0)</f>
        <v>0</v>
      </c>
    </row>
    <row r="6237" spans="1:13" ht="15.75" outlineLevel="1">
      <c r="A6237" s="10">
        <v>1828100961</v>
      </c>
      <c r="B6237" s="11">
        <v>961</v>
      </c>
      <c r="C6237" s="19">
        <v>828100</v>
      </c>
      <c r="D6237" s="13">
        <v>1</v>
      </c>
      <c r="E6237" s="136" t="s">
        <v>3154</v>
      </c>
      <c r="F6237" s="15" t="s">
        <v>79</v>
      </c>
      <c r="G6237" s="137" t="s">
        <v>3154</v>
      </c>
      <c r="H6237" s="13" t="s">
        <v>34</v>
      </c>
      <c r="I6237" s="126" t="s">
        <v>3154</v>
      </c>
      <c r="J6237" s="126" t="s">
        <v>3154</v>
      </c>
      <c r="K6237" s="17">
        <f>VLOOKUP(A6237,[4]גיליון1!$A$1574:$P$7681,10,0)</f>
        <v>0</v>
      </c>
      <c r="L6237" s="17">
        <f>VLOOKUP(A6237,'[2]2023'!$A$9:$I$7853,9,0)</f>
        <v>0</v>
      </c>
      <c r="M6237" s="140" t="s">
        <v>3154</v>
      </c>
    </row>
    <row r="6238" spans="1:13" ht="15.75" outlineLevel="1">
      <c r="A6238" s="10">
        <v>1828100980</v>
      </c>
      <c r="B6238" s="11">
        <v>980</v>
      </c>
      <c r="C6238" s="19">
        <v>828100</v>
      </c>
      <c r="D6238" s="13">
        <v>1</v>
      </c>
      <c r="E6238" s="136" t="s">
        <v>3154</v>
      </c>
      <c r="F6238" s="15" t="s">
        <v>2588</v>
      </c>
      <c r="G6238" s="137" t="s">
        <v>3154</v>
      </c>
      <c r="H6238" s="13" t="s">
        <v>34</v>
      </c>
      <c r="I6238" s="126" t="s">
        <v>3154</v>
      </c>
      <c r="J6238" s="126" t="s">
        <v>3154</v>
      </c>
      <c r="K6238" s="17">
        <f>VLOOKUP(A6238,[4]גיליון1!$A$1574:$P$7681,10,0)</f>
        <v>0</v>
      </c>
      <c r="L6238" s="17">
        <f>VLOOKUP(A6238,'[2]2023'!$A$9:$I$7853,9,0)</f>
        <v>0</v>
      </c>
      <c r="M6238" s="18">
        <f>VLOOKUP(A6238,[3]data1683177749303!$A$2:$J$6448,10,0)</f>
        <v>0</v>
      </c>
    </row>
    <row r="6239" spans="1:13" ht="15.75" outlineLevel="1">
      <c r="A6239" s="10">
        <v>1828100981</v>
      </c>
      <c r="B6239" s="11">
        <v>981</v>
      </c>
      <c r="C6239" s="19">
        <v>828100</v>
      </c>
      <c r="D6239" s="13">
        <v>1</v>
      </c>
      <c r="E6239" s="136" t="s">
        <v>3154</v>
      </c>
      <c r="F6239" s="73" t="s">
        <v>2589</v>
      </c>
      <c r="G6239" s="179" t="s">
        <v>3154</v>
      </c>
      <c r="H6239" s="13" t="s">
        <v>34</v>
      </c>
      <c r="I6239" s="126" t="s">
        <v>3154</v>
      </c>
      <c r="J6239" s="126" t="s">
        <v>3154</v>
      </c>
      <c r="K6239" s="17">
        <f>VLOOKUP(A6239,[4]גיליון1!$A$1574:$P$7681,10,0)</f>
        <v>0</v>
      </c>
      <c r="L6239" s="17">
        <f>VLOOKUP(A6239,'[2]2023'!$A$9:$I$7853,9,0)</f>
        <v>0</v>
      </c>
      <c r="M6239" s="18">
        <f>VLOOKUP(A6239,[3]data1683177749303!$A$2:$J$6448,10,0)</f>
        <v>0</v>
      </c>
    </row>
    <row r="6240" spans="1:13" ht="15.75" outlineLevel="1">
      <c r="A6240" s="10">
        <v>1828100982</v>
      </c>
      <c r="B6240" s="11">
        <v>982</v>
      </c>
      <c r="C6240" s="19">
        <v>828100</v>
      </c>
      <c r="D6240" s="13">
        <v>1</v>
      </c>
      <c r="E6240" s="136" t="s">
        <v>3154</v>
      </c>
      <c r="F6240" s="15" t="s">
        <v>2590</v>
      </c>
      <c r="G6240" s="137" t="s">
        <v>3154</v>
      </c>
      <c r="H6240" s="13" t="s">
        <v>34</v>
      </c>
      <c r="I6240" s="126" t="s">
        <v>3154</v>
      </c>
      <c r="J6240" s="126" t="s">
        <v>3154</v>
      </c>
      <c r="K6240" s="17">
        <f>VLOOKUP(A6240,[4]גיליון1!$A$1574:$P$7681,10,0)</f>
        <v>0</v>
      </c>
      <c r="L6240" s="17">
        <f>VLOOKUP(A6240,'[2]2023'!$A$9:$I$7853,9,0)</f>
        <v>0</v>
      </c>
      <c r="M6240" s="18">
        <f>VLOOKUP(A6240,[3]data1683177749303!$A$2:$J$6448,10,0)</f>
        <v>0</v>
      </c>
    </row>
    <row r="6241" spans="1:13" ht="15.75" outlineLevel="1">
      <c r="A6241" s="10">
        <v>1828100983</v>
      </c>
      <c r="B6241" s="11">
        <v>983</v>
      </c>
      <c r="C6241" s="19">
        <v>828100</v>
      </c>
      <c r="D6241" s="13">
        <v>1</v>
      </c>
      <c r="E6241" s="136" t="s">
        <v>3154</v>
      </c>
      <c r="F6241" s="48" t="s">
        <v>2591</v>
      </c>
      <c r="G6241" s="165" t="s">
        <v>3154</v>
      </c>
      <c r="H6241" s="13" t="s">
        <v>34</v>
      </c>
      <c r="I6241" s="126" t="s">
        <v>3154</v>
      </c>
      <c r="J6241" s="126" t="s">
        <v>3154</v>
      </c>
      <c r="K6241" s="17">
        <f>VLOOKUP(A6241,[4]גיליון1!$A$1574:$P$7681,10,0)</f>
        <v>0</v>
      </c>
      <c r="L6241" s="17">
        <f>VLOOKUP(A6241,'[2]2023'!$A$9:$I$7853,9,0)</f>
        <v>0</v>
      </c>
      <c r="M6241" s="18">
        <f>VLOOKUP(A6241,[3]data1683177749303!$A$2:$J$6448,10,0)</f>
        <v>0</v>
      </c>
    </row>
    <row r="6242" spans="1:13" ht="15.75" outlineLevel="1">
      <c r="A6242" s="10">
        <v>1828100984</v>
      </c>
      <c r="B6242" s="11">
        <v>984</v>
      </c>
      <c r="C6242" s="19">
        <v>828100</v>
      </c>
      <c r="D6242" s="13">
        <v>1</v>
      </c>
      <c r="E6242" s="136" t="s">
        <v>3154</v>
      </c>
      <c r="F6242" s="15" t="s">
        <v>2592</v>
      </c>
      <c r="G6242" s="137" t="s">
        <v>3154</v>
      </c>
      <c r="H6242" s="13" t="s">
        <v>34</v>
      </c>
      <c r="I6242" s="126" t="s">
        <v>3154</v>
      </c>
      <c r="J6242" s="126" t="s">
        <v>3154</v>
      </c>
      <c r="K6242" s="17">
        <f>VLOOKUP(A6242,[4]גיליון1!$A$1574:$P$7681,10,0)</f>
        <v>0</v>
      </c>
      <c r="L6242" s="17">
        <f>VLOOKUP(A6242,'[2]2023'!$A$9:$I$7853,9,0)</f>
        <v>0</v>
      </c>
      <c r="M6242" s="18">
        <f>VLOOKUP(A6242,[3]data1683177749303!$A$2:$J$6448,10,0)</f>
        <v>0</v>
      </c>
    </row>
    <row r="6243" spans="1:13" ht="15.75" outlineLevel="1">
      <c r="A6243" s="10">
        <v>1828100985</v>
      </c>
      <c r="B6243" s="11">
        <v>985</v>
      </c>
      <c r="C6243" s="19">
        <v>828100</v>
      </c>
      <c r="D6243" s="13">
        <v>1</v>
      </c>
      <c r="E6243" s="136" t="s">
        <v>3154</v>
      </c>
      <c r="F6243" s="15" t="s">
        <v>2593</v>
      </c>
      <c r="G6243" s="137" t="s">
        <v>3154</v>
      </c>
      <c r="H6243" s="13" t="s">
        <v>34</v>
      </c>
      <c r="I6243" s="126" t="s">
        <v>3154</v>
      </c>
      <c r="J6243" s="126" t="s">
        <v>3154</v>
      </c>
      <c r="K6243" s="17">
        <f>VLOOKUP(A6243,[4]גיליון1!$A$1574:$P$7681,10,0)</f>
        <v>0</v>
      </c>
      <c r="L6243" s="17">
        <f>VLOOKUP(A6243,'[2]2023'!$A$9:$I$7853,9,0)</f>
        <v>0</v>
      </c>
      <c r="M6243" s="18">
        <f>VLOOKUP(A6243,[3]data1683177749303!$A$2:$J$6448,10,0)</f>
        <v>0</v>
      </c>
    </row>
    <row r="6244" spans="1:13" ht="15.75" outlineLevel="1">
      <c r="A6244" s="10">
        <v>1828100986</v>
      </c>
      <c r="B6244" s="11">
        <v>986</v>
      </c>
      <c r="C6244" s="19">
        <v>828100</v>
      </c>
      <c r="D6244" s="13">
        <v>1</v>
      </c>
      <c r="E6244" s="136" t="s">
        <v>3154</v>
      </c>
      <c r="F6244" s="48" t="s">
        <v>2594</v>
      </c>
      <c r="G6244" s="165" t="s">
        <v>3154</v>
      </c>
      <c r="H6244" s="13" t="s">
        <v>34</v>
      </c>
      <c r="I6244" s="126" t="s">
        <v>3154</v>
      </c>
      <c r="J6244" s="126" t="s">
        <v>3154</v>
      </c>
      <c r="K6244" s="17">
        <f>VLOOKUP(A6244,[4]גיליון1!$A$1574:$P$7681,10,0)</f>
        <v>0</v>
      </c>
      <c r="L6244" s="17">
        <f>VLOOKUP(A6244,'[2]2023'!$A$9:$I$7853,9,0)</f>
        <v>0</v>
      </c>
      <c r="M6244" s="18">
        <f>VLOOKUP(A6244,[3]data1683177749303!$A$2:$J$6448,10,0)</f>
        <v>0</v>
      </c>
    </row>
    <row r="6245" spans="1:13" ht="15.75" outlineLevel="1">
      <c r="A6245" s="10">
        <v>1828100987</v>
      </c>
      <c r="B6245" s="11">
        <v>987</v>
      </c>
      <c r="C6245" s="19">
        <v>828100</v>
      </c>
      <c r="D6245" s="13">
        <v>1</v>
      </c>
      <c r="E6245" s="136" t="s">
        <v>3154</v>
      </c>
      <c r="F6245" s="15" t="s">
        <v>2595</v>
      </c>
      <c r="G6245" s="137" t="s">
        <v>3154</v>
      </c>
      <c r="H6245" s="13" t="s">
        <v>34</v>
      </c>
      <c r="I6245" s="16">
        <f t="shared" si="285"/>
        <v>5.4019781891960328E-2</v>
      </c>
      <c r="J6245" s="126" t="s">
        <v>3154</v>
      </c>
      <c r="K6245" s="17">
        <v>415600</v>
      </c>
      <c r="L6245" s="17">
        <f>VLOOKUP(A6245,'[2]2023'!$A$9:$I$7853,9,0)</f>
        <v>394300</v>
      </c>
      <c r="M6245" s="18">
        <f>VLOOKUP(A6245,[3]data1683177749303!$A$2:$J$6448,10,0)</f>
        <v>272927.77</v>
      </c>
    </row>
    <row r="6246" spans="1:13" ht="15.75" outlineLevel="1">
      <c r="A6246" s="10">
        <v>1828100988</v>
      </c>
      <c r="B6246" s="11">
        <v>988</v>
      </c>
      <c r="C6246" s="19">
        <v>828100</v>
      </c>
      <c r="D6246" s="13">
        <v>1</v>
      </c>
      <c r="E6246" s="136" t="s">
        <v>3154</v>
      </c>
      <c r="F6246" s="15" t="s">
        <v>2228</v>
      </c>
      <c r="G6246" s="137" t="s">
        <v>3154</v>
      </c>
      <c r="H6246" s="13" t="s">
        <v>34</v>
      </c>
      <c r="I6246" s="16">
        <f t="shared" si="285"/>
        <v>-9.9999999999999978E-2</v>
      </c>
      <c r="J6246" s="126" t="s">
        <v>3154</v>
      </c>
      <c r="K6246" s="17">
        <f>VLOOKUP(A6246,[4]גיליון1!$A$1574:$P$7681,10,0)</f>
        <v>359640</v>
      </c>
      <c r="L6246" s="17">
        <f>VLOOKUP(A6246,'[2]2023'!$A$9:$I$7853,9,0)</f>
        <v>399600</v>
      </c>
      <c r="M6246" s="18">
        <f>VLOOKUP(A6246,[3]data1683177749303!$A$2:$J$6448,10,0)</f>
        <v>397677.12</v>
      </c>
    </row>
    <row r="6247" spans="1:13" ht="16.5" thickBot="1">
      <c r="A6247" s="10">
        <v>1828100989</v>
      </c>
      <c r="B6247" s="11">
        <v>989</v>
      </c>
      <c r="C6247" s="19">
        <v>828100</v>
      </c>
      <c r="D6247" s="13">
        <v>1</v>
      </c>
      <c r="E6247" s="136" t="s">
        <v>3154</v>
      </c>
      <c r="F6247" s="15" t="s">
        <v>2596</v>
      </c>
      <c r="G6247" s="137" t="s">
        <v>3154</v>
      </c>
      <c r="H6247" s="13" t="s">
        <v>34</v>
      </c>
      <c r="I6247" s="126" t="s">
        <v>3154</v>
      </c>
      <c r="J6247" s="126" t="s">
        <v>3154</v>
      </c>
      <c r="K6247" s="17">
        <f>VLOOKUP(A6247,[4]גיליון1!$A$1574:$P$7681,10,0)</f>
        <v>0</v>
      </c>
      <c r="L6247" s="17">
        <f>VLOOKUP(A6247,'[2]2023'!$A$9:$I$7853,9,0)</f>
        <v>0</v>
      </c>
      <c r="M6247" s="18">
        <f>VLOOKUP(A6247,[3]data1683177749303!$A$2:$J$6448,10,0)</f>
        <v>0</v>
      </c>
    </row>
    <row r="6248" spans="1:13" ht="16.5" outlineLevel="1" thickBot="1">
      <c r="A6248" s="125" t="s">
        <v>3154</v>
      </c>
      <c r="B6248" s="25" t="s">
        <v>2597</v>
      </c>
      <c r="C6248" s="146" t="s">
        <v>3154</v>
      </c>
      <c r="D6248" s="146" t="s">
        <v>3154</v>
      </c>
      <c r="E6248" s="147" t="s">
        <v>3154</v>
      </c>
      <c r="F6248" s="28" t="s">
        <v>2598</v>
      </c>
      <c r="G6248" s="153" t="s">
        <v>3154</v>
      </c>
      <c r="H6248" s="146" t="s">
        <v>3154</v>
      </c>
      <c r="I6248" s="29">
        <f t="shared" si="285"/>
        <v>9.5755047181698583E-2</v>
      </c>
      <c r="J6248" s="127" t="s">
        <v>3154</v>
      </c>
      <c r="K6248" s="37">
        <f t="shared" ref="K6248:M6248" si="286">SUBTOTAL(9,K6156:K6247)</f>
        <v>7826540</v>
      </c>
      <c r="L6248" s="37">
        <f t="shared" si="286"/>
        <v>7142600</v>
      </c>
      <c r="M6248" s="38">
        <f t="shared" si="286"/>
        <v>5975369.3999999994</v>
      </c>
    </row>
    <row r="6249" spans="1:13" ht="15.75" outlineLevel="1">
      <c r="A6249" s="10">
        <v>18281200</v>
      </c>
      <c r="B6249" s="32">
        <v>0</v>
      </c>
      <c r="C6249" s="49">
        <v>828120</v>
      </c>
      <c r="D6249" s="34">
        <v>1</v>
      </c>
      <c r="E6249" s="151" t="s">
        <v>3154</v>
      </c>
      <c r="F6249" s="35" t="s">
        <v>813</v>
      </c>
      <c r="G6249" s="152" t="s">
        <v>3154</v>
      </c>
      <c r="H6249" s="34" t="s">
        <v>11</v>
      </c>
      <c r="I6249" s="142" t="s">
        <v>3154</v>
      </c>
      <c r="J6249" s="142" t="s">
        <v>3154</v>
      </c>
      <c r="K6249" s="17">
        <f>VLOOKUP(A6249,[4]גיליון1!$A$1574:$P$7681,10,0)</f>
        <v>0</v>
      </c>
      <c r="L6249" s="139" t="s">
        <v>3154</v>
      </c>
      <c r="M6249" s="140" t="s">
        <v>3154</v>
      </c>
    </row>
    <row r="6250" spans="1:13" ht="15.75" outlineLevel="1">
      <c r="A6250" s="10">
        <v>1828120110</v>
      </c>
      <c r="B6250" s="11">
        <v>110</v>
      </c>
      <c r="C6250" s="19">
        <v>828120</v>
      </c>
      <c r="D6250" s="13">
        <v>1</v>
      </c>
      <c r="E6250" s="136" t="s">
        <v>3154</v>
      </c>
      <c r="F6250" s="15" t="s">
        <v>19</v>
      </c>
      <c r="G6250" s="137" t="s">
        <v>3154</v>
      </c>
      <c r="H6250" s="13" t="s">
        <v>20</v>
      </c>
      <c r="I6250" s="16">
        <f t="shared" si="285"/>
        <v>-0.34933243197566333</v>
      </c>
      <c r="J6250" s="126" t="s">
        <v>3154</v>
      </c>
      <c r="K6250" s="17">
        <f>VLOOKUP(A6250,[4]גיליון1!$A$1574:$P$7681,10,0)</f>
        <v>385000</v>
      </c>
      <c r="L6250" s="17">
        <f>VLOOKUP(A6250,'[2]2023'!$A$9:$I$7853,9,0)</f>
        <v>591700</v>
      </c>
      <c r="M6250" s="18">
        <f>VLOOKUP(A6250,[3]data1683177749303!$A$2:$J$6448,10,0)</f>
        <v>525507.1</v>
      </c>
    </row>
    <row r="6251" spans="1:13" ht="15.75" outlineLevel="1">
      <c r="A6251" s="10">
        <v>1828120119</v>
      </c>
      <c r="B6251" s="11">
        <v>119</v>
      </c>
      <c r="C6251" s="19">
        <v>828120</v>
      </c>
      <c r="D6251" s="13">
        <v>1</v>
      </c>
      <c r="E6251" s="136" t="s">
        <v>3154</v>
      </c>
      <c r="F6251" s="15" t="s">
        <v>21</v>
      </c>
      <c r="G6251" s="137" t="s">
        <v>3154</v>
      </c>
      <c r="H6251" s="13" t="s">
        <v>20</v>
      </c>
      <c r="I6251" s="16">
        <f t="shared" si="285"/>
        <v>4.6020981858227561E-2</v>
      </c>
      <c r="J6251" s="126" t="s">
        <v>3154</v>
      </c>
      <c r="K6251" s="17">
        <f>VLOOKUP(A6251,[4]גיליון1!$A$1574:$P$7681,10,0)</f>
        <v>1804700</v>
      </c>
      <c r="L6251" s="17">
        <f>VLOOKUP(A6251,'[2]2023'!$A$9:$I$7853,9,0)</f>
        <v>1725300</v>
      </c>
      <c r="M6251" s="18">
        <f>VLOOKUP(A6251,[3]data1683177749303!$A$2:$J$6448,10,0)</f>
        <v>1597438.39</v>
      </c>
    </row>
    <row r="6252" spans="1:13" ht="15.75" outlineLevel="1">
      <c r="A6252" s="10">
        <v>1828120122</v>
      </c>
      <c r="B6252" s="11">
        <v>122</v>
      </c>
      <c r="C6252" s="19">
        <v>828120</v>
      </c>
      <c r="D6252" s="13">
        <v>1</v>
      </c>
      <c r="E6252" s="136" t="s">
        <v>3154</v>
      </c>
      <c r="F6252" s="15" t="s">
        <v>22</v>
      </c>
      <c r="G6252" s="137" t="s">
        <v>3154</v>
      </c>
      <c r="H6252" s="13" t="s">
        <v>20</v>
      </c>
      <c r="I6252" s="16">
        <f t="shared" si="285"/>
        <v>0</v>
      </c>
      <c r="J6252" s="126" t="s">
        <v>3154</v>
      </c>
      <c r="K6252" s="17">
        <f>VLOOKUP(A6252,[4]גיליון1!$A$1574:$P$7681,10,0)</f>
        <v>24500</v>
      </c>
      <c r="L6252" s="17">
        <f>VLOOKUP(A6252,'[2]2023'!$A$9:$I$7853,9,0)</f>
        <v>24500</v>
      </c>
      <c r="M6252" s="18">
        <f>VLOOKUP(A6252,[3]data1683177749303!$A$2:$J$6448,10,0)</f>
        <v>21261.51</v>
      </c>
    </row>
    <row r="6253" spans="1:13" ht="15.75" outlineLevel="1">
      <c r="A6253" s="10">
        <v>1828120126</v>
      </c>
      <c r="B6253" s="11">
        <v>126</v>
      </c>
      <c r="C6253" s="19">
        <v>828120</v>
      </c>
      <c r="D6253" s="13">
        <v>1</v>
      </c>
      <c r="E6253" s="136" t="s">
        <v>3154</v>
      </c>
      <c r="F6253" s="15" t="s">
        <v>23</v>
      </c>
      <c r="G6253" s="137" t="s">
        <v>3154</v>
      </c>
      <c r="H6253" s="13" t="s">
        <v>20</v>
      </c>
      <c r="I6253" s="16">
        <f t="shared" si="285"/>
        <v>0.17592592592592582</v>
      </c>
      <c r="J6253" s="126" t="s">
        <v>3154</v>
      </c>
      <c r="K6253" s="17">
        <f>VLOOKUP(A6253,[4]גיליון1!$A$1574:$P$7681,10,0)</f>
        <v>63500</v>
      </c>
      <c r="L6253" s="17">
        <f>VLOOKUP(A6253,'[2]2023'!$A$9:$I$7853,9,0)</f>
        <v>54000</v>
      </c>
      <c r="M6253" s="18">
        <f>VLOOKUP(A6253,[3]data1683177749303!$A$2:$J$6448,10,0)</f>
        <v>53053.34</v>
      </c>
    </row>
    <row r="6254" spans="1:13" ht="15.75" outlineLevel="1">
      <c r="A6254" s="10">
        <v>1828120130</v>
      </c>
      <c r="B6254" s="11">
        <v>130</v>
      </c>
      <c r="C6254" s="19">
        <v>828120</v>
      </c>
      <c r="D6254" s="13">
        <v>1</v>
      </c>
      <c r="E6254" s="136" t="s">
        <v>3154</v>
      </c>
      <c r="F6254" s="15" t="s">
        <v>24</v>
      </c>
      <c r="G6254" s="137" t="s">
        <v>3154</v>
      </c>
      <c r="H6254" s="13" t="s">
        <v>20</v>
      </c>
      <c r="I6254" s="16">
        <f t="shared" si="285"/>
        <v>0</v>
      </c>
      <c r="J6254" s="126" t="s">
        <v>3154</v>
      </c>
      <c r="K6254" s="17">
        <f>VLOOKUP(A6254,[4]גיליון1!$A$1574:$P$7681,10,0)</f>
        <v>5500</v>
      </c>
      <c r="L6254" s="17">
        <f>VLOOKUP(A6254,'[2]2023'!$A$9:$I$7853,9,0)</f>
        <v>5500</v>
      </c>
      <c r="M6254" s="18">
        <f>VLOOKUP(A6254,[3]data1683177749303!$A$2:$J$6448,10,0)</f>
        <v>8499.44</v>
      </c>
    </row>
    <row r="6255" spans="1:13" ht="15.75" outlineLevel="1">
      <c r="A6255" s="10">
        <v>1828120140</v>
      </c>
      <c r="B6255" s="11">
        <v>140</v>
      </c>
      <c r="C6255" s="19">
        <v>828120</v>
      </c>
      <c r="D6255" s="13">
        <v>1</v>
      </c>
      <c r="E6255" s="136" t="s">
        <v>3154</v>
      </c>
      <c r="F6255" s="15" t="s">
        <v>25</v>
      </c>
      <c r="G6255" s="137" t="s">
        <v>3154</v>
      </c>
      <c r="H6255" s="13" t="s">
        <v>20</v>
      </c>
      <c r="I6255" s="16">
        <f t="shared" si="285"/>
        <v>0.24130551096843234</v>
      </c>
      <c r="J6255" s="126" t="s">
        <v>3154</v>
      </c>
      <c r="K6255" s="17">
        <f>VLOOKUP(A6255,[4]גיליון1!$A$1574:$P$7681,10,0)</f>
        <v>232000</v>
      </c>
      <c r="L6255" s="17">
        <f>VLOOKUP(A6255,'[2]2023'!$A$9:$I$7853,9,0)</f>
        <v>186900</v>
      </c>
      <c r="M6255" s="18">
        <f>VLOOKUP(A6255,[3]data1683177749303!$A$2:$J$6448,10,0)</f>
        <v>225189.38</v>
      </c>
    </row>
    <row r="6256" spans="1:13" ht="15.75" outlineLevel="1">
      <c r="A6256" s="10">
        <v>1828120263</v>
      </c>
      <c r="B6256" s="11">
        <v>263</v>
      </c>
      <c r="C6256" s="19">
        <v>828120</v>
      </c>
      <c r="D6256" s="13">
        <v>1</v>
      </c>
      <c r="E6256" s="136" t="s">
        <v>3154</v>
      </c>
      <c r="F6256" s="15" t="s">
        <v>2599</v>
      </c>
      <c r="G6256" s="137" t="s">
        <v>3154</v>
      </c>
      <c r="H6256" s="13" t="s">
        <v>20</v>
      </c>
      <c r="I6256" s="126" t="s">
        <v>3154</v>
      </c>
      <c r="J6256" s="126" t="s">
        <v>3154</v>
      </c>
      <c r="K6256" s="17">
        <f>VLOOKUP(A6256,[4]גיליון1!$A$1574:$P$7681,10,0)</f>
        <v>0</v>
      </c>
      <c r="L6256" s="17">
        <f>VLOOKUP(A6256,'[2]2023'!$A$9:$I$7853,9,0)</f>
        <v>0</v>
      </c>
      <c r="M6256" s="18">
        <f>VLOOKUP(A6256,[3]data1683177749303!$A$2:$J$6448,10,0)</f>
        <v>0</v>
      </c>
    </row>
    <row r="6257" spans="1:13" ht="15.75" outlineLevel="1">
      <c r="A6257" s="10">
        <v>1828120420</v>
      </c>
      <c r="B6257" s="11">
        <v>420</v>
      </c>
      <c r="C6257" s="19">
        <v>828120</v>
      </c>
      <c r="D6257" s="13">
        <v>1</v>
      </c>
      <c r="E6257" s="136" t="s">
        <v>3154</v>
      </c>
      <c r="F6257" s="15" t="s">
        <v>33</v>
      </c>
      <c r="G6257" s="137" t="s">
        <v>3154</v>
      </c>
      <c r="H6257" s="13" t="s">
        <v>34</v>
      </c>
      <c r="I6257" s="126" t="s">
        <v>3154</v>
      </c>
      <c r="J6257" s="126" t="s">
        <v>3154</v>
      </c>
      <c r="K6257" s="17">
        <f>VLOOKUP(A6257,[4]גיליון1!$A$1574:$P$7681,10,0)</f>
        <v>0</v>
      </c>
      <c r="L6257" s="17">
        <f>VLOOKUP(A6257,'[2]2023'!$A$9:$I$7853,9,0)</f>
        <v>0</v>
      </c>
      <c r="M6257" s="18">
        <f>VLOOKUP(A6257,[3]data1683177749303!$A$2:$J$6448,10,0)</f>
        <v>0</v>
      </c>
    </row>
    <row r="6258" spans="1:13" ht="15.75" outlineLevel="1">
      <c r="A6258" s="10">
        <v>1828120432</v>
      </c>
      <c r="B6258" s="11">
        <v>432</v>
      </c>
      <c r="C6258" s="19">
        <v>828120</v>
      </c>
      <c r="D6258" s="13">
        <v>1</v>
      </c>
      <c r="E6258" s="136" t="s">
        <v>3154</v>
      </c>
      <c r="F6258" s="15" t="s">
        <v>37</v>
      </c>
      <c r="G6258" s="137" t="s">
        <v>3154</v>
      </c>
      <c r="H6258" s="13" t="s">
        <v>31</v>
      </c>
      <c r="I6258" s="126" t="s">
        <v>3154</v>
      </c>
      <c r="J6258" s="126" t="s">
        <v>3154</v>
      </c>
      <c r="K6258" s="17">
        <f>VLOOKUP(A6258,[4]גיליון1!$A$1574:$P$7681,10,0)</f>
        <v>0</v>
      </c>
      <c r="L6258" s="17">
        <f>VLOOKUP(A6258,'[2]2023'!$A$9:$I$7853,9,0)</f>
        <v>0</v>
      </c>
      <c r="M6258" s="18">
        <f>VLOOKUP(A6258,[3]data1683177749303!$A$2:$J$6448,10,0)</f>
        <v>0</v>
      </c>
    </row>
    <row r="6259" spans="1:13" ht="15.75" outlineLevel="1">
      <c r="A6259" s="10">
        <v>1828120450</v>
      </c>
      <c r="B6259" s="11">
        <v>450</v>
      </c>
      <c r="C6259" s="19">
        <v>828120</v>
      </c>
      <c r="D6259" s="13">
        <v>1</v>
      </c>
      <c r="E6259" s="136" t="s">
        <v>3154</v>
      </c>
      <c r="F6259" s="39" t="s">
        <v>46</v>
      </c>
      <c r="G6259" s="154" t="s">
        <v>3154</v>
      </c>
      <c r="H6259" s="13" t="s">
        <v>31</v>
      </c>
      <c r="I6259" s="16">
        <f t="shared" si="285"/>
        <v>-9.0909090909090939E-2</v>
      </c>
      <c r="J6259" s="126" t="s">
        <v>3154</v>
      </c>
      <c r="K6259" s="17">
        <v>1000</v>
      </c>
      <c r="L6259" s="17">
        <f>VLOOKUP(A6259,'[2]2023'!$A$9:$I$7853,9,0)</f>
        <v>1100</v>
      </c>
      <c r="M6259" s="18">
        <f>VLOOKUP(A6259,[3]data1683177749303!$A$2:$J$6448,10,0)</f>
        <v>0</v>
      </c>
    </row>
    <row r="6260" spans="1:13" ht="15.75" outlineLevel="1">
      <c r="A6260" s="10">
        <v>1828120540</v>
      </c>
      <c r="B6260" s="11">
        <v>540</v>
      </c>
      <c r="C6260" s="19">
        <v>828120</v>
      </c>
      <c r="D6260" s="13">
        <v>1</v>
      </c>
      <c r="E6260" s="136" t="s">
        <v>3154</v>
      </c>
      <c r="F6260" s="15" t="s">
        <v>53</v>
      </c>
      <c r="G6260" s="137" t="s">
        <v>3154</v>
      </c>
      <c r="H6260" s="13" t="s">
        <v>31</v>
      </c>
      <c r="I6260" s="126" t="s">
        <v>3154</v>
      </c>
      <c r="J6260" s="126" t="s">
        <v>3154</v>
      </c>
      <c r="K6260" s="17">
        <f>VLOOKUP(A6260,[4]גיליון1!$A$1574:$P$7681,10,0)</f>
        <v>0</v>
      </c>
      <c r="L6260" s="17">
        <f>VLOOKUP(A6260,'[2]2023'!$A$9:$I$7853,9,0)</f>
        <v>0</v>
      </c>
      <c r="M6260" s="18">
        <f>VLOOKUP(A6260,[3]data1683177749303!$A$2:$J$6448,10,0)</f>
        <v>0</v>
      </c>
    </row>
    <row r="6261" spans="1:13" ht="15.75" outlineLevel="1">
      <c r="A6261" s="10">
        <v>1828120571</v>
      </c>
      <c r="B6261" s="11">
        <v>571</v>
      </c>
      <c r="C6261" s="19">
        <v>828120</v>
      </c>
      <c r="D6261" s="13">
        <v>1</v>
      </c>
      <c r="E6261" s="136" t="s">
        <v>3154</v>
      </c>
      <c r="F6261" s="15" t="s">
        <v>91</v>
      </c>
      <c r="G6261" s="137" t="s">
        <v>3154</v>
      </c>
      <c r="H6261" s="13" t="s">
        <v>34</v>
      </c>
      <c r="I6261" s="16">
        <f t="shared" ref="I6261:I6330" si="287">K6261/L6261-1</f>
        <v>0</v>
      </c>
      <c r="J6261" s="126" t="s">
        <v>3154</v>
      </c>
      <c r="K6261" s="17">
        <f>VLOOKUP(A6261,[4]גיליון1!$A$1574:$P$7681,10,0)</f>
        <v>95100</v>
      </c>
      <c r="L6261" s="17">
        <f>VLOOKUP(A6261,'[2]2023'!$A$9:$I$7853,9,0)</f>
        <v>95100</v>
      </c>
      <c r="M6261" s="18">
        <f>VLOOKUP(A6261,[3]data1683177749303!$A$2:$J$6448,10,0)</f>
        <v>75100</v>
      </c>
    </row>
    <row r="6262" spans="1:13" ht="15.75" outlineLevel="1">
      <c r="A6262" s="10">
        <v>1828120745</v>
      </c>
      <c r="B6262" s="11">
        <v>745</v>
      </c>
      <c r="C6262" s="19">
        <v>828120</v>
      </c>
      <c r="D6262" s="13">
        <v>1</v>
      </c>
      <c r="E6262" s="136" t="s">
        <v>3154</v>
      </c>
      <c r="F6262" s="15" t="s">
        <v>2600</v>
      </c>
      <c r="G6262" s="137" t="s">
        <v>3154</v>
      </c>
      <c r="H6262" s="13" t="s">
        <v>31</v>
      </c>
      <c r="I6262" s="126" t="s">
        <v>3154</v>
      </c>
      <c r="J6262" s="126" t="s">
        <v>3154</v>
      </c>
      <c r="K6262" s="17">
        <f>VLOOKUP(A6262,[4]גיליון1!$A$1574:$P$7681,10,0)</f>
        <v>0</v>
      </c>
      <c r="L6262" s="17">
        <f>VLOOKUP(A6262,'[2]2023'!$A$9:$I$7853,9,0)</f>
        <v>0</v>
      </c>
      <c r="M6262" s="18">
        <f>VLOOKUP(A6262,[3]data1683177749303!$A$2:$J$6448,10,0)</f>
        <v>0</v>
      </c>
    </row>
    <row r="6263" spans="1:13" ht="15.75" outlineLevel="1">
      <c r="A6263" s="10">
        <v>1828120750</v>
      </c>
      <c r="B6263" s="11">
        <v>750</v>
      </c>
      <c r="C6263" s="19">
        <v>828120</v>
      </c>
      <c r="D6263" s="13">
        <v>1</v>
      </c>
      <c r="E6263" s="136" t="s">
        <v>3154</v>
      </c>
      <c r="F6263" s="15" t="s">
        <v>2028</v>
      </c>
      <c r="G6263" s="137" t="s">
        <v>3154</v>
      </c>
      <c r="H6263" s="13" t="s">
        <v>31</v>
      </c>
      <c r="I6263" s="16">
        <f t="shared" si="287"/>
        <v>-6.2893081761006275E-3</v>
      </c>
      <c r="J6263" s="126" t="s">
        <v>3154</v>
      </c>
      <c r="K6263" s="17">
        <v>15800</v>
      </c>
      <c r="L6263" s="17">
        <f>VLOOKUP(A6263,'[2]2023'!$A$9:$I$7853,9,0)</f>
        <v>15900</v>
      </c>
      <c r="M6263" s="18">
        <f>VLOOKUP(A6263,[3]data1683177749303!$A$2:$J$6448,10,0)</f>
        <v>15074.62</v>
      </c>
    </row>
    <row r="6264" spans="1:13" ht="15.75" outlineLevel="1">
      <c r="A6264" s="10">
        <v>1828120752</v>
      </c>
      <c r="B6264" s="11">
        <v>752</v>
      </c>
      <c r="C6264" s="19">
        <v>828120</v>
      </c>
      <c r="D6264" s="13">
        <v>1</v>
      </c>
      <c r="E6264" s="136" t="s">
        <v>3154</v>
      </c>
      <c r="F6264" s="15" t="s">
        <v>69</v>
      </c>
      <c r="G6264" s="137" t="s">
        <v>3154</v>
      </c>
      <c r="H6264" s="13" t="s">
        <v>31</v>
      </c>
      <c r="I6264" s="16">
        <f t="shared" si="287"/>
        <v>3.6429872495447047E-3</v>
      </c>
      <c r="J6264" s="126" t="s">
        <v>3154</v>
      </c>
      <c r="K6264" s="17">
        <f>VLOOKUP(A6264,[4]גיליון1!$A$1574:$P$7681,10,0)</f>
        <v>55100</v>
      </c>
      <c r="L6264" s="17">
        <f>VLOOKUP(A6264,'[2]2023'!$A$9:$I$7853,9,0)</f>
        <v>54900</v>
      </c>
      <c r="M6264" s="18">
        <f>VLOOKUP(A6264,[3]data1683177749303!$A$2:$J$6448,10,0)</f>
        <v>50007.96</v>
      </c>
    </row>
    <row r="6265" spans="1:13" ht="15.75" outlineLevel="1">
      <c r="A6265" s="10">
        <v>1828120763</v>
      </c>
      <c r="B6265" s="11">
        <v>763</v>
      </c>
      <c r="C6265" s="19">
        <v>828120</v>
      </c>
      <c r="D6265" s="13">
        <v>1</v>
      </c>
      <c r="E6265" s="136" t="s">
        <v>3154</v>
      </c>
      <c r="F6265" s="15" t="s">
        <v>2599</v>
      </c>
      <c r="G6265" s="137" t="s">
        <v>3154</v>
      </c>
      <c r="H6265" s="13" t="s">
        <v>31</v>
      </c>
      <c r="I6265" s="126" t="s">
        <v>3154</v>
      </c>
      <c r="J6265" s="126" t="s">
        <v>3154</v>
      </c>
      <c r="K6265" s="17">
        <f>VLOOKUP(A6265,[4]גיליון1!$A$1574:$P$7681,10,0)</f>
        <v>0</v>
      </c>
      <c r="L6265" s="17">
        <f>VLOOKUP(A6265,'[2]2023'!$A$9:$I$7853,9,0)</f>
        <v>0</v>
      </c>
      <c r="M6265" s="18">
        <f>VLOOKUP(A6265,[3]data1683177749303!$A$2:$J$6448,10,0)</f>
        <v>0</v>
      </c>
    </row>
    <row r="6266" spans="1:13" ht="15.75" outlineLevel="1">
      <c r="A6266" s="10">
        <v>1828120780</v>
      </c>
      <c r="B6266" s="11">
        <v>780</v>
      </c>
      <c r="C6266" s="19">
        <v>828120</v>
      </c>
      <c r="D6266" s="13">
        <v>1</v>
      </c>
      <c r="E6266" s="136" t="s">
        <v>3154</v>
      </c>
      <c r="F6266" s="15" t="s">
        <v>2601</v>
      </c>
      <c r="G6266" s="137" t="s">
        <v>3154</v>
      </c>
      <c r="H6266" s="13" t="s">
        <v>34</v>
      </c>
      <c r="I6266" s="16">
        <f t="shared" si="287"/>
        <v>-0.10077519379844957</v>
      </c>
      <c r="J6266" s="126" t="s">
        <v>3154</v>
      </c>
      <c r="K6266" s="17">
        <v>46400</v>
      </c>
      <c r="L6266" s="17">
        <f>VLOOKUP(A6266,'[2]2023'!$A$9:$I$7853,9,0)</f>
        <v>51600</v>
      </c>
      <c r="M6266" s="18">
        <f>VLOOKUP(A6266,[3]data1683177749303!$A$2:$J$6448,10,0)</f>
        <v>32376.53</v>
      </c>
    </row>
    <row r="6267" spans="1:13" ht="15.75">
      <c r="A6267" s="10">
        <v>1828120781</v>
      </c>
      <c r="B6267" s="11">
        <v>781</v>
      </c>
      <c r="C6267" s="19">
        <v>828120</v>
      </c>
      <c r="D6267" s="13">
        <v>1</v>
      </c>
      <c r="E6267" s="136" t="s">
        <v>3154</v>
      </c>
      <c r="F6267" s="15" t="s">
        <v>815</v>
      </c>
      <c r="G6267" s="137" t="s">
        <v>3154</v>
      </c>
      <c r="H6267" s="13" t="s">
        <v>34</v>
      </c>
      <c r="I6267" s="126" t="s">
        <v>3154</v>
      </c>
      <c r="J6267" s="126" t="s">
        <v>3154</v>
      </c>
      <c r="K6267" s="17">
        <f>VLOOKUP(A6267,[4]גיליון1!$A$1574:$P$7681,10,0)</f>
        <v>0</v>
      </c>
      <c r="L6267" s="17">
        <f>VLOOKUP(A6267,'[2]2023'!$A$9:$I$7853,9,0)</f>
        <v>0</v>
      </c>
      <c r="M6267" s="18">
        <f>VLOOKUP(A6267,[3]data1683177749303!$A$2:$J$6448,10,0)</f>
        <v>0</v>
      </c>
    </row>
    <row r="6268" spans="1:13" ht="16.5" thickBot="1">
      <c r="A6268" s="10">
        <v>1828120961</v>
      </c>
      <c r="B6268" s="11">
        <v>961</v>
      </c>
      <c r="C6268" s="19">
        <v>828120</v>
      </c>
      <c r="D6268" s="13">
        <v>1</v>
      </c>
      <c r="E6268" s="136" t="s">
        <v>3154</v>
      </c>
      <c r="F6268" s="15" t="s">
        <v>79</v>
      </c>
      <c r="G6268" s="137" t="s">
        <v>3154</v>
      </c>
      <c r="H6268" s="13" t="s">
        <v>34</v>
      </c>
      <c r="I6268" s="126" t="s">
        <v>3154</v>
      </c>
      <c r="J6268" s="126" t="s">
        <v>3154</v>
      </c>
      <c r="K6268" s="17">
        <f>VLOOKUP(A6268,[4]גיליון1!$A$1574:$P$7681,10,0)</f>
        <v>0</v>
      </c>
      <c r="L6268" s="17">
        <f>VLOOKUP(A6268,'[2]2023'!$A$9:$I$7853,9,0)</f>
        <v>0</v>
      </c>
      <c r="M6268" s="18">
        <f>VLOOKUP(A6268,[3]data1683177749303!$A$2:$J$6448,10,0)</f>
        <v>0</v>
      </c>
    </row>
    <row r="6269" spans="1:13" ht="16.5" outlineLevel="1" thickBot="1">
      <c r="A6269" s="125" t="s">
        <v>3154</v>
      </c>
      <c r="B6269" s="25" t="s">
        <v>2602</v>
      </c>
      <c r="C6269" s="146" t="s">
        <v>3154</v>
      </c>
      <c r="D6269" s="146" t="s">
        <v>3154</v>
      </c>
      <c r="E6269" s="147" t="s">
        <v>3154</v>
      </c>
      <c r="F6269" s="28" t="s">
        <v>813</v>
      </c>
      <c r="G6269" s="153" t="s">
        <v>3154</v>
      </c>
      <c r="H6269" s="146" t="s">
        <v>3154</v>
      </c>
      <c r="I6269" s="29">
        <f t="shared" si="287"/>
        <v>-2.7756992695528226E-2</v>
      </c>
      <c r="J6269" s="127" t="s">
        <v>3154</v>
      </c>
      <c r="K6269" s="37">
        <f t="shared" ref="K6269:M6269" si="288">SUBTOTAL(9,K6250:K6268)</f>
        <v>2728600</v>
      </c>
      <c r="L6269" s="37">
        <f t="shared" si="288"/>
        <v>2806500</v>
      </c>
      <c r="M6269" s="38">
        <f t="shared" si="288"/>
        <v>2603508.2699999991</v>
      </c>
    </row>
    <row r="6270" spans="1:13" ht="15.75" outlineLevel="1">
      <c r="A6270" s="10">
        <v>18281300</v>
      </c>
      <c r="B6270" s="11">
        <v>0</v>
      </c>
      <c r="C6270" s="19">
        <v>828130</v>
      </c>
      <c r="D6270" s="13">
        <v>1</v>
      </c>
      <c r="E6270" s="136" t="s">
        <v>3154</v>
      </c>
      <c r="F6270" s="15" t="s">
        <v>2603</v>
      </c>
      <c r="G6270" s="137" t="s">
        <v>3154</v>
      </c>
      <c r="H6270" s="13" t="s">
        <v>11</v>
      </c>
      <c r="I6270" s="126" t="s">
        <v>3154</v>
      </c>
      <c r="J6270" s="142" t="s">
        <v>3154</v>
      </c>
      <c r="K6270" s="17">
        <f>VLOOKUP(A6270,[4]גיליון1!$A$1574:$P$7681,10,0)</f>
        <v>0</v>
      </c>
      <c r="L6270" s="194" t="s">
        <v>3154</v>
      </c>
      <c r="M6270" s="140" t="s">
        <v>3154</v>
      </c>
    </row>
    <row r="6271" spans="1:13" ht="15.75" outlineLevel="1">
      <c r="A6271" s="10">
        <v>1828130119</v>
      </c>
      <c r="B6271" s="11">
        <v>119</v>
      </c>
      <c r="C6271" s="19">
        <v>828130</v>
      </c>
      <c r="D6271" s="13">
        <v>1</v>
      </c>
      <c r="E6271" s="136" t="s">
        <v>3154</v>
      </c>
      <c r="F6271" s="15" t="s">
        <v>21</v>
      </c>
      <c r="G6271" s="137" t="s">
        <v>3154</v>
      </c>
      <c r="H6271" s="13" t="s">
        <v>20</v>
      </c>
      <c r="I6271" s="16">
        <f t="shared" si="287"/>
        <v>0.66466542953825991</v>
      </c>
      <c r="J6271" s="126" t="s">
        <v>3154</v>
      </c>
      <c r="K6271" s="17">
        <f>VLOOKUP(A6271,[4]גיליון1!$A$1574:$P$7681,10,0)</f>
        <v>3050000</v>
      </c>
      <c r="L6271" s="95">
        <f>VLOOKUP(A6271,'[2]2023'!$A$9:$I$7853,9,0)</f>
        <v>1832200</v>
      </c>
      <c r="M6271" s="18">
        <f>VLOOKUP(A6271,[3]data1683177749303!$A$2:$J$6448,10,0)</f>
        <v>2151992.11</v>
      </c>
    </row>
    <row r="6272" spans="1:13" ht="15.75" outlineLevel="1">
      <c r="A6272" s="10">
        <v>1828130122</v>
      </c>
      <c r="B6272" s="11">
        <v>122</v>
      </c>
      <c r="C6272" s="19">
        <v>828130</v>
      </c>
      <c r="D6272" s="13">
        <v>1</v>
      </c>
      <c r="E6272" s="136" t="s">
        <v>3154</v>
      </c>
      <c r="F6272" s="15" t="s">
        <v>22</v>
      </c>
      <c r="G6272" s="137" t="s">
        <v>3154</v>
      </c>
      <c r="H6272" s="13" t="s">
        <v>20</v>
      </c>
      <c r="I6272" s="16">
        <f t="shared" si="287"/>
        <v>1.0138888888888888</v>
      </c>
      <c r="J6272" s="126" t="s">
        <v>3154</v>
      </c>
      <c r="K6272" s="17">
        <f>VLOOKUP(A6272,[4]גיליון1!$A$1574:$P$7681,10,0)</f>
        <v>29000</v>
      </c>
      <c r="L6272" s="17">
        <f>VLOOKUP(A6272,'[2]2023'!$A$9:$I$7853,9,0)</f>
        <v>14400</v>
      </c>
      <c r="M6272" s="18">
        <f>VLOOKUP(A6272,[3]data1683177749303!$A$2:$J$6448,10,0)</f>
        <v>14888.97</v>
      </c>
    </row>
    <row r="6273" spans="1:13" ht="15.75" outlineLevel="1">
      <c r="A6273" s="10">
        <v>1828130126</v>
      </c>
      <c r="B6273" s="11">
        <v>126</v>
      </c>
      <c r="C6273" s="19">
        <v>828130</v>
      </c>
      <c r="D6273" s="13">
        <v>1</v>
      </c>
      <c r="E6273" s="136" t="s">
        <v>3154</v>
      </c>
      <c r="F6273" s="15" t="s">
        <v>23</v>
      </c>
      <c r="G6273" s="137" t="s">
        <v>3154</v>
      </c>
      <c r="H6273" s="13" t="s">
        <v>20</v>
      </c>
      <c r="I6273" s="16">
        <f t="shared" si="287"/>
        <v>0.4285714285714286</v>
      </c>
      <c r="J6273" s="126" t="s">
        <v>3154</v>
      </c>
      <c r="K6273" s="17">
        <f>VLOOKUP(A6273,[4]גיליון1!$A$1574:$P$7681,10,0)</f>
        <v>50000</v>
      </c>
      <c r="L6273" s="17">
        <f>VLOOKUP(A6273,'[2]2023'!$A$9:$I$7853,9,0)</f>
        <v>35000</v>
      </c>
      <c r="M6273" s="18">
        <f>VLOOKUP(A6273,[3]data1683177749303!$A$2:$J$6448,10,0)</f>
        <v>39804.79</v>
      </c>
    </row>
    <row r="6274" spans="1:13" ht="15.75" outlineLevel="1">
      <c r="A6274" s="10">
        <v>1828130130</v>
      </c>
      <c r="B6274" s="11">
        <v>130</v>
      </c>
      <c r="C6274" s="19">
        <v>828130</v>
      </c>
      <c r="D6274" s="13">
        <v>1</v>
      </c>
      <c r="E6274" s="136" t="s">
        <v>3154</v>
      </c>
      <c r="F6274" s="15" t="s">
        <v>24</v>
      </c>
      <c r="G6274" s="137" t="s">
        <v>3154</v>
      </c>
      <c r="H6274" s="13" t="s">
        <v>20</v>
      </c>
      <c r="I6274" s="126" t="s">
        <v>3154</v>
      </c>
      <c r="J6274" s="126" t="s">
        <v>3154</v>
      </c>
      <c r="K6274" s="17">
        <f>VLOOKUP(A6274,[4]גיליון1!$A$1574:$P$7681,10,0)</f>
        <v>0</v>
      </c>
      <c r="L6274" s="17">
        <f>VLOOKUP(A6274,'[2]2023'!$A$9:$I$7853,9,0)</f>
        <v>0</v>
      </c>
      <c r="M6274" s="18">
        <f>VLOOKUP(A6274,[3]data1683177749303!$A$2:$J$6448,10,0)</f>
        <v>0</v>
      </c>
    </row>
    <row r="6275" spans="1:13" ht="15.75" outlineLevel="1">
      <c r="A6275" s="10">
        <v>1828130140</v>
      </c>
      <c r="B6275" s="11">
        <v>140</v>
      </c>
      <c r="C6275" s="19">
        <v>828130</v>
      </c>
      <c r="D6275" s="13">
        <v>1</v>
      </c>
      <c r="E6275" s="136" t="s">
        <v>3154</v>
      </c>
      <c r="F6275" s="15" t="s">
        <v>25</v>
      </c>
      <c r="G6275" s="137" t="s">
        <v>3154</v>
      </c>
      <c r="H6275" s="13" t="s">
        <v>20</v>
      </c>
      <c r="I6275" s="16">
        <f t="shared" si="287"/>
        <v>2.0017152658662094</v>
      </c>
      <c r="J6275" s="126" t="s">
        <v>3154</v>
      </c>
      <c r="K6275" s="17">
        <f>VLOOKUP(A6275,[4]גיליון1!$A$1574:$P$7681,10,0)</f>
        <v>350000</v>
      </c>
      <c r="L6275" s="17">
        <f>VLOOKUP(A6275,'[2]2023'!$A$9:$I$7853,9,0)</f>
        <v>116600</v>
      </c>
      <c r="M6275" s="18">
        <f>VLOOKUP(A6275,[3]data1683177749303!$A$2:$J$6448,10,0)</f>
        <v>240159.62</v>
      </c>
    </row>
    <row r="6276" spans="1:13" ht="15.75" outlineLevel="1">
      <c r="A6276" s="10">
        <v>1828130210</v>
      </c>
      <c r="B6276" s="11">
        <v>210</v>
      </c>
      <c r="C6276" s="19">
        <v>828130</v>
      </c>
      <c r="D6276" s="13">
        <v>1</v>
      </c>
      <c r="E6276" s="136" t="s">
        <v>3154</v>
      </c>
      <c r="F6276" s="15" t="s">
        <v>2521</v>
      </c>
      <c r="G6276" s="137" t="s">
        <v>3154</v>
      </c>
      <c r="H6276" s="13" t="s">
        <v>20</v>
      </c>
      <c r="I6276" s="126" t="s">
        <v>3154</v>
      </c>
      <c r="J6276" s="126" t="s">
        <v>3154</v>
      </c>
      <c r="K6276" s="17">
        <f>VLOOKUP(A6276,[4]גיליון1!$A$1574:$P$7681,10,0)</f>
        <v>0</v>
      </c>
      <c r="L6276" s="17">
        <f>VLOOKUP(A6276,'[2]2023'!$A$9:$I$7853,9,0)</f>
        <v>0</v>
      </c>
      <c r="M6276" s="18">
        <f>VLOOKUP(A6276,[3]data1683177749303!$A$2:$J$6448,10,0)</f>
        <v>9598.2099999999991</v>
      </c>
    </row>
    <row r="6277" spans="1:13" ht="15.75" outlineLevel="1">
      <c r="A6277" s="10">
        <v>1828130253</v>
      </c>
      <c r="B6277" s="11">
        <v>253</v>
      </c>
      <c r="C6277" s="19">
        <v>828130</v>
      </c>
      <c r="D6277" s="13">
        <v>1</v>
      </c>
      <c r="E6277" s="136" t="s">
        <v>3154</v>
      </c>
      <c r="F6277" s="15" t="s">
        <v>28</v>
      </c>
      <c r="G6277" s="137" t="s">
        <v>3154</v>
      </c>
      <c r="H6277" s="13" t="s">
        <v>20</v>
      </c>
      <c r="I6277" s="16">
        <f t="shared" si="287"/>
        <v>0</v>
      </c>
      <c r="J6277" s="126" t="s">
        <v>3154</v>
      </c>
      <c r="K6277" s="17">
        <f>VLOOKUP(A6277,[4]גיליון1!$A$1574:$P$7681,10,0)</f>
        <v>57100</v>
      </c>
      <c r="L6277" s="17">
        <f>VLOOKUP(A6277,'[2]2023'!$A$9:$I$7853,9,0)</f>
        <v>57100</v>
      </c>
      <c r="M6277" s="18">
        <f>VLOOKUP(A6277,[3]data1683177749303!$A$2:$J$6448,10,0)</f>
        <v>288803.39</v>
      </c>
    </row>
    <row r="6278" spans="1:13" ht="15.75" outlineLevel="1">
      <c r="A6278" s="10">
        <v>1828130350</v>
      </c>
      <c r="B6278" s="11">
        <v>350</v>
      </c>
      <c r="C6278" s="19">
        <v>828130</v>
      </c>
      <c r="D6278" s="13">
        <v>1</v>
      </c>
      <c r="E6278" s="136" t="s">
        <v>3154</v>
      </c>
      <c r="F6278" s="15" t="s">
        <v>2604</v>
      </c>
      <c r="G6278" s="137" t="s">
        <v>3154</v>
      </c>
      <c r="H6278" s="13" t="s">
        <v>20</v>
      </c>
      <c r="I6278" s="16">
        <f t="shared" si="287"/>
        <v>4.1666666666666741E-2</v>
      </c>
      <c r="J6278" s="126" t="s">
        <v>3154</v>
      </c>
      <c r="K6278" s="17">
        <f>VLOOKUP(A6278,[4]גיליון1!$A$1574:$P$7681,10,0)</f>
        <v>50000</v>
      </c>
      <c r="L6278" s="17">
        <f>VLOOKUP(A6278,'[2]2023'!$A$9:$I$7853,9,0)</f>
        <v>48000</v>
      </c>
      <c r="M6278" s="18">
        <f>VLOOKUP(A6278,[3]data1683177749303!$A$2:$J$6448,10,0)</f>
        <v>11986.02</v>
      </c>
    </row>
    <row r="6279" spans="1:13" ht="15.75" outlineLevel="1">
      <c r="A6279" s="10">
        <v>1828130351</v>
      </c>
      <c r="B6279" s="11">
        <v>351</v>
      </c>
      <c r="C6279" s="19">
        <v>828130</v>
      </c>
      <c r="D6279" s="13">
        <v>1</v>
      </c>
      <c r="E6279" s="136" t="s">
        <v>3154</v>
      </c>
      <c r="F6279" s="15" t="s">
        <v>2605</v>
      </c>
      <c r="G6279" s="137" t="s">
        <v>3154</v>
      </c>
      <c r="H6279" s="13" t="s">
        <v>20</v>
      </c>
      <c r="I6279" s="16">
        <f t="shared" si="287"/>
        <v>-2.2675736961451642E-3</v>
      </c>
      <c r="J6279" s="126" t="s">
        <v>3154</v>
      </c>
      <c r="K6279" s="17">
        <v>22000</v>
      </c>
      <c r="L6279" s="17">
        <f>VLOOKUP(A6279,'[2]2023'!$A$9:$I$7853,9,0)</f>
        <v>22050</v>
      </c>
      <c r="M6279" s="18">
        <f>VLOOKUP(A6279,[3]data1683177749303!$A$2:$J$6448,10,0)</f>
        <v>51882.54</v>
      </c>
    </row>
    <row r="6280" spans="1:13" ht="15.75" outlineLevel="1">
      <c r="A6280" s="10">
        <v>1828130410</v>
      </c>
      <c r="B6280" s="11">
        <v>410</v>
      </c>
      <c r="C6280" s="19">
        <v>828130</v>
      </c>
      <c r="D6280" s="13">
        <v>1</v>
      </c>
      <c r="E6280" s="136" t="s">
        <v>3154</v>
      </c>
      <c r="F6280" s="15" t="s">
        <v>2606</v>
      </c>
      <c r="G6280" s="137" t="s">
        <v>3154</v>
      </c>
      <c r="H6280" s="13" t="s">
        <v>31</v>
      </c>
      <c r="I6280" s="126" t="s">
        <v>3154</v>
      </c>
      <c r="J6280" s="126" t="s">
        <v>3154</v>
      </c>
      <c r="K6280" s="17">
        <f>VLOOKUP(A6280,[4]גיליון1!$A$1574:$P$7681,10,0)</f>
        <v>110000</v>
      </c>
      <c r="L6280" s="17">
        <f>VLOOKUP(A6280,'[2]2023'!$A$9:$I$7853,9,0)</f>
        <v>100000</v>
      </c>
      <c r="M6280" s="18">
        <f>VLOOKUP(A6280,[3]data1683177749303!$A$2:$J$6448,10,0)</f>
        <v>8777.7999999999993</v>
      </c>
    </row>
    <row r="6281" spans="1:13" ht="15.75" outlineLevel="1">
      <c r="A6281" s="10">
        <v>1828130431</v>
      </c>
      <c r="B6281" s="11">
        <v>431</v>
      </c>
      <c r="C6281" s="19">
        <v>828130</v>
      </c>
      <c r="D6281" s="13">
        <v>1</v>
      </c>
      <c r="E6281" s="136" t="s">
        <v>3154</v>
      </c>
      <c r="F6281" s="15" t="s">
        <v>36</v>
      </c>
      <c r="G6281" s="137" t="s">
        <v>3154</v>
      </c>
      <c r="H6281" s="13" t="s">
        <v>31</v>
      </c>
      <c r="I6281" s="16">
        <f t="shared" si="287"/>
        <v>0</v>
      </c>
      <c r="J6281" s="126" t="s">
        <v>3154</v>
      </c>
      <c r="K6281" s="17">
        <f>VLOOKUP(A6281,[4]גיליון1!$A$1574:$P$7681,10,0)</f>
        <v>19800</v>
      </c>
      <c r="L6281" s="17">
        <f>VLOOKUP(A6281,'[2]2023'!$A$9:$I$7853,9,0)</f>
        <v>19800</v>
      </c>
      <c r="M6281" s="18">
        <f>VLOOKUP(A6281,[3]data1683177749303!$A$2:$J$6448,10,0)</f>
        <v>18151.349999999999</v>
      </c>
    </row>
    <row r="6282" spans="1:13" ht="15.75" outlineLevel="1">
      <c r="A6282" s="10">
        <v>1828130432</v>
      </c>
      <c r="B6282" s="11">
        <v>432</v>
      </c>
      <c r="C6282" s="19">
        <v>828130</v>
      </c>
      <c r="D6282" s="13">
        <v>1</v>
      </c>
      <c r="E6282" s="136" t="s">
        <v>3154</v>
      </c>
      <c r="F6282" s="15" t="s">
        <v>37</v>
      </c>
      <c r="G6282" s="137" t="s">
        <v>3154</v>
      </c>
      <c r="H6282" s="13" t="s">
        <v>31</v>
      </c>
      <c r="I6282" s="16">
        <f t="shared" si="287"/>
        <v>0</v>
      </c>
      <c r="J6282" s="126" t="s">
        <v>3154</v>
      </c>
      <c r="K6282" s="17">
        <f>VLOOKUP(A6282,[4]גיליון1!$A$1574:$P$7681,10,0)</f>
        <v>6200</v>
      </c>
      <c r="L6282" s="17">
        <f>VLOOKUP(A6282,'[2]2023'!$A$9:$I$7853,9,0)</f>
        <v>6200</v>
      </c>
      <c r="M6282" s="18">
        <f>VLOOKUP(A6282,[3]data1683177749303!$A$2:$J$6448,10,0)</f>
        <v>1878.65</v>
      </c>
    </row>
    <row r="6283" spans="1:13" ht="15.75" outlineLevel="1">
      <c r="A6283" s="10">
        <v>1828130433</v>
      </c>
      <c r="B6283" s="11">
        <v>433</v>
      </c>
      <c r="C6283" s="19">
        <v>828130</v>
      </c>
      <c r="D6283" s="13">
        <v>1</v>
      </c>
      <c r="E6283" s="136" t="s">
        <v>3154</v>
      </c>
      <c r="F6283" s="15" t="s">
        <v>38</v>
      </c>
      <c r="G6283" s="137" t="s">
        <v>3154</v>
      </c>
      <c r="H6283" s="13" t="s">
        <v>34</v>
      </c>
      <c r="I6283" s="16">
        <f t="shared" si="287"/>
        <v>0.55172413793103448</v>
      </c>
      <c r="J6283" s="126" t="s">
        <v>3154</v>
      </c>
      <c r="K6283" s="17">
        <f>VLOOKUP(A6283,[4]גיליון1!$A$1574:$P$7681,10,0)</f>
        <v>4500</v>
      </c>
      <c r="L6283" s="17">
        <f>VLOOKUP(A6283,'[2]2023'!$A$9:$I$7853,9,0)</f>
        <v>2900</v>
      </c>
      <c r="M6283" s="18">
        <f>VLOOKUP(A6283,[3]data1683177749303!$A$2:$J$6448,10,0)</f>
        <v>2875.28</v>
      </c>
    </row>
    <row r="6284" spans="1:13" ht="15.75" outlineLevel="1">
      <c r="A6284" s="10">
        <v>1828130450</v>
      </c>
      <c r="B6284" s="11">
        <v>450</v>
      </c>
      <c r="C6284" s="19">
        <v>828130</v>
      </c>
      <c r="D6284" s="13">
        <v>1</v>
      </c>
      <c r="E6284" s="136" t="s">
        <v>3154</v>
      </c>
      <c r="F6284" s="39" t="s">
        <v>46</v>
      </c>
      <c r="G6284" s="154" t="s">
        <v>3154</v>
      </c>
      <c r="H6284" s="13" t="s">
        <v>31</v>
      </c>
      <c r="I6284" s="16">
        <f t="shared" si="287"/>
        <v>-9.0909090909090939E-2</v>
      </c>
      <c r="J6284" s="126" t="s">
        <v>3154</v>
      </c>
      <c r="K6284" s="17">
        <v>1000</v>
      </c>
      <c r="L6284" s="17">
        <f>VLOOKUP(A6284,'[2]2023'!$A$9:$I$7853,9,0)</f>
        <v>1100</v>
      </c>
      <c r="M6284" s="18">
        <f>VLOOKUP(A6284,[3]data1683177749303!$A$2:$J$6448,10,0)</f>
        <v>364.4</v>
      </c>
    </row>
    <row r="6285" spans="1:13" ht="15.75" outlineLevel="1">
      <c r="A6285" s="10">
        <v>1828130470</v>
      </c>
      <c r="B6285" s="11">
        <v>470</v>
      </c>
      <c r="C6285" s="19">
        <v>828130</v>
      </c>
      <c r="D6285" s="13">
        <v>1</v>
      </c>
      <c r="E6285" s="136" t="s">
        <v>3154</v>
      </c>
      <c r="F6285" s="15" t="s">
        <v>2607</v>
      </c>
      <c r="G6285" s="137" t="s">
        <v>3154</v>
      </c>
      <c r="H6285" s="13" t="s">
        <v>34</v>
      </c>
      <c r="I6285" s="16">
        <f t="shared" si="287"/>
        <v>4.4000000000000004</v>
      </c>
      <c r="J6285" s="126" t="s">
        <v>3154</v>
      </c>
      <c r="K6285" s="17">
        <f>VLOOKUP(A6285,[4]גיליון1!$A$1574:$P$7681,10,0)</f>
        <v>5400</v>
      </c>
      <c r="L6285" s="17">
        <f>VLOOKUP(A6285,'[2]2023'!$A$9:$I$7853,9,0)</f>
        <v>1000</v>
      </c>
      <c r="M6285" s="18">
        <f>VLOOKUP(A6285,[3]data1683177749303!$A$2:$J$6448,10,0)</f>
        <v>595.95000000000005</v>
      </c>
    </row>
    <row r="6286" spans="1:13" ht="15.75" outlineLevel="1">
      <c r="A6286" s="10">
        <v>1828130471</v>
      </c>
      <c r="B6286" s="11">
        <v>471</v>
      </c>
      <c r="C6286" s="19">
        <v>828130</v>
      </c>
      <c r="D6286" s="13">
        <v>1</v>
      </c>
      <c r="E6286" s="136" t="s">
        <v>3154</v>
      </c>
      <c r="F6286" s="15" t="s">
        <v>87</v>
      </c>
      <c r="G6286" s="137" t="s">
        <v>3154</v>
      </c>
      <c r="H6286" s="13" t="s">
        <v>34</v>
      </c>
      <c r="I6286" s="16">
        <f t="shared" si="287"/>
        <v>0.26</v>
      </c>
      <c r="J6286" s="126" t="s">
        <v>3154</v>
      </c>
      <c r="K6286" s="17">
        <f>VLOOKUP(A6286,[4]גיליון1!$A$1574:$P$7681,10,0)</f>
        <v>6300</v>
      </c>
      <c r="L6286" s="17">
        <f>VLOOKUP(A6286,'[2]2023'!$A$9:$I$7853,9,0)</f>
        <v>5000</v>
      </c>
      <c r="M6286" s="18">
        <f>VLOOKUP(A6286,[3]data1683177749303!$A$2:$J$6448,10,0)</f>
        <v>13362.78</v>
      </c>
    </row>
    <row r="6287" spans="1:13" ht="15.75" outlineLevel="1">
      <c r="A6287" s="10">
        <v>1828130511</v>
      </c>
      <c r="B6287" s="11">
        <v>511</v>
      </c>
      <c r="C6287" s="19">
        <v>828130</v>
      </c>
      <c r="D6287" s="13">
        <v>1</v>
      </c>
      <c r="E6287" s="136" t="s">
        <v>3154</v>
      </c>
      <c r="F6287" s="15" t="s">
        <v>88</v>
      </c>
      <c r="G6287" s="137" t="s">
        <v>3154</v>
      </c>
      <c r="H6287" s="13" t="s">
        <v>34</v>
      </c>
      <c r="I6287" s="16">
        <f t="shared" si="287"/>
        <v>-9.259259259259256E-2</v>
      </c>
      <c r="J6287" s="126" t="s">
        <v>3154</v>
      </c>
      <c r="K6287" s="17">
        <v>4900</v>
      </c>
      <c r="L6287" s="17">
        <f>VLOOKUP(A6287,'[2]2023'!$A$9:$I$7853,9,0)</f>
        <v>5400</v>
      </c>
      <c r="M6287" s="18">
        <f>VLOOKUP(A6287,[3]data1683177749303!$A$2:$J$6448,10,0)</f>
        <v>5602.03</v>
      </c>
    </row>
    <row r="6288" spans="1:13" ht="15.75" outlineLevel="1">
      <c r="A6288" s="10">
        <v>1828130540</v>
      </c>
      <c r="B6288" s="11">
        <v>540</v>
      </c>
      <c r="C6288" s="19">
        <v>828130</v>
      </c>
      <c r="D6288" s="13">
        <v>1</v>
      </c>
      <c r="E6288" s="136" t="s">
        <v>3154</v>
      </c>
      <c r="F6288" s="15" t="s">
        <v>53</v>
      </c>
      <c r="G6288" s="137" t="s">
        <v>3154</v>
      </c>
      <c r="H6288" s="13" t="s">
        <v>31</v>
      </c>
      <c r="I6288" s="16">
        <f t="shared" si="287"/>
        <v>0</v>
      </c>
      <c r="J6288" s="126" t="s">
        <v>3154</v>
      </c>
      <c r="K6288" s="17">
        <f>VLOOKUP(A6288,[4]גיליון1!$A$1574:$P$7681,10,0)</f>
        <v>12000</v>
      </c>
      <c r="L6288" s="17">
        <f>VLOOKUP(A6288,'[2]2023'!$A$9:$I$7853,9,0)</f>
        <v>12000</v>
      </c>
      <c r="M6288" s="18">
        <f>VLOOKUP(A6288,[3]data1683177749303!$A$2:$J$6448,10,0)</f>
        <v>0</v>
      </c>
    </row>
    <row r="6289" spans="1:13" ht="15.75" outlineLevel="1">
      <c r="A6289" s="10">
        <v>1828130544</v>
      </c>
      <c r="B6289" s="11">
        <v>544</v>
      </c>
      <c r="C6289" s="19">
        <v>828130</v>
      </c>
      <c r="D6289" s="13">
        <v>1</v>
      </c>
      <c r="E6289" s="136" t="s">
        <v>3154</v>
      </c>
      <c r="F6289" s="15" t="s">
        <v>56</v>
      </c>
      <c r="G6289" s="137" t="s">
        <v>3154</v>
      </c>
      <c r="H6289" s="13" t="s">
        <v>31</v>
      </c>
      <c r="I6289" s="16">
        <f t="shared" si="287"/>
        <v>-9.9999999999999978E-2</v>
      </c>
      <c r="J6289" s="126" t="s">
        <v>3154</v>
      </c>
      <c r="K6289" s="17">
        <f>VLOOKUP(A6289,[4]גיליון1!$A$1574:$P$7681,10,0)</f>
        <v>900</v>
      </c>
      <c r="L6289" s="17">
        <f>VLOOKUP(A6289,'[2]2023'!$A$9:$I$7853,9,0)</f>
        <v>1000</v>
      </c>
      <c r="M6289" s="18">
        <f>VLOOKUP(A6289,[3]data1683177749303!$A$2:$J$6448,10,0)</f>
        <v>0</v>
      </c>
    </row>
    <row r="6290" spans="1:13" ht="15.75" outlineLevel="1">
      <c r="A6290" s="10">
        <v>1828130562</v>
      </c>
      <c r="B6290" s="11">
        <v>562</v>
      </c>
      <c r="C6290" s="19">
        <v>828130</v>
      </c>
      <c r="D6290" s="13">
        <v>1</v>
      </c>
      <c r="E6290" s="136" t="s">
        <v>3154</v>
      </c>
      <c r="F6290" s="15" t="s">
        <v>60</v>
      </c>
      <c r="G6290" s="137" t="s">
        <v>3154</v>
      </c>
      <c r="H6290" s="13" t="s">
        <v>34</v>
      </c>
      <c r="I6290" s="16">
        <f t="shared" si="287"/>
        <v>-0.13043478260869568</v>
      </c>
      <c r="J6290" s="126" t="s">
        <v>3154</v>
      </c>
      <c r="K6290" s="17">
        <v>2000</v>
      </c>
      <c r="L6290" s="17">
        <f>VLOOKUP(A6290,'[2]2023'!$A$9:$I$7853,9,0)</f>
        <v>2300</v>
      </c>
      <c r="M6290" s="18">
        <f>VLOOKUP(A6290,[3]data1683177749303!$A$2:$J$6448,10,0)</f>
        <v>503</v>
      </c>
    </row>
    <row r="6291" spans="1:13" ht="15.75" outlineLevel="1">
      <c r="A6291" s="10">
        <v>1828130580</v>
      </c>
      <c r="B6291" s="11">
        <v>580</v>
      </c>
      <c r="C6291" s="19">
        <v>828130</v>
      </c>
      <c r="D6291" s="13">
        <v>1</v>
      </c>
      <c r="E6291" s="136" t="s">
        <v>3154</v>
      </c>
      <c r="F6291" s="15" t="s">
        <v>117</v>
      </c>
      <c r="G6291" s="137" t="s">
        <v>3154</v>
      </c>
      <c r="H6291" s="13" t="s">
        <v>31</v>
      </c>
      <c r="I6291" s="16">
        <f t="shared" si="287"/>
        <v>-9.9999999999999978E-2</v>
      </c>
      <c r="J6291" s="126" t="s">
        <v>3154</v>
      </c>
      <c r="K6291" s="17">
        <f>VLOOKUP(A6291,[4]גיליון1!$A$1574:$P$7681,10,0)</f>
        <v>34200</v>
      </c>
      <c r="L6291" s="17">
        <f>VLOOKUP(A6291,'[2]2023'!$A$9:$I$7853,9,0)</f>
        <v>38000</v>
      </c>
      <c r="M6291" s="18">
        <f>VLOOKUP(A6291,[3]data1683177749303!$A$2:$J$6448,10,0)</f>
        <v>0</v>
      </c>
    </row>
    <row r="6292" spans="1:13" ht="15.75" outlineLevel="1">
      <c r="A6292" s="10">
        <v>1828130751</v>
      </c>
      <c r="B6292" s="11">
        <v>751</v>
      </c>
      <c r="C6292" s="19">
        <v>828130</v>
      </c>
      <c r="D6292" s="13">
        <v>1</v>
      </c>
      <c r="E6292" s="136" t="s">
        <v>3154</v>
      </c>
      <c r="F6292" s="15" t="s">
        <v>68</v>
      </c>
      <c r="G6292" s="137" t="s">
        <v>3154</v>
      </c>
      <c r="H6292" s="13" t="s">
        <v>31</v>
      </c>
      <c r="I6292" s="16">
        <f t="shared" si="287"/>
        <v>-0.10150375939849621</v>
      </c>
      <c r="J6292" s="126" t="s">
        <v>3154</v>
      </c>
      <c r="K6292" s="17">
        <v>23900</v>
      </c>
      <c r="L6292" s="17">
        <f>VLOOKUP(A6292,'[2]2023'!$A$9:$I$7853,9,0)</f>
        <v>26600</v>
      </c>
      <c r="M6292" s="18">
        <f>VLOOKUP(A6292,[3]data1683177749303!$A$2:$J$6448,10,0)</f>
        <v>18414.099999999999</v>
      </c>
    </row>
    <row r="6293" spans="1:13" ht="15.75" outlineLevel="1">
      <c r="A6293" s="10">
        <v>1828130752</v>
      </c>
      <c r="B6293" s="11">
        <v>752</v>
      </c>
      <c r="C6293" s="19">
        <v>828130</v>
      </c>
      <c r="D6293" s="13">
        <v>1</v>
      </c>
      <c r="E6293" s="136" t="s">
        <v>3154</v>
      </c>
      <c r="F6293" s="15" t="s">
        <v>69</v>
      </c>
      <c r="G6293" s="137" t="s">
        <v>3154</v>
      </c>
      <c r="H6293" s="13" t="s">
        <v>31</v>
      </c>
      <c r="I6293" s="16">
        <f t="shared" si="287"/>
        <v>0</v>
      </c>
      <c r="J6293" s="126" t="s">
        <v>3154</v>
      </c>
      <c r="K6293" s="17">
        <f>VLOOKUP(A6293,[4]גיליון1!$A$1574:$P$7681,10,0)</f>
        <v>100000</v>
      </c>
      <c r="L6293" s="17">
        <f>VLOOKUP(A6293,'[2]2023'!$A$9:$I$7853,9,0)</f>
        <v>100000</v>
      </c>
      <c r="M6293" s="18">
        <f>VLOOKUP(A6293,[3]data1683177749303!$A$2:$J$6448,10,0)</f>
        <v>117217.01</v>
      </c>
    </row>
    <row r="6294" spans="1:13" ht="15.75" outlineLevel="1">
      <c r="A6294" s="10">
        <v>1828130753</v>
      </c>
      <c r="B6294" s="11">
        <v>753</v>
      </c>
      <c r="C6294" s="19">
        <v>828130</v>
      </c>
      <c r="D6294" s="13">
        <v>1</v>
      </c>
      <c r="E6294" s="136" t="s">
        <v>3154</v>
      </c>
      <c r="F6294" s="15" t="s">
        <v>2608</v>
      </c>
      <c r="G6294" s="137" t="s">
        <v>3154</v>
      </c>
      <c r="H6294" s="13" t="s">
        <v>31</v>
      </c>
      <c r="I6294" s="126" t="s">
        <v>3154</v>
      </c>
      <c r="J6294" s="126" t="s">
        <v>3154</v>
      </c>
      <c r="K6294" s="17">
        <f>VLOOKUP(A6294,[4]גיליון1!$A$1574:$P$7681,10,0)</f>
        <v>0</v>
      </c>
      <c r="L6294" s="17">
        <f>VLOOKUP(A6294,'[2]2023'!$A$9:$I$7853,9,0)</f>
        <v>0</v>
      </c>
      <c r="M6294" s="18">
        <f>VLOOKUP(A6294,[3]data1683177749303!$A$2:$J$6448,10,0)</f>
        <v>0</v>
      </c>
    </row>
    <row r="6295" spans="1:13" ht="15.75" outlineLevel="1">
      <c r="A6295" s="10">
        <v>1828130756</v>
      </c>
      <c r="B6295" s="11">
        <v>756</v>
      </c>
      <c r="C6295" s="19">
        <v>828130</v>
      </c>
      <c r="D6295" s="13">
        <v>1</v>
      </c>
      <c r="E6295" s="136" t="s">
        <v>3154</v>
      </c>
      <c r="F6295" s="15" t="s">
        <v>2362</v>
      </c>
      <c r="G6295" s="137" t="s">
        <v>3154</v>
      </c>
      <c r="H6295" s="13" t="s">
        <v>31</v>
      </c>
      <c r="I6295" s="126" t="s">
        <v>3154</v>
      </c>
      <c r="J6295" s="126" t="s">
        <v>3154</v>
      </c>
      <c r="K6295" s="17">
        <f>VLOOKUP(A6295,[4]גיליון1!$A$1574:$P$7681,10,0)</f>
        <v>0</v>
      </c>
      <c r="L6295" s="17">
        <f>VLOOKUP(A6295,'[2]2023'!$A$9:$I$7853,9,0)</f>
        <v>0</v>
      </c>
      <c r="M6295" s="18">
        <f>VLOOKUP(A6295,[3]data1683177749303!$A$2:$J$6448,10,0)</f>
        <v>0</v>
      </c>
    </row>
    <row r="6296" spans="1:13" ht="15.75" outlineLevel="1">
      <c r="A6296" s="10">
        <v>1828130780</v>
      </c>
      <c r="B6296" s="11">
        <v>780</v>
      </c>
      <c r="C6296" s="19">
        <v>828130</v>
      </c>
      <c r="D6296" s="13">
        <v>1</v>
      </c>
      <c r="E6296" s="136" t="s">
        <v>3154</v>
      </c>
      <c r="F6296" s="15" t="s">
        <v>2609</v>
      </c>
      <c r="G6296" s="137" t="s">
        <v>3154</v>
      </c>
      <c r="H6296" s="13" t="s">
        <v>34</v>
      </c>
      <c r="I6296" s="16">
        <f t="shared" si="287"/>
        <v>-9.9999999999999978E-2</v>
      </c>
      <c r="J6296" s="126" t="s">
        <v>3154</v>
      </c>
      <c r="K6296" s="17">
        <f>VLOOKUP(A6296,[4]גיליון1!$A$1574:$P$7681,10,0)</f>
        <v>333000</v>
      </c>
      <c r="L6296" s="17">
        <f>VLOOKUP(A6296,'[2]2023'!$A$9:$I$7853,9,0)</f>
        <v>370000</v>
      </c>
      <c r="M6296" s="18">
        <f>VLOOKUP(A6296,[3]data1683177749303!$A$2:$J$6448,10,0)</f>
        <v>445076.09</v>
      </c>
    </row>
    <row r="6297" spans="1:13" ht="15.75" outlineLevel="1">
      <c r="A6297" s="10">
        <v>1828130781</v>
      </c>
      <c r="B6297" s="11">
        <v>781</v>
      </c>
      <c r="C6297" s="19">
        <v>828130</v>
      </c>
      <c r="D6297" s="13">
        <v>1</v>
      </c>
      <c r="E6297" s="136" t="s">
        <v>3154</v>
      </c>
      <c r="F6297" s="15" t="s">
        <v>2569</v>
      </c>
      <c r="G6297" s="137" t="s">
        <v>3154</v>
      </c>
      <c r="H6297" s="13" t="s">
        <v>34</v>
      </c>
      <c r="I6297" s="16">
        <f t="shared" si="287"/>
        <v>-9.9999999999999978E-2</v>
      </c>
      <c r="J6297" s="126" t="s">
        <v>3154</v>
      </c>
      <c r="K6297" s="17">
        <f>VLOOKUP(A6297,[4]גיליון1!$A$1574:$P$7681,10,0)</f>
        <v>171000</v>
      </c>
      <c r="L6297" s="17">
        <f>VLOOKUP(A6297,'[2]2023'!$A$9:$I$7853,9,0)</f>
        <v>190000</v>
      </c>
      <c r="M6297" s="18">
        <f>VLOOKUP(A6297,[3]data1683177749303!$A$2:$J$6448,10,0)</f>
        <v>189999.41</v>
      </c>
    </row>
    <row r="6298" spans="1:13" ht="15.75" outlineLevel="1">
      <c r="A6298" s="10">
        <v>1828130782</v>
      </c>
      <c r="B6298" s="11">
        <v>782</v>
      </c>
      <c r="C6298" s="19">
        <v>828130</v>
      </c>
      <c r="D6298" s="13">
        <v>1</v>
      </c>
      <c r="E6298" s="136" t="s">
        <v>3154</v>
      </c>
      <c r="F6298" s="15" t="s">
        <v>2610</v>
      </c>
      <c r="G6298" s="137" t="s">
        <v>3154</v>
      </c>
      <c r="H6298" s="13" t="s">
        <v>34</v>
      </c>
      <c r="I6298" s="126" t="s">
        <v>3154</v>
      </c>
      <c r="J6298" s="126" t="s">
        <v>3154</v>
      </c>
      <c r="K6298" s="17">
        <f>VLOOKUP(A6298,[4]גיליון1!$A$1574:$P$7681,10,0)</f>
        <v>23800</v>
      </c>
      <c r="L6298" s="17">
        <f>VLOOKUP(A6298,'[2]2023'!$A$9:$I$7853,9,0)</f>
        <v>23800</v>
      </c>
      <c r="M6298" s="18">
        <f>VLOOKUP(A6298,[3]data1683177749303!$A$2:$J$6448,10,0)</f>
        <v>0</v>
      </c>
    </row>
    <row r="6299" spans="1:13" ht="15.75" outlineLevel="1">
      <c r="A6299" s="10">
        <v>1828130783</v>
      </c>
      <c r="B6299" s="11">
        <v>783</v>
      </c>
      <c r="C6299" s="19">
        <v>828130</v>
      </c>
      <c r="D6299" s="13">
        <v>1</v>
      </c>
      <c r="E6299" s="136" t="s">
        <v>3154</v>
      </c>
      <c r="F6299" s="15" t="s">
        <v>2378</v>
      </c>
      <c r="G6299" s="137" t="s">
        <v>3154</v>
      </c>
      <c r="H6299" s="13" t="s">
        <v>34</v>
      </c>
      <c r="I6299" s="126" t="s">
        <v>3154</v>
      </c>
      <c r="J6299" s="126" t="s">
        <v>3154</v>
      </c>
      <c r="K6299" s="17">
        <f>VLOOKUP(A6299,[4]גיליון1!$A$1574:$P$7681,10,0)</f>
        <v>63200</v>
      </c>
      <c r="L6299" s="17">
        <f>VLOOKUP(A6299,'[2]2023'!$A$9:$I$7853,9,0)</f>
        <v>63200</v>
      </c>
      <c r="M6299" s="18">
        <f>VLOOKUP(A6299,[3]data1683177749303!$A$2:$J$6448,10,0)</f>
        <v>0</v>
      </c>
    </row>
    <row r="6300" spans="1:13" ht="15.75" outlineLevel="1">
      <c r="A6300" s="10">
        <v>1828130784</v>
      </c>
      <c r="B6300" s="11">
        <v>784</v>
      </c>
      <c r="C6300" s="19">
        <v>828130</v>
      </c>
      <c r="D6300" s="13">
        <v>1</v>
      </c>
      <c r="E6300" s="136" t="s">
        <v>3154</v>
      </c>
      <c r="F6300" s="15" t="s">
        <v>2611</v>
      </c>
      <c r="G6300" s="137" t="s">
        <v>3154</v>
      </c>
      <c r="H6300" s="13" t="s">
        <v>34</v>
      </c>
      <c r="I6300" s="126" t="s">
        <v>3154</v>
      </c>
      <c r="J6300" s="126" t="s">
        <v>3154</v>
      </c>
      <c r="K6300" s="17">
        <f>427500+30000</f>
        <v>457500</v>
      </c>
      <c r="L6300" s="17">
        <f>VLOOKUP(A6300,'[2]2023'!$A$9:$I$7853,9,0)</f>
        <v>97500</v>
      </c>
      <c r="M6300" s="18">
        <f>VLOOKUP(A6300,[3]data1683177749303!$A$2:$J$6448,10,0)</f>
        <v>0</v>
      </c>
    </row>
    <row r="6301" spans="1:13" ht="15.75" outlineLevel="1">
      <c r="A6301" s="10">
        <v>1828130785</v>
      </c>
      <c r="B6301" s="11">
        <v>785</v>
      </c>
      <c r="C6301" s="19">
        <v>828130</v>
      </c>
      <c r="D6301" s="13">
        <v>1</v>
      </c>
      <c r="E6301" s="136" t="s">
        <v>3154</v>
      </c>
      <c r="F6301" s="39" t="s">
        <v>1193</v>
      </c>
      <c r="G6301" s="154" t="s">
        <v>3154</v>
      </c>
      <c r="H6301" s="13" t="s">
        <v>31</v>
      </c>
      <c r="I6301" s="16">
        <f t="shared" si="287"/>
        <v>2.4291497975708509E-2</v>
      </c>
      <c r="J6301" s="126" t="s">
        <v>3154</v>
      </c>
      <c r="K6301" s="17">
        <v>101200</v>
      </c>
      <c r="L6301" s="17">
        <f>VLOOKUP(A6301,'[2]2023'!$A$9:$I$7853,9,0)</f>
        <v>98800</v>
      </c>
      <c r="M6301" s="18">
        <f>VLOOKUP(A6301,[3]data1683177749303!$A$2:$J$6448,10,0)</f>
        <v>86745.77</v>
      </c>
    </row>
    <row r="6302" spans="1:13" ht="15.75" outlineLevel="1">
      <c r="A6302" s="10">
        <v>1828130786</v>
      </c>
      <c r="B6302" s="11">
        <v>786</v>
      </c>
      <c r="C6302" s="19">
        <v>828130</v>
      </c>
      <c r="D6302" s="13">
        <v>1</v>
      </c>
      <c r="E6302" s="136" t="s">
        <v>3154</v>
      </c>
      <c r="F6302" s="39" t="s">
        <v>2612</v>
      </c>
      <c r="G6302" s="154" t="s">
        <v>3154</v>
      </c>
      <c r="H6302" s="13" t="s">
        <v>31</v>
      </c>
      <c r="I6302" s="16">
        <f t="shared" si="287"/>
        <v>-9.8765432098765427E-2</v>
      </c>
      <c r="J6302" s="126" t="s">
        <v>3154</v>
      </c>
      <c r="K6302" s="17">
        <v>21900</v>
      </c>
      <c r="L6302" s="17">
        <f>VLOOKUP(A6302,'[2]2023'!$A$9:$I$7853,9,0)</f>
        <v>24300</v>
      </c>
      <c r="M6302" s="18">
        <f>VLOOKUP(A6302,[3]data1683177749303!$A$2:$J$6448,10,0)</f>
        <v>54589.48</v>
      </c>
    </row>
    <row r="6303" spans="1:13" ht="15.75" outlineLevel="1">
      <c r="A6303" s="10">
        <v>1828130787</v>
      </c>
      <c r="B6303" s="11">
        <v>787</v>
      </c>
      <c r="C6303" s="19">
        <v>828130</v>
      </c>
      <c r="D6303" s="13">
        <v>1</v>
      </c>
      <c r="E6303" s="136" t="s">
        <v>3154</v>
      </c>
      <c r="F6303" s="15" t="s">
        <v>2613</v>
      </c>
      <c r="G6303" s="137" t="s">
        <v>3154</v>
      </c>
      <c r="H6303" s="13" t="s">
        <v>34</v>
      </c>
      <c r="I6303" s="16">
        <f t="shared" si="287"/>
        <v>0</v>
      </c>
      <c r="J6303" s="126" t="s">
        <v>3154</v>
      </c>
      <c r="K6303" s="17">
        <f>VLOOKUP(A6303,[4]גיליון1!$A$1574:$P$7681,10,0)</f>
        <v>50000</v>
      </c>
      <c r="L6303" s="17">
        <f>VLOOKUP(A6303,'[2]2023'!$A$9:$I$7853,9,0)</f>
        <v>50000</v>
      </c>
      <c r="M6303" s="18">
        <f>VLOOKUP(A6303,[3]data1683177749303!$A$2:$J$6448,10,0)</f>
        <v>23203.08</v>
      </c>
    </row>
    <row r="6304" spans="1:13" ht="15.75" outlineLevel="1">
      <c r="A6304" s="10">
        <v>1828130788</v>
      </c>
      <c r="B6304" s="11">
        <v>788</v>
      </c>
      <c r="C6304" s="19">
        <v>828130</v>
      </c>
      <c r="D6304" s="13">
        <v>1</v>
      </c>
      <c r="E6304" s="136" t="s">
        <v>3154</v>
      </c>
      <c r="F6304" s="15" t="s">
        <v>2614</v>
      </c>
      <c r="G6304" s="137" t="s">
        <v>3154</v>
      </c>
      <c r="H6304" s="13" t="s">
        <v>34</v>
      </c>
      <c r="I6304" s="126" t="s">
        <v>3154</v>
      </c>
      <c r="J6304" s="16" t="s">
        <v>522</v>
      </c>
      <c r="K6304" s="17">
        <f>VLOOKUP(A6304,[4]גיליון1!$A$1574:$P$7681,10,0)</f>
        <v>0</v>
      </c>
      <c r="L6304" s="17">
        <v>0</v>
      </c>
      <c r="M6304" s="18">
        <v>0</v>
      </c>
    </row>
    <row r="6305" spans="1:13" ht="15.75" outlineLevel="1">
      <c r="A6305" s="10">
        <v>1828130792</v>
      </c>
      <c r="B6305" s="11">
        <v>792</v>
      </c>
      <c r="C6305" s="19">
        <v>828130</v>
      </c>
      <c r="D6305" s="13">
        <v>1</v>
      </c>
      <c r="E6305" s="136" t="s">
        <v>3154</v>
      </c>
      <c r="F6305" s="15" t="s">
        <v>2575</v>
      </c>
      <c r="G6305" s="137" t="s">
        <v>3154</v>
      </c>
      <c r="H6305" s="13" t="s">
        <v>34</v>
      </c>
      <c r="I6305" s="126" t="s">
        <v>3154</v>
      </c>
      <c r="J6305" s="16" t="s">
        <v>522</v>
      </c>
      <c r="K6305" s="17">
        <v>48800</v>
      </c>
      <c r="L6305" s="17">
        <v>0</v>
      </c>
      <c r="M6305" s="18">
        <v>0</v>
      </c>
    </row>
    <row r="6306" spans="1:13" ht="15.75" outlineLevel="1">
      <c r="A6306" s="10">
        <v>1828130931</v>
      </c>
      <c r="B6306" s="11">
        <v>931</v>
      </c>
      <c r="C6306" s="19">
        <v>828130</v>
      </c>
      <c r="D6306" s="13">
        <v>1</v>
      </c>
      <c r="E6306" s="136" t="s">
        <v>3154</v>
      </c>
      <c r="F6306" s="15" t="s">
        <v>1333</v>
      </c>
      <c r="G6306" s="137" t="s">
        <v>3154</v>
      </c>
      <c r="H6306" s="13" t="s">
        <v>34</v>
      </c>
      <c r="I6306" s="16">
        <f t="shared" si="287"/>
        <v>0.19999999999999996</v>
      </c>
      <c r="J6306" s="126" t="s">
        <v>3154</v>
      </c>
      <c r="K6306" s="17">
        <f>VLOOKUP(A6306,[4]גיליון1!$A$1574:$P$7681,10,0)</f>
        <v>5400</v>
      </c>
      <c r="L6306" s="17">
        <f>VLOOKUP(A6306,'[2]2023'!$A$9:$I$7853,9,0)</f>
        <v>4500</v>
      </c>
      <c r="M6306" s="18">
        <f>VLOOKUP(A6306,[3]data1683177749303!$A$2:$J$6448,10,0)</f>
        <v>265577.36</v>
      </c>
    </row>
    <row r="6307" spans="1:13" ht="16.5" thickBot="1">
      <c r="A6307" s="10">
        <v>1828130932</v>
      </c>
      <c r="B6307" s="11">
        <v>932</v>
      </c>
      <c r="C6307" s="19">
        <v>828130</v>
      </c>
      <c r="D6307" s="13">
        <v>1</v>
      </c>
      <c r="E6307" s="136" t="s">
        <v>3154</v>
      </c>
      <c r="F6307" s="15" t="s">
        <v>2615</v>
      </c>
      <c r="G6307" s="137" t="s">
        <v>3154</v>
      </c>
      <c r="H6307" s="13" t="s">
        <v>34</v>
      </c>
      <c r="I6307" s="126" t="s">
        <v>3154</v>
      </c>
      <c r="J6307" s="126" t="s">
        <v>3154</v>
      </c>
      <c r="K6307" s="17">
        <f>VLOOKUP(A6307,[4]גיליון1!$A$1574:$P$7681,10,0)</f>
        <v>0</v>
      </c>
      <c r="L6307" s="139" t="s">
        <v>3154</v>
      </c>
      <c r="M6307" s="18">
        <f>VLOOKUP(A6307,[3]data1683177749303!$A$2:$J$6448,10,0)</f>
        <v>0</v>
      </c>
    </row>
    <row r="6308" spans="1:13" ht="16.5" outlineLevel="1" thickBot="1">
      <c r="A6308" s="125" t="s">
        <v>3154</v>
      </c>
      <c r="B6308" s="25" t="s">
        <v>2616</v>
      </c>
      <c r="C6308" s="146" t="s">
        <v>3154</v>
      </c>
      <c r="D6308" s="146" t="s">
        <v>3154</v>
      </c>
      <c r="E6308" s="147" t="s">
        <v>3154</v>
      </c>
      <c r="F6308" s="28" t="s">
        <v>2603</v>
      </c>
      <c r="G6308" s="153" t="s">
        <v>3154</v>
      </c>
      <c r="H6308" s="146" t="s">
        <v>3154</v>
      </c>
      <c r="I6308" s="29">
        <f t="shared" si="287"/>
        <v>0.54805194805194812</v>
      </c>
      <c r="J6308" s="127" t="s">
        <v>3154</v>
      </c>
      <c r="K6308" s="37">
        <f t="shared" ref="K6308:M6308" si="289">SUBTOTAL(9,K6271:K6307)</f>
        <v>5215000</v>
      </c>
      <c r="L6308" s="37">
        <f t="shared" si="289"/>
        <v>3368750</v>
      </c>
      <c r="M6308" s="38">
        <f t="shared" si="289"/>
        <v>4062049.1899999995</v>
      </c>
    </row>
    <row r="6309" spans="1:13" ht="15.75" outlineLevel="1">
      <c r="A6309" s="10">
        <v>18282000</v>
      </c>
      <c r="B6309" s="32">
        <v>0</v>
      </c>
      <c r="C6309" s="49">
        <v>828200</v>
      </c>
      <c r="D6309" s="34">
        <v>1</v>
      </c>
      <c r="E6309" s="151" t="s">
        <v>3154</v>
      </c>
      <c r="F6309" s="35" t="s">
        <v>2617</v>
      </c>
      <c r="G6309" s="152" t="s">
        <v>3154</v>
      </c>
      <c r="H6309" s="34" t="s">
        <v>11</v>
      </c>
      <c r="I6309" s="142" t="s">
        <v>3154</v>
      </c>
      <c r="J6309" s="142" t="s">
        <v>3154</v>
      </c>
      <c r="K6309" s="17">
        <f>VLOOKUP(A6309,[4]גיליון1!$A$1574:$P$7681,10,0)</f>
        <v>0</v>
      </c>
      <c r="L6309" s="139" t="s">
        <v>3154</v>
      </c>
      <c r="M6309" s="140" t="s">
        <v>3154</v>
      </c>
    </row>
    <row r="6310" spans="1:13" ht="15.75" outlineLevel="1">
      <c r="A6310" s="10">
        <v>1828200200</v>
      </c>
      <c r="B6310" s="11">
        <v>200</v>
      </c>
      <c r="C6310" s="19">
        <v>828200</v>
      </c>
      <c r="D6310" s="13">
        <v>1</v>
      </c>
      <c r="E6310" s="136" t="s">
        <v>3154</v>
      </c>
      <c r="F6310" s="15" t="s">
        <v>26</v>
      </c>
      <c r="G6310" s="137" t="s">
        <v>3154</v>
      </c>
      <c r="H6310" s="13" t="s">
        <v>11</v>
      </c>
      <c r="I6310" s="126" t="s">
        <v>3154</v>
      </c>
      <c r="J6310" s="142" t="s">
        <v>3154</v>
      </c>
      <c r="K6310" s="17">
        <f>VLOOKUP(A6310,[4]גיליון1!$A$1574:$P$7681,10,0)</f>
        <v>0</v>
      </c>
      <c r="L6310" s="17">
        <f>VLOOKUP(A6310,'[2]2023'!$A$9:$I$7853,9,0)</f>
        <v>0</v>
      </c>
      <c r="M6310" s="140" t="s">
        <v>3154</v>
      </c>
    </row>
    <row r="6311" spans="1:13" ht="15.75" outlineLevel="1">
      <c r="A6311" s="10">
        <v>1828200210</v>
      </c>
      <c r="B6311" s="11">
        <v>210</v>
      </c>
      <c r="C6311" s="19">
        <v>828200</v>
      </c>
      <c r="D6311" s="13">
        <v>1</v>
      </c>
      <c r="E6311" s="136" t="s">
        <v>3154</v>
      </c>
      <c r="F6311" s="15" t="s">
        <v>27</v>
      </c>
      <c r="G6311" s="137" t="s">
        <v>3154</v>
      </c>
      <c r="H6311" s="13" t="s">
        <v>20</v>
      </c>
      <c r="I6311" s="126" t="s">
        <v>3154</v>
      </c>
      <c r="J6311" s="142" t="s">
        <v>3154</v>
      </c>
      <c r="K6311" s="17">
        <f>VLOOKUP(A6311,[4]גיליון1!$A$1574:$P$7681,10,0)</f>
        <v>0</v>
      </c>
      <c r="L6311" s="17">
        <f>VLOOKUP(A6311,'[2]2023'!$A$9:$I$7853,9,0)</f>
        <v>0</v>
      </c>
      <c r="M6311" s="18">
        <f>VLOOKUP(A6311,[3]data1683177749303!$A$2:$J$6448,10,0)</f>
        <v>0</v>
      </c>
    </row>
    <row r="6312" spans="1:13" ht="15.75" outlineLevel="1">
      <c r="A6312" s="10">
        <v>1828200250</v>
      </c>
      <c r="B6312" s="11">
        <v>250</v>
      </c>
      <c r="C6312" s="19">
        <v>828200</v>
      </c>
      <c r="D6312" s="13">
        <v>1</v>
      </c>
      <c r="E6312" s="136" t="s">
        <v>3154</v>
      </c>
      <c r="F6312" s="15" t="s">
        <v>2618</v>
      </c>
      <c r="G6312" s="137" t="s">
        <v>3154</v>
      </c>
      <c r="H6312" s="13" t="s">
        <v>20</v>
      </c>
      <c r="I6312" s="126" t="s">
        <v>3154</v>
      </c>
      <c r="J6312" s="142" t="s">
        <v>3154</v>
      </c>
      <c r="K6312" s="17">
        <f>VLOOKUP(A6312,[4]גיליון1!$A$1574:$P$7681,10,0)</f>
        <v>0</v>
      </c>
      <c r="L6312" s="17">
        <f>VLOOKUP(A6312,'[2]2023'!$A$9:$I$7853,9,0)</f>
        <v>0</v>
      </c>
      <c r="M6312" s="18">
        <f>VLOOKUP(A6312,[3]data1683177749303!$A$2:$J$6448,10,0)</f>
        <v>0</v>
      </c>
    </row>
    <row r="6313" spans="1:13" ht="15.75" outlineLevel="1">
      <c r="A6313" s="10">
        <v>1828200400</v>
      </c>
      <c r="B6313" s="11">
        <v>400</v>
      </c>
      <c r="C6313" s="19">
        <v>828200</v>
      </c>
      <c r="D6313" s="13">
        <v>1</v>
      </c>
      <c r="E6313" s="136" t="s">
        <v>3154</v>
      </c>
      <c r="F6313" s="15" t="s">
        <v>29</v>
      </c>
      <c r="G6313" s="137" t="s">
        <v>3154</v>
      </c>
      <c r="H6313" s="13" t="s">
        <v>11</v>
      </c>
      <c r="I6313" s="126" t="s">
        <v>3154</v>
      </c>
      <c r="J6313" s="142" t="s">
        <v>3154</v>
      </c>
      <c r="K6313" s="17">
        <f>VLOOKUP(A6313,[4]גיליון1!$A$1574:$P$7681,10,0)</f>
        <v>0</v>
      </c>
      <c r="L6313" s="17">
        <f>VLOOKUP(A6313,'[2]2023'!$A$9:$I$7853,9,0)</f>
        <v>0</v>
      </c>
      <c r="M6313" s="140" t="s">
        <v>3154</v>
      </c>
    </row>
    <row r="6314" spans="1:13" ht="15.75" outlineLevel="1">
      <c r="A6314" s="10">
        <v>1828200410</v>
      </c>
      <c r="B6314" s="11">
        <v>410</v>
      </c>
      <c r="C6314" s="19">
        <v>828200</v>
      </c>
      <c r="D6314" s="13">
        <v>1</v>
      </c>
      <c r="E6314" s="136" t="s">
        <v>3154</v>
      </c>
      <c r="F6314" s="15" t="s">
        <v>32</v>
      </c>
      <c r="G6314" s="137" t="s">
        <v>3154</v>
      </c>
      <c r="H6314" s="13" t="s">
        <v>31</v>
      </c>
      <c r="I6314" s="16">
        <f t="shared" si="287"/>
        <v>0</v>
      </c>
      <c r="J6314" s="126" t="s">
        <v>3154</v>
      </c>
      <c r="K6314" s="17">
        <f>VLOOKUP(A6314,[4]גיליון1!$A$1574:$P$7681,10,0)</f>
        <v>723000</v>
      </c>
      <c r="L6314" s="17">
        <f>VLOOKUP(A6314,'[2]2023'!$A$9:$I$7853,9,0)</f>
        <v>723000</v>
      </c>
      <c r="M6314" s="18">
        <f>VLOOKUP(A6314,[3]data1683177749303!$A$2:$J$6448,10,0)</f>
        <v>669327</v>
      </c>
    </row>
    <row r="6315" spans="1:13" ht="15.75" outlineLevel="1">
      <c r="A6315" s="10">
        <v>1828200413</v>
      </c>
      <c r="B6315" s="11">
        <v>413</v>
      </c>
      <c r="C6315" s="19">
        <v>828200</v>
      </c>
      <c r="D6315" s="13">
        <v>1</v>
      </c>
      <c r="E6315" s="136" t="s">
        <v>3154</v>
      </c>
      <c r="F6315" s="15" t="s">
        <v>2619</v>
      </c>
      <c r="G6315" s="137" t="s">
        <v>3154</v>
      </c>
      <c r="H6315" s="13" t="s">
        <v>31</v>
      </c>
      <c r="I6315" s="126" t="s">
        <v>3154</v>
      </c>
      <c r="J6315" s="126" t="s">
        <v>3154</v>
      </c>
      <c r="K6315" s="17">
        <f>VLOOKUP(A6315,[4]גיליון1!$A$1574:$P$7681,10,0)</f>
        <v>0</v>
      </c>
      <c r="L6315" s="17">
        <f>VLOOKUP(A6315,'[2]2023'!$A$9:$I$7853,9,0)</f>
        <v>0</v>
      </c>
      <c r="M6315" s="18">
        <f>VLOOKUP(A6315,[3]data1683177749303!$A$2:$J$6448,10,0)</f>
        <v>0</v>
      </c>
    </row>
    <row r="6316" spans="1:13" ht="15.75" outlineLevel="1">
      <c r="A6316" s="10">
        <v>1828200432</v>
      </c>
      <c r="B6316" s="11">
        <v>432</v>
      </c>
      <c r="C6316" s="19">
        <v>828200</v>
      </c>
      <c r="D6316" s="13">
        <v>1</v>
      </c>
      <c r="E6316" s="136" t="s">
        <v>3154</v>
      </c>
      <c r="F6316" s="15" t="s">
        <v>37</v>
      </c>
      <c r="G6316" s="137" t="s">
        <v>3154</v>
      </c>
      <c r="H6316" s="13" t="s">
        <v>31</v>
      </c>
      <c r="I6316" s="126" t="s">
        <v>3154</v>
      </c>
      <c r="J6316" s="126" t="s">
        <v>3154</v>
      </c>
      <c r="K6316" s="17">
        <f>VLOOKUP(A6316,[4]גיליון1!$A$1574:$P$7681,10,0)</f>
        <v>0</v>
      </c>
      <c r="L6316" s="17">
        <f>VLOOKUP(A6316,'[2]2023'!$A$9:$I$7853,9,0)</f>
        <v>0</v>
      </c>
      <c r="M6316" s="18">
        <f>VLOOKUP(A6316,[3]data1683177749303!$A$2:$J$6448,10,0)</f>
        <v>0</v>
      </c>
    </row>
    <row r="6317" spans="1:13" ht="15.75" outlineLevel="1">
      <c r="A6317" s="10">
        <v>1828200441</v>
      </c>
      <c r="B6317" s="11">
        <v>441</v>
      </c>
      <c r="C6317" s="19">
        <v>828200</v>
      </c>
      <c r="D6317" s="13">
        <v>1</v>
      </c>
      <c r="E6317" s="136" t="s">
        <v>3154</v>
      </c>
      <c r="F6317" s="15" t="s">
        <v>45</v>
      </c>
      <c r="G6317" s="137" t="s">
        <v>3154</v>
      </c>
      <c r="H6317" s="13" t="s">
        <v>31</v>
      </c>
      <c r="I6317" s="16">
        <f t="shared" si="287"/>
        <v>1.4560906515580738</v>
      </c>
      <c r="J6317" s="126" t="s">
        <v>3154</v>
      </c>
      <c r="K6317" s="17">
        <f>VLOOKUP(A6317,[4]גיליון1!$A$1574:$P$7681,10,0)</f>
        <v>86700</v>
      </c>
      <c r="L6317" s="17">
        <f>VLOOKUP(A6317,'[2]2023'!$A$9:$I$7853,9,0)</f>
        <v>35300</v>
      </c>
      <c r="M6317" s="18">
        <f>VLOOKUP(A6317,[3]data1683177749303!$A$2:$J$6448,10,0)</f>
        <v>35300</v>
      </c>
    </row>
    <row r="6318" spans="1:13" ht="15.75" outlineLevel="1">
      <c r="A6318" s="10">
        <v>1828200780</v>
      </c>
      <c r="B6318" s="11">
        <v>780</v>
      </c>
      <c r="C6318" s="19">
        <v>828200</v>
      </c>
      <c r="D6318" s="13">
        <v>1</v>
      </c>
      <c r="E6318" s="136" t="s">
        <v>3154</v>
      </c>
      <c r="F6318" s="15" t="s">
        <v>2620</v>
      </c>
      <c r="G6318" s="137" t="s">
        <v>3154</v>
      </c>
      <c r="H6318" s="13" t="s">
        <v>34</v>
      </c>
      <c r="I6318" s="16">
        <f t="shared" si="287"/>
        <v>-9.9630996309963082E-2</v>
      </c>
      <c r="J6318" s="126" t="s">
        <v>3154</v>
      </c>
      <c r="K6318" s="17">
        <v>48800</v>
      </c>
      <c r="L6318" s="17">
        <f>VLOOKUP(A6318,'[2]2023'!$A$9:$I$7853,9,0)</f>
        <v>54200</v>
      </c>
      <c r="M6318" s="18">
        <f>VLOOKUP(A6318,[3]data1683177749303!$A$2:$J$6448,10,0)</f>
        <v>54200</v>
      </c>
    </row>
    <row r="6319" spans="1:13" ht="15.75" outlineLevel="1">
      <c r="A6319" s="10">
        <v>1828200781</v>
      </c>
      <c r="B6319" s="11">
        <v>781</v>
      </c>
      <c r="C6319" s="19">
        <v>828200</v>
      </c>
      <c r="D6319" s="13">
        <v>1</v>
      </c>
      <c r="E6319" s="136" t="s">
        <v>3154</v>
      </c>
      <c r="F6319" s="15" t="s">
        <v>2621</v>
      </c>
      <c r="G6319" s="137" t="s">
        <v>3154</v>
      </c>
      <c r="H6319" s="13" t="s">
        <v>34</v>
      </c>
      <c r="I6319" s="126" t="s">
        <v>3154</v>
      </c>
      <c r="J6319" s="16" t="s">
        <v>915</v>
      </c>
      <c r="K6319" s="17">
        <f>VLOOKUP(A6319,[4]גיליון1!$A$1574:$P$7681,10,0)</f>
        <v>130000</v>
      </c>
      <c r="L6319" s="17">
        <f>VLOOKUP(A6319,'[2]2023'!$A$9:$I$7853,9,0)</f>
        <v>0</v>
      </c>
      <c r="M6319" s="18">
        <f>VLOOKUP(A6319,[3]data1683177749303!$A$2:$J$6448,10,0)</f>
        <v>0</v>
      </c>
    </row>
    <row r="6320" spans="1:13" ht="15.75" outlineLevel="1">
      <c r="A6320" s="10">
        <v>1828200782</v>
      </c>
      <c r="B6320" s="11">
        <v>782</v>
      </c>
      <c r="C6320" s="19">
        <v>828200</v>
      </c>
      <c r="D6320" s="13">
        <v>1</v>
      </c>
      <c r="E6320" s="136" t="s">
        <v>3154</v>
      </c>
      <c r="F6320" s="15" t="s">
        <v>2622</v>
      </c>
      <c r="G6320" s="137" t="s">
        <v>3154</v>
      </c>
      <c r="H6320" s="13" t="s">
        <v>34</v>
      </c>
      <c r="I6320" s="16">
        <f t="shared" si="287"/>
        <v>-9.9683544303797444E-2</v>
      </c>
      <c r="J6320" s="126" t="s">
        <v>3154</v>
      </c>
      <c r="K6320" s="17">
        <v>56900</v>
      </c>
      <c r="L6320" s="17">
        <f>VLOOKUP(A6320,'[2]2023'!$A$9:$I$7853,9,0)</f>
        <v>63200</v>
      </c>
      <c r="M6320" s="18">
        <f>VLOOKUP(A6320,[3]data1683177749303!$A$2:$J$6448,10,0)</f>
        <v>63200</v>
      </c>
    </row>
    <row r="6321" spans="1:13" ht="15.75" outlineLevel="1">
      <c r="A6321" s="10">
        <v>1828200783</v>
      </c>
      <c r="B6321" s="11">
        <v>783</v>
      </c>
      <c r="C6321" s="19">
        <v>828200</v>
      </c>
      <c r="D6321" s="13">
        <v>1</v>
      </c>
      <c r="E6321" s="136" t="s">
        <v>3154</v>
      </c>
      <c r="F6321" s="15" t="s">
        <v>2623</v>
      </c>
      <c r="G6321" s="137" t="s">
        <v>3154</v>
      </c>
      <c r="H6321" s="13" t="s">
        <v>31</v>
      </c>
      <c r="I6321" s="16">
        <f t="shared" si="287"/>
        <v>0.65502457387849011</v>
      </c>
      <c r="J6321" s="126" t="s">
        <v>3154</v>
      </c>
      <c r="K6321" s="17">
        <v>1582700</v>
      </c>
      <c r="L6321" s="17">
        <f>VLOOKUP(A6321,'[2]2023'!$A$9:$I$7853,9,0)</f>
        <v>956300</v>
      </c>
      <c r="M6321" s="18">
        <f>VLOOKUP(A6321,[3]data1683177749303!$A$2:$J$6448,10,0)</f>
        <v>653300</v>
      </c>
    </row>
    <row r="6322" spans="1:13" ht="15.75" outlineLevel="1">
      <c r="A6322" s="10">
        <v>1828200784</v>
      </c>
      <c r="B6322" s="11">
        <v>784</v>
      </c>
      <c r="C6322" s="19">
        <v>828200</v>
      </c>
      <c r="D6322" s="13">
        <v>1</v>
      </c>
      <c r="E6322" s="136" t="s">
        <v>3154</v>
      </c>
      <c r="F6322" s="15" t="s">
        <v>2624</v>
      </c>
      <c r="G6322" s="137" t="s">
        <v>3154</v>
      </c>
      <c r="H6322" s="13" t="s">
        <v>31</v>
      </c>
      <c r="I6322" s="16">
        <f t="shared" si="287"/>
        <v>-1</v>
      </c>
      <c r="J6322" s="126" t="s">
        <v>3154</v>
      </c>
      <c r="K6322" s="17">
        <f>VLOOKUP(A6322,[4]גיליון1!$A$1574:$P$7681,10,0)</f>
        <v>0</v>
      </c>
      <c r="L6322" s="17">
        <f>VLOOKUP(A6322,'[2]2023'!$A$9:$I$7853,9,0)</f>
        <v>270800</v>
      </c>
      <c r="M6322" s="18">
        <f>VLOOKUP(A6322,[3]data1683177749303!$A$2:$J$6448,10,0)</f>
        <v>270800</v>
      </c>
    </row>
    <row r="6323" spans="1:13" ht="15.75" outlineLevel="1">
      <c r="A6323" s="10">
        <v>1828200785</v>
      </c>
      <c r="B6323" s="11">
        <v>785</v>
      </c>
      <c r="C6323" s="19">
        <v>828200</v>
      </c>
      <c r="D6323" s="13">
        <v>1</v>
      </c>
      <c r="E6323" s="136" t="s">
        <v>3154</v>
      </c>
      <c r="F6323" s="15" t="s">
        <v>2625</v>
      </c>
      <c r="G6323" s="137" t="s">
        <v>3154</v>
      </c>
      <c r="H6323" s="13" t="s">
        <v>31</v>
      </c>
      <c r="I6323" s="16">
        <f t="shared" si="287"/>
        <v>-1</v>
      </c>
      <c r="J6323" s="126" t="s">
        <v>3154</v>
      </c>
      <c r="K6323" s="17">
        <f>VLOOKUP(A6323,[4]גיליון1!$A$1574:$P$7681,10,0)</f>
        <v>0</v>
      </c>
      <c r="L6323" s="17">
        <f>VLOOKUP(A6323,'[2]2023'!$A$9:$I$7853,9,0)</f>
        <v>57000</v>
      </c>
      <c r="M6323" s="18">
        <f>VLOOKUP(A6323,[3]data1683177749303!$A$2:$J$6448,10,0)</f>
        <v>57000</v>
      </c>
    </row>
    <row r="6324" spans="1:13" ht="15.75" outlineLevel="1">
      <c r="A6324" s="10">
        <v>1828200786</v>
      </c>
      <c r="B6324" s="11">
        <v>786</v>
      </c>
      <c r="C6324" s="19">
        <v>828200</v>
      </c>
      <c r="D6324" s="13">
        <v>1</v>
      </c>
      <c r="E6324" s="136" t="s">
        <v>3154</v>
      </c>
      <c r="F6324" s="15" t="s">
        <v>2593</v>
      </c>
      <c r="G6324" s="137" t="s">
        <v>3154</v>
      </c>
      <c r="H6324" s="13" t="s">
        <v>31</v>
      </c>
      <c r="I6324" s="16">
        <f t="shared" si="287"/>
        <v>-9.9999999999999978E-2</v>
      </c>
      <c r="J6324" s="126" t="s">
        <v>3154</v>
      </c>
      <c r="K6324" s="17">
        <f>VLOOKUP(A6324,[4]גיליון1!$A$1574:$P$7681,10,0)</f>
        <v>102600</v>
      </c>
      <c r="L6324" s="17">
        <f>VLOOKUP(A6324,'[2]2023'!$A$9:$I$7853,9,0)</f>
        <v>114000</v>
      </c>
      <c r="M6324" s="18">
        <f>VLOOKUP(A6324,[3]data1683177749303!$A$2:$J$6448,10,0)</f>
        <v>114000</v>
      </c>
    </row>
    <row r="6325" spans="1:13" ht="15.75" outlineLevel="1">
      <c r="A6325" s="10">
        <v>1828200787</v>
      </c>
      <c r="B6325" s="11">
        <v>787</v>
      </c>
      <c r="C6325" s="19">
        <v>828200</v>
      </c>
      <c r="D6325" s="13">
        <v>1</v>
      </c>
      <c r="E6325" s="136" t="s">
        <v>3154</v>
      </c>
      <c r="F6325" s="15" t="s">
        <v>2567</v>
      </c>
      <c r="G6325" s="137" t="s">
        <v>3154</v>
      </c>
      <c r="H6325" s="13" t="s">
        <v>31</v>
      </c>
      <c r="I6325" s="16">
        <f t="shared" si="287"/>
        <v>-9.972299168975074E-2</v>
      </c>
      <c r="J6325" s="126" t="s">
        <v>3154</v>
      </c>
      <c r="K6325" s="17">
        <v>162500</v>
      </c>
      <c r="L6325" s="17">
        <f>VLOOKUP(A6325,'[2]2023'!$A$9:$I$7853,9,0)</f>
        <v>180500</v>
      </c>
      <c r="M6325" s="18">
        <f>VLOOKUP(A6325,[3]data1683177749303!$A$2:$J$6448,10,0)</f>
        <v>180500</v>
      </c>
    </row>
    <row r="6326" spans="1:13" ht="15.75" outlineLevel="1">
      <c r="A6326" s="10">
        <v>1828200788</v>
      </c>
      <c r="B6326" s="11">
        <v>788</v>
      </c>
      <c r="C6326" s="19">
        <v>828200</v>
      </c>
      <c r="D6326" s="13">
        <v>1</v>
      </c>
      <c r="E6326" s="136" t="s">
        <v>3154</v>
      </c>
      <c r="F6326" s="15" t="s">
        <v>2626</v>
      </c>
      <c r="G6326" s="137" t="s">
        <v>3154</v>
      </c>
      <c r="H6326" s="13" t="s">
        <v>31</v>
      </c>
      <c r="I6326" s="126" t="s">
        <v>3154</v>
      </c>
      <c r="J6326" s="126" t="s">
        <v>3154</v>
      </c>
      <c r="K6326" s="17">
        <f>VLOOKUP(A6326,[4]גיליון1!$A$1574:$P$7681,10,0)</f>
        <v>140000</v>
      </c>
      <c r="L6326" s="17">
        <f>VLOOKUP(A6326,'[2]2023'!$A$9:$I$7853,9,0)</f>
        <v>0</v>
      </c>
      <c r="M6326" s="18">
        <f>VLOOKUP(A6326,[3]data1683177749303!$A$2:$J$6448,10,0)</f>
        <v>0</v>
      </c>
    </row>
    <row r="6327" spans="1:13" ht="15.75" outlineLevel="1">
      <c r="A6327" s="10">
        <v>1828200789</v>
      </c>
      <c r="B6327" s="11">
        <v>789</v>
      </c>
      <c r="C6327" s="19">
        <v>828200</v>
      </c>
      <c r="D6327" s="13">
        <v>1</v>
      </c>
      <c r="E6327" s="136" t="s">
        <v>3154</v>
      </c>
      <c r="F6327" s="15" t="s">
        <v>2568</v>
      </c>
      <c r="G6327" s="137" t="s">
        <v>3154</v>
      </c>
      <c r="H6327" s="13" t="s">
        <v>31</v>
      </c>
      <c r="I6327" s="16">
        <f t="shared" si="287"/>
        <v>-0.10025062656641603</v>
      </c>
      <c r="J6327" s="126" t="s">
        <v>3154</v>
      </c>
      <c r="K6327" s="17">
        <v>35900</v>
      </c>
      <c r="L6327" s="17">
        <f>VLOOKUP(A6327,'[2]2023'!$A$9:$I$7853,9,0)</f>
        <v>39900</v>
      </c>
      <c r="M6327" s="18">
        <f>VLOOKUP(A6327,[3]data1683177749303!$A$2:$J$6448,10,0)</f>
        <v>39900</v>
      </c>
    </row>
    <row r="6328" spans="1:13" ht="15.75" outlineLevel="1">
      <c r="A6328" s="10">
        <v>1828200800</v>
      </c>
      <c r="B6328" s="11">
        <v>800</v>
      </c>
      <c r="C6328" s="19">
        <v>828200</v>
      </c>
      <c r="D6328" s="13">
        <v>1</v>
      </c>
      <c r="E6328" s="136" t="s">
        <v>3154</v>
      </c>
      <c r="F6328" s="15" t="s">
        <v>1411</v>
      </c>
      <c r="G6328" s="137" t="s">
        <v>3154</v>
      </c>
      <c r="H6328" s="13" t="s">
        <v>11</v>
      </c>
      <c r="I6328" s="126" t="s">
        <v>3154</v>
      </c>
      <c r="J6328" s="126" t="s">
        <v>3154</v>
      </c>
      <c r="K6328" s="17">
        <f>VLOOKUP(A6328,[4]גיליון1!$A$1574:$P$7681,10,0)</f>
        <v>0</v>
      </c>
      <c r="L6328" s="17">
        <f>VLOOKUP(A6328,'[2]2023'!$A$9:$I$7853,9,0)</f>
        <v>0</v>
      </c>
      <c r="M6328" s="140" t="s">
        <v>3154</v>
      </c>
    </row>
    <row r="6329" spans="1:13" ht="15.75" outlineLevel="1">
      <c r="A6329" s="10">
        <v>1828200810</v>
      </c>
      <c r="B6329" s="11">
        <v>810</v>
      </c>
      <c r="C6329" s="19">
        <v>828200</v>
      </c>
      <c r="D6329" s="13">
        <v>1</v>
      </c>
      <c r="E6329" s="136" t="s">
        <v>3154</v>
      </c>
      <c r="F6329" s="15" t="s">
        <v>2627</v>
      </c>
      <c r="G6329" s="137" t="s">
        <v>3154</v>
      </c>
      <c r="H6329" s="13" t="s">
        <v>31</v>
      </c>
      <c r="I6329" s="16">
        <f t="shared" si="287"/>
        <v>-0.24998768533569771</v>
      </c>
      <c r="J6329" s="126" t="s">
        <v>3154</v>
      </c>
      <c r="K6329" s="17">
        <v>3045200</v>
      </c>
      <c r="L6329" s="17">
        <f>VLOOKUP(A6329,'[2]2023'!$A$9:$I$7853,9,0)</f>
        <v>4060200</v>
      </c>
      <c r="M6329" s="18">
        <f>VLOOKUP(A6329,[3]data1683177749303!$A$2:$J$6448,10,0)</f>
        <v>3490524.92</v>
      </c>
    </row>
    <row r="6330" spans="1:13" s="97" customFormat="1" ht="15.75" outlineLevel="1">
      <c r="A6330" s="10">
        <v>1828200811</v>
      </c>
      <c r="B6330" s="11">
        <v>811</v>
      </c>
      <c r="C6330" s="19">
        <v>828200</v>
      </c>
      <c r="D6330" s="13">
        <v>1</v>
      </c>
      <c r="E6330" s="136" t="s">
        <v>3154</v>
      </c>
      <c r="F6330" s="15" t="s">
        <v>2628</v>
      </c>
      <c r="G6330" s="137" t="s">
        <v>3154</v>
      </c>
      <c r="H6330" s="13" t="s">
        <v>34</v>
      </c>
      <c r="I6330" s="16">
        <f t="shared" si="287"/>
        <v>0</v>
      </c>
      <c r="J6330" s="126" t="s">
        <v>3154</v>
      </c>
      <c r="K6330" s="17">
        <f>VLOOKUP(A6330,[4]גיליון1!$A$1574:$P$7681,10,0)</f>
        <v>451300</v>
      </c>
      <c r="L6330" s="17">
        <f>VLOOKUP(A6330,'[2]2023'!$A$9:$I$7853,9,0)</f>
        <v>451300</v>
      </c>
      <c r="M6330" s="18">
        <f>VLOOKUP(A6330,[3]data1683177749303!$A$2:$J$6448,10,0)</f>
        <v>477091.64</v>
      </c>
    </row>
    <row r="6331" spans="1:13" ht="15.75" outlineLevel="1">
      <c r="A6331" s="10">
        <v>1828200812</v>
      </c>
      <c r="B6331" s="11">
        <v>812</v>
      </c>
      <c r="C6331" s="19">
        <v>828200</v>
      </c>
      <c r="D6331" s="13">
        <v>1</v>
      </c>
      <c r="E6331" s="136" t="s">
        <v>3154</v>
      </c>
      <c r="F6331" s="15" t="s">
        <v>2629</v>
      </c>
      <c r="G6331" s="137" t="s">
        <v>3154</v>
      </c>
      <c r="H6331" s="13" t="s">
        <v>34</v>
      </c>
      <c r="I6331" s="16">
        <f t="shared" ref="I6331:I6337" si="290">K6331/L6331-1</f>
        <v>-9.949622166246852E-2</v>
      </c>
      <c r="J6331" s="126" t="s">
        <v>3154</v>
      </c>
      <c r="K6331" s="17">
        <v>71500</v>
      </c>
      <c r="L6331" s="17">
        <f>VLOOKUP(A6331,'[2]2023'!$A$9:$I$7853,9,0)</f>
        <v>79400</v>
      </c>
      <c r="M6331" s="18">
        <f>VLOOKUP(A6331,[3]data1683177749303!$A$2:$J$6448,10,0)</f>
        <v>79400</v>
      </c>
    </row>
    <row r="6332" spans="1:13" ht="15.75" outlineLevel="1">
      <c r="A6332" s="10">
        <v>1828200813</v>
      </c>
      <c r="B6332" s="11">
        <v>813</v>
      </c>
      <c r="C6332" s="19">
        <v>828200</v>
      </c>
      <c r="D6332" s="13">
        <v>1</v>
      </c>
      <c r="E6332" s="136" t="s">
        <v>3154</v>
      </c>
      <c r="F6332" s="15" t="s">
        <v>2630</v>
      </c>
      <c r="G6332" s="137" t="s">
        <v>3154</v>
      </c>
      <c r="H6332" s="13" t="s">
        <v>34</v>
      </c>
      <c r="I6332" s="16">
        <f t="shared" si="290"/>
        <v>-0.10030395136778114</v>
      </c>
      <c r="J6332" s="126" t="s">
        <v>3154</v>
      </c>
      <c r="K6332" s="17">
        <v>59200</v>
      </c>
      <c r="L6332" s="17">
        <f>VLOOKUP(A6332,'[2]2023'!$A$9:$I$7853,9,0)</f>
        <v>65800</v>
      </c>
      <c r="M6332" s="18">
        <f>VLOOKUP(A6332,[3]data1683177749303!$A$2:$J$6448,10,0)</f>
        <v>65800</v>
      </c>
    </row>
    <row r="6333" spans="1:13" ht="15.75" outlineLevel="1">
      <c r="A6333" s="10">
        <v>1828200814</v>
      </c>
      <c r="B6333" s="11">
        <v>814</v>
      </c>
      <c r="C6333" s="19">
        <v>828200</v>
      </c>
      <c r="D6333" s="13">
        <v>1</v>
      </c>
      <c r="E6333" s="136" t="s">
        <v>3154</v>
      </c>
      <c r="F6333" s="15" t="s">
        <v>2548</v>
      </c>
      <c r="G6333" s="137" t="s">
        <v>3154</v>
      </c>
      <c r="H6333" s="13" t="s">
        <v>34</v>
      </c>
      <c r="I6333" s="16">
        <f t="shared" si="290"/>
        <v>-9.9999999999999978E-2</v>
      </c>
      <c r="J6333" s="126" t="s">
        <v>3154</v>
      </c>
      <c r="K6333" s="17">
        <f>VLOOKUP(A6333,[4]גיליון1!$A$1574:$P$7681,10,0)</f>
        <v>116100</v>
      </c>
      <c r="L6333" s="17">
        <f>VLOOKUP(A6333,'[2]2023'!$A$9:$I$7853,9,0)</f>
        <v>129000</v>
      </c>
      <c r="M6333" s="18">
        <f>VLOOKUP(A6333,[3]data1683177749303!$A$2:$J$6448,10,0)</f>
        <v>129000</v>
      </c>
    </row>
    <row r="6334" spans="1:13" ht="15.75" outlineLevel="1">
      <c r="A6334" s="10">
        <v>1828200815</v>
      </c>
      <c r="B6334" s="11">
        <v>815</v>
      </c>
      <c r="C6334" s="19">
        <v>828200</v>
      </c>
      <c r="D6334" s="13">
        <v>1</v>
      </c>
      <c r="E6334" s="136" t="s">
        <v>3154</v>
      </c>
      <c r="F6334" s="15" t="s">
        <v>2631</v>
      </c>
      <c r="G6334" s="137" t="s">
        <v>3154</v>
      </c>
      <c r="H6334" s="13" t="s">
        <v>34</v>
      </c>
      <c r="I6334" s="16">
        <f t="shared" si="290"/>
        <v>-0.10000664495979794</v>
      </c>
      <c r="J6334" s="126" t="s">
        <v>3154</v>
      </c>
      <c r="K6334" s="17">
        <v>1354400</v>
      </c>
      <c r="L6334" s="17">
        <f>VLOOKUP(A6334,'[2]2023'!$A$9:$I$7853,9,0)</f>
        <v>1504900</v>
      </c>
      <c r="M6334" s="18">
        <f>VLOOKUP(A6334,[3]data1683177749303!$A$2:$J$6448,10,0)</f>
        <v>1504900</v>
      </c>
    </row>
    <row r="6335" spans="1:13" ht="15.75" outlineLevel="1">
      <c r="A6335" s="10">
        <v>1828200816</v>
      </c>
      <c r="B6335" s="11">
        <v>816</v>
      </c>
      <c r="C6335" s="19">
        <v>828200</v>
      </c>
      <c r="D6335" s="13">
        <v>1</v>
      </c>
      <c r="E6335" s="136" t="s">
        <v>3154</v>
      </c>
      <c r="F6335" s="15" t="s">
        <v>2632</v>
      </c>
      <c r="G6335" s="137" t="s">
        <v>3154</v>
      </c>
      <c r="H6335" s="13" t="s">
        <v>34</v>
      </c>
      <c r="I6335" s="16">
        <f t="shared" si="290"/>
        <v>-9.9706744868035213E-2</v>
      </c>
      <c r="J6335" s="126" t="s">
        <v>3154</v>
      </c>
      <c r="K6335" s="17">
        <v>92100</v>
      </c>
      <c r="L6335" s="17">
        <f>VLOOKUP(A6335,'[2]2023'!$A$9:$I$7853,9,0)</f>
        <v>102300</v>
      </c>
      <c r="M6335" s="18">
        <f>VLOOKUP(A6335,[3]data1683177749303!$A$2:$J$6448,10,0)</f>
        <v>102300</v>
      </c>
    </row>
    <row r="6336" spans="1:13" ht="15.75" outlineLevel="1">
      <c r="A6336" s="10">
        <v>1828200817</v>
      </c>
      <c r="B6336" s="11">
        <v>817</v>
      </c>
      <c r="C6336" s="19">
        <v>828200</v>
      </c>
      <c r="D6336" s="13">
        <v>1</v>
      </c>
      <c r="E6336" s="136" t="s">
        <v>3154</v>
      </c>
      <c r="F6336" s="15" t="s">
        <v>2633</v>
      </c>
      <c r="G6336" s="137" t="s">
        <v>3154</v>
      </c>
      <c r="H6336" s="13" t="s">
        <v>34</v>
      </c>
      <c r="I6336" s="16">
        <f t="shared" si="290"/>
        <v>-9.9447513812154664E-2</v>
      </c>
      <c r="J6336" s="126" t="s">
        <v>3154</v>
      </c>
      <c r="K6336" s="17">
        <v>16300</v>
      </c>
      <c r="L6336" s="17">
        <f>VLOOKUP(A6336,'[2]2023'!$A$9:$I$7853,9,0)</f>
        <v>18100</v>
      </c>
      <c r="M6336" s="18">
        <f>VLOOKUP(A6336,[3]data1683177749303!$A$2:$J$6448,10,0)</f>
        <v>18100</v>
      </c>
    </row>
    <row r="6337" spans="1:13" ht="15.75" outlineLevel="1">
      <c r="A6337" s="10">
        <v>1828200818</v>
      </c>
      <c r="B6337" s="11">
        <v>818</v>
      </c>
      <c r="C6337" s="19">
        <v>828200</v>
      </c>
      <c r="D6337" s="13">
        <v>1</v>
      </c>
      <c r="E6337" s="136" t="s">
        <v>3154</v>
      </c>
      <c r="F6337" s="15" t="s">
        <v>2634</v>
      </c>
      <c r="G6337" s="137" t="s">
        <v>3154</v>
      </c>
      <c r="H6337" s="13" t="s">
        <v>34</v>
      </c>
      <c r="I6337" s="16">
        <f t="shared" si="290"/>
        <v>-9.9947117927022711E-2</v>
      </c>
      <c r="J6337" s="126" t="s">
        <v>3154</v>
      </c>
      <c r="K6337" s="17">
        <v>170200</v>
      </c>
      <c r="L6337" s="17">
        <f>VLOOKUP(A6337,'[2]2023'!$A$9:$I$7853,9,0)</f>
        <v>189100</v>
      </c>
      <c r="M6337" s="18">
        <f>VLOOKUP(A6337,[3]data1683177749303!$A$2:$J$6448,10,0)</f>
        <v>189100</v>
      </c>
    </row>
    <row r="6338" spans="1:13" ht="15.75" outlineLevel="1">
      <c r="A6338" s="10">
        <v>1828200819</v>
      </c>
      <c r="B6338" s="11">
        <v>819</v>
      </c>
      <c r="C6338" s="19">
        <v>828200</v>
      </c>
      <c r="D6338" s="13">
        <v>1</v>
      </c>
      <c r="E6338" s="136" t="s">
        <v>3154</v>
      </c>
      <c r="F6338" s="15" t="s">
        <v>2429</v>
      </c>
      <c r="G6338" s="137" t="s">
        <v>3154</v>
      </c>
      <c r="H6338" s="13" t="s">
        <v>34</v>
      </c>
      <c r="I6338" s="126" t="s">
        <v>3154</v>
      </c>
      <c r="J6338" s="126" t="s">
        <v>3154</v>
      </c>
      <c r="K6338" s="17">
        <f>VLOOKUP(A6338,[4]גיליון1!$A$1574:$P$7681,10,0)</f>
        <v>0</v>
      </c>
      <c r="L6338" s="17">
        <f>VLOOKUP(A6338,'[2]2023'!$A$9:$I$7853,9,0)</f>
        <v>0</v>
      </c>
      <c r="M6338" s="18">
        <f>VLOOKUP(A6338,[3]data1683177749303!$A$2:$J$6448,10,0)</f>
        <v>0</v>
      </c>
    </row>
    <row r="6339" spans="1:13" ht="15.75" outlineLevel="1">
      <c r="A6339" s="10">
        <v>1828200820</v>
      </c>
      <c r="B6339" s="11">
        <v>820</v>
      </c>
      <c r="C6339" s="19">
        <v>828200</v>
      </c>
      <c r="D6339" s="13">
        <v>1</v>
      </c>
      <c r="E6339" s="136" t="s">
        <v>3154</v>
      </c>
      <c r="F6339" s="15" t="s">
        <v>2635</v>
      </c>
      <c r="G6339" s="137" t="s">
        <v>3154</v>
      </c>
      <c r="H6339" s="13" t="s">
        <v>34</v>
      </c>
      <c r="I6339" s="16">
        <f t="shared" ref="I6339:I6355" si="291">K6339/L6339-1</f>
        <v>-9.9878197320341089E-2</v>
      </c>
      <c r="J6339" s="126" t="s">
        <v>3154</v>
      </c>
      <c r="K6339" s="17">
        <v>221700</v>
      </c>
      <c r="L6339" s="17">
        <f>VLOOKUP(A6339,'[2]2023'!$A$9:$I$7853,9,0)</f>
        <v>246300</v>
      </c>
      <c r="M6339" s="18">
        <f>VLOOKUP(A6339,[3]data1683177749303!$A$2:$J$6448,10,0)</f>
        <v>246300</v>
      </c>
    </row>
    <row r="6340" spans="1:13" ht="15.75" outlineLevel="1">
      <c r="A6340" s="10">
        <v>1828200821</v>
      </c>
      <c r="B6340" s="11">
        <v>821</v>
      </c>
      <c r="C6340" s="19">
        <v>828200</v>
      </c>
      <c r="D6340" s="13">
        <v>1</v>
      </c>
      <c r="E6340" s="136" t="s">
        <v>3154</v>
      </c>
      <c r="F6340" s="15" t="s">
        <v>2636</v>
      </c>
      <c r="G6340" s="137" t="s">
        <v>3154</v>
      </c>
      <c r="H6340" s="13" t="s">
        <v>34</v>
      </c>
      <c r="I6340" s="16">
        <f t="shared" si="291"/>
        <v>-9.9630996309963082E-2</v>
      </c>
      <c r="J6340" s="126" t="s">
        <v>3154</v>
      </c>
      <c r="K6340" s="17">
        <v>24400</v>
      </c>
      <c r="L6340" s="17">
        <f>VLOOKUP(A6340,'[2]2023'!$A$9:$I$7853,9,0)</f>
        <v>27100</v>
      </c>
      <c r="M6340" s="18">
        <f>VLOOKUP(A6340,[3]data1683177749303!$A$2:$J$6448,10,0)</f>
        <v>27100</v>
      </c>
    </row>
    <row r="6341" spans="1:13" ht="15.75" outlineLevel="1">
      <c r="A6341" s="10">
        <v>1828200822</v>
      </c>
      <c r="B6341" s="11">
        <v>822</v>
      </c>
      <c r="C6341" s="19">
        <v>828200</v>
      </c>
      <c r="D6341" s="13">
        <v>1</v>
      </c>
      <c r="E6341" s="136" t="s">
        <v>3154</v>
      </c>
      <c r="F6341" s="15" t="s">
        <v>2637</v>
      </c>
      <c r="G6341" s="137" t="s">
        <v>3154</v>
      </c>
      <c r="H6341" s="13" t="s">
        <v>34</v>
      </c>
      <c r="I6341" s="16">
        <f t="shared" si="291"/>
        <v>2.8337950138504153</v>
      </c>
      <c r="J6341" s="126" t="s">
        <v>3154</v>
      </c>
      <c r="K6341" s="17">
        <v>692000</v>
      </c>
      <c r="L6341" s="17">
        <f>VLOOKUP(A6341,'[2]2023'!$A$9:$I$7853,9,0)</f>
        <v>180500</v>
      </c>
      <c r="M6341" s="18">
        <f>VLOOKUP(A6341,[3]data1683177749303!$A$2:$J$6448,10,0)</f>
        <v>180500</v>
      </c>
    </row>
    <row r="6342" spans="1:13" ht="15.75" outlineLevel="1">
      <c r="A6342" s="10">
        <v>1828200823</v>
      </c>
      <c r="B6342" s="11">
        <v>823</v>
      </c>
      <c r="C6342" s="19">
        <v>828200</v>
      </c>
      <c r="D6342" s="13">
        <v>1</v>
      </c>
      <c r="E6342" s="136" t="s">
        <v>3154</v>
      </c>
      <c r="F6342" s="15" t="s">
        <v>2638</v>
      </c>
      <c r="G6342" s="137" t="s">
        <v>3154</v>
      </c>
      <c r="H6342" s="13" t="s">
        <v>34</v>
      </c>
      <c r="I6342" s="16">
        <f t="shared" si="291"/>
        <v>-9.972299168975074E-2</v>
      </c>
      <c r="J6342" s="126" t="s">
        <v>3154</v>
      </c>
      <c r="K6342" s="17">
        <v>97500</v>
      </c>
      <c r="L6342" s="17">
        <f>VLOOKUP(A6342,'[2]2023'!$A$9:$I$7853,9,0)</f>
        <v>108300</v>
      </c>
      <c r="M6342" s="18">
        <f>VLOOKUP(A6342,[3]data1683177749303!$A$2:$J$6448,10,0)</f>
        <v>108300</v>
      </c>
    </row>
    <row r="6343" spans="1:13" ht="15.75" outlineLevel="1">
      <c r="A6343" s="10">
        <v>1828200824</v>
      </c>
      <c r="B6343" s="11">
        <v>824</v>
      </c>
      <c r="C6343" s="19">
        <v>828200</v>
      </c>
      <c r="D6343" s="13">
        <v>1</v>
      </c>
      <c r="E6343" s="136" t="s">
        <v>3154</v>
      </c>
      <c r="F6343" s="15" t="s">
        <v>2639</v>
      </c>
      <c r="G6343" s="137" t="s">
        <v>3154</v>
      </c>
      <c r="H6343" s="13" t="s">
        <v>34</v>
      </c>
      <c r="I6343" s="16">
        <f t="shared" si="291"/>
        <v>-0.10007385524372225</v>
      </c>
      <c r="J6343" s="126" t="s">
        <v>3154</v>
      </c>
      <c r="K6343" s="17">
        <v>243700</v>
      </c>
      <c r="L6343" s="17">
        <f>VLOOKUP(A6343,'[2]2023'!$A$9:$I$7853,9,0)</f>
        <v>270800</v>
      </c>
      <c r="M6343" s="18">
        <f>VLOOKUP(A6343,[3]data1683177749303!$A$2:$J$6448,10,0)</f>
        <v>270800</v>
      </c>
    </row>
    <row r="6344" spans="1:13" ht="15.75" outlineLevel="1">
      <c r="A6344" s="10">
        <v>1828200825</v>
      </c>
      <c r="B6344" s="11">
        <v>825</v>
      </c>
      <c r="C6344" s="19">
        <v>828200</v>
      </c>
      <c r="D6344" s="13">
        <v>1</v>
      </c>
      <c r="E6344" s="136" t="s">
        <v>3154</v>
      </c>
      <c r="F6344" s="15" t="s">
        <v>2640</v>
      </c>
      <c r="G6344" s="137" t="s">
        <v>3154</v>
      </c>
      <c r="H6344" s="13" t="s">
        <v>34</v>
      </c>
      <c r="I6344" s="16">
        <f t="shared" si="291"/>
        <v>-9.9999999999999978E-2</v>
      </c>
      <c r="J6344" s="126" t="s">
        <v>3154</v>
      </c>
      <c r="K6344" s="17">
        <f>VLOOKUP(A6344,[4]גיליון1!$A$1574:$P$7681,10,0)</f>
        <v>360000</v>
      </c>
      <c r="L6344" s="17">
        <f>VLOOKUP(A6344,'[2]2023'!$A$9:$I$7853,9,0)</f>
        <v>400000</v>
      </c>
      <c r="M6344" s="18">
        <f>VLOOKUP(A6344,[3]data1683177749303!$A$2:$J$6448,10,0)</f>
        <v>703000</v>
      </c>
    </row>
    <row r="6345" spans="1:13" ht="15.75" outlineLevel="1">
      <c r="A6345" s="10">
        <v>1828200826</v>
      </c>
      <c r="B6345" s="11">
        <v>826</v>
      </c>
      <c r="C6345" s="19">
        <v>828200</v>
      </c>
      <c r="D6345" s="13">
        <v>1</v>
      </c>
      <c r="E6345" s="136" t="s">
        <v>3154</v>
      </c>
      <c r="F6345" s="15" t="s">
        <v>2559</v>
      </c>
      <c r="G6345" s="137" t="s">
        <v>3154</v>
      </c>
      <c r="H6345" s="13" t="s">
        <v>31</v>
      </c>
      <c r="I6345" s="16">
        <f t="shared" si="291"/>
        <v>-0.10058027079303677</v>
      </c>
      <c r="J6345" s="126" t="s">
        <v>3154</v>
      </c>
      <c r="K6345" s="17">
        <v>46500</v>
      </c>
      <c r="L6345" s="17">
        <f>VLOOKUP(A6345,'[2]2023'!$A$9:$I$7853,9,0)</f>
        <v>51700</v>
      </c>
      <c r="M6345" s="18">
        <f>VLOOKUP(A6345,[3]data1683177749303!$A$2:$J$6448,10,0)</f>
        <v>51700</v>
      </c>
    </row>
    <row r="6346" spans="1:13" ht="15.75" outlineLevel="1">
      <c r="A6346" s="10">
        <v>1828200827</v>
      </c>
      <c r="B6346" s="11">
        <v>827</v>
      </c>
      <c r="C6346" s="19">
        <v>828200</v>
      </c>
      <c r="D6346" s="13">
        <v>1</v>
      </c>
      <c r="E6346" s="136" t="s">
        <v>3154</v>
      </c>
      <c r="F6346" s="15" t="s">
        <v>2641</v>
      </c>
      <c r="G6346" s="137" t="s">
        <v>3154</v>
      </c>
      <c r="H6346" s="13" t="s">
        <v>34</v>
      </c>
      <c r="I6346" s="16">
        <f t="shared" si="291"/>
        <v>-0.10004786979415992</v>
      </c>
      <c r="J6346" s="126" t="s">
        <v>3154</v>
      </c>
      <c r="K6346" s="17">
        <v>376000</v>
      </c>
      <c r="L6346" s="17">
        <f>VLOOKUP(A6346,'[2]2023'!$A$9:$I$7853,9,0)</f>
        <v>417800</v>
      </c>
      <c r="M6346" s="18">
        <f>VLOOKUP(A6346,[3]data1683177749303!$A$2:$J$6448,10,0)</f>
        <v>417800</v>
      </c>
    </row>
    <row r="6347" spans="1:13" ht="15.75" outlineLevel="1">
      <c r="A6347" s="10">
        <v>1828200832</v>
      </c>
      <c r="B6347" s="11">
        <v>832</v>
      </c>
      <c r="C6347" s="19">
        <v>828200</v>
      </c>
      <c r="D6347" s="13">
        <v>1</v>
      </c>
      <c r="E6347" s="136" t="s">
        <v>3154</v>
      </c>
      <c r="F6347" s="15" t="s">
        <v>37</v>
      </c>
      <c r="G6347" s="137" t="s">
        <v>3154</v>
      </c>
      <c r="H6347" s="13" t="s">
        <v>34</v>
      </c>
      <c r="I6347" s="16">
        <f t="shared" si="291"/>
        <v>-9.972299168975074E-2</v>
      </c>
      <c r="J6347" s="126" t="s">
        <v>3154</v>
      </c>
      <c r="K6347" s="17">
        <v>162500</v>
      </c>
      <c r="L6347" s="17">
        <f>VLOOKUP(A6347,'[2]2023'!$A$9:$I$7853,9,0)</f>
        <v>180500</v>
      </c>
      <c r="M6347" s="18">
        <f>VLOOKUP(A6347,[3]data1683177749303!$A$2:$J$6448,10,0)</f>
        <v>180500</v>
      </c>
    </row>
    <row r="6348" spans="1:13" ht="15.75" outlineLevel="1">
      <c r="A6348" s="10">
        <v>1828200874</v>
      </c>
      <c r="B6348" s="11">
        <v>874</v>
      </c>
      <c r="C6348" s="19">
        <v>828200</v>
      </c>
      <c r="D6348" s="13">
        <v>1</v>
      </c>
      <c r="E6348" s="136" t="s">
        <v>3154</v>
      </c>
      <c r="F6348" s="15" t="s">
        <v>3109</v>
      </c>
      <c r="G6348" s="137" t="s">
        <v>3154</v>
      </c>
      <c r="H6348" s="13" t="s">
        <v>31</v>
      </c>
      <c r="I6348" s="16">
        <f t="shared" si="291"/>
        <v>-0.10016906170752327</v>
      </c>
      <c r="J6348" s="126" t="s">
        <v>3154</v>
      </c>
      <c r="K6348" s="17">
        <v>212900</v>
      </c>
      <c r="L6348" s="17">
        <f>VLOOKUP(A6348,'[2]2023'!$A$9:$I$7853,9,0)</f>
        <v>236600</v>
      </c>
      <c r="M6348" s="18">
        <f>VLOOKUP(A6348,[3]data1683177749303!$A$2:$J$6448,10,0)</f>
        <v>236600</v>
      </c>
    </row>
    <row r="6349" spans="1:13" ht="15.75" outlineLevel="1">
      <c r="A6349" s="10">
        <v>1828200879</v>
      </c>
      <c r="B6349" s="11">
        <v>879</v>
      </c>
      <c r="C6349" s="19">
        <v>828200</v>
      </c>
      <c r="D6349" s="13">
        <v>1</v>
      </c>
      <c r="E6349" s="136" t="s">
        <v>3154</v>
      </c>
      <c r="F6349" s="15" t="s">
        <v>1827</v>
      </c>
      <c r="G6349" s="137" t="s">
        <v>3154</v>
      </c>
      <c r="H6349" s="13" t="s">
        <v>31</v>
      </c>
      <c r="I6349" s="16">
        <f t="shared" si="291"/>
        <v>0</v>
      </c>
      <c r="J6349" s="126" t="s">
        <v>3154</v>
      </c>
      <c r="K6349" s="17">
        <f>VLOOKUP(A6349,[4]גיליון1!$A$1574:$P$7681,10,0)</f>
        <v>35300</v>
      </c>
      <c r="L6349" s="17">
        <f>VLOOKUP(A6349,'[2]2023'!$A$9:$I$7853,9,0)</f>
        <v>35300</v>
      </c>
      <c r="M6349" s="18">
        <f>VLOOKUP(A6349,[3]data1683177749303!$A$2:$J$6448,10,0)</f>
        <v>35300</v>
      </c>
    </row>
    <row r="6350" spans="1:13" ht="15.75" outlineLevel="1">
      <c r="A6350" s="10">
        <v>1828200930</v>
      </c>
      <c r="B6350" s="11">
        <v>930</v>
      </c>
      <c r="C6350" s="19">
        <v>828200</v>
      </c>
      <c r="D6350" s="13">
        <v>1</v>
      </c>
      <c r="E6350" s="136" t="s">
        <v>3154</v>
      </c>
      <c r="F6350" s="15" t="s">
        <v>2642</v>
      </c>
      <c r="G6350" s="137" t="s">
        <v>3154</v>
      </c>
      <c r="H6350" s="13" t="s">
        <v>34</v>
      </c>
      <c r="I6350" s="16">
        <f t="shared" si="291"/>
        <v>-0.10030165912518851</v>
      </c>
      <c r="J6350" s="126" t="s">
        <v>3154</v>
      </c>
      <c r="K6350" s="17">
        <v>119300</v>
      </c>
      <c r="L6350" s="17">
        <f>VLOOKUP(A6350,'[2]2023'!$A$9:$I$7853,9,0)</f>
        <v>132600</v>
      </c>
      <c r="M6350" s="18">
        <f>VLOOKUP(A6350,[3]data1683177749303!$A$2:$J$6448,10,0)</f>
        <v>132600</v>
      </c>
    </row>
    <row r="6351" spans="1:13" ht="15.75" outlineLevel="1">
      <c r="A6351" s="113">
        <v>1828200980</v>
      </c>
      <c r="B6351" s="114">
        <v>980</v>
      </c>
      <c r="C6351" s="115">
        <v>828200</v>
      </c>
      <c r="D6351" s="116">
        <v>1</v>
      </c>
      <c r="E6351" s="190" t="s">
        <v>3154</v>
      </c>
      <c r="F6351" s="117" t="s">
        <v>3085</v>
      </c>
      <c r="G6351" s="191" t="s">
        <v>3154</v>
      </c>
      <c r="H6351" s="116" t="s">
        <v>31</v>
      </c>
      <c r="I6351" s="192" t="s">
        <v>3154</v>
      </c>
      <c r="J6351" s="118" t="s">
        <v>522</v>
      </c>
      <c r="K6351" s="17">
        <f>VLOOKUP(A6351,[4]גיליון1!$A$1574:$P$7681,10,0)</f>
        <v>0</v>
      </c>
      <c r="L6351" s="206" t="s">
        <v>3154</v>
      </c>
      <c r="M6351" s="140" t="s">
        <v>3154</v>
      </c>
    </row>
    <row r="6352" spans="1:13" ht="15.75" outlineLevel="1">
      <c r="A6352" s="10">
        <v>1828200981</v>
      </c>
      <c r="B6352" s="11">
        <v>981</v>
      </c>
      <c r="C6352" s="19">
        <v>828200</v>
      </c>
      <c r="D6352" s="13">
        <v>1</v>
      </c>
      <c r="E6352" s="136" t="s">
        <v>3154</v>
      </c>
      <c r="F6352" s="15" t="s">
        <v>2565</v>
      </c>
      <c r="G6352" s="137" t="s">
        <v>3154</v>
      </c>
      <c r="H6352" s="13" t="s">
        <v>31</v>
      </c>
      <c r="I6352" s="16">
        <f t="shared" si="291"/>
        <v>-0.10015982951518376</v>
      </c>
      <c r="J6352" s="126" t="s">
        <v>3154</v>
      </c>
      <c r="K6352" s="17">
        <v>168900</v>
      </c>
      <c r="L6352" s="17">
        <f>VLOOKUP(A6352,'[2]2023'!$A$9:$I$7853,9,0)</f>
        <v>187700</v>
      </c>
      <c r="M6352" s="18">
        <f>VLOOKUP(A6352,[3]data1683177749303!$A$2:$J$6448,10,0)</f>
        <v>187700</v>
      </c>
    </row>
    <row r="6353" spans="1:13" ht="15.75" outlineLevel="1">
      <c r="A6353" s="10">
        <v>1828200982</v>
      </c>
      <c r="B6353" s="11">
        <v>982</v>
      </c>
      <c r="C6353" s="19">
        <v>828200</v>
      </c>
      <c r="D6353" s="13">
        <v>1</v>
      </c>
      <c r="E6353" s="136" t="s">
        <v>3154</v>
      </c>
      <c r="F6353" s="15" t="s">
        <v>2643</v>
      </c>
      <c r="G6353" s="137" t="s">
        <v>3154</v>
      </c>
      <c r="H6353" s="13" t="s">
        <v>31</v>
      </c>
      <c r="I6353" s="16">
        <f t="shared" si="291"/>
        <v>-9.9999999999999978E-2</v>
      </c>
      <c r="J6353" s="126" t="s">
        <v>3154</v>
      </c>
      <c r="K6353" s="17">
        <f>VLOOKUP(A6353,[4]גיליון1!$A$1574:$P$7681,10,0)</f>
        <v>205200</v>
      </c>
      <c r="L6353" s="17">
        <f>VLOOKUP(A6353,'[2]2023'!$A$9:$I$7853,9,0)</f>
        <v>228000</v>
      </c>
      <c r="M6353" s="18">
        <f>VLOOKUP(A6353,[3]data1683177749303!$A$2:$J$6448,10,0)</f>
        <v>228000</v>
      </c>
    </row>
    <row r="6354" spans="1:13" ht="15.75" outlineLevel="1">
      <c r="A6354" s="10">
        <v>1828200983</v>
      </c>
      <c r="B6354" s="11">
        <v>983</v>
      </c>
      <c r="C6354" s="19">
        <v>828200</v>
      </c>
      <c r="D6354" s="13">
        <v>1</v>
      </c>
      <c r="E6354" s="136" t="s">
        <v>3154</v>
      </c>
      <c r="F6354" s="15" t="s">
        <v>2644</v>
      </c>
      <c r="G6354" s="137" t="s">
        <v>3154</v>
      </c>
      <c r="H6354" s="13" t="s">
        <v>31</v>
      </c>
      <c r="I6354" s="16">
        <f t="shared" si="291"/>
        <v>-1</v>
      </c>
      <c r="J6354" s="126" t="s">
        <v>3154</v>
      </c>
      <c r="K6354" s="17">
        <f>VLOOKUP(A6354,[4]גיליון1!$A$1574:$P$7681,10,0)</f>
        <v>0</v>
      </c>
      <c r="L6354" s="17">
        <f>VLOOKUP(A6354,'[2]2023'!$A$9:$I$7853,9,0)</f>
        <v>19000</v>
      </c>
      <c r="M6354" s="18">
        <f>VLOOKUP(A6354,[3]data1683177749303!$A$2:$J$6448,10,0)</f>
        <v>19000</v>
      </c>
    </row>
    <row r="6355" spans="1:13" ht="15.75" outlineLevel="1">
      <c r="A6355" s="10">
        <v>1828200984</v>
      </c>
      <c r="B6355" s="11">
        <v>984</v>
      </c>
      <c r="C6355" s="19">
        <v>828200</v>
      </c>
      <c r="D6355" s="13">
        <v>1</v>
      </c>
      <c r="E6355" s="40">
        <v>1</v>
      </c>
      <c r="F6355" s="15" t="s">
        <v>826</v>
      </c>
      <c r="G6355" s="137" t="s">
        <v>3154</v>
      </c>
      <c r="H6355" s="13" t="s">
        <v>31</v>
      </c>
      <c r="I6355" s="16">
        <f t="shared" si="291"/>
        <v>-1</v>
      </c>
      <c r="J6355" s="126" t="s">
        <v>3154</v>
      </c>
      <c r="K6355" s="17">
        <f>VLOOKUP(A6355,[4]גיליון1!$A$1574:$P$7681,10,0)</f>
        <v>0</v>
      </c>
      <c r="L6355" s="17">
        <f>VLOOKUP(A6355,'[2]2023'!$A$9:$I$7853,9,0)</f>
        <v>250000</v>
      </c>
      <c r="M6355" s="18">
        <f>VLOOKUP(A6355,[3]data1683177749303!$A$2:$J$6448,10,0)</f>
        <v>0</v>
      </c>
    </row>
    <row r="6356" spans="1:13" ht="16.5" thickBot="1">
      <c r="A6356" s="10">
        <v>1828200991</v>
      </c>
      <c r="B6356" s="11">
        <v>991</v>
      </c>
      <c r="C6356" s="19">
        <v>828200</v>
      </c>
      <c r="D6356" s="13">
        <v>1</v>
      </c>
      <c r="E6356" s="40">
        <v>1</v>
      </c>
      <c r="F6356" s="15" t="s">
        <v>827</v>
      </c>
      <c r="G6356" s="137" t="s">
        <v>3154</v>
      </c>
      <c r="H6356" s="13" t="s">
        <v>31</v>
      </c>
      <c r="I6356" s="126" t="s">
        <v>3154</v>
      </c>
      <c r="J6356" s="126" t="s">
        <v>3154</v>
      </c>
      <c r="K6356" s="17">
        <f>VLOOKUP(A6356,[4]גיליון1!$A$1574:$P$7681,10,0)</f>
        <v>0</v>
      </c>
      <c r="L6356" s="17">
        <f>VLOOKUP(A6356,'[2]2023'!$A$9:$I$7853,9,0)</f>
        <v>0</v>
      </c>
      <c r="M6356" s="18">
        <f>VLOOKUP(A6356,[3]data1683177749303!$A$2:$J$6448,10,0)</f>
        <v>0</v>
      </c>
    </row>
    <row r="6357" spans="1:13" ht="16.5" outlineLevel="1" thickBot="1">
      <c r="A6357" s="125" t="s">
        <v>3154</v>
      </c>
      <c r="B6357" s="25" t="s">
        <v>2645</v>
      </c>
      <c r="C6357" s="146" t="s">
        <v>3154</v>
      </c>
      <c r="D6357" s="146" t="s">
        <v>3154</v>
      </c>
      <c r="E6357" s="147" t="s">
        <v>3154</v>
      </c>
      <c r="F6357" s="87" t="s">
        <v>2617</v>
      </c>
      <c r="G6357" s="150" t="s">
        <v>3154</v>
      </c>
      <c r="H6357" s="146" t="s">
        <v>3154</v>
      </c>
      <c r="I6357" s="29">
        <f>K6357/L6357-1</f>
        <v>-5.4299092528902304E-2</v>
      </c>
      <c r="J6357" s="127" t="s">
        <v>3154</v>
      </c>
      <c r="K6357" s="37">
        <f t="shared" ref="K6357:M6357" si="292">SUBTOTAL(9,K6314:K6356)</f>
        <v>11411300</v>
      </c>
      <c r="L6357" s="37">
        <f t="shared" si="292"/>
        <v>12066500</v>
      </c>
      <c r="M6357" s="38">
        <f t="shared" si="292"/>
        <v>11218943.559999999</v>
      </c>
    </row>
    <row r="6358" spans="1:13" ht="15.75" outlineLevel="1">
      <c r="A6358" s="10">
        <v>18282100</v>
      </c>
      <c r="B6358" s="11">
        <v>0</v>
      </c>
      <c r="C6358" s="19">
        <v>828210</v>
      </c>
      <c r="D6358" s="138" t="s">
        <v>3154</v>
      </c>
      <c r="E6358" s="136" t="s">
        <v>3154</v>
      </c>
      <c r="F6358" s="15" t="s">
        <v>2646</v>
      </c>
      <c r="G6358" s="137" t="s">
        <v>3154</v>
      </c>
      <c r="H6358" s="13" t="s">
        <v>11</v>
      </c>
      <c r="I6358" s="126" t="s">
        <v>3154</v>
      </c>
      <c r="J6358" s="142" t="s">
        <v>3154</v>
      </c>
      <c r="K6358" s="17">
        <f>VLOOKUP(A6358,[4]גיליון1!$A$1574:$P$7681,10,0)</f>
        <v>0</v>
      </c>
      <c r="L6358" s="139" t="s">
        <v>3154</v>
      </c>
      <c r="M6358" s="140" t="s">
        <v>3154</v>
      </c>
    </row>
    <row r="6359" spans="1:13" ht="15.75" outlineLevel="1">
      <c r="A6359" s="10">
        <v>1828210752</v>
      </c>
      <c r="B6359" s="11">
        <v>752</v>
      </c>
      <c r="C6359" s="19">
        <v>828210</v>
      </c>
      <c r="D6359" s="13">
        <v>1</v>
      </c>
      <c r="E6359" s="136" t="s">
        <v>3154</v>
      </c>
      <c r="F6359" s="15" t="s">
        <v>69</v>
      </c>
      <c r="G6359" s="137" t="s">
        <v>3154</v>
      </c>
      <c r="H6359" s="13" t="s">
        <v>31</v>
      </c>
      <c r="I6359" s="126" t="s">
        <v>3154</v>
      </c>
      <c r="J6359" s="126" t="s">
        <v>3154</v>
      </c>
      <c r="K6359" s="17">
        <f>VLOOKUP(A6359,[4]גיליון1!$A$1574:$P$7681,10,0)</f>
        <v>0</v>
      </c>
      <c r="L6359" s="17">
        <f>VLOOKUP(A6359,'[2]2023'!$A$9:$I$7853,9,0)</f>
        <v>47000</v>
      </c>
      <c r="M6359" s="18">
        <f>VLOOKUP(A6359,[3]data1683177749303!$A$2:$J$6448,10,0)</f>
        <v>0</v>
      </c>
    </row>
    <row r="6360" spans="1:13" ht="15.75" outlineLevel="1">
      <c r="A6360" s="10">
        <v>1828210780</v>
      </c>
      <c r="B6360" s="11">
        <v>780</v>
      </c>
      <c r="C6360" s="19">
        <v>828210</v>
      </c>
      <c r="D6360" s="13">
        <v>1</v>
      </c>
      <c r="E6360" s="136" t="s">
        <v>3154</v>
      </c>
      <c r="F6360" s="15" t="s">
        <v>2647</v>
      </c>
      <c r="G6360" s="137" t="s">
        <v>3154</v>
      </c>
      <c r="H6360" s="13" t="s">
        <v>34</v>
      </c>
      <c r="I6360" s="126" t="s">
        <v>3154</v>
      </c>
      <c r="J6360" s="126" t="s">
        <v>3154</v>
      </c>
      <c r="K6360" s="17">
        <f>VLOOKUP(A6360,[4]גיליון1!$A$1574:$P$7681,10,0)</f>
        <v>0</v>
      </c>
      <c r="L6360" s="17">
        <f>VLOOKUP(A6360,'[2]2023'!$A$9:$I$7853,9,0)</f>
        <v>0</v>
      </c>
      <c r="M6360" s="18">
        <f>VLOOKUP(A6360,[3]data1683177749303!$A$2:$J$6448,10,0)</f>
        <v>0</v>
      </c>
    </row>
    <row r="6361" spans="1:13" ht="15.75" outlineLevel="1">
      <c r="A6361" s="10">
        <v>1828210781</v>
      </c>
      <c r="B6361" s="11">
        <v>781</v>
      </c>
      <c r="C6361" s="19">
        <v>828210</v>
      </c>
      <c r="D6361" s="13">
        <v>1</v>
      </c>
      <c r="E6361" s="136" t="s">
        <v>3154</v>
      </c>
      <c r="F6361" s="15" t="s">
        <v>2648</v>
      </c>
      <c r="G6361" s="137" t="s">
        <v>3154</v>
      </c>
      <c r="H6361" s="13" t="s">
        <v>34</v>
      </c>
      <c r="I6361" s="126" t="s">
        <v>3154</v>
      </c>
      <c r="J6361" s="126" t="s">
        <v>3154</v>
      </c>
      <c r="K6361" s="17">
        <f>VLOOKUP(A6361,[4]גיליון1!$A$1574:$P$7681,10,0)</f>
        <v>0</v>
      </c>
      <c r="L6361" s="17">
        <f>VLOOKUP(A6361,'[2]2023'!$A$9:$I$7853,9,0)</f>
        <v>0</v>
      </c>
      <c r="M6361" s="18">
        <f>VLOOKUP(A6361,[3]data1683177749303!$A$2:$J$6448,10,0)</f>
        <v>0</v>
      </c>
    </row>
    <row r="6362" spans="1:13" ht="16.5" thickBot="1">
      <c r="A6362" s="10">
        <v>1828210961</v>
      </c>
      <c r="B6362" s="11">
        <v>961</v>
      </c>
      <c r="C6362" s="19">
        <v>828210</v>
      </c>
      <c r="D6362" s="13">
        <v>1</v>
      </c>
      <c r="E6362" s="136" t="s">
        <v>3154</v>
      </c>
      <c r="F6362" s="15" t="s">
        <v>79</v>
      </c>
      <c r="G6362" s="137" t="s">
        <v>3154</v>
      </c>
      <c r="H6362" s="13" t="s">
        <v>34</v>
      </c>
      <c r="I6362" s="126" t="s">
        <v>3154</v>
      </c>
      <c r="J6362" s="126" t="s">
        <v>3154</v>
      </c>
      <c r="K6362" s="17">
        <f>VLOOKUP(A6362,[4]גיליון1!$A$1574:$P$7681,10,0)</f>
        <v>0</v>
      </c>
      <c r="L6362" s="17">
        <f>VLOOKUP(A6362,'[2]2023'!$A$9:$I$7853,9,0)</f>
        <v>0</v>
      </c>
      <c r="M6362" s="140" t="s">
        <v>3154</v>
      </c>
    </row>
    <row r="6363" spans="1:13" ht="16.5" outlineLevel="1" thickBot="1">
      <c r="A6363" s="125" t="s">
        <v>3154</v>
      </c>
      <c r="B6363" s="25" t="s">
        <v>2649</v>
      </c>
      <c r="C6363" s="146" t="s">
        <v>3154</v>
      </c>
      <c r="D6363" s="146" t="s">
        <v>3154</v>
      </c>
      <c r="E6363" s="147" t="s">
        <v>3154</v>
      </c>
      <c r="F6363" s="28" t="s">
        <v>2646</v>
      </c>
      <c r="G6363" s="153" t="s">
        <v>3154</v>
      </c>
      <c r="H6363" s="146" t="s">
        <v>3154</v>
      </c>
      <c r="I6363" s="127" t="s">
        <v>3154</v>
      </c>
      <c r="J6363" s="127" t="s">
        <v>3154</v>
      </c>
      <c r="K6363" s="37">
        <f t="shared" ref="K6363:M6363" si="293">SUBTOTAL(9,K6359:K6362)</f>
        <v>0</v>
      </c>
      <c r="L6363" s="37">
        <f t="shared" si="293"/>
        <v>47000</v>
      </c>
      <c r="M6363" s="38">
        <f t="shared" si="293"/>
        <v>0</v>
      </c>
    </row>
    <row r="6364" spans="1:13" ht="15.75" outlineLevel="1">
      <c r="A6364" s="10">
        <v>18282400</v>
      </c>
      <c r="B6364" s="11">
        <v>0</v>
      </c>
      <c r="C6364" s="19">
        <v>828240</v>
      </c>
      <c r="D6364" s="13">
        <v>1</v>
      </c>
      <c r="E6364" s="136" t="s">
        <v>3154</v>
      </c>
      <c r="F6364" s="15" t="s">
        <v>2650</v>
      </c>
      <c r="G6364" s="137" t="s">
        <v>3154</v>
      </c>
      <c r="H6364" s="13" t="s">
        <v>11</v>
      </c>
      <c r="I6364" s="126" t="s">
        <v>3154</v>
      </c>
      <c r="J6364" s="142" t="s">
        <v>3154</v>
      </c>
      <c r="K6364" s="17">
        <f>VLOOKUP(A6364,[4]גיליון1!$A$1574:$P$7681,10,0)</f>
        <v>0</v>
      </c>
      <c r="L6364" s="139" t="s">
        <v>3154</v>
      </c>
      <c r="M6364" s="140" t="s">
        <v>3154</v>
      </c>
    </row>
    <row r="6365" spans="1:13" ht="15.75" outlineLevel="1">
      <c r="A6365" s="10">
        <v>1828240110</v>
      </c>
      <c r="B6365" s="11">
        <v>110</v>
      </c>
      <c r="C6365" s="19">
        <v>828240</v>
      </c>
      <c r="D6365" s="13">
        <v>1</v>
      </c>
      <c r="E6365" s="136" t="s">
        <v>3154</v>
      </c>
      <c r="F6365" s="15" t="s">
        <v>19</v>
      </c>
      <c r="G6365" s="137" t="s">
        <v>3154</v>
      </c>
      <c r="H6365" s="13" t="s">
        <v>20</v>
      </c>
      <c r="I6365" s="126" t="s">
        <v>3154</v>
      </c>
      <c r="J6365" s="126" t="s">
        <v>3154</v>
      </c>
      <c r="K6365" s="17">
        <f>VLOOKUP(A6365,[4]גיליון1!$A$1574:$P$7681,10,0)</f>
        <v>0</v>
      </c>
      <c r="L6365" s="17">
        <f>VLOOKUP(A6365,'[2]2023'!$A$9:$I$7853,9,0)</f>
        <v>0</v>
      </c>
      <c r="M6365" s="18">
        <f>VLOOKUP(A6365,[3]data1683177749303!$A$2:$J$6448,10,0)</f>
        <v>0</v>
      </c>
    </row>
    <row r="6366" spans="1:13" ht="15.75" outlineLevel="1">
      <c r="A6366" s="10">
        <v>1828240119</v>
      </c>
      <c r="B6366" s="11">
        <v>119</v>
      </c>
      <c r="C6366" s="19">
        <v>828240</v>
      </c>
      <c r="D6366" s="13">
        <v>1</v>
      </c>
      <c r="E6366" s="136" t="s">
        <v>3154</v>
      </c>
      <c r="F6366" s="15" t="s">
        <v>21</v>
      </c>
      <c r="G6366" s="137" t="s">
        <v>3154</v>
      </c>
      <c r="H6366" s="13" t="s">
        <v>20</v>
      </c>
      <c r="I6366" s="126" t="s">
        <v>3154</v>
      </c>
      <c r="J6366" s="126" t="s">
        <v>3154</v>
      </c>
      <c r="K6366" s="17">
        <f>VLOOKUP(A6366,[4]גיליון1!$A$1574:$P$7681,10,0)</f>
        <v>0</v>
      </c>
      <c r="L6366" s="17">
        <f>VLOOKUP(A6366,'[2]2023'!$A$9:$I$7853,9,0)</f>
        <v>0</v>
      </c>
      <c r="M6366" s="18">
        <f>VLOOKUP(A6366,[3]data1683177749303!$A$2:$J$6448,10,0)</f>
        <v>0</v>
      </c>
    </row>
    <row r="6367" spans="1:13" ht="15.75" outlineLevel="1">
      <c r="A6367" s="10">
        <v>1828240122</v>
      </c>
      <c r="B6367" s="11">
        <v>122</v>
      </c>
      <c r="C6367" s="19">
        <v>828240</v>
      </c>
      <c r="D6367" s="13">
        <v>1</v>
      </c>
      <c r="E6367" s="136" t="s">
        <v>3154</v>
      </c>
      <c r="F6367" s="15" t="s">
        <v>22</v>
      </c>
      <c r="G6367" s="137" t="s">
        <v>3154</v>
      </c>
      <c r="H6367" s="13" t="s">
        <v>20</v>
      </c>
      <c r="I6367" s="126" t="s">
        <v>3154</v>
      </c>
      <c r="J6367" s="126" t="s">
        <v>3154</v>
      </c>
      <c r="K6367" s="17">
        <f>VLOOKUP(A6367,[4]גיליון1!$A$1574:$P$7681,10,0)</f>
        <v>0</v>
      </c>
      <c r="L6367" s="17">
        <f>VLOOKUP(A6367,'[2]2023'!$A$9:$I$7853,9,0)</f>
        <v>0</v>
      </c>
      <c r="M6367" s="18">
        <f>VLOOKUP(A6367,[3]data1683177749303!$A$2:$J$6448,10,0)</f>
        <v>0</v>
      </c>
    </row>
    <row r="6368" spans="1:13" ht="15.75" outlineLevel="1">
      <c r="A6368" s="10">
        <v>1828240126</v>
      </c>
      <c r="B6368" s="11">
        <v>126</v>
      </c>
      <c r="C6368" s="19">
        <v>828240</v>
      </c>
      <c r="D6368" s="13">
        <v>1</v>
      </c>
      <c r="E6368" s="136" t="s">
        <v>3154</v>
      </c>
      <c r="F6368" s="15" t="s">
        <v>23</v>
      </c>
      <c r="G6368" s="137" t="s">
        <v>3154</v>
      </c>
      <c r="H6368" s="13" t="s">
        <v>20</v>
      </c>
      <c r="I6368" s="126" t="s">
        <v>3154</v>
      </c>
      <c r="J6368" s="126" t="s">
        <v>3154</v>
      </c>
      <c r="K6368" s="17">
        <f>VLOOKUP(A6368,[4]גיליון1!$A$1574:$P$7681,10,0)</f>
        <v>0</v>
      </c>
      <c r="L6368" s="17">
        <f>VLOOKUP(A6368,'[2]2023'!$A$9:$I$7853,9,0)</f>
        <v>0</v>
      </c>
      <c r="M6368" s="18">
        <f>VLOOKUP(A6368,[3]data1683177749303!$A$2:$J$6448,10,0)</f>
        <v>0</v>
      </c>
    </row>
    <row r="6369" spans="1:13" ht="15.75" outlineLevel="1">
      <c r="A6369" s="10">
        <v>1828240130</v>
      </c>
      <c r="B6369" s="11">
        <v>130</v>
      </c>
      <c r="C6369" s="19">
        <v>828240</v>
      </c>
      <c r="D6369" s="13">
        <v>1</v>
      </c>
      <c r="E6369" s="136" t="s">
        <v>3154</v>
      </c>
      <c r="F6369" s="15" t="s">
        <v>24</v>
      </c>
      <c r="G6369" s="137" t="s">
        <v>3154</v>
      </c>
      <c r="H6369" s="13" t="s">
        <v>20</v>
      </c>
      <c r="I6369" s="126" t="s">
        <v>3154</v>
      </c>
      <c r="J6369" s="126" t="s">
        <v>3154</v>
      </c>
      <c r="K6369" s="17">
        <f>VLOOKUP(A6369,[4]גיליון1!$A$1574:$P$7681,10,0)</f>
        <v>0</v>
      </c>
      <c r="L6369" s="17">
        <f>VLOOKUP(A6369,'[2]2023'!$A$9:$I$7853,9,0)</f>
        <v>0</v>
      </c>
      <c r="M6369" s="18">
        <f>VLOOKUP(A6369,[3]data1683177749303!$A$2:$J$6448,10,0)</f>
        <v>0</v>
      </c>
    </row>
    <row r="6370" spans="1:13" ht="15.75" outlineLevel="1">
      <c r="A6370" s="10">
        <v>1828240140</v>
      </c>
      <c r="B6370" s="11">
        <v>140</v>
      </c>
      <c r="C6370" s="19">
        <v>828240</v>
      </c>
      <c r="D6370" s="13">
        <v>1</v>
      </c>
      <c r="E6370" s="136" t="s">
        <v>3154</v>
      </c>
      <c r="F6370" s="15" t="s">
        <v>25</v>
      </c>
      <c r="G6370" s="137" t="s">
        <v>3154</v>
      </c>
      <c r="H6370" s="13" t="s">
        <v>20</v>
      </c>
      <c r="I6370" s="126" t="s">
        <v>3154</v>
      </c>
      <c r="J6370" s="126" t="s">
        <v>3154</v>
      </c>
      <c r="K6370" s="17">
        <f>VLOOKUP(A6370,[4]גיליון1!$A$1574:$P$7681,10,0)</f>
        <v>0</v>
      </c>
      <c r="L6370" s="17">
        <f>VLOOKUP(A6370,'[2]2023'!$A$9:$I$7853,9,0)</f>
        <v>0</v>
      </c>
      <c r="M6370" s="18">
        <f>VLOOKUP(A6370,[3]data1683177749303!$A$2:$J$6448,10,0)</f>
        <v>0</v>
      </c>
    </row>
    <row r="6371" spans="1:13" ht="15.75" outlineLevel="1">
      <c r="A6371" s="10">
        <v>1828240210</v>
      </c>
      <c r="B6371" s="11">
        <v>210</v>
      </c>
      <c r="C6371" s="19">
        <v>828240</v>
      </c>
      <c r="D6371" s="13">
        <v>1</v>
      </c>
      <c r="E6371" s="136" t="s">
        <v>3154</v>
      </c>
      <c r="F6371" s="15" t="s">
        <v>27</v>
      </c>
      <c r="G6371" s="137" t="s">
        <v>3154</v>
      </c>
      <c r="H6371" s="13" t="s">
        <v>20</v>
      </c>
      <c r="I6371" s="126" t="s">
        <v>3154</v>
      </c>
      <c r="J6371" s="126" t="s">
        <v>3154</v>
      </c>
      <c r="K6371" s="17">
        <f>VLOOKUP(A6371,[4]גיליון1!$A$1574:$P$7681,10,0)</f>
        <v>0</v>
      </c>
      <c r="L6371" s="17">
        <f>VLOOKUP(A6371,'[2]2023'!$A$9:$I$7853,9,0)</f>
        <v>0</v>
      </c>
      <c r="M6371" s="18">
        <f>VLOOKUP(A6371,[3]data1683177749303!$A$2:$J$6448,10,0)</f>
        <v>0</v>
      </c>
    </row>
    <row r="6372" spans="1:13" ht="15.75" outlineLevel="1">
      <c r="A6372" s="10">
        <v>1828240219</v>
      </c>
      <c r="B6372" s="11">
        <v>219</v>
      </c>
      <c r="C6372" s="19">
        <v>828240</v>
      </c>
      <c r="D6372" s="13">
        <v>1</v>
      </c>
      <c r="E6372" s="136" t="s">
        <v>3154</v>
      </c>
      <c r="F6372" s="15" t="s">
        <v>2371</v>
      </c>
      <c r="G6372" s="137" t="s">
        <v>3154</v>
      </c>
      <c r="H6372" s="13" t="s">
        <v>20</v>
      </c>
      <c r="I6372" s="126" t="s">
        <v>3154</v>
      </c>
      <c r="J6372" s="126" t="s">
        <v>3154</v>
      </c>
      <c r="K6372" s="17">
        <f>VLOOKUP(A6372,[4]גיליון1!$A$1574:$P$7681,10,0)</f>
        <v>0</v>
      </c>
      <c r="L6372" s="17">
        <f>VLOOKUP(A6372,'[2]2023'!$A$9:$I$7853,9,0)</f>
        <v>0</v>
      </c>
      <c r="M6372" s="18">
        <f>VLOOKUP(A6372,[3]data1683177749303!$A$2:$J$6448,10,0)</f>
        <v>0</v>
      </c>
    </row>
    <row r="6373" spans="1:13" ht="15.75" outlineLevel="1">
      <c r="A6373" s="10">
        <v>1828240250</v>
      </c>
      <c r="B6373" s="11">
        <v>250</v>
      </c>
      <c r="C6373" s="19">
        <v>828240</v>
      </c>
      <c r="D6373" s="13">
        <v>1</v>
      </c>
      <c r="E6373" s="136" t="s">
        <v>3154</v>
      </c>
      <c r="F6373" s="15" t="s">
        <v>1895</v>
      </c>
      <c r="G6373" s="137" t="s">
        <v>3154</v>
      </c>
      <c r="H6373" s="13" t="s">
        <v>20</v>
      </c>
      <c r="I6373" s="126" t="s">
        <v>3154</v>
      </c>
      <c r="J6373" s="126" t="s">
        <v>3154</v>
      </c>
      <c r="K6373" s="17">
        <f>VLOOKUP(A6373,[4]גיליון1!$A$1574:$P$7681,10,0)</f>
        <v>0</v>
      </c>
      <c r="L6373" s="17">
        <f>VLOOKUP(A6373,'[2]2023'!$A$9:$I$7853,9,0)</f>
        <v>0</v>
      </c>
      <c r="M6373" s="18">
        <f>VLOOKUP(A6373,[3]data1683177749303!$A$2:$J$6448,10,0)</f>
        <v>0</v>
      </c>
    </row>
    <row r="6374" spans="1:13" ht="15.75" outlineLevel="1">
      <c r="A6374" s="10">
        <v>1828240263</v>
      </c>
      <c r="B6374" s="11">
        <v>263</v>
      </c>
      <c r="C6374" s="19">
        <v>828240</v>
      </c>
      <c r="D6374" s="13">
        <v>1</v>
      </c>
      <c r="E6374" s="136" t="s">
        <v>3154</v>
      </c>
      <c r="F6374" s="15" t="s">
        <v>116</v>
      </c>
      <c r="G6374" s="137" t="s">
        <v>3154</v>
      </c>
      <c r="H6374" s="13" t="s">
        <v>20</v>
      </c>
      <c r="I6374" s="126" t="s">
        <v>3154</v>
      </c>
      <c r="J6374" s="126" t="s">
        <v>3154</v>
      </c>
      <c r="K6374" s="17">
        <f>VLOOKUP(A6374,[4]גיליון1!$A$1574:$P$7681,10,0)</f>
        <v>0</v>
      </c>
      <c r="L6374" s="17">
        <f>VLOOKUP(A6374,'[2]2023'!$A$9:$I$7853,9,0)</f>
        <v>0</v>
      </c>
      <c r="M6374" s="18">
        <f>VLOOKUP(A6374,[3]data1683177749303!$A$2:$J$6448,10,0)</f>
        <v>0</v>
      </c>
    </row>
    <row r="6375" spans="1:13" ht="15.75" outlineLevel="1">
      <c r="A6375" s="10">
        <v>1828240410</v>
      </c>
      <c r="B6375" s="11">
        <v>410</v>
      </c>
      <c r="C6375" s="19">
        <v>828240</v>
      </c>
      <c r="D6375" s="13">
        <v>1</v>
      </c>
      <c r="E6375" s="136" t="s">
        <v>3154</v>
      </c>
      <c r="F6375" s="15" t="s">
        <v>30</v>
      </c>
      <c r="G6375" s="137" t="s">
        <v>3154</v>
      </c>
      <c r="H6375" s="13" t="s">
        <v>31</v>
      </c>
      <c r="I6375" s="126" t="s">
        <v>3154</v>
      </c>
      <c r="J6375" s="126" t="s">
        <v>3154</v>
      </c>
      <c r="K6375" s="17">
        <f>VLOOKUP(A6375,[4]גיליון1!$A$1574:$P$7681,10,0)</f>
        <v>0</v>
      </c>
      <c r="L6375" s="17">
        <f>VLOOKUP(A6375,'[2]2023'!$A$9:$I$7853,9,0)</f>
        <v>0</v>
      </c>
      <c r="M6375" s="18">
        <f>VLOOKUP(A6375,[3]data1683177749303!$A$2:$J$6448,10,0)</f>
        <v>0</v>
      </c>
    </row>
    <row r="6376" spans="1:13" ht="15.75" outlineLevel="1">
      <c r="A6376" s="10">
        <v>1828240413</v>
      </c>
      <c r="B6376" s="11">
        <v>413</v>
      </c>
      <c r="C6376" s="19">
        <v>828240</v>
      </c>
      <c r="D6376" s="13">
        <v>1</v>
      </c>
      <c r="E6376" s="136" t="s">
        <v>3154</v>
      </c>
      <c r="F6376" s="15" t="s">
        <v>2619</v>
      </c>
      <c r="G6376" s="137" t="s">
        <v>3154</v>
      </c>
      <c r="H6376" s="13" t="s">
        <v>31</v>
      </c>
      <c r="I6376" s="126" t="s">
        <v>3154</v>
      </c>
      <c r="J6376" s="126" t="s">
        <v>3154</v>
      </c>
      <c r="K6376" s="17">
        <f>VLOOKUP(A6376,[4]גיליון1!$A$1574:$P$7681,10,0)</f>
        <v>0</v>
      </c>
      <c r="L6376" s="17">
        <f>VLOOKUP(A6376,'[2]2023'!$A$9:$I$7853,9,0)</f>
        <v>0</v>
      </c>
      <c r="M6376" s="18">
        <f>VLOOKUP(A6376,[3]data1683177749303!$A$2:$J$6448,10,0)</f>
        <v>0</v>
      </c>
    </row>
    <row r="6377" spans="1:13" ht="15.75" outlineLevel="1">
      <c r="A6377" s="10">
        <v>1828240420</v>
      </c>
      <c r="B6377" s="11">
        <v>420</v>
      </c>
      <c r="C6377" s="19">
        <v>828240</v>
      </c>
      <c r="D6377" s="13">
        <v>1</v>
      </c>
      <c r="E6377" s="136" t="s">
        <v>3154</v>
      </c>
      <c r="F6377" s="15" t="s">
        <v>33</v>
      </c>
      <c r="G6377" s="137" t="s">
        <v>3154</v>
      </c>
      <c r="H6377" s="13" t="s">
        <v>34</v>
      </c>
      <c r="I6377" s="126" t="s">
        <v>3154</v>
      </c>
      <c r="J6377" s="126" t="s">
        <v>3154</v>
      </c>
      <c r="K6377" s="17">
        <f>VLOOKUP(A6377,[4]גיליון1!$A$1574:$P$7681,10,0)</f>
        <v>0</v>
      </c>
      <c r="L6377" s="17">
        <f>VLOOKUP(A6377,'[2]2023'!$A$9:$I$7853,9,0)</f>
        <v>0</v>
      </c>
      <c r="M6377" s="18">
        <f>VLOOKUP(A6377,[3]data1683177749303!$A$2:$J$6448,10,0)</f>
        <v>0</v>
      </c>
    </row>
    <row r="6378" spans="1:13" ht="15.75" outlineLevel="1">
      <c r="A6378" s="10">
        <v>1828240423</v>
      </c>
      <c r="B6378" s="11">
        <v>423</v>
      </c>
      <c r="C6378" s="19">
        <v>828240</v>
      </c>
      <c r="D6378" s="13">
        <v>1</v>
      </c>
      <c r="E6378" s="136" t="s">
        <v>3154</v>
      </c>
      <c r="F6378" s="15" t="s">
        <v>35</v>
      </c>
      <c r="G6378" s="137" t="s">
        <v>3154</v>
      </c>
      <c r="H6378" s="13" t="s">
        <v>31</v>
      </c>
      <c r="I6378" s="126" t="s">
        <v>3154</v>
      </c>
      <c r="J6378" s="126" t="s">
        <v>3154</v>
      </c>
      <c r="K6378" s="17">
        <f>VLOOKUP(A6378,[4]גיליון1!$A$1574:$P$7681,10,0)</f>
        <v>0</v>
      </c>
      <c r="L6378" s="17">
        <f>VLOOKUP(A6378,'[2]2023'!$A$9:$I$7853,9,0)</f>
        <v>0</v>
      </c>
      <c r="M6378" s="18">
        <f>VLOOKUP(A6378,[3]data1683177749303!$A$2:$J$6448,10,0)</f>
        <v>0</v>
      </c>
    </row>
    <row r="6379" spans="1:13" ht="15.75" outlineLevel="1">
      <c r="A6379" s="10">
        <v>1828240431</v>
      </c>
      <c r="B6379" s="11">
        <v>431</v>
      </c>
      <c r="C6379" s="19">
        <v>828240</v>
      </c>
      <c r="D6379" s="13">
        <v>1</v>
      </c>
      <c r="E6379" s="136" t="s">
        <v>3154</v>
      </c>
      <c r="F6379" s="15" t="s">
        <v>36</v>
      </c>
      <c r="G6379" s="137" t="s">
        <v>3154</v>
      </c>
      <c r="H6379" s="13" t="s">
        <v>31</v>
      </c>
      <c r="I6379" s="126" t="s">
        <v>3154</v>
      </c>
      <c r="J6379" s="126" t="s">
        <v>3154</v>
      </c>
      <c r="K6379" s="17">
        <f>VLOOKUP(A6379,[4]גיליון1!$A$1574:$P$7681,10,0)</f>
        <v>0</v>
      </c>
      <c r="L6379" s="17">
        <f>VLOOKUP(A6379,'[2]2023'!$A$9:$I$7853,9,0)</f>
        <v>0</v>
      </c>
      <c r="M6379" s="18">
        <f>VLOOKUP(A6379,[3]data1683177749303!$A$2:$J$6448,10,0)</f>
        <v>0</v>
      </c>
    </row>
    <row r="6380" spans="1:13" ht="15.75" outlineLevel="1">
      <c r="A6380" s="10">
        <v>1828240432</v>
      </c>
      <c r="B6380" s="11">
        <v>432</v>
      </c>
      <c r="C6380" s="19">
        <v>828240</v>
      </c>
      <c r="D6380" s="13">
        <v>1</v>
      </c>
      <c r="E6380" s="136" t="s">
        <v>3154</v>
      </c>
      <c r="F6380" s="15" t="s">
        <v>37</v>
      </c>
      <c r="G6380" s="137" t="s">
        <v>3154</v>
      </c>
      <c r="H6380" s="13" t="s">
        <v>31</v>
      </c>
      <c r="I6380" s="126" t="s">
        <v>3154</v>
      </c>
      <c r="J6380" s="126" t="s">
        <v>3154</v>
      </c>
      <c r="K6380" s="17">
        <f>VLOOKUP(A6380,[4]גיליון1!$A$1574:$P$7681,10,0)</f>
        <v>0</v>
      </c>
      <c r="L6380" s="17">
        <f>VLOOKUP(A6380,'[2]2023'!$A$9:$I$7853,9,0)</f>
        <v>0</v>
      </c>
      <c r="M6380" s="18">
        <f>VLOOKUP(A6380,[3]data1683177749303!$A$2:$J$6448,10,0)</f>
        <v>0</v>
      </c>
    </row>
    <row r="6381" spans="1:13" ht="15.75" outlineLevel="1">
      <c r="A6381" s="10">
        <v>1828240433</v>
      </c>
      <c r="B6381" s="11">
        <v>433</v>
      </c>
      <c r="C6381" s="19">
        <v>828240</v>
      </c>
      <c r="D6381" s="13">
        <v>1</v>
      </c>
      <c r="E6381" s="136" t="s">
        <v>3154</v>
      </c>
      <c r="F6381" s="15" t="s">
        <v>38</v>
      </c>
      <c r="G6381" s="137" t="s">
        <v>3154</v>
      </c>
      <c r="H6381" s="13" t="s">
        <v>34</v>
      </c>
      <c r="I6381" s="126" t="s">
        <v>3154</v>
      </c>
      <c r="J6381" s="126" t="s">
        <v>3154</v>
      </c>
      <c r="K6381" s="17">
        <f>VLOOKUP(A6381,[4]גיליון1!$A$1574:$P$7681,10,0)</f>
        <v>0</v>
      </c>
      <c r="L6381" s="17">
        <f>VLOOKUP(A6381,'[2]2023'!$A$9:$I$7853,9,0)</f>
        <v>0</v>
      </c>
      <c r="M6381" s="18">
        <f>VLOOKUP(A6381,[3]data1683177749303!$A$2:$J$6448,10,0)</f>
        <v>0</v>
      </c>
    </row>
    <row r="6382" spans="1:13" ht="15.75" outlineLevel="1">
      <c r="A6382" s="10">
        <v>1828240434</v>
      </c>
      <c r="B6382" s="11">
        <v>434</v>
      </c>
      <c r="C6382" s="19">
        <v>828240</v>
      </c>
      <c r="D6382" s="13">
        <v>1</v>
      </c>
      <c r="E6382" s="136" t="s">
        <v>3154</v>
      </c>
      <c r="F6382" s="15" t="s">
        <v>39</v>
      </c>
      <c r="G6382" s="137" t="s">
        <v>3154</v>
      </c>
      <c r="H6382" s="13" t="s">
        <v>34</v>
      </c>
      <c r="I6382" s="126" t="s">
        <v>3154</v>
      </c>
      <c r="J6382" s="126" t="s">
        <v>3154</v>
      </c>
      <c r="K6382" s="17">
        <f>VLOOKUP(A6382,[4]גיליון1!$A$1574:$P$7681,10,0)</f>
        <v>0</v>
      </c>
      <c r="L6382" s="17">
        <f>VLOOKUP(A6382,'[2]2023'!$A$9:$I$7853,9,0)</f>
        <v>0</v>
      </c>
      <c r="M6382" s="18">
        <f>VLOOKUP(A6382,[3]data1683177749303!$A$2:$J$6448,10,0)</f>
        <v>0</v>
      </c>
    </row>
    <row r="6383" spans="1:13" ht="15.75" outlineLevel="1">
      <c r="A6383" s="10">
        <v>1828240437</v>
      </c>
      <c r="B6383" s="11">
        <v>437</v>
      </c>
      <c r="C6383" s="19">
        <v>828240</v>
      </c>
      <c r="D6383" s="13">
        <v>1</v>
      </c>
      <c r="E6383" s="136" t="s">
        <v>3154</v>
      </c>
      <c r="F6383" s="15" t="s">
        <v>42</v>
      </c>
      <c r="G6383" s="137" t="s">
        <v>3154</v>
      </c>
      <c r="H6383" s="13" t="s">
        <v>31</v>
      </c>
      <c r="I6383" s="126" t="s">
        <v>3154</v>
      </c>
      <c r="J6383" s="126" t="s">
        <v>3154</v>
      </c>
      <c r="K6383" s="17">
        <f>VLOOKUP(A6383,[4]גיליון1!$A$1574:$P$7681,10,0)</f>
        <v>0</v>
      </c>
      <c r="L6383" s="17">
        <f>VLOOKUP(A6383,'[2]2023'!$A$9:$I$7853,9,0)</f>
        <v>0</v>
      </c>
      <c r="M6383" s="18">
        <f>VLOOKUP(A6383,[3]data1683177749303!$A$2:$J$6448,10,0)</f>
        <v>0</v>
      </c>
    </row>
    <row r="6384" spans="1:13" ht="15.75" outlineLevel="1">
      <c r="A6384" s="10">
        <v>1828240441</v>
      </c>
      <c r="B6384" s="11">
        <v>441</v>
      </c>
      <c r="C6384" s="19">
        <v>828240</v>
      </c>
      <c r="D6384" s="13">
        <v>1</v>
      </c>
      <c r="E6384" s="136" t="s">
        <v>3154</v>
      </c>
      <c r="F6384" s="15" t="s">
        <v>45</v>
      </c>
      <c r="G6384" s="137" t="s">
        <v>3154</v>
      </c>
      <c r="H6384" s="13" t="s">
        <v>31</v>
      </c>
      <c r="I6384" s="126" t="s">
        <v>3154</v>
      </c>
      <c r="J6384" s="126" t="s">
        <v>3154</v>
      </c>
      <c r="K6384" s="17">
        <f>VLOOKUP(A6384,[4]גיליון1!$A$1574:$P$7681,10,0)</f>
        <v>0</v>
      </c>
      <c r="L6384" s="17">
        <f>VLOOKUP(A6384,'[2]2023'!$A$9:$I$7853,9,0)</f>
        <v>0</v>
      </c>
      <c r="M6384" s="18">
        <f>VLOOKUP(A6384,[3]data1683177749303!$A$2:$J$6448,10,0)</f>
        <v>4400</v>
      </c>
    </row>
    <row r="6385" spans="1:13" ht="15.75" outlineLevel="1">
      <c r="A6385" s="10">
        <v>1828240450</v>
      </c>
      <c r="B6385" s="11">
        <v>450</v>
      </c>
      <c r="C6385" s="19">
        <v>828240</v>
      </c>
      <c r="D6385" s="13">
        <v>1</v>
      </c>
      <c r="E6385" s="136" t="s">
        <v>3154</v>
      </c>
      <c r="F6385" s="15" t="s">
        <v>1483</v>
      </c>
      <c r="G6385" s="137" t="s">
        <v>3154</v>
      </c>
      <c r="H6385" s="13" t="s">
        <v>34</v>
      </c>
      <c r="I6385" s="126" t="s">
        <v>3154</v>
      </c>
      <c r="J6385" s="126" t="s">
        <v>3154</v>
      </c>
      <c r="K6385" s="17">
        <f>VLOOKUP(A6385,[4]גיליון1!$A$1574:$P$7681,10,0)</f>
        <v>0</v>
      </c>
      <c r="L6385" s="17">
        <f>VLOOKUP(A6385,'[2]2023'!$A$9:$I$7853,9,0)</f>
        <v>0</v>
      </c>
      <c r="M6385" s="18">
        <f>VLOOKUP(A6385,[3]data1683177749303!$A$2:$J$6448,10,0)</f>
        <v>0</v>
      </c>
    </row>
    <row r="6386" spans="1:13" ht="15.75" outlineLevel="1">
      <c r="A6386" s="10">
        <v>1828240471</v>
      </c>
      <c r="B6386" s="11">
        <v>471</v>
      </c>
      <c r="C6386" s="19">
        <v>828240</v>
      </c>
      <c r="D6386" s="13">
        <v>1</v>
      </c>
      <c r="E6386" s="136" t="s">
        <v>3154</v>
      </c>
      <c r="F6386" s="15" t="s">
        <v>87</v>
      </c>
      <c r="G6386" s="137" t="s">
        <v>3154</v>
      </c>
      <c r="H6386" s="13" t="s">
        <v>34</v>
      </c>
      <c r="I6386" s="126" t="s">
        <v>3154</v>
      </c>
      <c r="J6386" s="126" t="s">
        <v>3154</v>
      </c>
      <c r="K6386" s="17">
        <f>VLOOKUP(A6386,[4]גיליון1!$A$1574:$P$7681,10,0)</f>
        <v>0</v>
      </c>
      <c r="L6386" s="17">
        <f>VLOOKUP(A6386,'[2]2023'!$A$9:$I$7853,9,0)</f>
        <v>0</v>
      </c>
      <c r="M6386" s="18">
        <f>VLOOKUP(A6386,[3]data1683177749303!$A$2:$J$6448,10,0)</f>
        <v>0</v>
      </c>
    </row>
    <row r="6387" spans="1:13" ht="15.75" outlineLevel="1">
      <c r="A6387" s="10">
        <v>1828240511</v>
      </c>
      <c r="B6387" s="11">
        <v>511</v>
      </c>
      <c r="C6387" s="19">
        <v>828240</v>
      </c>
      <c r="D6387" s="13">
        <v>1</v>
      </c>
      <c r="E6387" s="136" t="s">
        <v>3154</v>
      </c>
      <c r="F6387" s="15" t="s">
        <v>88</v>
      </c>
      <c r="G6387" s="137" t="s">
        <v>3154</v>
      </c>
      <c r="H6387" s="13" t="s">
        <v>34</v>
      </c>
      <c r="I6387" s="126" t="s">
        <v>3154</v>
      </c>
      <c r="J6387" s="126" t="s">
        <v>3154</v>
      </c>
      <c r="K6387" s="17">
        <f>VLOOKUP(A6387,[4]גיליון1!$A$1574:$P$7681,10,0)</f>
        <v>0</v>
      </c>
      <c r="L6387" s="17">
        <f>VLOOKUP(A6387,'[2]2023'!$A$9:$I$7853,9,0)</f>
        <v>0</v>
      </c>
      <c r="M6387" s="18">
        <f>VLOOKUP(A6387,[3]data1683177749303!$A$2:$J$6448,10,0)</f>
        <v>0</v>
      </c>
    </row>
    <row r="6388" spans="1:13" ht="15.75" outlineLevel="1">
      <c r="A6388" s="10">
        <v>1828240512</v>
      </c>
      <c r="B6388" s="11">
        <v>512</v>
      </c>
      <c r="C6388" s="19">
        <v>828240</v>
      </c>
      <c r="D6388" s="13">
        <v>1</v>
      </c>
      <c r="E6388" s="136" t="s">
        <v>3154</v>
      </c>
      <c r="F6388" s="15" t="s">
        <v>89</v>
      </c>
      <c r="G6388" s="137" t="s">
        <v>3154</v>
      </c>
      <c r="H6388" s="13" t="s">
        <v>34</v>
      </c>
      <c r="I6388" s="126" t="s">
        <v>3154</v>
      </c>
      <c r="J6388" s="126" t="s">
        <v>3154</v>
      </c>
      <c r="K6388" s="17">
        <f>VLOOKUP(A6388,[4]גיליון1!$A$1574:$P$7681,10,0)</f>
        <v>0</v>
      </c>
      <c r="L6388" s="17">
        <f>VLOOKUP(A6388,'[2]2023'!$A$9:$I$7853,9,0)</f>
        <v>0</v>
      </c>
      <c r="M6388" s="18">
        <f>VLOOKUP(A6388,[3]data1683177749303!$A$2:$J$6448,10,0)</f>
        <v>0</v>
      </c>
    </row>
    <row r="6389" spans="1:13" ht="15.75" outlineLevel="1">
      <c r="A6389" s="10">
        <v>1828240522</v>
      </c>
      <c r="B6389" s="11">
        <v>522</v>
      </c>
      <c r="C6389" s="19">
        <v>828240</v>
      </c>
      <c r="D6389" s="13">
        <v>1</v>
      </c>
      <c r="E6389" s="136" t="s">
        <v>3154</v>
      </c>
      <c r="F6389" s="15" t="s">
        <v>2266</v>
      </c>
      <c r="G6389" s="137" t="s">
        <v>3154</v>
      </c>
      <c r="H6389" s="13" t="s">
        <v>34</v>
      </c>
      <c r="I6389" s="126" t="s">
        <v>3154</v>
      </c>
      <c r="J6389" s="126" t="s">
        <v>3154</v>
      </c>
      <c r="K6389" s="17">
        <f>VLOOKUP(A6389,[4]גיליון1!$A$1574:$P$7681,10,0)</f>
        <v>0</v>
      </c>
      <c r="L6389" s="17">
        <f>VLOOKUP(A6389,'[2]2023'!$A$9:$I$7853,9,0)</f>
        <v>0</v>
      </c>
      <c r="M6389" s="18">
        <f>VLOOKUP(A6389,[3]data1683177749303!$A$2:$J$6448,10,0)</f>
        <v>0</v>
      </c>
    </row>
    <row r="6390" spans="1:13" ht="15.75" outlineLevel="1">
      <c r="A6390" s="10">
        <v>1828240540</v>
      </c>
      <c r="B6390" s="11">
        <v>540</v>
      </c>
      <c r="C6390" s="19">
        <v>828240</v>
      </c>
      <c r="D6390" s="13">
        <v>1</v>
      </c>
      <c r="E6390" s="136" t="s">
        <v>3154</v>
      </c>
      <c r="F6390" s="15" t="s">
        <v>53</v>
      </c>
      <c r="G6390" s="137" t="s">
        <v>3154</v>
      </c>
      <c r="H6390" s="13" t="s">
        <v>31</v>
      </c>
      <c r="I6390" s="126" t="s">
        <v>3154</v>
      </c>
      <c r="J6390" s="126" t="s">
        <v>3154</v>
      </c>
      <c r="K6390" s="17">
        <f>VLOOKUP(A6390,[4]גיליון1!$A$1574:$P$7681,10,0)</f>
        <v>0</v>
      </c>
      <c r="L6390" s="17">
        <f>VLOOKUP(A6390,'[2]2023'!$A$9:$I$7853,9,0)</f>
        <v>0</v>
      </c>
      <c r="M6390" s="18">
        <f>VLOOKUP(A6390,[3]data1683177749303!$A$2:$J$6448,10,0)</f>
        <v>0</v>
      </c>
    </row>
    <row r="6391" spans="1:13" ht="15.75" outlineLevel="1">
      <c r="A6391" s="10">
        <v>1828240544</v>
      </c>
      <c r="B6391" s="11">
        <v>544</v>
      </c>
      <c r="C6391" s="19">
        <v>828240</v>
      </c>
      <c r="D6391" s="13">
        <v>1</v>
      </c>
      <c r="E6391" s="136" t="s">
        <v>3154</v>
      </c>
      <c r="F6391" s="15" t="s">
        <v>56</v>
      </c>
      <c r="G6391" s="137" t="s">
        <v>3154</v>
      </c>
      <c r="H6391" s="13" t="s">
        <v>31</v>
      </c>
      <c r="I6391" s="126" t="s">
        <v>3154</v>
      </c>
      <c r="J6391" s="126" t="s">
        <v>3154</v>
      </c>
      <c r="K6391" s="17">
        <f>VLOOKUP(A6391,[4]גיליון1!$A$1574:$P$7681,10,0)</f>
        <v>0</v>
      </c>
      <c r="L6391" s="17">
        <f>VLOOKUP(A6391,'[2]2023'!$A$9:$I$7853,9,0)</f>
        <v>0</v>
      </c>
      <c r="M6391" s="18">
        <f>VLOOKUP(A6391,[3]data1683177749303!$A$2:$J$6448,10,0)</f>
        <v>0</v>
      </c>
    </row>
    <row r="6392" spans="1:13" ht="15.75" outlineLevel="1">
      <c r="A6392" s="10">
        <v>1828240550</v>
      </c>
      <c r="B6392" s="11">
        <v>550</v>
      </c>
      <c r="C6392" s="19">
        <v>828240</v>
      </c>
      <c r="D6392" s="13">
        <v>1</v>
      </c>
      <c r="E6392" s="136" t="s">
        <v>3154</v>
      </c>
      <c r="F6392" s="15" t="s">
        <v>58</v>
      </c>
      <c r="G6392" s="137" t="s">
        <v>3154</v>
      </c>
      <c r="H6392" s="13" t="s">
        <v>34</v>
      </c>
      <c r="I6392" s="126" t="s">
        <v>3154</v>
      </c>
      <c r="J6392" s="126" t="s">
        <v>3154</v>
      </c>
      <c r="K6392" s="17">
        <f>VLOOKUP(A6392,[4]גיליון1!$A$1574:$P$7681,10,0)</f>
        <v>0</v>
      </c>
      <c r="L6392" s="17">
        <f>VLOOKUP(A6392,'[2]2023'!$A$9:$I$7853,9,0)</f>
        <v>0</v>
      </c>
      <c r="M6392" s="18">
        <f>VLOOKUP(A6392,[3]data1683177749303!$A$2:$J$6448,10,0)</f>
        <v>0</v>
      </c>
    </row>
    <row r="6393" spans="1:13" ht="15.75" outlineLevel="1">
      <c r="A6393" s="10">
        <v>1828240561</v>
      </c>
      <c r="B6393" s="11">
        <v>561</v>
      </c>
      <c r="C6393" s="19">
        <v>828240</v>
      </c>
      <c r="D6393" s="13">
        <v>1</v>
      </c>
      <c r="E6393" s="136" t="s">
        <v>3154</v>
      </c>
      <c r="F6393" s="15" t="s">
        <v>59</v>
      </c>
      <c r="G6393" s="137" t="s">
        <v>3154</v>
      </c>
      <c r="H6393" s="13" t="s">
        <v>34</v>
      </c>
      <c r="I6393" s="126" t="s">
        <v>3154</v>
      </c>
      <c r="J6393" s="126" t="s">
        <v>3154</v>
      </c>
      <c r="K6393" s="17">
        <f>VLOOKUP(A6393,[4]גיליון1!$A$1574:$P$7681,10,0)</f>
        <v>0</v>
      </c>
      <c r="L6393" s="17">
        <f>VLOOKUP(A6393,'[2]2023'!$A$9:$I$7853,9,0)</f>
        <v>0</v>
      </c>
      <c r="M6393" s="18">
        <f>VLOOKUP(A6393,[3]data1683177749303!$A$2:$J$6448,10,0)</f>
        <v>0</v>
      </c>
    </row>
    <row r="6394" spans="1:13" ht="15.75" outlineLevel="1">
      <c r="A6394" s="10">
        <v>1828240562</v>
      </c>
      <c r="B6394" s="11">
        <v>562</v>
      </c>
      <c r="C6394" s="19">
        <v>828240</v>
      </c>
      <c r="D6394" s="13">
        <v>1</v>
      </c>
      <c r="E6394" s="136" t="s">
        <v>3154</v>
      </c>
      <c r="F6394" s="15" t="s">
        <v>60</v>
      </c>
      <c r="G6394" s="137" t="s">
        <v>3154</v>
      </c>
      <c r="H6394" s="13" t="s">
        <v>34</v>
      </c>
      <c r="I6394" s="126" t="s">
        <v>3154</v>
      </c>
      <c r="J6394" s="126" t="s">
        <v>3154</v>
      </c>
      <c r="K6394" s="17">
        <f>VLOOKUP(A6394,[4]גיליון1!$A$1574:$P$7681,10,0)</f>
        <v>0</v>
      </c>
      <c r="L6394" s="17">
        <f>VLOOKUP(A6394,'[2]2023'!$A$9:$I$7853,9,0)</f>
        <v>0</v>
      </c>
      <c r="M6394" s="18">
        <f>VLOOKUP(A6394,[3]data1683177749303!$A$2:$J$6448,10,0)</f>
        <v>0</v>
      </c>
    </row>
    <row r="6395" spans="1:13" ht="15.75" outlineLevel="1">
      <c r="A6395" s="10">
        <v>1828240710</v>
      </c>
      <c r="B6395" s="11">
        <v>710</v>
      </c>
      <c r="C6395" s="19">
        <v>828240</v>
      </c>
      <c r="D6395" s="13">
        <v>1</v>
      </c>
      <c r="E6395" s="136" t="s">
        <v>3154</v>
      </c>
      <c r="F6395" s="15" t="s">
        <v>1173</v>
      </c>
      <c r="G6395" s="137" t="s">
        <v>3154</v>
      </c>
      <c r="H6395" s="13" t="s">
        <v>34</v>
      </c>
      <c r="I6395" s="126" t="s">
        <v>3154</v>
      </c>
      <c r="J6395" s="126" t="s">
        <v>3154</v>
      </c>
      <c r="K6395" s="17">
        <f>VLOOKUP(A6395,[4]גיליון1!$A$1574:$P$7681,10,0)</f>
        <v>0</v>
      </c>
      <c r="L6395" s="17">
        <f>VLOOKUP(A6395,'[2]2023'!$A$9:$I$7853,9,0)</f>
        <v>0</v>
      </c>
      <c r="M6395" s="18">
        <f>VLOOKUP(A6395,[3]data1683177749303!$A$2:$J$6448,10,0)</f>
        <v>0</v>
      </c>
    </row>
    <row r="6396" spans="1:13" ht="15.75" outlineLevel="1">
      <c r="A6396" s="10">
        <v>1828240721</v>
      </c>
      <c r="B6396" s="11">
        <v>721</v>
      </c>
      <c r="C6396" s="19">
        <v>828240</v>
      </c>
      <c r="D6396" s="13">
        <v>1</v>
      </c>
      <c r="E6396" s="136" t="s">
        <v>3154</v>
      </c>
      <c r="F6396" s="15" t="s">
        <v>63</v>
      </c>
      <c r="G6396" s="137" t="s">
        <v>3154</v>
      </c>
      <c r="H6396" s="13" t="s">
        <v>34</v>
      </c>
      <c r="I6396" s="126" t="s">
        <v>3154</v>
      </c>
      <c r="J6396" s="126" t="s">
        <v>3154</v>
      </c>
      <c r="K6396" s="17">
        <f>VLOOKUP(A6396,[4]גיליון1!$A$1574:$P$7681,10,0)</f>
        <v>0</v>
      </c>
      <c r="L6396" s="17">
        <f>VLOOKUP(A6396,'[2]2023'!$A$9:$I$7853,9,0)</f>
        <v>0</v>
      </c>
      <c r="M6396" s="18">
        <f>VLOOKUP(A6396,[3]data1683177749303!$A$2:$J$6448,10,0)</f>
        <v>0</v>
      </c>
    </row>
    <row r="6397" spans="1:13" ht="15.75" outlineLevel="1">
      <c r="A6397" s="10">
        <v>1828240722</v>
      </c>
      <c r="B6397" s="11">
        <v>722</v>
      </c>
      <c r="C6397" s="19">
        <v>828240</v>
      </c>
      <c r="D6397" s="13">
        <v>1</v>
      </c>
      <c r="E6397" s="136" t="s">
        <v>3154</v>
      </c>
      <c r="F6397" s="15" t="s">
        <v>64</v>
      </c>
      <c r="G6397" s="137" t="s">
        <v>3154</v>
      </c>
      <c r="H6397" s="13" t="s">
        <v>34</v>
      </c>
      <c r="I6397" s="126" t="s">
        <v>3154</v>
      </c>
      <c r="J6397" s="126" t="s">
        <v>3154</v>
      </c>
      <c r="K6397" s="17">
        <f>VLOOKUP(A6397,[4]גיליון1!$A$1574:$P$7681,10,0)</f>
        <v>0</v>
      </c>
      <c r="L6397" s="17">
        <f>VLOOKUP(A6397,'[2]2023'!$A$9:$I$7853,9,0)</f>
        <v>0</v>
      </c>
      <c r="M6397" s="18">
        <f>VLOOKUP(A6397,[3]data1683177749303!$A$2:$J$6448,10,0)</f>
        <v>0</v>
      </c>
    </row>
    <row r="6398" spans="1:13" ht="15.75" outlineLevel="1">
      <c r="A6398" s="10">
        <v>1828240723</v>
      </c>
      <c r="B6398" s="11">
        <v>723</v>
      </c>
      <c r="C6398" s="19">
        <v>828240</v>
      </c>
      <c r="D6398" s="13">
        <v>1</v>
      </c>
      <c r="E6398" s="136" t="s">
        <v>3154</v>
      </c>
      <c r="F6398" s="15" t="s">
        <v>2434</v>
      </c>
      <c r="G6398" s="137" t="s">
        <v>3154</v>
      </c>
      <c r="H6398" s="13" t="s">
        <v>34</v>
      </c>
      <c r="I6398" s="126" t="s">
        <v>3154</v>
      </c>
      <c r="J6398" s="126" t="s">
        <v>3154</v>
      </c>
      <c r="K6398" s="17">
        <f>VLOOKUP(A6398,[4]גיליון1!$A$1574:$P$7681,10,0)</f>
        <v>0</v>
      </c>
      <c r="L6398" s="17">
        <f>VLOOKUP(A6398,'[2]2023'!$A$9:$I$7853,9,0)</f>
        <v>0</v>
      </c>
      <c r="M6398" s="18">
        <f>VLOOKUP(A6398,[3]data1683177749303!$A$2:$J$6448,10,0)</f>
        <v>0</v>
      </c>
    </row>
    <row r="6399" spans="1:13" ht="15.75" outlineLevel="1">
      <c r="A6399" s="10">
        <v>1828240724</v>
      </c>
      <c r="B6399" s="11">
        <v>724</v>
      </c>
      <c r="C6399" s="19">
        <v>828240</v>
      </c>
      <c r="D6399" s="13">
        <v>1</v>
      </c>
      <c r="E6399" s="136" t="s">
        <v>3154</v>
      </c>
      <c r="F6399" s="15" t="s">
        <v>2651</v>
      </c>
      <c r="G6399" s="137" t="s">
        <v>3154</v>
      </c>
      <c r="H6399" s="13" t="s">
        <v>34</v>
      </c>
      <c r="I6399" s="126" t="s">
        <v>3154</v>
      </c>
      <c r="J6399" s="126" t="s">
        <v>3154</v>
      </c>
      <c r="K6399" s="17">
        <f>VLOOKUP(A6399,[4]גיליון1!$A$1574:$P$7681,10,0)</f>
        <v>0</v>
      </c>
      <c r="L6399" s="17">
        <f>VLOOKUP(A6399,'[2]2023'!$A$9:$I$7853,9,0)</f>
        <v>0</v>
      </c>
      <c r="M6399" s="18">
        <f>VLOOKUP(A6399,[3]data1683177749303!$A$2:$J$6448,10,0)</f>
        <v>0</v>
      </c>
    </row>
    <row r="6400" spans="1:13" ht="15.75" outlineLevel="1">
      <c r="A6400" s="10">
        <v>1828240742</v>
      </c>
      <c r="B6400" s="11">
        <v>742</v>
      </c>
      <c r="C6400" s="19">
        <v>828240</v>
      </c>
      <c r="D6400" s="13">
        <v>1</v>
      </c>
      <c r="E6400" s="136" t="s">
        <v>3154</v>
      </c>
      <c r="F6400" s="15" t="s">
        <v>65</v>
      </c>
      <c r="G6400" s="137" t="s">
        <v>3154</v>
      </c>
      <c r="H6400" s="13" t="s">
        <v>34</v>
      </c>
      <c r="I6400" s="126" t="s">
        <v>3154</v>
      </c>
      <c r="J6400" s="126" t="s">
        <v>3154</v>
      </c>
      <c r="K6400" s="17">
        <f>VLOOKUP(A6400,[4]גיליון1!$A$1574:$P$7681,10,0)</f>
        <v>0</v>
      </c>
      <c r="L6400" s="17">
        <f>VLOOKUP(A6400,'[2]2023'!$A$9:$I$7853,9,0)</f>
        <v>0</v>
      </c>
      <c r="M6400" s="18">
        <f>VLOOKUP(A6400,[3]data1683177749303!$A$2:$J$6448,10,0)</f>
        <v>0</v>
      </c>
    </row>
    <row r="6401" spans="1:13" ht="15.75" outlineLevel="1">
      <c r="A6401" s="10">
        <v>1828240743</v>
      </c>
      <c r="B6401" s="11">
        <v>743</v>
      </c>
      <c r="C6401" s="19">
        <v>828240</v>
      </c>
      <c r="D6401" s="13">
        <v>1</v>
      </c>
      <c r="E6401" s="136" t="s">
        <v>3154</v>
      </c>
      <c r="F6401" s="15" t="s">
        <v>2145</v>
      </c>
      <c r="G6401" s="137" t="s">
        <v>3154</v>
      </c>
      <c r="H6401" s="13" t="s">
        <v>34</v>
      </c>
      <c r="I6401" s="126" t="s">
        <v>3154</v>
      </c>
      <c r="J6401" s="126" t="s">
        <v>3154</v>
      </c>
      <c r="K6401" s="17">
        <f>VLOOKUP(A6401,[4]גיליון1!$A$1574:$P$7681,10,0)</f>
        <v>0</v>
      </c>
      <c r="L6401" s="17">
        <f>VLOOKUP(A6401,'[2]2023'!$A$9:$I$7853,9,0)</f>
        <v>0</v>
      </c>
      <c r="M6401" s="18">
        <f>VLOOKUP(A6401,[3]data1683177749303!$A$2:$J$6448,10,0)</f>
        <v>0</v>
      </c>
    </row>
    <row r="6402" spans="1:13" ht="15.75" outlineLevel="1">
      <c r="A6402" s="10">
        <v>1828240745</v>
      </c>
      <c r="B6402" s="11">
        <v>745</v>
      </c>
      <c r="C6402" s="19">
        <v>828240</v>
      </c>
      <c r="D6402" s="13">
        <v>1</v>
      </c>
      <c r="E6402" s="136" t="s">
        <v>3154</v>
      </c>
      <c r="F6402" s="15" t="s">
        <v>66</v>
      </c>
      <c r="G6402" s="137" t="s">
        <v>3154</v>
      </c>
      <c r="H6402" s="13" t="s">
        <v>31</v>
      </c>
      <c r="I6402" s="126" t="s">
        <v>3154</v>
      </c>
      <c r="J6402" s="126" t="s">
        <v>3154</v>
      </c>
      <c r="K6402" s="17">
        <f>VLOOKUP(A6402,[4]גיליון1!$A$1574:$P$7681,10,0)</f>
        <v>0</v>
      </c>
      <c r="L6402" s="17">
        <f>VLOOKUP(A6402,'[2]2023'!$A$9:$I$7853,9,0)</f>
        <v>0</v>
      </c>
      <c r="M6402" s="18">
        <f>VLOOKUP(A6402,[3]data1683177749303!$A$2:$J$6448,10,0)</f>
        <v>0</v>
      </c>
    </row>
    <row r="6403" spans="1:13" ht="15.75" outlineLevel="1">
      <c r="A6403" s="10">
        <v>1828240746</v>
      </c>
      <c r="B6403" s="11">
        <v>746</v>
      </c>
      <c r="C6403" s="19">
        <v>828240</v>
      </c>
      <c r="D6403" s="13">
        <v>1</v>
      </c>
      <c r="E6403" s="136" t="s">
        <v>3154</v>
      </c>
      <c r="F6403" s="15" t="s">
        <v>67</v>
      </c>
      <c r="G6403" s="137" t="s">
        <v>3154</v>
      </c>
      <c r="H6403" s="13" t="s">
        <v>31</v>
      </c>
      <c r="I6403" s="126" t="s">
        <v>3154</v>
      </c>
      <c r="J6403" s="126" t="s">
        <v>3154</v>
      </c>
      <c r="K6403" s="17">
        <f>VLOOKUP(A6403,[4]גיליון1!$A$1574:$P$7681,10,0)</f>
        <v>0</v>
      </c>
      <c r="L6403" s="17">
        <f>VLOOKUP(A6403,'[2]2023'!$A$9:$I$7853,9,0)</f>
        <v>0</v>
      </c>
      <c r="M6403" s="18">
        <f>VLOOKUP(A6403,[3]data1683177749303!$A$2:$J$6448,10,0)</f>
        <v>0</v>
      </c>
    </row>
    <row r="6404" spans="1:13" ht="15.75" outlineLevel="1">
      <c r="A6404" s="10">
        <v>1828240751</v>
      </c>
      <c r="B6404" s="11">
        <v>751</v>
      </c>
      <c r="C6404" s="19">
        <v>828240</v>
      </c>
      <c r="D6404" s="13">
        <v>1</v>
      </c>
      <c r="E6404" s="136" t="s">
        <v>3154</v>
      </c>
      <c r="F6404" s="15" t="s">
        <v>68</v>
      </c>
      <c r="G6404" s="137" t="s">
        <v>3154</v>
      </c>
      <c r="H6404" s="13" t="s">
        <v>34</v>
      </c>
      <c r="I6404" s="126" t="s">
        <v>3154</v>
      </c>
      <c r="J6404" s="126" t="s">
        <v>3154</v>
      </c>
      <c r="K6404" s="17">
        <f>VLOOKUP(A6404,[4]גיליון1!$A$1574:$P$7681,10,0)</f>
        <v>0</v>
      </c>
      <c r="L6404" s="17">
        <f>VLOOKUP(A6404,'[2]2023'!$A$9:$I$7853,9,0)</f>
        <v>0</v>
      </c>
      <c r="M6404" s="18">
        <f>VLOOKUP(A6404,[3]data1683177749303!$A$2:$J$6448,10,0)</f>
        <v>0</v>
      </c>
    </row>
    <row r="6405" spans="1:13" ht="15.75" outlineLevel="1">
      <c r="A6405" s="10">
        <v>1828240752</v>
      </c>
      <c r="B6405" s="11">
        <v>752</v>
      </c>
      <c r="C6405" s="19">
        <v>828240</v>
      </c>
      <c r="D6405" s="13">
        <v>1</v>
      </c>
      <c r="E6405" s="136" t="s">
        <v>3154</v>
      </c>
      <c r="F6405" s="15" t="s">
        <v>69</v>
      </c>
      <c r="G6405" s="137" t="s">
        <v>3154</v>
      </c>
      <c r="H6405" s="13" t="s">
        <v>31</v>
      </c>
      <c r="I6405" s="126" t="s">
        <v>3154</v>
      </c>
      <c r="J6405" s="126" t="s">
        <v>3154</v>
      </c>
      <c r="K6405" s="17">
        <f>VLOOKUP(A6405,[4]גיליון1!$A$1574:$P$7681,10,0)</f>
        <v>0</v>
      </c>
      <c r="L6405" s="17">
        <f>VLOOKUP(A6405,'[2]2023'!$A$9:$I$7853,9,0)</f>
        <v>0</v>
      </c>
      <c r="M6405" s="18">
        <f>VLOOKUP(A6405,[3]data1683177749303!$A$2:$J$6448,10,0)</f>
        <v>0</v>
      </c>
    </row>
    <row r="6406" spans="1:13" ht="15.75" outlineLevel="1">
      <c r="A6406" s="10">
        <v>1828240753</v>
      </c>
      <c r="B6406" s="11">
        <v>753</v>
      </c>
      <c r="C6406" s="19">
        <v>828240</v>
      </c>
      <c r="D6406" s="13">
        <v>1</v>
      </c>
      <c r="E6406" s="136" t="s">
        <v>3154</v>
      </c>
      <c r="F6406" s="15" t="s">
        <v>2652</v>
      </c>
      <c r="G6406" s="137" t="s">
        <v>3154</v>
      </c>
      <c r="H6406" s="13" t="s">
        <v>31</v>
      </c>
      <c r="I6406" s="126" t="s">
        <v>3154</v>
      </c>
      <c r="J6406" s="126" t="s">
        <v>3154</v>
      </c>
      <c r="K6406" s="17">
        <f>VLOOKUP(A6406,[4]גיליון1!$A$1574:$P$7681,10,0)</f>
        <v>0</v>
      </c>
      <c r="L6406" s="17">
        <f>VLOOKUP(A6406,'[2]2023'!$A$9:$I$7853,9,0)</f>
        <v>0</v>
      </c>
      <c r="M6406" s="18">
        <f>VLOOKUP(A6406,[3]data1683177749303!$A$2:$J$6448,10,0)</f>
        <v>0</v>
      </c>
    </row>
    <row r="6407" spans="1:13" ht="15.75" outlineLevel="1">
      <c r="A6407" s="10">
        <v>1828240757</v>
      </c>
      <c r="B6407" s="11">
        <v>757</v>
      </c>
      <c r="C6407" s="19">
        <v>828240</v>
      </c>
      <c r="D6407" s="13">
        <v>1</v>
      </c>
      <c r="E6407" s="136" t="s">
        <v>3154</v>
      </c>
      <c r="F6407" s="15" t="s">
        <v>834</v>
      </c>
      <c r="G6407" s="137" t="s">
        <v>3154</v>
      </c>
      <c r="H6407" s="13" t="s">
        <v>34</v>
      </c>
      <c r="I6407" s="126" t="s">
        <v>3154</v>
      </c>
      <c r="J6407" s="126" t="s">
        <v>3154</v>
      </c>
      <c r="K6407" s="17">
        <f>VLOOKUP(A6407,[4]גיליון1!$A$1574:$P$7681,10,0)</f>
        <v>0</v>
      </c>
      <c r="L6407" s="17">
        <f>VLOOKUP(A6407,'[2]2023'!$A$9:$I$7853,9,0)</f>
        <v>0</v>
      </c>
      <c r="M6407" s="18">
        <f>VLOOKUP(A6407,[3]data1683177749303!$A$2:$J$6448,10,0)</f>
        <v>0</v>
      </c>
    </row>
    <row r="6408" spans="1:13" ht="15.75" outlineLevel="1">
      <c r="A6408" s="10">
        <v>1828240763</v>
      </c>
      <c r="B6408" s="11">
        <v>763</v>
      </c>
      <c r="C6408" s="19">
        <v>828240</v>
      </c>
      <c r="D6408" s="13">
        <v>1</v>
      </c>
      <c r="E6408" s="136" t="s">
        <v>3154</v>
      </c>
      <c r="F6408" s="15" t="s">
        <v>116</v>
      </c>
      <c r="G6408" s="137" t="s">
        <v>3154</v>
      </c>
      <c r="H6408" s="13" t="s">
        <v>31</v>
      </c>
      <c r="I6408" s="126" t="s">
        <v>3154</v>
      </c>
      <c r="J6408" s="126" t="s">
        <v>3154</v>
      </c>
      <c r="K6408" s="17">
        <f>VLOOKUP(A6408,[4]גיליון1!$A$1574:$P$7681,10,0)</f>
        <v>0</v>
      </c>
      <c r="L6408" s="17">
        <f>VLOOKUP(A6408,'[2]2023'!$A$9:$I$7853,9,0)</f>
        <v>0</v>
      </c>
      <c r="M6408" s="18">
        <f>VLOOKUP(A6408,[3]data1683177749303!$A$2:$J$6448,10,0)</f>
        <v>0</v>
      </c>
    </row>
    <row r="6409" spans="1:13" ht="15.75" outlineLevel="1">
      <c r="A6409" s="10">
        <v>1828240780</v>
      </c>
      <c r="B6409" s="11">
        <v>780</v>
      </c>
      <c r="C6409" s="19">
        <v>828240</v>
      </c>
      <c r="D6409" s="13">
        <v>1</v>
      </c>
      <c r="E6409" s="136" t="s">
        <v>3154</v>
      </c>
      <c r="F6409" s="15" t="s">
        <v>2653</v>
      </c>
      <c r="G6409" s="137" t="s">
        <v>3154</v>
      </c>
      <c r="H6409" s="13" t="s">
        <v>34</v>
      </c>
      <c r="I6409" s="126" t="s">
        <v>3154</v>
      </c>
      <c r="J6409" s="126" t="s">
        <v>3154</v>
      </c>
      <c r="K6409" s="17">
        <f>VLOOKUP(A6409,[4]גיליון1!$A$1574:$P$7681,10,0)</f>
        <v>0</v>
      </c>
      <c r="L6409" s="17">
        <f>VLOOKUP(A6409,'[2]2023'!$A$9:$I$7853,9,0)</f>
        <v>0</v>
      </c>
      <c r="M6409" s="18">
        <f>VLOOKUP(A6409,[3]data1683177749303!$A$2:$J$6448,10,0)</f>
        <v>0</v>
      </c>
    </row>
    <row r="6410" spans="1:13" ht="15.75" outlineLevel="1">
      <c r="A6410" s="10">
        <v>1828240781</v>
      </c>
      <c r="B6410" s="11">
        <v>781</v>
      </c>
      <c r="C6410" s="19">
        <v>828240</v>
      </c>
      <c r="D6410" s="13">
        <v>1</v>
      </c>
      <c r="E6410" s="136" t="s">
        <v>3154</v>
      </c>
      <c r="F6410" s="15" t="s">
        <v>771</v>
      </c>
      <c r="G6410" s="137" t="s">
        <v>3154</v>
      </c>
      <c r="H6410" s="13" t="s">
        <v>34</v>
      </c>
      <c r="I6410" s="126" t="s">
        <v>3154</v>
      </c>
      <c r="J6410" s="126" t="s">
        <v>3154</v>
      </c>
      <c r="K6410" s="17">
        <f>VLOOKUP(A6410,[4]גיליון1!$A$1574:$P$7681,10,0)</f>
        <v>0</v>
      </c>
      <c r="L6410" s="17">
        <f>VLOOKUP(A6410,'[2]2023'!$A$9:$I$7853,9,0)</f>
        <v>0</v>
      </c>
      <c r="M6410" s="18">
        <f>VLOOKUP(A6410,[3]data1683177749303!$A$2:$J$6448,10,0)</f>
        <v>0</v>
      </c>
    </row>
    <row r="6411" spans="1:13" ht="15.75" outlineLevel="1">
      <c r="A6411" s="10">
        <v>1828240782</v>
      </c>
      <c r="B6411" s="11">
        <v>782</v>
      </c>
      <c r="C6411" s="19">
        <v>828240</v>
      </c>
      <c r="D6411" s="13">
        <v>1</v>
      </c>
      <c r="E6411" s="136" t="s">
        <v>3154</v>
      </c>
      <c r="F6411" s="15" t="s">
        <v>836</v>
      </c>
      <c r="G6411" s="137" t="s">
        <v>3154</v>
      </c>
      <c r="H6411" s="13" t="s">
        <v>34</v>
      </c>
      <c r="I6411" s="126" t="s">
        <v>3154</v>
      </c>
      <c r="J6411" s="126" t="s">
        <v>3154</v>
      </c>
      <c r="K6411" s="17">
        <f>VLOOKUP(A6411,[4]גיליון1!$A$1574:$P$7681,10,0)</f>
        <v>0</v>
      </c>
      <c r="L6411" s="17">
        <f>VLOOKUP(A6411,'[2]2023'!$A$9:$I$7853,9,0)</f>
        <v>0</v>
      </c>
      <c r="M6411" s="18">
        <f>VLOOKUP(A6411,[3]data1683177749303!$A$2:$J$6448,10,0)</f>
        <v>0</v>
      </c>
    </row>
    <row r="6412" spans="1:13" ht="15.75" outlineLevel="1">
      <c r="A6412" s="10">
        <v>1828240783</v>
      </c>
      <c r="B6412" s="11">
        <v>783</v>
      </c>
      <c r="C6412" s="19">
        <v>828240</v>
      </c>
      <c r="D6412" s="13">
        <v>1</v>
      </c>
      <c r="E6412" s="136" t="s">
        <v>3154</v>
      </c>
      <c r="F6412" s="15" t="s">
        <v>2654</v>
      </c>
      <c r="G6412" s="137" t="s">
        <v>3154</v>
      </c>
      <c r="H6412" s="13" t="s">
        <v>34</v>
      </c>
      <c r="I6412" s="126" t="s">
        <v>3154</v>
      </c>
      <c r="J6412" s="126" t="s">
        <v>3154</v>
      </c>
      <c r="K6412" s="17">
        <f>VLOOKUP(A6412,[4]גיליון1!$A$1574:$P$7681,10,0)</f>
        <v>0</v>
      </c>
      <c r="L6412" s="17">
        <f>VLOOKUP(A6412,'[2]2023'!$A$9:$I$7853,9,0)</f>
        <v>0</v>
      </c>
      <c r="M6412" s="18">
        <f>VLOOKUP(A6412,[3]data1683177749303!$A$2:$J$6448,10,0)</f>
        <v>0</v>
      </c>
    </row>
    <row r="6413" spans="1:13" ht="15.75" outlineLevel="1">
      <c r="A6413" s="10">
        <v>1828240784</v>
      </c>
      <c r="B6413" s="11">
        <v>784</v>
      </c>
      <c r="C6413" s="19">
        <v>828240</v>
      </c>
      <c r="D6413" s="13">
        <v>1</v>
      </c>
      <c r="E6413" s="136" t="s">
        <v>3154</v>
      </c>
      <c r="F6413" s="15" t="s">
        <v>2655</v>
      </c>
      <c r="G6413" s="137" t="s">
        <v>3154</v>
      </c>
      <c r="H6413" s="13" t="s">
        <v>31</v>
      </c>
      <c r="I6413" s="126" t="s">
        <v>3154</v>
      </c>
      <c r="J6413" s="126" t="s">
        <v>3154</v>
      </c>
      <c r="K6413" s="17">
        <f>VLOOKUP(A6413,[4]גיליון1!$A$1574:$P$7681,10,0)</f>
        <v>0</v>
      </c>
      <c r="L6413" s="17">
        <f>VLOOKUP(A6413,'[2]2023'!$A$9:$I$7853,9,0)</f>
        <v>0</v>
      </c>
      <c r="M6413" s="18">
        <f>VLOOKUP(A6413,[3]data1683177749303!$A$2:$J$6448,10,0)</f>
        <v>0</v>
      </c>
    </row>
    <row r="6414" spans="1:13" ht="15.75" outlineLevel="1">
      <c r="A6414" s="10">
        <v>1828240785</v>
      </c>
      <c r="B6414" s="11">
        <v>785</v>
      </c>
      <c r="C6414" s="19">
        <v>828240</v>
      </c>
      <c r="D6414" s="13">
        <v>1</v>
      </c>
      <c r="E6414" s="136" t="s">
        <v>3154</v>
      </c>
      <c r="F6414" s="15" t="s">
        <v>2656</v>
      </c>
      <c r="G6414" s="137" t="s">
        <v>3154</v>
      </c>
      <c r="H6414" s="13" t="s">
        <v>34</v>
      </c>
      <c r="I6414" s="126" t="s">
        <v>3154</v>
      </c>
      <c r="J6414" s="126" t="s">
        <v>3154</v>
      </c>
      <c r="K6414" s="17">
        <f>VLOOKUP(A6414,[4]גיליון1!$A$1574:$P$7681,10,0)</f>
        <v>0</v>
      </c>
      <c r="L6414" s="17">
        <f>VLOOKUP(A6414,'[2]2023'!$A$9:$I$7853,9,0)</f>
        <v>0</v>
      </c>
      <c r="M6414" s="18">
        <f>VLOOKUP(A6414,[3]data1683177749303!$A$2:$J$6448,10,0)</f>
        <v>0</v>
      </c>
    </row>
    <row r="6415" spans="1:13" ht="15.75" outlineLevel="1">
      <c r="A6415" s="10">
        <v>1828240789</v>
      </c>
      <c r="B6415" s="11">
        <v>789</v>
      </c>
      <c r="C6415" s="19">
        <v>828240</v>
      </c>
      <c r="D6415" s="13">
        <v>1</v>
      </c>
      <c r="E6415" s="136" t="s">
        <v>3154</v>
      </c>
      <c r="F6415" s="15" t="s">
        <v>2657</v>
      </c>
      <c r="G6415" s="137" t="s">
        <v>3154</v>
      </c>
      <c r="H6415" s="13" t="s">
        <v>31</v>
      </c>
      <c r="I6415" s="126" t="s">
        <v>3154</v>
      </c>
      <c r="J6415" s="126" t="s">
        <v>3154</v>
      </c>
      <c r="K6415" s="17">
        <f>VLOOKUP(A6415,[4]גיליון1!$A$1574:$P$7681,10,0)</f>
        <v>0</v>
      </c>
      <c r="L6415" s="17">
        <f>VLOOKUP(A6415,'[2]2023'!$A$9:$I$7853,9,0)</f>
        <v>0</v>
      </c>
      <c r="M6415" s="18">
        <f>VLOOKUP(A6415,[3]data1683177749303!$A$2:$J$6448,10,0)</f>
        <v>0</v>
      </c>
    </row>
    <row r="6416" spans="1:13" ht="15.75" outlineLevel="1">
      <c r="A6416" s="10">
        <v>1828240794</v>
      </c>
      <c r="B6416" s="11">
        <v>794</v>
      </c>
      <c r="C6416" s="19">
        <v>828240</v>
      </c>
      <c r="D6416" s="13">
        <v>1</v>
      </c>
      <c r="E6416" s="136" t="s">
        <v>3154</v>
      </c>
      <c r="F6416" s="15" t="s">
        <v>73</v>
      </c>
      <c r="G6416" s="137" t="s">
        <v>3154</v>
      </c>
      <c r="H6416" s="13" t="s">
        <v>31</v>
      </c>
      <c r="I6416" s="126" t="s">
        <v>3154</v>
      </c>
      <c r="J6416" s="126" t="s">
        <v>3154</v>
      </c>
      <c r="K6416" s="17">
        <f>VLOOKUP(A6416,[4]גיליון1!$A$1574:$P$7681,10,0)</f>
        <v>0</v>
      </c>
      <c r="L6416" s="17">
        <f>VLOOKUP(A6416,'[2]2023'!$A$9:$I$7853,9,0)</f>
        <v>0</v>
      </c>
      <c r="M6416" s="18">
        <f>VLOOKUP(A6416,[3]data1683177749303!$A$2:$J$6448,10,0)</f>
        <v>0</v>
      </c>
    </row>
    <row r="6417" spans="1:13" ht="15.75" outlineLevel="1">
      <c r="A6417" s="10">
        <v>1828240870</v>
      </c>
      <c r="B6417" s="11">
        <v>870</v>
      </c>
      <c r="C6417" s="19">
        <v>828240</v>
      </c>
      <c r="D6417" s="13">
        <v>1</v>
      </c>
      <c r="E6417" s="136" t="s">
        <v>3154</v>
      </c>
      <c r="F6417" s="15" t="s">
        <v>2658</v>
      </c>
      <c r="G6417" s="137" t="s">
        <v>3154</v>
      </c>
      <c r="H6417" s="13" t="s">
        <v>34</v>
      </c>
      <c r="I6417" s="126" t="s">
        <v>3154</v>
      </c>
      <c r="J6417" s="126" t="s">
        <v>3154</v>
      </c>
      <c r="K6417" s="17">
        <f>VLOOKUP(A6417,[4]גיליון1!$A$1574:$P$7681,10,0)</f>
        <v>0</v>
      </c>
      <c r="L6417" s="17">
        <f>VLOOKUP(A6417,'[2]2023'!$A$9:$I$7853,9,0)</f>
        <v>0</v>
      </c>
      <c r="M6417" s="18">
        <f>VLOOKUP(A6417,[3]data1683177749303!$A$2:$J$6448,10,0)</f>
        <v>0</v>
      </c>
    </row>
    <row r="6418" spans="1:13" ht="15.75" outlineLevel="1">
      <c r="A6418" s="10">
        <v>1828240871</v>
      </c>
      <c r="B6418" s="11">
        <v>871</v>
      </c>
      <c r="C6418" s="19">
        <v>828240</v>
      </c>
      <c r="D6418" s="13">
        <v>1</v>
      </c>
      <c r="E6418" s="136" t="s">
        <v>3154</v>
      </c>
      <c r="F6418" s="15" t="s">
        <v>2659</v>
      </c>
      <c r="G6418" s="137" t="s">
        <v>3154</v>
      </c>
      <c r="H6418" s="13" t="s">
        <v>34</v>
      </c>
      <c r="I6418" s="126" t="s">
        <v>3154</v>
      </c>
      <c r="J6418" s="126" t="s">
        <v>3154</v>
      </c>
      <c r="K6418" s="17">
        <f>VLOOKUP(A6418,[4]גיליון1!$A$1574:$P$7681,10,0)</f>
        <v>0</v>
      </c>
      <c r="L6418" s="17">
        <f>VLOOKUP(A6418,'[2]2023'!$A$9:$I$7853,9,0)</f>
        <v>0</v>
      </c>
      <c r="M6418" s="18">
        <f>VLOOKUP(A6418,[3]data1683177749303!$A$2:$J$6448,10,0)</f>
        <v>0</v>
      </c>
    </row>
    <row r="6419" spans="1:13" ht="15.75" outlineLevel="1">
      <c r="A6419" s="10">
        <v>1828240872</v>
      </c>
      <c r="B6419" s="11">
        <v>872</v>
      </c>
      <c r="C6419" s="19">
        <v>828240</v>
      </c>
      <c r="D6419" s="13">
        <v>1</v>
      </c>
      <c r="E6419" s="136" t="s">
        <v>3154</v>
      </c>
      <c r="F6419" s="73" t="s">
        <v>2660</v>
      </c>
      <c r="G6419" s="179" t="s">
        <v>3154</v>
      </c>
      <c r="H6419" s="13" t="s">
        <v>34</v>
      </c>
      <c r="I6419" s="16">
        <f>K6419/L6419-1</f>
        <v>-9.9983951211683464E-2</v>
      </c>
      <c r="J6419" s="126" t="s">
        <v>3154</v>
      </c>
      <c r="K6419" s="17">
        <v>1121600</v>
      </c>
      <c r="L6419" s="17">
        <f>VLOOKUP(A6419,'[2]2023'!$A$9:$I$7853,9,0)</f>
        <v>1246200</v>
      </c>
      <c r="M6419" s="18">
        <f>VLOOKUP(A6419,[3]data1683177749303!$A$2:$J$6448,10,0)</f>
        <v>1246200</v>
      </c>
    </row>
    <row r="6420" spans="1:13" ht="15.75" outlineLevel="1">
      <c r="A6420" s="10">
        <v>1828240873</v>
      </c>
      <c r="B6420" s="11">
        <v>873</v>
      </c>
      <c r="C6420" s="19">
        <v>828240</v>
      </c>
      <c r="D6420" s="13">
        <v>1</v>
      </c>
      <c r="E6420" s="136" t="s">
        <v>3154</v>
      </c>
      <c r="F6420" s="15" t="s">
        <v>2661</v>
      </c>
      <c r="G6420" s="137" t="s">
        <v>3154</v>
      </c>
      <c r="H6420" s="13" t="s">
        <v>34</v>
      </c>
      <c r="I6420" s="126" t="s">
        <v>3154</v>
      </c>
      <c r="J6420" s="126" t="s">
        <v>3154</v>
      </c>
      <c r="K6420" s="17">
        <f>VLOOKUP(A6420,[4]גיליון1!$A$1574:$P$7681,10,0)</f>
        <v>0</v>
      </c>
      <c r="L6420" s="17">
        <f>VLOOKUP(A6420,'[2]2023'!$A$9:$I$7853,9,0)</f>
        <v>0</v>
      </c>
      <c r="M6420" s="18">
        <f>VLOOKUP(A6420,[3]data1683177749303!$A$2:$J$6448,10,0)</f>
        <v>0</v>
      </c>
    </row>
    <row r="6421" spans="1:13" ht="15.75" outlineLevel="1">
      <c r="A6421" s="10">
        <v>1828240874</v>
      </c>
      <c r="B6421" s="11">
        <v>874</v>
      </c>
      <c r="C6421" s="19">
        <v>828240</v>
      </c>
      <c r="D6421" s="13">
        <v>1</v>
      </c>
      <c r="E6421" s="136" t="s">
        <v>3154</v>
      </c>
      <c r="F6421" s="15" t="s">
        <v>2662</v>
      </c>
      <c r="G6421" s="137" t="s">
        <v>3154</v>
      </c>
      <c r="H6421" s="13" t="s">
        <v>34</v>
      </c>
      <c r="I6421" s="126" t="s">
        <v>3154</v>
      </c>
      <c r="J6421" s="126" t="s">
        <v>3154</v>
      </c>
      <c r="K6421" s="17">
        <f>VLOOKUP(A6421,[4]גיליון1!$A$1574:$P$7681,10,0)</f>
        <v>0</v>
      </c>
      <c r="L6421" s="17">
        <f>VLOOKUP(A6421,'[2]2023'!$A$9:$I$7853,9,0)</f>
        <v>0</v>
      </c>
      <c r="M6421" s="18">
        <f>VLOOKUP(A6421,[3]data1683177749303!$A$2:$J$6448,10,0)</f>
        <v>0</v>
      </c>
    </row>
    <row r="6422" spans="1:13" ht="15.75" outlineLevel="1">
      <c r="A6422" s="10">
        <v>1828240879</v>
      </c>
      <c r="B6422" s="11">
        <v>879</v>
      </c>
      <c r="C6422" s="19">
        <v>828240</v>
      </c>
      <c r="D6422" s="13">
        <v>1</v>
      </c>
      <c r="E6422" s="136" t="s">
        <v>3154</v>
      </c>
      <c r="F6422" s="15" t="s">
        <v>1827</v>
      </c>
      <c r="G6422" s="137" t="s">
        <v>3154</v>
      </c>
      <c r="H6422" s="13" t="s">
        <v>31</v>
      </c>
      <c r="I6422" s="16">
        <f>K6422/L6422-1</f>
        <v>0</v>
      </c>
      <c r="J6422" s="126" t="s">
        <v>3154</v>
      </c>
      <c r="K6422" s="17">
        <f>VLOOKUP(A6422,[4]גיליון1!$A$1574:$P$7681,10,0)</f>
        <v>4400</v>
      </c>
      <c r="L6422" s="17">
        <f>VLOOKUP(A6422,'[2]2023'!$A$9:$I$7853,9,0)</f>
        <v>4400</v>
      </c>
      <c r="M6422" s="18">
        <f>VLOOKUP(A6422,[3]data1683177749303!$A$2:$J$6448,10,0)</f>
        <v>4400</v>
      </c>
    </row>
    <row r="6423" spans="1:13" ht="15.75" outlineLevel="1">
      <c r="A6423" s="10">
        <v>1828240931</v>
      </c>
      <c r="B6423" s="11">
        <v>931</v>
      </c>
      <c r="C6423" s="19">
        <v>828240</v>
      </c>
      <c r="D6423" s="13">
        <v>1</v>
      </c>
      <c r="E6423" s="136" t="s">
        <v>3154</v>
      </c>
      <c r="F6423" s="15" t="s">
        <v>1333</v>
      </c>
      <c r="G6423" s="137" t="s">
        <v>3154</v>
      </c>
      <c r="H6423" s="13" t="s">
        <v>34</v>
      </c>
      <c r="I6423" s="126" t="s">
        <v>3154</v>
      </c>
      <c r="J6423" s="126" t="s">
        <v>3154</v>
      </c>
      <c r="K6423" s="17">
        <f>VLOOKUP(A6423,[4]גיליון1!$A$1574:$P$7681,10,0)</f>
        <v>0</v>
      </c>
      <c r="L6423" s="17">
        <f>VLOOKUP(A6423,'[2]2023'!$A$9:$I$7853,9,0)</f>
        <v>0</v>
      </c>
      <c r="M6423" s="18">
        <f>VLOOKUP(A6423,[3]data1683177749303!$A$2:$J$6448,10,0)</f>
        <v>0</v>
      </c>
    </row>
    <row r="6424" spans="1:13" ht="16.5" thickBot="1">
      <c r="A6424" s="10">
        <v>1828240961</v>
      </c>
      <c r="B6424" s="11">
        <v>961</v>
      </c>
      <c r="C6424" s="19">
        <v>828240</v>
      </c>
      <c r="D6424" s="13">
        <v>1</v>
      </c>
      <c r="E6424" s="136" t="s">
        <v>3154</v>
      </c>
      <c r="F6424" s="15" t="s">
        <v>79</v>
      </c>
      <c r="G6424" s="137" t="s">
        <v>3154</v>
      </c>
      <c r="H6424" s="13" t="s">
        <v>34</v>
      </c>
      <c r="I6424" s="126" t="s">
        <v>3154</v>
      </c>
      <c r="J6424" s="126" t="s">
        <v>3154</v>
      </c>
      <c r="K6424" s="17">
        <f>VLOOKUP(A6424,[4]גיליון1!$A$1574:$P$7681,10,0)</f>
        <v>0</v>
      </c>
      <c r="L6424" s="17">
        <f>VLOOKUP(A6424,'[2]2023'!$A$9:$I$7853,9,0)</f>
        <v>0</v>
      </c>
      <c r="M6424" s="140" t="s">
        <v>3154</v>
      </c>
    </row>
    <row r="6425" spans="1:13" ht="16.5" outlineLevel="1" thickBot="1">
      <c r="A6425" s="125" t="s">
        <v>3154</v>
      </c>
      <c r="B6425" s="25" t="s">
        <v>2663</v>
      </c>
      <c r="C6425" s="146" t="s">
        <v>3154</v>
      </c>
      <c r="D6425" s="146" t="s">
        <v>3154</v>
      </c>
      <c r="E6425" s="147" t="s">
        <v>3154</v>
      </c>
      <c r="F6425" s="28" t="s">
        <v>2650</v>
      </c>
      <c r="G6425" s="153" t="s">
        <v>3154</v>
      </c>
      <c r="H6425" s="146" t="s">
        <v>3154</v>
      </c>
      <c r="I6425" s="29">
        <f>K6425/L6425-1</f>
        <v>-9.9632176555253471E-2</v>
      </c>
      <c r="J6425" s="127" t="s">
        <v>3154</v>
      </c>
      <c r="K6425" s="37">
        <f t="shared" ref="K6425:M6425" si="294">SUBTOTAL(9,K6365:K6424)</f>
        <v>1126000</v>
      </c>
      <c r="L6425" s="37">
        <f t="shared" si="294"/>
        <v>1250600</v>
      </c>
      <c r="M6425" s="38">
        <f t="shared" si="294"/>
        <v>1255000</v>
      </c>
    </row>
    <row r="6426" spans="1:13" ht="15.75" outlineLevel="1">
      <c r="A6426" s="10">
        <v>18290000</v>
      </c>
      <c r="B6426" s="32">
        <v>0</v>
      </c>
      <c r="C6426" s="49">
        <v>829000</v>
      </c>
      <c r="D6426" s="34">
        <v>1</v>
      </c>
      <c r="E6426" s="151" t="s">
        <v>3154</v>
      </c>
      <c r="F6426" s="35" t="s">
        <v>839</v>
      </c>
      <c r="G6426" s="152" t="s">
        <v>3154</v>
      </c>
      <c r="H6426" s="34" t="s">
        <v>11</v>
      </c>
      <c r="I6426" s="142" t="s">
        <v>3154</v>
      </c>
      <c r="J6426" s="142" t="s">
        <v>3154</v>
      </c>
      <c r="K6426" s="17">
        <f>VLOOKUP(A6426,[4]גיליון1!$A$1574:$P$7681,10,0)</f>
        <v>0</v>
      </c>
      <c r="L6426" s="139" t="s">
        <v>3154</v>
      </c>
      <c r="M6426" s="140" t="s">
        <v>3154</v>
      </c>
    </row>
    <row r="6427" spans="1:13" ht="15.75" outlineLevel="1">
      <c r="A6427" s="10">
        <v>18291000</v>
      </c>
      <c r="B6427" s="11">
        <v>0</v>
      </c>
      <c r="C6427" s="19">
        <v>829100</v>
      </c>
      <c r="D6427" s="13">
        <v>1</v>
      </c>
      <c r="E6427" s="136" t="s">
        <v>3154</v>
      </c>
      <c r="F6427" s="15" t="s">
        <v>840</v>
      </c>
      <c r="G6427" s="137" t="s">
        <v>3154</v>
      </c>
      <c r="H6427" s="13" t="s">
        <v>11</v>
      </c>
      <c r="I6427" s="126" t="s">
        <v>3154</v>
      </c>
      <c r="J6427" s="142" t="s">
        <v>3154</v>
      </c>
      <c r="K6427" s="17">
        <f>VLOOKUP(A6427,[4]גיליון1!$A$1574:$P$7681,10,0)</f>
        <v>0</v>
      </c>
      <c r="L6427" s="17">
        <f>VLOOKUP(A6427,'[2]2023'!$A$9:$I$7853,9,0)</f>
        <v>0</v>
      </c>
      <c r="M6427" s="140" t="s">
        <v>3154</v>
      </c>
    </row>
    <row r="6428" spans="1:13" ht="15.75" outlineLevel="1">
      <c r="A6428" s="10">
        <v>1829100100</v>
      </c>
      <c r="B6428" s="11">
        <v>100</v>
      </c>
      <c r="C6428" s="19">
        <v>829100</v>
      </c>
      <c r="D6428" s="13">
        <v>1</v>
      </c>
      <c r="E6428" s="136" t="s">
        <v>3154</v>
      </c>
      <c r="F6428" s="15" t="s">
        <v>18</v>
      </c>
      <c r="G6428" s="137" t="s">
        <v>3154</v>
      </c>
      <c r="H6428" s="13" t="s">
        <v>11</v>
      </c>
      <c r="I6428" s="126" t="s">
        <v>3154</v>
      </c>
      <c r="J6428" s="126" t="s">
        <v>3154</v>
      </c>
      <c r="K6428" s="17">
        <f>VLOOKUP(A6428,[4]גיליון1!$A$1574:$P$7681,10,0)</f>
        <v>0</v>
      </c>
      <c r="L6428" s="17">
        <f>VLOOKUP(A6428,'[2]2023'!$A$9:$I$7853,9,0)</f>
        <v>0</v>
      </c>
      <c r="M6428" s="140" t="s">
        <v>3154</v>
      </c>
    </row>
    <row r="6429" spans="1:13" ht="15.75" outlineLevel="1">
      <c r="A6429" s="10">
        <v>1829100110</v>
      </c>
      <c r="B6429" s="11">
        <v>110</v>
      </c>
      <c r="C6429" s="19">
        <v>829100</v>
      </c>
      <c r="D6429" s="13">
        <v>1</v>
      </c>
      <c r="E6429" s="136" t="s">
        <v>3154</v>
      </c>
      <c r="F6429" s="15" t="s">
        <v>19</v>
      </c>
      <c r="G6429" s="137" t="s">
        <v>3154</v>
      </c>
      <c r="H6429" s="13" t="s">
        <v>20</v>
      </c>
      <c r="I6429" s="126" t="s">
        <v>3154</v>
      </c>
      <c r="J6429" s="126" t="s">
        <v>3154</v>
      </c>
      <c r="K6429" s="17">
        <f>VLOOKUP(A6429,[4]גיליון1!$A$1574:$P$7681,10,0)</f>
        <v>0</v>
      </c>
      <c r="L6429" s="17">
        <f>VLOOKUP(A6429,'[2]2023'!$A$9:$I$7853,9,0)</f>
        <v>0</v>
      </c>
      <c r="M6429" s="140" t="s">
        <v>3154</v>
      </c>
    </row>
    <row r="6430" spans="1:13" ht="15.75" outlineLevel="1">
      <c r="A6430" s="10">
        <v>1829100119</v>
      </c>
      <c r="B6430" s="11">
        <v>119</v>
      </c>
      <c r="C6430" s="19">
        <v>829100</v>
      </c>
      <c r="D6430" s="13">
        <v>1</v>
      </c>
      <c r="E6430" s="136" t="s">
        <v>3154</v>
      </c>
      <c r="F6430" s="15" t="s">
        <v>21</v>
      </c>
      <c r="G6430" s="137" t="s">
        <v>3154</v>
      </c>
      <c r="H6430" s="13" t="s">
        <v>20</v>
      </c>
      <c r="I6430" s="126" t="s">
        <v>3154</v>
      </c>
      <c r="J6430" s="126" t="s">
        <v>3154</v>
      </c>
      <c r="K6430" s="17">
        <f>VLOOKUP(A6430,[4]גיליון1!$A$1574:$P$7681,10,0)</f>
        <v>0</v>
      </c>
      <c r="L6430" s="17">
        <f>VLOOKUP(A6430,'[2]2023'!$A$9:$I$7853,9,0)</f>
        <v>0</v>
      </c>
      <c r="M6430" s="18">
        <f>VLOOKUP(A6430,[3]data1683177749303!$A$2:$J$6448,10,0)</f>
        <v>0</v>
      </c>
    </row>
    <row r="6431" spans="1:13" ht="15.75" outlineLevel="1">
      <c r="A6431" s="10">
        <v>1829100122</v>
      </c>
      <c r="B6431" s="11">
        <v>122</v>
      </c>
      <c r="C6431" s="19">
        <v>829100</v>
      </c>
      <c r="D6431" s="13">
        <v>1</v>
      </c>
      <c r="E6431" s="136" t="s">
        <v>3154</v>
      </c>
      <c r="F6431" s="15" t="s">
        <v>22</v>
      </c>
      <c r="G6431" s="137" t="s">
        <v>3154</v>
      </c>
      <c r="H6431" s="13" t="s">
        <v>20</v>
      </c>
      <c r="I6431" s="126" t="s">
        <v>3154</v>
      </c>
      <c r="J6431" s="126" t="s">
        <v>3154</v>
      </c>
      <c r="K6431" s="17">
        <f>VLOOKUP(A6431,[4]גיליון1!$A$1574:$P$7681,10,0)</f>
        <v>0</v>
      </c>
      <c r="L6431" s="17">
        <f>VLOOKUP(A6431,'[2]2023'!$A$9:$I$7853,9,0)</f>
        <v>0</v>
      </c>
      <c r="M6431" s="18">
        <f>VLOOKUP(A6431,[3]data1683177749303!$A$2:$J$6448,10,0)</f>
        <v>0</v>
      </c>
    </row>
    <row r="6432" spans="1:13" ht="15.75" outlineLevel="1">
      <c r="A6432" s="10">
        <v>1829100126</v>
      </c>
      <c r="B6432" s="11">
        <v>126</v>
      </c>
      <c r="C6432" s="19">
        <v>829100</v>
      </c>
      <c r="D6432" s="13">
        <v>1</v>
      </c>
      <c r="E6432" s="136" t="s">
        <v>3154</v>
      </c>
      <c r="F6432" s="15" t="s">
        <v>23</v>
      </c>
      <c r="G6432" s="137" t="s">
        <v>3154</v>
      </c>
      <c r="H6432" s="13" t="s">
        <v>20</v>
      </c>
      <c r="I6432" s="126" t="s">
        <v>3154</v>
      </c>
      <c r="J6432" s="126" t="s">
        <v>3154</v>
      </c>
      <c r="K6432" s="17">
        <f>VLOOKUP(A6432,[4]גיליון1!$A$1574:$P$7681,10,0)</f>
        <v>0</v>
      </c>
      <c r="L6432" s="17">
        <f>VLOOKUP(A6432,'[2]2023'!$A$9:$I$7853,9,0)</f>
        <v>0</v>
      </c>
      <c r="M6432" s="18">
        <f>VLOOKUP(A6432,[3]data1683177749303!$A$2:$J$6448,10,0)</f>
        <v>0</v>
      </c>
    </row>
    <row r="6433" spans="1:13" ht="15.75" outlineLevel="1">
      <c r="A6433" s="10">
        <v>1829100130</v>
      </c>
      <c r="B6433" s="11">
        <v>130</v>
      </c>
      <c r="C6433" s="19">
        <v>829100</v>
      </c>
      <c r="D6433" s="13">
        <v>1</v>
      </c>
      <c r="E6433" s="136" t="s">
        <v>3154</v>
      </c>
      <c r="F6433" s="15" t="s">
        <v>24</v>
      </c>
      <c r="G6433" s="137" t="s">
        <v>3154</v>
      </c>
      <c r="H6433" s="13" t="s">
        <v>20</v>
      </c>
      <c r="I6433" s="126" t="s">
        <v>3154</v>
      </c>
      <c r="J6433" s="126" t="s">
        <v>3154</v>
      </c>
      <c r="K6433" s="17">
        <f>VLOOKUP(A6433,[4]גיליון1!$A$1574:$P$7681,10,0)</f>
        <v>0</v>
      </c>
      <c r="L6433" s="17">
        <f>VLOOKUP(A6433,'[2]2023'!$A$9:$I$7853,9,0)</f>
        <v>0</v>
      </c>
      <c r="M6433" s="18">
        <f>VLOOKUP(A6433,[3]data1683177749303!$A$2:$J$6448,10,0)</f>
        <v>0</v>
      </c>
    </row>
    <row r="6434" spans="1:13" ht="15.75" outlineLevel="1">
      <c r="A6434" s="10">
        <v>1829100140</v>
      </c>
      <c r="B6434" s="11">
        <v>140</v>
      </c>
      <c r="C6434" s="19">
        <v>829100</v>
      </c>
      <c r="D6434" s="13">
        <v>1</v>
      </c>
      <c r="E6434" s="136" t="s">
        <v>3154</v>
      </c>
      <c r="F6434" s="15" t="s">
        <v>25</v>
      </c>
      <c r="G6434" s="137" t="s">
        <v>3154</v>
      </c>
      <c r="H6434" s="13" t="s">
        <v>20</v>
      </c>
      <c r="I6434" s="126" t="s">
        <v>3154</v>
      </c>
      <c r="J6434" s="126" t="s">
        <v>3154</v>
      </c>
      <c r="K6434" s="17">
        <f>VLOOKUP(A6434,[4]גיליון1!$A$1574:$P$7681,10,0)</f>
        <v>0</v>
      </c>
      <c r="L6434" s="17">
        <f>VLOOKUP(A6434,'[2]2023'!$A$9:$I$7853,9,0)</f>
        <v>0</v>
      </c>
      <c r="M6434" s="18">
        <f>VLOOKUP(A6434,[3]data1683177749303!$A$2:$J$6448,10,0)</f>
        <v>0</v>
      </c>
    </row>
    <row r="6435" spans="1:13" ht="15.75" outlineLevel="1">
      <c r="A6435" s="10">
        <v>1829100200</v>
      </c>
      <c r="B6435" s="11">
        <v>200</v>
      </c>
      <c r="C6435" s="19">
        <v>829100</v>
      </c>
      <c r="D6435" s="13">
        <v>1</v>
      </c>
      <c r="E6435" s="136" t="s">
        <v>3154</v>
      </c>
      <c r="F6435" s="15" t="s">
        <v>26</v>
      </c>
      <c r="G6435" s="137" t="s">
        <v>3154</v>
      </c>
      <c r="H6435" s="13" t="s">
        <v>11</v>
      </c>
      <c r="I6435" s="126" t="s">
        <v>3154</v>
      </c>
      <c r="J6435" s="126" t="s">
        <v>3154</v>
      </c>
      <c r="K6435" s="17">
        <f>VLOOKUP(A6435,[4]גיליון1!$A$1574:$P$7681,10,0)</f>
        <v>0</v>
      </c>
      <c r="L6435" s="17">
        <f>VLOOKUP(A6435,'[2]2023'!$A$9:$I$7853,9,0)</f>
        <v>0</v>
      </c>
      <c r="M6435" s="140" t="s">
        <v>3154</v>
      </c>
    </row>
    <row r="6436" spans="1:13" ht="15.75" outlineLevel="1">
      <c r="A6436" s="10">
        <v>1829100210</v>
      </c>
      <c r="B6436" s="11">
        <v>210</v>
      </c>
      <c r="C6436" s="19">
        <v>829100</v>
      </c>
      <c r="D6436" s="13">
        <v>1</v>
      </c>
      <c r="E6436" s="136" t="s">
        <v>3154</v>
      </c>
      <c r="F6436" s="15" t="s">
        <v>27</v>
      </c>
      <c r="G6436" s="137" t="s">
        <v>3154</v>
      </c>
      <c r="H6436" s="13" t="s">
        <v>20</v>
      </c>
      <c r="I6436" s="126" t="s">
        <v>3154</v>
      </c>
      <c r="J6436" s="126" t="s">
        <v>3154</v>
      </c>
      <c r="K6436" s="17">
        <f>VLOOKUP(A6436,[4]גיליון1!$A$1574:$P$7681,10,0)</f>
        <v>0</v>
      </c>
      <c r="L6436" s="17">
        <f>VLOOKUP(A6436,'[2]2023'!$A$9:$I$7853,9,0)</f>
        <v>0</v>
      </c>
      <c r="M6436" s="18">
        <f>VLOOKUP(A6436,[3]data1683177749303!$A$2:$J$6448,10,0)</f>
        <v>0</v>
      </c>
    </row>
    <row r="6437" spans="1:13" ht="15.75" outlineLevel="1">
      <c r="A6437" s="10">
        <v>1829100216</v>
      </c>
      <c r="B6437" s="11">
        <v>216</v>
      </c>
      <c r="C6437" s="19">
        <v>829100</v>
      </c>
      <c r="D6437" s="13">
        <v>1</v>
      </c>
      <c r="E6437" s="136" t="s">
        <v>3154</v>
      </c>
      <c r="F6437" s="15" t="s">
        <v>2664</v>
      </c>
      <c r="G6437" s="137" t="s">
        <v>3154</v>
      </c>
      <c r="H6437" s="13" t="s">
        <v>20</v>
      </c>
      <c r="I6437" s="126" t="s">
        <v>3154</v>
      </c>
      <c r="J6437" s="126" t="s">
        <v>3154</v>
      </c>
      <c r="K6437" s="17">
        <f>VLOOKUP(A6437,[4]גיליון1!$A$1574:$P$7681,10,0)</f>
        <v>0</v>
      </c>
      <c r="L6437" s="17">
        <f>VLOOKUP(A6437,'[2]2023'!$A$9:$I$7853,9,0)</f>
        <v>0</v>
      </c>
      <c r="M6437" s="18">
        <f>VLOOKUP(A6437,[3]data1683177749303!$A$2:$J$6448,10,0)</f>
        <v>0</v>
      </c>
    </row>
    <row r="6438" spans="1:13" ht="15.75" outlineLevel="1">
      <c r="A6438" s="10">
        <v>1829100217</v>
      </c>
      <c r="B6438" s="11">
        <v>217</v>
      </c>
      <c r="C6438" s="19">
        <v>829100</v>
      </c>
      <c r="D6438" s="13">
        <v>1</v>
      </c>
      <c r="E6438" s="136" t="s">
        <v>3154</v>
      </c>
      <c r="F6438" s="15" t="s">
        <v>2665</v>
      </c>
      <c r="G6438" s="137" t="s">
        <v>3154</v>
      </c>
      <c r="H6438" s="13" t="s">
        <v>20</v>
      </c>
      <c r="I6438" s="126" t="s">
        <v>3154</v>
      </c>
      <c r="J6438" s="126" t="s">
        <v>3154</v>
      </c>
      <c r="K6438" s="17">
        <f>VLOOKUP(A6438,[4]גיליון1!$A$1574:$P$7681,10,0)</f>
        <v>0</v>
      </c>
      <c r="L6438" s="17">
        <f>VLOOKUP(A6438,'[2]2023'!$A$9:$I$7853,9,0)</f>
        <v>0</v>
      </c>
      <c r="M6438" s="18">
        <f>VLOOKUP(A6438,[3]data1683177749303!$A$2:$J$6448,10,0)</f>
        <v>0</v>
      </c>
    </row>
    <row r="6439" spans="1:13" ht="15.75" outlineLevel="1">
      <c r="A6439" s="10">
        <v>1829100218</v>
      </c>
      <c r="B6439" s="11">
        <v>218</v>
      </c>
      <c r="C6439" s="19">
        <v>829100</v>
      </c>
      <c r="D6439" s="13">
        <v>1</v>
      </c>
      <c r="E6439" s="136" t="s">
        <v>3154</v>
      </c>
      <c r="F6439" s="15" t="s">
        <v>2666</v>
      </c>
      <c r="G6439" s="137" t="s">
        <v>3154</v>
      </c>
      <c r="H6439" s="13" t="s">
        <v>20</v>
      </c>
      <c r="I6439" s="126" t="s">
        <v>3154</v>
      </c>
      <c r="J6439" s="126" t="s">
        <v>3154</v>
      </c>
      <c r="K6439" s="17">
        <f>VLOOKUP(A6439,[4]גיליון1!$A$1574:$P$7681,10,0)</f>
        <v>0</v>
      </c>
      <c r="L6439" s="17">
        <f>VLOOKUP(A6439,'[2]2023'!$A$9:$I$7853,9,0)</f>
        <v>0</v>
      </c>
      <c r="M6439" s="18">
        <f>VLOOKUP(A6439,[3]data1683177749303!$A$2:$J$6448,10,0)</f>
        <v>0</v>
      </c>
    </row>
    <row r="6440" spans="1:13" ht="15.75" outlineLevel="1">
      <c r="A6440" s="10">
        <v>1829100250</v>
      </c>
      <c r="B6440" s="11">
        <v>250</v>
      </c>
      <c r="C6440" s="19">
        <v>829100</v>
      </c>
      <c r="D6440" s="13">
        <v>1</v>
      </c>
      <c r="E6440" s="136" t="s">
        <v>3154</v>
      </c>
      <c r="F6440" s="15" t="s">
        <v>1895</v>
      </c>
      <c r="G6440" s="137" t="s">
        <v>3154</v>
      </c>
      <c r="H6440" s="13" t="s">
        <v>20</v>
      </c>
      <c r="I6440" s="126" t="s">
        <v>3154</v>
      </c>
      <c r="J6440" s="126" t="s">
        <v>3154</v>
      </c>
      <c r="K6440" s="17">
        <f>VLOOKUP(A6440,[4]גיליון1!$A$1574:$P$7681,10,0)</f>
        <v>0</v>
      </c>
      <c r="L6440" s="17">
        <f>VLOOKUP(A6440,'[2]2023'!$A$9:$I$7853,9,0)</f>
        <v>0</v>
      </c>
      <c r="M6440" s="18">
        <f>VLOOKUP(A6440,[3]data1683177749303!$A$2:$J$6448,10,0)</f>
        <v>0</v>
      </c>
    </row>
    <row r="6441" spans="1:13" ht="15.75" outlineLevel="1">
      <c r="A6441" s="10">
        <v>1829100400</v>
      </c>
      <c r="B6441" s="11">
        <v>400</v>
      </c>
      <c r="C6441" s="19">
        <v>829100</v>
      </c>
      <c r="D6441" s="13">
        <v>1</v>
      </c>
      <c r="E6441" s="136" t="s">
        <v>3154</v>
      </c>
      <c r="F6441" s="15" t="s">
        <v>29</v>
      </c>
      <c r="G6441" s="137" t="s">
        <v>3154</v>
      </c>
      <c r="H6441" s="13" t="s">
        <v>11</v>
      </c>
      <c r="I6441" s="126" t="s">
        <v>3154</v>
      </c>
      <c r="J6441" s="126" t="s">
        <v>3154</v>
      </c>
      <c r="K6441" s="17">
        <f>VLOOKUP(A6441,[4]גיליון1!$A$1574:$P$7681,10,0)</f>
        <v>0</v>
      </c>
      <c r="L6441" s="17">
        <f>VLOOKUP(A6441,'[2]2023'!$A$9:$I$7853,9,0)</f>
        <v>0</v>
      </c>
      <c r="M6441" s="140" t="s">
        <v>3154</v>
      </c>
    </row>
    <row r="6442" spans="1:13" ht="15.75" outlineLevel="1">
      <c r="A6442" s="10">
        <v>1829100413</v>
      </c>
      <c r="B6442" s="11">
        <v>413</v>
      </c>
      <c r="C6442" s="19">
        <v>829100</v>
      </c>
      <c r="D6442" s="13">
        <v>1</v>
      </c>
      <c r="E6442" s="136" t="s">
        <v>3154</v>
      </c>
      <c r="F6442" s="15" t="s">
        <v>2619</v>
      </c>
      <c r="G6442" s="137" t="s">
        <v>3154</v>
      </c>
      <c r="H6442" s="13" t="s">
        <v>31</v>
      </c>
      <c r="I6442" s="126" t="s">
        <v>3154</v>
      </c>
      <c r="J6442" s="126" t="s">
        <v>3154</v>
      </c>
      <c r="K6442" s="17">
        <f>VLOOKUP(A6442,[4]גיליון1!$A$1574:$P$7681,10,0)</f>
        <v>0</v>
      </c>
      <c r="L6442" s="17">
        <f>VLOOKUP(A6442,'[2]2023'!$A$9:$I$7853,9,0)</f>
        <v>0</v>
      </c>
      <c r="M6442" s="18">
        <f>VLOOKUP(A6442,[3]data1683177749303!$A$2:$J$6448,10,0)</f>
        <v>0</v>
      </c>
    </row>
    <row r="6443" spans="1:13" ht="15.75" outlineLevel="1">
      <c r="A6443" s="10">
        <v>1829100441</v>
      </c>
      <c r="B6443" s="11">
        <v>441</v>
      </c>
      <c r="C6443" s="19">
        <v>829100</v>
      </c>
      <c r="D6443" s="13">
        <v>1</v>
      </c>
      <c r="E6443" s="136" t="s">
        <v>3154</v>
      </c>
      <c r="F6443" s="15" t="s">
        <v>2667</v>
      </c>
      <c r="G6443" s="137" t="s">
        <v>3154</v>
      </c>
      <c r="H6443" s="13" t="s">
        <v>31</v>
      </c>
      <c r="I6443" s="16">
        <f>K6443/L6443-1</f>
        <v>0</v>
      </c>
      <c r="J6443" s="126" t="s">
        <v>3154</v>
      </c>
      <c r="K6443" s="17">
        <f>VLOOKUP(A6443,[4]גיליון1!$A$1574:$P$7681,10,0)</f>
        <v>43900</v>
      </c>
      <c r="L6443" s="17">
        <f>VLOOKUP(A6443,'[2]2023'!$A$9:$I$7853,9,0)</f>
        <v>43900</v>
      </c>
      <c r="M6443" s="18">
        <f>VLOOKUP(A6443,[3]data1683177749303!$A$2:$J$6448,10,0)</f>
        <v>43900</v>
      </c>
    </row>
    <row r="6444" spans="1:13" ht="15.75" outlineLevel="1">
      <c r="A6444" s="10">
        <v>1829100471</v>
      </c>
      <c r="B6444" s="11">
        <v>471</v>
      </c>
      <c r="C6444" s="19">
        <v>829100</v>
      </c>
      <c r="D6444" s="13">
        <v>1</v>
      </c>
      <c r="E6444" s="136" t="s">
        <v>3154</v>
      </c>
      <c r="F6444" s="15" t="s">
        <v>87</v>
      </c>
      <c r="G6444" s="137" t="s">
        <v>3154</v>
      </c>
      <c r="H6444" s="13" t="s">
        <v>34</v>
      </c>
      <c r="I6444" s="126" t="s">
        <v>3154</v>
      </c>
      <c r="J6444" s="126" t="s">
        <v>3154</v>
      </c>
      <c r="K6444" s="17">
        <f>VLOOKUP(A6444,[4]גיליון1!$A$1574:$P$7681,10,0)</f>
        <v>0</v>
      </c>
      <c r="L6444" s="17">
        <f>VLOOKUP(A6444,'[2]2023'!$A$9:$I$7853,9,0)</f>
        <v>0</v>
      </c>
      <c r="M6444" s="18">
        <f>VLOOKUP(A6444,[3]data1683177749303!$A$2:$J$6448,10,0)</f>
        <v>0</v>
      </c>
    </row>
    <row r="6445" spans="1:13" ht="15.75" outlineLevel="1">
      <c r="A6445" s="10">
        <v>1829100500</v>
      </c>
      <c r="B6445" s="11">
        <v>500</v>
      </c>
      <c r="C6445" s="19">
        <v>829100</v>
      </c>
      <c r="D6445" s="13">
        <v>1</v>
      </c>
      <c r="E6445" s="136" t="s">
        <v>3154</v>
      </c>
      <c r="F6445" s="15" t="s">
        <v>51</v>
      </c>
      <c r="G6445" s="137" t="s">
        <v>3154</v>
      </c>
      <c r="H6445" s="13" t="s">
        <v>11</v>
      </c>
      <c r="I6445" s="126" t="s">
        <v>3154</v>
      </c>
      <c r="J6445" s="126" t="s">
        <v>3154</v>
      </c>
      <c r="K6445" s="17">
        <f>VLOOKUP(A6445,[4]גיליון1!$A$1574:$P$7681,10,0)</f>
        <v>0</v>
      </c>
      <c r="L6445" s="17">
        <f>VLOOKUP(A6445,'[2]2023'!$A$9:$I$7853,9,0)</f>
        <v>0</v>
      </c>
      <c r="M6445" s="140" t="s">
        <v>3154</v>
      </c>
    </row>
    <row r="6446" spans="1:13" ht="15.75" outlineLevel="1">
      <c r="A6446" s="10">
        <v>1829100540</v>
      </c>
      <c r="B6446" s="11">
        <v>540</v>
      </c>
      <c r="C6446" s="19">
        <v>829100</v>
      </c>
      <c r="D6446" s="13">
        <v>1</v>
      </c>
      <c r="E6446" s="136" t="s">
        <v>3154</v>
      </c>
      <c r="F6446" s="15" t="s">
        <v>53</v>
      </c>
      <c r="G6446" s="137" t="s">
        <v>3154</v>
      </c>
      <c r="H6446" s="13" t="s">
        <v>31</v>
      </c>
      <c r="I6446" s="126" t="s">
        <v>3154</v>
      </c>
      <c r="J6446" s="126" t="s">
        <v>3154</v>
      </c>
      <c r="K6446" s="17">
        <f>VLOOKUP(A6446,[4]גיליון1!$A$1574:$P$7681,10,0)</f>
        <v>0</v>
      </c>
      <c r="L6446" s="17">
        <f>VLOOKUP(A6446,'[2]2023'!$A$9:$I$7853,9,0)</f>
        <v>0</v>
      </c>
      <c r="M6446" s="18">
        <f>VLOOKUP(A6446,[3]data1683177749303!$A$2:$J$6448,10,0)</f>
        <v>0</v>
      </c>
    </row>
    <row r="6447" spans="1:13" ht="15.75" outlineLevel="1">
      <c r="A6447" s="10">
        <v>1829100544</v>
      </c>
      <c r="B6447" s="11">
        <v>544</v>
      </c>
      <c r="C6447" s="19">
        <v>829100</v>
      </c>
      <c r="D6447" s="13">
        <v>1</v>
      </c>
      <c r="E6447" s="136" t="s">
        <v>3154</v>
      </c>
      <c r="F6447" s="15" t="s">
        <v>56</v>
      </c>
      <c r="G6447" s="137" t="s">
        <v>3154</v>
      </c>
      <c r="H6447" s="13" t="s">
        <v>31</v>
      </c>
      <c r="I6447" s="126" t="s">
        <v>3154</v>
      </c>
      <c r="J6447" s="126" t="s">
        <v>3154</v>
      </c>
      <c r="K6447" s="17">
        <f>VLOOKUP(A6447,[4]גיליון1!$A$1574:$P$7681,10,0)</f>
        <v>0</v>
      </c>
      <c r="L6447" s="17">
        <f>VLOOKUP(A6447,'[2]2023'!$A$9:$I$7853,9,0)</f>
        <v>0</v>
      </c>
      <c r="M6447" s="18">
        <f>VLOOKUP(A6447,[3]data1683177749303!$A$2:$J$6448,10,0)</f>
        <v>0</v>
      </c>
    </row>
    <row r="6448" spans="1:13" ht="15.75" outlineLevel="1">
      <c r="A6448" s="10">
        <v>1829100550</v>
      </c>
      <c r="B6448" s="11">
        <v>550</v>
      </c>
      <c r="C6448" s="19">
        <v>829100</v>
      </c>
      <c r="D6448" s="13">
        <v>1</v>
      </c>
      <c r="E6448" s="136" t="s">
        <v>3154</v>
      </c>
      <c r="F6448" s="15" t="s">
        <v>58</v>
      </c>
      <c r="G6448" s="137" t="s">
        <v>3154</v>
      </c>
      <c r="H6448" s="13" t="s">
        <v>34</v>
      </c>
      <c r="I6448" s="126" t="s">
        <v>3154</v>
      </c>
      <c r="J6448" s="126" t="s">
        <v>3154</v>
      </c>
      <c r="K6448" s="17">
        <f>VLOOKUP(A6448,[4]גיליון1!$A$1574:$P$7681,10,0)</f>
        <v>0</v>
      </c>
      <c r="L6448" s="17">
        <f>VLOOKUP(A6448,'[2]2023'!$A$9:$I$7853,9,0)</f>
        <v>0</v>
      </c>
      <c r="M6448" s="18">
        <f>VLOOKUP(A6448,[3]data1683177749303!$A$2:$J$6448,10,0)</f>
        <v>0</v>
      </c>
    </row>
    <row r="6449" spans="1:13" ht="15.75" outlineLevel="1">
      <c r="A6449" s="10">
        <v>1829100551</v>
      </c>
      <c r="B6449" s="11">
        <v>551</v>
      </c>
      <c r="C6449" s="19">
        <v>829100</v>
      </c>
      <c r="D6449" s="13">
        <v>1</v>
      </c>
      <c r="E6449" s="136" t="s">
        <v>3154</v>
      </c>
      <c r="F6449" s="15" t="s">
        <v>1324</v>
      </c>
      <c r="G6449" s="137" t="s">
        <v>3154</v>
      </c>
      <c r="H6449" s="13" t="s">
        <v>34</v>
      </c>
      <c r="I6449" s="126" t="s">
        <v>3154</v>
      </c>
      <c r="J6449" s="126" t="s">
        <v>3154</v>
      </c>
      <c r="K6449" s="17">
        <f>VLOOKUP(A6449,[4]גיליון1!$A$1574:$P$7681,10,0)</f>
        <v>0</v>
      </c>
      <c r="L6449" s="17">
        <f>VLOOKUP(A6449,'[2]2023'!$A$9:$I$7853,9,0)</f>
        <v>0</v>
      </c>
      <c r="M6449" s="18">
        <f>VLOOKUP(A6449,[3]data1683177749303!$A$2:$J$6448,10,0)</f>
        <v>0</v>
      </c>
    </row>
    <row r="6450" spans="1:13" ht="15.75" outlineLevel="1">
      <c r="A6450" s="10">
        <v>1829100561</v>
      </c>
      <c r="B6450" s="11">
        <v>561</v>
      </c>
      <c r="C6450" s="19">
        <v>829100</v>
      </c>
      <c r="D6450" s="13">
        <v>1</v>
      </c>
      <c r="E6450" s="136" t="s">
        <v>3154</v>
      </c>
      <c r="F6450" s="15" t="s">
        <v>59</v>
      </c>
      <c r="G6450" s="137" t="s">
        <v>3154</v>
      </c>
      <c r="H6450" s="13" t="s">
        <v>34</v>
      </c>
      <c r="I6450" s="126" t="s">
        <v>3154</v>
      </c>
      <c r="J6450" s="126" t="s">
        <v>3154</v>
      </c>
      <c r="K6450" s="17">
        <f>VLOOKUP(A6450,[4]גיליון1!$A$1574:$P$7681,10,0)</f>
        <v>0</v>
      </c>
      <c r="L6450" s="17">
        <f>VLOOKUP(A6450,'[2]2023'!$A$9:$I$7853,9,0)</f>
        <v>0</v>
      </c>
      <c r="M6450" s="18">
        <f>VLOOKUP(A6450,[3]data1683177749303!$A$2:$J$6448,10,0)</f>
        <v>0</v>
      </c>
    </row>
    <row r="6451" spans="1:13" ht="15.75" outlineLevel="1">
      <c r="A6451" s="10">
        <v>1829100562</v>
      </c>
      <c r="B6451" s="11">
        <v>562</v>
      </c>
      <c r="C6451" s="19">
        <v>829100</v>
      </c>
      <c r="D6451" s="13">
        <v>1</v>
      </c>
      <c r="E6451" s="136" t="s">
        <v>3154</v>
      </c>
      <c r="F6451" s="15" t="s">
        <v>60</v>
      </c>
      <c r="G6451" s="137" t="s">
        <v>3154</v>
      </c>
      <c r="H6451" s="13" t="s">
        <v>34</v>
      </c>
      <c r="I6451" s="126" t="s">
        <v>3154</v>
      </c>
      <c r="J6451" s="126" t="s">
        <v>3154</v>
      </c>
      <c r="K6451" s="17">
        <f>VLOOKUP(A6451,[4]גיליון1!$A$1574:$P$7681,10,0)</f>
        <v>0</v>
      </c>
      <c r="L6451" s="17">
        <f>VLOOKUP(A6451,'[2]2023'!$A$9:$I$7853,9,0)</f>
        <v>0</v>
      </c>
      <c r="M6451" s="18">
        <f>VLOOKUP(A6451,[3]data1683177749303!$A$2:$J$6448,10,0)</f>
        <v>0</v>
      </c>
    </row>
    <row r="6452" spans="1:13" ht="15.75" outlineLevel="1">
      <c r="A6452" s="10">
        <v>1829100571</v>
      </c>
      <c r="B6452" s="11">
        <v>571</v>
      </c>
      <c r="C6452" s="19">
        <v>829100</v>
      </c>
      <c r="D6452" s="13">
        <v>1</v>
      </c>
      <c r="E6452" s="136" t="s">
        <v>3154</v>
      </c>
      <c r="F6452" s="15" t="s">
        <v>91</v>
      </c>
      <c r="G6452" s="137" t="s">
        <v>3154</v>
      </c>
      <c r="H6452" s="13" t="s">
        <v>31</v>
      </c>
      <c r="I6452" s="126" t="s">
        <v>3154</v>
      </c>
      <c r="J6452" s="126" t="s">
        <v>3154</v>
      </c>
      <c r="K6452" s="17">
        <f>VLOOKUP(A6452,[4]גיליון1!$A$1574:$P$7681,10,0)</f>
        <v>0</v>
      </c>
      <c r="L6452" s="17">
        <f>VLOOKUP(A6452,'[2]2023'!$A$9:$I$7853,9,0)</f>
        <v>0</v>
      </c>
      <c r="M6452" s="18">
        <f>VLOOKUP(A6452,[3]data1683177749303!$A$2:$J$6448,10,0)</f>
        <v>0</v>
      </c>
    </row>
    <row r="6453" spans="1:13" ht="15.75" outlineLevel="1">
      <c r="A6453" s="10">
        <v>1829100700</v>
      </c>
      <c r="B6453" s="11">
        <v>700</v>
      </c>
      <c r="C6453" s="19">
        <v>829100</v>
      </c>
      <c r="D6453" s="13">
        <v>1</v>
      </c>
      <c r="E6453" s="136" t="s">
        <v>3154</v>
      </c>
      <c r="F6453" s="15" t="s">
        <v>61</v>
      </c>
      <c r="G6453" s="137" t="s">
        <v>3154</v>
      </c>
      <c r="H6453" s="13" t="s">
        <v>11</v>
      </c>
      <c r="I6453" s="126" t="s">
        <v>3154</v>
      </c>
      <c r="J6453" s="126" t="s">
        <v>3154</v>
      </c>
      <c r="K6453" s="17">
        <f>VLOOKUP(A6453,[4]גיליון1!$A$1574:$P$7681,10,0)</f>
        <v>0</v>
      </c>
      <c r="L6453" s="17">
        <f>VLOOKUP(A6453,'[2]2023'!$A$9:$I$7853,9,0)</f>
        <v>0</v>
      </c>
      <c r="M6453" s="140" t="s">
        <v>3154</v>
      </c>
    </row>
    <row r="6454" spans="1:13" ht="15.75" outlineLevel="1">
      <c r="A6454" s="10">
        <v>1829100710</v>
      </c>
      <c r="B6454" s="11">
        <v>710</v>
      </c>
      <c r="C6454" s="19">
        <v>829100</v>
      </c>
      <c r="D6454" s="13">
        <v>1</v>
      </c>
      <c r="E6454" s="136" t="s">
        <v>3154</v>
      </c>
      <c r="F6454" s="15" t="s">
        <v>1173</v>
      </c>
      <c r="G6454" s="137" t="s">
        <v>3154</v>
      </c>
      <c r="H6454" s="13" t="s">
        <v>34</v>
      </c>
      <c r="I6454" s="126" t="s">
        <v>3154</v>
      </c>
      <c r="J6454" s="126" t="s">
        <v>3154</v>
      </c>
      <c r="K6454" s="17">
        <f>VLOOKUP(A6454,[4]גיליון1!$A$1574:$P$7681,10,0)</f>
        <v>0</v>
      </c>
      <c r="L6454" s="17">
        <f>VLOOKUP(A6454,'[2]2023'!$A$9:$I$7853,9,0)</f>
        <v>0</v>
      </c>
      <c r="M6454" s="18">
        <f>VLOOKUP(A6454,[3]data1683177749303!$A$2:$J$6448,10,0)</f>
        <v>0</v>
      </c>
    </row>
    <row r="6455" spans="1:13" ht="15.75" outlineLevel="1">
      <c r="A6455" s="10">
        <v>1829100727</v>
      </c>
      <c r="B6455" s="11">
        <v>727</v>
      </c>
      <c r="C6455" s="19">
        <v>829100</v>
      </c>
      <c r="D6455" s="13">
        <v>1</v>
      </c>
      <c r="E6455" s="136" t="s">
        <v>3154</v>
      </c>
      <c r="F6455" s="15" t="s">
        <v>2668</v>
      </c>
      <c r="G6455" s="137" t="s">
        <v>3154</v>
      </c>
      <c r="H6455" s="13" t="s">
        <v>34</v>
      </c>
      <c r="I6455" s="126" t="s">
        <v>3154</v>
      </c>
      <c r="J6455" s="126" t="s">
        <v>3154</v>
      </c>
      <c r="K6455" s="17">
        <f>VLOOKUP(A6455,[4]גיליון1!$A$1574:$P$7681,10,0)</f>
        <v>0</v>
      </c>
      <c r="L6455" s="17">
        <f>VLOOKUP(A6455,'[2]2023'!$A$9:$I$7853,9,0)</f>
        <v>0</v>
      </c>
      <c r="M6455" s="18">
        <f>VLOOKUP(A6455,[3]data1683177749303!$A$2:$J$6448,10,0)</f>
        <v>0</v>
      </c>
    </row>
    <row r="6456" spans="1:13" ht="15.75" outlineLevel="1">
      <c r="A6456" s="10">
        <v>1829100742</v>
      </c>
      <c r="B6456" s="11">
        <v>742</v>
      </c>
      <c r="C6456" s="19">
        <v>829100</v>
      </c>
      <c r="D6456" s="13">
        <v>1</v>
      </c>
      <c r="E6456" s="136" t="s">
        <v>3154</v>
      </c>
      <c r="F6456" s="15" t="s">
        <v>65</v>
      </c>
      <c r="G6456" s="137" t="s">
        <v>3154</v>
      </c>
      <c r="H6456" s="13" t="s">
        <v>34</v>
      </c>
      <c r="I6456" s="126" t="s">
        <v>3154</v>
      </c>
      <c r="J6456" s="126" t="s">
        <v>3154</v>
      </c>
      <c r="K6456" s="17">
        <f>VLOOKUP(A6456,[4]גיליון1!$A$1574:$P$7681,10,0)</f>
        <v>0</v>
      </c>
      <c r="L6456" s="17">
        <f>VLOOKUP(A6456,'[2]2023'!$A$9:$I$7853,9,0)</f>
        <v>0</v>
      </c>
      <c r="M6456" s="18">
        <f>VLOOKUP(A6456,[3]data1683177749303!$A$2:$J$6448,10,0)</f>
        <v>0</v>
      </c>
    </row>
    <row r="6457" spans="1:13" ht="15.75" outlineLevel="1">
      <c r="A6457" s="10">
        <v>1829100743</v>
      </c>
      <c r="B6457" s="11">
        <v>743</v>
      </c>
      <c r="C6457" s="19">
        <v>829100</v>
      </c>
      <c r="D6457" s="13">
        <v>1</v>
      </c>
      <c r="E6457" s="136" t="s">
        <v>3154</v>
      </c>
      <c r="F6457" s="15" t="s">
        <v>2669</v>
      </c>
      <c r="G6457" s="137" t="s">
        <v>3154</v>
      </c>
      <c r="H6457" s="13" t="s">
        <v>34</v>
      </c>
      <c r="I6457" s="126" t="s">
        <v>3154</v>
      </c>
      <c r="J6457" s="126" t="s">
        <v>3154</v>
      </c>
      <c r="K6457" s="17">
        <f>VLOOKUP(A6457,[4]גיליון1!$A$1574:$P$7681,10,0)</f>
        <v>0</v>
      </c>
      <c r="L6457" s="17">
        <f>VLOOKUP(A6457,'[2]2023'!$A$9:$I$7853,9,0)</f>
        <v>0</v>
      </c>
      <c r="M6457" s="18">
        <f>VLOOKUP(A6457,[3]data1683177749303!$A$2:$J$6448,10,0)</f>
        <v>0</v>
      </c>
    </row>
    <row r="6458" spans="1:13" ht="15.75" outlineLevel="1">
      <c r="A6458" s="10">
        <v>1829100744</v>
      </c>
      <c r="B6458" s="11">
        <v>744</v>
      </c>
      <c r="C6458" s="19">
        <v>829100</v>
      </c>
      <c r="D6458" s="13">
        <v>1</v>
      </c>
      <c r="E6458" s="136" t="s">
        <v>3154</v>
      </c>
      <c r="F6458" s="15" t="s">
        <v>2670</v>
      </c>
      <c r="G6458" s="137" t="s">
        <v>3154</v>
      </c>
      <c r="H6458" s="13" t="s">
        <v>34</v>
      </c>
      <c r="I6458" s="126" t="s">
        <v>3154</v>
      </c>
      <c r="J6458" s="126" t="s">
        <v>3154</v>
      </c>
      <c r="K6458" s="17">
        <f>VLOOKUP(A6458,[4]גיליון1!$A$1574:$P$7681,10,0)</f>
        <v>0</v>
      </c>
      <c r="L6458" s="17">
        <f>VLOOKUP(A6458,'[2]2023'!$A$9:$I$7853,9,0)</f>
        <v>0</v>
      </c>
      <c r="M6458" s="18">
        <f>VLOOKUP(A6458,[3]data1683177749303!$A$2:$J$6448,10,0)</f>
        <v>0</v>
      </c>
    </row>
    <row r="6459" spans="1:13" ht="15.75" outlineLevel="1">
      <c r="A6459" s="10">
        <v>1829100763</v>
      </c>
      <c r="B6459" s="11">
        <v>763</v>
      </c>
      <c r="C6459" s="19">
        <v>829100</v>
      </c>
      <c r="D6459" s="13">
        <v>1</v>
      </c>
      <c r="E6459" s="136" t="s">
        <v>3154</v>
      </c>
      <c r="F6459" s="15" t="s">
        <v>116</v>
      </c>
      <c r="G6459" s="137" t="s">
        <v>3154</v>
      </c>
      <c r="H6459" s="13" t="s">
        <v>31</v>
      </c>
      <c r="I6459" s="126" t="s">
        <v>3154</v>
      </c>
      <c r="J6459" s="126" t="s">
        <v>3154</v>
      </c>
      <c r="K6459" s="17">
        <f>VLOOKUP(A6459,[4]גיליון1!$A$1574:$P$7681,10,0)</f>
        <v>0</v>
      </c>
      <c r="L6459" s="17">
        <f>VLOOKUP(A6459,'[2]2023'!$A$9:$I$7853,9,0)</f>
        <v>0</v>
      </c>
      <c r="M6459" s="18">
        <f>VLOOKUP(A6459,[3]data1683177749303!$A$2:$J$6448,10,0)</f>
        <v>0</v>
      </c>
    </row>
    <row r="6460" spans="1:13" ht="15.75" outlineLevel="1">
      <c r="A6460" s="10">
        <v>1829100781</v>
      </c>
      <c r="B6460" s="11">
        <v>781</v>
      </c>
      <c r="C6460" s="19">
        <v>829100</v>
      </c>
      <c r="D6460" s="13">
        <v>1</v>
      </c>
      <c r="E6460" s="136" t="s">
        <v>3154</v>
      </c>
      <c r="F6460" s="15" t="s">
        <v>2671</v>
      </c>
      <c r="G6460" s="137" t="s">
        <v>3154</v>
      </c>
      <c r="H6460" s="13" t="s">
        <v>34</v>
      </c>
      <c r="I6460" s="126" t="s">
        <v>3154</v>
      </c>
      <c r="J6460" s="126" t="s">
        <v>3154</v>
      </c>
      <c r="K6460" s="17">
        <f>VLOOKUP(A6460,[4]גיליון1!$A$1574:$P$7681,10,0)</f>
        <v>0</v>
      </c>
      <c r="L6460" s="17">
        <f>VLOOKUP(A6460,'[2]2023'!$A$9:$I$7853,9,0)</f>
        <v>0</v>
      </c>
      <c r="M6460" s="18">
        <f>VLOOKUP(A6460,[3]data1683177749303!$A$2:$J$6448,10,0)</f>
        <v>0</v>
      </c>
    </row>
    <row r="6461" spans="1:13" ht="15.75" outlineLevel="1">
      <c r="A6461" s="10">
        <v>1829100794</v>
      </c>
      <c r="B6461" s="11">
        <v>794</v>
      </c>
      <c r="C6461" s="19">
        <v>829100</v>
      </c>
      <c r="D6461" s="13">
        <v>1</v>
      </c>
      <c r="E6461" s="136" t="s">
        <v>3154</v>
      </c>
      <c r="F6461" s="15" t="s">
        <v>73</v>
      </c>
      <c r="G6461" s="137" t="s">
        <v>3154</v>
      </c>
      <c r="H6461" s="13" t="s">
        <v>31</v>
      </c>
      <c r="I6461" s="126" t="s">
        <v>3154</v>
      </c>
      <c r="J6461" s="126" t="s">
        <v>3154</v>
      </c>
      <c r="K6461" s="17">
        <f>VLOOKUP(A6461,[4]גיליון1!$A$1574:$P$7681,10,0)</f>
        <v>0</v>
      </c>
      <c r="L6461" s="17">
        <f>VLOOKUP(A6461,'[2]2023'!$A$9:$I$7853,9,0)</f>
        <v>0</v>
      </c>
      <c r="M6461" s="18">
        <f>VLOOKUP(A6461,[3]data1683177749303!$A$2:$J$6448,10,0)</f>
        <v>0</v>
      </c>
    </row>
    <row r="6462" spans="1:13" ht="15.75" outlineLevel="1">
      <c r="A6462" s="10">
        <v>1829100810</v>
      </c>
      <c r="B6462" s="11">
        <v>810</v>
      </c>
      <c r="C6462" s="19">
        <v>829100</v>
      </c>
      <c r="D6462" s="13">
        <v>1</v>
      </c>
      <c r="E6462" s="136" t="s">
        <v>3154</v>
      </c>
      <c r="F6462" s="15" t="s">
        <v>2672</v>
      </c>
      <c r="G6462" s="137" t="s">
        <v>3154</v>
      </c>
      <c r="H6462" s="13" t="s">
        <v>31</v>
      </c>
      <c r="I6462" s="16">
        <f>K6462/L6462-1</f>
        <v>-0.11375212224108655</v>
      </c>
      <c r="J6462" s="126" t="s">
        <v>3154</v>
      </c>
      <c r="K6462" s="17">
        <f>VLOOKUP(A6462,[4]גיליון1!$A$1574:$P$7681,10,0)</f>
        <v>261000</v>
      </c>
      <c r="L6462" s="17">
        <f>VLOOKUP(A6462,'[2]2023'!$A$9:$I$7853,9,0)</f>
        <v>294500</v>
      </c>
      <c r="M6462" s="18">
        <f>VLOOKUP(A6462,[3]data1683177749303!$A$2:$J$6448,10,0)</f>
        <v>167819</v>
      </c>
    </row>
    <row r="6463" spans="1:13" ht="15.75" outlineLevel="1">
      <c r="A6463" s="10">
        <v>1829100811</v>
      </c>
      <c r="B6463" s="11">
        <v>811</v>
      </c>
      <c r="C6463" s="19">
        <v>829100</v>
      </c>
      <c r="D6463" s="13">
        <v>1</v>
      </c>
      <c r="E6463" s="136" t="s">
        <v>3154</v>
      </c>
      <c r="F6463" s="15" t="s">
        <v>2673</v>
      </c>
      <c r="G6463" s="137" t="s">
        <v>3154</v>
      </c>
      <c r="H6463" s="13" t="s">
        <v>34</v>
      </c>
      <c r="I6463" s="126" t="s">
        <v>3154</v>
      </c>
      <c r="J6463" s="126" t="s">
        <v>3154</v>
      </c>
      <c r="K6463" s="17">
        <f>VLOOKUP(A6463,[4]גיליון1!$A$1574:$P$7681,10,0)</f>
        <v>0</v>
      </c>
      <c r="L6463" s="17">
        <f>VLOOKUP(A6463,'[2]2023'!$A$9:$I$7853,9,0)</f>
        <v>0</v>
      </c>
      <c r="M6463" s="18">
        <f>VLOOKUP(A6463,[3]data1683177749303!$A$2:$J$6448,10,0)</f>
        <v>0</v>
      </c>
    </row>
    <row r="6464" spans="1:13" ht="15.75" outlineLevel="1">
      <c r="A6464" s="10">
        <v>1829100812</v>
      </c>
      <c r="B6464" s="11">
        <v>812</v>
      </c>
      <c r="C6464" s="19">
        <v>829100</v>
      </c>
      <c r="D6464" s="13">
        <v>1</v>
      </c>
      <c r="E6464" s="136" t="s">
        <v>3154</v>
      </c>
      <c r="F6464" s="15" t="s">
        <v>2674</v>
      </c>
      <c r="G6464" s="137" t="s">
        <v>3154</v>
      </c>
      <c r="H6464" s="13" t="s">
        <v>34</v>
      </c>
      <c r="I6464" s="16">
        <f>K6464/L6464-1</f>
        <v>-0.10007385524372225</v>
      </c>
      <c r="J6464" s="126" t="s">
        <v>3154</v>
      </c>
      <c r="K6464" s="17">
        <v>243700</v>
      </c>
      <c r="L6464" s="17">
        <f>VLOOKUP(A6464,'[2]2023'!$A$9:$I$7853,9,0)</f>
        <v>270800</v>
      </c>
      <c r="M6464" s="18">
        <f>VLOOKUP(A6464,[3]data1683177749303!$A$2:$J$6448,10,0)</f>
        <v>0</v>
      </c>
    </row>
    <row r="6465" spans="1:13" ht="15.75" outlineLevel="1">
      <c r="A6465" s="10">
        <v>1829100813</v>
      </c>
      <c r="B6465" s="11">
        <v>813</v>
      </c>
      <c r="C6465" s="19">
        <v>829100</v>
      </c>
      <c r="D6465" s="13">
        <v>1</v>
      </c>
      <c r="E6465" s="136" t="s">
        <v>3154</v>
      </c>
      <c r="F6465" s="15" t="s">
        <v>2675</v>
      </c>
      <c r="G6465" s="137" t="s">
        <v>3154</v>
      </c>
      <c r="H6465" s="13" t="s">
        <v>34</v>
      </c>
      <c r="I6465" s="16">
        <f>K6465/L6465-1</f>
        <v>-9.9939613526570104E-2</v>
      </c>
      <c r="J6465" s="126" t="s">
        <v>3154</v>
      </c>
      <c r="K6465" s="17">
        <v>596200</v>
      </c>
      <c r="L6465" s="17">
        <f>VLOOKUP(A6465,'[2]2023'!$A$9:$I$7853,9,0)</f>
        <v>662400</v>
      </c>
      <c r="M6465" s="18">
        <f>VLOOKUP(A6465,[3]data1683177749303!$A$2:$J$6448,10,0)</f>
        <v>662400</v>
      </c>
    </row>
    <row r="6466" spans="1:13" ht="15.75" outlineLevel="1">
      <c r="A6466" s="10">
        <v>1829100814</v>
      </c>
      <c r="B6466" s="11">
        <v>814</v>
      </c>
      <c r="C6466" s="19">
        <v>829100</v>
      </c>
      <c r="D6466" s="13">
        <v>1</v>
      </c>
      <c r="E6466" s="136" t="s">
        <v>3154</v>
      </c>
      <c r="F6466" s="15" t="s">
        <v>2676</v>
      </c>
      <c r="G6466" s="137" t="s">
        <v>3154</v>
      </c>
      <c r="H6466" s="13" t="s">
        <v>34</v>
      </c>
      <c r="I6466" s="16">
        <f>K6466/L6466-1</f>
        <v>-9.9999999999999978E-2</v>
      </c>
      <c r="J6466" s="126" t="s">
        <v>3154</v>
      </c>
      <c r="K6466" s="17">
        <f>VLOOKUP(A6466,[4]גיליון1!$A$1574:$P$7681,10,0)</f>
        <v>86400</v>
      </c>
      <c r="L6466" s="17">
        <f>VLOOKUP(A6466,'[2]2023'!$A$9:$I$7853,9,0)</f>
        <v>96000</v>
      </c>
      <c r="M6466" s="18">
        <f>VLOOKUP(A6466,[3]data1683177749303!$A$2:$J$6448,10,0)</f>
        <v>96000</v>
      </c>
    </row>
    <row r="6467" spans="1:13" ht="15.75" outlineLevel="1">
      <c r="A6467" s="10">
        <v>1829100815</v>
      </c>
      <c r="B6467" s="11">
        <v>815</v>
      </c>
      <c r="C6467" s="19">
        <v>829100</v>
      </c>
      <c r="D6467" s="13">
        <v>1</v>
      </c>
      <c r="E6467" s="136" t="s">
        <v>3154</v>
      </c>
      <c r="F6467" s="15" t="s">
        <v>850</v>
      </c>
      <c r="G6467" s="137" t="s">
        <v>3154</v>
      </c>
      <c r="H6467" s="13" t="s">
        <v>34</v>
      </c>
      <c r="I6467" s="126" t="s">
        <v>3154</v>
      </c>
      <c r="J6467" s="126" t="s">
        <v>3154</v>
      </c>
      <c r="K6467" s="17">
        <f>VLOOKUP(A6467,[4]גיליון1!$A$1574:$P$7681,10,0)</f>
        <v>0</v>
      </c>
      <c r="L6467" s="17">
        <f>VLOOKUP(A6467,'[2]2023'!$A$9:$I$7853,9,0)</f>
        <v>0</v>
      </c>
      <c r="M6467" s="18">
        <f>VLOOKUP(A6467,[3]data1683177749303!$A$2:$J$6448,10,0)</f>
        <v>0</v>
      </c>
    </row>
    <row r="6468" spans="1:13" ht="15.75" outlineLevel="1">
      <c r="A6468" s="10">
        <v>1829100816</v>
      </c>
      <c r="B6468" s="11">
        <v>816</v>
      </c>
      <c r="C6468" s="19">
        <v>829100</v>
      </c>
      <c r="D6468" s="13">
        <v>1</v>
      </c>
      <c r="E6468" s="136" t="s">
        <v>3154</v>
      </c>
      <c r="F6468" s="15" t="s">
        <v>2677</v>
      </c>
      <c r="G6468" s="137" t="s">
        <v>3154</v>
      </c>
      <c r="H6468" s="13" t="s">
        <v>34</v>
      </c>
      <c r="I6468" s="126" t="s">
        <v>3154</v>
      </c>
      <c r="J6468" s="126" t="s">
        <v>3154</v>
      </c>
      <c r="K6468" s="17">
        <f>VLOOKUP(A6468,[4]גיליון1!$A$1574:$P$7681,10,0)</f>
        <v>0</v>
      </c>
      <c r="L6468" s="17">
        <f>VLOOKUP(A6468,'[2]2023'!$A$9:$I$7853,9,0)</f>
        <v>0</v>
      </c>
      <c r="M6468" s="18">
        <f>VLOOKUP(A6468,[3]data1683177749303!$A$2:$J$6448,10,0)</f>
        <v>0</v>
      </c>
    </row>
    <row r="6469" spans="1:13" ht="15.75" outlineLevel="1">
      <c r="A6469" s="10">
        <v>1829100817</v>
      </c>
      <c r="B6469" s="11">
        <v>817</v>
      </c>
      <c r="C6469" s="19">
        <v>829100</v>
      </c>
      <c r="D6469" s="13">
        <v>1</v>
      </c>
      <c r="E6469" s="136" t="s">
        <v>3154</v>
      </c>
      <c r="F6469" s="15" t="s">
        <v>2678</v>
      </c>
      <c r="G6469" s="137" t="s">
        <v>3154</v>
      </c>
      <c r="H6469" s="13" t="s">
        <v>34</v>
      </c>
      <c r="I6469" s="16">
        <f t="shared" ref="I6469:I6474" si="295">K6469/L6469-1</f>
        <v>-9.9874371859296485E-2</v>
      </c>
      <c r="J6469" s="126" t="s">
        <v>3154</v>
      </c>
      <c r="K6469" s="17">
        <v>143300</v>
      </c>
      <c r="L6469" s="17">
        <f>VLOOKUP(A6469,'[2]2023'!$A$9:$I$7853,9,0)</f>
        <v>159200</v>
      </c>
      <c r="M6469" s="18">
        <f>VLOOKUP(A6469,[3]data1683177749303!$A$2:$J$6448,10,0)</f>
        <v>159200</v>
      </c>
    </row>
    <row r="6470" spans="1:13" ht="15.75" outlineLevel="1">
      <c r="A6470" s="10">
        <v>1829100818</v>
      </c>
      <c r="B6470" s="11">
        <v>818</v>
      </c>
      <c r="C6470" s="19">
        <v>829100</v>
      </c>
      <c r="D6470" s="13">
        <v>1</v>
      </c>
      <c r="E6470" s="136" t="s">
        <v>3154</v>
      </c>
      <c r="F6470" s="15" t="s">
        <v>2679</v>
      </c>
      <c r="G6470" s="137" t="s">
        <v>3154</v>
      </c>
      <c r="H6470" s="13" t="s">
        <v>34</v>
      </c>
      <c r="I6470" s="16">
        <f t="shared" si="295"/>
        <v>-0.10009442870632668</v>
      </c>
      <c r="J6470" s="126" t="s">
        <v>3154</v>
      </c>
      <c r="K6470" s="17">
        <v>285900</v>
      </c>
      <c r="L6470" s="17">
        <f>VLOOKUP(A6470,'[2]2023'!$A$9:$I$7853,9,0)</f>
        <v>317700</v>
      </c>
      <c r="M6470" s="18">
        <f>VLOOKUP(A6470,[3]data1683177749303!$A$2:$J$6448,10,0)</f>
        <v>317700</v>
      </c>
    </row>
    <row r="6471" spans="1:13" ht="15.75" outlineLevel="1">
      <c r="A6471" s="10">
        <v>1829100819</v>
      </c>
      <c r="B6471" s="11">
        <v>819</v>
      </c>
      <c r="C6471" s="19">
        <v>829100</v>
      </c>
      <c r="D6471" s="13">
        <v>1</v>
      </c>
      <c r="E6471" s="136" t="s">
        <v>3154</v>
      </c>
      <c r="F6471" s="72" t="s">
        <v>2680</v>
      </c>
      <c r="G6471" s="187" t="s">
        <v>3154</v>
      </c>
      <c r="H6471" s="13" t="s">
        <v>31</v>
      </c>
      <c r="I6471" s="16">
        <f t="shared" si="295"/>
        <v>-9.9999999999999978E-2</v>
      </c>
      <c r="J6471" s="126" t="s">
        <v>3154</v>
      </c>
      <c r="K6471" s="17">
        <f>VLOOKUP(A6471,[4]גיליון1!$A$1574:$P$7681,10,0)</f>
        <v>855000</v>
      </c>
      <c r="L6471" s="17">
        <f>VLOOKUP(A6471,'[2]2023'!$A$9:$I$7853,9,0)</f>
        <v>950000</v>
      </c>
      <c r="M6471" s="18">
        <f>VLOOKUP(A6471,[3]data1683177749303!$A$2:$J$6448,10,0)</f>
        <v>950000</v>
      </c>
    </row>
    <row r="6472" spans="1:13" ht="15.75" outlineLevel="1">
      <c r="A6472" s="10">
        <v>1829100820</v>
      </c>
      <c r="B6472" s="11">
        <v>820</v>
      </c>
      <c r="C6472" s="19">
        <v>829100</v>
      </c>
      <c r="D6472" s="13">
        <v>1</v>
      </c>
      <c r="E6472" s="136" t="s">
        <v>3154</v>
      </c>
      <c r="F6472" s="15" t="s">
        <v>848</v>
      </c>
      <c r="G6472" s="137" t="s">
        <v>3154</v>
      </c>
      <c r="H6472" s="13" t="s">
        <v>31</v>
      </c>
      <c r="I6472" s="16">
        <f t="shared" si="295"/>
        <v>-9.9999999999999978E-2</v>
      </c>
      <c r="J6472" s="126" t="s">
        <v>3154</v>
      </c>
      <c r="K6472" s="17">
        <f>VLOOKUP(A6472,[4]גיליון1!$A$1574:$P$7681,10,0)</f>
        <v>188100</v>
      </c>
      <c r="L6472" s="17">
        <f>VLOOKUP(A6472,'[2]2023'!$A$9:$I$7853,9,0)</f>
        <v>209000</v>
      </c>
      <c r="M6472" s="18">
        <f>VLOOKUP(A6472,[3]data1683177749303!$A$2:$J$6448,10,0)</f>
        <v>192426</v>
      </c>
    </row>
    <row r="6473" spans="1:13" ht="15.75" outlineLevel="1">
      <c r="A6473" s="10">
        <v>1829100821</v>
      </c>
      <c r="B6473" s="11">
        <v>821</v>
      </c>
      <c r="C6473" s="19">
        <v>829100</v>
      </c>
      <c r="D6473" s="13">
        <v>1</v>
      </c>
      <c r="E6473" s="136" t="s">
        <v>3154</v>
      </c>
      <c r="F6473" s="48" t="s">
        <v>2681</v>
      </c>
      <c r="G6473" s="165" t="s">
        <v>3154</v>
      </c>
      <c r="H6473" s="13" t="s">
        <v>34</v>
      </c>
      <c r="I6473" s="16">
        <f t="shared" si="295"/>
        <v>2.5824377239023577</v>
      </c>
      <c r="J6473" s="126" t="s">
        <v>3154</v>
      </c>
      <c r="K6473" s="17">
        <v>4300000</v>
      </c>
      <c r="L6473" s="17">
        <f>VLOOKUP(A6473,'[2]2023'!$A$9:$I$7853,9,0)</f>
        <v>1200300</v>
      </c>
      <c r="M6473" s="18">
        <f>VLOOKUP(A6473,[3]data1683177749303!$A$2:$J$6448,10,0)</f>
        <v>1200300</v>
      </c>
    </row>
    <row r="6474" spans="1:13" ht="15.75" outlineLevel="1">
      <c r="A6474" s="10">
        <v>1829100822</v>
      </c>
      <c r="B6474" s="11">
        <v>822</v>
      </c>
      <c r="C6474" s="19">
        <v>829100</v>
      </c>
      <c r="D6474" s="13">
        <v>1</v>
      </c>
      <c r="E6474" s="136" t="s">
        <v>3154</v>
      </c>
      <c r="F6474" s="15" t="s">
        <v>2682</v>
      </c>
      <c r="G6474" s="137" t="s">
        <v>3154</v>
      </c>
      <c r="H6474" s="13" t="s">
        <v>34</v>
      </c>
      <c r="I6474" s="16">
        <f t="shared" si="295"/>
        <v>-0.1000671591672263</v>
      </c>
      <c r="J6474" s="126" t="s">
        <v>3154</v>
      </c>
      <c r="K6474" s="17">
        <v>134000</v>
      </c>
      <c r="L6474" s="17">
        <f>VLOOKUP(A6474,'[2]2023'!$A$9:$I$7853,9,0)</f>
        <v>148900</v>
      </c>
      <c r="M6474" s="18">
        <f>VLOOKUP(A6474,[3]data1683177749303!$A$2:$J$6448,10,0)</f>
        <v>148900</v>
      </c>
    </row>
    <row r="6475" spans="1:13" ht="15.75" outlineLevel="1">
      <c r="A6475" s="10">
        <v>1829100824</v>
      </c>
      <c r="B6475" s="11">
        <v>824</v>
      </c>
      <c r="C6475" s="19">
        <v>829100</v>
      </c>
      <c r="D6475" s="13">
        <v>1</v>
      </c>
      <c r="E6475" s="136" t="s">
        <v>3154</v>
      </c>
      <c r="F6475" s="15" t="s">
        <v>2683</v>
      </c>
      <c r="G6475" s="137" t="s">
        <v>3154</v>
      </c>
      <c r="H6475" s="13" t="s">
        <v>34</v>
      </c>
      <c r="I6475" s="126" t="s">
        <v>3154</v>
      </c>
      <c r="J6475" s="126" t="s">
        <v>3154</v>
      </c>
      <c r="K6475" s="17">
        <f>VLOOKUP(A6475,[4]גיליון1!$A$1574:$P$7681,10,0)</f>
        <v>0</v>
      </c>
      <c r="L6475" s="17">
        <f>VLOOKUP(A6475,'[2]2023'!$A$9:$I$7853,9,0)</f>
        <v>0</v>
      </c>
      <c r="M6475" s="18">
        <f>VLOOKUP(A6475,[3]data1683177749303!$A$2:$J$6448,10,0)</f>
        <v>0</v>
      </c>
    </row>
    <row r="6476" spans="1:13" ht="15.75" outlineLevel="1">
      <c r="A6476" s="10">
        <v>1829100870</v>
      </c>
      <c r="B6476" s="11">
        <v>870</v>
      </c>
      <c r="C6476" s="19">
        <v>829100</v>
      </c>
      <c r="D6476" s="13">
        <v>1</v>
      </c>
      <c r="E6476" s="136" t="s">
        <v>3154</v>
      </c>
      <c r="F6476" s="15" t="s">
        <v>2684</v>
      </c>
      <c r="G6476" s="137" t="s">
        <v>3154</v>
      </c>
      <c r="H6476" s="13" t="s">
        <v>34</v>
      </c>
      <c r="I6476" s="16">
        <f>K6476/L6476-1</f>
        <v>-1</v>
      </c>
      <c r="J6476" s="126" t="s">
        <v>3154</v>
      </c>
      <c r="K6476" s="17">
        <f>VLOOKUP(A6476,[4]גיליון1!$A$1574:$P$7681,10,0)</f>
        <v>0</v>
      </c>
      <c r="L6476" s="17">
        <f>VLOOKUP(A6476,'[2]2023'!$A$9:$I$7853,9,0)</f>
        <v>40000</v>
      </c>
      <c r="M6476" s="18">
        <f>VLOOKUP(A6476,[3]data1683177749303!$A$2:$J$6448,10,0)</f>
        <v>0</v>
      </c>
    </row>
    <row r="6477" spans="1:13" ht="15.75" outlineLevel="1">
      <c r="A6477" s="10">
        <v>1829100871</v>
      </c>
      <c r="B6477" s="11">
        <v>871</v>
      </c>
      <c r="C6477" s="19">
        <v>829100</v>
      </c>
      <c r="D6477" s="13">
        <v>1</v>
      </c>
      <c r="E6477" s="136" t="s">
        <v>3154</v>
      </c>
      <c r="F6477" s="15" t="s">
        <v>2685</v>
      </c>
      <c r="G6477" s="137" t="s">
        <v>3154</v>
      </c>
      <c r="H6477" s="13" t="s">
        <v>34</v>
      </c>
      <c r="I6477" s="16">
        <f>K6477/L6477-1</f>
        <v>0</v>
      </c>
      <c r="J6477" s="126" t="s">
        <v>3154</v>
      </c>
      <c r="K6477" s="17">
        <f>VLOOKUP(A6477,[4]גיליון1!$A$1574:$P$7681,10,0)</f>
        <v>100000</v>
      </c>
      <c r="L6477" s="17">
        <f>VLOOKUP(A6477,'[2]2023'!$A$9:$I$7853,9,0)</f>
        <v>100000</v>
      </c>
      <c r="M6477" s="18">
        <f>VLOOKUP(A6477,[3]data1683177749303!$A$2:$J$6448,10,0)</f>
        <v>60000</v>
      </c>
    </row>
    <row r="6478" spans="1:13" ht="15.75" outlineLevel="1">
      <c r="A6478" s="10">
        <v>1829100872</v>
      </c>
      <c r="B6478" s="11">
        <v>872</v>
      </c>
      <c r="C6478" s="19">
        <v>829100</v>
      </c>
      <c r="D6478" s="13">
        <v>1</v>
      </c>
      <c r="E6478" s="136" t="s">
        <v>3154</v>
      </c>
      <c r="F6478" s="15" t="s">
        <v>2686</v>
      </c>
      <c r="G6478" s="137" t="s">
        <v>3154</v>
      </c>
      <c r="H6478" s="13" t="s">
        <v>34</v>
      </c>
      <c r="I6478" s="126" t="s">
        <v>3154</v>
      </c>
      <c r="J6478" s="126" t="s">
        <v>3154</v>
      </c>
      <c r="K6478" s="17">
        <f>VLOOKUP(A6478,[4]גיליון1!$A$1574:$P$7681,10,0)</f>
        <v>150000</v>
      </c>
      <c r="L6478" s="17">
        <f>VLOOKUP(A6478,'[2]2023'!$A$9:$I$7853,9,0)</f>
        <v>150000</v>
      </c>
      <c r="M6478" s="18">
        <f>VLOOKUP(A6478,[3]data1683177749303!$A$2:$J$6448,10,0)</f>
        <v>0</v>
      </c>
    </row>
    <row r="6479" spans="1:13" ht="15.75" outlineLevel="1">
      <c r="A6479" s="10">
        <v>1829100873</v>
      </c>
      <c r="B6479" s="11">
        <v>873</v>
      </c>
      <c r="C6479" s="19">
        <v>829100</v>
      </c>
      <c r="D6479" s="13">
        <v>1</v>
      </c>
      <c r="E6479" s="136" t="s">
        <v>3154</v>
      </c>
      <c r="F6479" s="15" t="s">
        <v>2238</v>
      </c>
      <c r="G6479" s="137" t="s">
        <v>3154</v>
      </c>
      <c r="H6479" s="13" t="s">
        <v>34</v>
      </c>
      <c r="I6479" s="16">
        <f>K6479/L6479-1</f>
        <v>-0.10005574136008921</v>
      </c>
      <c r="J6479" s="126" t="s">
        <v>3154</v>
      </c>
      <c r="K6479" s="17">
        <v>322900</v>
      </c>
      <c r="L6479" s="17">
        <f>VLOOKUP(A6479,'[2]2023'!$A$9:$I$7853,9,0)</f>
        <v>358800</v>
      </c>
      <c r="M6479" s="18">
        <f>VLOOKUP(A6479,[3]data1683177749303!$A$2:$J$6448,10,0)</f>
        <v>358800</v>
      </c>
    </row>
    <row r="6480" spans="1:13" ht="15.75" outlineLevel="1">
      <c r="A6480" s="10">
        <v>1829100874</v>
      </c>
      <c r="B6480" s="11">
        <v>874</v>
      </c>
      <c r="C6480" s="19">
        <v>829100</v>
      </c>
      <c r="D6480" s="13">
        <v>1</v>
      </c>
      <c r="E6480" s="136" t="s">
        <v>3154</v>
      </c>
      <c r="F6480" s="48" t="s">
        <v>2687</v>
      </c>
      <c r="G6480" s="165" t="s">
        <v>3154</v>
      </c>
      <c r="H6480" s="13" t="s">
        <v>34</v>
      </c>
      <c r="I6480" s="16">
        <f>K6480/L6480-1</f>
        <v>0</v>
      </c>
      <c r="J6480" s="126" t="s">
        <v>3154</v>
      </c>
      <c r="K6480" s="17">
        <f>VLOOKUP(A6480,[4]גיליון1!$A$1574:$P$7681,10,0)</f>
        <v>43700</v>
      </c>
      <c r="L6480" s="17">
        <f>VLOOKUP(A6480,'[2]2023'!$A$9:$I$7853,9,0)</f>
        <v>43700</v>
      </c>
      <c r="M6480" s="18">
        <f>VLOOKUP(A6480,[3]data1683177749303!$A$2:$J$6448,10,0)</f>
        <v>43700</v>
      </c>
    </row>
    <row r="6481" spans="1:13" s="97" customFormat="1" ht="15.75" outlineLevel="1">
      <c r="A6481" s="10">
        <v>1829100875</v>
      </c>
      <c r="B6481" s="11">
        <v>875</v>
      </c>
      <c r="C6481" s="19">
        <v>829100</v>
      </c>
      <c r="D6481" s="13">
        <v>1</v>
      </c>
      <c r="E6481" s="136" t="s">
        <v>3154</v>
      </c>
      <c r="F6481" s="48" t="s">
        <v>2688</v>
      </c>
      <c r="G6481" s="165" t="s">
        <v>3154</v>
      </c>
      <c r="H6481" s="13" t="s">
        <v>34</v>
      </c>
      <c r="I6481" s="126" t="s">
        <v>3154</v>
      </c>
      <c r="J6481" s="126" t="s">
        <v>3154</v>
      </c>
      <c r="K6481" s="17">
        <f>VLOOKUP(A6481,[4]גיליון1!$A$1574:$P$7681,10,0)</f>
        <v>0</v>
      </c>
      <c r="L6481" s="17">
        <f>VLOOKUP(A6481,'[2]2023'!$A$9:$I$7853,9,0)</f>
        <v>0</v>
      </c>
      <c r="M6481" s="18">
        <f>VLOOKUP(A6481,[3]data1683177749303!$A$2:$J$6448,10,0)</f>
        <v>0</v>
      </c>
    </row>
    <row r="6482" spans="1:13" s="97" customFormat="1" ht="15.75" outlineLevel="1">
      <c r="A6482" s="10">
        <v>1829100876</v>
      </c>
      <c r="B6482" s="11">
        <v>876</v>
      </c>
      <c r="C6482" s="19">
        <v>829100</v>
      </c>
      <c r="D6482" s="13">
        <v>1</v>
      </c>
      <c r="E6482" s="136" t="s">
        <v>3154</v>
      </c>
      <c r="F6482" s="48" t="s">
        <v>2689</v>
      </c>
      <c r="G6482" s="165" t="s">
        <v>3154</v>
      </c>
      <c r="H6482" s="13" t="s">
        <v>34</v>
      </c>
      <c r="I6482" s="126" t="s">
        <v>3154</v>
      </c>
      <c r="J6482" s="17">
        <v>900000</v>
      </c>
      <c r="K6482" s="17">
        <f>VLOOKUP(A6482,[4]גיליון1!$A$1574:$P$7681,10,0)</f>
        <v>0</v>
      </c>
      <c r="L6482" s="17">
        <f>VLOOKUP(A6482,'[2]2023'!$A$9:$I$7853,9,0)</f>
        <v>800000</v>
      </c>
      <c r="M6482" s="18">
        <f>VLOOKUP(A6482,[3]data1683177749303!$A$2:$J$6448,10,0)</f>
        <v>800000</v>
      </c>
    </row>
    <row r="6483" spans="1:13" ht="15.75" outlineLevel="1">
      <c r="A6483" s="10">
        <v>1829100877</v>
      </c>
      <c r="B6483" s="11">
        <v>877</v>
      </c>
      <c r="C6483" s="19">
        <v>829100</v>
      </c>
      <c r="D6483" s="13">
        <v>1</v>
      </c>
      <c r="E6483" s="136" t="s">
        <v>3154</v>
      </c>
      <c r="F6483" s="48" t="s">
        <v>2690</v>
      </c>
      <c r="G6483" s="165" t="s">
        <v>3154</v>
      </c>
      <c r="H6483" s="13" t="s">
        <v>34</v>
      </c>
      <c r="I6483" s="126" t="s">
        <v>3154</v>
      </c>
      <c r="J6483" s="126" t="s">
        <v>3154</v>
      </c>
      <c r="K6483" s="17">
        <f>VLOOKUP(A6483,[4]גיליון1!$A$1574:$P$7681,10,0)</f>
        <v>0</v>
      </c>
      <c r="L6483" s="17">
        <f>VLOOKUP(A6483,'[2]2023'!$A$9:$I$7853,9,0)</f>
        <v>0</v>
      </c>
      <c r="M6483" s="18">
        <f>VLOOKUP(A6483,[3]data1683177749303!$A$2:$J$6448,10,0)</f>
        <v>0</v>
      </c>
    </row>
    <row r="6484" spans="1:13" ht="15.75" outlineLevel="1">
      <c r="A6484" s="10">
        <v>1829100878</v>
      </c>
      <c r="B6484" s="11">
        <v>878</v>
      </c>
      <c r="C6484" s="19">
        <v>829100</v>
      </c>
      <c r="D6484" s="13">
        <v>1</v>
      </c>
      <c r="E6484" s="136" t="s">
        <v>3154</v>
      </c>
      <c r="F6484" s="48" t="s">
        <v>2691</v>
      </c>
      <c r="G6484" s="165" t="s">
        <v>3154</v>
      </c>
      <c r="H6484" s="13" t="s">
        <v>34</v>
      </c>
      <c r="I6484" s="126" t="s">
        <v>3154</v>
      </c>
      <c r="J6484" s="126" t="s">
        <v>3154</v>
      </c>
      <c r="K6484" s="17">
        <f>VLOOKUP(A6484,[4]גיליון1!$A$1574:$P$7681,10,0)</f>
        <v>200000</v>
      </c>
      <c r="L6484" s="17">
        <f>VLOOKUP(A6484,'[2]2023'!$A$9:$I$7853,9,0)</f>
        <v>0</v>
      </c>
      <c r="M6484" s="18">
        <f>VLOOKUP(A6484,[3]data1683177749303!$A$2:$J$6448,10,0)</f>
        <v>0</v>
      </c>
    </row>
    <row r="6485" spans="1:13" ht="15.75" outlineLevel="1">
      <c r="A6485" s="10">
        <v>1829100879</v>
      </c>
      <c r="B6485" s="11">
        <v>879</v>
      </c>
      <c r="C6485" s="19">
        <v>829100</v>
      </c>
      <c r="D6485" s="13">
        <v>1</v>
      </c>
      <c r="E6485" s="136" t="s">
        <v>3154</v>
      </c>
      <c r="F6485" s="15" t="s">
        <v>2692</v>
      </c>
      <c r="G6485" s="137" t="s">
        <v>3154</v>
      </c>
      <c r="H6485" s="13" t="s">
        <v>31</v>
      </c>
      <c r="I6485" s="16">
        <f>K6485/L6485-1</f>
        <v>0</v>
      </c>
      <c r="J6485" s="126" t="s">
        <v>3154</v>
      </c>
      <c r="K6485" s="17">
        <f>VLOOKUP(A6485,[4]גיליון1!$A$1574:$P$7681,10,0)</f>
        <v>43900</v>
      </c>
      <c r="L6485" s="17">
        <f>VLOOKUP(A6485,'[2]2023'!$A$9:$I$7853,9,0)</f>
        <v>43900</v>
      </c>
      <c r="M6485" s="18">
        <f>VLOOKUP(A6485,[3]data1683177749303!$A$2:$J$6448,10,0)</f>
        <v>43900</v>
      </c>
    </row>
    <row r="6486" spans="1:13" ht="15.75" outlineLevel="1">
      <c r="A6486" s="10">
        <v>1829100900</v>
      </c>
      <c r="B6486" s="11">
        <v>900</v>
      </c>
      <c r="C6486" s="19">
        <v>829100</v>
      </c>
      <c r="D6486" s="13">
        <v>1</v>
      </c>
      <c r="E6486" s="136" t="s">
        <v>3154</v>
      </c>
      <c r="F6486" s="15" t="s">
        <v>94</v>
      </c>
      <c r="G6486" s="137" t="s">
        <v>3154</v>
      </c>
      <c r="H6486" s="13" t="s">
        <v>11</v>
      </c>
      <c r="I6486" s="126" t="s">
        <v>3154</v>
      </c>
      <c r="J6486" s="126" t="s">
        <v>3154</v>
      </c>
      <c r="K6486" s="17">
        <f>VLOOKUP(A6486,[4]גיליון1!$A$1574:$P$7681,10,0)</f>
        <v>0</v>
      </c>
      <c r="L6486" s="17">
        <f>VLOOKUP(A6486,'[2]2023'!$A$9:$I$7853,9,0)</f>
        <v>0</v>
      </c>
      <c r="M6486" s="140" t="s">
        <v>3154</v>
      </c>
    </row>
    <row r="6487" spans="1:13" ht="15.75" outlineLevel="1">
      <c r="A6487" s="10">
        <v>1829100930</v>
      </c>
      <c r="B6487" s="11">
        <v>930</v>
      </c>
      <c r="C6487" s="19">
        <v>829100</v>
      </c>
      <c r="D6487" s="13">
        <v>1</v>
      </c>
      <c r="E6487" s="136" t="s">
        <v>3154</v>
      </c>
      <c r="F6487" s="15" t="s">
        <v>2684</v>
      </c>
      <c r="G6487" s="137" t="s">
        <v>3154</v>
      </c>
      <c r="H6487" s="13" t="s">
        <v>34</v>
      </c>
      <c r="I6487" s="126" t="s">
        <v>3154</v>
      </c>
      <c r="J6487" s="126" t="s">
        <v>3154</v>
      </c>
      <c r="K6487" s="17">
        <f>VLOOKUP(A6487,[4]גיליון1!$A$1574:$P$7681,10,0)</f>
        <v>0</v>
      </c>
      <c r="L6487" s="17">
        <f>VLOOKUP(A6487,'[2]2023'!$A$9:$I$7853,9,0)</f>
        <v>0</v>
      </c>
      <c r="M6487" s="18">
        <f>VLOOKUP(A6487,[3]data1683177749303!$A$2:$J$6448,10,0)</f>
        <v>0</v>
      </c>
    </row>
    <row r="6488" spans="1:13" ht="15.75" outlineLevel="1">
      <c r="A6488" s="10">
        <v>1829100920</v>
      </c>
      <c r="B6488" s="11">
        <v>920</v>
      </c>
      <c r="C6488" s="19">
        <v>829100</v>
      </c>
      <c r="D6488" s="13">
        <v>1</v>
      </c>
      <c r="E6488" s="136" t="s">
        <v>3154</v>
      </c>
      <c r="F6488" s="15" t="s">
        <v>1990</v>
      </c>
      <c r="G6488" s="137" t="s">
        <v>3154</v>
      </c>
      <c r="H6488" s="13" t="s">
        <v>34</v>
      </c>
      <c r="I6488" s="16">
        <f>K6488/L6488-1</f>
        <v>-1</v>
      </c>
      <c r="J6488" s="126" t="s">
        <v>3154</v>
      </c>
      <c r="K6488" s="17">
        <f>VLOOKUP(A6488,[4]גיליון1!$A$1574:$P$7681,10,0)</f>
        <v>0</v>
      </c>
      <c r="L6488" s="17">
        <f>VLOOKUP(A6488,'[2]2023'!$A$9:$I$7853,9,0)</f>
        <v>300700</v>
      </c>
      <c r="M6488" s="18">
        <f>VLOOKUP(A6488,[3]data1683177749303!$A$2:$J$6448,10,0)</f>
        <v>413642</v>
      </c>
    </row>
    <row r="6489" spans="1:13" ht="15.75" outlineLevel="1">
      <c r="A6489" s="10">
        <v>1829100921</v>
      </c>
      <c r="B6489" s="11">
        <v>921</v>
      </c>
      <c r="C6489" s="19">
        <v>829100</v>
      </c>
      <c r="D6489" s="13">
        <v>1</v>
      </c>
      <c r="E6489" s="136" t="s">
        <v>3154</v>
      </c>
      <c r="F6489" s="15" t="s">
        <v>2693</v>
      </c>
      <c r="G6489" s="137" t="s">
        <v>3154</v>
      </c>
      <c r="H6489" s="13" t="s">
        <v>34</v>
      </c>
      <c r="I6489" s="126" t="s">
        <v>3154</v>
      </c>
      <c r="J6489" s="16" t="s">
        <v>522</v>
      </c>
      <c r="K6489" s="17">
        <f>VLOOKUP(A6489,[4]גיליון1!$A$1574:$P$7681,10,0)</f>
        <v>630000</v>
      </c>
      <c r="L6489" s="17">
        <v>0</v>
      </c>
      <c r="M6489" s="18">
        <v>0</v>
      </c>
    </row>
    <row r="6490" spans="1:13" ht="15.75" outlineLevel="1">
      <c r="A6490" s="10">
        <v>1829100931</v>
      </c>
      <c r="B6490" s="11">
        <v>931</v>
      </c>
      <c r="C6490" s="19">
        <v>829100</v>
      </c>
      <c r="D6490" s="13">
        <v>1</v>
      </c>
      <c r="E6490" s="136" t="s">
        <v>3154</v>
      </c>
      <c r="F6490" s="48" t="s">
        <v>2694</v>
      </c>
      <c r="G6490" s="165" t="s">
        <v>3154</v>
      </c>
      <c r="H6490" s="13" t="s">
        <v>34</v>
      </c>
      <c r="I6490" s="126" t="s">
        <v>3154</v>
      </c>
      <c r="J6490" s="126" t="s">
        <v>3154</v>
      </c>
      <c r="K6490" s="17">
        <f>VLOOKUP(A6490,[4]גיליון1!$A$1574:$P$7681,10,0)</f>
        <v>0</v>
      </c>
      <c r="L6490" s="17">
        <f>VLOOKUP(A6490,'[2]2023'!$A$9:$I$7853,9,0)</f>
        <v>0</v>
      </c>
      <c r="M6490" s="18">
        <f>VLOOKUP(A6490,[3]data1683177749303!$A$2:$J$6448,10,0)</f>
        <v>0</v>
      </c>
    </row>
    <row r="6491" spans="1:13" ht="15.75" outlineLevel="1">
      <c r="A6491" s="10">
        <v>1829100932</v>
      </c>
      <c r="B6491" s="11">
        <v>932</v>
      </c>
      <c r="C6491" s="19">
        <v>829100</v>
      </c>
      <c r="D6491" s="13">
        <v>1</v>
      </c>
      <c r="E6491" s="136" t="s">
        <v>3154</v>
      </c>
      <c r="F6491" s="15" t="s">
        <v>2695</v>
      </c>
      <c r="G6491" s="137" t="s">
        <v>3154</v>
      </c>
      <c r="H6491" s="13" t="s">
        <v>31</v>
      </c>
      <c r="I6491" s="126" t="s">
        <v>3154</v>
      </c>
      <c r="J6491" s="126" t="s">
        <v>3154</v>
      </c>
      <c r="K6491" s="17">
        <f>VLOOKUP(A6491,[4]גיליון1!$A$1574:$P$7681,10,0)</f>
        <v>0</v>
      </c>
      <c r="L6491" s="17">
        <f>VLOOKUP(A6491,'[2]2023'!$A$9:$I$7853,9,0)</f>
        <v>0</v>
      </c>
      <c r="M6491" s="18">
        <f>VLOOKUP(A6491,[3]data1683177749303!$A$2:$J$6448,10,0)</f>
        <v>0</v>
      </c>
    </row>
    <row r="6492" spans="1:13" ht="15.75" outlineLevel="1">
      <c r="A6492" s="10">
        <v>1829100933</v>
      </c>
      <c r="B6492" s="11">
        <v>933</v>
      </c>
      <c r="C6492" s="19">
        <v>829100</v>
      </c>
      <c r="D6492" s="13">
        <v>1</v>
      </c>
      <c r="E6492" s="136" t="s">
        <v>3154</v>
      </c>
      <c r="F6492" s="15" t="s">
        <v>2238</v>
      </c>
      <c r="G6492" s="137" t="s">
        <v>3154</v>
      </c>
      <c r="H6492" s="13" t="s">
        <v>34</v>
      </c>
      <c r="I6492" s="126" t="s">
        <v>3154</v>
      </c>
      <c r="J6492" s="126" t="s">
        <v>3154</v>
      </c>
      <c r="K6492" s="17">
        <f>VLOOKUP(A6492,[4]גיליון1!$A$1574:$P$7681,10,0)</f>
        <v>0</v>
      </c>
      <c r="L6492" s="17">
        <f>VLOOKUP(A6492,'[2]2023'!$A$9:$I$7853,9,0)</f>
        <v>0</v>
      </c>
      <c r="M6492" s="18">
        <f>VLOOKUP(A6492,[3]data1683177749303!$A$2:$J$6448,10,0)</f>
        <v>0</v>
      </c>
    </row>
    <row r="6493" spans="1:13" ht="15.75" outlineLevel="1">
      <c r="A6493" s="10">
        <v>1829100934</v>
      </c>
      <c r="B6493" s="11">
        <v>934</v>
      </c>
      <c r="C6493" s="19">
        <v>829100</v>
      </c>
      <c r="D6493" s="13">
        <v>1</v>
      </c>
      <c r="E6493" s="136" t="s">
        <v>3154</v>
      </c>
      <c r="F6493" s="48" t="s">
        <v>2687</v>
      </c>
      <c r="G6493" s="165" t="s">
        <v>3154</v>
      </c>
      <c r="H6493" s="13" t="s">
        <v>34</v>
      </c>
      <c r="I6493" s="126" t="s">
        <v>3154</v>
      </c>
      <c r="J6493" s="126" t="s">
        <v>3154</v>
      </c>
      <c r="K6493" s="17">
        <f>VLOOKUP(A6493,[4]גיליון1!$A$1574:$P$7681,10,0)</f>
        <v>0</v>
      </c>
      <c r="L6493" s="17">
        <f>VLOOKUP(A6493,'[2]2023'!$A$9:$I$7853,9,0)</f>
        <v>0</v>
      </c>
      <c r="M6493" s="18">
        <f>VLOOKUP(A6493,[3]data1683177749303!$A$2:$J$6448,10,0)</f>
        <v>0</v>
      </c>
    </row>
    <row r="6494" spans="1:13" ht="15.75" outlineLevel="1">
      <c r="A6494" s="10">
        <v>1829100950</v>
      </c>
      <c r="B6494" s="11">
        <v>950</v>
      </c>
      <c r="C6494" s="19">
        <v>829100</v>
      </c>
      <c r="D6494" s="13">
        <v>1</v>
      </c>
      <c r="E6494" s="136" t="s">
        <v>3154</v>
      </c>
      <c r="F6494" s="15" t="s">
        <v>2696</v>
      </c>
      <c r="G6494" s="137" t="s">
        <v>3154</v>
      </c>
      <c r="H6494" s="13" t="s">
        <v>31</v>
      </c>
      <c r="I6494" s="126" t="s">
        <v>3154</v>
      </c>
      <c r="J6494" s="126" t="s">
        <v>3154</v>
      </c>
      <c r="K6494" s="17">
        <f>VLOOKUP(A6494,[4]גיליון1!$A$1574:$P$7681,10,0)</f>
        <v>0</v>
      </c>
      <c r="L6494" s="17">
        <f>VLOOKUP(A6494,'[2]2023'!$A$9:$I$7853,9,0)</f>
        <v>0</v>
      </c>
      <c r="M6494" s="18">
        <f>VLOOKUP(A6494,[3]data1683177749303!$A$2:$J$6448,10,0)</f>
        <v>0</v>
      </c>
    </row>
    <row r="6495" spans="1:13" ht="15.75" outlineLevel="1">
      <c r="A6495" s="10">
        <v>1829100961</v>
      </c>
      <c r="B6495" s="11">
        <v>961</v>
      </c>
      <c r="C6495" s="19">
        <v>829100</v>
      </c>
      <c r="D6495" s="13">
        <v>1</v>
      </c>
      <c r="E6495" s="136" t="s">
        <v>3154</v>
      </c>
      <c r="F6495" s="15" t="s">
        <v>79</v>
      </c>
      <c r="G6495" s="137" t="s">
        <v>3154</v>
      </c>
      <c r="H6495" s="13" t="s">
        <v>34</v>
      </c>
      <c r="I6495" s="126" t="s">
        <v>3154</v>
      </c>
      <c r="J6495" s="126" t="s">
        <v>3154</v>
      </c>
      <c r="K6495" s="17">
        <f>VLOOKUP(A6495,[4]גיליון1!$A$1574:$P$7681,10,0)</f>
        <v>0</v>
      </c>
      <c r="L6495" s="17">
        <f>VLOOKUP(A6495,'[2]2023'!$A$9:$I$7853,9,0)</f>
        <v>0</v>
      </c>
      <c r="M6495" s="140" t="s">
        <v>3154</v>
      </c>
    </row>
    <row r="6496" spans="1:13" ht="15.75" outlineLevel="1">
      <c r="A6496" s="10">
        <v>1829100980</v>
      </c>
      <c r="B6496" s="11">
        <v>980</v>
      </c>
      <c r="C6496" s="19">
        <v>829100</v>
      </c>
      <c r="D6496" s="13">
        <v>1</v>
      </c>
      <c r="E6496" s="136" t="s">
        <v>3154</v>
      </c>
      <c r="F6496" s="15" t="s">
        <v>2697</v>
      </c>
      <c r="G6496" s="137" t="s">
        <v>3154</v>
      </c>
      <c r="H6496" s="13" t="s">
        <v>34</v>
      </c>
      <c r="I6496" s="126" t="s">
        <v>3154</v>
      </c>
      <c r="J6496" s="126" t="s">
        <v>3154</v>
      </c>
      <c r="K6496" s="17">
        <f>VLOOKUP(A6496,[4]גיליון1!$A$1574:$P$7681,10,0)</f>
        <v>0</v>
      </c>
      <c r="L6496" s="17">
        <f>VLOOKUP(A6496,'[2]2023'!$A$9:$I$7853,9,0)</f>
        <v>0</v>
      </c>
      <c r="M6496" s="18">
        <f>VLOOKUP(A6496,[3]data1683177749303!$A$2:$J$6448,10,0)</f>
        <v>0</v>
      </c>
    </row>
    <row r="6497" spans="1:13" ht="16.5" thickBot="1">
      <c r="A6497" s="10">
        <v>1829100982</v>
      </c>
      <c r="B6497" s="11">
        <v>982</v>
      </c>
      <c r="C6497" s="19">
        <v>829100</v>
      </c>
      <c r="D6497" s="13">
        <v>1</v>
      </c>
      <c r="E6497" s="136" t="s">
        <v>3154</v>
      </c>
      <c r="F6497" s="15" t="s">
        <v>841</v>
      </c>
      <c r="G6497" s="137" t="s">
        <v>3154</v>
      </c>
      <c r="H6497" s="13" t="s">
        <v>34</v>
      </c>
      <c r="I6497" s="126" t="s">
        <v>3154</v>
      </c>
      <c r="J6497" s="126" t="s">
        <v>3154</v>
      </c>
      <c r="K6497" s="17">
        <f>VLOOKUP(A6497,[4]גיליון1!$A$1574:$P$7681,10,0)</f>
        <v>0</v>
      </c>
      <c r="L6497" s="17">
        <f>VLOOKUP(A6497,'[2]2023'!$A$9:$I$7853,9,0)</f>
        <v>0</v>
      </c>
      <c r="M6497" s="18">
        <f>VLOOKUP(A6497,[3]data1683177749303!$A$2:$J$6448,10,0)</f>
        <v>0</v>
      </c>
    </row>
    <row r="6498" spans="1:13" ht="16.5" outlineLevel="1" thickBot="1">
      <c r="A6498" s="125" t="s">
        <v>3154</v>
      </c>
      <c r="B6498" s="25" t="s">
        <v>2698</v>
      </c>
      <c r="C6498" s="146" t="s">
        <v>3154</v>
      </c>
      <c r="D6498" s="146" t="s">
        <v>3154</v>
      </c>
      <c r="E6498" s="147" t="s">
        <v>3154</v>
      </c>
      <c r="F6498" s="28" t="s">
        <v>840</v>
      </c>
      <c r="G6498" s="153" t="s">
        <v>3154</v>
      </c>
      <c r="H6498" s="146" t="s">
        <v>3154</v>
      </c>
      <c r="I6498" s="29">
        <f>K6498/L6498-1</f>
        <v>0.39390610358977662</v>
      </c>
      <c r="J6498" s="127" t="s">
        <v>3154</v>
      </c>
      <c r="K6498" s="37">
        <f t="shared" ref="K6498:M6498" si="296">SUBTOTAL(9,K6428:K6497)</f>
        <v>8628000</v>
      </c>
      <c r="L6498" s="37">
        <f t="shared" si="296"/>
        <v>6189800</v>
      </c>
      <c r="M6498" s="38">
        <f t="shared" si="296"/>
        <v>5658687</v>
      </c>
    </row>
    <row r="6499" spans="1:13" ht="15.75" outlineLevel="1">
      <c r="A6499" s="10">
        <v>18292000</v>
      </c>
      <c r="B6499" s="11">
        <v>0</v>
      </c>
      <c r="C6499" s="19">
        <v>829200</v>
      </c>
      <c r="D6499" s="13">
        <v>1</v>
      </c>
      <c r="E6499" s="136" t="s">
        <v>3154</v>
      </c>
      <c r="F6499" s="15" t="s">
        <v>2699</v>
      </c>
      <c r="G6499" s="137" t="s">
        <v>3154</v>
      </c>
      <c r="H6499" s="13" t="s">
        <v>11</v>
      </c>
      <c r="I6499" s="126" t="s">
        <v>3154</v>
      </c>
      <c r="J6499" s="142" t="s">
        <v>3154</v>
      </c>
      <c r="K6499" s="17">
        <f>VLOOKUP(A6499,[4]גיליון1!$A$1574:$P$7681,10,0)</f>
        <v>0</v>
      </c>
      <c r="L6499" s="139" t="s">
        <v>3154</v>
      </c>
      <c r="M6499" s="140" t="s">
        <v>3154</v>
      </c>
    </row>
    <row r="6500" spans="1:13" ht="15.75" outlineLevel="1">
      <c r="A6500" s="10">
        <v>1829200100</v>
      </c>
      <c r="B6500" s="11">
        <v>100</v>
      </c>
      <c r="C6500" s="19">
        <v>829200</v>
      </c>
      <c r="D6500" s="13">
        <v>1</v>
      </c>
      <c r="E6500" s="136" t="s">
        <v>3154</v>
      </c>
      <c r="F6500" s="15" t="s">
        <v>18</v>
      </c>
      <c r="G6500" s="137" t="s">
        <v>3154</v>
      </c>
      <c r="H6500" s="13" t="s">
        <v>11</v>
      </c>
      <c r="I6500" s="126" t="s">
        <v>3154</v>
      </c>
      <c r="J6500" s="126" t="s">
        <v>3154</v>
      </c>
      <c r="K6500" s="17">
        <f>VLOOKUP(A6500,[4]גיליון1!$A$1574:$P$7681,10,0)</f>
        <v>0</v>
      </c>
      <c r="L6500" s="17">
        <f>VLOOKUP(A6500,'[2]2023'!$A$9:$I$7853,9,0)</f>
        <v>0</v>
      </c>
      <c r="M6500" s="140" t="s">
        <v>3154</v>
      </c>
    </row>
    <row r="6501" spans="1:13" ht="15.75" outlineLevel="1">
      <c r="A6501" s="10">
        <v>1829200110</v>
      </c>
      <c r="B6501" s="11">
        <v>110</v>
      </c>
      <c r="C6501" s="19">
        <v>829200</v>
      </c>
      <c r="D6501" s="13">
        <v>1</v>
      </c>
      <c r="E6501" s="136" t="s">
        <v>3154</v>
      </c>
      <c r="F6501" s="15" t="s">
        <v>19</v>
      </c>
      <c r="G6501" s="137" t="s">
        <v>3154</v>
      </c>
      <c r="H6501" s="13" t="s">
        <v>20</v>
      </c>
      <c r="I6501" s="126" t="s">
        <v>3154</v>
      </c>
      <c r="J6501" s="126" t="s">
        <v>3154</v>
      </c>
      <c r="K6501" s="17">
        <f>VLOOKUP(A6501,[4]גיליון1!$A$1574:$P$7681,10,0)</f>
        <v>0</v>
      </c>
      <c r="L6501" s="17">
        <f>VLOOKUP(A6501,'[2]2023'!$A$9:$I$7853,9,0)</f>
        <v>0</v>
      </c>
      <c r="M6501" s="18">
        <f>VLOOKUP(A6501,[3]data1683177749303!$A$2:$J$6448,10,0)</f>
        <v>0</v>
      </c>
    </row>
    <row r="6502" spans="1:13" ht="15.75" outlineLevel="1">
      <c r="A6502" s="10">
        <v>1829200119</v>
      </c>
      <c r="B6502" s="11">
        <v>119</v>
      </c>
      <c r="C6502" s="19">
        <v>829200</v>
      </c>
      <c r="D6502" s="13">
        <v>1</v>
      </c>
      <c r="E6502" s="136" t="s">
        <v>3154</v>
      </c>
      <c r="F6502" s="15" t="s">
        <v>21</v>
      </c>
      <c r="G6502" s="137" t="s">
        <v>3154</v>
      </c>
      <c r="H6502" s="13" t="s">
        <v>20</v>
      </c>
      <c r="I6502" s="126" t="s">
        <v>3154</v>
      </c>
      <c r="J6502" s="126" t="s">
        <v>3154</v>
      </c>
      <c r="K6502" s="17">
        <f>VLOOKUP(A6502,[4]גיליון1!$A$1574:$P$7681,10,0)</f>
        <v>0</v>
      </c>
      <c r="L6502" s="17">
        <f>VLOOKUP(A6502,'[2]2023'!$A$9:$I$7853,9,0)</f>
        <v>0</v>
      </c>
      <c r="M6502" s="18">
        <f>VLOOKUP(A6502,[3]data1683177749303!$A$2:$J$6448,10,0)</f>
        <v>0</v>
      </c>
    </row>
    <row r="6503" spans="1:13" ht="15.75" outlineLevel="1">
      <c r="A6503" s="10">
        <v>1829200122</v>
      </c>
      <c r="B6503" s="11">
        <v>122</v>
      </c>
      <c r="C6503" s="19">
        <v>829200</v>
      </c>
      <c r="D6503" s="13">
        <v>1</v>
      </c>
      <c r="E6503" s="136" t="s">
        <v>3154</v>
      </c>
      <c r="F6503" s="15" t="s">
        <v>22</v>
      </c>
      <c r="G6503" s="137" t="s">
        <v>3154</v>
      </c>
      <c r="H6503" s="13" t="s">
        <v>20</v>
      </c>
      <c r="I6503" s="126" t="s">
        <v>3154</v>
      </c>
      <c r="J6503" s="126" t="s">
        <v>3154</v>
      </c>
      <c r="K6503" s="17">
        <f>VLOOKUP(A6503,[4]גיליון1!$A$1574:$P$7681,10,0)</f>
        <v>0</v>
      </c>
      <c r="L6503" s="17">
        <f>VLOOKUP(A6503,'[2]2023'!$A$9:$I$7853,9,0)</f>
        <v>0</v>
      </c>
      <c r="M6503" s="18">
        <f>VLOOKUP(A6503,[3]data1683177749303!$A$2:$J$6448,10,0)</f>
        <v>0</v>
      </c>
    </row>
    <row r="6504" spans="1:13" ht="15.75" outlineLevel="1">
      <c r="A6504" s="10">
        <v>1829200126</v>
      </c>
      <c r="B6504" s="11">
        <v>126</v>
      </c>
      <c r="C6504" s="19">
        <v>829200</v>
      </c>
      <c r="D6504" s="13">
        <v>1</v>
      </c>
      <c r="E6504" s="136" t="s">
        <v>3154</v>
      </c>
      <c r="F6504" s="15" t="s">
        <v>23</v>
      </c>
      <c r="G6504" s="137" t="s">
        <v>3154</v>
      </c>
      <c r="H6504" s="13" t="s">
        <v>20</v>
      </c>
      <c r="I6504" s="126" t="s">
        <v>3154</v>
      </c>
      <c r="J6504" s="126" t="s">
        <v>3154</v>
      </c>
      <c r="K6504" s="17">
        <f>VLOOKUP(A6504,[4]גיליון1!$A$1574:$P$7681,10,0)</f>
        <v>0</v>
      </c>
      <c r="L6504" s="17">
        <f>VLOOKUP(A6504,'[2]2023'!$A$9:$I$7853,9,0)</f>
        <v>0</v>
      </c>
      <c r="M6504" s="18">
        <f>VLOOKUP(A6504,[3]data1683177749303!$A$2:$J$6448,10,0)</f>
        <v>0</v>
      </c>
    </row>
    <row r="6505" spans="1:13" ht="15.75" outlineLevel="1">
      <c r="A6505" s="10">
        <v>1829200130</v>
      </c>
      <c r="B6505" s="11">
        <v>130</v>
      </c>
      <c r="C6505" s="19">
        <v>829200</v>
      </c>
      <c r="D6505" s="13">
        <v>1</v>
      </c>
      <c r="E6505" s="136" t="s">
        <v>3154</v>
      </c>
      <c r="F6505" s="15" t="s">
        <v>24</v>
      </c>
      <c r="G6505" s="137" t="s">
        <v>3154</v>
      </c>
      <c r="H6505" s="13" t="s">
        <v>20</v>
      </c>
      <c r="I6505" s="126" t="s">
        <v>3154</v>
      </c>
      <c r="J6505" s="126" t="s">
        <v>3154</v>
      </c>
      <c r="K6505" s="17">
        <f>VLOOKUP(A6505,[4]גיליון1!$A$1574:$P$7681,10,0)</f>
        <v>0</v>
      </c>
      <c r="L6505" s="17">
        <f>VLOOKUP(A6505,'[2]2023'!$A$9:$I$7853,9,0)</f>
        <v>0</v>
      </c>
      <c r="M6505" s="18">
        <f>VLOOKUP(A6505,[3]data1683177749303!$A$2:$J$6448,10,0)</f>
        <v>0</v>
      </c>
    </row>
    <row r="6506" spans="1:13" ht="15.75" outlineLevel="1">
      <c r="A6506" s="10">
        <v>1829200140</v>
      </c>
      <c r="B6506" s="11">
        <v>140</v>
      </c>
      <c r="C6506" s="19">
        <v>829200</v>
      </c>
      <c r="D6506" s="13">
        <v>1</v>
      </c>
      <c r="E6506" s="136" t="s">
        <v>3154</v>
      </c>
      <c r="F6506" s="15" t="s">
        <v>25</v>
      </c>
      <c r="G6506" s="137" t="s">
        <v>3154</v>
      </c>
      <c r="H6506" s="13" t="s">
        <v>20</v>
      </c>
      <c r="I6506" s="126" t="s">
        <v>3154</v>
      </c>
      <c r="J6506" s="126" t="s">
        <v>3154</v>
      </c>
      <c r="K6506" s="17">
        <f>VLOOKUP(A6506,[4]גיליון1!$A$1574:$P$7681,10,0)</f>
        <v>0</v>
      </c>
      <c r="L6506" s="17">
        <f>VLOOKUP(A6506,'[2]2023'!$A$9:$I$7853,9,0)</f>
        <v>0</v>
      </c>
      <c r="M6506" s="18">
        <f>VLOOKUP(A6506,[3]data1683177749303!$A$2:$J$6448,10,0)</f>
        <v>0</v>
      </c>
    </row>
    <row r="6507" spans="1:13" ht="15.75" outlineLevel="1">
      <c r="A6507" s="10">
        <v>1829200200</v>
      </c>
      <c r="B6507" s="11">
        <v>200</v>
      </c>
      <c r="C6507" s="19">
        <v>829200</v>
      </c>
      <c r="D6507" s="13">
        <v>1</v>
      </c>
      <c r="E6507" s="136" t="s">
        <v>3154</v>
      </c>
      <c r="F6507" s="15" t="s">
        <v>26</v>
      </c>
      <c r="G6507" s="137" t="s">
        <v>3154</v>
      </c>
      <c r="H6507" s="13" t="s">
        <v>11</v>
      </c>
      <c r="I6507" s="126" t="s">
        <v>3154</v>
      </c>
      <c r="J6507" s="126" t="s">
        <v>3154</v>
      </c>
      <c r="K6507" s="17">
        <f>VLOOKUP(A6507,[4]גיליון1!$A$1574:$P$7681,10,0)</f>
        <v>0</v>
      </c>
      <c r="L6507" s="17">
        <f>VLOOKUP(A6507,'[2]2023'!$A$9:$I$7853,9,0)</f>
        <v>0</v>
      </c>
      <c r="M6507" s="140" t="s">
        <v>3154</v>
      </c>
    </row>
    <row r="6508" spans="1:13" ht="15.75" outlineLevel="1">
      <c r="A6508" s="10">
        <v>1829200210</v>
      </c>
      <c r="B6508" s="11">
        <v>210</v>
      </c>
      <c r="C6508" s="19">
        <v>829200</v>
      </c>
      <c r="D6508" s="13">
        <v>1</v>
      </c>
      <c r="E6508" s="136" t="s">
        <v>3154</v>
      </c>
      <c r="F6508" s="15" t="s">
        <v>27</v>
      </c>
      <c r="G6508" s="137" t="s">
        <v>3154</v>
      </c>
      <c r="H6508" s="13" t="s">
        <v>20</v>
      </c>
      <c r="I6508" s="126" t="s">
        <v>3154</v>
      </c>
      <c r="J6508" s="126" t="s">
        <v>3154</v>
      </c>
      <c r="K6508" s="17">
        <f>VLOOKUP(A6508,[4]גיליון1!$A$1574:$P$7681,10,0)</f>
        <v>0</v>
      </c>
      <c r="L6508" s="17">
        <f>VLOOKUP(A6508,'[2]2023'!$A$9:$I$7853,9,0)</f>
        <v>0</v>
      </c>
      <c r="M6508" s="18">
        <f>VLOOKUP(A6508,[3]data1683177749303!$A$2:$J$6448,10,0)</f>
        <v>0</v>
      </c>
    </row>
    <row r="6509" spans="1:13" ht="15.75" outlineLevel="1">
      <c r="A6509" s="10">
        <v>1829200217</v>
      </c>
      <c r="B6509" s="11">
        <v>217</v>
      </c>
      <c r="C6509" s="19">
        <v>829200</v>
      </c>
      <c r="D6509" s="13">
        <v>1</v>
      </c>
      <c r="E6509" s="136" t="s">
        <v>3154</v>
      </c>
      <c r="F6509" s="15" t="s">
        <v>2700</v>
      </c>
      <c r="G6509" s="137" t="s">
        <v>3154</v>
      </c>
      <c r="H6509" s="13" t="s">
        <v>20</v>
      </c>
      <c r="I6509" s="126" t="s">
        <v>3154</v>
      </c>
      <c r="J6509" s="126" t="s">
        <v>3154</v>
      </c>
      <c r="K6509" s="17">
        <f>VLOOKUP(A6509,[4]גיליון1!$A$1574:$P$7681,10,0)</f>
        <v>0</v>
      </c>
      <c r="L6509" s="17">
        <f>VLOOKUP(A6509,'[2]2023'!$A$9:$I$7853,9,0)</f>
        <v>0</v>
      </c>
      <c r="M6509" s="18">
        <f>VLOOKUP(A6509,[3]data1683177749303!$A$2:$J$6448,10,0)</f>
        <v>0</v>
      </c>
    </row>
    <row r="6510" spans="1:13" ht="15.75" outlineLevel="1">
      <c r="A6510" s="10">
        <v>1829200250</v>
      </c>
      <c r="B6510" s="11">
        <v>250</v>
      </c>
      <c r="C6510" s="19">
        <v>829200</v>
      </c>
      <c r="D6510" s="13">
        <v>1</v>
      </c>
      <c r="E6510" s="136" t="s">
        <v>3154</v>
      </c>
      <c r="F6510" s="15" t="s">
        <v>1895</v>
      </c>
      <c r="G6510" s="137" t="s">
        <v>3154</v>
      </c>
      <c r="H6510" s="13" t="s">
        <v>20</v>
      </c>
      <c r="I6510" s="126" t="s">
        <v>3154</v>
      </c>
      <c r="J6510" s="126" t="s">
        <v>3154</v>
      </c>
      <c r="K6510" s="17">
        <f>VLOOKUP(A6510,[4]גיליון1!$A$1574:$P$7681,10,0)</f>
        <v>0</v>
      </c>
      <c r="L6510" s="17">
        <f>VLOOKUP(A6510,'[2]2023'!$A$9:$I$7853,9,0)</f>
        <v>0</v>
      </c>
      <c r="M6510" s="18">
        <f>VLOOKUP(A6510,[3]data1683177749303!$A$2:$J$6448,10,0)</f>
        <v>0</v>
      </c>
    </row>
    <row r="6511" spans="1:13" ht="15.75" outlineLevel="1">
      <c r="A6511" s="10">
        <v>1829200400</v>
      </c>
      <c r="B6511" s="11">
        <v>400</v>
      </c>
      <c r="C6511" s="19">
        <v>829200</v>
      </c>
      <c r="D6511" s="13">
        <v>1</v>
      </c>
      <c r="E6511" s="136" t="s">
        <v>3154</v>
      </c>
      <c r="F6511" s="15" t="s">
        <v>29</v>
      </c>
      <c r="G6511" s="137" t="s">
        <v>3154</v>
      </c>
      <c r="H6511" s="13" t="s">
        <v>11</v>
      </c>
      <c r="I6511" s="126" t="s">
        <v>3154</v>
      </c>
      <c r="J6511" s="126" t="s">
        <v>3154</v>
      </c>
      <c r="K6511" s="17">
        <f>VLOOKUP(A6511,[4]גיליון1!$A$1574:$P$7681,10,0)</f>
        <v>0</v>
      </c>
      <c r="L6511" s="17">
        <f>VLOOKUP(A6511,'[2]2023'!$A$9:$I$7853,9,0)</f>
        <v>0</v>
      </c>
      <c r="M6511" s="140" t="s">
        <v>3154</v>
      </c>
    </row>
    <row r="6512" spans="1:13" ht="15.75" outlineLevel="1">
      <c r="A6512" s="10">
        <v>1829200420</v>
      </c>
      <c r="B6512" s="11">
        <v>420</v>
      </c>
      <c r="C6512" s="19">
        <v>829200</v>
      </c>
      <c r="D6512" s="13">
        <v>1</v>
      </c>
      <c r="E6512" s="136" t="s">
        <v>3154</v>
      </c>
      <c r="F6512" s="15" t="s">
        <v>33</v>
      </c>
      <c r="G6512" s="137" t="s">
        <v>3154</v>
      </c>
      <c r="H6512" s="13" t="s">
        <v>34</v>
      </c>
      <c r="I6512" s="126" t="s">
        <v>3154</v>
      </c>
      <c r="J6512" s="126" t="s">
        <v>3154</v>
      </c>
      <c r="K6512" s="17">
        <f>VLOOKUP(A6512,[4]גיליון1!$A$1574:$P$7681,10,0)</f>
        <v>0</v>
      </c>
      <c r="L6512" s="17">
        <f>VLOOKUP(A6512,'[2]2023'!$A$9:$I$7853,9,0)</f>
        <v>0</v>
      </c>
      <c r="M6512" s="18">
        <f>VLOOKUP(A6512,[3]data1683177749303!$A$2:$J$6448,10,0)</f>
        <v>0</v>
      </c>
    </row>
    <row r="6513" spans="1:13" ht="15.75" outlineLevel="1">
      <c r="A6513" s="10">
        <v>1829200423</v>
      </c>
      <c r="B6513" s="11">
        <v>423</v>
      </c>
      <c r="C6513" s="19">
        <v>829200</v>
      </c>
      <c r="D6513" s="13">
        <v>1</v>
      </c>
      <c r="E6513" s="136" t="s">
        <v>3154</v>
      </c>
      <c r="F6513" s="15" t="s">
        <v>35</v>
      </c>
      <c r="G6513" s="137" t="s">
        <v>3154</v>
      </c>
      <c r="H6513" s="13" t="s">
        <v>31</v>
      </c>
      <c r="I6513" s="126" t="s">
        <v>3154</v>
      </c>
      <c r="J6513" s="126" t="s">
        <v>3154</v>
      </c>
      <c r="K6513" s="17">
        <f>VLOOKUP(A6513,[4]גיליון1!$A$1574:$P$7681,10,0)</f>
        <v>0</v>
      </c>
      <c r="L6513" s="17">
        <f>VLOOKUP(A6513,'[2]2023'!$A$9:$I$7853,9,0)</f>
        <v>0</v>
      </c>
      <c r="M6513" s="18">
        <f>VLOOKUP(A6513,[3]data1683177749303!$A$2:$J$6448,10,0)</f>
        <v>0</v>
      </c>
    </row>
    <row r="6514" spans="1:13" ht="15.75" outlineLevel="1">
      <c r="A6514" s="10">
        <v>1829200430</v>
      </c>
      <c r="B6514" s="11">
        <v>430</v>
      </c>
      <c r="C6514" s="19">
        <v>829200</v>
      </c>
      <c r="D6514" s="13">
        <v>1</v>
      </c>
      <c r="E6514" s="136" t="s">
        <v>3154</v>
      </c>
      <c r="F6514" s="15" t="s">
        <v>2701</v>
      </c>
      <c r="G6514" s="137" t="s">
        <v>3154</v>
      </c>
      <c r="H6514" s="13" t="s">
        <v>34</v>
      </c>
      <c r="I6514" s="126" t="s">
        <v>3154</v>
      </c>
      <c r="J6514" s="126" t="s">
        <v>3154</v>
      </c>
      <c r="K6514" s="17">
        <f>VLOOKUP(A6514,[4]גיליון1!$A$1574:$P$7681,10,0)</f>
        <v>0</v>
      </c>
      <c r="L6514" s="17">
        <f>VLOOKUP(A6514,'[2]2023'!$A$9:$I$7853,9,0)</f>
        <v>0</v>
      </c>
      <c r="M6514" s="18">
        <f>VLOOKUP(A6514,[3]data1683177749303!$A$2:$J$6448,10,0)</f>
        <v>0</v>
      </c>
    </row>
    <row r="6515" spans="1:13" ht="15.75" outlineLevel="1">
      <c r="A6515" s="10">
        <v>1829200431</v>
      </c>
      <c r="B6515" s="11">
        <v>431</v>
      </c>
      <c r="C6515" s="19">
        <v>829200</v>
      </c>
      <c r="D6515" s="13">
        <v>1</v>
      </c>
      <c r="E6515" s="136" t="s">
        <v>3154</v>
      </c>
      <c r="F6515" s="15" t="s">
        <v>36</v>
      </c>
      <c r="G6515" s="137" t="s">
        <v>3154</v>
      </c>
      <c r="H6515" s="13" t="s">
        <v>31</v>
      </c>
      <c r="I6515" s="126" t="s">
        <v>3154</v>
      </c>
      <c r="J6515" s="126" t="s">
        <v>3154</v>
      </c>
      <c r="K6515" s="17">
        <f>VLOOKUP(A6515,[4]גיליון1!$A$1574:$P$7681,10,0)</f>
        <v>0</v>
      </c>
      <c r="L6515" s="17">
        <f>VLOOKUP(A6515,'[2]2023'!$A$9:$I$7853,9,0)</f>
        <v>0</v>
      </c>
      <c r="M6515" s="18">
        <f>VLOOKUP(A6515,[3]data1683177749303!$A$2:$J$6448,10,0)</f>
        <v>0</v>
      </c>
    </row>
    <row r="6516" spans="1:13" ht="15.75" outlineLevel="1">
      <c r="A6516" s="10">
        <v>1829200432</v>
      </c>
      <c r="B6516" s="11">
        <v>432</v>
      </c>
      <c r="C6516" s="19">
        <v>829200</v>
      </c>
      <c r="D6516" s="13">
        <v>1</v>
      </c>
      <c r="E6516" s="136" t="s">
        <v>3154</v>
      </c>
      <c r="F6516" s="15" t="s">
        <v>37</v>
      </c>
      <c r="G6516" s="137" t="s">
        <v>3154</v>
      </c>
      <c r="H6516" s="13" t="s">
        <v>31</v>
      </c>
      <c r="I6516" s="126" t="s">
        <v>3154</v>
      </c>
      <c r="J6516" s="126" t="s">
        <v>3154</v>
      </c>
      <c r="K6516" s="17">
        <f>VLOOKUP(A6516,[4]גיליון1!$A$1574:$P$7681,10,0)</f>
        <v>0</v>
      </c>
      <c r="L6516" s="17">
        <f>VLOOKUP(A6516,'[2]2023'!$A$9:$I$7853,9,0)</f>
        <v>0</v>
      </c>
      <c r="M6516" s="18">
        <f>VLOOKUP(A6516,[3]data1683177749303!$A$2:$J$6448,10,0)</f>
        <v>0</v>
      </c>
    </row>
    <row r="6517" spans="1:13" ht="15.75" outlineLevel="1">
      <c r="A6517" s="10">
        <v>1829200433</v>
      </c>
      <c r="B6517" s="11">
        <v>433</v>
      </c>
      <c r="C6517" s="19">
        <v>829200</v>
      </c>
      <c r="D6517" s="13">
        <v>1</v>
      </c>
      <c r="E6517" s="136" t="s">
        <v>3154</v>
      </c>
      <c r="F6517" s="15" t="s">
        <v>38</v>
      </c>
      <c r="G6517" s="137" t="s">
        <v>3154</v>
      </c>
      <c r="H6517" s="13" t="s">
        <v>34</v>
      </c>
      <c r="I6517" s="126" t="s">
        <v>3154</v>
      </c>
      <c r="J6517" s="126" t="s">
        <v>3154</v>
      </c>
      <c r="K6517" s="17">
        <f>VLOOKUP(A6517,[4]גיליון1!$A$1574:$P$7681,10,0)</f>
        <v>0</v>
      </c>
      <c r="L6517" s="17">
        <f>VLOOKUP(A6517,'[2]2023'!$A$9:$I$7853,9,0)</f>
        <v>0</v>
      </c>
      <c r="M6517" s="18">
        <f>VLOOKUP(A6517,[3]data1683177749303!$A$2:$J$6448,10,0)</f>
        <v>0</v>
      </c>
    </row>
    <row r="6518" spans="1:13" ht="15.75" outlineLevel="1">
      <c r="A6518" s="10">
        <v>1829200437</v>
      </c>
      <c r="B6518" s="11">
        <v>437</v>
      </c>
      <c r="C6518" s="19">
        <v>829200</v>
      </c>
      <c r="D6518" s="13">
        <v>1</v>
      </c>
      <c r="E6518" s="136" t="s">
        <v>3154</v>
      </c>
      <c r="F6518" s="15" t="s">
        <v>42</v>
      </c>
      <c r="G6518" s="137" t="s">
        <v>3154</v>
      </c>
      <c r="H6518" s="13" t="s">
        <v>31</v>
      </c>
      <c r="I6518" s="126" t="s">
        <v>3154</v>
      </c>
      <c r="J6518" s="126" t="s">
        <v>3154</v>
      </c>
      <c r="K6518" s="17">
        <f>VLOOKUP(A6518,[4]גיליון1!$A$1574:$P$7681,10,0)</f>
        <v>0</v>
      </c>
      <c r="L6518" s="17">
        <f>VLOOKUP(A6518,'[2]2023'!$A$9:$I$7853,9,0)</f>
        <v>0</v>
      </c>
      <c r="M6518" s="18">
        <f>VLOOKUP(A6518,[3]data1683177749303!$A$2:$J$6448,10,0)</f>
        <v>0</v>
      </c>
    </row>
    <row r="6519" spans="1:13" ht="15.75" outlineLevel="1">
      <c r="A6519" s="10">
        <v>1829200441</v>
      </c>
      <c r="B6519" s="11">
        <v>441</v>
      </c>
      <c r="C6519" s="19">
        <v>829200</v>
      </c>
      <c r="D6519" s="13">
        <v>1</v>
      </c>
      <c r="E6519" s="136" t="s">
        <v>3154</v>
      </c>
      <c r="F6519" s="15" t="s">
        <v>45</v>
      </c>
      <c r="G6519" s="137" t="s">
        <v>3154</v>
      </c>
      <c r="H6519" s="13" t="s">
        <v>31</v>
      </c>
      <c r="I6519" s="126" t="s">
        <v>3154</v>
      </c>
      <c r="J6519" s="126" t="s">
        <v>3154</v>
      </c>
      <c r="K6519" s="17">
        <f>VLOOKUP(A6519,[4]גיליון1!$A$1574:$P$7681,10,0)</f>
        <v>0</v>
      </c>
      <c r="L6519" s="17">
        <f>VLOOKUP(A6519,'[2]2023'!$A$9:$I$7853,9,0)</f>
        <v>0</v>
      </c>
      <c r="M6519" s="18">
        <f>VLOOKUP(A6519,[3]data1683177749303!$A$2:$J$6448,10,0)</f>
        <v>0</v>
      </c>
    </row>
    <row r="6520" spans="1:13" ht="15.75" outlineLevel="1">
      <c r="A6520" s="10">
        <v>1829200471</v>
      </c>
      <c r="B6520" s="11">
        <v>471</v>
      </c>
      <c r="C6520" s="19">
        <v>829200</v>
      </c>
      <c r="D6520" s="13">
        <v>1</v>
      </c>
      <c r="E6520" s="136" t="s">
        <v>3154</v>
      </c>
      <c r="F6520" s="15" t="s">
        <v>87</v>
      </c>
      <c r="G6520" s="137" t="s">
        <v>3154</v>
      </c>
      <c r="H6520" s="13" t="s">
        <v>34</v>
      </c>
      <c r="I6520" s="126" t="s">
        <v>3154</v>
      </c>
      <c r="J6520" s="126" t="s">
        <v>3154</v>
      </c>
      <c r="K6520" s="17">
        <f>VLOOKUP(A6520,[4]גיליון1!$A$1574:$P$7681,10,0)</f>
        <v>0</v>
      </c>
      <c r="L6520" s="17">
        <f>VLOOKUP(A6520,'[2]2023'!$A$9:$I$7853,9,0)</f>
        <v>0</v>
      </c>
      <c r="M6520" s="18">
        <f>VLOOKUP(A6520,[3]data1683177749303!$A$2:$J$6448,10,0)</f>
        <v>0</v>
      </c>
    </row>
    <row r="6521" spans="1:13" ht="15.75" outlineLevel="1">
      <c r="A6521" s="10">
        <v>1829200500</v>
      </c>
      <c r="B6521" s="11">
        <v>500</v>
      </c>
      <c r="C6521" s="19">
        <v>829200</v>
      </c>
      <c r="D6521" s="13">
        <v>1</v>
      </c>
      <c r="E6521" s="136" t="s">
        <v>3154</v>
      </c>
      <c r="F6521" s="15" t="s">
        <v>51</v>
      </c>
      <c r="G6521" s="137" t="s">
        <v>3154</v>
      </c>
      <c r="H6521" s="13" t="s">
        <v>11</v>
      </c>
      <c r="I6521" s="126" t="s">
        <v>3154</v>
      </c>
      <c r="J6521" s="126" t="s">
        <v>3154</v>
      </c>
      <c r="K6521" s="17">
        <f>VLOOKUP(A6521,[4]גיליון1!$A$1574:$P$7681,10,0)</f>
        <v>0</v>
      </c>
      <c r="L6521" s="17">
        <f>VLOOKUP(A6521,'[2]2023'!$A$9:$I$7853,9,0)</f>
        <v>0</v>
      </c>
      <c r="M6521" s="140" t="s">
        <v>3154</v>
      </c>
    </row>
    <row r="6522" spans="1:13" ht="15.75" outlineLevel="1">
      <c r="A6522" s="10">
        <v>1829200511</v>
      </c>
      <c r="B6522" s="11">
        <v>511</v>
      </c>
      <c r="C6522" s="19">
        <v>829200</v>
      </c>
      <c r="D6522" s="13">
        <v>1</v>
      </c>
      <c r="E6522" s="136" t="s">
        <v>3154</v>
      </c>
      <c r="F6522" s="15" t="s">
        <v>88</v>
      </c>
      <c r="G6522" s="137" t="s">
        <v>3154</v>
      </c>
      <c r="H6522" s="13" t="s">
        <v>34</v>
      </c>
      <c r="I6522" s="126" t="s">
        <v>3154</v>
      </c>
      <c r="J6522" s="126" t="s">
        <v>3154</v>
      </c>
      <c r="K6522" s="17">
        <f>VLOOKUP(A6522,[4]גיליון1!$A$1574:$P$7681,10,0)</f>
        <v>0</v>
      </c>
      <c r="L6522" s="17">
        <f>VLOOKUP(A6522,'[2]2023'!$A$9:$I$7853,9,0)</f>
        <v>0</v>
      </c>
      <c r="M6522" s="18">
        <f>VLOOKUP(A6522,[3]data1683177749303!$A$2:$J$6448,10,0)</f>
        <v>0</v>
      </c>
    </row>
    <row r="6523" spans="1:13" ht="15.75" outlineLevel="1">
      <c r="A6523" s="10">
        <v>1829200512</v>
      </c>
      <c r="B6523" s="11">
        <v>512</v>
      </c>
      <c r="C6523" s="19">
        <v>829200</v>
      </c>
      <c r="D6523" s="13">
        <v>1</v>
      </c>
      <c r="E6523" s="136" t="s">
        <v>3154</v>
      </c>
      <c r="F6523" s="15" t="s">
        <v>89</v>
      </c>
      <c r="G6523" s="137" t="s">
        <v>3154</v>
      </c>
      <c r="H6523" s="13" t="s">
        <v>34</v>
      </c>
      <c r="I6523" s="126" t="s">
        <v>3154</v>
      </c>
      <c r="J6523" s="126" t="s">
        <v>3154</v>
      </c>
      <c r="K6523" s="17">
        <f>VLOOKUP(A6523,[4]גיליון1!$A$1574:$P$7681,10,0)</f>
        <v>0</v>
      </c>
      <c r="L6523" s="17">
        <f>VLOOKUP(A6523,'[2]2023'!$A$9:$I$7853,9,0)</f>
        <v>0</v>
      </c>
      <c r="M6523" s="18">
        <f>VLOOKUP(A6523,[3]data1683177749303!$A$2:$J$6448,10,0)</f>
        <v>0</v>
      </c>
    </row>
    <row r="6524" spans="1:13" ht="15.75" outlineLevel="1">
      <c r="A6524" s="10">
        <v>1829200540</v>
      </c>
      <c r="B6524" s="11">
        <v>540</v>
      </c>
      <c r="C6524" s="19">
        <v>829200</v>
      </c>
      <c r="D6524" s="13">
        <v>1</v>
      </c>
      <c r="E6524" s="136" t="s">
        <v>3154</v>
      </c>
      <c r="F6524" s="15" t="s">
        <v>53</v>
      </c>
      <c r="G6524" s="137" t="s">
        <v>3154</v>
      </c>
      <c r="H6524" s="13" t="s">
        <v>31</v>
      </c>
      <c r="I6524" s="126" t="s">
        <v>3154</v>
      </c>
      <c r="J6524" s="126" t="s">
        <v>3154</v>
      </c>
      <c r="K6524" s="17">
        <f>VLOOKUP(A6524,[4]גיליון1!$A$1574:$P$7681,10,0)</f>
        <v>0</v>
      </c>
      <c r="L6524" s="17">
        <f>VLOOKUP(A6524,'[2]2023'!$A$9:$I$7853,9,0)</f>
        <v>0</v>
      </c>
      <c r="M6524" s="18">
        <f>VLOOKUP(A6524,[3]data1683177749303!$A$2:$J$6448,10,0)</f>
        <v>0</v>
      </c>
    </row>
    <row r="6525" spans="1:13" ht="15.75" outlineLevel="1">
      <c r="A6525" s="10">
        <v>1829200544</v>
      </c>
      <c r="B6525" s="11">
        <v>544</v>
      </c>
      <c r="C6525" s="19">
        <v>829200</v>
      </c>
      <c r="D6525" s="13">
        <v>1</v>
      </c>
      <c r="E6525" s="136" t="s">
        <v>3154</v>
      </c>
      <c r="F6525" s="15" t="s">
        <v>56</v>
      </c>
      <c r="G6525" s="137" t="s">
        <v>3154</v>
      </c>
      <c r="H6525" s="13" t="s">
        <v>31</v>
      </c>
      <c r="I6525" s="126" t="s">
        <v>3154</v>
      </c>
      <c r="J6525" s="126" t="s">
        <v>3154</v>
      </c>
      <c r="K6525" s="17">
        <f>VLOOKUP(A6525,[4]גיליון1!$A$1574:$P$7681,10,0)</f>
        <v>0</v>
      </c>
      <c r="L6525" s="17">
        <f>VLOOKUP(A6525,'[2]2023'!$A$9:$I$7853,9,0)</f>
        <v>0</v>
      </c>
      <c r="M6525" s="18">
        <f>VLOOKUP(A6525,[3]data1683177749303!$A$2:$J$6448,10,0)</f>
        <v>0</v>
      </c>
    </row>
    <row r="6526" spans="1:13" ht="15.75" outlineLevel="1">
      <c r="A6526" s="10">
        <v>1829200550</v>
      </c>
      <c r="B6526" s="11">
        <v>550</v>
      </c>
      <c r="C6526" s="19">
        <v>829200</v>
      </c>
      <c r="D6526" s="13">
        <v>1</v>
      </c>
      <c r="E6526" s="136" t="s">
        <v>3154</v>
      </c>
      <c r="F6526" s="15" t="s">
        <v>58</v>
      </c>
      <c r="G6526" s="137" t="s">
        <v>3154</v>
      </c>
      <c r="H6526" s="13" t="s">
        <v>34</v>
      </c>
      <c r="I6526" s="126" t="s">
        <v>3154</v>
      </c>
      <c r="J6526" s="126" t="s">
        <v>3154</v>
      </c>
      <c r="K6526" s="17">
        <f>VLOOKUP(A6526,[4]גיליון1!$A$1574:$P$7681,10,0)</f>
        <v>0</v>
      </c>
      <c r="L6526" s="17">
        <f>VLOOKUP(A6526,'[2]2023'!$A$9:$I$7853,9,0)</f>
        <v>0</v>
      </c>
      <c r="M6526" s="18">
        <f>VLOOKUP(A6526,[3]data1683177749303!$A$2:$J$6448,10,0)</f>
        <v>0</v>
      </c>
    </row>
    <row r="6527" spans="1:13" ht="15.75" outlineLevel="1">
      <c r="A6527" s="10">
        <v>1829200551</v>
      </c>
      <c r="B6527" s="11">
        <v>551</v>
      </c>
      <c r="C6527" s="19">
        <v>829200</v>
      </c>
      <c r="D6527" s="13">
        <v>1</v>
      </c>
      <c r="E6527" s="136" t="s">
        <v>3154</v>
      </c>
      <c r="F6527" s="15" t="s">
        <v>1324</v>
      </c>
      <c r="G6527" s="137" t="s">
        <v>3154</v>
      </c>
      <c r="H6527" s="13" t="s">
        <v>34</v>
      </c>
      <c r="I6527" s="126" t="s">
        <v>3154</v>
      </c>
      <c r="J6527" s="126" t="s">
        <v>3154</v>
      </c>
      <c r="K6527" s="17">
        <f>VLOOKUP(A6527,[4]גיליון1!$A$1574:$P$7681,10,0)</f>
        <v>0</v>
      </c>
      <c r="L6527" s="17">
        <f>VLOOKUP(A6527,'[2]2023'!$A$9:$I$7853,9,0)</f>
        <v>0</v>
      </c>
      <c r="M6527" s="18">
        <f>VLOOKUP(A6527,[3]data1683177749303!$A$2:$J$6448,10,0)</f>
        <v>0</v>
      </c>
    </row>
    <row r="6528" spans="1:13" ht="15.75" outlineLevel="1">
      <c r="A6528" s="10">
        <v>1829200561</v>
      </c>
      <c r="B6528" s="11">
        <v>561</v>
      </c>
      <c r="C6528" s="19">
        <v>829200</v>
      </c>
      <c r="D6528" s="13">
        <v>1</v>
      </c>
      <c r="E6528" s="136" t="s">
        <v>3154</v>
      </c>
      <c r="F6528" s="15" t="s">
        <v>59</v>
      </c>
      <c r="G6528" s="137" t="s">
        <v>3154</v>
      </c>
      <c r="H6528" s="13" t="s">
        <v>34</v>
      </c>
      <c r="I6528" s="126" t="s">
        <v>3154</v>
      </c>
      <c r="J6528" s="126" t="s">
        <v>3154</v>
      </c>
      <c r="K6528" s="17">
        <f>VLOOKUP(A6528,[4]גיליון1!$A$1574:$P$7681,10,0)</f>
        <v>0</v>
      </c>
      <c r="L6528" s="17">
        <f>VLOOKUP(A6528,'[2]2023'!$A$9:$I$7853,9,0)</f>
        <v>0</v>
      </c>
      <c r="M6528" s="18">
        <f>VLOOKUP(A6528,[3]data1683177749303!$A$2:$J$6448,10,0)</f>
        <v>0</v>
      </c>
    </row>
    <row r="6529" spans="1:13" ht="15.75" outlineLevel="1">
      <c r="A6529" s="10">
        <v>1829200596</v>
      </c>
      <c r="B6529" s="11">
        <v>596</v>
      </c>
      <c r="C6529" s="19">
        <v>829200</v>
      </c>
      <c r="D6529" s="13">
        <v>1</v>
      </c>
      <c r="E6529" s="136" t="s">
        <v>3154</v>
      </c>
      <c r="F6529" s="15" t="s">
        <v>92</v>
      </c>
      <c r="G6529" s="137" t="s">
        <v>3154</v>
      </c>
      <c r="H6529" s="13" t="s">
        <v>31</v>
      </c>
      <c r="I6529" s="126" t="s">
        <v>3154</v>
      </c>
      <c r="J6529" s="126" t="s">
        <v>3154</v>
      </c>
      <c r="K6529" s="17">
        <f>VLOOKUP(A6529,[4]גיליון1!$A$1574:$P$7681,10,0)</f>
        <v>0</v>
      </c>
      <c r="L6529" s="17">
        <f>VLOOKUP(A6529,'[2]2023'!$A$9:$I$7853,9,0)</f>
        <v>0</v>
      </c>
      <c r="M6529" s="18">
        <f>VLOOKUP(A6529,[3]data1683177749303!$A$2:$J$6448,10,0)</f>
        <v>0</v>
      </c>
    </row>
    <row r="6530" spans="1:13" ht="15.75" outlineLevel="1">
      <c r="A6530" s="10">
        <v>1829200700</v>
      </c>
      <c r="B6530" s="11">
        <v>700</v>
      </c>
      <c r="C6530" s="19">
        <v>829200</v>
      </c>
      <c r="D6530" s="13">
        <v>1</v>
      </c>
      <c r="E6530" s="136" t="s">
        <v>3154</v>
      </c>
      <c r="F6530" s="15" t="s">
        <v>61</v>
      </c>
      <c r="G6530" s="137" t="s">
        <v>3154</v>
      </c>
      <c r="H6530" s="13" t="s">
        <v>11</v>
      </c>
      <c r="I6530" s="126" t="s">
        <v>3154</v>
      </c>
      <c r="J6530" s="126" t="s">
        <v>3154</v>
      </c>
      <c r="K6530" s="17">
        <f>VLOOKUP(A6530,[4]גיליון1!$A$1574:$P$7681,10,0)</f>
        <v>0</v>
      </c>
      <c r="L6530" s="17">
        <f>VLOOKUP(A6530,'[2]2023'!$A$9:$I$7853,9,0)</f>
        <v>0</v>
      </c>
      <c r="M6530" s="140" t="s">
        <v>3154</v>
      </c>
    </row>
    <row r="6531" spans="1:13" ht="15.75" outlineLevel="1">
      <c r="A6531" s="10">
        <v>1829200710</v>
      </c>
      <c r="B6531" s="11">
        <v>710</v>
      </c>
      <c r="C6531" s="19">
        <v>829200</v>
      </c>
      <c r="D6531" s="13">
        <v>1</v>
      </c>
      <c r="E6531" s="136" t="s">
        <v>3154</v>
      </c>
      <c r="F6531" s="15" t="s">
        <v>2702</v>
      </c>
      <c r="G6531" s="137" t="s">
        <v>3154</v>
      </c>
      <c r="H6531" s="13" t="s">
        <v>34</v>
      </c>
      <c r="I6531" s="126" t="s">
        <v>3154</v>
      </c>
      <c r="J6531" s="126" t="s">
        <v>3154</v>
      </c>
      <c r="K6531" s="17">
        <f>VLOOKUP(A6531,[4]גיליון1!$A$1574:$P$7681,10,0)</f>
        <v>0</v>
      </c>
      <c r="L6531" s="17">
        <f>VLOOKUP(A6531,'[2]2023'!$A$9:$I$7853,9,0)</f>
        <v>0</v>
      </c>
      <c r="M6531" s="18">
        <f>VLOOKUP(A6531,[3]data1683177749303!$A$2:$J$6448,10,0)</f>
        <v>0</v>
      </c>
    </row>
    <row r="6532" spans="1:13" ht="15.75" outlineLevel="1">
      <c r="A6532" s="10">
        <v>1829200721</v>
      </c>
      <c r="B6532" s="11">
        <v>721</v>
      </c>
      <c r="C6532" s="19">
        <v>829200</v>
      </c>
      <c r="D6532" s="13">
        <v>1</v>
      </c>
      <c r="E6532" s="136" t="s">
        <v>3154</v>
      </c>
      <c r="F6532" s="15" t="s">
        <v>63</v>
      </c>
      <c r="G6532" s="137" t="s">
        <v>3154</v>
      </c>
      <c r="H6532" s="13" t="s">
        <v>34</v>
      </c>
      <c r="I6532" s="126" t="s">
        <v>3154</v>
      </c>
      <c r="J6532" s="126" t="s">
        <v>3154</v>
      </c>
      <c r="K6532" s="17">
        <f>VLOOKUP(A6532,[4]גיליון1!$A$1574:$P$7681,10,0)</f>
        <v>0</v>
      </c>
      <c r="L6532" s="17">
        <f>VLOOKUP(A6532,'[2]2023'!$A$9:$I$7853,9,0)</f>
        <v>0</v>
      </c>
      <c r="M6532" s="18">
        <f>VLOOKUP(A6532,[3]data1683177749303!$A$2:$J$6448,10,0)</f>
        <v>0</v>
      </c>
    </row>
    <row r="6533" spans="1:13" ht="15.75" outlineLevel="1">
      <c r="A6533" s="10">
        <v>1829200722</v>
      </c>
      <c r="B6533" s="11">
        <v>722</v>
      </c>
      <c r="C6533" s="19">
        <v>829200</v>
      </c>
      <c r="D6533" s="13">
        <v>1</v>
      </c>
      <c r="E6533" s="136" t="s">
        <v>3154</v>
      </c>
      <c r="F6533" s="15" t="s">
        <v>64</v>
      </c>
      <c r="G6533" s="137" t="s">
        <v>3154</v>
      </c>
      <c r="H6533" s="13" t="s">
        <v>34</v>
      </c>
      <c r="I6533" s="126" t="s">
        <v>3154</v>
      </c>
      <c r="J6533" s="126" t="s">
        <v>3154</v>
      </c>
      <c r="K6533" s="17">
        <f>VLOOKUP(A6533,[4]גיליון1!$A$1574:$P$7681,10,0)</f>
        <v>0</v>
      </c>
      <c r="L6533" s="17">
        <f>VLOOKUP(A6533,'[2]2023'!$A$9:$I$7853,9,0)</f>
        <v>0</v>
      </c>
      <c r="M6533" s="18">
        <f>VLOOKUP(A6533,[3]data1683177749303!$A$2:$J$6448,10,0)</f>
        <v>0</v>
      </c>
    </row>
    <row r="6534" spans="1:13" ht="15.75" outlineLevel="1">
      <c r="A6534" s="10">
        <v>1829200723</v>
      </c>
      <c r="B6534" s="11">
        <v>723</v>
      </c>
      <c r="C6534" s="19">
        <v>829200</v>
      </c>
      <c r="D6534" s="13">
        <v>1</v>
      </c>
      <c r="E6534" s="136" t="s">
        <v>3154</v>
      </c>
      <c r="F6534" s="15" t="s">
        <v>2703</v>
      </c>
      <c r="G6534" s="137" t="s">
        <v>3154</v>
      </c>
      <c r="H6534" s="13" t="s">
        <v>34</v>
      </c>
      <c r="I6534" s="126" t="s">
        <v>3154</v>
      </c>
      <c r="J6534" s="126" t="s">
        <v>3154</v>
      </c>
      <c r="K6534" s="17">
        <f>VLOOKUP(A6534,[4]גיליון1!$A$1574:$P$7681,10,0)</f>
        <v>0</v>
      </c>
      <c r="L6534" s="17">
        <f>VLOOKUP(A6534,'[2]2023'!$A$9:$I$7853,9,0)</f>
        <v>0</v>
      </c>
      <c r="M6534" s="18">
        <f>VLOOKUP(A6534,[3]data1683177749303!$A$2:$J$6448,10,0)</f>
        <v>0</v>
      </c>
    </row>
    <row r="6535" spans="1:13" ht="15.75" outlineLevel="1">
      <c r="A6535" s="10">
        <v>1829200724</v>
      </c>
      <c r="B6535" s="11">
        <v>724</v>
      </c>
      <c r="C6535" s="19">
        <v>829200</v>
      </c>
      <c r="D6535" s="13">
        <v>1</v>
      </c>
      <c r="E6535" s="136" t="s">
        <v>3154</v>
      </c>
      <c r="F6535" s="15" t="s">
        <v>2704</v>
      </c>
      <c r="G6535" s="137" t="s">
        <v>3154</v>
      </c>
      <c r="H6535" s="13" t="s">
        <v>34</v>
      </c>
      <c r="I6535" s="126" t="s">
        <v>3154</v>
      </c>
      <c r="J6535" s="126" t="s">
        <v>3154</v>
      </c>
      <c r="K6535" s="17">
        <f>VLOOKUP(A6535,[4]גיליון1!$A$1574:$P$7681,10,0)</f>
        <v>0</v>
      </c>
      <c r="L6535" s="17">
        <f>VLOOKUP(A6535,'[2]2023'!$A$9:$I$7853,9,0)</f>
        <v>0</v>
      </c>
      <c r="M6535" s="18">
        <f>VLOOKUP(A6535,[3]data1683177749303!$A$2:$J$6448,10,0)</f>
        <v>0</v>
      </c>
    </row>
    <row r="6536" spans="1:13" ht="15.75" outlineLevel="1">
      <c r="A6536" s="10">
        <v>1829200742</v>
      </c>
      <c r="B6536" s="11">
        <v>742</v>
      </c>
      <c r="C6536" s="19">
        <v>829200</v>
      </c>
      <c r="D6536" s="13">
        <v>1</v>
      </c>
      <c r="E6536" s="136" t="s">
        <v>3154</v>
      </c>
      <c r="F6536" s="15" t="s">
        <v>65</v>
      </c>
      <c r="G6536" s="137" t="s">
        <v>3154</v>
      </c>
      <c r="H6536" s="13" t="s">
        <v>34</v>
      </c>
      <c r="I6536" s="126" t="s">
        <v>3154</v>
      </c>
      <c r="J6536" s="126" t="s">
        <v>3154</v>
      </c>
      <c r="K6536" s="17">
        <f>VLOOKUP(A6536,[4]גיליון1!$A$1574:$P$7681,10,0)</f>
        <v>0</v>
      </c>
      <c r="L6536" s="17">
        <f>VLOOKUP(A6536,'[2]2023'!$A$9:$I$7853,9,0)</f>
        <v>0</v>
      </c>
      <c r="M6536" s="18">
        <f>VLOOKUP(A6536,[3]data1683177749303!$A$2:$J$6448,10,0)</f>
        <v>0</v>
      </c>
    </row>
    <row r="6537" spans="1:13" ht="15.75" outlineLevel="1">
      <c r="A6537" s="10">
        <v>1829200745</v>
      </c>
      <c r="B6537" s="11">
        <v>745</v>
      </c>
      <c r="C6537" s="19">
        <v>829200</v>
      </c>
      <c r="D6537" s="13">
        <v>1</v>
      </c>
      <c r="E6537" s="136" t="s">
        <v>3154</v>
      </c>
      <c r="F6537" s="15" t="s">
        <v>66</v>
      </c>
      <c r="G6537" s="137" t="s">
        <v>3154</v>
      </c>
      <c r="H6537" s="13" t="s">
        <v>31</v>
      </c>
      <c r="I6537" s="126" t="s">
        <v>3154</v>
      </c>
      <c r="J6537" s="126" t="s">
        <v>3154</v>
      </c>
      <c r="K6537" s="17">
        <f>VLOOKUP(A6537,[4]גיליון1!$A$1574:$P$7681,10,0)</f>
        <v>0</v>
      </c>
      <c r="L6537" s="17">
        <f>VLOOKUP(A6537,'[2]2023'!$A$9:$I$7853,9,0)</f>
        <v>0</v>
      </c>
      <c r="M6537" s="18">
        <f>VLOOKUP(A6537,[3]data1683177749303!$A$2:$J$6448,10,0)</f>
        <v>0</v>
      </c>
    </row>
    <row r="6538" spans="1:13" ht="15.75" outlineLevel="1">
      <c r="A6538" s="10">
        <v>1829200751</v>
      </c>
      <c r="B6538" s="11">
        <v>751</v>
      </c>
      <c r="C6538" s="19">
        <v>829200</v>
      </c>
      <c r="D6538" s="13">
        <v>1</v>
      </c>
      <c r="E6538" s="136" t="s">
        <v>3154</v>
      </c>
      <c r="F6538" s="15" t="s">
        <v>68</v>
      </c>
      <c r="G6538" s="137" t="s">
        <v>3154</v>
      </c>
      <c r="H6538" s="13" t="s">
        <v>34</v>
      </c>
      <c r="I6538" s="126" t="s">
        <v>3154</v>
      </c>
      <c r="J6538" s="126" t="s">
        <v>3154</v>
      </c>
      <c r="K6538" s="17">
        <f>VLOOKUP(A6538,[4]גיליון1!$A$1574:$P$7681,10,0)</f>
        <v>0</v>
      </c>
      <c r="L6538" s="17">
        <f>VLOOKUP(A6538,'[2]2023'!$A$9:$I$7853,9,0)</f>
        <v>0</v>
      </c>
      <c r="M6538" s="18">
        <f>VLOOKUP(A6538,[3]data1683177749303!$A$2:$J$6448,10,0)</f>
        <v>0</v>
      </c>
    </row>
    <row r="6539" spans="1:13" ht="15.75" outlineLevel="1">
      <c r="A6539" s="10">
        <v>1829200752</v>
      </c>
      <c r="B6539" s="11">
        <v>752</v>
      </c>
      <c r="C6539" s="19">
        <v>829200</v>
      </c>
      <c r="D6539" s="13">
        <v>1</v>
      </c>
      <c r="E6539" s="136" t="s">
        <v>3154</v>
      </c>
      <c r="F6539" s="15" t="s">
        <v>69</v>
      </c>
      <c r="G6539" s="137" t="s">
        <v>3154</v>
      </c>
      <c r="H6539" s="13" t="s">
        <v>31</v>
      </c>
      <c r="I6539" s="126" t="s">
        <v>3154</v>
      </c>
      <c r="J6539" s="126" t="s">
        <v>3154</v>
      </c>
      <c r="K6539" s="17">
        <f>VLOOKUP(A6539,[4]גיליון1!$A$1574:$P$7681,10,0)</f>
        <v>0</v>
      </c>
      <c r="L6539" s="17">
        <f>VLOOKUP(A6539,'[2]2023'!$A$9:$I$7853,9,0)</f>
        <v>0</v>
      </c>
      <c r="M6539" s="18">
        <f>VLOOKUP(A6539,[3]data1683177749303!$A$2:$J$6448,10,0)</f>
        <v>0</v>
      </c>
    </row>
    <row r="6540" spans="1:13" ht="15.75" outlineLevel="1">
      <c r="A6540" s="10">
        <v>1829200753</v>
      </c>
      <c r="B6540" s="11">
        <v>753</v>
      </c>
      <c r="C6540" s="19">
        <v>829200</v>
      </c>
      <c r="D6540" s="13">
        <v>1</v>
      </c>
      <c r="E6540" s="136" t="s">
        <v>3154</v>
      </c>
      <c r="F6540" s="15" t="s">
        <v>28</v>
      </c>
      <c r="G6540" s="137" t="s">
        <v>3154</v>
      </c>
      <c r="H6540" s="13" t="s">
        <v>31</v>
      </c>
      <c r="I6540" s="126" t="s">
        <v>3154</v>
      </c>
      <c r="J6540" s="126" t="s">
        <v>3154</v>
      </c>
      <c r="K6540" s="17">
        <f>VLOOKUP(A6540,[4]גיליון1!$A$1574:$P$7681,10,0)</f>
        <v>0</v>
      </c>
      <c r="L6540" s="17">
        <f>VLOOKUP(A6540,'[2]2023'!$A$9:$I$7853,9,0)</f>
        <v>0</v>
      </c>
      <c r="M6540" s="18">
        <f>VLOOKUP(A6540,[3]data1683177749303!$A$2:$J$6448,10,0)</f>
        <v>0</v>
      </c>
    </row>
    <row r="6541" spans="1:13" ht="15.75" outlineLevel="1">
      <c r="A6541" s="10">
        <v>1829200754</v>
      </c>
      <c r="B6541" s="11">
        <v>754</v>
      </c>
      <c r="C6541" s="19">
        <v>829200</v>
      </c>
      <c r="D6541" s="13">
        <v>1</v>
      </c>
      <c r="E6541" s="136" t="s">
        <v>3154</v>
      </c>
      <c r="F6541" s="15" t="s">
        <v>2705</v>
      </c>
      <c r="G6541" s="137" t="s">
        <v>3154</v>
      </c>
      <c r="H6541" s="13" t="s">
        <v>34</v>
      </c>
      <c r="I6541" s="126" t="s">
        <v>3154</v>
      </c>
      <c r="J6541" s="126" t="s">
        <v>3154</v>
      </c>
      <c r="K6541" s="17">
        <f>VLOOKUP(A6541,[4]גיליון1!$A$1574:$P$7681,10,0)</f>
        <v>0</v>
      </c>
      <c r="L6541" s="17">
        <f>VLOOKUP(A6541,'[2]2023'!$A$9:$I$7853,9,0)</f>
        <v>0</v>
      </c>
      <c r="M6541" s="18">
        <f>VLOOKUP(A6541,[3]data1683177749303!$A$2:$J$6448,10,0)</f>
        <v>0</v>
      </c>
    </row>
    <row r="6542" spans="1:13" ht="15.75" outlineLevel="1">
      <c r="A6542" s="10">
        <v>1829200756</v>
      </c>
      <c r="B6542" s="11">
        <v>756</v>
      </c>
      <c r="C6542" s="19">
        <v>829200</v>
      </c>
      <c r="D6542" s="13">
        <v>1</v>
      </c>
      <c r="E6542" s="136" t="s">
        <v>3154</v>
      </c>
      <c r="F6542" s="15" t="s">
        <v>2706</v>
      </c>
      <c r="G6542" s="137" t="s">
        <v>3154</v>
      </c>
      <c r="H6542" s="13" t="s">
        <v>31</v>
      </c>
      <c r="I6542" s="126" t="s">
        <v>3154</v>
      </c>
      <c r="J6542" s="126" t="s">
        <v>3154</v>
      </c>
      <c r="K6542" s="17">
        <f>VLOOKUP(A6542,[4]גיליון1!$A$1574:$P$7681,10,0)</f>
        <v>0</v>
      </c>
      <c r="L6542" s="17">
        <f>VLOOKUP(A6542,'[2]2023'!$A$9:$I$7853,9,0)</f>
        <v>0</v>
      </c>
      <c r="M6542" s="18">
        <f>VLOOKUP(A6542,[3]data1683177749303!$A$2:$J$6448,10,0)</f>
        <v>0</v>
      </c>
    </row>
    <row r="6543" spans="1:13" ht="15.75" outlineLevel="1">
      <c r="A6543" s="10">
        <v>1829200757</v>
      </c>
      <c r="B6543" s="11">
        <v>757</v>
      </c>
      <c r="C6543" s="19">
        <v>829200</v>
      </c>
      <c r="D6543" s="13">
        <v>1</v>
      </c>
      <c r="E6543" s="136" t="s">
        <v>3154</v>
      </c>
      <c r="F6543" s="15" t="s">
        <v>2707</v>
      </c>
      <c r="G6543" s="137" t="s">
        <v>3154</v>
      </c>
      <c r="H6543" s="13" t="s">
        <v>31</v>
      </c>
      <c r="I6543" s="126" t="s">
        <v>3154</v>
      </c>
      <c r="J6543" s="126" t="s">
        <v>3154</v>
      </c>
      <c r="K6543" s="17">
        <f>VLOOKUP(A6543,[4]גיליון1!$A$1574:$P$7681,10,0)</f>
        <v>0</v>
      </c>
      <c r="L6543" s="17">
        <f>VLOOKUP(A6543,'[2]2023'!$A$9:$I$7853,9,0)</f>
        <v>0</v>
      </c>
      <c r="M6543" s="18">
        <f>VLOOKUP(A6543,[3]data1683177749303!$A$2:$J$6448,10,0)</f>
        <v>0</v>
      </c>
    </row>
    <row r="6544" spans="1:13" ht="15.75" outlineLevel="1">
      <c r="A6544" s="10">
        <v>1829200763</v>
      </c>
      <c r="B6544" s="11">
        <v>763</v>
      </c>
      <c r="C6544" s="19">
        <v>829200</v>
      </c>
      <c r="D6544" s="13">
        <v>1</v>
      </c>
      <c r="E6544" s="136" t="s">
        <v>3154</v>
      </c>
      <c r="F6544" s="15" t="s">
        <v>2708</v>
      </c>
      <c r="G6544" s="137" t="s">
        <v>3154</v>
      </c>
      <c r="H6544" s="13" t="s">
        <v>31</v>
      </c>
      <c r="I6544" s="126" t="s">
        <v>3154</v>
      </c>
      <c r="J6544" s="126" t="s">
        <v>3154</v>
      </c>
      <c r="K6544" s="17">
        <f>VLOOKUP(A6544,[4]גיליון1!$A$1574:$P$7681,10,0)</f>
        <v>0</v>
      </c>
      <c r="L6544" s="17">
        <f>VLOOKUP(A6544,'[2]2023'!$A$9:$I$7853,9,0)</f>
        <v>0</v>
      </c>
      <c r="M6544" s="18">
        <f>VLOOKUP(A6544,[3]data1683177749303!$A$2:$J$6448,10,0)</f>
        <v>0</v>
      </c>
    </row>
    <row r="6545" spans="1:13" ht="15.75" outlineLevel="1">
      <c r="A6545" s="10">
        <v>1829200794</v>
      </c>
      <c r="B6545" s="11">
        <v>794</v>
      </c>
      <c r="C6545" s="19">
        <v>829200</v>
      </c>
      <c r="D6545" s="13">
        <v>1</v>
      </c>
      <c r="E6545" s="136" t="s">
        <v>3154</v>
      </c>
      <c r="F6545" s="15" t="s">
        <v>73</v>
      </c>
      <c r="G6545" s="137" t="s">
        <v>3154</v>
      </c>
      <c r="H6545" s="13" t="s">
        <v>31</v>
      </c>
      <c r="I6545" s="126" t="s">
        <v>3154</v>
      </c>
      <c r="J6545" s="126" t="s">
        <v>3154</v>
      </c>
      <c r="K6545" s="17">
        <f>VLOOKUP(A6545,[4]גיליון1!$A$1574:$P$7681,10,0)</f>
        <v>0</v>
      </c>
      <c r="L6545" s="17">
        <f>VLOOKUP(A6545,'[2]2023'!$A$9:$I$7853,9,0)</f>
        <v>0</v>
      </c>
      <c r="M6545" s="18">
        <f>VLOOKUP(A6545,[3]data1683177749303!$A$2:$J$6448,10,0)</f>
        <v>0</v>
      </c>
    </row>
    <row r="6546" spans="1:13" ht="15.75" outlineLevel="1">
      <c r="A6546" s="10">
        <v>1829200810</v>
      </c>
      <c r="B6546" s="11">
        <v>810</v>
      </c>
      <c r="C6546" s="19">
        <v>829200</v>
      </c>
      <c r="D6546" s="13">
        <v>1</v>
      </c>
      <c r="E6546" s="136" t="s">
        <v>3154</v>
      </c>
      <c r="F6546" s="15" t="s">
        <v>2709</v>
      </c>
      <c r="G6546" s="137" t="s">
        <v>3154</v>
      </c>
      <c r="H6546" s="13" t="s">
        <v>34</v>
      </c>
      <c r="I6546" s="16">
        <f>K6546/L6546-1</f>
        <v>-9.9964457081926472E-2</v>
      </c>
      <c r="J6546" s="126" t="s">
        <v>3154</v>
      </c>
      <c r="K6546" s="17">
        <v>1012900</v>
      </c>
      <c r="L6546" s="17">
        <f>VLOOKUP(A6546,'[2]2023'!$A$9:$I$7853,9,0)</f>
        <v>1125400</v>
      </c>
      <c r="M6546" s="18">
        <f>VLOOKUP(A6546,[3]data1683177749303!$A$2:$J$6448,10,0)</f>
        <v>995400</v>
      </c>
    </row>
    <row r="6547" spans="1:13" ht="15.75" outlineLevel="1">
      <c r="A6547" s="10">
        <v>1829200879</v>
      </c>
      <c r="B6547" s="11">
        <v>879</v>
      </c>
      <c r="C6547" s="19">
        <v>829200</v>
      </c>
      <c r="D6547" s="13">
        <v>1</v>
      </c>
      <c r="E6547" s="136" t="s">
        <v>3154</v>
      </c>
      <c r="F6547" s="15" t="s">
        <v>1827</v>
      </c>
      <c r="G6547" s="137" t="s">
        <v>3154</v>
      </c>
      <c r="H6547" s="13" t="s">
        <v>31</v>
      </c>
      <c r="I6547" s="126" t="s">
        <v>3154</v>
      </c>
      <c r="J6547" s="126" t="s">
        <v>3154</v>
      </c>
      <c r="K6547" s="17">
        <f>VLOOKUP(A6547,[4]גיליון1!$A$1574:$P$7681,10,0)</f>
        <v>0</v>
      </c>
      <c r="L6547" s="17">
        <f>VLOOKUP(A6547,'[2]2023'!$A$9:$I$7853,9,0)</f>
        <v>0</v>
      </c>
      <c r="M6547" s="18">
        <f>VLOOKUP(A6547,[3]data1683177749303!$A$2:$J$6448,10,0)</f>
        <v>0</v>
      </c>
    </row>
    <row r="6548" spans="1:13" ht="15.75" outlineLevel="1">
      <c r="A6548" s="10">
        <v>1829200900</v>
      </c>
      <c r="B6548" s="11">
        <v>900</v>
      </c>
      <c r="C6548" s="19">
        <v>829200</v>
      </c>
      <c r="D6548" s="13">
        <v>1</v>
      </c>
      <c r="E6548" s="136" t="s">
        <v>3154</v>
      </c>
      <c r="F6548" s="15" t="s">
        <v>94</v>
      </c>
      <c r="G6548" s="137" t="s">
        <v>3154</v>
      </c>
      <c r="H6548" s="13" t="s">
        <v>11</v>
      </c>
      <c r="I6548" s="126" t="s">
        <v>3154</v>
      </c>
      <c r="J6548" s="126" t="s">
        <v>3154</v>
      </c>
      <c r="K6548" s="17">
        <f>VLOOKUP(A6548,[4]גיליון1!$A$1574:$P$7681,10,0)</f>
        <v>0</v>
      </c>
      <c r="L6548" s="17">
        <f>VLOOKUP(A6548,'[2]2023'!$A$9:$I$7853,9,0)</f>
        <v>0</v>
      </c>
      <c r="M6548" s="140" t="s">
        <v>3154</v>
      </c>
    </row>
    <row r="6549" spans="1:13" ht="15.75" outlineLevel="1">
      <c r="A6549" s="10">
        <v>1829200931</v>
      </c>
      <c r="B6549" s="11">
        <v>931</v>
      </c>
      <c r="C6549" s="19">
        <v>829200</v>
      </c>
      <c r="D6549" s="13">
        <v>1</v>
      </c>
      <c r="E6549" s="136" t="s">
        <v>3154</v>
      </c>
      <c r="F6549" s="15" t="s">
        <v>2710</v>
      </c>
      <c r="G6549" s="137" t="s">
        <v>3154</v>
      </c>
      <c r="H6549" s="13" t="s">
        <v>31</v>
      </c>
      <c r="I6549" s="126" t="s">
        <v>3154</v>
      </c>
      <c r="J6549" s="126" t="s">
        <v>3154</v>
      </c>
      <c r="K6549" s="17">
        <f>VLOOKUP(A6549,[4]גיליון1!$A$1574:$P$7681,10,0)</f>
        <v>0</v>
      </c>
      <c r="L6549" s="17">
        <f>VLOOKUP(A6549,'[2]2023'!$A$9:$I$7853,9,0)</f>
        <v>0</v>
      </c>
      <c r="M6549" s="18">
        <f>VLOOKUP(A6549,[3]data1683177749303!$A$2:$J$6448,10,0)</f>
        <v>0</v>
      </c>
    </row>
    <row r="6550" spans="1:13" ht="15.75" outlineLevel="1">
      <c r="A6550" s="10">
        <v>1829200932</v>
      </c>
      <c r="B6550" s="11">
        <v>932</v>
      </c>
      <c r="C6550" s="19">
        <v>829200</v>
      </c>
      <c r="D6550" s="13">
        <v>1</v>
      </c>
      <c r="E6550" s="136" t="s">
        <v>3154</v>
      </c>
      <c r="F6550" s="15" t="s">
        <v>2711</v>
      </c>
      <c r="G6550" s="137" t="s">
        <v>3154</v>
      </c>
      <c r="H6550" s="13" t="s">
        <v>31</v>
      </c>
      <c r="I6550" s="126" t="s">
        <v>3154</v>
      </c>
      <c r="J6550" s="126" t="s">
        <v>3154</v>
      </c>
      <c r="K6550" s="17">
        <f>VLOOKUP(A6550,[4]גיליון1!$A$1574:$P$7681,10,0)</f>
        <v>0</v>
      </c>
      <c r="L6550" s="17">
        <f>VLOOKUP(A6550,'[2]2023'!$A$9:$I$7853,9,0)</f>
        <v>0</v>
      </c>
      <c r="M6550" s="18">
        <f>VLOOKUP(A6550,[3]data1683177749303!$A$2:$J$6448,10,0)</f>
        <v>0</v>
      </c>
    </row>
    <row r="6551" spans="1:13" ht="16.5" thickBot="1">
      <c r="A6551" s="10">
        <v>1829200961</v>
      </c>
      <c r="B6551" s="11">
        <v>961</v>
      </c>
      <c r="C6551" s="19">
        <v>829200</v>
      </c>
      <c r="D6551" s="13">
        <v>1</v>
      </c>
      <c r="E6551" s="136" t="s">
        <v>3154</v>
      </c>
      <c r="F6551" s="15" t="s">
        <v>79</v>
      </c>
      <c r="G6551" s="137" t="s">
        <v>3154</v>
      </c>
      <c r="H6551" s="13" t="s">
        <v>34</v>
      </c>
      <c r="I6551" s="126" t="s">
        <v>3154</v>
      </c>
      <c r="J6551" s="126" t="s">
        <v>3154</v>
      </c>
      <c r="K6551" s="17">
        <f>VLOOKUP(A6551,[4]גיליון1!$A$1574:$P$7681,10,0)</f>
        <v>0</v>
      </c>
      <c r="L6551" s="17">
        <f>VLOOKUP(A6551,'[2]2023'!$A$9:$I$7853,9,0)</f>
        <v>0</v>
      </c>
      <c r="M6551" s="140" t="s">
        <v>3154</v>
      </c>
    </row>
    <row r="6552" spans="1:13" ht="16.5" outlineLevel="1" thickBot="1">
      <c r="A6552" s="125" t="s">
        <v>3154</v>
      </c>
      <c r="B6552" s="25" t="s">
        <v>2712</v>
      </c>
      <c r="C6552" s="146" t="s">
        <v>3154</v>
      </c>
      <c r="D6552" s="146" t="s">
        <v>3154</v>
      </c>
      <c r="E6552" s="147" t="s">
        <v>3154</v>
      </c>
      <c r="F6552" s="28" t="s">
        <v>2699</v>
      </c>
      <c r="G6552" s="153" t="s">
        <v>3154</v>
      </c>
      <c r="H6552" s="146" t="s">
        <v>3154</v>
      </c>
      <c r="I6552" s="29">
        <f>K6552/L6552-1</f>
        <v>-9.9964457081926472E-2</v>
      </c>
      <c r="J6552" s="127" t="s">
        <v>3154</v>
      </c>
      <c r="K6552" s="37">
        <f t="shared" ref="K6552:M6552" si="297">SUBTOTAL(9,K6500:K6551)</f>
        <v>1012900</v>
      </c>
      <c r="L6552" s="37">
        <f t="shared" si="297"/>
        <v>1125400</v>
      </c>
      <c r="M6552" s="38">
        <f t="shared" si="297"/>
        <v>995400</v>
      </c>
    </row>
    <row r="6553" spans="1:13" ht="15.75" outlineLevel="1">
      <c r="A6553" s="10">
        <v>18294000</v>
      </c>
      <c r="B6553" s="11">
        <v>0</v>
      </c>
      <c r="C6553" s="19">
        <v>829400</v>
      </c>
      <c r="D6553" s="13">
        <v>1</v>
      </c>
      <c r="E6553" s="136" t="s">
        <v>3154</v>
      </c>
      <c r="F6553" s="15" t="s">
        <v>2713</v>
      </c>
      <c r="G6553" s="137" t="s">
        <v>3154</v>
      </c>
      <c r="H6553" s="13" t="s">
        <v>11</v>
      </c>
      <c r="I6553" s="126" t="s">
        <v>3154</v>
      </c>
      <c r="J6553" s="142" t="s">
        <v>3154</v>
      </c>
      <c r="K6553" s="17">
        <f>VLOOKUP(A6553,[4]גיליון1!$A$1574:$P$7681,10,0)</f>
        <v>0</v>
      </c>
      <c r="L6553" s="17">
        <f>VLOOKUP(A6553,'[2]2023'!$A$9:$I$7853,9,0)</f>
        <v>0</v>
      </c>
      <c r="M6553" s="140" t="s">
        <v>3154</v>
      </c>
    </row>
    <row r="6554" spans="1:13" ht="15.75" outlineLevel="1">
      <c r="A6554" s="10">
        <v>1829400410</v>
      </c>
      <c r="B6554" s="11">
        <v>410</v>
      </c>
      <c r="C6554" s="19">
        <v>829400</v>
      </c>
      <c r="D6554" s="13">
        <v>1</v>
      </c>
      <c r="E6554" s="136" t="s">
        <v>3154</v>
      </c>
      <c r="F6554" s="15" t="s">
        <v>2714</v>
      </c>
      <c r="G6554" s="137" t="s">
        <v>3154</v>
      </c>
      <c r="H6554" s="13" t="s">
        <v>31</v>
      </c>
      <c r="I6554" s="126" t="s">
        <v>3154</v>
      </c>
      <c r="J6554" s="126" t="s">
        <v>3154</v>
      </c>
      <c r="K6554" s="17">
        <f>VLOOKUP(A6554,[4]גיליון1!$A$1574:$P$7681,10,0)</f>
        <v>0</v>
      </c>
      <c r="L6554" s="17">
        <f>VLOOKUP(A6554,'[2]2023'!$A$9:$I$7853,9,0)</f>
        <v>0</v>
      </c>
      <c r="M6554" s="18">
        <f>VLOOKUP(A6554,[3]data1683177749303!$A$2:$J$6448,10,0)</f>
        <v>0</v>
      </c>
    </row>
    <row r="6555" spans="1:13" ht="15.75" outlineLevel="1">
      <c r="A6555" s="10">
        <v>1829400800</v>
      </c>
      <c r="B6555" s="11">
        <v>800</v>
      </c>
      <c r="C6555" s="19">
        <v>829400</v>
      </c>
      <c r="D6555" s="13">
        <v>1</v>
      </c>
      <c r="E6555" s="136" t="s">
        <v>3154</v>
      </c>
      <c r="F6555" s="15" t="s">
        <v>1411</v>
      </c>
      <c r="G6555" s="137" t="s">
        <v>3154</v>
      </c>
      <c r="H6555" s="13" t="s">
        <v>11</v>
      </c>
      <c r="I6555" s="126" t="s">
        <v>3154</v>
      </c>
      <c r="J6555" s="126" t="s">
        <v>3154</v>
      </c>
      <c r="K6555" s="17">
        <f>VLOOKUP(A6555,[4]גיליון1!$A$1574:$P$7681,10,0)</f>
        <v>0</v>
      </c>
      <c r="L6555" s="17">
        <f>VLOOKUP(A6555,'[2]2023'!$A$9:$I$7853,9,0)</f>
        <v>0</v>
      </c>
      <c r="M6555" s="140" t="s">
        <v>3154</v>
      </c>
    </row>
    <row r="6556" spans="1:13" ht="16.5" thickBot="1">
      <c r="A6556" s="10">
        <v>1829400810</v>
      </c>
      <c r="B6556" s="11">
        <v>810</v>
      </c>
      <c r="C6556" s="19">
        <v>829400</v>
      </c>
      <c r="D6556" s="13">
        <v>1</v>
      </c>
      <c r="E6556" s="136" t="s">
        <v>3154</v>
      </c>
      <c r="F6556" s="15" t="s">
        <v>2715</v>
      </c>
      <c r="G6556" s="137" t="s">
        <v>3154</v>
      </c>
      <c r="H6556" s="13" t="s">
        <v>31</v>
      </c>
      <c r="I6556" s="126" t="s">
        <v>3154</v>
      </c>
      <c r="J6556" s="126" t="s">
        <v>3154</v>
      </c>
      <c r="K6556" s="17">
        <f>VLOOKUP(A6556,[4]גיליון1!$A$1574:$P$7681,10,0)</f>
        <v>0</v>
      </c>
      <c r="L6556" s="17">
        <f>VLOOKUP(A6556,'[2]2023'!$A$9:$I$7853,9,0)</f>
        <v>0</v>
      </c>
      <c r="M6556" s="18">
        <f>VLOOKUP(A6556,[3]data1683177749303!$A$2:$J$6448,10,0)</f>
        <v>0</v>
      </c>
    </row>
    <row r="6557" spans="1:13" ht="16.5" outlineLevel="1" thickBot="1">
      <c r="A6557" s="125" t="s">
        <v>3154</v>
      </c>
      <c r="B6557" s="25" t="s">
        <v>2716</v>
      </c>
      <c r="C6557" s="146" t="s">
        <v>3154</v>
      </c>
      <c r="D6557" s="146" t="s">
        <v>3154</v>
      </c>
      <c r="E6557" s="147" t="s">
        <v>3154</v>
      </c>
      <c r="F6557" s="28" t="s">
        <v>2713</v>
      </c>
      <c r="G6557" s="153" t="s">
        <v>3154</v>
      </c>
      <c r="H6557" s="146" t="s">
        <v>3154</v>
      </c>
      <c r="I6557" s="127" t="s">
        <v>3154</v>
      </c>
      <c r="J6557" s="127" t="s">
        <v>3154</v>
      </c>
      <c r="K6557" s="37">
        <f t="shared" ref="K6557:M6557" si="298">SUBTOTAL(9,K6554:K6556)</f>
        <v>0</v>
      </c>
      <c r="L6557" s="37">
        <f t="shared" si="298"/>
        <v>0</v>
      </c>
      <c r="M6557" s="38">
        <f t="shared" si="298"/>
        <v>0</v>
      </c>
    </row>
    <row r="6558" spans="1:13" ht="15.75" outlineLevel="1">
      <c r="A6558" s="10">
        <v>18295000</v>
      </c>
      <c r="B6558" s="11">
        <v>0</v>
      </c>
      <c r="C6558" s="19">
        <v>829500</v>
      </c>
      <c r="D6558" s="13">
        <v>1</v>
      </c>
      <c r="E6558" s="136" t="s">
        <v>3154</v>
      </c>
      <c r="F6558" s="15" t="s">
        <v>2717</v>
      </c>
      <c r="G6558" s="137" t="s">
        <v>3154</v>
      </c>
      <c r="H6558" s="13" t="s">
        <v>11</v>
      </c>
      <c r="I6558" s="126" t="s">
        <v>3154</v>
      </c>
      <c r="J6558" s="142" t="s">
        <v>3154</v>
      </c>
      <c r="K6558" s="17">
        <f>VLOOKUP(A6558,[4]גיליון1!$A$1574:$P$7681,10,0)</f>
        <v>0</v>
      </c>
      <c r="L6558" s="139" t="s">
        <v>3154</v>
      </c>
      <c r="M6558" s="140" t="s">
        <v>3154</v>
      </c>
    </row>
    <row r="6559" spans="1:13" ht="15.75" outlineLevel="1">
      <c r="A6559" s="10">
        <v>1829500100</v>
      </c>
      <c r="B6559" s="11">
        <v>100</v>
      </c>
      <c r="C6559" s="19">
        <v>829500</v>
      </c>
      <c r="D6559" s="13">
        <v>1</v>
      </c>
      <c r="E6559" s="136" t="s">
        <v>3154</v>
      </c>
      <c r="F6559" s="15" t="s">
        <v>18</v>
      </c>
      <c r="G6559" s="137" t="s">
        <v>3154</v>
      </c>
      <c r="H6559" s="13" t="s">
        <v>11</v>
      </c>
      <c r="I6559" s="126" t="s">
        <v>3154</v>
      </c>
      <c r="J6559" s="126" t="s">
        <v>3154</v>
      </c>
      <c r="K6559" s="17">
        <f>VLOOKUP(A6559,[4]גיליון1!$A$1574:$P$7681,10,0)</f>
        <v>0</v>
      </c>
      <c r="L6559" s="17">
        <f>VLOOKUP(A6559,'[2]2023'!$A$9:$I$7853,9,0)</f>
        <v>0</v>
      </c>
      <c r="M6559" s="140" t="s">
        <v>3154</v>
      </c>
    </row>
    <row r="6560" spans="1:13" ht="15.75" outlineLevel="1">
      <c r="A6560" s="10">
        <v>1829500110</v>
      </c>
      <c r="B6560" s="11">
        <v>110</v>
      </c>
      <c r="C6560" s="19">
        <v>829500</v>
      </c>
      <c r="D6560" s="13">
        <v>1</v>
      </c>
      <c r="E6560" s="136" t="s">
        <v>3154</v>
      </c>
      <c r="F6560" s="15" t="s">
        <v>19</v>
      </c>
      <c r="G6560" s="137" t="s">
        <v>3154</v>
      </c>
      <c r="H6560" s="13" t="s">
        <v>20</v>
      </c>
      <c r="I6560" s="126" t="s">
        <v>3154</v>
      </c>
      <c r="J6560" s="126" t="s">
        <v>3154</v>
      </c>
      <c r="K6560" s="17">
        <f>VLOOKUP(A6560,[4]גיליון1!$A$1574:$P$7681,10,0)</f>
        <v>0</v>
      </c>
      <c r="L6560" s="17">
        <f>VLOOKUP(A6560,'[2]2023'!$A$9:$I$7853,9,0)</f>
        <v>0</v>
      </c>
      <c r="M6560" s="18">
        <f>VLOOKUP(A6560,[3]data1683177749303!$A$2:$J$6448,10,0)</f>
        <v>0</v>
      </c>
    </row>
    <row r="6561" spans="1:13" ht="15.75" outlineLevel="1">
      <c r="A6561" s="10">
        <v>1829500119</v>
      </c>
      <c r="B6561" s="11">
        <v>119</v>
      </c>
      <c r="C6561" s="19">
        <v>829500</v>
      </c>
      <c r="D6561" s="13">
        <v>1</v>
      </c>
      <c r="E6561" s="136" t="s">
        <v>3154</v>
      </c>
      <c r="F6561" s="15" t="s">
        <v>21</v>
      </c>
      <c r="G6561" s="137" t="s">
        <v>3154</v>
      </c>
      <c r="H6561" s="13" t="s">
        <v>20</v>
      </c>
      <c r="I6561" s="126" t="s">
        <v>3154</v>
      </c>
      <c r="J6561" s="126" t="s">
        <v>3154</v>
      </c>
      <c r="K6561" s="17">
        <f>VLOOKUP(A6561,[4]גיליון1!$A$1574:$P$7681,10,0)</f>
        <v>0</v>
      </c>
      <c r="L6561" s="17">
        <f>VLOOKUP(A6561,'[2]2023'!$A$9:$I$7853,9,0)</f>
        <v>0</v>
      </c>
      <c r="M6561" s="18">
        <f>VLOOKUP(A6561,[3]data1683177749303!$A$2:$J$6448,10,0)</f>
        <v>0</v>
      </c>
    </row>
    <row r="6562" spans="1:13" ht="15.75" outlineLevel="1">
      <c r="A6562" s="10">
        <v>1829500122</v>
      </c>
      <c r="B6562" s="11">
        <v>122</v>
      </c>
      <c r="C6562" s="19">
        <v>829500</v>
      </c>
      <c r="D6562" s="13">
        <v>1</v>
      </c>
      <c r="E6562" s="136" t="s">
        <v>3154</v>
      </c>
      <c r="F6562" s="15" t="s">
        <v>22</v>
      </c>
      <c r="G6562" s="137" t="s">
        <v>3154</v>
      </c>
      <c r="H6562" s="13" t="s">
        <v>20</v>
      </c>
      <c r="I6562" s="126" t="s">
        <v>3154</v>
      </c>
      <c r="J6562" s="126" t="s">
        <v>3154</v>
      </c>
      <c r="K6562" s="17">
        <f>VLOOKUP(A6562,[4]גיליון1!$A$1574:$P$7681,10,0)</f>
        <v>0</v>
      </c>
      <c r="L6562" s="17">
        <f>VLOOKUP(A6562,'[2]2023'!$A$9:$I$7853,9,0)</f>
        <v>0</v>
      </c>
      <c r="M6562" s="18">
        <f>VLOOKUP(A6562,[3]data1683177749303!$A$2:$J$6448,10,0)</f>
        <v>0</v>
      </c>
    </row>
    <row r="6563" spans="1:13" ht="15.75" outlineLevel="1">
      <c r="A6563" s="10">
        <v>1829500126</v>
      </c>
      <c r="B6563" s="11">
        <v>126</v>
      </c>
      <c r="C6563" s="19">
        <v>829500</v>
      </c>
      <c r="D6563" s="13">
        <v>1</v>
      </c>
      <c r="E6563" s="136" t="s">
        <v>3154</v>
      </c>
      <c r="F6563" s="15" t="s">
        <v>23</v>
      </c>
      <c r="G6563" s="137" t="s">
        <v>3154</v>
      </c>
      <c r="H6563" s="13" t="s">
        <v>20</v>
      </c>
      <c r="I6563" s="126" t="s">
        <v>3154</v>
      </c>
      <c r="J6563" s="126" t="s">
        <v>3154</v>
      </c>
      <c r="K6563" s="17">
        <f>VLOOKUP(A6563,[4]גיליון1!$A$1574:$P$7681,10,0)</f>
        <v>0</v>
      </c>
      <c r="L6563" s="17">
        <f>VLOOKUP(A6563,'[2]2023'!$A$9:$I$7853,9,0)</f>
        <v>0</v>
      </c>
      <c r="M6563" s="18">
        <f>VLOOKUP(A6563,[3]data1683177749303!$A$2:$J$6448,10,0)</f>
        <v>0</v>
      </c>
    </row>
    <row r="6564" spans="1:13" ht="15.75" outlineLevel="1">
      <c r="A6564" s="10">
        <v>1829500130</v>
      </c>
      <c r="B6564" s="11">
        <v>130</v>
      </c>
      <c r="C6564" s="19">
        <v>829500</v>
      </c>
      <c r="D6564" s="13">
        <v>1</v>
      </c>
      <c r="E6564" s="136" t="s">
        <v>3154</v>
      </c>
      <c r="F6564" s="15" t="s">
        <v>24</v>
      </c>
      <c r="G6564" s="137" t="s">
        <v>3154</v>
      </c>
      <c r="H6564" s="13" t="s">
        <v>20</v>
      </c>
      <c r="I6564" s="126" t="s">
        <v>3154</v>
      </c>
      <c r="J6564" s="126" t="s">
        <v>3154</v>
      </c>
      <c r="K6564" s="17">
        <f>VLOOKUP(A6564,[4]גיליון1!$A$1574:$P$7681,10,0)</f>
        <v>0</v>
      </c>
      <c r="L6564" s="17">
        <f>VLOOKUP(A6564,'[2]2023'!$A$9:$I$7853,9,0)</f>
        <v>0</v>
      </c>
      <c r="M6564" s="18">
        <f>VLOOKUP(A6564,[3]data1683177749303!$A$2:$J$6448,10,0)</f>
        <v>0</v>
      </c>
    </row>
    <row r="6565" spans="1:13" ht="15.75" outlineLevel="1">
      <c r="A6565" s="10">
        <v>1829500140</v>
      </c>
      <c r="B6565" s="11">
        <v>140</v>
      </c>
      <c r="C6565" s="19">
        <v>829500</v>
      </c>
      <c r="D6565" s="13">
        <v>1</v>
      </c>
      <c r="E6565" s="136" t="s">
        <v>3154</v>
      </c>
      <c r="F6565" s="15" t="s">
        <v>25</v>
      </c>
      <c r="G6565" s="137" t="s">
        <v>3154</v>
      </c>
      <c r="H6565" s="13" t="s">
        <v>20</v>
      </c>
      <c r="I6565" s="126" t="s">
        <v>3154</v>
      </c>
      <c r="J6565" s="126" t="s">
        <v>3154</v>
      </c>
      <c r="K6565" s="17">
        <f>VLOOKUP(A6565,[4]גיליון1!$A$1574:$P$7681,10,0)</f>
        <v>0</v>
      </c>
      <c r="L6565" s="17">
        <f>VLOOKUP(A6565,'[2]2023'!$A$9:$I$7853,9,0)</f>
        <v>0</v>
      </c>
      <c r="M6565" s="18">
        <f>VLOOKUP(A6565,[3]data1683177749303!$A$2:$J$6448,10,0)</f>
        <v>0</v>
      </c>
    </row>
    <row r="6566" spans="1:13" ht="15.75" outlineLevel="1">
      <c r="A6566" s="10">
        <v>1829500200</v>
      </c>
      <c r="B6566" s="11">
        <v>200</v>
      </c>
      <c r="C6566" s="19">
        <v>829500</v>
      </c>
      <c r="D6566" s="13">
        <v>1</v>
      </c>
      <c r="E6566" s="136" t="s">
        <v>3154</v>
      </c>
      <c r="F6566" s="15" t="s">
        <v>26</v>
      </c>
      <c r="G6566" s="137" t="s">
        <v>3154</v>
      </c>
      <c r="H6566" s="13" t="s">
        <v>11</v>
      </c>
      <c r="I6566" s="126" t="s">
        <v>3154</v>
      </c>
      <c r="J6566" s="126" t="s">
        <v>3154</v>
      </c>
      <c r="K6566" s="17">
        <f>VLOOKUP(A6566,[4]גיליון1!$A$1574:$P$7681,10,0)</f>
        <v>0</v>
      </c>
      <c r="L6566" s="17">
        <f>VLOOKUP(A6566,'[2]2023'!$A$9:$I$7853,9,0)</f>
        <v>0</v>
      </c>
      <c r="M6566" s="140" t="s">
        <v>3154</v>
      </c>
    </row>
    <row r="6567" spans="1:13" ht="15.75" outlineLevel="1">
      <c r="A6567" s="10">
        <v>1829500210</v>
      </c>
      <c r="B6567" s="11">
        <v>210</v>
      </c>
      <c r="C6567" s="19">
        <v>829500</v>
      </c>
      <c r="D6567" s="13">
        <v>1</v>
      </c>
      <c r="E6567" s="136" t="s">
        <v>3154</v>
      </c>
      <c r="F6567" s="15" t="s">
        <v>27</v>
      </c>
      <c r="G6567" s="137" t="s">
        <v>3154</v>
      </c>
      <c r="H6567" s="13" t="s">
        <v>20</v>
      </c>
      <c r="I6567" s="126" t="s">
        <v>3154</v>
      </c>
      <c r="J6567" s="126" t="s">
        <v>3154</v>
      </c>
      <c r="K6567" s="17">
        <f>VLOOKUP(A6567,[4]גיליון1!$A$1574:$P$7681,10,0)</f>
        <v>0</v>
      </c>
      <c r="L6567" s="17">
        <f>VLOOKUP(A6567,'[2]2023'!$A$9:$I$7853,9,0)</f>
        <v>0</v>
      </c>
      <c r="M6567" s="18">
        <f>VLOOKUP(A6567,[3]data1683177749303!$A$2:$J$6448,10,0)</f>
        <v>0</v>
      </c>
    </row>
    <row r="6568" spans="1:13" ht="15.75" outlineLevel="1">
      <c r="A6568" s="10">
        <v>1829500216</v>
      </c>
      <c r="B6568" s="11">
        <v>216</v>
      </c>
      <c r="C6568" s="19">
        <v>829500</v>
      </c>
      <c r="D6568" s="13">
        <v>1</v>
      </c>
      <c r="E6568" s="136" t="s">
        <v>3154</v>
      </c>
      <c r="F6568" s="15" t="s">
        <v>2718</v>
      </c>
      <c r="G6568" s="137" t="s">
        <v>3154</v>
      </c>
      <c r="H6568" s="13" t="s">
        <v>20</v>
      </c>
      <c r="I6568" s="126" t="s">
        <v>3154</v>
      </c>
      <c r="J6568" s="126" t="s">
        <v>3154</v>
      </c>
      <c r="K6568" s="17">
        <f>VLOOKUP(A6568,[4]גיליון1!$A$1574:$P$7681,10,0)</f>
        <v>0</v>
      </c>
      <c r="L6568" s="17">
        <f>VLOOKUP(A6568,'[2]2023'!$A$9:$I$7853,9,0)</f>
        <v>0</v>
      </c>
      <c r="M6568" s="18">
        <f>VLOOKUP(A6568,[3]data1683177749303!$A$2:$J$6448,10,0)</f>
        <v>0</v>
      </c>
    </row>
    <row r="6569" spans="1:13" ht="15.75" outlineLevel="1">
      <c r="A6569" s="10">
        <v>1829500219</v>
      </c>
      <c r="B6569" s="11">
        <v>219</v>
      </c>
      <c r="C6569" s="19">
        <v>829500</v>
      </c>
      <c r="D6569" s="13">
        <v>1</v>
      </c>
      <c r="E6569" s="136" t="s">
        <v>3154</v>
      </c>
      <c r="F6569" s="15" t="s">
        <v>2371</v>
      </c>
      <c r="G6569" s="137" t="s">
        <v>3154</v>
      </c>
      <c r="H6569" s="13" t="s">
        <v>20</v>
      </c>
      <c r="I6569" s="126" t="s">
        <v>3154</v>
      </c>
      <c r="J6569" s="126" t="s">
        <v>3154</v>
      </c>
      <c r="K6569" s="17">
        <f>VLOOKUP(A6569,[4]גיליון1!$A$1574:$P$7681,10,0)</f>
        <v>0</v>
      </c>
      <c r="L6569" s="17">
        <f>VLOOKUP(A6569,'[2]2023'!$A$9:$I$7853,9,0)</f>
        <v>0</v>
      </c>
      <c r="M6569" s="18">
        <f>VLOOKUP(A6569,[3]data1683177749303!$A$2:$J$6448,10,0)</f>
        <v>0</v>
      </c>
    </row>
    <row r="6570" spans="1:13" ht="15.75" outlineLevel="1">
      <c r="A6570" s="10">
        <v>1829500400</v>
      </c>
      <c r="B6570" s="11">
        <v>400</v>
      </c>
      <c r="C6570" s="19">
        <v>829500</v>
      </c>
      <c r="D6570" s="13">
        <v>1</v>
      </c>
      <c r="E6570" s="136" t="s">
        <v>3154</v>
      </c>
      <c r="F6570" s="15" t="s">
        <v>29</v>
      </c>
      <c r="G6570" s="137" t="s">
        <v>3154</v>
      </c>
      <c r="H6570" s="13" t="s">
        <v>11</v>
      </c>
      <c r="I6570" s="126" t="s">
        <v>3154</v>
      </c>
      <c r="J6570" s="126" t="s">
        <v>3154</v>
      </c>
      <c r="K6570" s="17">
        <f>VLOOKUP(A6570,[4]גיליון1!$A$1574:$P$7681,10,0)</f>
        <v>0</v>
      </c>
      <c r="L6570" s="17">
        <f>VLOOKUP(A6570,'[2]2023'!$A$9:$I$7853,9,0)</f>
        <v>0</v>
      </c>
      <c r="M6570" s="140" t="s">
        <v>3154</v>
      </c>
    </row>
    <row r="6571" spans="1:13" ht="15.75" outlineLevel="1">
      <c r="A6571" s="10">
        <v>1829500420</v>
      </c>
      <c r="B6571" s="11">
        <v>420</v>
      </c>
      <c r="C6571" s="19">
        <v>829500</v>
      </c>
      <c r="D6571" s="13">
        <v>1</v>
      </c>
      <c r="E6571" s="136" t="s">
        <v>3154</v>
      </c>
      <c r="F6571" s="15" t="s">
        <v>33</v>
      </c>
      <c r="G6571" s="137" t="s">
        <v>3154</v>
      </c>
      <c r="H6571" s="13" t="s">
        <v>34</v>
      </c>
      <c r="I6571" s="126" t="s">
        <v>3154</v>
      </c>
      <c r="J6571" s="126" t="s">
        <v>3154</v>
      </c>
      <c r="K6571" s="17">
        <f>VLOOKUP(A6571,[4]גיליון1!$A$1574:$P$7681,10,0)</f>
        <v>0</v>
      </c>
      <c r="L6571" s="17">
        <f>VLOOKUP(A6571,'[2]2023'!$A$9:$I$7853,9,0)</f>
        <v>0</v>
      </c>
      <c r="M6571" s="18">
        <f>VLOOKUP(A6571,[3]data1683177749303!$A$2:$J$6448,10,0)</f>
        <v>0</v>
      </c>
    </row>
    <row r="6572" spans="1:13" ht="15.75" outlineLevel="1">
      <c r="A6572" s="10">
        <v>1829500423</v>
      </c>
      <c r="B6572" s="11">
        <v>423</v>
      </c>
      <c r="C6572" s="19">
        <v>829500</v>
      </c>
      <c r="D6572" s="13">
        <v>1</v>
      </c>
      <c r="E6572" s="136" t="s">
        <v>3154</v>
      </c>
      <c r="F6572" s="15" t="s">
        <v>35</v>
      </c>
      <c r="G6572" s="137" t="s">
        <v>3154</v>
      </c>
      <c r="H6572" s="13" t="s">
        <v>31</v>
      </c>
      <c r="I6572" s="126" t="s">
        <v>3154</v>
      </c>
      <c r="J6572" s="126" t="s">
        <v>3154</v>
      </c>
      <c r="K6572" s="17">
        <f>VLOOKUP(A6572,[4]גיליון1!$A$1574:$P$7681,10,0)</f>
        <v>0</v>
      </c>
      <c r="L6572" s="17">
        <f>VLOOKUP(A6572,'[2]2023'!$A$9:$I$7853,9,0)</f>
        <v>0</v>
      </c>
      <c r="M6572" s="18">
        <f>VLOOKUP(A6572,[3]data1683177749303!$A$2:$J$6448,10,0)</f>
        <v>0</v>
      </c>
    </row>
    <row r="6573" spans="1:13" ht="15.75" outlineLevel="1">
      <c r="A6573" s="10">
        <v>1829500431</v>
      </c>
      <c r="B6573" s="11">
        <v>431</v>
      </c>
      <c r="C6573" s="19">
        <v>829500</v>
      </c>
      <c r="D6573" s="13">
        <v>1</v>
      </c>
      <c r="E6573" s="136" t="s">
        <v>3154</v>
      </c>
      <c r="F6573" s="15" t="s">
        <v>36</v>
      </c>
      <c r="G6573" s="137" t="s">
        <v>3154</v>
      </c>
      <c r="H6573" s="13" t="s">
        <v>31</v>
      </c>
      <c r="I6573" s="126" t="s">
        <v>3154</v>
      </c>
      <c r="J6573" s="126" t="s">
        <v>3154</v>
      </c>
      <c r="K6573" s="17">
        <f>VLOOKUP(A6573,[4]גיליון1!$A$1574:$P$7681,10,0)</f>
        <v>0</v>
      </c>
      <c r="L6573" s="17">
        <f>VLOOKUP(A6573,'[2]2023'!$A$9:$I$7853,9,0)</f>
        <v>0</v>
      </c>
      <c r="M6573" s="18">
        <f>VLOOKUP(A6573,[3]data1683177749303!$A$2:$J$6448,10,0)</f>
        <v>0</v>
      </c>
    </row>
    <row r="6574" spans="1:13" ht="15.75" outlineLevel="1">
      <c r="A6574" s="10">
        <v>1829500432</v>
      </c>
      <c r="B6574" s="11">
        <v>432</v>
      </c>
      <c r="C6574" s="19">
        <v>829500</v>
      </c>
      <c r="D6574" s="13">
        <v>1</v>
      </c>
      <c r="E6574" s="136" t="s">
        <v>3154</v>
      </c>
      <c r="F6574" s="15" t="s">
        <v>37</v>
      </c>
      <c r="G6574" s="137" t="s">
        <v>3154</v>
      </c>
      <c r="H6574" s="13" t="s">
        <v>31</v>
      </c>
      <c r="I6574" s="126" t="s">
        <v>3154</v>
      </c>
      <c r="J6574" s="126" t="s">
        <v>3154</v>
      </c>
      <c r="K6574" s="17">
        <f>VLOOKUP(A6574,[4]גיליון1!$A$1574:$P$7681,10,0)</f>
        <v>0</v>
      </c>
      <c r="L6574" s="17">
        <f>VLOOKUP(A6574,'[2]2023'!$A$9:$I$7853,9,0)</f>
        <v>0</v>
      </c>
      <c r="M6574" s="18">
        <f>VLOOKUP(A6574,[3]data1683177749303!$A$2:$J$6448,10,0)</f>
        <v>0</v>
      </c>
    </row>
    <row r="6575" spans="1:13" ht="15.75" outlineLevel="1">
      <c r="A6575" s="10">
        <v>1829500433</v>
      </c>
      <c r="B6575" s="11">
        <v>433</v>
      </c>
      <c r="C6575" s="19">
        <v>829500</v>
      </c>
      <c r="D6575" s="13">
        <v>1</v>
      </c>
      <c r="E6575" s="136" t="s">
        <v>3154</v>
      </c>
      <c r="F6575" s="15" t="s">
        <v>38</v>
      </c>
      <c r="G6575" s="137" t="s">
        <v>3154</v>
      </c>
      <c r="H6575" s="13" t="s">
        <v>34</v>
      </c>
      <c r="I6575" s="126" t="s">
        <v>3154</v>
      </c>
      <c r="J6575" s="126" t="s">
        <v>3154</v>
      </c>
      <c r="K6575" s="17">
        <f>VLOOKUP(A6575,[4]גיליון1!$A$1574:$P$7681,10,0)</f>
        <v>0</v>
      </c>
      <c r="L6575" s="17">
        <f>VLOOKUP(A6575,'[2]2023'!$A$9:$I$7853,9,0)</f>
        <v>0</v>
      </c>
      <c r="M6575" s="18">
        <f>VLOOKUP(A6575,[3]data1683177749303!$A$2:$J$6448,10,0)</f>
        <v>0</v>
      </c>
    </row>
    <row r="6576" spans="1:13" ht="15.75" outlineLevel="1">
      <c r="A6576" s="10">
        <v>1829500436</v>
      </c>
      <c r="B6576" s="11">
        <v>436</v>
      </c>
      <c r="C6576" s="19">
        <v>829500</v>
      </c>
      <c r="D6576" s="13">
        <v>1</v>
      </c>
      <c r="E6576" s="136" t="s">
        <v>3154</v>
      </c>
      <c r="F6576" s="15" t="s">
        <v>41</v>
      </c>
      <c r="G6576" s="137" t="s">
        <v>3154</v>
      </c>
      <c r="H6576" s="13" t="s">
        <v>34</v>
      </c>
      <c r="I6576" s="126" t="s">
        <v>3154</v>
      </c>
      <c r="J6576" s="126" t="s">
        <v>3154</v>
      </c>
      <c r="K6576" s="17">
        <f>VLOOKUP(A6576,[4]גיליון1!$A$1574:$P$7681,10,0)</f>
        <v>0</v>
      </c>
      <c r="L6576" s="17">
        <f>VLOOKUP(A6576,'[2]2023'!$A$9:$I$7853,9,0)</f>
        <v>0</v>
      </c>
      <c r="M6576" s="18">
        <f>VLOOKUP(A6576,[3]data1683177749303!$A$2:$J$6448,10,0)</f>
        <v>0</v>
      </c>
    </row>
    <row r="6577" spans="1:13" ht="15.75" outlineLevel="1">
      <c r="A6577" s="10">
        <v>1829500437</v>
      </c>
      <c r="B6577" s="11">
        <v>437</v>
      </c>
      <c r="C6577" s="19">
        <v>829500</v>
      </c>
      <c r="D6577" s="13">
        <v>1</v>
      </c>
      <c r="E6577" s="136" t="s">
        <v>3154</v>
      </c>
      <c r="F6577" s="15" t="s">
        <v>42</v>
      </c>
      <c r="G6577" s="137" t="s">
        <v>3154</v>
      </c>
      <c r="H6577" s="13" t="s">
        <v>31</v>
      </c>
      <c r="I6577" s="126" t="s">
        <v>3154</v>
      </c>
      <c r="J6577" s="126" t="s">
        <v>3154</v>
      </c>
      <c r="K6577" s="17">
        <f>VLOOKUP(A6577,[4]גיליון1!$A$1574:$P$7681,10,0)</f>
        <v>0</v>
      </c>
      <c r="L6577" s="17">
        <f>VLOOKUP(A6577,'[2]2023'!$A$9:$I$7853,9,0)</f>
        <v>0</v>
      </c>
      <c r="M6577" s="18">
        <f>VLOOKUP(A6577,[3]data1683177749303!$A$2:$J$6448,10,0)</f>
        <v>0</v>
      </c>
    </row>
    <row r="6578" spans="1:13" ht="15.75" outlineLevel="1">
      <c r="A6578" s="10">
        <v>1829500441</v>
      </c>
      <c r="B6578" s="11">
        <v>441</v>
      </c>
      <c r="C6578" s="19">
        <v>829500</v>
      </c>
      <c r="D6578" s="13">
        <v>1</v>
      </c>
      <c r="E6578" s="136" t="s">
        <v>3154</v>
      </c>
      <c r="F6578" s="15" t="s">
        <v>45</v>
      </c>
      <c r="G6578" s="137" t="s">
        <v>3154</v>
      </c>
      <c r="H6578" s="13" t="s">
        <v>31</v>
      </c>
      <c r="I6578" s="126" t="s">
        <v>3154</v>
      </c>
      <c r="J6578" s="126" t="s">
        <v>3154</v>
      </c>
      <c r="K6578" s="17">
        <f>VLOOKUP(A6578,[4]גיליון1!$A$1574:$P$7681,10,0)</f>
        <v>0</v>
      </c>
      <c r="L6578" s="17">
        <f>VLOOKUP(A6578,'[2]2023'!$A$9:$I$7853,9,0)</f>
        <v>0</v>
      </c>
      <c r="M6578" s="18">
        <f>VLOOKUP(A6578,[3]data1683177749303!$A$2:$J$6448,10,0)</f>
        <v>0</v>
      </c>
    </row>
    <row r="6579" spans="1:13" ht="15.75" outlineLevel="1">
      <c r="A6579" s="10">
        <v>1829500450</v>
      </c>
      <c r="B6579" s="11">
        <v>450</v>
      </c>
      <c r="C6579" s="19">
        <v>829500</v>
      </c>
      <c r="D6579" s="13">
        <v>1</v>
      </c>
      <c r="E6579" s="136" t="s">
        <v>3154</v>
      </c>
      <c r="F6579" s="15" t="s">
        <v>1483</v>
      </c>
      <c r="G6579" s="137" t="s">
        <v>3154</v>
      </c>
      <c r="H6579" s="13" t="s">
        <v>34</v>
      </c>
      <c r="I6579" s="126" t="s">
        <v>3154</v>
      </c>
      <c r="J6579" s="126" t="s">
        <v>3154</v>
      </c>
      <c r="K6579" s="17">
        <f>VLOOKUP(A6579,[4]גיליון1!$A$1574:$P$7681,10,0)</f>
        <v>0</v>
      </c>
      <c r="L6579" s="17">
        <f>VLOOKUP(A6579,'[2]2023'!$A$9:$I$7853,9,0)</f>
        <v>0</v>
      </c>
      <c r="M6579" s="18">
        <f>VLOOKUP(A6579,[3]data1683177749303!$A$2:$J$6448,10,0)</f>
        <v>0</v>
      </c>
    </row>
    <row r="6580" spans="1:13" ht="15.75" outlineLevel="1">
      <c r="A6580" s="10">
        <v>1829500471</v>
      </c>
      <c r="B6580" s="11">
        <v>471</v>
      </c>
      <c r="C6580" s="19">
        <v>829500</v>
      </c>
      <c r="D6580" s="13">
        <v>1</v>
      </c>
      <c r="E6580" s="136" t="s">
        <v>3154</v>
      </c>
      <c r="F6580" s="15" t="s">
        <v>87</v>
      </c>
      <c r="G6580" s="137" t="s">
        <v>3154</v>
      </c>
      <c r="H6580" s="13" t="s">
        <v>34</v>
      </c>
      <c r="I6580" s="126" t="s">
        <v>3154</v>
      </c>
      <c r="J6580" s="126" t="s">
        <v>3154</v>
      </c>
      <c r="K6580" s="17">
        <f>VLOOKUP(A6580,[4]גיליון1!$A$1574:$P$7681,10,0)</f>
        <v>0</v>
      </c>
      <c r="L6580" s="17">
        <f>VLOOKUP(A6580,'[2]2023'!$A$9:$I$7853,9,0)</f>
        <v>0</v>
      </c>
      <c r="M6580" s="18">
        <f>VLOOKUP(A6580,[3]data1683177749303!$A$2:$J$6448,10,0)</f>
        <v>0</v>
      </c>
    </row>
    <row r="6581" spans="1:13" ht="15.75" outlineLevel="1">
      <c r="A6581" s="10">
        <v>1829500500</v>
      </c>
      <c r="B6581" s="11">
        <v>500</v>
      </c>
      <c r="C6581" s="19">
        <v>829500</v>
      </c>
      <c r="D6581" s="13">
        <v>1</v>
      </c>
      <c r="E6581" s="136" t="s">
        <v>3154</v>
      </c>
      <c r="F6581" s="15" t="s">
        <v>51</v>
      </c>
      <c r="G6581" s="137" t="s">
        <v>3154</v>
      </c>
      <c r="H6581" s="13" t="s">
        <v>11</v>
      </c>
      <c r="I6581" s="126" t="s">
        <v>3154</v>
      </c>
      <c r="J6581" s="126" t="s">
        <v>3154</v>
      </c>
      <c r="K6581" s="17">
        <f>VLOOKUP(A6581,[4]גיליון1!$A$1574:$P$7681,10,0)</f>
        <v>0</v>
      </c>
      <c r="L6581" s="17">
        <f>VLOOKUP(A6581,'[2]2023'!$A$9:$I$7853,9,0)</f>
        <v>0</v>
      </c>
      <c r="M6581" s="140" t="s">
        <v>3154</v>
      </c>
    </row>
    <row r="6582" spans="1:13" ht="15.75" outlineLevel="1">
      <c r="A6582" s="10">
        <v>1829500511</v>
      </c>
      <c r="B6582" s="11">
        <v>511</v>
      </c>
      <c r="C6582" s="19">
        <v>829500</v>
      </c>
      <c r="D6582" s="13">
        <v>1</v>
      </c>
      <c r="E6582" s="136" t="s">
        <v>3154</v>
      </c>
      <c r="F6582" s="15" t="s">
        <v>88</v>
      </c>
      <c r="G6582" s="137" t="s">
        <v>3154</v>
      </c>
      <c r="H6582" s="13" t="s">
        <v>34</v>
      </c>
      <c r="I6582" s="126" t="s">
        <v>3154</v>
      </c>
      <c r="J6582" s="126" t="s">
        <v>3154</v>
      </c>
      <c r="K6582" s="17">
        <f>VLOOKUP(A6582,[4]גיליון1!$A$1574:$P$7681,10,0)</f>
        <v>0</v>
      </c>
      <c r="L6582" s="17">
        <f>VLOOKUP(A6582,'[2]2023'!$A$9:$I$7853,9,0)</f>
        <v>0</v>
      </c>
      <c r="M6582" s="18">
        <f>VLOOKUP(A6582,[3]data1683177749303!$A$2:$J$6448,10,0)</f>
        <v>0</v>
      </c>
    </row>
    <row r="6583" spans="1:13" ht="15.75" outlineLevel="1">
      <c r="A6583" s="10">
        <v>1829500540</v>
      </c>
      <c r="B6583" s="11">
        <v>540</v>
      </c>
      <c r="C6583" s="19">
        <v>829500</v>
      </c>
      <c r="D6583" s="13">
        <v>1</v>
      </c>
      <c r="E6583" s="136" t="s">
        <v>3154</v>
      </c>
      <c r="F6583" s="15" t="s">
        <v>53</v>
      </c>
      <c r="G6583" s="137" t="s">
        <v>3154</v>
      </c>
      <c r="H6583" s="13" t="s">
        <v>31</v>
      </c>
      <c r="I6583" s="126" t="s">
        <v>3154</v>
      </c>
      <c r="J6583" s="126" t="s">
        <v>3154</v>
      </c>
      <c r="K6583" s="17">
        <f>VLOOKUP(A6583,[4]גיליון1!$A$1574:$P$7681,10,0)</f>
        <v>0</v>
      </c>
      <c r="L6583" s="17">
        <f>VLOOKUP(A6583,'[2]2023'!$A$9:$I$7853,9,0)</f>
        <v>0</v>
      </c>
      <c r="M6583" s="18">
        <f>VLOOKUP(A6583,[3]data1683177749303!$A$2:$J$6448,10,0)</f>
        <v>0</v>
      </c>
    </row>
    <row r="6584" spans="1:13" ht="15.75" outlineLevel="1">
      <c r="A6584" s="10">
        <v>1829500544</v>
      </c>
      <c r="B6584" s="11">
        <v>544</v>
      </c>
      <c r="C6584" s="19">
        <v>829500</v>
      </c>
      <c r="D6584" s="13">
        <v>1</v>
      </c>
      <c r="E6584" s="136" t="s">
        <v>3154</v>
      </c>
      <c r="F6584" s="15" t="s">
        <v>56</v>
      </c>
      <c r="G6584" s="137" t="s">
        <v>3154</v>
      </c>
      <c r="H6584" s="13" t="s">
        <v>31</v>
      </c>
      <c r="I6584" s="126" t="s">
        <v>3154</v>
      </c>
      <c r="J6584" s="126" t="s">
        <v>3154</v>
      </c>
      <c r="K6584" s="17">
        <f>VLOOKUP(A6584,[4]גיליון1!$A$1574:$P$7681,10,0)</f>
        <v>0</v>
      </c>
      <c r="L6584" s="17">
        <f>VLOOKUP(A6584,'[2]2023'!$A$9:$I$7853,9,0)</f>
        <v>0</v>
      </c>
      <c r="M6584" s="18">
        <f>VLOOKUP(A6584,[3]data1683177749303!$A$2:$J$6448,10,0)</f>
        <v>0</v>
      </c>
    </row>
    <row r="6585" spans="1:13" ht="15.75" outlineLevel="1">
      <c r="A6585" s="10">
        <v>1829500550</v>
      </c>
      <c r="B6585" s="11">
        <v>550</v>
      </c>
      <c r="C6585" s="19">
        <v>829500</v>
      </c>
      <c r="D6585" s="13">
        <v>1</v>
      </c>
      <c r="E6585" s="136" t="s">
        <v>3154</v>
      </c>
      <c r="F6585" s="15" t="s">
        <v>58</v>
      </c>
      <c r="G6585" s="137" t="s">
        <v>3154</v>
      </c>
      <c r="H6585" s="13" t="s">
        <v>34</v>
      </c>
      <c r="I6585" s="126" t="s">
        <v>3154</v>
      </c>
      <c r="J6585" s="126" t="s">
        <v>3154</v>
      </c>
      <c r="K6585" s="17">
        <f>VLOOKUP(A6585,[4]גיליון1!$A$1574:$P$7681,10,0)</f>
        <v>0</v>
      </c>
      <c r="L6585" s="17">
        <f>VLOOKUP(A6585,'[2]2023'!$A$9:$I$7853,9,0)</f>
        <v>0</v>
      </c>
      <c r="M6585" s="18">
        <f>VLOOKUP(A6585,[3]data1683177749303!$A$2:$J$6448,10,0)</f>
        <v>0</v>
      </c>
    </row>
    <row r="6586" spans="1:13" ht="15.75" outlineLevel="1">
      <c r="A6586" s="10">
        <v>1829500551</v>
      </c>
      <c r="B6586" s="11">
        <v>551</v>
      </c>
      <c r="C6586" s="19">
        <v>829500</v>
      </c>
      <c r="D6586" s="13">
        <v>1</v>
      </c>
      <c r="E6586" s="136" t="s">
        <v>3154</v>
      </c>
      <c r="F6586" s="15" t="s">
        <v>1324</v>
      </c>
      <c r="G6586" s="137" t="s">
        <v>3154</v>
      </c>
      <c r="H6586" s="13" t="s">
        <v>34</v>
      </c>
      <c r="I6586" s="126" t="s">
        <v>3154</v>
      </c>
      <c r="J6586" s="126" t="s">
        <v>3154</v>
      </c>
      <c r="K6586" s="17">
        <f>VLOOKUP(A6586,[4]גיליון1!$A$1574:$P$7681,10,0)</f>
        <v>0</v>
      </c>
      <c r="L6586" s="17">
        <f>VLOOKUP(A6586,'[2]2023'!$A$9:$I$7853,9,0)</f>
        <v>0</v>
      </c>
      <c r="M6586" s="18">
        <f>VLOOKUP(A6586,[3]data1683177749303!$A$2:$J$6448,10,0)</f>
        <v>0</v>
      </c>
    </row>
    <row r="6587" spans="1:13" ht="15.75" outlineLevel="1">
      <c r="A6587" s="10">
        <v>1829500561</v>
      </c>
      <c r="B6587" s="11">
        <v>561</v>
      </c>
      <c r="C6587" s="19">
        <v>829500</v>
      </c>
      <c r="D6587" s="13">
        <v>1</v>
      </c>
      <c r="E6587" s="136" t="s">
        <v>3154</v>
      </c>
      <c r="F6587" s="15" t="s">
        <v>59</v>
      </c>
      <c r="G6587" s="137" t="s">
        <v>3154</v>
      </c>
      <c r="H6587" s="13" t="s">
        <v>34</v>
      </c>
      <c r="I6587" s="126" t="s">
        <v>3154</v>
      </c>
      <c r="J6587" s="126" t="s">
        <v>3154</v>
      </c>
      <c r="K6587" s="17">
        <f>VLOOKUP(A6587,[4]גיליון1!$A$1574:$P$7681,10,0)</f>
        <v>0</v>
      </c>
      <c r="L6587" s="17">
        <f>VLOOKUP(A6587,'[2]2023'!$A$9:$I$7853,9,0)</f>
        <v>0</v>
      </c>
      <c r="M6587" s="18">
        <f>VLOOKUP(A6587,[3]data1683177749303!$A$2:$J$6448,10,0)</f>
        <v>0</v>
      </c>
    </row>
    <row r="6588" spans="1:13" ht="15.75" outlineLevel="1">
      <c r="A6588" s="10">
        <v>1829500562</v>
      </c>
      <c r="B6588" s="11">
        <v>562</v>
      </c>
      <c r="C6588" s="19">
        <v>829500</v>
      </c>
      <c r="D6588" s="13">
        <v>1</v>
      </c>
      <c r="E6588" s="136" t="s">
        <v>3154</v>
      </c>
      <c r="F6588" s="15" t="s">
        <v>60</v>
      </c>
      <c r="G6588" s="137" t="s">
        <v>3154</v>
      </c>
      <c r="H6588" s="13" t="s">
        <v>34</v>
      </c>
      <c r="I6588" s="126" t="s">
        <v>3154</v>
      </c>
      <c r="J6588" s="126" t="s">
        <v>3154</v>
      </c>
      <c r="K6588" s="17">
        <f>VLOOKUP(A6588,[4]גיליון1!$A$1574:$P$7681,10,0)</f>
        <v>0</v>
      </c>
      <c r="L6588" s="17">
        <f>VLOOKUP(A6588,'[2]2023'!$A$9:$I$7853,9,0)</f>
        <v>0</v>
      </c>
      <c r="M6588" s="18">
        <f>VLOOKUP(A6588,[3]data1683177749303!$A$2:$J$6448,10,0)</f>
        <v>0</v>
      </c>
    </row>
    <row r="6589" spans="1:13" ht="15.75" outlineLevel="1">
      <c r="A6589" s="10">
        <v>1829500700</v>
      </c>
      <c r="B6589" s="11">
        <v>700</v>
      </c>
      <c r="C6589" s="19">
        <v>829500</v>
      </c>
      <c r="D6589" s="13">
        <v>1</v>
      </c>
      <c r="E6589" s="136" t="s">
        <v>3154</v>
      </c>
      <c r="F6589" s="15" t="s">
        <v>61</v>
      </c>
      <c r="G6589" s="137" t="s">
        <v>3154</v>
      </c>
      <c r="H6589" s="13" t="s">
        <v>11</v>
      </c>
      <c r="I6589" s="126" t="s">
        <v>3154</v>
      </c>
      <c r="J6589" s="126" t="s">
        <v>3154</v>
      </c>
      <c r="K6589" s="17">
        <f>VLOOKUP(A6589,[4]גיליון1!$A$1574:$P$7681,10,0)</f>
        <v>0</v>
      </c>
      <c r="L6589" s="17">
        <f>VLOOKUP(A6589,'[2]2023'!$A$9:$I$7853,9,0)</f>
        <v>0</v>
      </c>
      <c r="M6589" s="140" t="s">
        <v>3154</v>
      </c>
    </row>
    <row r="6590" spans="1:13" ht="15.75" outlineLevel="1">
      <c r="A6590" s="10">
        <v>1829500710</v>
      </c>
      <c r="B6590" s="11">
        <v>710</v>
      </c>
      <c r="C6590" s="19">
        <v>829500</v>
      </c>
      <c r="D6590" s="13">
        <v>1</v>
      </c>
      <c r="E6590" s="136" t="s">
        <v>3154</v>
      </c>
      <c r="F6590" s="15" t="s">
        <v>62</v>
      </c>
      <c r="G6590" s="137" t="s">
        <v>3154</v>
      </c>
      <c r="H6590" s="13" t="s">
        <v>34</v>
      </c>
      <c r="I6590" s="126" t="s">
        <v>3154</v>
      </c>
      <c r="J6590" s="126" t="s">
        <v>3154</v>
      </c>
      <c r="K6590" s="17">
        <f>VLOOKUP(A6590,[4]גיליון1!$A$1574:$P$7681,10,0)</f>
        <v>0</v>
      </c>
      <c r="L6590" s="17">
        <f>VLOOKUP(A6590,'[2]2023'!$A$9:$I$7853,9,0)</f>
        <v>0</v>
      </c>
      <c r="M6590" s="18">
        <f>VLOOKUP(A6590,[3]data1683177749303!$A$2:$J$6448,10,0)</f>
        <v>0</v>
      </c>
    </row>
    <row r="6591" spans="1:13" ht="15.75" outlineLevel="1">
      <c r="A6591" s="10">
        <v>1829500721</v>
      </c>
      <c r="B6591" s="11">
        <v>721</v>
      </c>
      <c r="C6591" s="19">
        <v>829500</v>
      </c>
      <c r="D6591" s="13">
        <v>1</v>
      </c>
      <c r="E6591" s="136" t="s">
        <v>3154</v>
      </c>
      <c r="F6591" s="15" t="s">
        <v>63</v>
      </c>
      <c r="G6591" s="137" t="s">
        <v>3154</v>
      </c>
      <c r="H6591" s="13" t="s">
        <v>34</v>
      </c>
      <c r="I6591" s="126" t="s">
        <v>3154</v>
      </c>
      <c r="J6591" s="126" t="s">
        <v>3154</v>
      </c>
      <c r="K6591" s="17">
        <f>VLOOKUP(A6591,[4]גיליון1!$A$1574:$P$7681,10,0)</f>
        <v>0</v>
      </c>
      <c r="L6591" s="17">
        <f>VLOOKUP(A6591,'[2]2023'!$A$9:$I$7853,9,0)</f>
        <v>0</v>
      </c>
      <c r="M6591" s="18">
        <f>VLOOKUP(A6591,[3]data1683177749303!$A$2:$J$6448,10,0)</f>
        <v>0</v>
      </c>
    </row>
    <row r="6592" spans="1:13" ht="15.75" outlineLevel="1">
      <c r="A6592" s="10">
        <v>1829500722</v>
      </c>
      <c r="B6592" s="11">
        <v>722</v>
      </c>
      <c r="C6592" s="19">
        <v>829500</v>
      </c>
      <c r="D6592" s="13">
        <v>1</v>
      </c>
      <c r="E6592" s="136" t="s">
        <v>3154</v>
      </c>
      <c r="F6592" s="15" t="s">
        <v>64</v>
      </c>
      <c r="G6592" s="137" t="s">
        <v>3154</v>
      </c>
      <c r="H6592" s="13" t="s">
        <v>34</v>
      </c>
      <c r="I6592" s="126" t="s">
        <v>3154</v>
      </c>
      <c r="J6592" s="126" t="s">
        <v>3154</v>
      </c>
      <c r="K6592" s="17">
        <f>VLOOKUP(A6592,[4]גיליון1!$A$1574:$P$7681,10,0)</f>
        <v>0</v>
      </c>
      <c r="L6592" s="17">
        <f>VLOOKUP(A6592,'[2]2023'!$A$9:$I$7853,9,0)</f>
        <v>0</v>
      </c>
      <c r="M6592" s="18">
        <f>VLOOKUP(A6592,[3]data1683177749303!$A$2:$J$6448,10,0)</f>
        <v>0</v>
      </c>
    </row>
    <row r="6593" spans="1:13" ht="15.75" outlineLevel="1">
      <c r="A6593" s="10">
        <v>1829500723</v>
      </c>
      <c r="B6593" s="11">
        <v>723</v>
      </c>
      <c r="C6593" s="19">
        <v>829500</v>
      </c>
      <c r="D6593" s="13">
        <v>1</v>
      </c>
      <c r="E6593" s="136" t="s">
        <v>3154</v>
      </c>
      <c r="F6593" s="15" t="s">
        <v>2434</v>
      </c>
      <c r="G6593" s="137" t="s">
        <v>3154</v>
      </c>
      <c r="H6593" s="13" t="s">
        <v>34</v>
      </c>
      <c r="I6593" s="126" t="s">
        <v>3154</v>
      </c>
      <c r="J6593" s="126" t="s">
        <v>3154</v>
      </c>
      <c r="K6593" s="17">
        <f>VLOOKUP(A6593,[4]גיליון1!$A$1574:$P$7681,10,0)</f>
        <v>0</v>
      </c>
      <c r="L6593" s="17">
        <f>VLOOKUP(A6593,'[2]2023'!$A$9:$I$7853,9,0)</f>
        <v>0</v>
      </c>
      <c r="M6593" s="18">
        <f>VLOOKUP(A6593,[3]data1683177749303!$A$2:$J$6448,10,0)</f>
        <v>0</v>
      </c>
    </row>
    <row r="6594" spans="1:13" ht="15.75" outlineLevel="1">
      <c r="A6594" s="10">
        <v>1829500724</v>
      </c>
      <c r="B6594" s="11">
        <v>724</v>
      </c>
      <c r="C6594" s="19">
        <v>829500</v>
      </c>
      <c r="D6594" s="13">
        <v>1</v>
      </c>
      <c r="E6594" s="136" t="s">
        <v>3154</v>
      </c>
      <c r="F6594" s="15" t="s">
        <v>2719</v>
      </c>
      <c r="G6594" s="137" t="s">
        <v>3154</v>
      </c>
      <c r="H6594" s="13" t="s">
        <v>34</v>
      </c>
      <c r="I6594" s="126" t="s">
        <v>3154</v>
      </c>
      <c r="J6594" s="126" t="s">
        <v>3154</v>
      </c>
      <c r="K6594" s="17">
        <f>VLOOKUP(A6594,[4]גיליון1!$A$1574:$P$7681,10,0)</f>
        <v>0</v>
      </c>
      <c r="L6594" s="17">
        <f>VLOOKUP(A6594,'[2]2023'!$A$9:$I$7853,9,0)</f>
        <v>0</v>
      </c>
      <c r="M6594" s="18">
        <f>VLOOKUP(A6594,[3]data1683177749303!$A$2:$J$6448,10,0)</f>
        <v>0</v>
      </c>
    </row>
    <row r="6595" spans="1:13" ht="15.75" outlineLevel="1">
      <c r="A6595" s="10">
        <v>1829500725</v>
      </c>
      <c r="B6595" s="11">
        <v>725</v>
      </c>
      <c r="C6595" s="19">
        <v>829500</v>
      </c>
      <c r="D6595" s="13">
        <v>1</v>
      </c>
      <c r="E6595" s="136" t="s">
        <v>3154</v>
      </c>
      <c r="F6595" s="15" t="s">
        <v>2720</v>
      </c>
      <c r="G6595" s="137" t="s">
        <v>3154</v>
      </c>
      <c r="H6595" s="13" t="s">
        <v>34</v>
      </c>
      <c r="I6595" s="126" t="s">
        <v>3154</v>
      </c>
      <c r="J6595" s="126" t="s">
        <v>3154</v>
      </c>
      <c r="K6595" s="17">
        <f>VLOOKUP(A6595,[4]גיליון1!$A$1574:$P$7681,10,0)</f>
        <v>0</v>
      </c>
      <c r="L6595" s="17">
        <f>VLOOKUP(A6595,'[2]2023'!$A$9:$I$7853,9,0)</f>
        <v>0</v>
      </c>
      <c r="M6595" s="18">
        <f>VLOOKUP(A6595,[3]data1683177749303!$A$2:$J$6448,10,0)</f>
        <v>0</v>
      </c>
    </row>
    <row r="6596" spans="1:13" ht="15.75" outlineLevel="1">
      <c r="A6596" s="10">
        <v>1829500742</v>
      </c>
      <c r="B6596" s="11">
        <v>742</v>
      </c>
      <c r="C6596" s="19">
        <v>829500</v>
      </c>
      <c r="D6596" s="13">
        <v>1</v>
      </c>
      <c r="E6596" s="136" t="s">
        <v>3154</v>
      </c>
      <c r="F6596" s="15" t="s">
        <v>65</v>
      </c>
      <c r="G6596" s="137" t="s">
        <v>3154</v>
      </c>
      <c r="H6596" s="13" t="s">
        <v>34</v>
      </c>
      <c r="I6596" s="126" t="s">
        <v>3154</v>
      </c>
      <c r="J6596" s="126" t="s">
        <v>3154</v>
      </c>
      <c r="K6596" s="17">
        <f>VLOOKUP(A6596,[4]גיליון1!$A$1574:$P$7681,10,0)</f>
        <v>0</v>
      </c>
      <c r="L6596" s="17">
        <f>VLOOKUP(A6596,'[2]2023'!$A$9:$I$7853,9,0)</f>
        <v>0</v>
      </c>
      <c r="M6596" s="18">
        <f>VLOOKUP(A6596,[3]data1683177749303!$A$2:$J$6448,10,0)</f>
        <v>0</v>
      </c>
    </row>
    <row r="6597" spans="1:13" ht="15.75" outlineLevel="1">
      <c r="A6597" s="10">
        <v>1829500743</v>
      </c>
      <c r="B6597" s="11">
        <v>743</v>
      </c>
      <c r="C6597" s="19">
        <v>829500</v>
      </c>
      <c r="D6597" s="13">
        <v>1</v>
      </c>
      <c r="E6597" s="136" t="s">
        <v>3154</v>
      </c>
      <c r="F6597" s="15" t="s">
        <v>2145</v>
      </c>
      <c r="G6597" s="137" t="s">
        <v>3154</v>
      </c>
      <c r="H6597" s="13" t="s">
        <v>34</v>
      </c>
      <c r="I6597" s="126" t="s">
        <v>3154</v>
      </c>
      <c r="J6597" s="126" t="s">
        <v>3154</v>
      </c>
      <c r="K6597" s="17">
        <f>VLOOKUP(A6597,[4]גיליון1!$A$1574:$P$7681,10,0)</f>
        <v>0</v>
      </c>
      <c r="L6597" s="17">
        <f>VLOOKUP(A6597,'[2]2023'!$A$9:$I$7853,9,0)</f>
        <v>0</v>
      </c>
      <c r="M6597" s="18">
        <f>VLOOKUP(A6597,[3]data1683177749303!$A$2:$J$6448,10,0)</f>
        <v>0</v>
      </c>
    </row>
    <row r="6598" spans="1:13" ht="15.75" outlineLevel="1">
      <c r="A6598" s="10">
        <v>1829500744</v>
      </c>
      <c r="B6598" s="11">
        <v>744</v>
      </c>
      <c r="C6598" s="19">
        <v>829500</v>
      </c>
      <c r="D6598" s="13">
        <v>1</v>
      </c>
      <c r="E6598" s="136" t="s">
        <v>3154</v>
      </c>
      <c r="F6598" s="15" t="s">
        <v>2721</v>
      </c>
      <c r="G6598" s="137" t="s">
        <v>3154</v>
      </c>
      <c r="H6598" s="13" t="s">
        <v>34</v>
      </c>
      <c r="I6598" s="126" t="s">
        <v>3154</v>
      </c>
      <c r="J6598" s="126" t="s">
        <v>3154</v>
      </c>
      <c r="K6598" s="17">
        <f>VLOOKUP(A6598,[4]גיליון1!$A$1574:$P$7681,10,0)</f>
        <v>0</v>
      </c>
      <c r="L6598" s="17">
        <f>VLOOKUP(A6598,'[2]2023'!$A$9:$I$7853,9,0)</f>
        <v>0</v>
      </c>
      <c r="M6598" s="18">
        <f>VLOOKUP(A6598,[3]data1683177749303!$A$2:$J$6448,10,0)</f>
        <v>0</v>
      </c>
    </row>
    <row r="6599" spans="1:13" ht="15.75" outlineLevel="1">
      <c r="A6599" s="10">
        <v>1829500745</v>
      </c>
      <c r="B6599" s="11">
        <v>745</v>
      </c>
      <c r="C6599" s="19">
        <v>829500</v>
      </c>
      <c r="D6599" s="13">
        <v>1</v>
      </c>
      <c r="E6599" s="136" t="s">
        <v>3154</v>
      </c>
      <c r="F6599" s="15" t="s">
        <v>66</v>
      </c>
      <c r="G6599" s="137" t="s">
        <v>3154</v>
      </c>
      <c r="H6599" s="13" t="s">
        <v>31</v>
      </c>
      <c r="I6599" s="126" t="s">
        <v>3154</v>
      </c>
      <c r="J6599" s="126" t="s">
        <v>3154</v>
      </c>
      <c r="K6599" s="17">
        <f>VLOOKUP(A6599,[4]גיליון1!$A$1574:$P$7681,10,0)</f>
        <v>0</v>
      </c>
      <c r="L6599" s="17">
        <f>VLOOKUP(A6599,'[2]2023'!$A$9:$I$7853,9,0)</f>
        <v>0</v>
      </c>
      <c r="M6599" s="18">
        <f>VLOOKUP(A6599,[3]data1683177749303!$A$2:$J$6448,10,0)</f>
        <v>0</v>
      </c>
    </row>
    <row r="6600" spans="1:13" ht="15.75" outlineLevel="1">
      <c r="A6600" s="10">
        <v>1829500751</v>
      </c>
      <c r="B6600" s="11">
        <v>751</v>
      </c>
      <c r="C6600" s="19">
        <v>829500</v>
      </c>
      <c r="D6600" s="13">
        <v>1</v>
      </c>
      <c r="E6600" s="136" t="s">
        <v>3154</v>
      </c>
      <c r="F6600" s="15" t="s">
        <v>68</v>
      </c>
      <c r="G6600" s="137" t="s">
        <v>3154</v>
      </c>
      <c r="H6600" s="13" t="s">
        <v>34</v>
      </c>
      <c r="I6600" s="126" t="s">
        <v>3154</v>
      </c>
      <c r="J6600" s="126" t="s">
        <v>3154</v>
      </c>
      <c r="K6600" s="17">
        <f>VLOOKUP(A6600,[4]גיליון1!$A$1574:$P$7681,10,0)</f>
        <v>0</v>
      </c>
      <c r="L6600" s="17">
        <f>VLOOKUP(A6600,'[2]2023'!$A$9:$I$7853,9,0)</f>
        <v>0</v>
      </c>
      <c r="M6600" s="18">
        <f>VLOOKUP(A6600,[3]data1683177749303!$A$2:$J$6448,10,0)</f>
        <v>0</v>
      </c>
    </row>
    <row r="6601" spans="1:13" ht="15.75" outlineLevel="1">
      <c r="A6601" s="10">
        <v>1829500752</v>
      </c>
      <c r="B6601" s="11">
        <v>752</v>
      </c>
      <c r="C6601" s="19">
        <v>829500</v>
      </c>
      <c r="D6601" s="13">
        <v>1</v>
      </c>
      <c r="E6601" s="136" t="s">
        <v>3154</v>
      </c>
      <c r="F6601" s="15" t="s">
        <v>69</v>
      </c>
      <c r="G6601" s="137" t="s">
        <v>3154</v>
      </c>
      <c r="H6601" s="13" t="s">
        <v>31</v>
      </c>
      <c r="I6601" s="126" t="s">
        <v>3154</v>
      </c>
      <c r="J6601" s="126" t="s">
        <v>3154</v>
      </c>
      <c r="K6601" s="17">
        <f>VLOOKUP(A6601,[4]גיליון1!$A$1574:$P$7681,10,0)</f>
        <v>0</v>
      </c>
      <c r="L6601" s="17">
        <f>VLOOKUP(A6601,'[2]2023'!$A$9:$I$7853,9,0)</f>
        <v>0</v>
      </c>
      <c r="M6601" s="18">
        <f>VLOOKUP(A6601,[3]data1683177749303!$A$2:$J$6448,10,0)</f>
        <v>0</v>
      </c>
    </row>
    <row r="6602" spans="1:13" ht="15.75" outlineLevel="1">
      <c r="A6602" s="10">
        <v>1829500757</v>
      </c>
      <c r="B6602" s="11">
        <v>757</v>
      </c>
      <c r="C6602" s="19">
        <v>829500</v>
      </c>
      <c r="D6602" s="13">
        <v>1</v>
      </c>
      <c r="E6602" s="136" t="s">
        <v>3154</v>
      </c>
      <c r="F6602" s="15" t="s">
        <v>834</v>
      </c>
      <c r="G6602" s="137" t="s">
        <v>3154</v>
      </c>
      <c r="H6602" s="13" t="s">
        <v>31</v>
      </c>
      <c r="I6602" s="126" t="s">
        <v>3154</v>
      </c>
      <c r="J6602" s="126" t="s">
        <v>3154</v>
      </c>
      <c r="K6602" s="17">
        <f>VLOOKUP(A6602,[4]גיליון1!$A$1574:$P$7681,10,0)</f>
        <v>0</v>
      </c>
      <c r="L6602" s="17">
        <f>VLOOKUP(A6602,'[2]2023'!$A$9:$I$7853,9,0)</f>
        <v>0</v>
      </c>
      <c r="M6602" s="18">
        <f>VLOOKUP(A6602,[3]data1683177749303!$A$2:$J$6448,10,0)</f>
        <v>0</v>
      </c>
    </row>
    <row r="6603" spans="1:13" ht="15.75" outlineLevel="1">
      <c r="A6603" s="10">
        <v>1829500758</v>
      </c>
      <c r="B6603" s="11">
        <v>758</v>
      </c>
      <c r="C6603" s="19">
        <v>829500</v>
      </c>
      <c r="D6603" s="13">
        <v>1</v>
      </c>
      <c r="E6603" s="136" t="s">
        <v>3154</v>
      </c>
      <c r="F6603" s="15" t="s">
        <v>2722</v>
      </c>
      <c r="G6603" s="137" t="s">
        <v>3154</v>
      </c>
      <c r="H6603" s="13" t="s">
        <v>34</v>
      </c>
      <c r="I6603" s="126" t="s">
        <v>3154</v>
      </c>
      <c r="J6603" s="126" t="s">
        <v>3154</v>
      </c>
      <c r="K6603" s="17">
        <f>VLOOKUP(A6603,[4]גיליון1!$A$1574:$P$7681,10,0)</f>
        <v>0</v>
      </c>
      <c r="L6603" s="17">
        <f>VLOOKUP(A6603,'[2]2023'!$A$9:$I$7853,9,0)</f>
        <v>0</v>
      </c>
      <c r="M6603" s="18">
        <f>VLOOKUP(A6603,[3]data1683177749303!$A$2:$J$6448,10,0)</f>
        <v>0</v>
      </c>
    </row>
    <row r="6604" spans="1:13" ht="15.75" outlineLevel="1">
      <c r="A6604" s="10">
        <v>1829500763</v>
      </c>
      <c r="B6604" s="11">
        <v>763</v>
      </c>
      <c r="C6604" s="19">
        <v>829500</v>
      </c>
      <c r="D6604" s="13">
        <v>1</v>
      </c>
      <c r="E6604" s="136" t="s">
        <v>3154</v>
      </c>
      <c r="F6604" s="15" t="s">
        <v>116</v>
      </c>
      <c r="G6604" s="137" t="s">
        <v>3154</v>
      </c>
      <c r="H6604" s="13" t="s">
        <v>31</v>
      </c>
      <c r="I6604" s="126" t="s">
        <v>3154</v>
      </c>
      <c r="J6604" s="126" t="s">
        <v>3154</v>
      </c>
      <c r="K6604" s="17">
        <f>VLOOKUP(A6604,[4]גיליון1!$A$1574:$P$7681,10,0)</f>
        <v>0</v>
      </c>
      <c r="L6604" s="17">
        <f>VLOOKUP(A6604,'[2]2023'!$A$9:$I$7853,9,0)</f>
        <v>0</v>
      </c>
      <c r="M6604" s="18">
        <f>VLOOKUP(A6604,[3]data1683177749303!$A$2:$J$6448,10,0)</f>
        <v>0</v>
      </c>
    </row>
    <row r="6605" spans="1:13" ht="15.75" outlineLevel="1">
      <c r="A6605" s="10">
        <v>1829500780</v>
      </c>
      <c r="B6605" s="11">
        <v>780</v>
      </c>
      <c r="C6605" s="19">
        <v>829500</v>
      </c>
      <c r="D6605" s="13">
        <v>1</v>
      </c>
      <c r="E6605" s="136" t="s">
        <v>3154</v>
      </c>
      <c r="F6605" s="15" t="s">
        <v>2723</v>
      </c>
      <c r="G6605" s="137" t="s">
        <v>3154</v>
      </c>
      <c r="H6605" s="13" t="s">
        <v>31</v>
      </c>
      <c r="I6605" s="126" t="s">
        <v>3154</v>
      </c>
      <c r="J6605" s="126" t="s">
        <v>3154</v>
      </c>
      <c r="K6605" s="17">
        <f>VLOOKUP(A6605,[4]גיליון1!$A$1574:$P$7681,10,0)</f>
        <v>0</v>
      </c>
      <c r="L6605" s="17">
        <f>VLOOKUP(A6605,'[2]2023'!$A$9:$I$7853,9,0)</f>
        <v>0</v>
      </c>
      <c r="M6605" s="18">
        <f>VLOOKUP(A6605,[3]data1683177749303!$A$2:$J$6448,10,0)</f>
        <v>0</v>
      </c>
    </row>
    <row r="6606" spans="1:13" ht="15.75" outlineLevel="1">
      <c r="A6606" s="10">
        <v>1829500781</v>
      </c>
      <c r="B6606" s="11">
        <v>781</v>
      </c>
      <c r="C6606" s="19">
        <v>829500</v>
      </c>
      <c r="D6606" s="13">
        <v>1</v>
      </c>
      <c r="E6606" s="136" t="s">
        <v>3154</v>
      </c>
      <c r="F6606" s="15" t="s">
        <v>2724</v>
      </c>
      <c r="G6606" s="137" t="s">
        <v>3154</v>
      </c>
      <c r="H6606" s="13" t="s">
        <v>31</v>
      </c>
      <c r="I6606" s="126" t="s">
        <v>3154</v>
      </c>
      <c r="J6606" s="126" t="s">
        <v>3154</v>
      </c>
      <c r="K6606" s="17">
        <f>VLOOKUP(A6606,[4]גיליון1!$A$1574:$P$7681,10,0)</f>
        <v>0</v>
      </c>
      <c r="L6606" s="17">
        <f>VLOOKUP(A6606,'[2]2023'!$A$9:$I$7853,9,0)</f>
        <v>0</v>
      </c>
      <c r="M6606" s="18">
        <f>VLOOKUP(A6606,[3]data1683177749303!$A$2:$J$6448,10,0)</f>
        <v>0</v>
      </c>
    </row>
    <row r="6607" spans="1:13" ht="15.75" outlineLevel="1">
      <c r="A6607" s="10">
        <v>1829500783</v>
      </c>
      <c r="B6607" s="11">
        <v>783</v>
      </c>
      <c r="C6607" s="19">
        <v>829500</v>
      </c>
      <c r="D6607" s="13">
        <v>1</v>
      </c>
      <c r="E6607" s="136" t="s">
        <v>3154</v>
      </c>
      <c r="F6607" s="15" t="s">
        <v>2725</v>
      </c>
      <c r="G6607" s="137" t="s">
        <v>3154</v>
      </c>
      <c r="H6607" s="13" t="s">
        <v>31</v>
      </c>
      <c r="I6607" s="126" t="s">
        <v>3154</v>
      </c>
      <c r="J6607" s="126" t="s">
        <v>3154</v>
      </c>
      <c r="K6607" s="17">
        <f>VLOOKUP(A6607,[4]גיליון1!$A$1574:$P$7681,10,0)</f>
        <v>0</v>
      </c>
      <c r="L6607" s="17">
        <f>VLOOKUP(A6607,'[2]2023'!$A$9:$I$7853,9,0)</f>
        <v>0</v>
      </c>
      <c r="M6607" s="18">
        <f>VLOOKUP(A6607,[3]data1683177749303!$A$2:$J$6448,10,0)</f>
        <v>0</v>
      </c>
    </row>
    <row r="6608" spans="1:13" ht="15.75" outlineLevel="1">
      <c r="A6608" s="10">
        <v>1829500784</v>
      </c>
      <c r="B6608" s="11">
        <v>784</v>
      </c>
      <c r="C6608" s="19">
        <v>829500</v>
      </c>
      <c r="D6608" s="13">
        <v>1</v>
      </c>
      <c r="E6608" s="136" t="s">
        <v>3154</v>
      </c>
      <c r="F6608" s="15" t="s">
        <v>2726</v>
      </c>
      <c r="G6608" s="137" t="s">
        <v>3154</v>
      </c>
      <c r="H6608" s="13" t="s">
        <v>31</v>
      </c>
      <c r="I6608" s="126" t="s">
        <v>3154</v>
      </c>
      <c r="J6608" s="126" t="s">
        <v>3154</v>
      </c>
      <c r="K6608" s="17">
        <f>VLOOKUP(A6608,[4]גיליון1!$A$1574:$P$7681,10,0)</f>
        <v>0</v>
      </c>
      <c r="L6608" s="17">
        <f>VLOOKUP(A6608,'[2]2023'!$A$9:$I$7853,9,0)</f>
        <v>0</v>
      </c>
      <c r="M6608" s="18">
        <f>VLOOKUP(A6608,[3]data1683177749303!$A$2:$J$6448,10,0)</f>
        <v>0</v>
      </c>
    </row>
    <row r="6609" spans="1:13" ht="15.75" outlineLevel="1">
      <c r="A6609" s="10">
        <v>1829500786</v>
      </c>
      <c r="B6609" s="11">
        <v>786</v>
      </c>
      <c r="C6609" s="19">
        <v>829500</v>
      </c>
      <c r="D6609" s="13">
        <v>1</v>
      </c>
      <c r="E6609" s="136" t="s">
        <v>3154</v>
      </c>
      <c r="F6609" s="15" t="s">
        <v>2727</v>
      </c>
      <c r="G6609" s="137" t="s">
        <v>3154</v>
      </c>
      <c r="H6609" s="13" t="s">
        <v>34</v>
      </c>
      <c r="I6609" s="126" t="s">
        <v>3154</v>
      </c>
      <c r="J6609" s="126" t="s">
        <v>3154</v>
      </c>
      <c r="K6609" s="17">
        <f>VLOOKUP(A6609,[4]גיליון1!$A$1574:$P$7681,10,0)</f>
        <v>0</v>
      </c>
      <c r="L6609" s="17">
        <f>VLOOKUP(A6609,'[2]2023'!$A$9:$I$7853,9,0)</f>
        <v>0</v>
      </c>
      <c r="M6609" s="18">
        <f>VLOOKUP(A6609,[3]data1683177749303!$A$2:$J$6448,10,0)</f>
        <v>0</v>
      </c>
    </row>
    <row r="6610" spans="1:13" ht="15.75" outlineLevel="1">
      <c r="A6610" s="10">
        <v>1829500787</v>
      </c>
      <c r="B6610" s="11">
        <v>787</v>
      </c>
      <c r="C6610" s="19">
        <v>829500</v>
      </c>
      <c r="D6610" s="13">
        <v>1</v>
      </c>
      <c r="E6610" s="136" t="s">
        <v>3154</v>
      </c>
      <c r="F6610" s="15" t="s">
        <v>2728</v>
      </c>
      <c r="G6610" s="137" t="s">
        <v>3154</v>
      </c>
      <c r="H6610" s="13" t="s">
        <v>34</v>
      </c>
      <c r="I6610" s="126" t="s">
        <v>3154</v>
      </c>
      <c r="J6610" s="126" t="s">
        <v>3154</v>
      </c>
      <c r="K6610" s="17">
        <f>VLOOKUP(A6610,[4]גיליון1!$A$1574:$P$7681,10,0)</f>
        <v>0</v>
      </c>
      <c r="L6610" s="17">
        <f>VLOOKUP(A6610,'[2]2023'!$A$9:$I$7853,9,0)</f>
        <v>0</v>
      </c>
      <c r="M6610" s="18">
        <f>VLOOKUP(A6610,[3]data1683177749303!$A$2:$J$6448,10,0)</f>
        <v>0</v>
      </c>
    </row>
    <row r="6611" spans="1:13" ht="15.75" outlineLevel="1">
      <c r="A6611" s="10">
        <v>1829500789</v>
      </c>
      <c r="B6611" s="11">
        <v>789</v>
      </c>
      <c r="C6611" s="19">
        <v>829500</v>
      </c>
      <c r="D6611" s="13">
        <v>1</v>
      </c>
      <c r="E6611" s="136" t="s">
        <v>3154</v>
      </c>
      <c r="F6611" s="15" t="s">
        <v>2657</v>
      </c>
      <c r="G6611" s="137" t="s">
        <v>3154</v>
      </c>
      <c r="H6611" s="13" t="s">
        <v>31</v>
      </c>
      <c r="I6611" s="126" t="s">
        <v>3154</v>
      </c>
      <c r="J6611" s="126" t="s">
        <v>3154</v>
      </c>
      <c r="K6611" s="17">
        <f>VLOOKUP(A6611,[4]גיליון1!$A$1574:$P$7681,10,0)</f>
        <v>0</v>
      </c>
      <c r="L6611" s="17">
        <f>VLOOKUP(A6611,'[2]2023'!$A$9:$I$7853,9,0)</f>
        <v>0</v>
      </c>
      <c r="M6611" s="18">
        <f>VLOOKUP(A6611,[3]data1683177749303!$A$2:$J$6448,10,0)</f>
        <v>0</v>
      </c>
    </row>
    <row r="6612" spans="1:13" ht="15.75" outlineLevel="1">
      <c r="A6612" s="10">
        <v>1829500794</v>
      </c>
      <c r="B6612" s="11">
        <v>794</v>
      </c>
      <c r="C6612" s="19">
        <v>829500</v>
      </c>
      <c r="D6612" s="13">
        <v>1</v>
      </c>
      <c r="E6612" s="136" t="s">
        <v>3154</v>
      </c>
      <c r="F6612" s="15" t="s">
        <v>73</v>
      </c>
      <c r="G6612" s="137" t="s">
        <v>3154</v>
      </c>
      <c r="H6612" s="13" t="s">
        <v>31</v>
      </c>
      <c r="I6612" s="126" t="s">
        <v>3154</v>
      </c>
      <c r="J6612" s="126" t="s">
        <v>3154</v>
      </c>
      <c r="K6612" s="17">
        <f>VLOOKUP(A6612,[4]גיליון1!$A$1574:$P$7681,10,0)</f>
        <v>0</v>
      </c>
      <c r="L6612" s="17">
        <f>VLOOKUP(A6612,'[2]2023'!$A$9:$I$7853,9,0)</f>
        <v>0</v>
      </c>
      <c r="M6612" s="18">
        <f>VLOOKUP(A6612,[3]data1683177749303!$A$2:$J$6448,10,0)</f>
        <v>0</v>
      </c>
    </row>
    <row r="6613" spans="1:13" ht="15.75" outlineLevel="1">
      <c r="A6613" s="10">
        <v>1829500810</v>
      </c>
      <c r="B6613" s="11">
        <v>810</v>
      </c>
      <c r="C6613" s="19">
        <v>829500</v>
      </c>
      <c r="D6613" s="13">
        <v>1</v>
      </c>
      <c r="E6613" s="136" t="s">
        <v>3154</v>
      </c>
      <c r="F6613" s="15" t="s">
        <v>2729</v>
      </c>
      <c r="G6613" s="137" t="s">
        <v>3154</v>
      </c>
      <c r="H6613" s="13" t="s">
        <v>34</v>
      </c>
      <c r="I6613" s="16">
        <f>K6613/L6613-1</f>
        <v>-9.965635738831613E-2</v>
      </c>
      <c r="J6613" s="126" t="s">
        <v>3154</v>
      </c>
      <c r="K6613" s="17">
        <v>104800</v>
      </c>
      <c r="L6613" s="17">
        <f>VLOOKUP(A6613,'[2]2023'!$A$9:$I$7853,9,0)</f>
        <v>116400</v>
      </c>
      <c r="M6613" s="18">
        <f>VLOOKUP(A6613,[3]data1683177749303!$A$2:$J$6448,10,0)</f>
        <v>116400</v>
      </c>
    </row>
    <row r="6614" spans="1:13" ht="15.75" outlineLevel="1">
      <c r="A6614" s="10">
        <v>1829500879</v>
      </c>
      <c r="B6614" s="11">
        <v>879</v>
      </c>
      <c r="C6614" s="19">
        <v>829500</v>
      </c>
      <c r="D6614" s="13">
        <v>1</v>
      </c>
      <c r="E6614" s="136" t="s">
        <v>3154</v>
      </c>
      <c r="F6614" s="15" t="s">
        <v>1827</v>
      </c>
      <c r="G6614" s="137" t="s">
        <v>3154</v>
      </c>
      <c r="H6614" s="13" t="s">
        <v>31</v>
      </c>
      <c r="I6614" s="126" t="s">
        <v>3154</v>
      </c>
      <c r="J6614" s="126" t="s">
        <v>3154</v>
      </c>
      <c r="K6614" s="17">
        <f>VLOOKUP(A6614,[4]גיליון1!$A$1574:$P$7681,10,0)</f>
        <v>0</v>
      </c>
      <c r="L6614" s="17">
        <f>VLOOKUP(A6614,'[2]2023'!$A$9:$I$7853,9,0)</f>
        <v>0</v>
      </c>
      <c r="M6614" s="18">
        <f>VLOOKUP(A6614,[3]data1683177749303!$A$2:$J$6448,10,0)</f>
        <v>0</v>
      </c>
    </row>
    <row r="6615" spans="1:13" ht="15.75" outlineLevel="1">
      <c r="A6615" s="10">
        <v>1829500900</v>
      </c>
      <c r="B6615" s="11">
        <v>900</v>
      </c>
      <c r="C6615" s="19">
        <v>829500</v>
      </c>
      <c r="D6615" s="13">
        <v>1</v>
      </c>
      <c r="E6615" s="136" t="s">
        <v>3154</v>
      </c>
      <c r="F6615" s="15" t="s">
        <v>94</v>
      </c>
      <c r="G6615" s="137" t="s">
        <v>3154</v>
      </c>
      <c r="H6615" s="13" t="s">
        <v>11</v>
      </c>
      <c r="I6615" s="126" t="s">
        <v>3154</v>
      </c>
      <c r="J6615" s="126" t="s">
        <v>3154</v>
      </c>
      <c r="K6615" s="17">
        <f>VLOOKUP(A6615,[4]גיליון1!$A$1574:$P$7681,10,0)</f>
        <v>0</v>
      </c>
      <c r="L6615" s="17">
        <f>VLOOKUP(A6615,'[2]2023'!$A$9:$I$7853,9,0)</f>
        <v>0</v>
      </c>
      <c r="M6615" s="140" t="s">
        <v>3154</v>
      </c>
    </row>
    <row r="6616" spans="1:13" ht="15.75" outlineLevel="1">
      <c r="A6616" s="10">
        <v>1829500931</v>
      </c>
      <c r="B6616" s="11">
        <v>931</v>
      </c>
      <c r="C6616" s="19">
        <v>829500</v>
      </c>
      <c r="D6616" s="13">
        <v>1</v>
      </c>
      <c r="E6616" s="136" t="s">
        <v>3154</v>
      </c>
      <c r="F6616" s="15" t="s">
        <v>1333</v>
      </c>
      <c r="G6616" s="137" t="s">
        <v>3154</v>
      </c>
      <c r="H6616" s="13" t="s">
        <v>34</v>
      </c>
      <c r="I6616" s="126" t="s">
        <v>3154</v>
      </c>
      <c r="J6616" s="126" t="s">
        <v>3154</v>
      </c>
      <c r="K6616" s="17">
        <f>VLOOKUP(A6616,[4]גיליון1!$A$1574:$P$7681,10,0)</f>
        <v>0</v>
      </c>
      <c r="L6616" s="17">
        <f>VLOOKUP(A6616,'[2]2023'!$A$9:$I$7853,9,0)</f>
        <v>0</v>
      </c>
      <c r="M6616" s="18">
        <f>VLOOKUP(A6616,[3]data1683177749303!$A$2:$J$6448,10,0)</f>
        <v>0</v>
      </c>
    </row>
    <row r="6617" spans="1:13" ht="16.5" thickBot="1">
      <c r="A6617" s="10">
        <v>1829500961</v>
      </c>
      <c r="B6617" s="11">
        <v>961</v>
      </c>
      <c r="C6617" s="19">
        <v>829500</v>
      </c>
      <c r="D6617" s="13">
        <v>1</v>
      </c>
      <c r="E6617" s="136" t="s">
        <v>3154</v>
      </c>
      <c r="F6617" s="15" t="s">
        <v>79</v>
      </c>
      <c r="G6617" s="137" t="s">
        <v>3154</v>
      </c>
      <c r="H6617" s="13" t="s">
        <v>34</v>
      </c>
      <c r="I6617" s="126" t="s">
        <v>3154</v>
      </c>
      <c r="J6617" s="126" t="s">
        <v>3154</v>
      </c>
      <c r="K6617" s="17">
        <f>VLOOKUP(A6617,[4]גיליון1!$A$1574:$P$7681,10,0)</f>
        <v>0</v>
      </c>
      <c r="L6617" s="17">
        <f>VLOOKUP(A6617,'[2]2023'!$A$9:$I$7853,9,0)</f>
        <v>0</v>
      </c>
      <c r="M6617" s="140" t="s">
        <v>3154</v>
      </c>
    </row>
    <row r="6618" spans="1:13" ht="16.5" outlineLevel="1" thickBot="1">
      <c r="A6618" s="125" t="s">
        <v>3154</v>
      </c>
      <c r="B6618" s="25" t="s">
        <v>2730</v>
      </c>
      <c r="C6618" s="146" t="s">
        <v>3154</v>
      </c>
      <c r="D6618" s="146" t="s">
        <v>3154</v>
      </c>
      <c r="E6618" s="147" t="s">
        <v>3154</v>
      </c>
      <c r="F6618" s="28" t="s">
        <v>2717</v>
      </c>
      <c r="G6618" s="153" t="s">
        <v>3154</v>
      </c>
      <c r="H6618" s="146" t="s">
        <v>3154</v>
      </c>
      <c r="I6618" s="29">
        <f>K6618/L6618-1</f>
        <v>-9.965635738831613E-2</v>
      </c>
      <c r="J6618" s="127" t="s">
        <v>3154</v>
      </c>
      <c r="K6618" s="37">
        <f t="shared" ref="K6618:M6618" si="299">SUBTOTAL(9,K6559:K6617)</f>
        <v>104800</v>
      </c>
      <c r="L6618" s="37">
        <f t="shared" si="299"/>
        <v>116400</v>
      </c>
      <c r="M6618" s="38">
        <f t="shared" si="299"/>
        <v>116400</v>
      </c>
    </row>
    <row r="6619" spans="1:13" ht="15.75" outlineLevel="1">
      <c r="A6619" s="10">
        <v>18296000</v>
      </c>
      <c r="B6619" s="11">
        <v>0</v>
      </c>
      <c r="C6619" s="19">
        <v>829600</v>
      </c>
      <c r="D6619" s="13">
        <v>1</v>
      </c>
      <c r="E6619" s="136" t="s">
        <v>3154</v>
      </c>
      <c r="F6619" s="15" t="s">
        <v>2731</v>
      </c>
      <c r="G6619" s="137" t="s">
        <v>3154</v>
      </c>
      <c r="H6619" s="13" t="s">
        <v>11</v>
      </c>
      <c r="I6619" s="126" t="s">
        <v>3154</v>
      </c>
      <c r="J6619" s="142" t="s">
        <v>3154</v>
      </c>
      <c r="K6619" s="17">
        <f>VLOOKUP(A6619,[4]גיליון1!$A$1574:$P$7681,10,0)</f>
        <v>0</v>
      </c>
      <c r="L6619" s="139" t="s">
        <v>3154</v>
      </c>
      <c r="M6619" s="140" t="s">
        <v>3154</v>
      </c>
    </row>
    <row r="6620" spans="1:13" ht="15.75" outlineLevel="1">
      <c r="A6620" s="10">
        <v>1829600100</v>
      </c>
      <c r="B6620" s="11">
        <v>100</v>
      </c>
      <c r="C6620" s="19">
        <v>829600</v>
      </c>
      <c r="D6620" s="13">
        <v>1</v>
      </c>
      <c r="E6620" s="136" t="s">
        <v>3154</v>
      </c>
      <c r="F6620" s="15" t="s">
        <v>18</v>
      </c>
      <c r="G6620" s="137" t="s">
        <v>3154</v>
      </c>
      <c r="H6620" s="13" t="s">
        <v>11</v>
      </c>
      <c r="I6620" s="126" t="s">
        <v>3154</v>
      </c>
      <c r="J6620" s="126" t="s">
        <v>3154</v>
      </c>
      <c r="K6620" s="17">
        <f>VLOOKUP(A6620,[4]גיליון1!$A$1574:$P$7681,10,0)</f>
        <v>0</v>
      </c>
      <c r="L6620" s="17">
        <f>VLOOKUP(A6620,'[2]2023'!$A$9:$I$7853,9,0)</f>
        <v>0</v>
      </c>
      <c r="M6620" s="140" t="s">
        <v>3154</v>
      </c>
    </row>
    <row r="6621" spans="1:13" ht="15.75" outlineLevel="1">
      <c r="A6621" s="10">
        <v>1829600110</v>
      </c>
      <c r="B6621" s="11">
        <v>110</v>
      </c>
      <c r="C6621" s="19">
        <v>829600</v>
      </c>
      <c r="D6621" s="13">
        <v>1</v>
      </c>
      <c r="E6621" s="136" t="s">
        <v>3154</v>
      </c>
      <c r="F6621" s="15" t="s">
        <v>19</v>
      </c>
      <c r="G6621" s="137" t="s">
        <v>3154</v>
      </c>
      <c r="H6621" s="13" t="s">
        <v>20</v>
      </c>
      <c r="I6621" s="126" t="s">
        <v>3154</v>
      </c>
      <c r="J6621" s="126" t="s">
        <v>3154</v>
      </c>
      <c r="K6621" s="17">
        <f>VLOOKUP(A6621,[4]גיליון1!$A$1574:$P$7681,10,0)</f>
        <v>0</v>
      </c>
      <c r="L6621" s="17">
        <f>VLOOKUP(A6621,'[2]2023'!$A$9:$I$7853,9,0)</f>
        <v>0</v>
      </c>
      <c r="M6621" s="18">
        <f>VLOOKUP(A6621,[3]data1683177749303!$A$2:$J$6448,10,0)</f>
        <v>0</v>
      </c>
    </row>
    <row r="6622" spans="1:13" ht="15.75" outlineLevel="1">
      <c r="A6622" s="10">
        <v>1829600119</v>
      </c>
      <c r="B6622" s="11">
        <v>119</v>
      </c>
      <c r="C6622" s="19">
        <v>829600</v>
      </c>
      <c r="D6622" s="13">
        <v>1</v>
      </c>
      <c r="E6622" s="136" t="s">
        <v>3154</v>
      </c>
      <c r="F6622" s="15" t="s">
        <v>21</v>
      </c>
      <c r="G6622" s="137" t="s">
        <v>3154</v>
      </c>
      <c r="H6622" s="13" t="s">
        <v>20</v>
      </c>
      <c r="I6622" s="126" t="s">
        <v>3154</v>
      </c>
      <c r="J6622" s="126" t="s">
        <v>3154</v>
      </c>
      <c r="K6622" s="17">
        <f>VLOOKUP(A6622,[4]גיליון1!$A$1574:$P$7681,10,0)</f>
        <v>0</v>
      </c>
      <c r="L6622" s="17">
        <f>VLOOKUP(A6622,'[2]2023'!$A$9:$I$7853,9,0)</f>
        <v>0</v>
      </c>
      <c r="M6622" s="18">
        <f>VLOOKUP(A6622,[3]data1683177749303!$A$2:$J$6448,10,0)</f>
        <v>0</v>
      </c>
    </row>
    <row r="6623" spans="1:13" ht="15.75" outlineLevel="1">
      <c r="A6623" s="10">
        <v>1829600122</v>
      </c>
      <c r="B6623" s="11">
        <v>122</v>
      </c>
      <c r="C6623" s="19">
        <v>829600</v>
      </c>
      <c r="D6623" s="13">
        <v>1</v>
      </c>
      <c r="E6623" s="136" t="s">
        <v>3154</v>
      </c>
      <c r="F6623" s="15" t="s">
        <v>22</v>
      </c>
      <c r="G6623" s="137" t="s">
        <v>3154</v>
      </c>
      <c r="H6623" s="13" t="s">
        <v>20</v>
      </c>
      <c r="I6623" s="126" t="s">
        <v>3154</v>
      </c>
      <c r="J6623" s="126" t="s">
        <v>3154</v>
      </c>
      <c r="K6623" s="17">
        <f>VLOOKUP(A6623,[4]גיליון1!$A$1574:$P$7681,10,0)</f>
        <v>0</v>
      </c>
      <c r="L6623" s="17">
        <f>VLOOKUP(A6623,'[2]2023'!$A$9:$I$7853,9,0)</f>
        <v>0</v>
      </c>
      <c r="M6623" s="18">
        <f>VLOOKUP(A6623,[3]data1683177749303!$A$2:$J$6448,10,0)</f>
        <v>0</v>
      </c>
    </row>
    <row r="6624" spans="1:13" ht="15.75" outlineLevel="1">
      <c r="A6624" s="10">
        <v>1829600126</v>
      </c>
      <c r="B6624" s="11">
        <v>126</v>
      </c>
      <c r="C6624" s="19">
        <v>829600</v>
      </c>
      <c r="D6624" s="13">
        <v>1</v>
      </c>
      <c r="E6624" s="136" t="s">
        <v>3154</v>
      </c>
      <c r="F6624" s="15" t="s">
        <v>23</v>
      </c>
      <c r="G6624" s="137" t="s">
        <v>3154</v>
      </c>
      <c r="H6624" s="13" t="s">
        <v>20</v>
      </c>
      <c r="I6624" s="126" t="s">
        <v>3154</v>
      </c>
      <c r="J6624" s="126" t="s">
        <v>3154</v>
      </c>
      <c r="K6624" s="17">
        <f>VLOOKUP(A6624,[4]גיליון1!$A$1574:$P$7681,10,0)</f>
        <v>0</v>
      </c>
      <c r="L6624" s="17">
        <f>VLOOKUP(A6624,'[2]2023'!$A$9:$I$7853,9,0)</f>
        <v>0</v>
      </c>
      <c r="M6624" s="18">
        <f>VLOOKUP(A6624,[3]data1683177749303!$A$2:$J$6448,10,0)</f>
        <v>0</v>
      </c>
    </row>
    <row r="6625" spans="1:13" ht="15.75" outlineLevel="1">
      <c r="A6625" s="10">
        <v>1829600130</v>
      </c>
      <c r="B6625" s="11">
        <v>130</v>
      </c>
      <c r="C6625" s="19">
        <v>829600</v>
      </c>
      <c r="D6625" s="13">
        <v>1</v>
      </c>
      <c r="E6625" s="136" t="s">
        <v>3154</v>
      </c>
      <c r="F6625" s="15" t="s">
        <v>24</v>
      </c>
      <c r="G6625" s="137" t="s">
        <v>3154</v>
      </c>
      <c r="H6625" s="13" t="s">
        <v>20</v>
      </c>
      <c r="I6625" s="126" t="s">
        <v>3154</v>
      </c>
      <c r="J6625" s="126" t="s">
        <v>3154</v>
      </c>
      <c r="K6625" s="17">
        <f>VLOOKUP(A6625,[4]גיליון1!$A$1574:$P$7681,10,0)</f>
        <v>0</v>
      </c>
      <c r="L6625" s="17">
        <f>VLOOKUP(A6625,'[2]2023'!$A$9:$I$7853,9,0)</f>
        <v>0</v>
      </c>
      <c r="M6625" s="18">
        <f>VLOOKUP(A6625,[3]data1683177749303!$A$2:$J$6448,10,0)</f>
        <v>0</v>
      </c>
    </row>
    <row r="6626" spans="1:13" ht="15.75" outlineLevel="1">
      <c r="A6626" s="10">
        <v>1829600140</v>
      </c>
      <c r="B6626" s="11">
        <v>140</v>
      </c>
      <c r="C6626" s="19">
        <v>829600</v>
      </c>
      <c r="D6626" s="13">
        <v>1</v>
      </c>
      <c r="E6626" s="136" t="s">
        <v>3154</v>
      </c>
      <c r="F6626" s="15" t="s">
        <v>25</v>
      </c>
      <c r="G6626" s="137" t="s">
        <v>3154</v>
      </c>
      <c r="H6626" s="13" t="s">
        <v>20</v>
      </c>
      <c r="I6626" s="126" t="s">
        <v>3154</v>
      </c>
      <c r="J6626" s="126" t="s">
        <v>3154</v>
      </c>
      <c r="K6626" s="17">
        <f>VLOOKUP(A6626,[4]גיליון1!$A$1574:$P$7681,10,0)</f>
        <v>0</v>
      </c>
      <c r="L6626" s="17">
        <f>VLOOKUP(A6626,'[2]2023'!$A$9:$I$7853,9,0)</f>
        <v>0</v>
      </c>
      <c r="M6626" s="18">
        <f>VLOOKUP(A6626,[3]data1683177749303!$A$2:$J$6448,10,0)</f>
        <v>0</v>
      </c>
    </row>
    <row r="6627" spans="1:13" ht="15.75" outlineLevel="1">
      <c r="A6627" s="10">
        <v>1829600210</v>
      </c>
      <c r="B6627" s="11">
        <v>210</v>
      </c>
      <c r="C6627" s="19">
        <v>829600</v>
      </c>
      <c r="D6627" s="13">
        <v>1</v>
      </c>
      <c r="E6627" s="136" t="s">
        <v>3154</v>
      </c>
      <c r="F6627" s="15" t="s">
        <v>27</v>
      </c>
      <c r="G6627" s="137" t="s">
        <v>3154</v>
      </c>
      <c r="H6627" s="13" t="s">
        <v>20</v>
      </c>
      <c r="I6627" s="126" t="s">
        <v>3154</v>
      </c>
      <c r="J6627" s="126" t="s">
        <v>3154</v>
      </c>
      <c r="K6627" s="17">
        <f>VLOOKUP(A6627,[4]גיליון1!$A$1574:$P$7681,10,0)</f>
        <v>0</v>
      </c>
      <c r="L6627" s="17">
        <f>VLOOKUP(A6627,'[2]2023'!$A$9:$I$7853,9,0)</f>
        <v>0</v>
      </c>
      <c r="M6627" s="18">
        <f>VLOOKUP(A6627,[3]data1683177749303!$A$2:$J$6448,10,0)</f>
        <v>0</v>
      </c>
    </row>
    <row r="6628" spans="1:13" ht="15.75" outlineLevel="1">
      <c r="A6628" s="10">
        <v>1829600216</v>
      </c>
      <c r="B6628" s="11">
        <v>216</v>
      </c>
      <c r="C6628" s="19">
        <v>829600</v>
      </c>
      <c r="D6628" s="13">
        <v>1</v>
      </c>
      <c r="E6628" s="136" t="s">
        <v>3154</v>
      </c>
      <c r="F6628" s="15" t="s">
        <v>2718</v>
      </c>
      <c r="G6628" s="137" t="s">
        <v>3154</v>
      </c>
      <c r="H6628" s="13" t="s">
        <v>20</v>
      </c>
      <c r="I6628" s="126" t="s">
        <v>3154</v>
      </c>
      <c r="J6628" s="126" t="s">
        <v>3154</v>
      </c>
      <c r="K6628" s="17">
        <f>VLOOKUP(A6628,[4]גיליון1!$A$1574:$P$7681,10,0)</f>
        <v>0</v>
      </c>
      <c r="L6628" s="17">
        <f>VLOOKUP(A6628,'[2]2023'!$A$9:$I$7853,9,0)</f>
        <v>0</v>
      </c>
      <c r="M6628" s="18">
        <f>VLOOKUP(A6628,[3]data1683177749303!$A$2:$J$6448,10,0)</f>
        <v>0</v>
      </c>
    </row>
    <row r="6629" spans="1:13" ht="15.75" outlineLevel="1">
      <c r="A6629" s="10">
        <v>1829600219</v>
      </c>
      <c r="B6629" s="11">
        <v>219</v>
      </c>
      <c r="C6629" s="19">
        <v>829600</v>
      </c>
      <c r="D6629" s="13">
        <v>1</v>
      </c>
      <c r="E6629" s="136" t="s">
        <v>3154</v>
      </c>
      <c r="F6629" s="15" t="s">
        <v>2371</v>
      </c>
      <c r="G6629" s="137" t="s">
        <v>3154</v>
      </c>
      <c r="H6629" s="13" t="s">
        <v>20</v>
      </c>
      <c r="I6629" s="126" t="s">
        <v>3154</v>
      </c>
      <c r="J6629" s="126" t="s">
        <v>3154</v>
      </c>
      <c r="K6629" s="17">
        <f>VLOOKUP(A6629,[4]גיליון1!$A$1574:$P$7681,10,0)</f>
        <v>0</v>
      </c>
      <c r="L6629" s="17">
        <f>VLOOKUP(A6629,'[2]2023'!$A$9:$I$7853,9,0)</f>
        <v>0</v>
      </c>
      <c r="M6629" s="18">
        <f>VLOOKUP(A6629,[3]data1683177749303!$A$2:$J$6448,10,0)</f>
        <v>0</v>
      </c>
    </row>
    <row r="6630" spans="1:13" ht="15.75" outlineLevel="1">
      <c r="A6630" s="10">
        <v>1829600250</v>
      </c>
      <c r="B6630" s="11">
        <v>250</v>
      </c>
      <c r="C6630" s="19">
        <v>829600</v>
      </c>
      <c r="D6630" s="13">
        <v>1</v>
      </c>
      <c r="E6630" s="136" t="s">
        <v>3154</v>
      </c>
      <c r="F6630" s="15" t="s">
        <v>1895</v>
      </c>
      <c r="G6630" s="137" t="s">
        <v>3154</v>
      </c>
      <c r="H6630" s="13" t="s">
        <v>20</v>
      </c>
      <c r="I6630" s="126" t="s">
        <v>3154</v>
      </c>
      <c r="J6630" s="126" t="s">
        <v>3154</v>
      </c>
      <c r="K6630" s="17">
        <f>VLOOKUP(A6630,[4]גיליון1!$A$1574:$P$7681,10,0)</f>
        <v>0</v>
      </c>
      <c r="L6630" s="17">
        <f>VLOOKUP(A6630,'[2]2023'!$A$9:$I$7853,9,0)</f>
        <v>0</v>
      </c>
      <c r="M6630" s="18">
        <f>VLOOKUP(A6630,[3]data1683177749303!$A$2:$J$6448,10,0)</f>
        <v>0</v>
      </c>
    </row>
    <row r="6631" spans="1:13" ht="15.75" outlineLevel="1">
      <c r="A6631" s="10">
        <v>1829600420</v>
      </c>
      <c r="B6631" s="11">
        <v>420</v>
      </c>
      <c r="C6631" s="19">
        <v>829600</v>
      </c>
      <c r="D6631" s="13">
        <v>1</v>
      </c>
      <c r="E6631" s="136" t="s">
        <v>3154</v>
      </c>
      <c r="F6631" s="15" t="s">
        <v>33</v>
      </c>
      <c r="G6631" s="137" t="s">
        <v>3154</v>
      </c>
      <c r="H6631" s="13" t="s">
        <v>34</v>
      </c>
      <c r="I6631" s="126" t="s">
        <v>3154</v>
      </c>
      <c r="J6631" s="126" t="s">
        <v>3154</v>
      </c>
      <c r="K6631" s="17">
        <f>VLOOKUP(A6631,[4]גיליון1!$A$1574:$P$7681,10,0)</f>
        <v>0</v>
      </c>
      <c r="L6631" s="17">
        <f>VLOOKUP(A6631,'[2]2023'!$A$9:$I$7853,9,0)</f>
        <v>0</v>
      </c>
      <c r="M6631" s="18">
        <f>VLOOKUP(A6631,[3]data1683177749303!$A$2:$J$6448,10,0)</f>
        <v>0</v>
      </c>
    </row>
    <row r="6632" spans="1:13" ht="15.75" outlineLevel="1">
      <c r="A6632" s="10">
        <v>1829600423</v>
      </c>
      <c r="B6632" s="11">
        <v>423</v>
      </c>
      <c r="C6632" s="19">
        <v>829600</v>
      </c>
      <c r="D6632" s="13">
        <v>1</v>
      </c>
      <c r="E6632" s="136" t="s">
        <v>3154</v>
      </c>
      <c r="F6632" s="15" t="s">
        <v>35</v>
      </c>
      <c r="G6632" s="137" t="s">
        <v>3154</v>
      </c>
      <c r="H6632" s="13" t="s">
        <v>31</v>
      </c>
      <c r="I6632" s="126" t="s">
        <v>3154</v>
      </c>
      <c r="J6632" s="126" t="s">
        <v>3154</v>
      </c>
      <c r="K6632" s="17">
        <f>VLOOKUP(A6632,[4]גיליון1!$A$1574:$P$7681,10,0)</f>
        <v>0</v>
      </c>
      <c r="L6632" s="17">
        <f>VLOOKUP(A6632,'[2]2023'!$A$9:$I$7853,9,0)</f>
        <v>0</v>
      </c>
      <c r="M6632" s="18">
        <f>VLOOKUP(A6632,[3]data1683177749303!$A$2:$J$6448,10,0)</f>
        <v>0</v>
      </c>
    </row>
    <row r="6633" spans="1:13" ht="15.75" outlineLevel="1">
      <c r="A6633" s="10">
        <v>1829600431</v>
      </c>
      <c r="B6633" s="11">
        <v>431</v>
      </c>
      <c r="C6633" s="19">
        <v>829600</v>
      </c>
      <c r="D6633" s="13">
        <v>1</v>
      </c>
      <c r="E6633" s="136" t="s">
        <v>3154</v>
      </c>
      <c r="F6633" s="15" t="s">
        <v>36</v>
      </c>
      <c r="G6633" s="137" t="s">
        <v>3154</v>
      </c>
      <c r="H6633" s="13" t="s">
        <v>31</v>
      </c>
      <c r="I6633" s="126" t="s">
        <v>3154</v>
      </c>
      <c r="J6633" s="126" t="s">
        <v>3154</v>
      </c>
      <c r="K6633" s="17">
        <f>VLOOKUP(A6633,[4]גיליון1!$A$1574:$P$7681,10,0)</f>
        <v>0</v>
      </c>
      <c r="L6633" s="17">
        <f>VLOOKUP(A6633,'[2]2023'!$A$9:$I$7853,9,0)</f>
        <v>0</v>
      </c>
      <c r="M6633" s="18">
        <f>VLOOKUP(A6633,[3]data1683177749303!$A$2:$J$6448,10,0)</f>
        <v>0</v>
      </c>
    </row>
    <row r="6634" spans="1:13" ht="15.75" outlineLevel="1">
      <c r="A6634" s="10">
        <v>1829600432</v>
      </c>
      <c r="B6634" s="11">
        <v>432</v>
      </c>
      <c r="C6634" s="19">
        <v>829600</v>
      </c>
      <c r="D6634" s="13">
        <v>1</v>
      </c>
      <c r="E6634" s="136" t="s">
        <v>3154</v>
      </c>
      <c r="F6634" s="15" t="s">
        <v>37</v>
      </c>
      <c r="G6634" s="137" t="s">
        <v>3154</v>
      </c>
      <c r="H6634" s="13" t="s">
        <v>31</v>
      </c>
      <c r="I6634" s="126" t="s">
        <v>3154</v>
      </c>
      <c r="J6634" s="126" t="s">
        <v>3154</v>
      </c>
      <c r="K6634" s="17">
        <f>VLOOKUP(A6634,[4]גיליון1!$A$1574:$P$7681,10,0)</f>
        <v>0</v>
      </c>
      <c r="L6634" s="17">
        <f>VLOOKUP(A6634,'[2]2023'!$A$9:$I$7853,9,0)</f>
        <v>0</v>
      </c>
      <c r="M6634" s="18">
        <f>VLOOKUP(A6634,[3]data1683177749303!$A$2:$J$6448,10,0)</f>
        <v>0</v>
      </c>
    </row>
    <row r="6635" spans="1:13" ht="15.75" outlineLevel="1">
      <c r="A6635" s="10">
        <v>1829600433</v>
      </c>
      <c r="B6635" s="11">
        <v>433</v>
      </c>
      <c r="C6635" s="19">
        <v>829600</v>
      </c>
      <c r="D6635" s="13">
        <v>1</v>
      </c>
      <c r="E6635" s="136" t="s">
        <v>3154</v>
      </c>
      <c r="F6635" s="15" t="s">
        <v>38</v>
      </c>
      <c r="G6635" s="137" t="s">
        <v>3154</v>
      </c>
      <c r="H6635" s="13" t="s">
        <v>34</v>
      </c>
      <c r="I6635" s="126" t="s">
        <v>3154</v>
      </c>
      <c r="J6635" s="126" t="s">
        <v>3154</v>
      </c>
      <c r="K6635" s="17">
        <f>VLOOKUP(A6635,[4]גיליון1!$A$1574:$P$7681,10,0)</f>
        <v>0</v>
      </c>
      <c r="L6635" s="17">
        <f>VLOOKUP(A6635,'[2]2023'!$A$9:$I$7853,9,0)</f>
        <v>0</v>
      </c>
      <c r="M6635" s="18">
        <f>VLOOKUP(A6635,[3]data1683177749303!$A$2:$J$6448,10,0)</f>
        <v>0</v>
      </c>
    </row>
    <row r="6636" spans="1:13" ht="15.75" outlineLevel="1">
      <c r="A6636" s="10">
        <v>1829600434</v>
      </c>
      <c r="B6636" s="11">
        <v>434</v>
      </c>
      <c r="C6636" s="19">
        <v>829600</v>
      </c>
      <c r="D6636" s="13">
        <v>1</v>
      </c>
      <c r="E6636" s="136" t="s">
        <v>3154</v>
      </c>
      <c r="F6636" s="15" t="s">
        <v>39</v>
      </c>
      <c r="G6636" s="137" t="s">
        <v>3154</v>
      </c>
      <c r="H6636" s="13" t="s">
        <v>34</v>
      </c>
      <c r="I6636" s="126" t="s">
        <v>3154</v>
      </c>
      <c r="J6636" s="126" t="s">
        <v>3154</v>
      </c>
      <c r="K6636" s="17">
        <f>VLOOKUP(A6636,[4]גיליון1!$A$1574:$P$7681,10,0)</f>
        <v>0</v>
      </c>
      <c r="L6636" s="17">
        <f>VLOOKUP(A6636,'[2]2023'!$A$9:$I$7853,9,0)</f>
        <v>0</v>
      </c>
      <c r="M6636" s="18">
        <f>VLOOKUP(A6636,[3]data1683177749303!$A$2:$J$6448,10,0)</f>
        <v>0</v>
      </c>
    </row>
    <row r="6637" spans="1:13" ht="15.75" outlineLevel="1">
      <c r="A6637" s="10">
        <v>1829600437</v>
      </c>
      <c r="B6637" s="11">
        <v>437</v>
      </c>
      <c r="C6637" s="19">
        <v>829600</v>
      </c>
      <c r="D6637" s="13">
        <v>1</v>
      </c>
      <c r="E6637" s="136" t="s">
        <v>3154</v>
      </c>
      <c r="F6637" s="15" t="s">
        <v>42</v>
      </c>
      <c r="G6637" s="137" t="s">
        <v>3154</v>
      </c>
      <c r="H6637" s="13" t="s">
        <v>31</v>
      </c>
      <c r="I6637" s="126" t="s">
        <v>3154</v>
      </c>
      <c r="J6637" s="126" t="s">
        <v>3154</v>
      </c>
      <c r="K6637" s="17">
        <f>VLOOKUP(A6637,[4]גיליון1!$A$1574:$P$7681,10,0)</f>
        <v>0</v>
      </c>
      <c r="L6637" s="17">
        <f>VLOOKUP(A6637,'[2]2023'!$A$9:$I$7853,9,0)</f>
        <v>0</v>
      </c>
      <c r="M6637" s="18">
        <f>VLOOKUP(A6637,[3]data1683177749303!$A$2:$J$6448,10,0)</f>
        <v>0</v>
      </c>
    </row>
    <row r="6638" spans="1:13" ht="15.75" outlineLevel="1">
      <c r="A6638" s="10">
        <v>1829600441</v>
      </c>
      <c r="B6638" s="11">
        <v>441</v>
      </c>
      <c r="C6638" s="19">
        <v>829600</v>
      </c>
      <c r="D6638" s="13">
        <v>1</v>
      </c>
      <c r="E6638" s="136" t="s">
        <v>3154</v>
      </c>
      <c r="F6638" s="15" t="s">
        <v>45</v>
      </c>
      <c r="G6638" s="137" t="s">
        <v>3154</v>
      </c>
      <c r="H6638" s="13" t="s">
        <v>31</v>
      </c>
      <c r="I6638" s="126" t="s">
        <v>3154</v>
      </c>
      <c r="J6638" s="126" t="s">
        <v>3154</v>
      </c>
      <c r="K6638" s="17">
        <f>VLOOKUP(A6638,[4]גיליון1!$A$1574:$P$7681,10,0)</f>
        <v>0</v>
      </c>
      <c r="L6638" s="17">
        <f>VLOOKUP(A6638,'[2]2023'!$A$9:$I$7853,9,0)</f>
        <v>0</v>
      </c>
      <c r="M6638" s="18">
        <f>VLOOKUP(A6638,[3]data1683177749303!$A$2:$J$6448,10,0)</f>
        <v>0</v>
      </c>
    </row>
    <row r="6639" spans="1:13" ht="15.75" outlineLevel="1">
      <c r="A6639" s="10">
        <v>1829600450</v>
      </c>
      <c r="B6639" s="11">
        <v>450</v>
      </c>
      <c r="C6639" s="19">
        <v>829600</v>
      </c>
      <c r="D6639" s="13">
        <v>1</v>
      </c>
      <c r="E6639" s="136" t="s">
        <v>3154</v>
      </c>
      <c r="F6639" s="15" t="s">
        <v>1483</v>
      </c>
      <c r="G6639" s="137" t="s">
        <v>3154</v>
      </c>
      <c r="H6639" s="13" t="s">
        <v>34</v>
      </c>
      <c r="I6639" s="126" t="s">
        <v>3154</v>
      </c>
      <c r="J6639" s="126" t="s">
        <v>3154</v>
      </c>
      <c r="K6639" s="17">
        <f>VLOOKUP(A6639,[4]גיליון1!$A$1574:$P$7681,10,0)</f>
        <v>0</v>
      </c>
      <c r="L6639" s="17">
        <f>VLOOKUP(A6639,'[2]2023'!$A$9:$I$7853,9,0)</f>
        <v>0</v>
      </c>
      <c r="M6639" s="18">
        <f>VLOOKUP(A6639,[3]data1683177749303!$A$2:$J$6448,10,0)</f>
        <v>0</v>
      </c>
    </row>
    <row r="6640" spans="1:13" ht="15.75" outlineLevel="1">
      <c r="A6640" s="10">
        <v>1829600471</v>
      </c>
      <c r="B6640" s="11">
        <v>471</v>
      </c>
      <c r="C6640" s="19">
        <v>829600</v>
      </c>
      <c r="D6640" s="13">
        <v>1</v>
      </c>
      <c r="E6640" s="136" t="s">
        <v>3154</v>
      </c>
      <c r="F6640" s="15" t="s">
        <v>87</v>
      </c>
      <c r="G6640" s="137" t="s">
        <v>3154</v>
      </c>
      <c r="H6640" s="13" t="s">
        <v>34</v>
      </c>
      <c r="I6640" s="126" t="s">
        <v>3154</v>
      </c>
      <c r="J6640" s="126" t="s">
        <v>3154</v>
      </c>
      <c r="K6640" s="17">
        <f>VLOOKUP(A6640,[4]גיליון1!$A$1574:$P$7681,10,0)</f>
        <v>0</v>
      </c>
      <c r="L6640" s="17">
        <f>VLOOKUP(A6640,'[2]2023'!$A$9:$I$7853,9,0)</f>
        <v>0</v>
      </c>
      <c r="M6640" s="18">
        <f>VLOOKUP(A6640,[3]data1683177749303!$A$2:$J$6448,10,0)</f>
        <v>0</v>
      </c>
    </row>
    <row r="6641" spans="1:13" ht="15.75" outlineLevel="1">
      <c r="A6641" s="10">
        <v>1829600511</v>
      </c>
      <c r="B6641" s="11">
        <v>511</v>
      </c>
      <c r="C6641" s="19">
        <v>829600</v>
      </c>
      <c r="D6641" s="13">
        <v>1</v>
      </c>
      <c r="E6641" s="136" t="s">
        <v>3154</v>
      </c>
      <c r="F6641" s="15" t="s">
        <v>88</v>
      </c>
      <c r="G6641" s="137" t="s">
        <v>3154</v>
      </c>
      <c r="H6641" s="13" t="s">
        <v>34</v>
      </c>
      <c r="I6641" s="126" t="s">
        <v>3154</v>
      </c>
      <c r="J6641" s="126" t="s">
        <v>3154</v>
      </c>
      <c r="K6641" s="17">
        <f>VLOOKUP(A6641,[4]גיליון1!$A$1574:$P$7681,10,0)</f>
        <v>0</v>
      </c>
      <c r="L6641" s="17">
        <f>VLOOKUP(A6641,'[2]2023'!$A$9:$I$7853,9,0)</f>
        <v>0</v>
      </c>
      <c r="M6641" s="18">
        <f>VLOOKUP(A6641,[3]data1683177749303!$A$2:$J$6448,10,0)</f>
        <v>0</v>
      </c>
    </row>
    <row r="6642" spans="1:13" ht="15.75" outlineLevel="1">
      <c r="A6642" s="10">
        <v>1829600512</v>
      </c>
      <c r="B6642" s="11">
        <v>512</v>
      </c>
      <c r="C6642" s="19">
        <v>829600</v>
      </c>
      <c r="D6642" s="13">
        <v>1</v>
      </c>
      <c r="E6642" s="136" t="s">
        <v>3154</v>
      </c>
      <c r="F6642" s="15" t="s">
        <v>89</v>
      </c>
      <c r="G6642" s="137" t="s">
        <v>3154</v>
      </c>
      <c r="H6642" s="13" t="s">
        <v>34</v>
      </c>
      <c r="I6642" s="126" t="s">
        <v>3154</v>
      </c>
      <c r="J6642" s="126" t="s">
        <v>3154</v>
      </c>
      <c r="K6642" s="17">
        <f>VLOOKUP(A6642,[4]גיליון1!$A$1574:$P$7681,10,0)</f>
        <v>0</v>
      </c>
      <c r="L6642" s="17">
        <f>VLOOKUP(A6642,'[2]2023'!$A$9:$I$7853,9,0)</f>
        <v>0</v>
      </c>
      <c r="M6642" s="18">
        <f>VLOOKUP(A6642,[3]data1683177749303!$A$2:$J$6448,10,0)</f>
        <v>0</v>
      </c>
    </row>
    <row r="6643" spans="1:13" ht="15.75" outlineLevel="1">
      <c r="A6643" s="10">
        <v>1829600540</v>
      </c>
      <c r="B6643" s="11">
        <v>540</v>
      </c>
      <c r="C6643" s="19">
        <v>829600</v>
      </c>
      <c r="D6643" s="13">
        <v>1</v>
      </c>
      <c r="E6643" s="136" t="s">
        <v>3154</v>
      </c>
      <c r="F6643" s="15" t="s">
        <v>53</v>
      </c>
      <c r="G6643" s="137" t="s">
        <v>3154</v>
      </c>
      <c r="H6643" s="13" t="s">
        <v>31</v>
      </c>
      <c r="I6643" s="126" t="s">
        <v>3154</v>
      </c>
      <c r="J6643" s="126" t="s">
        <v>3154</v>
      </c>
      <c r="K6643" s="17">
        <f>VLOOKUP(A6643,[4]גיליון1!$A$1574:$P$7681,10,0)</f>
        <v>0</v>
      </c>
      <c r="L6643" s="17">
        <f>VLOOKUP(A6643,'[2]2023'!$A$9:$I$7853,9,0)</f>
        <v>0</v>
      </c>
      <c r="M6643" s="18">
        <f>VLOOKUP(A6643,[3]data1683177749303!$A$2:$J$6448,10,0)</f>
        <v>0</v>
      </c>
    </row>
    <row r="6644" spans="1:13" ht="15.75" outlineLevel="1">
      <c r="A6644" s="10">
        <v>1829600544</v>
      </c>
      <c r="B6644" s="11">
        <v>544</v>
      </c>
      <c r="C6644" s="19">
        <v>829600</v>
      </c>
      <c r="D6644" s="13">
        <v>1</v>
      </c>
      <c r="E6644" s="136" t="s">
        <v>3154</v>
      </c>
      <c r="F6644" s="15" t="s">
        <v>56</v>
      </c>
      <c r="G6644" s="137" t="s">
        <v>3154</v>
      </c>
      <c r="H6644" s="13" t="s">
        <v>31</v>
      </c>
      <c r="I6644" s="126" t="s">
        <v>3154</v>
      </c>
      <c r="J6644" s="126" t="s">
        <v>3154</v>
      </c>
      <c r="K6644" s="17">
        <f>VLOOKUP(A6644,[4]גיליון1!$A$1574:$P$7681,10,0)</f>
        <v>0</v>
      </c>
      <c r="L6644" s="17">
        <f>VLOOKUP(A6644,'[2]2023'!$A$9:$I$7853,9,0)</f>
        <v>0</v>
      </c>
      <c r="M6644" s="18">
        <f>VLOOKUP(A6644,[3]data1683177749303!$A$2:$J$6448,10,0)</f>
        <v>0</v>
      </c>
    </row>
    <row r="6645" spans="1:13" ht="15.75" outlineLevel="1">
      <c r="A6645" s="10">
        <v>1829600550</v>
      </c>
      <c r="B6645" s="11">
        <v>550</v>
      </c>
      <c r="C6645" s="19">
        <v>829600</v>
      </c>
      <c r="D6645" s="13">
        <v>1</v>
      </c>
      <c r="E6645" s="136" t="s">
        <v>3154</v>
      </c>
      <c r="F6645" s="15" t="s">
        <v>58</v>
      </c>
      <c r="G6645" s="137" t="s">
        <v>3154</v>
      </c>
      <c r="H6645" s="13" t="s">
        <v>34</v>
      </c>
      <c r="I6645" s="126" t="s">
        <v>3154</v>
      </c>
      <c r="J6645" s="126" t="s">
        <v>3154</v>
      </c>
      <c r="K6645" s="17">
        <f>VLOOKUP(A6645,[4]גיליון1!$A$1574:$P$7681,10,0)</f>
        <v>0</v>
      </c>
      <c r="L6645" s="17">
        <f>VLOOKUP(A6645,'[2]2023'!$A$9:$I$7853,9,0)</f>
        <v>0</v>
      </c>
      <c r="M6645" s="18">
        <f>VLOOKUP(A6645,[3]data1683177749303!$A$2:$J$6448,10,0)</f>
        <v>0</v>
      </c>
    </row>
    <row r="6646" spans="1:13" ht="15.75" outlineLevel="1">
      <c r="A6646" s="10">
        <v>1829600551</v>
      </c>
      <c r="B6646" s="11">
        <v>551</v>
      </c>
      <c r="C6646" s="19">
        <v>829600</v>
      </c>
      <c r="D6646" s="13">
        <v>1</v>
      </c>
      <c r="E6646" s="136" t="s">
        <v>3154</v>
      </c>
      <c r="F6646" s="15" t="s">
        <v>1324</v>
      </c>
      <c r="G6646" s="137" t="s">
        <v>3154</v>
      </c>
      <c r="H6646" s="13" t="s">
        <v>34</v>
      </c>
      <c r="I6646" s="126" t="s">
        <v>3154</v>
      </c>
      <c r="J6646" s="126" t="s">
        <v>3154</v>
      </c>
      <c r="K6646" s="17">
        <f>VLOOKUP(A6646,[4]גיליון1!$A$1574:$P$7681,10,0)</f>
        <v>0</v>
      </c>
      <c r="L6646" s="17">
        <f>VLOOKUP(A6646,'[2]2023'!$A$9:$I$7853,9,0)</f>
        <v>0</v>
      </c>
      <c r="M6646" s="18">
        <f>VLOOKUP(A6646,[3]data1683177749303!$A$2:$J$6448,10,0)</f>
        <v>0</v>
      </c>
    </row>
    <row r="6647" spans="1:13" ht="15.75" outlineLevel="1">
      <c r="A6647" s="10">
        <v>1829600561</v>
      </c>
      <c r="B6647" s="11">
        <v>561</v>
      </c>
      <c r="C6647" s="19">
        <v>829600</v>
      </c>
      <c r="D6647" s="13">
        <v>1</v>
      </c>
      <c r="E6647" s="136" t="s">
        <v>3154</v>
      </c>
      <c r="F6647" s="15" t="s">
        <v>59</v>
      </c>
      <c r="G6647" s="137" t="s">
        <v>3154</v>
      </c>
      <c r="H6647" s="13" t="s">
        <v>34</v>
      </c>
      <c r="I6647" s="126" t="s">
        <v>3154</v>
      </c>
      <c r="J6647" s="126" t="s">
        <v>3154</v>
      </c>
      <c r="K6647" s="17">
        <f>VLOOKUP(A6647,[4]גיליון1!$A$1574:$P$7681,10,0)</f>
        <v>0</v>
      </c>
      <c r="L6647" s="17">
        <f>VLOOKUP(A6647,'[2]2023'!$A$9:$I$7853,9,0)</f>
        <v>0</v>
      </c>
      <c r="M6647" s="18">
        <f>VLOOKUP(A6647,[3]data1683177749303!$A$2:$J$6448,10,0)</f>
        <v>0</v>
      </c>
    </row>
    <row r="6648" spans="1:13" ht="15.75" outlineLevel="1">
      <c r="A6648" s="10">
        <v>1829600562</v>
      </c>
      <c r="B6648" s="11">
        <v>562</v>
      </c>
      <c r="C6648" s="19">
        <v>829600</v>
      </c>
      <c r="D6648" s="13">
        <v>1</v>
      </c>
      <c r="E6648" s="136" t="s">
        <v>3154</v>
      </c>
      <c r="F6648" s="15" t="s">
        <v>60</v>
      </c>
      <c r="G6648" s="137" t="s">
        <v>3154</v>
      </c>
      <c r="H6648" s="13" t="s">
        <v>34</v>
      </c>
      <c r="I6648" s="126" t="s">
        <v>3154</v>
      </c>
      <c r="J6648" s="126" t="s">
        <v>3154</v>
      </c>
      <c r="K6648" s="17">
        <f>VLOOKUP(A6648,[4]גיליון1!$A$1574:$P$7681,10,0)</f>
        <v>0</v>
      </c>
      <c r="L6648" s="17">
        <f>VLOOKUP(A6648,'[2]2023'!$A$9:$I$7853,9,0)</f>
        <v>0</v>
      </c>
      <c r="M6648" s="18">
        <f>VLOOKUP(A6648,[3]data1683177749303!$A$2:$J$6448,10,0)</f>
        <v>0</v>
      </c>
    </row>
    <row r="6649" spans="1:13" ht="15.75" outlineLevel="1">
      <c r="A6649" s="10">
        <v>1829600710</v>
      </c>
      <c r="B6649" s="11">
        <v>710</v>
      </c>
      <c r="C6649" s="19">
        <v>829600</v>
      </c>
      <c r="D6649" s="13">
        <v>1</v>
      </c>
      <c r="E6649" s="136" t="s">
        <v>3154</v>
      </c>
      <c r="F6649" s="15" t="s">
        <v>62</v>
      </c>
      <c r="G6649" s="137" t="s">
        <v>3154</v>
      </c>
      <c r="H6649" s="13" t="s">
        <v>34</v>
      </c>
      <c r="I6649" s="126" t="s">
        <v>3154</v>
      </c>
      <c r="J6649" s="126" t="s">
        <v>3154</v>
      </c>
      <c r="K6649" s="17">
        <f>VLOOKUP(A6649,[4]גיליון1!$A$1574:$P$7681,10,0)</f>
        <v>0</v>
      </c>
      <c r="L6649" s="17">
        <f>VLOOKUP(A6649,'[2]2023'!$A$9:$I$7853,9,0)</f>
        <v>0</v>
      </c>
      <c r="M6649" s="18">
        <f>VLOOKUP(A6649,[3]data1683177749303!$A$2:$J$6448,10,0)</f>
        <v>0</v>
      </c>
    </row>
    <row r="6650" spans="1:13" ht="15.75" outlineLevel="1">
      <c r="A6650" s="10">
        <v>1829600721</v>
      </c>
      <c r="B6650" s="11">
        <v>721</v>
      </c>
      <c r="C6650" s="19">
        <v>829600</v>
      </c>
      <c r="D6650" s="13">
        <v>1</v>
      </c>
      <c r="E6650" s="136" t="s">
        <v>3154</v>
      </c>
      <c r="F6650" s="15" t="s">
        <v>63</v>
      </c>
      <c r="G6650" s="137" t="s">
        <v>3154</v>
      </c>
      <c r="H6650" s="13" t="s">
        <v>34</v>
      </c>
      <c r="I6650" s="126" t="s">
        <v>3154</v>
      </c>
      <c r="J6650" s="126" t="s">
        <v>3154</v>
      </c>
      <c r="K6650" s="17">
        <f>VLOOKUP(A6650,[4]גיליון1!$A$1574:$P$7681,10,0)</f>
        <v>0</v>
      </c>
      <c r="L6650" s="17">
        <f>VLOOKUP(A6650,'[2]2023'!$A$9:$I$7853,9,0)</f>
        <v>0</v>
      </c>
      <c r="M6650" s="18">
        <f>VLOOKUP(A6650,[3]data1683177749303!$A$2:$J$6448,10,0)</f>
        <v>0</v>
      </c>
    </row>
    <row r="6651" spans="1:13" ht="15.75" outlineLevel="1">
      <c r="A6651" s="10">
        <v>1829600722</v>
      </c>
      <c r="B6651" s="11">
        <v>722</v>
      </c>
      <c r="C6651" s="19">
        <v>829600</v>
      </c>
      <c r="D6651" s="13">
        <v>1</v>
      </c>
      <c r="E6651" s="136" t="s">
        <v>3154</v>
      </c>
      <c r="F6651" s="15" t="s">
        <v>64</v>
      </c>
      <c r="G6651" s="137" t="s">
        <v>3154</v>
      </c>
      <c r="H6651" s="13" t="s">
        <v>34</v>
      </c>
      <c r="I6651" s="126" t="s">
        <v>3154</v>
      </c>
      <c r="J6651" s="126" t="s">
        <v>3154</v>
      </c>
      <c r="K6651" s="17">
        <f>VLOOKUP(A6651,[4]גיליון1!$A$1574:$P$7681,10,0)</f>
        <v>0</v>
      </c>
      <c r="L6651" s="17">
        <f>VLOOKUP(A6651,'[2]2023'!$A$9:$I$7853,9,0)</f>
        <v>0</v>
      </c>
      <c r="M6651" s="18">
        <f>VLOOKUP(A6651,[3]data1683177749303!$A$2:$J$6448,10,0)</f>
        <v>0</v>
      </c>
    </row>
    <row r="6652" spans="1:13" ht="15.75" outlineLevel="1">
      <c r="A6652" s="10">
        <v>1829600742</v>
      </c>
      <c r="B6652" s="11">
        <v>742</v>
      </c>
      <c r="C6652" s="19">
        <v>829600</v>
      </c>
      <c r="D6652" s="13">
        <v>1</v>
      </c>
      <c r="E6652" s="136" t="s">
        <v>3154</v>
      </c>
      <c r="F6652" s="15" t="s">
        <v>65</v>
      </c>
      <c r="G6652" s="137" t="s">
        <v>3154</v>
      </c>
      <c r="H6652" s="13" t="s">
        <v>34</v>
      </c>
      <c r="I6652" s="126" t="s">
        <v>3154</v>
      </c>
      <c r="J6652" s="126" t="s">
        <v>3154</v>
      </c>
      <c r="K6652" s="17">
        <f>VLOOKUP(A6652,[4]גיליון1!$A$1574:$P$7681,10,0)</f>
        <v>0</v>
      </c>
      <c r="L6652" s="17">
        <f>VLOOKUP(A6652,'[2]2023'!$A$9:$I$7853,9,0)</f>
        <v>0</v>
      </c>
      <c r="M6652" s="18">
        <f>VLOOKUP(A6652,[3]data1683177749303!$A$2:$J$6448,10,0)</f>
        <v>0</v>
      </c>
    </row>
    <row r="6653" spans="1:13" ht="15.75" outlineLevel="1">
      <c r="A6653" s="10">
        <v>1829600743</v>
      </c>
      <c r="B6653" s="11">
        <v>743</v>
      </c>
      <c r="C6653" s="19">
        <v>829600</v>
      </c>
      <c r="D6653" s="13">
        <v>1</v>
      </c>
      <c r="E6653" s="136" t="s">
        <v>3154</v>
      </c>
      <c r="F6653" s="15" t="s">
        <v>2145</v>
      </c>
      <c r="G6653" s="137" t="s">
        <v>3154</v>
      </c>
      <c r="H6653" s="13" t="s">
        <v>34</v>
      </c>
      <c r="I6653" s="126" t="s">
        <v>3154</v>
      </c>
      <c r="J6653" s="126" t="s">
        <v>3154</v>
      </c>
      <c r="K6653" s="17">
        <f>VLOOKUP(A6653,[4]גיליון1!$A$1574:$P$7681,10,0)</f>
        <v>0</v>
      </c>
      <c r="L6653" s="17">
        <f>VLOOKUP(A6653,'[2]2023'!$A$9:$I$7853,9,0)</f>
        <v>0</v>
      </c>
      <c r="M6653" s="18">
        <f>VLOOKUP(A6653,[3]data1683177749303!$A$2:$J$6448,10,0)</f>
        <v>0</v>
      </c>
    </row>
    <row r="6654" spans="1:13" ht="15.75" outlineLevel="1">
      <c r="A6654" s="10">
        <v>1829600744</v>
      </c>
      <c r="B6654" s="11">
        <v>744</v>
      </c>
      <c r="C6654" s="19">
        <v>829600</v>
      </c>
      <c r="D6654" s="13">
        <v>1</v>
      </c>
      <c r="E6654" s="136" t="s">
        <v>3154</v>
      </c>
      <c r="F6654" s="15" t="s">
        <v>2097</v>
      </c>
      <c r="G6654" s="137" t="s">
        <v>3154</v>
      </c>
      <c r="H6654" s="13" t="s">
        <v>34</v>
      </c>
      <c r="I6654" s="126" t="s">
        <v>3154</v>
      </c>
      <c r="J6654" s="126" t="s">
        <v>3154</v>
      </c>
      <c r="K6654" s="17">
        <f>VLOOKUP(A6654,[4]גיליון1!$A$1574:$P$7681,10,0)</f>
        <v>0</v>
      </c>
      <c r="L6654" s="17">
        <f>VLOOKUP(A6654,'[2]2023'!$A$9:$I$7853,9,0)</f>
        <v>0</v>
      </c>
      <c r="M6654" s="18">
        <f>VLOOKUP(A6654,[3]data1683177749303!$A$2:$J$6448,10,0)</f>
        <v>0</v>
      </c>
    </row>
    <row r="6655" spans="1:13" ht="15.75" outlineLevel="1">
      <c r="A6655" s="10">
        <v>1829600745</v>
      </c>
      <c r="B6655" s="11">
        <v>745</v>
      </c>
      <c r="C6655" s="19">
        <v>829600</v>
      </c>
      <c r="D6655" s="13">
        <v>1</v>
      </c>
      <c r="E6655" s="136" t="s">
        <v>3154</v>
      </c>
      <c r="F6655" s="15" t="s">
        <v>66</v>
      </c>
      <c r="G6655" s="137" t="s">
        <v>3154</v>
      </c>
      <c r="H6655" s="13" t="s">
        <v>31</v>
      </c>
      <c r="I6655" s="126" t="s">
        <v>3154</v>
      </c>
      <c r="J6655" s="126" t="s">
        <v>3154</v>
      </c>
      <c r="K6655" s="17">
        <f>VLOOKUP(A6655,[4]גיליון1!$A$1574:$P$7681,10,0)</f>
        <v>0</v>
      </c>
      <c r="L6655" s="17">
        <f>VLOOKUP(A6655,'[2]2023'!$A$9:$I$7853,9,0)</f>
        <v>0</v>
      </c>
      <c r="M6655" s="18">
        <f>VLOOKUP(A6655,[3]data1683177749303!$A$2:$J$6448,10,0)</f>
        <v>0</v>
      </c>
    </row>
    <row r="6656" spans="1:13" ht="15.75" outlineLevel="1">
      <c r="A6656" s="10">
        <v>1829600746</v>
      </c>
      <c r="B6656" s="11">
        <v>746</v>
      </c>
      <c r="C6656" s="19">
        <v>829600</v>
      </c>
      <c r="D6656" s="13">
        <v>1</v>
      </c>
      <c r="E6656" s="136" t="s">
        <v>3154</v>
      </c>
      <c r="F6656" s="15" t="s">
        <v>67</v>
      </c>
      <c r="G6656" s="137" t="s">
        <v>3154</v>
      </c>
      <c r="H6656" s="13" t="s">
        <v>31</v>
      </c>
      <c r="I6656" s="126" t="s">
        <v>3154</v>
      </c>
      <c r="J6656" s="126" t="s">
        <v>3154</v>
      </c>
      <c r="K6656" s="17">
        <f>VLOOKUP(A6656,[4]גיליון1!$A$1574:$P$7681,10,0)</f>
        <v>0</v>
      </c>
      <c r="L6656" s="17">
        <f>VLOOKUP(A6656,'[2]2023'!$A$9:$I$7853,9,0)</f>
        <v>0</v>
      </c>
      <c r="M6656" s="18">
        <f>VLOOKUP(A6656,[3]data1683177749303!$A$2:$J$6448,10,0)</f>
        <v>0</v>
      </c>
    </row>
    <row r="6657" spans="1:13" ht="15.75" outlineLevel="1">
      <c r="A6657" s="10">
        <v>1829600751</v>
      </c>
      <c r="B6657" s="11">
        <v>751</v>
      </c>
      <c r="C6657" s="19">
        <v>829600</v>
      </c>
      <c r="D6657" s="13">
        <v>1</v>
      </c>
      <c r="E6657" s="136" t="s">
        <v>3154</v>
      </c>
      <c r="F6657" s="15" t="s">
        <v>68</v>
      </c>
      <c r="G6657" s="137" t="s">
        <v>3154</v>
      </c>
      <c r="H6657" s="13" t="s">
        <v>34</v>
      </c>
      <c r="I6657" s="126" t="s">
        <v>3154</v>
      </c>
      <c r="J6657" s="126" t="s">
        <v>3154</v>
      </c>
      <c r="K6657" s="17">
        <f>VLOOKUP(A6657,[4]גיליון1!$A$1574:$P$7681,10,0)</f>
        <v>0</v>
      </c>
      <c r="L6657" s="17">
        <f>VLOOKUP(A6657,'[2]2023'!$A$9:$I$7853,9,0)</f>
        <v>0</v>
      </c>
      <c r="M6657" s="18">
        <f>VLOOKUP(A6657,[3]data1683177749303!$A$2:$J$6448,10,0)</f>
        <v>0</v>
      </c>
    </row>
    <row r="6658" spans="1:13" ht="15.75" outlineLevel="1">
      <c r="A6658" s="10">
        <v>1829600752</v>
      </c>
      <c r="B6658" s="11">
        <v>752</v>
      </c>
      <c r="C6658" s="19">
        <v>829600</v>
      </c>
      <c r="D6658" s="13">
        <v>1</v>
      </c>
      <c r="E6658" s="136" t="s">
        <v>3154</v>
      </c>
      <c r="F6658" s="15" t="s">
        <v>69</v>
      </c>
      <c r="G6658" s="137" t="s">
        <v>3154</v>
      </c>
      <c r="H6658" s="13" t="s">
        <v>31</v>
      </c>
      <c r="I6658" s="126" t="s">
        <v>3154</v>
      </c>
      <c r="J6658" s="126" t="s">
        <v>3154</v>
      </c>
      <c r="K6658" s="17">
        <f>VLOOKUP(A6658,[4]גיליון1!$A$1574:$P$7681,10,0)</f>
        <v>0</v>
      </c>
      <c r="L6658" s="17">
        <f>VLOOKUP(A6658,'[2]2023'!$A$9:$I$7853,9,0)</f>
        <v>0</v>
      </c>
      <c r="M6658" s="18">
        <f>VLOOKUP(A6658,[3]data1683177749303!$A$2:$J$6448,10,0)</f>
        <v>0</v>
      </c>
    </row>
    <row r="6659" spans="1:13" ht="15.75" outlineLevel="1">
      <c r="A6659" s="10">
        <v>1829600753</v>
      </c>
      <c r="B6659" s="11">
        <v>753</v>
      </c>
      <c r="C6659" s="19">
        <v>829600</v>
      </c>
      <c r="D6659" s="13">
        <v>1</v>
      </c>
      <c r="E6659" s="136" t="s">
        <v>3154</v>
      </c>
      <c r="F6659" s="15" t="s">
        <v>2732</v>
      </c>
      <c r="G6659" s="137" t="s">
        <v>3154</v>
      </c>
      <c r="H6659" s="13" t="s">
        <v>31</v>
      </c>
      <c r="I6659" s="126" t="s">
        <v>3154</v>
      </c>
      <c r="J6659" s="126" t="s">
        <v>3154</v>
      </c>
      <c r="K6659" s="17">
        <f>VLOOKUP(A6659,[4]גיליון1!$A$1574:$P$7681,10,0)</f>
        <v>0</v>
      </c>
      <c r="L6659" s="17">
        <f>VLOOKUP(A6659,'[2]2023'!$A$9:$I$7853,9,0)</f>
        <v>0</v>
      </c>
      <c r="M6659" s="18">
        <f>VLOOKUP(A6659,[3]data1683177749303!$A$2:$J$6448,10,0)</f>
        <v>0</v>
      </c>
    </row>
    <row r="6660" spans="1:13" ht="15.75" outlineLevel="1">
      <c r="A6660" s="10">
        <v>1829600757</v>
      </c>
      <c r="B6660" s="11">
        <v>757</v>
      </c>
      <c r="C6660" s="19">
        <v>829600</v>
      </c>
      <c r="D6660" s="13">
        <v>1</v>
      </c>
      <c r="E6660" s="136" t="s">
        <v>3154</v>
      </c>
      <c r="F6660" s="15" t="s">
        <v>834</v>
      </c>
      <c r="G6660" s="137" t="s">
        <v>3154</v>
      </c>
      <c r="H6660" s="13" t="s">
        <v>31</v>
      </c>
      <c r="I6660" s="126" t="s">
        <v>3154</v>
      </c>
      <c r="J6660" s="126" t="s">
        <v>3154</v>
      </c>
      <c r="K6660" s="17">
        <f>VLOOKUP(A6660,[4]גיליון1!$A$1574:$P$7681,10,0)</f>
        <v>0</v>
      </c>
      <c r="L6660" s="17">
        <f>VLOOKUP(A6660,'[2]2023'!$A$9:$I$7853,9,0)</f>
        <v>0</v>
      </c>
      <c r="M6660" s="18">
        <f>VLOOKUP(A6660,[3]data1683177749303!$A$2:$J$6448,10,0)</f>
        <v>0</v>
      </c>
    </row>
    <row r="6661" spans="1:13" ht="15.75" outlineLevel="1">
      <c r="A6661" s="10">
        <v>1829600758</v>
      </c>
      <c r="B6661" s="11">
        <v>758</v>
      </c>
      <c r="C6661" s="19">
        <v>829600</v>
      </c>
      <c r="D6661" s="13">
        <v>1</v>
      </c>
      <c r="E6661" s="136" t="s">
        <v>3154</v>
      </c>
      <c r="F6661" s="15" t="s">
        <v>2722</v>
      </c>
      <c r="G6661" s="137" t="s">
        <v>3154</v>
      </c>
      <c r="H6661" s="13" t="s">
        <v>34</v>
      </c>
      <c r="I6661" s="126" t="s">
        <v>3154</v>
      </c>
      <c r="J6661" s="126" t="s">
        <v>3154</v>
      </c>
      <c r="K6661" s="17">
        <f>VLOOKUP(A6661,[4]גיליון1!$A$1574:$P$7681,10,0)</f>
        <v>0</v>
      </c>
      <c r="L6661" s="17">
        <f>VLOOKUP(A6661,'[2]2023'!$A$9:$I$7853,9,0)</f>
        <v>0</v>
      </c>
      <c r="M6661" s="18">
        <f>VLOOKUP(A6661,[3]data1683177749303!$A$2:$J$6448,10,0)</f>
        <v>0</v>
      </c>
    </row>
    <row r="6662" spans="1:13" ht="15.75" outlineLevel="1">
      <c r="A6662" s="10">
        <v>1829600759</v>
      </c>
      <c r="B6662" s="11">
        <v>759</v>
      </c>
      <c r="C6662" s="19">
        <v>829600</v>
      </c>
      <c r="D6662" s="13">
        <v>1</v>
      </c>
      <c r="E6662" s="136" t="s">
        <v>3154</v>
      </c>
      <c r="F6662" s="15" t="s">
        <v>2733</v>
      </c>
      <c r="G6662" s="137" t="s">
        <v>3154</v>
      </c>
      <c r="H6662" s="13" t="s">
        <v>31</v>
      </c>
      <c r="I6662" s="126" t="s">
        <v>3154</v>
      </c>
      <c r="J6662" s="126" t="s">
        <v>3154</v>
      </c>
      <c r="K6662" s="17">
        <f>VLOOKUP(A6662,[4]גיליון1!$A$1574:$P$7681,10,0)</f>
        <v>0</v>
      </c>
      <c r="L6662" s="17">
        <f>VLOOKUP(A6662,'[2]2023'!$A$9:$I$7853,9,0)</f>
        <v>0</v>
      </c>
      <c r="M6662" s="18">
        <f>VLOOKUP(A6662,[3]data1683177749303!$A$2:$J$6448,10,0)</f>
        <v>0</v>
      </c>
    </row>
    <row r="6663" spans="1:13" ht="15.75" outlineLevel="1">
      <c r="A6663" s="10">
        <v>1829600763</v>
      </c>
      <c r="B6663" s="11">
        <v>763</v>
      </c>
      <c r="C6663" s="19">
        <v>829600</v>
      </c>
      <c r="D6663" s="13">
        <v>1</v>
      </c>
      <c r="E6663" s="136" t="s">
        <v>3154</v>
      </c>
      <c r="F6663" s="15" t="s">
        <v>116</v>
      </c>
      <c r="G6663" s="137" t="s">
        <v>3154</v>
      </c>
      <c r="H6663" s="13" t="s">
        <v>31</v>
      </c>
      <c r="I6663" s="126" t="s">
        <v>3154</v>
      </c>
      <c r="J6663" s="126" t="s">
        <v>3154</v>
      </c>
      <c r="K6663" s="17">
        <f>VLOOKUP(A6663,[4]גיליון1!$A$1574:$P$7681,10,0)</f>
        <v>0</v>
      </c>
      <c r="L6663" s="17">
        <f>VLOOKUP(A6663,'[2]2023'!$A$9:$I$7853,9,0)</f>
        <v>0</v>
      </c>
      <c r="M6663" s="18">
        <f>VLOOKUP(A6663,[3]data1683177749303!$A$2:$J$6448,10,0)</f>
        <v>0</v>
      </c>
    </row>
    <row r="6664" spans="1:13" ht="15.75" outlineLevel="1">
      <c r="A6664" s="10">
        <v>1829600780</v>
      </c>
      <c r="B6664" s="11">
        <v>780</v>
      </c>
      <c r="C6664" s="19">
        <v>829600</v>
      </c>
      <c r="D6664" s="13">
        <v>1</v>
      </c>
      <c r="E6664" s="136" t="s">
        <v>3154</v>
      </c>
      <c r="F6664" s="15" t="s">
        <v>2734</v>
      </c>
      <c r="G6664" s="137" t="s">
        <v>3154</v>
      </c>
      <c r="H6664" s="13" t="s">
        <v>31</v>
      </c>
      <c r="I6664" s="126" t="s">
        <v>3154</v>
      </c>
      <c r="J6664" s="126" t="s">
        <v>3154</v>
      </c>
      <c r="K6664" s="17">
        <f>VLOOKUP(A6664,[4]גיליון1!$A$1574:$P$7681,10,0)</f>
        <v>0</v>
      </c>
      <c r="L6664" s="17">
        <f>VLOOKUP(A6664,'[2]2023'!$A$9:$I$7853,9,0)</f>
        <v>0</v>
      </c>
      <c r="M6664" s="18">
        <f>VLOOKUP(A6664,[3]data1683177749303!$A$2:$J$6448,10,0)</f>
        <v>0</v>
      </c>
    </row>
    <row r="6665" spans="1:13" ht="15.75" outlineLevel="1">
      <c r="A6665" s="10">
        <v>1829600782</v>
      </c>
      <c r="B6665" s="11">
        <v>782</v>
      </c>
      <c r="C6665" s="19">
        <v>829600</v>
      </c>
      <c r="D6665" s="13">
        <v>1</v>
      </c>
      <c r="E6665" s="136" t="s">
        <v>3154</v>
      </c>
      <c r="F6665" s="15" t="s">
        <v>2735</v>
      </c>
      <c r="G6665" s="137" t="s">
        <v>3154</v>
      </c>
      <c r="H6665" s="13" t="s">
        <v>31</v>
      </c>
      <c r="I6665" s="126" t="s">
        <v>3154</v>
      </c>
      <c r="J6665" s="126" t="s">
        <v>3154</v>
      </c>
      <c r="K6665" s="17">
        <f>VLOOKUP(A6665,[4]גיליון1!$A$1574:$P$7681,10,0)</f>
        <v>0</v>
      </c>
      <c r="L6665" s="17">
        <f>VLOOKUP(A6665,'[2]2023'!$A$9:$I$7853,9,0)</f>
        <v>0</v>
      </c>
      <c r="M6665" s="18">
        <f>VLOOKUP(A6665,[3]data1683177749303!$A$2:$J$6448,10,0)</f>
        <v>0</v>
      </c>
    </row>
    <row r="6666" spans="1:13" ht="15.75" outlineLevel="1">
      <c r="A6666" s="10">
        <v>1829600783</v>
      </c>
      <c r="B6666" s="11">
        <v>783</v>
      </c>
      <c r="C6666" s="19">
        <v>829600</v>
      </c>
      <c r="D6666" s="13">
        <v>1</v>
      </c>
      <c r="E6666" s="136" t="s">
        <v>3154</v>
      </c>
      <c r="F6666" s="15" t="s">
        <v>2736</v>
      </c>
      <c r="G6666" s="137" t="s">
        <v>3154</v>
      </c>
      <c r="H6666" s="13" t="s">
        <v>34</v>
      </c>
      <c r="I6666" s="126" t="s">
        <v>3154</v>
      </c>
      <c r="J6666" s="126" t="s">
        <v>3154</v>
      </c>
      <c r="K6666" s="17">
        <f>VLOOKUP(A6666,[4]גיליון1!$A$1574:$P$7681,10,0)</f>
        <v>0</v>
      </c>
      <c r="L6666" s="17">
        <f>VLOOKUP(A6666,'[2]2023'!$A$9:$I$7853,9,0)</f>
        <v>0</v>
      </c>
      <c r="M6666" s="18">
        <f>VLOOKUP(A6666,[3]data1683177749303!$A$2:$J$6448,10,0)</f>
        <v>0</v>
      </c>
    </row>
    <row r="6667" spans="1:13" ht="15.75" outlineLevel="1">
      <c r="A6667" s="10">
        <v>1829600786</v>
      </c>
      <c r="B6667" s="11">
        <v>786</v>
      </c>
      <c r="C6667" s="19">
        <v>829600</v>
      </c>
      <c r="D6667" s="13">
        <v>1</v>
      </c>
      <c r="E6667" s="136" t="s">
        <v>3154</v>
      </c>
      <c r="F6667" s="15" t="s">
        <v>2727</v>
      </c>
      <c r="G6667" s="137" t="s">
        <v>3154</v>
      </c>
      <c r="H6667" s="13" t="s">
        <v>34</v>
      </c>
      <c r="I6667" s="126" t="s">
        <v>3154</v>
      </c>
      <c r="J6667" s="126" t="s">
        <v>3154</v>
      </c>
      <c r="K6667" s="17">
        <f>VLOOKUP(A6667,[4]גיליון1!$A$1574:$P$7681,10,0)</f>
        <v>0</v>
      </c>
      <c r="L6667" s="17">
        <f>VLOOKUP(A6667,'[2]2023'!$A$9:$I$7853,9,0)</f>
        <v>0</v>
      </c>
      <c r="M6667" s="18">
        <f>VLOOKUP(A6667,[3]data1683177749303!$A$2:$J$6448,10,0)</f>
        <v>0</v>
      </c>
    </row>
    <row r="6668" spans="1:13" ht="15.75" outlineLevel="1">
      <c r="A6668" s="10">
        <v>1829600789</v>
      </c>
      <c r="B6668" s="11">
        <v>789</v>
      </c>
      <c r="C6668" s="19">
        <v>829600</v>
      </c>
      <c r="D6668" s="13">
        <v>1</v>
      </c>
      <c r="E6668" s="136" t="s">
        <v>3154</v>
      </c>
      <c r="F6668" s="15" t="s">
        <v>2657</v>
      </c>
      <c r="G6668" s="137" t="s">
        <v>3154</v>
      </c>
      <c r="H6668" s="13" t="s">
        <v>31</v>
      </c>
      <c r="I6668" s="126" t="s">
        <v>3154</v>
      </c>
      <c r="J6668" s="126" t="s">
        <v>3154</v>
      </c>
      <c r="K6668" s="17">
        <f>VLOOKUP(A6668,[4]גיליון1!$A$1574:$P$7681,10,0)</f>
        <v>0</v>
      </c>
      <c r="L6668" s="17">
        <f>VLOOKUP(A6668,'[2]2023'!$A$9:$I$7853,9,0)</f>
        <v>0</v>
      </c>
      <c r="M6668" s="18">
        <f>VLOOKUP(A6668,[3]data1683177749303!$A$2:$J$6448,10,0)</f>
        <v>0</v>
      </c>
    </row>
    <row r="6669" spans="1:13" ht="15.75" outlineLevel="1">
      <c r="A6669" s="10">
        <v>1829600794</v>
      </c>
      <c r="B6669" s="11">
        <v>794</v>
      </c>
      <c r="C6669" s="19">
        <v>829600</v>
      </c>
      <c r="D6669" s="13">
        <v>1</v>
      </c>
      <c r="E6669" s="136" t="s">
        <v>3154</v>
      </c>
      <c r="F6669" s="15" t="s">
        <v>73</v>
      </c>
      <c r="G6669" s="137" t="s">
        <v>3154</v>
      </c>
      <c r="H6669" s="13" t="s">
        <v>31</v>
      </c>
      <c r="I6669" s="126" t="s">
        <v>3154</v>
      </c>
      <c r="J6669" s="126" t="s">
        <v>3154</v>
      </c>
      <c r="K6669" s="17">
        <f>VLOOKUP(A6669,[4]גיליון1!$A$1574:$P$7681,10,0)</f>
        <v>0</v>
      </c>
      <c r="L6669" s="17">
        <f>VLOOKUP(A6669,'[2]2023'!$A$9:$I$7853,9,0)</f>
        <v>0</v>
      </c>
      <c r="M6669" s="18">
        <f>VLOOKUP(A6669,[3]data1683177749303!$A$2:$J$6448,10,0)</f>
        <v>0</v>
      </c>
    </row>
    <row r="6670" spans="1:13" ht="15.75" outlineLevel="1">
      <c r="A6670" s="10">
        <v>1829600810</v>
      </c>
      <c r="B6670" s="11">
        <v>810</v>
      </c>
      <c r="C6670" s="19">
        <v>829600</v>
      </c>
      <c r="D6670" s="13">
        <v>1</v>
      </c>
      <c r="E6670" s="136" t="s">
        <v>3154</v>
      </c>
      <c r="F6670" s="15" t="s">
        <v>2709</v>
      </c>
      <c r="G6670" s="137" t="s">
        <v>3154</v>
      </c>
      <c r="H6670" s="13" t="s">
        <v>34</v>
      </c>
      <c r="I6670" s="16">
        <f>K6670/L6670-1</f>
        <v>-0.10006215040397759</v>
      </c>
      <c r="J6670" s="126" t="s">
        <v>3154</v>
      </c>
      <c r="K6670" s="17">
        <v>144800</v>
      </c>
      <c r="L6670" s="17">
        <f>VLOOKUP(A6670,'[2]2023'!$A$9:$I$7853,9,0)</f>
        <v>160900</v>
      </c>
      <c r="M6670" s="18">
        <f>VLOOKUP(A6670,[3]data1683177749303!$A$2:$J$6448,10,0)</f>
        <v>160900</v>
      </c>
    </row>
    <row r="6671" spans="1:13" ht="15.75" outlineLevel="1">
      <c r="A6671" s="10">
        <v>1829600821</v>
      </c>
      <c r="B6671" s="11">
        <v>821</v>
      </c>
      <c r="C6671" s="19">
        <v>829600</v>
      </c>
      <c r="D6671" s="13">
        <v>1</v>
      </c>
      <c r="E6671" s="136" t="s">
        <v>3154</v>
      </c>
      <c r="F6671" s="15" t="s">
        <v>2737</v>
      </c>
      <c r="G6671" s="137" t="s">
        <v>3154</v>
      </c>
      <c r="H6671" s="13" t="s">
        <v>34</v>
      </c>
      <c r="I6671" s="16">
        <f>K6671/L6671-1</f>
        <v>-9.9476439790575966E-2</v>
      </c>
      <c r="J6671" s="126" t="s">
        <v>3154</v>
      </c>
      <c r="K6671" s="17">
        <v>86000</v>
      </c>
      <c r="L6671" s="17">
        <f>VLOOKUP(A6671,'[2]2023'!$A$9:$I$7853,9,0)</f>
        <v>95500</v>
      </c>
      <c r="M6671" s="18">
        <f>VLOOKUP(A6671,[3]data1683177749303!$A$2:$J$6448,10,0)</f>
        <v>95500</v>
      </c>
    </row>
    <row r="6672" spans="1:13" ht="15.75" outlineLevel="1">
      <c r="A6672" s="10">
        <v>1829600879</v>
      </c>
      <c r="B6672" s="11">
        <v>879</v>
      </c>
      <c r="C6672" s="19">
        <v>829600</v>
      </c>
      <c r="D6672" s="13">
        <v>1</v>
      </c>
      <c r="E6672" s="136" t="s">
        <v>3154</v>
      </c>
      <c r="F6672" s="15" t="s">
        <v>1827</v>
      </c>
      <c r="G6672" s="137" t="s">
        <v>3154</v>
      </c>
      <c r="H6672" s="13" t="s">
        <v>31</v>
      </c>
      <c r="I6672" s="126" t="s">
        <v>3154</v>
      </c>
      <c r="J6672" s="126" t="s">
        <v>3154</v>
      </c>
      <c r="K6672" s="17">
        <f>VLOOKUP(A6672,[4]גיליון1!$A$1574:$P$7681,10,0)</f>
        <v>0</v>
      </c>
      <c r="L6672" s="17">
        <f>VLOOKUP(A6672,'[2]2023'!$A$9:$I$7853,9,0)</f>
        <v>0</v>
      </c>
      <c r="M6672" s="18">
        <f>VLOOKUP(A6672,[3]data1683177749303!$A$2:$J$6448,10,0)</f>
        <v>0</v>
      </c>
    </row>
    <row r="6673" spans="1:13" ht="15.75" outlineLevel="1">
      <c r="A6673" s="10">
        <v>1829600930</v>
      </c>
      <c r="B6673" s="11">
        <v>930</v>
      </c>
      <c r="C6673" s="19">
        <v>829600</v>
      </c>
      <c r="D6673" s="13">
        <v>1</v>
      </c>
      <c r="E6673" s="136" t="s">
        <v>3154</v>
      </c>
      <c r="F6673" s="15" t="s">
        <v>2738</v>
      </c>
      <c r="G6673" s="137" t="s">
        <v>3154</v>
      </c>
      <c r="H6673" s="13" t="s">
        <v>31</v>
      </c>
      <c r="I6673" s="126" t="s">
        <v>3154</v>
      </c>
      <c r="J6673" s="126" t="s">
        <v>3154</v>
      </c>
      <c r="K6673" s="17">
        <f>VLOOKUP(A6673,[4]גיליון1!$A$1574:$P$7681,10,0)</f>
        <v>0</v>
      </c>
      <c r="L6673" s="17">
        <f>VLOOKUP(A6673,'[2]2023'!$A$9:$I$7853,9,0)</f>
        <v>0</v>
      </c>
      <c r="M6673" s="18">
        <f>VLOOKUP(A6673,[3]data1683177749303!$A$2:$J$6448,10,0)</f>
        <v>0</v>
      </c>
    </row>
    <row r="6674" spans="1:13" ht="15.75" outlineLevel="1">
      <c r="A6674" s="10">
        <v>1829600931</v>
      </c>
      <c r="B6674" s="11">
        <v>931</v>
      </c>
      <c r="C6674" s="19">
        <v>829600</v>
      </c>
      <c r="D6674" s="13">
        <v>1</v>
      </c>
      <c r="E6674" s="136" t="s">
        <v>3154</v>
      </c>
      <c r="F6674" s="15" t="s">
        <v>95</v>
      </c>
      <c r="G6674" s="137" t="s">
        <v>3154</v>
      </c>
      <c r="H6674" s="13" t="s">
        <v>34</v>
      </c>
      <c r="I6674" s="126" t="s">
        <v>3154</v>
      </c>
      <c r="J6674" s="126" t="s">
        <v>3154</v>
      </c>
      <c r="K6674" s="17">
        <f>VLOOKUP(A6674,[4]גיליון1!$A$1574:$P$7681,10,0)</f>
        <v>0</v>
      </c>
      <c r="L6674" s="17">
        <f>VLOOKUP(A6674,'[2]2023'!$A$9:$I$7853,9,0)</f>
        <v>0</v>
      </c>
      <c r="M6674" s="18">
        <f>VLOOKUP(A6674,[3]data1683177749303!$A$2:$J$6448,10,0)</f>
        <v>0</v>
      </c>
    </row>
    <row r="6675" spans="1:13" ht="16.5" thickBot="1">
      <c r="A6675" s="10">
        <v>1829600961</v>
      </c>
      <c r="B6675" s="11">
        <v>961</v>
      </c>
      <c r="C6675" s="19">
        <v>829600</v>
      </c>
      <c r="D6675" s="13">
        <v>1</v>
      </c>
      <c r="E6675" s="136" t="s">
        <v>3154</v>
      </c>
      <c r="F6675" s="15" t="s">
        <v>79</v>
      </c>
      <c r="G6675" s="137" t="s">
        <v>3154</v>
      </c>
      <c r="H6675" s="13" t="s">
        <v>34</v>
      </c>
      <c r="I6675" s="126" t="s">
        <v>3154</v>
      </c>
      <c r="J6675" s="126" t="s">
        <v>3154</v>
      </c>
      <c r="K6675" s="17">
        <f>VLOOKUP(A6675,[4]גיליון1!$A$1574:$P$7681,10,0)</f>
        <v>0</v>
      </c>
      <c r="L6675" s="17">
        <f>VLOOKUP(A6675,'[2]2023'!$A$9:$I$7853,9,0)</f>
        <v>0</v>
      </c>
      <c r="M6675" s="140" t="s">
        <v>3154</v>
      </c>
    </row>
    <row r="6676" spans="1:13" ht="16.5" outlineLevel="1" thickBot="1">
      <c r="A6676" s="125" t="s">
        <v>3154</v>
      </c>
      <c r="B6676" s="25" t="s">
        <v>2739</v>
      </c>
      <c r="C6676" s="146" t="s">
        <v>3154</v>
      </c>
      <c r="D6676" s="146" t="s">
        <v>3154</v>
      </c>
      <c r="E6676" s="147" t="s">
        <v>3154</v>
      </c>
      <c r="F6676" s="28" t="s">
        <v>2731</v>
      </c>
      <c r="G6676" s="153" t="s">
        <v>3154</v>
      </c>
      <c r="H6676" s="146" t="s">
        <v>3154</v>
      </c>
      <c r="I6676" s="29">
        <f>K6676/L6676-1</f>
        <v>-9.9843993759750393E-2</v>
      </c>
      <c r="J6676" s="127" t="s">
        <v>3154</v>
      </c>
      <c r="K6676" s="37">
        <f t="shared" ref="K6676:M6676" si="300">SUBTOTAL(9,K6620:K6675)</f>
        <v>230800</v>
      </c>
      <c r="L6676" s="37">
        <f t="shared" si="300"/>
        <v>256400</v>
      </c>
      <c r="M6676" s="38">
        <f t="shared" si="300"/>
        <v>256400</v>
      </c>
    </row>
    <row r="6677" spans="1:13" ht="15.75" outlineLevel="1">
      <c r="A6677" s="10">
        <v>18297000</v>
      </c>
      <c r="B6677" s="11">
        <v>0</v>
      </c>
      <c r="C6677" s="19">
        <v>829700</v>
      </c>
      <c r="D6677" s="13">
        <v>1</v>
      </c>
      <c r="E6677" s="136" t="s">
        <v>3154</v>
      </c>
      <c r="F6677" s="15" t="s">
        <v>2740</v>
      </c>
      <c r="G6677" s="137" t="s">
        <v>3154</v>
      </c>
      <c r="H6677" s="13" t="s">
        <v>11</v>
      </c>
      <c r="I6677" s="126" t="s">
        <v>3154</v>
      </c>
      <c r="J6677" s="142" t="s">
        <v>3154</v>
      </c>
      <c r="K6677" s="17">
        <f>VLOOKUP(A6677,[4]גיליון1!$A$1574:$P$7681,10,0)</f>
        <v>0</v>
      </c>
      <c r="L6677" s="139" t="s">
        <v>3154</v>
      </c>
      <c r="M6677" s="140" t="s">
        <v>3154</v>
      </c>
    </row>
    <row r="6678" spans="1:13" ht="15.75" outlineLevel="1">
      <c r="A6678" s="10">
        <v>1829700110</v>
      </c>
      <c r="B6678" s="11">
        <v>110</v>
      </c>
      <c r="C6678" s="19">
        <v>829700</v>
      </c>
      <c r="D6678" s="13">
        <v>1</v>
      </c>
      <c r="E6678" s="136" t="s">
        <v>3154</v>
      </c>
      <c r="F6678" s="15" t="s">
        <v>19</v>
      </c>
      <c r="G6678" s="137" t="s">
        <v>3154</v>
      </c>
      <c r="H6678" s="13" t="s">
        <v>20</v>
      </c>
      <c r="I6678" s="126" t="s">
        <v>3154</v>
      </c>
      <c r="J6678" s="126" t="s">
        <v>3154</v>
      </c>
      <c r="K6678" s="17">
        <f>VLOOKUP(A6678,[4]גיליון1!$A$1574:$P$7681,10,0)</f>
        <v>0</v>
      </c>
      <c r="L6678" s="17">
        <f>VLOOKUP(A6678,'[2]2023'!$A$9:$I$7853,9,0)</f>
        <v>0</v>
      </c>
      <c r="M6678" s="18">
        <f>VLOOKUP(A6678,[3]data1683177749303!$A$2:$J$6448,10,0)</f>
        <v>0</v>
      </c>
    </row>
    <row r="6679" spans="1:13" ht="15.75" outlineLevel="1">
      <c r="A6679" s="10">
        <v>1829700119</v>
      </c>
      <c r="B6679" s="11">
        <v>119</v>
      </c>
      <c r="C6679" s="19">
        <v>829700</v>
      </c>
      <c r="D6679" s="13">
        <v>1</v>
      </c>
      <c r="E6679" s="136" t="s">
        <v>3154</v>
      </c>
      <c r="F6679" s="15" t="s">
        <v>21</v>
      </c>
      <c r="G6679" s="137" t="s">
        <v>3154</v>
      </c>
      <c r="H6679" s="13" t="s">
        <v>20</v>
      </c>
      <c r="I6679" s="126" t="s">
        <v>3154</v>
      </c>
      <c r="J6679" s="126" t="s">
        <v>3154</v>
      </c>
      <c r="K6679" s="17">
        <f>VLOOKUP(A6679,[4]גיליון1!$A$1574:$P$7681,10,0)</f>
        <v>0</v>
      </c>
      <c r="L6679" s="17">
        <f>VLOOKUP(A6679,'[2]2023'!$A$9:$I$7853,9,0)</f>
        <v>0</v>
      </c>
      <c r="M6679" s="18">
        <f>VLOOKUP(A6679,[3]data1683177749303!$A$2:$J$6448,10,0)</f>
        <v>0</v>
      </c>
    </row>
    <row r="6680" spans="1:13" ht="15.75" outlineLevel="1">
      <c r="A6680" s="10">
        <v>1829700122</v>
      </c>
      <c r="B6680" s="11">
        <v>122</v>
      </c>
      <c r="C6680" s="19">
        <v>829700</v>
      </c>
      <c r="D6680" s="13">
        <v>1</v>
      </c>
      <c r="E6680" s="136" t="s">
        <v>3154</v>
      </c>
      <c r="F6680" s="15" t="s">
        <v>22</v>
      </c>
      <c r="G6680" s="137" t="s">
        <v>3154</v>
      </c>
      <c r="H6680" s="13" t="s">
        <v>20</v>
      </c>
      <c r="I6680" s="126" t="s">
        <v>3154</v>
      </c>
      <c r="J6680" s="126" t="s">
        <v>3154</v>
      </c>
      <c r="K6680" s="17">
        <f>VLOOKUP(A6680,[4]גיליון1!$A$1574:$P$7681,10,0)</f>
        <v>0</v>
      </c>
      <c r="L6680" s="17">
        <f>VLOOKUP(A6680,'[2]2023'!$A$9:$I$7853,9,0)</f>
        <v>0</v>
      </c>
      <c r="M6680" s="18">
        <f>VLOOKUP(A6680,[3]data1683177749303!$A$2:$J$6448,10,0)</f>
        <v>0</v>
      </c>
    </row>
    <row r="6681" spans="1:13" ht="15.75" outlineLevel="1">
      <c r="A6681" s="10">
        <v>1829700126</v>
      </c>
      <c r="B6681" s="11">
        <v>126</v>
      </c>
      <c r="C6681" s="19">
        <v>829700</v>
      </c>
      <c r="D6681" s="13">
        <v>1</v>
      </c>
      <c r="E6681" s="136" t="s">
        <v>3154</v>
      </c>
      <c r="F6681" s="15" t="s">
        <v>23</v>
      </c>
      <c r="G6681" s="137" t="s">
        <v>3154</v>
      </c>
      <c r="H6681" s="13" t="s">
        <v>20</v>
      </c>
      <c r="I6681" s="126" t="s">
        <v>3154</v>
      </c>
      <c r="J6681" s="126" t="s">
        <v>3154</v>
      </c>
      <c r="K6681" s="17">
        <f>VLOOKUP(A6681,[4]גיליון1!$A$1574:$P$7681,10,0)</f>
        <v>0</v>
      </c>
      <c r="L6681" s="17">
        <f>VLOOKUP(A6681,'[2]2023'!$A$9:$I$7853,9,0)</f>
        <v>0</v>
      </c>
      <c r="M6681" s="18">
        <f>VLOOKUP(A6681,[3]data1683177749303!$A$2:$J$6448,10,0)</f>
        <v>0</v>
      </c>
    </row>
    <row r="6682" spans="1:13" ht="15.75" outlineLevel="1">
      <c r="A6682" s="10">
        <v>1829700130</v>
      </c>
      <c r="B6682" s="11">
        <v>130</v>
      </c>
      <c r="C6682" s="19">
        <v>829700</v>
      </c>
      <c r="D6682" s="13">
        <v>1</v>
      </c>
      <c r="E6682" s="136" t="s">
        <v>3154</v>
      </c>
      <c r="F6682" s="15" t="s">
        <v>24</v>
      </c>
      <c r="G6682" s="137" t="s">
        <v>3154</v>
      </c>
      <c r="H6682" s="13" t="s">
        <v>20</v>
      </c>
      <c r="I6682" s="126" t="s">
        <v>3154</v>
      </c>
      <c r="J6682" s="126" t="s">
        <v>3154</v>
      </c>
      <c r="K6682" s="17">
        <f>VLOOKUP(A6682,[4]גיליון1!$A$1574:$P$7681,10,0)</f>
        <v>0</v>
      </c>
      <c r="L6682" s="17">
        <f>VLOOKUP(A6682,'[2]2023'!$A$9:$I$7853,9,0)</f>
        <v>0</v>
      </c>
      <c r="M6682" s="18">
        <f>VLOOKUP(A6682,[3]data1683177749303!$A$2:$J$6448,10,0)</f>
        <v>0</v>
      </c>
    </row>
    <row r="6683" spans="1:13" ht="15.75" outlineLevel="1">
      <c r="A6683" s="10">
        <v>1829700140</v>
      </c>
      <c r="B6683" s="11">
        <v>140</v>
      </c>
      <c r="C6683" s="19">
        <v>829700</v>
      </c>
      <c r="D6683" s="13">
        <v>1</v>
      </c>
      <c r="E6683" s="136" t="s">
        <v>3154</v>
      </c>
      <c r="F6683" s="15" t="s">
        <v>25</v>
      </c>
      <c r="G6683" s="137" t="s">
        <v>3154</v>
      </c>
      <c r="H6683" s="13" t="s">
        <v>20</v>
      </c>
      <c r="I6683" s="126" t="s">
        <v>3154</v>
      </c>
      <c r="J6683" s="126" t="s">
        <v>3154</v>
      </c>
      <c r="K6683" s="17">
        <f>VLOOKUP(A6683,[4]גיליון1!$A$1574:$P$7681,10,0)</f>
        <v>0</v>
      </c>
      <c r="L6683" s="17">
        <f>VLOOKUP(A6683,'[2]2023'!$A$9:$I$7853,9,0)</f>
        <v>0</v>
      </c>
      <c r="M6683" s="18">
        <f>VLOOKUP(A6683,[3]data1683177749303!$A$2:$J$6448,10,0)</f>
        <v>0</v>
      </c>
    </row>
    <row r="6684" spans="1:13" ht="15.75" outlineLevel="1">
      <c r="A6684" s="10">
        <v>1829700200</v>
      </c>
      <c r="B6684" s="11">
        <v>200</v>
      </c>
      <c r="C6684" s="19">
        <v>829700</v>
      </c>
      <c r="D6684" s="13">
        <v>1</v>
      </c>
      <c r="E6684" s="136" t="s">
        <v>3154</v>
      </c>
      <c r="F6684" s="15" t="s">
        <v>26</v>
      </c>
      <c r="G6684" s="137" t="s">
        <v>3154</v>
      </c>
      <c r="H6684" s="13" t="s">
        <v>11</v>
      </c>
      <c r="I6684" s="126" t="s">
        <v>3154</v>
      </c>
      <c r="J6684" s="126" t="s">
        <v>3154</v>
      </c>
      <c r="K6684" s="17">
        <f>VLOOKUP(A6684,[4]גיליון1!$A$1574:$P$7681,10,0)</f>
        <v>0</v>
      </c>
      <c r="L6684" s="17">
        <f>VLOOKUP(A6684,'[2]2023'!$A$9:$I$7853,9,0)</f>
        <v>0</v>
      </c>
      <c r="M6684" s="140" t="s">
        <v>3154</v>
      </c>
    </row>
    <row r="6685" spans="1:13" ht="15.75" outlineLevel="1">
      <c r="A6685" s="10">
        <v>1829700210</v>
      </c>
      <c r="B6685" s="11">
        <v>210</v>
      </c>
      <c r="C6685" s="19">
        <v>829700</v>
      </c>
      <c r="D6685" s="13">
        <v>1</v>
      </c>
      <c r="E6685" s="136" t="s">
        <v>3154</v>
      </c>
      <c r="F6685" s="15" t="s">
        <v>27</v>
      </c>
      <c r="G6685" s="137" t="s">
        <v>3154</v>
      </c>
      <c r="H6685" s="13" t="s">
        <v>20</v>
      </c>
      <c r="I6685" s="126" t="s">
        <v>3154</v>
      </c>
      <c r="J6685" s="126" t="s">
        <v>3154</v>
      </c>
      <c r="K6685" s="17">
        <f>VLOOKUP(A6685,[4]גיליון1!$A$1574:$P$7681,10,0)</f>
        <v>0</v>
      </c>
      <c r="L6685" s="17">
        <f>VLOOKUP(A6685,'[2]2023'!$A$9:$I$7853,9,0)</f>
        <v>0</v>
      </c>
      <c r="M6685" s="18">
        <f>VLOOKUP(A6685,[3]data1683177749303!$A$2:$J$6448,10,0)</f>
        <v>0</v>
      </c>
    </row>
    <row r="6686" spans="1:13" ht="15.75" outlineLevel="1">
      <c r="A6686" s="10">
        <v>1829700250</v>
      </c>
      <c r="B6686" s="11">
        <v>250</v>
      </c>
      <c r="C6686" s="19">
        <v>829700</v>
      </c>
      <c r="D6686" s="13">
        <v>1</v>
      </c>
      <c r="E6686" s="136" t="s">
        <v>3154</v>
      </c>
      <c r="F6686" s="88" t="s">
        <v>1895</v>
      </c>
      <c r="G6686" s="137" t="s">
        <v>3154</v>
      </c>
      <c r="H6686" s="13" t="s">
        <v>20</v>
      </c>
      <c r="I6686" s="126" t="s">
        <v>3154</v>
      </c>
      <c r="J6686" s="126" t="s">
        <v>3154</v>
      </c>
      <c r="K6686" s="17">
        <f>VLOOKUP(A6686,[4]גיליון1!$A$1574:$P$7681,10,0)</f>
        <v>0</v>
      </c>
      <c r="L6686" s="17">
        <f>VLOOKUP(A6686,'[2]2023'!$A$9:$I$7853,9,0)</f>
        <v>0</v>
      </c>
      <c r="M6686" s="18">
        <f>VLOOKUP(A6686,[3]data1683177749303!$A$2:$J$6448,10,0)</f>
        <v>0</v>
      </c>
    </row>
    <row r="6687" spans="1:13" ht="15.75" outlineLevel="1">
      <c r="A6687" s="10">
        <v>1829700400</v>
      </c>
      <c r="B6687" s="11">
        <v>400</v>
      </c>
      <c r="C6687" s="19">
        <v>829700</v>
      </c>
      <c r="D6687" s="13">
        <v>1</v>
      </c>
      <c r="E6687" s="136" t="s">
        <v>3154</v>
      </c>
      <c r="F6687" s="15" t="s">
        <v>29</v>
      </c>
      <c r="G6687" s="137" t="s">
        <v>3154</v>
      </c>
      <c r="H6687" s="13" t="s">
        <v>11</v>
      </c>
      <c r="I6687" s="126" t="s">
        <v>3154</v>
      </c>
      <c r="J6687" s="126" t="s">
        <v>3154</v>
      </c>
      <c r="K6687" s="17">
        <f>VLOOKUP(A6687,[4]גיליון1!$A$1574:$P$7681,10,0)</f>
        <v>0</v>
      </c>
      <c r="L6687" s="17">
        <f>VLOOKUP(A6687,'[2]2023'!$A$9:$I$7853,9,0)</f>
        <v>0</v>
      </c>
      <c r="M6687" s="140" t="s">
        <v>3154</v>
      </c>
    </row>
    <row r="6688" spans="1:13" ht="15.75" outlineLevel="1">
      <c r="A6688" s="10">
        <v>1829700420</v>
      </c>
      <c r="B6688" s="11">
        <v>420</v>
      </c>
      <c r="C6688" s="19">
        <v>829700</v>
      </c>
      <c r="D6688" s="13">
        <v>1</v>
      </c>
      <c r="E6688" s="136" t="s">
        <v>3154</v>
      </c>
      <c r="F6688" s="15" t="s">
        <v>33</v>
      </c>
      <c r="G6688" s="137" t="s">
        <v>3154</v>
      </c>
      <c r="H6688" s="13" t="s">
        <v>34</v>
      </c>
      <c r="I6688" s="126" t="s">
        <v>3154</v>
      </c>
      <c r="J6688" s="126" t="s">
        <v>3154</v>
      </c>
      <c r="K6688" s="17">
        <f>VLOOKUP(A6688,[4]גיליון1!$A$1574:$P$7681,10,0)</f>
        <v>0</v>
      </c>
      <c r="L6688" s="17">
        <f>VLOOKUP(A6688,'[2]2023'!$A$9:$I$7853,9,0)</f>
        <v>0</v>
      </c>
      <c r="M6688" s="18">
        <f>VLOOKUP(A6688,[3]data1683177749303!$A$2:$J$6448,10,0)</f>
        <v>0</v>
      </c>
    </row>
    <row r="6689" spans="1:13" ht="15.75" outlineLevel="1">
      <c r="A6689" s="10">
        <v>1829700423</v>
      </c>
      <c r="B6689" s="11">
        <v>423</v>
      </c>
      <c r="C6689" s="19">
        <v>829700</v>
      </c>
      <c r="D6689" s="13">
        <v>1</v>
      </c>
      <c r="E6689" s="136" t="s">
        <v>3154</v>
      </c>
      <c r="F6689" s="15" t="s">
        <v>35</v>
      </c>
      <c r="G6689" s="137" t="s">
        <v>3154</v>
      </c>
      <c r="H6689" s="13" t="s">
        <v>31</v>
      </c>
      <c r="I6689" s="126" t="s">
        <v>3154</v>
      </c>
      <c r="J6689" s="126" t="s">
        <v>3154</v>
      </c>
      <c r="K6689" s="17">
        <f>VLOOKUP(A6689,[4]גיליון1!$A$1574:$P$7681,10,0)</f>
        <v>0</v>
      </c>
      <c r="L6689" s="17">
        <f>VLOOKUP(A6689,'[2]2023'!$A$9:$I$7853,9,0)</f>
        <v>0</v>
      </c>
      <c r="M6689" s="18">
        <f>VLOOKUP(A6689,[3]data1683177749303!$A$2:$J$6448,10,0)</f>
        <v>0</v>
      </c>
    </row>
    <row r="6690" spans="1:13" ht="15.75" outlineLevel="1">
      <c r="A6690" s="10">
        <v>1829700431</v>
      </c>
      <c r="B6690" s="11">
        <v>431</v>
      </c>
      <c r="C6690" s="19">
        <v>829700</v>
      </c>
      <c r="D6690" s="13">
        <v>1</v>
      </c>
      <c r="E6690" s="136" t="s">
        <v>3154</v>
      </c>
      <c r="F6690" s="15" t="s">
        <v>36</v>
      </c>
      <c r="G6690" s="137" t="s">
        <v>3154</v>
      </c>
      <c r="H6690" s="13" t="s">
        <v>31</v>
      </c>
      <c r="I6690" s="126" t="s">
        <v>3154</v>
      </c>
      <c r="J6690" s="126" t="s">
        <v>3154</v>
      </c>
      <c r="K6690" s="17">
        <f>VLOOKUP(A6690,[4]גיליון1!$A$1574:$P$7681,10,0)</f>
        <v>0</v>
      </c>
      <c r="L6690" s="17">
        <f>VLOOKUP(A6690,'[2]2023'!$A$9:$I$7853,9,0)</f>
        <v>0</v>
      </c>
      <c r="M6690" s="18">
        <f>VLOOKUP(A6690,[3]data1683177749303!$A$2:$J$6448,10,0)</f>
        <v>0</v>
      </c>
    </row>
    <row r="6691" spans="1:13" ht="15.75" outlineLevel="1">
      <c r="A6691" s="10">
        <v>1829700432</v>
      </c>
      <c r="B6691" s="11">
        <v>432</v>
      </c>
      <c r="C6691" s="19">
        <v>829700</v>
      </c>
      <c r="D6691" s="13">
        <v>1</v>
      </c>
      <c r="E6691" s="136" t="s">
        <v>3154</v>
      </c>
      <c r="F6691" s="15" t="s">
        <v>37</v>
      </c>
      <c r="G6691" s="137" t="s">
        <v>3154</v>
      </c>
      <c r="H6691" s="13" t="s">
        <v>31</v>
      </c>
      <c r="I6691" s="126" t="s">
        <v>3154</v>
      </c>
      <c r="J6691" s="126" t="s">
        <v>3154</v>
      </c>
      <c r="K6691" s="17">
        <f>VLOOKUP(A6691,[4]גיליון1!$A$1574:$P$7681,10,0)</f>
        <v>0</v>
      </c>
      <c r="L6691" s="17">
        <f>VLOOKUP(A6691,'[2]2023'!$A$9:$I$7853,9,0)</f>
        <v>0</v>
      </c>
      <c r="M6691" s="18">
        <f>VLOOKUP(A6691,[3]data1683177749303!$A$2:$J$6448,10,0)</f>
        <v>0</v>
      </c>
    </row>
    <row r="6692" spans="1:13" ht="15.75" outlineLevel="1">
      <c r="A6692" s="10">
        <v>1829700433</v>
      </c>
      <c r="B6692" s="11">
        <v>433</v>
      </c>
      <c r="C6692" s="19">
        <v>829700</v>
      </c>
      <c r="D6692" s="13">
        <v>1</v>
      </c>
      <c r="E6692" s="136" t="s">
        <v>3154</v>
      </c>
      <c r="F6692" s="15" t="s">
        <v>38</v>
      </c>
      <c r="G6692" s="137" t="s">
        <v>3154</v>
      </c>
      <c r="H6692" s="13" t="s">
        <v>34</v>
      </c>
      <c r="I6692" s="126" t="s">
        <v>3154</v>
      </c>
      <c r="J6692" s="126" t="s">
        <v>3154</v>
      </c>
      <c r="K6692" s="17">
        <f>VLOOKUP(A6692,[4]גיליון1!$A$1574:$P$7681,10,0)</f>
        <v>0</v>
      </c>
      <c r="L6692" s="17">
        <f>VLOOKUP(A6692,'[2]2023'!$A$9:$I$7853,9,0)</f>
        <v>0</v>
      </c>
      <c r="M6692" s="18">
        <f>VLOOKUP(A6692,[3]data1683177749303!$A$2:$J$6448,10,0)</f>
        <v>0</v>
      </c>
    </row>
    <row r="6693" spans="1:13" ht="15.75" outlineLevel="1">
      <c r="A6693" s="10">
        <v>1829700436</v>
      </c>
      <c r="B6693" s="11">
        <v>436</v>
      </c>
      <c r="C6693" s="19">
        <v>829700</v>
      </c>
      <c r="D6693" s="13">
        <v>1</v>
      </c>
      <c r="E6693" s="136" t="s">
        <v>3154</v>
      </c>
      <c r="F6693" s="15" t="s">
        <v>41</v>
      </c>
      <c r="G6693" s="137" t="s">
        <v>3154</v>
      </c>
      <c r="H6693" s="13" t="s">
        <v>31</v>
      </c>
      <c r="I6693" s="126" t="s">
        <v>3154</v>
      </c>
      <c r="J6693" s="126" t="s">
        <v>3154</v>
      </c>
      <c r="K6693" s="17">
        <f>VLOOKUP(A6693,[4]גיליון1!$A$1574:$P$7681,10,0)</f>
        <v>0</v>
      </c>
      <c r="L6693" s="17">
        <f>VLOOKUP(A6693,'[2]2023'!$A$9:$I$7853,9,0)</f>
        <v>0</v>
      </c>
      <c r="M6693" s="18">
        <f>VLOOKUP(A6693,[3]data1683177749303!$A$2:$J$6448,10,0)</f>
        <v>0</v>
      </c>
    </row>
    <row r="6694" spans="1:13" ht="15.75" outlineLevel="1">
      <c r="A6694" s="10">
        <v>1829700437</v>
      </c>
      <c r="B6694" s="11">
        <v>437</v>
      </c>
      <c r="C6694" s="19">
        <v>829700</v>
      </c>
      <c r="D6694" s="13">
        <v>1</v>
      </c>
      <c r="E6694" s="136" t="s">
        <v>3154</v>
      </c>
      <c r="F6694" s="15" t="s">
        <v>42</v>
      </c>
      <c r="G6694" s="137" t="s">
        <v>3154</v>
      </c>
      <c r="H6694" s="13" t="s">
        <v>31</v>
      </c>
      <c r="I6694" s="126" t="s">
        <v>3154</v>
      </c>
      <c r="J6694" s="126" t="s">
        <v>3154</v>
      </c>
      <c r="K6694" s="17">
        <f>VLOOKUP(A6694,[4]גיליון1!$A$1574:$P$7681,10,0)</f>
        <v>0</v>
      </c>
      <c r="L6694" s="17">
        <f>VLOOKUP(A6694,'[2]2023'!$A$9:$I$7853,9,0)</f>
        <v>0</v>
      </c>
      <c r="M6694" s="18">
        <f>VLOOKUP(A6694,[3]data1683177749303!$A$2:$J$6448,10,0)</f>
        <v>0</v>
      </c>
    </row>
    <row r="6695" spans="1:13" ht="15.75" outlineLevel="1">
      <c r="A6695" s="10">
        <v>1829700441</v>
      </c>
      <c r="B6695" s="11">
        <v>441</v>
      </c>
      <c r="C6695" s="19">
        <v>829700</v>
      </c>
      <c r="D6695" s="13">
        <v>1</v>
      </c>
      <c r="E6695" s="136" t="s">
        <v>3154</v>
      </c>
      <c r="F6695" s="15" t="s">
        <v>45</v>
      </c>
      <c r="G6695" s="137" t="s">
        <v>3154</v>
      </c>
      <c r="H6695" s="13" t="s">
        <v>31</v>
      </c>
      <c r="I6695" s="126" t="s">
        <v>3154</v>
      </c>
      <c r="J6695" s="126" t="s">
        <v>3154</v>
      </c>
      <c r="K6695" s="17">
        <f>VLOOKUP(A6695,[4]גיליון1!$A$1574:$P$7681,10,0)</f>
        <v>0</v>
      </c>
      <c r="L6695" s="17">
        <f>VLOOKUP(A6695,'[2]2023'!$A$9:$I$7853,9,0)</f>
        <v>0</v>
      </c>
      <c r="M6695" s="18">
        <f>VLOOKUP(A6695,[3]data1683177749303!$A$2:$J$6448,10,0)</f>
        <v>0</v>
      </c>
    </row>
    <row r="6696" spans="1:13" ht="15.75" outlineLevel="1">
      <c r="A6696" s="10">
        <v>1829700450</v>
      </c>
      <c r="B6696" s="11">
        <v>450</v>
      </c>
      <c r="C6696" s="19">
        <v>829700</v>
      </c>
      <c r="D6696" s="13">
        <v>1</v>
      </c>
      <c r="E6696" s="136" t="s">
        <v>3154</v>
      </c>
      <c r="F6696" s="15" t="s">
        <v>1483</v>
      </c>
      <c r="G6696" s="137" t="s">
        <v>3154</v>
      </c>
      <c r="H6696" s="13" t="s">
        <v>34</v>
      </c>
      <c r="I6696" s="126" t="s">
        <v>3154</v>
      </c>
      <c r="J6696" s="126" t="s">
        <v>3154</v>
      </c>
      <c r="K6696" s="17">
        <f>VLOOKUP(A6696,[4]גיליון1!$A$1574:$P$7681,10,0)</f>
        <v>0</v>
      </c>
      <c r="L6696" s="17">
        <f>VLOOKUP(A6696,'[2]2023'!$A$9:$I$7853,9,0)</f>
        <v>0</v>
      </c>
      <c r="M6696" s="18">
        <f>VLOOKUP(A6696,[3]data1683177749303!$A$2:$J$6448,10,0)</f>
        <v>0</v>
      </c>
    </row>
    <row r="6697" spans="1:13" ht="15.75" outlineLevel="1">
      <c r="A6697" s="10">
        <v>1829700471</v>
      </c>
      <c r="B6697" s="11">
        <v>471</v>
      </c>
      <c r="C6697" s="19">
        <v>829700</v>
      </c>
      <c r="D6697" s="13">
        <v>1</v>
      </c>
      <c r="E6697" s="136" t="s">
        <v>3154</v>
      </c>
      <c r="F6697" s="15" t="s">
        <v>87</v>
      </c>
      <c r="G6697" s="137" t="s">
        <v>3154</v>
      </c>
      <c r="H6697" s="13" t="s">
        <v>34</v>
      </c>
      <c r="I6697" s="126" t="s">
        <v>3154</v>
      </c>
      <c r="J6697" s="126" t="s">
        <v>3154</v>
      </c>
      <c r="K6697" s="17">
        <f>VLOOKUP(A6697,[4]גיליון1!$A$1574:$P$7681,10,0)</f>
        <v>0</v>
      </c>
      <c r="L6697" s="17">
        <f>VLOOKUP(A6697,'[2]2023'!$A$9:$I$7853,9,0)</f>
        <v>0</v>
      </c>
      <c r="M6697" s="18">
        <f>VLOOKUP(A6697,[3]data1683177749303!$A$2:$J$6448,10,0)</f>
        <v>0</v>
      </c>
    </row>
    <row r="6698" spans="1:13" ht="15.75" outlineLevel="1">
      <c r="A6698" s="10">
        <v>1829700511</v>
      </c>
      <c r="B6698" s="11">
        <v>511</v>
      </c>
      <c r="C6698" s="19">
        <v>829700</v>
      </c>
      <c r="D6698" s="13">
        <v>1</v>
      </c>
      <c r="E6698" s="136" t="s">
        <v>3154</v>
      </c>
      <c r="F6698" s="15" t="s">
        <v>88</v>
      </c>
      <c r="G6698" s="137" t="s">
        <v>3154</v>
      </c>
      <c r="H6698" s="13" t="s">
        <v>34</v>
      </c>
      <c r="I6698" s="126" t="s">
        <v>3154</v>
      </c>
      <c r="J6698" s="126" t="s">
        <v>3154</v>
      </c>
      <c r="K6698" s="17">
        <f>VLOOKUP(A6698,[4]גיליון1!$A$1574:$P$7681,10,0)</f>
        <v>0</v>
      </c>
      <c r="L6698" s="17">
        <f>VLOOKUP(A6698,'[2]2023'!$A$9:$I$7853,9,0)</f>
        <v>0</v>
      </c>
      <c r="M6698" s="18">
        <f>VLOOKUP(A6698,[3]data1683177749303!$A$2:$J$6448,10,0)</f>
        <v>0</v>
      </c>
    </row>
    <row r="6699" spans="1:13" ht="15.75" outlineLevel="1">
      <c r="A6699" s="10">
        <v>1829700521</v>
      </c>
      <c r="B6699" s="11">
        <v>521</v>
      </c>
      <c r="C6699" s="19">
        <v>829700</v>
      </c>
      <c r="D6699" s="13">
        <v>1</v>
      </c>
      <c r="E6699" s="136" t="s">
        <v>3154</v>
      </c>
      <c r="F6699" s="15" t="s">
        <v>2200</v>
      </c>
      <c r="G6699" s="137" t="s">
        <v>3154</v>
      </c>
      <c r="H6699" s="13" t="s">
        <v>34</v>
      </c>
      <c r="I6699" s="126" t="s">
        <v>3154</v>
      </c>
      <c r="J6699" s="126" t="s">
        <v>3154</v>
      </c>
      <c r="K6699" s="17">
        <f>VLOOKUP(A6699,[4]גיליון1!$A$1574:$P$7681,10,0)</f>
        <v>0</v>
      </c>
      <c r="L6699" s="17">
        <f>VLOOKUP(A6699,'[2]2023'!$A$9:$I$7853,9,0)</f>
        <v>0</v>
      </c>
      <c r="M6699" s="18">
        <f>VLOOKUP(A6699,[3]data1683177749303!$A$2:$J$6448,10,0)</f>
        <v>0</v>
      </c>
    </row>
    <row r="6700" spans="1:13" ht="15.75" outlineLevel="1">
      <c r="A6700" s="10">
        <v>1829700522</v>
      </c>
      <c r="B6700" s="11">
        <v>522</v>
      </c>
      <c r="C6700" s="19">
        <v>829700</v>
      </c>
      <c r="D6700" s="13">
        <v>1</v>
      </c>
      <c r="E6700" s="136" t="s">
        <v>3154</v>
      </c>
      <c r="F6700" s="15" t="s">
        <v>2266</v>
      </c>
      <c r="G6700" s="137" t="s">
        <v>3154</v>
      </c>
      <c r="H6700" s="13" t="s">
        <v>34</v>
      </c>
      <c r="I6700" s="126" t="s">
        <v>3154</v>
      </c>
      <c r="J6700" s="126" t="s">
        <v>3154</v>
      </c>
      <c r="K6700" s="17">
        <f>VLOOKUP(A6700,[4]גיליון1!$A$1574:$P$7681,10,0)</f>
        <v>0</v>
      </c>
      <c r="L6700" s="17">
        <f>VLOOKUP(A6700,'[2]2023'!$A$9:$I$7853,9,0)</f>
        <v>0</v>
      </c>
      <c r="M6700" s="18">
        <f>VLOOKUP(A6700,[3]data1683177749303!$A$2:$J$6448,10,0)</f>
        <v>0</v>
      </c>
    </row>
    <row r="6701" spans="1:13" ht="15.75" outlineLevel="1">
      <c r="A6701" s="10">
        <v>1829700540</v>
      </c>
      <c r="B6701" s="11">
        <v>540</v>
      </c>
      <c r="C6701" s="19">
        <v>829700</v>
      </c>
      <c r="D6701" s="13">
        <v>1</v>
      </c>
      <c r="E6701" s="136" t="s">
        <v>3154</v>
      </c>
      <c r="F6701" s="15" t="s">
        <v>53</v>
      </c>
      <c r="G6701" s="137" t="s">
        <v>3154</v>
      </c>
      <c r="H6701" s="13" t="s">
        <v>31</v>
      </c>
      <c r="I6701" s="126" t="s">
        <v>3154</v>
      </c>
      <c r="J6701" s="126" t="s">
        <v>3154</v>
      </c>
      <c r="K6701" s="17">
        <f>VLOOKUP(A6701,[4]גיליון1!$A$1574:$P$7681,10,0)</f>
        <v>0</v>
      </c>
      <c r="L6701" s="17">
        <f>VLOOKUP(A6701,'[2]2023'!$A$9:$I$7853,9,0)</f>
        <v>0</v>
      </c>
      <c r="M6701" s="18">
        <f>VLOOKUP(A6701,[3]data1683177749303!$A$2:$J$6448,10,0)</f>
        <v>0</v>
      </c>
    </row>
    <row r="6702" spans="1:13" ht="15.75" outlineLevel="1">
      <c r="A6702" s="10">
        <v>1829700544</v>
      </c>
      <c r="B6702" s="11">
        <v>544</v>
      </c>
      <c r="C6702" s="19">
        <v>829700</v>
      </c>
      <c r="D6702" s="13">
        <v>1</v>
      </c>
      <c r="E6702" s="136" t="s">
        <v>3154</v>
      </c>
      <c r="F6702" s="15" t="s">
        <v>56</v>
      </c>
      <c r="G6702" s="137" t="s">
        <v>3154</v>
      </c>
      <c r="H6702" s="13" t="s">
        <v>31</v>
      </c>
      <c r="I6702" s="126" t="s">
        <v>3154</v>
      </c>
      <c r="J6702" s="126" t="s">
        <v>3154</v>
      </c>
      <c r="K6702" s="17">
        <f>VLOOKUP(A6702,[4]גיליון1!$A$1574:$P$7681,10,0)</f>
        <v>0</v>
      </c>
      <c r="L6702" s="17">
        <f>VLOOKUP(A6702,'[2]2023'!$A$9:$I$7853,9,0)</f>
        <v>0</v>
      </c>
      <c r="M6702" s="18">
        <f>VLOOKUP(A6702,[3]data1683177749303!$A$2:$J$6448,10,0)</f>
        <v>0</v>
      </c>
    </row>
    <row r="6703" spans="1:13" ht="15.75" outlineLevel="1">
      <c r="A6703" s="10">
        <v>1829700561</v>
      </c>
      <c r="B6703" s="11">
        <v>561</v>
      </c>
      <c r="C6703" s="19">
        <v>829700</v>
      </c>
      <c r="D6703" s="13">
        <v>1</v>
      </c>
      <c r="E6703" s="136" t="s">
        <v>3154</v>
      </c>
      <c r="F6703" s="15" t="s">
        <v>59</v>
      </c>
      <c r="G6703" s="137" t="s">
        <v>3154</v>
      </c>
      <c r="H6703" s="13" t="s">
        <v>34</v>
      </c>
      <c r="I6703" s="126" t="s">
        <v>3154</v>
      </c>
      <c r="J6703" s="126" t="s">
        <v>3154</v>
      </c>
      <c r="K6703" s="17">
        <f>VLOOKUP(A6703,[4]גיליון1!$A$1574:$P$7681,10,0)</f>
        <v>0</v>
      </c>
      <c r="L6703" s="17">
        <f>VLOOKUP(A6703,'[2]2023'!$A$9:$I$7853,9,0)</f>
        <v>0</v>
      </c>
      <c r="M6703" s="18">
        <f>VLOOKUP(A6703,[3]data1683177749303!$A$2:$J$6448,10,0)</f>
        <v>0</v>
      </c>
    </row>
    <row r="6704" spans="1:13" ht="15.75" outlineLevel="1">
      <c r="A6704" s="10">
        <v>1829700562</v>
      </c>
      <c r="B6704" s="11">
        <v>562</v>
      </c>
      <c r="C6704" s="19">
        <v>829700</v>
      </c>
      <c r="D6704" s="13">
        <v>1</v>
      </c>
      <c r="E6704" s="136" t="s">
        <v>3154</v>
      </c>
      <c r="F6704" s="15" t="s">
        <v>60</v>
      </c>
      <c r="G6704" s="137" t="s">
        <v>3154</v>
      </c>
      <c r="H6704" s="13" t="s">
        <v>34</v>
      </c>
      <c r="I6704" s="126" t="s">
        <v>3154</v>
      </c>
      <c r="J6704" s="126" t="s">
        <v>3154</v>
      </c>
      <c r="K6704" s="17">
        <f>VLOOKUP(A6704,[4]גיליון1!$A$1574:$P$7681,10,0)</f>
        <v>0</v>
      </c>
      <c r="L6704" s="17">
        <f>VLOOKUP(A6704,'[2]2023'!$A$9:$I$7853,9,0)</f>
        <v>0</v>
      </c>
      <c r="M6704" s="18">
        <f>VLOOKUP(A6704,[3]data1683177749303!$A$2:$J$6448,10,0)</f>
        <v>0</v>
      </c>
    </row>
    <row r="6705" spans="1:13" ht="15.75" outlineLevel="1">
      <c r="A6705" s="10">
        <v>1829700583</v>
      </c>
      <c r="B6705" s="11">
        <v>583</v>
      </c>
      <c r="C6705" s="19">
        <v>829700</v>
      </c>
      <c r="D6705" s="13">
        <v>1</v>
      </c>
      <c r="E6705" s="136" t="s">
        <v>3154</v>
      </c>
      <c r="F6705" s="15" t="s">
        <v>2741</v>
      </c>
      <c r="G6705" s="137" t="s">
        <v>3154</v>
      </c>
      <c r="H6705" s="13" t="s">
        <v>31</v>
      </c>
      <c r="I6705" s="126" t="s">
        <v>3154</v>
      </c>
      <c r="J6705" s="126" t="s">
        <v>3154</v>
      </c>
      <c r="K6705" s="17">
        <f>VLOOKUP(A6705,[4]גיליון1!$A$1574:$P$7681,10,0)</f>
        <v>0</v>
      </c>
      <c r="L6705" s="17">
        <f>VLOOKUP(A6705,'[2]2023'!$A$9:$I$7853,9,0)</f>
        <v>0</v>
      </c>
      <c r="M6705" s="18">
        <f>VLOOKUP(A6705,[3]data1683177749303!$A$2:$J$6448,10,0)</f>
        <v>0</v>
      </c>
    </row>
    <row r="6706" spans="1:13" ht="15.75" outlineLevel="1">
      <c r="A6706" s="10">
        <v>1829700700</v>
      </c>
      <c r="B6706" s="11">
        <v>700</v>
      </c>
      <c r="C6706" s="19">
        <v>829700</v>
      </c>
      <c r="D6706" s="13">
        <v>1</v>
      </c>
      <c r="E6706" s="136" t="s">
        <v>3154</v>
      </c>
      <c r="F6706" s="15" t="s">
        <v>61</v>
      </c>
      <c r="G6706" s="137" t="s">
        <v>3154</v>
      </c>
      <c r="H6706" s="13" t="s">
        <v>11</v>
      </c>
      <c r="I6706" s="126" t="s">
        <v>3154</v>
      </c>
      <c r="J6706" s="126" t="s">
        <v>3154</v>
      </c>
      <c r="K6706" s="17">
        <f>VLOOKUP(A6706,[4]גיליון1!$A$1574:$P$7681,10,0)</f>
        <v>0</v>
      </c>
      <c r="L6706" s="17">
        <f>VLOOKUP(A6706,'[2]2023'!$A$9:$I$7853,9,0)</f>
        <v>0</v>
      </c>
      <c r="M6706" s="140" t="s">
        <v>3154</v>
      </c>
    </row>
    <row r="6707" spans="1:13" ht="15.75" outlineLevel="1">
      <c r="A6707" s="10">
        <v>1829700710</v>
      </c>
      <c r="B6707" s="11">
        <v>710</v>
      </c>
      <c r="C6707" s="19">
        <v>829700</v>
      </c>
      <c r="D6707" s="13">
        <v>1</v>
      </c>
      <c r="E6707" s="136" t="s">
        <v>3154</v>
      </c>
      <c r="F6707" s="15" t="s">
        <v>62</v>
      </c>
      <c r="G6707" s="137" t="s">
        <v>3154</v>
      </c>
      <c r="H6707" s="13" t="s">
        <v>34</v>
      </c>
      <c r="I6707" s="126" t="s">
        <v>3154</v>
      </c>
      <c r="J6707" s="126" t="s">
        <v>3154</v>
      </c>
      <c r="K6707" s="17">
        <f>VLOOKUP(A6707,[4]גיליון1!$A$1574:$P$7681,10,0)</f>
        <v>0</v>
      </c>
      <c r="L6707" s="17">
        <f>VLOOKUP(A6707,'[2]2023'!$A$9:$I$7853,9,0)</f>
        <v>0</v>
      </c>
      <c r="M6707" s="18">
        <f>VLOOKUP(A6707,[3]data1683177749303!$A$2:$J$6448,10,0)</f>
        <v>0</v>
      </c>
    </row>
    <row r="6708" spans="1:13" ht="15.75" outlineLevel="1">
      <c r="A6708" s="10">
        <v>1829700721</v>
      </c>
      <c r="B6708" s="11">
        <v>721</v>
      </c>
      <c r="C6708" s="19">
        <v>829700</v>
      </c>
      <c r="D6708" s="13">
        <v>1</v>
      </c>
      <c r="E6708" s="136" t="s">
        <v>3154</v>
      </c>
      <c r="F6708" s="15" t="s">
        <v>63</v>
      </c>
      <c r="G6708" s="137" t="s">
        <v>3154</v>
      </c>
      <c r="H6708" s="13" t="s">
        <v>34</v>
      </c>
      <c r="I6708" s="126" t="s">
        <v>3154</v>
      </c>
      <c r="J6708" s="126" t="s">
        <v>3154</v>
      </c>
      <c r="K6708" s="17">
        <f>VLOOKUP(A6708,[4]גיליון1!$A$1574:$P$7681,10,0)</f>
        <v>0</v>
      </c>
      <c r="L6708" s="17">
        <f>VLOOKUP(A6708,'[2]2023'!$A$9:$I$7853,9,0)</f>
        <v>0</v>
      </c>
      <c r="M6708" s="18">
        <f>VLOOKUP(A6708,[3]data1683177749303!$A$2:$J$6448,10,0)</f>
        <v>0</v>
      </c>
    </row>
    <row r="6709" spans="1:13" ht="15.75" outlineLevel="1">
      <c r="A6709" s="10">
        <v>1829700722</v>
      </c>
      <c r="B6709" s="11">
        <v>722</v>
      </c>
      <c r="C6709" s="19">
        <v>829700</v>
      </c>
      <c r="D6709" s="13">
        <v>1</v>
      </c>
      <c r="E6709" s="136" t="s">
        <v>3154</v>
      </c>
      <c r="F6709" s="15" t="s">
        <v>64</v>
      </c>
      <c r="G6709" s="137" t="s">
        <v>3154</v>
      </c>
      <c r="H6709" s="13" t="s">
        <v>34</v>
      </c>
      <c r="I6709" s="126" t="s">
        <v>3154</v>
      </c>
      <c r="J6709" s="126" t="s">
        <v>3154</v>
      </c>
      <c r="K6709" s="17">
        <f>VLOOKUP(A6709,[4]גיליון1!$A$1574:$P$7681,10,0)</f>
        <v>0</v>
      </c>
      <c r="L6709" s="17">
        <f>VLOOKUP(A6709,'[2]2023'!$A$9:$I$7853,9,0)</f>
        <v>0</v>
      </c>
      <c r="M6709" s="18">
        <f>VLOOKUP(A6709,[3]data1683177749303!$A$2:$J$6448,10,0)</f>
        <v>0</v>
      </c>
    </row>
    <row r="6710" spans="1:13" ht="15.75" outlineLevel="1">
      <c r="A6710" s="10">
        <v>1829700742</v>
      </c>
      <c r="B6710" s="11">
        <v>742</v>
      </c>
      <c r="C6710" s="19">
        <v>829700</v>
      </c>
      <c r="D6710" s="13">
        <v>1</v>
      </c>
      <c r="E6710" s="136" t="s">
        <v>3154</v>
      </c>
      <c r="F6710" s="15" t="s">
        <v>65</v>
      </c>
      <c r="G6710" s="137" t="s">
        <v>3154</v>
      </c>
      <c r="H6710" s="13" t="s">
        <v>34</v>
      </c>
      <c r="I6710" s="126" t="s">
        <v>3154</v>
      </c>
      <c r="J6710" s="126" t="s">
        <v>3154</v>
      </c>
      <c r="K6710" s="17">
        <f>VLOOKUP(A6710,[4]גיליון1!$A$1574:$P$7681,10,0)</f>
        <v>0</v>
      </c>
      <c r="L6710" s="17">
        <f>VLOOKUP(A6710,'[2]2023'!$A$9:$I$7853,9,0)</f>
        <v>0</v>
      </c>
      <c r="M6710" s="18">
        <f>VLOOKUP(A6710,[3]data1683177749303!$A$2:$J$6448,10,0)</f>
        <v>0</v>
      </c>
    </row>
    <row r="6711" spans="1:13" ht="15.75" outlineLevel="1">
      <c r="A6711" s="10">
        <v>1829700745</v>
      </c>
      <c r="B6711" s="11">
        <v>745</v>
      </c>
      <c r="C6711" s="19">
        <v>829700</v>
      </c>
      <c r="D6711" s="13">
        <v>1</v>
      </c>
      <c r="E6711" s="136" t="s">
        <v>3154</v>
      </c>
      <c r="F6711" s="15" t="s">
        <v>66</v>
      </c>
      <c r="G6711" s="137" t="s">
        <v>3154</v>
      </c>
      <c r="H6711" s="13" t="s">
        <v>31</v>
      </c>
      <c r="I6711" s="126" t="s">
        <v>3154</v>
      </c>
      <c r="J6711" s="126" t="s">
        <v>3154</v>
      </c>
      <c r="K6711" s="17">
        <f>VLOOKUP(A6711,[4]גיליון1!$A$1574:$P$7681,10,0)</f>
        <v>0</v>
      </c>
      <c r="L6711" s="17">
        <f>VLOOKUP(A6711,'[2]2023'!$A$9:$I$7853,9,0)</f>
        <v>0</v>
      </c>
      <c r="M6711" s="18">
        <f>VLOOKUP(A6711,[3]data1683177749303!$A$2:$J$6448,10,0)</f>
        <v>0</v>
      </c>
    </row>
    <row r="6712" spans="1:13" ht="15.75" outlineLevel="1">
      <c r="A6712" s="10">
        <v>1829700751</v>
      </c>
      <c r="B6712" s="11">
        <v>751</v>
      </c>
      <c r="C6712" s="19">
        <v>829700</v>
      </c>
      <c r="D6712" s="13">
        <v>1</v>
      </c>
      <c r="E6712" s="136" t="s">
        <v>3154</v>
      </c>
      <c r="F6712" s="15" t="s">
        <v>68</v>
      </c>
      <c r="G6712" s="137" t="s">
        <v>3154</v>
      </c>
      <c r="H6712" s="13" t="s">
        <v>34</v>
      </c>
      <c r="I6712" s="126" t="s">
        <v>3154</v>
      </c>
      <c r="J6712" s="126" t="s">
        <v>3154</v>
      </c>
      <c r="K6712" s="17">
        <f>VLOOKUP(A6712,[4]גיליון1!$A$1574:$P$7681,10,0)</f>
        <v>0</v>
      </c>
      <c r="L6712" s="17">
        <f>VLOOKUP(A6712,'[2]2023'!$A$9:$I$7853,9,0)</f>
        <v>0</v>
      </c>
      <c r="M6712" s="18">
        <f>VLOOKUP(A6712,[3]data1683177749303!$A$2:$J$6448,10,0)</f>
        <v>0</v>
      </c>
    </row>
    <row r="6713" spans="1:13" ht="15.75" outlineLevel="1">
      <c r="A6713" s="10">
        <v>1829700752</v>
      </c>
      <c r="B6713" s="11">
        <v>752</v>
      </c>
      <c r="C6713" s="19">
        <v>829700</v>
      </c>
      <c r="D6713" s="13">
        <v>1</v>
      </c>
      <c r="E6713" s="136" t="s">
        <v>3154</v>
      </c>
      <c r="F6713" s="15" t="s">
        <v>69</v>
      </c>
      <c r="G6713" s="137" t="s">
        <v>3154</v>
      </c>
      <c r="H6713" s="13" t="s">
        <v>31</v>
      </c>
      <c r="I6713" s="126" t="s">
        <v>3154</v>
      </c>
      <c r="J6713" s="126" t="s">
        <v>3154</v>
      </c>
      <c r="K6713" s="17">
        <f>VLOOKUP(A6713,[4]גיליון1!$A$1574:$P$7681,10,0)</f>
        <v>0</v>
      </c>
      <c r="L6713" s="17">
        <f>VLOOKUP(A6713,'[2]2023'!$A$9:$I$7853,9,0)</f>
        <v>0</v>
      </c>
      <c r="M6713" s="18">
        <f>VLOOKUP(A6713,[3]data1683177749303!$A$2:$J$6448,10,0)</f>
        <v>0</v>
      </c>
    </row>
    <row r="6714" spans="1:13" ht="15.75" outlineLevel="1">
      <c r="A6714" s="10">
        <v>1829700757</v>
      </c>
      <c r="B6714" s="11">
        <v>757</v>
      </c>
      <c r="C6714" s="19">
        <v>829700</v>
      </c>
      <c r="D6714" s="13">
        <v>1</v>
      </c>
      <c r="E6714" s="136" t="s">
        <v>3154</v>
      </c>
      <c r="F6714" s="15" t="s">
        <v>834</v>
      </c>
      <c r="G6714" s="137" t="s">
        <v>3154</v>
      </c>
      <c r="H6714" s="13" t="s">
        <v>31</v>
      </c>
      <c r="I6714" s="126" t="s">
        <v>3154</v>
      </c>
      <c r="J6714" s="126" t="s">
        <v>3154</v>
      </c>
      <c r="K6714" s="17">
        <f>VLOOKUP(A6714,[4]גיליון1!$A$1574:$P$7681,10,0)</f>
        <v>0</v>
      </c>
      <c r="L6714" s="17">
        <f>VLOOKUP(A6714,'[2]2023'!$A$9:$I$7853,9,0)</f>
        <v>0</v>
      </c>
      <c r="M6714" s="18">
        <f>VLOOKUP(A6714,[3]data1683177749303!$A$2:$J$6448,10,0)</f>
        <v>0</v>
      </c>
    </row>
    <row r="6715" spans="1:13" ht="15.75" outlineLevel="1">
      <c r="A6715" s="10">
        <v>1829700758</v>
      </c>
      <c r="B6715" s="11">
        <v>758</v>
      </c>
      <c r="C6715" s="19">
        <v>829700</v>
      </c>
      <c r="D6715" s="13">
        <v>1</v>
      </c>
      <c r="E6715" s="136" t="s">
        <v>3154</v>
      </c>
      <c r="F6715" s="15" t="s">
        <v>2722</v>
      </c>
      <c r="G6715" s="137" t="s">
        <v>3154</v>
      </c>
      <c r="H6715" s="13" t="s">
        <v>34</v>
      </c>
      <c r="I6715" s="126" t="s">
        <v>3154</v>
      </c>
      <c r="J6715" s="126" t="s">
        <v>3154</v>
      </c>
      <c r="K6715" s="17">
        <f>VLOOKUP(A6715,[4]גיליון1!$A$1574:$P$7681,10,0)</f>
        <v>0</v>
      </c>
      <c r="L6715" s="17">
        <f>VLOOKUP(A6715,'[2]2023'!$A$9:$I$7853,9,0)</f>
        <v>0</v>
      </c>
      <c r="M6715" s="18">
        <f>VLOOKUP(A6715,[3]data1683177749303!$A$2:$J$6448,10,0)</f>
        <v>0</v>
      </c>
    </row>
    <row r="6716" spans="1:13" ht="15.75" outlineLevel="1">
      <c r="A6716" s="10">
        <v>1829700763</v>
      </c>
      <c r="B6716" s="11">
        <v>763</v>
      </c>
      <c r="C6716" s="19">
        <v>829700</v>
      </c>
      <c r="D6716" s="13">
        <v>1</v>
      </c>
      <c r="E6716" s="136" t="s">
        <v>3154</v>
      </c>
      <c r="F6716" s="15" t="s">
        <v>116</v>
      </c>
      <c r="G6716" s="137" t="s">
        <v>3154</v>
      </c>
      <c r="H6716" s="13" t="s">
        <v>31</v>
      </c>
      <c r="I6716" s="126" t="s">
        <v>3154</v>
      </c>
      <c r="J6716" s="126" t="s">
        <v>3154</v>
      </c>
      <c r="K6716" s="17">
        <f>VLOOKUP(A6716,[4]גיליון1!$A$1574:$P$7681,10,0)</f>
        <v>0</v>
      </c>
      <c r="L6716" s="17">
        <f>VLOOKUP(A6716,'[2]2023'!$A$9:$I$7853,9,0)</f>
        <v>0</v>
      </c>
      <c r="M6716" s="18">
        <f>VLOOKUP(A6716,[3]data1683177749303!$A$2:$J$6448,10,0)</f>
        <v>0</v>
      </c>
    </row>
    <row r="6717" spans="1:13" ht="15.75" outlineLevel="1">
      <c r="A6717" s="10">
        <v>1829700780</v>
      </c>
      <c r="B6717" s="11">
        <v>780</v>
      </c>
      <c r="C6717" s="19">
        <v>829700</v>
      </c>
      <c r="D6717" s="13">
        <v>1</v>
      </c>
      <c r="E6717" s="136" t="s">
        <v>3154</v>
      </c>
      <c r="F6717" s="15" t="s">
        <v>771</v>
      </c>
      <c r="G6717" s="137" t="s">
        <v>3154</v>
      </c>
      <c r="H6717" s="13" t="s">
        <v>34</v>
      </c>
      <c r="I6717" s="126" t="s">
        <v>3154</v>
      </c>
      <c r="J6717" s="126" t="s">
        <v>3154</v>
      </c>
      <c r="K6717" s="17">
        <f>VLOOKUP(A6717,[4]גיליון1!$A$1574:$P$7681,10,0)</f>
        <v>0</v>
      </c>
      <c r="L6717" s="17">
        <f>VLOOKUP(A6717,'[2]2023'!$A$9:$I$7853,9,0)</f>
        <v>0</v>
      </c>
      <c r="M6717" s="18">
        <f>VLOOKUP(A6717,[3]data1683177749303!$A$2:$J$6448,10,0)</f>
        <v>0</v>
      </c>
    </row>
    <row r="6718" spans="1:13" ht="15.75" outlineLevel="1">
      <c r="A6718" s="10">
        <v>1829700794</v>
      </c>
      <c r="B6718" s="11">
        <v>794</v>
      </c>
      <c r="C6718" s="19">
        <v>829700</v>
      </c>
      <c r="D6718" s="13">
        <v>1</v>
      </c>
      <c r="E6718" s="136" t="s">
        <v>3154</v>
      </c>
      <c r="F6718" s="15" t="s">
        <v>73</v>
      </c>
      <c r="G6718" s="137" t="s">
        <v>3154</v>
      </c>
      <c r="H6718" s="13" t="s">
        <v>31</v>
      </c>
      <c r="I6718" s="16">
        <f>K6718/L6718-1</f>
        <v>0</v>
      </c>
      <c r="J6718" s="126" t="s">
        <v>3154</v>
      </c>
      <c r="K6718" s="17">
        <f>VLOOKUP(A6718,[4]גיליון1!$A$1574:$P$7681,10,0)</f>
        <v>3200</v>
      </c>
      <c r="L6718" s="17">
        <f>VLOOKUP(A6718,'[2]2023'!$A$9:$I$7853,9,0)</f>
        <v>3200</v>
      </c>
      <c r="M6718" s="18">
        <f>VLOOKUP(A6718,[3]data1683177749303!$A$2:$J$6448,10,0)</f>
        <v>3558</v>
      </c>
    </row>
    <row r="6719" spans="1:13" ht="15.75" outlineLevel="1">
      <c r="A6719" s="10">
        <v>1829700810</v>
      </c>
      <c r="B6719" s="11">
        <v>810</v>
      </c>
      <c r="C6719" s="19">
        <v>829700</v>
      </c>
      <c r="D6719" s="13">
        <v>1</v>
      </c>
      <c r="E6719" s="136" t="s">
        <v>3154</v>
      </c>
      <c r="F6719" s="15" t="s">
        <v>2722</v>
      </c>
      <c r="G6719" s="137" t="s">
        <v>3154</v>
      </c>
      <c r="H6719" s="13" t="s">
        <v>34</v>
      </c>
      <c r="I6719" s="16">
        <f>K6719/L6719-1</f>
        <v>-0.10002714440825189</v>
      </c>
      <c r="J6719" s="126" t="s">
        <v>3154</v>
      </c>
      <c r="K6719" s="17">
        <v>663100</v>
      </c>
      <c r="L6719" s="17">
        <f>VLOOKUP(A6719,'[2]2023'!$A$9:$I$7853,9,0)</f>
        <v>736800</v>
      </c>
      <c r="M6719" s="18">
        <f>VLOOKUP(A6719,[3]data1683177749303!$A$2:$J$6448,10,0)</f>
        <v>736800</v>
      </c>
    </row>
    <row r="6720" spans="1:13" ht="15.75" outlineLevel="1">
      <c r="A6720" s="10">
        <v>1829700811</v>
      </c>
      <c r="B6720" s="11">
        <v>811</v>
      </c>
      <c r="C6720" s="19">
        <v>829700</v>
      </c>
      <c r="D6720" s="13">
        <v>1</v>
      </c>
      <c r="E6720" s="136" t="s">
        <v>3154</v>
      </c>
      <c r="F6720" s="15" t="s">
        <v>2742</v>
      </c>
      <c r="G6720" s="137" t="s">
        <v>3154</v>
      </c>
      <c r="H6720" s="13" t="s">
        <v>34</v>
      </c>
      <c r="I6720" s="16">
        <f>K6720/L6720-1</f>
        <v>-0.10006925207756234</v>
      </c>
      <c r="J6720" s="126" t="s">
        <v>3154</v>
      </c>
      <c r="K6720" s="17">
        <v>259900</v>
      </c>
      <c r="L6720" s="17">
        <f>VLOOKUP(A6720,'[2]2023'!$A$9:$I$7853,9,0)</f>
        <v>288800</v>
      </c>
      <c r="M6720" s="18">
        <f>VLOOKUP(A6720,[3]data1683177749303!$A$2:$J$6448,10,0)</f>
        <v>288800</v>
      </c>
    </row>
    <row r="6721" spans="1:13" ht="15.75" outlineLevel="1">
      <c r="A6721" s="10">
        <v>1829700879</v>
      </c>
      <c r="B6721" s="11">
        <v>879</v>
      </c>
      <c r="C6721" s="19">
        <v>829700</v>
      </c>
      <c r="D6721" s="13">
        <v>1</v>
      </c>
      <c r="E6721" s="136" t="s">
        <v>3154</v>
      </c>
      <c r="F6721" s="15" t="s">
        <v>1827</v>
      </c>
      <c r="G6721" s="137" t="s">
        <v>3154</v>
      </c>
      <c r="H6721" s="13" t="s">
        <v>31</v>
      </c>
      <c r="I6721" s="126" t="s">
        <v>3154</v>
      </c>
      <c r="J6721" s="126" t="s">
        <v>3154</v>
      </c>
      <c r="K6721" s="17">
        <f>VLOOKUP(A6721,[4]גיליון1!$A$1574:$P$7681,10,0)</f>
        <v>0</v>
      </c>
      <c r="L6721" s="17">
        <f>VLOOKUP(A6721,'[2]2023'!$A$9:$I$7853,9,0)</f>
        <v>0</v>
      </c>
      <c r="M6721" s="18">
        <f>VLOOKUP(A6721,[3]data1683177749303!$A$2:$J$6448,10,0)</f>
        <v>0</v>
      </c>
    </row>
    <row r="6722" spans="1:13" ht="15.75" outlineLevel="1">
      <c r="A6722" s="10">
        <v>1829700931</v>
      </c>
      <c r="B6722" s="11">
        <v>931</v>
      </c>
      <c r="C6722" s="19">
        <v>829700</v>
      </c>
      <c r="D6722" s="13">
        <v>1</v>
      </c>
      <c r="E6722" s="136" t="s">
        <v>3154</v>
      </c>
      <c r="F6722" s="15" t="s">
        <v>1985</v>
      </c>
      <c r="G6722" s="137" t="s">
        <v>3154</v>
      </c>
      <c r="H6722" s="13" t="s">
        <v>34</v>
      </c>
      <c r="I6722" s="126" t="s">
        <v>3154</v>
      </c>
      <c r="J6722" s="126" t="s">
        <v>3154</v>
      </c>
      <c r="K6722" s="17">
        <f>VLOOKUP(A6722,[4]גיליון1!$A$1574:$P$7681,10,0)</f>
        <v>0</v>
      </c>
      <c r="L6722" s="17">
        <f>VLOOKUP(A6722,'[2]2023'!$A$9:$I$7853,9,0)</f>
        <v>0</v>
      </c>
      <c r="M6722" s="140" t="s">
        <v>3154</v>
      </c>
    </row>
    <row r="6723" spans="1:13" ht="16.5" thickBot="1">
      <c r="A6723" s="10">
        <v>1829700961</v>
      </c>
      <c r="B6723" s="11">
        <v>961</v>
      </c>
      <c r="C6723" s="19">
        <v>829700</v>
      </c>
      <c r="D6723" s="13">
        <v>1</v>
      </c>
      <c r="E6723" s="136" t="s">
        <v>3154</v>
      </c>
      <c r="F6723" s="15" t="s">
        <v>79</v>
      </c>
      <c r="G6723" s="137" t="s">
        <v>3154</v>
      </c>
      <c r="H6723" s="13" t="s">
        <v>34</v>
      </c>
      <c r="I6723" s="126" t="s">
        <v>3154</v>
      </c>
      <c r="J6723" s="126" t="s">
        <v>3154</v>
      </c>
      <c r="K6723" s="17">
        <f>VLOOKUP(A6723,[4]גיליון1!$A$1574:$P$7681,10,0)</f>
        <v>0</v>
      </c>
      <c r="L6723" s="17">
        <f>VLOOKUP(A6723,'[2]2023'!$A$9:$I$7853,9,0)</f>
        <v>0</v>
      </c>
      <c r="M6723" s="140" t="s">
        <v>3154</v>
      </c>
    </row>
    <row r="6724" spans="1:13" ht="16.5" outlineLevel="1" thickBot="1">
      <c r="A6724" s="125" t="s">
        <v>3154</v>
      </c>
      <c r="B6724" s="25" t="s">
        <v>2743</v>
      </c>
      <c r="C6724" s="146" t="s">
        <v>3154</v>
      </c>
      <c r="D6724" s="146" t="s">
        <v>3154</v>
      </c>
      <c r="E6724" s="147" t="s">
        <v>3154</v>
      </c>
      <c r="F6724" s="28" t="s">
        <v>2740</v>
      </c>
      <c r="G6724" s="153" t="s">
        <v>3154</v>
      </c>
      <c r="H6724" s="146" t="s">
        <v>3154</v>
      </c>
      <c r="I6724" s="29">
        <f>K6724/L6724-1</f>
        <v>-9.9727838258164891E-2</v>
      </c>
      <c r="J6724" s="127" t="s">
        <v>3154</v>
      </c>
      <c r="K6724" s="37">
        <f t="shared" ref="K6724:M6724" si="301">SUBTOTAL(9,K6678:K6723)</f>
        <v>926200</v>
      </c>
      <c r="L6724" s="37">
        <f t="shared" si="301"/>
        <v>1028800</v>
      </c>
      <c r="M6724" s="38">
        <f t="shared" si="301"/>
        <v>1029158</v>
      </c>
    </row>
    <row r="6725" spans="1:13" ht="15.75" outlineLevel="1">
      <c r="A6725" s="10">
        <v>18298000</v>
      </c>
      <c r="B6725" s="11">
        <v>0</v>
      </c>
      <c r="C6725" s="19">
        <v>829800</v>
      </c>
      <c r="D6725" s="13">
        <v>1</v>
      </c>
      <c r="E6725" s="136" t="s">
        <v>3154</v>
      </c>
      <c r="F6725" s="15" t="s">
        <v>2744</v>
      </c>
      <c r="G6725" s="137" t="s">
        <v>3154</v>
      </c>
      <c r="H6725" s="13" t="s">
        <v>11</v>
      </c>
      <c r="I6725" s="126" t="s">
        <v>3154</v>
      </c>
      <c r="J6725" s="142" t="s">
        <v>3154</v>
      </c>
      <c r="K6725" s="17">
        <f>VLOOKUP(A6725,[4]גיליון1!$A$1574:$P$7681,10,0)</f>
        <v>0</v>
      </c>
      <c r="L6725" s="139" t="s">
        <v>3154</v>
      </c>
      <c r="M6725" s="140" t="s">
        <v>3154</v>
      </c>
    </row>
    <row r="6726" spans="1:13" ht="15.75" outlineLevel="1">
      <c r="A6726" s="10">
        <v>1829800110</v>
      </c>
      <c r="B6726" s="11">
        <v>110</v>
      </c>
      <c r="C6726" s="19">
        <v>829800</v>
      </c>
      <c r="D6726" s="13">
        <v>1</v>
      </c>
      <c r="E6726" s="136" t="s">
        <v>3154</v>
      </c>
      <c r="F6726" s="15" t="s">
        <v>19</v>
      </c>
      <c r="G6726" s="137" t="s">
        <v>3154</v>
      </c>
      <c r="H6726" s="13" t="s">
        <v>20</v>
      </c>
      <c r="I6726" s="126" t="s">
        <v>3154</v>
      </c>
      <c r="J6726" s="126" t="s">
        <v>3154</v>
      </c>
      <c r="K6726" s="17">
        <f>VLOOKUP(A6726,[4]גיליון1!$A$1574:$P$7681,10,0)</f>
        <v>0</v>
      </c>
      <c r="L6726" s="17">
        <f>VLOOKUP(A6726,'[2]2023'!$A$9:$I$7853,9,0)</f>
        <v>0</v>
      </c>
      <c r="M6726" s="18">
        <f>VLOOKUP(A6726,[3]data1683177749303!$A$2:$J$6448,10,0)</f>
        <v>0</v>
      </c>
    </row>
    <row r="6727" spans="1:13" ht="15.75" outlineLevel="1">
      <c r="A6727" s="10">
        <v>1829800119</v>
      </c>
      <c r="B6727" s="11">
        <v>119</v>
      </c>
      <c r="C6727" s="19">
        <v>829800</v>
      </c>
      <c r="D6727" s="13">
        <v>1</v>
      </c>
      <c r="E6727" s="136" t="s">
        <v>3154</v>
      </c>
      <c r="F6727" s="15" t="s">
        <v>21</v>
      </c>
      <c r="G6727" s="137" t="s">
        <v>3154</v>
      </c>
      <c r="H6727" s="13" t="s">
        <v>20</v>
      </c>
      <c r="I6727" s="126" t="s">
        <v>3154</v>
      </c>
      <c r="J6727" s="126" t="s">
        <v>3154</v>
      </c>
      <c r="K6727" s="17">
        <f>VLOOKUP(A6727,[4]גיליון1!$A$1574:$P$7681,10,0)</f>
        <v>0</v>
      </c>
      <c r="L6727" s="17">
        <f>VLOOKUP(A6727,'[2]2023'!$A$9:$I$7853,9,0)</f>
        <v>0</v>
      </c>
      <c r="M6727" s="18">
        <f>VLOOKUP(A6727,[3]data1683177749303!$A$2:$J$6448,10,0)</f>
        <v>0</v>
      </c>
    </row>
    <row r="6728" spans="1:13" ht="15.75" outlineLevel="1">
      <c r="A6728" s="10">
        <v>1829800122</v>
      </c>
      <c r="B6728" s="11">
        <v>122</v>
      </c>
      <c r="C6728" s="19">
        <v>829800</v>
      </c>
      <c r="D6728" s="13">
        <v>1</v>
      </c>
      <c r="E6728" s="136" t="s">
        <v>3154</v>
      </c>
      <c r="F6728" s="15" t="s">
        <v>22</v>
      </c>
      <c r="G6728" s="137" t="s">
        <v>3154</v>
      </c>
      <c r="H6728" s="13" t="s">
        <v>20</v>
      </c>
      <c r="I6728" s="126" t="s">
        <v>3154</v>
      </c>
      <c r="J6728" s="126" t="s">
        <v>3154</v>
      </c>
      <c r="K6728" s="17">
        <f>VLOOKUP(A6728,[4]גיליון1!$A$1574:$P$7681,10,0)</f>
        <v>0</v>
      </c>
      <c r="L6728" s="17">
        <f>VLOOKUP(A6728,'[2]2023'!$A$9:$I$7853,9,0)</f>
        <v>0</v>
      </c>
      <c r="M6728" s="18">
        <f>VLOOKUP(A6728,[3]data1683177749303!$A$2:$J$6448,10,0)</f>
        <v>0</v>
      </c>
    </row>
    <row r="6729" spans="1:13" ht="15.75" outlineLevel="1">
      <c r="A6729" s="10">
        <v>1829800126</v>
      </c>
      <c r="B6729" s="11">
        <v>126</v>
      </c>
      <c r="C6729" s="19">
        <v>829800</v>
      </c>
      <c r="D6729" s="13">
        <v>1</v>
      </c>
      <c r="E6729" s="136" t="s">
        <v>3154</v>
      </c>
      <c r="F6729" s="15" t="s">
        <v>23</v>
      </c>
      <c r="G6729" s="137" t="s">
        <v>3154</v>
      </c>
      <c r="H6729" s="13" t="s">
        <v>20</v>
      </c>
      <c r="I6729" s="126" t="s">
        <v>3154</v>
      </c>
      <c r="J6729" s="126" t="s">
        <v>3154</v>
      </c>
      <c r="K6729" s="17">
        <f>VLOOKUP(A6729,[4]גיליון1!$A$1574:$P$7681,10,0)</f>
        <v>0</v>
      </c>
      <c r="L6729" s="17">
        <f>VLOOKUP(A6729,'[2]2023'!$A$9:$I$7853,9,0)</f>
        <v>0</v>
      </c>
      <c r="M6729" s="18">
        <f>VLOOKUP(A6729,[3]data1683177749303!$A$2:$J$6448,10,0)</f>
        <v>0</v>
      </c>
    </row>
    <row r="6730" spans="1:13" ht="15.75" outlineLevel="1">
      <c r="A6730" s="10">
        <v>1829800130</v>
      </c>
      <c r="B6730" s="11">
        <v>130</v>
      </c>
      <c r="C6730" s="19">
        <v>829800</v>
      </c>
      <c r="D6730" s="13">
        <v>1</v>
      </c>
      <c r="E6730" s="136" t="s">
        <v>3154</v>
      </c>
      <c r="F6730" s="15" t="s">
        <v>24</v>
      </c>
      <c r="G6730" s="137" t="s">
        <v>3154</v>
      </c>
      <c r="H6730" s="13" t="s">
        <v>20</v>
      </c>
      <c r="I6730" s="126" t="s">
        <v>3154</v>
      </c>
      <c r="J6730" s="126" t="s">
        <v>3154</v>
      </c>
      <c r="K6730" s="17">
        <f>VLOOKUP(A6730,[4]גיליון1!$A$1574:$P$7681,10,0)</f>
        <v>0</v>
      </c>
      <c r="L6730" s="17">
        <f>VLOOKUP(A6730,'[2]2023'!$A$9:$I$7853,9,0)</f>
        <v>0</v>
      </c>
      <c r="M6730" s="18">
        <f>VLOOKUP(A6730,[3]data1683177749303!$A$2:$J$6448,10,0)</f>
        <v>0</v>
      </c>
    </row>
    <row r="6731" spans="1:13" ht="15.75" outlineLevel="1">
      <c r="A6731" s="10">
        <v>1829800140</v>
      </c>
      <c r="B6731" s="11">
        <v>140</v>
      </c>
      <c r="C6731" s="19">
        <v>829800</v>
      </c>
      <c r="D6731" s="13">
        <v>1</v>
      </c>
      <c r="E6731" s="136" t="s">
        <v>3154</v>
      </c>
      <c r="F6731" s="15" t="s">
        <v>25</v>
      </c>
      <c r="G6731" s="137" t="s">
        <v>3154</v>
      </c>
      <c r="H6731" s="13" t="s">
        <v>20</v>
      </c>
      <c r="I6731" s="126" t="s">
        <v>3154</v>
      </c>
      <c r="J6731" s="126" t="s">
        <v>3154</v>
      </c>
      <c r="K6731" s="17">
        <f>VLOOKUP(A6731,[4]גיליון1!$A$1574:$P$7681,10,0)</f>
        <v>0</v>
      </c>
      <c r="L6731" s="17">
        <f>VLOOKUP(A6731,'[2]2023'!$A$9:$I$7853,9,0)</f>
        <v>0</v>
      </c>
      <c r="M6731" s="18">
        <f>VLOOKUP(A6731,[3]data1683177749303!$A$2:$J$6448,10,0)</f>
        <v>0</v>
      </c>
    </row>
    <row r="6732" spans="1:13" ht="15.75" outlineLevel="1">
      <c r="A6732" s="10">
        <v>1829800210</v>
      </c>
      <c r="B6732" s="11">
        <v>210</v>
      </c>
      <c r="C6732" s="19">
        <v>829800</v>
      </c>
      <c r="D6732" s="13">
        <v>1</v>
      </c>
      <c r="E6732" s="136" t="s">
        <v>3154</v>
      </c>
      <c r="F6732" s="15" t="s">
        <v>27</v>
      </c>
      <c r="G6732" s="137" t="s">
        <v>3154</v>
      </c>
      <c r="H6732" s="13" t="s">
        <v>20</v>
      </c>
      <c r="I6732" s="126" t="s">
        <v>3154</v>
      </c>
      <c r="J6732" s="126" t="s">
        <v>3154</v>
      </c>
      <c r="K6732" s="17">
        <f>VLOOKUP(A6732,[4]גיליון1!$A$1574:$P$7681,10,0)</f>
        <v>0</v>
      </c>
      <c r="L6732" s="17">
        <f>VLOOKUP(A6732,'[2]2023'!$A$9:$I$7853,9,0)</f>
        <v>0</v>
      </c>
      <c r="M6732" s="18">
        <f>VLOOKUP(A6732,[3]data1683177749303!$A$2:$J$6448,10,0)</f>
        <v>0</v>
      </c>
    </row>
    <row r="6733" spans="1:13" ht="15.75" outlineLevel="1">
      <c r="A6733" s="10">
        <v>1829800216</v>
      </c>
      <c r="B6733" s="11">
        <v>216</v>
      </c>
      <c r="C6733" s="19">
        <v>829800</v>
      </c>
      <c r="D6733" s="13">
        <v>1</v>
      </c>
      <c r="E6733" s="136" t="s">
        <v>3154</v>
      </c>
      <c r="F6733" s="15" t="s">
        <v>2718</v>
      </c>
      <c r="G6733" s="137" t="s">
        <v>3154</v>
      </c>
      <c r="H6733" s="13" t="s">
        <v>20</v>
      </c>
      <c r="I6733" s="126" t="s">
        <v>3154</v>
      </c>
      <c r="J6733" s="126" t="s">
        <v>3154</v>
      </c>
      <c r="K6733" s="17">
        <f>VLOOKUP(A6733,[4]גיליון1!$A$1574:$P$7681,10,0)</f>
        <v>0</v>
      </c>
      <c r="L6733" s="17">
        <f>VLOOKUP(A6733,'[2]2023'!$A$9:$I$7853,9,0)</f>
        <v>0</v>
      </c>
      <c r="M6733" s="18">
        <f>VLOOKUP(A6733,[3]data1683177749303!$A$2:$J$6448,10,0)</f>
        <v>0</v>
      </c>
    </row>
    <row r="6734" spans="1:13" ht="15.75" outlineLevel="1">
      <c r="A6734" s="10">
        <v>1829800420</v>
      </c>
      <c r="B6734" s="11">
        <v>420</v>
      </c>
      <c r="C6734" s="19">
        <v>829800</v>
      </c>
      <c r="D6734" s="13">
        <v>1</v>
      </c>
      <c r="E6734" s="136" t="s">
        <v>3154</v>
      </c>
      <c r="F6734" s="15" t="s">
        <v>33</v>
      </c>
      <c r="G6734" s="137" t="s">
        <v>3154</v>
      </c>
      <c r="H6734" s="13" t="s">
        <v>34</v>
      </c>
      <c r="I6734" s="126" t="s">
        <v>3154</v>
      </c>
      <c r="J6734" s="126" t="s">
        <v>3154</v>
      </c>
      <c r="K6734" s="17">
        <f>VLOOKUP(A6734,[4]גיליון1!$A$1574:$P$7681,10,0)</f>
        <v>0</v>
      </c>
      <c r="L6734" s="17">
        <f>VLOOKUP(A6734,'[2]2023'!$A$9:$I$7853,9,0)</f>
        <v>0</v>
      </c>
      <c r="M6734" s="18">
        <f>VLOOKUP(A6734,[3]data1683177749303!$A$2:$J$6448,10,0)</f>
        <v>0</v>
      </c>
    </row>
    <row r="6735" spans="1:13" ht="15.75" outlineLevel="1">
      <c r="A6735" s="10">
        <v>1829800431</v>
      </c>
      <c r="B6735" s="11">
        <v>431</v>
      </c>
      <c r="C6735" s="19">
        <v>829800</v>
      </c>
      <c r="D6735" s="13">
        <v>1</v>
      </c>
      <c r="E6735" s="136" t="s">
        <v>3154</v>
      </c>
      <c r="F6735" s="15" t="s">
        <v>36</v>
      </c>
      <c r="G6735" s="137" t="s">
        <v>3154</v>
      </c>
      <c r="H6735" s="13" t="s">
        <v>31</v>
      </c>
      <c r="I6735" s="126" t="s">
        <v>3154</v>
      </c>
      <c r="J6735" s="126" t="s">
        <v>3154</v>
      </c>
      <c r="K6735" s="17">
        <f>VLOOKUP(A6735,[4]גיליון1!$A$1574:$P$7681,10,0)</f>
        <v>0</v>
      </c>
      <c r="L6735" s="17">
        <f>VLOOKUP(A6735,'[2]2023'!$A$9:$I$7853,9,0)</f>
        <v>0</v>
      </c>
      <c r="M6735" s="18">
        <f>VLOOKUP(A6735,[3]data1683177749303!$A$2:$J$6448,10,0)</f>
        <v>0</v>
      </c>
    </row>
    <row r="6736" spans="1:13" ht="15.75" outlineLevel="1">
      <c r="A6736" s="10">
        <v>1829800432</v>
      </c>
      <c r="B6736" s="11">
        <v>432</v>
      </c>
      <c r="C6736" s="19">
        <v>829800</v>
      </c>
      <c r="D6736" s="13">
        <v>1</v>
      </c>
      <c r="E6736" s="136" t="s">
        <v>3154</v>
      </c>
      <c r="F6736" s="15" t="s">
        <v>37</v>
      </c>
      <c r="G6736" s="137" t="s">
        <v>3154</v>
      </c>
      <c r="H6736" s="13" t="s">
        <v>31</v>
      </c>
      <c r="I6736" s="126" t="s">
        <v>3154</v>
      </c>
      <c r="J6736" s="126" t="s">
        <v>3154</v>
      </c>
      <c r="K6736" s="17">
        <f>VLOOKUP(A6736,[4]גיליון1!$A$1574:$P$7681,10,0)</f>
        <v>0</v>
      </c>
      <c r="L6736" s="17">
        <f>VLOOKUP(A6736,'[2]2023'!$A$9:$I$7853,9,0)</f>
        <v>0</v>
      </c>
      <c r="M6736" s="18">
        <f>VLOOKUP(A6736,[3]data1683177749303!$A$2:$J$6448,10,0)</f>
        <v>0</v>
      </c>
    </row>
    <row r="6737" spans="1:13" ht="15.75" outlineLevel="1">
      <c r="A6737" s="10">
        <v>1829800433</v>
      </c>
      <c r="B6737" s="11">
        <v>433</v>
      </c>
      <c r="C6737" s="19">
        <v>829800</v>
      </c>
      <c r="D6737" s="13">
        <v>1</v>
      </c>
      <c r="E6737" s="136" t="s">
        <v>3154</v>
      </c>
      <c r="F6737" s="15" t="s">
        <v>38</v>
      </c>
      <c r="G6737" s="137" t="s">
        <v>3154</v>
      </c>
      <c r="H6737" s="13" t="s">
        <v>34</v>
      </c>
      <c r="I6737" s="126" t="s">
        <v>3154</v>
      </c>
      <c r="J6737" s="126" t="s">
        <v>3154</v>
      </c>
      <c r="K6737" s="17">
        <f>VLOOKUP(A6737,[4]גיליון1!$A$1574:$P$7681,10,0)</f>
        <v>0</v>
      </c>
      <c r="L6737" s="17">
        <f>VLOOKUP(A6737,'[2]2023'!$A$9:$I$7853,9,0)</f>
        <v>0</v>
      </c>
      <c r="M6737" s="18">
        <f>VLOOKUP(A6737,[3]data1683177749303!$A$2:$J$6448,10,0)</f>
        <v>0</v>
      </c>
    </row>
    <row r="6738" spans="1:13" ht="15.75" outlineLevel="1">
      <c r="A6738" s="10">
        <v>1829800436</v>
      </c>
      <c r="B6738" s="11">
        <v>436</v>
      </c>
      <c r="C6738" s="19">
        <v>829800</v>
      </c>
      <c r="D6738" s="13">
        <v>1</v>
      </c>
      <c r="E6738" s="136" t="s">
        <v>3154</v>
      </c>
      <c r="F6738" s="15" t="s">
        <v>41</v>
      </c>
      <c r="G6738" s="137" t="s">
        <v>3154</v>
      </c>
      <c r="H6738" s="13" t="s">
        <v>34</v>
      </c>
      <c r="I6738" s="126" t="s">
        <v>3154</v>
      </c>
      <c r="J6738" s="126" t="s">
        <v>3154</v>
      </c>
      <c r="K6738" s="17">
        <f>VLOOKUP(A6738,[4]גיליון1!$A$1574:$P$7681,10,0)</f>
        <v>0</v>
      </c>
      <c r="L6738" s="17">
        <f>VLOOKUP(A6738,'[2]2023'!$A$9:$I$7853,9,0)</f>
        <v>0</v>
      </c>
      <c r="M6738" s="18">
        <f>VLOOKUP(A6738,[3]data1683177749303!$A$2:$J$6448,10,0)</f>
        <v>0</v>
      </c>
    </row>
    <row r="6739" spans="1:13" ht="15.75" outlineLevel="1">
      <c r="A6739" s="10">
        <v>1829800437</v>
      </c>
      <c r="B6739" s="11">
        <v>437</v>
      </c>
      <c r="C6739" s="19">
        <v>829800</v>
      </c>
      <c r="D6739" s="13">
        <v>1</v>
      </c>
      <c r="E6739" s="136" t="s">
        <v>3154</v>
      </c>
      <c r="F6739" s="15" t="s">
        <v>42</v>
      </c>
      <c r="G6739" s="137" t="s">
        <v>3154</v>
      </c>
      <c r="H6739" s="13" t="s">
        <v>31</v>
      </c>
      <c r="I6739" s="126" t="s">
        <v>3154</v>
      </c>
      <c r="J6739" s="126" t="s">
        <v>3154</v>
      </c>
      <c r="K6739" s="17">
        <f>VLOOKUP(A6739,[4]גיליון1!$A$1574:$P$7681,10,0)</f>
        <v>0</v>
      </c>
      <c r="L6739" s="17">
        <f>VLOOKUP(A6739,'[2]2023'!$A$9:$I$7853,9,0)</f>
        <v>0</v>
      </c>
      <c r="M6739" s="18">
        <f>VLOOKUP(A6739,[3]data1683177749303!$A$2:$J$6448,10,0)</f>
        <v>0</v>
      </c>
    </row>
    <row r="6740" spans="1:13" ht="15.75" outlineLevel="1">
      <c r="A6740" s="10">
        <v>1829800441</v>
      </c>
      <c r="B6740" s="11">
        <v>441</v>
      </c>
      <c r="C6740" s="19">
        <v>829800</v>
      </c>
      <c r="D6740" s="13">
        <v>1</v>
      </c>
      <c r="E6740" s="136" t="s">
        <v>3154</v>
      </c>
      <c r="F6740" s="15" t="s">
        <v>45</v>
      </c>
      <c r="G6740" s="137" t="s">
        <v>3154</v>
      </c>
      <c r="H6740" s="13" t="s">
        <v>31</v>
      </c>
      <c r="I6740" s="126" t="s">
        <v>3154</v>
      </c>
      <c r="J6740" s="126" t="s">
        <v>3154</v>
      </c>
      <c r="K6740" s="17">
        <f>VLOOKUP(A6740,[4]גיליון1!$A$1574:$P$7681,10,0)</f>
        <v>0</v>
      </c>
      <c r="L6740" s="17">
        <f>VLOOKUP(A6740,'[2]2023'!$A$9:$I$7853,9,0)</f>
        <v>0</v>
      </c>
      <c r="M6740" s="18">
        <f>VLOOKUP(A6740,[3]data1683177749303!$A$2:$J$6448,10,0)</f>
        <v>0</v>
      </c>
    </row>
    <row r="6741" spans="1:13" ht="15.75" outlineLevel="1">
      <c r="A6741" s="10">
        <v>1829800450</v>
      </c>
      <c r="B6741" s="11">
        <v>450</v>
      </c>
      <c r="C6741" s="19">
        <v>829800</v>
      </c>
      <c r="D6741" s="13">
        <v>1</v>
      </c>
      <c r="E6741" s="136" t="s">
        <v>3154</v>
      </c>
      <c r="F6741" s="15" t="s">
        <v>1483</v>
      </c>
      <c r="G6741" s="137" t="s">
        <v>3154</v>
      </c>
      <c r="H6741" s="13" t="s">
        <v>34</v>
      </c>
      <c r="I6741" s="126" t="s">
        <v>3154</v>
      </c>
      <c r="J6741" s="126" t="s">
        <v>3154</v>
      </c>
      <c r="K6741" s="17">
        <f>VLOOKUP(A6741,[4]גיליון1!$A$1574:$P$7681,10,0)</f>
        <v>0</v>
      </c>
      <c r="L6741" s="17">
        <f>VLOOKUP(A6741,'[2]2023'!$A$9:$I$7853,9,0)</f>
        <v>0</v>
      </c>
      <c r="M6741" s="18">
        <f>VLOOKUP(A6741,[3]data1683177749303!$A$2:$J$6448,10,0)</f>
        <v>0</v>
      </c>
    </row>
    <row r="6742" spans="1:13" ht="15.75" outlineLevel="1">
      <c r="A6742" s="10">
        <v>1829800471</v>
      </c>
      <c r="B6742" s="11">
        <v>471</v>
      </c>
      <c r="C6742" s="19">
        <v>829800</v>
      </c>
      <c r="D6742" s="13">
        <v>1</v>
      </c>
      <c r="E6742" s="136" t="s">
        <v>3154</v>
      </c>
      <c r="F6742" s="15" t="s">
        <v>87</v>
      </c>
      <c r="G6742" s="137" t="s">
        <v>3154</v>
      </c>
      <c r="H6742" s="13" t="s">
        <v>34</v>
      </c>
      <c r="I6742" s="126" t="s">
        <v>3154</v>
      </c>
      <c r="J6742" s="126" t="s">
        <v>3154</v>
      </c>
      <c r="K6742" s="17">
        <f>VLOOKUP(A6742,[4]גיליון1!$A$1574:$P$7681,10,0)</f>
        <v>0</v>
      </c>
      <c r="L6742" s="17">
        <f>VLOOKUP(A6742,'[2]2023'!$A$9:$I$7853,9,0)</f>
        <v>0</v>
      </c>
      <c r="M6742" s="18">
        <f>VLOOKUP(A6742,[3]data1683177749303!$A$2:$J$6448,10,0)</f>
        <v>0</v>
      </c>
    </row>
    <row r="6743" spans="1:13" ht="15.75" outlineLevel="1">
      <c r="A6743" s="10">
        <v>1829800511</v>
      </c>
      <c r="B6743" s="11">
        <v>511</v>
      </c>
      <c r="C6743" s="19">
        <v>829800</v>
      </c>
      <c r="D6743" s="13">
        <v>1</v>
      </c>
      <c r="E6743" s="136" t="s">
        <v>3154</v>
      </c>
      <c r="F6743" s="15" t="s">
        <v>88</v>
      </c>
      <c r="G6743" s="137" t="s">
        <v>3154</v>
      </c>
      <c r="H6743" s="13" t="s">
        <v>34</v>
      </c>
      <c r="I6743" s="126" t="s">
        <v>3154</v>
      </c>
      <c r="J6743" s="126" t="s">
        <v>3154</v>
      </c>
      <c r="K6743" s="17">
        <f>VLOOKUP(A6743,[4]גיליון1!$A$1574:$P$7681,10,0)</f>
        <v>0</v>
      </c>
      <c r="L6743" s="17">
        <f>VLOOKUP(A6743,'[2]2023'!$A$9:$I$7853,9,0)</f>
        <v>0</v>
      </c>
      <c r="M6743" s="18">
        <f>VLOOKUP(A6743,[3]data1683177749303!$A$2:$J$6448,10,0)</f>
        <v>0</v>
      </c>
    </row>
    <row r="6744" spans="1:13" ht="15.75" outlineLevel="1">
      <c r="A6744" s="10">
        <v>1829800540</v>
      </c>
      <c r="B6744" s="11">
        <v>540</v>
      </c>
      <c r="C6744" s="19">
        <v>829800</v>
      </c>
      <c r="D6744" s="13">
        <v>1</v>
      </c>
      <c r="E6744" s="136" t="s">
        <v>3154</v>
      </c>
      <c r="F6744" s="15" t="s">
        <v>53</v>
      </c>
      <c r="G6744" s="137" t="s">
        <v>3154</v>
      </c>
      <c r="H6744" s="13" t="s">
        <v>31</v>
      </c>
      <c r="I6744" s="126" t="s">
        <v>3154</v>
      </c>
      <c r="J6744" s="126" t="s">
        <v>3154</v>
      </c>
      <c r="K6744" s="17">
        <f>VLOOKUP(A6744,[4]גיליון1!$A$1574:$P$7681,10,0)</f>
        <v>0</v>
      </c>
      <c r="L6744" s="17">
        <f>VLOOKUP(A6744,'[2]2023'!$A$9:$I$7853,9,0)</f>
        <v>0</v>
      </c>
      <c r="M6744" s="18">
        <f>VLOOKUP(A6744,[3]data1683177749303!$A$2:$J$6448,10,0)</f>
        <v>0</v>
      </c>
    </row>
    <row r="6745" spans="1:13" ht="15.75" outlineLevel="1">
      <c r="A6745" s="10">
        <v>1829800544</v>
      </c>
      <c r="B6745" s="11">
        <v>544</v>
      </c>
      <c r="C6745" s="19">
        <v>829800</v>
      </c>
      <c r="D6745" s="13">
        <v>1</v>
      </c>
      <c r="E6745" s="136" t="s">
        <v>3154</v>
      </c>
      <c r="F6745" s="15" t="s">
        <v>56</v>
      </c>
      <c r="G6745" s="137" t="s">
        <v>3154</v>
      </c>
      <c r="H6745" s="13" t="s">
        <v>31</v>
      </c>
      <c r="I6745" s="126" t="s">
        <v>3154</v>
      </c>
      <c r="J6745" s="126" t="s">
        <v>3154</v>
      </c>
      <c r="K6745" s="17">
        <f>VLOOKUP(A6745,[4]גיליון1!$A$1574:$P$7681,10,0)</f>
        <v>0</v>
      </c>
      <c r="L6745" s="17">
        <f>VLOOKUP(A6745,'[2]2023'!$A$9:$I$7853,9,0)</f>
        <v>0</v>
      </c>
      <c r="M6745" s="18">
        <f>VLOOKUP(A6745,[3]data1683177749303!$A$2:$J$6448,10,0)</f>
        <v>0</v>
      </c>
    </row>
    <row r="6746" spans="1:13" ht="15.75" outlineLevel="1">
      <c r="A6746" s="10">
        <v>1829800562</v>
      </c>
      <c r="B6746" s="11">
        <v>562</v>
      </c>
      <c r="C6746" s="19">
        <v>829800</v>
      </c>
      <c r="D6746" s="13">
        <v>1</v>
      </c>
      <c r="E6746" s="136" t="s">
        <v>3154</v>
      </c>
      <c r="F6746" s="15" t="s">
        <v>60</v>
      </c>
      <c r="G6746" s="137" t="s">
        <v>3154</v>
      </c>
      <c r="H6746" s="13" t="s">
        <v>34</v>
      </c>
      <c r="I6746" s="126" t="s">
        <v>3154</v>
      </c>
      <c r="J6746" s="126" t="s">
        <v>3154</v>
      </c>
      <c r="K6746" s="17">
        <f>VLOOKUP(A6746,[4]גיליון1!$A$1574:$P$7681,10,0)</f>
        <v>0</v>
      </c>
      <c r="L6746" s="17">
        <f>VLOOKUP(A6746,'[2]2023'!$A$9:$I$7853,9,0)</f>
        <v>0</v>
      </c>
      <c r="M6746" s="18">
        <f>VLOOKUP(A6746,[3]data1683177749303!$A$2:$J$6448,10,0)</f>
        <v>0</v>
      </c>
    </row>
    <row r="6747" spans="1:13" ht="15.75" outlineLevel="1">
      <c r="A6747" s="10">
        <v>1829800710</v>
      </c>
      <c r="B6747" s="11">
        <v>710</v>
      </c>
      <c r="C6747" s="19">
        <v>829800</v>
      </c>
      <c r="D6747" s="13">
        <v>1</v>
      </c>
      <c r="E6747" s="136" t="s">
        <v>3154</v>
      </c>
      <c r="F6747" s="15" t="s">
        <v>62</v>
      </c>
      <c r="G6747" s="137" t="s">
        <v>3154</v>
      </c>
      <c r="H6747" s="13" t="s">
        <v>34</v>
      </c>
      <c r="I6747" s="126" t="s">
        <v>3154</v>
      </c>
      <c r="J6747" s="126" t="s">
        <v>3154</v>
      </c>
      <c r="K6747" s="17">
        <f>VLOOKUP(A6747,[4]גיליון1!$A$1574:$P$7681,10,0)</f>
        <v>0</v>
      </c>
      <c r="L6747" s="17">
        <f>VLOOKUP(A6747,'[2]2023'!$A$9:$I$7853,9,0)</f>
        <v>0</v>
      </c>
      <c r="M6747" s="18">
        <f>VLOOKUP(A6747,[3]data1683177749303!$A$2:$J$6448,10,0)</f>
        <v>0</v>
      </c>
    </row>
    <row r="6748" spans="1:13" ht="15.75" outlineLevel="1">
      <c r="A6748" s="10">
        <v>1829800721</v>
      </c>
      <c r="B6748" s="11">
        <v>721</v>
      </c>
      <c r="C6748" s="19">
        <v>829800</v>
      </c>
      <c r="D6748" s="13">
        <v>1</v>
      </c>
      <c r="E6748" s="136" t="s">
        <v>3154</v>
      </c>
      <c r="F6748" s="15" t="s">
        <v>63</v>
      </c>
      <c r="G6748" s="137" t="s">
        <v>3154</v>
      </c>
      <c r="H6748" s="13" t="s">
        <v>34</v>
      </c>
      <c r="I6748" s="126" t="s">
        <v>3154</v>
      </c>
      <c r="J6748" s="126" t="s">
        <v>3154</v>
      </c>
      <c r="K6748" s="17">
        <f>VLOOKUP(A6748,[4]גיליון1!$A$1574:$P$7681,10,0)</f>
        <v>0</v>
      </c>
      <c r="L6748" s="17">
        <f>VLOOKUP(A6748,'[2]2023'!$A$9:$I$7853,9,0)</f>
        <v>0</v>
      </c>
      <c r="M6748" s="18">
        <f>VLOOKUP(A6748,[3]data1683177749303!$A$2:$J$6448,10,0)</f>
        <v>0</v>
      </c>
    </row>
    <row r="6749" spans="1:13" ht="15.75" outlineLevel="1">
      <c r="A6749" s="10">
        <v>1829800722</v>
      </c>
      <c r="B6749" s="11">
        <v>722</v>
      </c>
      <c r="C6749" s="19">
        <v>829800</v>
      </c>
      <c r="D6749" s="13">
        <v>1</v>
      </c>
      <c r="E6749" s="136" t="s">
        <v>3154</v>
      </c>
      <c r="F6749" s="15" t="s">
        <v>64</v>
      </c>
      <c r="G6749" s="137" t="s">
        <v>3154</v>
      </c>
      <c r="H6749" s="13" t="s">
        <v>34</v>
      </c>
      <c r="I6749" s="126" t="s">
        <v>3154</v>
      </c>
      <c r="J6749" s="126" t="s">
        <v>3154</v>
      </c>
      <c r="K6749" s="17">
        <f>VLOOKUP(A6749,[4]גיליון1!$A$1574:$P$7681,10,0)</f>
        <v>0</v>
      </c>
      <c r="L6749" s="17">
        <f>VLOOKUP(A6749,'[2]2023'!$A$9:$I$7853,9,0)</f>
        <v>0</v>
      </c>
      <c r="M6749" s="18">
        <f>VLOOKUP(A6749,[3]data1683177749303!$A$2:$J$6448,10,0)</f>
        <v>0</v>
      </c>
    </row>
    <row r="6750" spans="1:13" ht="15.75" outlineLevel="1">
      <c r="A6750" s="10">
        <v>1829800723</v>
      </c>
      <c r="B6750" s="11">
        <v>723</v>
      </c>
      <c r="C6750" s="19">
        <v>829800</v>
      </c>
      <c r="D6750" s="13">
        <v>1</v>
      </c>
      <c r="E6750" s="136" t="s">
        <v>3154</v>
      </c>
      <c r="F6750" s="15" t="s">
        <v>2434</v>
      </c>
      <c r="G6750" s="137" t="s">
        <v>3154</v>
      </c>
      <c r="H6750" s="13" t="s">
        <v>34</v>
      </c>
      <c r="I6750" s="126" t="s">
        <v>3154</v>
      </c>
      <c r="J6750" s="126" t="s">
        <v>3154</v>
      </c>
      <c r="K6750" s="17">
        <f>VLOOKUP(A6750,[4]גיליון1!$A$1574:$P$7681,10,0)</f>
        <v>0</v>
      </c>
      <c r="L6750" s="17">
        <f>VLOOKUP(A6750,'[2]2023'!$A$9:$I$7853,9,0)</f>
        <v>0</v>
      </c>
      <c r="M6750" s="18">
        <f>VLOOKUP(A6750,[3]data1683177749303!$A$2:$J$6448,10,0)</f>
        <v>0</v>
      </c>
    </row>
    <row r="6751" spans="1:13" ht="15.75" outlineLevel="1">
      <c r="A6751" s="10">
        <v>1829800742</v>
      </c>
      <c r="B6751" s="11">
        <v>742</v>
      </c>
      <c r="C6751" s="19">
        <v>829800</v>
      </c>
      <c r="D6751" s="13">
        <v>1</v>
      </c>
      <c r="E6751" s="136" t="s">
        <v>3154</v>
      </c>
      <c r="F6751" s="15" t="s">
        <v>65</v>
      </c>
      <c r="G6751" s="137" t="s">
        <v>3154</v>
      </c>
      <c r="H6751" s="13" t="s">
        <v>34</v>
      </c>
      <c r="I6751" s="126" t="s">
        <v>3154</v>
      </c>
      <c r="J6751" s="126" t="s">
        <v>3154</v>
      </c>
      <c r="K6751" s="17">
        <f>VLOOKUP(A6751,[4]גיליון1!$A$1574:$P$7681,10,0)</f>
        <v>0</v>
      </c>
      <c r="L6751" s="17">
        <f>VLOOKUP(A6751,'[2]2023'!$A$9:$I$7853,9,0)</f>
        <v>0</v>
      </c>
      <c r="M6751" s="18">
        <f>VLOOKUP(A6751,[3]data1683177749303!$A$2:$J$6448,10,0)</f>
        <v>0</v>
      </c>
    </row>
    <row r="6752" spans="1:13" ht="15.75" outlineLevel="1">
      <c r="A6752" s="10">
        <v>1829800745</v>
      </c>
      <c r="B6752" s="11">
        <v>745</v>
      </c>
      <c r="C6752" s="19">
        <v>829800</v>
      </c>
      <c r="D6752" s="13">
        <v>1</v>
      </c>
      <c r="E6752" s="136" t="s">
        <v>3154</v>
      </c>
      <c r="F6752" s="15" t="s">
        <v>66</v>
      </c>
      <c r="G6752" s="137" t="s">
        <v>3154</v>
      </c>
      <c r="H6752" s="13" t="s">
        <v>31</v>
      </c>
      <c r="I6752" s="126" t="s">
        <v>3154</v>
      </c>
      <c r="J6752" s="126" t="s">
        <v>3154</v>
      </c>
      <c r="K6752" s="17">
        <f>VLOOKUP(A6752,[4]גיליון1!$A$1574:$P$7681,10,0)</f>
        <v>0</v>
      </c>
      <c r="L6752" s="17">
        <f>VLOOKUP(A6752,'[2]2023'!$A$9:$I$7853,9,0)</f>
        <v>0</v>
      </c>
      <c r="M6752" s="18">
        <f>VLOOKUP(A6752,[3]data1683177749303!$A$2:$J$6448,10,0)</f>
        <v>0</v>
      </c>
    </row>
    <row r="6753" spans="1:13" ht="15.75" outlineLevel="1">
      <c r="A6753" s="10">
        <v>1829800751</v>
      </c>
      <c r="B6753" s="11">
        <v>751</v>
      </c>
      <c r="C6753" s="19">
        <v>829800</v>
      </c>
      <c r="D6753" s="13">
        <v>1</v>
      </c>
      <c r="E6753" s="136" t="s">
        <v>3154</v>
      </c>
      <c r="F6753" s="15" t="s">
        <v>68</v>
      </c>
      <c r="G6753" s="137" t="s">
        <v>3154</v>
      </c>
      <c r="H6753" s="13" t="s">
        <v>34</v>
      </c>
      <c r="I6753" s="126" t="s">
        <v>3154</v>
      </c>
      <c r="J6753" s="126" t="s">
        <v>3154</v>
      </c>
      <c r="K6753" s="17">
        <f>VLOOKUP(A6753,[4]גיליון1!$A$1574:$P$7681,10,0)</f>
        <v>0</v>
      </c>
      <c r="L6753" s="17">
        <f>VLOOKUP(A6753,'[2]2023'!$A$9:$I$7853,9,0)</f>
        <v>0</v>
      </c>
      <c r="M6753" s="18">
        <f>VLOOKUP(A6753,[3]data1683177749303!$A$2:$J$6448,10,0)</f>
        <v>0</v>
      </c>
    </row>
    <row r="6754" spans="1:13" ht="15.75" outlineLevel="1">
      <c r="A6754" s="10">
        <v>1829800752</v>
      </c>
      <c r="B6754" s="11">
        <v>752</v>
      </c>
      <c r="C6754" s="19">
        <v>829800</v>
      </c>
      <c r="D6754" s="13">
        <v>1</v>
      </c>
      <c r="E6754" s="136" t="s">
        <v>3154</v>
      </c>
      <c r="F6754" s="15" t="s">
        <v>69</v>
      </c>
      <c r="G6754" s="137" t="s">
        <v>3154</v>
      </c>
      <c r="H6754" s="13" t="s">
        <v>31</v>
      </c>
      <c r="I6754" s="126" t="s">
        <v>3154</v>
      </c>
      <c r="J6754" s="126" t="s">
        <v>3154</v>
      </c>
      <c r="K6754" s="17">
        <f>VLOOKUP(A6754,[4]גיליון1!$A$1574:$P$7681,10,0)</f>
        <v>0</v>
      </c>
      <c r="L6754" s="17">
        <f>VLOOKUP(A6754,'[2]2023'!$A$9:$I$7853,9,0)</f>
        <v>0</v>
      </c>
      <c r="M6754" s="18">
        <f>VLOOKUP(A6754,[3]data1683177749303!$A$2:$J$6448,10,0)</f>
        <v>0</v>
      </c>
    </row>
    <row r="6755" spans="1:13" ht="15.75" outlineLevel="1">
      <c r="A6755" s="10">
        <v>1829800753</v>
      </c>
      <c r="B6755" s="11">
        <v>753</v>
      </c>
      <c r="C6755" s="19">
        <v>829800</v>
      </c>
      <c r="D6755" s="13">
        <v>1</v>
      </c>
      <c r="E6755" s="136" t="s">
        <v>3154</v>
      </c>
      <c r="F6755" s="15" t="s">
        <v>2745</v>
      </c>
      <c r="G6755" s="137" t="s">
        <v>3154</v>
      </c>
      <c r="H6755" s="13" t="s">
        <v>31</v>
      </c>
      <c r="I6755" s="126" t="s">
        <v>3154</v>
      </c>
      <c r="J6755" s="126" t="s">
        <v>3154</v>
      </c>
      <c r="K6755" s="17">
        <f>VLOOKUP(A6755,[4]גיליון1!$A$1574:$P$7681,10,0)</f>
        <v>0</v>
      </c>
      <c r="L6755" s="17">
        <f>VLOOKUP(A6755,'[2]2023'!$A$9:$I$7853,9,0)</f>
        <v>0</v>
      </c>
      <c r="M6755" s="18">
        <f>VLOOKUP(A6755,[3]data1683177749303!$A$2:$J$6448,10,0)</f>
        <v>0</v>
      </c>
    </row>
    <row r="6756" spans="1:13" ht="15.75" outlineLevel="1">
      <c r="A6756" s="10">
        <v>1829800757</v>
      </c>
      <c r="B6756" s="11">
        <v>757</v>
      </c>
      <c r="C6756" s="19">
        <v>829800</v>
      </c>
      <c r="D6756" s="13">
        <v>1</v>
      </c>
      <c r="E6756" s="136" t="s">
        <v>3154</v>
      </c>
      <c r="F6756" s="15" t="s">
        <v>834</v>
      </c>
      <c r="G6756" s="137" t="s">
        <v>3154</v>
      </c>
      <c r="H6756" s="13" t="s">
        <v>31</v>
      </c>
      <c r="I6756" s="126" t="s">
        <v>3154</v>
      </c>
      <c r="J6756" s="126" t="s">
        <v>3154</v>
      </c>
      <c r="K6756" s="17">
        <f>VLOOKUP(A6756,[4]גיליון1!$A$1574:$P$7681,10,0)</f>
        <v>0</v>
      </c>
      <c r="L6756" s="17">
        <f>VLOOKUP(A6756,'[2]2023'!$A$9:$I$7853,9,0)</f>
        <v>0</v>
      </c>
      <c r="M6756" s="18">
        <f>VLOOKUP(A6756,[3]data1683177749303!$A$2:$J$6448,10,0)</f>
        <v>0</v>
      </c>
    </row>
    <row r="6757" spans="1:13" ht="15.75" outlineLevel="1">
      <c r="A6757" s="10">
        <v>1829800758</v>
      </c>
      <c r="B6757" s="11">
        <v>758</v>
      </c>
      <c r="C6757" s="19">
        <v>829800</v>
      </c>
      <c r="D6757" s="13">
        <v>1</v>
      </c>
      <c r="E6757" s="136" t="s">
        <v>3154</v>
      </c>
      <c r="F6757" s="15" t="s">
        <v>2722</v>
      </c>
      <c r="G6757" s="137" t="s">
        <v>3154</v>
      </c>
      <c r="H6757" s="13" t="s">
        <v>34</v>
      </c>
      <c r="I6757" s="126" t="s">
        <v>3154</v>
      </c>
      <c r="J6757" s="126" t="s">
        <v>3154</v>
      </c>
      <c r="K6757" s="17">
        <f>VLOOKUP(A6757,[4]גיליון1!$A$1574:$P$7681,10,0)</f>
        <v>0</v>
      </c>
      <c r="L6757" s="17">
        <f>VLOOKUP(A6757,'[2]2023'!$A$9:$I$7853,9,0)</f>
        <v>0</v>
      </c>
      <c r="M6757" s="18">
        <f>VLOOKUP(A6757,[3]data1683177749303!$A$2:$J$6448,10,0)</f>
        <v>0</v>
      </c>
    </row>
    <row r="6758" spans="1:13" ht="15.75" outlineLevel="1">
      <c r="A6758" s="10">
        <v>1829800763</v>
      </c>
      <c r="B6758" s="11">
        <v>763</v>
      </c>
      <c r="C6758" s="19">
        <v>829800</v>
      </c>
      <c r="D6758" s="13">
        <v>1</v>
      </c>
      <c r="E6758" s="136" t="s">
        <v>3154</v>
      </c>
      <c r="F6758" s="15" t="s">
        <v>116</v>
      </c>
      <c r="G6758" s="137" t="s">
        <v>3154</v>
      </c>
      <c r="H6758" s="13" t="s">
        <v>31</v>
      </c>
      <c r="I6758" s="126" t="s">
        <v>3154</v>
      </c>
      <c r="J6758" s="126" t="s">
        <v>3154</v>
      </c>
      <c r="K6758" s="17">
        <f>VLOOKUP(A6758,[4]גיליון1!$A$1574:$P$7681,10,0)</f>
        <v>0</v>
      </c>
      <c r="L6758" s="17">
        <f>VLOOKUP(A6758,'[2]2023'!$A$9:$I$7853,9,0)</f>
        <v>0</v>
      </c>
      <c r="M6758" s="18">
        <f>VLOOKUP(A6758,[3]data1683177749303!$A$2:$J$6448,10,0)</f>
        <v>0</v>
      </c>
    </row>
    <row r="6759" spans="1:13" ht="15.75" outlineLevel="1">
      <c r="A6759" s="10">
        <v>1829800780</v>
      </c>
      <c r="B6759" s="11">
        <v>780</v>
      </c>
      <c r="C6759" s="19">
        <v>829800</v>
      </c>
      <c r="D6759" s="13">
        <v>1</v>
      </c>
      <c r="E6759" s="136" t="s">
        <v>3154</v>
      </c>
      <c r="F6759" s="15" t="s">
        <v>2723</v>
      </c>
      <c r="G6759" s="137" t="s">
        <v>3154</v>
      </c>
      <c r="H6759" s="13" t="s">
        <v>34</v>
      </c>
      <c r="I6759" s="126" t="s">
        <v>3154</v>
      </c>
      <c r="J6759" s="126" t="s">
        <v>3154</v>
      </c>
      <c r="K6759" s="17">
        <f>VLOOKUP(A6759,[4]גיליון1!$A$1574:$P$7681,10,0)</f>
        <v>0</v>
      </c>
      <c r="L6759" s="17">
        <f>VLOOKUP(A6759,'[2]2023'!$A$9:$I$7853,9,0)</f>
        <v>0</v>
      </c>
      <c r="M6759" s="18">
        <f>VLOOKUP(A6759,[3]data1683177749303!$A$2:$J$6448,10,0)</f>
        <v>0</v>
      </c>
    </row>
    <row r="6760" spans="1:13" ht="15.75" outlineLevel="1">
      <c r="A6760" s="10">
        <v>1829800781</v>
      </c>
      <c r="B6760" s="11">
        <v>781</v>
      </c>
      <c r="C6760" s="19">
        <v>829800</v>
      </c>
      <c r="D6760" s="13">
        <v>1</v>
      </c>
      <c r="E6760" s="136" t="s">
        <v>3154</v>
      </c>
      <c r="F6760" s="15" t="s">
        <v>771</v>
      </c>
      <c r="G6760" s="137" t="s">
        <v>3154</v>
      </c>
      <c r="H6760" s="13" t="s">
        <v>34</v>
      </c>
      <c r="I6760" s="126" t="s">
        <v>3154</v>
      </c>
      <c r="J6760" s="126" t="s">
        <v>3154</v>
      </c>
      <c r="K6760" s="17">
        <f>VLOOKUP(A6760,[4]גיליון1!$A$1574:$P$7681,10,0)</f>
        <v>0</v>
      </c>
      <c r="L6760" s="17">
        <f>VLOOKUP(A6760,'[2]2023'!$A$9:$I$7853,9,0)</f>
        <v>0</v>
      </c>
      <c r="M6760" s="18">
        <f>VLOOKUP(A6760,[3]data1683177749303!$A$2:$J$6448,10,0)</f>
        <v>0</v>
      </c>
    </row>
    <row r="6761" spans="1:13" ht="15.75" outlineLevel="1">
      <c r="A6761" s="10">
        <v>1829800786</v>
      </c>
      <c r="B6761" s="11">
        <v>786</v>
      </c>
      <c r="C6761" s="19">
        <v>829800</v>
      </c>
      <c r="D6761" s="13">
        <v>1</v>
      </c>
      <c r="E6761" s="136" t="s">
        <v>3154</v>
      </c>
      <c r="F6761" s="15" t="s">
        <v>2727</v>
      </c>
      <c r="G6761" s="137" t="s">
        <v>3154</v>
      </c>
      <c r="H6761" s="13" t="s">
        <v>34</v>
      </c>
      <c r="I6761" s="126" t="s">
        <v>3154</v>
      </c>
      <c r="J6761" s="126" t="s">
        <v>3154</v>
      </c>
      <c r="K6761" s="17">
        <f>VLOOKUP(A6761,[4]גיליון1!$A$1574:$P$7681,10,0)</f>
        <v>0</v>
      </c>
      <c r="L6761" s="17">
        <f>VLOOKUP(A6761,'[2]2023'!$A$9:$I$7853,9,0)</f>
        <v>0</v>
      </c>
      <c r="M6761" s="18">
        <f>VLOOKUP(A6761,[3]data1683177749303!$A$2:$J$6448,10,0)</f>
        <v>0</v>
      </c>
    </row>
    <row r="6762" spans="1:13" ht="15.75" outlineLevel="1">
      <c r="A6762" s="10">
        <v>1829800789</v>
      </c>
      <c r="B6762" s="11">
        <v>789</v>
      </c>
      <c r="C6762" s="19">
        <v>829800</v>
      </c>
      <c r="D6762" s="13">
        <v>1</v>
      </c>
      <c r="E6762" s="136" t="s">
        <v>3154</v>
      </c>
      <c r="F6762" s="15" t="s">
        <v>832</v>
      </c>
      <c r="G6762" s="137" t="s">
        <v>3154</v>
      </c>
      <c r="H6762" s="13" t="s">
        <v>31</v>
      </c>
      <c r="I6762" s="126" t="s">
        <v>3154</v>
      </c>
      <c r="J6762" s="126" t="s">
        <v>3154</v>
      </c>
      <c r="K6762" s="17">
        <f>VLOOKUP(A6762,[4]גיליון1!$A$1574:$P$7681,10,0)</f>
        <v>0</v>
      </c>
      <c r="L6762" s="17">
        <f>VLOOKUP(A6762,'[2]2023'!$A$9:$I$7853,9,0)</f>
        <v>0</v>
      </c>
      <c r="M6762" s="18">
        <f>VLOOKUP(A6762,[3]data1683177749303!$A$2:$J$6448,10,0)</f>
        <v>0</v>
      </c>
    </row>
    <row r="6763" spans="1:13" ht="15.75" outlineLevel="1">
      <c r="A6763" s="10">
        <v>1829800810</v>
      </c>
      <c r="B6763" s="11">
        <v>810</v>
      </c>
      <c r="C6763" s="19">
        <v>829800</v>
      </c>
      <c r="D6763" s="13">
        <v>1</v>
      </c>
      <c r="E6763" s="136" t="s">
        <v>3154</v>
      </c>
      <c r="F6763" s="15" t="s">
        <v>2709</v>
      </c>
      <c r="G6763" s="137" t="s">
        <v>3154</v>
      </c>
      <c r="H6763" s="13" t="s">
        <v>34</v>
      </c>
      <c r="I6763" s="16">
        <f>K6763/L6763-1</f>
        <v>-9.9937926753569162E-2</v>
      </c>
      <c r="J6763" s="126" t="s">
        <v>3154</v>
      </c>
      <c r="K6763" s="17">
        <v>145000</v>
      </c>
      <c r="L6763" s="17">
        <f>VLOOKUP(A6763,'[2]2023'!$A$9:$I$7853,9,0)</f>
        <v>161100</v>
      </c>
      <c r="M6763" s="18">
        <f>VLOOKUP(A6763,[3]data1683177749303!$A$2:$J$6448,10,0)</f>
        <v>161100</v>
      </c>
    </row>
    <row r="6764" spans="1:13" ht="15.75" outlineLevel="1">
      <c r="A6764" s="10">
        <v>1829800879</v>
      </c>
      <c r="B6764" s="11">
        <v>879</v>
      </c>
      <c r="C6764" s="19">
        <v>829800</v>
      </c>
      <c r="D6764" s="13">
        <v>1</v>
      </c>
      <c r="E6764" s="136" t="s">
        <v>3154</v>
      </c>
      <c r="F6764" s="15" t="s">
        <v>1827</v>
      </c>
      <c r="G6764" s="137" t="s">
        <v>3154</v>
      </c>
      <c r="H6764" s="13" t="s">
        <v>31</v>
      </c>
      <c r="I6764" s="126" t="s">
        <v>3154</v>
      </c>
      <c r="J6764" s="126" t="s">
        <v>3154</v>
      </c>
      <c r="K6764" s="17">
        <f>VLOOKUP(A6764,[4]גיליון1!$A$1574:$P$7681,10,0)</f>
        <v>0</v>
      </c>
      <c r="L6764" s="17">
        <f>VLOOKUP(A6764,'[2]2023'!$A$9:$I$7853,9,0)</f>
        <v>0</v>
      </c>
      <c r="M6764" s="18">
        <f>VLOOKUP(A6764,[3]data1683177749303!$A$2:$J$6448,10,0)</f>
        <v>0</v>
      </c>
    </row>
    <row r="6765" spans="1:13" ht="16.5" thickBot="1">
      <c r="A6765" s="10">
        <v>1829800961</v>
      </c>
      <c r="B6765" s="11">
        <v>961</v>
      </c>
      <c r="C6765" s="19">
        <v>829800</v>
      </c>
      <c r="D6765" s="13">
        <v>1</v>
      </c>
      <c r="E6765" s="136" t="s">
        <v>3154</v>
      </c>
      <c r="F6765" s="15" t="s">
        <v>79</v>
      </c>
      <c r="G6765" s="137" t="s">
        <v>3154</v>
      </c>
      <c r="H6765" s="13" t="s">
        <v>34</v>
      </c>
      <c r="I6765" s="126" t="s">
        <v>3154</v>
      </c>
      <c r="J6765" s="126" t="s">
        <v>3154</v>
      </c>
      <c r="K6765" s="17">
        <f>VLOOKUP(A6765,[4]גיליון1!$A$1574:$P$7681,10,0)</f>
        <v>0</v>
      </c>
      <c r="L6765" s="17">
        <f>VLOOKUP(A6765,'[2]2023'!$A$9:$I$7853,9,0)</f>
        <v>0</v>
      </c>
      <c r="M6765" s="140" t="s">
        <v>3154</v>
      </c>
    </row>
    <row r="6766" spans="1:13" ht="16.5" outlineLevel="1" thickBot="1">
      <c r="A6766" s="125" t="s">
        <v>3154</v>
      </c>
      <c r="B6766" s="25" t="s">
        <v>2746</v>
      </c>
      <c r="C6766" s="146" t="s">
        <v>3154</v>
      </c>
      <c r="D6766" s="146" t="s">
        <v>3154</v>
      </c>
      <c r="E6766" s="147" t="s">
        <v>3154</v>
      </c>
      <c r="F6766" s="28" t="s">
        <v>2744</v>
      </c>
      <c r="G6766" s="153" t="s">
        <v>3154</v>
      </c>
      <c r="H6766" s="146" t="s">
        <v>3154</v>
      </c>
      <c r="I6766" s="29">
        <f>K6766/L6766-1</f>
        <v>-9.9937926753569162E-2</v>
      </c>
      <c r="J6766" s="127" t="s">
        <v>3154</v>
      </c>
      <c r="K6766" s="37">
        <f t="shared" ref="K6766:M6766" si="302">SUBTOTAL(9,K6726:K6765)</f>
        <v>145000</v>
      </c>
      <c r="L6766" s="37">
        <f t="shared" si="302"/>
        <v>161100</v>
      </c>
      <c r="M6766" s="38">
        <f t="shared" si="302"/>
        <v>161100</v>
      </c>
    </row>
    <row r="6767" spans="1:13" ht="15.75" outlineLevel="1">
      <c r="A6767" s="10">
        <v>18299000</v>
      </c>
      <c r="B6767" s="32">
        <v>0</v>
      </c>
      <c r="C6767" s="49">
        <v>829900</v>
      </c>
      <c r="D6767" s="34">
        <v>1</v>
      </c>
      <c r="E6767" s="151" t="s">
        <v>3154</v>
      </c>
      <c r="F6767" s="35" t="s">
        <v>2747</v>
      </c>
      <c r="G6767" s="152" t="s">
        <v>3154</v>
      </c>
      <c r="H6767" s="34" t="s">
        <v>11</v>
      </c>
      <c r="I6767" s="142" t="s">
        <v>3154</v>
      </c>
      <c r="J6767" s="142" t="s">
        <v>3154</v>
      </c>
      <c r="K6767" s="17">
        <f>VLOOKUP(A6767,[4]גיליון1!$A$1574:$P$7681,10,0)</f>
        <v>0</v>
      </c>
      <c r="L6767" s="139" t="s">
        <v>3154</v>
      </c>
      <c r="M6767" s="140" t="s">
        <v>3154</v>
      </c>
    </row>
    <row r="6768" spans="1:13" ht="15.75" outlineLevel="1">
      <c r="A6768" s="10">
        <v>1829900431</v>
      </c>
      <c r="B6768" s="11">
        <v>431</v>
      </c>
      <c r="C6768" s="19">
        <v>829900</v>
      </c>
      <c r="D6768" s="13">
        <v>1</v>
      </c>
      <c r="E6768" s="136" t="s">
        <v>3154</v>
      </c>
      <c r="F6768" s="15" t="s">
        <v>2748</v>
      </c>
      <c r="G6768" s="137" t="s">
        <v>3154</v>
      </c>
      <c r="H6768" s="13" t="s">
        <v>31</v>
      </c>
      <c r="I6768" s="126" t="s">
        <v>3154</v>
      </c>
      <c r="J6768" s="142" t="s">
        <v>3154</v>
      </c>
      <c r="K6768" s="17">
        <f>VLOOKUP(A6768,[4]גיליון1!$A$1574:$P$7681,10,0)</f>
        <v>0</v>
      </c>
      <c r="L6768" s="17">
        <f>VLOOKUP(A6768,'[2]2023'!$A$9:$I$7853,9,0)</f>
        <v>0</v>
      </c>
      <c r="M6768" s="18">
        <f>VLOOKUP(A6768,[3]data1683177749303!$A$2:$J$6448,10,0)</f>
        <v>0</v>
      </c>
    </row>
    <row r="6769" spans="1:13" ht="15.75" outlineLevel="1">
      <c r="A6769" s="10">
        <v>1829900580</v>
      </c>
      <c r="B6769" s="11">
        <v>580</v>
      </c>
      <c r="C6769" s="19">
        <v>829900</v>
      </c>
      <c r="D6769" s="13">
        <v>1</v>
      </c>
      <c r="E6769" s="136" t="s">
        <v>3154</v>
      </c>
      <c r="F6769" s="15" t="s">
        <v>2749</v>
      </c>
      <c r="G6769" s="137" t="s">
        <v>3154</v>
      </c>
      <c r="H6769" s="13" t="s">
        <v>34</v>
      </c>
      <c r="I6769" s="16">
        <f>K6769/L6769-1</f>
        <v>0</v>
      </c>
      <c r="J6769" s="126" t="s">
        <v>3154</v>
      </c>
      <c r="K6769" s="17">
        <f>VLOOKUP(A6769,[4]גיליון1!$A$1574:$P$7681,10,0)</f>
        <v>91600</v>
      </c>
      <c r="L6769" s="17">
        <f>VLOOKUP(A6769,'[2]2023'!$A$9:$I$7853,9,0)</f>
        <v>91600</v>
      </c>
      <c r="M6769" s="18">
        <f>VLOOKUP(A6769,[3]data1683177749303!$A$2:$J$6448,10,0)</f>
        <v>78975</v>
      </c>
    </row>
    <row r="6770" spans="1:13" ht="15.75" outlineLevel="1">
      <c r="A6770" s="10">
        <v>1829900690</v>
      </c>
      <c r="B6770" s="11">
        <v>690</v>
      </c>
      <c r="C6770" s="19">
        <v>829900</v>
      </c>
      <c r="D6770" s="13">
        <v>1</v>
      </c>
      <c r="E6770" s="136" t="s">
        <v>3154</v>
      </c>
      <c r="F6770" s="15" t="s">
        <v>2750</v>
      </c>
      <c r="G6770" s="137" t="s">
        <v>3154</v>
      </c>
      <c r="H6770" s="13" t="s">
        <v>31</v>
      </c>
      <c r="I6770" s="126" t="s">
        <v>3154</v>
      </c>
      <c r="J6770" s="126" t="s">
        <v>3154</v>
      </c>
      <c r="K6770" s="17">
        <f>VLOOKUP(A6770,[4]גיליון1!$A$1574:$P$7681,10,0)</f>
        <v>0</v>
      </c>
      <c r="L6770" s="17">
        <f>VLOOKUP(A6770,'[2]2023'!$A$9:$I$7853,9,0)</f>
        <v>0</v>
      </c>
      <c r="M6770" s="18">
        <f>VLOOKUP(A6770,[3]data1683177749303!$A$2:$J$6448,10,0)</f>
        <v>0</v>
      </c>
    </row>
    <row r="6771" spans="1:13" ht="15.75" outlineLevel="1">
      <c r="A6771" s="10">
        <v>1829900800</v>
      </c>
      <c r="B6771" s="11">
        <v>800</v>
      </c>
      <c r="C6771" s="19">
        <v>829900</v>
      </c>
      <c r="D6771" s="13">
        <v>1</v>
      </c>
      <c r="E6771" s="136" t="s">
        <v>3154</v>
      </c>
      <c r="F6771" s="15" t="s">
        <v>1411</v>
      </c>
      <c r="G6771" s="137" t="s">
        <v>3154</v>
      </c>
      <c r="H6771" s="13" t="s">
        <v>11</v>
      </c>
      <c r="I6771" s="126" t="s">
        <v>3154</v>
      </c>
      <c r="J6771" s="126" t="s">
        <v>3154</v>
      </c>
      <c r="K6771" s="17">
        <f>VLOOKUP(A6771,[4]גיליון1!$A$1574:$P$7681,10,0)</f>
        <v>0</v>
      </c>
      <c r="L6771" s="17">
        <f>VLOOKUP(A6771,'[2]2023'!$A$9:$I$7853,9,0)</f>
        <v>0</v>
      </c>
      <c r="M6771" s="140" t="s">
        <v>3154</v>
      </c>
    </row>
    <row r="6772" spans="1:13" ht="15.75" outlineLevel="1">
      <c r="A6772" s="10">
        <v>1829900810</v>
      </c>
      <c r="B6772" s="11">
        <v>810</v>
      </c>
      <c r="C6772" s="19">
        <v>829900</v>
      </c>
      <c r="D6772" s="13">
        <v>1</v>
      </c>
      <c r="E6772" s="136" t="s">
        <v>3154</v>
      </c>
      <c r="F6772" s="15" t="s">
        <v>2238</v>
      </c>
      <c r="G6772" s="137" t="s">
        <v>3154</v>
      </c>
      <c r="H6772" s="13" t="s">
        <v>34</v>
      </c>
      <c r="I6772" s="126" t="s">
        <v>3154</v>
      </c>
      <c r="J6772" s="126" t="s">
        <v>3154</v>
      </c>
      <c r="K6772" s="17">
        <f>VLOOKUP(A6772,[4]גיליון1!$A$1574:$P$7681,10,0)</f>
        <v>0</v>
      </c>
      <c r="L6772" s="17">
        <f>VLOOKUP(A6772,'[2]2023'!$A$9:$I$7853,9,0)</f>
        <v>0</v>
      </c>
      <c r="M6772" s="18">
        <f>VLOOKUP(A6772,[3]data1683177749303!$A$2:$J$6448,10,0)</f>
        <v>0</v>
      </c>
    </row>
    <row r="6773" spans="1:13" ht="15.75" outlineLevel="1">
      <c r="A6773" s="10">
        <v>1829900811</v>
      </c>
      <c r="B6773" s="11">
        <v>811</v>
      </c>
      <c r="C6773" s="19">
        <v>829900</v>
      </c>
      <c r="D6773" s="13">
        <v>1</v>
      </c>
      <c r="E6773" s="136" t="s">
        <v>3154</v>
      </c>
      <c r="F6773" s="15" t="s">
        <v>848</v>
      </c>
      <c r="G6773" s="137" t="s">
        <v>3154</v>
      </c>
      <c r="H6773" s="13" t="s">
        <v>34</v>
      </c>
      <c r="I6773" s="126" t="s">
        <v>3154</v>
      </c>
      <c r="J6773" s="126" t="s">
        <v>3154</v>
      </c>
      <c r="K6773" s="17">
        <f>VLOOKUP(A6773,[4]גיליון1!$A$1574:$P$7681,10,0)</f>
        <v>0</v>
      </c>
      <c r="L6773" s="17">
        <f>VLOOKUP(A6773,'[2]2023'!$A$9:$I$7853,9,0)</f>
        <v>0</v>
      </c>
      <c r="M6773" s="18">
        <f>VLOOKUP(A6773,[3]data1683177749303!$A$2:$J$6448,10,0)</f>
        <v>0</v>
      </c>
    </row>
    <row r="6774" spans="1:13" ht="15.75" outlineLevel="1">
      <c r="A6774" s="10">
        <v>1829900820</v>
      </c>
      <c r="B6774" s="11">
        <v>820</v>
      </c>
      <c r="C6774" s="19">
        <v>829900</v>
      </c>
      <c r="D6774" s="13">
        <v>1</v>
      </c>
      <c r="E6774" s="136" t="s">
        <v>3154</v>
      </c>
      <c r="F6774" s="15" t="s">
        <v>2751</v>
      </c>
      <c r="G6774" s="137" t="s">
        <v>3154</v>
      </c>
      <c r="H6774" s="13" t="s">
        <v>34</v>
      </c>
      <c r="I6774" s="126" t="s">
        <v>3154</v>
      </c>
      <c r="J6774" s="126" t="s">
        <v>3154</v>
      </c>
      <c r="K6774" s="17">
        <f>VLOOKUP(A6774,[4]גיליון1!$A$1574:$P$7681,10,0)</f>
        <v>0</v>
      </c>
      <c r="L6774" s="17">
        <f>VLOOKUP(A6774,'[2]2023'!$A$9:$I$7853,9,0)</f>
        <v>0</v>
      </c>
      <c r="M6774" s="18">
        <f>VLOOKUP(A6774,[3]data1683177749303!$A$2:$J$6448,10,0)</f>
        <v>0</v>
      </c>
    </row>
    <row r="6775" spans="1:13" ht="15.75" outlineLevel="1">
      <c r="A6775" s="10">
        <v>1829900821</v>
      </c>
      <c r="B6775" s="11">
        <v>821</v>
      </c>
      <c r="C6775" s="19">
        <v>829900</v>
      </c>
      <c r="D6775" s="13">
        <v>1</v>
      </c>
      <c r="E6775" s="136" t="s">
        <v>3154</v>
      </c>
      <c r="F6775" s="15" t="s">
        <v>2752</v>
      </c>
      <c r="G6775" s="137" t="s">
        <v>3154</v>
      </c>
      <c r="H6775" s="13" t="s">
        <v>34</v>
      </c>
      <c r="I6775" s="126" t="s">
        <v>3154</v>
      </c>
      <c r="J6775" s="126" t="s">
        <v>3154</v>
      </c>
      <c r="K6775" s="17">
        <f>VLOOKUP(A6775,[4]גיליון1!$A$1574:$P$7681,10,0)</f>
        <v>0</v>
      </c>
      <c r="L6775" s="17">
        <f>VLOOKUP(A6775,'[2]2023'!$A$9:$I$7853,9,0)</f>
        <v>0</v>
      </c>
      <c r="M6775" s="18">
        <f>VLOOKUP(A6775,[3]data1683177749303!$A$2:$J$6448,10,0)</f>
        <v>129631</v>
      </c>
    </row>
    <row r="6776" spans="1:13" s="97" customFormat="1" ht="15.75" outlineLevel="1">
      <c r="A6776" s="10">
        <v>1829900822</v>
      </c>
      <c r="B6776" s="11">
        <v>822</v>
      </c>
      <c r="C6776" s="19">
        <v>829900</v>
      </c>
      <c r="D6776" s="13">
        <v>1</v>
      </c>
      <c r="E6776" s="136" t="s">
        <v>3154</v>
      </c>
      <c r="F6776" s="15" t="s">
        <v>2753</v>
      </c>
      <c r="G6776" s="137" t="s">
        <v>3154</v>
      </c>
      <c r="H6776" s="13" t="s">
        <v>34</v>
      </c>
      <c r="I6776" s="16">
        <f>K6776/L6776-1</f>
        <v>0.19999999999999996</v>
      </c>
      <c r="J6776" s="126" t="s">
        <v>3154</v>
      </c>
      <c r="K6776" s="17">
        <v>6480000</v>
      </c>
      <c r="L6776" s="17">
        <f>VLOOKUP(A6776,'[2]2023'!$A$9:$I$7853,9,0)</f>
        <v>5400000</v>
      </c>
      <c r="M6776" s="18">
        <f>VLOOKUP(A6776,[3]data1683177749303!$A$2:$J$6448,10,0)</f>
        <v>0</v>
      </c>
    </row>
    <row r="6777" spans="1:13" s="97" customFormat="1" ht="15.75" outlineLevel="1">
      <c r="A6777" s="10">
        <v>1829900823</v>
      </c>
      <c r="B6777" s="11">
        <v>823</v>
      </c>
      <c r="C6777" s="19">
        <v>829900</v>
      </c>
      <c r="D6777" s="13">
        <v>1</v>
      </c>
      <c r="E6777" s="136" t="s">
        <v>3154</v>
      </c>
      <c r="F6777" s="15" t="s">
        <v>2754</v>
      </c>
      <c r="G6777" s="137" t="s">
        <v>3154</v>
      </c>
      <c r="H6777" s="13" t="s">
        <v>34</v>
      </c>
      <c r="I6777" s="16">
        <f>K6777/L6777-1</f>
        <v>0.19999999999999996</v>
      </c>
      <c r="J6777" s="126" t="s">
        <v>3154</v>
      </c>
      <c r="K6777" s="17">
        <v>1920000</v>
      </c>
      <c r="L6777" s="17">
        <f>VLOOKUP(A6777,'[2]2023'!$A$9:$I$7853,9,0)</f>
        <v>1600000</v>
      </c>
      <c r="M6777" s="18">
        <f>VLOOKUP(A6777,[3]data1683177749303!$A$2:$J$6448,10,0)</f>
        <v>2410077</v>
      </c>
    </row>
    <row r="6778" spans="1:13" s="97" customFormat="1" ht="15.75" outlineLevel="1">
      <c r="A6778" s="10">
        <v>1829900824</v>
      </c>
      <c r="B6778" s="11">
        <v>824</v>
      </c>
      <c r="C6778" s="19">
        <v>829900</v>
      </c>
      <c r="D6778" s="13">
        <v>1</v>
      </c>
      <c r="E6778" s="136" t="s">
        <v>3154</v>
      </c>
      <c r="F6778" s="15" t="s">
        <v>2755</v>
      </c>
      <c r="G6778" s="137" t="s">
        <v>3154</v>
      </c>
      <c r="H6778" s="13" t="s">
        <v>34</v>
      </c>
      <c r="I6778" s="126" t="s">
        <v>3154</v>
      </c>
      <c r="J6778" s="126" t="s">
        <v>3154</v>
      </c>
      <c r="K6778" s="17">
        <f>VLOOKUP(A6778,[4]גיליון1!$A$1574:$P$7681,10,0)</f>
        <v>0</v>
      </c>
      <c r="L6778" s="17">
        <f>VLOOKUP(A6778,'[2]2023'!$A$9:$I$7853,9,0)</f>
        <v>0</v>
      </c>
      <c r="M6778" s="18">
        <f>VLOOKUP(A6778,[3]data1683177749303!$A$2:$J$6448,10,0)</f>
        <v>0</v>
      </c>
    </row>
    <row r="6779" spans="1:13" ht="15.75" outlineLevel="1">
      <c r="A6779" s="10">
        <v>1829900825</v>
      </c>
      <c r="B6779" s="11">
        <v>825</v>
      </c>
      <c r="C6779" s="19">
        <v>829900</v>
      </c>
      <c r="D6779" s="13">
        <v>1</v>
      </c>
      <c r="E6779" s="136" t="s">
        <v>3154</v>
      </c>
      <c r="F6779" s="15" t="s">
        <v>2756</v>
      </c>
      <c r="G6779" s="137" t="s">
        <v>3154</v>
      </c>
      <c r="H6779" s="13" t="s">
        <v>34</v>
      </c>
      <c r="I6779" s="126" t="s">
        <v>3154</v>
      </c>
      <c r="J6779" s="126" t="s">
        <v>3154</v>
      </c>
      <c r="K6779" s="17">
        <f>VLOOKUP(A6779,[4]גיליון1!$A$1574:$P$7681,10,0)</f>
        <v>0</v>
      </c>
      <c r="L6779" s="17">
        <f>VLOOKUP(A6779,'[2]2023'!$A$9:$I$7853,9,0)</f>
        <v>0</v>
      </c>
      <c r="M6779" s="18">
        <f>VLOOKUP(A6779,[3]data1683177749303!$A$2:$J$6448,10,0)</f>
        <v>0</v>
      </c>
    </row>
    <row r="6780" spans="1:13" ht="15.75" outlineLevel="1">
      <c r="A6780" s="10">
        <v>1829900826</v>
      </c>
      <c r="B6780" s="11">
        <v>826</v>
      </c>
      <c r="C6780" s="19">
        <v>829900</v>
      </c>
      <c r="D6780" s="13">
        <v>1</v>
      </c>
      <c r="E6780" s="136" t="s">
        <v>3154</v>
      </c>
      <c r="F6780" s="15" t="s">
        <v>2757</v>
      </c>
      <c r="G6780" s="137" t="s">
        <v>3154</v>
      </c>
      <c r="H6780" s="13" t="s">
        <v>34</v>
      </c>
      <c r="I6780" s="126" t="s">
        <v>3154</v>
      </c>
      <c r="J6780" s="126" t="s">
        <v>3154</v>
      </c>
      <c r="K6780" s="17">
        <f>VLOOKUP(A6780,[4]גיליון1!$A$1574:$P$7681,10,0)</f>
        <v>0</v>
      </c>
      <c r="L6780" s="17">
        <f>VLOOKUP(A6780,'[2]2023'!$A$9:$I$7853,9,0)</f>
        <v>0</v>
      </c>
      <c r="M6780" s="18">
        <f>VLOOKUP(A6780,[3]data1683177749303!$A$2:$J$6448,10,0)</f>
        <v>439444</v>
      </c>
    </row>
    <row r="6781" spans="1:13" ht="15.75" outlineLevel="1">
      <c r="A6781" s="10">
        <v>1829900827</v>
      </c>
      <c r="B6781" s="11">
        <v>827</v>
      </c>
      <c r="C6781" s="19">
        <v>829900</v>
      </c>
      <c r="D6781" s="13">
        <v>1</v>
      </c>
      <c r="E6781" s="136" t="s">
        <v>3154</v>
      </c>
      <c r="F6781" s="15" t="s">
        <v>2758</v>
      </c>
      <c r="G6781" s="137" t="s">
        <v>3154</v>
      </c>
      <c r="H6781" s="13" t="s">
        <v>34</v>
      </c>
      <c r="I6781" s="126" t="s">
        <v>3154</v>
      </c>
      <c r="J6781" s="126" t="s">
        <v>3154</v>
      </c>
      <c r="K6781" s="17">
        <f>VLOOKUP(A6781,[4]גיליון1!$A$1574:$P$7681,10,0)</f>
        <v>0</v>
      </c>
      <c r="L6781" s="17">
        <f>VLOOKUP(A6781,'[2]2023'!$A$9:$I$7853,9,0)</f>
        <v>0</v>
      </c>
      <c r="M6781" s="18">
        <f>VLOOKUP(A6781,[3]data1683177749303!$A$2:$J$6448,10,0)</f>
        <v>0</v>
      </c>
    </row>
    <row r="6782" spans="1:13" ht="15.75" outlineLevel="1">
      <c r="A6782" s="10">
        <v>1829900828</v>
      </c>
      <c r="B6782" s="11">
        <v>828</v>
      </c>
      <c r="C6782" s="19">
        <v>829900</v>
      </c>
      <c r="D6782" s="13">
        <v>1</v>
      </c>
      <c r="E6782" s="136" t="s">
        <v>3154</v>
      </c>
      <c r="F6782" s="15" t="s">
        <v>2759</v>
      </c>
      <c r="G6782" s="137" t="s">
        <v>3154</v>
      </c>
      <c r="H6782" s="13" t="s">
        <v>34</v>
      </c>
      <c r="I6782" s="126" t="s">
        <v>3154</v>
      </c>
      <c r="J6782" s="126" t="s">
        <v>3154</v>
      </c>
      <c r="K6782" s="17">
        <f>VLOOKUP(A6782,[4]גיליון1!$A$1574:$P$7681,10,0)</f>
        <v>0</v>
      </c>
      <c r="L6782" s="17">
        <f>VLOOKUP(A6782,'[2]2023'!$A$9:$I$7853,9,0)</f>
        <v>0</v>
      </c>
      <c r="M6782" s="18">
        <f>VLOOKUP(A6782,[3]data1683177749303!$A$2:$J$6448,10,0)</f>
        <v>0</v>
      </c>
    </row>
    <row r="6783" spans="1:13" ht="15.75" outlineLevel="1">
      <c r="A6783" s="10">
        <v>1829900880</v>
      </c>
      <c r="B6783" s="11">
        <v>880</v>
      </c>
      <c r="C6783" s="19">
        <v>829900</v>
      </c>
      <c r="D6783" s="13">
        <v>1</v>
      </c>
      <c r="E6783" s="136" t="s">
        <v>3154</v>
      </c>
      <c r="F6783" s="15" t="s">
        <v>2760</v>
      </c>
      <c r="G6783" s="137" t="s">
        <v>3154</v>
      </c>
      <c r="H6783" s="13" t="s">
        <v>34</v>
      </c>
      <c r="I6783" s="126" t="s">
        <v>3154</v>
      </c>
      <c r="J6783" s="126" t="s">
        <v>3154</v>
      </c>
      <c r="K6783" s="17">
        <f>VLOOKUP(A6783,[4]גיליון1!$A$1574:$P$7681,10,0)</f>
        <v>0</v>
      </c>
      <c r="L6783" s="17">
        <f>VLOOKUP(A6783,'[2]2023'!$A$9:$I$7853,9,0)</f>
        <v>0</v>
      </c>
      <c r="M6783" s="18">
        <f>VLOOKUP(A6783,[3]data1683177749303!$A$2:$J$6448,10,0)</f>
        <v>0</v>
      </c>
    </row>
    <row r="6784" spans="1:13" ht="15.75" outlineLevel="1">
      <c r="A6784" s="10">
        <v>1829900881</v>
      </c>
      <c r="B6784" s="11">
        <v>881</v>
      </c>
      <c r="C6784" s="19">
        <v>829900</v>
      </c>
      <c r="D6784" s="13">
        <v>1</v>
      </c>
      <c r="E6784" s="136" t="s">
        <v>3154</v>
      </c>
      <c r="F6784" s="15" t="s">
        <v>2761</v>
      </c>
      <c r="G6784" s="137" t="s">
        <v>3154</v>
      </c>
      <c r="H6784" s="13" t="s">
        <v>34</v>
      </c>
      <c r="I6784" s="126" t="s">
        <v>3154</v>
      </c>
      <c r="J6784" s="126" t="s">
        <v>3154</v>
      </c>
      <c r="K6784" s="17">
        <f>VLOOKUP(A6784,[4]גיליון1!$A$1574:$P$7681,10,0)</f>
        <v>0</v>
      </c>
      <c r="L6784" s="17">
        <f>VLOOKUP(A6784,'[2]2023'!$A$9:$I$7853,9,0)</f>
        <v>0</v>
      </c>
      <c r="M6784" s="18">
        <f>VLOOKUP(A6784,[3]data1683177749303!$A$2:$J$6448,10,0)</f>
        <v>122429</v>
      </c>
    </row>
    <row r="6785" spans="1:13" ht="15.75" outlineLevel="1">
      <c r="A6785" s="10">
        <v>1829900882</v>
      </c>
      <c r="B6785" s="11">
        <v>882</v>
      </c>
      <c r="C6785" s="19">
        <v>829900</v>
      </c>
      <c r="D6785" s="13">
        <v>1</v>
      </c>
      <c r="E6785" s="136" t="s">
        <v>3154</v>
      </c>
      <c r="F6785" s="15" t="s">
        <v>2762</v>
      </c>
      <c r="G6785" s="137" t="s">
        <v>3154</v>
      </c>
      <c r="H6785" s="13" t="s">
        <v>34</v>
      </c>
      <c r="I6785" s="126" t="s">
        <v>3154</v>
      </c>
      <c r="J6785" s="126" t="s">
        <v>3154</v>
      </c>
      <c r="K6785" s="17">
        <f>VLOOKUP(A6785,[4]גיליון1!$A$1574:$P$7681,10,0)</f>
        <v>0</v>
      </c>
      <c r="L6785" s="17">
        <f>VLOOKUP(A6785,'[2]2023'!$A$9:$I$7853,9,0)</f>
        <v>0</v>
      </c>
      <c r="M6785" s="18">
        <f>VLOOKUP(A6785,[3]data1683177749303!$A$2:$J$6448,10,0)</f>
        <v>504117</v>
      </c>
    </row>
    <row r="6786" spans="1:13" ht="15.75" outlineLevel="1">
      <c r="A6786" s="10">
        <v>1829900883</v>
      </c>
      <c r="B6786" s="11">
        <v>883</v>
      </c>
      <c r="C6786" s="19">
        <v>829900</v>
      </c>
      <c r="D6786" s="13">
        <v>1</v>
      </c>
      <c r="E6786" s="136" t="s">
        <v>3154</v>
      </c>
      <c r="F6786" s="15" t="s">
        <v>2763</v>
      </c>
      <c r="G6786" s="137" t="s">
        <v>3154</v>
      </c>
      <c r="H6786" s="13" t="s">
        <v>34</v>
      </c>
      <c r="I6786" s="126" t="s">
        <v>3154</v>
      </c>
      <c r="J6786" s="126" t="s">
        <v>3154</v>
      </c>
      <c r="K6786" s="17">
        <f>VLOOKUP(A6786,[4]גיליון1!$A$1574:$P$7681,10,0)</f>
        <v>0</v>
      </c>
      <c r="L6786" s="17">
        <f>VLOOKUP(A6786,'[2]2023'!$A$9:$I$7853,9,0)</f>
        <v>0</v>
      </c>
      <c r="M6786" s="18">
        <f>VLOOKUP(A6786,[3]data1683177749303!$A$2:$J$6448,10,0)</f>
        <v>648151</v>
      </c>
    </row>
    <row r="6787" spans="1:13" ht="15.75" outlineLevel="1">
      <c r="A6787" s="10">
        <v>1829900884</v>
      </c>
      <c r="B6787" s="11">
        <v>884</v>
      </c>
      <c r="C6787" s="19">
        <v>829900</v>
      </c>
      <c r="D6787" s="13">
        <v>1</v>
      </c>
      <c r="E6787" s="136" t="s">
        <v>3154</v>
      </c>
      <c r="F6787" s="15" t="s">
        <v>2764</v>
      </c>
      <c r="G6787" s="137" t="s">
        <v>3154</v>
      </c>
      <c r="H6787" s="13" t="s">
        <v>34</v>
      </c>
      <c r="I6787" s="126" t="s">
        <v>3154</v>
      </c>
      <c r="J6787" s="126" t="s">
        <v>3154</v>
      </c>
      <c r="K6787" s="17">
        <f>VLOOKUP(A6787,[4]גיליון1!$A$1574:$P$7681,10,0)</f>
        <v>0</v>
      </c>
      <c r="L6787" s="17">
        <f>VLOOKUP(A6787,'[2]2023'!$A$9:$I$7853,9,0)</f>
        <v>0</v>
      </c>
      <c r="M6787" s="18">
        <f>VLOOKUP(A6787,[3]data1683177749303!$A$2:$J$6448,10,0)</f>
        <v>1580252</v>
      </c>
    </row>
    <row r="6788" spans="1:13" ht="15.75" outlineLevel="1">
      <c r="A6788" s="10">
        <v>1829900885</v>
      </c>
      <c r="B6788" s="11">
        <v>885</v>
      </c>
      <c r="C6788" s="19">
        <v>829900</v>
      </c>
      <c r="D6788" s="13">
        <v>1</v>
      </c>
      <c r="E6788" s="136" t="s">
        <v>3154</v>
      </c>
      <c r="F6788" s="60" t="s">
        <v>2765</v>
      </c>
      <c r="G6788" s="176" t="s">
        <v>3154</v>
      </c>
      <c r="H6788" s="13" t="s">
        <v>34</v>
      </c>
      <c r="I6788" s="126" t="s">
        <v>3154</v>
      </c>
      <c r="J6788" s="126" t="s">
        <v>3154</v>
      </c>
      <c r="K6788" s="17">
        <f>VLOOKUP(A6788,[4]גיליון1!$A$1574:$P$7681,10,0)</f>
        <v>0</v>
      </c>
      <c r="L6788" s="17">
        <f>VLOOKUP(A6788,'[2]2023'!$A$9:$I$7853,9,0)</f>
        <v>0</v>
      </c>
      <c r="M6788" s="18">
        <f>VLOOKUP(A6788,[3]data1683177749303!$A$2:$J$6448,10,0)</f>
        <v>210648</v>
      </c>
    </row>
    <row r="6789" spans="1:13" ht="15.75" outlineLevel="1">
      <c r="A6789" s="10">
        <v>1829900886</v>
      </c>
      <c r="B6789" s="11">
        <v>886</v>
      </c>
      <c r="C6789" s="19">
        <v>829900</v>
      </c>
      <c r="D6789" s="13">
        <v>1</v>
      </c>
      <c r="E6789" s="136" t="s">
        <v>3154</v>
      </c>
      <c r="F6789" s="48" t="s">
        <v>2766</v>
      </c>
      <c r="G6789" s="165" t="s">
        <v>3154</v>
      </c>
      <c r="H6789" s="13" t="s">
        <v>34</v>
      </c>
      <c r="I6789" s="126" t="s">
        <v>3154</v>
      </c>
      <c r="J6789" s="126" t="s">
        <v>3154</v>
      </c>
      <c r="K6789" s="17">
        <f>VLOOKUP(A6789,[4]גיליון1!$A$1574:$P$7681,10,0)</f>
        <v>0</v>
      </c>
      <c r="L6789" s="17">
        <f>VLOOKUP(A6789,'[2]2023'!$A$9:$I$7853,9,0)</f>
        <v>0</v>
      </c>
      <c r="M6789" s="18">
        <f>VLOOKUP(A6789,[3]data1683177749303!$A$2:$J$6448,10,0)</f>
        <v>227286</v>
      </c>
    </row>
    <row r="6790" spans="1:13" ht="15.75" outlineLevel="1">
      <c r="A6790" s="10">
        <v>1829900887</v>
      </c>
      <c r="B6790" s="11">
        <v>887</v>
      </c>
      <c r="C6790" s="19">
        <v>829900</v>
      </c>
      <c r="D6790" s="13">
        <v>1</v>
      </c>
      <c r="E6790" s="136" t="s">
        <v>3154</v>
      </c>
      <c r="F6790" s="15" t="s">
        <v>2767</v>
      </c>
      <c r="G6790" s="137" t="s">
        <v>3154</v>
      </c>
      <c r="H6790" s="13" t="s">
        <v>34</v>
      </c>
      <c r="I6790" s="126" t="s">
        <v>3154</v>
      </c>
      <c r="J6790" s="126" t="s">
        <v>3154</v>
      </c>
      <c r="K6790" s="17">
        <f>VLOOKUP(A6790,[4]גיליון1!$A$1574:$P$7681,10,0)</f>
        <v>0</v>
      </c>
      <c r="L6790" s="17">
        <f>VLOOKUP(A6790,'[2]2023'!$A$9:$I$7853,9,0)</f>
        <v>0</v>
      </c>
      <c r="M6790" s="18">
        <f>VLOOKUP(A6790,[3]data1683177749303!$A$2:$J$6448,10,0)</f>
        <v>0</v>
      </c>
    </row>
    <row r="6791" spans="1:13" ht="15.75" outlineLevel="1">
      <c r="A6791" s="10">
        <v>1829900888</v>
      </c>
      <c r="B6791" s="11">
        <v>888</v>
      </c>
      <c r="C6791" s="19">
        <v>829900</v>
      </c>
      <c r="D6791" s="13">
        <v>1</v>
      </c>
      <c r="E6791" s="136" t="s">
        <v>3154</v>
      </c>
      <c r="F6791" s="15" t="s">
        <v>2768</v>
      </c>
      <c r="G6791" s="137" t="s">
        <v>3154</v>
      </c>
      <c r="H6791" s="13" t="s">
        <v>34</v>
      </c>
      <c r="I6791" s="126" t="s">
        <v>3154</v>
      </c>
      <c r="J6791" s="126" t="s">
        <v>3154</v>
      </c>
      <c r="K6791" s="17">
        <f>VLOOKUP(A6791,[4]גיליון1!$A$1574:$P$7681,10,0)</f>
        <v>0</v>
      </c>
      <c r="L6791" s="17">
        <f>VLOOKUP(A6791,'[2]2023'!$A$9:$I$7853,9,0)</f>
        <v>0</v>
      </c>
      <c r="M6791" s="18">
        <f>VLOOKUP(A6791,[3]data1683177749303!$A$2:$J$6448,10,0)</f>
        <v>0</v>
      </c>
    </row>
    <row r="6792" spans="1:13" ht="15.75" outlineLevel="1">
      <c r="A6792" s="10">
        <v>1829900889</v>
      </c>
      <c r="B6792" s="11">
        <v>889</v>
      </c>
      <c r="C6792" s="19">
        <v>829900</v>
      </c>
      <c r="D6792" s="13">
        <v>1</v>
      </c>
      <c r="E6792" s="136" t="s">
        <v>3154</v>
      </c>
      <c r="F6792" s="15" t="s">
        <v>2769</v>
      </c>
      <c r="G6792" s="137" t="s">
        <v>3154</v>
      </c>
      <c r="H6792" s="13" t="s">
        <v>34</v>
      </c>
      <c r="I6792" s="126" t="s">
        <v>3154</v>
      </c>
      <c r="J6792" s="126" t="s">
        <v>3154</v>
      </c>
      <c r="K6792" s="17">
        <f>VLOOKUP(A6792,[4]גיליון1!$A$1574:$P$7681,10,0)</f>
        <v>0</v>
      </c>
      <c r="L6792" s="17">
        <f>VLOOKUP(A6792,'[2]2023'!$A$9:$I$7853,9,0)</f>
        <v>0</v>
      </c>
      <c r="M6792" s="18">
        <f>VLOOKUP(A6792,[3]data1683177749303!$A$2:$J$6448,10,0)</f>
        <v>301389</v>
      </c>
    </row>
    <row r="6793" spans="1:13" ht="15.75" outlineLevel="1">
      <c r="A6793" s="10">
        <v>1829900890</v>
      </c>
      <c r="B6793" s="11">
        <v>890</v>
      </c>
      <c r="C6793" s="19">
        <v>829900</v>
      </c>
      <c r="D6793" s="13">
        <v>1</v>
      </c>
      <c r="E6793" s="136" t="s">
        <v>3154</v>
      </c>
      <c r="F6793" s="48" t="s">
        <v>2770</v>
      </c>
      <c r="G6793" s="165" t="s">
        <v>3154</v>
      </c>
      <c r="H6793" s="13" t="s">
        <v>34</v>
      </c>
      <c r="I6793" s="126" t="s">
        <v>3154</v>
      </c>
      <c r="J6793" s="126" t="s">
        <v>3154</v>
      </c>
      <c r="K6793" s="17">
        <f>VLOOKUP(A6793,[4]גיליון1!$A$1574:$P$7681,10,0)</f>
        <v>0</v>
      </c>
      <c r="L6793" s="17">
        <f>VLOOKUP(A6793,'[2]2023'!$A$9:$I$7853,9,0)</f>
        <v>0</v>
      </c>
      <c r="M6793" s="18">
        <f>VLOOKUP(A6793,[3]data1683177749303!$A$2:$J$6448,10,0)</f>
        <v>249537</v>
      </c>
    </row>
    <row r="6794" spans="1:13" ht="15.75" outlineLevel="1">
      <c r="A6794" s="10">
        <v>1829900891</v>
      </c>
      <c r="B6794" s="11">
        <v>891</v>
      </c>
      <c r="C6794" s="19">
        <v>829900</v>
      </c>
      <c r="D6794" s="13">
        <v>1</v>
      </c>
      <c r="E6794" s="136" t="s">
        <v>3154</v>
      </c>
      <c r="F6794" s="15" t="s">
        <v>2771</v>
      </c>
      <c r="G6794" s="137" t="s">
        <v>3154</v>
      </c>
      <c r="H6794" s="13" t="s">
        <v>34</v>
      </c>
      <c r="I6794" s="126" t="s">
        <v>3154</v>
      </c>
      <c r="J6794" s="126" t="s">
        <v>3154</v>
      </c>
      <c r="K6794" s="17">
        <f>VLOOKUP(A6794,[4]גיליון1!$A$1574:$P$7681,10,0)</f>
        <v>0</v>
      </c>
      <c r="L6794" s="17">
        <f>VLOOKUP(A6794,'[2]2023'!$A$9:$I$7853,9,0)</f>
        <v>0</v>
      </c>
      <c r="M6794" s="18">
        <f>VLOOKUP(A6794,[3]data1683177749303!$A$2:$J$6448,10,0)</f>
        <v>158438</v>
      </c>
    </row>
    <row r="6795" spans="1:13" ht="15.75" outlineLevel="1">
      <c r="A6795" s="10">
        <v>1829900892</v>
      </c>
      <c r="B6795" s="11">
        <v>892</v>
      </c>
      <c r="C6795" s="19">
        <v>829900</v>
      </c>
      <c r="D6795" s="13">
        <v>1</v>
      </c>
      <c r="E6795" s="136" t="s">
        <v>3154</v>
      </c>
      <c r="F6795" s="15" t="s">
        <v>2772</v>
      </c>
      <c r="G6795" s="137" t="s">
        <v>3154</v>
      </c>
      <c r="H6795" s="13" t="s">
        <v>34</v>
      </c>
      <c r="I6795" s="126" t="s">
        <v>3154</v>
      </c>
      <c r="J6795" s="126" t="s">
        <v>3154</v>
      </c>
      <c r="K6795" s="17">
        <f>VLOOKUP(A6795,[4]גיליון1!$A$1574:$P$7681,10,0)</f>
        <v>0</v>
      </c>
      <c r="L6795" s="17">
        <f>VLOOKUP(A6795,'[2]2023'!$A$9:$I$7853,9,0)</f>
        <v>0</v>
      </c>
      <c r="M6795" s="18">
        <f>VLOOKUP(A6795,[3]data1683177749303!$A$2:$J$6448,10,0)</f>
        <v>0</v>
      </c>
    </row>
    <row r="6796" spans="1:13" ht="15.75" outlineLevel="1">
      <c r="A6796" s="10">
        <v>1829900893</v>
      </c>
      <c r="B6796" s="11">
        <v>893</v>
      </c>
      <c r="C6796" s="19">
        <v>829900</v>
      </c>
      <c r="D6796" s="13">
        <v>1</v>
      </c>
      <c r="E6796" s="136" t="s">
        <v>3154</v>
      </c>
      <c r="F6796" s="15" t="s">
        <v>2773</v>
      </c>
      <c r="G6796" s="137" t="s">
        <v>3154</v>
      </c>
      <c r="H6796" s="13" t="s">
        <v>34</v>
      </c>
      <c r="I6796" s="126" t="s">
        <v>3154</v>
      </c>
      <c r="J6796" s="126" t="s">
        <v>3154</v>
      </c>
      <c r="K6796" s="17">
        <f>VLOOKUP(A6796,[4]גיליון1!$A$1574:$P$7681,10,0)</f>
        <v>0</v>
      </c>
      <c r="L6796" s="17">
        <f>VLOOKUP(A6796,'[2]2023'!$A$9:$I$7853,9,0)</f>
        <v>0</v>
      </c>
      <c r="M6796" s="18">
        <f>VLOOKUP(A6796,[3]data1683177749303!$A$2:$J$6448,10,0)</f>
        <v>28807</v>
      </c>
    </row>
    <row r="6797" spans="1:13" ht="15.75" outlineLevel="1">
      <c r="A6797" s="10">
        <v>1829900894</v>
      </c>
      <c r="B6797" s="11">
        <v>894</v>
      </c>
      <c r="C6797" s="19">
        <v>829900</v>
      </c>
      <c r="D6797" s="13">
        <v>1</v>
      </c>
      <c r="E6797" s="136" t="s">
        <v>3154</v>
      </c>
      <c r="F6797" s="15" t="s">
        <v>2774</v>
      </c>
      <c r="G6797" s="137" t="s">
        <v>3154</v>
      </c>
      <c r="H6797" s="13" t="s">
        <v>34</v>
      </c>
      <c r="I6797" s="126" t="s">
        <v>3154</v>
      </c>
      <c r="J6797" s="126" t="s">
        <v>3154</v>
      </c>
      <c r="K6797" s="17">
        <f>VLOOKUP(A6797,[4]גיליון1!$A$1574:$P$7681,10,0)</f>
        <v>0</v>
      </c>
      <c r="L6797" s="17">
        <f>VLOOKUP(A6797,'[2]2023'!$A$9:$I$7853,9,0)</f>
        <v>0</v>
      </c>
      <c r="M6797" s="18">
        <f>VLOOKUP(A6797,[3]data1683177749303!$A$2:$J$6448,10,0)</f>
        <v>7202</v>
      </c>
    </row>
    <row r="6798" spans="1:13" ht="15.75" outlineLevel="1">
      <c r="A6798" s="10">
        <v>1829900895</v>
      </c>
      <c r="B6798" s="11">
        <v>895</v>
      </c>
      <c r="C6798" s="19">
        <v>829900</v>
      </c>
      <c r="D6798" s="13">
        <v>1</v>
      </c>
      <c r="E6798" s="136" t="s">
        <v>3154</v>
      </c>
      <c r="F6798" s="15" t="s">
        <v>2775</v>
      </c>
      <c r="G6798" s="137" t="s">
        <v>3154</v>
      </c>
      <c r="H6798" s="13" t="s">
        <v>34</v>
      </c>
      <c r="I6798" s="126" t="s">
        <v>3154</v>
      </c>
      <c r="J6798" s="126" t="s">
        <v>3154</v>
      </c>
      <c r="K6798" s="17">
        <f>VLOOKUP(A6798,[4]גיליון1!$A$1574:$P$7681,10,0)</f>
        <v>0</v>
      </c>
      <c r="L6798" s="17">
        <f>VLOOKUP(A6798,'[2]2023'!$A$9:$I$7853,9,0)</f>
        <v>0</v>
      </c>
      <c r="M6798" s="18">
        <f>VLOOKUP(A6798,[3]data1683177749303!$A$2:$J$6448,10,0)</f>
        <v>0</v>
      </c>
    </row>
    <row r="6799" spans="1:13" ht="15.75" outlineLevel="1">
      <c r="A6799" s="10">
        <v>1829900896</v>
      </c>
      <c r="B6799" s="11">
        <v>896</v>
      </c>
      <c r="C6799" s="19">
        <v>829900</v>
      </c>
      <c r="D6799" s="13">
        <v>1</v>
      </c>
      <c r="E6799" s="136" t="s">
        <v>3154</v>
      </c>
      <c r="F6799" s="15" t="s">
        <v>2776</v>
      </c>
      <c r="G6799" s="137" t="s">
        <v>3154</v>
      </c>
      <c r="H6799" s="13" t="s">
        <v>34</v>
      </c>
      <c r="I6799" s="126" t="s">
        <v>3154</v>
      </c>
      <c r="J6799" s="126" t="s">
        <v>3154</v>
      </c>
      <c r="K6799" s="17">
        <f>VLOOKUP(A6799,[4]גיליון1!$A$1574:$P$7681,10,0)</f>
        <v>0</v>
      </c>
      <c r="L6799" s="17">
        <f>VLOOKUP(A6799,'[2]2023'!$A$9:$I$7853,9,0)</f>
        <v>0</v>
      </c>
      <c r="M6799" s="18">
        <f>VLOOKUP(A6799,[3]data1683177749303!$A$2:$J$6448,10,0)</f>
        <v>441260</v>
      </c>
    </row>
    <row r="6800" spans="1:13" ht="15.75" outlineLevel="1">
      <c r="A6800" s="10">
        <v>1829900897</v>
      </c>
      <c r="B6800" s="11">
        <v>897</v>
      </c>
      <c r="C6800" s="19">
        <v>829900</v>
      </c>
      <c r="D6800" s="13">
        <v>1</v>
      </c>
      <c r="E6800" s="136" t="s">
        <v>3154</v>
      </c>
      <c r="F6800" s="15" t="s">
        <v>2777</v>
      </c>
      <c r="G6800" s="137" t="s">
        <v>3154</v>
      </c>
      <c r="H6800" s="13" t="s">
        <v>34</v>
      </c>
      <c r="I6800" s="126" t="s">
        <v>3154</v>
      </c>
      <c r="J6800" s="126" t="s">
        <v>3154</v>
      </c>
      <c r="K6800" s="17">
        <f>VLOOKUP(A6800,[4]גיליון1!$A$1574:$P$7681,10,0)</f>
        <v>0</v>
      </c>
      <c r="L6800" s="17">
        <f>VLOOKUP(A6800,'[2]2023'!$A$9:$I$7853,9,0)</f>
        <v>0</v>
      </c>
      <c r="M6800" s="18">
        <f>VLOOKUP(A6800,[3]data1683177749303!$A$2:$J$6448,10,0)</f>
        <v>122429</v>
      </c>
    </row>
    <row r="6801" spans="1:13" ht="15.75" outlineLevel="1">
      <c r="A6801" s="10">
        <v>1829900898</v>
      </c>
      <c r="B6801" s="11">
        <v>898</v>
      </c>
      <c r="C6801" s="19">
        <v>829900</v>
      </c>
      <c r="D6801" s="13">
        <v>1</v>
      </c>
      <c r="E6801" s="136" t="s">
        <v>3154</v>
      </c>
      <c r="F6801" s="15" t="s">
        <v>2778</v>
      </c>
      <c r="G6801" s="137" t="s">
        <v>3154</v>
      </c>
      <c r="H6801" s="13" t="s">
        <v>34</v>
      </c>
      <c r="I6801" s="126" t="s">
        <v>3154</v>
      </c>
      <c r="J6801" s="126" t="s">
        <v>3154</v>
      </c>
      <c r="K6801" s="17">
        <f>VLOOKUP(A6801,[4]גיליון1!$A$1574:$P$7681,10,0)</f>
        <v>0</v>
      </c>
      <c r="L6801" s="17">
        <f>VLOOKUP(A6801,'[2]2023'!$A$9:$I$7853,9,0)</f>
        <v>0</v>
      </c>
      <c r="M6801" s="18">
        <f>VLOOKUP(A6801,[3]data1683177749303!$A$2:$J$6448,10,0)</f>
        <v>58981</v>
      </c>
    </row>
    <row r="6802" spans="1:13" ht="15.75" outlineLevel="1">
      <c r="A6802" s="10">
        <v>1829900899</v>
      </c>
      <c r="B6802" s="11">
        <v>899</v>
      </c>
      <c r="C6802" s="19">
        <v>829900</v>
      </c>
      <c r="D6802" s="13">
        <v>1</v>
      </c>
      <c r="E6802" s="136" t="s">
        <v>3154</v>
      </c>
      <c r="F6802" s="15" t="s">
        <v>2779</v>
      </c>
      <c r="G6802" s="137" t="s">
        <v>3154</v>
      </c>
      <c r="H6802" s="13" t="s">
        <v>34</v>
      </c>
      <c r="I6802" s="126" t="s">
        <v>3154</v>
      </c>
      <c r="J6802" s="126" t="s">
        <v>3154</v>
      </c>
      <c r="K6802" s="17">
        <f>VLOOKUP(A6802,[4]גיליון1!$A$1574:$P$7681,10,0)</f>
        <v>0</v>
      </c>
      <c r="L6802" s="17">
        <f>VLOOKUP(A6802,'[2]2023'!$A$9:$I$7853,9,0)</f>
        <v>0</v>
      </c>
      <c r="M6802" s="18">
        <f>VLOOKUP(A6802,[3]data1683177749303!$A$2:$J$6448,10,0)</f>
        <v>0</v>
      </c>
    </row>
    <row r="6803" spans="1:13" ht="15.75" outlineLevel="1">
      <c r="A6803" s="10">
        <v>1829900931</v>
      </c>
      <c r="B6803" s="11">
        <v>931</v>
      </c>
      <c r="C6803" s="19">
        <v>829900</v>
      </c>
      <c r="D6803" s="13">
        <v>1</v>
      </c>
      <c r="E6803" s="136" t="s">
        <v>3154</v>
      </c>
      <c r="F6803" s="15" t="s">
        <v>2780</v>
      </c>
      <c r="G6803" s="137" t="s">
        <v>3154</v>
      </c>
      <c r="H6803" s="13" t="s">
        <v>34</v>
      </c>
      <c r="I6803" s="126" t="s">
        <v>3154</v>
      </c>
      <c r="J6803" s="126" t="s">
        <v>3154</v>
      </c>
      <c r="K6803" s="17">
        <f>VLOOKUP(A6803,[4]גיליון1!$A$1574:$P$7681,10,0)</f>
        <v>0</v>
      </c>
      <c r="L6803" s="17">
        <f>VLOOKUP(A6803,'[2]2023'!$A$9:$I$7853,9,0)</f>
        <v>0</v>
      </c>
      <c r="M6803" s="18">
        <f>VLOOKUP(A6803,[3]data1683177749303!$A$2:$J$6448,10,0)</f>
        <v>0</v>
      </c>
    </row>
    <row r="6804" spans="1:13" ht="16.5" thickBot="1">
      <c r="A6804" s="10">
        <v>1829900961</v>
      </c>
      <c r="B6804" s="11">
        <v>961</v>
      </c>
      <c r="C6804" s="19">
        <v>829900</v>
      </c>
      <c r="D6804" s="13">
        <v>1</v>
      </c>
      <c r="E6804" s="136" t="s">
        <v>3154</v>
      </c>
      <c r="F6804" s="15" t="s">
        <v>79</v>
      </c>
      <c r="G6804" s="137" t="s">
        <v>3154</v>
      </c>
      <c r="H6804" s="13" t="s">
        <v>34</v>
      </c>
      <c r="I6804" s="126" t="s">
        <v>3154</v>
      </c>
      <c r="J6804" s="126" t="s">
        <v>3154</v>
      </c>
      <c r="K6804" s="17">
        <f>VLOOKUP(A6804,[4]גיליון1!$A$1574:$P$7681,10,0)</f>
        <v>0</v>
      </c>
      <c r="L6804" s="17">
        <f>VLOOKUP(A6804,'[2]2023'!$A$9:$I$7853,9,0)</f>
        <v>0</v>
      </c>
      <c r="M6804" s="140" t="s">
        <v>3154</v>
      </c>
    </row>
    <row r="6805" spans="1:13" ht="16.5" outlineLevel="1" thickBot="1">
      <c r="A6805" s="125" t="s">
        <v>3154</v>
      </c>
      <c r="B6805" s="25" t="s">
        <v>2781</v>
      </c>
      <c r="C6805" s="146" t="s">
        <v>3154</v>
      </c>
      <c r="D6805" s="146" t="s">
        <v>3154</v>
      </c>
      <c r="E6805" s="147" t="s">
        <v>3154</v>
      </c>
      <c r="F6805" s="28" t="s">
        <v>2747</v>
      </c>
      <c r="G6805" s="153" t="s">
        <v>3154</v>
      </c>
      <c r="H6805" s="146" t="s">
        <v>3154</v>
      </c>
      <c r="I6805" s="29">
        <f>K6805/L6805-1</f>
        <v>0.19741666196627006</v>
      </c>
      <c r="J6805" s="127" t="s">
        <v>3154</v>
      </c>
      <c r="K6805" s="37">
        <f t="shared" ref="K6805:M6805" si="303">SUBTOTAL(9,K6769:K6804)</f>
        <v>8491600</v>
      </c>
      <c r="L6805" s="37">
        <f t="shared" si="303"/>
        <v>7091600</v>
      </c>
      <c r="M6805" s="38">
        <f t="shared" si="303"/>
        <v>7719053</v>
      </c>
    </row>
    <row r="6806" spans="1:13" ht="15.75" outlineLevel="1">
      <c r="A6806" s="10">
        <v>18300000</v>
      </c>
      <c r="B6806" s="11">
        <v>0</v>
      </c>
      <c r="C6806" s="19">
        <v>830000</v>
      </c>
      <c r="D6806" s="13">
        <v>1</v>
      </c>
      <c r="E6806" s="136" t="s">
        <v>3154</v>
      </c>
      <c r="F6806" s="15" t="s">
        <v>2782</v>
      </c>
      <c r="G6806" s="137" t="s">
        <v>3154</v>
      </c>
      <c r="H6806" s="13" t="s">
        <v>11</v>
      </c>
      <c r="I6806" s="126" t="s">
        <v>3154</v>
      </c>
      <c r="J6806" s="142" t="s">
        <v>3154</v>
      </c>
      <c r="K6806" s="17">
        <f>VLOOKUP(A6806,[4]גיליון1!$A$1574:$P$7681,10,0)</f>
        <v>0</v>
      </c>
      <c r="L6806" s="139" t="s">
        <v>3154</v>
      </c>
      <c r="M6806" s="140" t="s">
        <v>3154</v>
      </c>
    </row>
    <row r="6807" spans="1:13" ht="15.75" outlineLevel="1">
      <c r="A6807" s="10">
        <v>18324000</v>
      </c>
      <c r="B6807" s="11">
        <v>0</v>
      </c>
      <c r="C6807" s="19">
        <v>832400</v>
      </c>
      <c r="D6807" s="13">
        <v>1</v>
      </c>
      <c r="E6807" s="136" t="s">
        <v>3154</v>
      </c>
      <c r="F6807" s="15" t="s">
        <v>2783</v>
      </c>
      <c r="G6807" s="137" t="s">
        <v>3154</v>
      </c>
      <c r="H6807" s="13" t="s">
        <v>11</v>
      </c>
      <c r="I6807" s="126" t="s">
        <v>3154</v>
      </c>
      <c r="J6807" s="142" t="s">
        <v>3154</v>
      </c>
      <c r="K6807" s="17">
        <f>VLOOKUP(A6807,[4]גיליון1!$A$1574:$P$7681,10,0)</f>
        <v>0</v>
      </c>
      <c r="L6807" s="17">
        <f>VLOOKUP(A6807,'[2]2023'!$A$9:$I$7853,9,0)</f>
        <v>0</v>
      </c>
      <c r="M6807" s="140" t="s">
        <v>3154</v>
      </c>
    </row>
    <row r="6808" spans="1:13" ht="15.75" outlineLevel="1">
      <c r="A6808" s="10">
        <v>1832400100</v>
      </c>
      <c r="B6808" s="11">
        <v>100</v>
      </c>
      <c r="C6808" s="19">
        <v>832400</v>
      </c>
      <c r="D6808" s="13">
        <v>1</v>
      </c>
      <c r="E6808" s="136" t="s">
        <v>3154</v>
      </c>
      <c r="F6808" s="15" t="s">
        <v>18</v>
      </c>
      <c r="G6808" s="137" t="s">
        <v>3154</v>
      </c>
      <c r="H6808" s="13" t="s">
        <v>11</v>
      </c>
      <c r="I6808" s="126" t="s">
        <v>3154</v>
      </c>
      <c r="J6808" s="126" t="s">
        <v>3154</v>
      </c>
      <c r="K6808" s="17">
        <f>VLOOKUP(A6808,[4]גיליון1!$A$1574:$P$7681,10,0)</f>
        <v>0</v>
      </c>
      <c r="L6808" s="17">
        <f>VLOOKUP(A6808,'[2]2023'!$A$9:$I$7853,9,0)</f>
        <v>0</v>
      </c>
      <c r="M6808" s="140" t="s">
        <v>3154</v>
      </c>
    </row>
    <row r="6809" spans="1:13" ht="15.75" outlineLevel="1">
      <c r="A6809" s="10">
        <v>1832400110</v>
      </c>
      <c r="B6809" s="11">
        <v>110</v>
      </c>
      <c r="C6809" s="19">
        <v>832400</v>
      </c>
      <c r="D6809" s="13">
        <v>1</v>
      </c>
      <c r="E6809" s="136" t="s">
        <v>3154</v>
      </c>
      <c r="F6809" s="15" t="s">
        <v>19</v>
      </c>
      <c r="G6809" s="137" t="s">
        <v>3154</v>
      </c>
      <c r="H6809" s="13" t="s">
        <v>20</v>
      </c>
      <c r="I6809" s="126" t="s">
        <v>3154</v>
      </c>
      <c r="J6809" s="126" t="s">
        <v>3154</v>
      </c>
      <c r="K6809" s="17">
        <f>VLOOKUP(A6809,[4]גיליון1!$A$1574:$P$7681,10,0)</f>
        <v>0</v>
      </c>
      <c r="L6809" s="17">
        <f>VLOOKUP(A6809,'[2]2023'!$A$9:$I$7853,9,0)</f>
        <v>0</v>
      </c>
      <c r="M6809" s="18">
        <f>VLOOKUP(A6809,[3]data1683177749303!$A$2:$J$6448,10,0)</f>
        <v>0</v>
      </c>
    </row>
    <row r="6810" spans="1:13" ht="15.75" outlineLevel="1">
      <c r="A6810" s="10">
        <v>1832400122</v>
      </c>
      <c r="B6810" s="11">
        <v>122</v>
      </c>
      <c r="C6810" s="19">
        <v>832400</v>
      </c>
      <c r="D6810" s="13">
        <v>1</v>
      </c>
      <c r="E6810" s="136" t="s">
        <v>3154</v>
      </c>
      <c r="F6810" s="15" t="s">
        <v>22</v>
      </c>
      <c r="G6810" s="137" t="s">
        <v>3154</v>
      </c>
      <c r="H6810" s="13" t="s">
        <v>20</v>
      </c>
      <c r="I6810" s="126" t="s">
        <v>3154</v>
      </c>
      <c r="J6810" s="126" t="s">
        <v>3154</v>
      </c>
      <c r="K6810" s="17">
        <f>VLOOKUP(A6810,[4]גיליון1!$A$1574:$P$7681,10,0)</f>
        <v>0</v>
      </c>
      <c r="L6810" s="17">
        <f>VLOOKUP(A6810,'[2]2023'!$A$9:$I$7853,9,0)</f>
        <v>0</v>
      </c>
      <c r="M6810" s="18">
        <f>VLOOKUP(A6810,[3]data1683177749303!$A$2:$J$6448,10,0)</f>
        <v>0</v>
      </c>
    </row>
    <row r="6811" spans="1:13" ht="15.75" outlineLevel="1">
      <c r="A6811" s="10">
        <v>1832400126</v>
      </c>
      <c r="B6811" s="11">
        <v>126</v>
      </c>
      <c r="C6811" s="19">
        <v>832400</v>
      </c>
      <c r="D6811" s="13">
        <v>1</v>
      </c>
      <c r="E6811" s="136" t="s">
        <v>3154</v>
      </c>
      <c r="F6811" s="15" t="s">
        <v>23</v>
      </c>
      <c r="G6811" s="137" t="s">
        <v>3154</v>
      </c>
      <c r="H6811" s="13" t="s">
        <v>20</v>
      </c>
      <c r="I6811" s="126" t="s">
        <v>3154</v>
      </c>
      <c r="J6811" s="126" t="s">
        <v>3154</v>
      </c>
      <c r="K6811" s="17">
        <f>VLOOKUP(A6811,[4]גיליון1!$A$1574:$P$7681,10,0)</f>
        <v>0</v>
      </c>
      <c r="L6811" s="17">
        <f>VLOOKUP(A6811,'[2]2023'!$A$9:$I$7853,9,0)</f>
        <v>0</v>
      </c>
      <c r="M6811" s="18">
        <f>VLOOKUP(A6811,[3]data1683177749303!$A$2:$J$6448,10,0)</f>
        <v>0</v>
      </c>
    </row>
    <row r="6812" spans="1:13" ht="15.75" outlineLevel="1">
      <c r="A6812" s="10">
        <v>1832400400</v>
      </c>
      <c r="B6812" s="11">
        <v>400</v>
      </c>
      <c r="C6812" s="19">
        <v>832400</v>
      </c>
      <c r="D6812" s="13">
        <v>1</v>
      </c>
      <c r="E6812" s="136" t="s">
        <v>3154</v>
      </c>
      <c r="F6812" s="15" t="s">
        <v>29</v>
      </c>
      <c r="G6812" s="137" t="s">
        <v>3154</v>
      </c>
      <c r="H6812" s="13" t="s">
        <v>11</v>
      </c>
      <c r="I6812" s="126" t="s">
        <v>3154</v>
      </c>
      <c r="J6812" s="126" t="s">
        <v>3154</v>
      </c>
      <c r="K6812" s="17">
        <f>VLOOKUP(A6812,[4]גיליון1!$A$1574:$P$7681,10,0)</f>
        <v>0</v>
      </c>
      <c r="L6812" s="17">
        <f>VLOOKUP(A6812,'[2]2023'!$A$9:$I$7853,9,0)</f>
        <v>0</v>
      </c>
      <c r="M6812" s="140" t="s">
        <v>3154</v>
      </c>
    </row>
    <row r="6813" spans="1:13" ht="15.75" outlineLevel="1">
      <c r="A6813" s="10">
        <v>1832400412</v>
      </c>
      <c r="B6813" s="11">
        <v>412</v>
      </c>
      <c r="C6813" s="19">
        <v>832400</v>
      </c>
      <c r="D6813" s="13">
        <v>1</v>
      </c>
      <c r="E6813" s="136" t="s">
        <v>3154</v>
      </c>
      <c r="F6813" s="15" t="s">
        <v>1761</v>
      </c>
      <c r="G6813" s="137" t="s">
        <v>3154</v>
      </c>
      <c r="H6813" s="13" t="s">
        <v>31</v>
      </c>
      <c r="I6813" s="126" t="s">
        <v>3154</v>
      </c>
      <c r="J6813" s="126" t="s">
        <v>3154</v>
      </c>
      <c r="K6813" s="17">
        <f>VLOOKUP(A6813,[4]גיליון1!$A$1574:$P$7681,10,0)</f>
        <v>0</v>
      </c>
      <c r="L6813" s="17">
        <f>VLOOKUP(A6813,'[2]2023'!$A$9:$I$7853,9,0)</f>
        <v>0</v>
      </c>
      <c r="M6813" s="18">
        <f>VLOOKUP(A6813,[3]data1683177749303!$A$2:$J$6448,10,0)</f>
        <v>0</v>
      </c>
    </row>
    <row r="6814" spans="1:13" ht="15.75" outlineLevel="1">
      <c r="A6814" s="10">
        <v>1832400420</v>
      </c>
      <c r="B6814" s="11">
        <v>420</v>
      </c>
      <c r="C6814" s="19">
        <v>832400</v>
      </c>
      <c r="D6814" s="13">
        <v>1</v>
      </c>
      <c r="E6814" s="136" t="s">
        <v>3154</v>
      </c>
      <c r="F6814" s="15" t="s">
        <v>33</v>
      </c>
      <c r="G6814" s="137" t="s">
        <v>3154</v>
      </c>
      <c r="H6814" s="13" t="s">
        <v>34</v>
      </c>
      <c r="I6814" s="126" t="s">
        <v>3154</v>
      </c>
      <c r="J6814" s="126" t="s">
        <v>3154</v>
      </c>
      <c r="K6814" s="17">
        <f>VLOOKUP(A6814,[4]גיליון1!$A$1574:$P$7681,10,0)</f>
        <v>0</v>
      </c>
      <c r="L6814" s="17">
        <f>VLOOKUP(A6814,'[2]2023'!$A$9:$I$7853,9,0)</f>
        <v>0</v>
      </c>
      <c r="M6814" s="18">
        <f>VLOOKUP(A6814,[3]data1683177749303!$A$2:$J$6448,10,0)</f>
        <v>0</v>
      </c>
    </row>
    <row r="6815" spans="1:13" ht="15.75" outlineLevel="1">
      <c r="A6815" s="10">
        <v>1832400423</v>
      </c>
      <c r="B6815" s="11">
        <v>423</v>
      </c>
      <c r="C6815" s="19">
        <v>832400</v>
      </c>
      <c r="D6815" s="13">
        <v>1</v>
      </c>
      <c r="E6815" s="136" t="s">
        <v>3154</v>
      </c>
      <c r="F6815" s="15" t="s">
        <v>35</v>
      </c>
      <c r="G6815" s="137" t="s">
        <v>3154</v>
      </c>
      <c r="H6815" s="13" t="s">
        <v>31</v>
      </c>
      <c r="I6815" s="16">
        <f>K6815/L6815-1</f>
        <v>0.19320214669051872</v>
      </c>
      <c r="J6815" s="126" t="s">
        <v>3154</v>
      </c>
      <c r="K6815" s="17">
        <f>VLOOKUP(A6815,[4]גיליון1!$A$1574:$P$7681,10,0)</f>
        <v>66700</v>
      </c>
      <c r="L6815" s="17">
        <f>VLOOKUP(A6815,'[2]2023'!$A$9:$I$7853,9,0)</f>
        <v>55900</v>
      </c>
      <c r="M6815" s="18">
        <f>VLOOKUP(A6815,[3]data1683177749303!$A$2:$J$6448,10,0)</f>
        <v>66400</v>
      </c>
    </row>
    <row r="6816" spans="1:13" ht="15.75" outlineLevel="1">
      <c r="A6816" s="10">
        <v>1832400431</v>
      </c>
      <c r="B6816" s="11">
        <v>431</v>
      </c>
      <c r="C6816" s="19">
        <v>832400</v>
      </c>
      <c r="D6816" s="13">
        <v>1</v>
      </c>
      <c r="E6816" s="136" t="s">
        <v>3154</v>
      </c>
      <c r="F6816" s="15" t="s">
        <v>36</v>
      </c>
      <c r="G6816" s="137" t="s">
        <v>3154</v>
      </c>
      <c r="H6816" s="13" t="s">
        <v>31</v>
      </c>
      <c r="I6816" s="16">
        <f>K6816/L6816-1</f>
        <v>0</v>
      </c>
      <c r="J6816" s="126" t="s">
        <v>3154</v>
      </c>
      <c r="K6816" s="17">
        <f>VLOOKUP(A6816,[4]גיליון1!$A$1574:$P$7681,10,0)</f>
        <v>115500</v>
      </c>
      <c r="L6816" s="17">
        <f>VLOOKUP(A6816,'[2]2023'!$A$9:$I$7853,9,0)</f>
        <v>115500</v>
      </c>
      <c r="M6816" s="18">
        <f>VLOOKUP(A6816,[3]data1683177749303!$A$2:$J$6448,10,0)</f>
        <v>103718.18</v>
      </c>
    </row>
    <row r="6817" spans="1:13" ht="15.75" outlineLevel="1">
      <c r="A6817" s="10">
        <v>1832400432</v>
      </c>
      <c r="B6817" s="11">
        <v>432</v>
      </c>
      <c r="C6817" s="19">
        <v>832400</v>
      </c>
      <c r="D6817" s="13">
        <v>1</v>
      </c>
      <c r="E6817" s="136" t="s">
        <v>3154</v>
      </c>
      <c r="F6817" s="15" t="s">
        <v>37</v>
      </c>
      <c r="G6817" s="137" t="s">
        <v>3154</v>
      </c>
      <c r="H6817" s="13" t="s">
        <v>31</v>
      </c>
      <c r="I6817" s="126" t="s">
        <v>3154</v>
      </c>
      <c r="J6817" s="126" t="s">
        <v>3154</v>
      </c>
      <c r="K6817" s="17">
        <f>VLOOKUP(A6817,[4]גיליון1!$A$1574:$P$7681,10,0)</f>
        <v>0</v>
      </c>
      <c r="L6817" s="17">
        <f>VLOOKUP(A6817,'[2]2023'!$A$9:$I$7853,9,0)</f>
        <v>0</v>
      </c>
      <c r="M6817" s="18">
        <f>VLOOKUP(A6817,[3]data1683177749303!$A$2:$J$6448,10,0)</f>
        <v>0</v>
      </c>
    </row>
    <row r="6818" spans="1:13" ht="15.75" outlineLevel="1">
      <c r="A6818" s="10">
        <v>1832400433</v>
      </c>
      <c r="B6818" s="11">
        <v>433</v>
      </c>
      <c r="C6818" s="19">
        <v>832400</v>
      </c>
      <c r="D6818" s="13">
        <v>1</v>
      </c>
      <c r="E6818" s="136" t="s">
        <v>3154</v>
      </c>
      <c r="F6818" s="15" t="s">
        <v>38</v>
      </c>
      <c r="G6818" s="137" t="s">
        <v>3154</v>
      </c>
      <c r="H6818" s="13" t="s">
        <v>34</v>
      </c>
      <c r="I6818" s="126" t="s">
        <v>3154</v>
      </c>
      <c r="J6818" s="126" t="s">
        <v>3154</v>
      </c>
      <c r="K6818" s="17">
        <f>VLOOKUP(A6818,[4]גיליון1!$A$1574:$P$7681,10,0)</f>
        <v>0</v>
      </c>
      <c r="L6818" s="17">
        <f>VLOOKUP(A6818,'[2]2023'!$A$9:$I$7853,9,0)</f>
        <v>0</v>
      </c>
      <c r="M6818" s="18">
        <f>VLOOKUP(A6818,[3]data1683177749303!$A$2:$J$6448,10,0)</f>
        <v>0</v>
      </c>
    </row>
    <row r="6819" spans="1:13" ht="15.75" outlineLevel="1">
      <c r="A6819" s="10">
        <v>1832400436</v>
      </c>
      <c r="B6819" s="11">
        <v>436</v>
      </c>
      <c r="C6819" s="19">
        <v>832400</v>
      </c>
      <c r="D6819" s="13">
        <v>1</v>
      </c>
      <c r="E6819" s="136" t="s">
        <v>3154</v>
      </c>
      <c r="F6819" s="15" t="s">
        <v>41</v>
      </c>
      <c r="G6819" s="137" t="s">
        <v>3154</v>
      </c>
      <c r="H6819" s="13" t="s">
        <v>34</v>
      </c>
      <c r="I6819" s="126" t="s">
        <v>3154</v>
      </c>
      <c r="J6819" s="126" t="s">
        <v>3154</v>
      </c>
      <c r="K6819" s="17">
        <f>VLOOKUP(A6819,[4]גיליון1!$A$1574:$P$7681,10,0)</f>
        <v>0</v>
      </c>
      <c r="L6819" s="17">
        <f>VLOOKUP(A6819,'[2]2023'!$A$9:$I$7853,9,0)</f>
        <v>0</v>
      </c>
      <c r="M6819" s="18">
        <f>VLOOKUP(A6819,[3]data1683177749303!$A$2:$J$6448,10,0)</f>
        <v>0</v>
      </c>
    </row>
    <row r="6820" spans="1:13" ht="15.75" outlineLevel="1">
      <c r="A6820" s="10">
        <v>1832400437</v>
      </c>
      <c r="B6820" s="11">
        <v>437</v>
      </c>
      <c r="C6820" s="19">
        <v>832400</v>
      </c>
      <c r="D6820" s="13">
        <v>1</v>
      </c>
      <c r="E6820" s="136" t="s">
        <v>3154</v>
      </c>
      <c r="F6820" s="15" t="s">
        <v>42</v>
      </c>
      <c r="G6820" s="137" t="s">
        <v>3154</v>
      </c>
      <c r="H6820" s="13" t="s">
        <v>31</v>
      </c>
      <c r="I6820" s="16">
        <f>K6820/L6820-1</f>
        <v>-0.1071428571428571</v>
      </c>
      <c r="J6820" s="126" t="s">
        <v>3154</v>
      </c>
      <c r="K6820" s="17">
        <v>2500</v>
      </c>
      <c r="L6820" s="17">
        <f>VLOOKUP(A6820,'[2]2023'!$A$9:$I$7853,9,0)</f>
        <v>2800</v>
      </c>
      <c r="M6820" s="18">
        <f>VLOOKUP(A6820,[3]data1683177749303!$A$2:$J$6448,10,0)</f>
        <v>2442.96</v>
      </c>
    </row>
    <row r="6821" spans="1:13" ht="15.75" outlineLevel="1">
      <c r="A6821" s="10">
        <v>1832400441</v>
      </c>
      <c r="B6821" s="11">
        <v>441</v>
      </c>
      <c r="C6821" s="19">
        <v>832400</v>
      </c>
      <c r="D6821" s="13">
        <v>1</v>
      </c>
      <c r="E6821" s="136" t="s">
        <v>3154</v>
      </c>
      <c r="F6821" s="15" t="s">
        <v>45</v>
      </c>
      <c r="G6821" s="137" t="s">
        <v>3154</v>
      </c>
      <c r="H6821" s="13" t="s">
        <v>31</v>
      </c>
      <c r="I6821" s="126" t="s">
        <v>3154</v>
      </c>
      <c r="J6821" s="126" t="s">
        <v>3154</v>
      </c>
      <c r="K6821" s="17">
        <f>VLOOKUP(A6821,[4]גיליון1!$A$1574:$P$7681,10,0)</f>
        <v>0</v>
      </c>
      <c r="L6821" s="17">
        <f>VLOOKUP(A6821,'[2]2023'!$A$9:$I$7853,9,0)</f>
        <v>0</v>
      </c>
      <c r="M6821" s="18">
        <f>VLOOKUP(A6821,[3]data1683177749303!$A$2:$J$6448,10,0)</f>
        <v>0</v>
      </c>
    </row>
    <row r="6822" spans="1:13" ht="15.75" outlineLevel="1">
      <c r="A6822" s="10">
        <v>1832400470</v>
      </c>
      <c r="B6822" s="11">
        <v>470</v>
      </c>
      <c r="C6822" s="19">
        <v>832400</v>
      </c>
      <c r="D6822" s="13">
        <v>1</v>
      </c>
      <c r="E6822" s="136" t="s">
        <v>3154</v>
      </c>
      <c r="F6822" s="15" t="s">
        <v>48</v>
      </c>
      <c r="G6822" s="137" t="s">
        <v>3154</v>
      </c>
      <c r="H6822" s="13" t="s">
        <v>34</v>
      </c>
      <c r="I6822" s="126" t="s">
        <v>3154</v>
      </c>
      <c r="J6822" s="126" t="s">
        <v>3154</v>
      </c>
      <c r="K6822" s="17">
        <f>VLOOKUP(A6822,[4]גיליון1!$A$1574:$P$7681,10,0)</f>
        <v>0</v>
      </c>
      <c r="L6822" s="17">
        <f>VLOOKUP(A6822,'[2]2023'!$A$9:$I$7853,9,0)</f>
        <v>0</v>
      </c>
      <c r="M6822" s="18">
        <f>VLOOKUP(A6822,[3]data1683177749303!$A$2:$J$6448,10,0)</f>
        <v>0</v>
      </c>
    </row>
    <row r="6823" spans="1:13" ht="15.75" outlineLevel="1">
      <c r="A6823" s="10">
        <v>1832400540</v>
      </c>
      <c r="B6823" s="11">
        <v>540</v>
      </c>
      <c r="C6823" s="19">
        <v>832400</v>
      </c>
      <c r="D6823" s="13">
        <v>1</v>
      </c>
      <c r="E6823" s="136" t="s">
        <v>3154</v>
      </c>
      <c r="F6823" s="15" t="s">
        <v>53</v>
      </c>
      <c r="G6823" s="137" t="s">
        <v>3154</v>
      </c>
      <c r="H6823" s="13" t="s">
        <v>31</v>
      </c>
      <c r="I6823" s="16">
        <f>K6823/L6823-1</f>
        <v>0</v>
      </c>
      <c r="J6823" s="126" t="s">
        <v>3154</v>
      </c>
      <c r="K6823" s="17">
        <f>VLOOKUP(A6823,[4]גיליון1!$A$1574:$P$7681,10,0)</f>
        <v>3000</v>
      </c>
      <c r="L6823" s="17">
        <f>VLOOKUP(A6823,'[2]2023'!$A$9:$I$7853,9,0)</f>
        <v>3000</v>
      </c>
      <c r="M6823" s="18">
        <f>VLOOKUP(A6823,[3]data1683177749303!$A$2:$J$6448,10,0)</f>
        <v>0</v>
      </c>
    </row>
    <row r="6824" spans="1:13" ht="15.75" outlineLevel="1">
      <c r="A6824" s="10">
        <v>1832400550</v>
      </c>
      <c r="B6824" s="11">
        <v>550</v>
      </c>
      <c r="C6824" s="19">
        <v>832400</v>
      </c>
      <c r="D6824" s="13">
        <v>1</v>
      </c>
      <c r="E6824" s="136" t="s">
        <v>3154</v>
      </c>
      <c r="F6824" s="15" t="s">
        <v>58</v>
      </c>
      <c r="G6824" s="137" t="s">
        <v>3154</v>
      </c>
      <c r="H6824" s="13" t="s">
        <v>34</v>
      </c>
      <c r="I6824" s="126" t="s">
        <v>3154</v>
      </c>
      <c r="J6824" s="126" t="s">
        <v>3154</v>
      </c>
      <c r="K6824" s="17">
        <f>VLOOKUP(A6824,[4]גיליון1!$A$1574:$P$7681,10,0)</f>
        <v>0</v>
      </c>
      <c r="L6824" s="17">
        <f>VLOOKUP(A6824,'[2]2023'!$A$9:$I$7853,9,0)</f>
        <v>0</v>
      </c>
      <c r="M6824" s="18">
        <f>VLOOKUP(A6824,[3]data1683177749303!$A$2:$J$6448,10,0)</f>
        <v>0</v>
      </c>
    </row>
    <row r="6825" spans="1:13" ht="15.75" outlineLevel="1">
      <c r="A6825" s="10">
        <v>1832400561</v>
      </c>
      <c r="B6825" s="11">
        <v>561</v>
      </c>
      <c r="C6825" s="19">
        <v>832400</v>
      </c>
      <c r="D6825" s="13">
        <v>1</v>
      </c>
      <c r="E6825" s="136" t="s">
        <v>3154</v>
      </c>
      <c r="F6825" s="15" t="s">
        <v>59</v>
      </c>
      <c r="G6825" s="137" t="s">
        <v>3154</v>
      </c>
      <c r="H6825" s="13" t="s">
        <v>34</v>
      </c>
      <c r="I6825" s="126" t="s">
        <v>3154</v>
      </c>
      <c r="J6825" s="126" t="s">
        <v>3154</v>
      </c>
      <c r="K6825" s="17">
        <f>VLOOKUP(A6825,[4]גיליון1!$A$1574:$P$7681,10,0)</f>
        <v>0</v>
      </c>
      <c r="L6825" s="17">
        <f>VLOOKUP(A6825,'[2]2023'!$A$9:$I$7853,9,0)</f>
        <v>0</v>
      </c>
      <c r="M6825" s="18">
        <f>VLOOKUP(A6825,[3]data1683177749303!$A$2:$J$6448,10,0)</f>
        <v>0</v>
      </c>
    </row>
    <row r="6826" spans="1:13" ht="15.75" outlineLevel="1">
      <c r="A6826" s="10">
        <v>1832400562</v>
      </c>
      <c r="B6826" s="11">
        <v>562</v>
      </c>
      <c r="C6826" s="19">
        <v>832400</v>
      </c>
      <c r="D6826" s="13">
        <v>1</v>
      </c>
      <c r="E6826" s="136" t="s">
        <v>3154</v>
      </c>
      <c r="F6826" s="15" t="s">
        <v>60</v>
      </c>
      <c r="G6826" s="137" t="s">
        <v>3154</v>
      </c>
      <c r="H6826" s="13" t="s">
        <v>34</v>
      </c>
      <c r="I6826" s="126" t="s">
        <v>3154</v>
      </c>
      <c r="J6826" s="126" t="s">
        <v>3154</v>
      </c>
      <c r="K6826" s="17">
        <f>VLOOKUP(A6826,[4]גיליון1!$A$1574:$P$7681,10,0)</f>
        <v>0</v>
      </c>
      <c r="L6826" s="17">
        <f>VLOOKUP(A6826,'[2]2023'!$A$9:$I$7853,9,0)</f>
        <v>0</v>
      </c>
      <c r="M6826" s="18">
        <f>VLOOKUP(A6826,[3]data1683177749303!$A$2:$J$6448,10,0)</f>
        <v>0</v>
      </c>
    </row>
    <row r="6827" spans="1:13" ht="15.75" outlineLevel="1">
      <c r="A6827" s="10">
        <v>1832400700</v>
      </c>
      <c r="B6827" s="11">
        <v>700</v>
      </c>
      <c r="C6827" s="19">
        <v>832400</v>
      </c>
      <c r="D6827" s="13">
        <v>1</v>
      </c>
      <c r="E6827" s="136" t="s">
        <v>3154</v>
      </c>
      <c r="F6827" s="15" t="s">
        <v>61</v>
      </c>
      <c r="G6827" s="137" t="s">
        <v>3154</v>
      </c>
      <c r="H6827" s="13" t="s">
        <v>11</v>
      </c>
      <c r="I6827" s="126" t="s">
        <v>3154</v>
      </c>
      <c r="J6827" s="126" t="s">
        <v>3154</v>
      </c>
      <c r="K6827" s="17">
        <f>VLOOKUP(A6827,[4]גיליון1!$A$1574:$P$7681,10,0)</f>
        <v>0</v>
      </c>
      <c r="L6827" s="17">
        <f>VLOOKUP(A6827,'[2]2023'!$A$9:$I$7853,9,0)</f>
        <v>0</v>
      </c>
      <c r="M6827" s="140" t="s">
        <v>3154</v>
      </c>
    </row>
    <row r="6828" spans="1:13" ht="15.75" outlineLevel="1">
      <c r="A6828" s="10">
        <v>1832400710</v>
      </c>
      <c r="B6828" s="11">
        <v>710</v>
      </c>
      <c r="C6828" s="19">
        <v>832400</v>
      </c>
      <c r="D6828" s="13">
        <v>1</v>
      </c>
      <c r="E6828" s="136" t="s">
        <v>3154</v>
      </c>
      <c r="F6828" s="15" t="s">
        <v>1497</v>
      </c>
      <c r="G6828" s="137" t="s">
        <v>3154</v>
      </c>
      <c r="H6828" s="13" t="s">
        <v>34</v>
      </c>
      <c r="I6828" s="126" t="s">
        <v>3154</v>
      </c>
      <c r="J6828" s="126" t="s">
        <v>3154</v>
      </c>
      <c r="K6828" s="17">
        <f>VLOOKUP(A6828,[4]גיליון1!$A$1574:$P$7681,10,0)</f>
        <v>0</v>
      </c>
      <c r="L6828" s="17">
        <f>VLOOKUP(A6828,'[2]2023'!$A$9:$I$7853,9,0)</f>
        <v>0</v>
      </c>
      <c r="M6828" s="18">
        <f>VLOOKUP(A6828,[3]data1683177749303!$A$2:$J$6448,10,0)</f>
        <v>0</v>
      </c>
    </row>
    <row r="6829" spans="1:13" ht="15.75" outlineLevel="1">
      <c r="A6829" s="10">
        <v>1832400721</v>
      </c>
      <c r="B6829" s="11">
        <v>721</v>
      </c>
      <c r="C6829" s="19">
        <v>832400</v>
      </c>
      <c r="D6829" s="13">
        <v>1</v>
      </c>
      <c r="E6829" s="136" t="s">
        <v>3154</v>
      </c>
      <c r="F6829" s="15" t="s">
        <v>63</v>
      </c>
      <c r="G6829" s="137" t="s">
        <v>3154</v>
      </c>
      <c r="H6829" s="13" t="s">
        <v>34</v>
      </c>
      <c r="I6829" s="16">
        <f>K6829/L6829-1</f>
        <v>-9.9999999999999978E-2</v>
      </c>
      <c r="J6829" s="126" t="s">
        <v>3154</v>
      </c>
      <c r="K6829" s="17">
        <f>VLOOKUP(A6829,[4]גיליון1!$A$1574:$P$7681,10,0)</f>
        <v>3600</v>
      </c>
      <c r="L6829" s="17">
        <f>VLOOKUP(A6829,'[2]2023'!$A$9:$I$7853,9,0)</f>
        <v>4000</v>
      </c>
      <c r="M6829" s="18">
        <f>VLOOKUP(A6829,[3]data1683177749303!$A$2:$J$6448,10,0)</f>
        <v>0</v>
      </c>
    </row>
    <row r="6830" spans="1:13" ht="15.75" outlineLevel="1">
      <c r="A6830" s="10">
        <v>1832400742</v>
      </c>
      <c r="B6830" s="11">
        <v>742</v>
      </c>
      <c r="C6830" s="19">
        <v>832400</v>
      </c>
      <c r="D6830" s="13">
        <v>1</v>
      </c>
      <c r="E6830" s="136" t="s">
        <v>3154</v>
      </c>
      <c r="F6830" s="15" t="s">
        <v>65</v>
      </c>
      <c r="G6830" s="137" t="s">
        <v>3154</v>
      </c>
      <c r="H6830" s="13" t="s">
        <v>34</v>
      </c>
      <c r="I6830" s="126" t="s">
        <v>3154</v>
      </c>
      <c r="J6830" s="126" t="s">
        <v>3154</v>
      </c>
      <c r="K6830" s="17">
        <f>VLOOKUP(A6830,[4]גיליון1!$A$1574:$P$7681,10,0)</f>
        <v>0</v>
      </c>
      <c r="L6830" s="17">
        <f>VLOOKUP(A6830,'[2]2023'!$A$9:$I$7853,9,0)</f>
        <v>0</v>
      </c>
      <c r="M6830" s="18">
        <f>VLOOKUP(A6830,[3]data1683177749303!$A$2:$J$6448,10,0)</f>
        <v>0</v>
      </c>
    </row>
    <row r="6831" spans="1:13" ht="15.75" outlineLevel="1">
      <c r="A6831" s="10">
        <v>1832400745</v>
      </c>
      <c r="B6831" s="11">
        <v>745</v>
      </c>
      <c r="C6831" s="19">
        <v>832400</v>
      </c>
      <c r="D6831" s="13">
        <v>1</v>
      </c>
      <c r="E6831" s="136" t="s">
        <v>3154</v>
      </c>
      <c r="F6831" s="15" t="s">
        <v>66</v>
      </c>
      <c r="G6831" s="137" t="s">
        <v>3154</v>
      </c>
      <c r="H6831" s="13" t="s">
        <v>31</v>
      </c>
      <c r="I6831" s="126" t="s">
        <v>3154</v>
      </c>
      <c r="J6831" s="126" t="s">
        <v>3154</v>
      </c>
      <c r="K6831" s="17">
        <f>VLOOKUP(A6831,[4]גיליון1!$A$1574:$P$7681,10,0)</f>
        <v>0</v>
      </c>
      <c r="L6831" s="17">
        <f>VLOOKUP(A6831,'[2]2023'!$A$9:$I$7853,9,0)</f>
        <v>0</v>
      </c>
      <c r="M6831" s="18">
        <f>VLOOKUP(A6831,[3]data1683177749303!$A$2:$J$6448,10,0)</f>
        <v>0</v>
      </c>
    </row>
    <row r="6832" spans="1:13" ht="15.75" outlineLevel="1">
      <c r="A6832" s="10">
        <v>1832400746</v>
      </c>
      <c r="B6832" s="11">
        <v>746</v>
      </c>
      <c r="C6832" s="19">
        <v>832400</v>
      </c>
      <c r="D6832" s="13">
        <v>1</v>
      </c>
      <c r="E6832" s="136" t="s">
        <v>3154</v>
      </c>
      <c r="F6832" s="15" t="s">
        <v>67</v>
      </c>
      <c r="G6832" s="137" t="s">
        <v>3154</v>
      </c>
      <c r="H6832" s="13" t="s">
        <v>31</v>
      </c>
      <c r="I6832" s="126" t="s">
        <v>3154</v>
      </c>
      <c r="J6832" s="126" t="s">
        <v>3154</v>
      </c>
      <c r="K6832" s="17">
        <f>VLOOKUP(A6832,[4]גיליון1!$A$1574:$P$7681,10,0)</f>
        <v>0</v>
      </c>
      <c r="L6832" s="17">
        <f>VLOOKUP(A6832,'[2]2023'!$A$9:$I$7853,9,0)</f>
        <v>0</v>
      </c>
      <c r="M6832" s="18">
        <f>VLOOKUP(A6832,[3]data1683177749303!$A$2:$J$6448,10,0)</f>
        <v>0</v>
      </c>
    </row>
    <row r="6833" spans="1:13" ht="15.75" outlineLevel="1">
      <c r="A6833" s="10">
        <v>1832400751</v>
      </c>
      <c r="B6833" s="11">
        <v>751</v>
      </c>
      <c r="C6833" s="19">
        <v>832400</v>
      </c>
      <c r="D6833" s="13">
        <v>1</v>
      </c>
      <c r="E6833" s="136" t="s">
        <v>3154</v>
      </c>
      <c r="F6833" s="15" t="s">
        <v>68</v>
      </c>
      <c r="G6833" s="137" t="s">
        <v>3154</v>
      </c>
      <c r="H6833" s="13" t="s">
        <v>34</v>
      </c>
      <c r="I6833" s="16">
        <f>K6833/L6833-1</f>
        <v>0</v>
      </c>
      <c r="J6833" s="126" t="s">
        <v>3154</v>
      </c>
      <c r="K6833" s="17">
        <f>VLOOKUP(A6833,[4]גיליון1!$A$1574:$P$7681,10,0)</f>
        <v>46000</v>
      </c>
      <c r="L6833" s="17">
        <f>VLOOKUP(A6833,'[2]2023'!$A$9:$I$7853,9,0)</f>
        <v>46000</v>
      </c>
      <c r="M6833" s="18">
        <f>VLOOKUP(A6833,[3]data1683177749303!$A$2:$J$6448,10,0)</f>
        <v>8613</v>
      </c>
    </row>
    <row r="6834" spans="1:13" ht="15.75" outlineLevel="1">
      <c r="A6834" s="10">
        <v>1832400752</v>
      </c>
      <c r="B6834" s="11">
        <v>752</v>
      </c>
      <c r="C6834" s="19">
        <v>832400</v>
      </c>
      <c r="D6834" s="13">
        <v>1</v>
      </c>
      <c r="E6834" s="136" t="s">
        <v>3154</v>
      </c>
      <c r="F6834" s="15" t="s">
        <v>69</v>
      </c>
      <c r="G6834" s="137" t="s">
        <v>3154</v>
      </c>
      <c r="H6834" s="13" t="s">
        <v>31</v>
      </c>
      <c r="I6834" s="16">
        <f>K6834/L6834-1</f>
        <v>0</v>
      </c>
      <c r="J6834" s="126" t="s">
        <v>3154</v>
      </c>
      <c r="K6834" s="17">
        <f>VLOOKUP(A6834,[4]גיליון1!$A$1574:$P$7681,10,0)</f>
        <v>160000</v>
      </c>
      <c r="L6834" s="17">
        <f>VLOOKUP(A6834,'[2]2023'!$A$9:$I$7853,9,0)</f>
        <v>160000</v>
      </c>
      <c r="M6834" s="18">
        <f>VLOOKUP(A6834,[3]data1683177749303!$A$2:$J$6448,10,0)</f>
        <v>143018.75</v>
      </c>
    </row>
    <row r="6835" spans="1:13" ht="15.75" outlineLevel="1">
      <c r="A6835" s="10">
        <v>1832400758</v>
      </c>
      <c r="B6835" s="11">
        <v>758</v>
      </c>
      <c r="C6835" s="19">
        <v>832400</v>
      </c>
      <c r="D6835" s="13">
        <v>1</v>
      </c>
      <c r="E6835" s="136" t="s">
        <v>3154</v>
      </c>
      <c r="F6835" s="15" t="s">
        <v>2784</v>
      </c>
      <c r="G6835" s="137" t="s">
        <v>3154</v>
      </c>
      <c r="H6835" s="13" t="s">
        <v>34</v>
      </c>
      <c r="I6835" s="126" t="s">
        <v>3154</v>
      </c>
      <c r="J6835" s="126" t="s">
        <v>3154</v>
      </c>
      <c r="K6835" s="17">
        <f>VLOOKUP(A6835,[4]גיליון1!$A$1574:$P$7681,10,0)</f>
        <v>0</v>
      </c>
      <c r="L6835" s="17">
        <f>VLOOKUP(A6835,'[2]2023'!$A$9:$I$7853,9,0)</f>
        <v>0</v>
      </c>
      <c r="M6835" s="18">
        <f>VLOOKUP(A6835,[3]data1683177749303!$A$2:$J$6448,10,0)</f>
        <v>0</v>
      </c>
    </row>
    <row r="6836" spans="1:13" ht="15.75" outlineLevel="1">
      <c r="A6836" s="10">
        <v>1832400789</v>
      </c>
      <c r="B6836" s="11">
        <v>789</v>
      </c>
      <c r="C6836" s="19">
        <v>832400</v>
      </c>
      <c r="D6836" s="13">
        <v>1</v>
      </c>
      <c r="E6836" s="136" t="s">
        <v>3154</v>
      </c>
      <c r="F6836" s="15" t="s">
        <v>72</v>
      </c>
      <c r="G6836" s="137" t="s">
        <v>3154</v>
      </c>
      <c r="H6836" s="13" t="s">
        <v>34</v>
      </c>
      <c r="I6836" s="126" t="s">
        <v>3154</v>
      </c>
      <c r="J6836" s="126" t="s">
        <v>3154</v>
      </c>
      <c r="K6836" s="17">
        <f>VLOOKUP(A6836,[4]גיליון1!$A$1574:$P$7681,10,0)</f>
        <v>0</v>
      </c>
      <c r="L6836" s="17">
        <f>VLOOKUP(A6836,'[2]2023'!$A$9:$I$7853,9,0)</f>
        <v>0</v>
      </c>
      <c r="M6836" s="18">
        <f>VLOOKUP(A6836,[3]data1683177749303!$A$2:$J$6448,10,0)</f>
        <v>0</v>
      </c>
    </row>
    <row r="6837" spans="1:13" ht="15.75" outlineLevel="1">
      <c r="A6837" s="10">
        <v>1832400794</v>
      </c>
      <c r="B6837" s="11">
        <v>794</v>
      </c>
      <c r="C6837" s="19">
        <v>832400</v>
      </c>
      <c r="D6837" s="13">
        <v>1</v>
      </c>
      <c r="E6837" s="136" t="s">
        <v>3154</v>
      </c>
      <c r="F6837" s="15" t="s">
        <v>73</v>
      </c>
      <c r="G6837" s="137" t="s">
        <v>3154</v>
      </c>
      <c r="H6837" s="13" t="s">
        <v>31</v>
      </c>
      <c r="I6837" s="126" t="s">
        <v>3154</v>
      </c>
      <c r="J6837" s="126" t="s">
        <v>3154</v>
      </c>
      <c r="K6837" s="17">
        <f>VLOOKUP(A6837,[4]גיליון1!$A$1574:$P$7681,10,0)</f>
        <v>0</v>
      </c>
      <c r="L6837" s="17">
        <f>VLOOKUP(A6837,'[2]2023'!$A$9:$I$7853,9,0)</f>
        <v>0</v>
      </c>
      <c r="M6837" s="18">
        <f>VLOOKUP(A6837,[3]data1683177749303!$A$2:$J$6448,10,0)</f>
        <v>0</v>
      </c>
    </row>
    <row r="6838" spans="1:13" ht="15.75" outlineLevel="1">
      <c r="A6838" s="10">
        <v>1832400800</v>
      </c>
      <c r="B6838" s="11">
        <v>800</v>
      </c>
      <c r="C6838" s="19">
        <v>832400</v>
      </c>
      <c r="D6838" s="13">
        <v>1</v>
      </c>
      <c r="E6838" s="136" t="s">
        <v>3154</v>
      </c>
      <c r="F6838" s="15" t="s">
        <v>1411</v>
      </c>
      <c r="G6838" s="137" t="s">
        <v>3154</v>
      </c>
      <c r="H6838" s="13" t="s">
        <v>11</v>
      </c>
      <c r="I6838" s="126" t="s">
        <v>3154</v>
      </c>
      <c r="J6838" s="126" t="s">
        <v>3154</v>
      </c>
      <c r="K6838" s="17">
        <f>VLOOKUP(A6838,[4]גיליון1!$A$1574:$P$7681,10,0)</f>
        <v>0</v>
      </c>
      <c r="L6838" s="17">
        <f>VLOOKUP(A6838,'[2]2023'!$A$9:$I$7853,9,0)</f>
        <v>0</v>
      </c>
      <c r="M6838" s="140" t="s">
        <v>3154</v>
      </c>
    </row>
    <row r="6839" spans="1:13" ht="15.75" outlineLevel="1">
      <c r="A6839" s="10">
        <v>1832400810</v>
      </c>
      <c r="B6839" s="11">
        <v>810</v>
      </c>
      <c r="C6839" s="19">
        <v>832400</v>
      </c>
      <c r="D6839" s="13">
        <v>1</v>
      </c>
      <c r="E6839" s="136" t="s">
        <v>3154</v>
      </c>
      <c r="F6839" s="15" t="s">
        <v>2785</v>
      </c>
      <c r="G6839" s="137" t="s">
        <v>3154</v>
      </c>
      <c r="H6839" s="13" t="s">
        <v>31</v>
      </c>
      <c r="I6839" s="126" t="s">
        <v>3154</v>
      </c>
      <c r="J6839" s="126" t="s">
        <v>3154</v>
      </c>
      <c r="K6839" s="17">
        <f>VLOOKUP(A6839,[4]גיליון1!$A$1574:$P$7681,10,0)</f>
        <v>0</v>
      </c>
      <c r="L6839" s="17">
        <f>VLOOKUP(A6839,'[2]2023'!$A$9:$I$7853,9,0)</f>
        <v>0</v>
      </c>
      <c r="M6839" s="18">
        <f>VLOOKUP(A6839,[3]data1683177749303!$A$2:$J$6448,10,0)</f>
        <v>0</v>
      </c>
    </row>
    <row r="6840" spans="1:13" ht="15.75" outlineLevel="1">
      <c r="A6840" s="10">
        <v>1832400932</v>
      </c>
      <c r="B6840" s="11">
        <v>932</v>
      </c>
      <c r="C6840" s="19">
        <v>832400</v>
      </c>
      <c r="D6840" s="13">
        <v>1</v>
      </c>
      <c r="E6840" s="136" t="s">
        <v>3154</v>
      </c>
      <c r="F6840" s="15" t="s">
        <v>95</v>
      </c>
      <c r="G6840" s="137" t="s">
        <v>3154</v>
      </c>
      <c r="H6840" s="13" t="s">
        <v>34</v>
      </c>
      <c r="I6840" s="126" t="s">
        <v>3154</v>
      </c>
      <c r="J6840" s="126" t="s">
        <v>3154</v>
      </c>
      <c r="K6840" s="17">
        <f>VLOOKUP(A6840,[4]גיליון1!$A$1574:$P$7681,10,0)</f>
        <v>0</v>
      </c>
      <c r="L6840" s="17">
        <f>VLOOKUP(A6840,'[2]2023'!$A$9:$I$7853,9,0)</f>
        <v>0</v>
      </c>
      <c r="M6840" s="18">
        <f>VLOOKUP(A6840,[3]data1683177749303!$A$2:$J$6448,10,0)</f>
        <v>0</v>
      </c>
    </row>
    <row r="6841" spans="1:13" ht="16.5" thickBot="1">
      <c r="A6841" s="10">
        <v>1832400961</v>
      </c>
      <c r="B6841" s="11">
        <v>961</v>
      </c>
      <c r="C6841" s="19">
        <v>832400</v>
      </c>
      <c r="D6841" s="13">
        <v>1</v>
      </c>
      <c r="E6841" s="136" t="s">
        <v>3154</v>
      </c>
      <c r="F6841" s="15" t="s">
        <v>79</v>
      </c>
      <c r="G6841" s="137" t="s">
        <v>3154</v>
      </c>
      <c r="H6841" s="13" t="s">
        <v>34</v>
      </c>
      <c r="I6841" s="126" t="s">
        <v>3154</v>
      </c>
      <c r="J6841" s="126" t="s">
        <v>3154</v>
      </c>
      <c r="K6841" s="17">
        <f>VLOOKUP(A6841,[4]גיליון1!$A$1574:$P$7681,10,0)</f>
        <v>0</v>
      </c>
      <c r="L6841" s="17">
        <f>VLOOKUP(A6841,'[2]2023'!$A$9:$I$7853,9,0)</f>
        <v>0</v>
      </c>
      <c r="M6841" s="140" t="s">
        <v>3154</v>
      </c>
    </row>
    <row r="6842" spans="1:13" ht="16.5" outlineLevel="1" thickBot="1">
      <c r="A6842" s="125" t="s">
        <v>3154</v>
      </c>
      <c r="B6842" s="25" t="s">
        <v>2786</v>
      </c>
      <c r="C6842" s="146" t="s">
        <v>3154</v>
      </c>
      <c r="D6842" s="146" t="s">
        <v>3154</v>
      </c>
      <c r="E6842" s="147" t="s">
        <v>3154</v>
      </c>
      <c r="F6842" s="28" t="s">
        <v>2783</v>
      </c>
      <c r="G6842" s="153" t="s">
        <v>3154</v>
      </c>
      <c r="H6842" s="146" t="s">
        <v>3154</v>
      </c>
      <c r="I6842" s="29">
        <f>K6842/L6842-1</f>
        <v>2.6084710743801587E-2</v>
      </c>
      <c r="J6842" s="127" t="s">
        <v>3154</v>
      </c>
      <c r="K6842" s="37">
        <f t="shared" ref="K6842:M6842" si="304">SUBTOTAL(9,K6808:K6841)</f>
        <v>397300</v>
      </c>
      <c r="L6842" s="37">
        <f t="shared" si="304"/>
        <v>387200</v>
      </c>
      <c r="M6842" s="38">
        <f t="shared" si="304"/>
        <v>324192.89</v>
      </c>
    </row>
    <row r="6843" spans="1:13" ht="15.75" outlineLevel="1">
      <c r="A6843" s="10">
        <v>18350000</v>
      </c>
      <c r="B6843" s="11">
        <v>0</v>
      </c>
      <c r="C6843" s="19">
        <v>835000</v>
      </c>
      <c r="D6843" s="13">
        <v>1</v>
      </c>
      <c r="E6843" s="136" t="s">
        <v>3154</v>
      </c>
      <c r="F6843" s="15" t="s">
        <v>2787</v>
      </c>
      <c r="G6843" s="137" t="s">
        <v>3154</v>
      </c>
      <c r="H6843" s="13" t="s">
        <v>11</v>
      </c>
      <c r="I6843" s="126" t="s">
        <v>3154</v>
      </c>
      <c r="J6843" s="142" t="s">
        <v>3154</v>
      </c>
      <c r="K6843" s="17">
        <f>VLOOKUP(A6843,[4]גיליון1!$A$1574:$P$7681,10,0)</f>
        <v>0</v>
      </c>
      <c r="L6843" s="17">
        <f>VLOOKUP(A6843,'[2]2023'!$A$9:$I$7853,9,0)</f>
        <v>0</v>
      </c>
      <c r="M6843" s="140" t="s">
        <v>3154</v>
      </c>
    </row>
    <row r="6844" spans="1:13" ht="15.75" outlineLevel="1">
      <c r="A6844" s="10">
        <v>18351000</v>
      </c>
      <c r="B6844" s="11">
        <v>0</v>
      </c>
      <c r="C6844" s="19">
        <v>835100</v>
      </c>
      <c r="D6844" s="13">
        <v>1</v>
      </c>
      <c r="E6844" s="136" t="s">
        <v>3154</v>
      </c>
      <c r="F6844" s="15" t="s">
        <v>2788</v>
      </c>
      <c r="G6844" s="137" t="s">
        <v>3154</v>
      </c>
      <c r="H6844" s="13" t="s">
        <v>11</v>
      </c>
      <c r="I6844" s="126" t="s">
        <v>3154</v>
      </c>
      <c r="J6844" s="142" t="s">
        <v>3154</v>
      </c>
      <c r="K6844" s="17">
        <f>VLOOKUP(A6844,[4]גיליון1!$A$1574:$P$7681,10,0)</f>
        <v>0</v>
      </c>
      <c r="L6844" s="17">
        <f>VLOOKUP(A6844,'[2]2023'!$A$9:$I$7853,9,0)</f>
        <v>0</v>
      </c>
      <c r="M6844" s="140" t="s">
        <v>3154</v>
      </c>
    </row>
    <row r="6845" spans="1:13" ht="15.75" outlineLevel="1">
      <c r="A6845" s="10">
        <v>1835100100</v>
      </c>
      <c r="B6845" s="11">
        <v>100</v>
      </c>
      <c r="C6845" s="19">
        <v>835100</v>
      </c>
      <c r="D6845" s="13">
        <v>1</v>
      </c>
      <c r="E6845" s="136" t="s">
        <v>3154</v>
      </c>
      <c r="F6845" s="15" t="s">
        <v>18</v>
      </c>
      <c r="G6845" s="137" t="s">
        <v>3154</v>
      </c>
      <c r="H6845" s="13" t="s">
        <v>11</v>
      </c>
      <c r="I6845" s="126" t="s">
        <v>3154</v>
      </c>
      <c r="J6845" s="126" t="s">
        <v>3154</v>
      </c>
      <c r="K6845" s="17">
        <f>VLOOKUP(A6845,[4]גיליון1!$A$1574:$P$7681,10,0)</f>
        <v>0</v>
      </c>
      <c r="L6845" s="17">
        <f>VLOOKUP(A6845,'[2]2023'!$A$9:$I$7853,9,0)</f>
        <v>0</v>
      </c>
      <c r="M6845" s="140" t="s">
        <v>3154</v>
      </c>
    </row>
    <row r="6846" spans="1:13" ht="15.75" outlineLevel="1">
      <c r="A6846" s="10">
        <v>1835100110</v>
      </c>
      <c r="B6846" s="11">
        <v>110</v>
      </c>
      <c r="C6846" s="19">
        <v>835100</v>
      </c>
      <c r="D6846" s="13">
        <v>1</v>
      </c>
      <c r="E6846" s="136" t="s">
        <v>3154</v>
      </c>
      <c r="F6846" s="15" t="s">
        <v>19</v>
      </c>
      <c r="G6846" s="137" t="s">
        <v>3154</v>
      </c>
      <c r="H6846" s="13" t="s">
        <v>20</v>
      </c>
      <c r="I6846" s="126" t="s">
        <v>3154</v>
      </c>
      <c r="J6846" s="126" t="s">
        <v>3154</v>
      </c>
      <c r="K6846" s="17">
        <f>VLOOKUP(A6846,[4]גיליון1!$A$1574:$P$7681,10,0)</f>
        <v>0</v>
      </c>
      <c r="L6846" s="17">
        <f>VLOOKUP(A6846,'[2]2023'!$A$9:$I$7853,9,0)</f>
        <v>0</v>
      </c>
      <c r="M6846" s="18">
        <f>VLOOKUP(A6846,[3]data1683177749303!$A$2:$J$6448,10,0)</f>
        <v>0</v>
      </c>
    </row>
    <row r="6847" spans="1:13" ht="15.75" outlineLevel="1">
      <c r="A6847" s="10">
        <v>1835100122</v>
      </c>
      <c r="B6847" s="11">
        <v>122</v>
      </c>
      <c r="C6847" s="19">
        <v>835100</v>
      </c>
      <c r="D6847" s="13">
        <v>1</v>
      </c>
      <c r="E6847" s="136" t="s">
        <v>3154</v>
      </c>
      <c r="F6847" s="15" t="s">
        <v>22</v>
      </c>
      <c r="G6847" s="137" t="s">
        <v>3154</v>
      </c>
      <c r="H6847" s="13" t="s">
        <v>20</v>
      </c>
      <c r="I6847" s="126" t="s">
        <v>3154</v>
      </c>
      <c r="J6847" s="126" t="s">
        <v>3154</v>
      </c>
      <c r="K6847" s="17">
        <f>VLOOKUP(A6847,[4]גיליון1!$A$1574:$P$7681,10,0)</f>
        <v>0</v>
      </c>
      <c r="L6847" s="17">
        <f>VLOOKUP(A6847,'[2]2023'!$A$9:$I$7853,9,0)</f>
        <v>0</v>
      </c>
      <c r="M6847" s="18">
        <f>VLOOKUP(A6847,[3]data1683177749303!$A$2:$J$6448,10,0)</f>
        <v>0</v>
      </c>
    </row>
    <row r="6848" spans="1:13" ht="15.75" outlineLevel="1">
      <c r="A6848" s="10">
        <v>1835100126</v>
      </c>
      <c r="B6848" s="11">
        <v>126</v>
      </c>
      <c r="C6848" s="19">
        <v>835100</v>
      </c>
      <c r="D6848" s="13">
        <v>1</v>
      </c>
      <c r="E6848" s="136" t="s">
        <v>3154</v>
      </c>
      <c r="F6848" s="15" t="s">
        <v>23</v>
      </c>
      <c r="G6848" s="137" t="s">
        <v>3154</v>
      </c>
      <c r="H6848" s="13" t="s">
        <v>20</v>
      </c>
      <c r="I6848" s="126" t="s">
        <v>3154</v>
      </c>
      <c r="J6848" s="126" t="s">
        <v>3154</v>
      </c>
      <c r="K6848" s="17">
        <f>VLOOKUP(A6848,[4]גיליון1!$A$1574:$P$7681,10,0)</f>
        <v>0</v>
      </c>
      <c r="L6848" s="17">
        <f>VLOOKUP(A6848,'[2]2023'!$A$9:$I$7853,9,0)</f>
        <v>0</v>
      </c>
      <c r="M6848" s="18">
        <f>VLOOKUP(A6848,[3]data1683177749303!$A$2:$J$6448,10,0)</f>
        <v>0</v>
      </c>
    </row>
    <row r="6849" spans="1:13" ht="15.75" outlineLevel="1">
      <c r="A6849" s="10">
        <v>1835100140</v>
      </c>
      <c r="B6849" s="11">
        <v>140</v>
      </c>
      <c r="C6849" s="19">
        <v>835100</v>
      </c>
      <c r="D6849" s="13">
        <v>1</v>
      </c>
      <c r="E6849" s="136" t="s">
        <v>3154</v>
      </c>
      <c r="F6849" s="15" t="s">
        <v>25</v>
      </c>
      <c r="G6849" s="137" t="s">
        <v>3154</v>
      </c>
      <c r="H6849" s="13" t="s">
        <v>20</v>
      </c>
      <c r="I6849" s="126" t="s">
        <v>3154</v>
      </c>
      <c r="J6849" s="126" t="s">
        <v>3154</v>
      </c>
      <c r="K6849" s="17">
        <f>VLOOKUP(A6849,[4]גיליון1!$A$1574:$P$7681,10,0)</f>
        <v>0</v>
      </c>
      <c r="L6849" s="17">
        <f>VLOOKUP(A6849,'[2]2023'!$A$9:$I$7853,9,0)</f>
        <v>0</v>
      </c>
      <c r="M6849" s="18">
        <f>VLOOKUP(A6849,[3]data1683177749303!$A$2:$J$6448,10,0)</f>
        <v>0</v>
      </c>
    </row>
    <row r="6850" spans="1:13" ht="15.75" outlineLevel="1">
      <c r="A6850" s="10">
        <v>1835100400</v>
      </c>
      <c r="B6850" s="11">
        <v>400</v>
      </c>
      <c r="C6850" s="19">
        <v>835100</v>
      </c>
      <c r="D6850" s="13">
        <v>1</v>
      </c>
      <c r="E6850" s="136" t="s">
        <v>3154</v>
      </c>
      <c r="F6850" s="15" t="s">
        <v>29</v>
      </c>
      <c r="G6850" s="137" t="s">
        <v>3154</v>
      </c>
      <c r="H6850" s="13" t="s">
        <v>11</v>
      </c>
      <c r="I6850" s="126" t="s">
        <v>3154</v>
      </c>
      <c r="J6850" s="126" t="s">
        <v>3154</v>
      </c>
      <c r="K6850" s="17">
        <f>VLOOKUP(A6850,[4]גיליון1!$A$1574:$P$7681,10,0)</f>
        <v>0</v>
      </c>
      <c r="L6850" s="17">
        <f>VLOOKUP(A6850,'[2]2023'!$A$9:$I$7853,9,0)</f>
        <v>0</v>
      </c>
      <c r="M6850" s="140" t="s">
        <v>3154</v>
      </c>
    </row>
    <row r="6851" spans="1:13" ht="15.75" outlineLevel="1">
      <c r="A6851" s="10">
        <v>1835100412</v>
      </c>
      <c r="B6851" s="11">
        <v>412</v>
      </c>
      <c r="C6851" s="19">
        <v>835100</v>
      </c>
      <c r="D6851" s="13">
        <v>1</v>
      </c>
      <c r="E6851" s="136" t="s">
        <v>3154</v>
      </c>
      <c r="F6851" s="15" t="s">
        <v>1761</v>
      </c>
      <c r="G6851" s="137" t="s">
        <v>3154</v>
      </c>
      <c r="H6851" s="13" t="s">
        <v>31</v>
      </c>
      <c r="I6851" s="126" t="s">
        <v>3154</v>
      </c>
      <c r="J6851" s="126" t="s">
        <v>3154</v>
      </c>
      <c r="K6851" s="17">
        <f>VLOOKUP(A6851,[4]גיליון1!$A$1574:$P$7681,10,0)</f>
        <v>0</v>
      </c>
      <c r="L6851" s="17">
        <f>VLOOKUP(A6851,'[2]2023'!$A$9:$I$7853,9,0)</f>
        <v>0</v>
      </c>
      <c r="M6851" s="18">
        <f>VLOOKUP(A6851,[3]data1683177749303!$A$2:$J$6448,10,0)</f>
        <v>0</v>
      </c>
    </row>
    <row r="6852" spans="1:13" ht="15.75" outlineLevel="1">
      <c r="A6852" s="10">
        <v>1835100423</v>
      </c>
      <c r="B6852" s="11">
        <v>423</v>
      </c>
      <c r="C6852" s="19">
        <v>835100</v>
      </c>
      <c r="D6852" s="13">
        <v>1</v>
      </c>
      <c r="E6852" s="136" t="s">
        <v>3154</v>
      </c>
      <c r="F6852" s="15" t="s">
        <v>35</v>
      </c>
      <c r="G6852" s="137" t="s">
        <v>3154</v>
      </c>
      <c r="H6852" s="13" t="s">
        <v>31</v>
      </c>
      <c r="I6852" s="126" t="s">
        <v>3154</v>
      </c>
      <c r="J6852" s="126" t="s">
        <v>3154</v>
      </c>
      <c r="K6852" s="17">
        <f>VLOOKUP(A6852,[4]גיליון1!$A$1574:$P$7681,10,0)</f>
        <v>0</v>
      </c>
      <c r="L6852" s="17">
        <f>VLOOKUP(A6852,'[2]2023'!$A$9:$I$7853,9,0)</f>
        <v>0</v>
      </c>
      <c r="M6852" s="18">
        <f>VLOOKUP(A6852,[3]data1683177749303!$A$2:$J$6448,10,0)</f>
        <v>0</v>
      </c>
    </row>
    <row r="6853" spans="1:13" ht="15.75" outlineLevel="1">
      <c r="A6853" s="10">
        <v>1835100431</v>
      </c>
      <c r="B6853" s="11">
        <v>431</v>
      </c>
      <c r="C6853" s="19">
        <v>835100</v>
      </c>
      <c r="D6853" s="13">
        <v>1</v>
      </c>
      <c r="E6853" s="136" t="s">
        <v>3154</v>
      </c>
      <c r="F6853" s="15" t="s">
        <v>36</v>
      </c>
      <c r="G6853" s="137" t="s">
        <v>3154</v>
      </c>
      <c r="H6853" s="13" t="s">
        <v>31</v>
      </c>
      <c r="I6853" s="126" t="s">
        <v>3154</v>
      </c>
      <c r="J6853" s="126" t="s">
        <v>3154</v>
      </c>
      <c r="K6853" s="17">
        <f>VLOOKUP(A6853,[4]גיליון1!$A$1574:$P$7681,10,0)</f>
        <v>0</v>
      </c>
      <c r="L6853" s="17">
        <f>VLOOKUP(A6853,'[2]2023'!$A$9:$I$7853,9,0)</f>
        <v>0</v>
      </c>
      <c r="M6853" s="18">
        <f>VLOOKUP(A6853,[3]data1683177749303!$A$2:$J$6448,10,0)</f>
        <v>0</v>
      </c>
    </row>
    <row r="6854" spans="1:13" ht="15.75" outlineLevel="1">
      <c r="A6854" s="10">
        <v>1835100432</v>
      </c>
      <c r="B6854" s="11">
        <v>432</v>
      </c>
      <c r="C6854" s="19">
        <v>835100</v>
      </c>
      <c r="D6854" s="13">
        <v>1</v>
      </c>
      <c r="E6854" s="136" t="s">
        <v>3154</v>
      </c>
      <c r="F6854" s="15" t="s">
        <v>37</v>
      </c>
      <c r="G6854" s="137" t="s">
        <v>3154</v>
      </c>
      <c r="H6854" s="13" t="s">
        <v>31</v>
      </c>
      <c r="I6854" s="126" t="s">
        <v>3154</v>
      </c>
      <c r="J6854" s="126" t="s">
        <v>3154</v>
      </c>
      <c r="K6854" s="17">
        <f>VLOOKUP(A6854,[4]גיליון1!$A$1574:$P$7681,10,0)</f>
        <v>0</v>
      </c>
      <c r="L6854" s="17">
        <f>VLOOKUP(A6854,'[2]2023'!$A$9:$I$7853,9,0)</f>
        <v>0</v>
      </c>
      <c r="M6854" s="18">
        <f>VLOOKUP(A6854,[3]data1683177749303!$A$2:$J$6448,10,0)</f>
        <v>0</v>
      </c>
    </row>
    <row r="6855" spans="1:13" ht="15.75" outlineLevel="1">
      <c r="A6855" s="10">
        <v>1835100433</v>
      </c>
      <c r="B6855" s="11">
        <v>433</v>
      </c>
      <c r="C6855" s="19">
        <v>835100</v>
      </c>
      <c r="D6855" s="13">
        <v>1</v>
      </c>
      <c r="E6855" s="136" t="s">
        <v>3154</v>
      </c>
      <c r="F6855" s="15" t="s">
        <v>38</v>
      </c>
      <c r="G6855" s="137" t="s">
        <v>3154</v>
      </c>
      <c r="H6855" s="13" t="s">
        <v>34</v>
      </c>
      <c r="I6855" s="126" t="s">
        <v>3154</v>
      </c>
      <c r="J6855" s="126" t="s">
        <v>3154</v>
      </c>
      <c r="K6855" s="17">
        <f>VLOOKUP(A6855,[4]גיליון1!$A$1574:$P$7681,10,0)</f>
        <v>0</v>
      </c>
      <c r="L6855" s="17">
        <f>VLOOKUP(A6855,'[2]2023'!$A$9:$I$7853,9,0)</f>
        <v>0</v>
      </c>
      <c r="M6855" s="18">
        <f>VLOOKUP(A6855,[3]data1683177749303!$A$2:$J$6448,10,0)</f>
        <v>0</v>
      </c>
    </row>
    <row r="6856" spans="1:13" ht="15.75" outlineLevel="1">
      <c r="A6856" s="10">
        <v>1835100441</v>
      </c>
      <c r="B6856" s="11">
        <v>441</v>
      </c>
      <c r="C6856" s="19">
        <v>835100</v>
      </c>
      <c r="D6856" s="13">
        <v>1</v>
      </c>
      <c r="E6856" s="136" t="s">
        <v>3154</v>
      </c>
      <c r="F6856" s="15" t="s">
        <v>45</v>
      </c>
      <c r="G6856" s="137" t="s">
        <v>3154</v>
      </c>
      <c r="H6856" s="13" t="s">
        <v>31</v>
      </c>
      <c r="I6856" s="126" t="s">
        <v>3154</v>
      </c>
      <c r="J6856" s="126" t="s">
        <v>3154</v>
      </c>
      <c r="K6856" s="17">
        <f>VLOOKUP(A6856,[4]גיליון1!$A$1574:$P$7681,10,0)</f>
        <v>0</v>
      </c>
      <c r="L6856" s="17">
        <f>VLOOKUP(A6856,'[2]2023'!$A$9:$I$7853,9,0)</f>
        <v>0</v>
      </c>
      <c r="M6856" s="18">
        <f>VLOOKUP(A6856,[3]data1683177749303!$A$2:$J$6448,10,0)</f>
        <v>0</v>
      </c>
    </row>
    <row r="6857" spans="1:13" ht="15.75" outlineLevel="1">
      <c r="A6857" s="10">
        <v>1835100450</v>
      </c>
      <c r="B6857" s="11">
        <v>450</v>
      </c>
      <c r="C6857" s="19">
        <v>835100</v>
      </c>
      <c r="D6857" s="13">
        <v>1</v>
      </c>
      <c r="E6857" s="136" t="s">
        <v>3154</v>
      </c>
      <c r="F6857" s="15" t="s">
        <v>1483</v>
      </c>
      <c r="G6857" s="137" t="s">
        <v>3154</v>
      </c>
      <c r="H6857" s="13" t="s">
        <v>34</v>
      </c>
      <c r="I6857" s="126" t="s">
        <v>3154</v>
      </c>
      <c r="J6857" s="126" t="s">
        <v>3154</v>
      </c>
      <c r="K6857" s="17">
        <f>VLOOKUP(A6857,[4]גיליון1!$A$1574:$P$7681,10,0)</f>
        <v>0</v>
      </c>
      <c r="L6857" s="17">
        <f>VLOOKUP(A6857,'[2]2023'!$A$9:$I$7853,9,0)</f>
        <v>0</v>
      </c>
      <c r="M6857" s="18">
        <f>VLOOKUP(A6857,[3]data1683177749303!$A$2:$J$6448,10,0)</f>
        <v>0</v>
      </c>
    </row>
    <row r="6858" spans="1:13" ht="15.75" outlineLevel="1">
      <c r="A6858" s="10">
        <v>1835100470</v>
      </c>
      <c r="B6858" s="11">
        <v>470</v>
      </c>
      <c r="C6858" s="19">
        <v>835100</v>
      </c>
      <c r="D6858" s="13">
        <v>1</v>
      </c>
      <c r="E6858" s="136" t="s">
        <v>3154</v>
      </c>
      <c r="F6858" s="15" t="s">
        <v>48</v>
      </c>
      <c r="G6858" s="137" t="s">
        <v>3154</v>
      </c>
      <c r="H6858" s="13" t="s">
        <v>34</v>
      </c>
      <c r="I6858" s="126" t="s">
        <v>3154</v>
      </c>
      <c r="J6858" s="126" t="s">
        <v>3154</v>
      </c>
      <c r="K6858" s="17">
        <f>VLOOKUP(A6858,[4]גיליון1!$A$1574:$P$7681,10,0)</f>
        <v>0</v>
      </c>
      <c r="L6858" s="17">
        <f>VLOOKUP(A6858,'[2]2023'!$A$9:$I$7853,9,0)</f>
        <v>0</v>
      </c>
      <c r="M6858" s="18">
        <f>VLOOKUP(A6858,[3]data1683177749303!$A$2:$J$6448,10,0)</f>
        <v>0</v>
      </c>
    </row>
    <row r="6859" spans="1:13" ht="15.75" outlineLevel="1">
      <c r="A6859" s="10">
        <v>1835100471</v>
      </c>
      <c r="B6859" s="11">
        <v>471</v>
      </c>
      <c r="C6859" s="19">
        <v>835100</v>
      </c>
      <c r="D6859" s="13">
        <v>1</v>
      </c>
      <c r="E6859" s="136" t="s">
        <v>3154</v>
      </c>
      <c r="F6859" s="15" t="s">
        <v>87</v>
      </c>
      <c r="G6859" s="137" t="s">
        <v>3154</v>
      </c>
      <c r="H6859" s="13" t="s">
        <v>34</v>
      </c>
      <c r="I6859" s="126" t="s">
        <v>3154</v>
      </c>
      <c r="J6859" s="126" t="s">
        <v>3154</v>
      </c>
      <c r="K6859" s="17">
        <f>VLOOKUP(A6859,[4]גיליון1!$A$1574:$P$7681,10,0)</f>
        <v>0</v>
      </c>
      <c r="L6859" s="17">
        <f>VLOOKUP(A6859,'[2]2023'!$A$9:$I$7853,9,0)</f>
        <v>0</v>
      </c>
      <c r="M6859" s="18">
        <f>VLOOKUP(A6859,[3]data1683177749303!$A$2:$J$6448,10,0)</f>
        <v>0</v>
      </c>
    </row>
    <row r="6860" spans="1:13" ht="15.75" outlineLevel="1">
      <c r="A6860" s="10">
        <v>1835100476</v>
      </c>
      <c r="B6860" s="11">
        <v>476</v>
      </c>
      <c r="C6860" s="19">
        <v>835100</v>
      </c>
      <c r="D6860" s="13">
        <v>1</v>
      </c>
      <c r="E6860" s="136" t="s">
        <v>3154</v>
      </c>
      <c r="F6860" s="15" t="s">
        <v>41</v>
      </c>
      <c r="G6860" s="137" t="s">
        <v>3154</v>
      </c>
      <c r="H6860" s="13" t="s">
        <v>34</v>
      </c>
      <c r="I6860" s="126" t="s">
        <v>3154</v>
      </c>
      <c r="J6860" s="126" t="s">
        <v>3154</v>
      </c>
      <c r="K6860" s="17">
        <f>VLOOKUP(A6860,[4]גיליון1!$A$1574:$P$7681,10,0)</f>
        <v>0</v>
      </c>
      <c r="L6860" s="17">
        <f>VLOOKUP(A6860,'[2]2023'!$A$9:$I$7853,9,0)</f>
        <v>0</v>
      </c>
      <c r="M6860" s="18">
        <f>VLOOKUP(A6860,[3]data1683177749303!$A$2:$J$6448,10,0)</f>
        <v>0</v>
      </c>
    </row>
    <row r="6861" spans="1:13" ht="15.75" outlineLevel="1">
      <c r="A6861" s="10">
        <v>1835100500</v>
      </c>
      <c r="B6861" s="11">
        <v>500</v>
      </c>
      <c r="C6861" s="19">
        <v>835100</v>
      </c>
      <c r="D6861" s="13">
        <v>1</v>
      </c>
      <c r="E6861" s="136" t="s">
        <v>3154</v>
      </c>
      <c r="F6861" s="15" t="s">
        <v>51</v>
      </c>
      <c r="G6861" s="137" t="s">
        <v>3154</v>
      </c>
      <c r="H6861" s="13" t="s">
        <v>11</v>
      </c>
      <c r="I6861" s="126" t="s">
        <v>3154</v>
      </c>
      <c r="J6861" s="126" t="s">
        <v>3154</v>
      </c>
      <c r="K6861" s="17">
        <f>VLOOKUP(A6861,[4]גיליון1!$A$1574:$P$7681,10,0)</f>
        <v>0</v>
      </c>
      <c r="L6861" s="17">
        <f>VLOOKUP(A6861,'[2]2023'!$A$9:$I$7853,9,0)</f>
        <v>0</v>
      </c>
      <c r="M6861" s="140" t="s">
        <v>3154</v>
      </c>
    </row>
    <row r="6862" spans="1:13" ht="15.75" outlineLevel="1">
      <c r="A6862" s="10">
        <v>1835100511</v>
      </c>
      <c r="B6862" s="11">
        <v>511</v>
      </c>
      <c r="C6862" s="19">
        <v>835100</v>
      </c>
      <c r="D6862" s="13">
        <v>1</v>
      </c>
      <c r="E6862" s="136" t="s">
        <v>3154</v>
      </c>
      <c r="F6862" s="15" t="s">
        <v>88</v>
      </c>
      <c r="G6862" s="137" t="s">
        <v>3154</v>
      </c>
      <c r="H6862" s="13" t="s">
        <v>34</v>
      </c>
      <c r="I6862" s="126" t="s">
        <v>3154</v>
      </c>
      <c r="J6862" s="126" t="s">
        <v>3154</v>
      </c>
      <c r="K6862" s="17">
        <f>VLOOKUP(A6862,[4]גיליון1!$A$1574:$P$7681,10,0)</f>
        <v>0</v>
      </c>
      <c r="L6862" s="17">
        <f>VLOOKUP(A6862,'[2]2023'!$A$9:$I$7853,9,0)</f>
        <v>0</v>
      </c>
      <c r="M6862" s="18">
        <f>VLOOKUP(A6862,[3]data1683177749303!$A$2:$J$6448,10,0)</f>
        <v>0</v>
      </c>
    </row>
    <row r="6863" spans="1:13" ht="15.75" outlineLevel="1">
      <c r="A6863" s="10">
        <v>1835100512</v>
      </c>
      <c r="B6863" s="11">
        <v>512</v>
      </c>
      <c r="C6863" s="19">
        <v>835100</v>
      </c>
      <c r="D6863" s="13">
        <v>1</v>
      </c>
      <c r="E6863" s="136" t="s">
        <v>3154</v>
      </c>
      <c r="F6863" s="15" t="s">
        <v>89</v>
      </c>
      <c r="G6863" s="137" t="s">
        <v>3154</v>
      </c>
      <c r="H6863" s="13" t="s">
        <v>34</v>
      </c>
      <c r="I6863" s="126" t="s">
        <v>3154</v>
      </c>
      <c r="J6863" s="126" t="s">
        <v>3154</v>
      </c>
      <c r="K6863" s="17">
        <f>VLOOKUP(A6863,[4]גיליון1!$A$1574:$P$7681,10,0)</f>
        <v>0</v>
      </c>
      <c r="L6863" s="17">
        <f>VLOOKUP(A6863,'[2]2023'!$A$9:$I$7853,9,0)</f>
        <v>0</v>
      </c>
      <c r="M6863" s="18">
        <f>VLOOKUP(A6863,[3]data1683177749303!$A$2:$J$6448,10,0)</f>
        <v>0</v>
      </c>
    </row>
    <row r="6864" spans="1:13" ht="15.75" outlineLevel="1">
      <c r="A6864" s="10">
        <v>1835100521</v>
      </c>
      <c r="B6864" s="11">
        <v>521</v>
      </c>
      <c r="C6864" s="19">
        <v>835100</v>
      </c>
      <c r="D6864" s="13">
        <v>1</v>
      </c>
      <c r="E6864" s="136" t="s">
        <v>3154</v>
      </c>
      <c r="F6864" s="15" t="s">
        <v>2789</v>
      </c>
      <c r="G6864" s="137" t="s">
        <v>3154</v>
      </c>
      <c r="H6864" s="13" t="s">
        <v>34</v>
      </c>
      <c r="I6864" s="126" t="s">
        <v>3154</v>
      </c>
      <c r="J6864" s="126" t="s">
        <v>3154</v>
      </c>
      <c r="K6864" s="17">
        <f>VLOOKUP(A6864,[4]גיליון1!$A$1574:$P$7681,10,0)</f>
        <v>0</v>
      </c>
      <c r="L6864" s="17">
        <f>VLOOKUP(A6864,'[2]2023'!$A$9:$I$7853,9,0)</f>
        <v>0</v>
      </c>
      <c r="M6864" s="18">
        <f>VLOOKUP(A6864,[3]data1683177749303!$A$2:$J$6448,10,0)</f>
        <v>0</v>
      </c>
    </row>
    <row r="6865" spans="1:13" ht="15.75" outlineLevel="1">
      <c r="A6865" s="10">
        <v>1835100522</v>
      </c>
      <c r="B6865" s="11">
        <v>522</v>
      </c>
      <c r="C6865" s="19">
        <v>835100</v>
      </c>
      <c r="D6865" s="13">
        <v>1</v>
      </c>
      <c r="E6865" s="136" t="s">
        <v>3154</v>
      </c>
      <c r="F6865" s="15" t="s">
        <v>2266</v>
      </c>
      <c r="G6865" s="137" t="s">
        <v>3154</v>
      </c>
      <c r="H6865" s="13" t="s">
        <v>34</v>
      </c>
      <c r="I6865" s="126" t="s">
        <v>3154</v>
      </c>
      <c r="J6865" s="126" t="s">
        <v>3154</v>
      </c>
      <c r="K6865" s="17">
        <f>VLOOKUP(A6865,[4]גיליון1!$A$1574:$P$7681,10,0)</f>
        <v>0</v>
      </c>
      <c r="L6865" s="17">
        <f>VLOOKUP(A6865,'[2]2023'!$A$9:$I$7853,9,0)</f>
        <v>0</v>
      </c>
      <c r="M6865" s="18">
        <f>VLOOKUP(A6865,[3]data1683177749303!$A$2:$J$6448,10,0)</f>
        <v>0</v>
      </c>
    </row>
    <row r="6866" spans="1:13" ht="15.75" outlineLevel="1">
      <c r="A6866" s="10">
        <v>1835100540</v>
      </c>
      <c r="B6866" s="11">
        <v>540</v>
      </c>
      <c r="C6866" s="19">
        <v>835100</v>
      </c>
      <c r="D6866" s="13">
        <v>1</v>
      </c>
      <c r="E6866" s="136" t="s">
        <v>3154</v>
      </c>
      <c r="F6866" s="15" t="s">
        <v>53</v>
      </c>
      <c r="G6866" s="137" t="s">
        <v>3154</v>
      </c>
      <c r="H6866" s="13" t="s">
        <v>31</v>
      </c>
      <c r="I6866" s="126" t="s">
        <v>3154</v>
      </c>
      <c r="J6866" s="126" t="s">
        <v>3154</v>
      </c>
      <c r="K6866" s="17">
        <f>VLOOKUP(A6866,[4]גיליון1!$A$1574:$P$7681,10,0)</f>
        <v>0</v>
      </c>
      <c r="L6866" s="17">
        <f>VLOOKUP(A6866,'[2]2023'!$A$9:$I$7853,9,0)</f>
        <v>0</v>
      </c>
      <c r="M6866" s="18">
        <f>VLOOKUP(A6866,[3]data1683177749303!$A$2:$J$6448,10,0)</f>
        <v>0</v>
      </c>
    </row>
    <row r="6867" spans="1:13" ht="15.75" outlineLevel="1">
      <c r="A6867" s="10">
        <v>1835100544</v>
      </c>
      <c r="B6867" s="11">
        <v>544</v>
      </c>
      <c r="C6867" s="19">
        <v>835100</v>
      </c>
      <c r="D6867" s="13">
        <v>1</v>
      </c>
      <c r="E6867" s="136" t="s">
        <v>3154</v>
      </c>
      <c r="F6867" s="15" t="s">
        <v>56</v>
      </c>
      <c r="G6867" s="137" t="s">
        <v>3154</v>
      </c>
      <c r="H6867" s="13" t="s">
        <v>31</v>
      </c>
      <c r="I6867" s="126" t="s">
        <v>3154</v>
      </c>
      <c r="J6867" s="126" t="s">
        <v>3154</v>
      </c>
      <c r="K6867" s="17">
        <f>VLOOKUP(A6867,[4]גיליון1!$A$1574:$P$7681,10,0)</f>
        <v>0</v>
      </c>
      <c r="L6867" s="17">
        <f>VLOOKUP(A6867,'[2]2023'!$A$9:$I$7853,9,0)</f>
        <v>0</v>
      </c>
      <c r="M6867" s="18">
        <f>VLOOKUP(A6867,[3]data1683177749303!$A$2:$J$6448,10,0)</f>
        <v>0</v>
      </c>
    </row>
    <row r="6868" spans="1:13" ht="15.75" outlineLevel="1">
      <c r="A6868" s="10">
        <v>1835100561</v>
      </c>
      <c r="B6868" s="11">
        <v>561</v>
      </c>
      <c r="C6868" s="19">
        <v>835100</v>
      </c>
      <c r="D6868" s="13">
        <v>1</v>
      </c>
      <c r="E6868" s="136" t="s">
        <v>3154</v>
      </c>
      <c r="F6868" s="15" t="s">
        <v>59</v>
      </c>
      <c r="G6868" s="137" t="s">
        <v>3154</v>
      </c>
      <c r="H6868" s="13" t="s">
        <v>34</v>
      </c>
      <c r="I6868" s="126" t="s">
        <v>3154</v>
      </c>
      <c r="J6868" s="126" t="s">
        <v>3154</v>
      </c>
      <c r="K6868" s="17">
        <f>VLOOKUP(A6868,[4]גיליון1!$A$1574:$P$7681,10,0)</f>
        <v>0</v>
      </c>
      <c r="L6868" s="17">
        <f>VLOOKUP(A6868,'[2]2023'!$A$9:$I$7853,9,0)</f>
        <v>0</v>
      </c>
      <c r="M6868" s="18">
        <f>VLOOKUP(A6868,[3]data1683177749303!$A$2:$J$6448,10,0)</f>
        <v>0</v>
      </c>
    </row>
    <row r="6869" spans="1:13" ht="15.75" outlineLevel="1">
      <c r="A6869" s="10">
        <v>1835100571</v>
      </c>
      <c r="B6869" s="11">
        <v>571</v>
      </c>
      <c r="C6869" s="19">
        <v>835100</v>
      </c>
      <c r="D6869" s="13">
        <v>1</v>
      </c>
      <c r="E6869" s="136" t="s">
        <v>3154</v>
      </c>
      <c r="F6869" s="15" t="s">
        <v>91</v>
      </c>
      <c r="G6869" s="137" t="s">
        <v>3154</v>
      </c>
      <c r="H6869" s="13" t="s">
        <v>31</v>
      </c>
      <c r="I6869" s="126" t="s">
        <v>3154</v>
      </c>
      <c r="J6869" s="126" t="s">
        <v>3154</v>
      </c>
      <c r="K6869" s="17">
        <f>VLOOKUP(A6869,[4]גיליון1!$A$1574:$P$7681,10,0)</f>
        <v>0</v>
      </c>
      <c r="L6869" s="17">
        <f>VLOOKUP(A6869,'[2]2023'!$A$9:$I$7853,9,0)</f>
        <v>0</v>
      </c>
      <c r="M6869" s="18">
        <f>VLOOKUP(A6869,[3]data1683177749303!$A$2:$J$6448,10,0)</f>
        <v>0</v>
      </c>
    </row>
    <row r="6870" spans="1:13" ht="15.75" outlineLevel="1">
      <c r="A6870" s="10">
        <v>1835100721</v>
      </c>
      <c r="B6870" s="11">
        <v>721</v>
      </c>
      <c r="C6870" s="19">
        <v>835100</v>
      </c>
      <c r="D6870" s="13">
        <v>1</v>
      </c>
      <c r="E6870" s="136" t="s">
        <v>3154</v>
      </c>
      <c r="F6870" s="15" t="s">
        <v>63</v>
      </c>
      <c r="G6870" s="137" t="s">
        <v>3154</v>
      </c>
      <c r="H6870" s="13" t="s">
        <v>34</v>
      </c>
      <c r="I6870" s="126" t="s">
        <v>3154</v>
      </c>
      <c r="J6870" s="126" t="s">
        <v>3154</v>
      </c>
      <c r="K6870" s="17">
        <f>VLOOKUP(A6870,[4]גיליון1!$A$1574:$P$7681,10,0)</f>
        <v>0</v>
      </c>
      <c r="L6870" s="17">
        <f>VLOOKUP(A6870,'[2]2023'!$A$9:$I$7853,9,0)</f>
        <v>0</v>
      </c>
      <c r="M6870" s="18">
        <f>VLOOKUP(A6870,[3]data1683177749303!$A$2:$J$6448,10,0)</f>
        <v>0</v>
      </c>
    </row>
    <row r="6871" spans="1:13" ht="15.75" outlineLevel="1">
      <c r="A6871" s="10">
        <v>1835100722</v>
      </c>
      <c r="B6871" s="11">
        <v>722</v>
      </c>
      <c r="C6871" s="19">
        <v>835100</v>
      </c>
      <c r="D6871" s="13">
        <v>1</v>
      </c>
      <c r="E6871" s="136" t="s">
        <v>3154</v>
      </c>
      <c r="F6871" s="15" t="s">
        <v>64</v>
      </c>
      <c r="G6871" s="137" t="s">
        <v>3154</v>
      </c>
      <c r="H6871" s="13" t="s">
        <v>34</v>
      </c>
      <c r="I6871" s="126" t="s">
        <v>3154</v>
      </c>
      <c r="J6871" s="126" t="s">
        <v>3154</v>
      </c>
      <c r="K6871" s="17">
        <f>VLOOKUP(A6871,[4]גיליון1!$A$1574:$P$7681,10,0)</f>
        <v>0</v>
      </c>
      <c r="L6871" s="17">
        <f>VLOOKUP(A6871,'[2]2023'!$A$9:$I$7853,9,0)</f>
        <v>0</v>
      </c>
      <c r="M6871" s="18">
        <f>VLOOKUP(A6871,[3]data1683177749303!$A$2:$J$6448,10,0)</f>
        <v>0</v>
      </c>
    </row>
    <row r="6872" spans="1:13" ht="15.75" outlineLevel="1">
      <c r="A6872" s="10">
        <v>1835100723</v>
      </c>
      <c r="B6872" s="11">
        <v>723</v>
      </c>
      <c r="C6872" s="19">
        <v>835100</v>
      </c>
      <c r="D6872" s="13">
        <v>1</v>
      </c>
      <c r="E6872" s="136" t="s">
        <v>3154</v>
      </c>
      <c r="F6872" s="15" t="s">
        <v>2790</v>
      </c>
      <c r="G6872" s="137" t="s">
        <v>3154</v>
      </c>
      <c r="H6872" s="13" t="s">
        <v>34</v>
      </c>
      <c r="I6872" s="126" t="s">
        <v>3154</v>
      </c>
      <c r="J6872" s="126" t="s">
        <v>3154</v>
      </c>
      <c r="K6872" s="17">
        <f>VLOOKUP(A6872,[4]גיליון1!$A$1574:$P$7681,10,0)</f>
        <v>0</v>
      </c>
      <c r="L6872" s="17">
        <f>VLOOKUP(A6872,'[2]2023'!$A$9:$I$7853,9,0)</f>
        <v>0</v>
      </c>
      <c r="M6872" s="18">
        <f>VLOOKUP(A6872,[3]data1683177749303!$A$2:$J$6448,10,0)</f>
        <v>0</v>
      </c>
    </row>
    <row r="6873" spans="1:13" ht="15.75" outlineLevel="1">
      <c r="A6873" s="10">
        <v>1835100745</v>
      </c>
      <c r="B6873" s="11">
        <v>745</v>
      </c>
      <c r="C6873" s="19">
        <v>835100</v>
      </c>
      <c r="D6873" s="13">
        <v>1</v>
      </c>
      <c r="E6873" s="136" t="s">
        <v>3154</v>
      </c>
      <c r="F6873" s="15" t="s">
        <v>66</v>
      </c>
      <c r="G6873" s="137" t="s">
        <v>3154</v>
      </c>
      <c r="H6873" s="13" t="s">
        <v>31</v>
      </c>
      <c r="I6873" s="126" t="s">
        <v>3154</v>
      </c>
      <c r="J6873" s="126" t="s">
        <v>3154</v>
      </c>
      <c r="K6873" s="17">
        <f>VLOOKUP(A6873,[4]גיליון1!$A$1574:$P$7681,10,0)</f>
        <v>0</v>
      </c>
      <c r="L6873" s="17">
        <f>VLOOKUP(A6873,'[2]2023'!$A$9:$I$7853,9,0)</f>
        <v>0</v>
      </c>
      <c r="M6873" s="18">
        <f>VLOOKUP(A6873,[3]data1683177749303!$A$2:$J$6448,10,0)</f>
        <v>0</v>
      </c>
    </row>
    <row r="6874" spans="1:13" ht="15.75" outlineLevel="1">
      <c r="A6874" s="10">
        <v>1835100751</v>
      </c>
      <c r="B6874" s="11">
        <v>751</v>
      </c>
      <c r="C6874" s="19">
        <v>835100</v>
      </c>
      <c r="D6874" s="13">
        <v>1</v>
      </c>
      <c r="E6874" s="136" t="s">
        <v>3154</v>
      </c>
      <c r="F6874" s="15" t="s">
        <v>68</v>
      </c>
      <c r="G6874" s="137" t="s">
        <v>3154</v>
      </c>
      <c r="H6874" s="13" t="s">
        <v>34</v>
      </c>
      <c r="I6874" s="126" t="s">
        <v>3154</v>
      </c>
      <c r="J6874" s="126" t="s">
        <v>3154</v>
      </c>
      <c r="K6874" s="17">
        <f>VLOOKUP(A6874,[4]גיליון1!$A$1574:$P$7681,10,0)</f>
        <v>0</v>
      </c>
      <c r="L6874" s="17">
        <f>VLOOKUP(A6874,'[2]2023'!$A$9:$I$7853,9,0)</f>
        <v>0</v>
      </c>
      <c r="M6874" s="18">
        <f>VLOOKUP(A6874,[3]data1683177749303!$A$2:$J$6448,10,0)</f>
        <v>0</v>
      </c>
    </row>
    <row r="6875" spans="1:13" ht="15.75" outlineLevel="1">
      <c r="A6875" s="10">
        <v>1835100752</v>
      </c>
      <c r="B6875" s="11">
        <v>752</v>
      </c>
      <c r="C6875" s="19">
        <v>835100</v>
      </c>
      <c r="D6875" s="13">
        <v>1</v>
      </c>
      <c r="E6875" s="136" t="s">
        <v>3154</v>
      </c>
      <c r="F6875" s="15" t="s">
        <v>69</v>
      </c>
      <c r="G6875" s="137" t="s">
        <v>3154</v>
      </c>
      <c r="H6875" s="13" t="s">
        <v>31</v>
      </c>
      <c r="I6875" s="126" t="s">
        <v>3154</v>
      </c>
      <c r="J6875" s="126" t="s">
        <v>3154</v>
      </c>
      <c r="K6875" s="17">
        <f>VLOOKUP(A6875,[4]גיליון1!$A$1574:$P$7681,10,0)</f>
        <v>0</v>
      </c>
      <c r="L6875" s="17">
        <f>VLOOKUP(A6875,'[2]2023'!$A$9:$I$7853,9,0)</f>
        <v>0</v>
      </c>
      <c r="M6875" s="18">
        <f>VLOOKUP(A6875,[3]data1683177749303!$A$2:$J$6448,10,0)</f>
        <v>0</v>
      </c>
    </row>
    <row r="6876" spans="1:13" ht="15.75" outlineLevel="1">
      <c r="A6876" s="10">
        <v>1835100753</v>
      </c>
      <c r="B6876" s="11">
        <v>753</v>
      </c>
      <c r="C6876" s="19">
        <v>835100</v>
      </c>
      <c r="D6876" s="13">
        <v>1</v>
      </c>
      <c r="E6876" s="136" t="s">
        <v>3154</v>
      </c>
      <c r="F6876" s="15" t="s">
        <v>2791</v>
      </c>
      <c r="G6876" s="137" t="s">
        <v>3154</v>
      </c>
      <c r="H6876" s="13" t="s">
        <v>31</v>
      </c>
      <c r="I6876" s="126" t="s">
        <v>3154</v>
      </c>
      <c r="J6876" s="126" t="s">
        <v>3154</v>
      </c>
      <c r="K6876" s="17">
        <f>VLOOKUP(A6876,[4]גיליון1!$A$1574:$P$7681,10,0)</f>
        <v>0</v>
      </c>
      <c r="L6876" s="17">
        <f>VLOOKUP(A6876,'[2]2023'!$A$9:$I$7853,9,0)</f>
        <v>0</v>
      </c>
      <c r="M6876" s="18">
        <f>VLOOKUP(A6876,[3]data1683177749303!$A$2:$J$6448,10,0)</f>
        <v>0</v>
      </c>
    </row>
    <row r="6877" spans="1:13" ht="15.75" outlineLevel="1">
      <c r="A6877" s="10">
        <v>1835100758</v>
      </c>
      <c r="B6877" s="11">
        <v>758</v>
      </c>
      <c r="C6877" s="19">
        <v>835100</v>
      </c>
      <c r="D6877" s="13">
        <v>1</v>
      </c>
      <c r="E6877" s="136" t="s">
        <v>3154</v>
      </c>
      <c r="F6877" s="15" t="s">
        <v>2792</v>
      </c>
      <c r="G6877" s="137" t="s">
        <v>3154</v>
      </c>
      <c r="H6877" s="13" t="s">
        <v>34</v>
      </c>
      <c r="I6877" s="126" t="s">
        <v>3154</v>
      </c>
      <c r="J6877" s="126" t="s">
        <v>3154</v>
      </c>
      <c r="K6877" s="17">
        <f>VLOOKUP(A6877,[4]גיליון1!$A$1574:$P$7681,10,0)</f>
        <v>0</v>
      </c>
      <c r="L6877" s="17">
        <f>VLOOKUP(A6877,'[2]2023'!$A$9:$I$7853,9,0)</f>
        <v>0</v>
      </c>
      <c r="M6877" s="18">
        <f>VLOOKUP(A6877,[3]data1683177749303!$A$2:$J$6448,10,0)</f>
        <v>0</v>
      </c>
    </row>
    <row r="6878" spans="1:13" ht="15.75" outlineLevel="1">
      <c r="A6878" s="10">
        <v>1835100789</v>
      </c>
      <c r="B6878" s="11">
        <v>789</v>
      </c>
      <c r="C6878" s="19">
        <v>835100</v>
      </c>
      <c r="D6878" s="13">
        <v>1</v>
      </c>
      <c r="E6878" s="136" t="s">
        <v>3154</v>
      </c>
      <c r="F6878" s="15" t="s">
        <v>72</v>
      </c>
      <c r="G6878" s="137" t="s">
        <v>3154</v>
      </c>
      <c r="H6878" s="13" t="s">
        <v>34</v>
      </c>
      <c r="I6878" s="126" t="s">
        <v>3154</v>
      </c>
      <c r="J6878" s="126" t="s">
        <v>3154</v>
      </c>
      <c r="K6878" s="17">
        <f>VLOOKUP(A6878,[4]גיליון1!$A$1574:$P$7681,10,0)</f>
        <v>0</v>
      </c>
      <c r="L6878" s="17">
        <f>VLOOKUP(A6878,'[2]2023'!$A$9:$I$7853,9,0)</f>
        <v>0</v>
      </c>
      <c r="M6878" s="18">
        <f>VLOOKUP(A6878,[3]data1683177749303!$A$2:$J$6448,10,0)</f>
        <v>0</v>
      </c>
    </row>
    <row r="6879" spans="1:13" ht="15.75" outlineLevel="1">
      <c r="A6879" s="10">
        <v>1835100794</v>
      </c>
      <c r="B6879" s="11">
        <v>794</v>
      </c>
      <c r="C6879" s="19">
        <v>835100</v>
      </c>
      <c r="D6879" s="13">
        <v>1</v>
      </c>
      <c r="E6879" s="136" t="s">
        <v>3154</v>
      </c>
      <c r="F6879" s="15" t="s">
        <v>73</v>
      </c>
      <c r="G6879" s="137" t="s">
        <v>3154</v>
      </c>
      <c r="H6879" s="13" t="s">
        <v>31</v>
      </c>
      <c r="I6879" s="126" t="s">
        <v>3154</v>
      </c>
      <c r="J6879" s="126" t="s">
        <v>3154</v>
      </c>
      <c r="K6879" s="17">
        <f>VLOOKUP(A6879,[4]גיליון1!$A$1574:$P$7681,10,0)</f>
        <v>0</v>
      </c>
      <c r="L6879" s="17">
        <f>VLOOKUP(A6879,'[2]2023'!$A$9:$I$7853,9,0)</f>
        <v>0</v>
      </c>
      <c r="M6879" s="18">
        <f>VLOOKUP(A6879,[3]data1683177749303!$A$2:$J$6448,10,0)</f>
        <v>0</v>
      </c>
    </row>
    <row r="6880" spans="1:13" ht="15.75" outlineLevel="1">
      <c r="A6880" s="10">
        <v>1835100810</v>
      </c>
      <c r="B6880" s="11">
        <v>810</v>
      </c>
      <c r="C6880" s="19">
        <v>835100</v>
      </c>
      <c r="D6880" s="13">
        <v>1</v>
      </c>
      <c r="E6880" s="136" t="s">
        <v>3154</v>
      </c>
      <c r="F6880" s="15" t="s">
        <v>2793</v>
      </c>
      <c r="G6880" s="137" t="s">
        <v>3154</v>
      </c>
      <c r="H6880" s="13" t="s">
        <v>34</v>
      </c>
      <c r="I6880" s="126" t="s">
        <v>3154</v>
      </c>
      <c r="J6880" s="126" t="s">
        <v>3154</v>
      </c>
      <c r="K6880" s="17">
        <f>VLOOKUP(A6880,[4]גיליון1!$A$1574:$P$7681,10,0)</f>
        <v>0</v>
      </c>
      <c r="L6880" s="17">
        <f>VLOOKUP(A6880,'[2]2023'!$A$9:$I$7853,9,0)</f>
        <v>0</v>
      </c>
      <c r="M6880" s="18">
        <f>VLOOKUP(A6880,[3]data1683177749303!$A$2:$J$6448,10,0)</f>
        <v>0</v>
      </c>
    </row>
    <row r="6881" spans="1:13" ht="15.75" outlineLevel="1">
      <c r="A6881" s="10">
        <v>1835100900</v>
      </c>
      <c r="B6881" s="11">
        <v>900</v>
      </c>
      <c r="C6881" s="19">
        <v>835100</v>
      </c>
      <c r="D6881" s="13">
        <v>1</v>
      </c>
      <c r="E6881" s="136" t="s">
        <v>3154</v>
      </c>
      <c r="F6881" s="15" t="s">
        <v>94</v>
      </c>
      <c r="G6881" s="137" t="s">
        <v>3154</v>
      </c>
      <c r="H6881" s="13" t="s">
        <v>11</v>
      </c>
      <c r="I6881" s="126" t="s">
        <v>3154</v>
      </c>
      <c r="J6881" s="126" t="s">
        <v>3154</v>
      </c>
      <c r="K6881" s="17">
        <f>VLOOKUP(A6881,[4]גיליון1!$A$1574:$P$7681,10,0)</f>
        <v>0</v>
      </c>
      <c r="L6881" s="17">
        <f>VLOOKUP(A6881,'[2]2023'!$A$9:$I$7853,9,0)</f>
        <v>0</v>
      </c>
      <c r="M6881" s="140" t="s">
        <v>3154</v>
      </c>
    </row>
    <row r="6882" spans="1:13" ht="16.5" thickBot="1">
      <c r="A6882" s="10">
        <v>1835100980</v>
      </c>
      <c r="B6882" s="11">
        <v>980</v>
      </c>
      <c r="C6882" s="19">
        <v>835100</v>
      </c>
      <c r="D6882" s="13">
        <v>1</v>
      </c>
      <c r="E6882" s="136" t="s">
        <v>3154</v>
      </c>
      <c r="F6882" s="15" t="s">
        <v>2794</v>
      </c>
      <c r="G6882" s="137" t="s">
        <v>3154</v>
      </c>
      <c r="H6882" s="13" t="s">
        <v>34</v>
      </c>
      <c r="I6882" s="126" t="s">
        <v>3154</v>
      </c>
      <c r="J6882" s="126" t="s">
        <v>3154</v>
      </c>
      <c r="K6882" s="17">
        <f>VLOOKUP(A6882,[4]גיליון1!$A$1574:$P$7681,10,0)</f>
        <v>0</v>
      </c>
      <c r="L6882" s="17">
        <f>VLOOKUP(A6882,'[2]2023'!$A$9:$I$7853,9,0)</f>
        <v>0</v>
      </c>
      <c r="M6882" s="18">
        <f>VLOOKUP(A6882,[3]data1683177749303!$A$2:$J$6448,10,0)</f>
        <v>0</v>
      </c>
    </row>
    <row r="6883" spans="1:13" ht="16.5" outlineLevel="1" thickBot="1">
      <c r="A6883" s="125" t="s">
        <v>3154</v>
      </c>
      <c r="B6883" s="25" t="s">
        <v>2795</v>
      </c>
      <c r="C6883" s="146" t="s">
        <v>3154</v>
      </c>
      <c r="D6883" s="146" t="s">
        <v>3154</v>
      </c>
      <c r="E6883" s="147" t="s">
        <v>3154</v>
      </c>
      <c r="F6883" s="28" t="s">
        <v>2788</v>
      </c>
      <c r="G6883" s="153" t="s">
        <v>3154</v>
      </c>
      <c r="H6883" s="146" t="s">
        <v>3154</v>
      </c>
      <c r="I6883" s="127" t="s">
        <v>3154</v>
      </c>
      <c r="J6883" s="127" t="s">
        <v>3154</v>
      </c>
      <c r="K6883" s="37">
        <f>SUBTOTAL(9,K6845:K6882)</f>
        <v>0</v>
      </c>
      <c r="L6883" s="37">
        <f>SUBTOTAL(9,L6845:L6882)</f>
        <v>0</v>
      </c>
      <c r="M6883" s="38">
        <f>SUBTOTAL(9,M6845:M6882)</f>
        <v>0</v>
      </c>
    </row>
    <row r="6884" spans="1:13" ht="15.75" outlineLevel="1">
      <c r="A6884" s="10">
        <v>18352000</v>
      </c>
      <c r="B6884" s="11">
        <v>0</v>
      </c>
      <c r="C6884" s="19">
        <v>835200</v>
      </c>
      <c r="D6884" s="13">
        <v>1</v>
      </c>
      <c r="E6884" s="136" t="s">
        <v>3154</v>
      </c>
      <c r="F6884" s="15" t="s">
        <v>2796</v>
      </c>
      <c r="G6884" s="137" t="s">
        <v>3154</v>
      </c>
      <c r="H6884" s="13" t="s">
        <v>11</v>
      </c>
      <c r="I6884" s="126" t="s">
        <v>3154</v>
      </c>
      <c r="J6884" s="142" t="s">
        <v>3154</v>
      </c>
      <c r="K6884" s="17">
        <f>VLOOKUP(A6884,[4]גיליון1!$A$1574:$P$7681,10,0)</f>
        <v>0</v>
      </c>
      <c r="L6884" s="17">
        <f>VLOOKUP(A6884,'[2]2023'!$A$9:$I$7853,9,0)</f>
        <v>0</v>
      </c>
      <c r="M6884" s="140" t="s">
        <v>3154</v>
      </c>
    </row>
    <row r="6885" spans="1:13" ht="15.75" outlineLevel="1">
      <c r="A6885" s="10">
        <v>1835200100</v>
      </c>
      <c r="B6885" s="11">
        <v>100</v>
      </c>
      <c r="C6885" s="19">
        <v>835200</v>
      </c>
      <c r="D6885" s="13">
        <v>1</v>
      </c>
      <c r="E6885" s="136" t="s">
        <v>3154</v>
      </c>
      <c r="F6885" s="15" t="s">
        <v>18</v>
      </c>
      <c r="G6885" s="137" t="s">
        <v>3154</v>
      </c>
      <c r="H6885" s="13" t="s">
        <v>11</v>
      </c>
      <c r="I6885" s="126" t="s">
        <v>3154</v>
      </c>
      <c r="J6885" s="126" t="s">
        <v>3154</v>
      </c>
      <c r="K6885" s="17">
        <f>VLOOKUP(A6885,[4]גיליון1!$A$1574:$P$7681,10,0)</f>
        <v>0</v>
      </c>
      <c r="L6885" s="17">
        <f>VLOOKUP(A6885,'[2]2023'!$A$9:$I$7853,9,0)</f>
        <v>0</v>
      </c>
      <c r="M6885" s="140" t="s">
        <v>3154</v>
      </c>
    </row>
    <row r="6886" spans="1:13" ht="15.75" outlineLevel="1">
      <c r="A6886" s="10">
        <v>1835200110</v>
      </c>
      <c r="B6886" s="11">
        <v>110</v>
      </c>
      <c r="C6886" s="19">
        <v>835200</v>
      </c>
      <c r="D6886" s="13">
        <v>1</v>
      </c>
      <c r="E6886" s="136" t="s">
        <v>3154</v>
      </c>
      <c r="F6886" s="15" t="s">
        <v>19</v>
      </c>
      <c r="G6886" s="137" t="s">
        <v>3154</v>
      </c>
      <c r="H6886" s="13" t="s">
        <v>20</v>
      </c>
      <c r="I6886" s="126" t="s">
        <v>3154</v>
      </c>
      <c r="J6886" s="126" t="s">
        <v>3154</v>
      </c>
      <c r="K6886" s="17">
        <f>VLOOKUP(A6886,[4]גיליון1!$A$1574:$P$7681,10,0)</f>
        <v>0</v>
      </c>
      <c r="L6886" s="17">
        <f>VLOOKUP(A6886,'[2]2023'!$A$9:$I$7853,9,0)</f>
        <v>0</v>
      </c>
      <c r="M6886" s="18">
        <f>VLOOKUP(A6886,[3]data1683177749303!$A$2:$J$6448,10,0)</f>
        <v>0</v>
      </c>
    </row>
    <row r="6887" spans="1:13" ht="15.75" outlineLevel="1">
      <c r="A6887" s="10">
        <v>1835200122</v>
      </c>
      <c r="B6887" s="11">
        <v>122</v>
      </c>
      <c r="C6887" s="19">
        <v>835200</v>
      </c>
      <c r="D6887" s="13">
        <v>1</v>
      </c>
      <c r="E6887" s="136" t="s">
        <v>3154</v>
      </c>
      <c r="F6887" s="15" t="s">
        <v>22</v>
      </c>
      <c r="G6887" s="137" t="s">
        <v>3154</v>
      </c>
      <c r="H6887" s="13" t="s">
        <v>20</v>
      </c>
      <c r="I6887" s="126" t="s">
        <v>3154</v>
      </c>
      <c r="J6887" s="126" t="s">
        <v>3154</v>
      </c>
      <c r="K6887" s="17">
        <f>VLOOKUP(A6887,[4]גיליון1!$A$1574:$P$7681,10,0)</f>
        <v>0</v>
      </c>
      <c r="L6887" s="17">
        <f>VLOOKUP(A6887,'[2]2023'!$A$9:$I$7853,9,0)</f>
        <v>0</v>
      </c>
      <c r="M6887" s="18">
        <f>VLOOKUP(A6887,[3]data1683177749303!$A$2:$J$6448,10,0)</f>
        <v>0</v>
      </c>
    </row>
    <row r="6888" spans="1:13" ht="15.75" outlineLevel="1">
      <c r="A6888" s="10">
        <v>1835200126</v>
      </c>
      <c r="B6888" s="11">
        <v>126</v>
      </c>
      <c r="C6888" s="19">
        <v>835200</v>
      </c>
      <c r="D6888" s="13">
        <v>1</v>
      </c>
      <c r="E6888" s="136" t="s">
        <v>3154</v>
      </c>
      <c r="F6888" s="15" t="s">
        <v>23</v>
      </c>
      <c r="G6888" s="137" t="s">
        <v>3154</v>
      </c>
      <c r="H6888" s="13" t="s">
        <v>20</v>
      </c>
      <c r="I6888" s="126" t="s">
        <v>3154</v>
      </c>
      <c r="J6888" s="126" t="s">
        <v>3154</v>
      </c>
      <c r="K6888" s="17">
        <f>VLOOKUP(A6888,[4]גיליון1!$A$1574:$P$7681,10,0)</f>
        <v>0</v>
      </c>
      <c r="L6888" s="17">
        <f>VLOOKUP(A6888,'[2]2023'!$A$9:$I$7853,9,0)</f>
        <v>0</v>
      </c>
      <c r="M6888" s="18">
        <f>VLOOKUP(A6888,[3]data1683177749303!$A$2:$J$6448,10,0)</f>
        <v>0</v>
      </c>
    </row>
    <row r="6889" spans="1:13" ht="15.75" outlineLevel="1">
      <c r="A6889" s="10">
        <v>1835200140</v>
      </c>
      <c r="B6889" s="11">
        <v>140</v>
      </c>
      <c r="C6889" s="19">
        <v>835200</v>
      </c>
      <c r="D6889" s="13">
        <v>1</v>
      </c>
      <c r="E6889" s="136" t="s">
        <v>3154</v>
      </c>
      <c r="F6889" s="15" t="s">
        <v>25</v>
      </c>
      <c r="G6889" s="137" t="s">
        <v>3154</v>
      </c>
      <c r="H6889" s="13" t="s">
        <v>20</v>
      </c>
      <c r="I6889" s="126" t="s">
        <v>3154</v>
      </c>
      <c r="J6889" s="126" t="s">
        <v>3154</v>
      </c>
      <c r="K6889" s="17">
        <f>VLOOKUP(A6889,[4]גיליון1!$A$1574:$P$7681,10,0)</f>
        <v>0</v>
      </c>
      <c r="L6889" s="17">
        <f>VLOOKUP(A6889,'[2]2023'!$A$9:$I$7853,9,0)</f>
        <v>0</v>
      </c>
      <c r="M6889" s="18">
        <f>VLOOKUP(A6889,[3]data1683177749303!$A$2:$J$6448,10,0)</f>
        <v>0</v>
      </c>
    </row>
    <row r="6890" spans="1:13" ht="15.75" outlineLevel="1">
      <c r="A6890" s="10">
        <v>1835200200</v>
      </c>
      <c r="B6890" s="11">
        <v>200</v>
      </c>
      <c r="C6890" s="19">
        <v>835200</v>
      </c>
      <c r="D6890" s="13">
        <v>1</v>
      </c>
      <c r="E6890" s="136" t="s">
        <v>3154</v>
      </c>
      <c r="F6890" s="15" t="s">
        <v>26</v>
      </c>
      <c r="G6890" s="137" t="s">
        <v>3154</v>
      </c>
      <c r="H6890" s="13" t="s">
        <v>11</v>
      </c>
      <c r="I6890" s="126" t="s">
        <v>3154</v>
      </c>
      <c r="J6890" s="126" t="s">
        <v>3154</v>
      </c>
      <c r="K6890" s="17">
        <f>VLOOKUP(A6890,[4]גיליון1!$A$1574:$P$7681,10,0)</f>
        <v>0</v>
      </c>
      <c r="L6890" s="17">
        <f>VLOOKUP(A6890,'[2]2023'!$A$9:$I$7853,9,0)</f>
        <v>0</v>
      </c>
      <c r="M6890" s="140" t="s">
        <v>3154</v>
      </c>
    </row>
    <row r="6891" spans="1:13" ht="15.75" outlineLevel="1">
      <c r="A6891" s="10">
        <v>1835200210</v>
      </c>
      <c r="B6891" s="11">
        <v>210</v>
      </c>
      <c r="C6891" s="19">
        <v>835200</v>
      </c>
      <c r="D6891" s="13">
        <v>1</v>
      </c>
      <c r="E6891" s="136" t="s">
        <v>3154</v>
      </c>
      <c r="F6891" s="15" t="s">
        <v>27</v>
      </c>
      <c r="G6891" s="137" t="s">
        <v>3154</v>
      </c>
      <c r="H6891" s="13" t="s">
        <v>20</v>
      </c>
      <c r="I6891" s="126" t="s">
        <v>3154</v>
      </c>
      <c r="J6891" s="126" t="s">
        <v>3154</v>
      </c>
      <c r="K6891" s="17">
        <f>VLOOKUP(A6891,[4]גיליון1!$A$1574:$P$7681,10,0)</f>
        <v>0</v>
      </c>
      <c r="L6891" s="17">
        <f>VLOOKUP(A6891,'[2]2023'!$A$9:$I$7853,9,0)</f>
        <v>0</v>
      </c>
      <c r="M6891" s="18">
        <f>VLOOKUP(A6891,[3]data1683177749303!$A$2:$J$6448,10,0)</f>
        <v>0</v>
      </c>
    </row>
    <row r="6892" spans="1:13" ht="15.75" outlineLevel="1">
      <c r="A6892" s="10">
        <v>1835200400</v>
      </c>
      <c r="B6892" s="11">
        <v>400</v>
      </c>
      <c r="C6892" s="19">
        <v>835200</v>
      </c>
      <c r="D6892" s="13">
        <v>1</v>
      </c>
      <c r="E6892" s="136" t="s">
        <v>3154</v>
      </c>
      <c r="F6892" s="15" t="s">
        <v>29</v>
      </c>
      <c r="G6892" s="137" t="s">
        <v>3154</v>
      </c>
      <c r="H6892" s="13" t="s">
        <v>11</v>
      </c>
      <c r="I6892" s="126" t="s">
        <v>3154</v>
      </c>
      <c r="J6892" s="126" t="s">
        <v>3154</v>
      </c>
      <c r="K6892" s="17">
        <f>VLOOKUP(A6892,[4]גיליון1!$A$1574:$P$7681,10,0)</f>
        <v>0</v>
      </c>
      <c r="L6892" s="17">
        <f>VLOOKUP(A6892,'[2]2023'!$A$9:$I$7853,9,0)</f>
        <v>0</v>
      </c>
      <c r="M6892" s="140" t="s">
        <v>3154</v>
      </c>
    </row>
    <row r="6893" spans="1:13" ht="15.75" outlineLevel="1">
      <c r="A6893" s="10">
        <v>1835200412</v>
      </c>
      <c r="B6893" s="11">
        <v>412</v>
      </c>
      <c r="C6893" s="19">
        <v>835200</v>
      </c>
      <c r="D6893" s="13">
        <v>1</v>
      </c>
      <c r="E6893" s="136" t="s">
        <v>3154</v>
      </c>
      <c r="F6893" s="15" t="s">
        <v>1761</v>
      </c>
      <c r="G6893" s="137" t="s">
        <v>3154</v>
      </c>
      <c r="H6893" s="13" t="s">
        <v>31</v>
      </c>
      <c r="I6893" s="126" t="s">
        <v>3154</v>
      </c>
      <c r="J6893" s="126" t="s">
        <v>3154</v>
      </c>
      <c r="K6893" s="17">
        <f>VLOOKUP(A6893,[4]גיליון1!$A$1574:$P$7681,10,0)</f>
        <v>0</v>
      </c>
      <c r="L6893" s="17">
        <f>VLOOKUP(A6893,'[2]2023'!$A$9:$I$7853,9,0)</f>
        <v>0</v>
      </c>
      <c r="M6893" s="18">
        <f>VLOOKUP(A6893,[3]data1683177749303!$A$2:$J$6448,10,0)</f>
        <v>0</v>
      </c>
    </row>
    <row r="6894" spans="1:13" ht="15.75" outlineLevel="1">
      <c r="A6894" s="10">
        <v>1835200423</v>
      </c>
      <c r="B6894" s="11">
        <v>423</v>
      </c>
      <c r="C6894" s="19">
        <v>835200</v>
      </c>
      <c r="D6894" s="13">
        <v>1</v>
      </c>
      <c r="E6894" s="136" t="s">
        <v>3154</v>
      </c>
      <c r="F6894" s="15" t="s">
        <v>35</v>
      </c>
      <c r="G6894" s="137" t="s">
        <v>3154</v>
      </c>
      <c r="H6894" s="13" t="s">
        <v>31</v>
      </c>
      <c r="I6894" s="126" t="s">
        <v>3154</v>
      </c>
      <c r="J6894" s="126" t="s">
        <v>3154</v>
      </c>
      <c r="K6894" s="17">
        <f>VLOOKUP(A6894,[4]גיליון1!$A$1574:$P$7681,10,0)</f>
        <v>0</v>
      </c>
      <c r="L6894" s="17">
        <f>VLOOKUP(A6894,'[2]2023'!$A$9:$I$7853,9,0)</f>
        <v>0</v>
      </c>
      <c r="M6894" s="18">
        <f>VLOOKUP(A6894,[3]data1683177749303!$A$2:$J$6448,10,0)</f>
        <v>0</v>
      </c>
    </row>
    <row r="6895" spans="1:13" ht="15.75" outlineLevel="1">
      <c r="A6895" s="10">
        <v>1835200431</v>
      </c>
      <c r="B6895" s="11">
        <v>431</v>
      </c>
      <c r="C6895" s="19">
        <v>835200</v>
      </c>
      <c r="D6895" s="13">
        <v>1</v>
      </c>
      <c r="E6895" s="136" t="s">
        <v>3154</v>
      </c>
      <c r="F6895" s="15" t="s">
        <v>36</v>
      </c>
      <c r="G6895" s="137" t="s">
        <v>3154</v>
      </c>
      <c r="H6895" s="13" t="s">
        <v>31</v>
      </c>
      <c r="I6895" s="126" t="s">
        <v>3154</v>
      </c>
      <c r="J6895" s="126" t="s">
        <v>3154</v>
      </c>
      <c r="K6895" s="17">
        <f>VLOOKUP(A6895,[4]גיליון1!$A$1574:$P$7681,10,0)</f>
        <v>0</v>
      </c>
      <c r="L6895" s="17">
        <f>VLOOKUP(A6895,'[2]2023'!$A$9:$I$7853,9,0)</f>
        <v>0</v>
      </c>
      <c r="M6895" s="18">
        <f>VLOOKUP(A6895,[3]data1683177749303!$A$2:$J$6448,10,0)</f>
        <v>0</v>
      </c>
    </row>
    <row r="6896" spans="1:13" ht="15.75" outlineLevel="1">
      <c r="A6896" s="10">
        <v>1835200432</v>
      </c>
      <c r="B6896" s="11">
        <v>432</v>
      </c>
      <c r="C6896" s="19">
        <v>835200</v>
      </c>
      <c r="D6896" s="13">
        <v>1</v>
      </c>
      <c r="E6896" s="136" t="s">
        <v>3154</v>
      </c>
      <c r="F6896" s="15" t="s">
        <v>37</v>
      </c>
      <c r="G6896" s="137" t="s">
        <v>3154</v>
      </c>
      <c r="H6896" s="13" t="s">
        <v>31</v>
      </c>
      <c r="I6896" s="126" t="s">
        <v>3154</v>
      </c>
      <c r="J6896" s="126" t="s">
        <v>3154</v>
      </c>
      <c r="K6896" s="17">
        <f>VLOOKUP(A6896,[4]גיליון1!$A$1574:$P$7681,10,0)</f>
        <v>0</v>
      </c>
      <c r="L6896" s="17">
        <f>VLOOKUP(A6896,'[2]2023'!$A$9:$I$7853,9,0)</f>
        <v>0</v>
      </c>
      <c r="M6896" s="18">
        <f>VLOOKUP(A6896,[3]data1683177749303!$A$2:$J$6448,10,0)</f>
        <v>0</v>
      </c>
    </row>
    <row r="6897" spans="1:13" ht="15.75" outlineLevel="1">
      <c r="A6897" s="10">
        <v>1835200433</v>
      </c>
      <c r="B6897" s="11">
        <v>433</v>
      </c>
      <c r="C6897" s="19">
        <v>835200</v>
      </c>
      <c r="D6897" s="13">
        <v>1</v>
      </c>
      <c r="E6897" s="136" t="s">
        <v>3154</v>
      </c>
      <c r="F6897" s="15" t="s">
        <v>38</v>
      </c>
      <c r="G6897" s="137" t="s">
        <v>3154</v>
      </c>
      <c r="H6897" s="13" t="s">
        <v>34</v>
      </c>
      <c r="I6897" s="126" t="s">
        <v>3154</v>
      </c>
      <c r="J6897" s="126" t="s">
        <v>3154</v>
      </c>
      <c r="K6897" s="17">
        <f>VLOOKUP(A6897,[4]גיליון1!$A$1574:$P$7681,10,0)</f>
        <v>0</v>
      </c>
      <c r="L6897" s="17">
        <f>VLOOKUP(A6897,'[2]2023'!$A$9:$I$7853,9,0)</f>
        <v>0</v>
      </c>
      <c r="M6897" s="18">
        <f>VLOOKUP(A6897,[3]data1683177749303!$A$2:$J$6448,10,0)</f>
        <v>0</v>
      </c>
    </row>
    <row r="6898" spans="1:13" ht="15.75" outlineLevel="1">
      <c r="A6898" s="10">
        <v>1835200436</v>
      </c>
      <c r="B6898" s="11">
        <v>436</v>
      </c>
      <c r="C6898" s="19">
        <v>835200</v>
      </c>
      <c r="D6898" s="13">
        <v>1</v>
      </c>
      <c r="E6898" s="136" t="s">
        <v>3154</v>
      </c>
      <c r="F6898" s="15" t="s">
        <v>41</v>
      </c>
      <c r="G6898" s="137" t="s">
        <v>3154</v>
      </c>
      <c r="H6898" s="13" t="s">
        <v>34</v>
      </c>
      <c r="I6898" s="126" t="s">
        <v>3154</v>
      </c>
      <c r="J6898" s="126" t="s">
        <v>3154</v>
      </c>
      <c r="K6898" s="17">
        <f>VLOOKUP(A6898,[4]גיליון1!$A$1574:$P$7681,10,0)</f>
        <v>0</v>
      </c>
      <c r="L6898" s="17">
        <f>VLOOKUP(A6898,'[2]2023'!$A$9:$I$7853,9,0)</f>
        <v>0</v>
      </c>
      <c r="M6898" s="18">
        <f>VLOOKUP(A6898,[3]data1683177749303!$A$2:$J$6448,10,0)</f>
        <v>0</v>
      </c>
    </row>
    <row r="6899" spans="1:13" ht="15.75" outlineLevel="1">
      <c r="A6899" s="10">
        <v>1835200441</v>
      </c>
      <c r="B6899" s="11">
        <v>441</v>
      </c>
      <c r="C6899" s="19">
        <v>835200</v>
      </c>
      <c r="D6899" s="13">
        <v>1</v>
      </c>
      <c r="E6899" s="136" t="s">
        <v>3154</v>
      </c>
      <c r="F6899" s="15" t="s">
        <v>45</v>
      </c>
      <c r="G6899" s="137" t="s">
        <v>3154</v>
      </c>
      <c r="H6899" s="13" t="s">
        <v>31</v>
      </c>
      <c r="I6899" s="126" t="s">
        <v>3154</v>
      </c>
      <c r="J6899" s="126" t="s">
        <v>3154</v>
      </c>
      <c r="K6899" s="17">
        <f>VLOOKUP(A6899,[4]גיליון1!$A$1574:$P$7681,10,0)</f>
        <v>0</v>
      </c>
      <c r="L6899" s="17">
        <f>VLOOKUP(A6899,'[2]2023'!$A$9:$I$7853,9,0)</f>
        <v>0</v>
      </c>
      <c r="M6899" s="18">
        <f>VLOOKUP(A6899,[3]data1683177749303!$A$2:$J$6448,10,0)</f>
        <v>0</v>
      </c>
    </row>
    <row r="6900" spans="1:13" ht="15.75" outlineLevel="1">
      <c r="A6900" s="10">
        <v>1835200450</v>
      </c>
      <c r="B6900" s="11">
        <v>450</v>
      </c>
      <c r="C6900" s="19">
        <v>835200</v>
      </c>
      <c r="D6900" s="13">
        <v>1</v>
      </c>
      <c r="E6900" s="136" t="s">
        <v>3154</v>
      </c>
      <c r="F6900" s="15" t="s">
        <v>1483</v>
      </c>
      <c r="G6900" s="137" t="s">
        <v>3154</v>
      </c>
      <c r="H6900" s="13" t="s">
        <v>34</v>
      </c>
      <c r="I6900" s="126" t="s">
        <v>3154</v>
      </c>
      <c r="J6900" s="126" t="s">
        <v>3154</v>
      </c>
      <c r="K6900" s="17">
        <f>VLOOKUP(A6900,[4]גיליון1!$A$1574:$P$7681,10,0)</f>
        <v>0</v>
      </c>
      <c r="L6900" s="17">
        <f>VLOOKUP(A6900,'[2]2023'!$A$9:$I$7853,9,0)</f>
        <v>0</v>
      </c>
      <c r="M6900" s="18">
        <f>VLOOKUP(A6900,[3]data1683177749303!$A$2:$J$6448,10,0)</f>
        <v>0</v>
      </c>
    </row>
    <row r="6901" spans="1:13" ht="15.75" outlineLevel="1">
      <c r="A6901" s="10">
        <v>1835200470</v>
      </c>
      <c r="B6901" s="11">
        <v>470</v>
      </c>
      <c r="C6901" s="19">
        <v>835200</v>
      </c>
      <c r="D6901" s="13">
        <v>1</v>
      </c>
      <c r="E6901" s="136" t="s">
        <v>3154</v>
      </c>
      <c r="F6901" s="15" t="s">
        <v>48</v>
      </c>
      <c r="G6901" s="137" t="s">
        <v>3154</v>
      </c>
      <c r="H6901" s="13" t="s">
        <v>34</v>
      </c>
      <c r="I6901" s="126" t="s">
        <v>3154</v>
      </c>
      <c r="J6901" s="126" t="s">
        <v>3154</v>
      </c>
      <c r="K6901" s="17">
        <f>VLOOKUP(A6901,[4]גיליון1!$A$1574:$P$7681,10,0)</f>
        <v>0</v>
      </c>
      <c r="L6901" s="17">
        <f>VLOOKUP(A6901,'[2]2023'!$A$9:$I$7853,9,0)</f>
        <v>0</v>
      </c>
      <c r="M6901" s="18">
        <f>VLOOKUP(A6901,[3]data1683177749303!$A$2:$J$6448,10,0)</f>
        <v>0</v>
      </c>
    </row>
    <row r="6902" spans="1:13" ht="15.75" outlineLevel="1">
      <c r="A6902" s="10">
        <v>1835200471</v>
      </c>
      <c r="B6902" s="11">
        <v>471</v>
      </c>
      <c r="C6902" s="19">
        <v>835200</v>
      </c>
      <c r="D6902" s="13">
        <v>1</v>
      </c>
      <c r="E6902" s="136" t="s">
        <v>3154</v>
      </c>
      <c r="F6902" s="15" t="s">
        <v>87</v>
      </c>
      <c r="G6902" s="137" t="s">
        <v>3154</v>
      </c>
      <c r="H6902" s="13" t="s">
        <v>34</v>
      </c>
      <c r="I6902" s="126" t="s">
        <v>3154</v>
      </c>
      <c r="J6902" s="126" t="s">
        <v>3154</v>
      </c>
      <c r="K6902" s="17">
        <f>VLOOKUP(A6902,[4]גיליון1!$A$1574:$P$7681,10,0)</f>
        <v>0</v>
      </c>
      <c r="L6902" s="17">
        <f>VLOOKUP(A6902,'[2]2023'!$A$9:$I$7853,9,0)</f>
        <v>0</v>
      </c>
      <c r="M6902" s="18">
        <f>VLOOKUP(A6902,[3]data1683177749303!$A$2:$J$6448,10,0)</f>
        <v>0</v>
      </c>
    </row>
    <row r="6903" spans="1:13" ht="15.75" outlineLevel="1">
      <c r="A6903" s="10">
        <v>1835200500</v>
      </c>
      <c r="B6903" s="11">
        <v>500</v>
      </c>
      <c r="C6903" s="19">
        <v>835200</v>
      </c>
      <c r="D6903" s="13">
        <v>1</v>
      </c>
      <c r="E6903" s="136" t="s">
        <v>3154</v>
      </c>
      <c r="F6903" s="15" t="s">
        <v>51</v>
      </c>
      <c r="G6903" s="137" t="s">
        <v>3154</v>
      </c>
      <c r="H6903" s="13" t="s">
        <v>11</v>
      </c>
      <c r="I6903" s="126" t="s">
        <v>3154</v>
      </c>
      <c r="J6903" s="126" t="s">
        <v>3154</v>
      </c>
      <c r="K6903" s="17">
        <f>VLOOKUP(A6903,[4]גיליון1!$A$1574:$P$7681,10,0)</f>
        <v>0</v>
      </c>
      <c r="L6903" s="17">
        <f>VLOOKUP(A6903,'[2]2023'!$A$9:$I$7853,9,0)</f>
        <v>0</v>
      </c>
      <c r="M6903" s="140" t="s">
        <v>3154</v>
      </c>
    </row>
    <row r="6904" spans="1:13" ht="15.75" outlineLevel="1">
      <c r="A6904" s="10">
        <v>1835200511</v>
      </c>
      <c r="B6904" s="11">
        <v>511</v>
      </c>
      <c r="C6904" s="19">
        <v>835200</v>
      </c>
      <c r="D6904" s="13">
        <v>1</v>
      </c>
      <c r="E6904" s="136" t="s">
        <v>3154</v>
      </c>
      <c r="F6904" s="15" t="s">
        <v>88</v>
      </c>
      <c r="G6904" s="137" t="s">
        <v>3154</v>
      </c>
      <c r="H6904" s="13" t="s">
        <v>34</v>
      </c>
      <c r="I6904" s="126" t="s">
        <v>3154</v>
      </c>
      <c r="J6904" s="126" t="s">
        <v>3154</v>
      </c>
      <c r="K6904" s="17">
        <f>VLOOKUP(A6904,[4]גיליון1!$A$1574:$P$7681,10,0)</f>
        <v>0</v>
      </c>
      <c r="L6904" s="17">
        <f>VLOOKUP(A6904,'[2]2023'!$A$9:$I$7853,9,0)</f>
        <v>0</v>
      </c>
      <c r="M6904" s="18">
        <f>VLOOKUP(A6904,[3]data1683177749303!$A$2:$J$6448,10,0)</f>
        <v>0</v>
      </c>
    </row>
    <row r="6905" spans="1:13" ht="15.75" outlineLevel="1">
      <c r="A6905" s="10">
        <v>1835200540</v>
      </c>
      <c r="B6905" s="11">
        <v>540</v>
      </c>
      <c r="C6905" s="19">
        <v>835200</v>
      </c>
      <c r="D6905" s="13">
        <v>1</v>
      </c>
      <c r="E6905" s="136" t="s">
        <v>3154</v>
      </c>
      <c r="F6905" s="15" t="s">
        <v>53</v>
      </c>
      <c r="G6905" s="137" t="s">
        <v>3154</v>
      </c>
      <c r="H6905" s="13" t="s">
        <v>31</v>
      </c>
      <c r="I6905" s="126" t="s">
        <v>3154</v>
      </c>
      <c r="J6905" s="126" t="s">
        <v>3154</v>
      </c>
      <c r="K6905" s="17">
        <f>VLOOKUP(A6905,[4]גיליון1!$A$1574:$P$7681,10,0)</f>
        <v>0</v>
      </c>
      <c r="L6905" s="17">
        <f>VLOOKUP(A6905,'[2]2023'!$A$9:$I$7853,9,0)</f>
        <v>0</v>
      </c>
      <c r="M6905" s="18">
        <f>VLOOKUP(A6905,[3]data1683177749303!$A$2:$J$6448,10,0)</f>
        <v>0</v>
      </c>
    </row>
    <row r="6906" spans="1:13" ht="15.75" outlineLevel="1">
      <c r="A6906" s="10">
        <v>1835200544</v>
      </c>
      <c r="B6906" s="11">
        <v>544</v>
      </c>
      <c r="C6906" s="19">
        <v>835200</v>
      </c>
      <c r="D6906" s="13">
        <v>1</v>
      </c>
      <c r="E6906" s="136" t="s">
        <v>3154</v>
      </c>
      <c r="F6906" s="15" t="s">
        <v>56</v>
      </c>
      <c r="G6906" s="137" t="s">
        <v>3154</v>
      </c>
      <c r="H6906" s="13" t="s">
        <v>31</v>
      </c>
      <c r="I6906" s="126" t="s">
        <v>3154</v>
      </c>
      <c r="J6906" s="126" t="s">
        <v>3154</v>
      </c>
      <c r="K6906" s="17">
        <f>VLOOKUP(A6906,[4]גיליון1!$A$1574:$P$7681,10,0)</f>
        <v>0</v>
      </c>
      <c r="L6906" s="17">
        <f>VLOOKUP(A6906,'[2]2023'!$A$9:$I$7853,9,0)</f>
        <v>0</v>
      </c>
      <c r="M6906" s="18">
        <f>VLOOKUP(A6906,[3]data1683177749303!$A$2:$J$6448,10,0)</f>
        <v>0</v>
      </c>
    </row>
    <row r="6907" spans="1:13" ht="15.75" outlineLevel="1">
      <c r="A6907" s="10">
        <v>1835200561</v>
      </c>
      <c r="B6907" s="11">
        <v>561</v>
      </c>
      <c r="C6907" s="19">
        <v>835200</v>
      </c>
      <c r="D6907" s="13">
        <v>1</v>
      </c>
      <c r="E6907" s="136" t="s">
        <v>3154</v>
      </c>
      <c r="F6907" s="15" t="s">
        <v>59</v>
      </c>
      <c r="G6907" s="137" t="s">
        <v>3154</v>
      </c>
      <c r="H6907" s="13" t="s">
        <v>34</v>
      </c>
      <c r="I6907" s="126" t="s">
        <v>3154</v>
      </c>
      <c r="J6907" s="126" t="s">
        <v>3154</v>
      </c>
      <c r="K6907" s="17">
        <f>VLOOKUP(A6907,[4]גיליון1!$A$1574:$P$7681,10,0)</f>
        <v>0</v>
      </c>
      <c r="L6907" s="17">
        <f>VLOOKUP(A6907,'[2]2023'!$A$9:$I$7853,9,0)</f>
        <v>0</v>
      </c>
      <c r="M6907" s="18">
        <f>VLOOKUP(A6907,[3]data1683177749303!$A$2:$J$6448,10,0)</f>
        <v>0</v>
      </c>
    </row>
    <row r="6908" spans="1:13" ht="15.75" outlineLevel="1">
      <c r="A6908" s="10">
        <v>1835200571</v>
      </c>
      <c r="B6908" s="11">
        <v>571</v>
      </c>
      <c r="C6908" s="19">
        <v>835200</v>
      </c>
      <c r="D6908" s="13">
        <v>1</v>
      </c>
      <c r="E6908" s="136" t="s">
        <v>3154</v>
      </c>
      <c r="F6908" s="15" t="s">
        <v>91</v>
      </c>
      <c r="G6908" s="137" t="s">
        <v>3154</v>
      </c>
      <c r="H6908" s="13" t="s">
        <v>31</v>
      </c>
      <c r="I6908" s="126" t="s">
        <v>3154</v>
      </c>
      <c r="J6908" s="126" t="s">
        <v>3154</v>
      </c>
      <c r="K6908" s="17">
        <f>VLOOKUP(A6908,[4]גיליון1!$A$1574:$P$7681,10,0)</f>
        <v>0</v>
      </c>
      <c r="L6908" s="17">
        <f>VLOOKUP(A6908,'[2]2023'!$A$9:$I$7853,9,0)</f>
        <v>0</v>
      </c>
      <c r="M6908" s="18">
        <f>VLOOKUP(A6908,[3]data1683177749303!$A$2:$J$6448,10,0)</f>
        <v>0</v>
      </c>
    </row>
    <row r="6909" spans="1:13" ht="15.75" outlineLevel="1">
      <c r="A6909" s="10">
        <v>1835200700</v>
      </c>
      <c r="B6909" s="11">
        <v>700</v>
      </c>
      <c r="C6909" s="19">
        <v>835200</v>
      </c>
      <c r="D6909" s="13">
        <v>1</v>
      </c>
      <c r="E6909" s="136" t="s">
        <v>3154</v>
      </c>
      <c r="F6909" s="15" t="s">
        <v>61</v>
      </c>
      <c r="G6909" s="137" t="s">
        <v>3154</v>
      </c>
      <c r="H6909" s="13" t="s">
        <v>11</v>
      </c>
      <c r="I6909" s="126" t="s">
        <v>3154</v>
      </c>
      <c r="J6909" s="126" t="s">
        <v>3154</v>
      </c>
      <c r="K6909" s="17">
        <f>VLOOKUP(A6909,[4]גיליון1!$A$1574:$P$7681,10,0)</f>
        <v>0</v>
      </c>
      <c r="L6909" s="17">
        <f>VLOOKUP(A6909,'[2]2023'!$A$9:$I$7853,9,0)</f>
        <v>0</v>
      </c>
      <c r="M6909" s="140" t="s">
        <v>3154</v>
      </c>
    </row>
    <row r="6910" spans="1:13" ht="15.75" outlineLevel="1">
      <c r="A6910" s="10">
        <v>1835200721</v>
      </c>
      <c r="B6910" s="11">
        <v>721</v>
      </c>
      <c r="C6910" s="19">
        <v>835200</v>
      </c>
      <c r="D6910" s="13">
        <v>1</v>
      </c>
      <c r="E6910" s="136" t="s">
        <v>3154</v>
      </c>
      <c r="F6910" s="15" t="s">
        <v>63</v>
      </c>
      <c r="G6910" s="137" t="s">
        <v>3154</v>
      </c>
      <c r="H6910" s="13" t="s">
        <v>34</v>
      </c>
      <c r="I6910" s="126" t="s">
        <v>3154</v>
      </c>
      <c r="J6910" s="126" t="s">
        <v>3154</v>
      </c>
      <c r="K6910" s="17">
        <f>VLOOKUP(A6910,[4]גיליון1!$A$1574:$P$7681,10,0)</f>
        <v>0</v>
      </c>
      <c r="L6910" s="17">
        <f>VLOOKUP(A6910,'[2]2023'!$A$9:$I$7853,9,0)</f>
        <v>0</v>
      </c>
      <c r="M6910" s="18">
        <f>VLOOKUP(A6910,[3]data1683177749303!$A$2:$J$6448,10,0)</f>
        <v>0</v>
      </c>
    </row>
    <row r="6911" spans="1:13" ht="15.75" outlineLevel="1">
      <c r="A6911" s="10">
        <v>1835200722</v>
      </c>
      <c r="B6911" s="11">
        <v>722</v>
      </c>
      <c r="C6911" s="19">
        <v>835200</v>
      </c>
      <c r="D6911" s="13">
        <v>1</v>
      </c>
      <c r="E6911" s="136" t="s">
        <v>3154</v>
      </c>
      <c r="F6911" s="15" t="s">
        <v>64</v>
      </c>
      <c r="G6911" s="137" t="s">
        <v>3154</v>
      </c>
      <c r="H6911" s="13" t="s">
        <v>34</v>
      </c>
      <c r="I6911" s="126" t="s">
        <v>3154</v>
      </c>
      <c r="J6911" s="126" t="s">
        <v>3154</v>
      </c>
      <c r="K6911" s="17">
        <f>VLOOKUP(A6911,[4]גיליון1!$A$1574:$P$7681,10,0)</f>
        <v>0</v>
      </c>
      <c r="L6911" s="17">
        <f>VLOOKUP(A6911,'[2]2023'!$A$9:$I$7853,9,0)</f>
        <v>0</v>
      </c>
      <c r="M6911" s="18">
        <f>VLOOKUP(A6911,[3]data1683177749303!$A$2:$J$6448,10,0)</f>
        <v>0</v>
      </c>
    </row>
    <row r="6912" spans="1:13" ht="15.75" outlineLevel="1">
      <c r="A6912" s="10">
        <v>1835200742</v>
      </c>
      <c r="B6912" s="11">
        <v>742</v>
      </c>
      <c r="C6912" s="19">
        <v>835200</v>
      </c>
      <c r="D6912" s="13">
        <v>1</v>
      </c>
      <c r="E6912" s="136" t="s">
        <v>3154</v>
      </c>
      <c r="F6912" s="15" t="s">
        <v>2797</v>
      </c>
      <c r="G6912" s="137" t="s">
        <v>3154</v>
      </c>
      <c r="H6912" s="13" t="s">
        <v>34</v>
      </c>
      <c r="I6912" s="126" t="s">
        <v>3154</v>
      </c>
      <c r="J6912" s="126" t="s">
        <v>3154</v>
      </c>
      <c r="K6912" s="17">
        <f>VLOOKUP(A6912,[4]גיליון1!$A$1574:$P$7681,10,0)</f>
        <v>0</v>
      </c>
      <c r="L6912" s="17">
        <f>VLOOKUP(A6912,'[2]2023'!$A$9:$I$7853,9,0)</f>
        <v>0</v>
      </c>
      <c r="M6912" s="18">
        <f>VLOOKUP(A6912,[3]data1683177749303!$A$2:$J$6448,10,0)</f>
        <v>0</v>
      </c>
    </row>
    <row r="6913" spans="1:13" ht="15.75" outlineLevel="1">
      <c r="A6913" s="10">
        <v>1835200745</v>
      </c>
      <c r="B6913" s="11">
        <v>745</v>
      </c>
      <c r="C6913" s="19">
        <v>835200</v>
      </c>
      <c r="D6913" s="13">
        <v>1</v>
      </c>
      <c r="E6913" s="136" t="s">
        <v>3154</v>
      </c>
      <c r="F6913" s="15" t="s">
        <v>66</v>
      </c>
      <c r="G6913" s="137" t="s">
        <v>3154</v>
      </c>
      <c r="H6913" s="13" t="s">
        <v>31</v>
      </c>
      <c r="I6913" s="126" t="s">
        <v>3154</v>
      </c>
      <c r="J6913" s="126" t="s">
        <v>3154</v>
      </c>
      <c r="K6913" s="17">
        <f>VLOOKUP(A6913,[4]גיליון1!$A$1574:$P$7681,10,0)</f>
        <v>0</v>
      </c>
      <c r="L6913" s="17">
        <f>VLOOKUP(A6913,'[2]2023'!$A$9:$I$7853,9,0)</f>
        <v>0</v>
      </c>
      <c r="M6913" s="18">
        <f>VLOOKUP(A6913,[3]data1683177749303!$A$2:$J$6448,10,0)</f>
        <v>0</v>
      </c>
    </row>
    <row r="6914" spans="1:13" ht="15.75" outlineLevel="1">
      <c r="A6914" s="10">
        <v>1835200751</v>
      </c>
      <c r="B6914" s="11">
        <v>751</v>
      </c>
      <c r="C6914" s="19">
        <v>835200</v>
      </c>
      <c r="D6914" s="13">
        <v>1</v>
      </c>
      <c r="E6914" s="136" t="s">
        <v>3154</v>
      </c>
      <c r="F6914" s="15" t="s">
        <v>68</v>
      </c>
      <c r="G6914" s="137" t="s">
        <v>3154</v>
      </c>
      <c r="H6914" s="13" t="s">
        <v>34</v>
      </c>
      <c r="I6914" s="126" t="s">
        <v>3154</v>
      </c>
      <c r="J6914" s="126" t="s">
        <v>3154</v>
      </c>
      <c r="K6914" s="17">
        <f>VLOOKUP(A6914,[4]גיליון1!$A$1574:$P$7681,10,0)</f>
        <v>0</v>
      </c>
      <c r="L6914" s="17">
        <f>VLOOKUP(A6914,'[2]2023'!$A$9:$I$7853,9,0)</f>
        <v>0</v>
      </c>
      <c r="M6914" s="18">
        <f>VLOOKUP(A6914,[3]data1683177749303!$A$2:$J$6448,10,0)</f>
        <v>0</v>
      </c>
    </row>
    <row r="6915" spans="1:13" ht="15.75" outlineLevel="1">
      <c r="A6915" s="10">
        <v>1835200752</v>
      </c>
      <c r="B6915" s="11">
        <v>752</v>
      </c>
      <c r="C6915" s="19">
        <v>835200</v>
      </c>
      <c r="D6915" s="13">
        <v>1</v>
      </c>
      <c r="E6915" s="136" t="s">
        <v>3154</v>
      </c>
      <c r="F6915" s="15" t="s">
        <v>69</v>
      </c>
      <c r="G6915" s="137" t="s">
        <v>3154</v>
      </c>
      <c r="H6915" s="13" t="s">
        <v>31</v>
      </c>
      <c r="I6915" s="126" t="s">
        <v>3154</v>
      </c>
      <c r="J6915" s="126" t="s">
        <v>3154</v>
      </c>
      <c r="K6915" s="17">
        <f>VLOOKUP(A6915,[4]גיליון1!$A$1574:$P$7681,10,0)</f>
        <v>0</v>
      </c>
      <c r="L6915" s="17">
        <f>VLOOKUP(A6915,'[2]2023'!$A$9:$I$7853,9,0)</f>
        <v>0</v>
      </c>
      <c r="M6915" s="18">
        <f>VLOOKUP(A6915,[3]data1683177749303!$A$2:$J$6448,10,0)</f>
        <v>0</v>
      </c>
    </row>
    <row r="6916" spans="1:13" ht="15.75" outlineLevel="1">
      <c r="A6916" s="10">
        <v>1835200758</v>
      </c>
      <c r="B6916" s="11">
        <v>758</v>
      </c>
      <c r="C6916" s="19">
        <v>835200</v>
      </c>
      <c r="D6916" s="13">
        <v>1</v>
      </c>
      <c r="E6916" s="136" t="s">
        <v>3154</v>
      </c>
      <c r="F6916" s="15" t="s">
        <v>2798</v>
      </c>
      <c r="G6916" s="137" t="s">
        <v>3154</v>
      </c>
      <c r="H6916" s="13" t="s">
        <v>34</v>
      </c>
      <c r="I6916" s="126" t="s">
        <v>3154</v>
      </c>
      <c r="J6916" s="126" t="s">
        <v>3154</v>
      </c>
      <c r="K6916" s="17">
        <f>VLOOKUP(A6916,[4]גיליון1!$A$1574:$P$7681,10,0)</f>
        <v>0</v>
      </c>
      <c r="L6916" s="17">
        <f>VLOOKUP(A6916,'[2]2023'!$A$9:$I$7853,9,0)</f>
        <v>0</v>
      </c>
      <c r="M6916" s="18">
        <f>VLOOKUP(A6916,[3]data1683177749303!$A$2:$J$6448,10,0)</f>
        <v>0</v>
      </c>
    </row>
    <row r="6917" spans="1:13" ht="15.75" outlineLevel="1">
      <c r="A6917" s="10">
        <v>1835200763</v>
      </c>
      <c r="B6917" s="11">
        <v>763</v>
      </c>
      <c r="C6917" s="19">
        <v>835200</v>
      </c>
      <c r="D6917" s="13">
        <v>1</v>
      </c>
      <c r="E6917" s="136" t="s">
        <v>3154</v>
      </c>
      <c r="F6917" s="15" t="s">
        <v>116</v>
      </c>
      <c r="G6917" s="137" t="s">
        <v>3154</v>
      </c>
      <c r="H6917" s="13" t="s">
        <v>31</v>
      </c>
      <c r="I6917" s="126" t="s">
        <v>3154</v>
      </c>
      <c r="J6917" s="126" t="s">
        <v>3154</v>
      </c>
      <c r="K6917" s="17">
        <f>VLOOKUP(A6917,[4]גיליון1!$A$1574:$P$7681,10,0)</f>
        <v>0</v>
      </c>
      <c r="L6917" s="17">
        <f>VLOOKUP(A6917,'[2]2023'!$A$9:$I$7853,9,0)</f>
        <v>0</v>
      </c>
      <c r="M6917" s="18">
        <f>VLOOKUP(A6917,[3]data1683177749303!$A$2:$J$6448,10,0)</f>
        <v>0</v>
      </c>
    </row>
    <row r="6918" spans="1:13" ht="15.75" outlineLevel="1">
      <c r="A6918" s="10">
        <v>1835200789</v>
      </c>
      <c r="B6918" s="11">
        <v>789</v>
      </c>
      <c r="C6918" s="19">
        <v>835200</v>
      </c>
      <c r="D6918" s="13">
        <v>1</v>
      </c>
      <c r="E6918" s="136" t="s">
        <v>3154</v>
      </c>
      <c r="F6918" s="15" t="s">
        <v>72</v>
      </c>
      <c r="G6918" s="137" t="s">
        <v>3154</v>
      </c>
      <c r="H6918" s="13" t="s">
        <v>34</v>
      </c>
      <c r="I6918" s="126" t="s">
        <v>3154</v>
      </c>
      <c r="J6918" s="126" t="s">
        <v>3154</v>
      </c>
      <c r="K6918" s="17">
        <f>VLOOKUP(A6918,[4]גיליון1!$A$1574:$P$7681,10,0)</f>
        <v>0</v>
      </c>
      <c r="L6918" s="17">
        <f>VLOOKUP(A6918,'[2]2023'!$A$9:$I$7853,9,0)</f>
        <v>0</v>
      </c>
      <c r="M6918" s="18">
        <f>VLOOKUP(A6918,[3]data1683177749303!$A$2:$J$6448,10,0)</f>
        <v>0</v>
      </c>
    </row>
    <row r="6919" spans="1:13" ht="15.75" outlineLevel="1">
      <c r="A6919" s="10">
        <v>1835200794</v>
      </c>
      <c r="B6919" s="11">
        <v>794</v>
      </c>
      <c r="C6919" s="19">
        <v>835200</v>
      </c>
      <c r="D6919" s="13">
        <v>1</v>
      </c>
      <c r="E6919" s="136" t="s">
        <v>3154</v>
      </c>
      <c r="F6919" s="15" t="s">
        <v>73</v>
      </c>
      <c r="G6919" s="137" t="s">
        <v>3154</v>
      </c>
      <c r="H6919" s="13" t="s">
        <v>31</v>
      </c>
      <c r="I6919" s="126" t="s">
        <v>3154</v>
      </c>
      <c r="J6919" s="126" t="s">
        <v>3154</v>
      </c>
      <c r="K6919" s="17">
        <f>VLOOKUP(A6919,[4]גיליון1!$A$1574:$P$7681,10,0)</f>
        <v>0</v>
      </c>
      <c r="L6919" s="17">
        <f>VLOOKUP(A6919,'[2]2023'!$A$9:$I$7853,9,0)</f>
        <v>0</v>
      </c>
      <c r="M6919" s="18">
        <f>VLOOKUP(A6919,[3]data1683177749303!$A$2:$J$6448,10,0)</f>
        <v>0</v>
      </c>
    </row>
    <row r="6920" spans="1:13" ht="15.75" outlineLevel="1">
      <c r="A6920" s="10">
        <v>1835200810</v>
      </c>
      <c r="B6920" s="11">
        <v>810</v>
      </c>
      <c r="C6920" s="19">
        <v>835200</v>
      </c>
      <c r="D6920" s="13">
        <v>1</v>
      </c>
      <c r="E6920" s="136" t="s">
        <v>3154</v>
      </c>
      <c r="F6920" s="15" t="s">
        <v>2793</v>
      </c>
      <c r="G6920" s="137" t="s">
        <v>3154</v>
      </c>
      <c r="H6920" s="13" t="s">
        <v>34</v>
      </c>
      <c r="I6920" s="126" t="s">
        <v>3154</v>
      </c>
      <c r="J6920" s="126" t="s">
        <v>3154</v>
      </c>
      <c r="K6920" s="17">
        <f>VLOOKUP(A6920,[4]גיליון1!$A$1574:$P$7681,10,0)</f>
        <v>0</v>
      </c>
      <c r="L6920" s="17">
        <f>VLOOKUP(A6920,'[2]2023'!$A$9:$I$7853,9,0)</f>
        <v>0</v>
      </c>
      <c r="M6920" s="18">
        <f>VLOOKUP(A6920,[3]data1683177749303!$A$2:$J$6448,10,0)</f>
        <v>0</v>
      </c>
    </row>
    <row r="6921" spans="1:13" ht="15.75" outlineLevel="1">
      <c r="A6921" s="10">
        <v>1835200811</v>
      </c>
      <c r="B6921" s="11">
        <v>811</v>
      </c>
      <c r="C6921" s="19">
        <v>835200</v>
      </c>
      <c r="D6921" s="13">
        <v>1</v>
      </c>
      <c r="E6921" s="136" t="s">
        <v>3154</v>
      </c>
      <c r="F6921" s="15" t="s">
        <v>2799</v>
      </c>
      <c r="G6921" s="137" t="s">
        <v>3154</v>
      </c>
      <c r="H6921" s="13" t="s">
        <v>31</v>
      </c>
      <c r="I6921" s="126" t="s">
        <v>3154</v>
      </c>
      <c r="J6921" s="126" t="s">
        <v>3154</v>
      </c>
      <c r="K6921" s="17">
        <f>VLOOKUP(A6921,[4]גיליון1!$A$1574:$P$7681,10,0)</f>
        <v>0</v>
      </c>
      <c r="L6921" s="17">
        <f>VLOOKUP(A6921,'[2]2023'!$A$9:$I$7853,9,0)</f>
        <v>0</v>
      </c>
      <c r="M6921" s="18">
        <f>VLOOKUP(A6921,[3]data1683177749303!$A$2:$J$6448,10,0)</f>
        <v>0</v>
      </c>
    </row>
    <row r="6922" spans="1:13" ht="15.75" outlineLevel="1">
      <c r="A6922" s="10">
        <v>1835200900</v>
      </c>
      <c r="B6922" s="11">
        <v>900</v>
      </c>
      <c r="C6922" s="19">
        <v>835200</v>
      </c>
      <c r="D6922" s="13">
        <v>1</v>
      </c>
      <c r="E6922" s="136" t="s">
        <v>3154</v>
      </c>
      <c r="F6922" s="15" t="s">
        <v>94</v>
      </c>
      <c r="G6922" s="137" t="s">
        <v>3154</v>
      </c>
      <c r="H6922" s="13" t="s">
        <v>11</v>
      </c>
      <c r="I6922" s="126" t="s">
        <v>3154</v>
      </c>
      <c r="J6922" s="126" t="s">
        <v>3154</v>
      </c>
      <c r="K6922" s="17">
        <f>VLOOKUP(A6922,[4]גיליון1!$A$1574:$P$7681,10,0)</f>
        <v>0</v>
      </c>
      <c r="L6922" s="17">
        <f>VLOOKUP(A6922,'[2]2023'!$A$9:$I$7853,9,0)</f>
        <v>0</v>
      </c>
      <c r="M6922" s="140" t="s">
        <v>3154</v>
      </c>
    </row>
    <row r="6923" spans="1:13" ht="16.5" thickBot="1">
      <c r="A6923" s="10">
        <v>1835200931</v>
      </c>
      <c r="B6923" s="11">
        <v>931</v>
      </c>
      <c r="C6923" s="19">
        <v>835200</v>
      </c>
      <c r="D6923" s="13">
        <v>1</v>
      </c>
      <c r="E6923" s="136" t="s">
        <v>3154</v>
      </c>
      <c r="F6923" s="15" t="s">
        <v>1223</v>
      </c>
      <c r="G6923" s="137" t="s">
        <v>3154</v>
      </c>
      <c r="H6923" s="13" t="s">
        <v>34</v>
      </c>
      <c r="I6923" s="126" t="s">
        <v>3154</v>
      </c>
      <c r="J6923" s="126" t="s">
        <v>3154</v>
      </c>
      <c r="K6923" s="17">
        <f>VLOOKUP(A6923,[4]גיליון1!$A$1574:$P$7681,10,0)</f>
        <v>0</v>
      </c>
      <c r="L6923" s="17">
        <f>VLOOKUP(A6923,'[2]2023'!$A$9:$I$7853,9,0)</f>
        <v>0</v>
      </c>
      <c r="M6923" s="18">
        <f>VLOOKUP(A6923,[3]data1683177749303!$A$2:$J$6448,10,0)</f>
        <v>0</v>
      </c>
    </row>
    <row r="6924" spans="1:13" ht="16.5" outlineLevel="1" thickBot="1">
      <c r="A6924" s="125" t="s">
        <v>3154</v>
      </c>
      <c r="B6924" s="25" t="s">
        <v>2800</v>
      </c>
      <c r="C6924" s="146" t="s">
        <v>3154</v>
      </c>
      <c r="D6924" s="146" t="s">
        <v>3154</v>
      </c>
      <c r="E6924" s="147" t="s">
        <v>3154</v>
      </c>
      <c r="F6924" s="28" t="s">
        <v>2796</v>
      </c>
      <c r="G6924" s="153" t="s">
        <v>3154</v>
      </c>
      <c r="H6924" s="146" t="s">
        <v>3154</v>
      </c>
      <c r="I6924" s="127" t="s">
        <v>3154</v>
      </c>
      <c r="J6924" s="127" t="s">
        <v>3154</v>
      </c>
      <c r="K6924" s="37">
        <f t="shared" ref="K6924:M6924" si="305">SUBTOTAL(9,K6885:K6923)</f>
        <v>0</v>
      </c>
      <c r="L6924" s="37">
        <f t="shared" si="305"/>
        <v>0</v>
      </c>
      <c r="M6924" s="38">
        <f t="shared" si="305"/>
        <v>0</v>
      </c>
    </row>
    <row r="6925" spans="1:13" ht="15.75" outlineLevel="1">
      <c r="A6925" s="10">
        <v>18360000</v>
      </c>
      <c r="B6925" s="11">
        <v>0</v>
      </c>
      <c r="C6925" s="19">
        <v>836000</v>
      </c>
      <c r="D6925" s="13">
        <v>1</v>
      </c>
      <c r="E6925" s="136" t="s">
        <v>3154</v>
      </c>
      <c r="F6925" s="15" t="s">
        <v>2801</v>
      </c>
      <c r="G6925" s="137" t="s">
        <v>3154</v>
      </c>
      <c r="H6925" s="13" t="s">
        <v>11</v>
      </c>
      <c r="I6925" s="126" t="s">
        <v>3154</v>
      </c>
      <c r="J6925" s="142" t="s">
        <v>3154</v>
      </c>
      <c r="K6925" s="17">
        <f>VLOOKUP(A6925,[4]גיליון1!$A$1574:$P$7681,10,0)</f>
        <v>0</v>
      </c>
      <c r="L6925" s="17">
        <f>VLOOKUP(A6925,'[2]2023'!$A$9:$I$7853,9,0)</f>
        <v>0</v>
      </c>
      <c r="M6925" s="140" t="s">
        <v>3154</v>
      </c>
    </row>
    <row r="6926" spans="1:13" ht="15.75" outlineLevel="1">
      <c r="A6926" s="10">
        <v>18361000</v>
      </c>
      <c r="B6926" s="11">
        <v>0</v>
      </c>
      <c r="C6926" s="19">
        <v>836100</v>
      </c>
      <c r="D6926" s="13">
        <v>1</v>
      </c>
      <c r="E6926" s="136" t="s">
        <v>3154</v>
      </c>
      <c r="F6926" s="15" t="s">
        <v>2801</v>
      </c>
      <c r="G6926" s="137" t="s">
        <v>3154</v>
      </c>
      <c r="H6926" s="13" t="s">
        <v>11</v>
      </c>
      <c r="I6926" s="126" t="s">
        <v>3154</v>
      </c>
      <c r="J6926" s="142" t="s">
        <v>3154</v>
      </c>
      <c r="K6926" s="17">
        <f>VLOOKUP(A6926,[4]גיליון1!$A$1574:$P$7681,10,0)</f>
        <v>0</v>
      </c>
      <c r="L6926" s="17">
        <f>VLOOKUP(A6926,'[2]2023'!$A$9:$I$7853,9,0)</f>
        <v>0</v>
      </c>
      <c r="M6926" s="140" t="s">
        <v>3154</v>
      </c>
    </row>
    <row r="6927" spans="1:13" ht="15.75" outlineLevel="1">
      <c r="A6927" s="10">
        <v>1836100441</v>
      </c>
      <c r="B6927" s="11">
        <v>441</v>
      </c>
      <c r="C6927" s="19">
        <v>836100</v>
      </c>
      <c r="D6927" s="13">
        <v>1</v>
      </c>
      <c r="E6927" s="136" t="s">
        <v>3154</v>
      </c>
      <c r="F6927" s="15" t="s">
        <v>1833</v>
      </c>
      <c r="G6927" s="137" t="s">
        <v>3154</v>
      </c>
      <c r="H6927" s="13" t="s">
        <v>31</v>
      </c>
      <c r="I6927" s="126" t="s">
        <v>3154</v>
      </c>
      <c r="J6927" s="126" t="s">
        <v>3154</v>
      </c>
      <c r="K6927" s="17">
        <f>VLOOKUP(A6927,[4]גיליון1!$A$1574:$P$7681,10,0)</f>
        <v>0</v>
      </c>
      <c r="L6927" s="17">
        <f>VLOOKUP(A6927,'[2]2023'!$A$9:$I$7853,9,0)</f>
        <v>0</v>
      </c>
      <c r="M6927" s="18">
        <f>VLOOKUP(A6927,[3]data1683177749303!$A$2:$J$6448,10,0)</f>
        <v>0</v>
      </c>
    </row>
    <row r="6928" spans="1:13" ht="15.75" outlineLevel="1">
      <c r="A6928" s="10">
        <v>1836100753</v>
      </c>
      <c r="B6928" s="11">
        <v>753</v>
      </c>
      <c r="C6928" s="19">
        <v>836100</v>
      </c>
      <c r="D6928" s="13">
        <v>1</v>
      </c>
      <c r="E6928" s="136" t="s">
        <v>3154</v>
      </c>
      <c r="F6928" s="15" t="s">
        <v>28</v>
      </c>
      <c r="G6928" s="137" t="s">
        <v>3154</v>
      </c>
      <c r="H6928" s="13" t="s">
        <v>31</v>
      </c>
      <c r="I6928" s="126" t="s">
        <v>3154</v>
      </c>
      <c r="J6928" s="126" t="s">
        <v>3154</v>
      </c>
      <c r="K6928" s="17">
        <f>VLOOKUP(A6928,[4]גיליון1!$A$1574:$P$7681,10,0)</f>
        <v>0</v>
      </c>
      <c r="L6928" s="17">
        <f>VLOOKUP(A6928,'[2]2023'!$A$9:$I$7853,9,0)</f>
        <v>0</v>
      </c>
      <c r="M6928" s="18">
        <f>VLOOKUP(A6928,[3]data1683177749303!$A$2:$J$6448,10,0)</f>
        <v>0</v>
      </c>
    </row>
    <row r="6929" spans="1:13" ht="15.75" outlineLevel="1">
      <c r="A6929" s="10">
        <v>1836100800</v>
      </c>
      <c r="B6929" s="11">
        <v>800</v>
      </c>
      <c r="C6929" s="19">
        <v>836100</v>
      </c>
      <c r="D6929" s="13">
        <v>1</v>
      </c>
      <c r="E6929" s="136" t="s">
        <v>3154</v>
      </c>
      <c r="F6929" s="15" t="s">
        <v>1411</v>
      </c>
      <c r="G6929" s="137" t="s">
        <v>3154</v>
      </c>
      <c r="H6929" s="13" t="s">
        <v>11</v>
      </c>
      <c r="I6929" s="126" t="s">
        <v>3154</v>
      </c>
      <c r="J6929" s="126" t="s">
        <v>3154</v>
      </c>
      <c r="K6929" s="17">
        <f>VLOOKUP(A6929,[4]גיליון1!$A$1574:$P$7681,10,0)</f>
        <v>0</v>
      </c>
      <c r="L6929" s="17">
        <f>VLOOKUP(A6929,'[2]2023'!$A$9:$I$7853,9,0)</f>
        <v>0</v>
      </c>
      <c r="M6929" s="140" t="s">
        <v>3154</v>
      </c>
    </row>
    <row r="6930" spans="1:13" ht="15.75" outlineLevel="1">
      <c r="A6930" s="10">
        <v>1836100811</v>
      </c>
      <c r="B6930" s="11">
        <v>811</v>
      </c>
      <c r="C6930" s="19">
        <v>836100</v>
      </c>
      <c r="D6930" s="13">
        <v>1</v>
      </c>
      <c r="E6930" s="136" t="s">
        <v>3154</v>
      </c>
      <c r="F6930" s="15" t="s">
        <v>2802</v>
      </c>
      <c r="G6930" s="137" t="s">
        <v>3154</v>
      </c>
      <c r="H6930" s="13" t="s">
        <v>31</v>
      </c>
      <c r="I6930" s="126" t="s">
        <v>3154</v>
      </c>
      <c r="J6930" s="126" t="s">
        <v>3154</v>
      </c>
      <c r="K6930" s="17">
        <f>VLOOKUP(A6930,[4]גיליון1!$A$1574:$P$7681,10,0)</f>
        <v>0</v>
      </c>
      <c r="L6930" s="17">
        <f>VLOOKUP(A6930,'[2]2023'!$A$9:$I$7853,9,0)</f>
        <v>0</v>
      </c>
      <c r="M6930" s="18">
        <f>VLOOKUP(A6930,[3]data1683177749303!$A$2:$J$6448,10,0)</f>
        <v>0</v>
      </c>
    </row>
    <row r="6931" spans="1:13" ht="15.75" outlineLevel="1">
      <c r="A6931" s="10">
        <v>1836100812</v>
      </c>
      <c r="B6931" s="11">
        <v>812</v>
      </c>
      <c r="C6931" s="19">
        <v>836100</v>
      </c>
      <c r="D6931" s="13">
        <v>1</v>
      </c>
      <c r="E6931" s="136" t="s">
        <v>3154</v>
      </c>
      <c r="F6931" s="15" t="s">
        <v>2803</v>
      </c>
      <c r="G6931" s="137" t="s">
        <v>3154</v>
      </c>
      <c r="H6931" s="13" t="s">
        <v>31</v>
      </c>
      <c r="I6931" s="126" t="s">
        <v>3154</v>
      </c>
      <c r="J6931" s="126" t="s">
        <v>3154</v>
      </c>
      <c r="K6931" s="17">
        <f>VLOOKUP(A6931,[4]גיליון1!$A$1574:$P$7681,10,0)</f>
        <v>0</v>
      </c>
      <c r="L6931" s="17">
        <f>VLOOKUP(A6931,'[2]2023'!$A$9:$I$7853,9,0)</f>
        <v>0</v>
      </c>
      <c r="M6931" s="18">
        <f>VLOOKUP(A6931,[3]data1683177749303!$A$2:$J$6448,10,0)</f>
        <v>0</v>
      </c>
    </row>
    <row r="6932" spans="1:13" ht="16.5" thickBot="1">
      <c r="A6932" s="10">
        <v>1836100961</v>
      </c>
      <c r="B6932" s="11">
        <v>961</v>
      </c>
      <c r="C6932" s="19">
        <v>836100</v>
      </c>
      <c r="D6932" s="13">
        <v>1</v>
      </c>
      <c r="E6932" s="136" t="s">
        <v>3154</v>
      </c>
      <c r="F6932" s="15" t="s">
        <v>79</v>
      </c>
      <c r="G6932" s="137" t="s">
        <v>3154</v>
      </c>
      <c r="H6932" s="13" t="s">
        <v>34</v>
      </c>
      <c r="I6932" s="126" t="s">
        <v>3154</v>
      </c>
      <c r="J6932" s="126" t="s">
        <v>3154</v>
      </c>
      <c r="K6932" s="17">
        <f>VLOOKUP(A6932,[4]גיליון1!$A$1574:$P$7681,10,0)</f>
        <v>0</v>
      </c>
      <c r="L6932" s="17">
        <f>VLOOKUP(A6932,'[2]2023'!$A$9:$I$7853,9,0)</f>
        <v>0</v>
      </c>
      <c r="M6932" s="140" t="s">
        <v>3154</v>
      </c>
    </row>
    <row r="6933" spans="1:13" ht="15.75" outlineLevel="1">
      <c r="A6933" s="125" t="s">
        <v>3154</v>
      </c>
      <c r="B6933" s="42" t="s">
        <v>2804</v>
      </c>
      <c r="C6933" s="158" t="s">
        <v>3154</v>
      </c>
      <c r="D6933" s="158" t="s">
        <v>3154</v>
      </c>
      <c r="E6933" s="159" t="s">
        <v>3154</v>
      </c>
      <c r="F6933" s="43" t="s">
        <v>2801</v>
      </c>
      <c r="G6933" s="160" t="s">
        <v>3154</v>
      </c>
      <c r="H6933" s="158" t="s">
        <v>3154</v>
      </c>
      <c r="I6933" s="194" t="s">
        <v>3154</v>
      </c>
      <c r="J6933" s="194" t="s">
        <v>3154</v>
      </c>
      <c r="K6933" s="45">
        <f t="shared" ref="K6933:M6933" si="306">SUBTOTAL(9,K6927:K6932)</f>
        <v>0</v>
      </c>
      <c r="L6933" s="45">
        <f t="shared" si="306"/>
        <v>0</v>
      </c>
      <c r="M6933" s="46">
        <f t="shared" si="306"/>
        <v>0</v>
      </c>
    </row>
    <row r="6934" spans="1:13" ht="15.75" outlineLevel="1">
      <c r="A6934" s="10">
        <v>18400000</v>
      </c>
      <c r="B6934" s="32">
        <v>0</v>
      </c>
      <c r="C6934" s="49">
        <v>840000</v>
      </c>
      <c r="D6934" s="34">
        <v>1</v>
      </c>
      <c r="E6934" s="151" t="s">
        <v>3154</v>
      </c>
      <c r="F6934" s="35" t="s">
        <v>852</v>
      </c>
      <c r="G6934" s="152" t="s">
        <v>3154</v>
      </c>
      <c r="H6934" s="34" t="s">
        <v>11</v>
      </c>
      <c r="I6934" s="142" t="s">
        <v>3154</v>
      </c>
      <c r="J6934" s="142" t="s">
        <v>3154</v>
      </c>
      <c r="K6934" s="17">
        <f>VLOOKUP(A6934,[4]גיליון1!$A$1574:$P$7681,10,0)</f>
        <v>0</v>
      </c>
      <c r="L6934" s="139" t="s">
        <v>3154</v>
      </c>
      <c r="M6934" s="140" t="s">
        <v>3154</v>
      </c>
    </row>
    <row r="6935" spans="1:13" ht="15.75" outlineLevel="1">
      <c r="A6935" s="10">
        <v>18410000</v>
      </c>
      <c r="B6935" s="11">
        <v>0</v>
      </c>
      <c r="C6935" s="19">
        <v>841000</v>
      </c>
      <c r="D6935" s="13">
        <v>1</v>
      </c>
      <c r="E6935" s="136" t="s">
        <v>3154</v>
      </c>
      <c r="F6935" s="15" t="s">
        <v>853</v>
      </c>
      <c r="G6935" s="137" t="s">
        <v>3154</v>
      </c>
      <c r="H6935" s="13" t="s">
        <v>11</v>
      </c>
      <c r="I6935" s="126" t="s">
        <v>3154</v>
      </c>
      <c r="J6935" s="142" t="s">
        <v>3154</v>
      </c>
      <c r="K6935" s="17">
        <f>VLOOKUP(A6935,[4]גיליון1!$A$1574:$P$7681,10,0)</f>
        <v>0</v>
      </c>
      <c r="L6935" s="17">
        <f>VLOOKUP(A6935,'[2]2023'!$A$9:$I$7853,9,0)</f>
        <v>0</v>
      </c>
      <c r="M6935" s="140" t="s">
        <v>3154</v>
      </c>
    </row>
    <row r="6936" spans="1:13" ht="15.75" outlineLevel="1">
      <c r="A6936" s="10">
        <v>1841000100</v>
      </c>
      <c r="B6936" s="11">
        <v>100</v>
      </c>
      <c r="C6936" s="19">
        <v>841000</v>
      </c>
      <c r="D6936" s="13">
        <v>1</v>
      </c>
      <c r="E6936" s="136" t="s">
        <v>3154</v>
      </c>
      <c r="F6936" s="15" t="s">
        <v>18</v>
      </c>
      <c r="G6936" s="137" t="s">
        <v>3154</v>
      </c>
      <c r="H6936" s="13" t="s">
        <v>11</v>
      </c>
      <c r="I6936" s="126" t="s">
        <v>3154</v>
      </c>
      <c r="J6936" s="142" t="s">
        <v>3154</v>
      </c>
      <c r="K6936" s="17">
        <f>VLOOKUP(A6936,[4]גיליון1!$A$1574:$P$7681,10,0)</f>
        <v>0</v>
      </c>
      <c r="L6936" s="17">
        <f>VLOOKUP(A6936,'[2]2023'!$A$9:$I$7853,9,0)</f>
        <v>0</v>
      </c>
      <c r="M6936" s="140" t="s">
        <v>3154</v>
      </c>
    </row>
    <row r="6937" spans="1:13" s="97" customFormat="1" ht="15.75" outlineLevel="1">
      <c r="A6937" s="10">
        <v>1841000110</v>
      </c>
      <c r="B6937" s="11">
        <v>110</v>
      </c>
      <c r="C6937" s="19">
        <v>841000</v>
      </c>
      <c r="D6937" s="13">
        <v>1</v>
      </c>
      <c r="E6937" s="136" t="s">
        <v>3154</v>
      </c>
      <c r="F6937" s="15" t="s">
        <v>19</v>
      </c>
      <c r="G6937" s="137" t="s">
        <v>3154</v>
      </c>
      <c r="H6937" s="13" t="s">
        <v>20</v>
      </c>
      <c r="I6937" s="16">
        <f t="shared" ref="I6937:I6942" si="307">K6937/L6937-1</f>
        <v>-0.39341085271317833</v>
      </c>
      <c r="J6937" s="126" t="s">
        <v>3154</v>
      </c>
      <c r="K6937" s="17">
        <f>VLOOKUP(A6937,[4]גיליון1!$A$1574:$P$7681,10,0)</f>
        <v>313000</v>
      </c>
      <c r="L6937" s="17">
        <f>VLOOKUP(A6937,'[2]2023'!$A$9:$I$7853,9,0)</f>
        <v>516000</v>
      </c>
      <c r="M6937" s="18">
        <f>VLOOKUP(A6937,[3]data1683177749303!$A$2:$J$6448,10,0)</f>
        <v>426678.38</v>
      </c>
    </row>
    <row r="6938" spans="1:13" s="97" customFormat="1" ht="15.75" outlineLevel="1">
      <c r="A6938" s="10">
        <v>1841000119</v>
      </c>
      <c r="B6938" s="11">
        <v>119</v>
      </c>
      <c r="C6938" s="19">
        <v>841000</v>
      </c>
      <c r="D6938" s="13">
        <v>1</v>
      </c>
      <c r="E6938" s="136" t="s">
        <v>3154</v>
      </c>
      <c r="F6938" s="15" t="s">
        <v>21</v>
      </c>
      <c r="G6938" s="137" t="s">
        <v>3154</v>
      </c>
      <c r="H6938" s="13" t="s">
        <v>20</v>
      </c>
      <c r="I6938" s="16">
        <f t="shared" si="307"/>
        <v>0.20181668042939727</v>
      </c>
      <c r="J6938" s="139" t="s">
        <v>3154</v>
      </c>
      <c r="K6938" s="17">
        <v>6549300</v>
      </c>
      <c r="L6938" s="17">
        <f>VLOOKUP(A6938,'[2]2023'!$A$9:$I$7853,9,0)</f>
        <v>5449500</v>
      </c>
      <c r="M6938" s="18">
        <f>VLOOKUP(A6938,[3]data1683177749303!$A$2:$J$6448,10,0)</f>
        <v>3862543.28</v>
      </c>
    </row>
    <row r="6939" spans="1:13" ht="15.75" outlineLevel="1">
      <c r="A6939" s="10">
        <v>1841000122</v>
      </c>
      <c r="B6939" s="11">
        <v>122</v>
      </c>
      <c r="C6939" s="19">
        <v>841000</v>
      </c>
      <c r="D6939" s="13">
        <v>1</v>
      </c>
      <c r="E6939" s="136" t="s">
        <v>3154</v>
      </c>
      <c r="F6939" s="15" t="s">
        <v>22</v>
      </c>
      <c r="G6939" s="137" t="s">
        <v>3154</v>
      </c>
      <c r="H6939" s="13" t="s">
        <v>20</v>
      </c>
      <c r="I6939" s="16">
        <f t="shared" si="307"/>
        <v>-9.0267983074753144E-2</v>
      </c>
      <c r="J6939" s="126" t="s">
        <v>3154</v>
      </c>
      <c r="K6939" s="17">
        <f>VLOOKUP(A6939,[4]גיליון1!$A$1574:$P$7681,10,0)</f>
        <v>64500</v>
      </c>
      <c r="L6939" s="17">
        <f>VLOOKUP(A6939,'[2]2023'!$A$9:$I$7853,9,0)</f>
        <v>70900</v>
      </c>
      <c r="M6939" s="18">
        <f>VLOOKUP(A6939,[3]data1683177749303!$A$2:$J$6448,10,0)</f>
        <v>60795.05</v>
      </c>
    </row>
    <row r="6940" spans="1:13" ht="15.75" outlineLevel="1">
      <c r="A6940" s="10">
        <v>1841000126</v>
      </c>
      <c r="B6940" s="11">
        <v>126</v>
      </c>
      <c r="C6940" s="19">
        <v>841000</v>
      </c>
      <c r="D6940" s="13">
        <v>1</v>
      </c>
      <c r="E6940" s="136" t="s">
        <v>3154</v>
      </c>
      <c r="F6940" s="15" t="s">
        <v>23</v>
      </c>
      <c r="G6940" s="137" t="s">
        <v>3154</v>
      </c>
      <c r="H6940" s="13" t="s">
        <v>20</v>
      </c>
      <c r="I6940" s="16">
        <f t="shared" si="307"/>
        <v>3.4965034965035002E-2</v>
      </c>
      <c r="J6940" s="126" t="s">
        <v>3154</v>
      </c>
      <c r="K6940" s="17">
        <f>VLOOKUP(A6940,[4]גיליון1!$A$1574:$P$7681,10,0)</f>
        <v>148000</v>
      </c>
      <c r="L6940" s="17">
        <f>VLOOKUP(A6940,'[2]2023'!$A$9:$I$7853,9,0)</f>
        <v>143000</v>
      </c>
      <c r="M6940" s="18">
        <f>VLOOKUP(A6940,[3]data1683177749303!$A$2:$J$6448,10,0)</f>
        <v>147566.18</v>
      </c>
    </row>
    <row r="6941" spans="1:13" ht="15.75" outlineLevel="1">
      <c r="A6941" s="10">
        <v>1841000130</v>
      </c>
      <c r="B6941" s="11">
        <v>130</v>
      </c>
      <c r="C6941" s="19">
        <v>841000</v>
      </c>
      <c r="D6941" s="13">
        <v>1</v>
      </c>
      <c r="E6941" s="136" t="s">
        <v>3154</v>
      </c>
      <c r="F6941" s="15" t="s">
        <v>24</v>
      </c>
      <c r="G6941" s="137" t="s">
        <v>3154</v>
      </c>
      <c r="H6941" s="13" t="s">
        <v>20</v>
      </c>
      <c r="I6941" s="16">
        <f t="shared" si="307"/>
        <v>0</v>
      </c>
      <c r="J6941" s="126" t="s">
        <v>3154</v>
      </c>
      <c r="K6941" s="17">
        <f>VLOOKUP(A6941,[4]גיליון1!$A$1574:$P$7681,10,0)</f>
        <v>55000</v>
      </c>
      <c r="L6941" s="17">
        <f>VLOOKUP(A6941,'[2]2023'!$A$9:$I$7853,9,0)</f>
        <v>55000</v>
      </c>
      <c r="M6941" s="18">
        <f>VLOOKUP(A6941,[3]data1683177749303!$A$2:$J$6448,10,0)</f>
        <v>55689.07</v>
      </c>
    </row>
    <row r="6942" spans="1:13" ht="15.75" outlineLevel="1">
      <c r="A6942" s="10">
        <v>1841000140</v>
      </c>
      <c r="B6942" s="11">
        <v>140</v>
      </c>
      <c r="C6942" s="19">
        <v>841000</v>
      </c>
      <c r="D6942" s="13">
        <v>1</v>
      </c>
      <c r="E6942" s="136" t="s">
        <v>3154</v>
      </c>
      <c r="F6942" s="15" t="s">
        <v>25</v>
      </c>
      <c r="G6942" s="137" t="s">
        <v>3154</v>
      </c>
      <c r="H6942" s="13" t="s">
        <v>20</v>
      </c>
      <c r="I6942" s="16">
        <f t="shared" si="307"/>
        <v>0.46501457725947515</v>
      </c>
      <c r="J6942" s="126" t="s">
        <v>3154</v>
      </c>
      <c r="K6942" s="17">
        <f>VLOOKUP(A6942,[4]גיליון1!$A$1574:$P$7681,10,0)</f>
        <v>402000</v>
      </c>
      <c r="L6942" s="17">
        <f>VLOOKUP(A6942,'[2]2023'!$A$9:$I$7853,9,0)</f>
        <v>274400</v>
      </c>
      <c r="M6942" s="18">
        <f>VLOOKUP(A6942,[3]data1683177749303!$A$2:$J$6448,10,0)</f>
        <v>366058.15</v>
      </c>
    </row>
    <row r="6943" spans="1:13" ht="15.75" outlineLevel="1">
      <c r="A6943" s="10">
        <v>1841000200</v>
      </c>
      <c r="B6943" s="11">
        <v>200</v>
      </c>
      <c r="C6943" s="19">
        <v>841000</v>
      </c>
      <c r="D6943" s="13">
        <v>1</v>
      </c>
      <c r="E6943" s="136" t="s">
        <v>3154</v>
      </c>
      <c r="F6943" s="15" t="s">
        <v>26</v>
      </c>
      <c r="G6943" s="137" t="s">
        <v>3154</v>
      </c>
      <c r="H6943" s="13" t="s">
        <v>11</v>
      </c>
      <c r="I6943" s="126" t="s">
        <v>3154</v>
      </c>
      <c r="J6943" s="126" t="s">
        <v>3154</v>
      </c>
      <c r="K6943" s="17">
        <f>VLOOKUP(A6943,[4]גיליון1!$A$1574:$P$7681,10,0)</f>
        <v>0</v>
      </c>
      <c r="L6943" s="17">
        <f>VLOOKUP(A6943,'[2]2023'!$A$9:$I$7853,9,0)</f>
        <v>0</v>
      </c>
      <c r="M6943" s="140" t="s">
        <v>3154</v>
      </c>
    </row>
    <row r="6944" spans="1:13" ht="15.75" outlineLevel="1">
      <c r="A6944" s="10">
        <v>1841000210</v>
      </c>
      <c r="B6944" s="11">
        <v>210</v>
      </c>
      <c r="C6944" s="19">
        <v>841000</v>
      </c>
      <c r="D6944" s="13">
        <v>1</v>
      </c>
      <c r="E6944" s="136" t="s">
        <v>3154</v>
      </c>
      <c r="F6944" s="15" t="s">
        <v>27</v>
      </c>
      <c r="G6944" s="137" t="s">
        <v>3154</v>
      </c>
      <c r="H6944" s="13" t="s">
        <v>20</v>
      </c>
      <c r="I6944" s="126" t="s">
        <v>3154</v>
      </c>
      <c r="J6944" s="126" t="s">
        <v>3154</v>
      </c>
      <c r="K6944" s="17">
        <f>VLOOKUP(A6944,[4]גיליון1!$A$1574:$P$7681,10,0)</f>
        <v>0</v>
      </c>
      <c r="L6944" s="17">
        <f>VLOOKUP(A6944,'[2]2023'!$A$9:$I$7853,9,0)</f>
        <v>0</v>
      </c>
      <c r="M6944" s="18">
        <f>VLOOKUP(A6944,[3]data1683177749303!$A$2:$J$6448,10,0)</f>
        <v>0</v>
      </c>
    </row>
    <row r="6945" spans="1:13" ht="15.75" outlineLevel="1">
      <c r="A6945" s="10">
        <v>1841000253</v>
      </c>
      <c r="B6945" s="11">
        <v>253</v>
      </c>
      <c r="C6945" s="19">
        <v>841000</v>
      </c>
      <c r="D6945" s="13">
        <v>1</v>
      </c>
      <c r="E6945" s="136" t="s">
        <v>3154</v>
      </c>
      <c r="F6945" s="15" t="s">
        <v>1165</v>
      </c>
      <c r="G6945" s="137" t="s">
        <v>3154</v>
      </c>
      <c r="H6945" s="13" t="s">
        <v>20</v>
      </c>
      <c r="I6945" s="126" t="s">
        <v>3154</v>
      </c>
      <c r="J6945" s="126" t="s">
        <v>3154</v>
      </c>
      <c r="K6945" s="17">
        <f>VLOOKUP(A6945,[4]גיליון1!$A$1574:$P$7681,10,0)</f>
        <v>0</v>
      </c>
      <c r="L6945" s="17">
        <f>VLOOKUP(A6945,'[2]2023'!$A$9:$I$7853,9,0)</f>
        <v>0</v>
      </c>
      <c r="M6945" s="18">
        <f>VLOOKUP(A6945,[3]data1683177749303!$A$2:$J$6448,10,0)</f>
        <v>9473.35</v>
      </c>
    </row>
    <row r="6946" spans="1:13" ht="15.75" outlineLevel="1">
      <c r="A6946" s="10">
        <v>1841000350</v>
      </c>
      <c r="B6946" s="11">
        <v>350</v>
      </c>
      <c r="C6946" s="19">
        <v>841000</v>
      </c>
      <c r="D6946" s="13">
        <v>1</v>
      </c>
      <c r="E6946" s="136" t="s">
        <v>3154</v>
      </c>
      <c r="F6946" s="15" t="s">
        <v>2805</v>
      </c>
      <c r="G6946" s="137" t="s">
        <v>3154</v>
      </c>
      <c r="H6946" s="13" t="s">
        <v>20</v>
      </c>
      <c r="I6946" s="126" t="s">
        <v>3154</v>
      </c>
      <c r="J6946" s="126" t="s">
        <v>3154</v>
      </c>
      <c r="K6946" s="17">
        <f>VLOOKUP(A6946,[4]גיליון1!$A$1574:$P$7681,10,0)</f>
        <v>0</v>
      </c>
      <c r="L6946" s="17">
        <f>VLOOKUP(A6946,'[2]2023'!$A$9:$I$7853,9,0)</f>
        <v>0</v>
      </c>
      <c r="M6946" s="18">
        <f>VLOOKUP(A6946,[3]data1683177749303!$A$2:$J$6448,10,0)</f>
        <v>0</v>
      </c>
    </row>
    <row r="6947" spans="1:13" ht="15.75" outlineLevel="1">
      <c r="A6947" s="10">
        <v>1841000351</v>
      </c>
      <c r="B6947" s="11">
        <v>351</v>
      </c>
      <c r="C6947" s="19">
        <v>841000</v>
      </c>
      <c r="D6947" s="13">
        <v>1</v>
      </c>
      <c r="E6947" s="136" t="s">
        <v>3154</v>
      </c>
      <c r="F6947" s="15" t="s">
        <v>2806</v>
      </c>
      <c r="G6947" s="137" t="s">
        <v>3154</v>
      </c>
      <c r="H6947" s="13" t="s">
        <v>20</v>
      </c>
      <c r="I6947" s="126" t="s">
        <v>3154</v>
      </c>
      <c r="J6947" s="126" t="s">
        <v>3154</v>
      </c>
      <c r="K6947" s="17">
        <f>VLOOKUP(A6947,[4]גיליון1!$A$1574:$P$7681,10,0)</f>
        <v>0</v>
      </c>
      <c r="L6947" s="17">
        <f>VLOOKUP(A6947,'[2]2023'!$A$9:$I$7853,9,0)</f>
        <v>0</v>
      </c>
      <c r="M6947" s="18">
        <f>VLOOKUP(A6947,[3]data1683177749303!$A$2:$J$6448,10,0)</f>
        <v>0</v>
      </c>
    </row>
    <row r="6948" spans="1:13" ht="15.75" outlineLevel="1">
      <c r="A6948" s="10">
        <v>1841000400</v>
      </c>
      <c r="B6948" s="11">
        <v>400</v>
      </c>
      <c r="C6948" s="19">
        <v>841000</v>
      </c>
      <c r="D6948" s="13">
        <v>1</v>
      </c>
      <c r="E6948" s="136" t="s">
        <v>3154</v>
      </c>
      <c r="F6948" s="15" t="s">
        <v>29</v>
      </c>
      <c r="G6948" s="137" t="s">
        <v>3154</v>
      </c>
      <c r="H6948" s="13" t="s">
        <v>11</v>
      </c>
      <c r="I6948" s="126" t="s">
        <v>3154</v>
      </c>
      <c r="J6948" s="126" t="s">
        <v>3154</v>
      </c>
      <c r="K6948" s="17">
        <f>VLOOKUP(A6948,[4]גיליון1!$A$1574:$P$7681,10,0)</f>
        <v>0</v>
      </c>
      <c r="L6948" s="17">
        <f>VLOOKUP(A6948,'[2]2023'!$A$9:$I$7853,9,0)</f>
        <v>0</v>
      </c>
      <c r="M6948" s="140" t="s">
        <v>3154</v>
      </c>
    </row>
    <row r="6949" spans="1:13" ht="15.75" outlineLevel="1">
      <c r="A6949" s="10">
        <v>1841000410</v>
      </c>
      <c r="B6949" s="11">
        <v>410</v>
      </c>
      <c r="C6949" s="19">
        <v>841000</v>
      </c>
      <c r="D6949" s="13">
        <v>1</v>
      </c>
      <c r="E6949" s="136" t="s">
        <v>3154</v>
      </c>
      <c r="F6949" s="15" t="s">
        <v>2807</v>
      </c>
      <c r="G6949" s="137" t="s">
        <v>3154</v>
      </c>
      <c r="H6949" s="13" t="s">
        <v>34</v>
      </c>
      <c r="I6949" s="126" t="s">
        <v>3154</v>
      </c>
      <c r="J6949" s="126" t="s">
        <v>3154</v>
      </c>
      <c r="K6949" s="17">
        <v>1024900</v>
      </c>
      <c r="L6949" s="139" t="s">
        <v>3154</v>
      </c>
      <c r="M6949" s="140" t="s">
        <v>3154</v>
      </c>
    </row>
    <row r="6950" spans="1:13" ht="15.75" outlineLevel="1">
      <c r="A6950" s="10">
        <v>1841000420</v>
      </c>
      <c r="B6950" s="11">
        <v>420</v>
      </c>
      <c r="C6950" s="19">
        <v>841000</v>
      </c>
      <c r="D6950" s="13">
        <v>1</v>
      </c>
      <c r="E6950" s="136" t="s">
        <v>3154</v>
      </c>
      <c r="F6950" s="15" t="s">
        <v>33</v>
      </c>
      <c r="G6950" s="137" t="s">
        <v>3154</v>
      </c>
      <c r="H6950" s="13" t="s">
        <v>34</v>
      </c>
      <c r="I6950" s="126" t="s">
        <v>3154</v>
      </c>
      <c r="J6950" s="126" t="s">
        <v>3154</v>
      </c>
      <c r="K6950" s="17">
        <f>VLOOKUP(A6950,[4]גיליון1!$A$1574:$P$7681,10,0)</f>
        <v>2000</v>
      </c>
      <c r="L6950" s="17">
        <f>VLOOKUP(A6950,'[2]2023'!$A$9:$I$7853,9,0)</f>
        <v>0</v>
      </c>
      <c r="M6950" s="18">
        <f>VLOOKUP(A6950,[3]data1683177749303!$A$2:$J$6448,10,0)</f>
        <v>0</v>
      </c>
    </row>
    <row r="6951" spans="1:13" ht="15.75" outlineLevel="1">
      <c r="A6951" s="10">
        <v>1841000423</v>
      </c>
      <c r="B6951" s="11">
        <v>423</v>
      </c>
      <c r="C6951" s="19">
        <v>841000</v>
      </c>
      <c r="D6951" s="13">
        <v>1</v>
      </c>
      <c r="E6951" s="136" t="s">
        <v>3154</v>
      </c>
      <c r="F6951" s="15" t="s">
        <v>35</v>
      </c>
      <c r="G6951" s="137" t="s">
        <v>3154</v>
      </c>
      <c r="H6951" s="13" t="s">
        <v>31</v>
      </c>
      <c r="I6951" s="16">
        <f>K6951/L6951-1</f>
        <v>-2.0000000000000018E-2</v>
      </c>
      <c r="J6951" s="126" t="s">
        <v>3154</v>
      </c>
      <c r="K6951" s="17">
        <v>4900</v>
      </c>
      <c r="L6951" s="17">
        <f>VLOOKUP(A6951,'[2]2023'!$A$9:$I$7853,9,0)</f>
        <v>5000</v>
      </c>
      <c r="M6951" s="18">
        <f>VLOOKUP(A6951,[3]data1683177749303!$A$2:$J$6448,10,0)</f>
        <v>4800</v>
      </c>
    </row>
    <row r="6952" spans="1:13" ht="15.75" outlineLevel="1">
      <c r="A6952" s="10">
        <v>1841000431</v>
      </c>
      <c r="B6952" s="11">
        <v>431</v>
      </c>
      <c r="C6952" s="19">
        <v>841000</v>
      </c>
      <c r="D6952" s="13">
        <v>1</v>
      </c>
      <c r="E6952" s="136" t="s">
        <v>3154</v>
      </c>
      <c r="F6952" s="15" t="s">
        <v>36</v>
      </c>
      <c r="G6952" s="137" t="s">
        <v>3154</v>
      </c>
      <c r="H6952" s="13" t="s">
        <v>31</v>
      </c>
      <c r="I6952" s="16">
        <f>K6952/L6952-1</f>
        <v>0</v>
      </c>
      <c r="J6952" s="126" t="s">
        <v>3154</v>
      </c>
      <c r="K6952" s="17">
        <f>VLOOKUP(A6952,[4]גיליון1!$A$1574:$P$7681,10,0)</f>
        <v>330000</v>
      </c>
      <c r="L6952" s="17">
        <f>VLOOKUP(A6952,'[2]2023'!$A$9:$I$7853,9,0)</f>
        <v>330000</v>
      </c>
      <c r="M6952" s="18">
        <f>VLOOKUP(A6952,[3]data1683177749303!$A$2:$J$6448,10,0)</f>
        <v>387743.61</v>
      </c>
    </row>
    <row r="6953" spans="1:13" ht="15.75" outlineLevel="1">
      <c r="A6953" s="10">
        <v>1841000432</v>
      </c>
      <c r="B6953" s="11">
        <v>432</v>
      </c>
      <c r="C6953" s="19">
        <v>841000</v>
      </c>
      <c r="D6953" s="13">
        <v>1</v>
      </c>
      <c r="E6953" s="136" t="s">
        <v>3154</v>
      </c>
      <c r="F6953" s="15" t="s">
        <v>37</v>
      </c>
      <c r="G6953" s="137" t="s">
        <v>3154</v>
      </c>
      <c r="H6953" s="13" t="s">
        <v>31</v>
      </c>
      <c r="I6953" s="16">
        <f>K6953/L6953-1</f>
        <v>0</v>
      </c>
      <c r="J6953" s="126" t="s">
        <v>3154</v>
      </c>
      <c r="K6953" s="17">
        <f>VLOOKUP(A6953,[4]גיליון1!$A$1574:$P$7681,10,0)</f>
        <v>22000</v>
      </c>
      <c r="L6953" s="17">
        <f>VLOOKUP(A6953,'[2]2023'!$A$9:$I$7853,9,0)</f>
        <v>22000</v>
      </c>
      <c r="M6953" s="18">
        <f>VLOOKUP(A6953,[3]data1683177749303!$A$2:$J$6448,10,0)</f>
        <v>22000</v>
      </c>
    </row>
    <row r="6954" spans="1:13" ht="15.75" outlineLevel="1">
      <c r="A6954" s="10">
        <v>1841000437</v>
      </c>
      <c r="B6954" s="11">
        <v>437</v>
      </c>
      <c r="C6954" s="19">
        <v>841000</v>
      </c>
      <c r="D6954" s="13">
        <v>1</v>
      </c>
      <c r="E6954" s="136" t="s">
        <v>3154</v>
      </c>
      <c r="F6954" s="15" t="s">
        <v>42</v>
      </c>
      <c r="G6954" s="137" t="s">
        <v>3154</v>
      </c>
      <c r="H6954" s="13" t="s">
        <v>31</v>
      </c>
      <c r="I6954" s="16">
        <f>K6954/L6954-1</f>
        <v>-0.1071428571428571</v>
      </c>
      <c r="J6954" s="126" t="s">
        <v>3154</v>
      </c>
      <c r="K6954" s="17">
        <v>5000</v>
      </c>
      <c r="L6954" s="17">
        <f>VLOOKUP(A6954,'[2]2023'!$A$9:$I$7853,9,0)</f>
        <v>5600</v>
      </c>
      <c r="M6954" s="18">
        <f>VLOOKUP(A6954,[3]data1683177749303!$A$2:$J$6448,10,0)</f>
        <v>3299.68</v>
      </c>
    </row>
    <row r="6955" spans="1:13" ht="15.75" outlineLevel="1">
      <c r="A6955" s="10">
        <v>1841000438</v>
      </c>
      <c r="B6955" s="11">
        <v>438</v>
      </c>
      <c r="C6955" s="19">
        <v>841000</v>
      </c>
      <c r="D6955" s="13">
        <v>1</v>
      </c>
      <c r="E6955" s="136" t="s">
        <v>3154</v>
      </c>
      <c r="F6955" s="73" t="s">
        <v>3102</v>
      </c>
      <c r="G6955" s="179" t="s">
        <v>3154</v>
      </c>
      <c r="H6955" s="13" t="s">
        <v>31</v>
      </c>
      <c r="I6955" s="126" t="s">
        <v>3154</v>
      </c>
      <c r="J6955" s="16" t="s">
        <v>522</v>
      </c>
      <c r="K6955" s="17">
        <f>VLOOKUP(A6955,[4]גיליון1!$A$1574:$P$7681,10,0)</f>
        <v>26100</v>
      </c>
      <c r="L6955" s="139" t="s">
        <v>3154</v>
      </c>
      <c r="M6955" s="140" t="s">
        <v>3154</v>
      </c>
    </row>
    <row r="6956" spans="1:13" ht="15.75" outlineLevel="1">
      <c r="A6956" s="10">
        <v>1841000450</v>
      </c>
      <c r="B6956" s="11">
        <v>450</v>
      </c>
      <c r="C6956" s="19">
        <v>841000</v>
      </c>
      <c r="D6956" s="13">
        <v>1</v>
      </c>
      <c r="E6956" s="136" t="s">
        <v>3154</v>
      </c>
      <c r="F6956" s="39" t="s">
        <v>46</v>
      </c>
      <c r="G6956" s="154" t="s">
        <v>3154</v>
      </c>
      <c r="H6956" s="13" t="s">
        <v>31</v>
      </c>
      <c r="I6956" s="16">
        <f>K6956/L6956-1</f>
        <v>-0.10526315789473684</v>
      </c>
      <c r="J6956" s="126" t="s">
        <v>3154</v>
      </c>
      <c r="K6956" s="17">
        <v>6800</v>
      </c>
      <c r="L6956" s="17">
        <f>VLOOKUP(A6956,'[2]2023'!$A$9:$I$7853,9,0)</f>
        <v>7600</v>
      </c>
      <c r="M6956" s="18">
        <f>VLOOKUP(A6956,[3]data1683177749303!$A$2:$J$6448,10,0)</f>
        <v>2705.4</v>
      </c>
    </row>
    <row r="6957" spans="1:13" ht="15.75" outlineLevel="1">
      <c r="A6957" s="10">
        <v>1841000451</v>
      </c>
      <c r="B6957" s="11">
        <v>451</v>
      </c>
      <c r="C6957" s="19">
        <v>841000</v>
      </c>
      <c r="D6957" s="13">
        <v>1</v>
      </c>
      <c r="E6957" s="136" t="s">
        <v>3154</v>
      </c>
      <c r="F6957" s="15" t="s">
        <v>47</v>
      </c>
      <c r="G6957" s="137" t="s">
        <v>3154</v>
      </c>
      <c r="H6957" s="13" t="s">
        <v>34</v>
      </c>
      <c r="I6957" s="126" t="s">
        <v>3154</v>
      </c>
      <c r="J6957" s="126" t="s">
        <v>3154</v>
      </c>
      <c r="K6957" s="17">
        <f>VLOOKUP(A6957,[4]גיליון1!$A$1574:$P$7681,10,0)</f>
        <v>3000</v>
      </c>
      <c r="L6957" s="17">
        <f>VLOOKUP(A6957,'[2]2023'!$A$9:$I$7853,9,0)</f>
        <v>0</v>
      </c>
      <c r="M6957" s="18">
        <f>VLOOKUP(A6957,[3]data1683177749303!$A$2:$J$6448,10,0)</f>
        <v>0</v>
      </c>
    </row>
    <row r="6958" spans="1:13" ht="15.75" outlineLevel="1">
      <c r="A6958" s="10">
        <v>1841000470</v>
      </c>
      <c r="B6958" s="11">
        <v>470</v>
      </c>
      <c r="C6958" s="19">
        <v>841000</v>
      </c>
      <c r="D6958" s="13">
        <v>1</v>
      </c>
      <c r="E6958" s="136" t="s">
        <v>3154</v>
      </c>
      <c r="F6958" s="15" t="s">
        <v>48</v>
      </c>
      <c r="G6958" s="137" t="s">
        <v>3154</v>
      </c>
      <c r="H6958" s="13" t="s">
        <v>34</v>
      </c>
      <c r="I6958" s="16">
        <f>K6958/L6958-1</f>
        <v>-0.59722222222222221</v>
      </c>
      <c r="J6958" s="126" t="s">
        <v>3154</v>
      </c>
      <c r="K6958" s="17">
        <v>5800</v>
      </c>
      <c r="L6958" s="17">
        <f>VLOOKUP(A6958,'[2]2023'!$A$9:$I$7853,9,0)</f>
        <v>14400</v>
      </c>
      <c r="M6958" s="18">
        <f>VLOOKUP(A6958,[3]data1683177749303!$A$2:$J$6448,10,0)</f>
        <v>3873.94</v>
      </c>
    </row>
    <row r="6959" spans="1:13" ht="15.75" outlineLevel="1">
      <c r="A6959" s="10">
        <v>1841000471</v>
      </c>
      <c r="B6959" s="11">
        <v>471</v>
      </c>
      <c r="C6959" s="19">
        <v>841000</v>
      </c>
      <c r="D6959" s="13">
        <v>1</v>
      </c>
      <c r="E6959" s="136" t="s">
        <v>3154</v>
      </c>
      <c r="F6959" s="15" t="s">
        <v>87</v>
      </c>
      <c r="G6959" s="137" t="s">
        <v>3154</v>
      </c>
      <c r="H6959" s="13" t="s">
        <v>34</v>
      </c>
      <c r="I6959" s="16">
        <f>K6959/L6959-1</f>
        <v>-9.9999999999999978E-2</v>
      </c>
      <c r="J6959" s="126" t="s">
        <v>3154</v>
      </c>
      <c r="K6959" s="17">
        <f>VLOOKUP(A6959,[4]גיליון1!$A$1574:$P$7681,10,0)</f>
        <v>85500</v>
      </c>
      <c r="L6959" s="17">
        <f>VLOOKUP(A6959,'[2]2023'!$A$9:$I$7853,9,0)</f>
        <v>95000</v>
      </c>
      <c r="M6959" s="18">
        <f>VLOOKUP(A6959,[3]data1683177749303!$A$2:$J$6448,10,0)</f>
        <v>93696.98</v>
      </c>
    </row>
    <row r="6960" spans="1:13" ht="15.75" outlineLevel="1">
      <c r="A6960" s="10">
        <v>1841000474</v>
      </c>
      <c r="B6960" s="11">
        <v>474</v>
      </c>
      <c r="C6960" s="19">
        <v>841000</v>
      </c>
      <c r="D6960" s="13">
        <v>1</v>
      </c>
      <c r="E6960" s="136" t="s">
        <v>3154</v>
      </c>
      <c r="F6960" s="15" t="s">
        <v>2808</v>
      </c>
      <c r="G6960" s="137" t="s">
        <v>3154</v>
      </c>
      <c r="H6960" s="13" t="s">
        <v>31</v>
      </c>
      <c r="I6960" s="16">
        <f>K6960/L6960-1</f>
        <v>9.7560975609756184E-3</v>
      </c>
      <c r="J6960" s="126" t="s">
        <v>3154</v>
      </c>
      <c r="K6960" s="17">
        <f>VLOOKUP(A6960,[4]גיליון1!$A$1574:$P$7681,10,0)</f>
        <v>20700</v>
      </c>
      <c r="L6960" s="17">
        <f>VLOOKUP(A6960,'[2]2023'!$A$9:$I$7853,9,0)</f>
        <v>20500</v>
      </c>
      <c r="M6960" s="18">
        <f>VLOOKUP(A6960,[3]data1683177749303!$A$2:$J$6448,10,0)</f>
        <v>22063</v>
      </c>
    </row>
    <row r="6961" spans="1:13" ht="15.75" outlineLevel="1">
      <c r="A6961" s="10">
        <v>1841000492</v>
      </c>
      <c r="B6961" s="11">
        <v>492</v>
      </c>
      <c r="C6961" s="19">
        <v>841000</v>
      </c>
      <c r="D6961" s="13">
        <v>1</v>
      </c>
      <c r="E6961" s="136" t="s">
        <v>3154</v>
      </c>
      <c r="F6961" s="15" t="s">
        <v>83</v>
      </c>
      <c r="G6961" s="137" t="s">
        <v>3154</v>
      </c>
      <c r="H6961" s="13" t="s">
        <v>31</v>
      </c>
      <c r="I6961" s="16">
        <f>K6961/L6961-1</f>
        <v>0</v>
      </c>
      <c r="J6961" s="126" t="s">
        <v>3154</v>
      </c>
      <c r="K6961" s="17">
        <f>VLOOKUP(A6961,[4]גיליון1!$A$1574:$P$7681,10,0)</f>
        <v>628800</v>
      </c>
      <c r="L6961" s="17">
        <f>VLOOKUP(A6961,'[2]2023'!$A$9:$I$7853,9,0)</f>
        <v>628800</v>
      </c>
      <c r="M6961" s="18">
        <f>VLOOKUP(A6961,[3]data1683177749303!$A$2:$J$6448,10,0)</f>
        <v>591732</v>
      </c>
    </row>
    <row r="6962" spans="1:13" ht="15.75" outlineLevel="1">
      <c r="A6962" s="10">
        <v>1841000500</v>
      </c>
      <c r="B6962" s="11">
        <v>500</v>
      </c>
      <c r="C6962" s="19">
        <v>841000</v>
      </c>
      <c r="D6962" s="13">
        <v>1</v>
      </c>
      <c r="E6962" s="136" t="s">
        <v>3154</v>
      </c>
      <c r="F6962" s="15" t="s">
        <v>51</v>
      </c>
      <c r="G6962" s="137" t="s">
        <v>3154</v>
      </c>
      <c r="H6962" s="13" t="s">
        <v>11</v>
      </c>
      <c r="I6962" s="126" t="s">
        <v>3154</v>
      </c>
      <c r="J6962" s="126" t="s">
        <v>3154</v>
      </c>
      <c r="K6962" s="17">
        <f>VLOOKUP(A6962,[4]גיליון1!$A$1574:$P$7681,10,0)</f>
        <v>0</v>
      </c>
      <c r="L6962" s="17">
        <f>VLOOKUP(A6962,'[2]2023'!$A$9:$I$7853,9,0)</f>
        <v>0</v>
      </c>
      <c r="M6962" s="140" t="s">
        <v>3154</v>
      </c>
    </row>
    <row r="6963" spans="1:13" ht="15.75" outlineLevel="1">
      <c r="A6963" s="10">
        <v>1841000511</v>
      </c>
      <c r="B6963" s="11">
        <v>511</v>
      </c>
      <c r="C6963" s="19">
        <v>841000</v>
      </c>
      <c r="D6963" s="13">
        <v>1</v>
      </c>
      <c r="E6963" s="136" t="s">
        <v>3154</v>
      </c>
      <c r="F6963" s="15" t="s">
        <v>88</v>
      </c>
      <c r="G6963" s="137" t="s">
        <v>3154</v>
      </c>
      <c r="H6963" s="13" t="s">
        <v>34</v>
      </c>
      <c r="I6963" s="16">
        <f>K6963/L6963-1</f>
        <v>0.17283950617283961</v>
      </c>
      <c r="J6963" s="126" t="s">
        <v>3154</v>
      </c>
      <c r="K6963" s="17">
        <v>7600</v>
      </c>
      <c r="L6963" s="17">
        <f>VLOOKUP(A6963,'[2]2023'!$A$9:$I$7853,9,0)</f>
        <v>6480</v>
      </c>
      <c r="M6963" s="18">
        <f>VLOOKUP(A6963,[3]data1683177749303!$A$2:$J$6448,10,0)</f>
        <v>5514.15</v>
      </c>
    </row>
    <row r="6964" spans="1:13" ht="15.75" outlineLevel="1">
      <c r="A6964" s="10">
        <v>1841000512</v>
      </c>
      <c r="B6964" s="11">
        <v>512</v>
      </c>
      <c r="C6964" s="19">
        <v>841000</v>
      </c>
      <c r="D6964" s="13">
        <v>1</v>
      </c>
      <c r="E6964" s="136" t="s">
        <v>3154</v>
      </c>
      <c r="F6964" s="15" t="s">
        <v>89</v>
      </c>
      <c r="G6964" s="137" t="s">
        <v>3154</v>
      </c>
      <c r="H6964" s="13" t="s">
        <v>34</v>
      </c>
      <c r="I6964" s="16">
        <f>K6964/L6964-1</f>
        <v>-0.10204081632653061</v>
      </c>
      <c r="J6964" s="126" t="s">
        <v>3154</v>
      </c>
      <c r="K6964" s="17">
        <v>4400</v>
      </c>
      <c r="L6964" s="17">
        <f>VLOOKUP(A6964,'[2]2023'!$A$9:$I$7853,9,0)</f>
        <v>4900</v>
      </c>
      <c r="M6964" s="18">
        <f>VLOOKUP(A6964,[3]data1683177749303!$A$2:$J$6448,10,0)</f>
        <v>660.7</v>
      </c>
    </row>
    <row r="6965" spans="1:13" ht="15.75" outlineLevel="1">
      <c r="A6965" s="10">
        <v>1841000521</v>
      </c>
      <c r="B6965" s="11">
        <v>521</v>
      </c>
      <c r="C6965" s="19">
        <v>841000</v>
      </c>
      <c r="D6965" s="13">
        <v>1</v>
      </c>
      <c r="E6965" s="136" t="s">
        <v>3154</v>
      </c>
      <c r="F6965" s="15" t="s">
        <v>2809</v>
      </c>
      <c r="G6965" s="137" t="s">
        <v>3154</v>
      </c>
      <c r="H6965" s="13" t="s">
        <v>31</v>
      </c>
      <c r="I6965" s="126" t="s">
        <v>3154</v>
      </c>
      <c r="J6965" s="126" t="s">
        <v>3154</v>
      </c>
      <c r="K6965" s="17">
        <f>VLOOKUP(A6965,[4]גיליון1!$A$1574:$P$7681,10,0)</f>
        <v>0</v>
      </c>
      <c r="L6965" s="17">
        <f>VLOOKUP(A6965,'[2]2023'!$A$9:$I$7853,9,0)</f>
        <v>0</v>
      </c>
      <c r="M6965" s="18">
        <f>VLOOKUP(A6965,[3]data1683177749303!$A$2:$J$6448,10,0)</f>
        <v>0</v>
      </c>
    </row>
    <row r="6966" spans="1:13" ht="15.75" outlineLevel="1">
      <c r="A6966" s="10">
        <v>1841000522</v>
      </c>
      <c r="B6966" s="11">
        <v>522</v>
      </c>
      <c r="C6966" s="19">
        <v>841000</v>
      </c>
      <c r="D6966" s="13">
        <v>1</v>
      </c>
      <c r="E6966" s="136" t="s">
        <v>3154</v>
      </c>
      <c r="F6966" s="15" t="s">
        <v>90</v>
      </c>
      <c r="G6966" s="137" t="s">
        <v>3154</v>
      </c>
      <c r="H6966" s="13" t="s">
        <v>34</v>
      </c>
      <c r="I6966" s="16">
        <f>K6966/L6966-1</f>
        <v>-0.10344827586206895</v>
      </c>
      <c r="J6966" s="126" t="s">
        <v>3154</v>
      </c>
      <c r="K6966" s="17">
        <v>2600</v>
      </c>
      <c r="L6966" s="17">
        <f>VLOOKUP(A6966,'[2]2023'!$A$9:$I$7853,9,0)</f>
        <v>2900</v>
      </c>
      <c r="M6966" s="18">
        <f>VLOOKUP(A6966,[3]data1683177749303!$A$2:$J$6448,10,0)</f>
        <v>1696</v>
      </c>
    </row>
    <row r="6967" spans="1:13" ht="15.75" outlineLevel="1">
      <c r="A6967" s="10">
        <v>1841000524</v>
      </c>
      <c r="B6967" s="11">
        <v>524</v>
      </c>
      <c r="C6967" s="19">
        <v>841000</v>
      </c>
      <c r="D6967" s="13">
        <v>1</v>
      </c>
      <c r="E6967" s="136" t="s">
        <v>3154</v>
      </c>
      <c r="F6967" s="15" t="s">
        <v>2810</v>
      </c>
      <c r="G6967" s="137" t="s">
        <v>3154</v>
      </c>
      <c r="H6967" s="13" t="s">
        <v>34</v>
      </c>
      <c r="I6967" s="126" t="s">
        <v>3154</v>
      </c>
      <c r="J6967" s="126" t="s">
        <v>3154</v>
      </c>
      <c r="K6967" s="17">
        <f>VLOOKUP(A6967,[4]גיליון1!$A$1574:$P$7681,10,0)</f>
        <v>0</v>
      </c>
      <c r="L6967" s="17">
        <f>VLOOKUP(A6967,'[2]2023'!$A$9:$I$7853,9,0)</f>
        <v>0</v>
      </c>
      <c r="M6967" s="18">
        <f>VLOOKUP(A6967,[3]data1683177749303!$A$2:$J$6448,10,0)</f>
        <v>0</v>
      </c>
    </row>
    <row r="6968" spans="1:13" ht="15.75" outlineLevel="1">
      <c r="A6968" s="10">
        <v>1841000540</v>
      </c>
      <c r="B6968" s="11">
        <v>540</v>
      </c>
      <c r="C6968" s="19">
        <v>841000</v>
      </c>
      <c r="D6968" s="13">
        <v>1</v>
      </c>
      <c r="E6968" s="136" t="s">
        <v>3154</v>
      </c>
      <c r="F6968" s="15" t="s">
        <v>53</v>
      </c>
      <c r="G6968" s="137" t="s">
        <v>3154</v>
      </c>
      <c r="H6968" s="13" t="s">
        <v>31</v>
      </c>
      <c r="I6968" s="126" t="s">
        <v>3154</v>
      </c>
      <c r="J6968" s="126" t="s">
        <v>3154</v>
      </c>
      <c r="K6968" s="17">
        <f>VLOOKUP(A6968,[4]גיליון1!$A$1574:$P$7681,10,0)</f>
        <v>0</v>
      </c>
      <c r="L6968" s="17">
        <f>VLOOKUP(A6968,'[2]2023'!$A$9:$I$7853,9,0)</f>
        <v>0</v>
      </c>
      <c r="M6968" s="18">
        <f>VLOOKUP(A6968,[3]data1683177749303!$A$2:$J$6448,10,0)</f>
        <v>0</v>
      </c>
    </row>
    <row r="6969" spans="1:13" ht="15.75" outlineLevel="1">
      <c r="A6969" s="10">
        <v>1841000544</v>
      </c>
      <c r="B6969" s="11">
        <v>544</v>
      </c>
      <c r="C6969" s="19">
        <v>841000</v>
      </c>
      <c r="D6969" s="13">
        <v>1</v>
      </c>
      <c r="E6969" s="136" t="s">
        <v>3154</v>
      </c>
      <c r="F6969" s="15" t="s">
        <v>56</v>
      </c>
      <c r="G6969" s="137" t="s">
        <v>3154</v>
      </c>
      <c r="H6969" s="13" t="s">
        <v>31</v>
      </c>
      <c r="I6969" s="16">
        <f>K6969/L6969-1</f>
        <v>-9.8305084745762716E-2</v>
      </c>
      <c r="J6969" s="126" t="s">
        <v>3154</v>
      </c>
      <c r="K6969" s="17">
        <v>26600</v>
      </c>
      <c r="L6969" s="17">
        <f>VLOOKUP(A6969,'[2]2023'!$A$9:$I$7853,9,0)</f>
        <v>29500</v>
      </c>
      <c r="M6969" s="18">
        <f>VLOOKUP(A6969,[3]data1683177749303!$A$2:$J$6448,10,0)</f>
        <v>23231.38</v>
      </c>
    </row>
    <row r="6970" spans="1:13" ht="15.75" outlineLevel="1">
      <c r="A6970" s="10">
        <v>1841000550</v>
      </c>
      <c r="B6970" s="11">
        <v>550</v>
      </c>
      <c r="C6970" s="19">
        <v>841000</v>
      </c>
      <c r="D6970" s="13">
        <v>1</v>
      </c>
      <c r="E6970" s="136" t="s">
        <v>3154</v>
      </c>
      <c r="F6970" s="15" t="s">
        <v>58</v>
      </c>
      <c r="G6970" s="137" t="s">
        <v>3154</v>
      </c>
      <c r="H6970" s="13" t="s">
        <v>34</v>
      </c>
      <c r="I6970" s="16">
        <f>K6970/L6970-1</f>
        <v>-9.9999999999999978E-2</v>
      </c>
      <c r="J6970" s="126" t="s">
        <v>3154</v>
      </c>
      <c r="K6970" s="17">
        <f>VLOOKUP(A6970,[4]גיליון1!$A$1574:$P$7681,10,0)</f>
        <v>8100</v>
      </c>
      <c r="L6970" s="17">
        <f>VLOOKUP(A6970,'[2]2023'!$A$9:$I$7853,9,0)</f>
        <v>9000</v>
      </c>
      <c r="M6970" s="18">
        <f>VLOOKUP(A6970,[3]data1683177749303!$A$2:$J$6448,10,0)</f>
        <v>7630</v>
      </c>
    </row>
    <row r="6971" spans="1:13" ht="15.75" outlineLevel="1">
      <c r="A6971" s="10">
        <v>1841000561</v>
      </c>
      <c r="B6971" s="11">
        <v>561</v>
      </c>
      <c r="C6971" s="19">
        <v>841000</v>
      </c>
      <c r="D6971" s="13">
        <v>1</v>
      </c>
      <c r="E6971" s="136" t="s">
        <v>3154</v>
      </c>
      <c r="F6971" s="15" t="s">
        <v>59</v>
      </c>
      <c r="G6971" s="137" t="s">
        <v>3154</v>
      </c>
      <c r="H6971" s="13" t="s">
        <v>34</v>
      </c>
      <c r="I6971" s="126" t="s">
        <v>3154</v>
      </c>
      <c r="J6971" s="126" t="s">
        <v>3154</v>
      </c>
      <c r="K6971" s="17">
        <f>VLOOKUP(A6971,[4]גיליון1!$A$1574:$P$7681,10,0)</f>
        <v>0</v>
      </c>
      <c r="L6971" s="17">
        <f>VLOOKUP(A6971,'[2]2023'!$A$9:$I$7853,9,0)</f>
        <v>0</v>
      </c>
      <c r="M6971" s="18">
        <f>VLOOKUP(A6971,[3]data1683177749303!$A$2:$J$6448,10,0)</f>
        <v>0</v>
      </c>
    </row>
    <row r="6972" spans="1:13" ht="15.75" outlineLevel="1">
      <c r="A6972" s="10">
        <v>1841000562</v>
      </c>
      <c r="B6972" s="11">
        <v>562</v>
      </c>
      <c r="C6972" s="19">
        <v>841000</v>
      </c>
      <c r="D6972" s="13">
        <v>1</v>
      </c>
      <c r="E6972" s="136" t="s">
        <v>3154</v>
      </c>
      <c r="F6972" s="15" t="s">
        <v>60</v>
      </c>
      <c r="G6972" s="137" t="s">
        <v>3154</v>
      </c>
      <c r="H6972" s="13" t="s">
        <v>34</v>
      </c>
      <c r="I6972" s="16">
        <f>K6972/L6972-1</f>
        <v>-0.10526315789473684</v>
      </c>
      <c r="J6972" s="126" t="s">
        <v>3154</v>
      </c>
      <c r="K6972" s="17">
        <v>5100</v>
      </c>
      <c r="L6972" s="17">
        <f>VLOOKUP(A6972,'[2]2023'!$A$9:$I$7853,9,0)</f>
        <v>5700</v>
      </c>
      <c r="M6972" s="18">
        <f>VLOOKUP(A6972,[3]data1683177749303!$A$2:$J$6448,10,0)</f>
        <v>1356</v>
      </c>
    </row>
    <row r="6973" spans="1:13" ht="15.75" outlineLevel="1">
      <c r="A6973" s="10">
        <v>1841000570</v>
      </c>
      <c r="B6973" s="11">
        <v>570</v>
      </c>
      <c r="C6973" s="19">
        <v>841000</v>
      </c>
      <c r="D6973" s="13">
        <v>1</v>
      </c>
      <c r="E6973" s="136" t="s">
        <v>3154</v>
      </c>
      <c r="F6973" s="15" t="s">
        <v>1308</v>
      </c>
      <c r="G6973" s="137" t="s">
        <v>3154</v>
      </c>
      <c r="H6973" s="13" t="s">
        <v>31</v>
      </c>
      <c r="I6973" s="126" t="s">
        <v>3154</v>
      </c>
      <c r="J6973" s="126" t="s">
        <v>3154</v>
      </c>
      <c r="K6973" s="17">
        <f>VLOOKUP(A6973,[4]גיליון1!$A$1574:$P$7681,10,0)</f>
        <v>0</v>
      </c>
      <c r="L6973" s="17">
        <f>VLOOKUP(A6973,'[2]2023'!$A$9:$I$7853,9,0)</f>
        <v>0</v>
      </c>
      <c r="M6973" s="18">
        <f>VLOOKUP(A6973,[3]data1683177749303!$A$2:$J$6448,10,0)</f>
        <v>23069.85</v>
      </c>
    </row>
    <row r="6974" spans="1:13" ht="15.75" outlineLevel="1">
      <c r="A6974" s="10">
        <v>1841000571</v>
      </c>
      <c r="B6974" s="11">
        <v>571</v>
      </c>
      <c r="C6974" s="19">
        <v>841000</v>
      </c>
      <c r="D6974" s="13">
        <v>1</v>
      </c>
      <c r="E6974" s="136" t="s">
        <v>3154</v>
      </c>
      <c r="F6974" s="15" t="s">
        <v>91</v>
      </c>
      <c r="G6974" s="137" t="s">
        <v>3154</v>
      </c>
      <c r="H6974" s="13" t="s">
        <v>31</v>
      </c>
      <c r="I6974" s="16">
        <f>K6974/L6974-1</f>
        <v>0</v>
      </c>
      <c r="J6974" s="126" t="s">
        <v>3154</v>
      </c>
      <c r="K6974" s="17">
        <f>VLOOKUP(A6974,[4]גיליון1!$A$1574:$P$7681,10,0)</f>
        <v>425100</v>
      </c>
      <c r="L6974" s="17">
        <f>VLOOKUP(A6974,'[2]2023'!$A$9:$I$7853,9,0)</f>
        <v>425100</v>
      </c>
      <c r="M6974" s="18">
        <f>VLOOKUP(A6974,[3]data1683177749303!$A$2:$J$6448,10,0)</f>
        <v>350800</v>
      </c>
    </row>
    <row r="6975" spans="1:13" ht="15.75" outlineLevel="1">
      <c r="A6975" s="10">
        <v>1841000572</v>
      </c>
      <c r="B6975" s="11">
        <v>572</v>
      </c>
      <c r="C6975" s="19">
        <v>841000</v>
      </c>
      <c r="D6975" s="13">
        <v>1</v>
      </c>
      <c r="E6975" s="136" t="s">
        <v>3154</v>
      </c>
      <c r="F6975" s="15" t="s">
        <v>2811</v>
      </c>
      <c r="G6975" s="137" t="s">
        <v>3154</v>
      </c>
      <c r="H6975" s="13" t="s">
        <v>31</v>
      </c>
      <c r="I6975" s="16">
        <f>K6975/L6975-1</f>
        <v>0</v>
      </c>
      <c r="J6975" s="126" t="s">
        <v>3154</v>
      </c>
      <c r="K6975" s="17">
        <f>VLOOKUP(A6975,[4]גיליון1!$A$1574:$P$7681,10,0)</f>
        <v>292700</v>
      </c>
      <c r="L6975" s="17">
        <f>VLOOKUP(A6975,'[2]2023'!$A$9:$I$7853,9,0)</f>
        <v>292700</v>
      </c>
      <c r="M6975" s="18">
        <f>VLOOKUP(A6975,[3]data1683177749303!$A$2:$J$6448,10,0)</f>
        <v>231660</v>
      </c>
    </row>
    <row r="6976" spans="1:13" ht="15.75" outlineLevel="1">
      <c r="A6976" s="10">
        <v>1841000580</v>
      </c>
      <c r="B6976" s="11">
        <v>580</v>
      </c>
      <c r="C6976" s="19">
        <v>841000</v>
      </c>
      <c r="D6976" s="13">
        <v>1</v>
      </c>
      <c r="E6976" s="136" t="s">
        <v>3154</v>
      </c>
      <c r="F6976" s="15" t="s">
        <v>2812</v>
      </c>
      <c r="G6976" s="137" t="s">
        <v>3154</v>
      </c>
      <c r="H6976" s="13" t="s">
        <v>34</v>
      </c>
      <c r="I6976" s="16">
        <f t="shared" ref="I6976:I7038" si="308">K6976/L6976-1</f>
        <v>-0.11111111111111116</v>
      </c>
      <c r="J6976" s="126" t="s">
        <v>3154</v>
      </c>
      <c r="K6976" s="17">
        <v>800</v>
      </c>
      <c r="L6976" s="17">
        <f>VLOOKUP(A6976,'[2]2023'!$A$9:$I$7853,9,0)</f>
        <v>900</v>
      </c>
      <c r="M6976" s="18">
        <f>VLOOKUP(A6976,[3]data1683177749303!$A$2:$J$6448,10,0)</f>
        <v>858.5</v>
      </c>
    </row>
    <row r="6977" spans="1:13" ht="15.75" outlineLevel="1">
      <c r="A6977" s="10">
        <v>1841000700</v>
      </c>
      <c r="B6977" s="11">
        <v>700</v>
      </c>
      <c r="C6977" s="19">
        <v>841000</v>
      </c>
      <c r="D6977" s="13">
        <v>1</v>
      </c>
      <c r="E6977" s="136" t="s">
        <v>3154</v>
      </c>
      <c r="F6977" s="15" t="s">
        <v>61</v>
      </c>
      <c r="G6977" s="137" t="s">
        <v>3154</v>
      </c>
      <c r="H6977" s="13" t="s">
        <v>11</v>
      </c>
      <c r="I6977" s="126" t="s">
        <v>3154</v>
      </c>
      <c r="J6977" s="126" t="s">
        <v>3154</v>
      </c>
      <c r="K6977" s="17">
        <f>VLOOKUP(A6977,[4]גיליון1!$A$1574:$P$7681,10,0)</f>
        <v>0</v>
      </c>
      <c r="L6977" s="17">
        <f>VLOOKUP(A6977,'[2]2023'!$A$9:$I$7853,9,0)</f>
        <v>0</v>
      </c>
      <c r="M6977" s="140" t="s">
        <v>3154</v>
      </c>
    </row>
    <row r="6978" spans="1:13" ht="15.75" outlineLevel="1">
      <c r="A6978" s="10">
        <v>1841000721</v>
      </c>
      <c r="B6978" s="11">
        <v>721</v>
      </c>
      <c r="C6978" s="19">
        <v>841000</v>
      </c>
      <c r="D6978" s="13">
        <v>1</v>
      </c>
      <c r="E6978" s="136" t="s">
        <v>3154</v>
      </c>
      <c r="F6978" s="15" t="s">
        <v>63</v>
      </c>
      <c r="G6978" s="137" t="s">
        <v>3154</v>
      </c>
      <c r="H6978" s="13" t="s">
        <v>34</v>
      </c>
      <c r="I6978" s="16">
        <f t="shared" si="308"/>
        <v>-9.9999999999999978E-2</v>
      </c>
      <c r="J6978" s="126" t="s">
        <v>3154</v>
      </c>
      <c r="K6978" s="17">
        <f>VLOOKUP(A6978,[4]גיליון1!$A$1574:$P$7681,10,0)</f>
        <v>6300</v>
      </c>
      <c r="L6978" s="17">
        <f>VLOOKUP(A6978,'[2]2023'!$A$9:$I$7853,9,0)</f>
        <v>7000</v>
      </c>
      <c r="M6978" s="18">
        <f>VLOOKUP(A6978,[3]data1683177749303!$A$2:$J$6448,10,0)</f>
        <v>1734.09</v>
      </c>
    </row>
    <row r="6979" spans="1:13" ht="15.75" outlineLevel="1">
      <c r="A6979" s="10">
        <v>1841000745</v>
      </c>
      <c r="B6979" s="11">
        <v>745</v>
      </c>
      <c r="C6979" s="19">
        <v>841000</v>
      </c>
      <c r="D6979" s="13">
        <v>1</v>
      </c>
      <c r="E6979" s="136" t="s">
        <v>3154</v>
      </c>
      <c r="F6979" s="15" t="s">
        <v>66</v>
      </c>
      <c r="G6979" s="137" t="s">
        <v>3154</v>
      </c>
      <c r="H6979" s="13" t="s">
        <v>31</v>
      </c>
      <c r="I6979" s="126" t="s">
        <v>3154</v>
      </c>
      <c r="J6979" s="126" t="s">
        <v>3154</v>
      </c>
      <c r="K6979" s="17">
        <f>VLOOKUP(A6979,[4]גיליון1!$A$1574:$P$7681,10,0)</f>
        <v>0</v>
      </c>
      <c r="L6979" s="17">
        <f>VLOOKUP(A6979,'[2]2023'!$A$9:$I$7853,9,0)</f>
        <v>0</v>
      </c>
      <c r="M6979" s="18">
        <f>VLOOKUP(A6979,[3]data1683177749303!$A$2:$J$6448,10,0)</f>
        <v>0</v>
      </c>
    </row>
    <row r="6980" spans="1:13" ht="15.75" outlineLevel="1">
      <c r="A6980" s="10">
        <v>1841000746</v>
      </c>
      <c r="B6980" s="11">
        <v>746</v>
      </c>
      <c r="C6980" s="19">
        <v>841000</v>
      </c>
      <c r="D6980" s="13">
        <v>1</v>
      </c>
      <c r="E6980" s="136" t="s">
        <v>3154</v>
      </c>
      <c r="F6980" s="15" t="s">
        <v>67</v>
      </c>
      <c r="G6980" s="137" t="s">
        <v>3154</v>
      </c>
      <c r="H6980" s="13" t="s">
        <v>34</v>
      </c>
      <c r="I6980" s="126" t="s">
        <v>3154</v>
      </c>
      <c r="J6980" s="126" t="s">
        <v>3154</v>
      </c>
      <c r="K6980" s="17">
        <f>VLOOKUP(A6980,[4]גיליון1!$A$1574:$P$7681,10,0)</f>
        <v>0</v>
      </c>
      <c r="L6980" s="17">
        <f>VLOOKUP(A6980,'[2]2023'!$A$9:$I$7853,9,0)</f>
        <v>0</v>
      </c>
      <c r="M6980" s="18">
        <f>VLOOKUP(A6980,[3]data1683177749303!$A$2:$J$6448,10,0)</f>
        <v>0</v>
      </c>
    </row>
    <row r="6981" spans="1:13" ht="15.75" outlineLevel="1">
      <c r="A6981" s="10">
        <v>1841000750</v>
      </c>
      <c r="B6981" s="11">
        <v>750</v>
      </c>
      <c r="C6981" s="19">
        <v>841000</v>
      </c>
      <c r="D6981" s="13">
        <v>1</v>
      </c>
      <c r="E6981" s="136" t="s">
        <v>3154</v>
      </c>
      <c r="F6981" s="15" t="s">
        <v>2028</v>
      </c>
      <c r="G6981" s="137" t="s">
        <v>3154</v>
      </c>
      <c r="H6981" s="13" t="s">
        <v>31</v>
      </c>
      <c r="I6981" s="16">
        <f t="shared" si="308"/>
        <v>0</v>
      </c>
      <c r="J6981" s="126" t="s">
        <v>3154</v>
      </c>
      <c r="K6981" s="17">
        <f>VLOOKUP(A6981,[4]גיליון1!$A$1574:$P$7681,10,0)</f>
        <v>450000</v>
      </c>
      <c r="L6981" s="17">
        <f>VLOOKUP(A6981,'[2]2023'!$A$9:$I$7853,9,0)</f>
        <v>450000</v>
      </c>
      <c r="M6981" s="18">
        <f>VLOOKUP(A6981,[3]data1683177749303!$A$2:$J$6448,10,0)</f>
        <v>371747</v>
      </c>
    </row>
    <row r="6982" spans="1:13" ht="15.75" outlineLevel="1">
      <c r="A6982" s="10">
        <v>1841000751</v>
      </c>
      <c r="B6982" s="11">
        <v>751</v>
      </c>
      <c r="C6982" s="19">
        <v>841000</v>
      </c>
      <c r="D6982" s="13">
        <v>1</v>
      </c>
      <c r="E6982" s="136" t="s">
        <v>3154</v>
      </c>
      <c r="F6982" s="15" t="s">
        <v>68</v>
      </c>
      <c r="G6982" s="137" t="s">
        <v>3154</v>
      </c>
      <c r="H6982" s="13" t="s">
        <v>34</v>
      </c>
      <c r="I6982" s="16">
        <f t="shared" si="308"/>
        <v>-9.9999999999999978E-2</v>
      </c>
      <c r="J6982" s="126" t="s">
        <v>3154</v>
      </c>
      <c r="K6982" s="17">
        <f>VLOOKUP(A6982,[4]גיליון1!$A$1574:$P$7681,10,0)</f>
        <v>126000</v>
      </c>
      <c r="L6982" s="17">
        <f>VLOOKUP(A6982,'[2]2023'!$A$9:$I$7853,9,0)</f>
        <v>140000</v>
      </c>
      <c r="M6982" s="18">
        <f>VLOOKUP(A6982,[3]data1683177749303!$A$2:$J$6448,10,0)</f>
        <v>65012.1</v>
      </c>
    </row>
    <row r="6983" spans="1:13" ht="15.75" outlineLevel="1">
      <c r="A6983" s="10">
        <v>1841000752</v>
      </c>
      <c r="B6983" s="11">
        <v>752</v>
      </c>
      <c r="C6983" s="19">
        <v>841000</v>
      </c>
      <c r="D6983" s="13">
        <v>1</v>
      </c>
      <c r="E6983" s="136" t="s">
        <v>3154</v>
      </c>
      <c r="F6983" s="15" t="s">
        <v>69</v>
      </c>
      <c r="G6983" s="137" t="s">
        <v>3154</v>
      </c>
      <c r="H6983" s="13" t="s">
        <v>31</v>
      </c>
      <c r="I6983" s="16">
        <f t="shared" si="308"/>
        <v>0</v>
      </c>
      <c r="J6983" s="126" t="s">
        <v>3154</v>
      </c>
      <c r="K6983" s="17">
        <f>VLOOKUP(A6983,[4]גיליון1!$A$1574:$P$7681,10,0)</f>
        <v>583400</v>
      </c>
      <c r="L6983" s="17">
        <f>VLOOKUP(A6983,'[2]2023'!$A$9:$I$7853,9,0)</f>
        <v>583400</v>
      </c>
      <c r="M6983" s="18">
        <f>VLOOKUP(A6983,[3]data1683177749303!$A$2:$J$6448,10,0)</f>
        <v>548723.78</v>
      </c>
    </row>
    <row r="6984" spans="1:13" ht="15.75" outlineLevel="1">
      <c r="A6984" s="10">
        <v>1841000753</v>
      </c>
      <c r="B6984" s="11">
        <v>753</v>
      </c>
      <c r="C6984" s="19">
        <v>841000</v>
      </c>
      <c r="D6984" s="13">
        <v>1</v>
      </c>
      <c r="E6984" s="136" t="s">
        <v>3154</v>
      </c>
      <c r="F6984" s="15" t="s">
        <v>1165</v>
      </c>
      <c r="G6984" s="137" t="s">
        <v>3154</v>
      </c>
      <c r="H6984" s="13" t="s">
        <v>31</v>
      </c>
      <c r="I6984" s="126" t="s">
        <v>3154</v>
      </c>
      <c r="J6984" s="126" t="s">
        <v>3154</v>
      </c>
      <c r="K6984" s="17">
        <f>VLOOKUP(A6984,[4]גיליון1!$A$1574:$P$7681,10,0)</f>
        <v>0</v>
      </c>
      <c r="L6984" s="17">
        <f>VLOOKUP(A6984,'[2]2023'!$A$9:$I$7853,9,0)</f>
        <v>0</v>
      </c>
      <c r="M6984" s="18">
        <f>VLOOKUP(A6984,[3]data1683177749303!$A$2:$J$6448,10,0)</f>
        <v>0</v>
      </c>
    </row>
    <row r="6985" spans="1:13" ht="15.75" outlineLevel="1">
      <c r="A6985" s="10">
        <v>1841000754</v>
      </c>
      <c r="B6985" s="11">
        <v>754</v>
      </c>
      <c r="C6985" s="19">
        <v>841000</v>
      </c>
      <c r="D6985" s="13">
        <v>1</v>
      </c>
      <c r="E6985" s="136" t="s">
        <v>3154</v>
      </c>
      <c r="F6985" s="15" t="s">
        <v>1150</v>
      </c>
      <c r="G6985" s="137" t="s">
        <v>3154</v>
      </c>
      <c r="H6985" s="13" t="s">
        <v>31</v>
      </c>
      <c r="I6985" s="126" t="s">
        <v>3154</v>
      </c>
      <c r="J6985" s="126" t="s">
        <v>3154</v>
      </c>
      <c r="K6985" s="17">
        <f>VLOOKUP(A6985,[4]גיליון1!$A$1574:$P$7681,10,0)</f>
        <v>0</v>
      </c>
      <c r="L6985" s="17">
        <f>VLOOKUP(A6985,'[2]2023'!$A$9:$I$7853,9,0)</f>
        <v>0</v>
      </c>
      <c r="M6985" s="18">
        <f>VLOOKUP(A6985,[3]data1683177749303!$A$2:$J$6448,10,0)</f>
        <v>0</v>
      </c>
    </row>
    <row r="6986" spans="1:13" ht="15.75" outlineLevel="1">
      <c r="A6986" s="10">
        <v>1841000756</v>
      </c>
      <c r="B6986" s="11">
        <v>756</v>
      </c>
      <c r="C6986" s="19">
        <v>841000</v>
      </c>
      <c r="D6986" s="13">
        <v>1</v>
      </c>
      <c r="E6986" s="136" t="s">
        <v>3154</v>
      </c>
      <c r="F6986" s="15" t="s">
        <v>1406</v>
      </c>
      <c r="G6986" s="137" t="s">
        <v>3154</v>
      </c>
      <c r="H6986" s="13" t="s">
        <v>31</v>
      </c>
      <c r="I6986" s="16">
        <f t="shared" si="308"/>
        <v>8.9552238805970186E-2</v>
      </c>
      <c r="J6986" s="126" t="s">
        <v>3154</v>
      </c>
      <c r="K6986" s="17">
        <f>VLOOKUP(A6986,[4]גיליון1!$A$1574:$P$7681,10,0)</f>
        <v>730000</v>
      </c>
      <c r="L6986" s="17">
        <f>VLOOKUP(A6986,'[2]2023'!$A$9:$I$7853,9,0)</f>
        <v>670000</v>
      </c>
      <c r="M6986" s="18">
        <f>VLOOKUP(A6986,[3]data1683177749303!$A$2:$J$6448,10,0)</f>
        <v>626291.91</v>
      </c>
    </row>
    <row r="6987" spans="1:13" ht="15.75" outlineLevel="1">
      <c r="A6987" s="10">
        <v>1841000758</v>
      </c>
      <c r="B6987" s="11">
        <v>758</v>
      </c>
      <c r="C6987" s="19">
        <v>841000</v>
      </c>
      <c r="D6987" s="13">
        <v>1</v>
      </c>
      <c r="E6987" s="136" t="s">
        <v>3154</v>
      </c>
      <c r="F6987" s="15" t="s">
        <v>2813</v>
      </c>
      <c r="G6987" s="137" t="s">
        <v>3154</v>
      </c>
      <c r="H6987" s="13" t="s">
        <v>34</v>
      </c>
      <c r="I6987" s="126" t="s">
        <v>3154</v>
      </c>
      <c r="J6987" s="126" t="s">
        <v>3154</v>
      </c>
      <c r="K6987" s="17">
        <f>VLOOKUP(A6987,[4]גיליון1!$A$1574:$P$7681,10,0)</f>
        <v>0</v>
      </c>
      <c r="L6987" s="17">
        <f>VLOOKUP(A6987,'[2]2023'!$A$9:$I$7853,9,0)</f>
        <v>0</v>
      </c>
      <c r="M6987" s="18">
        <f>VLOOKUP(A6987,[3]data1683177749303!$A$2:$J$6448,10,0)</f>
        <v>0</v>
      </c>
    </row>
    <row r="6988" spans="1:13" ht="15.75" outlineLevel="1">
      <c r="A6988" s="10">
        <v>1841000780</v>
      </c>
      <c r="B6988" s="11">
        <v>780</v>
      </c>
      <c r="C6988" s="19">
        <v>841000</v>
      </c>
      <c r="D6988" s="13">
        <v>1</v>
      </c>
      <c r="E6988" s="136" t="s">
        <v>3154</v>
      </c>
      <c r="F6988" s="15" t="s">
        <v>771</v>
      </c>
      <c r="G6988" s="137" t="s">
        <v>3154</v>
      </c>
      <c r="H6988" s="13" t="s">
        <v>34</v>
      </c>
      <c r="I6988" s="16">
        <f t="shared" si="308"/>
        <v>3.3939393939393936E-2</v>
      </c>
      <c r="J6988" s="126" t="s">
        <v>3154</v>
      </c>
      <c r="K6988" s="17">
        <v>85300</v>
      </c>
      <c r="L6988" s="17">
        <f>VLOOKUP(A6988,'[2]2023'!$A$9:$I$7853,9,0)</f>
        <v>82500</v>
      </c>
      <c r="M6988" s="18">
        <f>VLOOKUP(A6988,[3]data1683177749303!$A$2:$J$6448,10,0)</f>
        <v>0</v>
      </c>
    </row>
    <row r="6989" spans="1:13" ht="15.75" outlineLevel="1">
      <c r="A6989" s="10">
        <v>1841000781</v>
      </c>
      <c r="B6989" s="11">
        <v>781</v>
      </c>
      <c r="C6989" s="19">
        <v>841000</v>
      </c>
      <c r="D6989" s="13">
        <v>1</v>
      </c>
      <c r="E6989" s="136" t="s">
        <v>3154</v>
      </c>
      <c r="F6989" s="15" t="s">
        <v>1209</v>
      </c>
      <c r="G6989" s="137" t="s">
        <v>3154</v>
      </c>
      <c r="H6989" s="13" t="s">
        <v>34</v>
      </c>
      <c r="I6989" s="16">
        <f t="shared" si="308"/>
        <v>0</v>
      </c>
      <c r="J6989" s="126" t="s">
        <v>3154</v>
      </c>
      <c r="K6989" s="17">
        <f>VLOOKUP(A6989,[4]גיליון1!$A$1574:$P$7681,10,0)</f>
        <v>40000</v>
      </c>
      <c r="L6989" s="17">
        <f>VLOOKUP(A6989,'[2]2023'!$A$9:$I$7853,9,0)</f>
        <v>40000</v>
      </c>
      <c r="M6989" s="18">
        <f>VLOOKUP(A6989,[3]data1683177749303!$A$2:$J$6448,10,0)</f>
        <v>22812.68</v>
      </c>
    </row>
    <row r="6990" spans="1:13" ht="15.75" outlineLevel="1">
      <c r="A6990" s="10">
        <v>1841000782</v>
      </c>
      <c r="B6990" s="11">
        <v>782</v>
      </c>
      <c r="C6990" s="19">
        <v>841000</v>
      </c>
      <c r="D6990" s="13">
        <v>1</v>
      </c>
      <c r="E6990" s="136" t="s">
        <v>3154</v>
      </c>
      <c r="F6990" s="15" t="s">
        <v>2814</v>
      </c>
      <c r="G6990" s="137" t="s">
        <v>3154</v>
      </c>
      <c r="H6990" s="13" t="s">
        <v>34</v>
      </c>
      <c r="I6990" s="16">
        <f t="shared" si="308"/>
        <v>-9.9892588614393096E-2</v>
      </c>
      <c r="J6990" s="126" t="s">
        <v>3154</v>
      </c>
      <c r="K6990" s="17">
        <v>83800</v>
      </c>
      <c r="L6990" s="17">
        <f>VLOOKUP(A6990,'[2]2023'!$A$9:$I$7853,9,0)</f>
        <v>93100</v>
      </c>
      <c r="M6990" s="18">
        <f>VLOOKUP(A6990,[3]data1683177749303!$A$2:$J$6448,10,0)</f>
        <v>49399.44</v>
      </c>
    </row>
    <row r="6991" spans="1:13" ht="15.75" outlineLevel="1">
      <c r="A6991" s="10">
        <v>1841000783</v>
      </c>
      <c r="B6991" s="11">
        <v>783</v>
      </c>
      <c r="C6991" s="19">
        <v>841000</v>
      </c>
      <c r="D6991" s="13">
        <v>1</v>
      </c>
      <c r="E6991" s="136" t="s">
        <v>3154</v>
      </c>
      <c r="F6991" s="15" t="s">
        <v>2815</v>
      </c>
      <c r="G6991" s="137" t="s">
        <v>3154</v>
      </c>
      <c r="H6991" s="13" t="s">
        <v>34</v>
      </c>
      <c r="I6991" s="16">
        <f t="shared" si="308"/>
        <v>0.31639722863741349</v>
      </c>
      <c r="J6991" s="126" t="s">
        <v>3154</v>
      </c>
      <c r="K6991" s="17">
        <v>57000</v>
      </c>
      <c r="L6991" s="17">
        <f>VLOOKUP(A6991,'[2]2023'!$A$9:$I$7853,9,0)</f>
        <v>43300</v>
      </c>
      <c r="M6991" s="18">
        <f>VLOOKUP(A6991,[3]data1683177749303!$A$2:$J$6448,10,0)</f>
        <v>38112</v>
      </c>
    </row>
    <row r="6992" spans="1:13" ht="15.75" outlineLevel="1">
      <c r="A6992" s="10">
        <v>1841000784</v>
      </c>
      <c r="B6992" s="11">
        <v>784</v>
      </c>
      <c r="C6992" s="19">
        <v>841000</v>
      </c>
      <c r="D6992" s="13">
        <v>1</v>
      </c>
      <c r="E6992" s="136" t="s">
        <v>3154</v>
      </c>
      <c r="F6992" s="15" t="s">
        <v>2816</v>
      </c>
      <c r="G6992" s="137" t="s">
        <v>3154</v>
      </c>
      <c r="H6992" s="13" t="s">
        <v>31</v>
      </c>
      <c r="I6992" s="16">
        <f t="shared" si="308"/>
        <v>-0.11111111111111116</v>
      </c>
      <c r="J6992" s="126" t="s">
        <v>3154</v>
      </c>
      <c r="K6992" s="17">
        <v>1600</v>
      </c>
      <c r="L6992" s="17">
        <f>VLOOKUP(A6992,'[2]2023'!$A$9:$I$7853,9,0)</f>
        <v>1800</v>
      </c>
      <c r="M6992" s="18">
        <f>VLOOKUP(A6992,[3]data1683177749303!$A$2:$J$6448,10,0)</f>
        <v>0</v>
      </c>
    </row>
    <row r="6993" spans="1:13" ht="15.75" outlineLevel="1">
      <c r="A6993" s="10">
        <v>1841000785</v>
      </c>
      <c r="B6993" s="11">
        <v>785</v>
      </c>
      <c r="C6993" s="19">
        <v>841000</v>
      </c>
      <c r="D6993" s="13">
        <v>1</v>
      </c>
      <c r="E6993" s="136" t="s">
        <v>3154</v>
      </c>
      <c r="F6993" s="15" t="s">
        <v>2817</v>
      </c>
      <c r="G6993" s="137" t="s">
        <v>3154</v>
      </c>
      <c r="H6993" s="13" t="s">
        <v>34</v>
      </c>
      <c r="I6993" s="16">
        <f t="shared" si="308"/>
        <v>-9.9999999999999978E-2</v>
      </c>
      <c r="J6993" s="126" t="s">
        <v>3154</v>
      </c>
      <c r="K6993" s="17">
        <f>VLOOKUP(A6993,[4]גיליון1!$A$1574:$P$7681,10,0)</f>
        <v>4500</v>
      </c>
      <c r="L6993" s="17">
        <f>VLOOKUP(A6993,'[2]2023'!$A$9:$I$7853,9,0)</f>
        <v>5000</v>
      </c>
      <c r="M6993" s="18">
        <f>VLOOKUP(A6993,[3]data1683177749303!$A$2:$J$6448,10,0)</f>
        <v>0</v>
      </c>
    </row>
    <row r="6994" spans="1:13" ht="15.75" outlineLevel="1">
      <c r="A6994" s="10">
        <v>1841000786</v>
      </c>
      <c r="B6994" s="11">
        <v>786</v>
      </c>
      <c r="C6994" s="19">
        <v>841000</v>
      </c>
      <c r="D6994" s="13">
        <v>1</v>
      </c>
      <c r="E6994" s="136" t="s">
        <v>3154</v>
      </c>
      <c r="F6994" s="15" t="s">
        <v>2818</v>
      </c>
      <c r="G6994" s="137" t="s">
        <v>3154</v>
      </c>
      <c r="H6994" s="13" t="s">
        <v>34</v>
      </c>
      <c r="I6994" s="126" t="s">
        <v>3154</v>
      </c>
      <c r="J6994" s="16" t="s">
        <v>522</v>
      </c>
      <c r="K6994" s="17">
        <f>VLOOKUP(A6994,[4]גיליון1!$A$1574:$P$7681,10,0)</f>
        <v>5000</v>
      </c>
      <c r="L6994" s="17">
        <v>0</v>
      </c>
      <c r="M6994" s="18">
        <v>0</v>
      </c>
    </row>
    <row r="6995" spans="1:13" ht="15.75" outlineLevel="1">
      <c r="A6995" s="10">
        <v>1841000794</v>
      </c>
      <c r="B6995" s="11">
        <v>794</v>
      </c>
      <c r="C6995" s="19">
        <v>841000</v>
      </c>
      <c r="D6995" s="13">
        <v>1</v>
      </c>
      <c r="E6995" s="136" t="s">
        <v>3154</v>
      </c>
      <c r="F6995" s="15" t="s">
        <v>73</v>
      </c>
      <c r="G6995" s="137" t="s">
        <v>3154</v>
      </c>
      <c r="H6995" s="13" t="s">
        <v>31</v>
      </c>
      <c r="I6995" s="16">
        <f t="shared" si="308"/>
        <v>0.14285714285714279</v>
      </c>
      <c r="J6995" s="126" t="s">
        <v>3154</v>
      </c>
      <c r="K6995" s="17">
        <f>VLOOKUP(A6995,[4]גיליון1!$A$1574:$P$7681,10,0)</f>
        <v>48000</v>
      </c>
      <c r="L6995" s="17">
        <f>VLOOKUP(A6995,'[2]2023'!$A$9:$I$7853,9,0)</f>
        <v>42000</v>
      </c>
      <c r="M6995" s="18">
        <f>VLOOKUP(A6995,[3]data1683177749303!$A$2:$J$6448,10,0)</f>
        <v>46691</v>
      </c>
    </row>
    <row r="6996" spans="1:13" ht="15.75" outlineLevel="1">
      <c r="A6996" s="10">
        <v>1841000800</v>
      </c>
      <c r="B6996" s="11">
        <v>800</v>
      </c>
      <c r="C6996" s="19">
        <v>841000</v>
      </c>
      <c r="D6996" s="13">
        <v>1</v>
      </c>
      <c r="E6996" s="136" t="s">
        <v>3154</v>
      </c>
      <c r="F6996" s="15" t="s">
        <v>1411</v>
      </c>
      <c r="G6996" s="137" t="s">
        <v>3154</v>
      </c>
      <c r="H6996" s="13" t="s">
        <v>11</v>
      </c>
      <c r="I6996" s="126" t="s">
        <v>3154</v>
      </c>
      <c r="J6996" s="126" t="s">
        <v>3154</v>
      </c>
      <c r="K6996" s="17">
        <f>VLOOKUP(A6996,[4]גיליון1!$A$1574:$P$7681,10,0)</f>
        <v>0</v>
      </c>
      <c r="L6996" s="17">
        <f>VLOOKUP(A6996,'[2]2023'!$A$9:$I$7853,9,0)</f>
        <v>0</v>
      </c>
      <c r="M6996" s="140" t="s">
        <v>3154</v>
      </c>
    </row>
    <row r="6997" spans="1:13" ht="15.75" outlineLevel="1">
      <c r="A6997" s="10">
        <v>1841000815</v>
      </c>
      <c r="B6997" s="11">
        <v>815</v>
      </c>
      <c r="C6997" s="19">
        <v>841000</v>
      </c>
      <c r="D6997" s="13">
        <v>1</v>
      </c>
      <c r="E6997" s="136" t="s">
        <v>3154</v>
      </c>
      <c r="F6997" s="15" t="s">
        <v>863</v>
      </c>
      <c r="G6997" s="137" t="s">
        <v>3154</v>
      </c>
      <c r="H6997" s="13" t="s">
        <v>31</v>
      </c>
      <c r="I6997" s="16">
        <f t="shared" si="308"/>
        <v>0.257438551099612</v>
      </c>
      <c r="J6997" s="126" t="s">
        <v>3154</v>
      </c>
      <c r="K6997" s="17">
        <f>VLOOKUP(A6997,[4]גיליון1!$A$1574:$P$7681,10,0)</f>
        <v>486000</v>
      </c>
      <c r="L6997" s="17">
        <f>VLOOKUP(A6997,'[2]2023'!$A$9:$I$7853,9,0)</f>
        <v>386500</v>
      </c>
      <c r="M6997" s="18">
        <f>VLOOKUP(A6997,[3]data1683177749303!$A$2:$J$6448,10,0)</f>
        <v>432646.08</v>
      </c>
    </row>
    <row r="6998" spans="1:13" ht="15.75" outlineLevel="1">
      <c r="A6998" s="10">
        <v>1841000817</v>
      </c>
      <c r="B6998" s="11">
        <v>817</v>
      </c>
      <c r="C6998" s="19">
        <v>841000</v>
      </c>
      <c r="D6998" s="13">
        <v>1</v>
      </c>
      <c r="E6998" s="136" t="s">
        <v>3154</v>
      </c>
      <c r="F6998" s="15" t="s">
        <v>864</v>
      </c>
      <c r="G6998" s="137" t="s">
        <v>3154</v>
      </c>
      <c r="H6998" s="13" t="s">
        <v>31</v>
      </c>
      <c r="I6998" s="126" t="s">
        <v>3154</v>
      </c>
      <c r="J6998" s="126" t="s">
        <v>3154</v>
      </c>
      <c r="K6998" s="17">
        <f>VLOOKUP(A6998,[4]גיליון1!$A$1574:$P$7681,10,0)</f>
        <v>76000</v>
      </c>
      <c r="L6998" s="17">
        <f>VLOOKUP(A6998,'[2]2023'!$A$9:$I$7853,9,0)</f>
        <v>76000</v>
      </c>
      <c r="M6998" s="18">
        <f>VLOOKUP(A6998,[3]data1683177749303!$A$2:$J$6448,10,0)</f>
        <v>2215</v>
      </c>
    </row>
    <row r="6999" spans="1:13" ht="15.75" outlineLevel="1">
      <c r="A6999" s="10">
        <v>1841000931</v>
      </c>
      <c r="B6999" s="11">
        <v>931</v>
      </c>
      <c r="C6999" s="19">
        <v>841000</v>
      </c>
      <c r="D6999" s="13">
        <v>1</v>
      </c>
      <c r="E6999" s="136" t="s">
        <v>3154</v>
      </c>
      <c r="F6999" s="15" t="s">
        <v>95</v>
      </c>
      <c r="G6999" s="137" t="s">
        <v>3154</v>
      </c>
      <c r="H6999" s="13" t="s">
        <v>34</v>
      </c>
      <c r="I6999" s="16">
        <f t="shared" si="308"/>
        <v>-0.10046728971962615</v>
      </c>
      <c r="J6999" s="126" t="s">
        <v>3154</v>
      </c>
      <c r="K6999" s="17">
        <v>38500</v>
      </c>
      <c r="L6999" s="17">
        <f>VLOOKUP(A6999,'[2]2023'!$A$9:$I$7853,9,0)</f>
        <v>42800</v>
      </c>
      <c r="M6999" s="18">
        <f>VLOOKUP(A6999,[3]data1683177749303!$A$2:$J$6448,10,0)</f>
        <v>47695.57</v>
      </c>
    </row>
    <row r="7000" spans="1:13" ht="15.75" outlineLevel="1">
      <c r="A7000" s="10">
        <v>1841000932</v>
      </c>
      <c r="B7000" s="11">
        <v>932</v>
      </c>
      <c r="C7000" s="19">
        <v>841000</v>
      </c>
      <c r="D7000" s="13">
        <v>1</v>
      </c>
      <c r="E7000" s="136" t="s">
        <v>3154</v>
      </c>
      <c r="F7000" s="15" t="s">
        <v>860</v>
      </c>
      <c r="G7000" s="137" t="s">
        <v>3154</v>
      </c>
      <c r="H7000" s="13" t="s">
        <v>34</v>
      </c>
      <c r="I7000" s="126" t="s">
        <v>3154</v>
      </c>
      <c r="J7000" s="126" t="s">
        <v>3154</v>
      </c>
      <c r="K7000" s="17">
        <f>VLOOKUP(A7000,[4]גיליון1!$A$1574:$P$7681,10,0)</f>
        <v>0</v>
      </c>
      <c r="L7000" s="17">
        <f>VLOOKUP(A7000,'[2]2023'!$A$9:$I$7853,9,0)</f>
        <v>0</v>
      </c>
      <c r="M7000" s="18">
        <f>VLOOKUP(A7000,[3]data1683177749303!$A$2:$J$6448,10,0)</f>
        <v>0</v>
      </c>
    </row>
    <row r="7001" spans="1:13" ht="15.75" outlineLevel="1">
      <c r="A7001" s="10">
        <v>1841000933</v>
      </c>
      <c r="B7001" s="11">
        <v>933</v>
      </c>
      <c r="C7001" s="19">
        <v>841000</v>
      </c>
      <c r="D7001" s="13">
        <v>1</v>
      </c>
      <c r="E7001" s="136" t="s">
        <v>3154</v>
      </c>
      <c r="F7001" s="15" t="s">
        <v>2819</v>
      </c>
      <c r="G7001" s="137" t="s">
        <v>3154</v>
      </c>
      <c r="H7001" s="13" t="s">
        <v>34</v>
      </c>
      <c r="I7001" s="126" t="s">
        <v>3154</v>
      </c>
      <c r="J7001" s="126" t="s">
        <v>3154</v>
      </c>
      <c r="K7001" s="17">
        <f>VLOOKUP(A7001,[4]גיליון1!$A$1574:$P$7681,10,0)</f>
        <v>0</v>
      </c>
      <c r="L7001" s="17">
        <f>VLOOKUP(A7001,'[2]2023'!$A$9:$I$7853,9,0)</f>
        <v>0</v>
      </c>
      <c r="M7001" s="18">
        <f>VLOOKUP(A7001,[3]data1683177749303!$A$2:$J$6448,10,0)</f>
        <v>0</v>
      </c>
    </row>
    <row r="7002" spans="1:13" ht="15.75" outlineLevel="1">
      <c r="A7002" s="10">
        <v>1841000960</v>
      </c>
      <c r="B7002" s="11">
        <v>960</v>
      </c>
      <c r="C7002" s="19">
        <v>841000</v>
      </c>
      <c r="D7002" s="13">
        <v>1</v>
      </c>
      <c r="E7002" s="136" t="s">
        <v>3154</v>
      </c>
      <c r="F7002" s="15" t="s">
        <v>2820</v>
      </c>
      <c r="G7002" s="137" t="s">
        <v>3154</v>
      </c>
      <c r="H7002" s="13" t="s">
        <v>34</v>
      </c>
      <c r="I7002" s="126" t="s">
        <v>3154</v>
      </c>
      <c r="J7002" s="126" t="s">
        <v>3154</v>
      </c>
      <c r="K7002" s="17">
        <f>VLOOKUP(A7002,[4]גיליון1!$A$1574:$P$7681,10,0)</f>
        <v>0</v>
      </c>
      <c r="L7002" s="17">
        <f>VLOOKUP(A7002,'[2]2023'!$A$9:$I$7853,9,0)</f>
        <v>0</v>
      </c>
      <c r="M7002" s="18">
        <f>VLOOKUP(A7002,[3]data1683177749303!$A$2:$J$6448,10,0)</f>
        <v>0</v>
      </c>
    </row>
    <row r="7003" spans="1:13" ht="15.75" outlineLevel="1">
      <c r="A7003" s="10">
        <v>1841000961</v>
      </c>
      <c r="B7003" s="11">
        <v>961</v>
      </c>
      <c r="C7003" s="19">
        <v>841000</v>
      </c>
      <c r="D7003" s="13">
        <v>1</v>
      </c>
      <c r="E7003" s="136" t="s">
        <v>3154</v>
      </c>
      <c r="F7003" s="15" t="s">
        <v>79</v>
      </c>
      <c r="G7003" s="137" t="s">
        <v>3154</v>
      </c>
      <c r="H7003" s="13" t="s">
        <v>34</v>
      </c>
      <c r="I7003" s="16">
        <f t="shared" si="308"/>
        <v>-0.10138248847926268</v>
      </c>
      <c r="J7003" s="126" t="s">
        <v>3154</v>
      </c>
      <c r="K7003" s="17">
        <v>19500</v>
      </c>
      <c r="L7003" s="17">
        <f>VLOOKUP(A7003,'[2]2023'!$A$9:$I$7853,9,0)</f>
        <v>21700</v>
      </c>
      <c r="M7003" s="18">
        <f>VLOOKUP(A7003,[3]data1683177749303!$A$2:$J$6448,10,0)</f>
        <v>16395.53</v>
      </c>
    </row>
    <row r="7004" spans="1:13" ht="16.5" thickBot="1">
      <c r="A7004" s="10">
        <v>1841000980</v>
      </c>
      <c r="B7004" s="11">
        <v>980</v>
      </c>
      <c r="C7004" s="19">
        <v>841000</v>
      </c>
      <c r="D7004" s="13">
        <v>1</v>
      </c>
      <c r="E7004" s="136" t="s">
        <v>3154</v>
      </c>
      <c r="F7004" s="15" t="s">
        <v>2821</v>
      </c>
      <c r="G7004" s="137" t="s">
        <v>3154</v>
      </c>
      <c r="H7004" s="13" t="s">
        <v>31</v>
      </c>
      <c r="I7004" s="126" t="s">
        <v>3154</v>
      </c>
      <c r="J7004" s="126" t="s">
        <v>3154</v>
      </c>
      <c r="K7004" s="17">
        <f>VLOOKUP(A7004,[4]גיליון1!$A$1574:$P$7681,10,0)</f>
        <v>0</v>
      </c>
      <c r="L7004" s="17">
        <f>VLOOKUP(A7004,'[2]2023'!$A$9:$I$7853,9,0)</f>
        <v>0</v>
      </c>
      <c r="M7004" s="18">
        <f>VLOOKUP(A7004,[3]data1683177749303!$A$2:$J$6448,10,0)</f>
        <v>0</v>
      </c>
    </row>
    <row r="7005" spans="1:13" ht="16.5" outlineLevel="1" thickBot="1">
      <c r="A7005" s="125" t="s">
        <v>3154</v>
      </c>
      <c r="B7005" s="25" t="s">
        <v>2822</v>
      </c>
      <c r="C7005" s="146" t="s">
        <v>3154</v>
      </c>
      <c r="D7005" s="146" t="s">
        <v>3154</v>
      </c>
      <c r="E7005" s="147" t="s">
        <v>3154</v>
      </c>
      <c r="F7005" s="28" t="s">
        <v>853</v>
      </c>
      <c r="G7005" s="153" t="s">
        <v>3154</v>
      </c>
      <c r="H7005" s="146" t="s">
        <v>3154</v>
      </c>
      <c r="I7005" s="29">
        <f t="shared" si="308"/>
        <v>0.19920936794480704</v>
      </c>
      <c r="J7005" s="127" t="s">
        <v>3154</v>
      </c>
      <c r="K7005" s="37">
        <f t="shared" ref="K7005:M7005" si="309">SUBTOTAL(9,K6937:K7004)</f>
        <v>13311200</v>
      </c>
      <c r="L7005" s="37">
        <f t="shared" si="309"/>
        <v>11099980</v>
      </c>
      <c r="M7005" s="38">
        <f t="shared" si="309"/>
        <v>8976670.8300000001</v>
      </c>
    </row>
    <row r="7006" spans="1:13" ht="15.75" outlineLevel="1">
      <c r="A7006" s="10">
        <v>18420000</v>
      </c>
      <c r="B7006" s="11">
        <v>0</v>
      </c>
      <c r="C7006" s="19">
        <v>842000</v>
      </c>
      <c r="D7006" s="13">
        <v>1</v>
      </c>
      <c r="E7006" s="136" t="s">
        <v>3154</v>
      </c>
      <c r="F7006" s="15" t="s">
        <v>866</v>
      </c>
      <c r="G7006" s="137" t="s">
        <v>3154</v>
      </c>
      <c r="H7006" s="13" t="s">
        <v>11</v>
      </c>
      <c r="I7006" s="126" t="s">
        <v>3154</v>
      </c>
      <c r="J7006" s="142" t="s">
        <v>3154</v>
      </c>
      <c r="K7006" s="17">
        <f>VLOOKUP(A7006,[4]גיליון1!$A$1574:$P$7681,10,0)</f>
        <v>0</v>
      </c>
      <c r="L7006" s="139" t="s">
        <v>3154</v>
      </c>
      <c r="M7006" s="140" t="s">
        <v>3154</v>
      </c>
    </row>
    <row r="7007" spans="1:13" ht="15.75" outlineLevel="1">
      <c r="A7007" s="10">
        <v>18425000</v>
      </c>
      <c r="B7007" s="11">
        <v>0</v>
      </c>
      <c r="C7007" s="19">
        <v>842500</v>
      </c>
      <c r="D7007" s="13">
        <v>1</v>
      </c>
      <c r="E7007" s="136" t="s">
        <v>3154</v>
      </c>
      <c r="F7007" s="15" t="s">
        <v>867</v>
      </c>
      <c r="G7007" s="137" t="s">
        <v>3154</v>
      </c>
      <c r="H7007" s="13" t="s">
        <v>11</v>
      </c>
      <c r="I7007" s="126" t="s">
        <v>3154</v>
      </c>
      <c r="J7007" s="142" t="s">
        <v>3154</v>
      </c>
      <c r="K7007" s="17">
        <f>VLOOKUP(A7007,[4]גיליון1!$A$1574:$P$7681,10,0)</f>
        <v>0</v>
      </c>
      <c r="L7007" s="17">
        <f>VLOOKUP(A7007,'[2]2023'!$A$9:$I$7853,9,0)</f>
        <v>0</v>
      </c>
      <c r="M7007" s="140" t="s">
        <v>3154</v>
      </c>
    </row>
    <row r="7008" spans="1:13" ht="15.75" outlineLevel="1">
      <c r="A7008" s="10">
        <v>1842500100</v>
      </c>
      <c r="B7008" s="11">
        <v>100</v>
      </c>
      <c r="C7008" s="19">
        <v>842500</v>
      </c>
      <c r="D7008" s="13">
        <v>1</v>
      </c>
      <c r="E7008" s="136" t="s">
        <v>3154</v>
      </c>
      <c r="F7008" s="15" t="s">
        <v>18</v>
      </c>
      <c r="G7008" s="137" t="s">
        <v>3154</v>
      </c>
      <c r="H7008" s="13" t="s">
        <v>11</v>
      </c>
      <c r="I7008" s="126" t="s">
        <v>3154</v>
      </c>
      <c r="J7008" s="142" t="s">
        <v>3154</v>
      </c>
      <c r="K7008" s="17">
        <f>VLOOKUP(A7008,[4]גיליון1!$A$1574:$P$7681,10,0)</f>
        <v>0</v>
      </c>
      <c r="L7008" s="17">
        <f>VLOOKUP(A7008,'[2]2023'!$A$9:$I$7853,9,0)</f>
        <v>0</v>
      </c>
      <c r="M7008" s="140" t="s">
        <v>3154</v>
      </c>
    </row>
    <row r="7009" spans="1:13" s="97" customFormat="1" ht="15.75" outlineLevel="1">
      <c r="A7009" s="10">
        <v>1842500110</v>
      </c>
      <c r="B7009" s="11">
        <v>110</v>
      </c>
      <c r="C7009" s="19">
        <v>842500</v>
      </c>
      <c r="D7009" s="13">
        <v>1</v>
      </c>
      <c r="E7009" s="136" t="s">
        <v>3154</v>
      </c>
      <c r="F7009" s="15" t="s">
        <v>19</v>
      </c>
      <c r="G7009" s="137" t="s">
        <v>3154</v>
      </c>
      <c r="H7009" s="13" t="s">
        <v>20</v>
      </c>
      <c r="I7009" s="16">
        <f t="shared" si="308"/>
        <v>-0.1691114621586689</v>
      </c>
      <c r="J7009" s="126" t="s">
        <v>3154</v>
      </c>
      <c r="K7009" s="17">
        <f>VLOOKUP(A7009,[4]גיליון1!$A$1574:$P$7681,10,0)</f>
        <v>4050000</v>
      </c>
      <c r="L7009" s="17">
        <f>VLOOKUP(A7009,'[2]2023'!$A$9:$I$7853,9,0)</f>
        <v>4874300</v>
      </c>
      <c r="M7009" s="18">
        <f>VLOOKUP(A7009,[3]data1683177749303!$A$2:$J$6448,10,0)</f>
        <v>5478621.6399999997</v>
      </c>
    </row>
    <row r="7010" spans="1:13" s="97" customFormat="1" ht="15.75" outlineLevel="1">
      <c r="A7010" s="10">
        <v>1842500119</v>
      </c>
      <c r="B7010" s="11">
        <v>119</v>
      </c>
      <c r="C7010" s="19">
        <v>842500</v>
      </c>
      <c r="D7010" s="13">
        <v>1</v>
      </c>
      <c r="E7010" s="136" t="s">
        <v>3154</v>
      </c>
      <c r="F7010" s="15" t="s">
        <v>21</v>
      </c>
      <c r="G7010" s="137" t="s">
        <v>3154</v>
      </c>
      <c r="H7010" s="13" t="s">
        <v>20</v>
      </c>
      <c r="I7010" s="16">
        <f t="shared" si="308"/>
        <v>0.14902169005172206</v>
      </c>
      <c r="J7010" s="126" t="s">
        <v>3154</v>
      </c>
      <c r="K7010" s="17">
        <f>VLOOKUP(A7010,[4]גיליון1!$A$1574:$P$7681,10,0)</f>
        <v>25167700</v>
      </c>
      <c r="L7010" s="17">
        <f>VLOOKUP(A7010,'[2]2023'!$A$9:$I$7853,9,0)</f>
        <v>21903590</v>
      </c>
      <c r="M7010" s="18">
        <f>VLOOKUP(A7010,[3]data1683177749303!$A$2:$J$6448,10,0)</f>
        <v>22107976.219999999</v>
      </c>
    </row>
    <row r="7011" spans="1:13" ht="15.75" outlineLevel="1">
      <c r="A7011" s="10">
        <v>1842500122</v>
      </c>
      <c r="B7011" s="11">
        <v>122</v>
      </c>
      <c r="C7011" s="19">
        <v>842500</v>
      </c>
      <c r="D7011" s="13">
        <v>1</v>
      </c>
      <c r="E7011" s="136" t="s">
        <v>3154</v>
      </c>
      <c r="F7011" s="15" t="s">
        <v>22</v>
      </c>
      <c r="G7011" s="137" t="s">
        <v>3154</v>
      </c>
      <c r="H7011" s="13" t="s">
        <v>20</v>
      </c>
      <c r="I7011" s="16">
        <f t="shared" si="308"/>
        <v>5.4761904761904789E-2</v>
      </c>
      <c r="J7011" s="126" t="s">
        <v>3154</v>
      </c>
      <c r="K7011" s="17">
        <f>VLOOKUP(A7011,[4]גיליון1!$A$1574:$P$7681,10,0)</f>
        <v>221500</v>
      </c>
      <c r="L7011" s="17">
        <f>VLOOKUP(A7011,'[2]2023'!$A$9:$I$7853,9,0)</f>
        <v>210000</v>
      </c>
      <c r="M7011" s="18">
        <f>VLOOKUP(A7011,[3]data1683177749303!$A$2:$J$6448,10,0)</f>
        <v>235812.83</v>
      </c>
    </row>
    <row r="7012" spans="1:13" ht="15.75" outlineLevel="1">
      <c r="A7012" s="10">
        <v>1842500126</v>
      </c>
      <c r="B7012" s="11">
        <v>126</v>
      </c>
      <c r="C7012" s="19">
        <v>842500</v>
      </c>
      <c r="D7012" s="13">
        <v>1</v>
      </c>
      <c r="E7012" s="136" t="s">
        <v>3154</v>
      </c>
      <c r="F7012" s="15" t="s">
        <v>23</v>
      </c>
      <c r="G7012" s="137" t="s">
        <v>3154</v>
      </c>
      <c r="H7012" s="13" t="s">
        <v>20</v>
      </c>
      <c r="I7012" s="16">
        <f t="shared" si="308"/>
        <v>0.12208258527827653</v>
      </c>
      <c r="J7012" s="126" t="s">
        <v>3154</v>
      </c>
      <c r="K7012" s="17">
        <f>VLOOKUP(A7012,[4]גיליון1!$A$1574:$P$7681,10,0)</f>
        <v>625000</v>
      </c>
      <c r="L7012" s="17">
        <f>VLOOKUP(A7012,'[2]2023'!$A$9:$I$7853,9,0)</f>
        <v>557000</v>
      </c>
      <c r="M7012" s="18">
        <f>VLOOKUP(A7012,[3]data1683177749303!$A$2:$J$6448,10,0)</f>
        <v>600549.77</v>
      </c>
    </row>
    <row r="7013" spans="1:13" ht="15.75" outlineLevel="1">
      <c r="A7013" s="10">
        <v>1842500130</v>
      </c>
      <c r="B7013" s="11">
        <v>130</v>
      </c>
      <c r="C7013" s="19">
        <v>842500</v>
      </c>
      <c r="D7013" s="13">
        <v>1</v>
      </c>
      <c r="E7013" s="136" t="s">
        <v>3154</v>
      </c>
      <c r="F7013" s="15" t="s">
        <v>24</v>
      </c>
      <c r="G7013" s="137" t="s">
        <v>3154</v>
      </c>
      <c r="H7013" s="13" t="s">
        <v>20</v>
      </c>
      <c r="I7013" s="16">
        <f t="shared" si="308"/>
        <v>0.66560170394036211</v>
      </c>
      <c r="J7013" s="126" t="s">
        <v>3154</v>
      </c>
      <c r="K7013" s="17">
        <f>VLOOKUP(A7013,[4]גיליון1!$A$1574:$P$7681,10,0)</f>
        <v>1251200</v>
      </c>
      <c r="L7013" s="17">
        <f>VLOOKUP(A7013,'[2]2023'!$A$9:$I$7853,9,0)</f>
        <v>751200</v>
      </c>
      <c r="M7013" s="18">
        <f>VLOOKUP(A7013,[3]data1683177749303!$A$2:$J$6448,10,0)</f>
        <v>1533796.29</v>
      </c>
    </row>
    <row r="7014" spans="1:13" ht="15.75" outlineLevel="1">
      <c r="A7014" s="10">
        <v>1842500140</v>
      </c>
      <c r="B7014" s="11">
        <v>140</v>
      </c>
      <c r="C7014" s="19">
        <v>842500</v>
      </c>
      <c r="D7014" s="13">
        <v>1</v>
      </c>
      <c r="E7014" s="136" t="s">
        <v>3154</v>
      </c>
      <c r="F7014" s="15" t="s">
        <v>25</v>
      </c>
      <c r="G7014" s="137" t="s">
        <v>3154</v>
      </c>
      <c r="H7014" s="13" t="s">
        <v>20</v>
      </c>
      <c r="I7014" s="16">
        <f t="shared" si="308"/>
        <v>4.3529360553693497E-2</v>
      </c>
      <c r="J7014" s="126" t="s">
        <v>3154</v>
      </c>
      <c r="K7014" s="17">
        <f>VLOOKUP(A7014,[4]גיליון1!$A$1574:$P$7681,10,0)</f>
        <v>2397300</v>
      </c>
      <c r="L7014" s="17">
        <f>VLOOKUP(A7014,'[2]2023'!$A$9:$I$7853,9,0)</f>
        <v>2297300</v>
      </c>
      <c r="M7014" s="18">
        <f>VLOOKUP(A7014,[3]data1683177749303!$A$2:$J$6448,10,0)</f>
        <v>2220850.7400000002</v>
      </c>
    </row>
    <row r="7015" spans="1:13" ht="15.75" outlineLevel="1">
      <c r="A7015" s="10">
        <v>1842500253</v>
      </c>
      <c r="B7015" s="11">
        <v>253</v>
      </c>
      <c r="C7015" s="19">
        <v>842500</v>
      </c>
      <c r="D7015" s="13">
        <v>1</v>
      </c>
      <c r="E7015" s="136" t="s">
        <v>3154</v>
      </c>
      <c r="F7015" s="15" t="s">
        <v>28</v>
      </c>
      <c r="G7015" s="137" t="s">
        <v>3154</v>
      </c>
      <c r="H7015" s="13" t="s">
        <v>20</v>
      </c>
      <c r="I7015" s="126" t="s">
        <v>3154</v>
      </c>
      <c r="J7015" s="126" t="s">
        <v>3154</v>
      </c>
      <c r="K7015" s="17">
        <f>VLOOKUP(A7015,[4]גיליון1!$A$1574:$P$7681,10,0)</f>
        <v>0</v>
      </c>
      <c r="L7015" s="17">
        <f>VLOOKUP(A7015,'[2]2023'!$A$9:$I$7853,9,0)</f>
        <v>0</v>
      </c>
      <c r="M7015" s="18">
        <f>VLOOKUP(A7015,[3]data1683177749303!$A$2:$J$6448,10,0)</f>
        <v>0</v>
      </c>
    </row>
    <row r="7016" spans="1:13" ht="15.75" outlineLevel="1">
      <c r="A7016" s="10">
        <v>1842500263</v>
      </c>
      <c r="B7016" s="11">
        <v>263</v>
      </c>
      <c r="C7016" s="19">
        <v>842500</v>
      </c>
      <c r="D7016" s="13">
        <v>1</v>
      </c>
      <c r="E7016" s="136" t="s">
        <v>3154</v>
      </c>
      <c r="F7016" s="15" t="s">
        <v>2823</v>
      </c>
      <c r="G7016" s="137" t="s">
        <v>3154</v>
      </c>
      <c r="H7016" s="13" t="s">
        <v>20</v>
      </c>
      <c r="I7016" s="126" t="s">
        <v>3154</v>
      </c>
      <c r="J7016" s="126" t="s">
        <v>3154</v>
      </c>
      <c r="K7016" s="17">
        <f>VLOOKUP(A7016,[4]גיליון1!$A$1574:$P$7681,10,0)</f>
        <v>0</v>
      </c>
      <c r="L7016" s="17">
        <f>VLOOKUP(A7016,'[2]2023'!$A$9:$I$7853,9,0)</f>
        <v>0</v>
      </c>
      <c r="M7016" s="18">
        <f>VLOOKUP(A7016,[3]data1683177749303!$A$2:$J$6448,10,0)</f>
        <v>0</v>
      </c>
    </row>
    <row r="7017" spans="1:13" ht="15.75" outlineLevel="1">
      <c r="A7017" s="10">
        <v>1842500400</v>
      </c>
      <c r="B7017" s="11">
        <v>400</v>
      </c>
      <c r="C7017" s="19">
        <v>842500</v>
      </c>
      <c r="D7017" s="13">
        <v>1</v>
      </c>
      <c r="E7017" s="136" t="s">
        <v>3154</v>
      </c>
      <c r="F7017" s="48" t="s">
        <v>29</v>
      </c>
      <c r="G7017" s="165" t="s">
        <v>3154</v>
      </c>
      <c r="H7017" s="13" t="s">
        <v>11</v>
      </c>
      <c r="I7017" s="126" t="s">
        <v>3154</v>
      </c>
      <c r="J7017" s="126" t="s">
        <v>3154</v>
      </c>
      <c r="K7017" s="17">
        <f>VLOOKUP(A7017,[4]גיליון1!$A$1574:$P$7681,10,0)</f>
        <v>0</v>
      </c>
      <c r="L7017" s="17">
        <f>VLOOKUP(A7017,'[2]2023'!$A$9:$I$7853,9,0)</f>
        <v>0</v>
      </c>
      <c r="M7017" s="140" t="s">
        <v>3154</v>
      </c>
    </row>
    <row r="7018" spans="1:13" ht="15.75" outlineLevel="1">
      <c r="A7018" s="10">
        <v>1842500512</v>
      </c>
      <c r="B7018" s="11">
        <v>512</v>
      </c>
      <c r="C7018" s="19">
        <v>842500</v>
      </c>
      <c r="D7018" s="13">
        <v>1</v>
      </c>
      <c r="E7018" s="136" t="s">
        <v>3154</v>
      </c>
      <c r="F7018" s="15" t="s">
        <v>2824</v>
      </c>
      <c r="G7018" s="137" t="s">
        <v>3154</v>
      </c>
      <c r="H7018" s="13" t="s">
        <v>34</v>
      </c>
      <c r="I7018" s="16">
        <f t="shared" si="308"/>
        <v>0</v>
      </c>
      <c r="J7018" s="126" t="s">
        <v>3154</v>
      </c>
      <c r="K7018" s="17">
        <f>VLOOKUP(A7018,[4]גיליון1!$A$1574:$P$7681,10,0)</f>
        <v>95000</v>
      </c>
      <c r="L7018" s="17">
        <f>VLOOKUP(A7018,'[2]2023'!$A$9:$I$7853,9,0)</f>
        <v>95000</v>
      </c>
      <c r="M7018" s="18">
        <f>VLOOKUP(A7018,[3]data1683177749303!$A$2:$J$6448,10,0)</f>
        <v>58383.1</v>
      </c>
    </row>
    <row r="7019" spans="1:13" s="97" customFormat="1" ht="15.75" outlineLevel="1">
      <c r="A7019" s="10">
        <v>1842500571</v>
      </c>
      <c r="B7019" s="11">
        <v>571</v>
      </c>
      <c r="C7019" s="19">
        <v>842500</v>
      </c>
      <c r="D7019" s="13">
        <v>1</v>
      </c>
      <c r="E7019" s="136" t="s">
        <v>3154</v>
      </c>
      <c r="F7019" s="15" t="s">
        <v>91</v>
      </c>
      <c r="G7019" s="137" t="s">
        <v>3154</v>
      </c>
      <c r="H7019" s="13" t="s">
        <v>31</v>
      </c>
      <c r="I7019" s="16">
        <f t="shared" si="308"/>
        <v>0.14449563768258011</v>
      </c>
      <c r="J7019" s="126" t="s">
        <v>3154</v>
      </c>
      <c r="K7019" s="17">
        <f>VLOOKUP(A7019,[4]גיליון1!$A$1574:$P$7681,10,0)-71600-100</f>
        <v>1167500</v>
      </c>
      <c r="L7019" s="17">
        <f>VLOOKUP(A7019,'[2]2023'!$A$9:$I$7853,9,0)</f>
        <v>1020100</v>
      </c>
      <c r="M7019" s="18">
        <f>VLOOKUP(A7019,[3]data1683177749303!$A$2:$J$6448,10,0)</f>
        <v>997100</v>
      </c>
    </row>
    <row r="7020" spans="1:13" ht="15.75" outlineLevel="1">
      <c r="A7020" s="10">
        <v>1842500753</v>
      </c>
      <c r="B7020" s="11">
        <v>753</v>
      </c>
      <c r="C7020" s="19">
        <v>842500</v>
      </c>
      <c r="D7020" s="13">
        <v>1</v>
      </c>
      <c r="E7020" s="136" t="s">
        <v>3154</v>
      </c>
      <c r="F7020" s="15" t="s">
        <v>28</v>
      </c>
      <c r="G7020" s="137" t="s">
        <v>3154</v>
      </c>
      <c r="H7020" s="13" t="s">
        <v>31</v>
      </c>
      <c r="I7020" s="126" t="s">
        <v>3154</v>
      </c>
      <c r="J7020" s="126" t="s">
        <v>3154</v>
      </c>
      <c r="K7020" s="17">
        <f>VLOOKUP(A7020,[4]גיליון1!$A$1574:$P$7681,10,0)</f>
        <v>0</v>
      </c>
      <c r="L7020" s="17">
        <f>VLOOKUP(A7020,'[2]2023'!$A$9:$I$7853,9,0)</f>
        <v>0</v>
      </c>
      <c r="M7020" s="18">
        <f>VLOOKUP(A7020,[3]data1683177749303!$A$2:$J$6448,10,0)</f>
        <v>0</v>
      </c>
    </row>
    <row r="7021" spans="1:13" ht="15.75" outlineLevel="1">
      <c r="A7021" s="10">
        <v>1842500725</v>
      </c>
      <c r="B7021" s="11">
        <v>725</v>
      </c>
      <c r="C7021" s="19">
        <v>842500</v>
      </c>
      <c r="D7021" s="13">
        <v>1</v>
      </c>
      <c r="E7021" s="136" t="s">
        <v>3154</v>
      </c>
      <c r="F7021" s="15" t="s">
        <v>2825</v>
      </c>
      <c r="G7021" s="137" t="s">
        <v>3154</v>
      </c>
      <c r="H7021" s="13" t="s">
        <v>34</v>
      </c>
      <c r="I7021" s="126" t="s">
        <v>3154</v>
      </c>
      <c r="J7021" s="126" t="s">
        <v>3154</v>
      </c>
      <c r="K7021" s="17">
        <f>VLOOKUP(A7021,[4]גיליון1!$A$1574:$P$7681,10,0)</f>
        <v>0</v>
      </c>
      <c r="L7021" s="139" t="s">
        <v>3154</v>
      </c>
      <c r="M7021" s="140" t="s">
        <v>3154</v>
      </c>
    </row>
    <row r="7022" spans="1:13" ht="15.75" outlineLevel="1">
      <c r="A7022" s="10">
        <v>1842500781</v>
      </c>
      <c r="B7022" s="11">
        <v>781</v>
      </c>
      <c r="C7022" s="19">
        <v>842500</v>
      </c>
      <c r="D7022" s="13">
        <v>1</v>
      </c>
      <c r="E7022" s="136" t="s">
        <v>3154</v>
      </c>
      <c r="F7022" s="15" t="s">
        <v>2826</v>
      </c>
      <c r="G7022" s="137" t="s">
        <v>3154</v>
      </c>
      <c r="H7022" s="13" t="s">
        <v>34</v>
      </c>
      <c r="I7022" s="16">
        <f t="shared" si="308"/>
        <v>0</v>
      </c>
      <c r="J7022" s="126" t="s">
        <v>3154</v>
      </c>
      <c r="K7022" s="17">
        <f>VLOOKUP(A7022,[4]גיליון1!$A$1574:$P$7681,10,0)</f>
        <v>80000</v>
      </c>
      <c r="L7022" s="17">
        <f>VLOOKUP(A7022,'[2]2023'!$A$9:$I$7853,9,0)</f>
        <v>80000</v>
      </c>
      <c r="M7022" s="18">
        <f>VLOOKUP(A7022,[3]data1683177749303!$A$2:$J$6448,10,0)</f>
        <v>47660.75</v>
      </c>
    </row>
    <row r="7023" spans="1:13" ht="15.75" outlineLevel="1">
      <c r="A7023" s="10">
        <v>1842500782</v>
      </c>
      <c r="B7023" s="11">
        <v>782</v>
      </c>
      <c r="C7023" s="19">
        <v>842500</v>
      </c>
      <c r="D7023" s="13">
        <v>1</v>
      </c>
      <c r="E7023" s="136" t="s">
        <v>3154</v>
      </c>
      <c r="F7023" s="15" t="s">
        <v>869</v>
      </c>
      <c r="G7023" s="137" t="s">
        <v>3154</v>
      </c>
      <c r="H7023" s="13" t="s">
        <v>34</v>
      </c>
      <c r="I7023" s="126" t="s">
        <v>3154</v>
      </c>
      <c r="J7023" s="126" t="s">
        <v>3154</v>
      </c>
      <c r="K7023" s="17">
        <f>VLOOKUP(A7023,[4]גיליון1!$A$1574:$P$7681,10,0)</f>
        <v>0</v>
      </c>
      <c r="L7023" s="17">
        <f>VLOOKUP(A7023,'[2]2023'!$A$9:$I$7853,9,0)</f>
        <v>0</v>
      </c>
      <c r="M7023" s="18">
        <f>VLOOKUP(A7023,[3]data1683177749303!$A$2:$J$6448,10,0)</f>
        <v>0</v>
      </c>
    </row>
    <row r="7024" spans="1:13" ht="15.75" outlineLevel="1">
      <c r="A7024" s="10">
        <v>1842500783</v>
      </c>
      <c r="B7024" s="11">
        <v>783</v>
      </c>
      <c r="C7024" s="19">
        <v>842500</v>
      </c>
      <c r="D7024" s="13">
        <v>1</v>
      </c>
      <c r="E7024" s="136" t="s">
        <v>3154</v>
      </c>
      <c r="F7024" s="15" t="s">
        <v>2827</v>
      </c>
      <c r="G7024" s="137" t="s">
        <v>3154</v>
      </c>
      <c r="H7024" s="13" t="s">
        <v>31</v>
      </c>
      <c r="I7024" s="16">
        <f t="shared" si="308"/>
        <v>0</v>
      </c>
      <c r="J7024" s="126" t="s">
        <v>3154</v>
      </c>
      <c r="K7024" s="17">
        <f>VLOOKUP(A7024,[4]גיליון1!$A$1574:$P$7681,10,0)</f>
        <v>17000</v>
      </c>
      <c r="L7024" s="17">
        <f>VLOOKUP(A7024,'[2]2023'!$A$9:$I$7853,9,0)</f>
        <v>17000</v>
      </c>
      <c r="M7024" s="18">
        <f>VLOOKUP(A7024,[3]data1683177749303!$A$2:$J$6448,10,0)</f>
        <v>22000</v>
      </c>
    </row>
    <row r="7025" spans="1:13" ht="15.75" outlineLevel="1">
      <c r="A7025" s="10">
        <v>1842500784</v>
      </c>
      <c r="B7025" s="11">
        <v>784</v>
      </c>
      <c r="C7025" s="19">
        <v>842500</v>
      </c>
      <c r="D7025" s="13">
        <v>1</v>
      </c>
      <c r="E7025" s="136" t="s">
        <v>3154</v>
      </c>
      <c r="F7025" s="15" t="s">
        <v>2828</v>
      </c>
      <c r="G7025" s="137" t="s">
        <v>3154</v>
      </c>
      <c r="H7025" s="13" t="s">
        <v>34</v>
      </c>
      <c r="I7025" s="16">
        <f t="shared" si="308"/>
        <v>0</v>
      </c>
      <c r="J7025" s="126" t="s">
        <v>3154</v>
      </c>
      <c r="K7025" s="17">
        <f>VLOOKUP(A7025,[4]גיליון1!$A$1574:$P$7681,10,0)</f>
        <v>2000</v>
      </c>
      <c r="L7025" s="17">
        <f>VLOOKUP(A7025,'[2]2023'!$A$9:$I$7853,9,0)</f>
        <v>2000</v>
      </c>
      <c r="M7025" s="18">
        <f>VLOOKUP(A7025,[3]data1683177749303!$A$2:$J$6448,10,0)</f>
        <v>0</v>
      </c>
    </row>
    <row r="7026" spans="1:13" ht="15.75" outlineLevel="1">
      <c r="A7026" s="10">
        <v>1842500785</v>
      </c>
      <c r="B7026" s="11">
        <v>785</v>
      </c>
      <c r="C7026" s="19">
        <v>842500</v>
      </c>
      <c r="D7026" s="13">
        <v>1</v>
      </c>
      <c r="E7026" s="136" t="s">
        <v>3154</v>
      </c>
      <c r="F7026" s="15" t="s">
        <v>2829</v>
      </c>
      <c r="G7026" s="137" t="s">
        <v>3154</v>
      </c>
      <c r="H7026" s="13" t="s">
        <v>34</v>
      </c>
      <c r="I7026" s="126" t="s">
        <v>3154</v>
      </c>
      <c r="J7026" s="126" t="s">
        <v>3154</v>
      </c>
      <c r="K7026" s="17">
        <f>VLOOKUP(A7026,[4]גיליון1!$A$1574:$P$7681,10,0)</f>
        <v>0</v>
      </c>
      <c r="L7026" s="17">
        <f>VLOOKUP(A7026,'[2]2023'!$A$9:$I$7853,9,0)</f>
        <v>0</v>
      </c>
      <c r="M7026" s="18">
        <f>VLOOKUP(A7026,[3]data1683177749303!$A$2:$J$6448,10,0)</f>
        <v>0</v>
      </c>
    </row>
    <row r="7027" spans="1:13" ht="15.75" outlineLevel="1">
      <c r="A7027" s="10">
        <v>1842500786</v>
      </c>
      <c r="B7027" s="11">
        <v>786</v>
      </c>
      <c r="C7027" s="19">
        <v>842500</v>
      </c>
      <c r="D7027" s="13">
        <v>1</v>
      </c>
      <c r="E7027" s="136" t="s">
        <v>3154</v>
      </c>
      <c r="F7027" s="15" t="s">
        <v>2830</v>
      </c>
      <c r="G7027" s="137" t="s">
        <v>3154</v>
      </c>
      <c r="H7027" s="13" t="s">
        <v>34</v>
      </c>
      <c r="I7027" s="16">
        <f t="shared" si="308"/>
        <v>0.30000000000000004</v>
      </c>
      <c r="J7027" s="126" t="s">
        <v>3154</v>
      </c>
      <c r="K7027" s="17">
        <f>VLOOKUP(A7027,[4]גיליון1!$A$1574:$P$7681,10,0)</f>
        <v>260000</v>
      </c>
      <c r="L7027" s="17">
        <f>VLOOKUP(A7027,'[2]2023'!$A$9:$I$7853,9,0)</f>
        <v>200000</v>
      </c>
      <c r="M7027" s="18">
        <f>VLOOKUP(A7027,[3]data1683177749303!$A$2:$J$6448,10,0)</f>
        <v>200000</v>
      </c>
    </row>
    <row r="7028" spans="1:13" ht="15.75" outlineLevel="1">
      <c r="A7028" s="10">
        <v>1842500787</v>
      </c>
      <c r="B7028" s="11">
        <v>787</v>
      </c>
      <c r="C7028" s="19">
        <v>842500</v>
      </c>
      <c r="D7028" s="13">
        <v>1</v>
      </c>
      <c r="E7028" s="136" t="s">
        <v>3154</v>
      </c>
      <c r="F7028" s="39" t="s">
        <v>2831</v>
      </c>
      <c r="G7028" s="154" t="s">
        <v>3154</v>
      </c>
      <c r="H7028" s="13" t="s">
        <v>34</v>
      </c>
      <c r="I7028" s="16">
        <f t="shared" si="308"/>
        <v>0</v>
      </c>
      <c r="J7028" s="126" t="s">
        <v>3154</v>
      </c>
      <c r="K7028" s="17">
        <f>VLOOKUP(A7028,[4]גיליון1!$A$1574:$P$7681,10,0)</f>
        <v>60000</v>
      </c>
      <c r="L7028" s="17">
        <f>VLOOKUP(A7028,'[2]2023'!$A$9:$I$7853,9,0)</f>
        <v>60000</v>
      </c>
      <c r="M7028" s="18">
        <f>VLOOKUP(A7028,[3]data1683177749303!$A$2:$J$6448,10,0)</f>
        <v>60000</v>
      </c>
    </row>
    <row r="7029" spans="1:13" ht="15.75" outlineLevel="1">
      <c r="A7029" s="10">
        <v>1842500800</v>
      </c>
      <c r="B7029" s="11">
        <v>800</v>
      </c>
      <c r="C7029" s="19">
        <v>842500</v>
      </c>
      <c r="D7029" s="13">
        <v>1</v>
      </c>
      <c r="E7029" s="136" t="s">
        <v>3154</v>
      </c>
      <c r="F7029" s="15" t="s">
        <v>1411</v>
      </c>
      <c r="G7029" s="137" t="s">
        <v>3154</v>
      </c>
      <c r="H7029" s="13" t="s">
        <v>11</v>
      </c>
      <c r="I7029" s="126" t="s">
        <v>3154</v>
      </c>
      <c r="J7029" s="126" t="s">
        <v>3154</v>
      </c>
      <c r="K7029" s="17">
        <f>VLOOKUP(A7029,[4]גיליון1!$A$1574:$P$7681,10,0)</f>
        <v>0</v>
      </c>
      <c r="L7029" s="17">
        <f>VLOOKUP(A7029,'[2]2023'!$A$9:$I$7853,9,0)</f>
        <v>0</v>
      </c>
      <c r="M7029" s="140" t="s">
        <v>3154</v>
      </c>
    </row>
    <row r="7030" spans="1:13" ht="15.75" outlineLevel="1">
      <c r="A7030" s="10">
        <v>1842500811</v>
      </c>
      <c r="B7030" s="11">
        <v>811</v>
      </c>
      <c r="C7030" s="19">
        <v>842500</v>
      </c>
      <c r="D7030" s="13">
        <v>1</v>
      </c>
      <c r="E7030" s="136" t="s">
        <v>3154</v>
      </c>
      <c r="F7030" s="15" t="s">
        <v>2832</v>
      </c>
      <c r="G7030" s="137" t="s">
        <v>3154</v>
      </c>
      <c r="H7030" s="13" t="s">
        <v>31</v>
      </c>
      <c r="I7030" s="16">
        <f t="shared" si="308"/>
        <v>-0.25924999999999998</v>
      </c>
      <c r="J7030" s="126" t="s">
        <v>3154</v>
      </c>
      <c r="K7030" s="17">
        <f>VLOOKUP(A7030,[4]גיליון1!$A$1574:$P$7681,10,0)</f>
        <v>592600</v>
      </c>
      <c r="L7030" s="17">
        <f>VLOOKUP(A7030,'[2]2023'!$A$9:$I$7853,9,0)</f>
        <v>800000</v>
      </c>
      <c r="M7030" s="18">
        <f>VLOOKUP(A7030,[3]data1683177749303!$A$2:$J$6448,10,0)</f>
        <v>438953</v>
      </c>
    </row>
    <row r="7031" spans="1:13" ht="15.75" outlineLevel="1">
      <c r="A7031" s="10">
        <v>1842500812</v>
      </c>
      <c r="B7031" s="11">
        <v>812</v>
      </c>
      <c r="C7031" s="19">
        <v>842500</v>
      </c>
      <c r="D7031" s="13">
        <v>1</v>
      </c>
      <c r="E7031" s="136" t="s">
        <v>3154</v>
      </c>
      <c r="F7031" s="15" t="s">
        <v>2833</v>
      </c>
      <c r="G7031" s="137" t="s">
        <v>3154</v>
      </c>
      <c r="H7031" s="13" t="s">
        <v>31</v>
      </c>
      <c r="I7031" s="16">
        <f t="shared" si="308"/>
        <v>0</v>
      </c>
      <c r="J7031" s="126" t="s">
        <v>3154</v>
      </c>
      <c r="K7031" s="17">
        <f>VLOOKUP(A7031,[4]גיליון1!$A$1574:$P$7681,10,0)</f>
        <v>80000</v>
      </c>
      <c r="L7031" s="17">
        <f>VLOOKUP(A7031,'[2]2023'!$A$9:$I$7853,9,0)</f>
        <v>80000</v>
      </c>
      <c r="M7031" s="18">
        <f>VLOOKUP(A7031,[3]data1683177749303!$A$2:$J$6448,10,0)</f>
        <v>51110</v>
      </c>
    </row>
    <row r="7032" spans="1:13" ht="15.75" outlineLevel="1">
      <c r="A7032" s="10">
        <v>1842500813</v>
      </c>
      <c r="B7032" s="11">
        <v>813</v>
      </c>
      <c r="C7032" s="19">
        <v>842500</v>
      </c>
      <c r="D7032" s="13">
        <v>1</v>
      </c>
      <c r="E7032" s="136" t="s">
        <v>3154</v>
      </c>
      <c r="F7032" s="15" t="s">
        <v>875</v>
      </c>
      <c r="G7032" s="137" t="s">
        <v>3154</v>
      </c>
      <c r="H7032" s="13" t="s">
        <v>31</v>
      </c>
      <c r="I7032" s="16">
        <f t="shared" si="308"/>
        <v>0</v>
      </c>
      <c r="J7032" s="126" t="s">
        <v>3154</v>
      </c>
      <c r="K7032" s="17">
        <f>VLOOKUP(A7032,[4]גיליון1!$A$1574:$P$7681,10,0)</f>
        <v>200000</v>
      </c>
      <c r="L7032" s="17">
        <f>VLOOKUP(A7032,'[2]2023'!$A$9:$I$7853,9,0)</f>
        <v>200000</v>
      </c>
      <c r="M7032" s="18">
        <f>VLOOKUP(A7032,[3]data1683177749303!$A$2:$J$6448,10,0)</f>
        <v>83773</v>
      </c>
    </row>
    <row r="7033" spans="1:13" ht="15.75" outlineLevel="1">
      <c r="A7033" s="10">
        <v>1842500814</v>
      </c>
      <c r="B7033" s="11">
        <v>814</v>
      </c>
      <c r="C7033" s="19">
        <v>842500</v>
      </c>
      <c r="D7033" s="13">
        <v>1</v>
      </c>
      <c r="E7033" s="136" t="s">
        <v>3154</v>
      </c>
      <c r="F7033" s="15" t="s">
        <v>879</v>
      </c>
      <c r="G7033" s="137" t="s">
        <v>3154</v>
      </c>
      <c r="H7033" s="13" t="s">
        <v>31</v>
      </c>
      <c r="I7033" s="16">
        <f t="shared" si="308"/>
        <v>4.4910219188176725E-5</v>
      </c>
      <c r="J7033" s="126" t="s">
        <v>3154</v>
      </c>
      <c r="K7033" s="17">
        <f>VLOOKUP(A7033,[4]גיליון1!$A$1574:$P$7681,10,0)</f>
        <v>757100</v>
      </c>
      <c r="L7033" s="17">
        <f>VLOOKUP(A7033,'[2]2023'!$A$9:$I$7853,9,0)</f>
        <v>757066</v>
      </c>
      <c r="M7033" s="18">
        <f>VLOOKUP(A7033,[3]data1683177749303!$A$2:$J$6448,10,0)</f>
        <v>161533.20000000001</v>
      </c>
    </row>
    <row r="7034" spans="1:13" ht="15.75" outlineLevel="1">
      <c r="A7034" s="10">
        <v>1842500815</v>
      </c>
      <c r="B7034" s="11">
        <v>815</v>
      </c>
      <c r="C7034" s="19">
        <v>842500</v>
      </c>
      <c r="D7034" s="13">
        <v>1</v>
      </c>
      <c r="E7034" s="136" t="s">
        <v>3154</v>
      </c>
      <c r="F7034" s="48" t="s">
        <v>886</v>
      </c>
      <c r="G7034" s="165" t="s">
        <v>3154</v>
      </c>
      <c r="H7034" s="13" t="s">
        <v>31</v>
      </c>
      <c r="I7034" s="16">
        <f t="shared" si="308"/>
        <v>0</v>
      </c>
      <c r="J7034" s="126" t="s">
        <v>3154</v>
      </c>
      <c r="K7034" s="17">
        <f>VLOOKUP(A7034,[4]גיליון1!$A$1574:$P$7681,10,0)</f>
        <v>50000</v>
      </c>
      <c r="L7034" s="17">
        <f>VLOOKUP(A7034,'[2]2023'!$A$9:$I$7853,9,0)</f>
        <v>50000</v>
      </c>
      <c r="M7034" s="18">
        <f>VLOOKUP(A7034,[3]data1683177749303!$A$2:$J$6448,10,0)</f>
        <v>4308.07</v>
      </c>
    </row>
    <row r="7035" spans="1:13" ht="15.75" outlineLevel="1">
      <c r="A7035" s="10">
        <v>1842500816</v>
      </c>
      <c r="B7035" s="11">
        <v>816</v>
      </c>
      <c r="C7035" s="19">
        <v>842500</v>
      </c>
      <c r="D7035" s="13">
        <v>1</v>
      </c>
      <c r="E7035" s="136" t="s">
        <v>3154</v>
      </c>
      <c r="F7035" s="15" t="s">
        <v>887</v>
      </c>
      <c r="G7035" s="137" t="s">
        <v>3154</v>
      </c>
      <c r="H7035" s="13" t="s">
        <v>34</v>
      </c>
      <c r="I7035" s="16">
        <f t="shared" si="308"/>
        <v>0</v>
      </c>
      <c r="J7035" s="126" t="s">
        <v>3154</v>
      </c>
      <c r="K7035" s="17">
        <f>VLOOKUP(A7035,[4]גיליון1!$A$1574:$P$7681,10,0)</f>
        <v>184000</v>
      </c>
      <c r="L7035" s="17">
        <f>VLOOKUP(A7035,'[2]2023'!$A$9:$I$7853,9,0)</f>
        <v>184000</v>
      </c>
      <c r="M7035" s="18">
        <f>VLOOKUP(A7035,[3]data1683177749303!$A$2:$J$6448,10,0)</f>
        <v>51080.55</v>
      </c>
    </row>
    <row r="7036" spans="1:13" ht="15.75" outlineLevel="1">
      <c r="A7036" s="10">
        <v>1842500817</v>
      </c>
      <c r="B7036" s="11">
        <v>817</v>
      </c>
      <c r="C7036" s="19">
        <v>842500</v>
      </c>
      <c r="D7036" s="13">
        <v>1</v>
      </c>
      <c r="E7036" s="136" t="s">
        <v>3154</v>
      </c>
      <c r="F7036" s="15" t="s">
        <v>878</v>
      </c>
      <c r="G7036" s="137" t="s">
        <v>3154</v>
      </c>
      <c r="H7036" s="13" t="s">
        <v>31</v>
      </c>
      <c r="I7036" s="16">
        <f t="shared" si="308"/>
        <v>0</v>
      </c>
      <c r="J7036" s="126" t="s">
        <v>3154</v>
      </c>
      <c r="K7036" s="17">
        <f>VLOOKUP(A7036,[4]גיליון1!$A$1574:$P$7681,10,0)</f>
        <v>140000</v>
      </c>
      <c r="L7036" s="17">
        <f>VLOOKUP(A7036,'[2]2023'!$A$9:$I$7853,9,0)</f>
        <v>140000</v>
      </c>
      <c r="M7036" s="18">
        <f>VLOOKUP(A7036,[3]data1683177749303!$A$2:$J$6448,10,0)</f>
        <v>90809.77</v>
      </c>
    </row>
    <row r="7037" spans="1:13" ht="15.75" outlineLevel="1">
      <c r="A7037" s="10">
        <v>1842500818</v>
      </c>
      <c r="B7037" s="11">
        <v>818</v>
      </c>
      <c r="C7037" s="19">
        <v>842500</v>
      </c>
      <c r="D7037" s="13">
        <v>1</v>
      </c>
      <c r="E7037" s="136" t="s">
        <v>3154</v>
      </c>
      <c r="F7037" s="15" t="s">
        <v>884</v>
      </c>
      <c r="G7037" s="137" t="s">
        <v>3154</v>
      </c>
      <c r="H7037" s="13" t="s">
        <v>31</v>
      </c>
      <c r="I7037" s="16">
        <f t="shared" si="308"/>
        <v>0.16279069767441867</v>
      </c>
      <c r="J7037" s="126" t="s">
        <v>3154</v>
      </c>
      <c r="K7037" s="17">
        <f>VLOOKUP(A7037,[4]גיליון1!$A$1574:$P$7681,10,0)</f>
        <v>1000000</v>
      </c>
      <c r="L7037" s="17">
        <f>VLOOKUP(A7037,'[2]2023'!$A$9:$I$7853,9,0)</f>
        <v>860000</v>
      </c>
      <c r="M7037" s="18">
        <f>VLOOKUP(A7037,[3]data1683177749303!$A$2:$J$6448,10,0)</f>
        <v>877953</v>
      </c>
    </row>
    <row r="7038" spans="1:13" ht="15.75" outlineLevel="1">
      <c r="A7038" s="10">
        <v>1842500819</v>
      </c>
      <c r="B7038" s="11">
        <v>819</v>
      </c>
      <c r="C7038" s="19">
        <v>842500</v>
      </c>
      <c r="D7038" s="13">
        <v>1</v>
      </c>
      <c r="E7038" s="136" t="s">
        <v>3154</v>
      </c>
      <c r="F7038" s="15" t="s">
        <v>888</v>
      </c>
      <c r="G7038" s="137" t="s">
        <v>3154</v>
      </c>
      <c r="H7038" s="13" t="s">
        <v>34</v>
      </c>
      <c r="I7038" s="16">
        <f t="shared" si="308"/>
        <v>0</v>
      </c>
      <c r="J7038" s="126" t="s">
        <v>3154</v>
      </c>
      <c r="K7038" s="17">
        <f>VLOOKUP(A7038,[4]גיליון1!$A$1574:$P$7681,10,0)</f>
        <v>71000</v>
      </c>
      <c r="L7038" s="17">
        <f>VLOOKUP(A7038,'[2]2023'!$A$9:$I$7853,9,0)</f>
        <v>71000</v>
      </c>
      <c r="M7038" s="18">
        <f>VLOOKUP(A7038,[3]data1683177749303!$A$2:$J$6448,10,0)</f>
        <v>16133</v>
      </c>
    </row>
    <row r="7039" spans="1:13" ht="15.75" outlineLevel="1">
      <c r="A7039" s="10">
        <v>1842500841</v>
      </c>
      <c r="B7039" s="11">
        <v>841</v>
      </c>
      <c r="C7039" s="19">
        <v>842500</v>
      </c>
      <c r="D7039" s="13">
        <v>1</v>
      </c>
      <c r="E7039" s="136" t="s">
        <v>3154</v>
      </c>
      <c r="F7039" s="15" t="s">
        <v>881</v>
      </c>
      <c r="G7039" s="137" t="s">
        <v>3154</v>
      </c>
      <c r="H7039" s="13" t="s">
        <v>34</v>
      </c>
      <c r="I7039" s="126" t="s">
        <v>3154</v>
      </c>
      <c r="J7039" s="126" t="s">
        <v>3154</v>
      </c>
      <c r="K7039" s="17">
        <f>VLOOKUP(A7039,[4]גיליון1!$A$1574:$P$7681,10,0)</f>
        <v>578700</v>
      </c>
      <c r="L7039" s="17">
        <f>VLOOKUP(A7039,'[2]2023'!$A$9:$I$7853,9,0)</f>
        <v>538700</v>
      </c>
      <c r="M7039" s="18">
        <f>VLOOKUP(A7039,[3]data1683177749303!$A$2:$J$6448,10,0)</f>
        <v>0</v>
      </c>
    </row>
    <row r="7040" spans="1:13" ht="15.75" outlineLevel="1">
      <c r="A7040" s="10">
        <v>1842500842</v>
      </c>
      <c r="B7040" s="11">
        <v>842</v>
      </c>
      <c r="C7040" s="19">
        <v>842500</v>
      </c>
      <c r="D7040" s="13">
        <v>1</v>
      </c>
      <c r="E7040" s="136" t="s">
        <v>3154</v>
      </c>
      <c r="F7040" s="15" t="s">
        <v>2834</v>
      </c>
      <c r="G7040" s="137" t="s">
        <v>3154</v>
      </c>
      <c r="H7040" s="13" t="s">
        <v>34</v>
      </c>
      <c r="I7040" s="126" t="s">
        <v>3154</v>
      </c>
      <c r="J7040" s="126" t="s">
        <v>3154</v>
      </c>
      <c r="K7040" s="17">
        <f>VLOOKUP(A7040,[4]גיליון1!$A$1574:$P$7681,10,0)</f>
        <v>465200</v>
      </c>
      <c r="L7040" s="17">
        <f>VLOOKUP(A7040,'[2]2023'!$A$9:$I$7853,9,0)</f>
        <v>86400</v>
      </c>
      <c r="M7040" s="18">
        <f>VLOOKUP(A7040,[3]data1683177749303!$A$2:$J$6448,10,0)</f>
        <v>49079.85</v>
      </c>
    </row>
    <row r="7041" spans="1:13" ht="15.75" outlineLevel="1">
      <c r="A7041" s="10">
        <v>1842500843</v>
      </c>
      <c r="B7041" s="11">
        <v>843</v>
      </c>
      <c r="C7041" s="19">
        <v>842500</v>
      </c>
      <c r="D7041" s="13">
        <v>1</v>
      </c>
      <c r="E7041" s="136" t="s">
        <v>3154</v>
      </c>
      <c r="F7041" s="15" t="s">
        <v>2835</v>
      </c>
      <c r="G7041" s="137" t="s">
        <v>3154</v>
      </c>
      <c r="H7041" s="13" t="s">
        <v>31</v>
      </c>
      <c r="I7041" s="126" t="s">
        <v>3154</v>
      </c>
      <c r="J7041" s="126" t="s">
        <v>3154</v>
      </c>
      <c r="K7041" s="17">
        <f>VLOOKUP(A7041,[4]גיליון1!$A$1574:$P$7681,10,0)</f>
        <v>0</v>
      </c>
      <c r="L7041" s="17">
        <f>VLOOKUP(A7041,'[2]2023'!$A$9:$I$7853,9,0)</f>
        <v>0</v>
      </c>
      <c r="M7041" s="18">
        <f>VLOOKUP(A7041,[3]data1683177749303!$A$2:$J$6448,10,0)</f>
        <v>0</v>
      </c>
    </row>
    <row r="7042" spans="1:13" ht="15.75" outlineLevel="1">
      <c r="A7042" s="10">
        <v>1842500844</v>
      </c>
      <c r="B7042" s="11">
        <v>844</v>
      </c>
      <c r="C7042" s="19">
        <v>842500</v>
      </c>
      <c r="D7042" s="13">
        <v>1</v>
      </c>
      <c r="E7042" s="136" t="s">
        <v>3154</v>
      </c>
      <c r="F7042" s="15" t="s">
        <v>882</v>
      </c>
      <c r="G7042" s="137" t="s">
        <v>3154</v>
      </c>
      <c r="H7042" s="13" t="s">
        <v>31</v>
      </c>
      <c r="I7042" s="16">
        <f>K7042/L7042-1</f>
        <v>0</v>
      </c>
      <c r="J7042" s="126" t="s">
        <v>3154</v>
      </c>
      <c r="K7042" s="17">
        <f>VLOOKUP(A7042,[4]גיליון1!$A$1574:$P$7681,10,0)</f>
        <v>500000</v>
      </c>
      <c r="L7042" s="17">
        <f>VLOOKUP(A7042,'[2]2023'!$A$9:$I$7853,9,0)</f>
        <v>500000</v>
      </c>
      <c r="M7042" s="18">
        <f>VLOOKUP(A7042,[3]data1683177749303!$A$2:$J$6448,10,0)</f>
        <v>435307.3</v>
      </c>
    </row>
    <row r="7043" spans="1:13" ht="15.75" outlineLevel="1">
      <c r="A7043" s="10">
        <v>1842500845</v>
      </c>
      <c r="B7043" s="11">
        <v>845</v>
      </c>
      <c r="C7043" s="19">
        <v>842500</v>
      </c>
      <c r="D7043" s="13">
        <v>1</v>
      </c>
      <c r="E7043" s="136" t="s">
        <v>3154</v>
      </c>
      <c r="F7043" s="48" t="s">
        <v>2836</v>
      </c>
      <c r="G7043" s="165" t="s">
        <v>3154</v>
      </c>
      <c r="H7043" s="13" t="s">
        <v>31</v>
      </c>
      <c r="I7043" s="126" t="s">
        <v>3154</v>
      </c>
      <c r="J7043" s="126" t="s">
        <v>3154</v>
      </c>
      <c r="K7043" s="17">
        <f>VLOOKUP(A7043,[4]גיליון1!$A$1574:$P$7681,10,0)</f>
        <v>0</v>
      </c>
      <c r="L7043" s="17">
        <f>VLOOKUP(A7043,'[2]2023'!$A$9:$I$7853,9,0)</f>
        <v>0</v>
      </c>
      <c r="M7043" s="18">
        <f>VLOOKUP(A7043,[3]data1683177749303!$A$2:$J$6448,10,0)</f>
        <v>0</v>
      </c>
    </row>
    <row r="7044" spans="1:13" ht="16.5" thickBot="1">
      <c r="A7044" s="10">
        <v>1842500961</v>
      </c>
      <c r="B7044" s="11">
        <v>961</v>
      </c>
      <c r="C7044" s="19">
        <v>842500</v>
      </c>
      <c r="D7044" s="13">
        <v>1</v>
      </c>
      <c r="E7044" s="136" t="s">
        <v>3154</v>
      </c>
      <c r="F7044" s="15" t="s">
        <v>79</v>
      </c>
      <c r="G7044" s="137" t="s">
        <v>3154</v>
      </c>
      <c r="H7044" s="13" t="s">
        <v>34</v>
      </c>
      <c r="I7044" s="126" t="s">
        <v>3154</v>
      </c>
      <c r="J7044" s="126" t="s">
        <v>3154</v>
      </c>
      <c r="K7044" s="17">
        <f>VLOOKUP(A7044,[4]גיליון1!$A$1574:$P$7681,10,0)</f>
        <v>0</v>
      </c>
      <c r="L7044" s="17">
        <f>VLOOKUP(A7044,'[2]2023'!$A$9:$I$7853,9,0)</f>
        <v>0</v>
      </c>
      <c r="M7044" s="140" t="s">
        <v>3154</v>
      </c>
    </row>
    <row r="7045" spans="1:13" ht="16.5" outlineLevel="1" thickBot="1">
      <c r="A7045" s="125" t="s">
        <v>3154</v>
      </c>
      <c r="B7045" s="25" t="s">
        <v>2837</v>
      </c>
      <c r="C7045" s="146" t="s">
        <v>3154</v>
      </c>
      <c r="D7045" s="146" t="s">
        <v>3154</v>
      </c>
      <c r="E7045" s="147" t="s">
        <v>3154</v>
      </c>
      <c r="F7045" s="28" t="s">
        <v>867</v>
      </c>
      <c r="G7045" s="153" t="s">
        <v>3154</v>
      </c>
      <c r="H7045" s="146" t="s">
        <v>3154</v>
      </c>
      <c r="I7045" s="29">
        <f>K7045/L7045-1</f>
        <v>0.10122963597068324</v>
      </c>
      <c r="J7045" s="127" t="s">
        <v>3154</v>
      </c>
      <c r="K7045" s="37">
        <f>SUBTOTAL(9,K7009:K7044)</f>
        <v>40012800</v>
      </c>
      <c r="L7045" s="37">
        <f>SUBTOTAL(9,L7009:L7044)</f>
        <v>36334656</v>
      </c>
      <c r="M7045" s="38">
        <f>SUBTOTAL(9,M7009:M7044)</f>
        <v>35822792.079999998</v>
      </c>
    </row>
    <row r="7046" spans="1:13" ht="15.75" outlineLevel="1">
      <c r="A7046" s="10">
        <v>18426000</v>
      </c>
      <c r="B7046" s="11">
        <v>0</v>
      </c>
      <c r="C7046" s="19">
        <v>842600</v>
      </c>
      <c r="D7046" s="13">
        <v>1</v>
      </c>
      <c r="E7046" s="136" t="s">
        <v>3154</v>
      </c>
      <c r="F7046" s="15" t="s">
        <v>2838</v>
      </c>
      <c r="G7046" s="137" t="s">
        <v>3154</v>
      </c>
      <c r="H7046" s="13" t="s">
        <v>11</v>
      </c>
      <c r="I7046" s="126" t="s">
        <v>3154</v>
      </c>
      <c r="J7046" s="142" t="s">
        <v>3154</v>
      </c>
      <c r="K7046" s="17">
        <f>VLOOKUP(A7046,[4]גיליון1!$A$1574:$P$7681,10,0)</f>
        <v>0</v>
      </c>
      <c r="L7046" s="139" t="s">
        <v>3154</v>
      </c>
      <c r="M7046" s="140" t="s">
        <v>3154</v>
      </c>
    </row>
    <row r="7047" spans="1:13" ht="15.75" outlineLevel="1">
      <c r="A7047" s="10">
        <v>1842600100</v>
      </c>
      <c r="B7047" s="11">
        <v>100</v>
      </c>
      <c r="C7047" s="19">
        <v>842600</v>
      </c>
      <c r="D7047" s="13">
        <v>1</v>
      </c>
      <c r="E7047" s="136" t="s">
        <v>3154</v>
      </c>
      <c r="F7047" s="15" t="s">
        <v>18</v>
      </c>
      <c r="G7047" s="137" t="s">
        <v>3154</v>
      </c>
      <c r="H7047" s="13" t="s">
        <v>11</v>
      </c>
      <c r="I7047" s="126" t="s">
        <v>3154</v>
      </c>
      <c r="J7047" s="126" t="s">
        <v>3154</v>
      </c>
      <c r="K7047" s="17">
        <f>VLOOKUP(A7047,[4]גיליון1!$A$1574:$P$7681,10,0)</f>
        <v>0</v>
      </c>
      <c r="L7047" s="17">
        <f>VLOOKUP(A7047,'[2]2023'!$A$9:$I$7853,9,0)</f>
        <v>0</v>
      </c>
      <c r="M7047" s="140" t="s">
        <v>3154</v>
      </c>
    </row>
    <row r="7048" spans="1:13" ht="15.75" outlineLevel="1">
      <c r="A7048" s="10">
        <v>1842600110</v>
      </c>
      <c r="B7048" s="11">
        <v>110</v>
      </c>
      <c r="C7048" s="19">
        <v>842600</v>
      </c>
      <c r="D7048" s="13">
        <v>1</v>
      </c>
      <c r="E7048" s="136" t="s">
        <v>3154</v>
      </c>
      <c r="F7048" s="15" t="s">
        <v>19</v>
      </c>
      <c r="G7048" s="137" t="s">
        <v>3154</v>
      </c>
      <c r="H7048" s="13" t="s">
        <v>20</v>
      </c>
      <c r="I7048" s="126" t="s">
        <v>3154</v>
      </c>
      <c r="J7048" s="126" t="s">
        <v>3154</v>
      </c>
      <c r="K7048" s="17">
        <f>VLOOKUP(A7048,[4]גיליון1!$A$1574:$P$7681,10,0)</f>
        <v>0</v>
      </c>
      <c r="L7048" s="17">
        <f>VLOOKUP(A7048,'[2]2023'!$A$9:$I$7853,9,0)</f>
        <v>0</v>
      </c>
      <c r="M7048" s="18">
        <f>VLOOKUP(A7048,[3]data1683177749303!$A$2:$J$6448,10,0)</f>
        <v>0</v>
      </c>
    </row>
    <row r="7049" spans="1:13" ht="15.75" outlineLevel="1">
      <c r="A7049" s="10">
        <v>1842600119</v>
      </c>
      <c r="B7049" s="11">
        <v>119</v>
      </c>
      <c r="C7049" s="19">
        <v>842600</v>
      </c>
      <c r="D7049" s="13">
        <v>1</v>
      </c>
      <c r="E7049" s="136" t="s">
        <v>3154</v>
      </c>
      <c r="F7049" s="15" t="s">
        <v>21</v>
      </c>
      <c r="G7049" s="137" t="s">
        <v>3154</v>
      </c>
      <c r="H7049" s="13" t="s">
        <v>20</v>
      </c>
      <c r="I7049" s="126" t="s">
        <v>3154</v>
      </c>
      <c r="J7049" s="126" t="s">
        <v>3154</v>
      </c>
      <c r="K7049" s="17">
        <f>VLOOKUP(A7049,[4]גיליון1!$A$1574:$P$7681,10,0)</f>
        <v>0</v>
      </c>
      <c r="L7049" s="17">
        <f>VLOOKUP(A7049,'[2]2023'!$A$9:$I$7853,9,0)</f>
        <v>0</v>
      </c>
      <c r="M7049" s="18">
        <f>VLOOKUP(A7049,[3]data1683177749303!$A$2:$J$6448,10,0)</f>
        <v>0</v>
      </c>
    </row>
    <row r="7050" spans="1:13" ht="15.75" outlineLevel="1">
      <c r="A7050" s="10">
        <v>1842600122</v>
      </c>
      <c r="B7050" s="11">
        <v>122</v>
      </c>
      <c r="C7050" s="19">
        <v>842600</v>
      </c>
      <c r="D7050" s="13">
        <v>1</v>
      </c>
      <c r="E7050" s="136" t="s">
        <v>3154</v>
      </c>
      <c r="F7050" s="15" t="s">
        <v>22</v>
      </c>
      <c r="G7050" s="137" t="s">
        <v>3154</v>
      </c>
      <c r="H7050" s="13" t="s">
        <v>20</v>
      </c>
      <c r="I7050" s="126" t="s">
        <v>3154</v>
      </c>
      <c r="J7050" s="126" t="s">
        <v>3154</v>
      </c>
      <c r="K7050" s="17">
        <f>VLOOKUP(A7050,[4]גיליון1!$A$1574:$P$7681,10,0)</f>
        <v>0</v>
      </c>
      <c r="L7050" s="17">
        <f>VLOOKUP(A7050,'[2]2023'!$A$9:$I$7853,9,0)</f>
        <v>0</v>
      </c>
      <c r="M7050" s="18">
        <f>VLOOKUP(A7050,[3]data1683177749303!$A$2:$J$6448,10,0)</f>
        <v>0</v>
      </c>
    </row>
    <row r="7051" spans="1:13" ht="15.75" outlineLevel="1">
      <c r="A7051" s="10">
        <v>1842600126</v>
      </c>
      <c r="B7051" s="11">
        <v>126</v>
      </c>
      <c r="C7051" s="19">
        <v>842600</v>
      </c>
      <c r="D7051" s="13">
        <v>1</v>
      </c>
      <c r="E7051" s="136" t="s">
        <v>3154</v>
      </c>
      <c r="F7051" s="15" t="s">
        <v>23</v>
      </c>
      <c r="G7051" s="137" t="s">
        <v>3154</v>
      </c>
      <c r="H7051" s="13" t="s">
        <v>20</v>
      </c>
      <c r="I7051" s="126" t="s">
        <v>3154</v>
      </c>
      <c r="J7051" s="126" t="s">
        <v>3154</v>
      </c>
      <c r="K7051" s="17">
        <f>VLOOKUP(A7051,[4]גיליון1!$A$1574:$P$7681,10,0)</f>
        <v>0</v>
      </c>
      <c r="L7051" s="17">
        <f>VLOOKUP(A7051,'[2]2023'!$A$9:$I$7853,9,0)</f>
        <v>0</v>
      </c>
      <c r="M7051" s="18">
        <f>VLOOKUP(A7051,[3]data1683177749303!$A$2:$J$6448,10,0)</f>
        <v>0</v>
      </c>
    </row>
    <row r="7052" spans="1:13" ht="15.75" outlineLevel="1">
      <c r="A7052" s="10">
        <v>1842600130</v>
      </c>
      <c r="B7052" s="11">
        <v>130</v>
      </c>
      <c r="C7052" s="19">
        <v>842600</v>
      </c>
      <c r="D7052" s="13">
        <v>1</v>
      </c>
      <c r="E7052" s="136" t="s">
        <v>3154</v>
      </c>
      <c r="F7052" s="15" t="s">
        <v>24</v>
      </c>
      <c r="G7052" s="137" t="s">
        <v>3154</v>
      </c>
      <c r="H7052" s="13" t="s">
        <v>20</v>
      </c>
      <c r="I7052" s="126" t="s">
        <v>3154</v>
      </c>
      <c r="J7052" s="126" t="s">
        <v>3154</v>
      </c>
      <c r="K7052" s="17">
        <f>VLOOKUP(A7052,[4]גיליון1!$A$1574:$P$7681,10,0)</f>
        <v>0</v>
      </c>
      <c r="L7052" s="17">
        <f>VLOOKUP(A7052,'[2]2023'!$A$9:$I$7853,9,0)</f>
        <v>0</v>
      </c>
      <c r="M7052" s="18">
        <f>VLOOKUP(A7052,[3]data1683177749303!$A$2:$J$6448,10,0)</f>
        <v>0</v>
      </c>
    </row>
    <row r="7053" spans="1:13" ht="15.75" outlineLevel="1">
      <c r="A7053" s="10">
        <v>1842600140</v>
      </c>
      <c r="B7053" s="11">
        <v>140</v>
      </c>
      <c r="C7053" s="19">
        <v>842600</v>
      </c>
      <c r="D7053" s="13">
        <v>1</v>
      </c>
      <c r="E7053" s="136" t="s">
        <v>3154</v>
      </c>
      <c r="F7053" s="15" t="s">
        <v>25</v>
      </c>
      <c r="G7053" s="137" t="s">
        <v>3154</v>
      </c>
      <c r="H7053" s="13" t="s">
        <v>20</v>
      </c>
      <c r="I7053" s="126" t="s">
        <v>3154</v>
      </c>
      <c r="J7053" s="126" t="s">
        <v>3154</v>
      </c>
      <c r="K7053" s="17">
        <f>VLOOKUP(A7053,[4]גיליון1!$A$1574:$P$7681,10,0)</f>
        <v>0</v>
      </c>
      <c r="L7053" s="17">
        <f>VLOOKUP(A7053,'[2]2023'!$A$9:$I$7853,9,0)</f>
        <v>0</v>
      </c>
      <c r="M7053" s="18">
        <f>VLOOKUP(A7053,[3]data1683177749303!$A$2:$J$6448,10,0)</f>
        <v>0</v>
      </c>
    </row>
    <row r="7054" spans="1:13" ht="15.75" outlineLevel="1">
      <c r="A7054" s="10">
        <v>1842600253</v>
      </c>
      <c r="B7054" s="11">
        <v>253</v>
      </c>
      <c r="C7054" s="19">
        <v>842600</v>
      </c>
      <c r="D7054" s="13">
        <v>1</v>
      </c>
      <c r="E7054" s="136" t="s">
        <v>3154</v>
      </c>
      <c r="F7054" s="15" t="s">
        <v>28</v>
      </c>
      <c r="G7054" s="137" t="s">
        <v>3154</v>
      </c>
      <c r="H7054" s="13" t="s">
        <v>20</v>
      </c>
      <c r="I7054" s="126" t="s">
        <v>3154</v>
      </c>
      <c r="J7054" s="126" t="s">
        <v>3154</v>
      </c>
      <c r="K7054" s="17">
        <f>VLOOKUP(A7054,[4]גיליון1!$A$1574:$P$7681,10,0)</f>
        <v>0</v>
      </c>
      <c r="L7054" s="17">
        <f>VLOOKUP(A7054,'[2]2023'!$A$9:$I$7853,9,0)</f>
        <v>0</v>
      </c>
      <c r="M7054" s="18">
        <f>VLOOKUP(A7054,[3]data1683177749303!$A$2:$J$6448,10,0)</f>
        <v>0</v>
      </c>
    </row>
    <row r="7055" spans="1:13" ht="15.75" outlineLevel="1">
      <c r="A7055" s="10">
        <v>1842600400</v>
      </c>
      <c r="B7055" s="11">
        <v>400</v>
      </c>
      <c r="C7055" s="19">
        <v>842600</v>
      </c>
      <c r="D7055" s="13">
        <v>1</v>
      </c>
      <c r="E7055" s="136" t="s">
        <v>3154</v>
      </c>
      <c r="F7055" s="15" t="s">
        <v>29</v>
      </c>
      <c r="G7055" s="137" t="s">
        <v>3154</v>
      </c>
      <c r="H7055" s="13" t="s">
        <v>11</v>
      </c>
      <c r="I7055" s="126" t="s">
        <v>3154</v>
      </c>
      <c r="J7055" s="126" t="s">
        <v>3154</v>
      </c>
      <c r="K7055" s="17">
        <f>VLOOKUP(A7055,[4]גיליון1!$A$1574:$P$7681,10,0)</f>
        <v>0</v>
      </c>
      <c r="L7055" s="17">
        <f>VLOOKUP(A7055,'[2]2023'!$A$9:$I$7853,9,0)</f>
        <v>0</v>
      </c>
      <c r="M7055" s="140" t="s">
        <v>3154</v>
      </c>
    </row>
    <row r="7056" spans="1:13" ht="15.75" outlineLevel="1">
      <c r="A7056" s="10">
        <v>1842600423</v>
      </c>
      <c r="B7056" s="11">
        <v>423</v>
      </c>
      <c r="C7056" s="19">
        <v>842600</v>
      </c>
      <c r="D7056" s="13">
        <v>1</v>
      </c>
      <c r="E7056" s="136" t="s">
        <v>3154</v>
      </c>
      <c r="F7056" s="15" t="s">
        <v>35</v>
      </c>
      <c r="G7056" s="137" t="s">
        <v>3154</v>
      </c>
      <c r="H7056" s="13" t="s">
        <v>31</v>
      </c>
      <c r="I7056" s="126" t="s">
        <v>3154</v>
      </c>
      <c r="J7056" s="126" t="s">
        <v>3154</v>
      </c>
      <c r="K7056" s="17">
        <f>VLOOKUP(A7056,[4]גיליון1!$A$1574:$P$7681,10,0)</f>
        <v>0</v>
      </c>
      <c r="L7056" s="17">
        <f>VLOOKUP(A7056,'[2]2023'!$A$9:$I$7853,9,0)</f>
        <v>0</v>
      </c>
      <c r="M7056" s="18">
        <f>VLOOKUP(A7056,[3]data1683177749303!$A$2:$J$6448,10,0)</f>
        <v>0</v>
      </c>
    </row>
    <row r="7057" spans="1:13" ht="15.75" outlineLevel="1">
      <c r="A7057" s="10">
        <v>1842600431</v>
      </c>
      <c r="B7057" s="11">
        <v>431</v>
      </c>
      <c r="C7057" s="19">
        <v>842600</v>
      </c>
      <c r="D7057" s="13">
        <v>1</v>
      </c>
      <c r="E7057" s="136" t="s">
        <v>3154</v>
      </c>
      <c r="F7057" s="15" t="s">
        <v>36</v>
      </c>
      <c r="G7057" s="137" t="s">
        <v>3154</v>
      </c>
      <c r="H7057" s="13" t="s">
        <v>31</v>
      </c>
      <c r="I7057" s="126" t="s">
        <v>3154</v>
      </c>
      <c r="J7057" s="126" t="s">
        <v>3154</v>
      </c>
      <c r="K7057" s="17">
        <f>VLOOKUP(A7057,[4]גיליון1!$A$1574:$P$7681,10,0)</f>
        <v>0</v>
      </c>
      <c r="L7057" s="17">
        <f>VLOOKUP(A7057,'[2]2023'!$A$9:$I$7853,9,0)</f>
        <v>0</v>
      </c>
      <c r="M7057" s="18">
        <f>VLOOKUP(A7057,[3]data1683177749303!$A$2:$J$6448,10,0)</f>
        <v>1429.4</v>
      </c>
    </row>
    <row r="7058" spans="1:13" ht="15.75" outlineLevel="1">
      <c r="A7058" s="10">
        <v>1842600433</v>
      </c>
      <c r="B7058" s="11">
        <v>433</v>
      </c>
      <c r="C7058" s="19">
        <v>842600</v>
      </c>
      <c r="D7058" s="13">
        <v>1</v>
      </c>
      <c r="E7058" s="136" t="s">
        <v>3154</v>
      </c>
      <c r="F7058" s="15" t="s">
        <v>38</v>
      </c>
      <c r="G7058" s="137" t="s">
        <v>3154</v>
      </c>
      <c r="H7058" s="13" t="s">
        <v>34</v>
      </c>
      <c r="I7058" s="126" t="s">
        <v>3154</v>
      </c>
      <c r="J7058" s="126" t="s">
        <v>3154</v>
      </c>
      <c r="K7058" s="17">
        <f>VLOOKUP(A7058,[4]גיליון1!$A$1574:$P$7681,10,0)</f>
        <v>0</v>
      </c>
      <c r="L7058" s="17">
        <f>VLOOKUP(A7058,'[2]2023'!$A$9:$I$7853,9,0)</f>
        <v>0</v>
      </c>
      <c r="M7058" s="18">
        <f>VLOOKUP(A7058,[3]data1683177749303!$A$2:$J$6448,10,0)</f>
        <v>0</v>
      </c>
    </row>
    <row r="7059" spans="1:13" ht="15.75" outlineLevel="1">
      <c r="A7059" s="10">
        <v>1842600437</v>
      </c>
      <c r="B7059" s="11">
        <v>437</v>
      </c>
      <c r="C7059" s="19">
        <v>842600</v>
      </c>
      <c r="D7059" s="13">
        <v>1</v>
      </c>
      <c r="E7059" s="136" t="s">
        <v>3154</v>
      </c>
      <c r="F7059" s="15" t="s">
        <v>42</v>
      </c>
      <c r="G7059" s="137" t="s">
        <v>3154</v>
      </c>
      <c r="H7059" s="13" t="s">
        <v>31</v>
      </c>
      <c r="I7059" s="126" t="s">
        <v>3154</v>
      </c>
      <c r="J7059" s="126" t="s">
        <v>3154</v>
      </c>
      <c r="K7059" s="17">
        <f>VLOOKUP(A7059,[4]גיליון1!$A$1574:$P$7681,10,0)</f>
        <v>0</v>
      </c>
      <c r="L7059" s="17">
        <f>VLOOKUP(A7059,'[2]2023'!$A$9:$I$7853,9,0)</f>
        <v>0</v>
      </c>
      <c r="M7059" s="18">
        <f>VLOOKUP(A7059,[3]data1683177749303!$A$2:$J$6448,10,0)</f>
        <v>0</v>
      </c>
    </row>
    <row r="7060" spans="1:13" ht="15.75" outlineLevel="1">
      <c r="A7060" s="10">
        <v>1842600450</v>
      </c>
      <c r="B7060" s="11">
        <v>450</v>
      </c>
      <c r="C7060" s="19">
        <v>842600</v>
      </c>
      <c r="D7060" s="13">
        <v>1</v>
      </c>
      <c r="E7060" s="136" t="s">
        <v>3154</v>
      </c>
      <c r="F7060" s="15" t="s">
        <v>1483</v>
      </c>
      <c r="G7060" s="137" t="s">
        <v>3154</v>
      </c>
      <c r="H7060" s="13" t="s">
        <v>34</v>
      </c>
      <c r="I7060" s="126" t="s">
        <v>3154</v>
      </c>
      <c r="J7060" s="126" t="s">
        <v>3154</v>
      </c>
      <c r="K7060" s="17">
        <f>VLOOKUP(A7060,[4]גיליון1!$A$1574:$P$7681,10,0)</f>
        <v>0</v>
      </c>
      <c r="L7060" s="17">
        <f>VLOOKUP(A7060,'[2]2023'!$A$9:$I$7853,9,0)</f>
        <v>0</v>
      </c>
      <c r="M7060" s="18">
        <f>VLOOKUP(A7060,[3]data1683177749303!$A$2:$J$6448,10,0)</f>
        <v>0</v>
      </c>
    </row>
    <row r="7061" spans="1:13" ht="15.75" outlineLevel="1">
      <c r="A7061" s="10">
        <v>1842600470</v>
      </c>
      <c r="B7061" s="11">
        <v>470</v>
      </c>
      <c r="C7061" s="19">
        <v>842600</v>
      </c>
      <c r="D7061" s="13">
        <v>1</v>
      </c>
      <c r="E7061" s="136" t="s">
        <v>3154</v>
      </c>
      <c r="F7061" s="15" t="s">
        <v>48</v>
      </c>
      <c r="G7061" s="137" t="s">
        <v>3154</v>
      </c>
      <c r="H7061" s="13" t="s">
        <v>34</v>
      </c>
      <c r="I7061" s="126" t="s">
        <v>3154</v>
      </c>
      <c r="J7061" s="126" t="s">
        <v>3154</v>
      </c>
      <c r="K7061" s="17">
        <f>VLOOKUP(A7061,[4]גיליון1!$A$1574:$P$7681,10,0)</f>
        <v>0</v>
      </c>
      <c r="L7061" s="17">
        <f>VLOOKUP(A7061,'[2]2023'!$A$9:$I$7853,9,0)</f>
        <v>0</v>
      </c>
      <c r="M7061" s="18">
        <f>VLOOKUP(A7061,[3]data1683177749303!$A$2:$J$6448,10,0)</f>
        <v>0</v>
      </c>
    </row>
    <row r="7062" spans="1:13" ht="15.75" outlineLevel="1">
      <c r="A7062" s="10">
        <v>1842600471</v>
      </c>
      <c r="B7062" s="11">
        <v>471</v>
      </c>
      <c r="C7062" s="19">
        <v>842600</v>
      </c>
      <c r="D7062" s="13">
        <v>1</v>
      </c>
      <c r="E7062" s="136" t="s">
        <v>3154</v>
      </c>
      <c r="F7062" s="15" t="s">
        <v>87</v>
      </c>
      <c r="G7062" s="137" t="s">
        <v>3154</v>
      </c>
      <c r="H7062" s="13" t="s">
        <v>34</v>
      </c>
      <c r="I7062" s="126" t="s">
        <v>3154</v>
      </c>
      <c r="J7062" s="126" t="s">
        <v>3154</v>
      </c>
      <c r="K7062" s="17">
        <f>VLOOKUP(A7062,[4]גיליון1!$A$1574:$P$7681,10,0)</f>
        <v>0</v>
      </c>
      <c r="L7062" s="17">
        <f>VLOOKUP(A7062,'[2]2023'!$A$9:$I$7853,9,0)</f>
        <v>0</v>
      </c>
      <c r="M7062" s="18">
        <f>VLOOKUP(A7062,[3]data1683177749303!$A$2:$J$6448,10,0)</f>
        <v>0</v>
      </c>
    </row>
    <row r="7063" spans="1:13" ht="15.75" outlineLevel="1">
      <c r="A7063" s="10">
        <v>1842600500</v>
      </c>
      <c r="B7063" s="11">
        <v>500</v>
      </c>
      <c r="C7063" s="19">
        <v>842600</v>
      </c>
      <c r="D7063" s="13">
        <v>1</v>
      </c>
      <c r="E7063" s="136" t="s">
        <v>3154</v>
      </c>
      <c r="F7063" s="15" t="s">
        <v>51</v>
      </c>
      <c r="G7063" s="137" t="s">
        <v>3154</v>
      </c>
      <c r="H7063" s="13" t="s">
        <v>11</v>
      </c>
      <c r="I7063" s="126" t="s">
        <v>3154</v>
      </c>
      <c r="J7063" s="126" t="s">
        <v>3154</v>
      </c>
      <c r="K7063" s="17">
        <f>VLOOKUP(A7063,[4]גיליון1!$A$1574:$P$7681,10,0)</f>
        <v>0</v>
      </c>
      <c r="L7063" s="17">
        <f>VLOOKUP(A7063,'[2]2023'!$A$9:$I$7853,9,0)</f>
        <v>0</v>
      </c>
      <c r="M7063" s="140" t="s">
        <v>3154</v>
      </c>
    </row>
    <row r="7064" spans="1:13" ht="15.75" outlineLevel="1">
      <c r="A7064" s="10">
        <v>1842600511</v>
      </c>
      <c r="B7064" s="11">
        <v>511</v>
      </c>
      <c r="C7064" s="19">
        <v>842600</v>
      </c>
      <c r="D7064" s="13">
        <v>1</v>
      </c>
      <c r="E7064" s="136" t="s">
        <v>3154</v>
      </c>
      <c r="F7064" s="15" t="s">
        <v>88</v>
      </c>
      <c r="G7064" s="137" t="s">
        <v>3154</v>
      </c>
      <c r="H7064" s="13" t="s">
        <v>34</v>
      </c>
      <c r="I7064" s="126" t="s">
        <v>3154</v>
      </c>
      <c r="J7064" s="126" t="s">
        <v>3154</v>
      </c>
      <c r="K7064" s="17">
        <f>VLOOKUP(A7064,[4]גיליון1!$A$1574:$P$7681,10,0)</f>
        <v>0</v>
      </c>
      <c r="L7064" s="17">
        <f>VLOOKUP(A7064,'[2]2023'!$A$9:$I$7853,9,0)</f>
        <v>0</v>
      </c>
      <c r="M7064" s="18">
        <f>VLOOKUP(A7064,[3]data1683177749303!$A$2:$J$6448,10,0)</f>
        <v>0</v>
      </c>
    </row>
    <row r="7065" spans="1:13" ht="15.75" outlineLevel="1">
      <c r="A7065" s="10">
        <v>1842600521</v>
      </c>
      <c r="B7065" s="11">
        <v>521</v>
      </c>
      <c r="C7065" s="19">
        <v>842600</v>
      </c>
      <c r="D7065" s="13">
        <v>1</v>
      </c>
      <c r="E7065" s="136" t="s">
        <v>3154</v>
      </c>
      <c r="F7065" s="15" t="s">
        <v>2816</v>
      </c>
      <c r="G7065" s="137" t="s">
        <v>3154</v>
      </c>
      <c r="H7065" s="13" t="s">
        <v>31</v>
      </c>
      <c r="I7065" s="126" t="s">
        <v>3154</v>
      </c>
      <c r="J7065" s="126" t="s">
        <v>3154</v>
      </c>
      <c r="K7065" s="17">
        <f>VLOOKUP(A7065,[4]גיליון1!$A$1574:$P$7681,10,0)</f>
        <v>0</v>
      </c>
      <c r="L7065" s="17">
        <f>VLOOKUP(A7065,'[2]2023'!$A$9:$I$7853,9,0)</f>
        <v>0</v>
      </c>
      <c r="M7065" s="18">
        <f>VLOOKUP(A7065,[3]data1683177749303!$A$2:$J$6448,10,0)</f>
        <v>0</v>
      </c>
    </row>
    <row r="7066" spans="1:13" ht="15.75" outlineLevel="1">
      <c r="A7066" s="10">
        <v>1842600540</v>
      </c>
      <c r="B7066" s="11">
        <v>540</v>
      </c>
      <c r="C7066" s="19">
        <v>842600</v>
      </c>
      <c r="D7066" s="13">
        <v>1</v>
      </c>
      <c r="E7066" s="136" t="s">
        <v>3154</v>
      </c>
      <c r="F7066" s="15" t="s">
        <v>53</v>
      </c>
      <c r="G7066" s="137" t="s">
        <v>3154</v>
      </c>
      <c r="H7066" s="13" t="s">
        <v>31</v>
      </c>
      <c r="I7066" s="126" t="s">
        <v>3154</v>
      </c>
      <c r="J7066" s="126" t="s">
        <v>3154</v>
      </c>
      <c r="K7066" s="17">
        <f>VLOOKUP(A7066,[4]גיליון1!$A$1574:$P$7681,10,0)</f>
        <v>0</v>
      </c>
      <c r="L7066" s="17">
        <f>VLOOKUP(A7066,'[2]2023'!$A$9:$I$7853,9,0)</f>
        <v>0</v>
      </c>
      <c r="M7066" s="18">
        <f>VLOOKUP(A7066,[3]data1683177749303!$A$2:$J$6448,10,0)</f>
        <v>0</v>
      </c>
    </row>
    <row r="7067" spans="1:13" ht="15.75" outlineLevel="1">
      <c r="A7067" s="10">
        <v>1842600544</v>
      </c>
      <c r="B7067" s="11">
        <v>544</v>
      </c>
      <c r="C7067" s="19">
        <v>842600</v>
      </c>
      <c r="D7067" s="13">
        <v>1</v>
      </c>
      <c r="E7067" s="136" t="s">
        <v>3154</v>
      </c>
      <c r="F7067" s="15" t="s">
        <v>56</v>
      </c>
      <c r="G7067" s="137" t="s">
        <v>3154</v>
      </c>
      <c r="H7067" s="13" t="s">
        <v>31</v>
      </c>
      <c r="I7067" s="126" t="s">
        <v>3154</v>
      </c>
      <c r="J7067" s="126" t="s">
        <v>3154</v>
      </c>
      <c r="K7067" s="17">
        <f>VLOOKUP(A7067,[4]גיליון1!$A$1574:$P$7681,10,0)</f>
        <v>0</v>
      </c>
      <c r="L7067" s="17">
        <f>VLOOKUP(A7067,'[2]2023'!$A$9:$I$7853,9,0)</f>
        <v>0</v>
      </c>
      <c r="M7067" s="18">
        <f>VLOOKUP(A7067,[3]data1683177749303!$A$2:$J$6448,10,0)</f>
        <v>0</v>
      </c>
    </row>
    <row r="7068" spans="1:13" ht="15.75" outlineLevel="1">
      <c r="A7068" s="10">
        <v>1842600561</v>
      </c>
      <c r="B7068" s="11">
        <v>561</v>
      </c>
      <c r="C7068" s="19">
        <v>842600</v>
      </c>
      <c r="D7068" s="13">
        <v>1</v>
      </c>
      <c r="E7068" s="136" t="s">
        <v>3154</v>
      </c>
      <c r="F7068" s="15" t="s">
        <v>59</v>
      </c>
      <c r="G7068" s="137" t="s">
        <v>3154</v>
      </c>
      <c r="H7068" s="13" t="s">
        <v>34</v>
      </c>
      <c r="I7068" s="126" t="s">
        <v>3154</v>
      </c>
      <c r="J7068" s="126" t="s">
        <v>3154</v>
      </c>
      <c r="K7068" s="17">
        <f>VLOOKUP(A7068,[4]גיליון1!$A$1574:$P$7681,10,0)</f>
        <v>0</v>
      </c>
      <c r="L7068" s="17">
        <f>VLOOKUP(A7068,'[2]2023'!$A$9:$I$7853,9,0)</f>
        <v>0</v>
      </c>
      <c r="M7068" s="18">
        <f>VLOOKUP(A7068,[3]data1683177749303!$A$2:$J$6448,10,0)</f>
        <v>0</v>
      </c>
    </row>
    <row r="7069" spans="1:13" ht="15.75" outlineLevel="1">
      <c r="A7069" s="10">
        <v>1842600700</v>
      </c>
      <c r="B7069" s="11">
        <v>700</v>
      </c>
      <c r="C7069" s="19">
        <v>842600</v>
      </c>
      <c r="D7069" s="13">
        <v>1</v>
      </c>
      <c r="E7069" s="136" t="s">
        <v>3154</v>
      </c>
      <c r="F7069" s="15" t="s">
        <v>61</v>
      </c>
      <c r="G7069" s="137" t="s">
        <v>3154</v>
      </c>
      <c r="H7069" s="13" t="s">
        <v>11</v>
      </c>
      <c r="I7069" s="126" t="s">
        <v>3154</v>
      </c>
      <c r="J7069" s="126" t="s">
        <v>3154</v>
      </c>
      <c r="K7069" s="17">
        <f>VLOOKUP(A7069,[4]גיליון1!$A$1574:$P$7681,10,0)</f>
        <v>0</v>
      </c>
      <c r="L7069" s="17">
        <f>VLOOKUP(A7069,'[2]2023'!$A$9:$I$7853,9,0)</f>
        <v>0</v>
      </c>
      <c r="M7069" s="140" t="s">
        <v>3154</v>
      </c>
    </row>
    <row r="7070" spans="1:13" ht="15.75" outlineLevel="1">
      <c r="A7070" s="10">
        <v>1842600721</v>
      </c>
      <c r="B7070" s="11">
        <v>721</v>
      </c>
      <c r="C7070" s="19">
        <v>842600</v>
      </c>
      <c r="D7070" s="13">
        <v>1</v>
      </c>
      <c r="E7070" s="136" t="s">
        <v>3154</v>
      </c>
      <c r="F7070" s="15" t="s">
        <v>63</v>
      </c>
      <c r="G7070" s="137" t="s">
        <v>3154</v>
      </c>
      <c r="H7070" s="13" t="s">
        <v>34</v>
      </c>
      <c r="I7070" s="126" t="s">
        <v>3154</v>
      </c>
      <c r="J7070" s="126" t="s">
        <v>3154</v>
      </c>
      <c r="K7070" s="17">
        <f>VLOOKUP(A7070,[4]גיליון1!$A$1574:$P$7681,10,0)</f>
        <v>0</v>
      </c>
      <c r="L7070" s="17">
        <f>VLOOKUP(A7070,'[2]2023'!$A$9:$I$7853,9,0)</f>
        <v>0</v>
      </c>
      <c r="M7070" s="18">
        <f>VLOOKUP(A7070,[3]data1683177749303!$A$2:$J$6448,10,0)</f>
        <v>0</v>
      </c>
    </row>
    <row r="7071" spans="1:13" ht="15.75" outlineLevel="1">
      <c r="A7071" s="10">
        <v>1842600745</v>
      </c>
      <c r="B7071" s="11">
        <v>745</v>
      </c>
      <c r="C7071" s="19">
        <v>842600</v>
      </c>
      <c r="D7071" s="13">
        <v>1</v>
      </c>
      <c r="E7071" s="136" t="s">
        <v>3154</v>
      </c>
      <c r="F7071" s="15" t="s">
        <v>66</v>
      </c>
      <c r="G7071" s="137" t="s">
        <v>3154</v>
      </c>
      <c r="H7071" s="13" t="s">
        <v>31</v>
      </c>
      <c r="I7071" s="126" t="s">
        <v>3154</v>
      </c>
      <c r="J7071" s="126" t="s">
        <v>3154</v>
      </c>
      <c r="K7071" s="17">
        <f>VLOOKUP(A7071,[4]גיליון1!$A$1574:$P$7681,10,0)</f>
        <v>0</v>
      </c>
      <c r="L7071" s="17">
        <f>VLOOKUP(A7071,'[2]2023'!$A$9:$I$7853,9,0)</f>
        <v>0</v>
      </c>
      <c r="M7071" s="18">
        <f>VLOOKUP(A7071,[3]data1683177749303!$A$2:$J$6448,10,0)</f>
        <v>0</v>
      </c>
    </row>
    <row r="7072" spans="1:13" ht="15.75" outlineLevel="1">
      <c r="A7072" s="10">
        <v>1842600751</v>
      </c>
      <c r="B7072" s="11">
        <v>751</v>
      </c>
      <c r="C7072" s="19">
        <v>842600</v>
      </c>
      <c r="D7072" s="13">
        <v>1</v>
      </c>
      <c r="E7072" s="136" t="s">
        <v>3154</v>
      </c>
      <c r="F7072" s="15" t="s">
        <v>68</v>
      </c>
      <c r="G7072" s="137" t="s">
        <v>3154</v>
      </c>
      <c r="H7072" s="13" t="s">
        <v>34</v>
      </c>
      <c r="I7072" s="126" t="s">
        <v>3154</v>
      </c>
      <c r="J7072" s="126" t="s">
        <v>3154</v>
      </c>
      <c r="K7072" s="17">
        <f>VLOOKUP(A7072,[4]גיליון1!$A$1574:$P$7681,10,0)</f>
        <v>0</v>
      </c>
      <c r="L7072" s="17">
        <f>VLOOKUP(A7072,'[2]2023'!$A$9:$I$7853,9,0)</f>
        <v>0</v>
      </c>
      <c r="M7072" s="18">
        <f>VLOOKUP(A7072,[3]data1683177749303!$A$2:$J$6448,10,0)</f>
        <v>0</v>
      </c>
    </row>
    <row r="7073" spans="1:13" ht="15.75" outlineLevel="1">
      <c r="A7073" s="10">
        <v>1842600752</v>
      </c>
      <c r="B7073" s="11">
        <v>752</v>
      </c>
      <c r="C7073" s="19">
        <v>842600</v>
      </c>
      <c r="D7073" s="13">
        <v>1</v>
      </c>
      <c r="E7073" s="136" t="s">
        <v>3154</v>
      </c>
      <c r="F7073" s="15" t="s">
        <v>69</v>
      </c>
      <c r="G7073" s="137" t="s">
        <v>3154</v>
      </c>
      <c r="H7073" s="13" t="s">
        <v>31</v>
      </c>
      <c r="I7073" s="126" t="s">
        <v>3154</v>
      </c>
      <c r="J7073" s="126" t="s">
        <v>3154</v>
      </c>
      <c r="K7073" s="17">
        <f>VLOOKUP(A7073,[4]גיליון1!$A$1574:$P$7681,10,0)</f>
        <v>0</v>
      </c>
      <c r="L7073" s="17">
        <f>VLOOKUP(A7073,'[2]2023'!$A$9:$I$7853,9,0)</f>
        <v>0</v>
      </c>
      <c r="M7073" s="18">
        <f>VLOOKUP(A7073,[3]data1683177749303!$A$2:$J$6448,10,0)</f>
        <v>0</v>
      </c>
    </row>
    <row r="7074" spans="1:13" ht="15.75" outlineLevel="1">
      <c r="A7074" s="10">
        <v>1842600753</v>
      </c>
      <c r="B7074" s="11">
        <v>753</v>
      </c>
      <c r="C7074" s="19">
        <v>842600</v>
      </c>
      <c r="D7074" s="13">
        <v>1</v>
      </c>
      <c r="E7074" s="136" t="s">
        <v>3154</v>
      </c>
      <c r="F7074" s="15" t="s">
        <v>28</v>
      </c>
      <c r="G7074" s="137" t="s">
        <v>3154</v>
      </c>
      <c r="H7074" s="13" t="s">
        <v>31</v>
      </c>
      <c r="I7074" s="126" t="s">
        <v>3154</v>
      </c>
      <c r="J7074" s="126" t="s">
        <v>3154</v>
      </c>
      <c r="K7074" s="17">
        <f>VLOOKUP(A7074,[4]גיליון1!$A$1574:$P$7681,10,0)</f>
        <v>0</v>
      </c>
      <c r="L7074" s="17">
        <f>VLOOKUP(A7074,'[2]2023'!$A$9:$I$7853,9,0)</f>
        <v>0</v>
      </c>
      <c r="M7074" s="18">
        <f>VLOOKUP(A7074,[3]data1683177749303!$A$2:$J$6448,10,0)</f>
        <v>0</v>
      </c>
    </row>
    <row r="7075" spans="1:13" ht="15.75" outlineLevel="1">
      <c r="A7075" s="10">
        <v>1842600811</v>
      </c>
      <c r="B7075" s="11">
        <v>811</v>
      </c>
      <c r="C7075" s="19">
        <v>842600</v>
      </c>
      <c r="D7075" s="13">
        <v>1</v>
      </c>
      <c r="E7075" s="136" t="s">
        <v>3154</v>
      </c>
      <c r="F7075" s="15" t="s">
        <v>2839</v>
      </c>
      <c r="G7075" s="137" t="s">
        <v>3154</v>
      </c>
      <c r="H7075" s="13" t="s">
        <v>31</v>
      </c>
      <c r="I7075" s="126" t="s">
        <v>3154</v>
      </c>
      <c r="J7075" s="126" t="s">
        <v>3154</v>
      </c>
      <c r="K7075" s="17">
        <f>VLOOKUP(A7075,[4]גיליון1!$A$1574:$P$7681,10,0)</f>
        <v>0</v>
      </c>
      <c r="L7075" s="17">
        <f>VLOOKUP(A7075,'[2]2023'!$A$9:$I$7853,9,0)</f>
        <v>0</v>
      </c>
      <c r="M7075" s="18">
        <f>VLOOKUP(A7075,[3]data1683177749303!$A$2:$J$6448,10,0)</f>
        <v>0</v>
      </c>
    </row>
    <row r="7076" spans="1:13" ht="15.75" outlineLevel="1">
      <c r="A7076" s="10">
        <v>1842600812</v>
      </c>
      <c r="B7076" s="11">
        <v>812</v>
      </c>
      <c r="C7076" s="19">
        <v>842600</v>
      </c>
      <c r="D7076" s="13">
        <v>1</v>
      </c>
      <c r="E7076" s="136" t="s">
        <v>3154</v>
      </c>
      <c r="F7076" s="15" t="s">
        <v>884</v>
      </c>
      <c r="G7076" s="137" t="s">
        <v>3154</v>
      </c>
      <c r="H7076" s="13" t="s">
        <v>31</v>
      </c>
      <c r="I7076" s="126" t="s">
        <v>3154</v>
      </c>
      <c r="J7076" s="126" t="s">
        <v>3154</v>
      </c>
      <c r="K7076" s="17">
        <f>VLOOKUP(A7076,[4]גיליון1!$A$1574:$P$7681,10,0)</f>
        <v>0</v>
      </c>
      <c r="L7076" s="17">
        <f>VLOOKUP(A7076,'[2]2023'!$A$9:$I$7853,9,0)</f>
        <v>0</v>
      </c>
      <c r="M7076" s="18">
        <f>VLOOKUP(A7076,[3]data1683177749303!$A$2:$J$6448,10,0)</f>
        <v>0</v>
      </c>
    </row>
    <row r="7077" spans="1:13" ht="15.75" outlineLevel="1">
      <c r="A7077" s="10">
        <v>1842600930</v>
      </c>
      <c r="B7077" s="11">
        <v>930</v>
      </c>
      <c r="C7077" s="19">
        <v>842600</v>
      </c>
      <c r="D7077" s="13">
        <v>1</v>
      </c>
      <c r="E7077" s="136" t="s">
        <v>3154</v>
      </c>
      <c r="F7077" s="15" t="s">
        <v>1223</v>
      </c>
      <c r="G7077" s="137" t="s">
        <v>3154</v>
      </c>
      <c r="H7077" s="13" t="s">
        <v>34</v>
      </c>
      <c r="I7077" s="126" t="s">
        <v>3154</v>
      </c>
      <c r="J7077" s="126" t="s">
        <v>3154</v>
      </c>
      <c r="K7077" s="17">
        <f>VLOOKUP(A7077,[4]גיליון1!$A$1574:$P$7681,10,0)</f>
        <v>0</v>
      </c>
      <c r="L7077" s="17">
        <f>VLOOKUP(A7077,'[2]2023'!$A$9:$I$7853,9,0)</f>
        <v>0</v>
      </c>
      <c r="M7077" s="18">
        <f>VLOOKUP(A7077,[3]data1683177749303!$A$2:$J$6448,10,0)</f>
        <v>0</v>
      </c>
    </row>
    <row r="7078" spans="1:13" ht="16.5" thickBot="1">
      <c r="A7078" s="10">
        <v>1842600961</v>
      </c>
      <c r="B7078" s="11">
        <v>961</v>
      </c>
      <c r="C7078" s="19">
        <v>842600</v>
      </c>
      <c r="D7078" s="13">
        <v>1</v>
      </c>
      <c r="E7078" s="136" t="s">
        <v>3154</v>
      </c>
      <c r="F7078" s="15" t="s">
        <v>79</v>
      </c>
      <c r="G7078" s="137" t="s">
        <v>3154</v>
      </c>
      <c r="H7078" s="13" t="s">
        <v>34</v>
      </c>
      <c r="I7078" s="126" t="s">
        <v>3154</v>
      </c>
      <c r="J7078" s="126" t="s">
        <v>3154</v>
      </c>
      <c r="K7078" s="17">
        <f>VLOOKUP(A7078,[4]גיליון1!$A$1574:$P$7681,10,0)</f>
        <v>0</v>
      </c>
      <c r="L7078" s="17">
        <f>VLOOKUP(A7078,'[2]2023'!$A$9:$I$7853,9,0)</f>
        <v>0</v>
      </c>
      <c r="M7078" s="140" t="s">
        <v>3154</v>
      </c>
    </row>
    <row r="7079" spans="1:13" ht="16.5" outlineLevel="1" thickBot="1">
      <c r="A7079" s="125" t="s">
        <v>3154</v>
      </c>
      <c r="B7079" s="25" t="s">
        <v>2840</v>
      </c>
      <c r="C7079" s="146" t="s">
        <v>3154</v>
      </c>
      <c r="D7079" s="146" t="s">
        <v>3154</v>
      </c>
      <c r="E7079" s="147" t="s">
        <v>3154</v>
      </c>
      <c r="F7079" s="28" t="s">
        <v>2838</v>
      </c>
      <c r="G7079" s="153" t="s">
        <v>3154</v>
      </c>
      <c r="H7079" s="146" t="s">
        <v>3154</v>
      </c>
      <c r="I7079" s="127" t="s">
        <v>3154</v>
      </c>
      <c r="J7079" s="127" t="s">
        <v>3154</v>
      </c>
      <c r="K7079" s="37">
        <f t="shared" ref="K7079:M7079" si="310">SUBTOTAL(9,K7047:K7078)</f>
        <v>0</v>
      </c>
      <c r="L7079" s="37">
        <f t="shared" si="310"/>
        <v>0</v>
      </c>
      <c r="M7079" s="38">
        <f t="shared" si="310"/>
        <v>1429.4</v>
      </c>
    </row>
    <row r="7080" spans="1:13" ht="15.75" outlineLevel="1">
      <c r="A7080" s="10">
        <v>18430000</v>
      </c>
      <c r="B7080" s="32">
        <v>0</v>
      </c>
      <c r="C7080" s="49">
        <v>843000</v>
      </c>
      <c r="D7080" s="34">
        <v>1</v>
      </c>
      <c r="E7080" s="151" t="s">
        <v>3154</v>
      </c>
      <c r="F7080" s="35" t="s">
        <v>893</v>
      </c>
      <c r="G7080" s="152" t="s">
        <v>3154</v>
      </c>
      <c r="H7080" s="34" t="s">
        <v>11</v>
      </c>
      <c r="I7080" s="142" t="s">
        <v>3154</v>
      </c>
      <c r="J7080" s="142" t="s">
        <v>3154</v>
      </c>
      <c r="K7080" s="17">
        <f>VLOOKUP(A7080,[4]גיליון1!$A$1574:$P$7681,10,0)</f>
        <v>0</v>
      </c>
      <c r="L7080" s="139" t="s">
        <v>3154</v>
      </c>
      <c r="M7080" s="140" t="s">
        <v>3154</v>
      </c>
    </row>
    <row r="7081" spans="1:13" ht="15.75" outlineLevel="1">
      <c r="A7081" s="10">
        <v>18438000</v>
      </c>
      <c r="B7081" s="11">
        <v>0</v>
      </c>
      <c r="C7081" s="19">
        <v>843800</v>
      </c>
      <c r="D7081" s="13">
        <v>1</v>
      </c>
      <c r="E7081" s="136" t="s">
        <v>3154</v>
      </c>
      <c r="F7081" s="15" t="s">
        <v>894</v>
      </c>
      <c r="G7081" s="137" t="s">
        <v>3154</v>
      </c>
      <c r="H7081" s="13" t="s">
        <v>11</v>
      </c>
      <c r="I7081" s="126" t="s">
        <v>3154</v>
      </c>
      <c r="J7081" s="142" t="s">
        <v>3154</v>
      </c>
      <c r="K7081" s="17">
        <f>VLOOKUP(A7081,[4]גיליון1!$A$1574:$P$7681,10,0)</f>
        <v>0</v>
      </c>
      <c r="L7081" s="17">
        <f>VLOOKUP(A7081,'[2]2023'!$A$9:$I$7853,9,0)</f>
        <v>0</v>
      </c>
      <c r="M7081" s="140" t="s">
        <v>3154</v>
      </c>
    </row>
    <row r="7082" spans="1:13" ht="15.75" outlineLevel="1">
      <c r="A7082" s="10">
        <v>1843800100</v>
      </c>
      <c r="B7082" s="11">
        <v>100</v>
      </c>
      <c r="C7082" s="19">
        <v>843800</v>
      </c>
      <c r="D7082" s="13">
        <v>1</v>
      </c>
      <c r="E7082" s="136" t="s">
        <v>3154</v>
      </c>
      <c r="F7082" s="15" t="s">
        <v>18</v>
      </c>
      <c r="G7082" s="137" t="s">
        <v>3154</v>
      </c>
      <c r="H7082" s="13" t="s">
        <v>11</v>
      </c>
      <c r="I7082" s="126" t="s">
        <v>3154</v>
      </c>
      <c r="J7082" s="126" t="s">
        <v>3154</v>
      </c>
      <c r="K7082" s="17">
        <f>VLOOKUP(A7082,[4]גיליון1!$A$1574:$P$7681,10,0)</f>
        <v>0</v>
      </c>
      <c r="L7082" s="17">
        <f>VLOOKUP(A7082,'[2]2023'!$A$9:$I$7853,9,0)</f>
        <v>0</v>
      </c>
      <c r="M7082" s="140" t="s">
        <v>3154</v>
      </c>
    </row>
    <row r="7083" spans="1:13" ht="15.75" outlineLevel="1">
      <c r="A7083" s="10">
        <v>1843800110</v>
      </c>
      <c r="B7083" s="11">
        <v>110</v>
      </c>
      <c r="C7083" s="19">
        <v>843800</v>
      </c>
      <c r="D7083" s="13">
        <v>1</v>
      </c>
      <c r="E7083" s="136" t="s">
        <v>3154</v>
      </c>
      <c r="F7083" s="15" t="s">
        <v>19</v>
      </c>
      <c r="G7083" s="137" t="s">
        <v>3154</v>
      </c>
      <c r="H7083" s="13" t="s">
        <v>20</v>
      </c>
      <c r="I7083" s="126" t="s">
        <v>3154</v>
      </c>
      <c r="J7083" s="126" t="s">
        <v>3154</v>
      </c>
      <c r="K7083" s="17">
        <f>VLOOKUP(A7083,[4]גיליון1!$A$1574:$P$7681,10,0)</f>
        <v>0</v>
      </c>
      <c r="L7083" s="17">
        <f>VLOOKUP(A7083,'[2]2023'!$A$9:$I$7853,9,0)</f>
        <v>0</v>
      </c>
      <c r="M7083" s="18">
        <f>VLOOKUP(A7083,[3]data1683177749303!$A$2:$J$6448,10,0)</f>
        <v>0</v>
      </c>
    </row>
    <row r="7084" spans="1:13" ht="15.75" outlineLevel="1">
      <c r="A7084" s="10">
        <v>1843800122</v>
      </c>
      <c r="B7084" s="11">
        <v>122</v>
      </c>
      <c r="C7084" s="19">
        <v>843800</v>
      </c>
      <c r="D7084" s="13">
        <v>1</v>
      </c>
      <c r="E7084" s="136" t="s">
        <v>3154</v>
      </c>
      <c r="F7084" s="15" t="s">
        <v>22</v>
      </c>
      <c r="G7084" s="137" t="s">
        <v>3154</v>
      </c>
      <c r="H7084" s="13" t="s">
        <v>20</v>
      </c>
      <c r="I7084" s="126" t="s">
        <v>3154</v>
      </c>
      <c r="J7084" s="126" t="s">
        <v>3154</v>
      </c>
      <c r="K7084" s="17">
        <f>VLOOKUP(A7084,[4]גיליון1!$A$1574:$P$7681,10,0)</f>
        <v>0</v>
      </c>
      <c r="L7084" s="17">
        <f>VLOOKUP(A7084,'[2]2023'!$A$9:$I$7853,9,0)</f>
        <v>0</v>
      </c>
      <c r="M7084" s="18">
        <f>VLOOKUP(A7084,[3]data1683177749303!$A$2:$J$6448,10,0)</f>
        <v>0</v>
      </c>
    </row>
    <row r="7085" spans="1:13" ht="15.75" outlineLevel="1">
      <c r="A7085" s="10">
        <v>1843800126</v>
      </c>
      <c r="B7085" s="11">
        <v>126</v>
      </c>
      <c r="C7085" s="19">
        <v>843800</v>
      </c>
      <c r="D7085" s="13">
        <v>1</v>
      </c>
      <c r="E7085" s="136" t="s">
        <v>3154</v>
      </c>
      <c r="F7085" s="15" t="s">
        <v>23</v>
      </c>
      <c r="G7085" s="137" t="s">
        <v>3154</v>
      </c>
      <c r="H7085" s="13" t="s">
        <v>20</v>
      </c>
      <c r="I7085" s="126" t="s">
        <v>3154</v>
      </c>
      <c r="J7085" s="126" t="s">
        <v>3154</v>
      </c>
      <c r="K7085" s="17">
        <f>VLOOKUP(A7085,[4]גיליון1!$A$1574:$P$7681,10,0)</f>
        <v>0</v>
      </c>
      <c r="L7085" s="17">
        <f>VLOOKUP(A7085,'[2]2023'!$A$9:$I$7853,9,0)</f>
        <v>0</v>
      </c>
      <c r="M7085" s="18">
        <f>VLOOKUP(A7085,[3]data1683177749303!$A$2:$J$6448,10,0)</f>
        <v>0</v>
      </c>
    </row>
    <row r="7086" spans="1:13" ht="15.75" outlineLevel="1">
      <c r="A7086" s="10">
        <v>1843800130</v>
      </c>
      <c r="B7086" s="11">
        <v>130</v>
      </c>
      <c r="C7086" s="19">
        <v>843800</v>
      </c>
      <c r="D7086" s="13">
        <v>1</v>
      </c>
      <c r="E7086" s="136" t="s">
        <v>3154</v>
      </c>
      <c r="F7086" s="15" t="s">
        <v>24</v>
      </c>
      <c r="G7086" s="137" t="s">
        <v>3154</v>
      </c>
      <c r="H7086" s="13" t="s">
        <v>20</v>
      </c>
      <c r="I7086" s="126" t="s">
        <v>3154</v>
      </c>
      <c r="J7086" s="126" t="s">
        <v>3154</v>
      </c>
      <c r="K7086" s="17">
        <f>VLOOKUP(A7086,[4]גיליון1!$A$1574:$P$7681,10,0)</f>
        <v>0</v>
      </c>
      <c r="L7086" s="17">
        <f>VLOOKUP(A7086,'[2]2023'!$A$9:$I$7853,9,0)</f>
        <v>0</v>
      </c>
      <c r="M7086" s="18">
        <f>VLOOKUP(A7086,[3]data1683177749303!$A$2:$J$6448,10,0)</f>
        <v>0</v>
      </c>
    </row>
    <row r="7087" spans="1:13" ht="15.75" outlineLevel="1">
      <c r="A7087" s="10">
        <v>1843800140</v>
      </c>
      <c r="B7087" s="11">
        <v>140</v>
      </c>
      <c r="C7087" s="19">
        <v>843800</v>
      </c>
      <c r="D7087" s="13">
        <v>1</v>
      </c>
      <c r="E7087" s="136" t="s">
        <v>3154</v>
      </c>
      <c r="F7087" s="15" t="s">
        <v>25</v>
      </c>
      <c r="G7087" s="137" t="s">
        <v>3154</v>
      </c>
      <c r="H7087" s="13" t="s">
        <v>20</v>
      </c>
      <c r="I7087" s="126" t="s">
        <v>3154</v>
      </c>
      <c r="J7087" s="126" t="s">
        <v>3154</v>
      </c>
      <c r="K7087" s="17">
        <f>VLOOKUP(A7087,[4]גיליון1!$A$1574:$P$7681,10,0)</f>
        <v>0</v>
      </c>
      <c r="L7087" s="17">
        <f>VLOOKUP(A7087,'[2]2023'!$A$9:$I$7853,9,0)</f>
        <v>0</v>
      </c>
      <c r="M7087" s="18">
        <f>VLOOKUP(A7087,[3]data1683177749303!$A$2:$J$6448,10,0)</f>
        <v>0</v>
      </c>
    </row>
    <row r="7088" spans="1:13" ht="15.75" outlineLevel="1">
      <c r="A7088" s="10">
        <v>1843800400</v>
      </c>
      <c r="B7088" s="11">
        <v>400</v>
      </c>
      <c r="C7088" s="19">
        <v>843800</v>
      </c>
      <c r="D7088" s="13">
        <v>1</v>
      </c>
      <c r="E7088" s="136" t="s">
        <v>3154</v>
      </c>
      <c r="F7088" s="15" t="s">
        <v>29</v>
      </c>
      <c r="G7088" s="137" t="s">
        <v>3154</v>
      </c>
      <c r="H7088" s="13" t="s">
        <v>11</v>
      </c>
      <c r="I7088" s="126" t="s">
        <v>3154</v>
      </c>
      <c r="J7088" s="126" t="s">
        <v>3154</v>
      </c>
      <c r="K7088" s="17">
        <f>VLOOKUP(A7088,[4]גיליון1!$A$1574:$P$7681,10,0)</f>
        <v>0</v>
      </c>
      <c r="L7088" s="17">
        <f>VLOOKUP(A7088,'[2]2023'!$A$9:$I$7853,9,0)</f>
        <v>0</v>
      </c>
      <c r="M7088" s="140" t="s">
        <v>3154</v>
      </c>
    </row>
    <row r="7089" spans="1:13" ht="15.75" outlineLevel="1">
      <c r="A7089" s="10">
        <v>1843800420</v>
      </c>
      <c r="B7089" s="11">
        <v>420</v>
      </c>
      <c r="C7089" s="19">
        <v>843800</v>
      </c>
      <c r="D7089" s="13">
        <v>1</v>
      </c>
      <c r="E7089" s="136" t="s">
        <v>3154</v>
      </c>
      <c r="F7089" s="15" t="s">
        <v>33</v>
      </c>
      <c r="G7089" s="137" t="s">
        <v>3154</v>
      </c>
      <c r="H7089" s="13" t="s">
        <v>34</v>
      </c>
      <c r="I7089" s="16">
        <f>K7089/L7089-1</f>
        <v>0</v>
      </c>
      <c r="J7089" s="126" t="s">
        <v>3154</v>
      </c>
      <c r="K7089" s="17">
        <f>VLOOKUP(A7089,[4]גיליון1!$A$1574:$P$7681,10,0)</f>
        <v>10000</v>
      </c>
      <c r="L7089" s="17">
        <f>VLOOKUP(A7089,'[2]2023'!$A$9:$I$7853,9,0)</f>
        <v>10000</v>
      </c>
      <c r="M7089" s="18">
        <f>VLOOKUP(A7089,[3]data1683177749303!$A$2:$J$6448,10,0)</f>
        <v>11504.26</v>
      </c>
    </row>
    <row r="7090" spans="1:13" ht="15.75" outlineLevel="1">
      <c r="A7090" s="10">
        <v>1843800421</v>
      </c>
      <c r="B7090" s="11">
        <v>421</v>
      </c>
      <c r="C7090" s="19">
        <v>843800</v>
      </c>
      <c r="D7090" s="13">
        <v>1</v>
      </c>
      <c r="E7090" s="136" t="s">
        <v>3154</v>
      </c>
      <c r="F7090" s="39" t="s">
        <v>2841</v>
      </c>
      <c r="G7090" s="154" t="s">
        <v>3154</v>
      </c>
      <c r="H7090" s="13" t="s">
        <v>31</v>
      </c>
      <c r="I7090" s="126" t="s">
        <v>3154</v>
      </c>
      <c r="J7090" s="126" t="s">
        <v>3154</v>
      </c>
      <c r="K7090" s="17">
        <f>VLOOKUP(A7090,[4]גיליון1!$A$1574:$P$7681,10,0)</f>
        <v>0</v>
      </c>
      <c r="L7090" s="17">
        <f>VLOOKUP(A7090,'[2]2023'!$A$9:$I$7853,9,0)</f>
        <v>0</v>
      </c>
      <c r="M7090" s="18">
        <f>VLOOKUP(A7090,[3]data1683177749303!$A$2:$J$6448,10,0)</f>
        <v>0</v>
      </c>
    </row>
    <row r="7091" spans="1:13" ht="15.75" outlineLevel="1">
      <c r="A7091" s="10">
        <v>1843800431</v>
      </c>
      <c r="B7091" s="11">
        <v>431</v>
      </c>
      <c r="C7091" s="19">
        <v>843800</v>
      </c>
      <c r="D7091" s="13">
        <v>1</v>
      </c>
      <c r="E7091" s="136" t="s">
        <v>3154</v>
      </c>
      <c r="F7091" s="15" t="s">
        <v>36</v>
      </c>
      <c r="G7091" s="137" t="s">
        <v>3154</v>
      </c>
      <c r="H7091" s="13" t="s">
        <v>31</v>
      </c>
      <c r="I7091" s="16">
        <f>K7091/L7091-1</f>
        <v>8.4961767204760896E-4</v>
      </c>
      <c r="J7091" s="126" t="s">
        <v>3154</v>
      </c>
      <c r="K7091" s="17">
        <v>58900</v>
      </c>
      <c r="L7091" s="17">
        <f>VLOOKUP(A7091,'[2]2023'!$A$9:$I$7853,9,0)</f>
        <v>58850</v>
      </c>
      <c r="M7091" s="18">
        <f>VLOOKUP(A7091,[3]data1683177749303!$A$2:$J$6448,10,0)</f>
        <v>7196.01</v>
      </c>
    </row>
    <row r="7092" spans="1:13" ht="15.75" outlineLevel="1">
      <c r="A7092" s="10">
        <v>1843800432</v>
      </c>
      <c r="B7092" s="11">
        <v>432</v>
      </c>
      <c r="C7092" s="19">
        <v>843800</v>
      </c>
      <c r="D7092" s="13">
        <v>1</v>
      </c>
      <c r="E7092" s="136" t="s">
        <v>3154</v>
      </c>
      <c r="F7092" s="15" t="s">
        <v>37</v>
      </c>
      <c r="G7092" s="137" t="s">
        <v>3154</v>
      </c>
      <c r="H7092" s="13" t="s">
        <v>31</v>
      </c>
      <c r="I7092" s="126" t="s">
        <v>3154</v>
      </c>
      <c r="J7092" s="126" t="s">
        <v>3154</v>
      </c>
      <c r="K7092" s="17">
        <f>VLOOKUP(A7092,[4]גיליון1!$A$1574:$P$7681,10,0)</f>
        <v>0</v>
      </c>
      <c r="L7092" s="17">
        <f>VLOOKUP(A7092,'[2]2023'!$A$9:$I$7853,9,0)</f>
        <v>0</v>
      </c>
      <c r="M7092" s="18">
        <f>VLOOKUP(A7092,[3]data1683177749303!$A$2:$J$6448,10,0)</f>
        <v>0</v>
      </c>
    </row>
    <row r="7093" spans="1:13" ht="15.75" outlineLevel="1">
      <c r="A7093" s="10">
        <v>1843800437</v>
      </c>
      <c r="B7093" s="11">
        <v>437</v>
      </c>
      <c r="C7093" s="19">
        <v>843800</v>
      </c>
      <c r="D7093" s="13">
        <v>1</v>
      </c>
      <c r="E7093" s="136" t="s">
        <v>3154</v>
      </c>
      <c r="F7093" s="15" t="s">
        <v>42</v>
      </c>
      <c r="G7093" s="137" t="s">
        <v>3154</v>
      </c>
      <c r="H7093" s="13" t="s">
        <v>31</v>
      </c>
      <c r="I7093" s="16">
        <f>K7093/L7093-1</f>
        <v>-9.5238095238095233E-2</v>
      </c>
      <c r="J7093" s="126" t="s">
        <v>3154</v>
      </c>
      <c r="K7093" s="17">
        <v>7600</v>
      </c>
      <c r="L7093" s="17">
        <f>VLOOKUP(A7093,'[2]2023'!$A$9:$I$7853,9,0)</f>
        <v>8400</v>
      </c>
      <c r="M7093" s="18">
        <f>VLOOKUP(A7093,[3]data1683177749303!$A$2:$J$6448,10,0)</f>
        <v>6718.14</v>
      </c>
    </row>
    <row r="7094" spans="1:13" ht="15.75" outlineLevel="1">
      <c r="A7094" s="10">
        <v>1843800540</v>
      </c>
      <c r="B7094" s="11">
        <v>540</v>
      </c>
      <c r="C7094" s="19">
        <v>843800</v>
      </c>
      <c r="D7094" s="13">
        <v>1</v>
      </c>
      <c r="E7094" s="136" t="s">
        <v>3154</v>
      </c>
      <c r="F7094" s="15" t="s">
        <v>53</v>
      </c>
      <c r="G7094" s="137" t="s">
        <v>3154</v>
      </c>
      <c r="H7094" s="13" t="s">
        <v>31</v>
      </c>
      <c r="I7094" s="126" t="s">
        <v>3154</v>
      </c>
      <c r="J7094" s="126" t="s">
        <v>3154</v>
      </c>
      <c r="K7094" s="17">
        <f>VLOOKUP(A7094,[4]גיליון1!$A$1574:$P$7681,10,0)</f>
        <v>0</v>
      </c>
      <c r="L7094" s="17">
        <f>VLOOKUP(A7094,'[2]2023'!$A$9:$I$7853,9,0)</f>
        <v>0</v>
      </c>
      <c r="M7094" s="18">
        <f>VLOOKUP(A7094,[3]data1683177749303!$A$2:$J$6448,10,0)</f>
        <v>0</v>
      </c>
    </row>
    <row r="7095" spans="1:13" ht="15.75" outlineLevel="1">
      <c r="A7095" s="10">
        <v>1843800723</v>
      </c>
      <c r="B7095" s="11">
        <v>723</v>
      </c>
      <c r="C7095" s="19">
        <v>843800</v>
      </c>
      <c r="D7095" s="13">
        <v>1</v>
      </c>
      <c r="E7095" s="136" t="s">
        <v>3154</v>
      </c>
      <c r="F7095" s="15" t="s">
        <v>2842</v>
      </c>
      <c r="G7095" s="137" t="s">
        <v>3154</v>
      </c>
      <c r="H7095" s="13" t="s">
        <v>34</v>
      </c>
      <c r="I7095" s="126" t="s">
        <v>3154</v>
      </c>
      <c r="J7095" s="126" t="s">
        <v>3154</v>
      </c>
      <c r="K7095" s="17">
        <f>VLOOKUP(A7095,[4]גיליון1!$A$1574:$P$7681,10,0)</f>
        <v>0</v>
      </c>
      <c r="L7095" s="17">
        <f>VLOOKUP(A7095,'[2]2023'!$A$9:$I$7853,9,0)</f>
        <v>0</v>
      </c>
      <c r="M7095" s="18">
        <f>VLOOKUP(A7095,[3]data1683177749303!$A$2:$J$6448,10,0)</f>
        <v>0</v>
      </c>
    </row>
    <row r="7096" spans="1:13" ht="15.75" outlineLevel="1">
      <c r="A7096" s="10">
        <v>1843800745</v>
      </c>
      <c r="B7096" s="11">
        <v>745</v>
      </c>
      <c r="C7096" s="19">
        <v>843800</v>
      </c>
      <c r="D7096" s="13">
        <v>1</v>
      </c>
      <c r="E7096" s="136" t="s">
        <v>3154</v>
      </c>
      <c r="F7096" s="15" t="s">
        <v>66</v>
      </c>
      <c r="G7096" s="137" t="s">
        <v>3154</v>
      </c>
      <c r="H7096" s="13" t="s">
        <v>31</v>
      </c>
      <c r="I7096" s="126" t="s">
        <v>3154</v>
      </c>
      <c r="J7096" s="126" t="s">
        <v>3154</v>
      </c>
      <c r="K7096" s="17">
        <f>VLOOKUP(A7096,[4]גיליון1!$A$1574:$P$7681,10,0)</f>
        <v>0</v>
      </c>
      <c r="L7096" s="17">
        <f>VLOOKUP(A7096,'[2]2023'!$A$9:$I$7853,9,0)</f>
        <v>0</v>
      </c>
      <c r="M7096" s="18">
        <f>VLOOKUP(A7096,[3]data1683177749303!$A$2:$J$6448,10,0)</f>
        <v>0</v>
      </c>
    </row>
    <row r="7097" spans="1:13" ht="15.75" outlineLevel="1">
      <c r="A7097" s="10">
        <v>1843800750</v>
      </c>
      <c r="B7097" s="11">
        <v>750</v>
      </c>
      <c r="C7097" s="19">
        <v>843800</v>
      </c>
      <c r="D7097" s="13">
        <v>1</v>
      </c>
      <c r="E7097" s="136" t="s">
        <v>3154</v>
      </c>
      <c r="F7097" s="15" t="s">
        <v>2843</v>
      </c>
      <c r="G7097" s="137" t="s">
        <v>3154</v>
      </c>
      <c r="H7097" s="13" t="s">
        <v>31</v>
      </c>
      <c r="I7097" s="16">
        <f>K7097/L7097-1</f>
        <v>-9.9760191846522739E-2</v>
      </c>
      <c r="J7097" s="126" t="s">
        <v>3154</v>
      </c>
      <c r="K7097" s="17">
        <v>187700</v>
      </c>
      <c r="L7097" s="17">
        <f>VLOOKUP(A7097,'[2]2023'!$A$9:$I$7853,9,0)</f>
        <v>208500</v>
      </c>
      <c r="M7097" s="18">
        <f>VLOOKUP(A7097,[3]data1683177749303!$A$2:$J$6448,10,0)</f>
        <v>188303.2</v>
      </c>
    </row>
    <row r="7098" spans="1:13" ht="15.75" outlineLevel="1">
      <c r="A7098" s="10">
        <v>1843800752</v>
      </c>
      <c r="B7098" s="11">
        <v>752</v>
      </c>
      <c r="C7098" s="19">
        <v>843800</v>
      </c>
      <c r="D7098" s="13">
        <v>1</v>
      </c>
      <c r="E7098" s="136" t="s">
        <v>3154</v>
      </c>
      <c r="F7098" s="15" t="s">
        <v>2844</v>
      </c>
      <c r="G7098" s="137" t="s">
        <v>3154</v>
      </c>
      <c r="H7098" s="13" t="s">
        <v>31</v>
      </c>
      <c r="I7098" s="16">
        <f>K7098/L7098-1</f>
        <v>0</v>
      </c>
      <c r="J7098" s="126" t="s">
        <v>3154</v>
      </c>
      <c r="K7098" s="17">
        <f>VLOOKUP(A7098,[4]גיליון1!$A$1574:$P$7681,10,0)</f>
        <v>20000</v>
      </c>
      <c r="L7098" s="17">
        <f>VLOOKUP(A7098,'[2]2023'!$A$9:$I$7853,9,0)</f>
        <v>20000</v>
      </c>
      <c r="M7098" s="18">
        <f>VLOOKUP(A7098,[3]data1683177749303!$A$2:$J$6448,10,0)</f>
        <v>1468.2</v>
      </c>
    </row>
    <row r="7099" spans="1:13" ht="15.75" outlineLevel="1">
      <c r="A7099" s="10">
        <v>1843800754</v>
      </c>
      <c r="B7099" s="11">
        <v>754</v>
      </c>
      <c r="C7099" s="19">
        <v>843800</v>
      </c>
      <c r="D7099" s="13">
        <v>1</v>
      </c>
      <c r="E7099" s="136" t="s">
        <v>3154</v>
      </c>
      <c r="F7099" s="15" t="s">
        <v>2845</v>
      </c>
      <c r="G7099" s="137" t="s">
        <v>3154</v>
      </c>
      <c r="H7099" s="13" t="s">
        <v>31</v>
      </c>
      <c r="I7099" s="126" t="s">
        <v>3154</v>
      </c>
      <c r="J7099" s="126" t="s">
        <v>3154</v>
      </c>
      <c r="K7099" s="17">
        <f>VLOOKUP(A7099,[4]גיליון1!$A$1574:$P$7681,10,0)</f>
        <v>0</v>
      </c>
      <c r="L7099" s="17">
        <f>VLOOKUP(A7099,'[2]2023'!$A$9:$I$7853,9,0)</f>
        <v>0</v>
      </c>
      <c r="M7099" s="18">
        <f>VLOOKUP(A7099,[3]data1683177749303!$A$2:$J$6448,10,0)</f>
        <v>0</v>
      </c>
    </row>
    <row r="7100" spans="1:13" ht="15.75" outlineLevel="1">
      <c r="A7100" s="10">
        <v>1843800781</v>
      </c>
      <c r="B7100" s="11">
        <v>781</v>
      </c>
      <c r="C7100" s="19">
        <v>843800</v>
      </c>
      <c r="D7100" s="13">
        <v>1</v>
      </c>
      <c r="E7100" s="136" t="s">
        <v>3154</v>
      </c>
      <c r="F7100" s="15" t="s">
        <v>2846</v>
      </c>
      <c r="G7100" s="137" t="s">
        <v>3154</v>
      </c>
      <c r="H7100" s="13" t="s">
        <v>34</v>
      </c>
      <c r="I7100" s="16">
        <f>K7100/L7100-1</f>
        <v>-9.8765432098765427E-2</v>
      </c>
      <c r="J7100" s="126" t="s">
        <v>3154</v>
      </c>
      <c r="K7100" s="17">
        <v>7300</v>
      </c>
      <c r="L7100" s="17">
        <f>VLOOKUP(A7100,'[2]2023'!$A$9:$I$7853,9,0)</f>
        <v>8100</v>
      </c>
      <c r="M7100" s="18">
        <f>VLOOKUP(A7100,[3]data1683177749303!$A$2:$J$6448,10,0)</f>
        <v>0</v>
      </c>
    </row>
    <row r="7101" spans="1:13" ht="15.75" outlineLevel="1">
      <c r="A7101" s="10">
        <v>1843800800</v>
      </c>
      <c r="B7101" s="11">
        <v>800</v>
      </c>
      <c r="C7101" s="19">
        <v>843800</v>
      </c>
      <c r="D7101" s="13">
        <v>1</v>
      </c>
      <c r="E7101" s="136" t="s">
        <v>3154</v>
      </c>
      <c r="F7101" s="15" t="s">
        <v>1411</v>
      </c>
      <c r="G7101" s="137" t="s">
        <v>3154</v>
      </c>
      <c r="H7101" s="13" t="s">
        <v>11</v>
      </c>
      <c r="I7101" s="126" t="s">
        <v>3154</v>
      </c>
      <c r="J7101" s="126" t="s">
        <v>3154</v>
      </c>
      <c r="K7101" s="17">
        <f>VLOOKUP(A7101,[4]גיליון1!$A$1574:$P$7681,10,0)</f>
        <v>0</v>
      </c>
      <c r="L7101" s="17">
        <f>VLOOKUP(A7101,'[2]2023'!$A$9:$I$7853,9,0)</f>
        <v>0</v>
      </c>
      <c r="M7101" s="140" t="s">
        <v>3154</v>
      </c>
    </row>
    <row r="7102" spans="1:13" ht="15.75" outlineLevel="1">
      <c r="A7102" s="10">
        <v>1843800811</v>
      </c>
      <c r="B7102" s="11">
        <v>811</v>
      </c>
      <c r="C7102" s="19">
        <v>843800</v>
      </c>
      <c r="D7102" s="13">
        <v>1</v>
      </c>
      <c r="E7102" s="136" t="s">
        <v>3154</v>
      </c>
      <c r="F7102" s="15" t="s">
        <v>2847</v>
      </c>
      <c r="G7102" s="137" t="s">
        <v>3154</v>
      </c>
      <c r="H7102" s="13" t="s">
        <v>31</v>
      </c>
      <c r="I7102" s="16">
        <f>K7102/L7102-1</f>
        <v>9.2732558139534849E-2</v>
      </c>
      <c r="J7102" s="126" t="s">
        <v>3154</v>
      </c>
      <c r="K7102" s="17">
        <f>VLOOKUP(A7102,[4]גיליון1!$A$1574:$P$7681,10,0)</f>
        <v>18795000</v>
      </c>
      <c r="L7102" s="17">
        <f>VLOOKUP(A7102,'[2]2023'!$A$9:$I$7853,9,0)</f>
        <v>17200000</v>
      </c>
      <c r="M7102" s="18">
        <f>VLOOKUP(A7102,[3]data1683177749303!$A$2:$J$6448,10,0)</f>
        <v>16168945</v>
      </c>
    </row>
    <row r="7103" spans="1:13" ht="15.75" outlineLevel="1">
      <c r="A7103" s="10">
        <v>1843800812</v>
      </c>
      <c r="B7103" s="11">
        <v>812</v>
      </c>
      <c r="C7103" s="19">
        <v>843800</v>
      </c>
      <c r="D7103" s="13">
        <v>1</v>
      </c>
      <c r="E7103" s="136" t="s">
        <v>3154</v>
      </c>
      <c r="F7103" s="15" t="s">
        <v>2848</v>
      </c>
      <c r="G7103" s="137" t="s">
        <v>3154</v>
      </c>
      <c r="H7103" s="13" t="s">
        <v>31</v>
      </c>
      <c r="I7103" s="16">
        <f>K7103/L7103-1</f>
        <v>0</v>
      </c>
      <c r="J7103" s="126" t="s">
        <v>3154</v>
      </c>
      <c r="K7103" s="17">
        <f>VLOOKUP(A7103,[4]גיליון1!$A$1574:$P$7681,10,0)</f>
        <v>2400000</v>
      </c>
      <c r="L7103" s="17">
        <f>VLOOKUP(A7103,'[2]2023'!$A$9:$I$7853,9,0)</f>
        <v>2400000</v>
      </c>
      <c r="M7103" s="18">
        <f>VLOOKUP(A7103,[3]data1683177749303!$A$2:$J$6448,10,0)</f>
        <v>914792</v>
      </c>
    </row>
    <row r="7104" spans="1:13" ht="15.75" outlineLevel="1">
      <c r="A7104" s="10">
        <v>1843800813</v>
      </c>
      <c r="B7104" s="11">
        <v>813</v>
      </c>
      <c r="C7104" s="19">
        <v>843800</v>
      </c>
      <c r="D7104" s="13">
        <v>1</v>
      </c>
      <c r="E7104" s="136" t="s">
        <v>3154</v>
      </c>
      <c r="F7104" s="15" t="s">
        <v>899</v>
      </c>
      <c r="G7104" s="137" t="s">
        <v>3154</v>
      </c>
      <c r="H7104" s="13" t="s">
        <v>31</v>
      </c>
      <c r="I7104" s="126" t="s">
        <v>3154</v>
      </c>
      <c r="J7104" s="126" t="s">
        <v>3154</v>
      </c>
      <c r="K7104" s="17">
        <f>VLOOKUP(A7104,[4]גיליון1!$A$1574:$P$7681,10,0)</f>
        <v>0</v>
      </c>
      <c r="L7104" s="17">
        <f>VLOOKUP(A7104,'[2]2023'!$A$9:$I$7853,9,0)</f>
        <v>0</v>
      </c>
      <c r="M7104" s="18">
        <f>VLOOKUP(A7104,[3]data1683177749303!$A$2:$J$6448,10,0)</f>
        <v>0</v>
      </c>
    </row>
    <row r="7105" spans="1:13" ht="15.75" outlineLevel="1">
      <c r="A7105" s="10">
        <v>1843800815</v>
      </c>
      <c r="B7105" s="11">
        <v>815</v>
      </c>
      <c r="C7105" s="19">
        <v>843800</v>
      </c>
      <c r="D7105" s="13">
        <v>1</v>
      </c>
      <c r="E7105" s="136" t="s">
        <v>3154</v>
      </c>
      <c r="F7105" s="15" t="s">
        <v>2849</v>
      </c>
      <c r="G7105" s="137" t="s">
        <v>3154</v>
      </c>
      <c r="H7105" s="13" t="s">
        <v>31</v>
      </c>
      <c r="I7105" s="16">
        <f>K7105/L7105-1</f>
        <v>0</v>
      </c>
      <c r="J7105" s="126" t="s">
        <v>3154</v>
      </c>
      <c r="K7105" s="17">
        <f>VLOOKUP(A7105,[4]גיליון1!$A$1574:$P$7681,10,0)</f>
        <v>6454800</v>
      </c>
      <c r="L7105" s="17">
        <f>VLOOKUP(A7105,'[2]2023'!$A$9:$I$7853,9,0)</f>
        <v>6454800</v>
      </c>
      <c r="M7105" s="18">
        <f>VLOOKUP(A7105,[3]data1683177749303!$A$2:$J$6448,10,0)</f>
        <v>5173029</v>
      </c>
    </row>
    <row r="7106" spans="1:13" ht="15.75" outlineLevel="1">
      <c r="A7106" s="10">
        <v>1843800817</v>
      </c>
      <c r="B7106" s="11">
        <v>817</v>
      </c>
      <c r="C7106" s="19">
        <v>843800</v>
      </c>
      <c r="D7106" s="13">
        <v>1</v>
      </c>
      <c r="E7106" s="136" t="s">
        <v>3154</v>
      </c>
      <c r="F7106" s="15" t="s">
        <v>3137</v>
      </c>
      <c r="G7106" s="137" t="s">
        <v>3154</v>
      </c>
      <c r="H7106" s="13" t="s">
        <v>31</v>
      </c>
      <c r="I7106" s="16">
        <f t="shared" ref="I7106:I7169" si="311">K7106/L7106-1</f>
        <v>0.50744927399139206</v>
      </c>
      <c r="J7106" s="126" t="s">
        <v>3154</v>
      </c>
      <c r="K7106" s="17">
        <f>VLOOKUP(A7106,[4]גיליון1!$A$1574:$P$7681,10,0)</f>
        <v>3187200</v>
      </c>
      <c r="L7106" s="17">
        <f>VLOOKUP(A7106,'[2]2023'!$A$9:$I$7853,9,0)</f>
        <v>2114300</v>
      </c>
      <c r="M7106" s="18">
        <f>VLOOKUP(A7106,[3]data1683177749303!$A$2:$J$6448,10,0)</f>
        <v>2273235.66</v>
      </c>
    </row>
    <row r="7107" spans="1:13" ht="15.75" outlineLevel="1">
      <c r="A7107" s="10">
        <v>1843800818</v>
      </c>
      <c r="B7107" s="11">
        <v>818</v>
      </c>
      <c r="C7107" s="19">
        <v>843800</v>
      </c>
      <c r="D7107" s="13">
        <v>1</v>
      </c>
      <c r="E7107" s="136" t="s">
        <v>3154</v>
      </c>
      <c r="F7107" s="15" t="s">
        <v>902</v>
      </c>
      <c r="G7107" s="137" t="s">
        <v>3154</v>
      </c>
      <c r="H7107" s="13" t="s">
        <v>31</v>
      </c>
      <c r="I7107" s="126" t="s">
        <v>3154</v>
      </c>
      <c r="J7107" s="126" t="s">
        <v>3154</v>
      </c>
      <c r="K7107" s="17">
        <f>VLOOKUP(A7107,[4]גיליון1!$A$1574:$P$7681,10,0)</f>
        <v>0</v>
      </c>
      <c r="L7107" s="17">
        <f>VLOOKUP(A7107,'[2]2023'!$A$9:$I$7853,9,0)</f>
        <v>0</v>
      </c>
      <c r="M7107" s="18">
        <f>VLOOKUP(A7107,[3]data1683177749303!$A$2:$J$6448,10,0)</f>
        <v>0</v>
      </c>
    </row>
    <row r="7108" spans="1:13" ht="15.75" outlineLevel="1">
      <c r="A7108" s="10">
        <v>1843800819</v>
      </c>
      <c r="B7108" s="11">
        <v>819</v>
      </c>
      <c r="C7108" s="19">
        <v>843800</v>
      </c>
      <c r="D7108" s="13">
        <v>1</v>
      </c>
      <c r="E7108" s="136" t="s">
        <v>3154</v>
      </c>
      <c r="F7108" s="15" t="s">
        <v>903</v>
      </c>
      <c r="G7108" s="137" t="s">
        <v>3154</v>
      </c>
      <c r="H7108" s="13" t="s">
        <v>31</v>
      </c>
      <c r="I7108" s="16">
        <f t="shared" si="311"/>
        <v>0.55555555555555558</v>
      </c>
      <c r="J7108" s="126" t="s">
        <v>3154</v>
      </c>
      <c r="K7108" s="17">
        <f>VLOOKUP(A7108,[4]גיליון1!$A$1574:$P$7681,10,0)</f>
        <v>280000</v>
      </c>
      <c r="L7108" s="17">
        <f>VLOOKUP(A7108,'[2]2023'!$A$9:$I$7853,9,0)</f>
        <v>180000</v>
      </c>
      <c r="M7108" s="18">
        <f>VLOOKUP(A7108,[3]data1683177749303!$A$2:$J$6448,10,0)</f>
        <v>160162</v>
      </c>
    </row>
    <row r="7109" spans="1:13" ht="15.75" outlineLevel="1">
      <c r="A7109" s="10">
        <v>1843800820</v>
      </c>
      <c r="B7109" s="11">
        <v>820</v>
      </c>
      <c r="C7109" s="19">
        <v>843800</v>
      </c>
      <c r="D7109" s="13">
        <v>1</v>
      </c>
      <c r="E7109" s="136" t="s">
        <v>3154</v>
      </c>
      <c r="F7109" s="15" t="s">
        <v>898</v>
      </c>
      <c r="G7109" s="137" t="s">
        <v>3154</v>
      </c>
      <c r="H7109" s="13" t="s">
        <v>31</v>
      </c>
      <c r="I7109" s="16">
        <f t="shared" si="311"/>
        <v>0</v>
      </c>
      <c r="J7109" s="126" t="s">
        <v>3154</v>
      </c>
      <c r="K7109" s="17">
        <f>VLOOKUP(A7109,[4]גיליון1!$A$1574:$P$7681,10,0)</f>
        <v>626700</v>
      </c>
      <c r="L7109" s="17">
        <f>VLOOKUP(A7109,'[2]2023'!$A$9:$I$7853,9,0)</f>
        <v>626700</v>
      </c>
      <c r="M7109" s="18">
        <f>VLOOKUP(A7109,[3]data1683177749303!$A$2:$J$6448,10,0)</f>
        <v>453353.01</v>
      </c>
    </row>
    <row r="7110" spans="1:13" ht="15.75" outlineLevel="1">
      <c r="A7110" s="10">
        <v>1843800841</v>
      </c>
      <c r="B7110" s="11">
        <v>841</v>
      </c>
      <c r="C7110" s="19">
        <v>843800</v>
      </c>
      <c r="D7110" s="13">
        <v>1</v>
      </c>
      <c r="E7110" s="136" t="s">
        <v>3154</v>
      </c>
      <c r="F7110" s="15" t="s">
        <v>904</v>
      </c>
      <c r="G7110" s="137" t="s">
        <v>3154</v>
      </c>
      <c r="H7110" s="13" t="s">
        <v>34</v>
      </c>
      <c r="I7110" s="16">
        <f t="shared" si="311"/>
        <v>5.3472801861158992E-2</v>
      </c>
      <c r="J7110" s="126" t="s">
        <v>3154</v>
      </c>
      <c r="K7110" s="17">
        <f>VLOOKUP(A7110,[4]גיליון1!$A$1574:$P$7681,10,0)</f>
        <v>5932000</v>
      </c>
      <c r="L7110" s="17">
        <f>VLOOKUP(A7110,'[2]2023'!$A$9:$I$7853,9,0)</f>
        <v>5630900</v>
      </c>
      <c r="M7110" s="18">
        <f>VLOOKUP(A7110,[3]data1683177749303!$A$2:$J$6448,10,0)</f>
        <v>4494418.54</v>
      </c>
    </row>
    <row r="7111" spans="1:13" ht="15.75" outlineLevel="1">
      <c r="A7111" s="10">
        <v>1843800842</v>
      </c>
      <c r="B7111" s="11">
        <v>842</v>
      </c>
      <c r="C7111" s="19">
        <v>843800</v>
      </c>
      <c r="D7111" s="13">
        <v>1</v>
      </c>
      <c r="E7111" s="136" t="s">
        <v>3154</v>
      </c>
      <c r="F7111" s="15" t="s">
        <v>905</v>
      </c>
      <c r="G7111" s="137" t="s">
        <v>3154</v>
      </c>
      <c r="H7111" s="13" t="s">
        <v>31</v>
      </c>
      <c r="I7111" s="16">
        <f t="shared" si="311"/>
        <v>0</v>
      </c>
      <c r="J7111" s="126" t="s">
        <v>3154</v>
      </c>
      <c r="K7111" s="17">
        <f>VLOOKUP(A7111,[4]גיליון1!$A$1574:$P$7681,10,0)</f>
        <v>900000</v>
      </c>
      <c r="L7111" s="17">
        <f>VLOOKUP(A7111,'[2]2023'!$A$9:$I$7853,9,0)</f>
        <v>900000</v>
      </c>
      <c r="M7111" s="18">
        <f>VLOOKUP(A7111,[3]data1683177749303!$A$2:$J$6448,10,0)</f>
        <v>735270</v>
      </c>
    </row>
    <row r="7112" spans="1:13" ht="15.75" outlineLevel="1">
      <c r="A7112" s="10">
        <v>1843800843</v>
      </c>
      <c r="B7112" s="11">
        <v>843</v>
      </c>
      <c r="C7112" s="19">
        <v>843800</v>
      </c>
      <c r="D7112" s="13">
        <v>1</v>
      </c>
      <c r="E7112" s="136" t="s">
        <v>3154</v>
      </c>
      <c r="F7112" s="15" t="s">
        <v>2850</v>
      </c>
      <c r="G7112" s="137" t="s">
        <v>3154</v>
      </c>
      <c r="H7112" s="13" t="s">
        <v>34</v>
      </c>
      <c r="I7112" s="126" t="s">
        <v>3154</v>
      </c>
      <c r="J7112" s="126" t="s">
        <v>3154</v>
      </c>
      <c r="K7112" s="17">
        <f>VLOOKUP(A7112,[4]גיליון1!$A$1574:$P$7681,10,0)</f>
        <v>0</v>
      </c>
      <c r="L7112" s="17">
        <f>VLOOKUP(A7112,'[2]2023'!$A$9:$I$7853,9,0)</f>
        <v>0</v>
      </c>
      <c r="M7112" s="18">
        <f>VLOOKUP(A7112,[3]data1683177749303!$A$2:$J$6448,10,0)</f>
        <v>0</v>
      </c>
    </row>
    <row r="7113" spans="1:13" ht="15.75" outlineLevel="1">
      <c r="A7113" s="10">
        <v>1843800846</v>
      </c>
      <c r="B7113" s="11">
        <v>846</v>
      </c>
      <c r="C7113" s="19">
        <v>843800</v>
      </c>
      <c r="D7113" s="13">
        <v>1</v>
      </c>
      <c r="E7113" s="136" t="s">
        <v>3154</v>
      </c>
      <c r="F7113" s="15" t="s">
        <v>2851</v>
      </c>
      <c r="G7113" s="137" t="s">
        <v>3154</v>
      </c>
      <c r="H7113" s="13" t="s">
        <v>31</v>
      </c>
      <c r="I7113" s="16">
        <f t="shared" si="311"/>
        <v>0</v>
      </c>
      <c r="J7113" s="126" t="s">
        <v>3154</v>
      </c>
      <c r="K7113" s="17">
        <f>VLOOKUP(A7113,[4]גיליון1!$A$1574:$P$7681,10,0)</f>
        <v>1300000</v>
      </c>
      <c r="L7113" s="17">
        <f>VLOOKUP(A7113,'[2]2023'!$A$9:$I$7853,9,0)</f>
        <v>1300000</v>
      </c>
      <c r="M7113" s="18">
        <f>VLOOKUP(A7113,[3]data1683177749303!$A$2:$J$6448,10,0)</f>
        <v>1122467</v>
      </c>
    </row>
    <row r="7114" spans="1:13" ht="15.75" outlineLevel="1">
      <c r="A7114" s="10">
        <v>1843800880</v>
      </c>
      <c r="B7114" s="11">
        <v>880</v>
      </c>
      <c r="C7114" s="19">
        <v>843800</v>
      </c>
      <c r="D7114" s="13">
        <v>1</v>
      </c>
      <c r="E7114" s="136" t="s">
        <v>3154</v>
      </c>
      <c r="F7114" s="15" t="s">
        <v>2852</v>
      </c>
      <c r="G7114" s="137" t="s">
        <v>3154</v>
      </c>
      <c r="H7114" s="13" t="s">
        <v>31</v>
      </c>
      <c r="I7114" s="126" t="s">
        <v>3154</v>
      </c>
      <c r="J7114" s="126" t="s">
        <v>3154</v>
      </c>
      <c r="K7114" s="17">
        <f>VLOOKUP(A7114,[4]גיליון1!$A$1574:$P$7681,10,0)</f>
        <v>0</v>
      </c>
      <c r="L7114" s="17">
        <f>VLOOKUP(A7114,'[2]2023'!$A$9:$I$7853,9,0)</f>
        <v>0</v>
      </c>
      <c r="M7114" s="18">
        <f>VLOOKUP(A7114,[3]data1683177749303!$A$2:$J$6448,10,0)</f>
        <v>0</v>
      </c>
    </row>
    <row r="7115" spans="1:13" ht="15.75" outlineLevel="1">
      <c r="A7115" s="10">
        <v>1843800881</v>
      </c>
      <c r="B7115" s="11">
        <v>881</v>
      </c>
      <c r="C7115" s="19">
        <v>843800</v>
      </c>
      <c r="D7115" s="13">
        <v>1</v>
      </c>
      <c r="E7115" s="136" t="s">
        <v>3154</v>
      </c>
      <c r="F7115" s="15" t="s">
        <v>2853</v>
      </c>
      <c r="G7115" s="137" t="s">
        <v>3154</v>
      </c>
      <c r="H7115" s="13" t="s">
        <v>31</v>
      </c>
      <c r="I7115" s="126" t="s">
        <v>3154</v>
      </c>
      <c r="J7115" s="126" t="s">
        <v>3154</v>
      </c>
      <c r="K7115" s="17">
        <f>VLOOKUP(A7115,[4]גיליון1!$A$1574:$P$7681,10,0)</f>
        <v>0</v>
      </c>
      <c r="L7115" s="17">
        <f>VLOOKUP(A7115,'[2]2023'!$A$9:$I$7853,9,0)</f>
        <v>0</v>
      </c>
      <c r="M7115" s="18">
        <f>VLOOKUP(A7115,[3]data1683177749303!$A$2:$J$6448,10,0)</f>
        <v>0</v>
      </c>
    </row>
    <row r="7116" spans="1:13" ht="15.75" outlineLevel="1">
      <c r="A7116" s="10">
        <v>1843800882</v>
      </c>
      <c r="B7116" s="11">
        <v>882</v>
      </c>
      <c r="C7116" s="19">
        <v>843800</v>
      </c>
      <c r="D7116" s="13">
        <v>1</v>
      </c>
      <c r="E7116" s="136" t="s">
        <v>3154</v>
      </c>
      <c r="F7116" s="15" t="s">
        <v>909</v>
      </c>
      <c r="G7116" s="137" t="s">
        <v>3154</v>
      </c>
      <c r="H7116" s="13" t="s">
        <v>31</v>
      </c>
      <c r="I7116" s="16">
        <f t="shared" si="311"/>
        <v>-1</v>
      </c>
      <c r="J7116" s="126" t="s">
        <v>3154</v>
      </c>
      <c r="K7116" s="17">
        <f>VLOOKUP(A7116,[4]גיליון1!$A$1574:$P$7681,10,0)</f>
        <v>0</v>
      </c>
      <c r="L7116" s="17">
        <f>VLOOKUP(A7116,'[2]2023'!$A$9:$I$7853,9,0)</f>
        <v>18000</v>
      </c>
      <c r="M7116" s="18">
        <f>VLOOKUP(A7116,[3]data1683177749303!$A$2:$J$6448,10,0)</f>
        <v>0</v>
      </c>
    </row>
    <row r="7117" spans="1:13" ht="15.75" outlineLevel="1">
      <c r="A7117" s="10">
        <v>1843800883</v>
      </c>
      <c r="B7117" s="11">
        <v>883</v>
      </c>
      <c r="C7117" s="19">
        <v>843800</v>
      </c>
      <c r="D7117" s="13">
        <v>1</v>
      </c>
      <c r="E7117" s="136" t="s">
        <v>3154</v>
      </c>
      <c r="F7117" s="15" t="s">
        <v>2854</v>
      </c>
      <c r="G7117" s="137" t="s">
        <v>3154</v>
      </c>
      <c r="H7117" s="13" t="s">
        <v>31</v>
      </c>
      <c r="I7117" s="16">
        <f t="shared" si="311"/>
        <v>0</v>
      </c>
      <c r="J7117" s="126" t="s">
        <v>3154</v>
      </c>
      <c r="K7117" s="17">
        <f>VLOOKUP(A7117,[4]גיליון1!$A$1574:$P$7681,10,0)</f>
        <v>90000</v>
      </c>
      <c r="L7117" s="17">
        <f>VLOOKUP(A7117,'[2]2023'!$A$9:$I$7853,9,0)</f>
        <v>90000</v>
      </c>
      <c r="M7117" s="18">
        <f>VLOOKUP(A7117,[3]data1683177749303!$A$2:$J$6448,10,0)</f>
        <v>0</v>
      </c>
    </row>
    <row r="7118" spans="1:13" ht="15.75" outlineLevel="1">
      <c r="A7118" s="10">
        <v>1843800885</v>
      </c>
      <c r="B7118" s="11">
        <v>885</v>
      </c>
      <c r="C7118" s="19">
        <v>843800</v>
      </c>
      <c r="D7118" s="13">
        <v>1</v>
      </c>
      <c r="E7118" s="136" t="s">
        <v>3154</v>
      </c>
      <c r="F7118" s="48" t="s">
        <v>912</v>
      </c>
      <c r="G7118" s="165" t="s">
        <v>3154</v>
      </c>
      <c r="H7118" s="13" t="s">
        <v>31</v>
      </c>
      <c r="I7118" s="16">
        <f t="shared" si="311"/>
        <v>0</v>
      </c>
      <c r="J7118" s="126" t="s">
        <v>3154</v>
      </c>
      <c r="K7118" s="17">
        <f>VLOOKUP(A7118,[4]גיליון1!$A$1574:$P$7681,10,0)</f>
        <v>2015300</v>
      </c>
      <c r="L7118" s="17">
        <f>VLOOKUP(A7118,'[2]2023'!$A$9:$I$7853,9,0)</f>
        <v>2015300</v>
      </c>
      <c r="M7118" s="18">
        <f>VLOOKUP(A7118,[3]data1683177749303!$A$2:$J$6448,10,0)</f>
        <v>1469266</v>
      </c>
    </row>
    <row r="7119" spans="1:13" ht="15.75" outlineLevel="1">
      <c r="A7119" s="10">
        <v>1843800886</v>
      </c>
      <c r="B7119" s="11">
        <v>886</v>
      </c>
      <c r="C7119" s="19">
        <v>843800</v>
      </c>
      <c r="D7119" s="13">
        <v>1</v>
      </c>
      <c r="E7119" s="136" t="s">
        <v>3154</v>
      </c>
      <c r="F7119" s="15" t="s">
        <v>913</v>
      </c>
      <c r="G7119" s="137" t="s">
        <v>3154</v>
      </c>
      <c r="H7119" s="13" t="s">
        <v>31</v>
      </c>
      <c r="I7119" s="16">
        <f t="shared" si="311"/>
        <v>0</v>
      </c>
      <c r="J7119" s="126" t="s">
        <v>3154</v>
      </c>
      <c r="K7119" s="17">
        <f>VLOOKUP(A7119,[4]גיליון1!$A$1574:$P$7681,10,0)</f>
        <v>1764000</v>
      </c>
      <c r="L7119" s="17">
        <f>VLOOKUP(A7119,'[2]2023'!$A$9:$I$7853,9,0)</f>
        <v>1764000</v>
      </c>
      <c r="M7119" s="18">
        <f>VLOOKUP(A7119,[3]data1683177749303!$A$2:$J$6448,10,0)</f>
        <v>1669758</v>
      </c>
    </row>
    <row r="7120" spans="1:13" ht="15.75" outlineLevel="1">
      <c r="A7120" s="10">
        <v>1843800887</v>
      </c>
      <c r="B7120" s="11">
        <v>887</v>
      </c>
      <c r="C7120" s="19">
        <v>843800</v>
      </c>
      <c r="D7120" s="13">
        <v>1</v>
      </c>
      <c r="E7120" s="136" t="s">
        <v>3154</v>
      </c>
      <c r="F7120" s="15" t="s">
        <v>914</v>
      </c>
      <c r="G7120" s="137" t="s">
        <v>3154</v>
      </c>
      <c r="H7120" s="13" t="s">
        <v>31</v>
      </c>
      <c r="I7120" s="16">
        <f t="shared" si="311"/>
        <v>-1</v>
      </c>
      <c r="J7120" s="126" t="s">
        <v>3154</v>
      </c>
      <c r="K7120" s="17">
        <f>VLOOKUP(A7120,[4]גיליון1!$A$1574:$P$7681,10,0)</f>
        <v>0</v>
      </c>
      <c r="L7120" s="17">
        <f>VLOOKUP(A7120,'[2]2023'!$A$9:$I$7853,9,0)</f>
        <v>841200</v>
      </c>
      <c r="M7120" s="18">
        <f>VLOOKUP(A7120,[3]data1683177749303!$A$2:$J$6448,10,0)</f>
        <v>561167</v>
      </c>
    </row>
    <row r="7121" spans="1:13" ht="15.75" outlineLevel="1">
      <c r="A7121" s="10">
        <v>1843800888</v>
      </c>
      <c r="B7121" s="11">
        <v>888</v>
      </c>
      <c r="C7121" s="19">
        <v>843800</v>
      </c>
      <c r="D7121" s="13">
        <v>1</v>
      </c>
      <c r="E7121" s="136" t="s">
        <v>3154</v>
      </c>
      <c r="F7121" s="15" t="s">
        <v>916</v>
      </c>
      <c r="G7121" s="137" t="s">
        <v>3154</v>
      </c>
      <c r="H7121" s="13" t="s">
        <v>31</v>
      </c>
      <c r="I7121" s="16">
        <f t="shared" si="311"/>
        <v>0</v>
      </c>
      <c r="J7121" s="126" t="s">
        <v>3154</v>
      </c>
      <c r="K7121" s="17">
        <f>VLOOKUP(A7121,[4]גיליון1!$A$1574:$P$7681,10,0)</f>
        <v>880000</v>
      </c>
      <c r="L7121" s="17">
        <f>VLOOKUP(A7121,'[2]2023'!$A$9:$I$7853,9,0)</f>
        <v>880000</v>
      </c>
      <c r="M7121" s="18">
        <f>VLOOKUP(A7121,[3]data1683177749303!$A$2:$J$6448,10,0)</f>
        <v>496131</v>
      </c>
    </row>
    <row r="7122" spans="1:13" ht="15.75" outlineLevel="1">
      <c r="A7122" s="10">
        <v>1843800891</v>
      </c>
      <c r="B7122" s="11">
        <v>891</v>
      </c>
      <c r="C7122" s="19">
        <v>843800</v>
      </c>
      <c r="D7122" s="13">
        <v>1</v>
      </c>
      <c r="E7122" s="136" t="s">
        <v>3154</v>
      </c>
      <c r="F7122" s="15" t="s">
        <v>2855</v>
      </c>
      <c r="G7122" s="137" t="s">
        <v>3154</v>
      </c>
      <c r="H7122" s="13" t="s">
        <v>31</v>
      </c>
      <c r="I7122" s="126" t="s">
        <v>3154</v>
      </c>
      <c r="J7122" s="16" t="s">
        <v>522</v>
      </c>
      <c r="K7122" s="17">
        <f>VLOOKUP(A7122,[4]גיליון1!$A$1574:$P$7681,10,0)</f>
        <v>0</v>
      </c>
      <c r="L7122" s="17">
        <v>0</v>
      </c>
      <c r="M7122" s="18">
        <v>0</v>
      </c>
    </row>
    <row r="7123" spans="1:13" ht="15.75" outlineLevel="1">
      <c r="A7123" s="10">
        <v>1843800892</v>
      </c>
      <c r="B7123" s="11">
        <v>892</v>
      </c>
      <c r="C7123" s="19">
        <v>843800</v>
      </c>
      <c r="D7123" s="13">
        <v>1</v>
      </c>
      <c r="E7123" s="136" t="s">
        <v>3154</v>
      </c>
      <c r="F7123" s="15" t="s">
        <v>2856</v>
      </c>
      <c r="G7123" s="137" t="s">
        <v>3154</v>
      </c>
      <c r="H7123" s="13" t="s">
        <v>34</v>
      </c>
      <c r="I7123" s="16">
        <f t="shared" si="311"/>
        <v>0</v>
      </c>
      <c r="J7123" s="126" t="s">
        <v>3154</v>
      </c>
      <c r="K7123" s="17">
        <f>VLOOKUP(A7123,[4]גיליון1!$A$1574:$P$7681,10,0)</f>
        <v>95000</v>
      </c>
      <c r="L7123" s="17">
        <f>VLOOKUP(A7123,'[2]2023'!$A$9:$I$7853,9,0)</f>
        <v>95000</v>
      </c>
      <c r="M7123" s="18">
        <f>VLOOKUP(A7123,[3]data1683177749303!$A$2:$J$6448,10,0)</f>
        <v>58088.75</v>
      </c>
    </row>
    <row r="7124" spans="1:13" ht="15.75" outlineLevel="1">
      <c r="A7124" s="10">
        <v>1843800893</v>
      </c>
      <c r="B7124" s="11">
        <v>893</v>
      </c>
      <c r="C7124" s="19">
        <v>843800</v>
      </c>
      <c r="D7124" s="13">
        <v>1</v>
      </c>
      <c r="E7124" s="136" t="s">
        <v>3154</v>
      </c>
      <c r="F7124" s="15" t="s">
        <v>914</v>
      </c>
      <c r="G7124" s="137" t="s">
        <v>3154</v>
      </c>
      <c r="H7124" s="13" t="s">
        <v>34</v>
      </c>
      <c r="I7124" s="16">
        <f t="shared" si="311"/>
        <v>0</v>
      </c>
      <c r="J7124" s="126" t="s">
        <v>3154</v>
      </c>
      <c r="K7124" s="17">
        <f>VLOOKUP(A7124,[4]גיליון1!$A$1574:$P$7681,10,0)</f>
        <v>4700</v>
      </c>
      <c r="L7124" s="17">
        <f>VLOOKUP(A7124,'[2]2023'!$A$9:$I$7853,9,0)</f>
        <v>4700</v>
      </c>
      <c r="M7124" s="18">
        <f>VLOOKUP(A7124,[3]data1683177749303!$A$2:$J$6448,10,0)</f>
        <v>0</v>
      </c>
    </row>
    <row r="7125" spans="1:13" ht="15.75" outlineLevel="1">
      <c r="A7125" s="10">
        <v>1843800961</v>
      </c>
      <c r="B7125" s="11">
        <v>961</v>
      </c>
      <c r="C7125" s="19">
        <v>843800</v>
      </c>
      <c r="D7125" s="13">
        <v>1</v>
      </c>
      <c r="E7125" s="136" t="s">
        <v>3154</v>
      </c>
      <c r="F7125" s="15" t="s">
        <v>79</v>
      </c>
      <c r="G7125" s="137" t="s">
        <v>3154</v>
      </c>
      <c r="H7125" s="13" t="s">
        <v>34</v>
      </c>
      <c r="I7125" s="126" t="s">
        <v>3154</v>
      </c>
      <c r="J7125" s="126" t="s">
        <v>3154</v>
      </c>
      <c r="K7125" s="17">
        <f>VLOOKUP(A7125,[4]גיליון1!$A$1574:$P$7681,10,0)</f>
        <v>0</v>
      </c>
      <c r="L7125" s="17">
        <f>VLOOKUP(A7125,'[2]2023'!$A$9:$I$7853,9,0)</f>
        <v>0</v>
      </c>
      <c r="M7125" s="140" t="s">
        <v>3154</v>
      </c>
    </row>
    <row r="7126" spans="1:13" ht="15.75" outlineLevel="1">
      <c r="A7126" s="10">
        <v>1843800980</v>
      </c>
      <c r="B7126" s="11">
        <v>980</v>
      </c>
      <c r="C7126" s="19">
        <v>843800</v>
      </c>
      <c r="D7126" s="13">
        <v>1</v>
      </c>
      <c r="E7126" s="136" t="s">
        <v>3154</v>
      </c>
      <c r="F7126" s="15" t="s">
        <v>2857</v>
      </c>
      <c r="G7126" s="137" t="s">
        <v>3154</v>
      </c>
      <c r="H7126" s="13" t="s">
        <v>31</v>
      </c>
      <c r="I7126" s="16">
        <f t="shared" si="311"/>
        <v>0</v>
      </c>
      <c r="J7126" s="126" t="s">
        <v>3154</v>
      </c>
      <c r="K7126" s="17">
        <f>VLOOKUP(A7126,[4]גיליון1!$A$1574:$P$7681,10,0)</f>
        <v>30000</v>
      </c>
      <c r="L7126" s="17">
        <f>VLOOKUP(A7126,'[2]2023'!$A$9:$I$7853,9,0)</f>
        <v>30000</v>
      </c>
      <c r="M7126" s="18">
        <f>VLOOKUP(A7126,[3]data1683177749303!$A$2:$J$6448,10,0)</f>
        <v>15000</v>
      </c>
    </row>
    <row r="7127" spans="1:13" ht="15.75" outlineLevel="1">
      <c r="A7127" s="10">
        <v>1843800981</v>
      </c>
      <c r="B7127" s="11">
        <v>981</v>
      </c>
      <c r="C7127" s="19">
        <v>843800</v>
      </c>
      <c r="D7127" s="13">
        <v>1</v>
      </c>
      <c r="E7127" s="136" t="s">
        <v>3154</v>
      </c>
      <c r="F7127" s="15" t="s">
        <v>2858</v>
      </c>
      <c r="G7127" s="137" t="s">
        <v>3154</v>
      </c>
      <c r="H7127" s="13" t="s">
        <v>34</v>
      </c>
      <c r="I7127" s="16">
        <f t="shared" si="311"/>
        <v>0</v>
      </c>
      <c r="J7127" s="126" t="s">
        <v>3154</v>
      </c>
      <c r="K7127" s="17">
        <f>VLOOKUP(A7127,[4]גיליון1!$A$1574:$P$7681,10,0)</f>
        <v>100000</v>
      </c>
      <c r="L7127" s="17">
        <f>VLOOKUP(A7127,'[2]2023'!$A$9:$I$7853,9,0)</f>
        <v>100000</v>
      </c>
      <c r="M7127" s="18">
        <f>VLOOKUP(A7127,[3]data1683177749303!$A$2:$J$6448,10,0)</f>
        <v>0</v>
      </c>
    </row>
    <row r="7128" spans="1:13" ht="15.75" outlineLevel="1">
      <c r="A7128" s="10">
        <v>1843800982</v>
      </c>
      <c r="B7128" s="11">
        <v>982</v>
      </c>
      <c r="C7128" s="19">
        <v>843800</v>
      </c>
      <c r="D7128" s="13">
        <v>1</v>
      </c>
      <c r="E7128" s="136" t="s">
        <v>3154</v>
      </c>
      <c r="F7128" s="15" t="s">
        <v>2859</v>
      </c>
      <c r="G7128" s="137" t="s">
        <v>3154</v>
      </c>
      <c r="H7128" s="13" t="s">
        <v>34</v>
      </c>
      <c r="I7128" s="16">
        <f t="shared" si="311"/>
        <v>0.5725190839694656</v>
      </c>
      <c r="J7128" s="126" t="s">
        <v>3154</v>
      </c>
      <c r="K7128" s="17">
        <f>VLOOKUP(A7128,[4]גיליון1!$A$1574:$P$7681,10,0)</f>
        <v>412000</v>
      </c>
      <c r="L7128" s="17">
        <f>VLOOKUP(A7128,'[2]2023'!$A$9:$I$7853,9,0)</f>
        <v>262000</v>
      </c>
      <c r="M7128" s="18">
        <f>VLOOKUP(A7128,[3]data1683177749303!$A$2:$J$6448,10,0)</f>
        <v>277900.76</v>
      </c>
    </row>
    <row r="7129" spans="1:13" ht="15.75" outlineLevel="1">
      <c r="A7129" s="10">
        <v>1843800983</v>
      </c>
      <c r="B7129" s="11">
        <v>983</v>
      </c>
      <c r="C7129" s="19">
        <v>843800</v>
      </c>
      <c r="D7129" s="13">
        <v>1</v>
      </c>
      <c r="E7129" s="136" t="s">
        <v>3154</v>
      </c>
      <c r="F7129" s="15" t="s">
        <v>2860</v>
      </c>
      <c r="G7129" s="137" t="s">
        <v>3154</v>
      </c>
      <c r="H7129" s="13" t="s">
        <v>34</v>
      </c>
      <c r="I7129" s="16">
        <f t="shared" si="311"/>
        <v>0</v>
      </c>
      <c r="J7129" s="126" t="s">
        <v>3154</v>
      </c>
      <c r="K7129" s="17">
        <f>VLOOKUP(A7129,[4]גיליון1!$A$1574:$P$7681,10,0)</f>
        <v>176000</v>
      </c>
      <c r="L7129" s="17">
        <f>VLOOKUP(A7129,'[2]2023'!$A$9:$I$7853,9,0)</f>
        <v>176000</v>
      </c>
      <c r="M7129" s="18">
        <f>VLOOKUP(A7129,[3]data1683177749303!$A$2:$J$6448,10,0)</f>
        <v>176000</v>
      </c>
    </row>
    <row r="7130" spans="1:13" ht="15.75" outlineLevel="1">
      <c r="A7130" s="10">
        <v>1843800984</v>
      </c>
      <c r="B7130" s="11">
        <v>984</v>
      </c>
      <c r="C7130" s="19">
        <v>843800</v>
      </c>
      <c r="D7130" s="13">
        <v>1</v>
      </c>
      <c r="E7130" s="136" t="s">
        <v>3154</v>
      </c>
      <c r="F7130" s="15" t="s">
        <v>2861</v>
      </c>
      <c r="G7130" s="137" t="s">
        <v>3154</v>
      </c>
      <c r="H7130" s="13" t="s">
        <v>34</v>
      </c>
      <c r="I7130" s="16">
        <f t="shared" si="311"/>
        <v>6.0180541624874628E-2</v>
      </c>
      <c r="J7130" s="126" t="s">
        <v>3154</v>
      </c>
      <c r="K7130" s="17">
        <f>VLOOKUP(A7130,[4]גיליון1!$A$1574:$P$7681,10,0)</f>
        <v>105700</v>
      </c>
      <c r="L7130" s="17">
        <f>VLOOKUP(A7130,'[2]2023'!$A$9:$I$7853,9,0)</f>
        <v>99700</v>
      </c>
      <c r="M7130" s="18">
        <f>VLOOKUP(A7130,[3]data1683177749303!$A$2:$J$6448,10,0)</f>
        <v>57991</v>
      </c>
    </row>
    <row r="7131" spans="1:13" ht="15.75" outlineLevel="1">
      <c r="A7131" s="10">
        <v>1843800985</v>
      </c>
      <c r="B7131" s="11">
        <v>985</v>
      </c>
      <c r="C7131" s="19">
        <v>843800</v>
      </c>
      <c r="D7131" s="13">
        <v>1</v>
      </c>
      <c r="E7131" s="136" t="s">
        <v>3154</v>
      </c>
      <c r="F7131" s="39" t="s">
        <v>2862</v>
      </c>
      <c r="G7131" s="154" t="s">
        <v>3154</v>
      </c>
      <c r="H7131" s="13" t="s">
        <v>34</v>
      </c>
      <c r="I7131" s="16">
        <f t="shared" si="311"/>
        <v>0.31782945736434098</v>
      </c>
      <c r="J7131" s="126" t="s">
        <v>3154</v>
      </c>
      <c r="K7131" s="17">
        <f>VLOOKUP(A7131,[4]גיליון1!$A$1574:$P$7681,10,0)</f>
        <v>119000</v>
      </c>
      <c r="L7131" s="17">
        <f>VLOOKUP(A7131,'[2]2023'!$A$9:$I$7853,9,0)</f>
        <v>90300</v>
      </c>
      <c r="M7131" s="18">
        <f>VLOOKUP(A7131,[3]data1683177749303!$A$2:$J$6448,10,0)</f>
        <v>90300</v>
      </c>
    </row>
    <row r="7132" spans="1:13" ht="15.75" outlineLevel="1">
      <c r="A7132" s="10">
        <v>1843800986</v>
      </c>
      <c r="B7132" s="11">
        <v>986</v>
      </c>
      <c r="C7132" s="19">
        <v>843800</v>
      </c>
      <c r="D7132" s="13">
        <v>1</v>
      </c>
      <c r="E7132" s="136" t="s">
        <v>3154</v>
      </c>
      <c r="F7132" s="72" t="s">
        <v>2863</v>
      </c>
      <c r="G7132" s="187" t="s">
        <v>3154</v>
      </c>
      <c r="H7132" s="13" t="s">
        <v>34</v>
      </c>
      <c r="I7132" s="16">
        <f t="shared" si="311"/>
        <v>0</v>
      </c>
      <c r="J7132" s="126" t="s">
        <v>3154</v>
      </c>
      <c r="K7132" s="17">
        <f>VLOOKUP(A7132,[4]גיליון1!$A$1574:$P$7681,10,0)</f>
        <v>70000</v>
      </c>
      <c r="L7132" s="17">
        <f>VLOOKUP(A7132,'[2]2023'!$A$9:$I$7853,9,0)</f>
        <v>70000</v>
      </c>
      <c r="M7132" s="18">
        <f>VLOOKUP(A7132,[3]data1683177749303!$A$2:$J$6448,10,0)</f>
        <v>50834</v>
      </c>
    </row>
    <row r="7133" spans="1:13" ht="16.5" thickBot="1">
      <c r="A7133" s="10">
        <v>1843800987</v>
      </c>
      <c r="B7133" s="11">
        <v>987</v>
      </c>
      <c r="C7133" s="19">
        <v>843800</v>
      </c>
      <c r="D7133" s="13">
        <v>1</v>
      </c>
      <c r="E7133" s="136" t="s">
        <v>3154</v>
      </c>
      <c r="F7133" s="72" t="s">
        <v>2864</v>
      </c>
      <c r="G7133" s="187" t="s">
        <v>3154</v>
      </c>
      <c r="H7133" s="13" t="s">
        <v>34</v>
      </c>
      <c r="I7133" s="126" t="s">
        <v>3154</v>
      </c>
      <c r="J7133" s="126" t="s">
        <v>3154</v>
      </c>
      <c r="K7133" s="17">
        <f>VLOOKUP(A7133,[4]גיליון1!$A$1574:$P$7681,10,0)</f>
        <v>80000</v>
      </c>
      <c r="L7133" s="139" t="s">
        <v>3154</v>
      </c>
      <c r="M7133" s="140" t="s">
        <v>3154</v>
      </c>
    </row>
    <row r="7134" spans="1:13" ht="16.5" outlineLevel="1" thickBot="1">
      <c r="A7134" s="125" t="s">
        <v>3154</v>
      </c>
      <c r="B7134" s="25" t="s">
        <v>2865</v>
      </c>
      <c r="C7134" s="146" t="s">
        <v>3154</v>
      </c>
      <c r="D7134" s="146" t="s">
        <v>3154</v>
      </c>
      <c r="E7134" s="147" t="s">
        <v>3154</v>
      </c>
      <c r="F7134" s="28" t="s">
        <v>894</v>
      </c>
      <c r="G7134" s="153" t="s">
        <v>3154</v>
      </c>
      <c r="H7134" s="146" t="s">
        <v>3154</v>
      </c>
      <c r="I7134" s="29">
        <f t="shared" si="311"/>
        <v>5.6168862776088568E-2</v>
      </c>
      <c r="J7134" s="127" t="s">
        <v>3154</v>
      </c>
      <c r="K7134" s="37">
        <f t="shared" ref="K7134:M7134" si="312">SUBTOTAL(9,K7082:K7133)</f>
        <v>46108900</v>
      </c>
      <c r="L7134" s="37">
        <f t="shared" si="312"/>
        <v>43656750</v>
      </c>
      <c r="M7134" s="38">
        <f t="shared" si="312"/>
        <v>36633298.530000001</v>
      </c>
    </row>
    <row r="7135" spans="1:13" ht="15.75" outlineLevel="1">
      <c r="A7135" s="10">
        <v>18440000</v>
      </c>
      <c r="B7135" s="11">
        <v>0</v>
      </c>
      <c r="C7135" s="19">
        <v>844000</v>
      </c>
      <c r="D7135" s="13">
        <v>1</v>
      </c>
      <c r="E7135" s="136" t="s">
        <v>3154</v>
      </c>
      <c r="F7135" s="15" t="s">
        <v>918</v>
      </c>
      <c r="G7135" s="137" t="s">
        <v>3154</v>
      </c>
      <c r="H7135" s="13" t="s">
        <v>11</v>
      </c>
      <c r="I7135" s="126" t="s">
        <v>3154</v>
      </c>
      <c r="J7135" s="142" t="s">
        <v>3154</v>
      </c>
      <c r="K7135" s="17">
        <f>VLOOKUP(A7135,[4]גיליון1!$A$1574:$P$7681,10,0)</f>
        <v>0</v>
      </c>
      <c r="L7135" s="139" t="s">
        <v>3154</v>
      </c>
      <c r="M7135" s="140" t="s">
        <v>3154</v>
      </c>
    </row>
    <row r="7136" spans="1:13" ht="15.75" outlineLevel="1">
      <c r="A7136" s="10">
        <v>18443000</v>
      </c>
      <c r="B7136" s="11">
        <v>0</v>
      </c>
      <c r="C7136" s="19">
        <v>844300</v>
      </c>
      <c r="D7136" s="13">
        <v>1</v>
      </c>
      <c r="E7136" s="136" t="s">
        <v>3154</v>
      </c>
      <c r="F7136" s="15" t="s">
        <v>2866</v>
      </c>
      <c r="G7136" s="137" t="s">
        <v>3154</v>
      </c>
      <c r="H7136" s="13" t="s">
        <v>11</v>
      </c>
      <c r="I7136" s="126" t="s">
        <v>3154</v>
      </c>
      <c r="J7136" s="142" t="s">
        <v>3154</v>
      </c>
      <c r="K7136" s="17">
        <f>VLOOKUP(A7136,[4]גיליון1!$A$1574:$P$7681,10,0)</f>
        <v>0</v>
      </c>
      <c r="L7136" s="17">
        <f>VLOOKUP(A7136,'[2]2023'!$A$9:$I$7853,9,0)</f>
        <v>0</v>
      </c>
      <c r="M7136" s="140" t="s">
        <v>3154</v>
      </c>
    </row>
    <row r="7137" spans="1:13" ht="15.75" outlineLevel="1">
      <c r="A7137" s="10">
        <v>1844300100</v>
      </c>
      <c r="B7137" s="11">
        <v>100</v>
      </c>
      <c r="C7137" s="19">
        <v>844300</v>
      </c>
      <c r="D7137" s="13">
        <v>1</v>
      </c>
      <c r="E7137" s="136" t="s">
        <v>3154</v>
      </c>
      <c r="F7137" s="15" t="s">
        <v>18</v>
      </c>
      <c r="G7137" s="137" t="s">
        <v>3154</v>
      </c>
      <c r="H7137" s="13" t="s">
        <v>11</v>
      </c>
      <c r="I7137" s="126" t="s">
        <v>3154</v>
      </c>
      <c r="J7137" s="126" t="s">
        <v>3154</v>
      </c>
      <c r="K7137" s="17">
        <f>VLOOKUP(A7137,[4]גיליון1!$A$1574:$P$7681,10,0)</f>
        <v>0</v>
      </c>
      <c r="L7137" s="17">
        <f>VLOOKUP(A7137,'[2]2023'!$A$9:$I$7853,9,0)</f>
        <v>0</v>
      </c>
      <c r="M7137" s="140" t="s">
        <v>3154</v>
      </c>
    </row>
    <row r="7138" spans="1:13" ht="15.75" outlineLevel="1">
      <c r="A7138" s="10">
        <v>1844300110</v>
      </c>
      <c r="B7138" s="11">
        <v>110</v>
      </c>
      <c r="C7138" s="19">
        <v>844300</v>
      </c>
      <c r="D7138" s="13">
        <v>1</v>
      </c>
      <c r="E7138" s="136" t="s">
        <v>3154</v>
      </c>
      <c r="F7138" s="15" t="s">
        <v>19</v>
      </c>
      <c r="G7138" s="137" t="s">
        <v>3154</v>
      </c>
      <c r="H7138" s="13" t="s">
        <v>20</v>
      </c>
      <c r="I7138" s="126" t="s">
        <v>3154</v>
      </c>
      <c r="J7138" s="126" t="s">
        <v>3154</v>
      </c>
      <c r="K7138" s="17">
        <f>VLOOKUP(A7138,[4]גיליון1!$A$1574:$P$7681,10,0)</f>
        <v>0</v>
      </c>
      <c r="L7138" s="17">
        <f>VLOOKUP(A7138,'[2]2023'!$A$9:$I$7853,9,0)</f>
        <v>0</v>
      </c>
      <c r="M7138" s="18">
        <f>VLOOKUP(A7138,[3]data1683177749303!$A$2:$J$6448,10,0)</f>
        <v>0</v>
      </c>
    </row>
    <row r="7139" spans="1:13" ht="15.75" outlineLevel="1">
      <c r="A7139" s="10">
        <v>1844300122</v>
      </c>
      <c r="B7139" s="11">
        <v>122</v>
      </c>
      <c r="C7139" s="19">
        <v>844300</v>
      </c>
      <c r="D7139" s="13">
        <v>1</v>
      </c>
      <c r="E7139" s="136" t="s">
        <v>3154</v>
      </c>
      <c r="F7139" s="15" t="s">
        <v>22</v>
      </c>
      <c r="G7139" s="137" t="s">
        <v>3154</v>
      </c>
      <c r="H7139" s="13" t="s">
        <v>20</v>
      </c>
      <c r="I7139" s="126" t="s">
        <v>3154</v>
      </c>
      <c r="J7139" s="126" t="s">
        <v>3154</v>
      </c>
      <c r="K7139" s="17">
        <f>VLOOKUP(A7139,[4]גיליון1!$A$1574:$P$7681,10,0)</f>
        <v>0</v>
      </c>
      <c r="L7139" s="17">
        <f>VLOOKUP(A7139,'[2]2023'!$A$9:$I$7853,9,0)</f>
        <v>0</v>
      </c>
      <c r="M7139" s="18">
        <f>VLOOKUP(A7139,[3]data1683177749303!$A$2:$J$6448,10,0)</f>
        <v>0</v>
      </c>
    </row>
    <row r="7140" spans="1:13" ht="15.75" outlineLevel="1">
      <c r="A7140" s="10">
        <v>1844300126</v>
      </c>
      <c r="B7140" s="11">
        <v>126</v>
      </c>
      <c r="C7140" s="19">
        <v>844300</v>
      </c>
      <c r="D7140" s="13">
        <v>1</v>
      </c>
      <c r="E7140" s="136" t="s">
        <v>3154</v>
      </c>
      <c r="F7140" s="15" t="s">
        <v>23</v>
      </c>
      <c r="G7140" s="137" t="s">
        <v>3154</v>
      </c>
      <c r="H7140" s="13" t="s">
        <v>20</v>
      </c>
      <c r="I7140" s="126" t="s">
        <v>3154</v>
      </c>
      <c r="J7140" s="126" t="s">
        <v>3154</v>
      </c>
      <c r="K7140" s="17">
        <f>VLOOKUP(A7140,[4]גיליון1!$A$1574:$P$7681,10,0)</f>
        <v>0</v>
      </c>
      <c r="L7140" s="17">
        <f>VLOOKUP(A7140,'[2]2023'!$A$9:$I$7853,9,0)</f>
        <v>0</v>
      </c>
      <c r="M7140" s="18">
        <f>VLOOKUP(A7140,[3]data1683177749303!$A$2:$J$6448,10,0)</f>
        <v>0</v>
      </c>
    </row>
    <row r="7141" spans="1:13" ht="15.75" outlineLevel="1">
      <c r="A7141" s="10">
        <v>1844300130</v>
      </c>
      <c r="B7141" s="11">
        <v>130</v>
      </c>
      <c r="C7141" s="19">
        <v>844300</v>
      </c>
      <c r="D7141" s="13">
        <v>1</v>
      </c>
      <c r="E7141" s="136" t="s">
        <v>3154</v>
      </c>
      <c r="F7141" s="15" t="s">
        <v>24</v>
      </c>
      <c r="G7141" s="137" t="s">
        <v>3154</v>
      </c>
      <c r="H7141" s="13" t="s">
        <v>20</v>
      </c>
      <c r="I7141" s="126" t="s">
        <v>3154</v>
      </c>
      <c r="J7141" s="126" t="s">
        <v>3154</v>
      </c>
      <c r="K7141" s="17">
        <f>VLOOKUP(A7141,[4]גיליון1!$A$1574:$P$7681,10,0)</f>
        <v>0</v>
      </c>
      <c r="L7141" s="17">
        <f>VLOOKUP(A7141,'[2]2023'!$A$9:$I$7853,9,0)</f>
        <v>0</v>
      </c>
      <c r="M7141" s="18">
        <f>VLOOKUP(A7141,[3]data1683177749303!$A$2:$J$6448,10,0)</f>
        <v>0</v>
      </c>
    </row>
    <row r="7142" spans="1:13" ht="15.75" outlineLevel="1">
      <c r="A7142" s="10">
        <v>1844300140</v>
      </c>
      <c r="B7142" s="11">
        <v>140</v>
      </c>
      <c r="C7142" s="19">
        <v>844300</v>
      </c>
      <c r="D7142" s="13">
        <v>1</v>
      </c>
      <c r="E7142" s="136" t="s">
        <v>3154</v>
      </c>
      <c r="F7142" s="15" t="s">
        <v>25</v>
      </c>
      <c r="G7142" s="137" t="s">
        <v>3154</v>
      </c>
      <c r="H7142" s="13" t="s">
        <v>20</v>
      </c>
      <c r="I7142" s="126" t="s">
        <v>3154</v>
      </c>
      <c r="J7142" s="126" t="s">
        <v>3154</v>
      </c>
      <c r="K7142" s="17">
        <f>VLOOKUP(A7142,[4]גיליון1!$A$1574:$P$7681,10,0)</f>
        <v>0</v>
      </c>
      <c r="L7142" s="17">
        <f>VLOOKUP(A7142,'[2]2023'!$A$9:$I$7853,9,0)</f>
        <v>0</v>
      </c>
      <c r="M7142" s="18">
        <f>VLOOKUP(A7142,[3]data1683177749303!$A$2:$J$6448,10,0)</f>
        <v>0</v>
      </c>
    </row>
    <row r="7143" spans="1:13" ht="15.75" outlineLevel="1">
      <c r="A7143" s="10">
        <v>1844300216</v>
      </c>
      <c r="B7143" s="11">
        <v>216</v>
      </c>
      <c r="C7143" s="19">
        <v>844300</v>
      </c>
      <c r="D7143" s="13">
        <v>1</v>
      </c>
      <c r="E7143" s="136" t="s">
        <v>3154</v>
      </c>
      <c r="F7143" s="15" t="s">
        <v>922</v>
      </c>
      <c r="G7143" s="137" t="s">
        <v>3154</v>
      </c>
      <c r="H7143" s="13" t="s">
        <v>20</v>
      </c>
      <c r="I7143" s="126" t="s">
        <v>3154</v>
      </c>
      <c r="J7143" s="126" t="s">
        <v>3154</v>
      </c>
      <c r="K7143" s="17">
        <f>VLOOKUP(A7143,[4]גיליון1!$A$1574:$P$7681,10,0)</f>
        <v>0</v>
      </c>
      <c r="L7143" s="17">
        <f>VLOOKUP(A7143,'[2]2023'!$A$9:$I$7853,9,0)</f>
        <v>0</v>
      </c>
      <c r="M7143" s="18">
        <f>VLOOKUP(A7143,[3]data1683177749303!$A$2:$J$6448,10,0)</f>
        <v>0</v>
      </c>
    </row>
    <row r="7144" spans="1:13" ht="15.75" outlineLevel="1">
      <c r="A7144" s="10">
        <v>1844300217</v>
      </c>
      <c r="B7144" s="11">
        <v>217</v>
      </c>
      <c r="C7144" s="19">
        <v>844300</v>
      </c>
      <c r="D7144" s="13">
        <v>1</v>
      </c>
      <c r="E7144" s="136" t="s">
        <v>3154</v>
      </c>
      <c r="F7144" s="15" t="s">
        <v>2867</v>
      </c>
      <c r="G7144" s="137" t="s">
        <v>3154</v>
      </c>
      <c r="H7144" s="13" t="s">
        <v>20</v>
      </c>
      <c r="I7144" s="126" t="s">
        <v>3154</v>
      </c>
      <c r="J7144" s="126" t="s">
        <v>3154</v>
      </c>
      <c r="K7144" s="17">
        <f>VLOOKUP(A7144,[4]גיליון1!$A$1574:$P$7681,10,0)</f>
        <v>0</v>
      </c>
      <c r="L7144" s="17">
        <f>VLOOKUP(A7144,'[2]2023'!$A$9:$I$7853,9,0)</f>
        <v>0</v>
      </c>
      <c r="M7144" s="18">
        <f>VLOOKUP(A7144,[3]data1683177749303!$A$2:$J$6448,10,0)</f>
        <v>0</v>
      </c>
    </row>
    <row r="7145" spans="1:13" ht="15.75" outlineLevel="1">
      <c r="A7145" s="10">
        <v>1844300253</v>
      </c>
      <c r="B7145" s="11">
        <v>253</v>
      </c>
      <c r="C7145" s="19">
        <v>844300</v>
      </c>
      <c r="D7145" s="13">
        <v>1</v>
      </c>
      <c r="E7145" s="136" t="s">
        <v>3154</v>
      </c>
      <c r="F7145" s="15" t="s">
        <v>1267</v>
      </c>
      <c r="G7145" s="137" t="s">
        <v>3154</v>
      </c>
      <c r="H7145" s="13" t="s">
        <v>20</v>
      </c>
      <c r="I7145" s="126" t="s">
        <v>3154</v>
      </c>
      <c r="J7145" s="126" t="s">
        <v>3154</v>
      </c>
      <c r="K7145" s="17">
        <f>VLOOKUP(A7145,[4]גיליון1!$A$1574:$P$7681,10,0)</f>
        <v>0</v>
      </c>
      <c r="L7145" s="17">
        <f>VLOOKUP(A7145,'[2]2023'!$A$9:$I$7853,9,0)</f>
        <v>0</v>
      </c>
      <c r="M7145" s="18">
        <f>VLOOKUP(A7145,[3]data1683177749303!$A$2:$J$6448,10,0)</f>
        <v>14348.14</v>
      </c>
    </row>
    <row r="7146" spans="1:13" ht="15.75" outlineLevel="1">
      <c r="A7146" s="10">
        <v>1844300400</v>
      </c>
      <c r="B7146" s="11">
        <v>400</v>
      </c>
      <c r="C7146" s="19">
        <v>844300</v>
      </c>
      <c r="D7146" s="13">
        <v>1</v>
      </c>
      <c r="E7146" s="136" t="s">
        <v>3154</v>
      </c>
      <c r="F7146" s="15" t="s">
        <v>29</v>
      </c>
      <c r="G7146" s="137" t="s">
        <v>3154</v>
      </c>
      <c r="H7146" s="13" t="s">
        <v>11</v>
      </c>
      <c r="I7146" s="126" t="s">
        <v>3154</v>
      </c>
      <c r="J7146" s="126" t="s">
        <v>3154</v>
      </c>
      <c r="K7146" s="17">
        <f>VLOOKUP(A7146,[4]גיליון1!$A$1574:$P$7681,10,0)</f>
        <v>0</v>
      </c>
      <c r="L7146" s="17">
        <f>VLOOKUP(A7146,'[2]2023'!$A$9:$I$7853,9,0)</f>
        <v>0</v>
      </c>
      <c r="M7146" s="140" t="s">
        <v>3154</v>
      </c>
    </row>
    <row r="7147" spans="1:13" ht="15.75" outlineLevel="1">
      <c r="A7147" s="10">
        <v>1844300511</v>
      </c>
      <c r="B7147" s="11">
        <v>511</v>
      </c>
      <c r="C7147" s="19">
        <v>844300</v>
      </c>
      <c r="D7147" s="13">
        <v>1</v>
      </c>
      <c r="E7147" s="136" t="s">
        <v>3154</v>
      </c>
      <c r="F7147" s="15" t="s">
        <v>88</v>
      </c>
      <c r="G7147" s="137" t="s">
        <v>3154</v>
      </c>
      <c r="H7147" s="13" t="s">
        <v>34</v>
      </c>
      <c r="I7147" s="16">
        <f t="shared" si="311"/>
        <v>-0.11111111111111116</v>
      </c>
      <c r="J7147" s="126" t="s">
        <v>3154</v>
      </c>
      <c r="K7147" s="17">
        <v>2400</v>
      </c>
      <c r="L7147" s="17">
        <f>VLOOKUP(A7147,'[2]2023'!$A$9:$I$7853,9,0)</f>
        <v>2700</v>
      </c>
      <c r="M7147" s="18">
        <f>VLOOKUP(A7147,[3]data1683177749303!$A$2:$J$6448,10,0)</f>
        <v>2271.9499999999998</v>
      </c>
    </row>
    <row r="7148" spans="1:13" ht="15.75" outlineLevel="1">
      <c r="A7148" s="10">
        <v>1844300763</v>
      </c>
      <c r="B7148" s="11">
        <v>763</v>
      </c>
      <c r="C7148" s="19">
        <v>844300</v>
      </c>
      <c r="D7148" s="13">
        <v>1</v>
      </c>
      <c r="E7148" s="136" t="s">
        <v>3154</v>
      </c>
      <c r="F7148" s="15" t="s">
        <v>116</v>
      </c>
      <c r="G7148" s="137" t="s">
        <v>3154</v>
      </c>
      <c r="H7148" s="13" t="s">
        <v>31</v>
      </c>
      <c r="I7148" s="126" t="s">
        <v>3154</v>
      </c>
      <c r="J7148" s="126" t="s">
        <v>3154</v>
      </c>
      <c r="K7148" s="17">
        <f>VLOOKUP(A7148,[4]גיליון1!$A$1574:$P$7681,10,0)</f>
        <v>0</v>
      </c>
      <c r="L7148" s="17">
        <f>VLOOKUP(A7148,'[2]2023'!$A$9:$I$7853,9,0)</f>
        <v>0</v>
      </c>
      <c r="M7148" s="18">
        <f>VLOOKUP(A7148,[3]data1683177749303!$A$2:$J$6448,10,0)</f>
        <v>0</v>
      </c>
    </row>
    <row r="7149" spans="1:13" ht="15.75" outlineLevel="1">
      <c r="A7149" s="10">
        <v>1844300800</v>
      </c>
      <c r="B7149" s="11">
        <v>800</v>
      </c>
      <c r="C7149" s="19">
        <v>844300</v>
      </c>
      <c r="D7149" s="13">
        <v>1</v>
      </c>
      <c r="E7149" s="136" t="s">
        <v>3154</v>
      </c>
      <c r="F7149" s="15" t="s">
        <v>1411</v>
      </c>
      <c r="G7149" s="137" t="s">
        <v>3154</v>
      </c>
      <c r="H7149" s="13" t="s">
        <v>11</v>
      </c>
      <c r="I7149" s="126" t="s">
        <v>3154</v>
      </c>
      <c r="J7149" s="126" t="s">
        <v>3154</v>
      </c>
      <c r="K7149" s="17">
        <f>VLOOKUP(A7149,[4]גיליון1!$A$1574:$P$7681,10,0)</f>
        <v>0</v>
      </c>
      <c r="L7149" s="17">
        <f>VLOOKUP(A7149,'[2]2023'!$A$9:$I$7853,9,0)</f>
        <v>0</v>
      </c>
      <c r="M7149" s="140" t="s">
        <v>3154</v>
      </c>
    </row>
    <row r="7150" spans="1:13" ht="15.75" outlineLevel="1">
      <c r="A7150" s="10">
        <v>1844300810</v>
      </c>
      <c r="B7150" s="11">
        <v>810</v>
      </c>
      <c r="C7150" s="19">
        <v>844300</v>
      </c>
      <c r="D7150" s="13">
        <v>1</v>
      </c>
      <c r="E7150" s="136" t="s">
        <v>3154</v>
      </c>
      <c r="F7150" s="15" t="s">
        <v>2868</v>
      </c>
      <c r="G7150" s="137" t="s">
        <v>3154</v>
      </c>
      <c r="H7150" s="13" t="s">
        <v>34</v>
      </c>
      <c r="I7150" s="126" t="s">
        <v>3154</v>
      </c>
      <c r="J7150" s="126" t="s">
        <v>3154</v>
      </c>
      <c r="K7150" s="17">
        <f>VLOOKUP(A7150,[4]גיליון1!$A$1574:$P$7681,10,0)</f>
        <v>0</v>
      </c>
      <c r="L7150" s="17">
        <f>VLOOKUP(A7150,'[2]2023'!$A$9:$I$7853,9,0)</f>
        <v>0</v>
      </c>
      <c r="M7150" s="18">
        <f>VLOOKUP(A7150,[3]data1683177749303!$A$2:$J$6448,10,0)</f>
        <v>0</v>
      </c>
    </row>
    <row r="7151" spans="1:13" ht="15.75" outlineLevel="1">
      <c r="A7151" s="10">
        <v>1844300811</v>
      </c>
      <c r="B7151" s="11">
        <v>811</v>
      </c>
      <c r="C7151" s="19">
        <v>844300</v>
      </c>
      <c r="D7151" s="13">
        <v>1</v>
      </c>
      <c r="E7151" s="136" t="s">
        <v>3154</v>
      </c>
      <c r="F7151" s="15" t="s">
        <v>2869</v>
      </c>
      <c r="G7151" s="137" t="s">
        <v>3154</v>
      </c>
      <c r="H7151" s="13" t="s">
        <v>34</v>
      </c>
      <c r="I7151" s="126" t="s">
        <v>3154</v>
      </c>
      <c r="J7151" s="126" t="s">
        <v>3154</v>
      </c>
      <c r="K7151" s="17">
        <f>VLOOKUP(A7151,[4]גיליון1!$A$1574:$P$7681,10,0)</f>
        <v>0</v>
      </c>
      <c r="L7151" s="17">
        <f>VLOOKUP(A7151,'[2]2023'!$A$9:$I$7853,9,0)</f>
        <v>0</v>
      </c>
      <c r="M7151" s="18">
        <f>VLOOKUP(A7151,[3]data1683177749303!$A$2:$J$6448,10,0)</f>
        <v>0</v>
      </c>
    </row>
    <row r="7152" spans="1:13" ht="15.75" outlineLevel="1">
      <c r="A7152" s="10">
        <v>1844300812</v>
      </c>
      <c r="B7152" s="11">
        <v>812</v>
      </c>
      <c r="C7152" s="19">
        <v>844300</v>
      </c>
      <c r="D7152" s="13">
        <v>1</v>
      </c>
      <c r="E7152" s="136" t="s">
        <v>3154</v>
      </c>
      <c r="F7152" s="15" t="s">
        <v>2870</v>
      </c>
      <c r="G7152" s="137" t="s">
        <v>3154</v>
      </c>
      <c r="H7152" s="13" t="s">
        <v>34</v>
      </c>
      <c r="I7152" s="126" t="s">
        <v>3154</v>
      </c>
      <c r="J7152" s="126" t="s">
        <v>3154</v>
      </c>
      <c r="K7152" s="17">
        <f>VLOOKUP(A7152,[4]גיליון1!$A$1574:$P$7681,10,0)</f>
        <v>0</v>
      </c>
      <c r="L7152" s="17">
        <f>VLOOKUP(A7152,'[2]2023'!$A$9:$I$7853,9,0)</f>
        <v>0</v>
      </c>
      <c r="M7152" s="18">
        <f>VLOOKUP(A7152,[3]data1683177749303!$A$2:$J$6448,10,0)</f>
        <v>0</v>
      </c>
    </row>
    <row r="7153" spans="1:13" ht="15.75" outlineLevel="1">
      <c r="A7153" s="10">
        <v>1844300813</v>
      </c>
      <c r="B7153" s="11">
        <v>813</v>
      </c>
      <c r="C7153" s="19">
        <v>844300</v>
      </c>
      <c r="D7153" s="13">
        <v>1</v>
      </c>
      <c r="E7153" s="136" t="s">
        <v>3154</v>
      </c>
      <c r="F7153" s="15" t="s">
        <v>929</v>
      </c>
      <c r="G7153" s="137" t="s">
        <v>3154</v>
      </c>
      <c r="H7153" s="13" t="s">
        <v>31</v>
      </c>
      <c r="I7153" s="126" t="s">
        <v>3154</v>
      </c>
      <c r="J7153" s="126" t="s">
        <v>3154</v>
      </c>
      <c r="K7153" s="17">
        <f>VLOOKUP(A7153,[4]גיליון1!$A$1574:$P$7681,10,0)</f>
        <v>0</v>
      </c>
      <c r="L7153" s="17">
        <f>VLOOKUP(A7153,'[2]2023'!$A$9:$I$7853,9,0)</f>
        <v>0</v>
      </c>
      <c r="M7153" s="18">
        <f>VLOOKUP(A7153,[3]data1683177749303!$A$2:$J$6448,10,0)</f>
        <v>0</v>
      </c>
    </row>
    <row r="7154" spans="1:13" ht="15.75" outlineLevel="1">
      <c r="A7154" s="10">
        <v>1844300814</v>
      </c>
      <c r="B7154" s="11">
        <v>814</v>
      </c>
      <c r="C7154" s="19">
        <v>844300</v>
      </c>
      <c r="D7154" s="13">
        <v>1</v>
      </c>
      <c r="E7154" s="136" t="s">
        <v>3154</v>
      </c>
      <c r="F7154" s="15" t="s">
        <v>932</v>
      </c>
      <c r="G7154" s="137" t="s">
        <v>3154</v>
      </c>
      <c r="H7154" s="13" t="s">
        <v>31</v>
      </c>
      <c r="I7154" s="126" t="s">
        <v>3154</v>
      </c>
      <c r="J7154" s="126" t="s">
        <v>3154</v>
      </c>
      <c r="K7154" s="17">
        <f>VLOOKUP(A7154,[4]גיליון1!$A$1574:$P$7681,10,0)</f>
        <v>0</v>
      </c>
      <c r="L7154" s="17">
        <f>VLOOKUP(A7154,'[2]2023'!$A$9:$I$7853,9,0)</f>
        <v>0</v>
      </c>
      <c r="M7154" s="18">
        <f>VLOOKUP(A7154,[3]data1683177749303!$A$2:$J$6448,10,0)</f>
        <v>71330</v>
      </c>
    </row>
    <row r="7155" spans="1:13" ht="15.75" outlineLevel="1">
      <c r="A7155" s="10">
        <v>1844300815</v>
      </c>
      <c r="B7155" s="11">
        <v>815</v>
      </c>
      <c r="C7155" s="19">
        <v>844300</v>
      </c>
      <c r="D7155" s="13">
        <v>1</v>
      </c>
      <c r="E7155" s="136" t="s">
        <v>3154</v>
      </c>
      <c r="F7155" s="15" t="s">
        <v>3064</v>
      </c>
      <c r="G7155" s="137" t="s">
        <v>3154</v>
      </c>
      <c r="H7155" s="13" t="s">
        <v>31</v>
      </c>
      <c r="I7155" s="16">
        <f t="shared" si="311"/>
        <v>-0.33333333333333337</v>
      </c>
      <c r="J7155" s="16" t="s">
        <v>915</v>
      </c>
      <c r="K7155" s="17">
        <f>VLOOKUP(A7155,[4]גיליון1!$A$1574:$P$7681,10,0)</f>
        <v>300000</v>
      </c>
      <c r="L7155" s="17">
        <f>VLOOKUP(A7155,'[2]2023'!$A$9:$I$7853,9,0)</f>
        <v>450000</v>
      </c>
      <c r="M7155" s="18">
        <f>VLOOKUP(A7155,[3]data1683177749303!$A$2:$J$6448,10,0)</f>
        <v>188166</v>
      </c>
    </row>
    <row r="7156" spans="1:13" ht="15.75" outlineLevel="1">
      <c r="A7156" s="10">
        <v>1844300817</v>
      </c>
      <c r="B7156" s="11">
        <v>817</v>
      </c>
      <c r="C7156" s="19">
        <v>844300</v>
      </c>
      <c r="D7156" s="13">
        <v>1</v>
      </c>
      <c r="E7156" s="136" t="s">
        <v>3154</v>
      </c>
      <c r="F7156" s="15" t="s">
        <v>2871</v>
      </c>
      <c r="G7156" s="137" t="s">
        <v>3154</v>
      </c>
      <c r="H7156" s="13" t="s">
        <v>31</v>
      </c>
      <c r="I7156" s="16">
        <f t="shared" si="311"/>
        <v>0</v>
      </c>
      <c r="J7156" s="126" t="s">
        <v>3154</v>
      </c>
      <c r="K7156" s="17">
        <f>VLOOKUP(A7156,[4]גיליון1!$A$1574:$P$7681,10,0)</f>
        <v>9500000</v>
      </c>
      <c r="L7156" s="17">
        <f>VLOOKUP(A7156,'[2]2023'!$A$9:$I$7853,9,0)</f>
        <v>9500000</v>
      </c>
      <c r="M7156" s="18">
        <f>VLOOKUP(A7156,[3]data1683177749303!$A$2:$J$6448,10,0)</f>
        <v>8307649.6299999999</v>
      </c>
    </row>
    <row r="7157" spans="1:13" ht="15.75" outlineLevel="1">
      <c r="A7157" s="10">
        <v>1844300818</v>
      </c>
      <c r="B7157" s="11">
        <v>818</v>
      </c>
      <c r="C7157" s="19">
        <v>844300</v>
      </c>
      <c r="D7157" s="13">
        <v>1</v>
      </c>
      <c r="E7157" s="136" t="s">
        <v>3154</v>
      </c>
      <c r="F7157" s="15" t="s">
        <v>934</v>
      </c>
      <c r="G7157" s="137" t="s">
        <v>3154</v>
      </c>
      <c r="H7157" s="13" t="s">
        <v>31</v>
      </c>
      <c r="I7157" s="16">
        <f t="shared" si="311"/>
        <v>0</v>
      </c>
      <c r="J7157" s="126" t="s">
        <v>3154</v>
      </c>
      <c r="K7157" s="17">
        <f>VLOOKUP(A7157,[4]גיליון1!$A$1574:$P$7681,10,0)</f>
        <v>1800000</v>
      </c>
      <c r="L7157" s="17">
        <f>VLOOKUP(A7157,'[2]2023'!$A$9:$I$7853,9,0)</f>
        <v>1800000</v>
      </c>
      <c r="M7157" s="18">
        <f>VLOOKUP(A7157,[3]data1683177749303!$A$2:$J$6448,10,0)</f>
        <v>395500.03</v>
      </c>
    </row>
    <row r="7158" spans="1:13" ht="15.75" outlineLevel="1">
      <c r="A7158" s="10">
        <v>1844300819</v>
      </c>
      <c r="B7158" s="11">
        <v>819</v>
      </c>
      <c r="C7158" s="19">
        <v>844300</v>
      </c>
      <c r="D7158" s="13">
        <v>1</v>
      </c>
      <c r="E7158" s="136" t="s">
        <v>3154</v>
      </c>
      <c r="F7158" s="15" t="s">
        <v>2872</v>
      </c>
      <c r="G7158" s="137" t="s">
        <v>3154</v>
      </c>
      <c r="H7158" s="13" t="s">
        <v>31</v>
      </c>
      <c r="I7158" s="126" t="s">
        <v>3154</v>
      </c>
      <c r="J7158" s="126" t="s">
        <v>3154</v>
      </c>
      <c r="K7158" s="17">
        <f>VLOOKUP(A7158,[4]גיליון1!$A$1574:$P$7681,10,0)</f>
        <v>0</v>
      </c>
      <c r="L7158" s="17">
        <f>VLOOKUP(A7158,'[2]2023'!$A$9:$I$7853,9,0)</f>
        <v>0</v>
      </c>
      <c r="M7158" s="18">
        <f>VLOOKUP(A7158,[3]data1683177749303!$A$2:$J$6448,10,0)</f>
        <v>0</v>
      </c>
    </row>
    <row r="7159" spans="1:13" ht="15.75" outlineLevel="1">
      <c r="A7159" s="10">
        <v>1844300820</v>
      </c>
      <c r="B7159" s="11">
        <v>820</v>
      </c>
      <c r="C7159" s="19">
        <v>844300</v>
      </c>
      <c r="D7159" s="13">
        <v>1</v>
      </c>
      <c r="E7159" s="136" t="s">
        <v>3154</v>
      </c>
      <c r="F7159" s="15" t="s">
        <v>928</v>
      </c>
      <c r="G7159" s="137" t="s">
        <v>3154</v>
      </c>
      <c r="H7159" s="13" t="s">
        <v>31</v>
      </c>
      <c r="I7159" s="126" t="s">
        <v>3154</v>
      </c>
      <c r="J7159" s="126" t="s">
        <v>3154</v>
      </c>
      <c r="K7159" s="17">
        <f>VLOOKUP(A7159,[4]גיליון1!$A$1574:$P$7681,10,0)</f>
        <v>0</v>
      </c>
      <c r="L7159" s="17">
        <f>VLOOKUP(A7159,'[2]2023'!$A$9:$I$7853,9,0)</f>
        <v>0</v>
      </c>
      <c r="M7159" s="18">
        <f>VLOOKUP(A7159,[3]data1683177749303!$A$2:$J$6448,10,0)</f>
        <v>0</v>
      </c>
    </row>
    <row r="7160" spans="1:13" ht="15.75" outlineLevel="1">
      <c r="A7160" s="10">
        <v>1844300840</v>
      </c>
      <c r="B7160" s="11">
        <v>840</v>
      </c>
      <c r="C7160" s="19">
        <v>844300</v>
      </c>
      <c r="D7160" s="13">
        <v>1</v>
      </c>
      <c r="E7160" s="136" t="s">
        <v>3154</v>
      </c>
      <c r="F7160" s="15" t="s">
        <v>936</v>
      </c>
      <c r="G7160" s="137" t="s">
        <v>3154</v>
      </c>
      <c r="H7160" s="13" t="s">
        <v>31</v>
      </c>
      <c r="I7160" s="16">
        <f t="shared" si="311"/>
        <v>0</v>
      </c>
      <c r="J7160" s="126" t="s">
        <v>3154</v>
      </c>
      <c r="K7160" s="17">
        <f>VLOOKUP(A7160,[4]גיליון1!$A$1574:$P$7681,10,0)</f>
        <v>1100000</v>
      </c>
      <c r="L7160" s="17">
        <f>VLOOKUP(A7160,'[2]2023'!$A$9:$I$7853,9,0)</f>
        <v>1100000</v>
      </c>
      <c r="M7160" s="18">
        <f>VLOOKUP(A7160,[3]data1683177749303!$A$2:$J$6448,10,0)</f>
        <v>1064512.54</v>
      </c>
    </row>
    <row r="7161" spans="1:13" ht="15.75" outlineLevel="1">
      <c r="A7161" s="10">
        <v>1844300845</v>
      </c>
      <c r="B7161" s="11">
        <v>845</v>
      </c>
      <c r="C7161" s="19">
        <v>844300</v>
      </c>
      <c r="D7161" s="13">
        <v>1</v>
      </c>
      <c r="E7161" s="136" t="s">
        <v>3154</v>
      </c>
      <c r="F7161" s="15" t="s">
        <v>931</v>
      </c>
      <c r="G7161" s="137" t="s">
        <v>3154</v>
      </c>
      <c r="H7161" s="13" t="s">
        <v>31</v>
      </c>
      <c r="I7161" s="126" t="s">
        <v>3154</v>
      </c>
      <c r="J7161" s="126" t="s">
        <v>3154</v>
      </c>
      <c r="K7161" s="17">
        <f>VLOOKUP(A7161,[4]גיליון1!$A$1574:$P$7681,10,0)</f>
        <v>0</v>
      </c>
      <c r="L7161" s="17">
        <f>VLOOKUP(A7161,'[2]2023'!$A$9:$I$7853,9,0)</f>
        <v>0</v>
      </c>
      <c r="M7161" s="18">
        <f>VLOOKUP(A7161,[3]data1683177749303!$A$2:$J$6448,10,0)</f>
        <v>5094.66</v>
      </c>
    </row>
    <row r="7162" spans="1:13" ht="15.75" outlineLevel="1">
      <c r="A7162" s="10">
        <v>1844300891</v>
      </c>
      <c r="B7162" s="11">
        <v>891</v>
      </c>
      <c r="C7162" s="19">
        <v>844300</v>
      </c>
      <c r="D7162" s="13">
        <v>1</v>
      </c>
      <c r="E7162" s="136" t="s">
        <v>3154</v>
      </c>
      <c r="F7162" s="15" t="s">
        <v>2873</v>
      </c>
      <c r="G7162" s="137" t="s">
        <v>3154</v>
      </c>
      <c r="H7162" s="13" t="s">
        <v>31</v>
      </c>
      <c r="I7162" s="16">
        <f t="shared" si="311"/>
        <v>0</v>
      </c>
      <c r="J7162" s="126" t="s">
        <v>3154</v>
      </c>
      <c r="K7162" s="17">
        <f>VLOOKUP(A7162,[4]גיליון1!$A$1574:$P$7681,10,0)</f>
        <v>45000</v>
      </c>
      <c r="L7162" s="17">
        <f>VLOOKUP(A7162,'[2]2023'!$A$9:$I$7853,9,0)</f>
        <v>45000</v>
      </c>
      <c r="M7162" s="18">
        <f>VLOOKUP(A7162,[3]data1683177749303!$A$2:$J$6448,10,0)</f>
        <v>0</v>
      </c>
    </row>
    <row r="7163" spans="1:13" ht="15.75" outlineLevel="1">
      <c r="A7163" s="10">
        <v>1844300931</v>
      </c>
      <c r="B7163" s="11">
        <v>931</v>
      </c>
      <c r="C7163" s="19">
        <v>844300</v>
      </c>
      <c r="D7163" s="13">
        <v>1</v>
      </c>
      <c r="E7163" s="136" t="s">
        <v>3154</v>
      </c>
      <c r="F7163" s="15" t="s">
        <v>2873</v>
      </c>
      <c r="G7163" s="137" t="s">
        <v>3154</v>
      </c>
      <c r="H7163" s="13" t="s">
        <v>31</v>
      </c>
      <c r="I7163" s="126" t="s">
        <v>3154</v>
      </c>
      <c r="J7163" s="126" t="s">
        <v>3154</v>
      </c>
      <c r="K7163" s="17">
        <f>VLOOKUP(A7163,[4]גיליון1!$A$1574:$P$7681,10,0)</f>
        <v>0</v>
      </c>
      <c r="L7163" s="17">
        <f>VLOOKUP(A7163,'[2]2023'!$A$9:$I$7853,9,0)</f>
        <v>0</v>
      </c>
      <c r="M7163" s="18">
        <f>VLOOKUP(A7163,[3]data1683177749303!$A$2:$J$6448,10,0)</f>
        <v>0</v>
      </c>
    </row>
    <row r="7164" spans="1:13" ht="15.75" outlineLevel="1">
      <c r="A7164" s="10">
        <v>1844300961</v>
      </c>
      <c r="B7164" s="11">
        <v>961</v>
      </c>
      <c r="C7164" s="19">
        <v>844300</v>
      </c>
      <c r="D7164" s="13">
        <v>1</v>
      </c>
      <c r="E7164" s="136" t="s">
        <v>3154</v>
      </c>
      <c r="F7164" s="15" t="s">
        <v>79</v>
      </c>
      <c r="G7164" s="137" t="s">
        <v>3154</v>
      </c>
      <c r="H7164" s="13" t="s">
        <v>34</v>
      </c>
      <c r="I7164" s="126" t="s">
        <v>3154</v>
      </c>
      <c r="J7164" s="126" t="s">
        <v>3154</v>
      </c>
      <c r="K7164" s="17">
        <f>VLOOKUP(A7164,[4]גיליון1!$A$1574:$P$7681,10,0)</f>
        <v>0</v>
      </c>
      <c r="L7164" s="17">
        <f>VLOOKUP(A7164,'[2]2023'!$A$9:$I$7853,9,0)</f>
        <v>0</v>
      </c>
      <c r="M7164" s="140" t="s">
        <v>3154</v>
      </c>
    </row>
    <row r="7165" spans="1:13" ht="15.75" outlineLevel="1">
      <c r="A7165" s="10">
        <v>1844300980</v>
      </c>
      <c r="B7165" s="11">
        <v>980</v>
      </c>
      <c r="C7165" s="19">
        <v>844300</v>
      </c>
      <c r="D7165" s="13">
        <v>1</v>
      </c>
      <c r="E7165" s="136" t="s">
        <v>3154</v>
      </c>
      <c r="F7165" s="15" t="s">
        <v>926</v>
      </c>
      <c r="G7165" s="137" t="s">
        <v>3154</v>
      </c>
      <c r="H7165" s="13" t="s">
        <v>31</v>
      </c>
      <c r="I7165" s="16">
        <f t="shared" si="311"/>
        <v>2.5799793601651189E-2</v>
      </c>
      <c r="J7165" s="126" t="s">
        <v>3154</v>
      </c>
      <c r="K7165" s="17">
        <f>VLOOKUP(A7165,[4]גיליון1!$A$1574:$P$7681,10,0)+20000</f>
        <v>795200</v>
      </c>
      <c r="L7165" s="17">
        <f>VLOOKUP(A7165,'[2]2023'!$A$9:$I$7853,9,0)</f>
        <v>775200</v>
      </c>
      <c r="M7165" s="18">
        <f>VLOOKUP(A7165,[3]data1683177749303!$A$2:$J$6448,10,0)</f>
        <v>541250.59</v>
      </c>
    </row>
    <row r="7166" spans="1:13" ht="15.75" outlineLevel="1">
      <c r="A7166" s="10">
        <v>1844300981</v>
      </c>
      <c r="B7166" s="11">
        <v>981</v>
      </c>
      <c r="C7166" s="19">
        <v>844300</v>
      </c>
      <c r="D7166" s="13">
        <v>1</v>
      </c>
      <c r="E7166" s="136" t="s">
        <v>3154</v>
      </c>
      <c r="F7166" s="15" t="s">
        <v>937</v>
      </c>
      <c r="G7166" s="137" t="s">
        <v>3154</v>
      </c>
      <c r="H7166" s="13" t="s">
        <v>34</v>
      </c>
      <c r="I7166" s="126" t="s">
        <v>3154</v>
      </c>
      <c r="J7166" s="126" t="s">
        <v>3154</v>
      </c>
      <c r="K7166" s="17">
        <f>VLOOKUP(A7166,[4]גיליון1!$A$1574:$P$7681,10,0)</f>
        <v>0</v>
      </c>
      <c r="L7166" s="139" t="s">
        <v>3154</v>
      </c>
      <c r="M7166" s="18">
        <f>VLOOKUP(A7166,[3]data1683177749303!$A$2:$J$6448,10,0)</f>
        <v>0</v>
      </c>
    </row>
    <row r="7167" spans="1:13" ht="15.75" outlineLevel="1">
      <c r="A7167" s="10">
        <v>1844300982</v>
      </c>
      <c r="B7167" s="11">
        <v>982</v>
      </c>
      <c r="C7167" s="19">
        <v>844300</v>
      </c>
      <c r="D7167" s="13">
        <v>1</v>
      </c>
      <c r="E7167" s="136" t="s">
        <v>3154</v>
      </c>
      <c r="F7167" s="15" t="s">
        <v>938</v>
      </c>
      <c r="G7167" s="137" t="s">
        <v>3154</v>
      </c>
      <c r="H7167" s="13" t="s">
        <v>34</v>
      </c>
      <c r="I7167" s="126" t="s">
        <v>3154</v>
      </c>
      <c r="J7167" s="126" t="s">
        <v>3154</v>
      </c>
      <c r="K7167" s="17">
        <f>VLOOKUP(A7167,[4]גיליון1!$A$1574:$P$7681,10,0)</f>
        <v>0</v>
      </c>
      <c r="L7167" s="17">
        <f>VLOOKUP(A7167,'[2]2023'!$A$9:$I$7853,9,0)</f>
        <v>0</v>
      </c>
      <c r="M7167" s="18">
        <f>VLOOKUP(A7167,[3]data1683177749303!$A$2:$J$6448,10,0)</f>
        <v>0</v>
      </c>
    </row>
    <row r="7168" spans="1:13" ht="16.5" thickBot="1">
      <c r="A7168" s="10">
        <v>1844300983</v>
      </c>
      <c r="B7168" s="11">
        <v>983</v>
      </c>
      <c r="C7168" s="19">
        <v>844300</v>
      </c>
      <c r="D7168" s="13">
        <v>1</v>
      </c>
      <c r="E7168" s="136" t="s">
        <v>3154</v>
      </c>
      <c r="F7168" s="15" t="s">
        <v>939</v>
      </c>
      <c r="G7168" s="137" t="s">
        <v>3154</v>
      </c>
      <c r="H7168" s="13" t="s">
        <v>34</v>
      </c>
      <c r="I7168" s="16">
        <f t="shared" si="311"/>
        <v>-1</v>
      </c>
      <c r="J7168" s="126" t="s">
        <v>3154</v>
      </c>
      <c r="K7168" s="17">
        <f>VLOOKUP(A7168,[4]גיליון1!$A$1574:$P$7681,10,0)</f>
        <v>0</v>
      </c>
      <c r="L7168" s="17">
        <f>VLOOKUP(A7168,'[2]2023'!$A$9:$I$7853,9,0)</f>
        <v>300000</v>
      </c>
      <c r="M7168" s="18">
        <f>VLOOKUP(A7168,[3]data1683177749303!$A$2:$J$6448,10,0)</f>
        <v>0</v>
      </c>
    </row>
    <row r="7169" spans="1:13" ht="16.5" outlineLevel="1" thickBot="1">
      <c r="A7169" s="125" t="s">
        <v>3154</v>
      </c>
      <c r="B7169" s="25" t="s">
        <v>2874</v>
      </c>
      <c r="C7169" s="146" t="s">
        <v>3154</v>
      </c>
      <c r="D7169" s="146" t="s">
        <v>3154</v>
      </c>
      <c r="E7169" s="147" t="s">
        <v>3154</v>
      </c>
      <c r="F7169" s="28" t="s">
        <v>2866</v>
      </c>
      <c r="G7169" s="153" t="s">
        <v>3154</v>
      </c>
      <c r="H7169" s="146" t="s">
        <v>3154</v>
      </c>
      <c r="I7169" s="29">
        <f t="shared" si="311"/>
        <v>-3.0795325236708249E-2</v>
      </c>
      <c r="J7169" s="127" t="s">
        <v>3154</v>
      </c>
      <c r="K7169" s="37">
        <f t="shared" ref="K7169:M7169" si="313">SUBTOTAL(9,K7137:K7168)</f>
        <v>13542600</v>
      </c>
      <c r="L7169" s="37">
        <f t="shared" si="313"/>
        <v>13972900</v>
      </c>
      <c r="M7169" s="38">
        <f t="shared" si="313"/>
        <v>10590123.539999999</v>
      </c>
    </row>
    <row r="7170" spans="1:13" ht="15.75" outlineLevel="1">
      <c r="A7170" s="10">
        <v>18445000</v>
      </c>
      <c r="B7170" s="32">
        <v>0</v>
      </c>
      <c r="C7170" s="49">
        <v>844500</v>
      </c>
      <c r="D7170" s="34">
        <v>1</v>
      </c>
      <c r="E7170" s="151" t="s">
        <v>3154</v>
      </c>
      <c r="F7170" s="35" t="s">
        <v>941</v>
      </c>
      <c r="G7170" s="152" t="s">
        <v>3154</v>
      </c>
      <c r="H7170" s="34" t="s">
        <v>11</v>
      </c>
      <c r="I7170" s="142" t="s">
        <v>3154</v>
      </c>
      <c r="J7170" s="142" t="s">
        <v>3154</v>
      </c>
      <c r="K7170" s="17">
        <f>VLOOKUP(A7170,[4]גיליון1!$A$1574:$P$7681,10,0)</f>
        <v>0</v>
      </c>
      <c r="L7170" s="139" t="s">
        <v>3154</v>
      </c>
      <c r="M7170" s="140" t="s">
        <v>3154</v>
      </c>
    </row>
    <row r="7171" spans="1:13" ht="15.75" outlineLevel="1">
      <c r="A7171" s="10">
        <v>1844500100</v>
      </c>
      <c r="B7171" s="11">
        <v>100</v>
      </c>
      <c r="C7171" s="19">
        <v>844500</v>
      </c>
      <c r="D7171" s="13">
        <v>1</v>
      </c>
      <c r="E7171" s="136" t="s">
        <v>3154</v>
      </c>
      <c r="F7171" s="15" t="s">
        <v>18</v>
      </c>
      <c r="G7171" s="137" t="s">
        <v>3154</v>
      </c>
      <c r="H7171" s="13" t="s">
        <v>11</v>
      </c>
      <c r="I7171" s="126" t="s">
        <v>3154</v>
      </c>
      <c r="J7171" s="126" t="s">
        <v>3154</v>
      </c>
      <c r="K7171" s="17">
        <f>VLOOKUP(A7171,[4]גיליון1!$A$1574:$P$7681,10,0)</f>
        <v>0</v>
      </c>
      <c r="L7171" s="17">
        <f>VLOOKUP(A7171,'[2]2023'!$A$9:$I$7853,9,0)</f>
        <v>0</v>
      </c>
      <c r="M7171" s="140" t="s">
        <v>3154</v>
      </c>
    </row>
    <row r="7172" spans="1:13" ht="15.75" outlineLevel="1">
      <c r="A7172" s="10">
        <v>1844500110</v>
      </c>
      <c r="B7172" s="11">
        <v>110</v>
      </c>
      <c r="C7172" s="19">
        <v>844500</v>
      </c>
      <c r="D7172" s="13">
        <v>1</v>
      </c>
      <c r="E7172" s="136" t="s">
        <v>3154</v>
      </c>
      <c r="F7172" s="15" t="s">
        <v>19</v>
      </c>
      <c r="G7172" s="137" t="s">
        <v>3154</v>
      </c>
      <c r="H7172" s="13" t="s">
        <v>20</v>
      </c>
      <c r="I7172" s="126" t="s">
        <v>3154</v>
      </c>
      <c r="J7172" s="126" t="s">
        <v>3154</v>
      </c>
      <c r="K7172" s="17">
        <f>VLOOKUP(A7172,[4]גיליון1!$A$1574:$P$7681,10,0)</f>
        <v>0</v>
      </c>
      <c r="L7172" s="17">
        <f>VLOOKUP(A7172,'[2]2023'!$A$9:$I$7853,9,0)</f>
        <v>0</v>
      </c>
      <c r="M7172" s="18">
        <f>VLOOKUP(A7172,[3]data1683177749303!$A$2:$J$6448,10,0)</f>
        <v>0</v>
      </c>
    </row>
    <row r="7173" spans="1:13" ht="15.75" outlineLevel="1">
      <c r="A7173" s="10">
        <v>1844500119</v>
      </c>
      <c r="B7173" s="11">
        <v>119</v>
      </c>
      <c r="C7173" s="19">
        <v>844500</v>
      </c>
      <c r="D7173" s="13">
        <v>1</v>
      </c>
      <c r="E7173" s="136" t="s">
        <v>3154</v>
      </c>
      <c r="F7173" s="15" t="s">
        <v>21</v>
      </c>
      <c r="G7173" s="137" t="s">
        <v>3154</v>
      </c>
      <c r="H7173" s="13" t="s">
        <v>20</v>
      </c>
      <c r="I7173" s="126" t="s">
        <v>3154</v>
      </c>
      <c r="J7173" s="126" t="s">
        <v>3154</v>
      </c>
      <c r="K7173" s="17">
        <f>VLOOKUP(A7173,[4]גיליון1!$A$1574:$P$7681,10,0)</f>
        <v>0</v>
      </c>
      <c r="L7173" s="17">
        <f>VLOOKUP(A7173,'[2]2023'!$A$9:$I$7853,9,0)</f>
        <v>0</v>
      </c>
      <c r="M7173" s="18">
        <f>VLOOKUP(A7173,[3]data1683177749303!$A$2:$J$6448,10,0)</f>
        <v>0</v>
      </c>
    </row>
    <row r="7174" spans="1:13" ht="15.75" outlineLevel="1">
      <c r="A7174" s="10">
        <v>1844500122</v>
      </c>
      <c r="B7174" s="11">
        <v>122</v>
      </c>
      <c r="C7174" s="19">
        <v>844500</v>
      </c>
      <c r="D7174" s="13">
        <v>1</v>
      </c>
      <c r="E7174" s="136" t="s">
        <v>3154</v>
      </c>
      <c r="F7174" s="15" t="s">
        <v>22</v>
      </c>
      <c r="G7174" s="137" t="s">
        <v>3154</v>
      </c>
      <c r="H7174" s="13" t="s">
        <v>20</v>
      </c>
      <c r="I7174" s="126" t="s">
        <v>3154</v>
      </c>
      <c r="J7174" s="126" t="s">
        <v>3154</v>
      </c>
      <c r="K7174" s="17">
        <f>VLOOKUP(A7174,[4]גיליון1!$A$1574:$P$7681,10,0)</f>
        <v>0</v>
      </c>
      <c r="L7174" s="17">
        <f>VLOOKUP(A7174,'[2]2023'!$A$9:$I$7853,9,0)</f>
        <v>0</v>
      </c>
      <c r="M7174" s="18">
        <f>VLOOKUP(A7174,[3]data1683177749303!$A$2:$J$6448,10,0)</f>
        <v>0</v>
      </c>
    </row>
    <row r="7175" spans="1:13" ht="15.75" outlineLevel="1">
      <c r="A7175" s="10">
        <v>1844500126</v>
      </c>
      <c r="B7175" s="11">
        <v>126</v>
      </c>
      <c r="C7175" s="19">
        <v>844500</v>
      </c>
      <c r="D7175" s="13">
        <v>1</v>
      </c>
      <c r="E7175" s="136" t="s">
        <v>3154</v>
      </c>
      <c r="F7175" s="15" t="s">
        <v>23</v>
      </c>
      <c r="G7175" s="137" t="s">
        <v>3154</v>
      </c>
      <c r="H7175" s="13" t="s">
        <v>20</v>
      </c>
      <c r="I7175" s="126" t="s">
        <v>3154</v>
      </c>
      <c r="J7175" s="126" t="s">
        <v>3154</v>
      </c>
      <c r="K7175" s="17">
        <f>VLOOKUP(A7175,[4]גיליון1!$A$1574:$P$7681,10,0)</f>
        <v>0</v>
      </c>
      <c r="L7175" s="17">
        <f>VLOOKUP(A7175,'[2]2023'!$A$9:$I$7853,9,0)</f>
        <v>0</v>
      </c>
      <c r="M7175" s="18">
        <f>VLOOKUP(A7175,[3]data1683177749303!$A$2:$J$6448,10,0)</f>
        <v>0</v>
      </c>
    </row>
    <row r="7176" spans="1:13" ht="15.75" outlineLevel="1">
      <c r="A7176" s="10">
        <v>1844500130</v>
      </c>
      <c r="B7176" s="11">
        <v>130</v>
      </c>
      <c r="C7176" s="19">
        <v>844500</v>
      </c>
      <c r="D7176" s="13">
        <v>1</v>
      </c>
      <c r="E7176" s="136" t="s">
        <v>3154</v>
      </c>
      <c r="F7176" s="15" t="s">
        <v>24</v>
      </c>
      <c r="G7176" s="137" t="s">
        <v>3154</v>
      </c>
      <c r="H7176" s="13" t="s">
        <v>20</v>
      </c>
      <c r="I7176" s="126" t="s">
        <v>3154</v>
      </c>
      <c r="J7176" s="126" t="s">
        <v>3154</v>
      </c>
      <c r="K7176" s="17">
        <f>VLOOKUP(A7176,[4]גיליון1!$A$1574:$P$7681,10,0)</f>
        <v>0</v>
      </c>
      <c r="L7176" s="17">
        <f>VLOOKUP(A7176,'[2]2023'!$A$9:$I$7853,9,0)</f>
        <v>0</v>
      </c>
      <c r="M7176" s="18">
        <f>VLOOKUP(A7176,[3]data1683177749303!$A$2:$J$6448,10,0)</f>
        <v>0</v>
      </c>
    </row>
    <row r="7177" spans="1:13" ht="15.75" outlineLevel="1">
      <c r="A7177" s="10">
        <v>1844500200</v>
      </c>
      <c r="B7177" s="11">
        <v>200</v>
      </c>
      <c r="C7177" s="19">
        <v>844500</v>
      </c>
      <c r="D7177" s="13">
        <v>1</v>
      </c>
      <c r="E7177" s="136" t="s">
        <v>3154</v>
      </c>
      <c r="F7177" s="15" t="s">
        <v>26</v>
      </c>
      <c r="G7177" s="137" t="s">
        <v>3154</v>
      </c>
      <c r="H7177" s="13" t="s">
        <v>11</v>
      </c>
      <c r="I7177" s="126" t="s">
        <v>3154</v>
      </c>
      <c r="J7177" s="126" t="s">
        <v>3154</v>
      </c>
      <c r="K7177" s="17">
        <f>VLOOKUP(A7177,[4]גיליון1!$A$1574:$P$7681,10,0)</f>
        <v>0</v>
      </c>
      <c r="L7177" s="17">
        <f>VLOOKUP(A7177,'[2]2023'!$A$9:$I$7853,9,0)</f>
        <v>0</v>
      </c>
      <c r="M7177" s="140" t="s">
        <v>3154</v>
      </c>
    </row>
    <row r="7178" spans="1:13" ht="15.75" outlineLevel="1">
      <c r="A7178" s="10">
        <v>1844500210</v>
      </c>
      <c r="B7178" s="11">
        <v>210</v>
      </c>
      <c r="C7178" s="19">
        <v>844500</v>
      </c>
      <c r="D7178" s="13">
        <v>1</v>
      </c>
      <c r="E7178" s="136" t="s">
        <v>3154</v>
      </c>
      <c r="F7178" s="15" t="s">
        <v>27</v>
      </c>
      <c r="G7178" s="137" t="s">
        <v>3154</v>
      </c>
      <c r="H7178" s="13" t="s">
        <v>20</v>
      </c>
      <c r="I7178" s="126" t="s">
        <v>3154</v>
      </c>
      <c r="J7178" s="126" t="s">
        <v>3154</v>
      </c>
      <c r="K7178" s="17">
        <f>VLOOKUP(A7178,[4]גיליון1!$A$1574:$P$7681,10,0)</f>
        <v>0</v>
      </c>
      <c r="L7178" s="17">
        <f>VLOOKUP(A7178,'[2]2023'!$A$9:$I$7853,9,0)</f>
        <v>0</v>
      </c>
      <c r="M7178" s="18">
        <f>VLOOKUP(A7178,[3]data1683177749303!$A$2:$J$6448,10,0)</f>
        <v>0</v>
      </c>
    </row>
    <row r="7179" spans="1:13" ht="15.75" outlineLevel="1">
      <c r="A7179" s="10">
        <v>1844500263</v>
      </c>
      <c r="B7179" s="11">
        <v>263</v>
      </c>
      <c r="C7179" s="19">
        <v>844500</v>
      </c>
      <c r="D7179" s="13">
        <v>1</v>
      </c>
      <c r="E7179" s="136" t="s">
        <v>3154</v>
      </c>
      <c r="F7179" s="15" t="s">
        <v>2875</v>
      </c>
      <c r="G7179" s="137" t="s">
        <v>3154</v>
      </c>
      <c r="H7179" s="13" t="s">
        <v>20</v>
      </c>
      <c r="I7179" s="126" t="s">
        <v>3154</v>
      </c>
      <c r="J7179" s="126" t="s">
        <v>3154</v>
      </c>
      <c r="K7179" s="17">
        <f>VLOOKUP(A7179,[4]גיליון1!$A$1574:$P$7681,10,0)</f>
        <v>0</v>
      </c>
      <c r="L7179" s="17">
        <f>VLOOKUP(A7179,'[2]2023'!$A$9:$I$7853,9,0)</f>
        <v>0</v>
      </c>
      <c r="M7179" s="18">
        <f>VLOOKUP(A7179,[3]data1683177749303!$A$2:$J$6448,10,0)</f>
        <v>0</v>
      </c>
    </row>
    <row r="7180" spans="1:13" ht="15.75" outlineLevel="1">
      <c r="A7180" s="10">
        <v>1844500264</v>
      </c>
      <c r="B7180" s="11">
        <v>264</v>
      </c>
      <c r="C7180" s="19">
        <v>844500</v>
      </c>
      <c r="D7180" s="13">
        <v>1</v>
      </c>
      <c r="E7180" s="136" t="s">
        <v>3154</v>
      </c>
      <c r="F7180" s="15" t="s">
        <v>2876</v>
      </c>
      <c r="G7180" s="137" t="s">
        <v>3154</v>
      </c>
      <c r="H7180" s="13" t="s">
        <v>20</v>
      </c>
      <c r="I7180" s="126" t="s">
        <v>3154</v>
      </c>
      <c r="J7180" s="126" t="s">
        <v>3154</v>
      </c>
      <c r="K7180" s="17">
        <f>VLOOKUP(A7180,[4]גיליון1!$A$1574:$P$7681,10,0)</f>
        <v>0</v>
      </c>
      <c r="L7180" s="17">
        <f>VLOOKUP(A7180,'[2]2023'!$A$9:$I$7853,9,0)</f>
        <v>0</v>
      </c>
      <c r="M7180" s="18">
        <f>VLOOKUP(A7180,[3]data1683177749303!$A$2:$J$6448,10,0)</f>
        <v>0</v>
      </c>
    </row>
    <row r="7181" spans="1:13" ht="15.75" outlineLevel="1">
      <c r="A7181" s="10">
        <v>1844500400</v>
      </c>
      <c r="B7181" s="11">
        <v>400</v>
      </c>
      <c r="C7181" s="19">
        <v>844500</v>
      </c>
      <c r="D7181" s="13">
        <v>1</v>
      </c>
      <c r="E7181" s="136" t="s">
        <v>3154</v>
      </c>
      <c r="F7181" s="15" t="s">
        <v>29</v>
      </c>
      <c r="G7181" s="137" t="s">
        <v>3154</v>
      </c>
      <c r="H7181" s="13" t="s">
        <v>11</v>
      </c>
      <c r="I7181" s="126" t="s">
        <v>3154</v>
      </c>
      <c r="J7181" s="126" t="s">
        <v>3154</v>
      </c>
      <c r="K7181" s="17">
        <f>VLOOKUP(A7181,[4]גיליון1!$A$1574:$P$7681,10,0)</f>
        <v>0</v>
      </c>
      <c r="L7181" s="17">
        <f>VLOOKUP(A7181,'[2]2023'!$A$9:$I$7853,9,0)</f>
        <v>0</v>
      </c>
      <c r="M7181" s="140" t="s">
        <v>3154</v>
      </c>
    </row>
    <row r="7182" spans="1:13" ht="15.75" outlineLevel="1">
      <c r="A7182" s="10">
        <v>1844500410</v>
      </c>
      <c r="B7182" s="11">
        <v>410</v>
      </c>
      <c r="C7182" s="19">
        <v>844500</v>
      </c>
      <c r="D7182" s="13">
        <v>1</v>
      </c>
      <c r="E7182" s="136" t="s">
        <v>3154</v>
      </c>
      <c r="F7182" s="15" t="s">
        <v>30</v>
      </c>
      <c r="G7182" s="137" t="s">
        <v>3154</v>
      </c>
      <c r="H7182" s="13" t="s">
        <v>31</v>
      </c>
      <c r="I7182" s="126" t="s">
        <v>3154</v>
      </c>
      <c r="J7182" s="126" t="s">
        <v>3154</v>
      </c>
      <c r="K7182" s="17">
        <f>VLOOKUP(A7182,[4]גיליון1!$A$1574:$P$7681,10,0)</f>
        <v>0</v>
      </c>
      <c r="L7182" s="17">
        <f>VLOOKUP(A7182,'[2]2023'!$A$9:$I$7853,9,0)</f>
        <v>0</v>
      </c>
      <c r="M7182" s="18">
        <f>VLOOKUP(A7182,[3]data1683177749303!$A$2:$J$6448,10,0)</f>
        <v>0</v>
      </c>
    </row>
    <row r="7183" spans="1:13" ht="15.75" outlineLevel="1">
      <c r="A7183" s="10">
        <v>1844500423</v>
      </c>
      <c r="B7183" s="11">
        <v>423</v>
      </c>
      <c r="C7183" s="19">
        <v>844500</v>
      </c>
      <c r="D7183" s="13">
        <v>1</v>
      </c>
      <c r="E7183" s="136" t="s">
        <v>3154</v>
      </c>
      <c r="F7183" s="15" t="s">
        <v>35</v>
      </c>
      <c r="G7183" s="137" t="s">
        <v>3154</v>
      </c>
      <c r="H7183" s="13" t="s">
        <v>31</v>
      </c>
      <c r="I7183" s="126" t="s">
        <v>3154</v>
      </c>
      <c r="J7183" s="126" t="s">
        <v>3154</v>
      </c>
      <c r="K7183" s="17">
        <f>VLOOKUP(A7183,[4]גיליון1!$A$1574:$P$7681,10,0)</f>
        <v>0</v>
      </c>
      <c r="L7183" s="17">
        <f>VLOOKUP(A7183,'[2]2023'!$A$9:$I$7853,9,0)</f>
        <v>0</v>
      </c>
      <c r="M7183" s="18">
        <f>VLOOKUP(A7183,[3]data1683177749303!$A$2:$J$6448,10,0)</f>
        <v>0</v>
      </c>
    </row>
    <row r="7184" spans="1:13" ht="15.75" outlineLevel="1">
      <c r="A7184" s="10">
        <v>1844500431</v>
      </c>
      <c r="B7184" s="11">
        <v>431</v>
      </c>
      <c r="C7184" s="19">
        <v>844500</v>
      </c>
      <c r="D7184" s="13">
        <v>1</v>
      </c>
      <c r="E7184" s="136" t="s">
        <v>3154</v>
      </c>
      <c r="F7184" s="15" t="s">
        <v>36</v>
      </c>
      <c r="G7184" s="137" t="s">
        <v>3154</v>
      </c>
      <c r="H7184" s="13" t="s">
        <v>31</v>
      </c>
      <c r="I7184" s="126" t="s">
        <v>3154</v>
      </c>
      <c r="J7184" s="126" t="s">
        <v>3154</v>
      </c>
      <c r="K7184" s="17">
        <f>VLOOKUP(A7184,[4]גיליון1!$A$1574:$P$7681,10,0)</f>
        <v>0</v>
      </c>
      <c r="L7184" s="17">
        <f>VLOOKUP(A7184,'[2]2023'!$A$9:$I$7853,9,0)</f>
        <v>0</v>
      </c>
      <c r="M7184" s="18">
        <f>VLOOKUP(A7184,[3]data1683177749303!$A$2:$J$6448,10,0)</f>
        <v>1507.3</v>
      </c>
    </row>
    <row r="7185" spans="1:13" ht="15.75" outlineLevel="1">
      <c r="A7185" s="10">
        <v>1844500432</v>
      </c>
      <c r="B7185" s="11">
        <v>432</v>
      </c>
      <c r="C7185" s="19">
        <v>844500</v>
      </c>
      <c r="D7185" s="13">
        <v>1</v>
      </c>
      <c r="E7185" s="136" t="s">
        <v>3154</v>
      </c>
      <c r="F7185" s="15" t="s">
        <v>37</v>
      </c>
      <c r="G7185" s="137" t="s">
        <v>3154</v>
      </c>
      <c r="H7185" s="13" t="s">
        <v>31</v>
      </c>
      <c r="I7185" s="126" t="s">
        <v>3154</v>
      </c>
      <c r="J7185" s="126" t="s">
        <v>3154</v>
      </c>
      <c r="K7185" s="17">
        <f>VLOOKUP(A7185,[4]גיליון1!$A$1574:$P$7681,10,0)</f>
        <v>0</v>
      </c>
      <c r="L7185" s="17">
        <f>VLOOKUP(A7185,'[2]2023'!$A$9:$I$7853,9,0)</f>
        <v>0</v>
      </c>
      <c r="M7185" s="18">
        <f>VLOOKUP(A7185,[3]data1683177749303!$A$2:$J$6448,10,0)</f>
        <v>0</v>
      </c>
    </row>
    <row r="7186" spans="1:13" ht="15.75" outlineLevel="1">
      <c r="A7186" s="10">
        <v>1844500433</v>
      </c>
      <c r="B7186" s="11">
        <v>433</v>
      </c>
      <c r="C7186" s="19">
        <v>844500</v>
      </c>
      <c r="D7186" s="13">
        <v>1</v>
      </c>
      <c r="E7186" s="136" t="s">
        <v>3154</v>
      </c>
      <c r="F7186" s="15" t="s">
        <v>38</v>
      </c>
      <c r="G7186" s="137" t="s">
        <v>3154</v>
      </c>
      <c r="H7186" s="13" t="s">
        <v>34</v>
      </c>
      <c r="I7186" s="126" t="s">
        <v>3154</v>
      </c>
      <c r="J7186" s="126" t="s">
        <v>3154</v>
      </c>
      <c r="K7186" s="17">
        <f>VLOOKUP(A7186,[4]גיליון1!$A$1574:$P$7681,10,0)</f>
        <v>0</v>
      </c>
      <c r="L7186" s="17">
        <f>VLOOKUP(A7186,'[2]2023'!$A$9:$I$7853,9,0)</f>
        <v>0</v>
      </c>
      <c r="M7186" s="18">
        <f>VLOOKUP(A7186,[3]data1683177749303!$A$2:$J$6448,10,0)</f>
        <v>0</v>
      </c>
    </row>
    <row r="7187" spans="1:13" ht="15.75" outlineLevel="1">
      <c r="A7187" s="10">
        <v>1844500434</v>
      </c>
      <c r="B7187" s="11">
        <v>434</v>
      </c>
      <c r="C7187" s="19">
        <v>844500</v>
      </c>
      <c r="D7187" s="13">
        <v>1</v>
      </c>
      <c r="E7187" s="136" t="s">
        <v>3154</v>
      </c>
      <c r="F7187" s="15" t="s">
        <v>39</v>
      </c>
      <c r="G7187" s="137" t="s">
        <v>3154</v>
      </c>
      <c r="H7187" s="13" t="s">
        <v>34</v>
      </c>
      <c r="I7187" s="126" t="s">
        <v>3154</v>
      </c>
      <c r="J7187" s="126" t="s">
        <v>3154</v>
      </c>
      <c r="K7187" s="17">
        <f>VLOOKUP(A7187,[4]גיליון1!$A$1574:$P$7681,10,0)</f>
        <v>0</v>
      </c>
      <c r="L7187" s="17">
        <f>VLOOKUP(A7187,'[2]2023'!$A$9:$I$7853,9,0)</f>
        <v>0</v>
      </c>
      <c r="M7187" s="18">
        <f>VLOOKUP(A7187,[3]data1683177749303!$A$2:$J$6448,10,0)</f>
        <v>0</v>
      </c>
    </row>
    <row r="7188" spans="1:13" ht="15.75" outlineLevel="1">
      <c r="A7188" s="10">
        <v>1844500437</v>
      </c>
      <c r="B7188" s="11">
        <v>437</v>
      </c>
      <c r="C7188" s="19">
        <v>844500</v>
      </c>
      <c r="D7188" s="13">
        <v>1</v>
      </c>
      <c r="E7188" s="136" t="s">
        <v>3154</v>
      </c>
      <c r="F7188" s="15" t="s">
        <v>42</v>
      </c>
      <c r="G7188" s="137" t="s">
        <v>3154</v>
      </c>
      <c r="H7188" s="13" t="s">
        <v>31</v>
      </c>
      <c r="I7188" s="126" t="s">
        <v>3154</v>
      </c>
      <c r="J7188" s="126" t="s">
        <v>3154</v>
      </c>
      <c r="K7188" s="17">
        <f>VLOOKUP(A7188,[4]גיליון1!$A$1574:$P$7681,10,0)</f>
        <v>0</v>
      </c>
      <c r="L7188" s="17">
        <f>VLOOKUP(A7188,'[2]2023'!$A$9:$I$7853,9,0)</f>
        <v>0</v>
      </c>
      <c r="M7188" s="18">
        <f>VLOOKUP(A7188,[3]data1683177749303!$A$2:$J$6448,10,0)</f>
        <v>0</v>
      </c>
    </row>
    <row r="7189" spans="1:13" ht="15.75" outlineLevel="1">
      <c r="A7189" s="10">
        <v>1844500471</v>
      </c>
      <c r="B7189" s="11">
        <v>471</v>
      </c>
      <c r="C7189" s="19">
        <v>844500</v>
      </c>
      <c r="D7189" s="13">
        <v>1</v>
      </c>
      <c r="E7189" s="136" t="s">
        <v>3154</v>
      </c>
      <c r="F7189" s="15" t="s">
        <v>87</v>
      </c>
      <c r="G7189" s="137" t="s">
        <v>3154</v>
      </c>
      <c r="H7189" s="13" t="s">
        <v>34</v>
      </c>
      <c r="I7189" s="126" t="s">
        <v>3154</v>
      </c>
      <c r="J7189" s="126" t="s">
        <v>3154</v>
      </c>
      <c r="K7189" s="17">
        <f>VLOOKUP(A7189,[4]גיליון1!$A$1574:$P$7681,10,0)</f>
        <v>0</v>
      </c>
      <c r="L7189" s="17">
        <f>VLOOKUP(A7189,'[2]2023'!$A$9:$I$7853,9,0)</f>
        <v>0</v>
      </c>
      <c r="M7189" s="18">
        <f>VLOOKUP(A7189,[3]data1683177749303!$A$2:$J$6448,10,0)</f>
        <v>0</v>
      </c>
    </row>
    <row r="7190" spans="1:13" ht="15.75" outlineLevel="1">
      <c r="A7190" s="10">
        <v>1844500500</v>
      </c>
      <c r="B7190" s="11">
        <v>500</v>
      </c>
      <c r="C7190" s="19">
        <v>844500</v>
      </c>
      <c r="D7190" s="13">
        <v>1</v>
      </c>
      <c r="E7190" s="136" t="s">
        <v>3154</v>
      </c>
      <c r="F7190" s="15" t="s">
        <v>51</v>
      </c>
      <c r="G7190" s="137" t="s">
        <v>3154</v>
      </c>
      <c r="H7190" s="13" t="s">
        <v>11</v>
      </c>
      <c r="I7190" s="126" t="s">
        <v>3154</v>
      </c>
      <c r="J7190" s="126" t="s">
        <v>3154</v>
      </c>
      <c r="K7190" s="17">
        <f>VLOOKUP(A7190,[4]גיליון1!$A$1574:$P$7681,10,0)</f>
        <v>0</v>
      </c>
      <c r="L7190" s="17">
        <f>VLOOKUP(A7190,'[2]2023'!$A$9:$I$7853,9,0)</f>
        <v>0</v>
      </c>
      <c r="M7190" s="140" t="s">
        <v>3154</v>
      </c>
    </row>
    <row r="7191" spans="1:13" ht="15.75" outlineLevel="1">
      <c r="A7191" s="10">
        <v>1844500511</v>
      </c>
      <c r="B7191" s="11">
        <v>511</v>
      </c>
      <c r="C7191" s="19">
        <v>844500</v>
      </c>
      <c r="D7191" s="13">
        <v>1</v>
      </c>
      <c r="E7191" s="136" t="s">
        <v>3154</v>
      </c>
      <c r="F7191" s="15" t="s">
        <v>88</v>
      </c>
      <c r="G7191" s="137" t="s">
        <v>3154</v>
      </c>
      <c r="H7191" s="13" t="s">
        <v>34</v>
      </c>
      <c r="I7191" s="126" t="s">
        <v>3154</v>
      </c>
      <c r="J7191" s="126" t="s">
        <v>3154</v>
      </c>
      <c r="K7191" s="17">
        <f>VLOOKUP(A7191,[4]גיליון1!$A$1574:$P$7681,10,0)</f>
        <v>0</v>
      </c>
      <c r="L7191" s="17">
        <f>VLOOKUP(A7191,'[2]2023'!$A$9:$I$7853,9,0)</f>
        <v>0</v>
      </c>
      <c r="M7191" s="18">
        <f>VLOOKUP(A7191,[3]data1683177749303!$A$2:$J$6448,10,0)</f>
        <v>0</v>
      </c>
    </row>
    <row r="7192" spans="1:13" ht="15.75" outlineLevel="1">
      <c r="A7192" s="10">
        <v>1844500522</v>
      </c>
      <c r="B7192" s="11">
        <v>522</v>
      </c>
      <c r="C7192" s="19">
        <v>844500</v>
      </c>
      <c r="D7192" s="13">
        <v>1</v>
      </c>
      <c r="E7192" s="136" t="s">
        <v>3154</v>
      </c>
      <c r="F7192" s="15" t="s">
        <v>90</v>
      </c>
      <c r="G7192" s="137" t="s">
        <v>3154</v>
      </c>
      <c r="H7192" s="13" t="s">
        <v>34</v>
      </c>
      <c r="I7192" s="126" t="s">
        <v>3154</v>
      </c>
      <c r="J7192" s="126" t="s">
        <v>3154</v>
      </c>
      <c r="K7192" s="17">
        <f>VLOOKUP(A7192,[4]גיליון1!$A$1574:$P$7681,10,0)</f>
        <v>0</v>
      </c>
      <c r="L7192" s="17">
        <f>VLOOKUP(A7192,'[2]2023'!$A$9:$I$7853,9,0)</f>
        <v>0</v>
      </c>
      <c r="M7192" s="18">
        <f>VLOOKUP(A7192,[3]data1683177749303!$A$2:$J$6448,10,0)</f>
        <v>0</v>
      </c>
    </row>
    <row r="7193" spans="1:13" ht="15.75" outlineLevel="1">
      <c r="A7193" s="10">
        <v>1844500540</v>
      </c>
      <c r="B7193" s="11">
        <v>540</v>
      </c>
      <c r="C7193" s="19">
        <v>844500</v>
      </c>
      <c r="D7193" s="13">
        <v>1</v>
      </c>
      <c r="E7193" s="136" t="s">
        <v>3154</v>
      </c>
      <c r="F7193" s="15" t="s">
        <v>53</v>
      </c>
      <c r="G7193" s="137" t="s">
        <v>3154</v>
      </c>
      <c r="H7193" s="13" t="s">
        <v>31</v>
      </c>
      <c r="I7193" s="126" t="s">
        <v>3154</v>
      </c>
      <c r="J7193" s="126" t="s">
        <v>3154</v>
      </c>
      <c r="K7193" s="17">
        <f>VLOOKUP(A7193,[4]גיליון1!$A$1574:$P$7681,10,0)</f>
        <v>0</v>
      </c>
      <c r="L7193" s="17">
        <f>VLOOKUP(A7193,'[2]2023'!$A$9:$I$7853,9,0)</f>
        <v>0</v>
      </c>
      <c r="M7193" s="18">
        <f>VLOOKUP(A7193,[3]data1683177749303!$A$2:$J$6448,10,0)</f>
        <v>0</v>
      </c>
    </row>
    <row r="7194" spans="1:13" ht="15.75" outlineLevel="1">
      <c r="A7194" s="10">
        <v>1844500544</v>
      </c>
      <c r="B7194" s="11">
        <v>544</v>
      </c>
      <c r="C7194" s="19">
        <v>844500</v>
      </c>
      <c r="D7194" s="13">
        <v>1</v>
      </c>
      <c r="E7194" s="136" t="s">
        <v>3154</v>
      </c>
      <c r="F7194" s="15" t="s">
        <v>56</v>
      </c>
      <c r="G7194" s="137" t="s">
        <v>3154</v>
      </c>
      <c r="H7194" s="13" t="s">
        <v>31</v>
      </c>
      <c r="I7194" s="126" t="s">
        <v>3154</v>
      </c>
      <c r="J7194" s="126" t="s">
        <v>3154</v>
      </c>
      <c r="K7194" s="17">
        <f>VLOOKUP(A7194,[4]גיליון1!$A$1574:$P$7681,10,0)</f>
        <v>0</v>
      </c>
      <c r="L7194" s="17">
        <f>VLOOKUP(A7194,'[2]2023'!$A$9:$I$7853,9,0)</f>
        <v>0</v>
      </c>
      <c r="M7194" s="18">
        <f>VLOOKUP(A7194,[3]data1683177749303!$A$2:$J$6448,10,0)</f>
        <v>0</v>
      </c>
    </row>
    <row r="7195" spans="1:13" ht="15.75" outlineLevel="1">
      <c r="A7195" s="10">
        <v>1844500561</v>
      </c>
      <c r="B7195" s="11">
        <v>561</v>
      </c>
      <c r="C7195" s="19">
        <v>844500</v>
      </c>
      <c r="D7195" s="13">
        <v>1</v>
      </c>
      <c r="E7195" s="136" t="s">
        <v>3154</v>
      </c>
      <c r="F7195" s="15" t="s">
        <v>59</v>
      </c>
      <c r="G7195" s="137" t="s">
        <v>3154</v>
      </c>
      <c r="H7195" s="13" t="s">
        <v>34</v>
      </c>
      <c r="I7195" s="126" t="s">
        <v>3154</v>
      </c>
      <c r="J7195" s="126" t="s">
        <v>3154</v>
      </c>
      <c r="K7195" s="17">
        <f>VLOOKUP(A7195,[4]גיליון1!$A$1574:$P$7681,10,0)</f>
        <v>0</v>
      </c>
      <c r="L7195" s="17">
        <f>VLOOKUP(A7195,'[2]2023'!$A$9:$I$7853,9,0)</f>
        <v>0</v>
      </c>
      <c r="M7195" s="18">
        <f>VLOOKUP(A7195,[3]data1683177749303!$A$2:$J$6448,10,0)</f>
        <v>0</v>
      </c>
    </row>
    <row r="7196" spans="1:13" ht="15.75" outlineLevel="1">
      <c r="A7196" s="10">
        <v>1844500700</v>
      </c>
      <c r="B7196" s="11">
        <v>700</v>
      </c>
      <c r="C7196" s="19">
        <v>844500</v>
      </c>
      <c r="D7196" s="13">
        <v>1</v>
      </c>
      <c r="E7196" s="136" t="s">
        <v>3154</v>
      </c>
      <c r="F7196" s="15" t="s">
        <v>61</v>
      </c>
      <c r="G7196" s="137" t="s">
        <v>3154</v>
      </c>
      <c r="H7196" s="13" t="s">
        <v>11</v>
      </c>
      <c r="I7196" s="126" t="s">
        <v>3154</v>
      </c>
      <c r="J7196" s="126" t="s">
        <v>3154</v>
      </c>
      <c r="K7196" s="17">
        <f>VLOOKUP(A7196,[4]גיליון1!$A$1574:$P$7681,10,0)</f>
        <v>0</v>
      </c>
      <c r="L7196" s="17">
        <f>VLOOKUP(A7196,'[2]2023'!$A$9:$I$7853,9,0)</f>
        <v>0</v>
      </c>
      <c r="M7196" s="140" t="s">
        <v>3154</v>
      </c>
    </row>
    <row r="7197" spans="1:13" ht="15.75" outlineLevel="1">
      <c r="A7197" s="10">
        <v>1844500710</v>
      </c>
      <c r="B7197" s="11">
        <v>710</v>
      </c>
      <c r="C7197" s="19">
        <v>844500</v>
      </c>
      <c r="D7197" s="13">
        <v>1</v>
      </c>
      <c r="E7197" s="136" t="s">
        <v>3154</v>
      </c>
      <c r="F7197" s="15" t="s">
        <v>62</v>
      </c>
      <c r="G7197" s="137" t="s">
        <v>3154</v>
      </c>
      <c r="H7197" s="13" t="s">
        <v>34</v>
      </c>
      <c r="I7197" s="126" t="s">
        <v>3154</v>
      </c>
      <c r="J7197" s="126" t="s">
        <v>3154</v>
      </c>
      <c r="K7197" s="17">
        <f>VLOOKUP(A7197,[4]גיליון1!$A$1574:$P$7681,10,0)</f>
        <v>0</v>
      </c>
      <c r="L7197" s="17">
        <f>VLOOKUP(A7197,'[2]2023'!$A$9:$I$7853,9,0)</f>
        <v>0</v>
      </c>
      <c r="M7197" s="18">
        <f>VLOOKUP(A7197,[3]data1683177749303!$A$2:$J$6448,10,0)</f>
        <v>0</v>
      </c>
    </row>
    <row r="7198" spans="1:13" ht="15.75" outlineLevel="1">
      <c r="A7198" s="10">
        <v>1844500721</v>
      </c>
      <c r="B7198" s="11">
        <v>721</v>
      </c>
      <c r="C7198" s="19">
        <v>844500</v>
      </c>
      <c r="D7198" s="13">
        <v>1</v>
      </c>
      <c r="E7198" s="136" t="s">
        <v>3154</v>
      </c>
      <c r="F7198" s="15" t="s">
        <v>63</v>
      </c>
      <c r="G7198" s="137" t="s">
        <v>3154</v>
      </c>
      <c r="H7198" s="13" t="s">
        <v>34</v>
      </c>
      <c r="I7198" s="126" t="s">
        <v>3154</v>
      </c>
      <c r="J7198" s="126" t="s">
        <v>3154</v>
      </c>
      <c r="K7198" s="17">
        <f>VLOOKUP(A7198,[4]גיליון1!$A$1574:$P$7681,10,0)</f>
        <v>0</v>
      </c>
      <c r="L7198" s="17">
        <f>VLOOKUP(A7198,'[2]2023'!$A$9:$I$7853,9,0)</f>
        <v>0</v>
      </c>
      <c r="M7198" s="18">
        <f>VLOOKUP(A7198,[3]data1683177749303!$A$2:$J$6448,10,0)</f>
        <v>0</v>
      </c>
    </row>
    <row r="7199" spans="1:13" ht="15.75" outlineLevel="1">
      <c r="A7199" s="10">
        <v>1844500723</v>
      </c>
      <c r="B7199" s="11">
        <v>723</v>
      </c>
      <c r="C7199" s="19">
        <v>844500</v>
      </c>
      <c r="D7199" s="13">
        <v>1</v>
      </c>
      <c r="E7199" s="136" t="s">
        <v>3154</v>
      </c>
      <c r="F7199" s="15" t="s">
        <v>2877</v>
      </c>
      <c r="G7199" s="137" t="s">
        <v>3154</v>
      </c>
      <c r="H7199" s="13" t="s">
        <v>34</v>
      </c>
      <c r="I7199" s="126" t="s">
        <v>3154</v>
      </c>
      <c r="J7199" s="126" t="s">
        <v>3154</v>
      </c>
      <c r="K7199" s="17">
        <f>VLOOKUP(A7199,[4]גיליון1!$A$1574:$P$7681,10,0)</f>
        <v>0</v>
      </c>
      <c r="L7199" s="17">
        <f>VLOOKUP(A7199,'[2]2023'!$A$9:$I$7853,9,0)</f>
        <v>0</v>
      </c>
      <c r="M7199" s="18">
        <f>VLOOKUP(A7199,[3]data1683177749303!$A$2:$J$6448,10,0)</f>
        <v>0</v>
      </c>
    </row>
    <row r="7200" spans="1:13" ht="15.75" outlineLevel="1">
      <c r="A7200" s="10">
        <v>1844500742</v>
      </c>
      <c r="B7200" s="11">
        <v>742</v>
      </c>
      <c r="C7200" s="19">
        <v>844500</v>
      </c>
      <c r="D7200" s="13">
        <v>1</v>
      </c>
      <c r="E7200" s="136" t="s">
        <v>3154</v>
      </c>
      <c r="F7200" s="15" t="s">
        <v>65</v>
      </c>
      <c r="G7200" s="137" t="s">
        <v>3154</v>
      </c>
      <c r="H7200" s="13" t="s">
        <v>34</v>
      </c>
      <c r="I7200" s="126" t="s">
        <v>3154</v>
      </c>
      <c r="J7200" s="126" t="s">
        <v>3154</v>
      </c>
      <c r="K7200" s="17">
        <f>VLOOKUP(A7200,[4]גיליון1!$A$1574:$P$7681,10,0)</f>
        <v>0</v>
      </c>
      <c r="L7200" s="17">
        <f>VLOOKUP(A7200,'[2]2023'!$A$9:$I$7853,9,0)</f>
        <v>0</v>
      </c>
      <c r="M7200" s="18">
        <f>VLOOKUP(A7200,[3]data1683177749303!$A$2:$J$6448,10,0)</f>
        <v>0</v>
      </c>
    </row>
    <row r="7201" spans="1:13" ht="15.75" outlineLevel="1">
      <c r="A7201" s="10">
        <v>1844500745</v>
      </c>
      <c r="B7201" s="11">
        <v>745</v>
      </c>
      <c r="C7201" s="19">
        <v>844500</v>
      </c>
      <c r="D7201" s="13">
        <v>1</v>
      </c>
      <c r="E7201" s="136" t="s">
        <v>3154</v>
      </c>
      <c r="F7201" s="15" t="s">
        <v>66</v>
      </c>
      <c r="G7201" s="137" t="s">
        <v>3154</v>
      </c>
      <c r="H7201" s="13" t="s">
        <v>31</v>
      </c>
      <c r="I7201" s="126" t="s">
        <v>3154</v>
      </c>
      <c r="J7201" s="126" t="s">
        <v>3154</v>
      </c>
      <c r="K7201" s="17">
        <f>VLOOKUP(A7201,[4]גיליון1!$A$1574:$P$7681,10,0)</f>
        <v>0</v>
      </c>
      <c r="L7201" s="17">
        <f>VLOOKUP(A7201,'[2]2023'!$A$9:$I$7853,9,0)</f>
        <v>0</v>
      </c>
      <c r="M7201" s="18">
        <f>VLOOKUP(A7201,[3]data1683177749303!$A$2:$J$6448,10,0)</f>
        <v>0</v>
      </c>
    </row>
    <row r="7202" spans="1:13" ht="15.75" outlineLevel="1">
      <c r="A7202" s="10">
        <v>1844500751</v>
      </c>
      <c r="B7202" s="11">
        <v>751</v>
      </c>
      <c r="C7202" s="19">
        <v>844500</v>
      </c>
      <c r="D7202" s="13">
        <v>1</v>
      </c>
      <c r="E7202" s="136" t="s">
        <v>3154</v>
      </c>
      <c r="F7202" s="15" t="s">
        <v>68</v>
      </c>
      <c r="G7202" s="137" t="s">
        <v>3154</v>
      </c>
      <c r="H7202" s="13" t="s">
        <v>34</v>
      </c>
      <c r="I7202" s="126" t="s">
        <v>3154</v>
      </c>
      <c r="J7202" s="126" t="s">
        <v>3154</v>
      </c>
      <c r="K7202" s="17">
        <f>VLOOKUP(A7202,[4]גיליון1!$A$1574:$P$7681,10,0)</f>
        <v>0</v>
      </c>
      <c r="L7202" s="17">
        <f>VLOOKUP(A7202,'[2]2023'!$A$9:$I$7853,9,0)</f>
        <v>0</v>
      </c>
      <c r="M7202" s="18">
        <f>VLOOKUP(A7202,[3]data1683177749303!$A$2:$J$6448,10,0)</f>
        <v>0</v>
      </c>
    </row>
    <row r="7203" spans="1:13" ht="15.75" outlineLevel="1">
      <c r="A7203" s="10">
        <v>1844500752</v>
      </c>
      <c r="B7203" s="11">
        <v>752</v>
      </c>
      <c r="C7203" s="19">
        <v>844500</v>
      </c>
      <c r="D7203" s="13">
        <v>1</v>
      </c>
      <c r="E7203" s="136" t="s">
        <v>3154</v>
      </c>
      <c r="F7203" s="15" t="s">
        <v>69</v>
      </c>
      <c r="G7203" s="137" t="s">
        <v>3154</v>
      </c>
      <c r="H7203" s="13" t="s">
        <v>31</v>
      </c>
      <c r="I7203" s="126" t="s">
        <v>3154</v>
      </c>
      <c r="J7203" s="126" t="s">
        <v>3154</v>
      </c>
      <c r="K7203" s="17">
        <f>VLOOKUP(A7203,[4]גיליון1!$A$1574:$P$7681,10,0)</f>
        <v>0</v>
      </c>
      <c r="L7203" s="17">
        <f>VLOOKUP(A7203,'[2]2023'!$A$9:$I$7853,9,0)</f>
        <v>0</v>
      </c>
      <c r="M7203" s="18">
        <f>VLOOKUP(A7203,[3]data1683177749303!$A$2:$J$6448,10,0)</f>
        <v>0</v>
      </c>
    </row>
    <row r="7204" spans="1:13" ht="15.75" outlineLevel="1">
      <c r="A7204" s="10">
        <v>1844500753</v>
      </c>
      <c r="B7204" s="11">
        <v>753</v>
      </c>
      <c r="C7204" s="19">
        <v>844500</v>
      </c>
      <c r="D7204" s="13">
        <v>1</v>
      </c>
      <c r="E7204" s="136" t="s">
        <v>3154</v>
      </c>
      <c r="F7204" s="15" t="s">
        <v>1165</v>
      </c>
      <c r="G7204" s="137" t="s">
        <v>3154</v>
      </c>
      <c r="H7204" s="13" t="s">
        <v>31</v>
      </c>
      <c r="I7204" s="126" t="s">
        <v>3154</v>
      </c>
      <c r="J7204" s="126" t="s">
        <v>3154</v>
      </c>
      <c r="K7204" s="17">
        <f>VLOOKUP(A7204,[4]גיליון1!$A$1574:$P$7681,10,0)</f>
        <v>0</v>
      </c>
      <c r="L7204" s="17">
        <f>VLOOKUP(A7204,'[2]2023'!$A$9:$I$7853,9,0)</f>
        <v>0</v>
      </c>
      <c r="M7204" s="18">
        <f>VLOOKUP(A7204,[3]data1683177749303!$A$2:$J$6448,10,0)</f>
        <v>0</v>
      </c>
    </row>
    <row r="7205" spans="1:13" ht="15.75" outlineLevel="1">
      <c r="A7205" s="10">
        <v>1844500763</v>
      </c>
      <c r="B7205" s="11">
        <v>763</v>
      </c>
      <c r="C7205" s="19">
        <v>844500</v>
      </c>
      <c r="D7205" s="13">
        <v>1</v>
      </c>
      <c r="E7205" s="136" t="s">
        <v>3154</v>
      </c>
      <c r="F7205" s="15" t="s">
        <v>2875</v>
      </c>
      <c r="G7205" s="137" t="s">
        <v>3154</v>
      </c>
      <c r="H7205" s="13" t="s">
        <v>31</v>
      </c>
      <c r="I7205" s="126" t="s">
        <v>3154</v>
      </c>
      <c r="J7205" s="126" t="s">
        <v>3154</v>
      </c>
      <c r="K7205" s="17">
        <f>VLOOKUP(A7205,[4]גיליון1!$A$1574:$P$7681,10,0)</f>
        <v>0</v>
      </c>
      <c r="L7205" s="17">
        <f>VLOOKUP(A7205,'[2]2023'!$A$9:$I$7853,9,0)</f>
        <v>0</v>
      </c>
      <c r="M7205" s="18">
        <f>VLOOKUP(A7205,[3]data1683177749303!$A$2:$J$6448,10,0)</f>
        <v>0</v>
      </c>
    </row>
    <row r="7206" spans="1:13" ht="15.75" outlineLevel="1">
      <c r="A7206" s="10">
        <v>1844500764</v>
      </c>
      <c r="B7206" s="11">
        <v>764</v>
      </c>
      <c r="C7206" s="19">
        <v>844500</v>
      </c>
      <c r="D7206" s="13">
        <v>1</v>
      </c>
      <c r="E7206" s="136" t="s">
        <v>3154</v>
      </c>
      <c r="F7206" s="15" t="s">
        <v>2876</v>
      </c>
      <c r="G7206" s="137" t="s">
        <v>3154</v>
      </c>
      <c r="H7206" s="13" t="s">
        <v>31</v>
      </c>
      <c r="I7206" s="126" t="s">
        <v>3154</v>
      </c>
      <c r="J7206" s="126" t="s">
        <v>3154</v>
      </c>
      <c r="K7206" s="17">
        <f>VLOOKUP(A7206,[4]גיליון1!$A$1574:$P$7681,10,0)</f>
        <v>0</v>
      </c>
      <c r="L7206" s="17">
        <f>VLOOKUP(A7206,'[2]2023'!$A$9:$I$7853,9,0)</f>
        <v>0</v>
      </c>
      <c r="M7206" s="18">
        <f>VLOOKUP(A7206,[3]data1683177749303!$A$2:$J$6448,10,0)</f>
        <v>0</v>
      </c>
    </row>
    <row r="7207" spans="1:13" ht="15.75" outlineLevel="1">
      <c r="A7207" s="10">
        <v>1844500781</v>
      </c>
      <c r="B7207" s="11">
        <v>781</v>
      </c>
      <c r="C7207" s="19">
        <v>844500</v>
      </c>
      <c r="D7207" s="13">
        <v>1</v>
      </c>
      <c r="E7207" s="136" t="s">
        <v>3154</v>
      </c>
      <c r="F7207" s="15" t="s">
        <v>2878</v>
      </c>
      <c r="G7207" s="137" t="s">
        <v>3154</v>
      </c>
      <c r="H7207" s="13" t="s">
        <v>31</v>
      </c>
      <c r="I7207" s="16">
        <f>K7207/L7207-1</f>
        <v>0</v>
      </c>
      <c r="J7207" s="126" t="s">
        <v>3154</v>
      </c>
      <c r="K7207" s="17">
        <f>VLOOKUP(A7207,[4]גיליון1!$A$1574:$P$7681,10,0)</f>
        <v>1293500</v>
      </c>
      <c r="L7207" s="17">
        <f>VLOOKUP(A7207,'[2]2023'!$A$9:$I$7853,9,0)</f>
        <v>1293500</v>
      </c>
      <c r="M7207" s="18">
        <f>VLOOKUP(A7207,[3]data1683177749303!$A$2:$J$6448,10,0)</f>
        <v>1293500</v>
      </c>
    </row>
    <row r="7208" spans="1:13" ht="15.75" outlineLevel="1">
      <c r="A7208" s="10">
        <v>1844500782</v>
      </c>
      <c r="B7208" s="11">
        <v>782</v>
      </c>
      <c r="C7208" s="19">
        <v>844500</v>
      </c>
      <c r="D7208" s="13">
        <v>1</v>
      </c>
      <c r="E7208" s="136" t="s">
        <v>3154</v>
      </c>
      <c r="F7208" s="15" t="s">
        <v>2879</v>
      </c>
      <c r="G7208" s="137" t="s">
        <v>3154</v>
      </c>
      <c r="H7208" s="13" t="s">
        <v>31</v>
      </c>
      <c r="I7208" s="16">
        <f>K7208/L7208-1</f>
        <v>0</v>
      </c>
      <c r="J7208" s="126" t="s">
        <v>3154</v>
      </c>
      <c r="K7208" s="17">
        <f>VLOOKUP(A7208,[4]גיליון1!$A$1574:$P$7681,10,0)</f>
        <v>63000</v>
      </c>
      <c r="L7208" s="17">
        <f>VLOOKUP(A7208,'[2]2023'!$A$9:$I$7853,9,0)</f>
        <v>63000</v>
      </c>
      <c r="M7208" s="18">
        <f>VLOOKUP(A7208,[3]data1683177749303!$A$2:$J$6448,10,0)</f>
        <v>63000</v>
      </c>
    </row>
    <row r="7209" spans="1:13" ht="15.75" outlineLevel="1">
      <c r="A7209" s="10">
        <v>1844500931</v>
      </c>
      <c r="B7209" s="11">
        <v>931</v>
      </c>
      <c r="C7209" s="19">
        <v>844500</v>
      </c>
      <c r="D7209" s="13">
        <v>1</v>
      </c>
      <c r="E7209" s="136" t="s">
        <v>3154</v>
      </c>
      <c r="F7209" s="15" t="s">
        <v>2880</v>
      </c>
      <c r="G7209" s="137" t="s">
        <v>3154</v>
      </c>
      <c r="H7209" s="13" t="s">
        <v>34</v>
      </c>
      <c r="I7209" s="126" t="s">
        <v>3154</v>
      </c>
      <c r="J7209" s="126" t="s">
        <v>3154</v>
      </c>
      <c r="K7209" s="17">
        <f>VLOOKUP(A7209,[4]גיליון1!$A$1574:$P$7681,10,0)</f>
        <v>0</v>
      </c>
      <c r="L7209" s="17">
        <f>VLOOKUP(A7209,'[2]2023'!$A$9:$I$7853,9,0)</f>
        <v>0</v>
      </c>
      <c r="M7209" s="18">
        <f>VLOOKUP(A7209,[3]data1683177749303!$A$2:$J$6448,10,0)</f>
        <v>0</v>
      </c>
    </row>
    <row r="7210" spans="1:13" ht="15.75" outlineLevel="1">
      <c r="A7210" s="10">
        <v>1844500932</v>
      </c>
      <c r="B7210" s="11">
        <v>932</v>
      </c>
      <c r="C7210" s="19">
        <v>844500</v>
      </c>
      <c r="D7210" s="13">
        <v>1</v>
      </c>
      <c r="E7210" s="136" t="s">
        <v>3154</v>
      </c>
      <c r="F7210" s="15" t="s">
        <v>1223</v>
      </c>
      <c r="G7210" s="137" t="s">
        <v>3154</v>
      </c>
      <c r="H7210" s="13" t="s">
        <v>34</v>
      </c>
      <c r="I7210" s="126" t="s">
        <v>3154</v>
      </c>
      <c r="J7210" s="126" t="s">
        <v>3154</v>
      </c>
      <c r="K7210" s="17">
        <f>VLOOKUP(A7210,[4]גיליון1!$A$1574:$P$7681,10,0)</f>
        <v>0</v>
      </c>
      <c r="L7210" s="17">
        <f>VLOOKUP(A7210,'[2]2023'!$A$9:$I$7853,9,0)</f>
        <v>0</v>
      </c>
      <c r="M7210" s="18">
        <f>VLOOKUP(A7210,[3]data1683177749303!$A$2:$J$6448,10,0)</f>
        <v>0</v>
      </c>
    </row>
    <row r="7211" spans="1:13" ht="15.75" outlineLevel="1">
      <c r="A7211" s="10">
        <v>1844500960</v>
      </c>
      <c r="B7211" s="11">
        <v>960</v>
      </c>
      <c r="C7211" s="19">
        <v>844500</v>
      </c>
      <c r="D7211" s="13">
        <v>1</v>
      </c>
      <c r="E7211" s="136" t="s">
        <v>3154</v>
      </c>
      <c r="F7211" s="15" t="s">
        <v>2881</v>
      </c>
      <c r="G7211" s="137" t="s">
        <v>3154</v>
      </c>
      <c r="H7211" s="13" t="s">
        <v>34</v>
      </c>
      <c r="I7211" s="126" t="s">
        <v>3154</v>
      </c>
      <c r="J7211" s="126" t="s">
        <v>3154</v>
      </c>
      <c r="K7211" s="17">
        <f>VLOOKUP(A7211,[4]גיליון1!$A$1574:$P$7681,10,0)</f>
        <v>0</v>
      </c>
      <c r="L7211" s="17">
        <f>VLOOKUP(A7211,'[2]2023'!$A$9:$I$7853,9,0)</f>
        <v>0</v>
      </c>
      <c r="M7211" s="18">
        <f>VLOOKUP(A7211,[3]data1683177749303!$A$2:$J$6448,10,0)</f>
        <v>0</v>
      </c>
    </row>
    <row r="7212" spans="1:13" ht="16.5" thickBot="1">
      <c r="A7212" s="10">
        <v>1844500961</v>
      </c>
      <c r="B7212" s="11">
        <v>961</v>
      </c>
      <c r="C7212" s="19">
        <v>844500</v>
      </c>
      <c r="D7212" s="13">
        <v>1</v>
      </c>
      <c r="E7212" s="136" t="s">
        <v>3154</v>
      </c>
      <c r="F7212" s="15" t="s">
        <v>79</v>
      </c>
      <c r="G7212" s="137" t="s">
        <v>3154</v>
      </c>
      <c r="H7212" s="13" t="s">
        <v>34</v>
      </c>
      <c r="I7212" s="126" t="s">
        <v>3154</v>
      </c>
      <c r="J7212" s="126" t="s">
        <v>3154</v>
      </c>
      <c r="K7212" s="17">
        <f>VLOOKUP(A7212,[4]גיליון1!$A$1574:$P$7681,10,0)</f>
        <v>0</v>
      </c>
      <c r="L7212" s="17">
        <f>VLOOKUP(A7212,'[2]2023'!$A$9:$I$7853,9,0)</f>
        <v>0</v>
      </c>
      <c r="M7212" s="140" t="s">
        <v>3154</v>
      </c>
    </row>
    <row r="7213" spans="1:13" ht="16.5" outlineLevel="1" thickBot="1">
      <c r="A7213" s="125" t="s">
        <v>3154</v>
      </c>
      <c r="B7213" s="25" t="s">
        <v>2882</v>
      </c>
      <c r="C7213" s="146" t="s">
        <v>3154</v>
      </c>
      <c r="D7213" s="146" t="s">
        <v>3154</v>
      </c>
      <c r="E7213" s="147" t="s">
        <v>3154</v>
      </c>
      <c r="F7213" s="28" t="s">
        <v>941</v>
      </c>
      <c r="G7213" s="153" t="s">
        <v>3154</v>
      </c>
      <c r="H7213" s="146" t="s">
        <v>3154</v>
      </c>
      <c r="I7213" s="29">
        <f>K7213/L7213-1</f>
        <v>0</v>
      </c>
      <c r="J7213" s="127" t="s">
        <v>3154</v>
      </c>
      <c r="K7213" s="37">
        <f t="shared" ref="K7213:M7213" si="314">SUBTOTAL(9,K7171:K7212)</f>
        <v>1356500</v>
      </c>
      <c r="L7213" s="37">
        <f t="shared" si="314"/>
        <v>1356500</v>
      </c>
      <c r="M7213" s="38">
        <f t="shared" si="314"/>
        <v>1358007.3</v>
      </c>
    </row>
    <row r="7214" spans="1:13" ht="15.75" outlineLevel="1">
      <c r="A7214" s="10">
        <v>18453000</v>
      </c>
      <c r="B7214" s="11">
        <v>0</v>
      </c>
      <c r="C7214" s="19">
        <v>845300</v>
      </c>
      <c r="D7214" s="13">
        <v>1</v>
      </c>
      <c r="E7214" s="136" t="s">
        <v>3154</v>
      </c>
      <c r="F7214" s="15" t="s">
        <v>950</v>
      </c>
      <c r="G7214" s="137" t="s">
        <v>3154</v>
      </c>
      <c r="H7214" s="13" t="s">
        <v>11</v>
      </c>
      <c r="I7214" s="126" t="s">
        <v>3154</v>
      </c>
      <c r="J7214" s="142" t="s">
        <v>3154</v>
      </c>
      <c r="K7214" s="17">
        <f>VLOOKUP(A7214,[4]גיליון1!$A$1574:$P$7681,10,0)</f>
        <v>0</v>
      </c>
      <c r="L7214" s="139" t="s">
        <v>3154</v>
      </c>
      <c r="M7214" s="140" t="s">
        <v>3154</v>
      </c>
    </row>
    <row r="7215" spans="1:13" ht="15.75" outlineLevel="1">
      <c r="A7215" s="10">
        <v>1845300710</v>
      </c>
      <c r="B7215" s="11">
        <v>710</v>
      </c>
      <c r="C7215" s="19">
        <v>845300</v>
      </c>
      <c r="D7215" s="13">
        <v>1</v>
      </c>
      <c r="E7215" s="136" t="s">
        <v>3154</v>
      </c>
      <c r="F7215" s="15" t="s">
        <v>2883</v>
      </c>
      <c r="G7215" s="137" t="s">
        <v>3154</v>
      </c>
      <c r="H7215" s="13" t="s">
        <v>31</v>
      </c>
      <c r="I7215" s="126" t="s">
        <v>3154</v>
      </c>
      <c r="J7215" s="142" t="s">
        <v>3154</v>
      </c>
      <c r="K7215" s="17">
        <f>VLOOKUP(A7215,[4]גיליון1!$A$1574:$P$7681,10,0)</f>
        <v>0</v>
      </c>
      <c r="L7215" s="17">
        <f>VLOOKUP(A7215,'[2]2023'!$A$9:$I$7853,9,0)</f>
        <v>0</v>
      </c>
      <c r="M7215" s="18">
        <f>VLOOKUP(A7215,[3]data1683177749303!$A$2:$J$6448,10,0)</f>
        <v>0</v>
      </c>
    </row>
    <row r="7216" spans="1:13" ht="15.75" outlineLevel="1">
      <c r="A7216" s="10">
        <v>1845300753</v>
      </c>
      <c r="B7216" s="11">
        <v>753</v>
      </c>
      <c r="C7216" s="19">
        <v>845300</v>
      </c>
      <c r="D7216" s="13">
        <v>1</v>
      </c>
      <c r="E7216" s="136" t="s">
        <v>3154</v>
      </c>
      <c r="F7216" s="15" t="s">
        <v>2884</v>
      </c>
      <c r="G7216" s="137" t="s">
        <v>3154</v>
      </c>
      <c r="H7216" s="13" t="s">
        <v>31</v>
      </c>
      <c r="I7216" s="126" t="s">
        <v>3154</v>
      </c>
      <c r="J7216" s="142" t="s">
        <v>3154</v>
      </c>
      <c r="K7216" s="17">
        <f>VLOOKUP(A7216,[4]גיליון1!$A$1574:$P$7681,10,0)</f>
        <v>0</v>
      </c>
      <c r="L7216" s="17">
        <f>VLOOKUP(A7216,'[2]2023'!$A$9:$I$7853,9,0)</f>
        <v>0</v>
      </c>
      <c r="M7216" s="18">
        <f>VLOOKUP(A7216,[3]data1683177749303!$A$2:$J$6448,10,0)</f>
        <v>0</v>
      </c>
    </row>
    <row r="7217" spans="1:13" ht="15.75" outlineLevel="1">
      <c r="A7217" s="10">
        <v>1845300800</v>
      </c>
      <c r="B7217" s="11">
        <v>800</v>
      </c>
      <c r="C7217" s="19">
        <v>845300</v>
      </c>
      <c r="D7217" s="13">
        <v>1</v>
      </c>
      <c r="E7217" s="136" t="s">
        <v>3154</v>
      </c>
      <c r="F7217" s="15" t="s">
        <v>1411</v>
      </c>
      <c r="G7217" s="137" t="s">
        <v>3154</v>
      </c>
      <c r="H7217" s="13" t="s">
        <v>11</v>
      </c>
      <c r="I7217" s="126" t="s">
        <v>3154</v>
      </c>
      <c r="J7217" s="142" t="s">
        <v>3154</v>
      </c>
      <c r="K7217" s="17">
        <f>VLOOKUP(A7217,[4]גיליון1!$A$1574:$P$7681,10,0)</f>
        <v>0</v>
      </c>
      <c r="L7217" s="139" t="s">
        <v>3154</v>
      </c>
      <c r="M7217" s="140" t="s">
        <v>3154</v>
      </c>
    </row>
    <row r="7218" spans="1:13" ht="15.75" outlineLevel="1">
      <c r="A7218" s="10">
        <v>1845300811</v>
      </c>
      <c r="B7218" s="11">
        <v>811</v>
      </c>
      <c r="C7218" s="19">
        <v>845300</v>
      </c>
      <c r="D7218" s="13">
        <v>1</v>
      </c>
      <c r="E7218" s="136" t="s">
        <v>3154</v>
      </c>
      <c r="F7218" s="15" t="s">
        <v>955</v>
      </c>
      <c r="G7218" s="137" t="s">
        <v>3154</v>
      </c>
      <c r="H7218" s="13" t="s">
        <v>31</v>
      </c>
      <c r="I7218" s="16">
        <f>K7218/L7218-1</f>
        <v>0</v>
      </c>
      <c r="J7218" s="126" t="s">
        <v>3154</v>
      </c>
      <c r="K7218" s="17">
        <f>VLOOKUP(A7218,[4]גיליון1!$A$1574:$P$7681,10,0)</f>
        <v>100000</v>
      </c>
      <c r="L7218" s="17">
        <f>VLOOKUP(A7218,'[2]2023'!$A$9:$I$7853,9,0)</f>
        <v>100000</v>
      </c>
      <c r="M7218" s="18">
        <f>VLOOKUP(A7218,[3]data1683177749303!$A$2:$J$6448,10,0)</f>
        <v>57628</v>
      </c>
    </row>
    <row r="7219" spans="1:13" ht="15.75" outlineLevel="1">
      <c r="A7219" s="10">
        <v>1845300812</v>
      </c>
      <c r="B7219" s="11">
        <v>812</v>
      </c>
      <c r="C7219" s="19">
        <v>845300</v>
      </c>
      <c r="D7219" s="13">
        <v>1</v>
      </c>
      <c r="E7219" s="136" t="s">
        <v>3154</v>
      </c>
      <c r="F7219" s="15" t="s">
        <v>2885</v>
      </c>
      <c r="G7219" s="137" t="s">
        <v>3154</v>
      </c>
      <c r="H7219" s="13" t="s">
        <v>31</v>
      </c>
      <c r="I7219" s="16">
        <f>K7219/L7219-1</f>
        <v>3.1195408035937122E-2</v>
      </c>
      <c r="J7219" s="126" t="s">
        <v>3154</v>
      </c>
      <c r="K7219" s="17">
        <f>VLOOKUP(A7219,[4]גיליון1!$A$1574:$P$7681,10,0)</f>
        <v>6611200</v>
      </c>
      <c r="L7219" s="17">
        <f>VLOOKUP(A7219,'[2]2023'!$A$9:$I$7853,9,0)</f>
        <v>6411200</v>
      </c>
      <c r="M7219" s="18">
        <f>VLOOKUP(A7219,[3]data1683177749303!$A$2:$J$6448,10,0)</f>
        <v>6553661</v>
      </c>
    </row>
    <row r="7220" spans="1:13" ht="15.75" outlineLevel="1">
      <c r="A7220" s="10">
        <v>1845300813</v>
      </c>
      <c r="B7220" s="11">
        <v>813</v>
      </c>
      <c r="C7220" s="19">
        <v>845300</v>
      </c>
      <c r="D7220" s="13">
        <v>1</v>
      </c>
      <c r="E7220" s="136" t="s">
        <v>3154</v>
      </c>
      <c r="F7220" s="15" t="s">
        <v>2886</v>
      </c>
      <c r="G7220" s="137" t="s">
        <v>3154</v>
      </c>
      <c r="H7220" s="13" t="s">
        <v>31</v>
      </c>
      <c r="I7220" s="126" t="s">
        <v>3154</v>
      </c>
      <c r="J7220" s="126" t="s">
        <v>3154</v>
      </c>
      <c r="K7220" s="17">
        <f>VLOOKUP(A7220,[4]גיליון1!$A$1574:$P$7681,10,0)</f>
        <v>0</v>
      </c>
      <c r="L7220" s="17">
        <f>VLOOKUP(A7220,'[2]2023'!$A$9:$I$7853,9,0)</f>
        <v>0</v>
      </c>
      <c r="M7220" s="18">
        <f>VLOOKUP(A7220,[3]data1683177749303!$A$2:$J$6448,10,0)</f>
        <v>0</v>
      </c>
    </row>
    <row r="7221" spans="1:13" ht="15.75" outlineLevel="1">
      <c r="A7221" s="10">
        <v>1845300814</v>
      </c>
      <c r="B7221" s="11">
        <v>814</v>
      </c>
      <c r="C7221" s="19">
        <v>845300</v>
      </c>
      <c r="D7221" s="13">
        <v>1</v>
      </c>
      <c r="E7221" s="136" t="s">
        <v>3154</v>
      </c>
      <c r="F7221" s="15" t="s">
        <v>2887</v>
      </c>
      <c r="G7221" s="137" t="s">
        <v>3154</v>
      </c>
      <c r="H7221" s="13" t="s">
        <v>31</v>
      </c>
      <c r="I7221" s="16">
        <f>K7221/L7221-1</f>
        <v>5.2173913043478182E-2</v>
      </c>
      <c r="J7221" s="126" t="s">
        <v>3154</v>
      </c>
      <c r="K7221" s="17">
        <f>VLOOKUP(A7221,[4]גיליון1!$A$1574:$P$7681,10,0)</f>
        <v>48400000</v>
      </c>
      <c r="L7221" s="17">
        <f>VLOOKUP(A7221,'[2]2023'!$A$9:$I$7853,9,0)</f>
        <v>46000000</v>
      </c>
      <c r="M7221" s="18">
        <f>VLOOKUP(A7221,[3]data1683177749303!$A$2:$J$6448,10,0)</f>
        <v>43880473</v>
      </c>
    </row>
    <row r="7222" spans="1:13" ht="15.75" outlineLevel="1">
      <c r="A7222" s="10">
        <v>1845300815</v>
      </c>
      <c r="B7222" s="11">
        <v>815</v>
      </c>
      <c r="C7222" s="19">
        <v>845300</v>
      </c>
      <c r="D7222" s="13">
        <v>1</v>
      </c>
      <c r="E7222" s="136" t="s">
        <v>3154</v>
      </c>
      <c r="F7222" s="15" t="s">
        <v>2888</v>
      </c>
      <c r="G7222" s="137" t="s">
        <v>3154</v>
      </c>
      <c r="H7222" s="13" t="s">
        <v>31</v>
      </c>
      <c r="I7222" s="16">
        <f>K7222/L7222-1</f>
        <v>0</v>
      </c>
      <c r="J7222" s="126" t="s">
        <v>3154</v>
      </c>
      <c r="K7222" s="17">
        <f>VLOOKUP(A7222,[4]גיליון1!$A$1574:$P$7681,10,0)</f>
        <v>8166700</v>
      </c>
      <c r="L7222" s="17">
        <f>VLOOKUP(A7222,'[2]2023'!$A$9:$I$7853,9,0)</f>
        <v>8166700</v>
      </c>
      <c r="M7222" s="18">
        <f>VLOOKUP(A7222,[3]data1683177749303!$A$2:$J$6448,10,0)</f>
        <v>7128873</v>
      </c>
    </row>
    <row r="7223" spans="1:13" ht="15.75" outlineLevel="1">
      <c r="A7223" s="10">
        <v>1845300816</v>
      </c>
      <c r="B7223" s="11">
        <v>816</v>
      </c>
      <c r="C7223" s="19">
        <v>845300</v>
      </c>
      <c r="D7223" s="13">
        <v>1</v>
      </c>
      <c r="E7223" s="136" t="s">
        <v>3154</v>
      </c>
      <c r="F7223" s="15" t="s">
        <v>959</v>
      </c>
      <c r="G7223" s="137" t="s">
        <v>3154</v>
      </c>
      <c r="H7223" s="13" t="s">
        <v>31</v>
      </c>
      <c r="I7223" s="16">
        <f>K7223/L7223-1</f>
        <v>0</v>
      </c>
      <c r="J7223" s="126" t="s">
        <v>3154</v>
      </c>
      <c r="K7223" s="17">
        <f>VLOOKUP(A7223,[4]גיליון1!$A$1574:$P$7681,10,0)</f>
        <v>1761700</v>
      </c>
      <c r="L7223" s="17">
        <f>VLOOKUP(A7223,'[2]2023'!$A$9:$I$7853,9,0)</f>
        <v>1761700</v>
      </c>
      <c r="M7223" s="18">
        <f>VLOOKUP(A7223,[3]data1683177749303!$A$2:$J$6448,10,0)</f>
        <v>1658490.44</v>
      </c>
    </row>
    <row r="7224" spans="1:13" ht="15.75" outlineLevel="1">
      <c r="A7224" s="10">
        <v>1845300817</v>
      </c>
      <c r="B7224" s="11">
        <v>817</v>
      </c>
      <c r="C7224" s="19">
        <v>845300</v>
      </c>
      <c r="D7224" s="13">
        <v>1</v>
      </c>
      <c r="E7224" s="136" t="s">
        <v>3154</v>
      </c>
      <c r="F7224" s="15" t="s">
        <v>962</v>
      </c>
      <c r="G7224" s="137" t="s">
        <v>3154</v>
      </c>
      <c r="H7224" s="13" t="s">
        <v>34</v>
      </c>
      <c r="I7224" s="16">
        <f>K7224/L7224-1</f>
        <v>0</v>
      </c>
      <c r="J7224" s="126" t="s">
        <v>3154</v>
      </c>
      <c r="K7224" s="17">
        <f>VLOOKUP(A7224,[4]גיליון1!$A$1574:$P$7681,10,0)</f>
        <v>33100</v>
      </c>
      <c r="L7224" s="17">
        <f>VLOOKUP(A7224,'[2]2023'!$A$9:$I$7853,9,0)</f>
        <v>33100</v>
      </c>
      <c r="M7224" s="18">
        <f>VLOOKUP(A7224,[3]data1683177749303!$A$2:$J$6448,10,0)</f>
        <v>500</v>
      </c>
    </row>
    <row r="7225" spans="1:13" ht="15.75" outlineLevel="1">
      <c r="A7225" s="10">
        <v>1845300841</v>
      </c>
      <c r="B7225" s="11">
        <v>841</v>
      </c>
      <c r="C7225" s="19">
        <v>845300</v>
      </c>
      <c r="D7225" s="13">
        <v>1</v>
      </c>
      <c r="E7225" s="136" t="s">
        <v>3154</v>
      </c>
      <c r="F7225" s="15" t="s">
        <v>2889</v>
      </c>
      <c r="G7225" s="137" t="s">
        <v>3154</v>
      </c>
      <c r="H7225" s="13" t="s">
        <v>34</v>
      </c>
      <c r="I7225" s="126" t="s">
        <v>3154</v>
      </c>
      <c r="J7225" s="126" t="s">
        <v>3154</v>
      </c>
      <c r="K7225" s="17">
        <f>VLOOKUP(A7225,[4]גיליון1!$A$1574:$P$7681,10,0)</f>
        <v>0</v>
      </c>
      <c r="L7225" s="17">
        <f>VLOOKUP(A7225,'[2]2023'!$A$9:$I$7853,9,0)</f>
        <v>0</v>
      </c>
      <c r="M7225" s="18">
        <f>VLOOKUP(A7225,[3]data1683177749303!$A$2:$J$6448,10,0)</f>
        <v>0</v>
      </c>
    </row>
    <row r="7226" spans="1:13" ht="15.75" outlineLevel="1">
      <c r="A7226" s="10">
        <v>1845300844</v>
      </c>
      <c r="B7226" s="11">
        <v>844</v>
      </c>
      <c r="C7226" s="19">
        <v>845300</v>
      </c>
      <c r="D7226" s="13">
        <v>1</v>
      </c>
      <c r="E7226" s="136" t="s">
        <v>3154</v>
      </c>
      <c r="F7226" s="15" t="s">
        <v>2891</v>
      </c>
      <c r="G7226" s="137" t="s">
        <v>3154</v>
      </c>
      <c r="H7226" s="13" t="s">
        <v>31</v>
      </c>
      <c r="I7226" s="126" t="s">
        <v>3154</v>
      </c>
      <c r="J7226" s="126" t="s">
        <v>3154</v>
      </c>
      <c r="K7226" s="17">
        <f>VLOOKUP(A7226,[4]גיליון1!$A$1574:$P$7681,10,0)</f>
        <v>0</v>
      </c>
      <c r="L7226" s="17">
        <f>VLOOKUP(A7226,'[2]2023'!$A$9:$I$7853,9,0)</f>
        <v>0</v>
      </c>
      <c r="M7226" s="18">
        <f>VLOOKUP(A7226,[3]data1683177749303!$A$2:$J$6448,10,0)</f>
        <v>0</v>
      </c>
    </row>
    <row r="7227" spans="1:13" ht="15.75" outlineLevel="1">
      <c r="A7227" s="10">
        <v>1845300891</v>
      </c>
      <c r="B7227" s="11">
        <v>891</v>
      </c>
      <c r="C7227" s="19">
        <v>845300</v>
      </c>
      <c r="D7227" s="13">
        <v>1</v>
      </c>
      <c r="E7227" s="136" t="s">
        <v>3154</v>
      </c>
      <c r="F7227" s="15" t="s">
        <v>2892</v>
      </c>
      <c r="G7227" s="137" t="s">
        <v>3154</v>
      </c>
      <c r="H7227" s="13" t="s">
        <v>34</v>
      </c>
      <c r="I7227" s="16">
        <f>K7227/L7227-1</f>
        <v>0</v>
      </c>
      <c r="J7227" s="126" t="s">
        <v>3154</v>
      </c>
      <c r="K7227" s="17">
        <f>VLOOKUP(A7227,[4]גיליון1!$A$1574:$P$7681,10,0)</f>
        <v>2700</v>
      </c>
      <c r="L7227" s="17">
        <f>VLOOKUP(A7227,'[2]2023'!$A$9:$I$7853,9,0)</f>
        <v>2700</v>
      </c>
      <c r="M7227" s="18">
        <f>VLOOKUP(A7227,[3]data1683177749303!$A$2:$J$6448,10,0)</f>
        <v>0</v>
      </c>
    </row>
    <row r="7228" spans="1:13" ht="15.75" outlineLevel="1">
      <c r="A7228" s="10">
        <v>1845300892</v>
      </c>
      <c r="B7228" s="11">
        <v>892</v>
      </c>
      <c r="C7228" s="19">
        <v>845300</v>
      </c>
      <c r="D7228" s="13">
        <v>1</v>
      </c>
      <c r="E7228" s="136" t="s">
        <v>3154</v>
      </c>
      <c r="F7228" s="15" t="s">
        <v>2890</v>
      </c>
      <c r="G7228" s="137" t="s">
        <v>3154</v>
      </c>
      <c r="H7228" s="13" t="s">
        <v>34</v>
      </c>
      <c r="I7228" s="16">
        <f>K7228/L7228-1</f>
        <v>0</v>
      </c>
      <c r="J7228" s="126" t="s">
        <v>3154</v>
      </c>
      <c r="K7228" s="17">
        <f>VLOOKUP(A7228,[4]גיליון1!$A$1574:$P$7681,10,0)</f>
        <v>1000</v>
      </c>
      <c r="L7228" s="17">
        <f>VLOOKUP(A7228,'[2]2023'!$A$9:$I$7853,9,0)</f>
        <v>1000</v>
      </c>
      <c r="M7228" s="18">
        <f>VLOOKUP(A7228,[3]data1683177749303!$A$2:$J$6448,10,0)</f>
        <v>0</v>
      </c>
    </row>
    <row r="7229" spans="1:13" ht="15.75" outlineLevel="1">
      <c r="A7229" s="10">
        <v>1845300932</v>
      </c>
      <c r="B7229" s="11">
        <v>932</v>
      </c>
      <c r="C7229" s="19">
        <v>845300</v>
      </c>
      <c r="D7229" s="13">
        <v>1</v>
      </c>
      <c r="E7229" s="136" t="s">
        <v>3154</v>
      </c>
      <c r="F7229" s="15" t="s">
        <v>952</v>
      </c>
      <c r="G7229" s="137" t="s">
        <v>3154</v>
      </c>
      <c r="H7229" s="13" t="s">
        <v>31</v>
      </c>
      <c r="I7229" s="126" t="s">
        <v>3154</v>
      </c>
      <c r="J7229" s="126" t="s">
        <v>3154</v>
      </c>
      <c r="K7229" s="17">
        <f>VLOOKUP(A7229,[4]גיליון1!$A$1574:$P$7681,10,0)</f>
        <v>0</v>
      </c>
      <c r="L7229" s="17">
        <f>VLOOKUP(A7229,'[2]2023'!$A$9:$I$7853,9,0)</f>
        <v>0</v>
      </c>
      <c r="M7229" s="18">
        <f>VLOOKUP(A7229,[3]data1683177749303!$A$2:$J$6448,10,0)</f>
        <v>8231</v>
      </c>
    </row>
    <row r="7230" spans="1:13" ht="15.75" outlineLevel="1">
      <c r="A7230" s="10">
        <v>1845300933</v>
      </c>
      <c r="B7230" s="11">
        <v>933</v>
      </c>
      <c r="C7230" s="19">
        <v>845300</v>
      </c>
      <c r="D7230" s="13">
        <v>1</v>
      </c>
      <c r="E7230" s="136" t="s">
        <v>3154</v>
      </c>
      <c r="F7230" s="15" t="s">
        <v>953</v>
      </c>
      <c r="G7230" s="137" t="s">
        <v>3154</v>
      </c>
      <c r="H7230" s="13" t="s">
        <v>31</v>
      </c>
      <c r="I7230" s="126" t="s">
        <v>3154</v>
      </c>
      <c r="J7230" s="126" t="s">
        <v>3154</v>
      </c>
      <c r="K7230" s="17">
        <f>VLOOKUP(A7230,[4]גיליון1!$A$1574:$P$7681,10,0)</f>
        <v>0</v>
      </c>
      <c r="L7230" s="17">
        <f>VLOOKUP(A7230,'[2]2023'!$A$9:$I$7853,9,0)</f>
        <v>0</v>
      </c>
      <c r="M7230" s="18">
        <f>VLOOKUP(A7230,[3]data1683177749303!$A$2:$J$6448,10,0)</f>
        <v>0</v>
      </c>
    </row>
    <row r="7231" spans="1:13" ht="16.5" thickBot="1">
      <c r="A7231" s="10">
        <v>1845300961</v>
      </c>
      <c r="B7231" s="11">
        <v>961</v>
      </c>
      <c r="C7231" s="19">
        <v>845300</v>
      </c>
      <c r="D7231" s="13">
        <v>1</v>
      </c>
      <c r="E7231" s="136" t="s">
        <v>3154</v>
      </c>
      <c r="F7231" s="15" t="s">
        <v>79</v>
      </c>
      <c r="G7231" s="137" t="s">
        <v>3154</v>
      </c>
      <c r="H7231" s="13" t="s">
        <v>34</v>
      </c>
      <c r="I7231" s="126" t="s">
        <v>3154</v>
      </c>
      <c r="J7231" s="126" t="s">
        <v>3154</v>
      </c>
      <c r="K7231" s="17">
        <f>VLOOKUP(A7231,[4]גיליון1!$A$1574:$P$7681,10,0)</f>
        <v>0</v>
      </c>
      <c r="L7231" s="17">
        <f>VLOOKUP(A7231,'[2]2023'!$A$9:$I$7853,9,0)</f>
        <v>0</v>
      </c>
      <c r="M7231" s="140" t="s">
        <v>3154</v>
      </c>
    </row>
    <row r="7232" spans="1:13" ht="16.5" outlineLevel="1" thickBot="1">
      <c r="A7232" s="125" t="s">
        <v>3154</v>
      </c>
      <c r="B7232" s="25" t="s">
        <v>2893</v>
      </c>
      <c r="C7232" s="146" t="s">
        <v>3154</v>
      </c>
      <c r="D7232" s="146" t="s">
        <v>3154</v>
      </c>
      <c r="E7232" s="147" t="s">
        <v>3154</v>
      </c>
      <c r="F7232" s="28" t="s">
        <v>950</v>
      </c>
      <c r="G7232" s="153" t="s">
        <v>3154</v>
      </c>
      <c r="H7232" s="146" t="s">
        <v>3154</v>
      </c>
      <c r="I7232" s="29">
        <f>K7232/L7232-1</f>
        <v>4.1615714093641731E-2</v>
      </c>
      <c r="J7232" s="127" t="s">
        <v>3154</v>
      </c>
      <c r="K7232" s="37">
        <f>SUBTOTAL(9,K7218:K7231)</f>
        <v>65076400</v>
      </c>
      <c r="L7232" s="37">
        <f>SUBTOTAL(9,L7218:L7231)</f>
        <v>62476400</v>
      </c>
      <c r="M7232" s="38">
        <f>SUBTOTAL(9,M7218:M7231)</f>
        <v>59287856.439999998</v>
      </c>
    </row>
    <row r="7233" spans="1:13" ht="15.75" outlineLevel="1">
      <c r="A7233" s="10">
        <v>18454000</v>
      </c>
      <c r="B7233" s="11">
        <v>0</v>
      </c>
      <c r="C7233" s="19">
        <v>845400</v>
      </c>
      <c r="D7233" s="13">
        <v>1</v>
      </c>
      <c r="E7233" s="136" t="s">
        <v>3154</v>
      </c>
      <c r="F7233" s="15" t="s">
        <v>966</v>
      </c>
      <c r="G7233" s="137" t="s">
        <v>3154</v>
      </c>
      <c r="H7233" s="13" t="s">
        <v>11</v>
      </c>
      <c r="I7233" s="126" t="s">
        <v>3154</v>
      </c>
      <c r="J7233" s="142" t="s">
        <v>3154</v>
      </c>
      <c r="K7233" s="17">
        <f>VLOOKUP(A7233,[4]גיליון1!$A$1574:$P$7681,10,0)</f>
        <v>0</v>
      </c>
      <c r="L7233" s="139" t="s">
        <v>3154</v>
      </c>
      <c r="M7233" s="140" t="s">
        <v>3154</v>
      </c>
    </row>
    <row r="7234" spans="1:13" ht="15.75" outlineLevel="1">
      <c r="A7234" s="10">
        <v>1845400100</v>
      </c>
      <c r="B7234" s="11">
        <v>100</v>
      </c>
      <c r="C7234" s="19">
        <v>845400</v>
      </c>
      <c r="D7234" s="13">
        <v>1</v>
      </c>
      <c r="E7234" s="136" t="s">
        <v>3154</v>
      </c>
      <c r="F7234" s="15" t="s">
        <v>18</v>
      </c>
      <c r="G7234" s="137" t="s">
        <v>3154</v>
      </c>
      <c r="H7234" s="13" t="s">
        <v>11</v>
      </c>
      <c r="I7234" s="126" t="s">
        <v>3154</v>
      </c>
      <c r="J7234" s="126" t="s">
        <v>3154</v>
      </c>
      <c r="K7234" s="17">
        <f>VLOOKUP(A7234,[4]גיליון1!$A$1574:$P$7681,10,0)</f>
        <v>0</v>
      </c>
      <c r="L7234" s="17">
        <f>VLOOKUP(A7234,'[2]2023'!$A$9:$I$7853,9,0)</f>
        <v>0</v>
      </c>
      <c r="M7234" s="140" t="s">
        <v>3154</v>
      </c>
    </row>
    <row r="7235" spans="1:13" ht="15.75" outlineLevel="1">
      <c r="A7235" s="10">
        <v>1845400110</v>
      </c>
      <c r="B7235" s="11">
        <v>110</v>
      </c>
      <c r="C7235" s="19">
        <v>845400</v>
      </c>
      <c r="D7235" s="13">
        <v>1</v>
      </c>
      <c r="E7235" s="136" t="s">
        <v>3154</v>
      </c>
      <c r="F7235" s="15" t="s">
        <v>19</v>
      </c>
      <c r="G7235" s="137" t="s">
        <v>3154</v>
      </c>
      <c r="H7235" s="13" t="s">
        <v>20</v>
      </c>
      <c r="I7235" s="126" t="s">
        <v>3154</v>
      </c>
      <c r="J7235" s="126" t="s">
        <v>3154</v>
      </c>
      <c r="K7235" s="17">
        <f>VLOOKUP(A7235,[4]גיליון1!$A$1574:$P$7681,10,0)</f>
        <v>0</v>
      </c>
      <c r="L7235" s="17">
        <f>VLOOKUP(A7235,'[2]2023'!$A$9:$I$7853,9,0)</f>
        <v>0</v>
      </c>
      <c r="M7235" s="18">
        <f>VLOOKUP(A7235,[3]data1683177749303!$A$2:$J$6448,10,0)</f>
        <v>0</v>
      </c>
    </row>
    <row r="7236" spans="1:13" ht="15.75" outlineLevel="1">
      <c r="A7236" s="10">
        <v>1845400119</v>
      </c>
      <c r="B7236" s="11">
        <v>119</v>
      </c>
      <c r="C7236" s="19">
        <v>845400</v>
      </c>
      <c r="D7236" s="13">
        <v>1</v>
      </c>
      <c r="E7236" s="136" t="s">
        <v>3154</v>
      </c>
      <c r="F7236" s="15" t="s">
        <v>21</v>
      </c>
      <c r="G7236" s="137" t="s">
        <v>3154</v>
      </c>
      <c r="H7236" s="13" t="s">
        <v>20</v>
      </c>
      <c r="I7236" s="126" t="s">
        <v>3154</v>
      </c>
      <c r="J7236" s="126" t="s">
        <v>3154</v>
      </c>
      <c r="K7236" s="17">
        <f>VLOOKUP(A7236,[4]גיליון1!$A$1574:$P$7681,10,0)</f>
        <v>0</v>
      </c>
      <c r="L7236" s="17">
        <f>VLOOKUP(A7236,'[2]2023'!$A$9:$I$7853,9,0)</f>
        <v>0</v>
      </c>
      <c r="M7236" s="18">
        <f>VLOOKUP(A7236,[3]data1683177749303!$A$2:$J$6448,10,0)</f>
        <v>0</v>
      </c>
    </row>
    <row r="7237" spans="1:13" ht="15.75" outlineLevel="1">
      <c r="A7237" s="10">
        <v>1845400122</v>
      </c>
      <c r="B7237" s="11">
        <v>122</v>
      </c>
      <c r="C7237" s="19">
        <v>845400</v>
      </c>
      <c r="D7237" s="13">
        <v>1</v>
      </c>
      <c r="E7237" s="136" t="s">
        <v>3154</v>
      </c>
      <c r="F7237" s="15" t="s">
        <v>22</v>
      </c>
      <c r="G7237" s="137" t="s">
        <v>3154</v>
      </c>
      <c r="H7237" s="13" t="s">
        <v>20</v>
      </c>
      <c r="I7237" s="126" t="s">
        <v>3154</v>
      </c>
      <c r="J7237" s="126" t="s">
        <v>3154</v>
      </c>
      <c r="K7237" s="17">
        <f>VLOOKUP(A7237,[4]גיליון1!$A$1574:$P$7681,10,0)</f>
        <v>0</v>
      </c>
      <c r="L7237" s="17">
        <f>VLOOKUP(A7237,'[2]2023'!$A$9:$I$7853,9,0)</f>
        <v>0</v>
      </c>
      <c r="M7237" s="18">
        <f>VLOOKUP(A7237,[3]data1683177749303!$A$2:$J$6448,10,0)</f>
        <v>0</v>
      </c>
    </row>
    <row r="7238" spans="1:13" ht="15.75" outlineLevel="1">
      <c r="A7238" s="10">
        <v>1845400126</v>
      </c>
      <c r="B7238" s="11">
        <v>126</v>
      </c>
      <c r="C7238" s="19">
        <v>845400</v>
      </c>
      <c r="D7238" s="13">
        <v>1</v>
      </c>
      <c r="E7238" s="136" t="s">
        <v>3154</v>
      </c>
      <c r="F7238" s="15" t="s">
        <v>23</v>
      </c>
      <c r="G7238" s="137" t="s">
        <v>3154</v>
      </c>
      <c r="H7238" s="13" t="s">
        <v>20</v>
      </c>
      <c r="I7238" s="126" t="s">
        <v>3154</v>
      </c>
      <c r="J7238" s="126" t="s">
        <v>3154</v>
      </c>
      <c r="K7238" s="17">
        <f>VLOOKUP(A7238,[4]גיליון1!$A$1574:$P$7681,10,0)</f>
        <v>0</v>
      </c>
      <c r="L7238" s="17">
        <f>VLOOKUP(A7238,'[2]2023'!$A$9:$I$7853,9,0)</f>
        <v>0</v>
      </c>
      <c r="M7238" s="18">
        <f>VLOOKUP(A7238,[3]data1683177749303!$A$2:$J$6448,10,0)</f>
        <v>0</v>
      </c>
    </row>
    <row r="7239" spans="1:13" ht="15.75" outlineLevel="1">
      <c r="A7239" s="10">
        <v>1845400130</v>
      </c>
      <c r="B7239" s="11">
        <v>130</v>
      </c>
      <c r="C7239" s="19">
        <v>845400</v>
      </c>
      <c r="D7239" s="13">
        <v>1</v>
      </c>
      <c r="E7239" s="136" t="s">
        <v>3154</v>
      </c>
      <c r="F7239" s="15" t="s">
        <v>24</v>
      </c>
      <c r="G7239" s="137" t="s">
        <v>3154</v>
      </c>
      <c r="H7239" s="13" t="s">
        <v>20</v>
      </c>
      <c r="I7239" s="126" t="s">
        <v>3154</v>
      </c>
      <c r="J7239" s="126" t="s">
        <v>3154</v>
      </c>
      <c r="K7239" s="17">
        <f>VLOOKUP(A7239,[4]גיליון1!$A$1574:$P$7681,10,0)</f>
        <v>0</v>
      </c>
      <c r="L7239" s="17">
        <f>VLOOKUP(A7239,'[2]2023'!$A$9:$I$7853,9,0)</f>
        <v>0</v>
      </c>
      <c r="M7239" s="18">
        <f>VLOOKUP(A7239,[3]data1683177749303!$A$2:$J$6448,10,0)</f>
        <v>0</v>
      </c>
    </row>
    <row r="7240" spans="1:13" ht="15.75" outlineLevel="1">
      <c r="A7240" s="10">
        <v>1845400140</v>
      </c>
      <c r="B7240" s="11">
        <v>140</v>
      </c>
      <c r="C7240" s="19">
        <v>845400</v>
      </c>
      <c r="D7240" s="13">
        <v>1</v>
      </c>
      <c r="E7240" s="136" t="s">
        <v>3154</v>
      </c>
      <c r="F7240" s="15" t="s">
        <v>25</v>
      </c>
      <c r="G7240" s="137" t="s">
        <v>3154</v>
      </c>
      <c r="H7240" s="13" t="s">
        <v>20</v>
      </c>
      <c r="I7240" s="126" t="s">
        <v>3154</v>
      </c>
      <c r="J7240" s="126" t="s">
        <v>3154</v>
      </c>
      <c r="K7240" s="17">
        <f>VLOOKUP(A7240,[4]גיליון1!$A$1574:$P$7681,10,0)</f>
        <v>0</v>
      </c>
      <c r="L7240" s="17">
        <f>VLOOKUP(A7240,'[2]2023'!$A$9:$I$7853,9,0)</f>
        <v>0</v>
      </c>
      <c r="M7240" s="18">
        <f>VLOOKUP(A7240,[3]data1683177749303!$A$2:$J$6448,10,0)</f>
        <v>0</v>
      </c>
    </row>
    <row r="7241" spans="1:13" ht="15.75" outlineLevel="1">
      <c r="A7241" s="10">
        <v>1845400210</v>
      </c>
      <c r="B7241" s="11">
        <v>210</v>
      </c>
      <c r="C7241" s="19">
        <v>845400</v>
      </c>
      <c r="D7241" s="13">
        <v>1</v>
      </c>
      <c r="E7241" s="136" t="s">
        <v>3154</v>
      </c>
      <c r="F7241" s="15" t="s">
        <v>27</v>
      </c>
      <c r="G7241" s="137" t="s">
        <v>3154</v>
      </c>
      <c r="H7241" s="13" t="s">
        <v>20</v>
      </c>
      <c r="I7241" s="126" t="s">
        <v>3154</v>
      </c>
      <c r="J7241" s="126" t="s">
        <v>3154</v>
      </c>
      <c r="K7241" s="17">
        <f>VLOOKUP(A7241,[4]גיליון1!$A$1574:$P$7681,10,0)</f>
        <v>0</v>
      </c>
      <c r="L7241" s="17">
        <f>VLOOKUP(A7241,'[2]2023'!$A$9:$I$7853,9,0)</f>
        <v>0</v>
      </c>
      <c r="M7241" s="18">
        <f>VLOOKUP(A7241,[3]data1683177749303!$A$2:$J$6448,10,0)</f>
        <v>0</v>
      </c>
    </row>
    <row r="7242" spans="1:13" ht="15.75" outlineLevel="1">
      <c r="A7242" s="10">
        <v>1845400253</v>
      </c>
      <c r="B7242" s="11">
        <v>253</v>
      </c>
      <c r="C7242" s="19">
        <v>845400</v>
      </c>
      <c r="D7242" s="13">
        <v>1</v>
      </c>
      <c r="E7242" s="136" t="s">
        <v>3154</v>
      </c>
      <c r="F7242" s="15" t="s">
        <v>2894</v>
      </c>
      <c r="G7242" s="137" t="s">
        <v>3154</v>
      </c>
      <c r="H7242" s="13" t="s">
        <v>20</v>
      </c>
      <c r="I7242" s="126" t="s">
        <v>3154</v>
      </c>
      <c r="J7242" s="126" t="s">
        <v>3154</v>
      </c>
      <c r="K7242" s="17">
        <f>VLOOKUP(A7242,[4]גיליון1!$A$1574:$P$7681,10,0)</f>
        <v>0</v>
      </c>
      <c r="L7242" s="17">
        <f>VLOOKUP(A7242,'[2]2023'!$A$9:$I$7853,9,0)</f>
        <v>0</v>
      </c>
      <c r="M7242" s="18">
        <f>VLOOKUP(A7242,[3]data1683177749303!$A$2:$J$6448,10,0)</f>
        <v>0</v>
      </c>
    </row>
    <row r="7243" spans="1:13" ht="15.75" outlineLevel="1">
      <c r="A7243" s="10">
        <v>1845400400</v>
      </c>
      <c r="B7243" s="11">
        <v>400</v>
      </c>
      <c r="C7243" s="19">
        <v>845400</v>
      </c>
      <c r="D7243" s="13">
        <v>1</v>
      </c>
      <c r="E7243" s="136" t="s">
        <v>3154</v>
      </c>
      <c r="F7243" s="15" t="s">
        <v>29</v>
      </c>
      <c r="G7243" s="137" t="s">
        <v>3154</v>
      </c>
      <c r="H7243" s="13" t="s">
        <v>11</v>
      </c>
      <c r="I7243" s="126" t="s">
        <v>3154</v>
      </c>
      <c r="J7243" s="126" t="s">
        <v>3154</v>
      </c>
      <c r="K7243" s="17">
        <f>VLOOKUP(A7243,[4]גיליון1!$A$1574:$P$7681,10,0)</f>
        <v>0</v>
      </c>
      <c r="L7243" s="17">
        <f>VLOOKUP(A7243,'[2]2023'!$A$9:$I$7853,9,0)</f>
        <v>0</v>
      </c>
      <c r="M7243" s="140" t="s">
        <v>3154</v>
      </c>
    </row>
    <row r="7244" spans="1:13" ht="15.75" outlineLevel="1">
      <c r="A7244" s="10">
        <v>1845400410</v>
      </c>
      <c r="B7244" s="11">
        <v>410</v>
      </c>
      <c r="C7244" s="19">
        <v>845400</v>
      </c>
      <c r="D7244" s="13">
        <v>1</v>
      </c>
      <c r="E7244" s="136" t="s">
        <v>3154</v>
      </c>
      <c r="F7244" s="15" t="s">
        <v>32</v>
      </c>
      <c r="G7244" s="137" t="s">
        <v>3154</v>
      </c>
      <c r="H7244" s="13" t="s">
        <v>31</v>
      </c>
      <c r="I7244" s="126" t="s">
        <v>3154</v>
      </c>
      <c r="J7244" s="126" t="s">
        <v>3154</v>
      </c>
      <c r="K7244" s="17">
        <f>VLOOKUP(A7244,[4]גיליון1!$A$1574:$P$7681,10,0)</f>
        <v>0</v>
      </c>
      <c r="L7244" s="17">
        <f>VLOOKUP(A7244,'[2]2023'!$A$9:$I$7853,9,0)</f>
        <v>0</v>
      </c>
      <c r="M7244" s="18">
        <f>VLOOKUP(A7244,[3]data1683177749303!$A$2:$J$6448,10,0)</f>
        <v>0</v>
      </c>
    </row>
    <row r="7245" spans="1:13" ht="15.75" outlineLevel="1">
      <c r="A7245" s="10">
        <v>1845400420</v>
      </c>
      <c r="B7245" s="11">
        <v>420</v>
      </c>
      <c r="C7245" s="19">
        <v>845400</v>
      </c>
      <c r="D7245" s="13">
        <v>1</v>
      </c>
      <c r="E7245" s="136" t="s">
        <v>3154</v>
      </c>
      <c r="F7245" s="15" t="s">
        <v>2895</v>
      </c>
      <c r="G7245" s="137" t="s">
        <v>3154</v>
      </c>
      <c r="H7245" s="13" t="s">
        <v>34</v>
      </c>
      <c r="I7245" s="126" t="s">
        <v>3154</v>
      </c>
      <c r="J7245" s="126" t="s">
        <v>3154</v>
      </c>
      <c r="K7245" s="17">
        <f>VLOOKUP(A7245,[4]גיליון1!$A$1574:$P$7681,10,0)</f>
        <v>0</v>
      </c>
      <c r="L7245" s="17">
        <f>VLOOKUP(A7245,'[2]2023'!$A$9:$I$7853,9,0)</f>
        <v>0</v>
      </c>
      <c r="M7245" s="18">
        <f>VLOOKUP(A7245,[3]data1683177749303!$A$2:$J$6448,10,0)</f>
        <v>0</v>
      </c>
    </row>
    <row r="7246" spans="1:13" ht="15.75" outlineLevel="1">
      <c r="A7246" s="10">
        <v>1845400423</v>
      </c>
      <c r="B7246" s="11">
        <v>423</v>
      </c>
      <c r="C7246" s="19">
        <v>845400</v>
      </c>
      <c r="D7246" s="13">
        <v>1</v>
      </c>
      <c r="E7246" s="136" t="s">
        <v>3154</v>
      </c>
      <c r="F7246" s="15" t="s">
        <v>35</v>
      </c>
      <c r="G7246" s="137" t="s">
        <v>3154</v>
      </c>
      <c r="H7246" s="13" t="s">
        <v>31</v>
      </c>
      <c r="I7246" s="126" t="s">
        <v>3154</v>
      </c>
      <c r="J7246" s="126" t="s">
        <v>3154</v>
      </c>
      <c r="K7246" s="17">
        <f>VLOOKUP(A7246,[4]גיליון1!$A$1574:$P$7681,10,0)</f>
        <v>0</v>
      </c>
      <c r="L7246" s="17">
        <f>VLOOKUP(A7246,'[2]2023'!$A$9:$I$7853,9,0)</f>
        <v>0</v>
      </c>
      <c r="M7246" s="18">
        <f>VLOOKUP(A7246,[3]data1683177749303!$A$2:$J$6448,10,0)</f>
        <v>0</v>
      </c>
    </row>
    <row r="7247" spans="1:13" ht="15.75" outlineLevel="1">
      <c r="A7247" s="10">
        <v>1845400430</v>
      </c>
      <c r="B7247" s="11">
        <v>430</v>
      </c>
      <c r="C7247" s="19">
        <v>845400</v>
      </c>
      <c r="D7247" s="13">
        <v>1</v>
      </c>
      <c r="E7247" s="136" t="s">
        <v>3154</v>
      </c>
      <c r="F7247" s="15" t="s">
        <v>2701</v>
      </c>
      <c r="G7247" s="137" t="s">
        <v>3154</v>
      </c>
      <c r="H7247" s="13" t="s">
        <v>34</v>
      </c>
      <c r="I7247" s="126" t="s">
        <v>3154</v>
      </c>
      <c r="J7247" s="126" t="s">
        <v>3154</v>
      </c>
      <c r="K7247" s="17">
        <f>VLOOKUP(A7247,[4]גיליון1!$A$1574:$P$7681,10,0)</f>
        <v>0</v>
      </c>
      <c r="L7247" s="17">
        <f>VLOOKUP(A7247,'[2]2023'!$A$9:$I$7853,9,0)</f>
        <v>0</v>
      </c>
      <c r="M7247" s="18">
        <f>VLOOKUP(A7247,[3]data1683177749303!$A$2:$J$6448,10,0)</f>
        <v>0</v>
      </c>
    </row>
    <row r="7248" spans="1:13" ht="15.75" outlineLevel="1">
      <c r="A7248" s="10">
        <v>1845400431</v>
      </c>
      <c r="B7248" s="11">
        <v>431</v>
      </c>
      <c r="C7248" s="19">
        <v>845400</v>
      </c>
      <c r="D7248" s="13">
        <v>1</v>
      </c>
      <c r="E7248" s="136" t="s">
        <v>3154</v>
      </c>
      <c r="F7248" s="15" t="s">
        <v>36</v>
      </c>
      <c r="G7248" s="137" t="s">
        <v>3154</v>
      </c>
      <c r="H7248" s="13" t="s">
        <v>31</v>
      </c>
      <c r="I7248" s="126" t="s">
        <v>3154</v>
      </c>
      <c r="J7248" s="126" t="s">
        <v>3154</v>
      </c>
      <c r="K7248" s="17">
        <f>VLOOKUP(A7248,[4]גיליון1!$A$1574:$P$7681,10,0)</f>
        <v>0</v>
      </c>
      <c r="L7248" s="17">
        <f>VLOOKUP(A7248,'[2]2023'!$A$9:$I$7853,9,0)</f>
        <v>0</v>
      </c>
      <c r="M7248" s="18">
        <f>VLOOKUP(A7248,[3]data1683177749303!$A$2:$J$6448,10,0)</f>
        <v>0</v>
      </c>
    </row>
    <row r="7249" spans="1:13" ht="15.75" outlineLevel="1">
      <c r="A7249" s="10">
        <v>1845400432</v>
      </c>
      <c r="B7249" s="11">
        <v>432</v>
      </c>
      <c r="C7249" s="19">
        <v>845400</v>
      </c>
      <c r="D7249" s="13">
        <v>1</v>
      </c>
      <c r="E7249" s="136" t="s">
        <v>3154</v>
      </c>
      <c r="F7249" s="15" t="s">
        <v>37</v>
      </c>
      <c r="G7249" s="137" t="s">
        <v>3154</v>
      </c>
      <c r="H7249" s="13" t="s">
        <v>31</v>
      </c>
      <c r="I7249" s="126" t="s">
        <v>3154</v>
      </c>
      <c r="J7249" s="126" t="s">
        <v>3154</v>
      </c>
      <c r="K7249" s="17">
        <f>VLOOKUP(A7249,[4]גיליון1!$A$1574:$P$7681,10,0)</f>
        <v>0</v>
      </c>
      <c r="L7249" s="17">
        <f>VLOOKUP(A7249,'[2]2023'!$A$9:$I$7853,9,0)</f>
        <v>0</v>
      </c>
      <c r="M7249" s="18">
        <f>VLOOKUP(A7249,[3]data1683177749303!$A$2:$J$6448,10,0)</f>
        <v>0</v>
      </c>
    </row>
    <row r="7250" spans="1:13" ht="15.75" outlineLevel="1">
      <c r="A7250" s="10">
        <v>1845400433</v>
      </c>
      <c r="B7250" s="11">
        <v>433</v>
      </c>
      <c r="C7250" s="19">
        <v>845400</v>
      </c>
      <c r="D7250" s="13">
        <v>1</v>
      </c>
      <c r="E7250" s="136" t="s">
        <v>3154</v>
      </c>
      <c r="F7250" s="15" t="s">
        <v>38</v>
      </c>
      <c r="G7250" s="137" t="s">
        <v>3154</v>
      </c>
      <c r="H7250" s="13" t="s">
        <v>34</v>
      </c>
      <c r="I7250" s="126" t="s">
        <v>3154</v>
      </c>
      <c r="J7250" s="126" t="s">
        <v>3154</v>
      </c>
      <c r="K7250" s="17">
        <f>VLOOKUP(A7250,[4]גיליון1!$A$1574:$P$7681,10,0)</f>
        <v>0</v>
      </c>
      <c r="L7250" s="17">
        <f>VLOOKUP(A7250,'[2]2023'!$A$9:$I$7853,9,0)</f>
        <v>0</v>
      </c>
      <c r="M7250" s="18">
        <f>VLOOKUP(A7250,[3]data1683177749303!$A$2:$J$6448,10,0)</f>
        <v>0</v>
      </c>
    </row>
    <row r="7251" spans="1:13" ht="15.75" outlineLevel="1">
      <c r="A7251" s="10">
        <v>1845400437</v>
      </c>
      <c r="B7251" s="11">
        <v>437</v>
      </c>
      <c r="C7251" s="19">
        <v>845400</v>
      </c>
      <c r="D7251" s="13">
        <v>1</v>
      </c>
      <c r="E7251" s="136" t="s">
        <v>3154</v>
      </c>
      <c r="F7251" s="15" t="s">
        <v>42</v>
      </c>
      <c r="G7251" s="137" t="s">
        <v>3154</v>
      </c>
      <c r="H7251" s="13" t="s">
        <v>31</v>
      </c>
      <c r="I7251" s="126" t="s">
        <v>3154</v>
      </c>
      <c r="J7251" s="126" t="s">
        <v>3154</v>
      </c>
      <c r="K7251" s="17">
        <f>VLOOKUP(A7251,[4]גיליון1!$A$1574:$P$7681,10,0)</f>
        <v>0</v>
      </c>
      <c r="L7251" s="17">
        <f>VLOOKUP(A7251,'[2]2023'!$A$9:$I$7853,9,0)</f>
        <v>0</v>
      </c>
      <c r="M7251" s="18">
        <f>VLOOKUP(A7251,[3]data1683177749303!$A$2:$J$6448,10,0)</f>
        <v>0</v>
      </c>
    </row>
    <row r="7252" spans="1:13" ht="15.75" outlineLevel="1">
      <c r="A7252" s="10">
        <v>1845400441</v>
      </c>
      <c r="B7252" s="11">
        <v>441</v>
      </c>
      <c r="C7252" s="19">
        <v>845400</v>
      </c>
      <c r="D7252" s="13">
        <v>1</v>
      </c>
      <c r="E7252" s="136" t="s">
        <v>3154</v>
      </c>
      <c r="F7252" s="15" t="s">
        <v>45</v>
      </c>
      <c r="G7252" s="137" t="s">
        <v>3154</v>
      </c>
      <c r="H7252" s="13" t="s">
        <v>31</v>
      </c>
      <c r="I7252" s="126" t="s">
        <v>3154</v>
      </c>
      <c r="J7252" s="126" t="s">
        <v>3154</v>
      </c>
      <c r="K7252" s="17">
        <f>VLOOKUP(A7252,[4]גיליון1!$A$1574:$P$7681,10,0)</f>
        <v>0</v>
      </c>
      <c r="L7252" s="17">
        <f>VLOOKUP(A7252,'[2]2023'!$A$9:$I$7853,9,0)</f>
        <v>0</v>
      </c>
      <c r="M7252" s="18">
        <f>VLOOKUP(A7252,[3]data1683177749303!$A$2:$J$6448,10,0)</f>
        <v>0</v>
      </c>
    </row>
    <row r="7253" spans="1:13" ht="15.75" outlineLevel="1">
      <c r="A7253" s="10">
        <v>1845400470</v>
      </c>
      <c r="B7253" s="11">
        <v>470</v>
      </c>
      <c r="C7253" s="19">
        <v>845400</v>
      </c>
      <c r="D7253" s="13">
        <v>1</v>
      </c>
      <c r="E7253" s="136" t="s">
        <v>3154</v>
      </c>
      <c r="F7253" s="15" t="s">
        <v>48</v>
      </c>
      <c r="G7253" s="137" t="s">
        <v>3154</v>
      </c>
      <c r="H7253" s="13" t="s">
        <v>34</v>
      </c>
      <c r="I7253" s="126" t="s">
        <v>3154</v>
      </c>
      <c r="J7253" s="126" t="s">
        <v>3154</v>
      </c>
      <c r="K7253" s="17">
        <f>VLOOKUP(A7253,[4]גיליון1!$A$1574:$P$7681,10,0)</f>
        <v>0</v>
      </c>
      <c r="L7253" s="17">
        <f>VLOOKUP(A7253,'[2]2023'!$A$9:$I$7853,9,0)</f>
        <v>0</v>
      </c>
      <c r="M7253" s="18">
        <f>VLOOKUP(A7253,[3]data1683177749303!$A$2:$J$6448,10,0)</f>
        <v>0</v>
      </c>
    </row>
    <row r="7254" spans="1:13" ht="15.75" outlineLevel="1">
      <c r="A7254" s="10">
        <v>1845400471</v>
      </c>
      <c r="B7254" s="11">
        <v>471</v>
      </c>
      <c r="C7254" s="19">
        <v>845400</v>
      </c>
      <c r="D7254" s="13">
        <v>1</v>
      </c>
      <c r="E7254" s="136" t="s">
        <v>3154</v>
      </c>
      <c r="F7254" s="15" t="s">
        <v>87</v>
      </c>
      <c r="G7254" s="137" t="s">
        <v>3154</v>
      </c>
      <c r="H7254" s="13" t="s">
        <v>34</v>
      </c>
      <c r="I7254" s="126" t="s">
        <v>3154</v>
      </c>
      <c r="J7254" s="126" t="s">
        <v>3154</v>
      </c>
      <c r="K7254" s="17">
        <f>VLOOKUP(A7254,[4]גיליון1!$A$1574:$P$7681,10,0)</f>
        <v>0</v>
      </c>
      <c r="L7254" s="17">
        <f>VLOOKUP(A7254,'[2]2023'!$A$9:$I$7853,9,0)</f>
        <v>0</v>
      </c>
      <c r="M7254" s="18">
        <f>VLOOKUP(A7254,[3]data1683177749303!$A$2:$J$6448,10,0)</f>
        <v>0</v>
      </c>
    </row>
    <row r="7255" spans="1:13" ht="15.75" outlineLevel="1">
      <c r="A7255" s="10">
        <v>1845400474</v>
      </c>
      <c r="B7255" s="11">
        <v>474</v>
      </c>
      <c r="C7255" s="19">
        <v>845400</v>
      </c>
      <c r="D7255" s="13">
        <v>1</v>
      </c>
      <c r="E7255" s="136" t="s">
        <v>3154</v>
      </c>
      <c r="F7255" s="15" t="s">
        <v>2808</v>
      </c>
      <c r="G7255" s="137" t="s">
        <v>3154</v>
      </c>
      <c r="H7255" s="13" t="s">
        <v>31</v>
      </c>
      <c r="I7255" s="126" t="s">
        <v>3154</v>
      </c>
      <c r="J7255" s="126" t="s">
        <v>3154</v>
      </c>
      <c r="K7255" s="17">
        <f>VLOOKUP(A7255,[4]גיליון1!$A$1574:$P$7681,10,0)</f>
        <v>0</v>
      </c>
      <c r="L7255" s="17">
        <f>VLOOKUP(A7255,'[2]2023'!$A$9:$I$7853,9,0)</f>
        <v>0</v>
      </c>
      <c r="M7255" s="18">
        <f>VLOOKUP(A7255,[3]data1683177749303!$A$2:$J$6448,10,0)</f>
        <v>0</v>
      </c>
    </row>
    <row r="7256" spans="1:13" ht="15.75" outlineLevel="1">
      <c r="A7256" s="10">
        <v>1845400512</v>
      </c>
      <c r="B7256" s="11">
        <v>512</v>
      </c>
      <c r="C7256" s="19">
        <v>845400</v>
      </c>
      <c r="D7256" s="13">
        <v>1</v>
      </c>
      <c r="E7256" s="136" t="s">
        <v>3154</v>
      </c>
      <c r="F7256" s="15" t="s">
        <v>89</v>
      </c>
      <c r="G7256" s="137" t="s">
        <v>3154</v>
      </c>
      <c r="H7256" s="13" t="s">
        <v>34</v>
      </c>
      <c r="I7256" s="126" t="s">
        <v>3154</v>
      </c>
      <c r="J7256" s="126" t="s">
        <v>3154</v>
      </c>
      <c r="K7256" s="17">
        <f>VLOOKUP(A7256,[4]גיליון1!$A$1574:$P$7681,10,0)</f>
        <v>0</v>
      </c>
      <c r="L7256" s="17">
        <f>VLOOKUP(A7256,'[2]2023'!$A$9:$I$7853,9,0)</f>
        <v>0</v>
      </c>
      <c r="M7256" s="18">
        <f>VLOOKUP(A7256,[3]data1683177749303!$A$2:$J$6448,10,0)</f>
        <v>0</v>
      </c>
    </row>
    <row r="7257" spans="1:13" ht="15.75" outlineLevel="1">
      <c r="A7257" s="10">
        <v>1845400540</v>
      </c>
      <c r="B7257" s="11">
        <v>540</v>
      </c>
      <c r="C7257" s="19">
        <v>845400</v>
      </c>
      <c r="D7257" s="13">
        <v>1</v>
      </c>
      <c r="E7257" s="136" t="s">
        <v>3154</v>
      </c>
      <c r="F7257" s="15" t="s">
        <v>53</v>
      </c>
      <c r="G7257" s="137" t="s">
        <v>3154</v>
      </c>
      <c r="H7257" s="13" t="s">
        <v>31</v>
      </c>
      <c r="I7257" s="126" t="s">
        <v>3154</v>
      </c>
      <c r="J7257" s="126" t="s">
        <v>3154</v>
      </c>
      <c r="K7257" s="17">
        <f>VLOOKUP(A7257,[4]גיליון1!$A$1574:$P$7681,10,0)</f>
        <v>0</v>
      </c>
      <c r="L7257" s="17">
        <f>VLOOKUP(A7257,'[2]2023'!$A$9:$I$7853,9,0)</f>
        <v>0</v>
      </c>
      <c r="M7257" s="18">
        <f>VLOOKUP(A7257,[3]data1683177749303!$A$2:$J$6448,10,0)</f>
        <v>0</v>
      </c>
    </row>
    <row r="7258" spans="1:13" ht="15.75" outlineLevel="1">
      <c r="A7258" s="10">
        <v>1845400544</v>
      </c>
      <c r="B7258" s="11">
        <v>544</v>
      </c>
      <c r="C7258" s="19">
        <v>845400</v>
      </c>
      <c r="D7258" s="13">
        <v>1</v>
      </c>
      <c r="E7258" s="136" t="s">
        <v>3154</v>
      </c>
      <c r="F7258" s="15" t="s">
        <v>56</v>
      </c>
      <c r="G7258" s="137" t="s">
        <v>3154</v>
      </c>
      <c r="H7258" s="13" t="s">
        <v>31</v>
      </c>
      <c r="I7258" s="126" t="s">
        <v>3154</v>
      </c>
      <c r="J7258" s="126" t="s">
        <v>3154</v>
      </c>
      <c r="K7258" s="17">
        <f>VLOOKUP(A7258,[4]גיליון1!$A$1574:$P$7681,10,0)</f>
        <v>0</v>
      </c>
      <c r="L7258" s="17">
        <f>VLOOKUP(A7258,'[2]2023'!$A$9:$I$7853,9,0)</f>
        <v>0</v>
      </c>
      <c r="M7258" s="18">
        <f>VLOOKUP(A7258,[3]data1683177749303!$A$2:$J$6448,10,0)</f>
        <v>0</v>
      </c>
    </row>
    <row r="7259" spans="1:13" ht="15.75" outlineLevel="1">
      <c r="A7259" s="10">
        <v>1845400700</v>
      </c>
      <c r="B7259" s="11">
        <v>700</v>
      </c>
      <c r="C7259" s="19">
        <v>845400</v>
      </c>
      <c r="D7259" s="13">
        <v>1</v>
      </c>
      <c r="E7259" s="136" t="s">
        <v>3154</v>
      </c>
      <c r="F7259" s="15" t="s">
        <v>61</v>
      </c>
      <c r="G7259" s="137" t="s">
        <v>3154</v>
      </c>
      <c r="H7259" s="13" t="s">
        <v>11</v>
      </c>
      <c r="I7259" s="126" t="s">
        <v>3154</v>
      </c>
      <c r="J7259" s="126" t="s">
        <v>3154</v>
      </c>
      <c r="K7259" s="17">
        <f>VLOOKUP(A7259,[4]גיליון1!$A$1574:$P$7681,10,0)</f>
        <v>0</v>
      </c>
      <c r="L7259" s="17">
        <f>VLOOKUP(A7259,'[2]2023'!$A$9:$I$7853,9,0)</f>
        <v>0</v>
      </c>
      <c r="M7259" s="140" t="s">
        <v>3154</v>
      </c>
    </row>
    <row r="7260" spans="1:13" ht="15.75" outlineLevel="1">
      <c r="A7260" s="10">
        <v>1845400710</v>
      </c>
      <c r="B7260" s="11">
        <v>710</v>
      </c>
      <c r="C7260" s="19">
        <v>845400</v>
      </c>
      <c r="D7260" s="13">
        <v>1</v>
      </c>
      <c r="E7260" s="136" t="s">
        <v>3154</v>
      </c>
      <c r="F7260" s="15" t="s">
        <v>2896</v>
      </c>
      <c r="G7260" s="137" t="s">
        <v>3154</v>
      </c>
      <c r="H7260" s="13" t="s">
        <v>31</v>
      </c>
      <c r="I7260" s="126" t="s">
        <v>3154</v>
      </c>
      <c r="J7260" s="126" t="s">
        <v>3154</v>
      </c>
      <c r="K7260" s="17">
        <f>VLOOKUP(A7260,[4]גיליון1!$A$1574:$P$7681,10,0)</f>
        <v>0</v>
      </c>
      <c r="L7260" s="17">
        <f>VLOOKUP(A7260,'[2]2023'!$A$9:$I$7853,9,0)</f>
        <v>0</v>
      </c>
      <c r="M7260" s="18">
        <f>VLOOKUP(A7260,[3]data1683177749303!$A$2:$J$6448,10,0)</f>
        <v>0</v>
      </c>
    </row>
    <row r="7261" spans="1:13" ht="15.75" outlineLevel="1">
      <c r="A7261" s="10">
        <v>1845400721</v>
      </c>
      <c r="B7261" s="11">
        <v>721</v>
      </c>
      <c r="C7261" s="19">
        <v>845400</v>
      </c>
      <c r="D7261" s="13">
        <v>1</v>
      </c>
      <c r="E7261" s="136" t="s">
        <v>3154</v>
      </c>
      <c r="F7261" s="15" t="s">
        <v>63</v>
      </c>
      <c r="G7261" s="137" t="s">
        <v>3154</v>
      </c>
      <c r="H7261" s="13" t="s">
        <v>34</v>
      </c>
      <c r="I7261" s="126" t="s">
        <v>3154</v>
      </c>
      <c r="J7261" s="126" t="s">
        <v>3154</v>
      </c>
      <c r="K7261" s="17">
        <f>VLOOKUP(A7261,[4]גיליון1!$A$1574:$P$7681,10,0)</f>
        <v>0</v>
      </c>
      <c r="L7261" s="17">
        <f>VLOOKUP(A7261,'[2]2023'!$A$9:$I$7853,9,0)</f>
        <v>0</v>
      </c>
      <c r="M7261" s="18">
        <f>VLOOKUP(A7261,[3]data1683177749303!$A$2:$J$6448,10,0)</f>
        <v>0</v>
      </c>
    </row>
    <row r="7262" spans="1:13" ht="15.75" outlineLevel="1">
      <c r="A7262" s="10">
        <v>1845400722</v>
      </c>
      <c r="B7262" s="11">
        <v>722</v>
      </c>
      <c r="C7262" s="19">
        <v>845400</v>
      </c>
      <c r="D7262" s="13">
        <v>1</v>
      </c>
      <c r="E7262" s="136" t="s">
        <v>3154</v>
      </c>
      <c r="F7262" s="15" t="s">
        <v>64</v>
      </c>
      <c r="G7262" s="137" t="s">
        <v>3154</v>
      </c>
      <c r="H7262" s="13" t="s">
        <v>34</v>
      </c>
      <c r="I7262" s="126" t="s">
        <v>3154</v>
      </c>
      <c r="J7262" s="126" t="s">
        <v>3154</v>
      </c>
      <c r="K7262" s="17">
        <f>VLOOKUP(A7262,[4]גיליון1!$A$1574:$P$7681,10,0)</f>
        <v>0</v>
      </c>
      <c r="L7262" s="17">
        <f>VLOOKUP(A7262,'[2]2023'!$A$9:$I$7853,9,0)</f>
        <v>0</v>
      </c>
      <c r="M7262" s="18">
        <f>VLOOKUP(A7262,[3]data1683177749303!$A$2:$J$6448,10,0)</f>
        <v>0</v>
      </c>
    </row>
    <row r="7263" spans="1:13" ht="15.75" outlineLevel="1">
      <c r="A7263" s="10">
        <v>1845400742</v>
      </c>
      <c r="B7263" s="11">
        <v>742</v>
      </c>
      <c r="C7263" s="19">
        <v>845400</v>
      </c>
      <c r="D7263" s="13">
        <v>1</v>
      </c>
      <c r="E7263" s="136" t="s">
        <v>3154</v>
      </c>
      <c r="F7263" s="15" t="s">
        <v>65</v>
      </c>
      <c r="G7263" s="137" t="s">
        <v>3154</v>
      </c>
      <c r="H7263" s="13" t="s">
        <v>34</v>
      </c>
      <c r="I7263" s="126" t="s">
        <v>3154</v>
      </c>
      <c r="J7263" s="126" t="s">
        <v>3154</v>
      </c>
      <c r="K7263" s="17">
        <f>VLOOKUP(A7263,[4]גיליון1!$A$1574:$P$7681,10,0)</f>
        <v>0</v>
      </c>
      <c r="L7263" s="17">
        <f>VLOOKUP(A7263,'[2]2023'!$A$9:$I$7853,9,0)</f>
        <v>0</v>
      </c>
      <c r="M7263" s="18">
        <f>VLOOKUP(A7263,[3]data1683177749303!$A$2:$J$6448,10,0)</f>
        <v>0</v>
      </c>
    </row>
    <row r="7264" spans="1:13" ht="15.75" outlineLevel="1">
      <c r="A7264" s="10">
        <v>1845400745</v>
      </c>
      <c r="B7264" s="11">
        <v>745</v>
      </c>
      <c r="C7264" s="19">
        <v>845400</v>
      </c>
      <c r="D7264" s="13">
        <v>1</v>
      </c>
      <c r="E7264" s="136" t="s">
        <v>3154</v>
      </c>
      <c r="F7264" s="15" t="s">
        <v>66</v>
      </c>
      <c r="G7264" s="137" t="s">
        <v>3154</v>
      </c>
      <c r="H7264" s="13" t="s">
        <v>31</v>
      </c>
      <c r="I7264" s="126" t="s">
        <v>3154</v>
      </c>
      <c r="J7264" s="126" t="s">
        <v>3154</v>
      </c>
      <c r="K7264" s="17">
        <f>VLOOKUP(A7264,[4]גיליון1!$A$1574:$P$7681,10,0)</f>
        <v>0</v>
      </c>
      <c r="L7264" s="17">
        <f>VLOOKUP(A7264,'[2]2023'!$A$9:$I$7853,9,0)</f>
        <v>0</v>
      </c>
      <c r="M7264" s="18">
        <f>VLOOKUP(A7264,[3]data1683177749303!$A$2:$J$6448,10,0)</f>
        <v>0</v>
      </c>
    </row>
    <row r="7265" spans="1:13" ht="15.75" outlineLevel="1">
      <c r="A7265" s="10">
        <v>1845400746</v>
      </c>
      <c r="B7265" s="11">
        <v>746</v>
      </c>
      <c r="C7265" s="19">
        <v>845400</v>
      </c>
      <c r="D7265" s="13">
        <v>1</v>
      </c>
      <c r="E7265" s="136" t="s">
        <v>3154</v>
      </c>
      <c r="F7265" s="15" t="s">
        <v>67</v>
      </c>
      <c r="G7265" s="137" t="s">
        <v>3154</v>
      </c>
      <c r="H7265" s="13" t="s">
        <v>31</v>
      </c>
      <c r="I7265" s="126" t="s">
        <v>3154</v>
      </c>
      <c r="J7265" s="126" t="s">
        <v>3154</v>
      </c>
      <c r="K7265" s="17">
        <f>VLOOKUP(A7265,[4]גיליון1!$A$1574:$P$7681,10,0)</f>
        <v>0</v>
      </c>
      <c r="L7265" s="17">
        <f>VLOOKUP(A7265,'[2]2023'!$A$9:$I$7853,9,0)</f>
        <v>0</v>
      </c>
      <c r="M7265" s="18">
        <f>VLOOKUP(A7265,[3]data1683177749303!$A$2:$J$6448,10,0)</f>
        <v>0</v>
      </c>
    </row>
    <row r="7266" spans="1:13" ht="15.75" outlineLevel="1">
      <c r="A7266" s="10">
        <v>1845400750</v>
      </c>
      <c r="B7266" s="11">
        <v>750</v>
      </c>
      <c r="C7266" s="19">
        <v>845400</v>
      </c>
      <c r="D7266" s="13">
        <v>1</v>
      </c>
      <c r="E7266" s="136" t="s">
        <v>3154</v>
      </c>
      <c r="F7266" s="15" t="s">
        <v>2028</v>
      </c>
      <c r="G7266" s="137" t="s">
        <v>3154</v>
      </c>
      <c r="H7266" s="13" t="s">
        <v>31</v>
      </c>
      <c r="I7266" s="126" t="s">
        <v>3154</v>
      </c>
      <c r="J7266" s="126" t="s">
        <v>3154</v>
      </c>
      <c r="K7266" s="17">
        <f>VLOOKUP(A7266,[4]גיליון1!$A$1574:$P$7681,10,0)</f>
        <v>0</v>
      </c>
      <c r="L7266" s="17">
        <f>VLOOKUP(A7266,'[2]2023'!$A$9:$I$7853,9,0)</f>
        <v>0</v>
      </c>
      <c r="M7266" s="18">
        <f>VLOOKUP(A7266,[3]data1683177749303!$A$2:$J$6448,10,0)</f>
        <v>0</v>
      </c>
    </row>
    <row r="7267" spans="1:13" ht="15.75" outlineLevel="1">
      <c r="A7267" s="10">
        <v>1845400751</v>
      </c>
      <c r="B7267" s="11">
        <v>751</v>
      </c>
      <c r="C7267" s="19">
        <v>845400</v>
      </c>
      <c r="D7267" s="13">
        <v>1</v>
      </c>
      <c r="E7267" s="136" t="s">
        <v>3154</v>
      </c>
      <c r="F7267" s="15" t="s">
        <v>68</v>
      </c>
      <c r="G7267" s="137" t="s">
        <v>3154</v>
      </c>
      <c r="H7267" s="13" t="s">
        <v>34</v>
      </c>
      <c r="I7267" s="126" t="s">
        <v>3154</v>
      </c>
      <c r="J7267" s="126" t="s">
        <v>3154</v>
      </c>
      <c r="K7267" s="17">
        <f>VLOOKUP(A7267,[4]גיליון1!$A$1574:$P$7681,10,0)</f>
        <v>0</v>
      </c>
      <c r="L7267" s="17">
        <f>VLOOKUP(A7267,'[2]2023'!$A$9:$I$7853,9,0)</f>
        <v>0</v>
      </c>
      <c r="M7267" s="18">
        <f>VLOOKUP(A7267,[3]data1683177749303!$A$2:$J$6448,10,0)</f>
        <v>0</v>
      </c>
    </row>
    <row r="7268" spans="1:13" ht="15.75" outlineLevel="1">
      <c r="A7268" s="10">
        <v>1845400752</v>
      </c>
      <c r="B7268" s="11">
        <v>752</v>
      </c>
      <c r="C7268" s="19">
        <v>845400</v>
      </c>
      <c r="D7268" s="13">
        <v>1</v>
      </c>
      <c r="E7268" s="136" t="s">
        <v>3154</v>
      </c>
      <c r="F7268" s="15" t="s">
        <v>69</v>
      </c>
      <c r="G7268" s="137" t="s">
        <v>3154</v>
      </c>
      <c r="H7268" s="13" t="s">
        <v>31</v>
      </c>
      <c r="I7268" s="126" t="s">
        <v>3154</v>
      </c>
      <c r="J7268" s="126" t="s">
        <v>3154</v>
      </c>
      <c r="K7268" s="17">
        <f>VLOOKUP(A7268,[4]גיליון1!$A$1574:$P$7681,10,0)</f>
        <v>0</v>
      </c>
      <c r="L7268" s="17">
        <f>VLOOKUP(A7268,'[2]2023'!$A$9:$I$7853,9,0)</f>
        <v>0</v>
      </c>
      <c r="M7268" s="18">
        <f>VLOOKUP(A7268,[3]data1683177749303!$A$2:$J$6448,10,0)</f>
        <v>0</v>
      </c>
    </row>
    <row r="7269" spans="1:13" ht="15.75" outlineLevel="1">
      <c r="A7269" s="10">
        <v>1845400753</v>
      </c>
      <c r="B7269" s="11">
        <v>753</v>
      </c>
      <c r="C7269" s="19">
        <v>845400</v>
      </c>
      <c r="D7269" s="13">
        <v>1</v>
      </c>
      <c r="E7269" s="136" t="s">
        <v>3154</v>
      </c>
      <c r="F7269" s="15" t="s">
        <v>2894</v>
      </c>
      <c r="G7269" s="137" t="s">
        <v>3154</v>
      </c>
      <c r="H7269" s="13" t="s">
        <v>31</v>
      </c>
      <c r="I7269" s="126" t="s">
        <v>3154</v>
      </c>
      <c r="J7269" s="126" t="s">
        <v>3154</v>
      </c>
      <c r="K7269" s="17">
        <f>VLOOKUP(A7269,[4]גיליון1!$A$1574:$P$7681,10,0)</f>
        <v>0</v>
      </c>
      <c r="L7269" s="17">
        <f>VLOOKUP(A7269,'[2]2023'!$A$9:$I$7853,9,0)</f>
        <v>0</v>
      </c>
      <c r="M7269" s="18">
        <f>VLOOKUP(A7269,[3]data1683177749303!$A$2:$J$6448,10,0)</f>
        <v>0</v>
      </c>
    </row>
    <row r="7270" spans="1:13" ht="15.75" outlineLevel="1">
      <c r="A7270" s="10">
        <v>1845400756</v>
      </c>
      <c r="B7270" s="11">
        <v>756</v>
      </c>
      <c r="C7270" s="19">
        <v>845400</v>
      </c>
      <c r="D7270" s="13">
        <v>1</v>
      </c>
      <c r="E7270" s="136" t="s">
        <v>3154</v>
      </c>
      <c r="F7270" s="15" t="s">
        <v>2897</v>
      </c>
      <c r="G7270" s="137" t="s">
        <v>3154</v>
      </c>
      <c r="H7270" s="13" t="s">
        <v>31</v>
      </c>
      <c r="I7270" s="126" t="s">
        <v>3154</v>
      </c>
      <c r="J7270" s="126" t="s">
        <v>3154</v>
      </c>
      <c r="K7270" s="17">
        <f>VLOOKUP(A7270,[4]גיליון1!$A$1574:$P$7681,10,0)</f>
        <v>0</v>
      </c>
      <c r="L7270" s="17">
        <f>VLOOKUP(A7270,'[2]2023'!$A$9:$I$7853,9,0)</f>
        <v>0</v>
      </c>
      <c r="M7270" s="18">
        <f>VLOOKUP(A7270,[3]data1683177749303!$A$2:$J$6448,10,0)</f>
        <v>0</v>
      </c>
    </row>
    <row r="7271" spans="1:13" ht="15.75" outlineLevel="1">
      <c r="A7271" s="10">
        <v>1845400759</v>
      </c>
      <c r="B7271" s="11">
        <v>759</v>
      </c>
      <c r="C7271" s="19">
        <v>845400</v>
      </c>
      <c r="D7271" s="13">
        <v>1</v>
      </c>
      <c r="E7271" s="136" t="s">
        <v>3154</v>
      </c>
      <c r="F7271" s="15" t="s">
        <v>722</v>
      </c>
      <c r="G7271" s="137" t="s">
        <v>3154</v>
      </c>
      <c r="H7271" s="13" t="s">
        <v>31</v>
      </c>
      <c r="I7271" s="16">
        <f>K7271/L7271-1</f>
        <v>0</v>
      </c>
      <c r="J7271" s="126" t="s">
        <v>3154</v>
      </c>
      <c r="K7271" s="17">
        <f>VLOOKUP(A7271,[4]גיליון1!$A$1574:$P$7681,10,0)</f>
        <v>45000</v>
      </c>
      <c r="L7271" s="17">
        <f>VLOOKUP(A7271,'[2]2023'!$A$9:$I$7853,9,0)</f>
        <v>45000</v>
      </c>
      <c r="M7271" s="18">
        <f>VLOOKUP(A7271,[3]data1683177749303!$A$2:$J$6448,10,0)</f>
        <v>0</v>
      </c>
    </row>
    <row r="7272" spans="1:13" ht="15.75" outlineLevel="1">
      <c r="A7272" s="10">
        <v>1845400782</v>
      </c>
      <c r="B7272" s="11">
        <v>782</v>
      </c>
      <c r="C7272" s="19">
        <v>845400</v>
      </c>
      <c r="D7272" s="13">
        <v>1</v>
      </c>
      <c r="E7272" s="136" t="s">
        <v>3154</v>
      </c>
      <c r="F7272" s="15" t="s">
        <v>2898</v>
      </c>
      <c r="G7272" s="137" t="s">
        <v>3154</v>
      </c>
      <c r="H7272" s="13" t="s">
        <v>34</v>
      </c>
      <c r="I7272" s="126" t="s">
        <v>3154</v>
      </c>
      <c r="J7272" s="126" t="s">
        <v>3154</v>
      </c>
      <c r="K7272" s="17">
        <f>VLOOKUP(A7272,[4]גיליון1!$A$1574:$P$7681,10,0)</f>
        <v>0</v>
      </c>
      <c r="L7272" s="17">
        <f>VLOOKUP(A7272,'[2]2023'!$A$9:$I$7853,9,0)</f>
        <v>0</v>
      </c>
      <c r="M7272" s="18">
        <f>VLOOKUP(A7272,[3]data1683177749303!$A$2:$J$6448,10,0)</f>
        <v>0</v>
      </c>
    </row>
    <row r="7273" spans="1:13" ht="15.75" outlineLevel="1">
      <c r="A7273" s="10">
        <v>1845400811</v>
      </c>
      <c r="B7273" s="11">
        <v>811</v>
      </c>
      <c r="C7273" s="19">
        <v>845400</v>
      </c>
      <c r="D7273" s="13">
        <v>1</v>
      </c>
      <c r="E7273" s="136" t="s">
        <v>3154</v>
      </c>
      <c r="F7273" s="15" t="s">
        <v>2899</v>
      </c>
      <c r="G7273" s="137" t="s">
        <v>3154</v>
      </c>
      <c r="H7273" s="13" t="s">
        <v>31</v>
      </c>
      <c r="I7273" s="126" t="s">
        <v>3154</v>
      </c>
      <c r="J7273" s="126" t="s">
        <v>3154</v>
      </c>
      <c r="K7273" s="17">
        <f>VLOOKUP(A7273,[4]גיליון1!$A$1574:$P$7681,10,0)</f>
        <v>0</v>
      </c>
      <c r="L7273" s="17">
        <f>VLOOKUP(A7273,'[2]2023'!$A$9:$I$7853,9,0)</f>
        <v>0</v>
      </c>
      <c r="M7273" s="18">
        <f>VLOOKUP(A7273,[3]data1683177749303!$A$2:$J$6448,10,0)</f>
        <v>0</v>
      </c>
    </row>
    <row r="7274" spans="1:13" ht="15.75" outlineLevel="1">
      <c r="A7274" s="10">
        <v>1845400812</v>
      </c>
      <c r="B7274" s="11">
        <v>812</v>
      </c>
      <c r="C7274" s="19">
        <v>845400</v>
      </c>
      <c r="D7274" s="13">
        <v>1</v>
      </c>
      <c r="E7274" s="136" t="s">
        <v>3154</v>
      </c>
      <c r="F7274" s="15" t="s">
        <v>2900</v>
      </c>
      <c r="G7274" s="137" t="s">
        <v>3154</v>
      </c>
      <c r="H7274" s="13" t="s">
        <v>31</v>
      </c>
      <c r="I7274" s="16">
        <f>K7274/L7274-1</f>
        <v>0</v>
      </c>
      <c r="J7274" s="126" t="s">
        <v>3154</v>
      </c>
      <c r="K7274" s="17">
        <f>VLOOKUP(A7274,[4]גיליון1!$A$1574:$P$7681,10,0)</f>
        <v>2185000</v>
      </c>
      <c r="L7274" s="17">
        <f>VLOOKUP(A7274,'[2]2023'!$A$9:$I$7853,9,0)</f>
        <v>2185000</v>
      </c>
      <c r="M7274" s="18">
        <f>VLOOKUP(A7274,[3]data1683177749303!$A$2:$J$6448,10,0)</f>
        <v>1713964</v>
      </c>
    </row>
    <row r="7275" spans="1:13" ht="15.75" outlineLevel="1">
      <c r="A7275" s="10">
        <v>1845400841</v>
      </c>
      <c r="B7275" s="11">
        <v>841</v>
      </c>
      <c r="C7275" s="19">
        <v>845400</v>
      </c>
      <c r="D7275" s="13">
        <v>1</v>
      </c>
      <c r="E7275" s="136" t="s">
        <v>3154</v>
      </c>
      <c r="F7275" s="15" t="s">
        <v>2901</v>
      </c>
      <c r="G7275" s="137" t="s">
        <v>3154</v>
      </c>
      <c r="H7275" s="13" t="s">
        <v>31</v>
      </c>
      <c r="I7275" s="126" t="s">
        <v>3154</v>
      </c>
      <c r="J7275" s="126" t="s">
        <v>3154</v>
      </c>
      <c r="K7275" s="17">
        <f>VLOOKUP(A7275,[4]גיליון1!$A$1574:$P$7681,10,0)</f>
        <v>0</v>
      </c>
      <c r="L7275" s="17">
        <f>VLOOKUP(A7275,'[2]2023'!$A$9:$I$7853,9,0)</f>
        <v>0</v>
      </c>
      <c r="M7275" s="18">
        <f>VLOOKUP(A7275,[3]data1683177749303!$A$2:$J$6448,10,0)</f>
        <v>0</v>
      </c>
    </row>
    <row r="7276" spans="1:13" ht="15.75" outlineLevel="1">
      <c r="A7276" s="10">
        <v>1845400842</v>
      </c>
      <c r="B7276" s="11">
        <v>842</v>
      </c>
      <c r="C7276" s="19">
        <v>845400</v>
      </c>
      <c r="D7276" s="13">
        <v>1</v>
      </c>
      <c r="E7276" s="136" t="s">
        <v>3154</v>
      </c>
      <c r="F7276" s="15" t="s">
        <v>2902</v>
      </c>
      <c r="G7276" s="137" t="s">
        <v>3154</v>
      </c>
      <c r="H7276" s="13" t="s">
        <v>31</v>
      </c>
      <c r="I7276" s="126" t="s">
        <v>3154</v>
      </c>
      <c r="J7276" s="126" t="s">
        <v>3154</v>
      </c>
      <c r="K7276" s="17">
        <f>VLOOKUP(A7276,[4]גיליון1!$A$1574:$P$7681,10,0)</f>
        <v>0</v>
      </c>
      <c r="L7276" s="17">
        <f>VLOOKUP(A7276,'[2]2023'!$A$9:$I$7853,9,0)</f>
        <v>0</v>
      </c>
      <c r="M7276" s="18">
        <f>VLOOKUP(A7276,[3]data1683177749303!$A$2:$J$6448,10,0)</f>
        <v>0</v>
      </c>
    </row>
    <row r="7277" spans="1:13" ht="15.75" outlineLevel="1">
      <c r="A7277" s="10">
        <v>1845400843</v>
      </c>
      <c r="B7277" s="11">
        <v>843</v>
      </c>
      <c r="C7277" s="19">
        <v>845400</v>
      </c>
      <c r="D7277" s="13">
        <v>1</v>
      </c>
      <c r="E7277" s="136" t="s">
        <v>3154</v>
      </c>
      <c r="F7277" s="15" t="s">
        <v>2903</v>
      </c>
      <c r="G7277" s="137" t="s">
        <v>3154</v>
      </c>
      <c r="H7277" s="13" t="s">
        <v>31</v>
      </c>
      <c r="I7277" s="126" t="s">
        <v>3154</v>
      </c>
      <c r="J7277" s="126" t="s">
        <v>3154</v>
      </c>
      <c r="K7277" s="17">
        <f>VLOOKUP(A7277,[4]גיליון1!$A$1574:$P$7681,10,0)</f>
        <v>0</v>
      </c>
      <c r="L7277" s="17">
        <f>VLOOKUP(A7277,'[2]2023'!$A$9:$I$7853,9,0)</f>
        <v>0</v>
      </c>
      <c r="M7277" s="18">
        <f>VLOOKUP(A7277,[3]data1683177749303!$A$2:$J$6448,10,0)</f>
        <v>0</v>
      </c>
    </row>
    <row r="7278" spans="1:13" ht="15.75" outlineLevel="1">
      <c r="A7278" s="10">
        <v>1845400844</v>
      </c>
      <c r="B7278" s="11">
        <v>844</v>
      </c>
      <c r="C7278" s="19">
        <v>845400</v>
      </c>
      <c r="D7278" s="13">
        <v>1</v>
      </c>
      <c r="E7278" s="136" t="s">
        <v>3154</v>
      </c>
      <c r="F7278" s="15" t="s">
        <v>2904</v>
      </c>
      <c r="G7278" s="137" t="s">
        <v>3154</v>
      </c>
      <c r="H7278" s="13" t="s">
        <v>34</v>
      </c>
      <c r="I7278" s="126" t="s">
        <v>3154</v>
      </c>
      <c r="J7278" s="126" t="s">
        <v>3154</v>
      </c>
      <c r="K7278" s="17">
        <f>VLOOKUP(A7278,[4]גיליון1!$A$1574:$P$7681,10,0)</f>
        <v>0</v>
      </c>
      <c r="L7278" s="17">
        <f>VLOOKUP(A7278,'[2]2023'!$A$9:$I$7853,9,0)</f>
        <v>0</v>
      </c>
      <c r="M7278" s="18">
        <f>VLOOKUP(A7278,[3]data1683177749303!$A$2:$J$6448,10,0)</f>
        <v>0</v>
      </c>
    </row>
    <row r="7279" spans="1:13" ht="15.75" outlineLevel="1">
      <c r="A7279" s="10">
        <v>1845400891</v>
      </c>
      <c r="B7279" s="11">
        <v>891</v>
      </c>
      <c r="C7279" s="19">
        <v>845400</v>
      </c>
      <c r="D7279" s="13">
        <v>1</v>
      </c>
      <c r="E7279" s="136" t="s">
        <v>3154</v>
      </c>
      <c r="F7279" s="15" t="s">
        <v>2901</v>
      </c>
      <c r="G7279" s="137" t="s">
        <v>3154</v>
      </c>
      <c r="H7279" s="13" t="s">
        <v>31</v>
      </c>
      <c r="I7279" s="126" t="s">
        <v>3154</v>
      </c>
      <c r="J7279" s="126" t="s">
        <v>3154</v>
      </c>
      <c r="K7279" s="17">
        <f>VLOOKUP(A7279,[4]גיליון1!$A$1574:$P$7681,10,0)</f>
        <v>0</v>
      </c>
      <c r="L7279" s="17">
        <f>VLOOKUP(A7279,'[2]2023'!$A$9:$I$7853,9,0)</f>
        <v>0</v>
      </c>
      <c r="M7279" s="18">
        <f>VLOOKUP(A7279,[3]data1683177749303!$A$2:$J$6448,10,0)</f>
        <v>0</v>
      </c>
    </row>
    <row r="7280" spans="1:13" ht="15.75" outlineLevel="1">
      <c r="A7280" s="10">
        <v>1845400892</v>
      </c>
      <c r="B7280" s="11">
        <v>892</v>
      </c>
      <c r="C7280" s="19">
        <v>845400</v>
      </c>
      <c r="D7280" s="13">
        <v>1</v>
      </c>
      <c r="E7280" s="136" t="s">
        <v>3154</v>
      </c>
      <c r="F7280" s="15" t="s">
        <v>2902</v>
      </c>
      <c r="G7280" s="137" t="s">
        <v>3154</v>
      </c>
      <c r="H7280" s="13" t="s">
        <v>31</v>
      </c>
      <c r="I7280" s="126" t="s">
        <v>3154</v>
      </c>
      <c r="J7280" s="126" t="s">
        <v>3154</v>
      </c>
      <c r="K7280" s="17">
        <f>VLOOKUP(A7280,[4]גיליון1!$A$1574:$P$7681,10,0)</f>
        <v>0</v>
      </c>
      <c r="L7280" s="17">
        <f>VLOOKUP(A7280,'[2]2023'!$A$9:$I$7853,9,0)</f>
        <v>0</v>
      </c>
      <c r="M7280" s="18">
        <f>VLOOKUP(A7280,[3]data1683177749303!$A$2:$J$6448,10,0)</f>
        <v>0</v>
      </c>
    </row>
    <row r="7281" spans="1:13" ht="15.75" outlineLevel="1">
      <c r="A7281" s="10">
        <v>1845400893</v>
      </c>
      <c r="B7281" s="11">
        <v>893</v>
      </c>
      <c r="C7281" s="19">
        <v>845400</v>
      </c>
      <c r="D7281" s="13">
        <v>1</v>
      </c>
      <c r="E7281" s="136" t="s">
        <v>3154</v>
      </c>
      <c r="F7281" s="15" t="s">
        <v>2903</v>
      </c>
      <c r="G7281" s="137" t="s">
        <v>3154</v>
      </c>
      <c r="H7281" s="13" t="s">
        <v>31</v>
      </c>
      <c r="I7281" s="126" t="s">
        <v>3154</v>
      </c>
      <c r="J7281" s="126" t="s">
        <v>3154</v>
      </c>
      <c r="K7281" s="17">
        <f>VLOOKUP(A7281,[4]גיליון1!$A$1574:$P$7681,10,0)</f>
        <v>0</v>
      </c>
      <c r="L7281" s="17">
        <f>VLOOKUP(A7281,'[2]2023'!$A$9:$I$7853,9,0)</f>
        <v>0</v>
      </c>
      <c r="M7281" s="18">
        <f>VLOOKUP(A7281,[3]data1683177749303!$A$2:$J$6448,10,0)</f>
        <v>0</v>
      </c>
    </row>
    <row r="7282" spans="1:13" ht="15.75" outlineLevel="1">
      <c r="A7282" s="10">
        <v>1845400931</v>
      </c>
      <c r="B7282" s="11">
        <v>931</v>
      </c>
      <c r="C7282" s="19">
        <v>845400</v>
      </c>
      <c r="D7282" s="13">
        <v>1</v>
      </c>
      <c r="E7282" s="136" t="s">
        <v>3154</v>
      </c>
      <c r="F7282" s="15" t="s">
        <v>1333</v>
      </c>
      <c r="G7282" s="137" t="s">
        <v>3154</v>
      </c>
      <c r="H7282" s="13" t="s">
        <v>34</v>
      </c>
      <c r="I7282" s="126" t="s">
        <v>3154</v>
      </c>
      <c r="J7282" s="126" t="s">
        <v>3154</v>
      </c>
      <c r="K7282" s="17">
        <f>VLOOKUP(A7282,[4]גיליון1!$A$1574:$P$7681,10,0)</f>
        <v>0</v>
      </c>
      <c r="L7282" s="17">
        <f>VLOOKUP(A7282,'[2]2023'!$A$9:$I$7853,9,0)</f>
        <v>0</v>
      </c>
      <c r="M7282" s="18">
        <f>VLOOKUP(A7282,[3]data1683177749303!$A$2:$J$6448,10,0)</f>
        <v>0</v>
      </c>
    </row>
    <row r="7283" spans="1:13" ht="15.75" outlineLevel="1">
      <c r="A7283" s="10">
        <v>1845400932</v>
      </c>
      <c r="B7283" s="11">
        <v>932</v>
      </c>
      <c r="C7283" s="19">
        <v>845400</v>
      </c>
      <c r="D7283" s="13">
        <v>1</v>
      </c>
      <c r="E7283" s="136" t="s">
        <v>3154</v>
      </c>
      <c r="F7283" s="15" t="s">
        <v>2905</v>
      </c>
      <c r="G7283" s="137" t="s">
        <v>3154</v>
      </c>
      <c r="H7283" s="13" t="s">
        <v>31</v>
      </c>
      <c r="I7283" s="126" t="s">
        <v>3154</v>
      </c>
      <c r="J7283" s="126" t="s">
        <v>3154</v>
      </c>
      <c r="K7283" s="17">
        <f>VLOOKUP(A7283,[4]גיליון1!$A$1574:$P$7681,10,0)</f>
        <v>0</v>
      </c>
      <c r="L7283" s="17">
        <f>VLOOKUP(A7283,'[2]2023'!$A$9:$I$7853,9,0)</f>
        <v>0</v>
      </c>
      <c r="M7283" s="18">
        <f>VLOOKUP(A7283,[3]data1683177749303!$A$2:$J$6448,10,0)</f>
        <v>0</v>
      </c>
    </row>
    <row r="7284" spans="1:13" ht="16.5" thickBot="1">
      <c r="A7284" s="10">
        <v>1845400961</v>
      </c>
      <c r="B7284" s="11">
        <v>961</v>
      </c>
      <c r="C7284" s="19">
        <v>845400</v>
      </c>
      <c r="D7284" s="13">
        <v>1</v>
      </c>
      <c r="E7284" s="136" t="s">
        <v>3154</v>
      </c>
      <c r="F7284" s="15" t="s">
        <v>79</v>
      </c>
      <c r="G7284" s="137" t="s">
        <v>3154</v>
      </c>
      <c r="H7284" s="13" t="s">
        <v>34</v>
      </c>
      <c r="I7284" s="126" t="s">
        <v>3154</v>
      </c>
      <c r="J7284" s="126" t="s">
        <v>3154</v>
      </c>
      <c r="K7284" s="17">
        <f>VLOOKUP(A7284,[4]גיליון1!$A$1574:$P$7681,10,0)</f>
        <v>0</v>
      </c>
      <c r="L7284" s="17">
        <f>VLOOKUP(A7284,'[2]2023'!$A$9:$I$7853,9,0)</f>
        <v>0</v>
      </c>
      <c r="M7284" s="140" t="s">
        <v>3154</v>
      </c>
    </row>
    <row r="7285" spans="1:13" ht="16.5" outlineLevel="1" thickBot="1">
      <c r="A7285" s="125" t="s">
        <v>3154</v>
      </c>
      <c r="B7285" s="25" t="s">
        <v>2906</v>
      </c>
      <c r="C7285" s="146" t="s">
        <v>3154</v>
      </c>
      <c r="D7285" s="146" t="s">
        <v>3154</v>
      </c>
      <c r="E7285" s="147" t="s">
        <v>3154</v>
      </c>
      <c r="F7285" s="28" t="s">
        <v>966</v>
      </c>
      <c r="G7285" s="153" t="s">
        <v>3154</v>
      </c>
      <c r="H7285" s="146" t="s">
        <v>3154</v>
      </c>
      <c r="I7285" s="29">
        <f>K7285/L7285-1</f>
        <v>0</v>
      </c>
      <c r="J7285" s="127" t="s">
        <v>3154</v>
      </c>
      <c r="K7285" s="37">
        <f t="shared" ref="K7285:M7285" si="315">SUBTOTAL(9,K7234:K7284)</f>
        <v>2230000</v>
      </c>
      <c r="L7285" s="37">
        <f t="shared" si="315"/>
        <v>2230000</v>
      </c>
      <c r="M7285" s="38">
        <f t="shared" si="315"/>
        <v>1713964</v>
      </c>
    </row>
    <row r="7286" spans="1:13" ht="15.75" outlineLevel="1">
      <c r="A7286" s="10">
        <v>18460000</v>
      </c>
      <c r="B7286" s="11">
        <v>0</v>
      </c>
      <c r="C7286" s="19">
        <v>846000</v>
      </c>
      <c r="D7286" s="13">
        <v>1</v>
      </c>
      <c r="E7286" s="136" t="s">
        <v>3154</v>
      </c>
      <c r="F7286" s="15" t="s">
        <v>2907</v>
      </c>
      <c r="G7286" s="137" t="s">
        <v>3154</v>
      </c>
      <c r="H7286" s="13" t="s">
        <v>11</v>
      </c>
      <c r="I7286" s="126" t="s">
        <v>3154</v>
      </c>
      <c r="J7286" s="142" t="s">
        <v>3154</v>
      </c>
      <c r="K7286" s="17">
        <f>VLOOKUP(A7286,[4]גיליון1!$A$1574:$P$7681,10,0)</f>
        <v>0</v>
      </c>
      <c r="L7286" s="139" t="s">
        <v>3154</v>
      </c>
      <c r="M7286" s="140" t="s">
        <v>3154</v>
      </c>
    </row>
    <row r="7287" spans="1:13" ht="15.75" outlineLevel="1">
      <c r="A7287" s="10">
        <v>18462000</v>
      </c>
      <c r="B7287" s="11">
        <v>0</v>
      </c>
      <c r="C7287" s="19">
        <v>846200</v>
      </c>
      <c r="D7287" s="13">
        <v>1</v>
      </c>
      <c r="E7287" s="136" t="s">
        <v>3154</v>
      </c>
      <c r="F7287" s="15" t="s">
        <v>2908</v>
      </c>
      <c r="G7287" s="137" t="s">
        <v>3154</v>
      </c>
      <c r="H7287" s="13" t="s">
        <v>11</v>
      </c>
      <c r="I7287" s="126" t="s">
        <v>3154</v>
      </c>
      <c r="J7287" s="142" t="s">
        <v>3154</v>
      </c>
      <c r="K7287" s="17">
        <f>VLOOKUP(A7287,[4]גיליון1!$A$1574:$P$7681,10,0)</f>
        <v>0</v>
      </c>
      <c r="L7287" s="17">
        <f>VLOOKUP(A7287,'[2]2023'!$A$9:$I$7853,9,0)</f>
        <v>0</v>
      </c>
      <c r="M7287" s="140" t="s">
        <v>3154</v>
      </c>
    </row>
    <row r="7288" spans="1:13" ht="15.75" outlineLevel="1">
      <c r="A7288" s="10">
        <v>1846200710</v>
      </c>
      <c r="B7288" s="11">
        <v>710</v>
      </c>
      <c r="C7288" s="19">
        <v>846200</v>
      </c>
      <c r="D7288" s="13">
        <v>1</v>
      </c>
      <c r="E7288" s="136" t="s">
        <v>3154</v>
      </c>
      <c r="F7288" s="15" t="s">
        <v>3103</v>
      </c>
      <c r="G7288" s="137" t="s">
        <v>3154</v>
      </c>
      <c r="H7288" s="13" t="s">
        <v>34</v>
      </c>
      <c r="I7288" s="126" t="s">
        <v>3154</v>
      </c>
      <c r="J7288" s="36" t="s">
        <v>522</v>
      </c>
      <c r="K7288" s="17">
        <f>VLOOKUP(A7288,[4]גיליון1!$A$1574:$P$7681,10,0)</f>
        <v>44600</v>
      </c>
      <c r="L7288" s="139" t="s">
        <v>3154</v>
      </c>
      <c r="M7288" s="140" t="s">
        <v>3154</v>
      </c>
    </row>
    <row r="7289" spans="1:13" ht="15.75" outlineLevel="1">
      <c r="A7289" s="10">
        <v>1846200800</v>
      </c>
      <c r="B7289" s="11">
        <v>800</v>
      </c>
      <c r="C7289" s="19">
        <v>846200</v>
      </c>
      <c r="D7289" s="13">
        <v>1</v>
      </c>
      <c r="E7289" s="136" t="s">
        <v>3154</v>
      </c>
      <c r="F7289" s="15" t="s">
        <v>1411</v>
      </c>
      <c r="G7289" s="137" t="s">
        <v>3154</v>
      </c>
      <c r="H7289" s="13" t="s">
        <v>11</v>
      </c>
      <c r="I7289" s="126" t="s">
        <v>3154</v>
      </c>
      <c r="J7289" s="126" t="s">
        <v>3154</v>
      </c>
      <c r="K7289" s="17">
        <f>VLOOKUP(A7289,[4]גיליון1!$A$1574:$P$7681,10,0)</f>
        <v>0</v>
      </c>
      <c r="L7289" s="17">
        <f>VLOOKUP(A7289,'[2]2023'!$A$9:$I$7853,9,0)</f>
        <v>0</v>
      </c>
      <c r="M7289" s="140" t="s">
        <v>3154</v>
      </c>
    </row>
    <row r="7290" spans="1:13" ht="15.75" outlineLevel="1">
      <c r="A7290" s="10">
        <v>1846200811</v>
      </c>
      <c r="B7290" s="11">
        <v>811</v>
      </c>
      <c r="C7290" s="19">
        <v>846200</v>
      </c>
      <c r="D7290" s="13">
        <v>1</v>
      </c>
      <c r="E7290" s="136" t="s">
        <v>3154</v>
      </c>
      <c r="F7290" s="15" t="s">
        <v>2909</v>
      </c>
      <c r="G7290" s="137" t="s">
        <v>3154</v>
      </c>
      <c r="H7290" s="13" t="s">
        <v>31</v>
      </c>
      <c r="I7290" s="126" t="s">
        <v>3154</v>
      </c>
      <c r="J7290" s="126" t="s">
        <v>3154</v>
      </c>
      <c r="K7290" s="17">
        <f>VLOOKUP(A7290,[4]גיליון1!$A$1574:$P$7681,10,0)</f>
        <v>0</v>
      </c>
      <c r="L7290" s="17">
        <f>VLOOKUP(A7290,'[2]2023'!$A$9:$I$7853,9,0)</f>
        <v>0</v>
      </c>
      <c r="M7290" s="18">
        <f>VLOOKUP(A7290,[3]data1683177749303!$A$2:$J$6448,10,0)</f>
        <v>0</v>
      </c>
    </row>
    <row r="7291" spans="1:13" ht="15.75" outlineLevel="1">
      <c r="A7291" s="10">
        <v>1846200812</v>
      </c>
      <c r="B7291" s="11">
        <v>812</v>
      </c>
      <c r="C7291" s="19">
        <v>846200</v>
      </c>
      <c r="D7291" s="13">
        <v>1</v>
      </c>
      <c r="E7291" s="136" t="s">
        <v>3154</v>
      </c>
      <c r="F7291" s="60" t="s">
        <v>977</v>
      </c>
      <c r="G7291" s="176" t="s">
        <v>3154</v>
      </c>
      <c r="H7291" s="13" t="s">
        <v>31</v>
      </c>
      <c r="I7291" s="16">
        <f>K7291/L7291-1</f>
        <v>-0.36363636363636365</v>
      </c>
      <c r="J7291" s="126" t="s">
        <v>3154</v>
      </c>
      <c r="K7291" s="17">
        <f>VLOOKUP(A7291,[4]גיליון1!$A$1574:$P$7681,10,0)</f>
        <v>700000</v>
      </c>
      <c r="L7291" s="17">
        <f>VLOOKUP(A7291,'[2]2023'!$A$9:$I$7853,9,0)</f>
        <v>1100000</v>
      </c>
      <c r="M7291" s="18">
        <f>VLOOKUP(A7291,[3]data1683177749303!$A$2:$J$6448,10,0)</f>
        <v>465100</v>
      </c>
    </row>
    <row r="7292" spans="1:13" ht="15.75" outlineLevel="1">
      <c r="A7292" s="10">
        <v>1846200813</v>
      </c>
      <c r="B7292" s="11">
        <v>813</v>
      </c>
      <c r="C7292" s="19">
        <v>846200</v>
      </c>
      <c r="D7292" s="13">
        <v>1</v>
      </c>
      <c r="E7292" s="136" t="s">
        <v>3154</v>
      </c>
      <c r="F7292" s="15" t="s">
        <v>2910</v>
      </c>
      <c r="G7292" s="137" t="s">
        <v>3154</v>
      </c>
      <c r="H7292" s="13" t="s">
        <v>31</v>
      </c>
      <c r="I7292" s="126" t="s">
        <v>3154</v>
      </c>
      <c r="J7292" s="126" t="s">
        <v>3154</v>
      </c>
      <c r="K7292" s="17">
        <f>VLOOKUP(A7292,[4]גיליון1!$A$1574:$P$7681,10,0)</f>
        <v>0</v>
      </c>
      <c r="L7292" s="17">
        <f>VLOOKUP(A7292,'[2]2023'!$A$9:$I$7853,9,0)</f>
        <v>0</v>
      </c>
      <c r="M7292" s="18">
        <f>VLOOKUP(A7292,[3]data1683177749303!$A$2:$J$6448,10,0)</f>
        <v>0</v>
      </c>
    </row>
    <row r="7293" spans="1:13" ht="15.75" outlineLevel="1">
      <c r="A7293" s="10">
        <v>1846200814</v>
      </c>
      <c r="B7293" s="11">
        <v>814</v>
      </c>
      <c r="C7293" s="19">
        <v>846200</v>
      </c>
      <c r="D7293" s="13">
        <v>1</v>
      </c>
      <c r="E7293" s="136" t="s">
        <v>3154</v>
      </c>
      <c r="F7293" s="15" t="s">
        <v>981</v>
      </c>
      <c r="G7293" s="137" t="s">
        <v>3154</v>
      </c>
      <c r="H7293" s="13" t="s">
        <v>31</v>
      </c>
      <c r="I7293" s="126" t="s">
        <v>3154</v>
      </c>
      <c r="J7293" s="126" t="s">
        <v>3154</v>
      </c>
      <c r="K7293" s="17">
        <f>VLOOKUP(A7293,[4]גיליון1!$A$1574:$P$7681,10,0)</f>
        <v>0</v>
      </c>
      <c r="L7293" s="17">
        <f>VLOOKUP(A7293,'[2]2023'!$A$9:$I$7853,9,0)</f>
        <v>0</v>
      </c>
      <c r="M7293" s="18">
        <f>VLOOKUP(A7293,[3]data1683177749303!$A$2:$J$6448,10,0)</f>
        <v>0</v>
      </c>
    </row>
    <row r="7294" spans="1:13" ht="15.75" outlineLevel="1">
      <c r="A7294" s="10">
        <v>1846200815</v>
      </c>
      <c r="B7294" s="11">
        <v>815</v>
      </c>
      <c r="C7294" s="19">
        <v>846200</v>
      </c>
      <c r="D7294" s="13">
        <v>1</v>
      </c>
      <c r="E7294" s="136" t="s">
        <v>3154</v>
      </c>
      <c r="F7294" s="15" t="s">
        <v>982</v>
      </c>
      <c r="G7294" s="137" t="s">
        <v>3154</v>
      </c>
      <c r="H7294" s="13" t="s">
        <v>31</v>
      </c>
      <c r="I7294" s="16">
        <f>K7294/L7294-1</f>
        <v>0.13035714285714284</v>
      </c>
      <c r="J7294" s="126" t="s">
        <v>3154</v>
      </c>
      <c r="K7294" s="17">
        <f>VLOOKUP(A7294,[4]גיליון1!$A$1574:$P$7681,10,0)</f>
        <v>633000</v>
      </c>
      <c r="L7294" s="17">
        <f>VLOOKUP(A7294,'[2]2023'!$A$9:$I$7853,9,0)</f>
        <v>560000</v>
      </c>
      <c r="M7294" s="18">
        <f>VLOOKUP(A7294,[3]data1683177749303!$A$2:$J$6448,10,0)</f>
        <v>551435</v>
      </c>
    </row>
    <row r="7295" spans="1:13" ht="15.75" outlineLevel="1">
      <c r="A7295" s="10">
        <v>1846200816</v>
      </c>
      <c r="B7295" s="11">
        <v>816</v>
      </c>
      <c r="C7295" s="19">
        <v>846200</v>
      </c>
      <c r="D7295" s="13">
        <v>1</v>
      </c>
      <c r="E7295" s="136" t="s">
        <v>3154</v>
      </c>
      <c r="F7295" s="15" t="s">
        <v>983</v>
      </c>
      <c r="G7295" s="137" t="s">
        <v>3154</v>
      </c>
      <c r="H7295" s="13" t="s">
        <v>31</v>
      </c>
      <c r="I7295" s="16">
        <f>K7295/L7295-1</f>
        <v>0</v>
      </c>
      <c r="J7295" s="126" t="s">
        <v>3154</v>
      </c>
      <c r="K7295" s="17">
        <f>VLOOKUP(A7295,[4]גיליון1!$A$1574:$P$7681,10,0)</f>
        <v>280000</v>
      </c>
      <c r="L7295" s="17">
        <f>VLOOKUP(A7295,'[2]2023'!$A$9:$I$7853,9,0)</f>
        <v>280000</v>
      </c>
      <c r="M7295" s="18">
        <f>VLOOKUP(A7295,[3]data1683177749303!$A$2:$J$6448,10,0)</f>
        <v>201070</v>
      </c>
    </row>
    <row r="7296" spans="1:13" ht="15.75" outlineLevel="1">
      <c r="A7296" s="10">
        <v>1846200841</v>
      </c>
      <c r="B7296" s="11">
        <v>841</v>
      </c>
      <c r="C7296" s="19">
        <v>846200</v>
      </c>
      <c r="D7296" s="13">
        <v>1</v>
      </c>
      <c r="E7296" s="136" t="s">
        <v>3154</v>
      </c>
      <c r="F7296" s="15" t="s">
        <v>2911</v>
      </c>
      <c r="G7296" s="137" t="s">
        <v>3154</v>
      </c>
      <c r="H7296" s="13" t="s">
        <v>31</v>
      </c>
      <c r="I7296" s="126" t="s">
        <v>3154</v>
      </c>
      <c r="J7296" s="126" t="s">
        <v>3154</v>
      </c>
      <c r="K7296" s="17">
        <f>VLOOKUP(A7296,[4]גיליון1!$A$1574:$P$7681,10,0)</f>
        <v>0</v>
      </c>
      <c r="L7296" s="17">
        <f>VLOOKUP(A7296,'[2]2023'!$A$9:$I$7853,9,0)</f>
        <v>0</v>
      </c>
      <c r="M7296" s="18">
        <f>VLOOKUP(A7296,[3]data1683177749303!$A$2:$J$6448,10,0)</f>
        <v>0</v>
      </c>
    </row>
    <row r="7297" spans="1:13" ht="15.75" outlineLevel="1">
      <c r="A7297" s="10">
        <v>1846200842</v>
      </c>
      <c r="B7297" s="11">
        <v>842</v>
      </c>
      <c r="C7297" s="19">
        <v>846200</v>
      </c>
      <c r="D7297" s="13">
        <v>1</v>
      </c>
      <c r="E7297" s="136" t="s">
        <v>3154</v>
      </c>
      <c r="F7297" s="15" t="s">
        <v>2912</v>
      </c>
      <c r="G7297" s="137" t="s">
        <v>3154</v>
      </c>
      <c r="H7297" s="13" t="s">
        <v>34</v>
      </c>
      <c r="I7297" s="126" t="s">
        <v>3154</v>
      </c>
      <c r="J7297" s="126" t="s">
        <v>3154</v>
      </c>
      <c r="K7297" s="17">
        <f>VLOOKUP(A7297,[4]גיליון1!$A$1574:$P$7681,10,0)</f>
        <v>0</v>
      </c>
      <c r="L7297" s="17">
        <f>VLOOKUP(A7297,'[2]2023'!$A$9:$I$7853,9,0)</f>
        <v>0</v>
      </c>
      <c r="M7297" s="18">
        <f>VLOOKUP(A7297,[3]data1683177749303!$A$2:$J$6448,10,0)</f>
        <v>0</v>
      </c>
    </row>
    <row r="7298" spans="1:13" ht="15.75" outlineLevel="1">
      <c r="A7298" s="10">
        <v>1846200892</v>
      </c>
      <c r="B7298" s="11">
        <v>892</v>
      </c>
      <c r="C7298" s="19">
        <v>846200</v>
      </c>
      <c r="D7298" s="13">
        <v>1</v>
      </c>
      <c r="E7298" s="136" t="s">
        <v>3154</v>
      </c>
      <c r="F7298" s="15" t="s">
        <v>2912</v>
      </c>
      <c r="G7298" s="137" t="s">
        <v>3154</v>
      </c>
      <c r="H7298" s="13" t="s">
        <v>31</v>
      </c>
      <c r="I7298" s="126" t="s">
        <v>3154</v>
      </c>
      <c r="J7298" s="126" t="s">
        <v>3154</v>
      </c>
      <c r="K7298" s="17">
        <f>VLOOKUP(A7298,[4]גיליון1!$A$1574:$P$7681,10,0)</f>
        <v>0</v>
      </c>
      <c r="L7298" s="17">
        <f>VLOOKUP(A7298,'[2]2023'!$A$9:$I$7853,9,0)</f>
        <v>0</v>
      </c>
      <c r="M7298" s="18">
        <f>VLOOKUP(A7298,[3]data1683177749303!$A$2:$J$6448,10,0)</f>
        <v>0</v>
      </c>
    </row>
    <row r="7299" spans="1:13" ht="16.5" thickBot="1">
      <c r="A7299" s="10">
        <v>1846200961</v>
      </c>
      <c r="B7299" s="11">
        <v>961</v>
      </c>
      <c r="C7299" s="19">
        <v>846200</v>
      </c>
      <c r="D7299" s="13">
        <v>1</v>
      </c>
      <c r="E7299" s="136" t="s">
        <v>3154</v>
      </c>
      <c r="F7299" s="15" t="s">
        <v>79</v>
      </c>
      <c r="G7299" s="137" t="s">
        <v>3154</v>
      </c>
      <c r="H7299" s="13" t="s">
        <v>34</v>
      </c>
      <c r="I7299" s="126" t="s">
        <v>3154</v>
      </c>
      <c r="J7299" s="126" t="s">
        <v>3154</v>
      </c>
      <c r="K7299" s="17">
        <f>VLOOKUP(A7299,[4]גיליון1!$A$1574:$P$7681,10,0)</f>
        <v>0</v>
      </c>
      <c r="L7299" s="17">
        <f>VLOOKUP(A7299,'[2]2023'!$A$9:$I$7853,9,0)</f>
        <v>0</v>
      </c>
      <c r="M7299" s="140" t="s">
        <v>3154</v>
      </c>
    </row>
    <row r="7300" spans="1:13" ht="16.5" outlineLevel="1" thickBot="1">
      <c r="A7300" s="125" t="s">
        <v>3154</v>
      </c>
      <c r="B7300" s="25" t="s">
        <v>2913</v>
      </c>
      <c r="C7300" s="146" t="s">
        <v>3154</v>
      </c>
      <c r="D7300" s="146" t="s">
        <v>3154</v>
      </c>
      <c r="E7300" s="147" t="s">
        <v>3154</v>
      </c>
      <c r="F7300" s="28" t="s">
        <v>2908</v>
      </c>
      <c r="G7300" s="153" t="s">
        <v>3154</v>
      </c>
      <c r="H7300" s="146" t="s">
        <v>3154</v>
      </c>
      <c r="I7300" s="29">
        <f t="shared" ref="I7300:I7360" si="316">K7300/L7300-1</f>
        <v>-0.14556701030927832</v>
      </c>
      <c r="J7300" s="127" t="s">
        <v>3154</v>
      </c>
      <c r="K7300" s="37">
        <f>SUBTOTAL(9,K7288:K7299)</f>
        <v>1657600</v>
      </c>
      <c r="L7300" s="37">
        <f t="shared" ref="L7300:M7300" si="317">SUBTOTAL(9,L7289:L7299)</f>
        <v>1940000</v>
      </c>
      <c r="M7300" s="38">
        <f t="shared" si="317"/>
        <v>1217605</v>
      </c>
    </row>
    <row r="7301" spans="1:13" ht="15.75" outlineLevel="1">
      <c r="A7301" s="10">
        <v>18465000</v>
      </c>
      <c r="B7301" s="11">
        <v>0</v>
      </c>
      <c r="C7301" s="19">
        <v>846500</v>
      </c>
      <c r="D7301" s="13">
        <v>1</v>
      </c>
      <c r="E7301" s="136" t="s">
        <v>3154</v>
      </c>
      <c r="F7301" s="15" t="s">
        <v>986</v>
      </c>
      <c r="G7301" s="137" t="s">
        <v>3154</v>
      </c>
      <c r="H7301" s="13" t="s">
        <v>11</v>
      </c>
      <c r="I7301" s="126" t="s">
        <v>3154</v>
      </c>
      <c r="J7301" s="142" t="s">
        <v>3154</v>
      </c>
      <c r="K7301" s="17">
        <f>VLOOKUP(A7301,[4]גיליון1!$A$1574:$P$7681,10,0)</f>
        <v>0</v>
      </c>
      <c r="L7301" s="139" t="s">
        <v>3154</v>
      </c>
      <c r="M7301" s="140" t="s">
        <v>3154</v>
      </c>
    </row>
    <row r="7302" spans="1:13" ht="15.75" outlineLevel="1">
      <c r="A7302" s="10">
        <v>1846500431</v>
      </c>
      <c r="B7302" s="11">
        <v>431</v>
      </c>
      <c r="C7302" s="19">
        <v>846500</v>
      </c>
      <c r="D7302" s="13">
        <v>1</v>
      </c>
      <c r="E7302" s="136" t="s">
        <v>3154</v>
      </c>
      <c r="F7302" s="15" t="s">
        <v>36</v>
      </c>
      <c r="G7302" s="137" t="s">
        <v>3154</v>
      </c>
      <c r="H7302" s="13" t="s">
        <v>31</v>
      </c>
      <c r="I7302" s="126" t="s">
        <v>3154</v>
      </c>
      <c r="J7302" s="142" t="s">
        <v>3154</v>
      </c>
      <c r="K7302" s="17">
        <f>VLOOKUP(A7302,[4]גיליון1!$A$1574:$P$7681,10,0)</f>
        <v>0</v>
      </c>
      <c r="L7302" s="17">
        <f>VLOOKUP(A7302,'[2]2023'!$A$9:$I$7853,9,0)</f>
        <v>0</v>
      </c>
      <c r="M7302" s="18">
        <f>VLOOKUP(A7302,[3]data1683177749303!$A$2:$J$6448,10,0)</f>
        <v>0</v>
      </c>
    </row>
    <row r="7303" spans="1:13" ht="15.75" outlineLevel="1">
      <c r="A7303" s="10">
        <v>1846500781</v>
      </c>
      <c r="B7303" s="11">
        <v>781</v>
      </c>
      <c r="C7303" s="19">
        <v>846500</v>
      </c>
      <c r="D7303" s="13">
        <v>1</v>
      </c>
      <c r="E7303" s="136" t="s">
        <v>3154</v>
      </c>
      <c r="F7303" s="15" t="s">
        <v>2914</v>
      </c>
      <c r="G7303" s="137" t="s">
        <v>3154</v>
      </c>
      <c r="H7303" s="13" t="s">
        <v>34</v>
      </c>
      <c r="I7303" s="16">
        <f t="shared" si="316"/>
        <v>-0.44444444444444442</v>
      </c>
      <c r="J7303" s="126" t="s">
        <v>3154</v>
      </c>
      <c r="K7303" s="17">
        <f>VLOOKUP(A7303,[4]גיליון1!$A$1574:$P$7681,10,0)</f>
        <v>30000</v>
      </c>
      <c r="L7303" s="17">
        <f>VLOOKUP(A7303,'[2]2023'!$A$9:$I$7853,9,0)</f>
        <v>54000</v>
      </c>
      <c r="M7303" s="18">
        <f>VLOOKUP(A7303,[3]data1683177749303!$A$2:$J$6448,10,0)</f>
        <v>23876.32</v>
      </c>
    </row>
    <row r="7304" spans="1:13" ht="15.75" outlineLevel="1">
      <c r="A7304" s="10">
        <v>1846500782</v>
      </c>
      <c r="B7304" s="11">
        <v>782</v>
      </c>
      <c r="C7304" s="19">
        <v>846500</v>
      </c>
      <c r="D7304" s="13">
        <v>1</v>
      </c>
      <c r="E7304" s="136" t="s">
        <v>3154</v>
      </c>
      <c r="F7304" s="15" t="s">
        <v>2915</v>
      </c>
      <c r="G7304" s="137" t="s">
        <v>3154</v>
      </c>
      <c r="H7304" s="13" t="s">
        <v>34</v>
      </c>
      <c r="I7304" s="16">
        <f t="shared" si="316"/>
        <v>0</v>
      </c>
      <c r="J7304" s="126" t="s">
        <v>3154</v>
      </c>
      <c r="K7304" s="17">
        <f>VLOOKUP(A7304,[4]גיליון1!$A$1574:$P$7681,10,0)</f>
        <v>17000</v>
      </c>
      <c r="L7304" s="17">
        <f>VLOOKUP(A7304,'[2]2023'!$A$9:$I$7853,9,0)</f>
        <v>17000</v>
      </c>
      <c r="M7304" s="18">
        <f>VLOOKUP(A7304,[3]data1683177749303!$A$2:$J$6448,10,0)</f>
        <v>2754.18</v>
      </c>
    </row>
    <row r="7305" spans="1:13" ht="15.75" outlineLevel="1">
      <c r="A7305" s="10">
        <v>1846500800</v>
      </c>
      <c r="B7305" s="11">
        <v>800</v>
      </c>
      <c r="C7305" s="19">
        <v>846500</v>
      </c>
      <c r="D7305" s="13">
        <v>1</v>
      </c>
      <c r="E7305" s="136" t="s">
        <v>3154</v>
      </c>
      <c r="F7305" s="15" t="s">
        <v>1411</v>
      </c>
      <c r="G7305" s="137" t="s">
        <v>3154</v>
      </c>
      <c r="H7305" s="13" t="s">
        <v>11</v>
      </c>
      <c r="I7305" s="126" t="s">
        <v>3154</v>
      </c>
      <c r="J7305" s="126" t="s">
        <v>3154</v>
      </c>
      <c r="K7305" s="17">
        <f>VLOOKUP(A7305,[4]גיליון1!$A$1574:$P$7681,10,0)</f>
        <v>0</v>
      </c>
      <c r="L7305" s="17">
        <f>VLOOKUP(A7305,'[2]2023'!$A$9:$I$7853,9,0)</f>
        <v>0</v>
      </c>
      <c r="M7305" s="140" t="s">
        <v>3154</v>
      </c>
    </row>
    <row r="7306" spans="1:13" ht="15.75" outlineLevel="1">
      <c r="A7306" s="10">
        <v>1846500811</v>
      </c>
      <c r="B7306" s="11">
        <v>811</v>
      </c>
      <c r="C7306" s="19">
        <v>846500</v>
      </c>
      <c r="D7306" s="13">
        <v>1</v>
      </c>
      <c r="E7306" s="136" t="s">
        <v>3154</v>
      </c>
      <c r="F7306" s="15" t="s">
        <v>987</v>
      </c>
      <c r="G7306" s="137" t="s">
        <v>3154</v>
      </c>
      <c r="H7306" s="13" t="s">
        <v>31</v>
      </c>
      <c r="I7306" s="16">
        <f t="shared" si="316"/>
        <v>0</v>
      </c>
      <c r="J7306" s="126" t="s">
        <v>3154</v>
      </c>
      <c r="K7306" s="17">
        <f>VLOOKUP(A7306,[4]גיליון1!$A$1574:$P$7681,10,0)</f>
        <v>320000</v>
      </c>
      <c r="L7306" s="17">
        <f>VLOOKUP(A7306,'[2]2023'!$A$9:$I$7853,9,0)</f>
        <v>320000</v>
      </c>
      <c r="M7306" s="18">
        <f>VLOOKUP(A7306,[3]data1683177749303!$A$2:$J$6448,10,0)</f>
        <v>88559</v>
      </c>
    </row>
    <row r="7307" spans="1:13" ht="15.75" outlineLevel="1">
      <c r="A7307" s="10">
        <v>1846500812</v>
      </c>
      <c r="B7307" s="11">
        <v>812</v>
      </c>
      <c r="C7307" s="19">
        <v>846500</v>
      </c>
      <c r="D7307" s="13">
        <v>1</v>
      </c>
      <c r="E7307" s="136" t="s">
        <v>3154</v>
      </c>
      <c r="F7307" s="15" t="s">
        <v>988</v>
      </c>
      <c r="G7307" s="137" t="s">
        <v>3154</v>
      </c>
      <c r="H7307" s="13" t="s">
        <v>31</v>
      </c>
      <c r="I7307" s="16">
        <f t="shared" si="316"/>
        <v>0</v>
      </c>
      <c r="J7307" s="126" t="s">
        <v>3154</v>
      </c>
      <c r="K7307" s="17">
        <f>VLOOKUP(A7307,[4]גיליון1!$A$1574:$P$7681,10,0)</f>
        <v>50000</v>
      </c>
      <c r="L7307" s="17">
        <f>VLOOKUP(A7307,'[2]2023'!$A$9:$I$7853,9,0)</f>
        <v>50000</v>
      </c>
      <c r="M7307" s="18">
        <f>VLOOKUP(A7307,[3]data1683177749303!$A$2:$J$6448,10,0)</f>
        <v>21135</v>
      </c>
    </row>
    <row r="7308" spans="1:13" ht="15.75" outlineLevel="1">
      <c r="A7308" s="10">
        <v>1846500813</v>
      </c>
      <c r="B7308" s="11">
        <v>813</v>
      </c>
      <c r="C7308" s="19">
        <v>846500</v>
      </c>
      <c r="D7308" s="13">
        <v>1</v>
      </c>
      <c r="E7308" s="136" t="s">
        <v>3154</v>
      </c>
      <c r="F7308" s="15" t="s">
        <v>989</v>
      </c>
      <c r="G7308" s="137" t="s">
        <v>3154</v>
      </c>
      <c r="H7308" s="13" t="s">
        <v>31</v>
      </c>
      <c r="I7308" s="16">
        <f t="shared" si="316"/>
        <v>0</v>
      </c>
      <c r="J7308" s="126" t="s">
        <v>3154</v>
      </c>
      <c r="K7308" s="17">
        <f>VLOOKUP(A7308,[4]גיליון1!$A$1574:$P$7681,10,0)</f>
        <v>700000</v>
      </c>
      <c r="L7308" s="17">
        <f>VLOOKUP(A7308,'[2]2023'!$A$9:$I$7853,9,0)</f>
        <v>700000</v>
      </c>
      <c r="M7308" s="18">
        <f>VLOOKUP(A7308,[3]data1683177749303!$A$2:$J$6448,10,0)</f>
        <v>682257.06</v>
      </c>
    </row>
    <row r="7309" spans="1:13" ht="15.75" outlineLevel="1">
      <c r="A7309" s="10">
        <v>1846500814</v>
      </c>
      <c r="B7309" s="11">
        <v>814</v>
      </c>
      <c r="C7309" s="19">
        <v>846500</v>
      </c>
      <c r="D7309" s="13">
        <v>1</v>
      </c>
      <c r="E7309" s="136" t="s">
        <v>3154</v>
      </c>
      <c r="F7309" s="15" t="s">
        <v>1007</v>
      </c>
      <c r="G7309" s="137" t="s">
        <v>3154</v>
      </c>
      <c r="H7309" s="13" t="s">
        <v>31</v>
      </c>
      <c r="I7309" s="16">
        <f t="shared" si="316"/>
        <v>0</v>
      </c>
      <c r="J7309" s="126" t="s">
        <v>3154</v>
      </c>
      <c r="K7309" s="17">
        <f>VLOOKUP(A7309,[4]גיליון1!$A$1574:$P$7681,10,0)</f>
        <v>111900</v>
      </c>
      <c r="L7309" s="17">
        <f>VLOOKUP(A7309,'[2]2023'!$A$9:$I$7853,9,0)</f>
        <v>111900</v>
      </c>
      <c r="M7309" s="18">
        <f>VLOOKUP(A7309,[3]data1683177749303!$A$2:$J$6448,10,0)</f>
        <v>0</v>
      </c>
    </row>
    <row r="7310" spans="1:13" ht="15.75" outlineLevel="1">
      <c r="A7310" s="10">
        <v>1846500815</v>
      </c>
      <c r="B7310" s="11">
        <v>815</v>
      </c>
      <c r="C7310" s="19">
        <v>846500</v>
      </c>
      <c r="D7310" s="13">
        <v>1</v>
      </c>
      <c r="E7310" s="136" t="s">
        <v>3154</v>
      </c>
      <c r="F7310" s="15" t="s">
        <v>2916</v>
      </c>
      <c r="G7310" s="137" t="s">
        <v>3154</v>
      </c>
      <c r="H7310" s="13" t="s">
        <v>31</v>
      </c>
      <c r="I7310" s="16">
        <f t="shared" si="316"/>
        <v>5.4662379421221763E-2</v>
      </c>
      <c r="J7310" s="126" t="s">
        <v>3154</v>
      </c>
      <c r="K7310" s="17">
        <f>VLOOKUP(A7310,[4]גיליון1!$A$1574:$P$7681,10,0)</f>
        <v>16400000</v>
      </c>
      <c r="L7310" s="17">
        <f>VLOOKUP(A7310,'[2]2023'!$A$9:$I$7853,9,0)</f>
        <v>15550000</v>
      </c>
      <c r="M7310" s="18">
        <f>VLOOKUP(A7310,[3]data1683177749303!$A$2:$J$6448,10,0)</f>
        <v>14843036</v>
      </c>
    </row>
    <row r="7311" spans="1:13" ht="15.75" outlineLevel="1">
      <c r="A7311" s="10">
        <v>1846500816</v>
      </c>
      <c r="B7311" s="11">
        <v>816</v>
      </c>
      <c r="C7311" s="19">
        <v>846500</v>
      </c>
      <c r="D7311" s="13">
        <v>1</v>
      </c>
      <c r="E7311" s="136" t="s">
        <v>3154</v>
      </c>
      <c r="F7311" s="15" t="s">
        <v>1009</v>
      </c>
      <c r="G7311" s="137" t="s">
        <v>3154</v>
      </c>
      <c r="H7311" s="13" t="s">
        <v>31</v>
      </c>
      <c r="I7311" s="16">
        <f t="shared" si="316"/>
        <v>0</v>
      </c>
      <c r="J7311" s="126" t="s">
        <v>3154</v>
      </c>
      <c r="K7311" s="17">
        <f>VLOOKUP(A7311,[4]גיליון1!$A$1574:$P$7681,10,0)</f>
        <v>540000</v>
      </c>
      <c r="L7311" s="17">
        <f>VLOOKUP(A7311,'[2]2023'!$A$9:$I$7853,9,0)</f>
        <v>540000</v>
      </c>
      <c r="M7311" s="18">
        <f>VLOOKUP(A7311,[3]data1683177749303!$A$2:$J$6448,10,0)</f>
        <v>321986</v>
      </c>
    </row>
    <row r="7312" spans="1:13" ht="15.75" outlineLevel="1">
      <c r="A7312" s="10">
        <v>1846500817</v>
      </c>
      <c r="B7312" s="11">
        <v>817</v>
      </c>
      <c r="C7312" s="19">
        <v>846500</v>
      </c>
      <c r="D7312" s="13">
        <v>1</v>
      </c>
      <c r="E7312" s="136" t="s">
        <v>3154</v>
      </c>
      <c r="F7312" s="15" t="s">
        <v>3065</v>
      </c>
      <c r="G7312" s="137" t="s">
        <v>3154</v>
      </c>
      <c r="H7312" s="13" t="s">
        <v>31</v>
      </c>
      <c r="I7312" s="16">
        <f t="shared" si="316"/>
        <v>0</v>
      </c>
      <c r="J7312" s="16" t="s">
        <v>915</v>
      </c>
      <c r="K7312" s="17">
        <f>VLOOKUP(A7312,[4]גיליון1!$A$1574:$P$7681,10,0)</f>
        <v>220000</v>
      </c>
      <c r="L7312" s="17">
        <f>VLOOKUP(A7312,'[2]2023'!$A$9:$I$7853,9,0)</f>
        <v>220000</v>
      </c>
      <c r="M7312" s="18">
        <f>VLOOKUP(A7312,[3]data1683177749303!$A$2:$J$6448,10,0)</f>
        <v>188100</v>
      </c>
    </row>
    <row r="7313" spans="1:13" ht="15.75" outlineLevel="1">
      <c r="A7313" s="10">
        <v>1846500818</v>
      </c>
      <c r="B7313" s="11">
        <v>818</v>
      </c>
      <c r="C7313" s="19">
        <v>846500</v>
      </c>
      <c r="D7313" s="13">
        <v>1</v>
      </c>
      <c r="E7313" s="136" t="s">
        <v>3154</v>
      </c>
      <c r="F7313" s="15" t="s">
        <v>993</v>
      </c>
      <c r="G7313" s="137" t="s">
        <v>3154</v>
      </c>
      <c r="H7313" s="13" t="s">
        <v>31</v>
      </c>
      <c r="I7313" s="16">
        <f t="shared" si="316"/>
        <v>0.15060240963855431</v>
      </c>
      <c r="J7313" s="126" t="s">
        <v>3154</v>
      </c>
      <c r="K7313" s="17">
        <f>VLOOKUP(A7313,[4]גיליון1!$A$1574:$P$7681,10,0)</f>
        <v>1528000</v>
      </c>
      <c r="L7313" s="17">
        <f>VLOOKUP(A7313,'[2]2023'!$A$9:$I$7853,9,0)</f>
        <v>1328000</v>
      </c>
      <c r="M7313" s="18">
        <f>VLOOKUP(A7313,[3]data1683177749303!$A$2:$J$6448,10,0)</f>
        <v>1468945</v>
      </c>
    </row>
    <row r="7314" spans="1:13" ht="15.75" outlineLevel="1">
      <c r="A7314" s="10">
        <v>1846500819</v>
      </c>
      <c r="B7314" s="11">
        <v>819</v>
      </c>
      <c r="C7314" s="19">
        <v>846500</v>
      </c>
      <c r="D7314" s="13">
        <v>1</v>
      </c>
      <c r="E7314" s="136" t="s">
        <v>3154</v>
      </c>
      <c r="F7314" s="15" t="s">
        <v>992</v>
      </c>
      <c r="G7314" s="137" t="s">
        <v>3154</v>
      </c>
      <c r="H7314" s="13" t="s">
        <v>34</v>
      </c>
      <c r="I7314" s="16">
        <f t="shared" si="316"/>
        <v>0</v>
      </c>
      <c r="J7314" s="126" t="s">
        <v>3154</v>
      </c>
      <c r="K7314" s="17">
        <f>VLOOKUP(A7314,[4]גיליון1!$A$1574:$P$7681,10,0)</f>
        <v>475000</v>
      </c>
      <c r="L7314" s="17">
        <f>VLOOKUP(A7314,'[2]2023'!$A$9:$I$7853,9,0)</f>
        <v>475000</v>
      </c>
      <c r="M7314" s="18">
        <f>VLOOKUP(A7314,[3]data1683177749303!$A$2:$J$6448,10,0)</f>
        <v>420728</v>
      </c>
    </row>
    <row r="7315" spans="1:13" ht="15.75" outlineLevel="1">
      <c r="A7315" s="10">
        <v>1846500841</v>
      </c>
      <c r="B7315" s="11">
        <v>841</v>
      </c>
      <c r="C7315" s="19">
        <v>846500</v>
      </c>
      <c r="D7315" s="13">
        <v>1</v>
      </c>
      <c r="E7315" s="136" t="s">
        <v>3154</v>
      </c>
      <c r="F7315" s="15" t="s">
        <v>995</v>
      </c>
      <c r="G7315" s="137" t="s">
        <v>3154</v>
      </c>
      <c r="H7315" s="13" t="s">
        <v>34</v>
      </c>
      <c r="I7315" s="16">
        <f t="shared" si="316"/>
        <v>0</v>
      </c>
      <c r="J7315" s="126" t="s">
        <v>3154</v>
      </c>
      <c r="K7315" s="17">
        <f>VLOOKUP(A7315,[4]גיליון1!$A$1574:$P$7681,10,0)</f>
        <v>320000</v>
      </c>
      <c r="L7315" s="17">
        <f>VLOOKUP(A7315,'[2]2023'!$A$9:$I$7853,9,0)</f>
        <v>320000</v>
      </c>
      <c r="M7315" s="18">
        <f>VLOOKUP(A7315,[3]data1683177749303!$A$2:$J$6448,10,0)</f>
        <v>318277</v>
      </c>
    </row>
    <row r="7316" spans="1:13" ht="15.75" outlineLevel="1">
      <c r="A7316" s="10">
        <v>1846500842</v>
      </c>
      <c r="B7316" s="11">
        <v>842</v>
      </c>
      <c r="C7316" s="19">
        <v>846500</v>
      </c>
      <c r="D7316" s="13">
        <v>1</v>
      </c>
      <c r="E7316" s="136" t="s">
        <v>3154</v>
      </c>
      <c r="F7316" s="15" t="s">
        <v>2917</v>
      </c>
      <c r="G7316" s="137" t="s">
        <v>3154</v>
      </c>
      <c r="H7316" s="13" t="s">
        <v>31</v>
      </c>
      <c r="I7316" s="16">
        <f t="shared" si="316"/>
        <v>0</v>
      </c>
      <c r="J7316" s="126" t="s">
        <v>3154</v>
      </c>
      <c r="K7316" s="17">
        <f>VLOOKUP(A7316,[4]גיליון1!$A$1574:$P$7681,10,0)</f>
        <v>1400000</v>
      </c>
      <c r="L7316" s="17">
        <f>VLOOKUP(A7316,'[2]2023'!$A$9:$I$7853,9,0)</f>
        <v>1400000</v>
      </c>
      <c r="M7316" s="18">
        <f>VLOOKUP(A7316,[3]data1683177749303!$A$2:$J$6448,10,0)</f>
        <v>1164364</v>
      </c>
    </row>
    <row r="7317" spans="1:13" ht="15.75" outlineLevel="1">
      <c r="A7317" s="10">
        <v>1846500843</v>
      </c>
      <c r="B7317" s="11">
        <v>843</v>
      </c>
      <c r="C7317" s="19">
        <v>846500</v>
      </c>
      <c r="D7317" s="13">
        <v>1</v>
      </c>
      <c r="E7317" s="136" t="s">
        <v>3154</v>
      </c>
      <c r="F7317" s="60" t="s">
        <v>1006</v>
      </c>
      <c r="G7317" s="176" t="s">
        <v>3154</v>
      </c>
      <c r="H7317" s="13" t="s">
        <v>31</v>
      </c>
      <c r="I7317" s="16">
        <f t="shared" si="316"/>
        <v>0</v>
      </c>
      <c r="J7317" s="126" t="s">
        <v>3154</v>
      </c>
      <c r="K7317" s="17">
        <f>VLOOKUP(A7317,[4]גיליון1!$A$1574:$P$7681,10,0)</f>
        <v>260000</v>
      </c>
      <c r="L7317" s="17">
        <f>VLOOKUP(A7317,'[2]2023'!$A$9:$I$7853,9,0)</f>
        <v>260000</v>
      </c>
      <c r="M7317" s="18">
        <f>VLOOKUP(A7317,[3]data1683177749303!$A$2:$J$6448,10,0)</f>
        <v>226453</v>
      </c>
    </row>
    <row r="7318" spans="1:13" ht="15.75" outlineLevel="1">
      <c r="A7318" s="10">
        <v>1846500844</v>
      </c>
      <c r="B7318" s="11">
        <v>844</v>
      </c>
      <c r="C7318" s="19">
        <v>846500</v>
      </c>
      <c r="D7318" s="13">
        <v>1</v>
      </c>
      <c r="E7318" s="136" t="s">
        <v>3154</v>
      </c>
      <c r="F7318" s="15" t="s">
        <v>994</v>
      </c>
      <c r="G7318" s="137" t="s">
        <v>3154</v>
      </c>
      <c r="H7318" s="13" t="s">
        <v>34</v>
      </c>
      <c r="I7318" s="16">
        <f t="shared" si="316"/>
        <v>0.25765765765765769</v>
      </c>
      <c r="J7318" s="126" t="s">
        <v>3154</v>
      </c>
      <c r="K7318" s="17">
        <f>VLOOKUP(A7318,[4]גיליון1!$A$1574:$P$7681,10,0)</f>
        <v>2792000</v>
      </c>
      <c r="L7318" s="17">
        <f>VLOOKUP(A7318,'[2]2023'!$A$9:$I$7853,9,0)</f>
        <v>2220000</v>
      </c>
      <c r="M7318" s="18">
        <f>VLOOKUP(A7318,[3]data1683177749303!$A$2:$J$6448,10,0)</f>
        <v>1740048.42</v>
      </c>
    </row>
    <row r="7319" spans="1:13" ht="15.75" outlineLevel="1">
      <c r="A7319" s="10">
        <v>1846500845</v>
      </c>
      <c r="B7319" s="11">
        <v>845</v>
      </c>
      <c r="C7319" s="19">
        <v>846500</v>
      </c>
      <c r="D7319" s="13">
        <v>1</v>
      </c>
      <c r="E7319" s="136" t="s">
        <v>3154</v>
      </c>
      <c r="F7319" s="15" t="s">
        <v>996</v>
      </c>
      <c r="G7319" s="137" t="s">
        <v>3154</v>
      </c>
      <c r="H7319" s="13" t="s">
        <v>34</v>
      </c>
      <c r="I7319" s="16">
        <f t="shared" si="316"/>
        <v>0.125</v>
      </c>
      <c r="J7319" s="126" t="s">
        <v>3154</v>
      </c>
      <c r="K7319" s="17">
        <f>VLOOKUP(A7319,[4]גיליון1!$A$1574:$P$7681,10,0)</f>
        <v>2700000</v>
      </c>
      <c r="L7319" s="17">
        <f>VLOOKUP(A7319,'[2]2023'!$A$9:$I$7853,9,0)</f>
        <v>2400000</v>
      </c>
      <c r="M7319" s="18">
        <f>VLOOKUP(A7319,[3]data1683177749303!$A$2:$J$6448,10,0)</f>
        <v>1978617.41</v>
      </c>
    </row>
    <row r="7320" spans="1:13" ht="15.75" outlineLevel="1">
      <c r="A7320" s="10">
        <v>1846500846</v>
      </c>
      <c r="B7320" s="11">
        <v>846</v>
      </c>
      <c r="C7320" s="19">
        <v>846500</v>
      </c>
      <c r="D7320" s="13">
        <v>1</v>
      </c>
      <c r="E7320" s="136" t="s">
        <v>3154</v>
      </c>
      <c r="F7320" s="15" t="s">
        <v>997</v>
      </c>
      <c r="G7320" s="137" t="s">
        <v>3154</v>
      </c>
      <c r="H7320" s="13" t="s">
        <v>31</v>
      </c>
      <c r="I7320" s="126" t="s">
        <v>3154</v>
      </c>
      <c r="J7320" s="126" t="s">
        <v>3154</v>
      </c>
      <c r="K7320" s="17">
        <f>VLOOKUP(A7320,[4]גיליון1!$A$1574:$P$7681,10,0)</f>
        <v>0</v>
      </c>
      <c r="L7320" s="17">
        <f>VLOOKUP(A7320,'[2]2023'!$A$9:$I$7853,9,0)</f>
        <v>0</v>
      </c>
      <c r="M7320" s="18">
        <f>VLOOKUP(A7320,[3]data1683177749303!$A$2:$J$6448,10,0)</f>
        <v>0</v>
      </c>
    </row>
    <row r="7321" spans="1:13" ht="15.75" outlineLevel="1">
      <c r="A7321" s="10">
        <v>1846500847</v>
      </c>
      <c r="B7321" s="11">
        <v>847</v>
      </c>
      <c r="C7321" s="19">
        <v>846500</v>
      </c>
      <c r="D7321" s="13">
        <v>1</v>
      </c>
      <c r="E7321" s="136" t="s">
        <v>3154</v>
      </c>
      <c r="F7321" s="39" t="s">
        <v>998</v>
      </c>
      <c r="G7321" s="154" t="s">
        <v>3154</v>
      </c>
      <c r="H7321" s="13" t="s">
        <v>34</v>
      </c>
      <c r="I7321" s="16">
        <f t="shared" si="316"/>
        <v>0</v>
      </c>
      <c r="J7321" s="126" t="s">
        <v>3154</v>
      </c>
      <c r="K7321" s="17">
        <f>VLOOKUP(A7321,[4]גיליון1!$A$1574:$P$7681,10,0)</f>
        <v>600000</v>
      </c>
      <c r="L7321" s="17">
        <f>VLOOKUP(A7321,'[2]2023'!$A$9:$I$7853,9,0)</f>
        <v>600000</v>
      </c>
      <c r="M7321" s="18">
        <f>VLOOKUP(A7321,[3]data1683177749303!$A$2:$J$6448,10,0)</f>
        <v>500393</v>
      </c>
    </row>
    <row r="7322" spans="1:13" ht="15.75" outlineLevel="1">
      <c r="A7322" s="10">
        <v>1846500880</v>
      </c>
      <c r="B7322" s="11">
        <v>880</v>
      </c>
      <c r="C7322" s="19">
        <v>846500</v>
      </c>
      <c r="D7322" s="13">
        <v>1</v>
      </c>
      <c r="E7322" s="136" t="s">
        <v>3154</v>
      </c>
      <c r="F7322" s="15" t="s">
        <v>2918</v>
      </c>
      <c r="G7322" s="137" t="s">
        <v>3154</v>
      </c>
      <c r="H7322" s="13" t="s">
        <v>31</v>
      </c>
      <c r="I7322" s="16">
        <f t="shared" si="316"/>
        <v>0</v>
      </c>
      <c r="J7322" s="126" t="s">
        <v>3154</v>
      </c>
      <c r="K7322" s="17">
        <f>VLOOKUP(A7322,[4]גיליון1!$A$1574:$P$7681,10,0)</f>
        <v>480000</v>
      </c>
      <c r="L7322" s="17">
        <f>VLOOKUP(A7322,'[2]2023'!$A$9:$I$7853,9,0)</f>
        <v>480000</v>
      </c>
      <c r="M7322" s="18">
        <f>VLOOKUP(A7322,[3]data1683177749303!$A$2:$J$6448,10,0)</f>
        <v>365913</v>
      </c>
    </row>
    <row r="7323" spans="1:13" ht="15.75" outlineLevel="1">
      <c r="A7323" s="10">
        <v>1846500881</v>
      </c>
      <c r="B7323" s="11">
        <v>881</v>
      </c>
      <c r="C7323" s="19">
        <v>846500</v>
      </c>
      <c r="D7323" s="13">
        <v>1</v>
      </c>
      <c r="E7323" s="136" t="s">
        <v>3154</v>
      </c>
      <c r="F7323" s="15" t="s">
        <v>2919</v>
      </c>
      <c r="G7323" s="137" t="s">
        <v>3154</v>
      </c>
      <c r="H7323" s="13" t="s">
        <v>31</v>
      </c>
      <c r="I7323" s="16">
        <f t="shared" si="316"/>
        <v>0</v>
      </c>
      <c r="J7323" s="126" t="s">
        <v>3154</v>
      </c>
      <c r="K7323" s="17">
        <f>VLOOKUP(A7323,[4]גיליון1!$A$1574:$P$7681,10,0)</f>
        <v>551600</v>
      </c>
      <c r="L7323" s="17">
        <f>VLOOKUP(A7323,'[2]2023'!$A$9:$I$7853,9,0)</f>
        <v>551600</v>
      </c>
      <c r="M7323" s="18">
        <f>VLOOKUP(A7323,[3]data1683177749303!$A$2:$J$6448,10,0)</f>
        <v>472092</v>
      </c>
    </row>
    <row r="7324" spans="1:13" ht="15.75" outlineLevel="1">
      <c r="A7324" s="10">
        <v>1846500882</v>
      </c>
      <c r="B7324" s="11">
        <v>882</v>
      </c>
      <c r="C7324" s="19">
        <v>846500</v>
      </c>
      <c r="D7324" s="13">
        <v>1</v>
      </c>
      <c r="E7324" s="136" t="s">
        <v>3154</v>
      </c>
      <c r="F7324" s="15" t="s">
        <v>1004</v>
      </c>
      <c r="G7324" s="137" t="s">
        <v>3154</v>
      </c>
      <c r="H7324" s="13" t="s">
        <v>31</v>
      </c>
      <c r="I7324" s="16">
        <f t="shared" si="316"/>
        <v>0.36363636363636354</v>
      </c>
      <c r="J7324" s="126" t="s">
        <v>3154</v>
      </c>
      <c r="K7324" s="17">
        <f>VLOOKUP(A7324,[4]גיליון1!$A$1574:$P$7681,10,0)</f>
        <v>300000</v>
      </c>
      <c r="L7324" s="17">
        <f>VLOOKUP(A7324,'[2]2023'!$A$9:$I$7853,9,0)</f>
        <v>220000</v>
      </c>
      <c r="M7324" s="18">
        <f>VLOOKUP(A7324,[3]data1683177749303!$A$2:$J$6448,10,0)</f>
        <v>238511</v>
      </c>
    </row>
    <row r="7325" spans="1:13" ht="15.75" outlineLevel="1">
      <c r="A7325" s="10">
        <v>1846500883</v>
      </c>
      <c r="B7325" s="11">
        <v>883</v>
      </c>
      <c r="C7325" s="19">
        <v>846500</v>
      </c>
      <c r="D7325" s="13">
        <v>1</v>
      </c>
      <c r="E7325" s="136" t="s">
        <v>3154</v>
      </c>
      <c r="F7325" s="15" t="s">
        <v>1005</v>
      </c>
      <c r="G7325" s="137" t="s">
        <v>3154</v>
      </c>
      <c r="H7325" s="13" t="s">
        <v>31</v>
      </c>
      <c r="I7325" s="126" t="s">
        <v>3154</v>
      </c>
      <c r="J7325" s="126" t="s">
        <v>3154</v>
      </c>
      <c r="K7325" s="17">
        <f>VLOOKUP(A7325,[4]גיליון1!$A$1574:$P$7681,10,0)</f>
        <v>0</v>
      </c>
      <c r="L7325" s="17">
        <f>VLOOKUP(A7325,'[2]2023'!$A$9:$I$7853,9,0)</f>
        <v>0</v>
      </c>
      <c r="M7325" s="18">
        <f>VLOOKUP(A7325,[3]data1683177749303!$A$2:$J$6448,10,0)</f>
        <v>0</v>
      </c>
    </row>
    <row r="7326" spans="1:13" ht="15.75" outlineLevel="1">
      <c r="A7326" s="10">
        <v>1846500884</v>
      </c>
      <c r="B7326" s="11">
        <v>884</v>
      </c>
      <c r="C7326" s="19">
        <v>846500</v>
      </c>
      <c r="D7326" s="13">
        <v>1</v>
      </c>
      <c r="E7326" s="136" t="s">
        <v>3154</v>
      </c>
      <c r="F7326" s="15" t="s">
        <v>990</v>
      </c>
      <c r="G7326" s="137" t="s">
        <v>3154</v>
      </c>
      <c r="H7326" s="13" t="s">
        <v>31</v>
      </c>
      <c r="I7326" s="16">
        <f t="shared" si="316"/>
        <v>0.14479638009049767</v>
      </c>
      <c r="J7326" s="126" t="s">
        <v>3154</v>
      </c>
      <c r="K7326" s="17">
        <f>VLOOKUP(A7326,[4]גיליון1!$A$1574:$P$7681,10,0)</f>
        <v>25300000</v>
      </c>
      <c r="L7326" s="17">
        <f>VLOOKUP(A7326,'[2]2023'!$A$9:$I$7853,9,0)</f>
        <v>22100000</v>
      </c>
      <c r="M7326" s="18">
        <f>VLOOKUP(A7326,[3]data1683177749303!$A$2:$J$6448,10,0)</f>
        <v>23230454</v>
      </c>
    </row>
    <row r="7327" spans="1:13" ht="15.75" outlineLevel="1">
      <c r="A7327" s="10">
        <v>1846500885</v>
      </c>
      <c r="B7327" s="11">
        <v>885</v>
      </c>
      <c r="C7327" s="19">
        <v>846500</v>
      </c>
      <c r="D7327" s="13">
        <v>1</v>
      </c>
      <c r="E7327" s="136" t="s">
        <v>3154</v>
      </c>
      <c r="F7327" s="15" t="s">
        <v>991</v>
      </c>
      <c r="G7327" s="137" t="s">
        <v>3154</v>
      </c>
      <c r="H7327" s="13" t="s">
        <v>31</v>
      </c>
      <c r="I7327" s="16">
        <f t="shared" si="316"/>
        <v>0.625</v>
      </c>
      <c r="J7327" s="126" t="s">
        <v>3154</v>
      </c>
      <c r="K7327" s="17">
        <f>VLOOKUP(A7327,[4]גיליון1!$A$1574:$P$7681,10,0)</f>
        <v>156000</v>
      </c>
      <c r="L7327" s="17">
        <f>VLOOKUP(A7327,'[2]2023'!$A$9:$I$7853,9,0)</f>
        <v>96000</v>
      </c>
      <c r="M7327" s="18">
        <f>VLOOKUP(A7327,[3]data1683177749303!$A$2:$J$6448,10,0)</f>
        <v>134727</v>
      </c>
    </row>
    <row r="7328" spans="1:13" ht="15.75" outlineLevel="1">
      <c r="A7328" s="10">
        <v>1846500886</v>
      </c>
      <c r="B7328" s="11">
        <v>886</v>
      </c>
      <c r="C7328" s="19">
        <v>846500</v>
      </c>
      <c r="D7328" s="13">
        <v>1</v>
      </c>
      <c r="E7328" s="136" t="s">
        <v>3154</v>
      </c>
      <c r="F7328" s="15" t="s">
        <v>1000</v>
      </c>
      <c r="G7328" s="137" t="s">
        <v>3154</v>
      </c>
      <c r="H7328" s="13" t="s">
        <v>31</v>
      </c>
      <c r="I7328" s="126" t="s">
        <v>3154</v>
      </c>
      <c r="J7328" s="126" t="s">
        <v>3154</v>
      </c>
      <c r="K7328" s="17">
        <f>VLOOKUP(A7328,[4]גיליון1!$A$1574:$P$7681,10,0)</f>
        <v>0</v>
      </c>
      <c r="L7328" s="17">
        <f>VLOOKUP(A7328,'[2]2023'!$A$9:$I$7853,9,0)</f>
        <v>0</v>
      </c>
      <c r="M7328" s="18">
        <f>VLOOKUP(A7328,[3]data1683177749303!$A$2:$J$6448,10,0)</f>
        <v>0</v>
      </c>
    </row>
    <row r="7329" spans="1:13" ht="15.75" outlineLevel="1">
      <c r="A7329" s="10">
        <v>1846500887</v>
      </c>
      <c r="B7329" s="11">
        <v>887</v>
      </c>
      <c r="C7329" s="19">
        <v>846500</v>
      </c>
      <c r="D7329" s="13">
        <v>1</v>
      </c>
      <c r="E7329" s="136" t="s">
        <v>3154</v>
      </c>
      <c r="F7329" s="15" t="s">
        <v>1001</v>
      </c>
      <c r="G7329" s="137" t="s">
        <v>3154</v>
      </c>
      <c r="H7329" s="13" t="s">
        <v>31</v>
      </c>
      <c r="I7329" s="16">
        <f t="shared" si="316"/>
        <v>5.1282051282051322E-2</v>
      </c>
      <c r="J7329" s="126" t="s">
        <v>3154</v>
      </c>
      <c r="K7329" s="17">
        <f>VLOOKUP(A7329,[4]גיליון1!$A$1574:$P$7681,10,0)</f>
        <v>8200000</v>
      </c>
      <c r="L7329" s="17">
        <f>VLOOKUP(A7329,'[2]2023'!$A$9:$I$7853,9,0)</f>
        <v>7800000</v>
      </c>
      <c r="M7329" s="18">
        <f>VLOOKUP(A7329,[3]data1683177749303!$A$2:$J$6448,10,0)</f>
        <v>8096442</v>
      </c>
    </row>
    <row r="7330" spans="1:13" ht="15.75" outlineLevel="1">
      <c r="A7330" s="10">
        <v>1846500888</v>
      </c>
      <c r="B7330" s="11">
        <v>888</v>
      </c>
      <c r="C7330" s="19">
        <v>846500</v>
      </c>
      <c r="D7330" s="13">
        <v>1</v>
      </c>
      <c r="E7330" s="136" t="s">
        <v>3154</v>
      </c>
      <c r="F7330" s="15" t="s">
        <v>3138</v>
      </c>
      <c r="G7330" s="137" t="s">
        <v>3154</v>
      </c>
      <c r="H7330" s="13" t="s">
        <v>31</v>
      </c>
      <c r="I7330" s="126" t="s">
        <v>3154</v>
      </c>
      <c r="J7330" s="16" t="s">
        <v>522</v>
      </c>
      <c r="K7330" s="17">
        <f>VLOOKUP(A7330,[4]גיליון1!$A$1574:$P$7681,10,0)</f>
        <v>23400</v>
      </c>
      <c r="L7330" s="139" t="s">
        <v>3154</v>
      </c>
      <c r="M7330" s="140" t="s">
        <v>3154</v>
      </c>
    </row>
    <row r="7331" spans="1:13" ht="15.75" outlineLevel="1">
      <c r="A7331" s="10">
        <v>1846500891</v>
      </c>
      <c r="B7331" s="11">
        <v>891</v>
      </c>
      <c r="C7331" s="19">
        <v>846500</v>
      </c>
      <c r="D7331" s="13">
        <v>1</v>
      </c>
      <c r="E7331" s="136" t="s">
        <v>3154</v>
      </c>
      <c r="F7331" s="15" t="s">
        <v>2920</v>
      </c>
      <c r="G7331" s="137" t="s">
        <v>3154</v>
      </c>
      <c r="H7331" s="13" t="s">
        <v>34</v>
      </c>
      <c r="I7331" s="126" t="s">
        <v>3154</v>
      </c>
      <c r="J7331" s="126" t="s">
        <v>3154</v>
      </c>
      <c r="K7331" s="17">
        <f>VLOOKUP(A7331,[4]גיליון1!$A$1574:$P$7681,10,0)</f>
        <v>80900</v>
      </c>
      <c r="L7331" s="17">
        <f>VLOOKUP(A7331,'[2]2023'!$A$9:$I$7853,9,0)</f>
        <v>80900</v>
      </c>
      <c r="M7331" s="18">
        <f>VLOOKUP(A7331,[3]data1683177749303!$A$2:$J$6448,10,0)</f>
        <v>0</v>
      </c>
    </row>
    <row r="7332" spans="1:13" ht="15.75" outlineLevel="1">
      <c r="A7332" s="10">
        <v>1846500895</v>
      </c>
      <c r="B7332" s="11">
        <v>895</v>
      </c>
      <c r="C7332" s="19">
        <v>846500</v>
      </c>
      <c r="D7332" s="13">
        <v>1</v>
      </c>
      <c r="E7332" s="136" t="s">
        <v>3154</v>
      </c>
      <c r="F7332" s="15" t="s">
        <v>2921</v>
      </c>
      <c r="G7332" s="137" t="s">
        <v>3154</v>
      </c>
      <c r="H7332" s="13" t="s">
        <v>34</v>
      </c>
      <c r="I7332" s="126" t="s">
        <v>3154</v>
      </c>
      <c r="J7332" s="126" t="s">
        <v>3154</v>
      </c>
      <c r="K7332" s="17">
        <f>VLOOKUP(A7332,[4]גיליון1!$A$1574:$P$7681,10,0)</f>
        <v>0</v>
      </c>
      <c r="L7332" s="17">
        <f>VLOOKUP(A7332,'[2]2023'!$A$9:$I$7853,9,0)</f>
        <v>0</v>
      </c>
      <c r="M7332" s="18">
        <f>VLOOKUP(A7332,[3]data1683177749303!$A$2:$J$6448,10,0)</f>
        <v>0</v>
      </c>
    </row>
    <row r="7333" spans="1:13" ht="16.5" thickBot="1">
      <c r="A7333" s="10">
        <v>1846500961</v>
      </c>
      <c r="B7333" s="11">
        <v>961</v>
      </c>
      <c r="C7333" s="19">
        <v>846500</v>
      </c>
      <c r="D7333" s="13">
        <v>1</v>
      </c>
      <c r="E7333" s="136" t="s">
        <v>3154</v>
      </c>
      <c r="F7333" s="15" t="s">
        <v>79</v>
      </c>
      <c r="G7333" s="137" t="s">
        <v>3154</v>
      </c>
      <c r="H7333" s="13" t="s">
        <v>34</v>
      </c>
      <c r="I7333" s="126" t="s">
        <v>3154</v>
      </c>
      <c r="J7333" s="126" t="s">
        <v>3154</v>
      </c>
      <c r="K7333" s="17">
        <f>VLOOKUP(A7333,[4]גיליון1!$A$1574:$P$7681,10,0)</f>
        <v>0</v>
      </c>
      <c r="L7333" s="17">
        <f>VLOOKUP(A7333,'[2]2023'!$A$9:$I$7853,9,0)</f>
        <v>0</v>
      </c>
      <c r="M7333" s="140" t="s">
        <v>3154</v>
      </c>
    </row>
    <row r="7334" spans="1:13" ht="16.5" outlineLevel="1" thickBot="1">
      <c r="A7334" s="125" t="s">
        <v>3154</v>
      </c>
      <c r="B7334" s="25" t="s">
        <v>2922</v>
      </c>
      <c r="C7334" s="146" t="s">
        <v>3154</v>
      </c>
      <c r="D7334" s="146" t="s">
        <v>3154</v>
      </c>
      <c r="E7334" s="147" t="s">
        <v>3154</v>
      </c>
      <c r="F7334" s="28" t="s">
        <v>986</v>
      </c>
      <c r="G7334" s="153" t="s">
        <v>3154</v>
      </c>
      <c r="H7334" s="146" t="s">
        <v>3154</v>
      </c>
      <c r="I7334" s="29">
        <f t="shared" si="316"/>
        <v>9.7788387132434318E-2</v>
      </c>
      <c r="J7334" s="127" t="s">
        <v>3154</v>
      </c>
      <c r="K7334" s="37">
        <f t="shared" ref="K7334:M7334" si="318">SUBTOTAL(9,K7303:K7333)</f>
        <v>63555800</v>
      </c>
      <c r="L7334" s="37">
        <f t="shared" si="318"/>
        <v>57894400</v>
      </c>
      <c r="M7334" s="38">
        <f t="shared" si="318"/>
        <v>56527668.390000001</v>
      </c>
    </row>
    <row r="7335" spans="1:13" ht="15.75" outlineLevel="1">
      <c r="A7335" s="10">
        <v>18470000</v>
      </c>
      <c r="B7335" s="11">
        <v>0</v>
      </c>
      <c r="C7335" s="19">
        <v>847000</v>
      </c>
      <c r="D7335" s="13">
        <v>1</v>
      </c>
      <c r="E7335" s="136" t="s">
        <v>3154</v>
      </c>
      <c r="F7335" s="15" t="s">
        <v>2923</v>
      </c>
      <c r="G7335" s="137" t="s">
        <v>3154</v>
      </c>
      <c r="H7335" s="13" t="s">
        <v>11</v>
      </c>
      <c r="I7335" s="126" t="s">
        <v>3154</v>
      </c>
      <c r="J7335" s="142" t="s">
        <v>3154</v>
      </c>
      <c r="K7335" s="17">
        <f>VLOOKUP(A7335,[4]גיליון1!$A$1574:$P$7681,10,0)</f>
        <v>0</v>
      </c>
      <c r="L7335" s="139" t="s">
        <v>3154</v>
      </c>
      <c r="M7335" s="140" t="s">
        <v>3154</v>
      </c>
    </row>
    <row r="7336" spans="1:13" ht="15.75" outlineLevel="1">
      <c r="A7336" s="10">
        <v>18471000</v>
      </c>
      <c r="B7336" s="11">
        <v>0</v>
      </c>
      <c r="C7336" s="19">
        <v>847100</v>
      </c>
      <c r="D7336" s="13">
        <v>1</v>
      </c>
      <c r="E7336" s="136" t="s">
        <v>3154</v>
      </c>
      <c r="F7336" s="15" t="s">
        <v>1012</v>
      </c>
      <c r="G7336" s="137" t="s">
        <v>3154</v>
      </c>
      <c r="H7336" s="13" t="s">
        <v>11</v>
      </c>
      <c r="I7336" s="126" t="s">
        <v>3154</v>
      </c>
      <c r="J7336" s="142" t="s">
        <v>3154</v>
      </c>
      <c r="K7336" s="17">
        <f>VLOOKUP(A7336,[4]גיליון1!$A$1574:$P$7681,10,0)</f>
        <v>0</v>
      </c>
      <c r="L7336" s="17">
        <f>VLOOKUP(A7336,'[2]2023'!$A$9:$I$7853,9,0)</f>
        <v>0</v>
      </c>
      <c r="M7336" s="140" t="s">
        <v>3154</v>
      </c>
    </row>
    <row r="7337" spans="1:13" ht="15.75" outlineLevel="1">
      <c r="A7337" s="10">
        <v>1847100400</v>
      </c>
      <c r="B7337" s="11">
        <v>400</v>
      </c>
      <c r="C7337" s="19">
        <v>847100</v>
      </c>
      <c r="D7337" s="13">
        <v>1</v>
      </c>
      <c r="E7337" s="136" t="s">
        <v>3154</v>
      </c>
      <c r="F7337" s="15" t="s">
        <v>29</v>
      </c>
      <c r="G7337" s="137" t="s">
        <v>3154</v>
      </c>
      <c r="H7337" s="13" t="s">
        <v>11</v>
      </c>
      <c r="I7337" s="126" t="s">
        <v>3154</v>
      </c>
      <c r="J7337" s="142" t="s">
        <v>3154</v>
      </c>
      <c r="K7337" s="17">
        <f>VLOOKUP(A7337,[4]גיליון1!$A$1574:$P$7681,10,0)</f>
        <v>0</v>
      </c>
      <c r="L7337" s="17">
        <f>VLOOKUP(A7337,'[2]2023'!$A$9:$I$7853,9,0)</f>
        <v>0</v>
      </c>
      <c r="M7337" s="140" t="s">
        <v>3154</v>
      </c>
    </row>
    <row r="7338" spans="1:13" ht="15.75" outlineLevel="1">
      <c r="A7338" s="10">
        <v>1847100431</v>
      </c>
      <c r="B7338" s="11">
        <v>431</v>
      </c>
      <c r="C7338" s="19">
        <v>847100</v>
      </c>
      <c r="D7338" s="13">
        <v>1</v>
      </c>
      <c r="E7338" s="136" t="s">
        <v>3154</v>
      </c>
      <c r="F7338" s="15" t="s">
        <v>36</v>
      </c>
      <c r="G7338" s="137" t="s">
        <v>3154</v>
      </c>
      <c r="H7338" s="13" t="s">
        <v>31</v>
      </c>
      <c r="I7338" s="16">
        <f t="shared" si="316"/>
        <v>6.0606060606060996E-3</v>
      </c>
      <c r="J7338" s="126" t="s">
        <v>3154</v>
      </c>
      <c r="K7338" s="17">
        <v>8300</v>
      </c>
      <c r="L7338" s="17">
        <f>VLOOKUP(A7338,'[2]2023'!$A$9:$I$7853,9,0)</f>
        <v>8250</v>
      </c>
      <c r="M7338" s="18">
        <f>VLOOKUP(A7338,[3]data1683177749303!$A$2:$J$6448,10,0)</f>
        <v>7145.44</v>
      </c>
    </row>
    <row r="7339" spans="1:13" ht="15.75" outlineLevel="1">
      <c r="A7339" s="10">
        <v>1847100437</v>
      </c>
      <c r="B7339" s="11">
        <v>437</v>
      </c>
      <c r="C7339" s="19">
        <v>847100</v>
      </c>
      <c r="D7339" s="13">
        <v>1</v>
      </c>
      <c r="E7339" s="136" t="s">
        <v>3154</v>
      </c>
      <c r="F7339" s="15" t="s">
        <v>42</v>
      </c>
      <c r="G7339" s="137" t="s">
        <v>3154</v>
      </c>
      <c r="H7339" s="13" t="s">
        <v>31</v>
      </c>
      <c r="I7339" s="16">
        <f t="shared" si="316"/>
        <v>-7.1428571428571397E-2</v>
      </c>
      <c r="J7339" s="126" t="s">
        <v>3154</v>
      </c>
      <c r="K7339" s="17">
        <v>1300</v>
      </c>
      <c r="L7339" s="17">
        <f>VLOOKUP(A7339,'[2]2023'!$A$9:$I$7853,9,0)</f>
        <v>1400</v>
      </c>
      <c r="M7339" s="18">
        <f>VLOOKUP(A7339,[3]data1683177749303!$A$2:$J$6448,10,0)</f>
        <v>610.74</v>
      </c>
    </row>
    <row r="7340" spans="1:13" ht="15.75" outlineLevel="1">
      <c r="A7340" s="10">
        <v>1847100540</v>
      </c>
      <c r="B7340" s="11">
        <v>540</v>
      </c>
      <c r="C7340" s="19">
        <v>847100</v>
      </c>
      <c r="D7340" s="13">
        <v>1</v>
      </c>
      <c r="E7340" s="136" t="s">
        <v>3154</v>
      </c>
      <c r="F7340" s="15" t="s">
        <v>53</v>
      </c>
      <c r="G7340" s="137" t="s">
        <v>3154</v>
      </c>
      <c r="H7340" s="13" t="s">
        <v>31</v>
      </c>
      <c r="I7340" s="126" t="s">
        <v>3154</v>
      </c>
      <c r="J7340" s="126" t="s">
        <v>3154</v>
      </c>
      <c r="K7340" s="17">
        <f>VLOOKUP(A7340,[4]גיליון1!$A$1574:$P$7681,10,0)</f>
        <v>0</v>
      </c>
      <c r="L7340" s="17">
        <f>VLOOKUP(A7340,'[2]2023'!$A$9:$I$7853,9,0)</f>
        <v>0</v>
      </c>
      <c r="M7340" s="18">
        <f>VLOOKUP(A7340,[3]data1683177749303!$A$2:$J$6448,10,0)</f>
        <v>0</v>
      </c>
    </row>
    <row r="7341" spans="1:13" ht="15.75" outlineLevel="1">
      <c r="A7341" s="10">
        <v>1847100544</v>
      </c>
      <c r="B7341" s="11">
        <v>544</v>
      </c>
      <c r="C7341" s="19">
        <v>847100</v>
      </c>
      <c r="D7341" s="13">
        <v>1</v>
      </c>
      <c r="E7341" s="136" t="s">
        <v>3154</v>
      </c>
      <c r="F7341" s="15" t="s">
        <v>56</v>
      </c>
      <c r="G7341" s="137" t="s">
        <v>3154</v>
      </c>
      <c r="H7341" s="13" t="s">
        <v>31</v>
      </c>
      <c r="I7341" s="126" t="s">
        <v>3154</v>
      </c>
      <c r="J7341" s="126" t="s">
        <v>3154</v>
      </c>
      <c r="K7341" s="17">
        <f>VLOOKUP(A7341,[4]גיליון1!$A$1574:$P$7681,10,0)</f>
        <v>0</v>
      </c>
      <c r="L7341" s="17">
        <f>VLOOKUP(A7341,'[2]2023'!$A$9:$I$7853,9,0)</f>
        <v>0</v>
      </c>
      <c r="M7341" s="18">
        <f>VLOOKUP(A7341,[3]data1683177749303!$A$2:$J$6448,10,0)</f>
        <v>0</v>
      </c>
    </row>
    <row r="7342" spans="1:13" ht="15.75" outlineLevel="1">
      <c r="A7342" s="10">
        <v>1847100700</v>
      </c>
      <c r="B7342" s="11">
        <v>700</v>
      </c>
      <c r="C7342" s="19">
        <v>847100</v>
      </c>
      <c r="D7342" s="13">
        <v>1</v>
      </c>
      <c r="E7342" s="136" t="s">
        <v>3154</v>
      </c>
      <c r="F7342" s="15" t="s">
        <v>61</v>
      </c>
      <c r="G7342" s="137" t="s">
        <v>3154</v>
      </c>
      <c r="H7342" s="13" t="s">
        <v>11</v>
      </c>
      <c r="I7342" s="126" t="s">
        <v>3154</v>
      </c>
      <c r="J7342" s="126" t="s">
        <v>3154</v>
      </c>
      <c r="K7342" s="17">
        <f>VLOOKUP(A7342,[4]גיליון1!$A$1574:$P$7681,10,0)</f>
        <v>0</v>
      </c>
      <c r="L7342" s="17">
        <f>VLOOKUP(A7342,'[2]2023'!$A$9:$I$7853,9,0)</f>
        <v>0</v>
      </c>
      <c r="M7342" s="140" t="s">
        <v>3154</v>
      </c>
    </row>
    <row r="7343" spans="1:13" ht="15.75" outlineLevel="1">
      <c r="A7343" s="10">
        <v>1847100752</v>
      </c>
      <c r="B7343" s="11">
        <v>752</v>
      </c>
      <c r="C7343" s="19">
        <v>847100</v>
      </c>
      <c r="D7343" s="13">
        <v>1</v>
      </c>
      <c r="E7343" s="136" t="s">
        <v>3154</v>
      </c>
      <c r="F7343" s="15" t="s">
        <v>2924</v>
      </c>
      <c r="G7343" s="137" t="s">
        <v>3154</v>
      </c>
      <c r="H7343" s="13" t="s">
        <v>31</v>
      </c>
      <c r="I7343" s="16">
        <f t="shared" si="316"/>
        <v>1.360655737704918</v>
      </c>
      <c r="J7343" s="126" t="s">
        <v>3154</v>
      </c>
      <c r="K7343" s="17">
        <f>VLOOKUP(A7343,[4]גיליון1!$A$1574:$P$7681,10,0)</f>
        <v>72000</v>
      </c>
      <c r="L7343" s="17">
        <f>VLOOKUP(A7343,'[2]2023'!$A$9:$I$7853,9,0)</f>
        <v>30500</v>
      </c>
      <c r="M7343" s="18">
        <f>VLOOKUP(A7343,[3]data1683177749303!$A$2:$J$6448,10,0)</f>
        <v>34639.46</v>
      </c>
    </row>
    <row r="7344" spans="1:13" ht="15.75" outlineLevel="1">
      <c r="A7344" s="10">
        <v>1847100782</v>
      </c>
      <c r="B7344" s="11">
        <v>782</v>
      </c>
      <c r="C7344" s="19">
        <v>847100</v>
      </c>
      <c r="D7344" s="13">
        <v>1</v>
      </c>
      <c r="E7344" s="136" t="s">
        <v>3154</v>
      </c>
      <c r="F7344" s="15" t="s">
        <v>2925</v>
      </c>
      <c r="G7344" s="137" t="s">
        <v>3154</v>
      </c>
      <c r="H7344" s="13" t="s">
        <v>34</v>
      </c>
      <c r="I7344" s="16">
        <f t="shared" si="316"/>
        <v>0</v>
      </c>
      <c r="J7344" s="126" t="s">
        <v>3154</v>
      </c>
      <c r="K7344" s="17">
        <f>VLOOKUP(A7344,[4]גיליון1!$A$1574:$P$7681,10,0)</f>
        <v>7000</v>
      </c>
      <c r="L7344" s="17">
        <f>VLOOKUP(A7344,'[2]2023'!$A$9:$I$7853,9,0)</f>
        <v>7000</v>
      </c>
      <c r="M7344" s="18">
        <f>VLOOKUP(A7344,[3]data1683177749303!$A$2:$J$6448,10,0)</f>
        <v>3275.6</v>
      </c>
    </row>
    <row r="7345" spans="1:13" ht="15.75" outlineLevel="1">
      <c r="A7345" s="10">
        <v>1847100800</v>
      </c>
      <c r="B7345" s="11">
        <v>800</v>
      </c>
      <c r="C7345" s="19">
        <v>847100</v>
      </c>
      <c r="D7345" s="13">
        <v>1</v>
      </c>
      <c r="E7345" s="136" t="s">
        <v>3154</v>
      </c>
      <c r="F7345" s="15" t="s">
        <v>1411</v>
      </c>
      <c r="G7345" s="137" t="s">
        <v>3154</v>
      </c>
      <c r="H7345" s="13" t="s">
        <v>11</v>
      </c>
      <c r="I7345" s="126" t="s">
        <v>3154</v>
      </c>
      <c r="J7345" s="126" t="s">
        <v>3154</v>
      </c>
      <c r="K7345" s="17">
        <f>VLOOKUP(A7345,[4]גיליון1!$A$1574:$P$7681,10,0)</f>
        <v>0</v>
      </c>
      <c r="L7345" s="17">
        <f>VLOOKUP(A7345,'[2]2023'!$A$9:$I$7853,9,0)</f>
        <v>0</v>
      </c>
      <c r="M7345" s="140" t="s">
        <v>3154</v>
      </c>
    </row>
    <row r="7346" spans="1:13" ht="15.75" outlineLevel="1">
      <c r="A7346" s="10">
        <v>1847100811</v>
      </c>
      <c r="B7346" s="11">
        <v>811</v>
      </c>
      <c r="C7346" s="19">
        <v>847100</v>
      </c>
      <c r="D7346" s="13">
        <v>1</v>
      </c>
      <c r="E7346" s="136" t="s">
        <v>3154</v>
      </c>
      <c r="F7346" s="15" t="s">
        <v>1013</v>
      </c>
      <c r="G7346" s="137" t="s">
        <v>3154</v>
      </c>
      <c r="H7346" s="13" t="s">
        <v>31</v>
      </c>
      <c r="I7346" s="126" t="s">
        <v>3154</v>
      </c>
      <c r="J7346" s="126" t="s">
        <v>3154</v>
      </c>
      <c r="K7346" s="17">
        <f>VLOOKUP(A7346,[4]גיליון1!$A$1574:$P$7681,10,0)</f>
        <v>0</v>
      </c>
      <c r="L7346" s="17">
        <f>VLOOKUP(A7346,'[2]2023'!$A$9:$I$7853,9,0)</f>
        <v>0</v>
      </c>
      <c r="M7346" s="18">
        <f>VLOOKUP(A7346,[3]data1683177749303!$A$2:$J$6448,10,0)</f>
        <v>0</v>
      </c>
    </row>
    <row r="7347" spans="1:13" ht="15.75" outlineLevel="1">
      <c r="A7347" s="10">
        <v>1847100812</v>
      </c>
      <c r="B7347" s="11">
        <v>812</v>
      </c>
      <c r="C7347" s="19">
        <v>847100</v>
      </c>
      <c r="D7347" s="13">
        <v>1</v>
      </c>
      <c r="E7347" s="136" t="s">
        <v>3154</v>
      </c>
      <c r="F7347" s="15" t="s">
        <v>1014</v>
      </c>
      <c r="G7347" s="137" t="s">
        <v>3154</v>
      </c>
      <c r="H7347" s="13" t="s">
        <v>31</v>
      </c>
      <c r="I7347" s="16">
        <f t="shared" si="316"/>
        <v>-1</v>
      </c>
      <c r="J7347" s="126" t="s">
        <v>3154</v>
      </c>
      <c r="K7347" s="17">
        <f>VLOOKUP(A7347,[4]גיליון1!$A$1574:$P$7681,10,0)</f>
        <v>0</v>
      </c>
      <c r="L7347" s="17">
        <f>VLOOKUP(A7347,'[2]2023'!$A$9:$I$7853,9,0)</f>
        <v>440000</v>
      </c>
      <c r="M7347" s="18">
        <f>VLOOKUP(A7347,[3]data1683177749303!$A$2:$J$6448,10,0)</f>
        <v>347793</v>
      </c>
    </row>
    <row r="7348" spans="1:13" ht="15.75" outlineLevel="1">
      <c r="A7348" s="10">
        <v>1847100813</v>
      </c>
      <c r="B7348" s="11">
        <v>813</v>
      </c>
      <c r="C7348" s="19">
        <v>847100</v>
      </c>
      <c r="D7348" s="13">
        <v>1</v>
      </c>
      <c r="E7348" s="136" t="s">
        <v>3154</v>
      </c>
      <c r="F7348" s="15" t="s">
        <v>2926</v>
      </c>
      <c r="G7348" s="137" t="s">
        <v>3154</v>
      </c>
      <c r="H7348" s="13" t="s">
        <v>31</v>
      </c>
      <c r="I7348" s="16">
        <f t="shared" si="316"/>
        <v>5.0687499999999996</v>
      </c>
      <c r="J7348" s="126" t="s">
        <v>3154</v>
      </c>
      <c r="K7348" s="17">
        <f>VLOOKUP(A7348,[4]גיליון1!$A$1574:$P$7681,10,0)</f>
        <v>1942000</v>
      </c>
      <c r="L7348" s="17">
        <f>VLOOKUP(A7348,'[2]2023'!$A$9:$I$7853,9,0)</f>
        <v>320000</v>
      </c>
      <c r="M7348" s="18">
        <f>VLOOKUP(A7348,[3]data1683177749303!$A$2:$J$6448,10,0)</f>
        <v>546731</v>
      </c>
    </row>
    <row r="7349" spans="1:13" ht="15.75" outlineLevel="1">
      <c r="A7349" s="10">
        <v>1847100814</v>
      </c>
      <c r="B7349" s="11">
        <v>814</v>
      </c>
      <c r="C7349" s="19">
        <v>847100</v>
      </c>
      <c r="D7349" s="13">
        <v>1</v>
      </c>
      <c r="E7349" s="136" t="s">
        <v>3154</v>
      </c>
      <c r="F7349" s="15" t="s">
        <v>1019</v>
      </c>
      <c r="G7349" s="137" t="s">
        <v>3154</v>
      </c>
      <c r="H7349" s="13" t="s">
        <v>31</v>
      </c>
      <c r="I7349" s="16">
        <f t="shared" si="316"/>
        <v>5.3678571428571429</v>
      </c>
      <c r="J7349" s="126" t="s">
        <v>3154</v>
      </c>
      <c r="K7349" s="17">
        <f>VLOOKUP(A7349,[4]גיליון1!$A$1574:$P$7681,10,0)</f>
        <v>1783000</v>
      </c>
      <c r="L7349" s="17">
        <f>VLOOKUP(A7349,'[2]2023'!$A$9:$I$7853,9,0)</f>
        <v>280000</v>
      </c>
      <c r="M7349" s="18">
        <f>VLOOKUP(A7349,[3]data1683177749303!$A$2:$J$6448,10,0)</f>
        <v>129512.12</v>
      </c>
    </row>
    <row r="7350" spans="1:13" ht="15.75" outlineLevel="1">
      <c r="A7350" s="10">
        <v>1847100815</v>
      </c>
      <c r="B7350" s="11">
        <v>815</v>
      </c>
      <c r="C7350" s="19">
        <v>847100</v>
      </c>
      <c r="D7350" s="13">
        <v>1</v>
      </c>
      <c r="E7350" s="136" t="s">
        <v>3154</v>
      </c>
      <c r="F7350" s="15" t="s">
        <v>1017</v>
      </c>
      <c r="G7350" s="137" t="s">
        <v>3154</v>
      </c>
      <c r="H7350" s="13" t="s">
        <v>31</v>
      </c>
      <c r="I7350" s="16">
        <f t="shared" si="316"/>
        <v>-1</v>
      </c>
      <c r="J7350" s="126" t="s">
        <v>3154</v>
      </c>
      <c r="K7350" s="17">
        <f>VLOOKUP(A7350,[4]גיליון1!$A$1574:$P$7681,10,0)</f>
        <v>0</v>
      </c>
      <c r="L7350" s="17">
        <f>VLOOKUP(A7350,'[2]2023'!$A$9:$I$7853,9,0)</f>
        <v>25000</v>
      </c>
      <c r="M7350" s="18">
        <f>VLOOKUP(A7350,[3]data1683177749303!$A$2:$J$6448,10,0)</f>
        <v>0</v>
      </c>
    </row>
    <row r="7351" spans="1:13" ht="15.75" outlineLevel="1">
      <c r="A7351" s="10">
        <v>1847100816</v>
      </c>
      <c r="B7351" s="11">
        <v>816</v>
      </c>
      <c r="C7351" s="19">
        <v>847100</v>
      </c>
      <c r="D7351" s="13">
        <v>1</v>
      </c>
      <c r="E7351" s="136" t="s">
        <v>3154</v>
      </c>
      <c r="F7351" s="15" t="s">
        <v>1018</v>
      </c>
      <c r="G7351" s="137" t="s">
        <v>3154</v>
      </c>
      <c r="H7351" s="13" t="s">
        <v>31</v>
      </c>
      <c r="I7351" s="16">
        <f t="shared" si="316"/>
        <v>-1</v>
      </c>
      <c r="J7351" s="126" t="s">
        <v>3154</v>
      </c>
      <c r="K7351" s="17">
        <f>VLOOKUP(A7351,[4]גיליון1!$A$1574:$P$7681,10,0)</f>
        <v>0</v>
      </c>
      <c r="L7351" s="17">
        <f>VLOOKUP(A7351,'[2]2023'!$A$9:$I$7853,9,0)</f>
        <v>360000</v>
      </c>
      <c r="M7351" s="18">
        <f>VLOOKUP(A7351,[3]data1683177749303!$A$2:$J$6448,10,0)</f>
        <v>298441.34999999998</v>
      </c>
    </row>
    <row r="7352" spans="1:13" ht="15.75" outlineLevel="1">
      <c r="A7352" s="10">
        <v>1847100817</v>
      </c>
      <c r="B7352" s="11">
        <v>817</v>
      </c>
      <c r="C7352" s="19">
        <v>847100</v>
      </c>
      <c r="D7352" s="13">
        <v>1</v>
      </c>
      <c r="E7352" s="136" t="s">
        <v>3154</v>
      </c>
      <c r="F7352" s="15" t="s">
        <v>1022</v>
      </c>
      <c r="G7352" s="137" t="s">
        <v>3154</v>
      </c>
      <c r="H7352" s="13" t="s">
        <v>34</v>
      </c>
      <c r="I7352" s="16">
        <f t="shared" si="316"/>
        <v>0.5</v>
      </c>
      <c r="J7352" s="126" t="s">
        <v>3154</v>
      </c>
      <c r="K7352" s="17">
        <f>VLOOKUP(A7352,[4]גיליון1!$A$1574:$P$7681,10,0)</f>
        <v>600000</v>
      </c>
      <c r="L7352" s="17">
        <f>VLOOKUP(A7352,'[2]2023'!$A$9:$I$7853,9,0)</f>
        <v>400000</v>
      </c>
      <c r="M7352" s="18">
        <f>VLOOKUP(A7352,[3]data1683177749303!$A$2:$J$6448,10,0)</f>
        <v>379658.33</v>
      </c>
    </row>
    <row r="7353" spans="1:13" ht="15.75" outlineLevel="1">
      <c r="A7353" s="10">
        <v>1847100818</v>
      </c>
      <c r="B7353" s="11">
        <v>818</v>
      </c>
      <c r="C7353" s="19">
        <v>847100</v>
      </c>
      <c r="D7353" s="13">
        <v>1</v>
      </c>
      <c r="E7353" s="136" t="s">
        <v>3154</v>
      </c>
      <c r="F7353" s="15" t="s">
        <v>1020</v>
      </c>
      <c r="G7353" s="137" t="s">
        <v>3154</v>
      </c>
      <c r="H7353" s="13" t="s">
        <v>31</v>
      </c>
      <c r="I7353" s="126" t="s">
        <v>3154</v>
      </c>
      <c r="J7353" s="126" t="s">
        <v>3154</v>
      </c>
      <c r="K7353" s="17">
        <f>VLOOKUP(A7353,[4]גיליון1!$A$1574:$P$7681,10,0)</f>
        <v>250000</v>
      </c>
      <c r="L7353" s="17">
        <f>VLOOKUP(A7353,'[2]2023'!$A$9:$I$7853,9,0)</f>
        <v>0</v>
      </c>
      <c r="M7353" s="18">
        <f>VLOOKUP(A7353,[3]data1683177749303!$A$2:$J$6448,10,0)</f>
        <v>0</v>
      </c>
    </row>
    <row r="7354" spans="1:13" ht="15.75" outlineLevel="1">
      <c r="A7354" s="10">
        <v>1847100841</v>
      </c>
      <c r="B7354" s="11">
        <v>841</v>
      </c>
      <c r="C7354" s="19">
        <v>847100</v>
      </c>
      <c r="D7354" s="13">
        <v>1</v>
      </c>
      <c r="E7354" s="136" t="s">
        <v>3154</v>
      </c>
      <c r="F7354" s="15" t="s">
        <v>1016</v>
      </c>
      <c r="G7354" s="137" t="s">
        <v>3154</v>
      </c>
      <c r="H7354" s="13" t="s">
        <v>31</v>
      </c>
      <c r="I7354" s="126" t="s">
        <v>3154</v>
      </c>
      <c r="J7354" s="126" t="s">
        <v>3154</v>
      </c>
      <c r="K7354" s="17">
        <f>VLOOKUP(A7354,[4]גיליון1!$A$1574:$P$7681,10,0)</f>
        <v>0</v>
      </c>
      <c r="L7354" s="17">
        <f>VLOOKUP(A7354,'[2]2023'!$A$9:$I$7853,9,0)</f>
        <v>0</v>
      </c>
      <c r="M7354" s="18">
        <f>VLOOKUP(A7354,[3]data1683177749303!$A$2:$J$6448,10,0)</f>
        <v>0</v>
      </c>
    </row>
    <row r="7355" spans="1:13" ht="15.75" outlineLevel="1">
      <c r="A7355" s="10">
        <v>1847100842</v>
      </c>
      <c r="B7355" s="11">
        <v>842</v>
      </c>
      <c r="C7355" s="19">
        <v>847100</v>
      </c>
      <c r="D7355" s="13">
        <v>1</v>
      </c>
      <c r="E7355" s="136" t="s">
        <v>3154</v>
      </c>
      <c r="F7355" s="15" t="s">
        <v>1023</v>
      </c>
      <c r="G7355" s="137" t="s">
        <v>3154</v>
      </c>
      <c r="H7355" s="13" t="s">
        <v>34</v>
      </c>
      <c r="I7355" s="16">
        <f t="shared" si="316"/>
        <v>0.21739130434782616</v>
      </c>
      <c r="J7355" s="126" t="s">
        <v>3154</v>
      </c>
      <c r="K7355" s="17">
        <f>VLOOKUP(A7355,[4]גיליון1!$A$1574:$P$7681,10,0)</f>
        <v>560000</v>
      </c>
      <c r="L7355" s="17">
        <f>VLOOKUP(A7355,'[2]2023'!$A$9:$I$7853,9,0)</f>
        <v>460000</v>
      </c>
      <c r="M7355" s="18">
        <f>VLOOKUP(A7355,[3]data1683177749303!$A$2:$J$6448,10,0)</f>
        <v>311194.51</v>
      </c>
    </row>
    <row r="7356" spans="1:13" ht="15.75" outlineLevel="1">
      <c r="A7356" s="10">
        <v>1847100843</v>
      </c>
      <c r="B7356" s="11">
        <v>843</v>
      </c>
      <c r="C7356" s="19">
        <v>847100</v>
      </c>
      <c r="D7356" s="13">
        <v>1</v>
      </c>
      <c r="E7356" s="136" t="s">
        <v>3154</v>
      </c>
      <c r="F7356" s="15" t="s">
        <v>1025</v>
      </c>
      <c r="G7356" s="137" t="s">
        <v>3154</v>
      </c>
      <c r="H7356" s="13" t="s">
        <v>31</v>
      </c>
      <c r="I7356" s="16">
        <f t="shared" si="316"/>
        <v>-0.83023512435277147</v>
      </c>
      <c r="J7356" s="126" t="s">
        <v>3154</v>
      </c>
      <c r="K7356" s="17">
        <f>VLOOKUP(A7356,[4]גיליון1!$A$1574:$P$7681,10,0)</f>
        <v>400000</v>
      </c>
      <c r="L7356" s="17">
        <f>VLOOKUP(A7356,'[2]2023'!$A$9:$I$7853,9,0)</f>
        <v>2356200</v>
      </c>
      <c r="M7356" s="18">
        <f>VLOOKUP(A7356,[3]data1683177749303!$A$2:$J$6448,10,0)</f>
        <v>1862544</v>
      </c>
    </row>
    <row r="7357" spans="1:13" ht="15.75" outlineLevel="1">
      <c r="A7357" s="10">
        <v>1847100891</v>
      </c>
      <c r="B7357" s="11">
        <v>891</v>
      </c>
      <c r="C7357" s="19">
        <v>847100</v>
      </c>
      <c r="D7357" s="13">
        <v>1</v>
      </c>
      <c r="E7357" s="136" t="s">
        <v>3154</v>
      </c>
      <c r="F7357" s="15" t="s">
        <v>2927</v>
      </c>
      <c r="G7357" s="137" t="s">
        <v>3154</v>
      </c>
      <c r="H7357" s="13" t="s">
        <v>31</v>
      </c>
      <c r="I7357" s="16">
        <f t="shared" si="316"/>
        <v>0</v>
      </c>
      <c r="J7357" s="126" t="s">
        <v>3154</v>
      </c>
      <c r="K7357" s="17">
        <f>VLOOKUP(A7357,[4]גיליון1!$A$1574:$P$7681,10,0)</f>
        <v>24000</v>
      </c>
      <c r="L7357" s="17">
        <f>VLOOKUP(A7357,'[2]2023'!$A$9:$I$7853,9,0)</f>
        <v>24000</v>
      </c>
      <c r="M7357" s="18">
        <f>VLOOKUP(A7357,[3]data1683177749303!$A$2:$J$6448,10,0)</f>
        <v>23984.03</v>
      </c>
    </row>
    <row r="7358" spans="1:13" ht="15.75" outlineLevel="1">
      <c r="A7358" s="10">
        <v>1847100892</v>
      </c>
      <c r="B7358" s="11">
        <v>892</v>
      </c>
      <c r="C7358" s="19">
        <v>847100</v>
      </c>
      <c r="D7358" s="13">
        <v>1</v>
      </c>
      <c r="E7358" s="136" t="s">
        <v>3154</v>
      </c>
      <c r="F7358" s="89" t="s">
        <v>2928</v>
      </c>
      <c r="G7358" s="207" t="s">
        <v>3154</v>
      </c>
      <c r="H7358" s="13" t="s">
        <v>34</v>
      </c>
      <c r="I7358" s="16">
        <f t="shared" si="316"/>
        <v>0</v>
      </c>
      <c r="J7358" s="126" t="s">
        <v>3154</v>
      </c>
      <c r="K7358" s="17">
        <f>VLOOKUP(A7358,[4]גיליון1!$A$1574:$P$7681,10,0)</f>
        <v>65000</v>
      </c>
      <c r="L7358" s="17">
        <f>VLOOKUP(A7358,'[2]2023'!$A$9:$I$7853,9,0)</f>
        <v>65000</v>
      </c>
      <c r="M7358" s="18">
        <f>VLOOKUP(A7358,[3]data1683177749303!$A$2:$J$6448,10,0)</f>
        <v>65000</v>
      </c>
    </row>
    <row r="7359" spans="1:13" ht="16.5" thickBot="1">
      <c r="A7359" s="10">
        <v>1847100961</v>
      </c>
      <c r="B7359" s="11">
        <v>961</v>
      </c>
      <c r="C7359" s="19">
        <v>847100</v>
      </c>
      <c r="D7359" s="13">
        <v>1</v>
      </c>
      <c r="E7359" s="136" t="s">
        <v>3154</v>
      </c>
      <c r="F7359" s="15" t="s">
        <v>79</v>
      </c>
      <c r="G7359" s="137" t="s">
        <v>3154</v>
      </c>
      <c r="H7359" s="13" t="s">
        <v>34</v>
      </c>
      <c r="I7359" s="126" t="s">
        <v>3154</v>
      </c>
      <c r="J7359" s="126" t="s">
        <v>3154</v>
      </c>
      <c r="K7359" s="17">
        <f>VLOOKUP(A7359,[4]גיליון1!$A$1574:$P$7681,10,0)</f>
        <v>0</v>
      </c>
      <c r="L7359" s="17">
        <f>VLOOKUP(A7359,'[2]2023'!$A$9:$I$7853,9,0)</f>
        <v>0</v>
      </c>
      <c r="M7359" s="140" t="s">
        <v>3154</v>
      </c>
    </row>
    <row r="7360" spans="1:13" ht="16.5" outlineLevel="1" thickBot="1">
      <c r="A7360" s="125" t="s">
        <v>3154</v>
      </c>
      <c r="B7360" s="25" t="s">
        <v>2929</v>
      </c>
      <c r="C7360" s="146" t="s">
        <v>3154</v>
      </c>
      <c r="D7360" s="146" t="s">
        <v>3154</v>
      </c>
      <c r="E7360" s="147" t="s">
        <v>3154</v>
      </c>
      <c r="F7360" s="28" t="s">
        <v>1012</v>
      </c>
      <c r="G7360" s="153" t="s">
        <v>3154</v>
      </c>
      <c r="H7360" s="146" t="s">
        <v>3154</v>
      </c>
      <c r="I7360" s="29">
        <f t="shared" si="316"/>
        <v>0.19576752802285791</v>
      </c>
      <c r="J7360" s="127" t="s">
        <v>3154</v>
      </c>
      <c r="K7360" s="37">
        <f t="shared" ref="K7360:M7360" si="319">SUBTOTAL(9,K7338:K7359)</f>
        <v>5712600</v>
      </c>
      <c r="L7360" s="37">
        <f t="shared" si="319"/>
        <v>4777350</v>
      </c>
      <c r="M7360" s="38">
        <f t="shared" si="319"/>
        <v>4010529.5799999996</v>
      </c>
    </row>
    <row r="7361" spans="1:13" ht="15.75" outlineLevel="1">
      <c r="A7361" s="10">
        <v>18473000</v>
      </c>
      <c r="B7361" s="11">
        <v>0</v>
      </c>
      <c r="C7361" s="19">
        <v>847300</v>
      </c>
      <c r="D7361" s="13">
        <v>1</v>
      </c>
      <c r="E7361" s="136" t="s">
        <v>3154</v>
      </c>
      <c r="F7361" s="15" t="s">
        <v>2930</v>
      </c>
      <c r="G7361" s="137" t="s">
        <v>3154</v>
      </c>
      <c r="H7361" s="13" t="s">
        <v>11</v>
      </c>
      <c r="I7361" s="126" t="s">
        <v>3154</v>
      </c>
      <c r="J7361" s="142" t="s">
        <v>3154</v>
      </c>
      <c r="K7361" s="17">
        <f>VLOOKUP(A7361,[4]גיליון1!$A$1574:$P$7681,10,0)</f>
        <v>0</v>
      </c>
      <c r="L7361" s="139" t="s">
        <v>3154</v>
      </c>
      <c r="M7361" s="140" t="s">
        <v>3154</v>
      </c>
    </row>
    <row r="7362" spans="1:13" ht="15.75" outlineLevel="1">
      <c r="A7362" s="10">
        <v>1847300110</v>
      </c>
      <c r="B7362" s="11">
        <v>110</v>
      </c>
      <c r="C7362" s="19">
        <v>847300</v>
      </c>
      <c r="D7362" s="13">
        <v>1</v>
      </c>
      <c r="E7362" s="136" t="s">
        <v>3154</v>
      </c>
      <c r="F7362" s="15" t="s">
        <v>19</v>
      </c>
      <c r="G7362" s="137" t="s">
        <v>3154</v>
      </c>
      <c r="H7362" s="13" t="s">
        <v>20</v>
      </c>
      <c r="I7362" s="126" t="s">
        <v>3154</v>
      </c>
      <c r="J7362" s="126" t="s">
        <v>3154</v>
      </c>
      <c r="K7362" s="17">
        <f>VLOOKUP(A7362,[4]גיליון1!$A$1574:$P$7681,10,0)</f>
        <v>0</v>
      </c>
      <c r="L7362" s="17">
        <f>VLOOKUP(A7362,'[2]2023'!$A$9:$I$7853,9,0)</f>
        <v>0</v>
      </c>
      <c r="M7362" s="18">
        <f>VLOOKUP(A7362,[3]data1683177749303!$A$2:$J$6448,10,0)</f>
        <v>0</v>
      </c>
    </row>
    <row r="7363" spans="1:13" ht="15.75" outlineLevel="1">
      <c r="A7363" s="10">
        <v>1847300122</v>
      </c>
      <c r="B7363" s="11">
        <v>122</v>
      </c>
      <c r="C7363" s="19">
        <v>847300</v>
      </c>
      <c r="D7363" s="13">
        <v>1</v>
      </c>
      <c r="E7363" s="136" t="s">
        <v>3154</v>
      </c>
      <c r="F7363" s="15" t="s">
        <v>22</v>
      </c>
      <c r="G7363" s="137" t="s">
        <v>3154</v>
      </c>
      <c r="H7363" s="13" t="s">
        <v>20</v>
      </c>
      <c r="I7363" s="126" t="s">
        <v>3154</v>
      </c>
      <c r="J7363" s="126" t="s">
        <v>3154</v>
      </c>
      <c r="K7363" s="17">
        <f>VLOOKUP(A7363,[4]גיליון1!$A$1574:$P$7681,10,0)</f>
        <v>0</v>
      </c>
      <c r="L7363" s="17">
        <f>VLOOKUP(A7363,'[2]2023'!$A$9:$I$7853,9,0)</f>
        <v>0</v>
      </c>
      <c r="M7363" s="18">
        <f>VLOOKUP(A7363,[3]data1683177749303!$A$2:$J$6448,10,0)</f>
        <v>0</v>
      </c>
    </row>
    <row r="7364" spans="1:13" ht="15.75" outlineLevel="1">
      <c r="A7364" s="10">
        <v>1847300126</v>
      </c>
      <c r="B7364" s="11">
        <v>126</v>
      </c>
      <c r="C7364" s="19">
        <v>847300</v>
      </c>
      <c r="D7364" s="13">
        <v>1</v>
      </c>
      <c r="E7364" s="136" t="s">
        <v>3154</v>
      </c>
      <c r="F7364" s="15" t="s">
        <v>23</v>
      </c>
      <c r="G7364" s="137" t="s">
        <v>3154</v>
      </c>
      <c r="H7364" s="13" t="s">
        <v>20</v>
      </c>
      <c r="I7364" s="126" t="s">
        <v>3154</v>
      </c>
      <c r="J7364" s="126" t="s">
        <v>3154</v>
      </c>
      <c r="K7364" s="17">
        <f>VLOOKUP(A7364,[4]גיליון1!$A$1574:$P$7681,10,0)</f>
        <v>0</v>
      </c>
      <c r="L7364" s="17">
        <f>VLOOKUP(A7364,'[2]2023'!$A$9:$I$7853,9,0)</f>
        <v>0</v>
      </c>
      <c r="M7364" s="18">
        <f>VLOOKUP(A7364,[3]data1683177749303!$A$2:$J$6448,10,0)</f>
        <v>0</v>
      </c>
    </row>
    <row r="7365" spans="1:13" ht="15.75" outlineLevel="1">
      <c r="A7365" s="10">
        <v>1847300130</v>
      </c>
      <c r="B7365" s="11">
        <v>130</v>
      </c>
      <c r="C7365" s="19">
        <v>847300</v>
      </c>
      <c r="D7365" s="13">
        <v>1</v>
      </c>
      <c r="E7365" s="136" t="s">
        <v>3154</v>
      </c>
      <c r="F7365" s="15" t="s">
        <v>24</v>
      </c>
      <c r="G7365" s="137" t="s">
        <v>3154</v>
      </c>
      <c r="H7365" s="13" t="s">
        <v>20</v>
      </c>
      <c r="I7365" s="126" t="s">
        <v>3154</v>
      </c>
      <c r="J7365" s="126" t="s">
        <v>3154</v>
      </c>
      <c r="K7365" s="17">
        <f>VLOOKUP(A7365,[4]גיליון1!$A$1574:$P$7681,10,0)</f>
        <v>0</v>
      </c>
      <c r="L7365" s="17">
        <f>VLOOKUP(A7365,'[2]2023'!$A$9:$I$7853,9,0)</f>
        <v>0</v>
      </c>
      <c r="M7365" s="18">
        <f>VLOOKUP(A7365,[3]data1683177749303!$A$2:$J$6448,10,0)</f>
        <v>0</v>
      </c>
    </row>
    <row r="7366" spans="1:13" ht="15.75" outlineLevel="1">
      <c r="A7366" s="10">
        <v>1847300140</v>
      </c>
      <c r="B7366" s="11">
        <v>140</v>
      </c>
      <c r="C7366" s="19">
        <v>847300</v>
      </c>
      <c r="D7366" s="13">
        <v>1</v>
      </c>
      <c r="E7366" s="136" t="s">
        <v>3154</v>
      </c>
      <c r="F7366" s="15" t="s">
        <v>25</v>
      </c>
      <c r="G7366" s="137" t="s">
        <v>3154</v>
      </c>
      <c r="H7366" s="13" t="s">
        <v>20</v>
      </c>
      <c r="I7366" s="126" t="s">
        <v>3154</v>
      </c>
      <c r="J7366" s="126" t="s">
        <v>3154</v>
      </c>
      <c r="K7366" s="17">
        <f>VLOOKUP(A7366,[4]גיליון1!$A$1574:$P$7681,10,0)</f>
        <v>0</v>
      </c>
      <c r="L7366" s="17">
        <f>VLOOKUP(A7366,'[2]2023'!$A$9:$I$7853,9,0)</f>
        <v>0</v>
      </c>
      <c r="M7366" s="18">
        <f>VLOOKUP(A7366,[3]data1683177749303!$A$2:$J$6448,10,0)</f>
        <v>0</v>
      </c>
    </row>
    <row r="7367" spans="1:13" ht="15.75" outlineLevel="1">
      <c r="A7367" s="10">
        <v>1847300431</v>
      </c>
      <c r="B7367" s="11">
        <v>431</v>
      </c>
      <c r="C7367" s="19">
        <v>847300</v>
      </c>
      <c r="D7367" s="13">
        <v>1</v>
      </c>
      <c r="E7367" s="136" t="s">
        <v>3154</v>
      </c>
      <c r="F7367" s="15" t="s">
        <v>36</v>
      </c>
      <c r="G7367" s="137" t="s">
        <v>3154</v>
      </c>
      <c r="H7367" s="13" t="s">
        <v>31</v>
      </c>
      <c r="I7367" s="126" t="s">
        <v>3154</v>
      </c>
      <c r="J7367" s="126" t="s">
        <v>3154</v>
      </c>
      <c r="K7367" s="17">
        <f>VLOOKUP(A7367,[4]גיליון1!$A$1574:$P$7681,10,0)</f>
        <v>0</v>
      </c>
      <c r="L7367" s="17">
        <f>VLOOKUP(A7367,'[2]2023'!$A$9:$I$7853,9,0)</f>
        <v>0</v>
      </c>
      <c r="M7367" s="18">
        <f>VLOOKUP(A7367,[3]data1683177749303!$A$2:$J$6448,10,0)</f>
        <v>0</v>
      </c>
    </row>
    <row r="7368" spans="1:13" ht="15.75" outlineLevel="1">
      <c r="A7368" s="10">
        <v>1847300540</v>
      </c>
      <c r="B7368" s="11">
        <v>540</v>
      </c>
      <c r="C7368" s="19">
        <v>847300</v>
      </c>
      <c r="D7368" s="13">
        <v>1</v>
      </c>
      <c r="E7368" s="136" t="s">
        <v>3154</v>
      </c>
      <c r="F7368" s="15" t="s">
        <v>53</v>
      </c>
      <c r="G7368" s="137" t="s">
        <v>3154</v>
      </c>
      <c r="H7368" s="13" t="s">
        <v>31</v>
      </c>
      <c r="I7368" s="126" t="s">
        <v>3154</v>
      </c>
      <c r="J7368" s="126" t="s">
        <v>3154</v>
      </c>
      <c r="K7368" s="17">
        <f>VLOOKUP(A7368,[4]גיליון1!$A$1574:$P$7681,10,0)</f>
        <v>0</v>
      </c>
      <c r="L7368" s="17">
        <f>VLOOKUP(A7368,'[2]2023'!$A$9:$I$7853,9,0)</f>
        <v>0</v>
      </c>
      <c r="M7368" s="18">
        <f>VLOOKUP(A7368,[3]data1683177749303!$A$2:$J$6448,10,0)</f>
        <v>0</v>
      </c>
    </row>
    <row r="7369" spans="1:13" ht="15.75" outlineLevel="1">
      <c r="A7369" s="10">
        <v>1847300544</v>
      </c>
      <c r="B7369" s="11">
        <v>544</v>
      </c>
      <c r="C7369" s="19">
        <v>847300</v>
      </c>
      <c r="D7369" s="13">
        <v>1</v>
      </c>
      <c r="E7369" s="136" t="s">
        <v>3154</v>
      </c>
      <c r="F7369" s="15" t="s">
        <v>56</v>
      </c>
      <c r="G7369" s="137" t="s">
        <v>3154</v>
      </c>
      <c r="H7369" s="13" t="s">
        <v>31</v>
      </c>
      <c r="I7369" s="126" t="s">
        <v>3154</v>
      </c>
      <c r="J7369" s="126" t="s">
        <v>3154</v>
      </c>
      <c r="K7369" s="17">
        <f>VLOOKUP(A7369,[4]גיליון1!$A$1574:$P$7681,10,0)</f>
        <v>0</v>
      </c>
      <c r="L7369" s="17">
        <f>VLOOKUP(A7369,'[2]2023'!$A$9:$I$7853,9,0)</f>
        <v>0</v>
      </c>
      <c r="M7369" s="18">
        <f>VLOOKUP(A7369,[3]data1683177749303!$A$2:$J$6448,10,0)</f>
        <v>0</v>
      </c>
    </row>
    <row r="7370" spans="1:13" ht="15.75" outlineLevel="1">
      <c r="A7370" s="10">
        <v>1847300723</v>
      </c>
      <c r="B7370" s="11">
        <v>723</v>
      </c>
      <c r="C7370" s="19">
        <v>847300</v>
      </c>
      <c r="D7370" s="13">
        <v>1</v>
      </c>
      <c r="E7370" s="136" t="s">
        <v>3154</v>
      </c>
      <c r="F7370" s="15" t="s">
        <v>1805</v>
      </c>
      <c r="G7370" s="137" t="s">
        <v>3154</v>
      </c>
      <c r="H7370" s="13" t="s">
        <v>34</v>
      </c>
      <c r="I7370" s="126" t="s">
        <v>3154</v>
      </c>
      <c r="J7370" s="126" t="s">
        <v>3154</v>
      </c>
      <c r="K7370" s="17">
        <f>VLOOKUP(A7370,[4]גיליון1!$A$1574:$P$7681,10,0)</f>
        <v>0</v>
      </c>
      <c r="L7370" s="17">
        <f>VLOOKUP(A7370,'[2]2023'!$A$9:$I$7853,9,0)</f>
        <v>0</v>
      </c>
      <c r="M7370" s="18">
        <f>VLOOKUP(A7370,[3]data1683177749303!$A$2:$J$6448,10,0)</f>
        <v>0</v>
      </c>
    </row>
    <row r="7371" spans="1:13" ht="15.75" outlineLevel="1">
      <c r="A7371" s="10">
        <v>1847300751</v>
      </c>
      <c r="B7371" s="11">
        <v>751</v>
      </c>
      <c r="C7371" s="19">
        <v>847300</v>
      </c>
      <c r="D7371" s="13">
        <v>1</v>
      </c>
      <c r="E7371" s="136" t="s">
        <v>3154</v>
      </c>
      <c r="F7371" s="15" t="s">
        <v>68</v>
      </c>
      <c r="G7371" s="137" t="s">
        <v>3154</v>
      </c>
      <c r="H7371" s="13" t="s">
        <v>34</v>
      </c>
      <c r="I7371" s="126" t="s">
        <v>3154</v>
      </c>
      <c r="J7371" s="126" t="s">
        <v>3154</v>
      </c>
      <c r="K7371" s="17">
        <f>VLOOKUP(A7371,[4]גיליון1!$A$1574:$P$7681,10,0)</f>
        <v>0</v>
      </c>
      <c r="L7371" s="17">
        <f>VLOOKUP(A7371,'[2]2023'!$A$9:$I$7853,9,0)</f>
        <v>0</v>
      </c>
      <c r="M7371" s="18">
        <f>VLOOKUP(A7371,[3]data1683177749303!$A$2:$J$6448,10,0)</f>
        <v>0</v>
      </c>
    </row>
    <row r="7372" spans="1:13" ht="15.75" outlineLevel="1">
      <c r="A7372" s="10">
        <v>1847300752</v>
      </c>
      <c r="B7372" s="11">
        <v>752</v>
      </c>
      <c r="C7372" s="19">
        <v>847300</v>
      </c>
      <c r="D7372" s="13">
        <v>1</v>
      </c>
      <c r="E7372" s="136" t="s">
        <v>3154</v>
      </c>
      <c r="F7372" s="15" t="s">
        <v>69</v>
      </c>
      <c r="G7372" s="137" t="s">
        <v>3154</v>
      </c>
      <c r="H7372" s="13" t="s">
        <v>31</v>
      </c>
      <c r="I7372" s="16">
        <f>K7372/L7372-1</f>
        <v>0</v>
      </c>
      <c r="J7372" s="126" t="s">
        <v>3154</v>
      </c>
      <c r="K7372" s="17">
        <f>VLOOKUP(A7372,[4]גיליון1!$A$1574:$P$7681,10,0)</f>
        <v>32000</v>
      </c>
      <c r="L7372" s="17">
        <f>VLOOKUP(A7372,'[2]2023'!$A$9:$I$7853,9,0)</f>
        <v>32000</v>
      </c>
      <c r="M7372" s="18">
        <f>VLOOKUP(A7372,[3]data1683177749303!$A$2:$J$6448,10,0)</f>
        <v>0</v>
      </c>
    </row>
    <row r="7373" spans="1:13" ht="15.75" outlineLevel="1">
      <c r="A7373" s="10">
        <v>1847300753</v>
      </c>
      <c r="B7373" s="11">
        <v>753</v>
      </c>
      <c r="C7373" s="19">
        <v>847300</v>
      </c>
      <c r="D7373" s="13">
        <v>1</v>
      </c>
      <c r="E7373" s="136" t="s">
        <v>3154</v>
      </c>
      <c r="F7373" s="15" t="s">
        <v>1165</v>
      </c>
      <c r="G7373" s="137" t="s">
        <v>3154</v>
      </c>
      <c r="H7373" s="13" t="s">
        <v>31</v>
      </c>
      <c r="I7373" s="126" t="s">
        <v>3154</v>
      </c>
      <c r="J7373" s="126" t="s">
        <v>3154</v>
      </c>
      <c r="K7373" s="17">
        <f>VLOOKUP(A7373,[4]גיליון1!$A$1574:$P$7681,10,0)</f>
        <v>0</v>
      </c>
      <c r="L7373" s="17">
        <f>VLOOKUP(A7373,'[2]2023'!$A$9:$I$7853,9,0)</f>
        <v>0</v>
      </c>
      <c r="M7373" s="18">
        <f>VLOOKUP(A7373,[3]data1683177749303!$A$2:$J$6448,10,0)</f>
        <v>0</v>
      </c>
    </row>
    <row r="7374" spans="1:13" ht="15.75" outlineLevel="1">
      <c r="A7374" s="10">
        <v>1847300781</v>
      </c>
      <c r="B7374" s="11">
        <v>781</v>
      </c>
      <c r="C7374" s="19">
        <v>847300</v>
      </c>
      <c r="D7374" s="13">
        <v>1</v>
      </c>
      <c r="E7374" s="136" t="s">
        <v>3154</v>
      </c>
      <c r="F7374" s="15" t="s">
        <v>2931</v>
      </c>
      <c r="G7374" s="137" t="s">
        <v>3154</v>
      </c>
      <c r="H7374" s="13" t="s">
        <v>31</v>
      </c>
      <c r="I7374" s="16">
        <f>K7374/L7374-1</f>
        <v>0</v>
      </c>
      <c r="J7374" s="126" t="s">
        <v>3154</v>
      </c>
      <c r="K7374" s="17">
        <f>VLOOKUP(A7374,[4]גיליון1!$A$1574:$P$7681,10,0)</f>
        <v>110000</v>
      </c>
      <c r="L7374" s="17">
        <f>VLOOKUP(A7374,'[2]2023'!$A$9:$I$7853,9,0)</f>
        <v>110000</v>
      </c>
      <c r="M7374" s="18">
        <f>VLOOKUP(A7374,[3]data1683177749303!$A$2:$J$6448,10,0)</f>
        <v>96413.93</v>
      </c>
    </row>
    <row r="7375" spans="1:13" ht="15.75" outlineLevel="1">
      <c r="A7375" s="10">
        <v>1847300782</v>
      </c>
      <c r="B7375" s="11">
        <v>782</v>
      </c>
      <c r="C7375" s="19">
        <v>847300</v>
      </c>
      <c r="D7375" s="13">
        <v>1</v>
      </c>
      <c r="E7375" s="136" t="s">
        <v>3154</v>
      </c>
      <c r="F7375" s="15" t="s">
        <v>1029</v>
      </c>
      <c r="G7375" s="137" t="s">
        <v>3154</v>
      </c>
      <c r="H7375" s="13" t="s">
        <v>31</v>
      </c>
      <c r="I7375" s="16">
        <f>K7375/L7375-1</f>
        <v>0</v>
      </c>
      <c r="J7375" s="126" t="s">
        <v>3154</v>
      </c>
      <c r="K7375" s="17">
        <f>VLOOKUP(A7375,[4]גיליון1!$A$1574:$P$7681,10,0)</f>
        <v>30000</v>
      </c>
      <c r="L7375" s="17">
        <f>VLOOKUP(A7375,'[2]2023'!$A$9:$I$7853,9,0)</f>
        <v>30000</v>
      </c>
      <c r="M7375" s="18">
        <f>VLOOKUP(A7375,[3]data1683177749303!$A$2:$J$6448,10,0)</f>
        <v>22861</v>
      </c>
    </row>
    <row r="7376" spans="1:13" ht="15.75" outlineLevel="1">
      <c r="A7376" s="10">
        <v>1847300811</v>
      </c>
      <c r="B7376" s="11">
        <v>811</v>
      </c>
      <c r="C7376" s="19">
        <v>847300</v>
      </c>
      <c r="D7376" s="13">
        <v>1</v>
      </c>
      <c r="E7376" s="136" t="s">
        <v>3154</v>
      </c>
      <c r="F7376" s="15" t="s">
        <v>1030</v>
      </c>
      <c r="G7376" s="137" t="s">
        <v>3154</v>
      </c>
      <c r="H7376" s="13" t="s">
        <v>31</v>
      </c>
      <c r="I7376" s="126" t="s">
        <v>3154</v>
      </c>
      <c r="J7376" s="126" t="s">
        <v>3154</v>
      </c>
      <c r="K7376" s="17">
        <f>VLOOKUP(A7376,[4]גיליון1!$A$1574:$P$7681,10,0)</f>
        <v>0</v>
      </c>
      <c r="L7376" s="17">
        <f>VLOOKUP(A7376,'[2]2023'!$A$9:$I$7853,9,0)</f>
        <v>0</v>
      </c>
      <c r="M7376" s="18">
        <f>VLOOKUP(A7376,[3]data1683177749303!$A$2:$J$6448,10,0)</f>
        <v>0</v>
      </c>
    </row>
    <row r="7377" spans="1:13" ht="15.75" outlineLevel="1">
      <c r="A7377" s="10">
        <v>1847300812</v>
      </c>
      <c r="B7377" s="11">
        <v>812</v>
      </c>
      <c r="C7377" s="19">
        <v>847300</v>
      </c>
      <c r="D7377" s="13">
        <v>1</v>
      </c>
      <c r="E7377" s="136" t="s">
        <v>3154</v>
      </c>
      <c r="F7377" s="15" t="s">
        <v>2932</v>
      </c>
      <c r="G7377" s="137" t="s">
        <v>3154</v>
      </c>
      <c r="H7377" s="13" t="s">
        <v>31</v>
      </c>
      <c r="I7377" s="126" t="s">
        <v>3154</v>
      </c>
      <c r="J7377" s="126" t="s">
        <v>3154</v>
      </c>
      <c r="K7377" s="17">
        <f>VLOOKUP(A7377,[4]גיליון1!$A$1574:$P$7681,10,0)</f>
        <v>0</v>
      </c>
      <c r="L7377" s="17">
        <f>VLOOKUP(A7377,'[2]2023'!$A$9:$I$7853,9,0)</f>
        <v>0</v>
      </c>
      <c r="M7377" s="18">
        <f>VLOOKUP(A7377,[3]data1683177749303!$A$2:$J$6448,10,0)</f>
        <v>0</v>
      </c>
    </row>
    <row r="7378" spans="1:13" ht="15.75" outlineLevel="1">
      <c r="A7378" s="10">
        <v>1847300813</v>
      </c>
      <c r="B7378" s="11">
        <v>813</v>
      </c>
      <c r="C7378" s="19">
        <v>847300</v>
      </c>
      <c r="D7378" s="13">
        <v>1</v>
      </c>
      <c r="E7378" s="136" t="s">
        <v>3154</v>
      </c>
      <c r="F7378" s="15" t="s">
        <v>1032</v>
      </c>
      <c r="G7378" s="137" t="s">
        <v>3154</v>
      </c>
      <c r="H7378" s="13" t="s">
        <v>31</v>
      </c>
      <c r="I7378" s="16">
        <f>K7378/L7378-1</f>
        <v>0.5</v>
      </c>
      <c r="J7378" s="126" t="s">
        <v>3154</v>
      </c>
      <c r="K7378" s="17">
        <f>VLOOKUP(A7378,[4]גיליון1!$A$1574:$P$7681,10,0)</f>
        <v>480000</v>
      </c>
      <c r="L7378" s="17">
        <f>VLOOKUP(A7378,'[2]2023'!$A$9:$I$7853,9,0)</f>
        <v>320000</v>
      </c>
      <c r="M7378" s="18">
        <f>VLOOKUP(A7378,[3]data1683177749303!$A$2:$J$6448,10,0)</f>
        <v>218358</v>
      </c>
    </row>
    <row r="7379" spans="1:13" ht="15.75" outlineLevel="1">
      <c r="A7379" s="10">
        <v>1847300815</v>
      </c>
      <c r="B7379" s="11">
        <v>815</v>
      </c>
      <c r="C7379" s="19">
        <v>847300</v>
      </c>
      <c r="D7379" s="13">
        <v>1</v>
      </c>
      <c r="E7379" s="136" t="s">
        <v>3154</v>
      </c>
      <c r="F7379" s="15" t="s">
        <v>1034</v>
      </c>
      <c r="G7379" s="137" t="s">
        <v>3154</v>
      </c>
      <c r="H7379" s="13" t="s">
        <v>31</v>
      </c>
      <c r="I7379" s="126" t="s">
        <v>3154</v>
      </c>
      <c r="J7379" s="126" t="s">
        <v>3154</v>
      </c>
      <c r="K7379" s="17">
        <f>VLOOKUP(A7379,[4]גיליון1!$A$1574:$P$7681,10,0)</f>
        <v>0</v>
      </c>
      <c r="L7379" s="17">
        <f>VLOOKUP(A7379,'[2]2023'!$A$9:$I$7853,9,0)</f>
        <v>0</v>
      </c>
      <c r="M7379" s="18">
        <f>VLOOKUP(A7379,[3]data1683177749303!$A$2:$J$6448,10,0)</f>
        <v>0</v>
      </c>
    </row>
    <row r="7380" spans="1:13" ht="15.75" outlineLevel="1">
      <c r="A7380" s="10">
        <v>1847300816</v>
      </c>
      <c r="B7380" s="11">
        <v>816</v>
      </c>
      <c r="C7380" s="19">
        <v>847300</v>
      </c>
      <c r="D7380" s="13">
        <v>1</v>
      </c>
      <c r="E7380" s="136" t="s">
        <v>3154</v>
      </c>
      <c r="F7380" s="15" t="s">
        <v>1035</v>
      </c>
      <c r="G7380" s="137" t="s">
        <v>3154</v>
      </c>
      <c r="H7380" s="13" t="s">
        <v>31</v>
      </c>
      <c r="I7380" s="16">
        <f>K7380/L7380-1</f>
        <v>-1</v>
      </c>
      <c r="J7380" s="126" t="s">
        <v>3154</v>
      </c>
      <c r="K7380" s="17">
        <f>VLOOKUP(A7380,[4]גיליון1!$A$1574:$P$7681,10,0)</f>
        <v>0</v>
      </c>
      <c r="L7380" s="17">
        <f>VLOOKUP(A7380,'[2]2023'!$A$9:$I$7853,9,0)</f>
        <v>88000</v>
      </c>
      <c r="M7380" s="18">
        <f>VLOOKUP(A7380,[3]data1683177749303!$A$2:$J$6448,10,0)</f>
        <v>37392.07</v>
      </c>
    </row>
    <row r="7381" spans="1:13" ht="15.75" outlineLevel="1">
      <c r="A7381" s="10">
        <v>1847300841</v>
      </c>
      <c r="B7381" s="11">
        <v>841</v>
      </c>
      <c r="C7381" s="19">
        <v>847300</v>
      </c>
      <c r="D7381" s="13">
        <v>1</v>
      </c>
      <c r="E7381" s="136" t="s">
        <v>3154</v>
      </c>
      <c r="F7381" s="15" t="s">
        <v>1036</v>
      </c>
      <c r="G7381" s="137" t="s">
        <v>3154</v>
      </c>
      <c r="H7381" s="13" t="s">
        <v>31</v>
      </c>
      <c r="I7381" s="126" t="s">
        <v>3154</v>
      </c>
      <c r="J7381" s="126" t="s">
        <v>3154</v>
      </c>
      <c r="K7381" s="17">
        <f>VLOOKUP(A7381,[4]גיליון1!$A$1574:$P$7681,10,0)</f>
        <v>0</v>
      </c>
      <c r="L7381" s="17">
        <f>VLOOKUP(A7381,'[2]2023'!$A$9:$I$7853,9,0)</f>
        <v>0</v>
      </c>
      <c r="M7381" s="18">
        <f>VLOOKUP(A7381,[3]data1683177749303!$A$2:$J$6448,10,0)</f>
        <v>0</v>
      </c>
    </row>
    <row r="7382" spans="1:13" ht="15.75" outlineLevel="1">
      <c r="A7382" s="10">
        <v>1847300891</v>
      </c>
      <c r="B7382" s="11">
        <v>891</v>
      </c>
      <c r="C7382" s="19">
        <v>847300</v>
      </c>
      <c r="D7382" s="13">
        <v>1</v>
      </c>
      <c r="E7382" s="136" t="s">
        <v>3154</v>
      </c>
      <c r="F7382" s="15" t="s">
        <v>2933</v>
      </c>
      <c r="G7382" s="137" t="s">
        <v>3154</v>
      </c>
      <c r="H7382" s="13" t="s">
        <v>31</v>
      </c>
      <c r="I7382" s="126" t="s">
        <v>3154</v>
      </c>
      <c r="J7382" s="16" t="s">
        <v>522</v>
      </c>
      <c r="K7382" s="17">
        <f>VLOOKUP(A7382,[4]גיליון1!$A$1574:$P$7681,10,0)</f>
        <v>50000</v>
      </c>
      <c r="L7382" s="139" t="s">
        <v>3154</v>
      </c>
      <c r="M7382" s="140" t="s">
        <v>3154</v>
      </c>
    </row>
    <row r="7383" spans="1:13" ht="16.5" thickBot="1">
      <c r="A7383" s="10">
        <v>1847300961</v>
      </c>
      <c r="B7383" s="11">
        <v>961</v>
      </c>
      <c r="C7383" s="19">
        <v>847300</v>
      </c>
      <c r="D7383" s="13">
        <v>1</v>
      </c>
      <c r="E7383" s="136" t="s">
        <v>3154</v>
      </c>
      <c r="F7383" s="15" t="s">
        <v>79</v>
      </c>
      <c r="G7383" s="137" t="s">
        <v>3154</v>
      </c>
      <c r="H7383" s="13" t="s">
        <v>34</v>
      </c>
      <c r="I7383" s="126" t="s">
        <v>3154</v>
      </c>
      <c r="J7383" s="126" t="s">
        <v>3154</v>
      </c>
      <c r="K7383" s="17">
        <f>VLOOKUP(A7383,[4]גיליון1!$A$1574:$P$7681,10,0)</f>
        <v>0</v>
      </c>
      <c r="L7383" s="17">
        <f>VLOOKUP(A7383,'[2]2023'!$A$9:$I$7853,9,0)</f>
        <v>0</v>
      </c>
      <c r="M7383" s="140" t="s">
        <v>3154</v>
      </c>
    </row>
    <row r="7384" spans="1:13" ht="16.5" outlineLevel="1" thickBot="1">
      <c r="A7384" s="125" t="s">
        <v>3154</v>
      </c>
      <c r="B7384" s="25" t="s">
        <v>2934</v>
      </c>
      <c r="C7384" s="146" t="s">
        <v>3154</v>
      </c>
      <c r="D7384" s="146" t="s">
        <v>3154</v>
      </c>
      <c r="E7384" s="147" t="s">
        <v>3154</v>
      </c>
      <c r="F7384" s="28" t="s">
        <v>2930</v>
      </c>
      <c r="G7384" s="153" t="s">
        <v>3154</v>
      </c>
      <c r="H7384" s="146" t="s">
        <v>3154</v>
      </c>
      <c r="I7384" s="29">
        <f>K7384/L7384-1</f>
        <v>0.21034482758620698</v>
      </c>
      <c r="J7384" s="127" t="s">
        <v>3154</v>
      </c>
      <c r="K7384" s="37">
        <f t="shared" ref="K7384:M7384" si="320">SUBTOTAL(9,K7362:K7383)</f>
        <v>702000</v>
      </c>
      <c r="L7384" s="37">
        <f t="shared" si="320"/>
        <v>580000</v>
      </c>
      <c r="M7384" s="38">
        <f t="shared" si="320"/>
        <v>375025</v>
      </c>
    </row>
    <row r="7385" spans="1:13" ht="15.75" outlineLevel="1">
      <c r="A7385" s="10">
        <v>18480000</v>
      </c>
      <c r="B7385" s="11">
        <v>0</v>
      </c>
      <c r="C7385" s="19">
        <v>848000</v>
      </c>
      <c r="D7385" s="13">
        <v>1</v>
      </c>
      <c r="E7385" s="136" t="s">
        <v>3154</v>
      </c>
      <c r="F7385" s="15" t="s">
        <v>1038</v>
      </c>
      <c r="G7385" s="137" t="s">
        <v>3154</v>
      </c>
      <c r="H7385" s="13" t="s">
        <v>11</v>
      </c>
      <c r="I7385" s="126" t="s">
        <v>3154</v>
      </c>
      <c r="J7385" s="142" t="s">
        <v>3154</v>
      </c>
      <c r="K7385" s="17">
        <f>VLOOKUP(A7385,[4]גיליון1!$A$1574:$P$7681,10,0)</f>
        <v>0</v>
      </c>
      <c r="L7385" s="139" t="s">
        <v>3154</v>
      </c>
      <c r="M7385" s="140" t="s">
        <v>3154</v>
      </c>
    </row>
    <row r="7386" spans="1:13" ht="15.75" outlineLevel="1">
      <c r="A7386" s="10">
        <v>18481000</v>
      </c>
      <c r="B7386" s="11">
        <v>0</v>
      </c>
      <c r="C7386" s="19">
        <v>848100</v>
      </c>
      <c r="D7386" s="13">
        <v>1</v>
      </c>
      <c r="E7386" s="136" t="s">
        <v>3154</v>
      </c>
      <c r="F7386" s="15" t="s">
        <v>1038</v>
      </c>
      <c r="G7386" s="137" t="s">
        <v>3154</v>
      </c>
      <c r="H7386" s="13" t="s">
        <v>11</v>
      </c>
      <c r="I7386" s="126" t="s">
        <v>3154</v>
      </c>
      <c r="J7386" s="142" t="s">
        <v>3154</v>
      </c>
      <c r="K7386" s="17">
        <f>VLOOKUP(A7386,[4]גיליון1!$A$1574:$P$7681,10,0)</f>
        <v>0</v>
      </c>
      <c r="L7386" s="17">
        <f>VLOOKUP(A7386,'[2]2023'!$A$9:$I$7853,9,0)</f>
        <v>0</v>
      </c>
      <c r="M7386" s="140" t="s">
        <v>3154</v>
      </c>
    </row>
    <row r="7387" spans="1:13" ht="15.75" outlineLevel="1">
      <c r="A7387" s="10">
        <v>1848100400</v>
      </c>
      <c r="B7387" s="11">
        <v>400</v>
      </c>
      <c r="C7387" s="19">
        <v>848100</v>
      </c>
      <c r="D7387" s="13">
        <v>1</v>
      </c>
      <c r="E7387" s="136" t="s">
        <v>3154</v>
      </c>
      <c r="F7387" s="15" t="s">
        <v>29</v>
      </c>
      <c r="G7387" s="137" t="s">
        <v>3154</v>
      </c>
      <c r="H7387" s="13" t="s">
        <v>11</v>
      </c>
      <c r="I7387" s="126" t="s">
        <v>3154</v>
      </c>
      <c r="J7387" s="142" t="s">
        <v>3154</v>
      </c>
      <c r="K7387" s="17">
        <f>VLOOKUP(A7387,[4]גיליון1!$A$1574:$P$7681,10,0)</f>
        <v>0</v>
      </c>
      <c r="L7387" s="17">
        <f>VLOOKUP(A7387,'[2]2023'!$A$9:$I$7853,9,0)</f>
        <v>0</v>
      </c>
      <c r="M7387" s="140" t="s">
        <v>3154</v>
      </c>
    </row>
    <row r="7388" spans="1:13" ht="15.75" outlineLevel="1">
      <c r="A7388" s="10">
        <v>1848100410</v>
      </c>
      <c r="B7388" s="11">
        <v>410</v>
      </c>
      <c r="C7388" s="19">
        <v>848100</v>
      </c>
      <c r="D7388" s="13">
        <v>1</v>
      </c>
      <c r="E7388" s="136" t="s">
        <v>3154</v>
      </c>
      <c r="F7388" s="15" t="s">
        <v>2935</v>
      </c>
      <c r="G7388" s="137" t="s">
        <v>3154</v>
      </c>
      <c r="H7388" s="13" t="s">
        <v>31</v>
      </c>
      <c r="I7388" s="126" t="s">
        <v>3154</v>
      </c>
      <c r="J7388" s="142" t="s">
        <v>3154</v>
      </c>
      <c r="K7388" s="17">
        <f>VLOOKUP(A7388,[4]גיליון1!$A$1574:$P$7681,10,0)</f>
        <v>0</v>
      </c>
      <c r="L7388" s="17">
        <f>VLOOKUP(A7388,'[2]2023'!$A$9:$I$7853,9,0)</f>
        <v>0</v>
      </c>
      <c r="M7388" s="18">
        <f>VLOOKUP(A7388,[3]data1683177749303!$A$2:$J$6448,10,0)</f>
        <v>0</v>
      </c>
    </row>
    <row r="7389" spans="1:13" ht="15.75" outlineLevel="1">
      <c r="A7389" s="10">
        <v>1848100423</v>
      </c>
      <c r="B7389" s="11">
        <v>423</v>
      </c>
      <c r="C7389" s="19">
        <v>848100</v>
      </c>
      <c r="D7389" s="13">
        <v>1</v>
      </c>
      <c r="E7389" s="136" t="s">
        <v>3154</v>
      </c>
      <c r="F7389" s="15" t="s">
        <v>35</v>
      </c>
      <c r="G7389" s="137" t="s">
        <v>3154</v>
      </c>
      <c r="H7389" s="13" t="s">
        <v>31</v>
      </c>
      <c r="I7389" s="126" t="s">
        <v>3154</v>
      </c>
      <c r="J7389" s="142" t="s">
        <v>3154</v>
      </c>
      <c r="K7389" s="17">
        <f>VLOOKUP(A7389,[4]גיליון1!$A$1574:$P$7681,10,0)</f>
        <v>0</v>
      </c>
      <c r="L7389" s="17">
        <f>VLOOKUP(A7389,'[2]2023'!$A$9:$I$7853,9,0)</f>
        <v>0</v>
      </c>
      <c r="M7389" s="18">
        <f>VLOOKUP(A7389,[3]data1683177749303!$A$2:$J$6448,10,0)</f>
        <v>0</v>
      </c>
    </row>
    <row r="7390" spans="1:13" ht="15.75" outlineLevel="1">
      <c r="A7390" s="10">
        <v>1848100431</v>
      </c>
      <c r="B7390" s="11">
        <v>431</v>
      </c>
      <c r="C7390" s="19">
        <v>848100</v>
      </c>
      <c r="D7390" s="13">
        <v>1</v>
      </c>
      <c r="E7390" s="136" t="s">
        <v>3154</v>
      </c>
      <c r="F7390" s="15" t="s">
        <v>36</v>
      </c>
      <c r="G7390" s="137" t="s">
        <v>3154</v>
      </c>
      <c r="H7390" s="13" t="s">
        <v>31</v>
      </c>
      <c r="I7390" s="16">
        <f>K7390/L7390-1</f>
        <v>0</v>
      </c>
      <c r="J7390" s="126" t="s">
        <v>3154</v>
      </c>
      <c r="K7390" s="17">
        <f>VLOOKUP(A7390,[4]גיליון1!$A$1574:$P$7681,10,0)</f>
        <v>3300</v>
      </c>
      <c r="L7390" s="17">
        <f>VLOOKUP(A7390,'[2]2023'!$A$9:$I$7853,9,0)</f>
        <v>3300</v>
      </c>
      <c r="M7390" s="18">
        <f>VLOOKUP(A7390,[3]data1683177749303!$A$2:$J$6448,10,0)</f>
        <v>0</v>
      </c>
    </row>
    <row r="7391" spans="1:13" ht="15.75" outlineLevel="1">
      <c r="A7391" s="10">
        <v>1848100437</v>
      </c>
      <c r="B7391" s="11">
        <v>437</v>
      </c>
      <c r="C7391" s="19">
        <v>848100</v>
      </c>
      <c r="D7391" s="13">
        <v>1</v>
      </c>
      <c r="E7391" s="136" t="s">
        <v>3154</v>
      </c>
      <c r="F7391" s="15" t="s">
        <v>42</v>
      </c>
      <c r="G7391" s="137" t="s">
        <v>3154</v>
      </c>
      <c r="H7391" s="13" t="s">
        <v>31</v>
      </c>
      <c r="I7391" s="16">
        <f>K7391/L7391-1</f>
        <v>-0.1071428571428571</v>
      </c>
      <c r="J7391" s="126" t="s">
        <v>3154</v>
      </c>
      <c r="K7391" s="17">
        <v>2500</v>
      </c>
      <c r="L7391" s="17">
        <f>VLOOKUP(A7391,'[2]2023'!$A$9:$I$7853,9,0)</f>
        <v>2800</v>
      </c>
      <c r="M7391" s="18">
        <f>VLOOKUP(A7391,[3]data1683177749303!$A$2:$J$6448,10,0)</f>
        <v>1832.22</v>
      </c>
    </row>
    <row r="7392" spans="1:13" ht="15.75" outlineLevel="1">
      <c r="A7392" s="10">
        <v>1848100500</v>
      </c>
      <c r="B7392" s="11">
        <v>500</v>
      </c>
      <c r="C7392" s="19">
        <v>848100</v>
      </c>
      <c r="D7392" s="13">
        <v>1</v>
      </c>
      <c r="E7392" s="136" t="s">
        <v>3154</v>
      </c>
      <c r="F7392" s="15" t="s">
        <v>51</v>
      </c>
      <c r="G7392" s="137" t="s">
        <v>3154</v>
      </c>
      <c r="H7392" s="13" t="s">
        <v>11</v>
      </c>
      <c r="I7392" s="126" t="s">
        <v>3154</v>
      </c>
      <c r="J7392" s="126" t="s">
        <v>3154</v>
      </c>
      <c r="K7392" s="17">
        <f>VLOOKUP(A7392,[4]גיליון1!$A$1574:$P$7681,10,0)</f>
        <v>0</v>
      </c>
      <c r="L7392" s="17">
        <f>VLOOKUP(A7392,'[2]2023'!$A$9:$I$7853,9,0)</f>
        <v>0</v>
      </c>
      <c r="M7392" s="140" t="s">
        <v>3154</v>
      </c>
    </row>
    <row r="7393" spans="1:13" ht="15.75" outlineLevel="1">
      <c r="A7393" s="10">
        <v>1848100511</v>
      </c>
      <c r="B7393" s="11">
        <v>511</v>
      </c>
      <c r="C7393" s="19">
        <v>848100</v>
      </c>
      <c r="D7393" s="13">
        <v>1</v>
      </c>
      <c r="E7393" s="136" t="s">
        <v>3154</v>
      </c>
      <c r="F7393" s="15" t="s">
        <v>88</v>
      </c>
      <c r="G7393" s="137" t="s">
        <v>3154</v>
      </c>
      <c r="H7393" s="13" t="s">
        <v>34</v>
      </c>
      <c r="I7393" s="16">
        <f>K7393/L7393-1</f>
        <v>1.2105263157894739</v>
      </c>
      <c r="J7393" s="126" t="s">
        <v>3154</v>
      </c>
      <c r="K7393" s="17">
        <v>4200</v>
      </c>
      <c r="L7393" s="17">
        <f>VLOOKUP(A7393,'[2]2023'!$A$9:$I$7853,9,0)</f>
        <v>1900</v>
      </c>
      <c r="M7393" s="18">
        <f>VLOOKUP(A7393,[3]data1683177749303!$A$2:$J$6448,10,0)</f>
        <v>1836.03</v>
      </c>
    </row>
    <row r="7394" spans="1:13" ht="15.75" outlineLevel="1">
      <c r="A7394" s="10">
        <v>1848100540</v>
      </c>
      <c r="B7394" s="11">
        <v>540</v>
      </c>
      <c r="C7394" s="19">
        <v>848100</v>
      </c>
      <c r="D7394" s="13">
        <v>1</v>
      </c>
      <c r="E7394" s="136" t="s">
        <v>3154</v>
      </c>
      <c r="F7394" s="15" t="s">
        <v>53</v>
      </c>
      <c r="G7394" s="137" t="s">
        <v>3154</v>
      </c>
      <c r="H7394" s="13" t="s">
        <v>31</v>
      </c>
      <c r="I7394" s="126" t="s">
        <v>3154</v>
      </c>
      <c r="J7394" s="126" t="s">
        <v>3154</v>
      </c>
      <c r="K7394" s="17">
        <f>VLOOKUP(A7394,[4]גיליון1!$A$1574:$P$7681,10,0)</f>
        <v>0</v>
      </c>
      <c r="L7394" s="17">
        <f>VLOOKUP(A7394,'[2]2023'!$A$9:$I$7853,9,0)</f>
        <v>0</v>
      </c>
      <c r="M7394" s="18">
        <f>VLOOKUP(A7394,[3]data1683177749303!$A$2:$J$6448,10,0)</f>
        <v>0</v>
      </c>
    </row>
    <row r="7395" spans="1:13" ht="15.75" outlineLevel="1">
      <c r="A7395" s="10">
        <v>1848100544</v>
      </c>
      <c r="B7395" s="11">
        <v>544</v>
      </c>
      <c r="C7395" s="19">
        <v>848100</v>
      </c>
      <c r="D7395" s="13">
        <v>1</v>
      </c>
      <c r="E7395" s="136" t="s">
        <v>3154</v>
      </c>
      <c r="F7395" s="15" t="s">
        <v>56</v>
      </c>
      <c r="G7395" s="137" t="s">
        <v>3154</v>
      </c>
      <c r="H7395" s="13" t="s">
        <v>31</v>
      </c>
      <c r="I7395" s="126" t="s">
        <v>3154</v>
      </c>
      <c r="J7395" s="126" t="s">
        <v>3154</v>
      </c>
      <c r="K7395" s="17">
        <f>VLOOKUP(A7395,[4]גיליון1!$A$1574:$P$7681,10,0)</f>
        <v>0</v>
      </c>
      <c r="L7395" s="17">
        <f>VLOOKUP(A7395,'[2]2023'!$A$9:$I$7853,9,0)</f>
        <v>0</v>
      </c>
      <c r="M7395" s="18">
        <f>VLOOKUP(A7395,[3]data1683177749303!$A$2:$J$6448,10,0)</f>
        <v>0</v>
      </c>
    </row>
    <row r="7396" spans="1:13" ht="15.75" outlineLevel="1">
      <c r="A7396" s="10">
        <v>1848100561</v>
      </c>
      <c r="B7396" s="11">
        <v>561</v>
      </c>
      <c r="C7396" s="19">
        <v>848100</v>
      </c>
      <c r="D7396" s="13">
        <v>1</v>
      </c>
      <c r="E7396" s="136" t="s">
        <v>3154</v>
      </c>
      <c r="F7396" s="15" t="s">
        <v>59</v>
      </c>
      <c r="G7396" s="137" t="s">
        <v>3154</v>
      </c>
      <c r="H7396" s="13" t="s">
        <v>34</v>
      </c>
      <c r="I7396" s="126" t="s">
        <v>3154</v>
      </c>
      <c r="J7396" s="126" t="s">
        <v>3154</v>
      </c>
      <c r="K7396" s="17">
        <f>VLOOKUP(A7396,[4]גיליון1!$A$1574:$P$7681,10,0)</f>
        <v>0</v>
      </c>
      <c r="L7396" s="17">
        <f>VLOOKUP(A7396,'[2]2023'!$A$9:$I$7853,9,0)</f>
        <v>0</v>
      </c>
      <c r="M7396" s="18">
        <f>VLOOKUP(A7396,[3]data1683177749303!$A$2:$J$6448,10,0)</f>
        <v>0</v>
      </c>
    </row>
    <row r="7397" spans="1:13" ht="15.75" outlineLevel="1">
      <c r="A7397" s="10">
        <v>1848100700</v>
      </c>
      <c r="B7397" s="11">
        <v>700</v>
      </c>
      <c r="C7397" s="19">
        <v>848100</v>
      </c>
      <c r="D7397" s="13">
        <v>1</v>
      </c>
      <c r="E7397" s="136" t="s">
        <v>3154</v>
      </c>
      <c r="F7397" s="15" t="s">
        <v>61</v>
      </c>
      <c r="G7397" s="137" t="s">
        <v>3154</v>
      </c>
      <c r="H7397" s="13" t="s">
        <v>11</v>
      </c>
      <c r="I7397" s="126" t="s">
        <v>3154</v>
      </c>
      <c r="J7397" s="126" t="s">
        <v>3154</v>
      </c>
      <c r="K7397" s="17">
        <f>VLOOKUP(A7397,[4]גיליון1!$A$1574:$P$7681,10,0)</f>
        <v>0</v>
      </c>
      <c r="L7397" s="17">
        <f>VLOOKUP(A7397,'[2]2023'!$A$9:$I$7853,9,0)</f>
        <v>0</v>
      </c>
      <c r="M7397" s="140" t="s">
        <v>3154</v>
      </c>
    </row>
    <row r="7398" spans="1:13" ht="15.75" outlineLevel="1">
      <c r="A7398" s="10">
        <v>1848100742</v>
      </c>
      <c r="B7398" s="11">
        <v>742</v>
      </c>
      <c r="C7398" s="19">
        <v>848100</v>
      </c>
      <c r="D7398" s="13">
        <v>1</v>
      </c>
      <c r="E7398" s="136" t="s">
        <v>3154</v>
      </c>
      <c r="F7398" s="15" t="s">
        <v>65</v>
      </c>
      <c r="G7398" s="137" t="s">
        <v>3154</v>
      </c>
      <c r="H7398" s="13" t="s">
        <v>34</v>
      </c>
      <c r="I7398" s="126" t="s">
        <v>3154</v>
      </c>
      <c r="J7398" s="126" t="s">
        <v>3154</v>
      </c>
      <c r="K7398" s="17">
        <f>VLOOKUP(A7398,[4]גיליון1!$A$1574:$P$7681,10,0)</f>
        <v>0</v>
      </c>
      <c r="L7398" s="17">
        <f>VLOOKUP(A7398,'[2]2023'!$A$9:$I$7853,9,0)</f>
        <v>0</v>
      </c>
      <c r="M7398" s="18">
        <f>VLOOKUP(A7398,[3]data1683177749303!$A$2:$J$6448,10,0)</f>
        <v>0</v>
      </c>
    </row>
    <row r="7399" spans="1:13" ht="15.75" outlineLevel="1">
      <c r="A7399" s="10">
        <v>1848100745</v>
      </c>
      <c r="B7399" s="11">
        <v>745</v>
      </c>
      <c r="C7399" s="19">
        <v>848100</v>
      </c>
      <c r="D7399" s="13">
        <v>1</v>
      </c>
      <c r="E7399" s="136" t="s">
        <v>3154</v>
      </c>
      <c r="F7399" s="15" t="s">
        <v>66</v>
      </c>
      <c r="G7399" s="137" t="s">
        <v>3154</v>
      </c>
      <c r="H7399" s="13" t="s">
        <v>31</v>
      </c>
      <c r="I7399" s="126" t="s">
        <v>3154</v>
      </c>
      <c r="J7399" s="126" t="s">
        <v>3154</v>
      </c>
      <c r="K7399" s="17">
        <f>VLOOKUP(A7399,[4]גיליון1!$A$1574:$P$7681,10,0)</f>
        <v>0</v>
      </c>
      <c r="L7399" s="17">
        <f>VLOOKUP(A7399,'[2]2023'!$A$9:$I$7853,9,0)</f>
        <v>0</v>
      </c>
      <c r="M7399" s="18">
        <f>VLOOKUP(A7399,[3]data1683177749303!$A$2:$J$6448,10,0)</f>
        <v>0</v>
      </c>
    </row>
    <row r="7400" spans="1:13" ht="15.75" outlineLevel="1">
      <c r="A7400" s="10">
        <v>1848100751</v>
      </c>
      <c r="B7400" s="11">
        <v>751</v>
      </c>
      <c r="C7400" s="19">
        <v>848100</v>
      </c>
      <c r="D7400" s="13">
        <v>1</v>
      </c>
      <c r="E7400" s="136" t="s">
        <v>3154</v>
      </c>
      <c r="F7400" s="15" t="s">
        <v>68</v>
      </c>
      <c r="G7400" s="137" t="s">
        <v>3154</v>
      </c>
      <c r="H7400" s="13" t="s">
        <v>34</v>
      </c>
      <c r="I7400" s="126" t="s">
        <v>3154</v>
      </c>
      <c r="J7400" s="126" t="s">
        <v>3154</v>
      </c>
      <c r="K7400" s="17">
        <f>VLOOKUP(A7400,[4]גיליון1!$A$1574:$P$7681,10,0)</f>
        <v>0</v>
      </c>
      <c r="L7400" s="17">
        <f>VLOOKUP(A7400,'[2]2023'!$A$9:$I$7853,9,0)</f>
        <v>0</v>
      </c>
      <c r="M7400" s="18">
        <f>VLOOKUP(A7400,[3]data1683177749303!$A$2:$J$6448,10,0)</f>
        <v>0</v>
      </c>
    </row>
    <row r="7401" spans="1:13" ht="15.75" outlineLevel="1">
      <c r="A7401" s="10">
        <v>1848100752</v>
      </c>
      <c r="B7401" s="11">
        <v>752</v>
      </c>
      <c r="C7401" s="19">
        <v>848100</v>
      </c>
      <c r="D7401" s="13">
        <v>1</v>
      </c>
      <c r="E7401" s="136" t="s">
        <v>3154</v>
      </c>
      <c r="F7401" s="15" t="s">
        <v>69</v>
      </c>
      <c r="G7401" s="137" t="s">
        <v>3154</v>
      </c>
      <c r="H7401" s="13" t="s">
        <v>31</v>
      </c>
      <c r="I7401" s="16">
        <f>K7401/L7401-1</f>
        <v>0</v>
      </c>
      <c r="J7401" s="126" t="s">
        <v>3154</v>
      </c>
      <c r="K7401" s="17">
        <f>VLOOKUP(A7401,[4]גיליון1!$A$1574:$P$7681,10,0)</f>
        <v>15000</v>
      </c>
      <c r="L7401" s="17">
        <f>VLOOKUP(A7401,'[2]2023'!$A$9:$I$7853,9,0)</f>
        <v>15000</v>
      </c>
      <c r="M7401" s="18">
        <f>VLOOKUP(A7401,[3]data1683177749303!$A$2:$J$6448,10,0)</f>
        <v>14585.47</v>
      </c>
    </row>
    <row r="7402" spans="1:13" ht="15.75" outlineLevel="1">
      <c r="A7402" s="10">
        <v>1848100753</v>
      </c>
      <c r="B7402" s="11">
        <v>753</v>
      </c>
      <c r="C7402" s="19">
        <v>848100</v>
      </c>
      <c r="D7402" s="13">
        <v>1</v>
      </c>
      <c r="E7402" s="136" t="s">
        <v>3154</v>
      </c>
      <c r="F7402" s="15" t="s">
        <v>813</v>
      </c>
      <c r="G7402" s="137" t="s">
        <v>3154</v>
      </c>
      <c r="H7402" s="13" t="s">
        <v>31</v>
      </c>
      <c r="I7402" s="126" t="s">
        <v>3154</v>
      </c>
      <c r="J7402" s="126" t="s">
        <v>3154</v>
      </c>
      <c r="K7402" s="17">
        <f>VLOOKUP(A7402,[4]גיליון1!$A$1574:$P$7681,10,0)</f>
        <v>0</v>
      </c>
      <c r="L7402" s="17">
        <f>VLOOKUP(A7402,'[2]2023'!$A$9:$I$7853,9,0)</f>
        <v>0</v>
      </c>
      <c r="M7402" s="18">
        <f>VLOOKUP(A7402,[3]data1683177749303!$A$2:$J$6448,10,0)</f>
        <v>0</v>
      </c>
    </row>
    <row r="7403" spans="1:13" ht="15.75" outlineLevel="1">
      <c r="A7403" s="10">
        <v>1848100781</v>
      </c>
      <c r="B7403" s="11">
        <v>781</v>
      </c>
      <c r="C7403" s="19">
        <v>848100</v>
      </c>
      <c r="D7403" s="13">
        <v>1</v>
      </c>
      <c r="E7403" s="136" t="s">
        <v>3154</v>
      </c>
      <c r="F7403" s="15" t="s">
        <v>2936</v>
      </c>
      <c r="G7403" s="137" t="s">
        <v>3154</v>
      </c>
      <c r="H7403" s="13" t="s">
        <v>31</v>
      </c>
      <c r="I7403" s="16">
        <f>K7403/L7403-1</f>
        <v>0</v>
      </c>
      <c r="J7403" s="126" t="s">
        <v>3154</v>
      </c>
      <c r="K7403" s="17">
        <f>VLOOKUP(A7403,[4]גיליון1!$A$1574:$P$7681,10,0)</f>
        <v>7000</v>
      </c>
      <c r="L7403" s="17">
        <f>VLOOKUP(A7403,'[2]2023'!$A$9:$I$7853,9,0)</f>
        <v>7000</v>
      </c>
      <c r="M7403" s="18">
        <f>VLOOKUP(A7403,[3]data1683177749303!$A$2:$J$6448,10,0)</f>
        <v>6777.9</v>
      </c>
    </row>
    <row r="7404" spans="1:13" ht="15.75" outlineLevel="1">
      <c r="A7404" s="10">
        <v>1848100782</v>
      </c>
      <c r="B7404" s="11">
        <v>782</v>
      </c>
      <c r="C7404" s="19">
        <v>848100</v>
      </c>
      <c r="D7404" s="13">
        <v>1</v>
      </c>
      <c r="E7404" s="136" t="s">
        <v>3154</v>
      </c>
      <c r="F7404" s="15" t="s">
        <v>2937</v>
      </c>
      <c r="G7404" s="137" t="s">
        <v>3154</v>
      </c>
      <c r="H7404" s="13" t="s">
        <v>34</v>
      </c>
      <c r="I7404" s="126" t="s">
        <v>3154</v>
      </c>
      <c r="J7404" s="126" t="s">
        <v>3154</v>
      </c>
      <c r="K7404" s="17">
        <f>VLOOKUP(A7404,[4]גיליון1!$A$1574:$P$7681,10,0)</f>
        <v>0</v>
      </c>
      <c r="L7404" s="17">
        <f>VLOOKUP(A7404,'[2]2023'!$A$9:$I$7853,9,0)</f>
        <v>0</v>
      </c>
      <c r="M7404" s="18">
        <f>VLOOKUP(A7404,[3]data1683177749303!$A$2:$J$6448,10,0)</f>
        <v>0</v>
      </c>
    </row>
    <row r="7405" spans="1:13" ht="15.75" outlineLevel="1">
      <c r="A7405" s="10">
        <v>1848100783</v>
      </c>
      <c r="B7405" s="11">
        <v>783</v>
      </c>
      <c r="C7405" s="19">
        <v>848100</v>
      </c>
      <c r="D7405" s="13">
        <v>1</v>
      </c>
      <c r="E7405" s="136" t="s">
        <v>3154</v>
      </c>
      <c r="F7405" s="15" t="s">
        <v>2612</v>
      </c>
      <c r="G7405" s="137" t="s">
        <v>3154</v>
      </c>
      <c r="H7405" s="13" t="s">
        <v>34</v>
      </c>
      <c r="I7405" s="126" t="s">
        <v>3154</v>
      </c>
      <c r="J7405" s="126" t="s">
        <v>3154</v>
      </c>
      <c r="K7405" s="17">
        <f>VLOOKUP(A7405,[4]גיליון1!$A$1574:$P$7681,10,0)</f>
        <v>0</v>
      </c>
      <c r="L7405" s="17">
        <f>VLOOKUP(A7405,'[2]2023'!$A$9:$I$7853,9,0)</f>
        <v>0</v>
      </c>
      <c r="M7405" s="18">
        <f>VLOOKUP(A7405,[3]data1683177749303!$A$2:$J$6448,10,0)</f>
        <v>0</v>
      </c>
    </row>
    <row r="7406" spans="1:13" ht="15.75" outlineLevel="1">
      <c r="A7406" s="10">
        <v>1848100784</v>
      </c>
      <c r="B7406" s="11">
        <v>784</v>
      </c>
      <c r="C7406" s="19">
        <v>848100</v>
      </c>
      <c r="D7406" s="13">
        <v>1</v>
      </c>
      <c r="E7406" s="136" t="s">
        <v>3154</v>
      </c>
      <c r="F7406" s="15" t="s">
        <v>2938</v>
      </c>
      <c r="G7406" s="137" t="s">
        <v>3154</v>
      </c>
      <c r="H7406" s="13" t="s">
        <v>34</v>
      </c>
      <c r="I7406" s="16">
        <f>K7406/L7406-1</f>
        <v>0</v>
      </c>
      <c r="J7406" s="126" t="s">
        <v>3154</v>
      </c>
      <c r="K7406" s="17">
        <f>VLOOKUP(A7406,[4]גיליון1!$A$1574:$P$7681,10,0)</f>
        <v>16000</v>
      </c>
      <c r="L7406" s="17">
        <f>VLOOKUP(A7406,'[2]2023'!$A$9:$I$7853,9,0)</f>
        <v>16000</v>
      </c>
      <c r="M7406" s="18">
        <f>VLOOKUP(A7406,[3]data1683177749303!$A$2:$J$6448,10,0)</f>
        <v>12746.85</v>
      </c>
    </row>
    <row r="7407" spans="1:13" ht="15.75" outlineLevel="1">
      <c r="A7407" s="10">
        <v>1848100785</v>
      </c>
      <c r="B7407" s="11">
        <v>785</v>
      </c>
      <c r="C7407" s="19">
        <v>848100</v>
      </c>
      <c r="D7407" s="13">
        <v>1</v>
      </c>
      <c r="E7407" s="136" t="s">
        <v>3154</v>
      </c>
      <c r="F7407" s="15" t="s">
        <v>1046</v>
      </c>
      <c r="G7407" s="137" t="s">
        <v>3154</v>
      </c>
      <c r="H7407" s="13" t="s">
        <v>34</v>
      </c>
      <c r="I7407" s="126" t="s">
        <v>3154</v>
      </c>
      <c r="J7407" s="126" t="s">
        <v>3154</v>
      </c>
      <c r="K7407" s="17">
        <f>VLOOKUP(A7407,[4]גיליון1!$A$1574:$P$7681,10,0)</f>
        <v>0</v>
      </c>
      <c r="L7407" s="17">
        <f>VLOOKUP(A7407,'[2]2023'!$A$9:$I$7853,9,0)</f>
        <v>100000</v>
      </c>
      <c r="M7407" s="18">
        <f>VLOOKUP(A7407,[3]data1683177749303!$A$2:$J$6448,10,0)</f>
        <v>0</v>
      </c>
    </row>
    <row r="7408" spans="1:13" ht="15.75" outlineLevel="1">
      <c r="A7408" s="10">
        <v>1848100786</v>
      </c>
      <c r="B7408" s="11">
        <v>786</v>
      </c>
      <c r="C7408" s="19">
        <v>848100</v>
      </c>
      <c r="D7408" s="13">
        <v>1</v>
      </c>
      <c r="E7408" s="136" t="s">
        <v>3154</v>
      </c>
      <c r="F7408" s="15" t="s">
        <v>2939</v>
      </c>
      <c r="G7408" s="137" t="s">
        <v>3154</v>
      </c>
      <c r="H7408" s="13" t="s">
        <v>34</v>
      </c>
      <c r="I7408" s="126" t="s">
        <v>3154</v>
      </c>
      <c r="J7408" s="126" t="s">
        <v>3154</v>
      </c>
      <c r="K7408" s="17">
        <f>VLOOKUP(A7408,[4]גיליון1!$A$1574:$P$7681,10,0)</f>
        <v>0</v>
      </c>
      <c r="L7408" s="17">
        <f>VLOOKUP(A7408,'[2]2023'!$A$9:$I$7853,9,0)</f>
        <v>0</v>
      </c>
      <c r="M7408" s="18">
        <f>VLOOKUP(A7408,[3]data1683177749303!$A$2:$J$6448,10,0)</f>
        <v>0</v>
      </c>
    </row>
    <row r="7409" spans="1:13" ht="15.75" outlineLevel="1">
      <c r="A7409" s="10">
        <v>1848100787</v>
      </c>
      <c r="B7409" s="11">
        <v>787</v>
      </c>
      <c r="C7409" s="19">
        <v>848100</v>
      </c>
      <c r="D7409" s="13">
        <v>1</v>
      </c>
      <c r="E7409" s="136" t="s">
        <v>3154</v>
      </c>
      <c r="F7409" s="15" t="s">
        <v>3153</v>
      </c>
      <c r="G7409" s="137" t="s">
        <v>3154</v>
      </c>
      <c r="H7409" s="13" t="s">
        <v>34</v>
      </c>
      <c r="I7409" s="16" t="s">
        <v>522</v>
      </c>
      <c r="J7409" s="126" t="s">
        <v>3154</v>
      </c>
      <c r="K7409" s="17">
        <v>50000</v>
      </c>
      <c r="L7409" s="17">
        <v>0</v>
      </c>
      <c r="M7409" s="18">
        <v>0</v>
      </c>
    </row>
    <row r="7410" spans="1:13" ht="15.75" outlineLevel="1">
      <c r="A7410" s="10">
        <v>1848100800</v>
      </c>
      <c r="B7410" s="11">
        <v>800</v>
      </c>
      <c r="C7410" s="19">
        <v>848100</v>
      </c>
      <c r="D7410" s="13">
        <v>1</v>
      </c>
      <c r="E7410" s="136" t="s">
        <v>3154</v>
      </c>
      <c r="F7410" s="15" t="s">
        <v>1411</v>
      </c>
      <c r="G7410" s="137" t="s">
        <v>3154</v>
      </c>
      <c r="H7410" s="13" t="s">
        <v>11</v>
      </c>
      <c r="I7410" s="126" t="s">
        <v>3154</v>
      </c>
      <c r="J7410" s="126" t="s">
        <v>3154</v>
      </c>
      <c r="K7410" s="17">
        <f>VLOOKUP(A7410,[4]גיליון1!$A$1574:$P$7681,10,0)</f>
        <v>0</v>
      </c>
      <c r="L7410" s="17">
        <f>VLOOKUP(A7410,'[2]2023'!$A$9:$I$7853,9,0)</f>
        <v>0</v>
      </c>
      <c r="M7410" s="140" t="s">
        <v>3154</v>
      </c>
    </row>
    <row r="7411" spans="1:13" ht="15.75" outlineLevel="1">
      <c r="A7411" s="10">
        <v>1848100811</v>
      </c>
      <c r="B7411" s="11">
        <v>811</v>
      </c>
      <c r="C7411" s="19">
        <v>848100</v>
      </c>
      <c r="D7411" s="13">
        <v>1</v>
      </c>
      <c r="E7411" s="136" t="s">
        <v>3154</v>
      </c>
      <c r="F7411" s="15" t="s">
        <v>2940</v>
      </c>
      <c r="G7411" s="137" t="s">
        <v>3154</v>
      </c>
      <c r="H7411" s="13" t="s">
        <v>31</v>
      </c>
      <c r="I7411" s="16">
        <f>K7411/L7411-1</f>
        <v>0</v>
      </c>
      <c r="J7411" s="126" t="s">
        <v>3154</v>
      </c>
      <c r="K7411" s="17">
        <f>VLOOKUP(A7411,[4]גיליון1!$A$1574:$P$7681,10,0)</f>
        <v>50000</v>
      </c>
      <c r="L7411" s="17">
        <f>VLOOKUP(A7411,'[2]2023'!$A$9:$I$7853,9,0)</f>
        <v>50000</v>
      </c>
      <c r="M7411" s="18">
        <f>VLOOKUP(A7411,[3]data1683177749303!$A$2:$J$6448,10,0)</f>
        <v>19777.349999999999</v>
      </c>
    </row>
    <row r="7412" spans="1:13" ht="15.75" outlineLevel="1">
      <c r="A7412" s="10">
        <v>1848100812</v>
      </c>
      <c r="B7412" s="11">
        <v>812</v>
      </c>
      <c r="C7412" s="19">
        <v>848100</v>
      </c>
      <c r="D7412" s="13">
        <v>1</v>
      </c>
      <c r="E7412" s="136" t="s">
        <v>3154</v>
      </c>
      <c r="F7412" s="15" t="s">
        <v>1041</v>
      </c>
      <c r="G7412" s="137" t="s">
        <v>3154</v>
      </c>
      <c r="H7412" s="13" t="s">
        <v>31</v>
      </c>
      <c r="I7412" s="16">
        <f>K7412/L7412-1</f>
        <v>0</v>
      </c>
      <c r="J7412" s="126" t="s">
        <v>3154</v>
      </c>
      <c r="K7412" s="17">
        <f>VLOOKUP(A7412,[4]גיליון1!$A$1574:$P$7681,10,0)</f>
        <v>255000</v>
      </c>
      <c r="L7412" s="17">
        <f>VLOOKUP(A7412,'[2]2023'!$A$9:$I$7853,9,0)</f>
        <v>255000</v>
      </c>
      <c r="M7412" s="18">
        <f>VLOOKUP(A7412,[3]data1683177749303!$A$2:$J$6448,10,0)</f>
        <v>177023.82</v>
      </c>
    </row>
    <row r="7413" spans="1:13" ht="15.75" outlineLevel="1">
      <c r="A7413" s="10">
        <v>1848100813</v>
      </c>
      <c r="B7413" s="11">
        <v>813</v>
      </c>
      <c r="C7413" s="19">
        <v>848100</v>
      </c>
      <c r="D7413" s="13">
        <v>1</v>
      </c>
      <c r="E7413" s="136" t="s">
        <v>3154</v>
      </c>
      <c r="F7413" s="15" t="s">
        <v>2941</v>
      </c>
      <c r="G7413" s="137" t="s">
        <v>3154</v>
      </c>
      <c r="H7413" s="13" t="s">
        <v>31</v>
      </c>
      <c r="I7413" s="16">
        <f>K7413/L7413-1</f>
        <v>0</v>
      </c>
      <c r="J7413" s="126" t="s">
        <v>3154</v>
      </c>
      <c r="K7413" s="17">
        <f>VLOOKUP(A7413,[4]גיליון1!$A$1574:$P$7681,10,0)</f>
        <v>19000</v>
      </c>
      <c r="L7413" s="17">
        <f>VLOOKUP(A7413,'[2]2023'!$A$9:$I$7853,9,0)</f>
        <v>19000</v>
      </c>
      <c r="M7413" s="18">
        <f>VLOOKUP(A7413,[3]data1683177749303!$A$2:$J$6448,10,0)</f>
        <v>19355.2</v>
      </c>
    </row>
    <row r="7414" spans="1:13" ht="15.75" outlineLevel="1">
      <c r="A7414" s="10">
        <v>1848100814</v>
      </c>
      <c r="B7414" s="11">
        <v>814</v>
      </c>
      <c r="C7414" s="19">
        <v>848100</v>
      </c>
      <c r="D7414" s="13">
        <v>1</v>
      </c>
      <c r="E7414" s="136" t="s">
        <v>3154</v>
      </c>
      <c r="F7414" s="15" t="s">
        <v>1047</v>
      </c>
      <c r="G7414" s="137" t="s">
        <v>3154</v>
      </c>
      <c r="H7414" s="13" t="s">
        <v>31</v>
      </c>
      <c r="I7414" s="126" t="s">
        <v>3154</v>
      </c>
      <c r="J7414" s="126" t="s">
        <v>3154</v>
      </c>
      <c r="K7414" s="17">
        <f>VLOOKUP(A7414,[4]גיליון1!$A$1574:$P$7681,10,0)</f>
        <v>0</v>
      </c>
      <c r="L7414" s="17">
        <f>VLOOKUP(A7414,'[2]2023'!$A$9:$I$7853,9,0)</f>
        <v>0</v>
      </c>
      <c r="M7414" s="18">
        <f>VLOOKUP(A7414,[3]data1683177749303!$A$2:$J$6448,10,0)</f>
        <v>0</v>
      </c>
    </row>
    <row r="7415" spans="1:13" ht="15.75" outlineLevel="1">
      <c r="A7415" s="10">
        <v>1848100815</v>
      </c>
      <c r="B7415" s="11">
        <v>815</v>
      </c>
      <c r="C7415" s="19">
        <v>848100</v>
      </c>
      <c r="D7415" s="13">
        <v>1</v>
      </c>
      <c r="E7415" s="136" t="s">
        <v>3154</v>
      </c>
      <c r="F7415" s="15" t="s">
        <v>2942</v>
      </c>
      <c r="G7415" s="137" t="s">
        <v>3154</v>
      </c>
      <c r="H7415" s="13" t="s">
        <v>31</v>
      </c>
      <c r="I7415" s="126" t="s">
        <v>3154</v>
      </c>
      <c r="J7415" s="126" t="s">
        <v>3154</v>
      </c>
      <c r="K7415" s="17">
        <f>VLOOKUP(A7415,[4]גיליון1!$A$1574:$P$7681,10,0)</f>
        <v>0</v>
      </c>
      <c r="L7415" s="17">
        <f>VLOOKUP(A7415,'[2]2023'!$A$9:$I$7853,9,0)</f>
        <v>0</v>
      </c>
      <c r="M7415" s="18">
        <f>VLOOKUP(A7415,[3]data1683177749303!$A$2:$J$6448,10,0)</f>
        <v>0</v>
      </c>
    </row>
    <row r="7416" spans="1:13" ht="15.75" outlineLevel="1">
      <c r="A7416" s="10">
        <v>1848100816</v>
      </c>
      <c r="B7416" s="11">
        <v>816</v>
      </c>
      <c r="C7416" s="19">
        <v>848100</v>
      </c>
      <c r="D7416" s="13">
        <v>1</v>
      </c>
      <c r="E7416" s="136" t="s">
        <v>3154</v>
      </c>
      <c r="F7416" s="15" t="s">
        <v>2943</v>
      </c>
      <c r="G7416" s="137" t="s">
        <v>3154</v>
      </c>
      <c r="H7416" s="13" t="s">
        <v>31</v>
      </c>
      <c r="I7416" s="16">
        <f>K7416/L7416-1</f>
        <v>0</v>
      </c>
      <c r="J7416" s="126" t="s">
        <v>3154</v>
      </c>
      <c r="K7416" s="17">
        <f>VLOOKUP(A7416,[4]גיליון1!$A$1574:$P$7681,10,0)</f>
        <v>20000</v>
      </c>
      <c r="L7416" s="17">
        <f>VLOOKUP(A7416,'[2]2023'!$A$9:$I$7853,9,0)</f>
        <v>20000</v>
      </c>
      <c r="M7416" s="18">
        <f>VLOOKUP(A7416,[3]data1683177749303!$A$2:$J$6448,10,0)</f>
        <v>1753.49</v>
      </c>
    </row>
    <row r="7417" spans="1:13" ht="15.75" outlineLevel="1">
      <c r="A7417" s="10">
        <v>1848100817</v>
      </c>
      <c r="B7417" s="11">
        <v>817</v>
      </c>
      <c r="C7417" s="19">
        <v>848100</v>
      </c>
      <c r="D7417" s="13">
        <v>1</v>
      </c>
      <c r="E7417" s="136" t="s">
        <v>3154</v>
      </c>
      <c r="F7417" s="15" t="s">
        <v>1045</v>
      </c>
      <c r="G7417" s="137" t="s">
        <v>3154</v>
      </c>
      <c r="H7417" s="13" t="s">
        <v>31</v>
      </c>
      <c r="I7417" s="16">
        <f>K7417/L7417-1</f>
        <v>-1</v>
      </c>
      <c r="J7417" s="126" t="s">
        <v>3154</v>
      </c>
      <c r="K7417" s="17">
        <f>VLOOKUP(A7417,[4]גיליון1!$A$1574:$P$7681,10,0)</f>
        <v>0</v>
      </c>
      <c r="L7417" s="17">
        <f>VLOOKUP(A7417,'[2]2023'!$A$9:$I$7853,9,0)</f>
        <v>4000</v>
      </c>
      <c r="M7417" s="18">
        <f>VLOOKUP(A7417,[3]data1683177749303!$A$2:$J$6448,10,0)</f>
        <v>528</v>
      </c>
    </row>
    <row r="7418" spans="1:13" ht="15.75" outlineLevel="1">
      <c r="A7418" s="10">
        <v>1848100841</v>
      </c>
      <c r="B7418" s="11">
        <v>841</v>
      </c>
      <c r="C7418" s="19">
        <v>848100</v>
      </c>
      <c r="D7418" s="13">
        <v>1</v>
      </c>
      <c r="E7418" s="136" t="s">
        <v>3154</v>
      </c>
      <c r="F7418" s="15" t="s">
        <v>1046</v>
      </c>
      <c r="G7418" s="137" t="s">
        <v>3154</v>
      </c>
      <c r="H7418" s="13" t="s">
        <v>31</v>
      </c>
      <c r="I7418" s="126" t="s">
        <v>3154</v>
      </c>
      <c r="J7418" s="126" t="s">
        <v>3154</v>
      </c>
      <c r="K7418" s="17">
        <f>VLOOKUP(A7418,[4]גיליון1!$A$1574:$P$7681,10,0)</f>
        <v>0</v>
      </c>
      <c r="L7418" s="17">
        <f>VLOOKUP(A7418,'[2]2023'!$A$9:$I$7853,9,0)</f>
        <v>0</v>
      </c>
      <c r="M7418" s="18">
        <f>VLOOKUP(A7418,[3]data1683177749303!$A$2:$J$6448,10,0)</f>
        <v>0</v>
      </c>
    </row>
    <row r="7419" spans="1:13" ht="15.75" outlineLevel="1">
      <c r="A7419" s="10">
        <v>1848100842</v>
      </c>
      <c r="B7419" s="11">
        <v>842</v>
      </c>
      <c r="C7419" s="19">
        <v>848100</v>
      </c>
      <c r="D7419" s="13">
        <v>1</v>
      </c>
      <c r="E7419" s="136" t="s">
        <v>3154</v>
      </c>
      <c r="F7419" s="15" t="s">
        <v>2944</v>
      </c>
      <c r="G7419" s="137" t="s">
        <v>3154</v>
      </c>
      <c r="H7419" s="13" t="s">
        <v>34</v>
      </c>
      <c r="I7419" s="126" t="s">
        <v>3154</v>
      </c>
      <c r="J7419" s="126" t="s">
        <v>3154</v>
      </c>
      <c r="K7419" s="17">
        <f>VLOOKUP(A7419,[4]גיליון1!$A$1574:$P$7681,10,0)</f>
        <v>0</v>
      </c>
      <c r="L7419" s="17">
        <f>VLOOKUP(A7419,'[2]2023'!$A$9:$I$7853,9,0)</f>
        <v>0</v>
      </c>
      <c r="M7419" s="18">
        <f>VLOOKUP(A7419,[3]data1683177749303!$A$2:$J$6448,10,0)</f>
        <v>0</v>
      </c>
    </row>
    <row r="7420" spans="1:13" ht="15.75" outlineLevel="1">
      <c r="A7420" s="10">
        <v>1848100843</v>
      </c>
      <c r="B7420" s="11">
        <v>843</v>
      </c>
      <c r="C7420" s="19">
        <v>848100</v>
      </c>
      <c r="D7420" s="13">
        <v>1</v>
      </c>
      <c r="E7420" s="136" t="s">
        <v>3154</v>
      </c>
      <c r="F7420" s="15" t="s">
        <v>2938</v>
      </c>
      <c r="G7420" s="137" t="s">
        <v>3154</v>
      </c>
      <c r="H7420" s="13" t="s">
        <v>34</v>
      </c>
      <c r="I7420" s="126" t="s">
        <v>3154</v>
      </c>
      <c r="J7420" s="126" t="s">
        <v>3154</v>
      </c>
      <c r="K7420" s="17">
        <f>VLOOKUP(A7420,[4]גיליון1!$A$1574:$P$7681,10,0)</f>
        <v>0</v>
      </c>
      <c r="L7420" s="17">
        <f>VLOOKUP(A7420,'[2]2023'!$A$9:$I$7853,9,0)</f>
        <v>0</v>
      </c>
      <c r="M7420" s="18">
        <f>VLOOKUP(A7420,[3]data1683177749303!$A$2:$J$6448,10,0)</f>
        <v>0</v>
      </c>
    </row>
    <row r="7421" spans="1:13" ht="15.75" outlineLevel="1">
      <c r="A7421" s="10">
        <v>1848100844</v>
      </c>
      <c r="B7421" s="11">
        <v>844</v>
      </c>
      <c r="C7421" s="19">
        <v>848100</v>
      </c>
      <c r="D7421" s="13">
        <v>1</v>
      </c>
      <c r="E7421" s="136" t="s">
        <v>3154</v>
      </c>
      <c r="F7421" s="15" t="s">
        <v>2945</v>
      </c>
      <c r="G7421" s="137" t="s">
        <v>3154</v>
      </c>
      <c r="H7421" s="13" t="s">
        <v>34</v>
      </c>
      <c r="I7421" s="126" t="s">
        <v>3154</v>
      </c>
      <c r="J7421" s="126" t="s">
        <v>3154</v>
      </c>
      <c r="K7421" s="17">
        <f>VLOOKUP(A7421,[4]גיליון1!$A$1574:$P$7681,10,0)</f>
        <v>0</v>
      </c>
      <c r="L7421" s="17">
        <f>VLOOKUP(A7421,'[2]2023'!$A$9:$I$7853,9,0)</f>
        <v>0</v>
      </c>
      <c r="M7421" s="18">
        <f>VLOOKUP(A7421,[3]data1683177749303!$A$2:$J$6448,10,0)</f>
        <v>0</v>
      </c>
    </row>
    <row r="7422" spans="1:13" ht="15.75" outlineLevel="1">
      <c r="A7422" s="10">
        <v>1848100845</v>
      </c>
      <c r="B7422" s="11">
        <v>845</v>
      </c>
      <c r="C7422" s="19">
        <v>848100</v>
      </c>
      <c r="D7422" s="13">
        <v>1</v>
      </c>
      <c r="E7422" s="136" t="s">
        <v>3154</v>
      </c>
      <c r="F7422" s="15" t="s">
        <v>2937</v>
      </c>
      <c r="G7422" s="137" t="s">
        <v>3154</v>
      </c>
      <c r="H7422" s="13" t="s">
        <v>34</v>
      </c>
      <c r="I7422" s="126" t="s">
        <v>3154</v>
      </c>
      <c r="J7422" s="126" t="s">
        <v>3154</v>
      </c>
      <c r="K7422" s="17">
        <f>VLOOKUP(A7422,[4]גיליון1!$A$1574:$P$7681,10,0)</f>
        <v>0</v>
      </c>
      <c r="L7422" s="17">
        <f>VLOOKUP(A7422,'[2]2023'!$A$9:$I$7853,9,0)</f>
        <v>0</v>
      </c>
      <c r="M7422" s="18">
        <f>VLOOKUP(A7422,[3]data1683177749303!$A$2:$J$6448,10,0)</f>
        <v>0</v>
      </c>
    </row>
    <row r="7423" spans="1:13" ht="15.75" outlineLevel="1">
      <c r="A7423" s="10">
        <v>1848100846</v>
      </c>
      <c r="B7423" s="11">
        <v>846</v>
      </c>
      <c r="C7423" s="19">
        <v>848100</v>
      </c>
      <c r="D7423" s="13">
        <v>1</v>
      </c>
      <c r="E7423" s="136" t="s">
        <v>3154</v>
      </c>
      <c r="F7423" s="15" t="s">
        <v>2612</v>
      </c>
      <c r="G7423" s="137" t="s">
        <v>3154</v>
      </c>
      <c r="H7423" s="13" t="s">
        <v>34</v>
      </c>
      <c r="I7423" s="126" t="s">
        <v>3154</v>
      </c>
      <c r="J7423" s="126" t="s">
        <v>3154</v>
      </c>
      <c r="K7423" s="17">
        <f>VLOOKUP(A7423,[4]גיליון1!$A$1574:$P$7681,10,0)</f>
        <v>0</v>
      </c>
      <c r="L7423" s="17">
        <f>VLOOKUP(A7423,'[2]2023'!$A$9:$I$7853,9,0)</f>
        <v>0</v>
      </c>
      <c r="M7423" s="18">
        <f>VLOOKUP(A7423,[3]data1683177749303!$A$2:$J$6448,10,0)</f>
        <v>0</v>
      </c>
    </row>
    <row r="7424" spans="1:13" ht="15.75" outlineLevel="1">
      <c r="A7424" s="10">
        <v>1848100847</v>
      </c>
      <c r="B7424" s="11">
        <v>847</v>
      </c>
      <c r="C7424" s="19">
        <v>848100</v>
      </c>
      <c r="D7424" s="13">
        <v>1</v>
      </c>
      <c r="E7424" s="136" t="s">
        <v>3154</v>
      </c>
      <c r="F7424" s="15" t="s">
        <v>2946</v>
      </c>
      <c r="G7424" s="137" t="s">
        <v>3154</v>
      </c>
      <c r="H7424" s="13" t="s">
        <v>34</v>
      </c>
      <c r="I7424" s="126" t="s">
        <v>3154</v>
      </c>
      <c r="J7424" s="126" t="s">
        <v>3154</v>
      </c>
      <c r="K7424" s="17">
        <f>VLOOKUP(A7424,[4]גיליון1!$A$1574:$P$7681,10,0)</f>
        <v>0</v>
      </c>
      <c r="L7424" s="17">
        <f>VLOOKUP(A7424,'[2]2023'!$A$9:$I$7853,9,0)</f>
        <v>0</v>
      </c>
      <c r="M7424" s="18">
        <f>VLOOKUP(A7424,[3]data1683177749303!$A$2:$J$6448,10,0)</f>
        <v>0</v>
      </c>
    </row>
    <row r="7425" spans="1:13" ht="15.75" outlineLevel="1">
      <c r="A7425" s="10">
        <v>1848100850</v>
      </c>
      <c r="B7425" s="11">
        <v>850</v>
      </c>
      <c r="C7425" s="19">
        <v>848100</v>
      </c>
      <c r="D7425" s="13">
        <v>1</v>
      </c>
      <c r="E7425" s="136" t="s">
        <v>3154</v>
      </c>
      <c r="F7425" s="15" t="s">
        <v>2947</v>
      </c>
      <c r="G7425" s="137" t="s">
        <v>3154</v>
      </c>
      <c r="H7425" s="13" t="s">
        <v>31</v>
      </c>
      <c r="I7425" s="126" t="s">
        <v>3154</v>
      </c>
      <c r="J7425" s="126" t="s">
        <v>3154</v>
      </c>
      <c r="K7425" s="17">
        <f>VLOOKUP(A7425,[4]גיליון1!$A$1574:$P$7681,10,0)</f>
        <v>0</v>
      </c>
      <c r="L7425" s="17">
        <f>VLOOKUP(A7425,'[2]2023'!$A$9:$I$7853,9,0)</f>
        <v>0</v>
      </c>
      <c r="M7425" s="18">
        <f>VLOOKUP(A7425,[3]data1683177749303!$A$2:$J$6448,10,0)</f>
        <v>0</v>
      </c>
    </row>
    <row r="7426" spans="1:13" ht="15.75" outlineLevel="1">
      <c r="A7426" s="10">
        <v>1848100931</v>
      </c>
      <c r="B7426" s="11">
        <v>931</v>
      </c>
      <c r="C7426" s="19">
        <v>848100</v>
      </c>
      <c r="D7426" s="13">
        <v>1</v>
      </c>
      <c r="E7426" s="136" t="s">
        <v>3154</v>
      </c>
      <c r="F7426" s="15" t="s">
        <v>1333</v>
      </c>
      <c r="G7426" s="137" t="s">
        <v>3154</v>
      </c>
      <c r="H7426" s="13" t="s">
        <v>34</v>
      </c>
      <c r="I7426" s="16">
        <f>K7426/L7426-1</f>
        <v>-0.15625</v>
      </c>
      <c r="J7426" s="126" t="s">
        <v>3154</v>
      </c>
      <c r="K7426" s="17">
        <f>VLOOKUP(A7426,[4]גיליון1!$A$1574:$P$7681,10,0)</f>
        <v>13500</v>
      </c>
      <c r="L7426" s="17">
        <f>VLOOKUP(A7426,'[2]2023'!$A$9:$I$7853,9,0)</f>
        <v>16000</v>
      </c>
      <c r="M7426" s="18">
        <f>VLOOKUP(A7426,[3]data1683177749303!$A$2:$J$6448,10,0)</f>
        <v>9746.09</v>
      </c>
    </row>
    <row r="7427" spans="1:13" ht="16.5" thickBot="1">
      <c r="A7427" s="10">
        <v>1848100961</v>
      </c>
      <c r="B7427" s="11">
        <v>961</v>
      </c>
      <c r="C7427" s="19">
        <v>848100</v>
      </c>
      <c r="D7427" s="13">
        <v>1</v>
      </c>
      <c r="E7427" s="136" t="s">
        <v>3154</v>
      </c>
      <c r="F7427" s="15" t="s">
        <v>79</v>
      </c>
      <c r="G7427" s="137" t="s">
        <v>3154</v>
      </c>
      <c r="H7427" s="13" t="s">
        <v>34</v>
      </c>
      <c r="I7427" s="126" t="s">
        <v>3154</v>
      </c>
      <c r="J7427" s="126" t="s">
        <v>3154</v>
      </c>
      <c r="K7427" s="17">
        <f>VLOOKUP(A7427,[4]גיליון1!$A$1574:$P$7681,10,0)</f>
        <v>0</v>
      </c>
      <c r="L7427" s="17">
        <f>VLOOKUP(A7427,'[2]2023'!$A$9:$I$7853,9,0)</f>
        <v>0</v>
      </c>
      <c r="M7427" s="140" t="s">
        <v>3154</v>
      </c>
    </row>
    <row r="7428" spans="1:13" ht="16.5" outlineLevel="1" thickBot="1">
      <c r="A7428" s="125" t="s">
        <v>3154</v>
      </c>
      <c r="B7428" s="25" t="s">
        <v>2948</v>
      </c>
      <c r="C7428" s="146" t="s">
        <v>3154</v>
      </c>
      <c r="D7428" s="146" t="s">
        <v>3154</v>
      </c>
      <c r="E7428" s="147" t="s">
        <v>3154</v>
      </c>
      <c r="F7428" s="28" t="s">
        <v>1038</v>
      </c>
      <c r="G7428" s="153" t="s">
        <v>3154</v>
      </c>
      <c r="H7428" s="146" t="s">
        <v>3154</v>
      </c>
      <c r="I7428" s="29">
        <f>K7428/L7428-1</f>
        <v>-0.10686274509803917</v>
      </c>
      <c r="J7428" s="127" t="s">
        <v>3154</v>
      </c>
      <c r="K7428" s="37">
        <f t="shared" ref="K7428:M7428" si="321">SUBTOTAL(9,K7390:K7427)</f>
        <v>455500</v>
      </c>
      <c r="L7428" s="37">
        <f t="shared" si="321"/>
        <v>510000</v>
      </c>
      <c r="M7428" s="38">
        <f t="shared" si="321"/>
        <v>265962.42000000004</v>
      </c>
    </row>
    <row r="7429" spans="1:13" ht="15.75" outlineLevel="1">
      <c r="A7429" s="10">
        <v>18500000</v>
      </c>
      <c r="B7429" s="32">
        <v>0</v>
      </c>
      <c r="C7429" s="49">
        <v>850000</v>
      </c>
      <c r="D7429" s="34">
        <v>1</v>
      </c>
      <c r="E7429" s="151" t="s">
        <v>3154</v>
      </c>
      <c r="F7429" s="35" t="s">
        <v>2949</v>
      </c>
      <c r="G7429" s="152" t="s">
        <v>3154</v>
      </c>
      <c r="H7429" s="34" t="s">
        <v>11</v>
      </c>
      <c r="I7429" s="142" t="s">
        <v>3154</v>
      </c>
      <c r="J7429" s="142" t="s">
        <v>3154</v>
      </c>
      <c r="K7429" s="17">
        <f>VLOOKUP(A7429,[4]גיליון1!$A$1574:$P$7681,10,0)</f>
        <v>0</v>
      </c>
      <c r="L7429" s="139" t="s">
        <v>3154</v>
      </c>
      <c r="M7429" s="140" t="s">
        <v>3154</v>
      </c>
    </row>
    <row r="7430" spans="1:13" ht="15.75" outlineLevel="1">
      <c r="A7430" s="10">
        <v>18510000</v>
      </c>
      <c r="B7430" s="11">
        <v>0</v>
      </c>
      <c r="C7430" s="19">
        <v>851000</v>
      </c>
      <c r="D7430" s="13">
        <v>1</v>
      </c>
      <c r="E7430" s="136" t="s">
        <v>3154</v>
      </c>
      <c r="F7430" s="15" t="s">
        <v>2950</v>
      </c>
      <c r="G7430" s="137" t="s">
        <v>3154</v>
      </c>
      <c r="H7430" s="13" t="s">
        <v>11</v>
      </c>
      <c r="I7430" s="126" t="s">
        <v>3154</v>
      </c>
      <c r="J7430" s="142" t="s">
        <v>3154</v>
      </c>
      <c r="K7430" s="17">
        <f>VLOOKUP(A7430,[4]גיליון1!$A$1574:$P$7681,10,0)</f>
        <v>0</v>
      </c>
      <c r="L7430" s="139" t="s">
        <v>3154</v>
      </c>
      <c r="M7430" s="140" t="s">
        <v>3154</v>
      </c>
    </row>
    <row r="7431" spans="1:13" ht="17.25" customHeight="1" outlineLevel="1">
      <c r="A7431" s="10">
        <v>1851000412</v>
      </c>
      <c r="B7431" s="11">
        <v>412</v>
      </c>
      <c r="C7431" s="19">
        <v>851000</v>
      </c>
      <c r="D7431" s="13">
        <v>1</v>
      </c>
      <c r="E7431" s="136" t="s">
        <v>3154</v>
      </c>
      <c r="F7431" s="15" t="s">
        <v>2951</v>
      </c>
      <c r="G7431" s="137" t="s">
        <v>3154</v>
      </c>
      <c r="H7431" s="13" t="s">
        <v>31</v>
      </c>
      <c r="I7431" s="126" t="s">
        <v>3154</v>
      </c>
      <c r="J7431" s="142" t="s">
        <v>3154</v>
      </c>
      <c r="K7431" s="17">
        <f>VLOOKUP(A7431,[4]גיליון1!$A$1574:$P$7681,10,0)</f>
        <v>0</v>
      </c>
      <c r="L7431" s="17">
        <f>VLOOKUP(A7431,'[2]2023'!$A$9:$I$7853,9,0)</f>
        <v>0</v>
      </c>
      <c r="M7431" s="18">
        <f>VLOOKUP(A7431,[3]data1683177749303!$A$2:$J$6448,10,0)</f>
        <v>0</v>
      </c>
    </row>
    <row r="7432" spans="1:13" ht="15.75" outlineLevel="1">
      <c r="A7432" s="10">
        <v>1851000432</v>
      </c>
      <c r="B7432" s="11">
        <v>432</v>
      </c>
      <c r="C7432" s="19">
        <v>851000</v>
      </c>
      <c r="D7432" s="13">
        <v>1</v>
      </c>
      <c r="E7432" s="136" t="s">
        <v>3154</v>
      </c>
      <c r="F7432" s="15" t="s">
        <v>2952</v>
      </c>
      <c r="G7432" s="137" t="s">
        <v>3154</v>
      </c>
      <c r="H7432" s="13" t="s">
        <v>31</v>
      </c>
      <c r="I7432" s="126" t="s">
        <v>3154</v>
      </c>
      <c r="J7432" s="142" t="s">
        <v>3154</v>
      </c>
      <c r="K7432" s="17">
        <f>VLOOKUP(A7432,[4]גיליון1!$A$1574:$P$7681,10,0)</f>
        <v>0</v>
      </c>
      <c r="L7432" s="17">
        <f>VLOOKUP(A7432,'[2]2023'!$A$9:$I$7853,9,0)</f>
        <v>0</v>
      </c>
      <c r="M7432" s="18">
        <f>VLOOKUP(A7432,[3]data1683177749303!$A$2:$J$6448,10,0)</f>
        <v>0</v>
      </c>
    </row>
    <row r="7433" spans="1:13" ht="15.75" outlineLevel="1">
      <c r="A7433" s="10">
        <v>1851000691</v>
      </c>
      <c r="B7433" s="11">
        <v>691</v>
      </c>
      <c r="C7433" s="19">
        <v>851000</v>
      </c>
      <c r="D7433" s="13">
        <v>1</v>
      </c>
      <c r="E7433" s="136" t="s">
        <v>3154</v>
      </c>
      <c r="F7433" s="15" t="s">
        <v>2953</v>
      </c>
      <c r="G7433" s="137" t="s">
        <v>3154</v>
      </c>
      <c r="H7433" s="13" t="s">
        <v>31</v>
      </c>
      <c r="I7433" s="126" t="s">
        <v>3154</v>
      </c>
      <c r="J7433" s="142" t="s">
        <v>3154</v>
      </c>
      <c r="K7433" s="17">
        <f>VLOOKUP(A7433,[4]גיליון1!$A$1574:$P$7681,10,0)</f>
        <v>0</v>
      </c>
      <c r="L7433" s="17">
        <f>VLOOKUP(A7433,'[2]2023'!$A$9:$I$7853,9,0)</f>
        <v>0</v>
      </c>
      <c r="M7433" s="18">
        <f>VLOOKUP(A7433,[3]data1683177749303!$A$2:$J$6448,10,0)</f>
        <v>0</v>
      </c>
    </row>
    <row r="7434" spans="1:13" ht="15.75" outlineLevel="1">
      <c r="A7434" s="10">
        <v>1851000800</v>
      </c>
      <c r="B7434" s="11">
        <v>800</v>
      </c>
      <c r="C7434" s="19">
        <v>851000</v>
      </c>
      <c r="D7434" s="13">
        <v>1</v>
      </c>
      <c r="E7434" s="136" t="s">
        <v>3154</v>
      </c>
      <c r="F7434" s="15" t="s">
        <v>1411</v>
      </c>
      <c r="G7434" s="137" t="s">
        <v>3154</v>
      </c>
      <c r="H7434" s="13" t="s">
        <v>11</v>
      </c>
      <c r="I7434" s="126" t="s">
        <v>3154</v>
      </c>
      <c r="J7434" s="142" t="s">
        <v>3154</v>
      </c>
      <c r="K7434" s="17">
        <f>VLOOKUP(A7434,[4]גיליון1!$A$1574:$P$7681,10,0)</f>
        <v>0</v>
      </c>
      <c r="L7434" s="17">
        <f>VLOOKUP(A7434,'[2]2023'!$A$9:$I$7853,9,0)</f>
        <v>0</v>
      </c>
      <c r="M7434" s="140" t="s">
        <v>3154</v>
      </c>
    </row>
    <row r="7435" spans="1:13" ht="15.75" outlineLevel="1">
      <c r="A7435" s="10">
        <v>1851000811</v>
      </c>
      <c r="B7435" s="11">
        <v>811</v>
      </c>
      <c r="C7435" s="19">
        <v>851000</v>
      </c>
      <c r="D7435" s="13">
        <v>1</v>
      </c>
      <c r="E7435" s="136" t="s">
        <v>3154</v>
      </c>
      <c r="F7435" s="15" t="s">
        <v>2954</v>
      </c>
      <c r="G7435" s="137" t="s">
        <v>3154</v>
      </c>
      <c r="H7435" s="13" t="s">
        <v>31</v>
      </c>
      <c r="I7435" s="16">
        <f>K7435/L7435-1</f>
        <v>6.9218989280245058E-2</v>
      </c>
      <c r="J7435" s="126" t="s">
        <v>3154</v>
      </c>
      <c r="K7435" s="17">
        <v>8378400</v>
      </c>
      <c r="L7435" s="17">
        <f>VLOOKUP(A7435,'[2]2023'!$A$9:$I$7853,9,0)</f>
        <v>7836000</v>
      </c>
      <c r="M7435" s="18">
        <f>VLOOKUP(A7435,[3]data1683177749303!$A$2:$J$6448,10,0)</f>
        <v>7043812</v>
      </c>
    </row>
    <row r="7436" spans="1:13" ht="15.75" outlineLevel="1">
      <c r="A7436" s="10">
        <v>1851000812</v>
      </c>
      <c r="B7436" s="11">
        <v>812</v>
      </c>
      <c r="C7436" s="19">
        <v>851000</v>
      </c>
      <c r="D7436" s="13">
        <v>1</v>
      </c>
      <c r="E7436" s="136" t="s">
        <v>3154</v>
      </c>
      <c r="F7436" s="15" t="s">
        <v>2955</v>
      </c>
      <c r="G7436" s="137" t="s">
        <v>3154</v>
      </c>
      <c r="H7436" s="13" t="s">
        <v>34</v>
      </c>
      <c r="I7436" s="126" t="s">
        <v>3154</v>
      </c>
      <c r="J7436" s="126" t="s">
        <v>3154</v>
      </c>
      <c r="K7436" s="17">
        <f>VLOOKUP(A7436,[4]גיליון1!$A$1574:$P$7681,10,0)</f>
        <v>0</v>
      </c>
      <c r="L7436" s="17">
        <f>VLOOKUP(A7436,'[2]2023'!$A$9:$I$7853,9,0)</f>
        <v>0</v>
      </c>
      <c r="M7436" s="18">
        <f>VLOOKUP(A7436,[3]data1683177749303!$A$2:$J$6448,10,0)</f>
        <v>0</v>
      </c>
    </row>
    <row r="7437" spans="1:13" ht="15.75" outlineLevel="1">
      <c r="A7437" s="10">
        <v>1851000813</v>
      </c>
      <c r="B7437" s="11">
        <v>813</v>
      </c>
      <c r="C7437" s="19">
        <v>851000</v>
      </c>
      <c r="D7437" s="13">
        <v>1</v>
      </c>
      <c r="E7437" s="136" t="s">
        <v>3154</v>
      </c>
      <c r="F7437" s="15" t="s">
        <v>2951</v>
      </c>
      <c r="G7437" s="137" t="s">
        <v>3154</v>
      </c>
      <c r="H7437" s="13" t="s">
        <v>31</v>
      </c>
      <c r="I7437" s="16">
        <f>K7437/L7437-1</f>
        <v>7.5557945684323835E-2</v>
      </c>
      <c r="J7437" s="126" t="s">
        <v>3154</v>
      </c>
      <c r="K7437" s="17">
        <f>VLOOKUP(A7437,[4]גיליון1!$A$1574:$P$7681,10,0)</f>
        <v>40000</v>
      </c>
      <c r="L7437" s="17">
        <f>VLOOKUP(A7437,'[2]2023'!$A$9:$I$7853,9,0)</f>
        <v>37190</v>
      </c>
      <c r="M7437" s="18">
        <f>VLOOKUP(A7437,[3]data1683177749303!$A$2:$J$6448,10,0)</f>
        <v>37188.43</v>
      </c>
    </row>
    <row r="7438" spans="1:13" ht="15.75" outlineLevel="1">
      <c r="A7438" s="10">
        <v>1851000814</v>
      </c>
      <c r="B7438" s="11">
        <v>814</v>
      </c>
      <c r="C7438" s="19">
        <v>851000</v>
      </c>
      <c r="D7438" s="13">
        <v>1</v>
      </c>
      <c r="E7438" s="136" t="s">
        <v>3154</v>
      </c>
      <c r="F7438" s="15" t="s">
        <v>2956</v>
      </c>
      <c r="G7438" s="137" t="s">
        <v>3154</v>
      </c>
      <c r="H7438" s="13" t="s">
        <v>31</v>
      </c>
      <c r="I7438" s="126" t="s">
        <v>3154</v>
      </c>
      <c r="J7438" s="126" t="s">
        <v>3154</v>
      </c>
      <c r="K7438" s="17">
        <f>VLOOKUP(A7438,[4]גיליון1!$A$1574:$P$7681,10,0)</f>
        <v>0</v>
      </c>
      <c r="L7438" s="17">
        <f>VLOOKUP(A7438,'[2]2023'!$A$9:$I$7853,9,0)</f>
        <v>0</v>
      </c>
      <c r="M7438" s="18">
        <f>VLOOKUP(A7438,[3]data1683177749303!$A$2:$J$6448,10,0)</f>
        <v>0</v>
      </c>
    </row>
    <row r="7439" spans="1:13" ht="15.75" outlineLevel="1">
      <c r="A7439" s="10">
        <v>1851000961</v>
      </c>
      <c r="B7439" s="11">
        <v>961</v>
      </c>
      <c r="C7439" s="19">
        <v>851000</v>
      </c>
      <c r="D7439" s="13">
        <v>1</v>
      </c>
      <c r="E7439" s="136" t="s">
        <v>3154</v>
      </c>
      <c r="F7439" s="15" t="s">
        <v>79</v>
      </c>
      <c r="G7439" s="137" t="s">
        <v>3154</v>
      </c>
      <c r="H7439" s="13" t="s">
        <v>34</v>
      </c>
      <c r="I7439" s="126" t="s">
        <v>3154</v>
      </c>
      <c r="J7439" s="126" t="s">
        <v>3154</v>
      </c>
      <c r="K7439" s="17">
        <f>VLOOKUP(A7439,[4]גיליון1!$A$1574:$P$7681,10,0)</f>
        <v>0</v>
      </c>
      <c r="L7439" s="17">
        <f>VLOOKUP(A7439,'[2]2023'!$A$9:$I$7853,9,0)</f>
        <v>0</v>
      </c>
      <c r="M7439" s="18">
        <f>VLOOKUP(A7439,[3]data1683177749303!$A$2:$J$6448,10,0)</f>
        <v>0</v>
      </c>
    </row>
    <row r="7440" spans="1:13" ht="16.5" thickBot="1">
      <c r="A7440" s="10">
        <v>1851000981</v>
      </c>
      <c r="B7440" s="11">
        <v>981</v>
      </c>
      <c r="C7440" s="19">
        <v>851000</v>
      </c>
      <c r="D7440" s="13">
        <v>1</v>
      </c>
      <c r="E7440" s="136" t="s">
        <v>3154</v>
      </c>
      <c r="F7440" s="15" t="s">
        <v>2957</v>
      </c>
      <c r="G7440" s="137" t="s">
        <v>3154</v>
      </c>
      <c r="H7440" s="13" t="s">
        <v>31</v>
      </c>
      <c r="I7440" s="126" t="s">
        <v>3154</v>
      </c>
      <c r="J7440" s="126" t="s">
        <v>3154</v>
      </c>
      <c r="K7440" s="17">
        <v>556600</v>
      </c>
      <c r="L7440" s="139" t="s">
        <v>3154</v>
      </c>
      <c r="M7440" s="140" t="s">
        <v>3154</v>
      </c>
    </row>
    <row r="7441" spans="1:13" ht="16.5" outlineLevel="1" thickBot="1">
      <c r="A7441" s="125" t="s">
        <v>3154</v>
      </c>
      <c r="B7441" s="25" t="s">
        <v>2958</v>
      </c>
      <c r="C7441" s="146" t="s">
        <v>3154</v>
      </c>
      <c r="D7441" s="146" t="s">
        <v>3154</v>
      </c>
      <c r="E7441" s="147" t="s">
        <v>3154</v>
      </c>
      <c r="F7441" s="28" t="s">
        <v>2950</v>
      </c>
      <c r="G7441" s="153" t="s">
        <v>3154</v>
      </c>
      <c r="H7441" s="146" t="s">
        <v>3154</v>
      </c>
      <c r="I7441" s="29">
        <f>K7441/L7441-1</f>
        <v>0.13994454598453743</v>
      </c>
      <c r="J7441" s="127" t="s">
        <v>3154</v>
      </c>
      <c r="K7441" s="37">
        <f>SUBTOTAL(9,K7435:K7440)</f>
        <v>8975000</v>
      </c>
      <c r="L7441" s="37">
        <f>SUBTOTAL(9,L7435:L7440)</f>
        <v>7873190</v>
      </c>
      <c r="M7441" s="38">
        <f>SUBTOTAL(9,M7435:M7440)</f>
        <v>7081000.4299999997</v>
      </c>
    </row>
    <row r="7442" spans="1:13" ht="15.75" outlineLevel="1">
      <c r="A7442" s="10">
        <v>18590000</v>
      </c>
      <c r="B7442" s="11">
        <v>0</v>
      </c>
      <c r="C7442" s="19">
        <v>859000</v>
      </c>
      <c r="D7442" s="13">
        <v>1</v>
      </c>
      <c r="E7442" s="136" t="s">
        <v>3154</v>
      </c>
      <c r="F7442" s="15" t="s">
        <v>2959</v>
      </c>
      <c r="G7442" s="137" t="s">
        <v>3154</v>
      </c>
      <c r="H7442" s="13" t="s">
        <v>11</v>
      </c>
      <c r="I7442" s="126" t="s">
        <v>3154</v>
      </c>
      <c r="J7442" s="142" t="s">
        <v>3154</v>
      </c>
      <c r="K7442" s="17">
        <f>VLOOKUP(A7442,[4]גיליון1!$A$1574:$P$7681,10,0)</f>
        <v>0</v>
      </c>
      <c r="L7442" s="139" t="s">
        <v>3154</v>
      </c>
      <c r="M7442" s="140" t="s">
        <v>3154</v>
      </c>
    </row>
    <row r="7443" spans="1:13" ht="15.75" outlineLevel="1">
      <c r="A7443" s="10">
        <v>1859000800</v>
      </c>
      <c r="B7443" s="11">
        <v>800</v>
      </c>
      <c r="C7443" s="19">
        <v>859000</v>
      </c>
      <c r="D7443" s="13">
        <v>1</v>
      </c>
      <c r="E7443" s="136" t="s">
        <v>3154</v>
      </c>
      <c r="F7443" s="15" t="s">
        <v>1411</v>
      </c>
      <c r="G7443" s="137" t="s">
        <v>3154</v>
      </c>
      <c r="H7443" s="13" t="s">
        <v>11</v>
      </c>
      <c r="I7443" s="126" t="s">
        <v>3154</v>
      </c>
      <c r="J7443" s="142" t="s">
        <v>3154</v>
      </c>
      <c r="K7443" s="17">
        <f>VLOOKUP(A7443,[4]גיליון1!$A$1574:$P$7681,10,0)</f>
        <v>0</v>
      </c>
      <c r="L7443" s="139" t="s">
        <v>3154</v>
      </c>
      <c r="M7443" s="140" t="s">
        <v>3154</v>
      </c>
    </row>
    <row r="7444" spans="1:13" ht="15.75" outlineLevel="1">
      <c r="A7444" s="10">
        <v>1859000810</v>
      </c>
      <c r="B7444" s="11">
        <v>810</v>
      </c>
      <c r="C7444" s="19">
        <v>859000</v>
      </c>
      <c r="D7444" s="13">
        <v>1</v>
      </c>
      <c r="E7444" s="136" t="s">
        <v>3154</v>
      </c>
      <c r="F7444" s="15" t="s">
        <v>2960</v>
      </c>
      <c r="G7444" s="137" t="s">
        <v>3154</v>
      </c>
      <c r="H7444" s="13" t="s">
        <v>34</v>
      </c>
      <c r="I7444" s="16">
        <f>K7444/L7444-1</f>
        <v>0</v>
      </c>
      <c r="J7444" s="126" t="s">
        <v>3154</v>
      </c>
      <c r="K7444" s="17">
        <v>41000</v>
      </c>
      <c r="L7444" s="17">
        <f>VLOOKUP(A7444,'[2]2023'!$A$9:$I$7853,9,0)</f>
        <v>41000</v>
      </c>
      <c r="M7444" s="18">
        <f>VLOOKUP(A7444,[3]data1683177749303!$A$2:$J$6448,10,0)</f>
        <v>41000</v>
      </c>
    </row>
    <row r="7445" spans="1:13" ht="15.75" outlineLevel="1">
      <c r="A7445" s="10">
        <v>1859000811</v>
      </c>
      <c r="B7445" s="11">
        <v>811</v>
      </c>
      <c r="C7445" s="19">
        <v>859000</v>
      </c>
      <c r="D7445" s="13">
        <v>1</v>
      </c>
      <c r="E7445" s="136" t="s">
        <v>3154</v>
      </c>
      <c r="F7445" s="15" t="s">
        <v>2961</v>
      </c>
      <c r="G7445" s="137" t="s">
        <v>3154</v>
      </c>
      <c r="H7445" s="13" t="s">
        <v>34</v>
      </c>
      <c r="I7445" s="16">
        <f>K7445/L7445-1</f>
        <v>0.94174757281553401</v>
      </c>
      <c r="J7445" s="126" t="s">
        <v>3154</v>
      </c>
      <c r="K7445" s="17">
        <v>20000</v>
      </c>
      <c r="L7445" s="17">
        <f>VLOOKUP(A7445,'[2]2023'!$A$9:$I$7853,9,0)</f>
        <v>10300</v>
      </c>
      <c r="M7445" s="18">
        <f>VLOOKUP(A7445,[3]data1683177749303!$A$2:$J$6448,10,0)</f>
        <v>10300</v>
      </c>
    </row>
    <row r="7446" spans="1:13" ht="16.5" thickBot="1">
      <c r="A7446" s="10">
        <v>1859000961</v>
      </c>
      <c r="B7446" s="11">
        <v>961</v>
      </c>
      <c r="C7446" s="19">
        <v>859000</v>
      </c>
      <c r="D7446" s="13">
        <v>1</v>
      </c>
      <c r="E7446" s="136" t="s">
        <v>3154</v>
      </c>
      <c r="F7446" s="15" t="s">
        <v>79</v>
      </c>
      <c r="G7446" s="137" t="s">
        <v>3154</v>
      </c>
      <c r="H7446" s="13" t="s">
        <v>34</v>
      </c>
      <c r="I7446" s="126" t="s">
        <v>3154</v>
      </c>
      <c r="J7446" s="126" t="s">
        <v>3154</v>
      </c>
      <c r="K7446" s="17">
        <f>VLOOKUP(A7446,[4]גיליון1!$A$1574:$P$7681,10,0)</f>
        <v>0</v>
      </c>
      <c r="L7446" s="17">
        <f>VLOOKUP(A7446,'[2]2023'!$A$9:$I$7853,9,0)</f>
        <v>0</v>
      </c>
      <c r="M7446" s="140" t="s">
        <v>3154</v>
      </c>
    </row>
    <row r="7447" spans="1:13" ht="16.5" outlineLevel="1" thickBot="1">
      <c r="A7447" s="125" t="s">
        <v>3154</v>
      </c>
      <c r="B7447" s="25" t="s">
        <v>2962</v>
      </c>
      <c r="C7447" s="146" t="s">
        <v>3154</v>
      </c>
      <c r="D7447" s="146" t="s">
        <v>3154</v>
      </c>
      <c r="E7447" s="147" t="s">
        <v>3154</v>
      </c>
      <c r="F7447" s="28" t="s">
        <v>2959</v>
      </c>
      <c r="G7447" s="153" t="s">
        <v>3154</v>
      </c>
      <c r="H7447" s="146" t="s">
        <v>3154</v>
      </c>
      <c r="I7447" s="29">
        <f>K7447/L7447-1</f>
        <v>0.18908382066276808</v>
      </c>
      <c r="J7447" s="127" t="s">
        <v>3154</v>
      </c>
      <c r="K7447" s="37">
        <f t="shared" ref="K7447:M7447" si="322">SUBTOTAL(9,K7444:K7446)</f>
        <v>61000</v>
      </c>
      <c r="L7447" s="37">
        <f t="shared" si="322"/>
        <v>51300</v>
      </c>
      <c r="M7447" s="38">
        <f t="shared" si="322"/>
        <v>51300</v>
      </c>
    </row>
    <row r="7448" spans="1:13" ht="15.75" outlineLevel="1">
      <c r="A7448" s="10">
        <v>18600000</v>
      </c>
      <c r="B7448" s="11">
        <v>0</v>
      </c>
      <c r="C7448" s="19">
        <v>860000</v>
      </c>
      <c r="D7448" s="13">
        <v>1</v>
      </c>
      <c r="E7448" s="136" t="s">
        <v>3154</v>
      </c>
      <c r="F7448" s="15" t="s">
        <v>1050</v>
      </c>
      <c r="G7448" s="137" t="s">
        <v>3154</v>
      </c>
      <c r="H7448" s="13" t="s">
        <v>11</v>
      </c>
      <c r="I7448" s="126" t="s">
        <v>3154</v>
      </c>
      <c r="J7448" s="142" t="s">
        <v>3154</v>
      </c>
      <c r="K7448" s="17">
        <f>VLOOKUP(A7448,[4]גיליון1!$A$1574:$P$7681,10,0)</f>
        <v>0</v>
      </c>
      <c r="L7448" s="139" t="s">
        <v>3154</v>
      </c>
      <c r="M7448" s="140" t="s">
        <v>3154</v>
      </c>
    </row>
    <row r="7449" spans="1:13" ht="15.75" outlineLevel="1">
      <c r="A7449" s="10">
        <v>18680000</v>
      </c>
      <c r="B7449" s="11">
        <v>0</v>
      </c>
      <c r="C7449" s="19">
        <v>868000</v>
      </c>
      <c r="D7449" s="13">
        <v>1</v>
      </c>
      <c r="E7449" s="136" t="s">
        <v>3154</v>
      </c>
      <c r="F7449" s="15" t="s">
        <v>2963</v>
      </c>
      <c r="G7449" s="137" t="s">
        <v>3154</v>
      </c>
      <c r="H7449" s="13" t="s">
        <v>11</v>
      </c>
      <c r="I7449" s="126" t="s">
        <v>3154</v>
      </c>
      <c r="J7449" s="142" t="s">
        <v>3154</v>
      </c>
      <c r="K7449" s="17">
        <f>VLOOKUP(A7449,[4]גיליון1!$A$1574:$P$7681,10,0)</f>
        <v>0</v>
      </c>
      <c r="L7449" s="139" t="s">
        <v>3154</v>
      </c>
      <c r="M7449" s="140" t="s">
        <v>3154</v>
      </c>
    </row>
    <row r="7450" spans="1:13" ht="15.75" outlineLevel="1">
      <c r="A7450" s="10">
        <v>1868000110</v>
      </c>
      <c r="B7450" s="11">
        <v>110</v>
      </c>
      <c r="C7450" s="19">
        <v>868000</v>
      </c>
      <c r="D7450" s="13">
        <v>1</v>
      </c>
      <c r="E7450" s="136" t="s">
        <v>3154</v>
      </c>
      <c r="F7450" s="15" t="s">
        <v>19</v>
      </c>
      <c r="G7450" s="137" t="s">
        <v>3154</v>
      </c>
      <c r="H7450" s="13" t="s">
        <v>20</v>
      </c>
      <c r="I7450" s="126" t="s">
        <v>3154</v>
      </c>
      <c r="J7450" s="142" t="s">
        <v>3154</v>
      </c>
      <c r="K7450" s="17">
        <f>VLOOKUP(A7450,[4]גיליון1!$A$1574:$P$7681,10,0)</f>
        <v>0</v>
      </c>
      <c r="L7450" s="139" t="s">
        <v>3154</v>
      </c>
      <c r="M7450" s="18">
        <f>VLOOKUP(A7450,[3]data1683177749303!$A$2:$J$6448,10,0)</f>
        <v>0</v>
      </c>
    </row>
    <row r="7451" spans="1:13" ht="15.75" outlineLevel="1">
      <c r="A7451" s="10">
        <v>1868000119</v>
      </c>
      <c r="B7451" s="11">
        <v>119</v>
      </c>
      <c r="C7451" s="19">
        <v>868000</v>
      </c>
      <c r="D7451" s="13">
        <v>1</v>
      </c>
      <c r="E7451" s="136" t="s">
        <v>3154</v>
      </c>
      <c r="F7451" s="15" t="s">
        <v>21</v>
      </c>
      <c r="G7451" s="137" t="s">
        <v>3154</v>
      </c>
      <c r="H7451" s="13" t="s">
        <v>20</v>
      </c>
      <c r="I7451" s="16">
        <f>K7451/L7451-1</f>
        <v>0</v>
      </c>
      <c r="J7451" s="126" t="s">
        <v>3154</v>
      </c>
      <c r="K7451" s="17">
        <f>VLOOKUP(A7451,[4]גיליון1!$A$1574:$P$7681,10,0)</f>
        <v>1172600</v>
      </c>
      <c r="L7451" s="17">
        <f>VLOOKUP(A7451,'[2]2023'!$A$9:$I$7853,9,0)</f>
        <v>1172600</v>
      </c>
      <c r="M7451" s="18">
        <f>VLOOKUP(A7451,[3]data1683177749303!$A$2:$J$6448,10,0)</f>
        <v>1471549.24</v>
      </c>
    </row>
    <row r="7452" spans="1:13" ht="15.75" outlineLevel="1">
      <c r="A7452" s="10">
        <v>1868000122</v>
      </c>
      <c r="B7452" s="11">
        <v>122</v>
      </c>
      <c r="C7452" s="19">
        <v>868000</v>
      </c>
      <c r="D7452" s="13">
        <v>1</v>
      </c>
      <c r="E7452" s="136" t="s">
        <v>3154</v>
      </c>
      <c r="F7452" s="15" t="s">
        <v>22</v>
      </c>
      <c r="G7452" s="137" t="s">
        <v>3154</v>
      </c>
      <c r="H7452" s="13" t="s">
        <v>20</v>
      </c>
      <c r="I7452" s="126" t="s">
        <v>3154</v>
      </c>
      <c r="J7452" s="126" t="s">
        <v>3154</v>
      </c>
      <c r="K7452" s="17">
        <f>VLOOKUP(A7452,[4]גיליון1!$A$1574:$P$7681,10,0)</f>
        <v>0</v>
      </c>
      <c r="L7452" s="17">
        <f>VLOOKUP(A7452,'[2]2023'!$A$9:$I$7853,9,0)</f>
        <v>0</v>
      </c>
      <c r="M7452" s="18">
        <f>VLOOKUP(A7452,[3]data1683177749303!$A$2:$J$6448,10,0)</f>
        <v>0</v>
      </c>
    </row>
    <row r="7453" spans="1:13" ht="15.75" outlineLevel="1">
      <c r="A7453" s="10">
        <v>1868000126</v>
      </c>
      <c r="B7453" s="11">
        <v>126</v>
      </c>
      <c r="C7453" s="19">
        <v>868000</v>
      </c>
      <c r="D7453" s="13">
        <v>1</v>
      </c>
      <c r="E7453" s="136" t="s">
        <v>3154</v>
      </c>
      <c r="F7453" s="15" t="s">
        <v>23</v>
      </c>
      <c r="G7453" s="137" t="s">
        <v>3154</v>
      </c>
      <c r="H7453" s="13" t="s">
        <v>20</v>
      </c>
      <c r="I7453" s="16">
        <f>K7453/L7453-1</f>
        <v>0</v>
      </c>
      <c r="J7453" s="126" t="s">
        <v>3154</v>
      </c>
      <c r="K7453" s="17">
        <f>VLOOKUP(A7453,[4]גיליון1!$A$1574:$P$7681,10,0)</f>
        <v>27000</v>
      </c>
      <c r="L7453" s="17">
        <f>VLOOKUP(A7453,'[2]2023'!$A$9:$I$7853,9,0)</f>
        <v>27000</v>
      </c>
      <c r="M7453" s="18">
        <f>VLOOKUP(A7453,[3]data1683177749303!$A$2:$J$6448,10,0)</f>
        <v>43589.72</v>
      </c>
    </row>
    <row r="7454" spans="1:13" ht="15.75" outlineLevel="1">
      <c r="A7454" s="10">
        <v>1868000130</v>
      </c>
      <c r="B7454" s="11">
        <v>130</v>
      </c>
      <c r="C7454" s="19">
        <v>868000</v>
      </c>
      <c r="D7454" s="13">
        <v>1</v>
      </c>
      <c r="E7454" s="136" t="s">
        <v>3154</v>
      </c>
      <c r="F7454" s="15" t="s">
        <v>24</v>
      </c>
      <c r="G7454" s="137" t="s">
        <v>3154</v>
      </c>
      <c r="H7454" s="13" t="s">
        <v>20</v>
      </c>
      <c r="I7454" s="126" t="s">
        <v>3154</v>
      </c>
      <c r="J7454" s="126" t="s">
        <v>3154</v>
      </c>
      <c r="K7454" s="17">
        <f>VLOOKUP(A7454,[4]גיליון1!$A$1574:$P$7681,10,0)</f>
        <v>0</v>
      </c>
      <c r="L7454" s="17">
        <f>VLOOKUP(A7454,'[2]2023'!$A$9:$I$7853,9,0)</f>
        <v>0</v>
      </c>
      <c r="M7454" s="18">
        <f>VLOOKUP(A7454,[3]data1683177749303!$A$2:$J$6448,10,0)</f>
        <v>1578.2</v>
      </c>
    </row>
    <row r="7455" spans="1:13" ht="15.75" outlineLevel="1">
      <c r="A7455" s="10">
        <v>1868000140</v>
      </c>
      <c r="B7455" s="11">
        <v>140</v>
      </c>
      <c r="C7455" s="19">
        <v>868000</v>
      </c>
      <c r="D7455" s="13">
        <v>1</v>
      </c>
      <c r="E7455" s="136" t="s">
        <v>3154</v>
      </c>
      <c r="F7455" s="15" t="s">
        <v>25</v>
      </c>
      <c r="G7455" s="137" t="s">
        <v>3154</v>
      </c>
      <c r="H7455" s="13" t="s">
        <v>20</v>
      </c>
      <c r="I7455" s="16">
        <f>K7455/L7455-1</f>
        <v>0</v>
      </c>
      <c r="J7455" s="126" t="s">
        <v>3154</v>
      </c>
      <c r="K7455" s="17">
        <f>VLOOKUP(A7455,[4]גיליון1!$A$1574:$P$7681,10,0)</f>
        <v>60000</v>
      </c>
      <c r="L7455" s="17">
        <f>VLOOKUP(A7455,'[2]2023'!$A$9:$I$7853,9,0)</f>
        <v>60000</v>
      </c>
      <c r="M7455" s="18">
        <f>VLOOKUP(A7455,[3]data1683177749303!$A$2:$J$6448,10,0)</f>
        <v>0</v>
      </c>
    </row>
    <row r="7456" spans="1:13" ht="15.75" outlineLevel="1">
      <c r="A7456" s="10">
        <v>1868000253</v>
      </c>
      <c r="B7456" s="11">
        <v>253</v>
      </c>
      <c r="C7456" s="19">
        <v>868000</v>
      </c>
      <c r="D7456" s="13">
        <v>1</v>
      </c>
      <c r="E7456" s="136" t="s">
        <v>3154</v>
      </c>
      <c r="F7456" s="15" t="s">
        <v>28</v>
      </c>
      <c r="G7456" s="137" t="s">
        <v>3154</v>
      </c>
      <c r="H7456" s="13" t="s">
        <v>20</v>
      </c>
      <c r="I7456" s="126" t="s">
        <v>3154</v>
      </c>
      <c r="J7456" s="126" t="s">
        <v>3154</v>
      </c>
      <c r="K7456" s="17">
        <f>VLOOKUP(A7456,[4]גיליון1!$A$1574:$P$7681,10,0)</f>
        <v>0</v>
      </c>
      <c r="L7456" s="17">
        <f>VLOOKUP(A7456,'[2]2023'!$A$9:$I$7853,9,0)</f>
        <v>0</v>
      </c>
      <c r="M7456" s="18">
        <f>VLOOKUP(A7456,[3]data1683177749303!$A$2:$J$6448,10,0)</f>
        <v>0</v>
      </c>
    </row>
    <row r="7457" spans="1:13" ht="15.75" outlineLevel="1">
      <c r="A7457" s="10">
        <v>1868000263</v>
      </c>
      <c r="B7457" s="11">
        <v>263</v>
      </c>
      <c r="C7457" s="19">
        <v>868000</v>
      </c>
      <c r="D7457" s="13">
        <v>1</v>
      </c>
      <c r="E7457" s="136" t="s">
        <v>3154</v>
      </c>
      <c r="F7457" s="15" t="s">
        <v>116</v>
      </c>
      <c r="G7457" s="137" t="s">
        <v>3154</v>
      </c>
      <c r="H7457" s="13" t="s">
        <v>20</v>
      </c>
      <c r="I7457" s="126" t="s">
        <v>3154</v>
      </c>
      <c r="J7457" s="126" t="s">
        <v>3154</v>
      </c>
      <c r="K7457" s="17">
        <f>VLOOKUP(A7457,[4]גיליון1!$A$1574:$P$7681,10,0)</f>
        <v>0</v>
      </c>
      <c r="L7457" s="17">
        <f>VLOOKUP(A7457,'[2]2023'!$A$9:$I$7853,9,0)</f>
        <v>0</v>
      </c>
      <c r="M7457" s="18">
        <f>VLOOKUP(A7457,[3]data1683177749303!$A$2:$J$6448,10,0)</f>
        <v>0</v>
      </c>
    </row>
    <row r="7458" spans="1:13" ht="15.75" outlineLevel="1">
      <c r="A7458" s="10">
        <v>1868000410</v>
      </c>
      <c r="B7458" s="11">
        <v>410</v>
      </c>
      <c r="C7458" s="19">
        <v>868000</v>
      </c>
      <c r="D7458" s="13">
        <v>1</v>
      </c>
      <c r="E7458" s="136" t="s">
        <v>3154</v>
      </c>
      <c r="F7458" s="15" t="s">
        <v>2964</v>
      </c>
      <c r="G7458" s="137" t="s">
        <v>3154</v>
      </c>
      <c r="H7458" s="13" t="s">
        <v>31</v>
      </c>
      <c r="I7458" s="126" t="s">
        <v>3154</v>
      </c>
      <c r="J7458" s="126" t="s">
        <v>3154</v>
      </c>
      <c r="K7458" s="17">
        <f>VLOOKUP(A7458,[4]גיליון1!$A$1574:$P$7681,10,0)</f>
        <v>0</v>
      </c>
      <c r="L7458" s="17">
        <f>VLOOKUP(A7458,'[2]2023'!$A$9:$I$7853,9,0)</f>
        <v>0</v>
      </c>
      <c r="M7458" s="18">
        <f>VLOOKUP(A7458,[3]data1683177749303!$A$2:$J$6448,10,0)</f>
        <v>0</v>
      </c>
    </row>
    <row r="7459" spans="1:13" ht="15.75" outlineLevel="1">
      <c r="A7459" s="10">
        <v>1868000423</v>
      </c>
      <c r="B7459" s="11">
        <v>423</v>
      </c>
      <c r="C7459" s="19">
        <v>868000</v>
      </c>
      <c r="D7459" s="13">
        <v>1</v>
      </c>
      <c r="E7459" s="136" t="s">
        <v>3154</v>
      </c>
      <c r="F7459" s="15" t="s">
        <v>35</v>
      </c>
      <c r="G7459" s="137" t="s">
        <v>3154</v>
      </c>
      <c r="H7459" s="13" t="s">
        <v>31</v>
      </c>
      <c r="I7459" s="16">
        <f t="shared" ref="I7459:I7464" si="323">K7459/L7459-1</f>
        <v>-0.12682926829268293</v>
      </c>
      <c r="J7459" s="126" t="s">
        <v>3154</v>
      </c>
      <c r="K7459" s="17">
        <v>17900</v>
      </c>
      <c r="L7459" s="17">
        <f>VLOOKUP(A7459,'[2]2023'!$A$9:$I$7853,9,0)</f>
        <v>20500</v>
      </c>
      <c r="M7459" s="18">
        <f>VLOOKUP(A7459,[3]data1683177749303!$A$2:$J$6448,10,0)</f>
        <v>29800</v>
      </c>
    </row>
    <row r="7460" spans="1:13" ht="15.75" outlineLevel="1">
      <c r="A7460" s="10">
        <v>1868000431</v>
      </c>
      <c r="B7460" s="11">
        <v>431</v>
      </c>
      <c r="C7460" s="19">
        <v>868000</v>
      </c>
      <c r="D7460" s="13">
        <v>1</v>
      </c>
      <c r="E7460" s="136" t="s">
        <v>3154</v>
      </c>
      <c r="F7460" s="15" t="s">
        <v>36</v>
      </c>
      <c r="G7460" s="137" t="s">
        <v>3154</v>
      </c>
      <c r="H7460" s="13" t="s">
        <v>31</v>
      </c>
      <c r="I7460" s="16">
        <f t="shared" si="323"/>
        <v>0</v>
      </c>
      <c r="J7460" s="126" t="s">
        <v>3154</v>
      </c>
      <c r="K7460" s="17">
        <f>VLOOKUP(A7460,[4]גיליון1!$A$1574:$P$7681,10,0)</f>
        <v>27500</v>
      </c>
      <c r="L7460" s="17">
        <f>VLOOKUP(A7460,'[2]2023'!$A$9:$I$7853,9,0)</f>
        <v>27500</v>
      </c>
      <c r="M7460" s="18">
        <f>VLOOKUP(A7460,[3]data1683177749303!$A$2:$J$6448,10,0)</f>
        <v>54248.49</v>
      </c>
    </row>
    <row r="7461" spans="1:13" ht="15.75" outlineLevel="1">
      <c r="A7461" s="10">
        <v>1868000432</v>
      </c>
      <c r="B7461" s="11">
        <v>432</v>
      </c>
      <c r="C7461" s="19">
        <v>868000</v>
      </c>
      <c r="D7461" s="13">
        <v>1</v>
      </c>
      <c r="E7461" s="136" t="s">
        <v>3154</v>
      </c>
      <c r="F7461" s="15" t="s">
        <v>37</v>
      </c>
      <c r="G7461" s="137" t="s">
        <v>3154</v>
      </c>
      <c r="H7461" s="13" t="s">
        <v>31</v>
      </c>
      <c r="I7461" s="16">
        <f t="shared" si="323"/>
        <v>0</v>
      </c>
      <c r="J7461" s="126" t="s">
        <v>3154</v>
      </c>
      <c r="K7461" s="17">
        <f>VLOOKUP(A7461,[4]גיליון1!$A$1574:$P$7681,10,0)</f>
        <v>15000</v>
      </c>
      <c r="L7461" s="17">
        <f>VLOOKUP(A7461,'[2]2023'!$A$9:$I$7853,9,0)</f>
        <v>15000</v>
      </c>
      <c r="M7461" s="18">
        <f>VLOOKUP(A7461,[3]data1683177749303!$A$2:$J$6448,10,0)</f>
        <v>4886.4799999999996</v>
      </c>
    </row>
    <row r="7462" spans="1:13" ht="15.75" outlineLevel="1">
      <c r="A7462" s="10">
        <v>1868000433</v>
      </c>
      <c r="B7462" s="11">
        <v>433</v>
      </c>
      <c r="C7462" s="19">
        <v>868000</v>
      </c>
      <c r="D7462" s="13">
        <v>1</v>
      </c>
      <c r="E7462" s="136" t="s">
        <v>3154</v>
      </c>
      <c r="F7462" s="15" t="s">
        <v>38</v>
      </c>
      <c r="G7462" s="137" t="s">
        <v>3154</v>
      </c>
      <c r="H7462" s="13" t="s">
        <v>34</v>
      </c>
      <c r="I7462" s="16">
        <f t="shared" si="323"/>
        <v>-0.11111111111111116</v>
      </c>
      <c r="J7462" s="126" t="s">
        <v>3154</v>
      </c>
      <c r="K7462" s="17">
        <f>VLOOKUP(A7462,[4]גיליון1!$A$1574:$P$7681,10,0)</f>
        <v>800</v>
      </c>
      <c r="L7462" s="17">
        <f>VLOOKUP(A7462,'[2]2023'!$A$9:$I$7853,9,0)</f>
        <v>900</v>
      </c>
      <c r="M7462" s="18">
        <f>VLOOKUP(A7462,[3]data1683177749303!$A$2:$J$6448,10,0)</f>
        <v>571.26</v>
      </c>
    </row>
    <row r="7463" spans="1:13" ht="15.75" outlineLevel="1">
      <c r="A7463" s="10">
        <v>1868000437</v>
      </c>
      <c r="B7463" s="11">
        <v>437</v>
      </c>
      <c r="C7463" s="19">
        <v>868000</v>
      </c>
      <c r="D7463" s="13">
        <v>1</v>
      </c>
      <c r="E7463" s="136" t="s">
        <v>3154</v>
      </c>
      <c r="F7463" s="39" t="s">
        <v>42</v>
      </c>
      <c r="G7463" s="154" t="s">
        <v>3154</v>
      </c>
      <c r="H7463" s="13" t="s">
        <v>31</v>
      </c>
      <c r="I7463" s="16">
        <f t="shared" si="323"/>
        <v>-0.1071428571428571</v>
      </c>
      <c r="J7463" s="126" t="s">
        <v>3154</v>
      </c>
      <c r="K7463" s="17">
        <v>2500</v>
      </c>
      <c r="L7463" s="17">
        <f>VLOOKUP(A7463,'[2]2023'!$A$9:$I$7853,9,0)</f>
        <v>2800</v>
      </c>
      <c r="M7463" s="18">
        <f>VLOOKUP(A7463,[3]data1683177749303!$A$2:$J$6448,10,0)</f>
        <v>3337.6</v>
      </c>
    </row>
    <row r="7464" spans="1:13" ht="15.75" outlineLevel="1">
      <c r="A7464" s="10">
        <v>1868000471</v>
      </c>
      <c r="B7464" s="11">
        <v>471</v>
      </c>
      <c r="C7464" s="19">
        <v>868000</v>
      </c>
      <c r="D7464" s="13">
        <v>1</v>
      </c>
      <c r="E7464" s="136" t="s">
        <v>3154</v>
      </c>
      <c r="F7464" s="15" t="s">
        <v>87</v>
      </c>
      <c r="G7464" s="137" t="s">
        <v>3154</v>
      </c>
      <c r="H7464" s="13" t="s">
        <v>34</v>
      </c>
      <c r="I7464" s="16">
        <f t="shared" si="323"/>
        <v>-9.9999999999999978E-2</v>
      </c>
      <c r="J7464" s="126" t="s">
        <v>3154</v>
      </c>
      <c r="K7464" s="17">
        <f>VLOOKUP(A7464,[4]גיליון1!$A$1574:$P$7681,10,0)</f>
        <v>900</v>
      </c>
      <c r="L7464" s="17">
        <f>VLOOKUP(A7464,'[2]2023'!$A$9:$I$7853,9,0)</f>
        <v>1000</v>
      </c>
      <c r="M7464" s="18">
        <f>VLOOKUP(A7464,[3]data1683177749303!$A$2:$J$6448,10,0)</f>
        <v>954.93</v>
      </c>
    </row>
    <row r="7465" spans="1:13" ht="15.75" outlineLevel="1">
      <c r="A7465" s="10">
        <v>1868000511</v>
      </c>
      <c r="B7465" s="11">
        <v>511</v>
      </c>
      <c r="C7465" s="19">
        <v>868000</v>
      </c>
      <c r="D7465" s="13">
        <v>1</v>
      </c>
      <c r="E7465" s="136" t="s">
        <v>3154</v>
      </c>
      <c r="F7465" s="15" t="s">
        <v>88</v>
      </c>
      <c r="G7465" s="137" t="s">
        <v>3154</v>
      </c>
      <c r="H7465" s="13" t="s">
        <v>34</v>
      </c>
      <c r="I7465" s="126" t="s">
        <v>3154</v>
      </c>
      <c r="J7465" s="126" t="s">
        <v>3154</v>
      </c>
      <c r="K7465" s="17">
        <f>VLOOKUP(A7465,[4]גיליון1!$A$1574:$P$7681,10,0)</f>
        <v>0</v>
      </c>
      <c r="L7465" s="17">
        <f>VLOOKUP(A7465,'[2]2023'!$A$9:$I$7853,9,0)</f>
        <v>0</v>
      </c>
      <c r="M7465" s="18">
        <f>VLOOKUP(A7465,[3]data1683177749303!$A$2:$J$6448,10,0)</f>
        <v>863.67</v>
      </c>
    </row>
    <row r="7466" spans="1:13" ht="15.75" outlineLevel="1">
      <c r="A7466" s="10">
        <v>1868000522</v>
      </c>
      <c r="B7466" s="11">
        <v>522</v>
      </c>
      <c r="C7466" s="19">
        <v>868000</v>
      </c>
      <c r="D7466" s="13">
        <v>1</v>
      </c>
      <c r="E7466" s="136" t="s">
        <v>3154</v>
      </c>
      <c r="F7466" s="15" t="s">
        <v>2266</v>
      </c>
      <c r="G7466" s="137" t="s">
        <v>3154</v>
      </c>
      <c r="H7466" s="13" t="s">
        <v>34</v>
      </c>
      <c r="I7466" s="126" t="s">
        <v>3154</v>
      </c>
      <c r="J7466" s="126" t="s">
        <v>3154</v>
      </c>
      <c r="K7466" s="17">
        <f>VLOOKUP(A7466,[4]גיליון1!$A$1574:$P$7681,10,0)</f>
        <v>0</v>
      </c>
      <c r="L7466" s="17">
        <f>VLOOKUP(A7466,'[2]2023'!$A$9:$I$7853,9,0)</f>
        <v>0</v>
      </c>
      <c r="M7466" s="18">
        <f>VLOOKUP(A7466,[3]data1683177749303!$A$2:$J$6448,10,0)</f>
        <v>0</v>
      </c>
    </row>
    <row r="7467" spans="1:13" ht="15.75" outlineLevel="1">
      <c r="A7467" s="10">
        <v>1868000540</v>
      </c>
      <c r="B7467" s="11">
        <v>540</v>
      </c>
      <c r="C7467" s="19">
        <v>868000</v>
      </c>
      <c r="D7467" s="13">
        <v>1</v>
      </c>
      <c r="E7467" s="136" t="s">
        <v>3154</v>
      </c>
      <c r="F7467" s="15" t="s">
        <v>53</v>
      </c>
      <c r="G7467" s="137" t="s">
        <v>3154</v>
      </c>
      <c r="H7467" s="13" t="s">
        <v>31</v>
      </c>
      <c r="I7467" s="126" t="s">
        <v>3154</v>
      </c>
      <c r="J7467" s="126" t="s">
        <v>3154</v>
      </c>
      <c r="K7467" s="17">
        <f>VLOOKUP(A7467,[4]גיליון1!$A$1574:$P$7681,10,0)</f>
        <v>0</v>
      </c>
      <c r="L7467" s="17">
        <f>VLOOKUP(A7467,'[2]2023'!$A$9:$I$7853,9,0)</f>
        <v>0</v>
      </c>
      <c r="M7467" s="18">
        <f>VLOOKUP(A7467,[3]data1683177749303!$A$2:$J$6448,10,0)</f>
        <v>0</v>
      </c>
    </row>
    <row r="7468" spans="1:13" ht="15.75" outlineLevel="1">
      <c r="A7468" s="10">
        <v>1868000544</v>
      </c>
      <c r="B7468" s="11">
        <v>544</v>
      </c>
      <c r="C7468" s="19">
        <v>868000</v>
      </c>
      <c r="D7468" s="13">
        <v>1</v>
      </c>
      <c r="E7468" s="136" t="s">
        <v>3154</v>
      </c>
      <c r="F7468" s="15" t="s">
        <v>56</v>
      </c>
      <c r="G7468" s="137" t="s">
        <v>3154</v>
      </c>
      <c r="H7468" s="13" t="s">
        <v>31</v>
      </c>
      <c r="I7468" s="126" t="s">
        <v>3154</v>
      </c>
      <c r="J7468" s="126" t="s">
        <v>3154</v>
      </c>
      <c r="K7468" s="17">
        <f>VLOOKUP(A7468,[4]גיליון1!$A$1574:$P$7681,10,0)</f>
        <v>0</v>
      </c>
      <c r="L7468" s="17">
        <f>VLOOKUP(A7468,'[2]2023'!$A$9:$I$7853,9,0)</f>
        <v>0</v>
      </c>
      <c r="M7468" s="18">
        <f>VLOOKUP(A7468,[3]data1683177749303!$A$2:$J$6448,10,0)</f>
        <v>0</v>
      </c>
    </row>
    <row r="7469" spans="1:13" ht="15.75" outlineLevel="1">
      <c r="A7469" s="10">
        <v>1868000561</v>
      </c>
      <c r="B7469" s="11">
        <v>561</v>
      </c>
      <c r="C7469" s="19">
        <v>868000</v>
      </c>
      <c r="D7469" s="13">
        <v>1</v>
      </c>
      <c r="E7469" s="136" t="s">
        <v>3154</v>
      </c>
      <c r="F7469" s="15" t="s">
        <v>59</v>
      </c>
      <c r="G7469" s="137" t="s">
        <v>3154</v>
      </c>
      <c r="H7469" s="13" t="s">
        <v>34</v>
      </c>
      <c r="I7469" s="126" t="s">
        <v>3154</v>
      </c>
      <c r="J7469" s="126" t="s">
        <v>3154</v>
      </c>
      <c r="K7469" s="17">
        <f>VLOOKUP(A7469,[4]גיליון1!$A$1574:$P$7681,10,0)</f>
        <v>0</v>
      </c>
      <c r="L7469" s="17">
        <f>VLOOKUP(A7469,'[2]2023'!$A$9:$I$7853,9,0)</f>
        <v>0</v>
      </c>
      <c r="M7469" s="18">
        <f>VLOOKUP(A7469,[3]data1683177749303!$A$2:$J$6448,10,0)</f>
        <v>0</v>
      </c>
    </row>
    <row r="7470" spans="1:13" ht="15.75" outlineLevel="1">
      <c r="A7470" s="10">
        <v>1868000721</v>
      </c>
      <c r="B7470" s="11">
        <v>721</v>
      </c>
      <c r="C7470" s="19">
        <v>868000</v>
      </c>
      <c r="D7470" s="13">
        <v>1</v>
      </c>
      <c r="E7470" s="136" t="s">
        <v>3154</v>
      </c>
      <c r="F7470" s="15" t="s">
        <v>63</v>
      </c>
      <c r="G7470" s="137" t="s">
        <v>3154</v>
      </c>
      <c r="H7470" s="13" t="s">
        <v>34</v>
      </c>
      <c r="I7470" s="126" t="s">
        <v>3154</v>
      </c>
      <c r="J7470" s="126" t="s">
        <v>3154</v>
      </c>
      <c r="K7470" s="17">
        <f>VLOOKUP(A7470,[4]גיליון1!$A$1574:$P$7681,10,0)</f>
        <v>0</v>
      </c>
      <c r="L7470" s="17">
        <f>VLOOKUP(A7470,'[2]2023'!$A$9:$I$7853,9,0)</f>
        <v>0</v>
      </c>
      <c r="M7470" s="18">
        <f>VLOOKUP(A7470,[3]data1683177749303!$A$2:$J$6448,10,0)</f>
        <v>0</v>
      </c>
    </row>
    <row r="7471" spans="1:13" ht="15.75" outlineLevel="1">
      <c r="A7471" s="10">
        <v>1868000722</v>
      </c>
      <c r="B7471" s="11">
        <v>722</v>
      </c>
      <c r="C7471" s="19">
        <v>868000</v>
      </c>
      <c r="D7471" s="13">
        <v>1</v>
      </c>
      <c r="E7471" s="136" t="s">
        <v>3154</v>
      </c>
      <c r="F7471" s="15" t="s">
        <v>64</v>
      </c>
      <c r="G7471" s="137" t="s">
        <v>3154</v>
      </c>
      <c r="H7471" s="13" t="s">
        <v>34</v>
      </c>
      <c r="I7471" s="126" t="s">
        <v>3154</v>
      </c>
      <c r="J7471" s="126" t="s">
        <v>3154</v>
      </c>
      <c r="K7471" s="17">
        <f>VLOOKUP(A7471,[4]גיליון1!$A$1574:$P$7681,10,0)</f>
        <v>0</v>
      </c>
      <c r="L7471" s="17">
        <f>VLOOKUP(A7471,'[2]2023'!$A$9:$I$7853,9,0)</f>
        <v>0</v>
      </c>
      <c r="M7471" s="18">
        <f>VLOOKUP(A7471,[3]data1683177749303!$A$2:$J$6448,10,0)</f>
        <v>0</v>
      </c>
    </row>
    <row r="7472" spans="1:13" ht="15.75" outlineLevel="1">
      <c r="A7472" s="10">
        <v>1868000743</v>
      </c>
      <c r="B7472" s="11">
        <v>743</v>
      </c>
      <c r="C7472" s="19">
        <v>868000</v>
      </c>
      <c r="D7472" s="13">
        <v>1</v>
      </c>
      <c r="E7472" s="136" t="s">
        <v>3154</v>
      </c>
      <c r="F7472" s="15" t="s">
        <v>2145</v>
      </c>
      <c r="G7472" s="137" t="s">
        <v>3154</v>
      </c>
      <c r="H7472" s="13" t="s">
        <v>34</v>
      </c>
      <c r="I7472" s="126" t="s">
        <v>3154</v>
      </c>
      <c r="J7472" s="126" t="s">
        <v>3154</v>
      </c>
      <c r="K7472" s="17">
        <f>VLOOKUP(A7472,[4]גיליון1!$A$1574:$P$7681,10,0)</f>
        <v>0</v>
      </c>
      <c r="L7472" s="17">
        <f>VLOOKUP(A7472,'[2]2023'!$A$9:$I$7853,9,0)</f>
        <v>0</v>
      </c>
      <c r="M7472" s="18">
        <f>VLOOKUP(A7472,[3]data1683177749303!$A$2:$J$6448,10,0)</f>
        <v>0</v>
      </c>
    </row>
    <row r="7473" spans="1:13" ht="15.75" outlineLevel="1">
      <c r="A7473" s="10">
        <v>1868000751</v>
      </c>
      <c r="B7473" s="11">
        <v>751</v>
      </c>
      <c r="C7473" s="19">
        <v>868000</v>
      </c>
      <c r="D7473" s="13">
        <v>1</v>
      </c>
      <c r="E7473" s="136" t="s">
        <v>3154</v>
      </c>
      <c r="F7473" s="15" t="s">
        <v>68</v>
      </c>
      <c r="G7473" s="137" t="s">
        <v>3154</v>
      </c>
      <c r="H7473" s="13" t="s">
        <v>34</v>
      </c>
      <c r="I7473" s="126" t="s">
        <v>3154</v>
      </c>
      <c r="J7473" s="126" t="s">
        <v>3154</v>
      </c>
      <c r="K7473" s="17">
        <f>VLOOKUP(A7473,[4]גיליון1!$A$1574:$P$7681,10,0)</f>
        <v>0</v>
      </c>
      <c r="L7473" s="17">
        <f>VLOOKUP(A7473,'[2]2023'!$A$9:$I$7853,9,0)</f>
        <v>0</v>
      </c>
      <c r="M7473" s="18">
        <f>VLOOKUP(A7473,[3]data1683177749303!$A$2:$J$6448,10,0)</f>
        <v>0</v>
      </c>
    </row>
    <row r="7474" spans="1:13" ht="15.75" outlineLevel="1">
      <c r="A7474" s="10">
        <v>1868000752</v>
      </c>
      <c r="B7474" s="11">
        <v>752</v>
      </c>
      <c r="C7474" s="19">
        <v>868000</v>
      </c>
      <c r="D7474" s="13">
        <v>1</v>
      </c>
      <c r="E7474" s="136" t="s">
        <v>3154</v>
      </c>
      <c r="F7474" s="15" t="s">
        <v>69</v>
      </c>
      <c r="G7474" s="137" t="s">
        <v>3154</v>
      </c>
      <c r="H7474" s="13" t="s">
        <v>31</v>
      </c>
      <c r="I7474" s="16">
        <f>K7474/L7474-1</f>
        <v>0</v>
      </c>
      <c r="J7474" s="126" t="s">
        <v>3154</v>
      </c>
      <c r="K7474" s="17">
        <f>VLOOKUP(A7474,[4]גיליון1!$A$1574:$P$7681,10,0)</f>
        <v>68000</v>
      </c>
      <c r="L7474" s="17">
        <f>VLOOKUP(A7474,'[2]2023'!$A$9:$I$7853,9,0)</f>
        <v>68000</v>
      </c>
      <c r="M7474" s="18">
        <f>VLOOKUP(A7474,[3]data1683177749303!$A$2:$J$6448,10,0)</f>
        <v>53581.599999999999</v>
      </c>
    </row>
    <row r="7475" spans="1:13" ht="15.75" outlineLevel="1">
      <c r="A7475" s="10">
        <v>1868000753</v>
      </c>
      <c r="B7475" s="11">
        <v>753</v>
      </c>
      <c r="C7475" s="19">
        <v>868000</v>
      </c>
      <c r="D7475" s="13">
        <v>1</v>
      </c>
      <c r="E7475" s="136" t="s">
        <v>3154</v>
      </c>
      <c r="F7475" s="15" t="s">
        <v>28</v>
      </c>
      <c r="G7475" s="137" t="s">
        <v>3154</v>
      </c>
      <c r="H7475" s="13" t="s">
        <v>31</v>
      </c>
      <c r="I7475" s="126" t="s">
        <v>3154</v>
      </c>
      <c r="J7475" s="126" t="s">
        <v>3154</v>
      </c>
      <c r="K7475" s="17">
        <f>VLOOKUP(A7475,[4]גיליון1!$A$1574:$P$7681,10,0)</f>
        <v>0</v>
      </c>
      <c r="L7475" s="17">
        <f>VLOOKUP(A7475,'[2]2023'!$A$9:$I$7853,9,0)</f>
        <v>0</v>
      </c>
      <c r="M7475" s="18">
        <f>VLOOKUP(A7475,[3]data1683177749303!$A$2:$J$6448,10,0)</f>
        <v>0</v>
      </c>
    </row>
    <row r="7476" spans="1:13" ht="15.75" outlineLevel="1">
      <c r="A7476" s="10">
        <v>1868000756</v>
      </c>
      <c r="B7476" s="11">
        <v>756</v>
      </c>
      <c r="C7476" s="19">
        <v>868000</v>
      </c>
      <c r="D7476" s="13">
        <v>1</v>
      </c>
      <c r="E7476" s="136" t="s">
        <v>3154</v>
      </c>
      <c r="F7476" s="15" t="s">
        <v>2445</v>
      </c>
      <c r="G7476" s="137" t="s">
        <v>3154</v>
      </c>
      <c r="H7476" s="13" t="s">
        <v>31</v>
      </c>
      <c r="I7476" s="16">
        <f>K7476/L7476-1</f>
        <v>0</v>
      </c>
      <c r="J7476" s="126" t="s">
        <v>3154</v>
      </c>
      <c r="K7476" s="17">
        <f>VLOOKUP(A7476,[4]גיליון1!$A$1574:$P$7681,10,0)</f>
        <v>140000</v>
      </c>
      <c r="L7476" s="17">
        <f>VLOOKUP(A7476,'[2]2023'!$A$9:$I$7853,9,0)</f>
        <v>140000</v>
      </c>
      <c r="M7476" s="18">
        <f>VLOOKUP(A7476,[3]data1683177749303!$A$2:$J$6448,10,0)</f>
        <v>7178.51</v>
      </c>
    </row>
    <row r="7477" spans="1:13" ht="15.75" outlineLevel="1">
      <c r="A7477" s="10">
        <v>1868000763</v>
      </c>
      <c r="B7477" s="11">
        <v>763</v>
      </c>
      <c r="C7477" s="19">
        <v>868000</v>
      </c>
      <c r="D7477" s="13">
        <v>1</v>
      </c>
      <c r="E7477" s="136" t="s">
        <v>3154</v>
      </c>
      <c r="F7477" s="15" t="s">
        <v>116</v>
      </c>
      <c r="G7477" s="137" t="s">
        <v>3154</v>
      </c>
      <c r="H7477" s="13" t="s">
        <v>31</v>
      </c>
      <c r="I7477" s="126" t="s">
        <v>3154</v>
      </c>
      <c r="J7477" s="126" t="s">
        <v>3154</v>
      </c>
      <c r="K7477" s="17">
        <f>VLOOKUP(A7477,[4]גיליון1!$A$1574:$P$7681,10,0)</f>
        <v>0</v>
      </c>
      <c r="L7477" s="17">
        <f>VLOOKUP(A7477,'[2]2023'!$A$9:$I$7853,9,0)</f>
        <v>0</v>
      </c>
      <c r="M7477" s="18">
        <f>VLOOKUP(A7477,[3]data1683177749303!$A$2:$J$6448,10,0)</f>
        <v>0</v>
      </c>
    </row>
    <row r="7478" spans="1:13" ht="15.75" outlineLevel="1">
      <c r="A7478" s="10">
        <v>1868000781</v>
      </c>
      <c r="B7478" s="11">
        <v>781</v>
      </c>
      <c r="C7478" s="19">
        <v>868000</v>
      </c>
      <c r="D7478" s="13">
        <v>1</v>
      </c>
      <c r="E7478" s="136" t="s">
        <v>3154</v>
      </c>
      <c r="F7478" s="15" t="s">
        <v>2965</v>
      </c>
      <c r="G7478" s="137" t="s">
        <v>3154</v>
      </c>
      <c r="H7478" s="13" t="s">
        <v>34</v>
      </c>
      <c r="I7478" s="16">
        <f>K7478/L7478-1</f>
        <v>-9.9598393574297228E-2</v>
      </c>
      <c r="J7478" s="126" t="s">
        <v>3154</v>
      </c>
      <c r="K7478" s="17">
        <v>112100</v>
      </c>
      <c r="L7478" s="17">
        <f>VLOOKUP(A7478,'[2]2023'!$A$9:$I$7853,9,0)</f>
        <v>124500</v>
      </c>
      <c r="M7478" s="18">
        <f>VLOOKUP(A7478,[3]data1683177749303!$A$2:$J$6448,10,0)</f>
        <v>120865</v>
      </c>
    </row>
    <row r="7479" spans="1:13" ht="15.75" outlineLevel="1">
      <c r="A7479" s="10">
        <v>1868000782</v>
      </c>
      <c r="B7479" s="11">
        <v>782</v>
      </c>
      <c r="C7479" s="19">
        <v>868000</v>
      </c>
      <c r="D7479" s="13">
        <v>1</v>
      </c>
      <c r="E7479" s="136" t="s">
        <v>3154</v>
      </c>
      <c r="F7479" s="15" t="s">
        <v>2966</v>
      </c>
      <c r="G7479" s="137" t="s">
        <v>3154</v>
      </c>
      <c r="H7479" s="13" t="s">
        <v>31</v>
      </c>
      <c r="I7479" s="126" t="s">
        <v>3154</v>
      </c>
      <c r="J7479" s="126" t="s">
        <v>3154</v>
      </c>
      <c r="K7479" s="17">
        <f>VLOOKUP(A7479,[4]גיליון1!$A$1574:$P$7681,10,0)</f>
        <v>0</v>
      </c>
      <c r="L7479" s="17">
        <f>VLOOKUP(A7479,'[2]2023'!$A$9:$I$7853,9,0)</f>
        <v>0</v>
      </c>
      <c r="M7479" s="18">
        <f>VLOOKUP(A7479,[3]data1683177749303!$A$2:$J$6448,10,0)</f>
        <v>1833.39</v>
      </c>
    </row>
    <row r="7480" spans="1:13" ht="15.75" outlineLevel="1">
      <c r="A7480" s="10">
        <v>1868000784</v>
      </c>
      <c r="B7480" s="11">
        <v>784</v>
      </c>
      <c r="C7480" s="19">
        <v>868000</v>
      </c>
      <c r="D7480" s="13">
        <v>1</v>
      </c>
      <c r="E7480" s="136" t="s">
        <v>3154</v>
      </c>
      <c r="F7480" s="15" t="s">
        <v>1912</v>
      </c>
      <c r="G7480" s="137" t="s">
        <v>3154</v>
      </c>
      <c r="H7480" s="13" t="s">
        <v>34</v>
      </c>
      <c r="I7480" s="16">
        <f>K7480/L7480-1</f>
        <v>-0.10020140986908355</v>
      </c>
      <c r="J7480" s="126" t="s">
        <v>3154</v>
      </c>
      <c r="K7480" s="17">
        <v>178700</v>
      </c>
      <c r="L7480" s="17">
        <f>VLOOKUP(A7480,'[2]2023'!$A$9:$I$7853,9,0)</f>
        <v>198600</v>
      </c>
      <c r="M7480" s="18">
        <f>VLOOKUP(A7480,[3]data1683177749303!$A$2:$J$6448,10,0)</f>
        <v>59083.54</v>
      </c>
    </row>
    <row r="7481" spans="1:13" ht="15.75" outlineLevel="1">
      <c r="A7481" s="10">
        <v>1868000794</v>
      </c>
      <c r="B7481" s="11">
        <v>794</v>
      </c>
      <c r="C7481" s="19">
        <v>868000</v>
      </c>
      <c r="D7481" s="13">
        <v>1</v>
      </c>
      <c r="E7481" s="136" t="s">
        <v>3154</v>
      </c>
      <c r="F7481" s="15" t="s">
        <v>73</v>
      </c>
      <c r="G7481" s="137" t="s">
        <v>3154</v>
      </c>
      <c r="H7481" s="13" t="s">
        <v>31</v>
      </c>
      <c r="I7481" s="126" t="s">
        <v>3154</v>
      </c>
      <c r="J7481" s="126" t="s">
        <v>3154</v>
      </c>
      <c r="K7481" s="17">
        <f>VLOOKUP(A7481,[4]גיליון1!$A$1574:$P$7681,10,0)</f>
        <v>0</v>
      </c>
      <c r="L7481" s="17">
        <f>VLOOKUP(A7481,'[2]2023'!$A$9:$I$7853,9,0)</f>
        <v>0</v>
      </c>
      <c r="M7481" s="18">
        <f>VLOOKUP(A7481,[3]data1683177749303!$A$2:$J$6448,10,0)</f>
        <v>0</v>
      </c>
    </row>
    <row r="7482" spans="1:13" ht="15.75" outlineLevel="1">
      <c r="A7482" s="10">
        <v>1868000810</v>
      </c>
      <c r="B7482" s="11">
        <v>810</v>
      </c>
      <c r="C7482" s="19">
        <v>868000</v>
      </c>
      <c r="D7482" s="13">
        <v>1</v>
      </c>
      <c r="E7482" s="175" t="s">
        <v>3154</v>
      </c>
      <c r="F7482" s="51" t="s">
        <v>2967</v>
      </c>
      <c r="G7482" s="167" t="s">
        <v>3154</v>
      </c>
      <c r="H7482" s="13" t="s">
        <v>34</v>
      </c>
      <c r="I7482" s="16">
        <f>K7482/L7482-1</f>
        <v>0</v>
      </c>
      <c r="J7482" s="126" t="s">
        <v>3154</v>
      </c>
      <c r="K7482" s="17">
        <f>VLOOKUP(A7482,[4]גיליון1!$A$1574:$P$7681,10,0)</f>
        <v>755700</v>
      </c>
      <c r="L7482" s="17">
        <f>VLOOKUP(A7482,'[2]2023'!$A$9:$I$7853,9,0)</f>
        <v>755700</v>
      </c>
      <c r="M7482" s="18">
        <f>VLOOKUP(A7482,[3]data1683177749303!$A$2:$J$6448,10,0)</f>
        <v>524915.25</v>
      </c>
    </row>
    <row r="7483" spans="1:13" ht="15.75" outlineLevel="1">
      <c r="A7483" s="10">
        <v>1868000930</v>
      </c>
      <c r="B7483" s="11">
        <v>930</v>
      </c>
      <c r="C7483" s="19">
        <v>868000</v>
      </c>
      <c r="D7483" s="13">
        <v>1</v>
      </c>
      <c r="E7483" s="136" t="s">
        <v>3154</v>
      </c>
      <c r="F7483" s="15" t="s">
        <v>2968</v>
      </c>
      <c r="G7483" s="137" t="s">
        <v>3154</v>
      </c>
      <c r="H7483" s="13" t="s">
        <v>34</v>
      </c>
      <c r="I7483" s="16">
        <f>K7483/L7483-1</f>
        <v>0</v>
      </c>
      <c r="J7483" s="126" t="s">
        <v>3154</v>
      </c>
      <c r="K7483" s="17">
        <f>VLOOKUP(A7483,[4]גיליון1!$A$1574:$P$7681,10,0)</f>
        <v>150000</v>
      </c>
      <c r="L7483" s="17">
        <f>VLOOKUP(A7483,'[2]2023'!$A$9:$I$7853,9,0)</f>
        <v>150000</v>
      </c>
      <c r="M7483" s="18">
        <f>VLOOKUP(A7483,[3]data1683177749303!$A$2:$J$6448,10,0)</f>
        <v>0</v>
      </c>
    </row>
    <row r="7484" spans="1:13" ht="15.75" outlineLevel="1">
      <c r="A7484" s="10">
        <v>1868000931</v>
      </c>
      <c r="B7484" s="11">
        <v>931</v>
      </c>
      <c r="C7484" s="19">
        <v>868000</v>
      </c>
      <c r="D7484" s="13">
        <v>1</v>
      </c>
      <c r="E7484" s="136" t="s">
        <v>3154</v>
      </c>
      <c r="F7484" s="15" t="s">
        <v>2969</v>
      </c>
      <c r="G7484" s="137" t="s">
        <v>3154</v>
      </c>
      <c r="H7484" s="13" t="s">
        <v>34</v>
      </c>
      <c r="I7484" s="126" t="s">
        <v>3154</v>
      </c>
      <c r="J7484" s="126" t="s">
        <v>3154</v>
      </c>
      <c r="K7484" s="17">
        <f>VLOOKUP(A7484,[4]גיליון1!$A$1574:$P$7681,10,0)</f>
        <v>0</v>
      </c>
      <c r="L7484" s="17">
        <f>VLOOKUP(A7484,'[2]2023'!$A$9:$I$7853,9,0)</f>
        <v>0</v>
      </c>
      <c r="M7484" s="18">
        <f>VLOOKUP(A7484,[3]data1683177749303!$A$2:$J$6448,10,0)</f>
        <v>0</v>
      </c>
    </row>
    <row r="7485" spans="1:13" ht="15.75" outlineLevel="1">
      <c r="A7485" s="10">
        <v>1868000932</v>
      </c>
      <c r="B7485" s="11">
        <v>932</v>
      </c>
      <c r="C7485" s="19">
        <v>868000</v>
      </c>
      <c r="D7485" s="13">
        <v>1</v>
      </c>
      <c r="E7485" s="136" t="s">
        <v>3154</v>
      </c>
      <c r="F7485" s="15" t="s">
        <v>2970</v>
      </c>
      <c r="G7485" s="137" t="s">
        <v>3154</v>
      </c>
      <c r="H7485" s="13" t="s">
        <v>34</v>
      </c>
      <c r="I7485" s="126" t="s">
        <v>3154</v>
      </c>
      <c r="J7485" s="126" t="s">
        <v>3154</v>
      </c>
      <c r="K7485" s="17">
        <f>VLOOKUP(A7485,[4]גיליון1!$A$1574:$P$7681,10,0)</f>
        <v>0</v>
      </c>
      <c r="L7485" s="17">
        <f>VLOOKUP(A7485,'[2]2023'!$A$9:$I$7853,9,0)</f>
        <v>0</v>
      </c>
      <c r="M7485" s="18">
        <f>VLOOKUP(A7485,[3]data1683177749303!$A$2:$J$6448,10,0)</f>
        <v>0</v>
      </c>
    </row>
    <row r="7486" spans="1:13" ht="15.75">
      <c r="A7486" s="10">
        <v>1868000961</v>
      </c>
      <c r="B7486" s="11">
        <v>961</v>
      </c>
      <c r="C7486" s="19">
        <v>868000</v>
      </c>
      <c r="D7486" s="13">
        <v>1</v>
      </c>
      <c r="E7486" s="136" t="s">
        <v>3154</v>
      </c>
      <c r="F7486" s="15" t="s">
        <v>79</v>
      </c>
      <c r="G7486" s="137" t="s">
        <v>3154</v>
      </c>
      <c r="H7486" s="13" t="s">
        <v>34</v>
      </c>
      <c r="I7486" s="126" t="s">
        <v>3154</v>
      </c>
      <c r="J7486" s="126" t="s">
        <v>3154</v>
      </c>
      <c r="K7486" s="17">
        <f>VLOOKUP(A7486,[4]גיליון1!$A$1574:$P$7681,10,0)</f>
        <v>0</v>
      </c>
      <c r="L7486" s="17">
        <f>VLOOKUP(A7486,'[2]2023'!$A$9:$I$7853,9,0)</f>
        <v>0</v>
      </c>
      <c r="M7486" s="140" t="s">
        <v>3154</v>
      </c>
    </row>
    <row r="7487" spans="1:13" ht="16.5" thickBot="1">
      <c r="A7487" s="10">
        <v>1868000981</v>
      </c>
      <c r="B7487" s="107">
        <v>981</v>
      </c>
      <c r="C7487" s="19">
        <v>868000</v>
      </c>
      <c r="D7487" s="13">
        <v>1</v>
      </c>
      <c r="E7487" s="173" t="s">
        <v>3154</v>
      </c>
      <c r="F7487" s="110" t="s">
        <v>3140</v>
      </c>
      <c r="G7487" s="174" t="s">
        <v>3154</v>
      </c>
      <c r="H7487" s="109" t="s">
        <v>31</v>
      </c>
      <c r="I7487" s="161" t="s">
        <v>3154</v>
      </c>
      <c r="J7487" s="44" t="s">
        <v>522</v>
      </c>
      <c r="K7487" s="17">
        <f>VLOOKUP(A7487,[4]גיליון1!$A$1574:$P$7681,10,0)</f>
        <v>5000</v>
      </c>
      <c r="L7487" s="196" t="s">
        <v>3154</v>
      </c>
      <c r="M7487" s="197" t="s">
        <v>3154</v>
      </c>
    </row>
    <row r="7488" spans="1:13" ht="16.5" outlineLevel="1" thickBot="1">
      <c r="A7488" s="125" t="s">
        <v>3154</v>
      </c>
      <c r="B7488" s="25" t="s">
        <v>2971</v>
      </c>
      <c r="C7488" s="146" t="s">
        <v>3154</v>
      </c>
      <c r="D7488" s="146" t="s">
        <v>3154</v>
      </c>
      <c r="E7488" s="147" t="s">
        <v>3154</v>
      </c>
      <c r="F7488" s="28" t="s">
        <v>2963</v>
      </c>
      <c r="G7488" s="153" t="s">
        <v>3154</v>
      </c>
      <c r="H7488" s="146" t="s">
        <v>3154</v>
      </c>
      <c r="I7488" s="29">
        <f>K7488/L7488-1</f>
        <v>-1.0998154914800495E-2</v>
      </c>
      <c r="J7488" s="127" t="s">
        <v>3154</v>
      </c>
      <c r="K7488" s="37">
        <f>SUBTOTAL(9,K7451:K7487)</f>
        <v>2733700</v>
      </c>
      <c r="L7488" s="37">
        <f t="shared" ref="L7488:M7488" si="324">SUBTOTAL(9,L7451:L7486)</f>
        <v>2764100</v>
      </c>
      <c r="M7488" s="38">
        <f t="shared" si="324"/>
        <v>2378836.88</v>
      </c>
    </row>
    <row r="7489" spans="1:13" ht="15.75" outlineLevel="1">
      <c r="A7489" s="10">
        <v>18690000</v>
      </c>
      <c r="B7489" s="11">
        <v>0</v>
      </c>
      <c r="C7489" s="19">
        <v>869000</v>
      </c>
      <c r="D7489" s="13">
        <v>1</v>
      </c>
      <c r="E7489" s="136" t="s">
        <v>3154</v>
      </c>
      <c r="F7489" s="15" t="s">
        <v>1057</v>
      </c>
      <c r="G7489" s="137" t="s">
        <v>3154</v>
      </c>
      <c r="H7489" s="13" t="s">
        <v>11</v>
      </c>
      <c r="I7489" s="126" t="s">
        <v>3154</v>
      </c>
      <c r="J7489" s="142" t="s">
        <v>3154</v>
      </c>
      <c r="K7489" s="17">
        <f>VLOOKUP(A7489,[4]גיליון1!$A$1574:$P$7681,10,0)</f>
        <v>0</v>
      </c>
      <c r="L7489" s="17">
        <f>VLOOKUP(A7489,'[2]2023'!$A$9:$I$7853,9,0)</f>
        <v>0</v>
      </c>
      <c r="M7489" s="140" t="s">
        <v>3154</v>
      </c>
    </row>
    <row r="7490" spans="1:13" ht="15.75" outlineLevel="1">
      <c r="A7490" s="10">
        <v>1869000110</v>
      </c>
      <c r="B7490" s="11">
        <v>110</v>
      </c>
      <c r="C7490" s="19">
        <v>869000</v>
      </c>
      <c r="D7490" s="13">
        <v>1</v>
      </c>
      <c r="E7490" s="136" t="s">
        <v>3154</v>
      </c>
      <c r="F7490" s="15" t="s">
        <v>19</v>
      </c>
      <c r="G7490" s="137" t="s">
        <v>3154</v>
      </c>
      <c r="H7490" s="13" t="s">
        <v>20</v>
      </c>
      <c r="I7490" s="126" t="s">
        <v>3154</v>
      </c>
      <c r="J7490" s="126" t="s">
        <v>3154</v>
      </c>
      <c r="K7490" s="17">
        <f>VLOOKUP(A7490,[4]גיליון1!$A$1574:$P$7681,10,0)</f>
        <v>0</v>
      </c>
      <c r="L7490" s="17">
        <f>VLOOKUP(A7490,'[2]2023'!$A$9:$I$7853,9,0)</f>
        <v>0</v>
      </c>
      <c r="M7490" s="18">
        <f>VLOOKUP(A7490,[3]data1683177749303!$A$2:$J$6448,10,0)</f>
        <v>0</v>
      </c>
    </row>
    <row r="7491" spans="1:13" ht="15.75" outlineLevel="1">
      <c r="A7491" s="10">
        <v>1869000119</v>
      </c>
      <c r="B7491" s="11">
        <v>119</v>
      </c>
      <c r="C7491" s="19">
        <v>869000</v>
      </c>
      <c r="D7491" s="13">
        <v>1</v>
      </c>
      <c r="E7491" s="136" t="s">
        <v>3154</v>
      </c>
      <c r="F7491" s="15" t="s">
        <v>21</v>
      </c>
      <c r="G7491" s="137" t="s">
        <v>3154</v>
      </c>
      <c r="H7491" s="13" t="s">
        <v>20</v>
      </c>
      <c r="I7491" s="126" t="s">
        <v>3154</v>
      </c>
      <c r="J7491" s="126" t="s">
        <v>3154</v>
      </c>
      <c r="K7491" s="17">
        <f>VLOOKUP(A7491,[4]גיליון1!$A$1574:$P$7681,10,0)</f>
        <v>0</v>
      </c>
      <c r="L7491" s="17">
        <f>VLOOKUP(A7491,'[2]2023'!$A$9:$I$7853,9,0)</f>
        <v>0</v>
      </c>
      <c r="M7491" s="18">
        <f>VLOOKUP(A7491,[3]data1683177749303!$A$2:$J$6448,10,0)</f>
        <v>0</v>
      </c>
    </row>
    <row r="7492" spans="1:13" ht="15.75" outlineLevel="1">
      <c r="A7492" s="10">
        <v>1869000122</v>
      </c>
      <c r="B7492" s="11">
        <v>122</v>
      </c>
      <c r="C7492" s="19">
        <v>869000</v>
      </c>
      <c r="D7492" s="13">
        <v>1</v>
      </c>
      <c r="E7492" s="136" t="s">
        <v>3154</v>
      </c>
      <c r="F7492" s="15" t="s">
        <v>22</v>
      </c>
      <c r="G7492" s="137" t="s">
        <v>3154</v>
      </c>
      <c r="H7492" s="13" t="s">
        <v>20</v>
      </c>
      <c r="I7492" s="126" t="s">
        <v>3154</v>
      </c>
      <c r="J7492" s="126" t="s">
        <v>3154</v>
      </c>
      <c r="K7492" s="17">
        <f>VLOOKUP(A7492,[4]גיליון1!$A$1574:$P$7681,10,0)</f>
        <v>0</v>
      </c>
      <c r="L7492" s="17">
        <f>VLOOKUP(A7492,'[2]2023'!$A$9:$I$7853,9,0)</f>
        <v>0</v>
      </c>
      <c r="M7492" s="18">
        <f>VLOOKUP(A7492,[3]data1683177749303!$A$2:$J$6448,10,0)</f>
        <v>0</v>
      </c>
    </row>
    <row r="7493" spans="1:13" ht="15.75" outlineLevel="1">
      <c r="A7493" s="10">
        <v>1869000126</v>
      </c>
      <c r="B7493" s="11">
        <v>126</v>
      </c>
      <c r="C7493" s="19">
        <v>869000</v>
      </c>
      <c r="D7493" s="13">
        <v>1</v>
      </c>
      <c r="E7493" s="136" t="s">
        <v>3154</v>
      </c>
      <c r="F7493" s="15" t="s">
        <v>23</v>
      </c>
      <c r="G7493" s="137" t="s">
        <v>3154</v>
      </c>
      <c r="H7493" s="13" t="s">
        <v>20</v>
      </c>
      <c r="I7493" s="126" t="s">
        <v>3154</v>
      </c>
      <c r="J7493" s="126" t="s">
        <v>3154</v>
      </c>
      <c r="K7493" s="17">
        <f>VLOOKUP(A7493,[4]גיליון1!$A$1574:$P$7681,10,0)</f>
        <v>0</v>
      </c>
      <c r="L7493" s="17">
        <f>VLOOKUP(A7493,'[2]2023'!$A$9:$I$7853,9,0)</f>
        <v>0</v>
      </c>
      <c r="M7493" s="18">
        <f>VLOOKUP(A7493,[3]data1683177749303!$A$2:$J$6448,10,0)</f>
        <v>0</v>
      </c>
    </row>
    <row r="7494" spans="1:13" ht="15.75" outlineLevel="1">
      <c r="A7494" s="10">
        <v>1869000130</v>
      </c>
      <c r="B7494" s="11">
        <v>130</v>
      </c>
      <c r="C7494" s="19">
        <v>869000</v>
      </c>
      <c r="D7494" s="13">
        <v>1</v>
      </c>
      <c r="E7494" s="136" t="s">
        <v>3154</v>
      </c>
      <c r="F7494" s="15" t="s">
        <v>24</v>
      </c>
      <c r="G7494" s="137" t="s">
        <v>3154</v>
      </c>
      <c r="H7494" s="13" t="s">
        <v>20</v>
      </c>
      <c r="I7494" s="126" t="s">
        <v>3154</v>
      </c>
      <c r="J7494" s="126" t="s">
        <v>3154</v>
      </c>
      <c r="K7494" s="17">
        <f>VLOOKUP(A7494,[4]גיליון1!$A$1574:$P$7681,10,0)</f>
        <v>0</v>
      </c>
      <c r="L7494" s="17">
        <f>VLOOKUP(A7494,'[2]2023'!$A$9:$I$7853,9,0)</f>
        <v>0</v>
      </c>
      <c r="M7494" s="18">
        <f>VLOOKUP(A7494,[3]data1683177749303!$A$2:$J$6448,10,0)</f>
        <v>0</v>
      </c>
    </row>
    <row r="7495" spans="1:13" ht="15.75" outlineLevel="1">
      <c r="A7495" s="10">
        <v>1869000140</v>
      </c>
      <c r="B7495" s="11">
        <v>140</v>
      </c>
      <c r="C7495" s="19">
        <v>869000</v>
      </c>
      <c r="D7495" s="13">
        <v>1</v>
      </c>
      <c r="E7495" s="136" t="s">
        <v>3154</v>
      </c>
      <c r="F7495" s="15" t="s">
        <v>25</v>
      </c>
      <c r="G7495" s="137" t="s">
        <v>3154</v>
      </c>
      <c r="H7495" s="13" t="s">
        <v>20</v>
      </c>
      <c r="I7495" s="126" t="s">
        <v>3154</v>
      </c>
      <c r="J7495" s="126" t="s">
        <v>3154</v>
      </c>
      <c r="K7495" s="17">
        <f>VLOOKUP(A7495,[4]גיליון1!$A$1574:$P$7681,10,0)</f>
        <v>0</v>
      </c>
      <c r="L7495" s="17">
        <f>VLOOKUP(A7495,'[2]2023'!$A$9:$I$7853,9,0)</f>
        <v>0</v>
      </c>
      <c r="M7495" s="18">
        <f>VLOOKUP(A7495,[3]data1683177749303!$A$2:$J$6448,10,0)</f>
        <v>0</v>
      </c>
    </row>
    <row r="7496" spans="1:13" ht="15.75" outlineLevel="1">
      <c r="A7496" s="10">
        <v>1869000219</v>
      </c>
      <c r="B7496" s="11">
        <v>219</v>
      </c>
      <c r="C7496" s="19">
        <v>869000</v>
      </c>
      <c r="D7496" s="13">
        <v>1</v>
      </c>
      <c r="E7496" s="136" t="s">
        <v>3154</v>
      </c>
      <c r="F7496" s="15" t="s">
        <v>2371</v>
      </c>
      <c r="G7496" s="137" t="s">
        <v>3154</v>
      </c>
      <c r="H7496" s="13" t="s">
        <v>20</v>
      </c>
      <c r="I7496" s="126" t="s">
        <v>3154</v>
      </c>
      <c r="J7496" s="126" t="s">
        <v>3154</v>
      </c>
      <c r="K7496" s="17">
        <f>VLOOKUP(A7496,[4]גיליון1!$A$1574:$P$7681,10,0)</f>
        <v>0</v>
      </c>
      <c r="L7496" s="17">
        <f>VLOOKUP(A7496,'[2]2023'!$A$9:$I$7853,9,0)</f>
        <v>0</v>
      </c>
      <c r="M7496" s="18">
        <f>VLOOKUP(A7496,[3]data1683177749303!$A$2:$J$6448,10,0)</f>
        <v>0</v>
      </c>
    </row>
    <row r="7497" spans="1:13" ht="15.75" outlineLevel="1">
      <c r="A7497" s="10">
        <v>1869000253</v>
      </c>
      <c r="B7497" s="11">
        <v>253</v>
      </c>
      <c r="C7497" s="19">
        <v>869000</v>
      </c>
      <c r="D7497" s="13">
        <v>1</v>
      </c>
      <c r="E7497" s="136" t="s">
        <v>3154</v>
      </c>
      <c r="F7497" s="15" t="s">
        <v>28</v>
      </c>
      <c r="G7497" s="137" t="s">
        <v>3154</v>
      </c>
      <c r="H7497" s="13" t="s">
        <v>20</v>
      </c>
      <c r="I7497" s="126" t="s">
        <v>3154</v>
      </c>
      <c r="J7497" s="126" t="s">
        <v>3154</v>
      </c>
      <c r="K7497" s="17">
        <f>VLOOKUP(A7497,[4]גיליון1!$A$1574:$P$7681,10,0)</f>
        <v>0</v>
      </c>
      <c r="L7497" s="17">
        <f>VLOOKUP(A7497,'[2]2023'!$A$9:$I$7853,9,0)</f>
        <v>0</v>
      </c>
      <c r="M7497" s="18">
        <f>VLOOKUP(A7497,[3]data1683177749303!$A$2:$J$6448,10,0)</f>
        <v>0</v>
      </c>
    </row>
    <row r="7498" spans="1:13" ht="15.75" outlineLevel="1">
      <c r="A7498" s="10">
        <v>1869000264</v>
      </c>
      <c r="B7498" s="11">
        <v>264</v>
      </c>
      <c r="C7498" s="19">
        <v>869000</v>
      </c>
      <c r="D7498" s="13">
        <v>1</v>
      </c>
      <c r="E7498" s="136" t="s">
        <v>3154</v>
      </c>
      <c r="F7498" s="15" t="s">
        <v>2972</v>
      </c>
      <c r="G7498" s="137" t="s">
        <v>3154</v>
      </c>
      <c r="H7498" s="13" t="s">
        <v>20</v>
      </c>
      <c r="I7498" s="126" t="s">
        <v>3154</v>
      </c>
      <c r="J7498" s="126" t="s">
        <v>3154</v>
      </c>
      <c r="K7498" s="17">
        <f>VLOOKUP(A7498,[4]גיליון1!$A$1574:$P$7681,10,0)</f>
        <v>0</v>
      </c>
      <c r="L7498" s="17">
        <f>VLOOKUP(A7498,'[2]2023'!$A$9:$I$7853,9,0)</f>
        <v>0</v>
      </c>
      <c r="M7498" s="18">
        <f>VLOOKUP(A7498,[3]data1683177749303!$A$2:$J$6448,10,0)</f>
        <v>0</v>
      </c>
    </row>
    <row r="7499" spans="1:13" ht="15.75" outlineLevel="1">
      <c r="A7499" s="10">
        <v>1869000420</v>
      </c>
      <c r="B7499" s="11">
        <v>420</v>
      </c>
      <c r="C7499" s="19">
        <v>869000</v>
      </c>
      <c r="D7499" s="13">
        <v>1</v>
      </c>
      <c r="E7499" s="136" t="s">
        <v>3154</v>
      </c>
      <c r="F7499" s="15" t="s">
        <v>33</v>
      </c>
      <c r="G7499" s="137" t="s">
        <v>3154</v>
      </c>
      <c r="H7499" s="13" t="s">
        <v>34</v>
      </c>
      <c r="I7499" s="126" t="s">
        <v>3154</v>
      </c>
      <c r="J7499" s="126" t="s">
        <v>3154</v>
      </c>
      <c r="K7499" s="17">
        <f>VLOOKUP(A7499,[4]גיליון1!$A$1574:$P$7681,10,0)</f>
        <v>0</v>
      </c>
      <c r="L7499" s="17">
        <f>VLOOKUP(A7499,'[2]2023'!$A$9:$I$7853,9,0)</f>
        <v>0</v>
      </c>
      <c r="M7499" s="18">
        <f>VLOOKUP(A7499,[3]data1683177749303!$A$2:$J$6448,10,0)</f>
        <v>0</v>
      </c>
    </row>
    <row r="7500" spans="1:13" ht="15.75" outlineLevel="1">
      <c r="A7500" s="10">
        <v>1869000431</v>
      </c>
      <c r="B7500" s="11">
        <v>431</v>
      </c>
      <c r="C7500" s="19">
        <v>869000</v>
      </c>
      <c r="D7500" s="13">
        <v>1</v>
      </c>
      <c r="E7500" s="136" t="s">
        <v>3154</v>
      </c>
      <c r="F7500" s="15" t="s">
        <v>36</v>
      </c>
      <c r="G7500" s="137" t="s">
        <v>3154</v>
      </c>
      <c r="H7500" s="13" t="s">
        <v>31</v>
      </c>
      <c r="I7500" s="126" t="s">
        <v>3154</v>
      </c>
      <c r="J7500" s="126" t="s">
        <v>3154</v>
      </c>
      <c r="K7500" s="17">
        <f>VLOOKUP(A7500,[4]גיליון1!$A$1574:$P$7681,10,0)</f>
        <v>0</v>
      </c>
      <c r="L7500" s="17">
        <f>VLOOKUP(A7500,'[2]2023'!$A$9:$I$7853,9,0)</f>
        <v>0</v>
      </c>
      <c r="M7500" s="18">
        <f>VLOOKUP(A7500,[3]data1683177749303!$A$2:$J$6448,10,0)</f>
        <v>0</v>
      </c>
    </row>
    <row r="7501" spans="1:13" ht="15.75" outlineLevel="1">
      <c r="A7501" s="10">
        <v>1869000437</v>
      </c>
      <c r="B7501" s="11">
        <v>437</v>
      </c>
      <c r="C7501" s="19">
        <v>869000</v>
      </c>
      <c r="D7501" s="13">
        <v>1</v>
      </c>
      <c r="E7501" s="136" t="s">
        <v>3154</v>
      </c>
      <c r="F7501" s="15" t="s">
        <v>42</v>
      </c>
      <c r="G7501" s="137" t="s">
        <v>3154</v>
      </c>
      <c r="H7501" s="13" t="s">
        <v>31</v>
      </c>
      <c r="I7501" s="126" t="s">
        <v>3154</v>
      </c>
      <c r="J7501" s="126" t="s">
        <v>3154</v>
      </c>
      <c r="K7501" s="17">
        <f>VLOOKUP(A7501,[4]גיליון1!$A$1574:$P$7681,10,0)</f>
        <v>0</v>
      </c>
      <c r="L7501" s="17">
        <f>VLOOKUP(A7501,'[2]2023'!$A$9:$I$7853,9,0)</f>
        <v>0</v>
      </c>
      <c r="M7501" s="18">
        <f>VLOOKUP(A7501,[3]data1683177749303!$A$2:$J$6448,10,0)</f>
        <v>0</v>
      </c>
    </row>
    <row r="7502" spans="1:13" ht="15.75" outlineLevel="1">
      <c r="A7502" s="10">
        <v>1869000441</v>
      </c>
      <c r="B7502" s="11">
        <v>441</v>
      </c>
      <c r="C7502" s="19">
        <v>869000</v>
      </c>
      <c r="D7502" s="13">
        <v>1</v>
      </c>
      <c r="E7502" s="136" t="s">
        <v>3154</v>
      </c>
      <c r="F7502" s="15" t="s">
        <v>45</v>
      </c>
      <c r="G7502" s="137" t="s">
        <v>3154</v>
      </c>
      <c r="H7502" s="13" t="s">
        <v>31</v>
      </c>
      <c r="I7502" s="126" t="s">
        <v>3154</v>
      </c>
      <c r="J7502" s="126" t="s">
        <v>3154</v>
      </c>
      <c r="K7502" s="17">
        <f>VLOOKUP(A7502,[4]גיליון1!$A$1574:$P$7681,10,0)</f>
        <v>0</v>
      </c>
      <c r="L7502" s="17">
        <f>VLOOKUP(A7502,'[2]2023'!$A$9:$I$7853,9,0)</f>
        <v>0</v>
      </c>
      <c r="M7502" s="18">
        <f>VLOOKUP(A7502,[3]data1683177749303!$A$2:$J$6448,10,0)</f>
        <v>0</v>
      </c>
    </row>
    <row r="7503" spans="1:13" ht="15.75" outlineLevel="1">
      <c r="A7503" s="10">
        <v>1869000471</v>
      </c>
      <c r="B7503" s="11">
        <v>471</v>
      </c>
      <c r="C7503" s="19">
        <v>869000</v>
      </c>
      <c r="D7503" s="13">
        <v>1</v>
      </c>
      <c r="E7503" s="136" t="s">
        <v>3154</v>
      </c>
      <c r="F7503" s="15" t="s">
        <v>87</v>
      </c>
      <c r="G7503" s="137" t="s">
        <v>3154</v>
      </c>
      <c r="H7503" s="13" t="s">
        <v>34</v>
      </c>
      <c r="I7503" s="126" t="s">
        <v>3154</v>
      </c>
      <c r="J7503" s="126" t="s">
        <v>3154</v>
      </c>
      <c r="K7503" s="17">
        <f>VLOOKUP(A7503,[4]גיליון1!$A$1574:$P$7681,10,0)</f>
        <v>0</v>
      </c>
      <c r="L7503" s="17">
        <f>VLOOKUP(A7503,'[2]2023'!$A$9:$I$7853,9,0)</f>
        <v>0</v>
      </c>
      <c r="M7503" s="18">
        <f>VLOOKUP(A7503,[3]data1683177749303!$A$2:$J$6448,10,0)</f>
        <v>0</v>
      </c>
    </row>
    <row r="7504" spans="1:13" ht="15.75" outlineLevel="1">
      <c r="A7504" s="10">
        <v>1869000511</v>
      </c>
      <c r="B7504" s="11">
        <v>511</v>
      </c>
      <c r="C7504" s="19">
        <v>869000</v>
      </c>
      <c r="D7504" s="13">
        <v>1</v>
      </c>
      <c r="E7504" s="136" t="s">
        <v>3154</v>
      </c>
      <c r="F7504" s="15" t="s">
        <v>2973</v>
      </c>
      <c r="G7504" s="137" t="s">
        <v>3154</v>
      </c>
      <c r="H7504" s="13" t="s">
        <v>34</v>
      </c>
      <c r="I7504" s="126" t="s">
        <v>3154</v>
      </c>
      <c r="J7504" s="126" t="s">
        <v>3154</v>
      </c>
      <c r="K7504" s="17">
        <f>VLOOKUP(A7504,[4]גיליון1!$A$1574:$P$7681,10,0)</f>
        <v>0</v>
      </c>
      <c r="L7504" s="17">
        <f>VLOOKUP(A7504,'[2]2023'!$A$9:$I$7853,9,0)</f>
        <v>0</v>
      </c>
      <c r="M7504" s="18">
        <f>VLOOKUP(A7504,[3]data1683177749303!$A$2:$J$6448,10,0)</f>
        <v>0</v>
      </c>
    </row>
    <row r="7505" spans="1:13" ht="15.75" outlineLevel="1">
      <c r="A7505" s="10">
        <v>1869000512</v>
      </c>
      <c r="B7505" s="11">
        <v>512</v>
      </c>
      <c r="C7505" s="19">
        <v>869000</v>
      </c>
      <c r="D7505" s="13">
        <v>1</v>
      </c>
      <c r="E7505" s="136" t="s">
        <v>3154</v>
      </c>
      <c r="F7505" s="15" t="s">
        <v>89</v>
      </c>
      <c r="G7505" s="137" t="s">
        <v>3154</v>
      </c>
      <c r="H7505" s="13" t="s">
        <v>34</v>
      </c>
      <c r="I7505" s="126" t="s">
        <v>3154</v>
      </c>
      <c r="J7505" s="126" t="s">
        <v>3154</v>
      </c>
      <c r="K7505" s="17">
        <f>VLOOKUP(A7505,[4]גיליון1!$A$1574:$P$7681,10,0)</f>
        <v>0</v>
      </c>
      <c r="L7505" s="17">
        <f>VLOOKUP(A7505,'[2]2023'!$A$9:$I$7853,9,0)</f>
        <v>0</v>
      </c>
      <c r="M7505" s="18">
        <f>VLOOKUP(A7505,[3]data1683177749303!$A$2:$J$6448,10,0)</f>
        <v>0</v>
      </c>
    </row>
    <row r="7506" spans="1:13" ht="15.75" outlineLevel="1">
      <c r="A7506" s="10">
        <v>1869000522</v>
      </c>
      <c r="B7506" s="11">
        <v>522</v>
      </c>
      <c r="C7506" s="19">
        <v>869000</v>
      </c>
      <c r="D7506" s="13">
        <v>1</v>
      </c>
      <c r="E7506" s="136" t="s">
        <v>3154</v>
      </c>
      <c r="F7506" s="15" t="s">
        <v>90</v>
      </c>
      <c r="G7506" s="137" t="s">
        <v>3154</v>
      </c>
      <c r="H7506" s="13" t="s">
        <v>34</v>
      </c>
      <c r="I7506" s="126" t="s">
        <v>3154</v>
      </c>
      <c r="J7506" s="126" t="s">
        <v>3154</v>
      </c>
      <c r="K7506" s="17">
        <f>VLOOKUP(A7506,[4]גיליון1!$A$1574:$P$7681,10,0)</f>
        <v>0</v>
      </c>
      <c r="L7506" s="17">
        <f>VLOOKUP(A7506,'[2]2023'!$A$9:$I$7853,9,0)</f>
        <v>0</v>
      </c>
      <c r="M7506" s="18">
        <f>VLOOKUP(A7506,[3]data1683177749303!$A$2:$J$6448,10,0)</f>
        <v>0</v>
      </c>
    </row>
    <row r="7507" spans="1:13" ht="15.75" outlineLevel="1">
      <c r="A7507" s="10">
        <v>1869000540</v>
      </c>
      <c r="B7507" s="11">
        <v>540</v>
      </c>
      <c r="C7507" s="19">
        <v>869000</v>
      </c>
      <c r="D7507" s="13">
        <v>1</v>
      </c>
      <c r="E7507" s="136" t="s">
        <v>3154</v>
      </c>
      <c r="F7507" s="15" t="s">
        <v>53</v>
      </c>
      <c r="G7507" s="137" t="s">
        <v>3154</v>
      </c>
      <c r="H7507" s="13" t="s">
        <v>31</v>
      </c>
      <c r="I7507" s="126" t="s">
        <v>3154</v>
      </c>
      <c r="J7507" s="126" t="s">
        <v>3154</v>
      </c>
      <c r="K7507" s="17">
        <f>VLOOKUP(A7507,[4]גיליון1!$A$1574:$P$7681,10,0)</f>
        <v>0</v>
      </c>
      <c r="L7507" s="17">
        <f>VLOOKUP(A7507,'[2]2023'!$A$9:$I$7853,9,0)</f>
        <v>0</v>
      </c>
      <c r="M7507" s="18">
        <f>VLOOKUP(A7507,[3]data1683177749303!$A$2:$J$6448,10,0)</f>
        <v>0</v>
      </c>
    </row>
    <row r="7508" spans="1:13" ht="15.75" outlineLevel="1">
      <c r="A7508" s="10">
        <v>1869000544</v>
      </c>
      <c r="B7508" s="11">
        <v>544</v>
      </c>
      <c r="C7508" s="19">
        <v>869000</v>
      </c>
      <c r="D7508" s="13">
        <v>1</v>
      </c>
      <c r="E7508" s="136" t="s">
        <v>3154</v>
      </c>
      <c r="F7508" s="15" t="s">
        <v>56</v>
      </c>
      <c r="G7508" s="137" t="s">
        <v>3154</v>
      </c>
      <c r="H7508" s="13" t="s">
        <v>31</v>
      </c>
      <c r="I7508" s="126" t="s">
        <v>3154</v>
      </c>
      <c r="J7508" s="126" t="s">
        <v>3154</v>
      </c>
      <c r="K7508" s="17">
        <f>VLOOKUP(A7508,[4]גיליון1!$A$1574:$P$7681,10,0)</f>
        <v>0</v>
      </c>
      <c r="L7508" s="17">
        <f>VLOOKUP(A7508,'[2]2023'!$A$9:$I$7853,9,0)</f>
        <v>0</v>
      </c>
      <c r="M7508" s="18">
        <f>VLOOKUP(A7508,[3]data1683177749303!$A$2:$J$6448,10,0)</f>
        <v>0</v>
      </c>
    </row>
    <row r="7509" spans="1:13" ht="15.75" outlineLevel="1">
      <c r="A7509" s="10">
        <v>1869000550</v>
      </c>
      <c r="B7509" s="11">
        <v>550</v>
      </c>
      <c r="C7509" s="19">
        <v>869000</v>
      </c>
      <c r="D7509" s="13">
        <v>1</v>
      </c>
      <c r="E7509" s="136" t="s">
        <v>3154</v>
      </c>
      <c r="F7509" s="15" t="s">
        <v>58</v>
      </c>
      <c r="G7509" s="137" t="s">
        <v>3154</v>
      </c>
      <c r="H7509" s="13" t="s">
        <v>34</v>
      </c>
      <c r="I7509" s="126" t="s">
        <v>3154</v>
      </c>
      <c r="J7509" s="126" t="s">
        <v>3154</v>
      </c>
      <c r="K7509" s="17">
        <f>VLOOKUP(A7509,[4]גיליון1!$A$1574:$P$7681,10,0)</f>
        <v>0</v>
      </c>
      <c r="L7509" s="17">
        <f>VLOOKUP(A7509,'[2]2023'!$A$9:$I$7853,9,0)</f>
        <v>0</v>
      </c>
      <c r="M7509" s="18">
        <f>VLOOKUP(A7509,[3]data1683177749303!$A$2:$J$6448,10,0)</f>
        <v>0</v>
      </c>
    </row>
    <row r="7510" spans="1:13" ht="15.75" outlineLevel="1">
      <c r="A7510" s="10">
        <v>1869000561</v>
      </c>
      <c r="B7510" s="11">
        <v>561</v>
      </c>
      <c r="C7510" s="19">
        <v>869000</v>
      </c>
      <c r="D7510" s="13">
        <v>1</v>
      </c>
      <c r="E7510" s="136" t="s">
        <v>3154</v>
      </c>
      <c r="F7510" s="15" t="s">
        <v>59</v>
      </c>
      <c r="G7510" s="137" t="s">
        <v>3154</v>
      </c>
      <c r="H7510" s="13" t="s">
        <v>34</v>
      </c>
      <c r="I7510" s="126" t="s">
        <v>3154</v>
      </c>
      <c r="J7510" s="126" t="s">
        <v>3154</v>
      </c>
      <c r="K7510" s="17">
        <f>VLOOKUP(A7510,[4]גיליון1!$A$1574:$P$7681,10,0)</f>
        <v>0</v>
      </c>
      <c r="L7510" s="17">
        <f>VLOOKUP(A7510,'[2]2023'!$A$9:$I$7853,9,0)</f>
        <v>0</v>
      </c>
      <c r="M7510" s="18">
        <f>VLOOKUP(A7510,[3]data1683177749303!$A$2:$J$6448,10,0)</f>
        <v>0</v>
      </c>
    </row>
    <row r="7511" spans="1:13" ht="15.75" outlineLevel="1">
      <c r="A7511" s="10">
        <v>1869000562</v>
      </c>
      <c r="B7511" s="11">
        <v>562</v>
      </c>
      <c r="C7511" s="19">
        <v>869000</v>
      </c>
      <c r="D7511" s="13">
        <v>1</v>
      </c>
      <c r="E7511" s="136" t="s">
        <v>3154</v>
      </c>
      <c r="F7511" s="15" t="s">
        <v>60</v>
      </c>
      <c r="G7511" s="137" t="s">
        <v>3154</v>
      </c>
      <c r="H7511" s="13" t="s">
        <v>34</v>
      </c>
      <c r="I7511" s="126" t="s">
        <v>3154</v>
      </c>
      <c r="J7511" s="126" t="s">
        <v>3154</v>
      </c>
      <c r="K7511" s="17">
        <f>VLOOKUP(A7511,[4]גיליון1!$A$1574:$P$7681,10,0)</f>
        <v>0</v>
      </c>
      <c r="L7511" s="17">
        <f>VLOOKUP(A7511,'[2]2023'!$A$9:$I$7853,9,0)</f>
        <v>0</v>
      </c>
      <c r="M7511" s="18">
        <f>VLOOKUP(A7511,[3]data1683177749303!$A$2:$J$6448,10,0)</f>
        <v>0</v>
      </c>
    </row>
    <row r="7512" spans="1:13" ht="15.75" outlineLevel="1">
      <c r="A7512" s="10">
        <v>1869000571</v>
      </c>
      <c r="B7512" s="11">
        <v>571</v>
      </c>
      <c r="C7512" s="19">
        <v>869000</v>
      </c>
      <c r="D7512" s="13">
        <v>1</v>
      </c>
      <c r="E7512" s="136" t="s">
        <v>3154</v>
      </c>
      <c r="F7512" s="15" t="s">
        <v>91</v>
      </c>
      <c r="G7512" s="137" t="s">
        <v>3154</v>
      </c>
      <c r="H7512" s="13" t="s">
        <v>31</v>
      </c>
      <c r="I7512" s="126" t="s">
        <v>3154</v>
      </c>
      <c r="J7512" s="126" t="s">
        <v>3154</v>
      </c>
      <c r="K7512" s="17">
        <f>VLOOKUP(A7512,[4]גיליון1!$A$1574:$P$7681,10,0)</f>
        <v>0</v>
      </c>
      <c r="L7512" s="17">
        <f>VLOOKUP(A7512,'[2]2023'!$A$9:$I$7853,9,0)</f>
        <v>0</v>
      </c>
      <c r="M7512" s="18">
        <f>VLOOKUP(A7512,[3]data1683177749303!$A$2:$J$6448,10,0)</f>
        <v>0</v>
      </c>
    </row>
    <row r="7513" spans="1:13" ht="15.75" outlineLevel="1">
      <c r="A7513" s="10">
        <v>1869000710</v>
      </c>
      <c r="B7513" s="11">
        <v>710</v>
      </c>
      <c r="C7513" s="19">
        <v>869000</v>
      </c>
      <c r="D7513" s="13">
        <v>1</v>
      </c>
      <c r="E7513" s="136" t="s">
        <v>3154</v>
      </c>
      <c r="F7513" s="15" t="s">
        <v>62</v>
      </c>
      <c r="G7513" s="137" t="s">
        <v>3154</v>
      </c>
      <c r="H7513" s="13" t="s">
        <v>34</v>
      </c>
      <c r="I7513" s="126" t="s">
        <v>3154</v>
      </c>
      <c r="J7513" s="126" t="s">
        <v>3154</v>
      </c>
      <c r="K7513" s="17">
        <f>VLOOKUP(A7513,[4]גיליון1!$A$1574:$P$7681,10,0)</f>
        <v>0</v>
      </c>
      <c r="L7513" s="17">
        <f>VLOOKUP(A7513,'[2]2023'!$A$9:$I$7853,9,0)</f>
        <v>0</v>
      </c>
      <c r="M7513" s="18">
        <f>VLOOKUP(A7513,[3]data1683177749303!$A$2:$J$6448,10,0)</f>
        <v>0</v>
      </c>
    </row>
    <row r="7514" spans="1:13" ht="15.75" outlineLevel="1">
      <c r="A7514" s="10">
        <v>1869000742</v>
      </c>
      <c r="B7514" s="11">
        <v>742</v>
      </c>
      <c r="C7514" s="19">
        <v>869000</v>
      </c>
      <c r="D7514" s="13">
        <v>1</v>
      </c>
      <c r="E7514" s="136" t="s">
        <v>3154</v>
      </c>
      <c r="F7514" s="15" t="s">
        <v>2974</v>
      </c>
      <c r="G7514" s="137" t="s">
        <v>3154</v>
      </c>
      <c r="H7514" s="13" t="s">
        <v>34</v>
      </c>
      <c r="I7514" s="126" t="s">
        <v>3154</v>
      </c>
      <c r="J7514" s="126" t="s">
        <v>3154</v>
      </c>
      <c r="K7514" s="17">
        <f>VLOOKUP(A7514,[4]גיליון1!$A$1574:$P$7681,10,0)</f>
        <v>0</v>
      </c>
      <c r="L7514" s="17">
        <f>VLOOKUP(A7514,'[2]2023'!$A$9:$I$7853,9,0)</f>
        <v>0</v>
      </c>
      <c r="M7514" s="18">
        <f>VLOOKUP(A7514,[3]data1683177749303!$A$2:$J$6448,10,0)</f>
        <v>0</v>
      </c>
    </row>
    <row r="7515" spans="1:13" ht="15.75" outlineLevel="1">
      <c r="A7515" s="10">
        <v>1869000745</v>
      </c>
      <c r="B7515" s="11">
        <v>745</v>
      </c>
      <c r="C7515" s="19">
        <v>869000</v>
      </c>
      <c r="D7515" s="13">
        <v>1</v>
      </c>
      <c r="E7515" s="136" t="s">
        <v>3154</v>
      </c>
      <c r="F7515" s="15" t="s">
        <v>66</v>
      </c>
      <c r="G7515" s="137" t="s">
        <v>3154</v>
      </c>
      <c r="H7515" s="13" t="s">
        <v>31</v>
      </c>
      <c r="I7515" s="126" t="s">
        <v>3154</v>
      </c>
      <c r="J7515" s="126" t="s">
        <v>3154</v>
      </c>
      <c r="K7515" s="17">
        <f>VLOOKUP(A7515,[4]גיליון1!$A$1574:$P$7681,10,0)</f>
        <v>0</v>
      </c>
      <c r="L7515" s="17">
        <f>VLOOKUP(A7515,'[2]2023'!$A$9:$I$7853,9,0)</f>
        <v>0</v>
      </c>
      <c r="M7515" s="18">
        <f>VLOOKUP(A7515,[3]data1683177749303!$A$2:$J$6448,10,0)</f>
        <v>0</v>
      </c>
    </row>
    <row r="7516" spans="1:13" ht="15.75" outlineLevel="1">
      <c r="A7516" s="10">
        <v>1869000753</v>
      </c>
      <c r="B7516" s="11">
        <v>753</v>
      </c>
      <c r="C7516" s="19">
        <v>869000</v>
      </c>
      <c r="D7516" s="13">
        <v>1</v>
      </c>
      <c r="E7516" s="136" t="s">
        <v>3154</v>
      </c>
      <c r="F7516" s="15" t="s">
        <v>28</v>
      </c>
      <c r="G7516" s="137" t="s">
        <v>3154</v>
      </c>
      <c r="H7516" s="13" t="s">
        <v>31</v>
      </c>
      <c r="I7516" s="126" t="s">
        <v>3154</v>
      </c>
      <c r="J7516" s="126" t="s">
        <v>3154</v>
      </c>
      <c r="K7516" s="17">
        <f>VLOOKUP(A7516,[4]גיליון1!$A$1574:$P$7681,10,0)</f>
        <v>0</v>
      </c>
      <c r="L7516" s="17">
        <f>VLOOKUP(A7516,'[2]2023'!$A$9:$I$7853,9,0)</f>
        <v>0</v>
      </c>
      <c r="M7516" s="18">
        <f>VLOOKUP(A7516,[3]data1683177749303!$A$2:$J$6448,10,0)</f>
        <v>0</v>
      </c>
    </row>
    <row r="7517" spans="1:13" ht="15.75" outlineLevel="1">
      <c r="A7517" s="10">
        <v>1869000756</v>
      </c>
      <c r="B7517" s="11">
        <v>756</v>
      </c>
      <c r="C7517" s="19">
        <v>869000</v>
      </c>
      <c r="D7517" s="13">
        <v>1</v>
      </c>
      <c r="E7517" s="136" t="s">
        <v>3154</v>
      </c>
      <c r="F7517" s="48" t="s">
        <v>2362</v>
      </c>
      <c r="G7517" s="165" t="s">
        <v>3154</v>
      </c>
      <c r="H7517" s="13" t="s">
        <v>31</v>
      </c>
      <c r="I7517" s="126" t="s">
        <v>3154</v>
      </c>
      <c r="J7517" s="126" t="s">
        <v>3154</v>
      </c>
      <c r="K7517" s="17">
        <f>VLOOKUP(A7517,[4]גיליון1!$A$1574:$P$7681,10,0)</f>
        <v>0</v>
      </c>
      <c r="L7517" s="17">
        <f>VLOOKUP(A7517,'[2]2023'!$A$9:$I$7853,9,0)</f>
        <v>0</v>
      </c>
      <c r="M7517" s="18">
        <f>VLOOKUP(A7517,[3]data1683177749303!$A$2:$J$6448,10,0)</f>
        <v>0</v>
      </c>
    </row>
    <row r="7518" spans="1:13" ht="15.75" outlineLevel="1">
      <c r="A7518" s="10">
        <v>1869000780</v>
      </c>
      <c r="B7518" s="11">
        <v>780</v>
      </c>
      <c r="C7518" s="19">
        <v>869000</v>
      </c>
      <c r="D7518" s="13">
        <v>1</v>
      </c>
      <c r="E7518" s="136" t="s">
        <v>3154</v>
      </c>
      <c r="F7518" s="15" t="s">
        <v>771</v>
      </c>
      <c r="G7518" s="137" t="s">
        <v>3154</v>
      </c>
      <c r="H7518" s="13" t="s">
        <v>34</v>
      </c>
      <c r="I7518" s="126" t="s">
        <v>3154</v>
      </c>
      <c r="J7518" s="126" t="s">
        <v>3154</v>
      </c>
      <c r="K7518" s="17">
        <f>VLOOKUP(A7518,[4]גיליון1!$A$1574:$P$7681,10,0)</f>
        <v>0</v>
      </c>
      <c r="L7518" s="17">
        <f>VLOOKUP(A7518,'[2]2023'!$A$9:$I$7853,9,0)</f>
        <v>0</v>
      </c>
      <c r="M7518" s="18">
        <f>VLOOKUP(A7518,[3]data1683177749303!$A$2:$J$6448,10,0)</f>
        <v>0</v>
      </c>
    </row>
    <row r="7519" spans="1:13" ht="15.75" outlineLevel="1">
      <c r="A7519" s="10">
        <v>1869000781</v>
      </c>
      <c r="B7519" s="11">
        <v>781</v>
      </c>
      <c r="C7519" s="19">
        <v>869000</v>
      </c>
      <c r="D7519" s="13">
        <v>1</v>
      </c>
      <c r="E7519" s="136" t="s">
        <v>3154</v>
      </c>
      <c r="F7519" s="15" t="s">
        <v>2965</v>
      </c>
      <c r="G7519" s="137" t="s">
        <v>3154</v>
      </c>
      <c r="H7519" s="13" t="s">
        <v>34</v>
      </c>
      <c r="I7519" s="126" t="s">
        <v>3154</v>
      </c>
      <c r="J7519" s="126" t="s">
        <v>3154</v>
      </c>
      <c r="K7519" s="17">
        <f>VLOOKUP(A7519,[4]גיליון1!$A$1574:$P$7681,10,0)</f>
        <v>0</v>
      </c>
      <c r="L7519" s="17">
        <f>VLOOKUP(A7519,'[2]2023'!$A$9:$I$7853,9,0)</f>
        <v>0</v>
      </c>
      <c r="M7519" s="18">
        <f>VLOOKUP(A7519,[3]data1683177749303!$A$2:$J$6448,10,0)</f>
        <v>0</v>
      </c>
    </row>
    <row r="7520" spans="1:13" ht="15.75" outlineLevel="1">
      <c r="A7520" s="10">
        <v>1869000782</v>
      </c>
      <c r="B7520" s="11">
        <v>782</v>
      </c>
      <c r="C7520" s="19">
        <v>869000</v>
      </c>
      <c r="D7520" s="13">
        <v>1</v>
      </c>
      <c r="E7520" s="136" t="s">
        <v>3154</v>
      </c>
      <c r="F7520" s="15" t="s">
        <v>2975</v>
      </c>
      <c r="G7520" s="137" t="s">
        <v>3154</v>
      </c>
      <c r="H7520" s="13" t="s">
        <v>34</v>
      </c>
      <c r="I7520" s="126" t="s">
        <v>3154</v>
      </c>
      <c r="J7520" s="126" t="s">
        <v>3154</v>
      </c>
      <c r="K7520" s="17">
        <f>VLOOKUP(A7520,[4]גיליון1!$A$1574:$P$7681,10,0)</f>
        <v>0</v>
      </c>
      <c r="L7520" s="17">
        <f>VLOOKUP(A7520,'[2]2023'!$A$9:$I$7853,9,0)</f>
        <v>0</v>
      </c>
      <c r="M7520" s="18">
        <f>VLOOKUP(A7520,[3]data1683177749303!$A$2:$J$6448,10,0)</f>
        <v>0</v>
      </c>
    </row>
    <row r="7521" spans="1:13" ht="15.75" outlineLevel="1">
      <c r="A7521" s="10">
        <v>1869000794</v>
      </c>
      <c r="B7521" s="11">
        <v>794</v>
      </c>
      <c r="C7521" s="19">
        <v>869000</v>
      </c>
      <c r="D7521" s="13">
        <v>1</v>
      </c>
      <c r="E7521" s="136" t="s">
        <v>3154</v>
      </c>
      <c r="F7521" s="15" t="s">
        <v>73</v>
      </c>
      <c r="G7521" s="137" t="s">
        <v>3154</v>
      </c>
      <c r="H7521" s="13" t="s">
        <v>31</v>
      </c>
      <c r="I7521" s="126" t="s">
        <v>3154</v>
      </c>
      <c r="J7521" s="126" t="s">
        <v>3154</v>
      </c>
      <c r="K7521" s="17">
        <f>VLOOKUP(A7521,[4]גיליון1!$A$1574:$P$7681,10,0)</f>
        <v>0</v>
      </c>
      <c r="L7521" s="17">
        <f>VLOOKUP(A7521,'[2]2023'!$A$9:$I$7853,9,0)</f>
        <v>0</v>
      </c>
      <c r="M7521" s="18">
        <f>VLOOKUP(A7521,[3]data1683177749303!$A$2:$J$6448,10,0)</f>
        <v>0</v>
      </c>
    </row>
    <row r="7522" spans="1:13" ht="15.75" outlineLevel="1">
      <c r="A7522" s="10">
        <v>1869000810</v>
      </c>
      <c r="B7522" s="11">
        <v>810</v>
      </c>
      <c r="C7522" s="19">
        <v>869000</v>
      </c>
      <c r="D7522" s="13">
        <v>1</v>
      </c>
      <c r="E7522" s="136" t="s">
        <v>3154</v>
      </c>
      <c r="F7522" s="15" t="s">
        <v>2976</v>
      </c>
      <c r="G7522" s="137" t="s">
        <v>3154</v>
      </c>
      <c r="H7522" s="13" t="s">
        <v>34</v>
      </c>
      <c r="I7522" s="126" t="s">
        <v>3154</v>
      </c>
      <c r="J7522" s="126" t="s">
        <v>3154</v>
      </c>
      <c r="K7522" s="17">
        <f>VLOOKUP(A7522,[4]גיליון1!$A$1574:$P$7681,10,0)</f>
        <v>0</v>
      </c>
      <c r="L7522" s="17">
        <f>VLOOKUP(A7522,'[2]2023'!$A$9:$I$7853,9,0)</f>
        <v>0</v>
      </c>
      <c r="M7522" s="140" t="s">
        <v>3154</v>
      </c>
    </row>
    <row r="7523" spans="1:13" ht="15.75" outlineLevel="1">
      <c r="A7523" s="10">
        <v>1869000811</v>
      </c>
      <c r="B7523" s="11">
        <v>811</v>
      </c>
      <c r="C7523" s="19">
        <v>869000</v>
      </c>
      <c r="D7523" s="13">
        <v>1</v>
      </c>
      <c r="E7523" s="136" t="s">
        <v>3154</v>
      </c>
      <c r="F7523" s="15" t="s">
        <v>2977</v>
      </c>
      <c r="G7523" s="137" t="s">
        <v>3154</v>
      </c>
      <c r="H7523" s="13" t="s">
        <v>31</v>
      </c>
      <c r="I7523" s="126" t="s">
        <v>3154</v>
      </c>
      <c r="J7523" s="126" t="s">
        <v>3154</v>
      </c>
      <c r="K7523" s="17">
        <f>VLOOKUP(A7523,[4]גיליון1!$A$1574:$P$7681,10,0)</f>
        <v>0</v>
      </c>
      <c r="L7523" s="17">
        <f>VLOOKUP(A7523,'[2]2023'!$A$9:$I$7853,9,0)</f>
        <v>0</v>
      </c>
      <c r="M7523" s="18">
        <f>VLOOKUP(A7523,[3]data1683177749303!$A$2:$J$6448,10,0)</f>
        <v>0</v>
      </c>
    </row>
    <row r="7524" spans="1:13" ht="15.75" outlineLevel="1">
      <c r="A7524" s="10">
        <v>1869000812</v>
      </c>
      <c r="B7524" s="11">
        <v>812</v>
      </c>
      <c r="C7524" s="19">
        <v>869000</v>
      </c>
      <c r="D7524" s="13">
        <v>1</v>
      </c>
      <c r="E7524" s="175" t="s">
        <v>3154</v>
      </c>
      <c r="F7524" s="60" t="s">
        <v>2978</v>
      </c>
      <c r="G7524" s="176" t="s">
        <v>3154</v>
      </c>
      <c r="H7524" s="13" t="s">
        <v>34</v>
      </c>
      <c r="I7524" s="126" t="s">
        <v>3154</v>
      </c>
      <c r="J7524" s="126" t="s">
        <v>3154</v>
      </c>
      <c r="K7524" s="17">
        <f>VLOOKUP(A7524,[4]גיליון1!$A$1574:$P$7681,10,0)</f>
        <v>0</v>
      </c>
      <c r="L7524" s="17">
        <f>VLOOKUP(A7524,'[2]2023'!$A$9:$I$7853,9,0)</f>
        <v>0</v>
      </c>
      <c r="M7524" s="18">
        <f>VLOOKUP(A7524,[3]data1683177749303!$A$2:$J$6448,10,0)</f>
        <v>0</v>
      </c>
    </row>
    <row r="7525" spans="1:13" ht="15.75" outlineLevel="1">
      <c r="A7525" s="10">
        <v>1869000961</v>
      </c>
      <c r="B7525" s="11">
        <v>961</v>
      </c>
      <c r="C7525" s="19">
        <v>869000</v>
      </c>
      <c r="D7525" s="13">
        <v>1</v>
      </c>
      <c r="E7525" s="136" t="s">
        <v>3154</v>
      </c>
      <c r="F7525" s="15" t="s">
        <v>79</v>
      </c>
      <c r="G7525" s="137" t="s">
        <v>3154</v>
      </c>
      <c r="H7525" s="13" t="s">
        <v>34</v>
      </c>
      <c r="I7525" s="126" t="s">
        <v>3154</v>
      </c>
      <c r="J7525" s="126" t="s">
        <v>3154</v>
      </c>
      <c r="K7525" s="17">
        <f>VLOOKUP(A7525,[4]גיליון1!$A$1574:$P$7681,10,0)</f>
        <v>0</v>
      </c>
      <c r="L7525" s="17">
        <f>VLOOKUP(A7525,'[2]2023'!$A$9:$I$7853,9,0)</f>
        <v>0</v>
      </c>
      <c r="M7525" s="18">
        <f>VLOOKUP(A7525,[3]data1683177749303!$A$2:$J$6448,10,0)</f>
        <v>0</v>
      </c>
    </row>
    <row r="7526" spans="1:13" ht="16.5" thickBot="1">
      <c r="A7526" s="10">
        <v>1869000980</v>
      </c>
      <c r="B7526" s="11">
        <v>980</v>
      </c>
      <c r="C7526" s="19">
        <v>869000</v>
      </c>
      <c r="D7526" s="13">
        <v>1</v>
      </c>
      <c r="E7526" s="136" t="s">
        <v>3154</v>
      </c>
      <c r="F7526" s="15" t="s">
        <v>2979</v>
      </c>
      <c r="G7526" s="137" t="s">
        <v>3154</v>
      </c>
      <c r="H7526" s="13" t="s">
        <v>34</v>
      </c>
      <c r="I7526" s="126" t="s">
        <v>3154</v>
      </c>
      <c r="J7526" s="126" t="s">
        <v>3154</v>
      </c>
      <c r="K7526" s="17">
        <f>VLOOKUP(A7526,[4]גיליון1!$A$1574:$P$7681,10,0)</f>
        <v>0</v>
      </c>
      <c r="L7526" s="17">
        <f>VLOOKUP(A7526,'[2]2023'!$A$9:$I$7853,9,0)</f>
        <v>0</v>
      </c>
      <c r="M7526" s="18">
        <f>VLOOKUP(A7526,[3]data1683177749303!$A$2:$J$6448,10,0)</f>
        <v>0</v>
      </c>
    </row>
    <row r="7527" spans="1:13" ht="15.75" outlineLevel="1">
      <c r="A7527" s="125" t="s">
        <v>3154</v>
      </c>
      <c r="B7527" s="42" t="s">
        <v>2980</v>
      </c>
      <c r="C7527" s="158" t="s">
        <v>3154</v>
      </c>
      <c r="D7527" s="158" t="s">
        <v>3154</v>
      </c>
      <c r="E7527" s="159" t="s">
        <v>3154</v>
      </c>
      <c r="F7527" s="43" t="s">
        <v>1057</v>
      </c>
      <c r="G7527" s="160" t="s">
        <v>3154</v>
      </c>
      <c r="H7527" s="158" t="s">
        <v>3154</v>
      </c>
      <c r="I7527" s="194" t="s">
        <v>3154</v>
      </c>
      <c r="J7527" s="194" t="s">
        <v>3154</v>
      </c>
      <c r="K7527" s="45">
        <f t="shared" ref="K7527:M7527" si="325">SUBTOTAL(9,K7490:K7526)</f>
        <v>0</v>
      </c>
      <c r="L7527" s="45">
        <f t="shared" si="325"/>
        <v>0</v>
      </c>
      <c r="M7527" s="46">
        <f t="shared" si="325"/>
        <v>0</v>
      </c>
    </row>
    <row r="7528" spans="1:13" ht="15.75" outlineLevel="1">
      <c r="A7528" s="10">
        <v>18700000</v>
      </c>
      <c r="B7528" s="32">
        <v>0</v>
      </c>
      <c r="C7528" s="49">
        <v>870000</v>
      </c>
      <c r="D7528" s="34">
        <v>1</v>
      </c>
      <c r="E7528" s="151" t="s">
        <v>3154</v>
      </c>
      <c r="F7528" s="35" t="s">
        <v>1063</v>
      </c>
      <c r="G7528" s="152" t="s">
        <v>3154</v>
      </c>
      <c r="H7528" s="34" t="s">
        <v>11</v>
      </c>
      <c r="I7528" s="142" t="s">
        <v>3154</v>
      </c>
      <c r="J7528" s="142" t="s">
        <v>3154</v>
      </c>
      <c r="K7528" s="17">
        <f>VLOOKUP(A7528,[4]גיליון1!$A$1574:$P$7681,10,0)</f>
        <v>0</v>
      </c>
      <c r="L7528" s="139" t="s">
        <v>3154</v>
      </c>
      <c r="M7528" s="140" t="s">
        <v>3154</v>
      </c>
    </row>
    <row r="7529" spans="1:13" ht="15.75" outlineLevel="1">
      <c r="A7529" s="10">
        <v>18790000</v>
      </c>
      <c r="B7529" s="11">
        <v>0</v>
      </c>
      <c r="C7529" s="19">
        <v>879000</v>
      </c>
      <c r="D7529" s="13">
        <v>1</v>
      </c>
      <c r="E7529" s="136" t="s">
        <v>3154</v>
      </c>
      <c r="F7529" s="15" t="s">
        <v>2981</v>
      </c>
      <c r="G7529" s="137" t="s">
        <v>3154</v>
      </c>
      <c r="H7529" s="13" t="s">
        <v>11</v>
      </c>
      <c r="I7529" s="126" t="s">
        <v>3154</v>
      </c>
      <c r="J7529" s="142" t="s">
        <v>3154</v>
      </c>
      <c r="K7529" s="17">
        <f>VLOOKUP(A7529,[4]גיליון1!$A$1574:$P$7681,10,0)</f>
        <v>0</v>
      </c>
      <c r="L7529" s="139" t="s">
        <v>3154</v>
      </c>
      <c r="M7529" s="140" t="s">
        <v>3154</v>
      </c>
    </row>
    <row r="7530" spans="1:13" ht="15.75" outlineLevel="1">
      <c r="A7530" s="10">
        <v>1879000110</v>
      </c>
      <c r="B7530" s="11">
        <v>110</v>
      </c>
      <c r="C7530" s="19">
        <v>879000</v>
      </c>
      <c r="D7530" s="13">
        <v>1</v>
      </c>
      <c r="E7530" s="136" t="s">
        <v>3154</v>
      </c>
      <c r="F7530" s="15" t="s">
        <v>19</v>
      </c>
      <c r="G7530" s="137" t="s">
        <v>3154</v>
      </c>
      <c r="H7530" s="13" t="s">
        <v>20</v>
      </c>
      <c r="I7530" s="16">
        <f>K7530/L7530-1</f>
        <v>-0.50661099512874042</v>
      </c>
      <c r="J7530" s="126" t="s">
        <v>3154</v>
      </c>
      <c r="K7530" s="17">
        <f>VLOOKUP(A7530,[4]גיליון1!$A$1574:$P$7681,10,0)</f>
        <v>141800</v>
      </c>
      <c r="L7530" s="17">
        <f>VLOOKUP(A7530,'[2]2023'!$A$9:$I$7853,9,0)</f>
        <v>287400</v>
      </c>
      <c r="M7530" s="18">
        <f>VLOOKUP(A7530,[3]data1683177749303!$A$2:$J$6448,10,0)</f>
        <v>149013.89000000001</v>
      </c>
    </row>
    <row r="7531" spans="1:13" ht="15.75" outlineLevel="1">
      <c r="A7531" s="10">
        <v>1879000119</v>
      </c>
      <c r="B7531" s="11">
        <v>119</v>
      </c>
      <c r="C7531" s="19">
        <v>879000</v>
      </c>
      <c r="D7531" s="13">
        <v>1</v>
      </c>
      <c r="E7531" s="136" t="s">
        <v>3154</v>
      </c>
      <c r="F7531" s="15" t="s">
        <v>21</v>
      </c>
      <c r="G7531" s="137" t="s">
        <v>3154</v>
      </c>
      <c r="H7531" s="13" t="s">
        <v>20</v>
      </c>
      <c r="I7531" s="16">
        <f>K7531/L7531-1</f>
        <v>6.0093023255813893E-2</v>
      </c>
      <c r="J7531" s="126" t="s">
        <v>3154</v>
      </c>
      <c r="K7531" s="17">
        <f>VLOOKUP(A7531,[4]גיליון1!$A$1574:$P$7681,10,0)</f>
        <v>1139600</v>
      </c>
      <c r="L7531" s="17">
        <f>VLOOKUP(A7531,'[2]2023'!$A$9:$I$7853,9,0)</f>
        <v>1075000</v>
      </c>
      <c r="M7531" s="18">
        <f>VLOOKUP(A7531,[3]data1683177749303!$A$2:$J$6448,10,0)</f>
        <v>1088515.77</v>
      </c>
    </row>
    <row r="7532" spans="1:13" ht="15.75" outlineLevel="1">
      <c r="A7532" s="10">
        <v>1879000122</v>
      </c>
      <c r="B7532" s="11">
        <v>122</v>
      </c>
      <c r="C7532" s="19">
        <v>879000</v>
      </c>
      <c r="D7532" s="13">
        <v>1</v>
      </c>
      <c r="E7532" s="136" t="s">
        <v>3154</v>
      </c>
      <c r="F7532" s="15" t="s">
        <v>22</v>
      </c>
      <c r="G7532" s="137" t="s">
        <v>3154</v>
      </c>
      <c r="H7532" s="13" t="s">
        <v>20</v>
      </c>
      <c r="I7532" s="16">
        <f>K7532/L7532-1</f>
        <v>0</v>
      </c>
      <c r="J7532" s="126" t="s">
        <v>3154</v>
      </c>
      <c r="K7532" s="17">
        <f>VLOOKUP(A7532,[4]גיליון1!$A$1574:$P$7681,10,0)</f>
        <v>15800</v>
      </c>
      <c r="L7532" s="17">
        <f>VLOOKUP(A7532,'[2]2023'!$A$9:$I$7853,9,0)</f>
        <v>15800</v>
      </c>
      <c r="M7532" s="18">
        <f>VLOOKUP(A7532,[3]data1683177749303!$A$2:$J$6448,10,0)</f>
        <v>12007.81</v>
      </c>
    </row>
    <row r="7533" spans="1:13" ht="15.75" outlineLevel="1">
      <c r="A7533" s="10">
        <v>1879000126</v>
      </c>
      <c r="B7533" s="11">
        <v>126</v>
      </c>
      <c r="C7533" s="19">
        <v>879000</v>
      </c>
      <c r="D7533" s="13">
        <v>1</v>
      </c>
      <c r="E7533" s="136" t="s">
        <v>3154</v>
      </c>
      <c r="F7533" s="15" t="s">
        <v>23</v>
      </c>
      <c r="G7533" s="137" t="s">
        <v>3154</v>
      </c>
      <c r="H7533" s="13" t="s">
        <v>20</v>
      </c>
      <c r="I7533" s="16">
        <f>K7533/L7533-1</f>
        <v>0.14285714285714279</v>
      </c>
      <c r="J7533" s="126" t="s">
        <v>3154</v>
      </c>
      <c r="K7533" s="17">
        <f>VLOOKUP(A7533,[4]גיליון1!$A$1574:$P$7681,10,0)</f>
        <v>32000</v>
      </c>
      <c r="L7533" s="17">
        <f>VLOOKUP(A7533,'[2]2023'!$A$9:$I$7853,9,0)</f>
        <v>28000</v>
      </c>
      <c r="M7533" s="18">
        <f>VLOOKUP(A7533,[3]data1683177749303!$A$2:$J$6448,10,0)</f>
        <v>27475.11</v>
      </c>
    </row>
    <row r="7534" spans="1:13" ht="15.75" outlineLevel="1">
      <c r="A7534" s="10">
        <v>1879000130</v>
      </c>
      <c r="B7534" s="11">
        <v>130</v>
      </c>
      <c r="C7534" s="19">
        <v>879000</v>
      </c>
      <c r="D7534" s="13">
        <v>1</v>
      </c>
      <c r="E7534" s="136" t="s">
        <v>3154</v>
      </c>
      <c r="F7534" s="15" t="s">
        <v>24</v>
      </c>
      <c r="G7534" s="137" t="s">
        <v>3154</v>
      </c>
      <c r="H7534" s="13" t="s">
        <v>20</v>
      </c>
      <c r="I7534" s="126" t="s">
        <v>3154</v>
      </c>
      <c r="J7534" s="126" t="s">
        <v>3154</v>
      </c>
      <c r="K7534" s="17">
        <f>VLOOKUP(A7534,[4]גיליון1!$A$1574:$P$7681,10,0)</f>
        <v>0</v>
      </c>
      <c r="L7534" s="17">
        <f>VLOOKUP(A7534,'[2]2023'!$A$9:$I$7853,9,0)</f>
        <v>0</v>
      </c>
      <c r="M7534" s="18">
        <f>VLOOKUP(A7534,[3]data1683177749303!$A$2:$J$6448,10,0)</f>
        <v>13411.85</v>
      </c>
    </row>
    <row r="7535" spans="1:13" ht="15.75" outlineLevel="1">
      <c r="A7535" s="10">
        <v>1879000140</v>
      </c>
      <c r="B7535" s="11">
        <v>140</v>
      </c>
      <c r="C7535" s="19">
        <v>879000</v>
      </c>
      <c r="D7535" s="13">
        <v>1</v>
      </c>
      <c r="E7535" s="136" t="s">
        <v>3154</v>
      </c>
      <c r="F7535" s="15" t="s">
        <v>25</v>
      </c>
      <c r="G7535" s="137" t="s">
        <v>3154</v>
      </c>
      <c r="H7535" s="13" t="s">
        <v>20</v>
      </c>
      <c r="I7535" s="16">
        <f>K7535/L7535-1</f>
        <v>0.46547314578005117</v>
      </c>
      <c r="J7535" s="126" t="s">
        <v>3154</v>
      </c>
      <c r="K7535" s="17">
        <f>VLOOKUP(A7535,[4]גיליון1!$A$1574:$P$7681,10,0)</f>
        <v>171900</v>
      </c>
      <c r="L7535" s="17">
        <f>VLOOKUP(A7535,'[2]2023'!$A$9:$I$7853,9,0)</f>
        <v>117300</v>
      </c>
      <c r="M7535" s="18">
        <f>VLOOKUP(A7535,[3]data1683177749303!$A$2:$J$6448,10,0)</f>
        <v>167430.82999999999</v>
      </c>
    </row>
    <row r="7536" spans="1:13" ht="15.75" outlineLevel="1">
      <c r="A7536" s="10">
        <v>1879000253</v>
      </c>
      <c r="B7536" s="11">
        <v>253</v>
      </c>
      <c r="C7536" s="19">
        <v>879000</v>
      </c>
      <c r="D7536" s="13">
        <v>1</v>
      </c>
      <c r="E7536" s="136" t="s">
        <v>3154</v>
      </c>
      <c r="F7536" s="15" t="s">
        <v>28</v>
      </c>
      <c r="G7536" s="137" t="s">
        <v>3154</v>
      </c>
      <c r="H7536" s="13" t="s">
        <v>20</v>
      </c>
      <c r="I7536" s="126" t="s">
        <v>3154</v>
      </c>
      <c r="J7536" s="126" t="s">
        <v>3154</v>
      </c>
      <c r="K7536" s="17">
        <f>VLOOKUP(A7536,[4]גיליון1!$A$1574:$P$7681,10,0)</f>
        <v>0</v>
      </c>
      <c r="L7536" s="17">
        <f>VLOOKUP(A7536,'[2]2023'!$A$9:$I$7853,9,0)</f>
        <v>0</v>
      </c>
      <c r="M7536" s="18">
        <f>VLOOKUP(A7536,[3]data1683177749303!$A$2:$J$6448,10,0)</f>
        <v>0</v>
      </c>
    </row>
    <row r="7537" spans="1:13" ht="15.75" outlineLevel="1">
      <c r="A7537" s="10">
        <v>1879000420</v>
      </c>
      <c r="B7537" s="11">
        <v>420</v>
      </c>
      <c r="C7537" s="19">
        <v>879000</v>
      </c>
      <c r="D7537" s="13">
        <v>1</v>
      </c>
      <c r="E7537" s="136" t="s">
        <v>3154</v>
      </c>
      <c r="F7537" s="15" t="s">
        <v>33</v>
      </c>
      <c r="G7537" s="137" t="s">
        <v>3154</v>
      </c>
      <c r="H7537" s="13" t="s">
        <v>34</v>
      </c>
      <c r="I7537" s="126" t="s">
        <v>3154</v>
      </c>
      <c r="J7537" s="126" t="s">
        <v>3154</v>
      </c>
      <c r="K7537" s="17">
        <f>VLOOKUP(A7537,[4]גיליון1!$A$1574:$P$7681,10,0)</f>
        <v>0</v>
      </c>
      <c r="L7537" s="17">
        <f>VLOOKUP(A7537,'[2]2023'!$A$9:$I$7853,9,0)</f>
        <v>0</v>
      </c>
      <c r="M7537" s="18">
        <f>VLOOKUP(A7537,[3]data1683177749303!$A$2:$J$6448,10,0)</f>
        <v>0</v>
      </c>
    </row>
    <row r="7538" spans="1:13" ht="15.75" outlineLevel="1">
      <c r="A7538" s="10">
        <v>1879000433</v>
      </c>
      <c r="B7538" s="11">
        <v>433</v>
      </c>
      <c r="C7538" s="19">
        <v>879000</v>
      </c>
      <c r="D7538" s="13">
        <v>1</v>
      </c>
      <c r="E7538" s="136" t="s">
        <v>3154</v>
      </c>
      <c r="F7538" s="15" t="s">
        <v>38</v>
      </c>
      <c r="G7538" s="137" t="s">
        <v>3154</v>
      </c>
      <c r="H7538" s="13" t="s">
        <v>34</v>
      </c>
      <c r="I7538" s="16">
        <f>K7538/L7538-1</f>
        <v>-0.11538461538461542</v>
      </c>
      <c r="J7538" s="126" t="s">
        <v>3154</v>
      </c>
      <c r="K7538" s="17">
        <v>2300</v>
      </c>
      <c r="L7538" s="17">
        <f>VLOOKUP(A7538,'[2]2023'!$A$9:$I$7853,9,0)</f>
        <v>2600</v>
      </c>
      <c r="M7538" s="18">
        <f>VLOOKUP(A7538,[3]data1683177749303!$A$2:$J$6448,10,0)</f>
        <v>2534.54</v>
      </c>
    </row>
    <row r="7539" spans="1:13" ht="15.75" outlineLevel="1">
      <c r="A7539" s="10">
        <v>1879000437</v>
      </c>
      <c r="B7539" s="11">
        <v>437</v>
      </c>
      <c r="C7539" s="19">
        <v>879000</v>
      </c>
      <c r="D7539" s="13">
        <v>1</v>
      </c>
      <c r="E7539" s="136" t="s">
        <v>3154</v>
      </c>
      <c r="F7539" s="15" t="s">
        <v>42</v>
      </c>
      <c r="G7539" s="137" t="s">
        <v>3154</v>
      </c>
      <c r="H7539" s="13" t="s">
        <v>31</v>
      </c>
      <c r="I7539" s="126" t="s">
        <v>3154</v>
      </c>
      <c r="J7539" s="126" t="s">
        <v>3154</v>
      </c>
      <c r="K7539" s="17">
        <f>VLOOKUP(A7539,[4]גיליון1!$A$1574:$P$7681,10,0)</f>
        <v>0</v>
      </c>
      <c r="L7539" s="17">
        <f>VLOOKUP(A7539,'[2]2023'!$A$9:$I$7853,9,0)</f>
        <v>0</v>
      </c>
      <c r="M7539" s="18">
        <f>VLOOKUP(A7539,[3]data1683177749303!$A$2:$J$6448,10,0)</f>
        <v>0</v>
      </c>
    </row>
    <row r="7540" spans="1:13" ht="15.75" outlineLevel="1">
      <c r="A7540" s="10">
        <v>1879000441</v>
      </c>
      <c r="B7540" s="11">
        <v>441</v>
      </c>
      <c r="C7540" s="19">
        <v>879000</v>
      </c>
      <c r="D7540" s="13">
        <v>1</v>
      </c>
      <c r="E7540" s="136" t="s">
        <v>3154</v>
      </c>
      <c r="F7540" s="15" t="s">
        <v>45</v>
      </c>
      <c r="G7540" s="137" t="s">
        <v>3154</v>
      </c>
      <c r="H7540" s="13" t="s">
        <v>31</v>
      </c>
      <c r="I7540" s="126" t="s">
        <v>3154</v>
      </c>
      <c r="J7540" s="126" t="s">
        <v>3154</v>
      </c>
      <c r="K7540" s="17">
        <f>VLOOKUP(A7540,[4]גיליון1!$A$1574:$P$7681,10,0)</f>
        <v>0</v>
      </c>
      <c r="L7540" s="17">
        <f>VLOOKUP(A7540,'[2]2023'!$A$9:$I$7853,9,0)</f>
        <v>0</v>
      </c>
      <c r="M7540" s="18">
        <f>VLOOKUP(A7540,[3]data1683177749303!$A$2:$J$6448,10,0)</f>
        <v>0</v>
      </c>
    </row>
    <row r="7541" spans="1:13" ht="15.75" outlineLevel="1">
      <c r="A7541" s="10">
        <v>1879000450</v>
      </c>
      <c r="B7541" s="11">
        <v>450</v>
      </c>
      <c r="C7541" s="19">
        <v>879000</v>
      </c>
      <c r="D7541" s="13">
        <v>1</v>
      </c>
      <c r="E7541" s="136" t="s">
        <v>3154</v>
      </c>
      <c r="F7541" s="39" t="s">
        <v>46</v>
      </c>
      <c r="G7541" s="154" t="s">
        <v>3154</v>
      </c>
      <c r="H7541" s="13" t="s">
        <v>31</v>
      </c>
      <c r="I7541" s="16">
        <f t="shared" ref="I7541:I7546" si="326">K7541/L7541-1</f>
        <v>-0.16666666666666663</v>
      </c>
      <c r="J7541" s="126" t="s">
        <v>3154</v>
      </c>
      <c r="K7541" s="17">
        <v>500</v>
      </c>
      <c r="L7541" s="17">
        <f>VLOOKUP(A7541,'[2]2023'!$A$9:$I$7853,9,0)</f>
        <v>600</v>
      </c>
      <c r="M7541" s="18">
        <f>VLOOKUP(A7541,[3]data1683177749303!$A$2:$J$6448,10,0)</f>
        <v>259.5</v>
      </c>
    </row>
    <row r="7542" spans="1:13" ht="15.75" outlineLevel="1">
      <c r="A7542" s="10">
        <v>1879000470</v>
      </c>
      <c r="B7542" s="11">
        <v>470</v>
      </c>
      <c r="C7542" s="19">
        <v>879000</v>
      </c>
      <c r="D7542" s="13">
        <v>1</v>
      </c>
      <c r="E7542" s="136" t="s">
        <v>3154</v>
      </c>
      <c r="F7542" s="15" t="s">
        <v>48</v>
      </c>
      <c r="G7542" s="137" t="s">
        <v>3154</v>
      </c>
      <c r="H7542" s="13" t="s">
        <v>34</v>
      </c>
      <c r="I7542" s="16">
        <f t="shared" si="326"/>
        <v>-8.333333333333337E-2</v>
      </c>
      <c r="J7542" s="126" t="s">
        <v>3154</v>
      </c>
      <c r="K7542" s="17">
        <v>1100</v>
      </c>
      <c r="L7542" s="17">
        <f>VLOOKUP(A7542,'[2]2023'!$A$9:$I$7853,9,0)</f>
        <v>1200</v>
      </c>
      <c r="M7542" s="18">
        <f>VLOOKUP(A7542,[3]data1683177749303!$A$2:$J$6448,10,0)</f>
        <v>102.11</v>
      </c>
    </row>
    <row r="7543" spans="1:13" ht="15.75" outlineLevel="1">
      <c r="A7543" s="10">
        <v>1879000471</v>
      </c>
      <c r="B7543" s="11">
        <v>471</v>
      </c>
      <c r="C7543" s="19">
        <v>879000</v>
      </c>
      <c r="D7543" s="13">
        <v>1</v>
      </c>
      <c r="E7543" s="136" t="s">
        <v>3154</v>
      </c>
      <c r="F7543" s="15" t="s">
        <v>87</v>
      </c>
      <c r="G7543" s="137" t="s">
        <v>3154</v>
      </c>
      <c r="H7543" s="13" t="s">
        <v>34</v>
      </c>
      <c r="I7543" s="16">
        <f t="shared" si="326"/>
        <v>-9.6296296296296324E-2</v>
      </c>
      <c r="J7543" s="126" t="s">
        <v>3154</v>
      </c>
      <c r="K7543" s="17">
        <v>12200</v>
      </c>
      <c r="L7543" s="17">
        <f>VLOOKUP(A7543,'[2]2023'!$A$9:$I$7853,9,0)</f>
        <v>13500</v>
      </c>
      <c r="M7543" s="18">
        <f>VLOOKUP(A7543,[3]data1683177749303!$A$2:$J$6448,10,0)</f>
        <v>7005.44</v>
      </c>
    </row>
    <row r="7544" spans="1:13" ht="15.75" outlineLevel="1">
      <c r="A7544" s="10">
        <v>1879000492</v>
      </c>
      <c r="B7544" s="11">
        <v>492</v>
      </c>
      <c r="C7544" s="19">
        <v>879000</v>
      </c>
      <c r="D7544" s="13">
        <v>1</v>
      </c>
      <c r="E7544" s="136" t="s">
        <v>3154</v>
      </c>
      <c r="F7544" s="15" t="s">
        <v>83</v>
      </c>
      <c r="G7544" s="137" t="s">
        <v>3154</v>
      </c>
      <c r="H7544" s="13" t="s">
        <v>31</v>
      </c>
      <c r="I7544" s="16">
        <f t="shared" si="326"/>
        <v>2.4000000000000021E-2</v>
      </c>
      <c r="J7544" s="126" t="s">
        <v>3154</v>
      </c>
      <c r="K7544" s="17">
        <f>VLOOKUP(A7544,[4]גיליון1!$A$1574:$P$7681,10,0)</f>
        <v>51200</v>
      </c>
      <c r="L7544" s="17">
        <f>VLOOKUP(A7544,'[2]2023'!$A$9:$I$7853,9,0)</f>
        <v>50000</v>
      </c>
      <c r="M7544" s="18">
        <f>VLOOKUP(A7544,[3]data1683177749303!$A$2:$J$6448,10,0)</f>
        <v>30941</v>
      </c>
    </row>
    <row r="7545" spans="1:13" ht="15.75" outlineLevel="1">
      <c r="A7545" s="10">
        <v>1879000511</v>
      </c>
      <c r="B7545" s="11">
        <v>511</v>
      </c>
      <c r="C7545" s="19">
        <v>879000</v>
      </c>
      <c r="D7545" s="13">
        <v>1</v>
      </c>
      <c r="E7545" s="136" t="s">
        <v>3154</v>
      </c>
      <c r="F7545" s="15" t="s">
        <v>88</v>
      </c>
      <c r="G7545" s="137" t="s">
        <v>3154</v>
      </c>
      <c r="H7545" s="13" t="s">
        <v>34</v>
      </c>
      <c r="I7545" s="16">
        <f t="shared" si="326"/>
        <v>0.31111111111111112</v>
      </c>
      <c r="J7545" s="126" t="s">
        <v>3154</v>
      </c>
      <c r="K7545" s="17">
        <v>5900</v>
      </c>
      <c r="L7545" s="17">
        <f>VLOOKUP(A7545,'[2]2023'!$A$9:$I$7853,9,0)</f>
        <v>4500</v>
      </c>
      <c r="M7545" s="18">
        <f>VLOOKUP(A7545,[3]data1683177749303!$A$2:$J$6448,10,0)</f>
        <v>4486.66</v>
      </c>
    </row>
    <row r="7546" spans="1:13" ht="15.75" outlineLevel="1">
      <c r="A7546" s="10">
        <v>1879000522</v>
      </c>
      <c r="B7546" s="11">
        <v>522</v>
      </c>
      <c r="C7546" s="19">
        <v>879000</v>
      </c>
      <c r="D7546" s="13">
        <v>1</v>
      </c>
      <c r="E7546" s="136" t="s">
        <v>3154</v>
      </c>
      <c r="F7546" s="15" t="s">
        <v>90</v>
      </c>
      <c r="G7546" s="137" t="s">
        <v>3154</v>
      </c>
      <c r="H7546" s="13" t="s">
        <v>34</v>
      </c>
      <c r="I7546" s="16">
        <f t="shared" si="326"/>
        <v>-7.6923076923076872E-2</v>
      </c>
      <c r="J7546" s="126" t="s">
        <v>3154</v>
      </c>
      <c r="K7546" s="17">
        <v>1200</v>
      </c>
      <c r="L7546" s="17">
        <f>VLOOKUP(A7546,'[2]2023'!$A$9:$I$7853,9,0)</f>
        <v>1300</v>
      </c>
      <c r="M7546" s="18">
        <f>VLOOKUP(A7546,[3]data1683177749303!$A$2:$J$6448,10,0)</f>
        <v>1166</v>
      </c>
    </row>
    <row r="7547" spans="1:13" ht="15.75" outlineLevel="1">
      <c r="A7547" s="10">
        <v>1879000540</v>
      </c>
      <c r="B7547" s="11">
        <v>540</v>
      </c>
      <c r="C7547" s="19">
        <v>879000</v>
      </c>
      <c r="D7547" s="13">
        <v>1</v>
      </c>
      <c r="E7547" s="136" t="s">
        <v>3154</v>
      </c>
      <c r="F7547" s="15" t="s">
        <v>53</v>
      </c>
      <c r="G7547" s="137" t="s">
        <v>3154</v>
      </c>
      <c r="H7547" s="13" t="s">
        <v>31</v>
      </c>
      <c r="I7547" s="126" t="s">
        <v>3154</v>
      </c>
      <c r="J7547" s="126" t="s">
        <v>3154</v>
      </c>
      <c r="K7547" s="17">
        <f>VLOOKUP(A7547,[4]גיליון1!$A$1574:$P$7681,10,0)</f>
        <v>0</v>
      </c>
      <c r="L7547" s="17">
        <f>VLOOKUP(A7547,'[2]2023'!$A$9:$I$7853,9,0)</f>
        <v>0</v>
      </c>
      <c r="M7547" s="18">
        <f>VLOOKUP(A7547,[3]data1683177749303!$A$2:$J$6448,10,0)</f>
        <v>0</v>
      </c>
    </row>
    <row r="7548" spans="1:13" ht="15.75" outlineLevel="1">
      <c r="A7548" s="10">
        <v>1879000544</v>
      </c>
      <c r="B7548" s="11">
        <v>544</v>
      </c>
      <c r="C7548" s="19">
        <v>879000</v>
      </c>
      <c r="D7548" s="13">
        <v>1</v>
      </c>
      <c r="E7548" s="136" t="s">
        <v>3154</v>
      </c>
      <c r="F7548" s="15" t="s">
        <v>56</v>
      </c>
      <c r="G7548" s="137" t="s">
        <v>3154</v>
      </c>
      <c r="H7548" s="13" t="s">
        <v>31</v>
      </c>
      <c r="I7548" s="126" t="s">
        <v>3154</v>
      </c>
      <c r="J7548" s="126" t="s">
        <v>3154</v>
      </c>
      <c r="K7548" s="17">
        <f>VLOOKUP(A7548,[4]גיליון1!$A$1574:$P$7681,10,0)</f>
        <v>500</v>
      </c>
      <c r="L7548" s="17">
        <f>VLOOKUP(A7548,'[2]2023'!$A$9:$I$7853,9,0)</f>
        <v>500</v>
      </c>
      <c r="M7548" s="18">
        <f>VLOOKUP(A7548,[3]data1683177749303!$A$2:$J$6448,10,0)</f>
        <v>21</v>
      </c>
    </row>
    <row r="7549" spans="1:13" ht="15.75" outlineLevel="1">
      <c r="A7549" s="10">
        <v>1879000550</v>
      </c>
      <c r="B7549" s="11">
        <v>550</v>
      </c>
      <c r="C7549" s="19">
        <v>879000</v>
      </c>
      <c r="D7549" s="13">
        <v>1</v>
      </c>
      <c r="E7549" s="136" t="s">
        <v>3154</v>
      </c>
      <c r="F7549" s="15" t="s">
        <v>58</v>
      </c>
      <c r="G7549" s="137" t="s">
        <v>3154</v>
      </c>
      <c r="H7549" s="13" t="s">
        <v>34</v>
      </c>
      <c r="I7549" s="126" t="s">
        <v>3154</v>
      </c>
      <c r="J7549" s="126" t="s">
        <v>3154</v>
      </c>
      <c r="K7549" s="17">
        <f>VLOOKUP(A7549,[4]גיליון1!$A$1574:$P$7681,10,0)</f>
        <v>2500</v>
      </c>
      <c r="L7549" s="17">
        <f>VLOOKUP(A7549,'[2]2023'!$A$9:$I$7853,9,0)</f>
        <v>0</v>
      </c>
      <c r="M7549" s="18">
        <f>VLOOKUP(A7549,[3]data1683177749303!$A$2:$J$6448,10,0)</f>
        <v>0</v>
      </c>
    </row>
    <row r="7550" spans="1:13" ht="15.75" outlineLevel="1">
      <c r="A7550" s="10">
        <v>1879000561</v>
      </c>
      <c r="B7550" s="11">
        <v>561</v>
      </c>
      <c r="C7550" s="19">
        <v>879000</v>
      </c>
      <c r="D7550" s="13">
        <v>1</v>
      </c>
      <c r="E7550" s="136" t="s">
        <v>3154</v>
      </c>
      <c r="F7550" s="15" t="s">
        <v>59</v>
      </c>
      <c r="G7550" s="137" t="s">
        <v>3154</v>
      </c>
      <c r="H7550" s="13" t="s">
        <v>34</v>
      </c>
      <c r="I7550" s="16">
        <f>K7550/L7550-1</f>
        <v>-7.6923076923076872E-2</v>
      </c>
      <c r="J7550" s="126" t="s">
        <v>3154</v>
      </c>
      <c r="K7550" s="17">
        <v>1200</v>
      </c>
      <c r="L7550" s="17">
        <f>VLOOKUP(A7550,'[2]2023'!$A$9:$I$7853,9,0)</f>
        <v>1300</v>
      </c>
      <c r="M7550" s="18">
        <f>VLOOKUP(A7550,[3]data1683177749303!$A$2:$J$6448,10,0)</f>
        <v>0</v>
      </c>
    </row>
    <row r="7551" spans="1:13" ht="15.75" outlineLevel="1">
      <c r="A7551" s="10">
        <v>1879000562</v>
      </c>
      <c r="B7551" s="11">
        <v>562</v>
      </c>
      <c r="C7551" s="19">
        <v>879000</v>
      </c>
      <c r="D7551" s="13">
        <v>1</v>
      </c>
      <c r="E7551" s="136" t="s">
        <v>3154</v>
      </c>
      <c r="F7551" s="15" t="s">
        <v>60</v>
      </c>
      <c r="G7551" s="137" t="s">
        <v>3154</v>
      </c>
      <c r="H7551" s="13" t="s">
        <v>34</v>
      </c>
      <c r="I7551" s="16">
        <f>K7551/L7551-1</f>
        <v>-0.11111111111111116</v>
      </c>
      <c r="J7551" s="126" t="s">
        <v>3154</v>
      </c>
      <c r="K7551" s="17">
        <v>2400</v>
      </c>
      <c r="L7551" s="17">
        <f>VLOOKUP(A7551,'[2]2023'!$A$9:$I$7853,9,0)</f>
        <v>2700</v>
      </c>
      <c r="M7551" s="18">
        <f>VLOOKUP(A7551,[3]data1683177749303!$A$2:$J$6448,10,0)</f>
        <v>134.61000000000001</v>
      </c>
    </row>
    <row r="7552" spans="1:13" s="97" customFormat="1" ht="15.75" outlineLevel="1">
      <c r="A7552" s="10">
        <v>1879000571</v>
      </c>
      <c r="B7552" s="11">
        <v>571</v>
      </c>
      <c r="C7552" s="19">
        <v>879000</v>
      </c>
      <c r="D7552" s="13">
        <v>1</v>
      </c>
      <c r="E7552" s="136" t="s">
        <v>3154</v>
      </c>
      <c r="F7552" s="15" t="s">
        <v>91</v>
      </c>
      <c r="G7552" s="137" t="s">
        <v>3154</v>
      </c>
      <c r="H7552" s="13" t="s">
        <v>31</v>
      </c>
      <c r="I7552" s="16">
        <f>K7552/L7552-1</f>
        <v>0</v>
      </c>
      <c r="J7552" s="126" t="s">
        <v>3154</v>
      </c>
      <c r="K7552" s="17">
        <f>VLOOKUP(A7552,[4]גיליון1!$A$1574:$P$7681,10,0)</f>
        <v>108200</v>
      </c>
      <c r="L7552" s="17">
        <f>VLOOKUP(A7552,'[2]2023'!$A$9:$I$7853,9,0)</f>
        <v>108200</v>
      </c>
      <c r="M7552" s="18">
        <f>VLOOKUP(A7552,[3]data1683177749303!$A$2:$J$6448,10,0)</f>
        <v>105200</v>
      </c>
    </row>
    <row r="7553" spans="1:13" ht="15.75" outlineLevel="1">
      <c r="A7553" s="10">
        <v>1879000580</v>
      </c>
      <c r="B7553" s="11">
        <v>580</v>
      </c>
      <c r="C7553" s="19">
        <v>879000</v>
      </c>
      <c r="D7553" s="13">
        <v>1</v>
      </c>
      <c r="E7553" s="136" t="s">
        <v>3154</v>
      </c>
      <c r="F7553" s="15" t="s">
        <v>2982</v>
      </c>
      <c r="G7553" s="137" t="s">
        <v>3154</v>
      </c>
      <c r="H7553" s="13" t="s">
        <v>34</v>
      </c>
      <c r="I7553" s="126" t="s">
        <v>3154</v>
      </c>
      <c r="J7553" s="16" t="s">
        <v>915</v>
      </c>
      <c r="K7553" s="17">
        <f>VLOOKUP(A7553,[4]גיליון1!$A$1574:$P$7681,10,0)</f>
        <v>60000</v>
      </c>
      <c r="L7553" s="17">
        <f>VLOOKUP(A7553,'[2]2023'!$A$9:$I$7853,9,0)</f>
        <v>0</v>
      </c>
      <c r="M7553" s="18">
        <f>VLOOKUP(A7553,[3]data1683177749303!$A$2:$J$6448,10,0)</f>
        <v>0</v>
      </c>
    </row>
    <row r="7554" spans="1:13" ht="15.75" outlineLevel="1">
      <c r="A7554" s="10">
        <v>1879000710</v>
      </c>
      <c r="B7554" s="11">
        <v>710</v>
      </c>
      <c r="C7554" s="19">
        <v>879000</v>
      </c>
      <c r="D7554" s="13">
        <v>1</v>
      </c>
      <c r="E7554" s="136" t="s">
        <v>3154</v>
      </c>
      <c r="F7554" s="15" t="s">
        <v>62</v>
      </c>
      <c r="G7554" s="137" t="s">
        <v>3154</v>
      </c>
      <c r="H7554" s="13" t="s">
        <v>34</v>
      </c>
      <c r="I7554" s="16">
        <f>K7554/L7554-1</f>
        <v>-9.4736842105263119E-2</v>
      </c>
      <c r="J7554" s="126" t="s">
        <v>3154</v>
      </c>
      <c r="K7554" s="17">
        <v>8600</v>
      </c>
      <c r="L7554" s="17">
        <f>VLOOKUP(A7554,'[2]2023'!$A$9:$I$7853,9,0)</f>
        <v>9500</v>
      </c>
      <c r="M7554" s="18">
        <f>VLOOKUP(A7554,[3]data1683177749303!$A$2:$J$6448,10,0)</f>
        <v>505</v>
      </c>
    </row>
    <row r="7555" spans="1:13" ht="15.75" outlineLevel="1">
      <c r="A7555" s="10">
        <v>1879000722</v>
      </c>
      <c r="B7555" s="11">
        <v>722</v>
      </c>
      <c r="C7555" s="19">
        <v>879000</v>
      </c>
      <c r="D7555" s="13">
        <v>1</v>
      </c>
      <c r="E7555" s="136" t="s">
        <v>3154</v>
      </c>
      <c r="F7555" s="15" t="s">
        <v>64</v>
      </c>
      <c r="G7555" s="137" t="s">
        <v>3154</v>
      </c>
      <c r="H7555" s="13" t="s">
        <v>34</v>
      </c>
      <c r="I7555" s="126" t="s">
        <v>3154</v>
      </c>
      <c r="J7555" s="126" t="s">
        <v>3154</v>
      </c>
      <c r="K7555" s="17">
        <f>VLOOKUP(A7555,[4]גיליון1!$A$1574:$P$7681,10,0)</f>
        <v>0</v>
      </c>
      <c r="L7555" s="17">
        <f>VLOOKUP(A7555,'[2]2023'!$A$9:$I$7853,9,0)</f>
        <v>0</v>
      </c>
      <c r="M7555" s="18">
        <f>VLOOKUP(A7555,[3]data1683177749303!$A$2:$J$6448,10,0)</f>
        <v>0</v>
      </c>
    </row>
    <row r="7556" spans="1:13" ht="15.75" outlineLevel="1">
      <c r="A7556" s="10">
        <v>1879000743</v>
      </c>
      <c r="B7556" s="11">
        <v>743</v>
      </c>
      <c r="C7556" s="19">
        <v>879000</v>
      </c>
      <c r="D7556" s="13">
        <v>1</v>
      </c>
      <c r="E7556" s="136" t="s">
        <v>3154</v>
      </c>
      <c r="F7556" s="15" t="s">
        <v>1499</v>
      </c>
      <c r="G7556" s="137" t="s">
        <v>3154</v>
      </c>
      <c r="H7556" s="13" t="s">
        <v>34</v>
      </c>
      <c r="I7556" s="16">
        <f>K7556/L7556-1</f>
        <v>-9.4736842105263119E-2</v>
      </c>
      <c r="J7556" s="126" t="s">
        <v>3154</v>
      </c>
      <c r="K7556" s="17">
        <v>8600</v>
      </c>
      <c r="L7556" s="17">
        <f>VLOOKUP(A7556,'[2]2023'!$A$9:$I$7853,9,0)</f>
        <v>9500</v>
      </c>
      <c r="M7556" s="18">
        <f>VLOOKUP(A7556,[3]data1683177749303!$A$2:$J$6448,10,0)</f>
        <v>0</v>
      </c>
    </row>
    <row r="7557" spans="1:13" ht="15.75" outlineLevel="1">
      <c r="A7557" s="10">
        <v>1879000752</v>
      </c>
      <c r="B7557" s="11">
        <v>752</v>
      </c>
      <c r="C7557" s="19">
        <v>879000</v>
      </c>
      <c r="D7557" s="13">
        <v>1</v>
      </c>
      <c r="E7557" s="136" t="s">
        <v>3154</v>
      </c>
      <c r="F7557" s="15" t="s">
        <v>69</v>
      </c>
      <c r="G7557" s="137" t="s">
        <v>3154</v>
      </c>
      <c r="H7557" s="13" t="s">
        <v>31</v>
      </c>
      <c r="I7557" s="16">
        <f>K7557/L7557-1</f>
        <v>0.20666666666666678</v>
      </c>
      <c r="J7557" s="126" t="s">
        <v>3154</v>
      </c>
      <c r="K7557" s="17">
        <f>VLOOKUP(A7557,[4]גיליון1!$A$1574:$P$7681,10,0)</f>
        <v>18100</v>
      </c>
      <c r="L7557" s="17">
        <f>VLOOKUP(A7557,'[2]2023'!$A$9:$I$7853,9,0)</f>
        <v>15000</v>
      </c>
      <c r="M7557" s="18">
        <f>VLOOKUP(A7557,[3]data1683177749303!$A$2:$J$6448,10,0)</f>
        <v>9800.83</v>
      </c>
    </row>
    <row r="7558" spans="1:13" ht="15.75" outlineLevel="1">
      <c r="A7558" s="10">
        <v>1879000753</v>
      </c>
      <c r="B7558" s="11">
        <v>753</v>
      </c>
      <c r="C7558" s="19">
        <v>879000</v>
      </c>
      <c r="D7558" s="13">
        <v>1</v>
      </c>
      <c r="E7558" s="136" t="s">
        <v>3154</v>
      </c>
      <c r="F7558" s="15" t="s">
        <v>28</v>
      </c>
      <c r="G7558" s="137" t="s">
        <v>3154</v>
      </c>
      <c r="H7558" s="13" t="s">
        <v>31</v>
      </c>
      <c r="I7558" s="126" t="s">
        <v>3154</v>
      </c>
      <c r="J7558" s="126" t="s">
        <v>3154</v>
      </c>
      <c r="K7558" s="17">
        <f>VLOOKUP(A7558,[4]גיליון1!$A$1574:$P$7681,10,0)</f>
        <v>0</v>
      </c>
      <c r="L7558" s="17">
        <f>VLOOKUP(A7558,'[2]2023'!$A$9:$I$7853,9,0)</f>
        <v>0</v>
      </c>
      <c r="M7558" s="18">
        <f>VLOOKUP(A7558,[3]data1683177749303!$A$2:$J$6448,10,0)</f>
        <v>0</v>
      </c>
    </row>
    <row r="7559" spans="1:13" ht="15.75" outlineLevel="1">
      <c r="A7559" s="10">
        <v>1879000754</v>
      </c>
      <c r="B7559" s="11">
        <v>754</v>
      </c>
      <c r="C7559" s="19">
        <v>879000</v>
      </c>
      <c r="D7559" s="13">
        <v>1</v>
      </c>
      <c r="E7559" s="136" t="s">
        <v>3154</v>
      </c>
      <c r="F7559" s="15" t="s">
        <v>2983</v>
      </c>
      <c r="G7559" s="137" t="s">
        <v>3154</v>
      </c>
      <c r="H7559" s="13" t="s">
        <v>34</v>
      </c>
      <c r="I7559" s="126" t="s">
        <v>3154</v>
      </c>
      <c r="J7559" s="16" t="s">
        <v>915</v>
      </c>
      <c r="K7559" s="17">
        <f>VLOOKUP(A7559,[4]גיליון1!$A$1574:$P$7681,10,0)</f>
        <v>80000</v>
      </c>
      <c r="L7559" s="17">
        <f>VLOOKUP(A7559,'[2]2023'!$A$9:$I$7853,9,0)</f>
        <v>40000</v>
      </c>
      <c r="M7559" s="18">
        <f>VLOOKUP(A7559,[3]data1683177749303!$A$2:$J$6448,10,0)</f>
        <v>0</v>
      </c>
    </row>
    <row r="7560" spans="1:13" ht="15.75" outlineLevel="1">
      <c r="A7560" s="10">
        <v>1879000757</v>
      </c>
      <c r="B7560" s="11">
        <v>757</v>
      </c>
      <c r="C7560" s="19">
        <v>879000</v>
      </c>
      <c r="D7560" s="13">
        <v>1</v>
      </c>
      <c r="E7560" s="136" t="s">
        <v>3154</v>
      </c>
      <c r="F7560" s="15" t="s">
        <v>2984</v>
      </c>
      <c r="G7560" s="137" t="s">
        <v>3154</v>
      </c>
      <c r="H7560" s="13" t="s">
        <v>31</v>
      </c>
      <c r="I7560" s="16">
        <f>K7560/L7560-1</f>
        <v>-0.10144927536231885</v>
      </c>
      <c r="J7560" s="126" t="s">
        <v>3154</v>
      </c>
      <c r="K7560" s="17">
        <v>12400</v>
      </c>
      <c r="L7560" s="17">
        <f>VLOOKUP(A7560,'[2]2023'!$A$9:$I$7853,9,0)</f>
        <v>13800</v>
      </c>
      <c r="M7560" s="18">
        <f>VLOOKUP(A7560,[3]data1683177749303!$A$2:$J$6448,10,0)</f>
        <v>0</v>
      </c>
    </row>
    <row r="7561" spans="1:13" ht="15.75" outlineLevel="1">
      <c r="A7561" s="10">
        <v>1879000764</v>
      </c>
      <c r="B7561" s="11">
        <v>764</v>
      </c>
      <c r="C7561" s="19">
        <v>879000</v>
      </c>
      <c r="D7561" s="13">
        <v>1</v>
      </c>
      <c r="E7561" s="136" t="s">
        <v>3154</v>
      </c>
      <c r="F7561" s="15" t="s">
        <v>116</v>
      </c>
      <c r="G7561" s="137" t="s">
        <v>3154</v>
      </c>
      <c r="H7561" s="13" t="s">
        <v>31</v>
      </c>
      <c r="I7561" s="126" t="s">
        <v>3154</v>
      </c>
      <c r="J7561" s="126" t="s">
        <v>3154</v>
      </c>
      <c r="K7561" s="17">
        <f>VLOOKUP(A7561,[4]גיליון1!$A$1574:$P$7681,10,0)</f>
        <v>0</v>
      </c>
      <c r="L7561" s="17">
        <f>VLOOKUP(A7561,'[2]2023'!$A$9:$I$7853,9,0)</f>
        <v>0</v>
      </c>
      <c r="M7561" s="18">
        <f>VLOOKUP(A7561,[3]data1683177749303!$A$2:$J$6448,10,0)</f>
        <v>0</v>
      </c>
    </row>
    <row r="7562" spans="1:13" ht="15.75" outlineLevel="1">
      <c r="A7562" s="10">
        <v>1879000780</v>
      </c>
      <c r="B7562" s="11">
        <v>780</v>
      </c>
      <c r="C7562" s="19">
        <v>879000</v>
      </c>
      <c r="D7562" s="13">
        <v>1</v>
      </c>
      <c r="E7562" s="136" t="s">
        <v>3154</v>
      </c>
      <c r="F7562" s="15" t="s">
        <v>771</v>
      </c>
      <c r="G7562" s="137" t="s">
        <v>3154</v>
      </c>
      <c r="H7562" s="13" t="s">
        <v>34</v>
      </c>
      <c r="I7562" s="126" t="s">
        <v>3154</v>
      </c>
      <c r="J7562" s="126" t="s">
        <v>3154</v>
      </c>
      <c r="K7562" s="17">
        <f>VLOOKUP(A7562,[4]גיליון1!$A$1574:$P$7681,10,0)</f>
        <v>0</v>
      </c>
      <c r="L7562" s="17">
        <f>VLOOKUP(A7562,'[2]2023'!$A$9:$I$7853,9,0)</f>
        <v>0</v>
      </c>
      <c r="M7562" s="18">
        <f>VLOOKUP(A7562,[3]data1683177749303!$A$2:$J$6448,10,0)</f>
        <v>0</v>
      </c>
    </row>
    <row r="7563" spans="1:13" ht="15.75" outlineLevel="1">
      <c r="A7563" s="10">
        <v>1879000781</v>
      </c>
      <c r="B7563" s="11">
        <v>781</v>
      </c>
      <c r="C7563" s="19">
        <v>879000</v>
      </c>
      <c r="D7563" s="13">
        <v>1</v>
      </c>
      <c r="E7563" s="136" t="s">
        <v>3154</v>
      </c>
      <c r="F7563" s="15" t="s">
        <v>2985</v>
      </c>
      <c r="G7563" s="137" t="s">
        <v>3154</v>
      </c>
      <c r="H7563" s="13" t="s">
        <v>34</v>
      </c>
      <c r="I7563" s="126" t="s">
        <v>3154</v>
      </c>
      <c r="J7563" s="126" t="s">
        <v>3154</v>
      </c>
      <c r="K7563" s="17">
        <f>VLOOKUP(A7563,[4]גיליון1!$A$1574:$P$7681,10,0)</f>
        <v>40000</v>
      </c>
      <c r="L7563" s="17">
        <f>VLOOKUP(A7563,'[2]2023'!$A$9:$I$7853,9,0)</f>
        <v>40000</v>
      </c>
      <c r="M7563" s="18">
        <f>VLOOKUP(A7563,[3]data1683177749303!$A$2:$J$6448,10,0)</f>
        <v>0</v>
      </c>
    </row>
    <row r="7564" spans="1:13" ht="15.75" outlineLevel="1">
      <c r="A7564" s="10">
        <v>1879000794</v>
      </c>
      <c r="B7564" s="11">
        <v>794</v>
      </c>
      <c r="C7564" s="19">
        <v>879000</v>
      </c>
      <c r="D7564" s="13">
        <v>1</v>
      </c>
      <c r="E7564" s="136" t="s">
        <v>3154</v>
      </c>
      <c r="F7564" s="15" t="s">
        <v>73</v>
      </c>
      <c r="G7564" s="137" t="s">
        <v>3154</v>
      </c>
      <c r="H7564" s="13" t="s">
        <v>31</v>
      </c>
      <c r="I7564" s="16">
        <f>K7564/L7564-1</f>
        <v>0</v>
      </c>
      <c r="J7564" s="126" t="s">
        <v>3154</v>
      </c>
      <c r="K7564" s="17">
        <f>VLOOKUP(A7564,[4]גיליון1!$A$1574:$P$7681,10,0)</f>
        <v>4500</v>
      </c>
      <c r="L7564" s="17">
        <f>VLOOKUP(A7564,'[2]2023'!$A$9:$I$7853,9,0)</f>
        <v>4500</v>
      </c>
      <c r="M7564" s="18">
        <f>VLOOKUP(A7564,[3]data1683177749303!$A$2:$J$6448,10,0)</f>
        <v>4780</v>
      </c>
    </row>
    <row r="7565" spans="1:13" ht="15.75" outlineLevel="1">
      <c r="A7565" s="10">
        <v>1879000931</v>
      </c>
      <c r="B7565" s="11">
        <v>931</v>
      </c>
      <c r="C7565" s="19">
        <v>879000</v>
      </c>
      <c r="D7565" s="13">
        <v>1</v>
      </c>
      <c r="E7565" s="136" t="s">
        <v>3154</v>
      </c>
      <c r="F7565" s="15" t="s">
        <v>95</v>
      </c>
      <c r="G7565" s="137" t="s">
        <v>3154</v>
      </c>
      <c r="H7565" s="13" t="s">
        <v>34</v>
      </c>
      <c r="I7565" s="16">
        <f>K7565/L7565-1</f>
        <v>-9.8765432098765427E-2</v>
      </c>
      <c r="J7565" s="126" t="s">
        <v>3154</v>
      </c>
      <c r="K7565" s="17">
        <v>7300</v>
      </c>
      <c r="L7565" s="17">
        <f>VLOOKUP(A7565,'[2]2023'!$A$9:$I$7853,9,0)</f>
        <v>8100</v>
      </c>
      <c r="M7565" s="18">
        <f>VLOOKUP(A7565,[3]data1683177749303!$A$2:$J$6448,10,0)</f>
        <v>4134.6000000000004</v>
      </c>
    </row>
    <row r="7566" spans="1:13" ht="16.5" thickBot="1">
      <c r="A7566" s="10">
        <v>1879000961</v>
      </c>
      <c r="B7566" s="11">
        <v>961</v>
      </c>
      <c r="C7566" s="19">
        <v>879000</v>
      </c>
      <c r="D7566" s="13">
        <v>1</v>
      </c>
      <c r="E7566" s="136" t="s">
        <v>3154</v>
      </c>
      <c r="F7566" s="15" t="s">
        <v>79</v>
      </c>
      <c r="G7566" s="137" t="s">
        <v>3154</v>
      </c>
      <c r="H7566" s="13" t="s">
        <v>34</v>
      </c>
      <c r="I7566" s="126" t="s">
        <v>3154</v>
      </c>
      <c r="J7566" s="126" t="s">
        <v>3154</v>
      </c>
      <c r="K7566" s="17">
        <f>VLOOKUP(A7566,[4]גיליון1!$A$1574:$P$7681,10,0)</f>
        <v>0</v>
      </c>
      <c r="L7566" s="17">
        <f>VLOOKUP(A7566,'[2]2023'!$A$9:$I$7853,9,0)</f>
        <v>0</v>
      </c>
      <c r="M7566" s="140" t="s">
        <v>3154</v>
      </c>
    </row>
    <row r="7567" spans="1:13" ht="16.5" outlineLevel="1" thickBot="1">
      <c r="A7567" s="125" t="s">
        <v>3154</v>
      </c>
      <c r="B7567" s="25" t="s">
        <v>2986</v>
      </c>
      <c r="C7567" s="146" t="s">
        <v>3154</v>
      </c>
      <c r="D7567" s="146" t="s">
        <v>3154</v>
      </c>
      <c r="E7567" s="147" t="s">
        <v>3154</v>
      </c>
      <c r="F7567" s="28" t="s">
        <v>2981</v>
      </c>
      <c r="G7567" s="153" t="s">
        <v>3154</v>
      </c>
      <c r="H7567" s="146" t="s">
        <v>3154</v>
      </c>
      <c r="I7567" s="29">
        <f>K7567/L7567-1</f>
        <v>4.2966005512619532E-2</v>
      </c>
      <c r="J7567" s="127" t="s">
        <v>3154</v>
      </c>
      <c r="K7567" s="37">
        <f t="shared" ref="K7567:M7567" si="327">SUBTOTAL(9,K7530:K7566)</f>
        <v>1929800</v>
      </c>
      <c r="L7567" s="37">
        <f t="shared" si="327"/>
        <v>1850300</v>
      </c>
      <c r="M7567" s="38">
        <f t="shared" si="327"/>
        <v>1628926.5500000007</v>
      </c>
    </row>
    <row r="7568" spans="1:13" ht="15.75" outlineLevel="1">
      <c r="A7568" s="10">
        <v>19000000</v>
      </c>
      <c r="B7568" s="11">
        <v>0</v>
      </c>
      <c r="C7568" s="19">
        <v>900000</v>
      </c>
      <c r="D7568" s="13">
        <v>1</v>
      </c>
      <c r="E7568" s="136" t="s">
        <v>3154</v>
      </c>
      <c r="F7568" s="15" t="s">
        <v>2987</v>
      </c>
      <c r="G7568" s="137" t="s">
        <v>3154</v>
      </c>
      <c r="H7568" s="13" t="s">
        <v>11</v>
      </c>
      <c r="I7568" s="126" t="s">
        <v>3154</v>
      </c>
      <c r="J7568" s="142" t="s">
        <v>3154</v>
      </c>
      <c r="K7568" s="17">
        <f>VLOOKUP(A7568,[4]גיליון1!$A$1574:$P$7681,10,0)</f>
        <v>0</v>
      </c>
      <c r="L7568" s="17">
        <f>VLOOKUP(A7568,'[2]2023'!$A$9:$I$7853,9,0)</f>
        <v>0</v>
      </c>
      <c r="M7568" s="140" t="s">
        <v>3154</v>
      </c>
    </row>
    <row r="7569" spans="1:13" ht="15.75" outlineLevel="1">
      <c r="A7569" s="10">
        <v>19100000</v>
      </c>
      <c r="B7569" s="11">
        <v>0</v>
      </c>
      <c r="C7569" s="19">
        <v>910000</v>
      </c>
      <c r="D7569" s="13">
        <v>1</v>
      </c>
      <c r="E7569" s="136" t="s">
        <v>3154</v>
      </c>
      <c r="F7569" s="15" t="s">
        <v>37</v>
      </c>
      <c r="G7569" s="137" t="s">
        <v>3154</v>
      </c>
      <c r="H7569" s="13" t="s">
        <v>11</v>
      </c>
      <c r="I7569" s="126" t="s">
        <v>3154</v>
      </c>
      <c r="J7569" s="142" t="s">
        <v>3154</v>
      </c>
      <c r="K7569" s="17">
        <f>VLOOKUP(A7569,[4]גיליון1!$A$1574:$P$7681,10,0)</f>
        <v>0</v>
      </c>
      <c r="L7569" s="17">
        <f>VLOOKUP(A7569,'[2]2023'!$A$9:$I$7853,9,0)</f>
        <v>0</v>
      </c>
      <c r="M7569" s="140" t="s">
        <v>3154</v>
      </c>
    </row>
    <row r="7570" spans="1:13" ht="15.75" outlineLevel="1">
      <c r="A7570" s="10">
        <v>19120000</v>
      </c>
      <c r="B7570" s="11">
        <v>0</v>
      </c>
      <c r="C7570" s="19">
        <v>912000</v>
      </c>
      <c r="D7570" s="13">
        <v>1</v>
      </c>
      <c r="E7570" s="136" t="s">
        <v>3154</v>
      </c>
      <c r="F7570" s="15" t="s">
        <v>1071</v>
      </c>
      <c r="G7570" s="137" t="s">
        <v>3154</v>
      </c>
      <c r="H7570" s="13" t="s">
        <v>11</v>
      </c>
      <c r="I7570" s="126" t="s">
        <v>3154</v>
      </c>
      <c r="J7570" s="142" t="s">
        <v>3154</v>
      </c>
      <c r="K7570" s="17">
        <f>VLOOKUP(A7570,[4]גיליון1!$A$1574:$P$7681,10,0)</f>
        <v>0</v>
      </c>
      <c r="L7570" s="17">
        <f>VLOOKUP(A7570,'[2]2023'!$A$9:$I$7853,9,0)</f>
        <v>0</v>
      </c>
      <c r="M7570" s="140" t="s">
        <v>3154</v>
      </c>
    </row>
    <row r="7571" spans="1:13" ht="15.75" outlineLevel="1">
      <c r="A7571" s="10">
        <v>1912000100</v>
      </c>
      <c r="B7571" s="11">
        <v>100</v>
      </c>
      <c r="C7571" s="19">
        <v>912000</v>
      </c>
      <c r="D7571" s="13">
        <v>1</v>
      </c>
      <c r="E7571" s="136" t="s">
        <v>3154</v>
      </c>
      <c r="F7571" s="15" t="s">
        <v>18</v>
      </c>
      <c r="G7571" s="137" t="s">
        <v>3154</v>
      </c>
      <c r="H7571" s="13" t="s">
        <v>11</v>
      </c>
      <c r="I7571" s="126" t="s">
        <v>3154</v>
      </c>
      <c r="J7571" s="126" t="s">
        <v>3154</v>
      </c>
      <c r="K7571" s="17">
        <f>VLOOKUP(A7571,[4]גיליון1!$A$1574:$P$7681,10,0)</f>
        <v>0</v>
      </c>
      <c r="L7571" s="17">
        <f>VLOOKUP(A7571,'[2]2023'!$A$9:$I$7853,9,0)</f>
        <v>0</v>
      </c>
      <c r="M7571" s="140" t="s">
        <v>3154</v>
      </c>
    </row>
    <row r="7572" spans="1:13" ht="15.75" outlineLevel="1">
      <c r="A7572" s="10">
        <v>1912000110</v>
      </c>
      <c r="B7572" s="11">
        <v>110</v>
      </c>
      <c r="C7572" s="19">
        <v>912000</v>
      </c>
      <c r="D7572" s="13">
        <v>1</v>
      </c>
      <c r="E7572" s="136" t="s">
        <v>3154</v>
      </c>
      <c r="F7572" s="15" t="s">
        <v>19</v>
      </c>
      <c r="G7572" s="137" t="s">
        <v>3154</v>
      </c>
      <c r="H7572" s="13" t="s">
        <v>20</v>
      </c>
      <c r="I7572" s="126" t="s">
        <v>3154</v>
      </c>
      <c r="J7572" s="126" t="s">
        <v>3154</v>
      </c>
      <c r="K7572" s="17">
        <f>VLOOKUP(A7572,[4]גיליון1!$A$1574:$P$7681,10,0)</f>
        <v>0</v>
      </c>
      <c r="L7572" s="17">
        <f>VLOOKUP(A7572,'[2]2023'!$A$9:$I$7853,9,0)</f>
        <v>0</v>
      </c>
      <c r="M7572" s="18">
        <f>VLOOKUP(A7572,[3]data1683177749303!$A$2:$J$6448,10,0)</f>
        <v>0</v>
      </c>
    </row>
    <row r="7573" spans="1:13" ht="15.75" outlineLevel="1">
      <c r="A7573" s="10">
        <v>1912000119</v>
      </c>
      <c r="B7573" s="11">
        <v>119</v>
      </c>
      <c r="C7573" s="19">
        <v>912000</v>
      </c>
      <c r="D7573" s="13">
        <v>1</v>
      </c>
      <c r="E7573" s="136" t="s">
        <v>3154</v>
      </c>
      <c r="F7573" s="15" t="s">
        <v>21</v>
      </c>
      <c r="G7573" s="137" t="s">
        <v>3154</v>
      </c>
      <c r="H7573" s="13" t="s">
        <v>20</v>
      </c>
      <c r="I7573" s="126" t="s">
        <v>3154</v>
      </c>
      <c r="J7573" s="126" t="s">
        <v>3154</v>
      </c>
      <c r="K7573" s="17">
        <f>VLOOKUP(A7573,[4]גיליון1!$A$1574:$P$7681,10,0)</f>
        <v>0</v>
      </c>
      <c r="L7573" s="17">
        <f>VLOOKUP(A7573,'[2]2023'!$A$9:$I$7853,9,0)</f>
        <v>0</v>
      </c>
      <c r="M7573" s="18">
        <f>VLOOKUP(A7573,[3]data1683177749303!$A$2:$J$6448,10,0)</f>
        <v>0</v>
      </c>
    </row>
    <row r="7574" spans="1:13" ht="15.75" outlineLevel="1">
      <c r="A7574" s="10">
        <v>1912000122</v>
      </c>
      <c r="B7574" s="11">
        <v>122</v>
      </c>
      <c r="C7574" s="19">
        <v>912000</v>
      </c>
      <c r="D7574" s="13">
        <v>1</v>
      </c>
      <c r="E7574" s="136" t="s">
        <v>3154</v>
      </c>
      <c r="F7574" s="15" t="s">
        <v>22</v>
      </c>
      <c r="G7574" s="137" t="s">
        <v>3154</v>
      </c>
      <c r="H7574" s="13" t="s">
        <v>20</v>
      </c>
      <c r="I7574" s="126" t="s">
        <v>3154</v>
      </c>
      <c r="J7574" s="126" t="s">
        <v>3154</v>
      </c>
      <c r="K7574" s="17">
        <f>VLOOKUP(A7574,[4]גיליון1!$A$1574:$P$7681,10,0)</f>
        <v>0</v>
      </c>
      <c r="L7574" s="17">
        <f>VLOOKUP(A7574,'[2]2023'!$A$9:$I$7853,9,0)</f>
        <v>0</v>
      </c>
      <c r="M7574" s="18">
        <f>VLOOKUP(A7574,[3]data1683177749303!$A$2:$J$6448,10,0)</f>
        <v>0</v>
      </c>
    </row>
    <row r="7575" spans="1:13" ht="15.75" outlineLevel="1">
      <c r="A7575" s="10">
        <v>1912000126</v>
      </c>
      <c r="B7575" s="11">
        <v>126</v>
      </c>
      <c r="C7575" s="19">
        <v>912000</v>
      </c>
      <c r="D7575" s="13">
        <v>1</v>
      </c>
      <c r="E7575" s="136" t="s">
        <v>3154</v>
      </c>
      <c r="F7575" s="15" t="s">
        <v>23</v>
      </c>
      <c r="G7575" s="137" t="s">
        <v>3154</v>
      </c>
      <c r="H7575" s="13" t="s">
        <v>20</v>
      </c>
      <c r="I7575" s="126" t="s">
        <v>3154</v>
      </c>
      <c r="J7575" s="126" t="s">
        <v>3154</v>
      </c>
      <c r="K7575" s="17">
        <f>VLOOKUP(A7575,[4]גיליון1!$A$1574:$P$7681,10,0)</f>
        <v>0</v>
      </c>
      <c r="L7575" s="17">
        <f>VLOOKUP(A7575,'[2]2023'!$A$9:$I$7853,9,0)</f>
        <v>0</v>
      </c>
      <c r="M7575" s="18">
        <f>VLOOKUP(A7575,[3]data1683177749303!$A$2:$J$6448,10,0)</f>
        <v>0</v>
      </c>
    </row>
    <row r="7576" spans="1:13" ht="15.75" outlineLevel="1">
      <c r="A7576" s="10">
        <v>1912000130</v>
      </c>
      <c r="B7576" s="11">
        <v>130</v>
      </c>
      <c r="C7576" s="19">
        <v>912000</v>
      </c>
      <c r="D7576" s="13">
        <v>1</v>
      </c>
      <c r="E7576" s="136" t="s">
        <v>3154</v>
      </c>
      <c r="F7576" s="15" t="s">
        <v>24</v>
      </c>
      <c r="G7576" s="137" t="s">
        <v>3154</v>
      </c>
      <c r="H7576" s="13" t="s">
        <v>20</v>
      </c>
      <c r="I7576" s="126" t="s">
        <v>3154</v>
      </c>
      <c r="J7576" s="126" t="s">
        <v>3154</v>
      </c>
      <c r="K7576" s="17">
        <f>VLOOKUP(A7576,[4]גיליון1!$A$1574:$P$7681,10,0)</f>
        <v>0</v>
      </c>
      <c r="L7576" s="17">
        <f>VLOOKUP(A7576,'[2]2023'!$A$9:$I$7853,9,0)</f>
        <v>0</v>
      </c>
      <c r="M7576" s="18">
        <f>VLOOKUP(A7576,[3]data1683177749303!$A$2:$J$6448,10,0)</f>
        <v>0</v>
      </c>
    </row>
    <row r="7577" spans="1:13" ht="15.75" outlineLevel="1">
      <c r="A7577" s="10">
        <v>1912000140</v>
      </c>
      <c r="B7577" s="11">
        <v>140</v>
      </c>
      <c r="C7577" s="19">
        <v>912000</v>
      </c>
      <c r="D7577" s="13">
        <v>1</v>
      </c>
      <c r="E7577" s="136" t="s">
        <v>3154</v>
      </c>
      <c r="F7577" s="15" t="s">
        <v>25</v>
      </c>
      <c r="G7577" s="137" t="s">
        <v>3154</v>
      </c>
      <c r="H7577" s="13" t="s">
        <v>20</v>
      </c>
      <c r="I7577" s="126" t="s">
        <v>3154</v>
      </c>
      <c r="J7577" s="126" t="s">
        <v>3154</v>
      </c>
      <c r="K7577" s="17">
        <f>VLOOKUP(A7577,[4]גיליון1!$A$1574:$P$7681,10,0)</f>
        <v>0</v>
      </c>
      <c r="L7577" s="17">
        <f>VLOOKUP(A7577,'[2]2023'!$A$9:$I$7853,9,0)</f>
        <v>0</v>
      </c>
      <c r="M7577" s="18">
        <f>VLOOKUP(A7577,[3]data1683177749303!$A$2:$J$6448,10,0)</f>
        <v>0</v>
      </c>
    </row>
    <row r="7578" spans="1:13" ht="15.75" outlineLevel="1">
      <c r="A7578" s="10">
        <v>1912000250</v>
      </c>
      <c r="B7578" s="11">
        <v>250</v>
      </c>
      <c r="C7578" s="19">
        <v>912000</v>
      </c>
      <c r="D7578" s="13">
        <v>1</v>
      </c>
      <c r="E7578" s="136" t="s">
        <v>3154</v>
      </c>
      <c r="F7578" s="15" t="s">
        <v>2988</v>
      </c>
      <c r="G7578" s="137" t="s">
        <v>3154</v>
      </c>
      <c r="H7578" s="13" t="s">
        <v>20</v>
      </c>
      <c r="I7578" s="126" t="s">
        <v>3154</v>
      </c>
      <c r="J7578" s="126" t="s">
        <v>3154</v>
      </c>
      <c r="K7578" s="17">
        <f>VLOOKUP(A7578,[4]גיליון1!$A$1574:$P$7681,10,0)</f>
        <v>0</v>
      </c>
      <c r="L7578" s="17">
        <f>VLOOKUP(A7578,'[2]2023'!$A$9:$I$7853,9,0)</f>
        <v>0</v>
      </c>
      <c r="M7578" s="18">
        <f>VLOOKUP(A7578,[3]data1683177749303!$A$2:$J$6448,10,0)</f>
        <v>0</v>
      </c>
    </row>
    <row r="7579" spans="1:13" ht="15.75" outlineLevel="1">
      <c r="A7579" s="10">
        <v>1912000253</v>
      </c>
      <c r="B7579" s="11">
        <v>253</v>
      </c>
      <c r="C7579" s="19">
        <v>912000</v>
      </c>
      <c r="D7579" s="13">
        <v>1</v>
      </c>
      <c r="E7579" s="136" t="s">
        <v>3154</v>
      </c>
      <c r="F7579" s="15" t="s">
        <v>1165</v>
      </c>
      <c r="G7579" s="137" t="s">
        <v>3154</v>
      </c>
      <c r="H7579" s="13" t="s">
        <v>20</v>
      </c>
      <c r="I7579" s="126" t="s">
        <v>3154</v>
      </c>
      <c r="J7579" s="126" t="s">
        <v>3154</v>
      </c>
      <c r="K7579" s="17">
        <f>VLOOKUP(A7579,[4]גיליון1!$A$1574:$P$7681,10,0)</f>
        <v>0</v>
      </c>
      <c r="L7579" s="17">
        <f>VLOOKUP(A7579,'[2]2023'!$A$9:$I$7853,9,0)</f>
        <v>0</v>
      </c>
      <c r="M7579" s="18">
        <f>VLOOKUP(A7579,[3]data1683177749303!$A$2:$J$6448,10,0)</f>
        <v>0</v>
      </c>
    </row>
    <row r="7580" spans="1:13" ht="15.75" outlineLevel="1">
      <c r="A7580" s="10">
        <v>1912000400</v>
      </c>
      <c r="B7580" s="11">
        <v>400</v>
      </c>
      <c r="C7580" s="19">
        <v>912000</v>
      </c>
      <c r="D7580" s="13">
        <v>1</v>
      </c>
      <c r="E7580" s="136" t="s">
        <v>3154</v>
      </c>
      <c r="F7580" s="15" t="s">
        <v>29</v>
      </c>
      <c r="G7580" s="137" t="s">
        <v>3154</v>
      </c>
      <c r="H7580" s="13" t="s">
        <v>11</v>
      </c>
      <c r="I7580" s="126" t="s">
        <v>3154</v>
      </c>
      <c r="J7580" s="126" t="s">
        <v>3154</v>
      </c>
      <c r="K7580" s="17">
        <f>VLOOKUP(A7580,[4]גיליון1!$A$1574:$P$7681,10,0)</f>
        <v>0</v>
      </c>
      <c r="L7580" s="17">
        <f>VLOOKUP(A7580,'[2]2023'!$A$9:$I$7853,9,0)</f>
        <v>0</v>
      </c>
      <c r="M7580" s="140" t="s">
        <v>3154</v>
      </c>
    </row>
    <row r="7581" spans="1:13" ht="15.75" outlineLevel="1">
      <c r="A7581" s="10">
        <v>1912000471</v>
      </c>
      <c r="B7581" s="11">
        <v>471</v>
      </c>
      <c r="C7581" s="19">
        <v>912000</v>
      </c>
      <c r="D7581" s="13">
        <v>1</v>
      </c>
      <c r="E7581" s="136" t="s">
        <v>3154</v>
      </c>
      <c r="F7581" s="15" t="s">
        <v>87</v>
      </c>
      <c r="G7581" s="137" t="s">
        <v>3154</v>
      </c>
      <c r="H7581" s="13" t="s">
        <v>34</v>
      </c>
      <c r="I7581" s="126" t="s">
        <v>3154</v>
      </c>
      <c r="J7581" s="126" t="s">
        <v>3154</v>
      </c>
      <c r="K7581" s="17">
        <f>VLOOKUP(A7581,[4]גיליון1!$A$1574:$P$7681,10,0)</f>
        <v>0</v>
      </c>
      <c r="L7581" s="17">
        <f>VLOOKUP(A7581,'[2]2023'!$A$9:$I$7853,9,0)</f>
        <v>0</v>
      </c>
      <c r="M7581" s="18">
        <f>VLOOKUP(A7581,[3]data1683177749303!$A$2:$J$6448,10,0)</f>
        <v>0</v>
      </c>
    </row>
    <row r="7582" spans="1:13" ht="15.75" outlineLevel="1">
      <c r="A7582" s="10">
        <v>1912000492</v>
      </c>
      <c r="B7582" s="11">
        <v>492</v>
      </c>
      <c r="C7582" s="19">
        <v>912000</v>
      </c>
      <c r="D7582" s="13">
        <v>1</v>
      </c>
      <c r="E7582" s="136" t="s">
        <v>3154</v>
      </c>
      <c r="F7582" s="15" t="s">
        <v>83</v>
      </c>
      <c r="G7582" s="137" t="s">
        <v>3154</v>
      </c>
      <c r="H7582" s="13" t="s">
        <v>31</v>
      </c>
      <c r="I7582" s="126" t="s">
        <v>3154</v>
      </c>
      <c r="J7582" s="126" t="s">
        <v>3154</v>
      </c>
      <c r="K7582" s="17">
        <f>VLOOKUP(A7582,[4]גיליון1!$A$1574:$P$7681,10,0)</f>
        <v>0</v>
      </c>
      <c r="L7582" s="17">
        <f>VLOOKUP(A7582,'[2]2023'!$A$9:$I$7853,9,0)</f>
        <v>0</v>
      </c>
      <c r="M7582" s="18">
        <f>VLOOKUP(A7582,[3]data1683177749303!$A$2:$J$6448,10,0)</f>
        <v>0</v>
      </c>
    </row>
    <row r="7583" spans="1:13" ht="15.75" outlineLevel="1">
      <c r="A7583" s="10">
        <v>1912000500</v>
      </c>
      <c r="B7583" s="11">
        <v>500</v>
      </c>
      <c r="C7583" s="19">
        <v>912000</v>
      </c>
      <c r="D7583" s="13">
        <v>1</v>
      </c>
      <c r="E7583" s="136" t="s">
        <v>3154</v>
      </c>
      <c r="F7583" s="15" t="s">
        <v>51</v>
      </c>
      <c r="G7583" s="137" t="s">
        <v>3154</v>
      </c>
      <c r="H7583" s="13" t="s">
        <v>11</v>
      </c>
      <c r="I7583" s="126" t="s">
        <v>3154</v>
      </c>
      <c r="J7583" s="126" t="s">
        <v>3154</v>
      </c>
      <c r="K7583" s="17">
        <f>VLOOKUP(A7583,[4]גיליון1!$A$1574:$P$7681,10,0)</f>
        <v>0</v>
      </c>
      <c r="L7583" s="17">
        <f>VLOOKUP(A7583,'[2]2023'!$A$9:$I$7853,9,0)</f>
        <v>0</v>
      </c>
      <c r="M7583" s="140" t="s">
        <v>3154</v>
      </c>
    </row>
    <row r="7584" spans="1:13" ht="15.75" outlineLevel="1">
      <c r="A7584" s="10">
        <v>1912000541</v>
      </c>
      <c r="B7584" s="11">
        <v>541</v>
      </c>
      <c r="C7584" s="19">
        <v>912000</v>
      </c>
      <c r="D7584" s="13">
        <v>1</v>
      </c>
      <c r="E7584" s="136" t="s">
        <v>3154</v>
      </c>
      <c r="F7584" s="15" t="s">
        <v>1202</v>
      </c>
      <c r="G7584" s="137" t="s">
        <v>3154</v>
      </c>
      <c r="H7584" s="13" t="s">
        <v>31</v>
      </c>
      <c r="I7584" s="126" t="s">
        <v>3154</v>
      </c>
      <c r="J7584" s="126" t="s">
        <v>3154</v>
      </c>
      <c r="K7584" s="17">
        <f>VLOOKUP(A7584,[4]גיליון1!$A$1574:$P$7681,10,0)</f>
        <v>0</v>
      </c>
      <c r="L7584" s="17">
        <f>VLOOKUP(A7584,'[2]2023'!$A$9:$I$7853,9,0)</f>
        <v>0</v>
      </c>
      <c r="M7584" s="18">
        <f>VLOOKUP(A7584,[3]data1683177749303!$A$2:$J$6448,10,0)</f>
        <v>0</v>
      </c>
    </row>
    <row r="7585" spans="1:13" ht="15.75" outlineLevel="1">
      <c r="A7585" s="10">
        <v>1912000544</v>
      </c>
      <c r="B7585" s="11">
        <v>544</v>
      </c>
      <c r="C7585" s="19">
        <v>912000</v>
      </c>
      <c r="D7585" s="13">
        <v>1</v>
      </c>
      <c r="E7585" s="136" t="s">
        <v>3154</v>
      </c>
      <c r="F7585" s="15" t="s">
        <v>56</v>
      </c>
      <c r="G7585" s="137" t="s">
        <v>3154</v>
      </c>
      <c r="H7585" s="13" t="s">
        <v>31</v>
      </c>
      <c r="I7585" s="126" t="s">
        <v>3154</v>
      </c>
      <c r="J7585" s="126" t="s">
        <v>3154</v>
      </c>
      <c r="K7585" s="17">
        <f>VLOOKUP(A7585,[4]גיליון1!$A$1574:$P$7681,10,0)</f>
        <v>0</v>
      </c>
      <c r="L7585" s="17">
        <f>VLOOKUP(A7585,'[2]2023'!$A$9:$I$7853,9,0)</f>
        <v>0</v>
      </c>
      <c r="M7585" s="18">
        <f>VLOOKUP(A7585,[3]data1683177749303!$A$2:$J$6448,10,0)</f>
        <v>0</v>
      </c>
    </row>
    <row r="7586" spans="1:13" ht="15.75" outlineLevel="1">
      <c r="A7586" s="10">
        <v>1912000561</v>
      </c>
      <c r="B7586" s="11">
        <v>561</v>
      </c>
      <c r="C7586" s="19">
        <v>912000</v>
      </c>
      <c r="D7586" s="13">
        <v>1</v>
      </c>
      <c r="E7586" s="136" t="s">
        <v>3154</v>
      </c>
      <c r="F7586" s="15" t="s">
        <v>59</v>
      </c>
      <c r="G7586" s="137" t="s">
        <v>3154</v>
      </c>
      <c r="H7586" s="13" t="s">
        <v>34</v>
      </c>
      <c r="I7586" s="126" t="s">
        <v>3154</v>
      </c>
      <c r="J7586" s="126" t="s">
        <v>3154</v>
      </c>
      <c r="K7586" s="17">
        <f>VLOOKUP(A7586,[4]גיליון1!$A$1574:$P$7681,10,0)</f>
        <v>0</v>
      </c>
      <c r="L7586" s="17">
        <f>VLOOKUP(A7586,'[2]2023'!$A$9:$I$7853,9,0)</f>
        <v>0</v>
      </c>
      <c r="M7586" s="18">
        <f>VLOOKUP(A7586,[3]data1683177749303!$A$2:$J$6448,10,0)</f>
        <v>0</v>
      </c>
    </row>
    <row r="7587" spans="1:13" ht="15.75" outlineLevel="1">
      <c r="A7587" s="10">
        <v>1912000562</v>
      </c>
      <c r="B7587" s="11">
        <v>562</v>
      </c>
      <c r="C7587" s="19">
        <v>912000</v>
      </c>
      <c r="D7587" s="13">
        <v>1</v>
      </c>
      <c r="E7587" s="136" t="s">
        <v>3154</v>
      </c>
      <c r="F7587" s="15" t="s">
        <v>60</v>
      </c>
      <c r="G7587" s="137" t="s">
        <v>3154</v>
      </c>
      <c r="H7587" s="13" t="s">
        <v>34</v>
      </c>
      <c r="I7587" s="126" t="s">
        <v>3154</v>
      </c>
      <c r="J7587" s="126" t="s">
        <v>3154</v>
      </c>
      <c r="K7587" s="17">
        <f>VLOOKUP(A7587,[4]גיליון1!$A$1574:$P$7681,10,0)</f>
        <v>0</v>
      </c>
      <c r="L7587" s="17">
        <f>VLOOKUP(A7587,'[2]2023'!$A$9:$I$7853,9,0)</f>
        <v>0</v>
      </c>
      <c r="M7587" s="18">
        <f>VLOOKUP(A7587,[3]data1683177749303!$A$2:$J$6448,10,0)</f>
        <v>0</v>
      </c>
    </row>
    <row r="7588" spans="1:13" ht="15.75" outlineLevel="1">
      <c r="A7588" s="10">
        <v>1912000571</v>
      </c>
      <c r="B7588" s="11">
        <v>571</v>
      </c>
      <c r="C7588" s="19">
        <v>912000</v>
      </c>
      <c r="D7588" s="13">
        <v>1</v>
      </c>
      <c r="E7588" s="136" t="s">
        <v>3154</v>
      </c>
      <c r="F7588" s="15" t="s">
        <v>91</v>
      </c>
      <c r="G7588" s="137" t="s">
        <v>3154</v>
      </c>
      <c r="H7588" s="13" t="s">
        <v>31</v>
      </c>
      <c r="I7588" s="126" t="s">
        <v>3154</v>
      </c>
      <c r="J7588" s="126" t="s">
        <v>3154</v>
      </c>
      <c r="K7588" s="17">
        <f>VLOOKUP(A7588,[4]גיליון1!$A$1574:$P$7681,10,0)</f>
        <v>0</v>
      </c>
      <c r="L7588" s="17">
        <f>VLOOKUP(A7588,'[2]2023'!$A$9:$I$7853,9,0)</f>
        <v>0</v>
      </c>
      <c r="M7588" s="18">
        <f>VLOOKUP(A7588,[3]data1683177749303!$A$2:$J$6448,10,0)</f>
        <v>0</v>
      </c>
    </row>
    <row r="7589" spans="1:13" ht="15.75" outlineLevel="1">
      <c r="A7589" s="10">
        <v>1912000700</v>
      </c>
      <c r="B7589" s="11">
        <v>700</v>
      </c>
      <c r="C7589" s="19">
        <v>912000</v>
      </c>
      <c r="D7589" s="13">
        <v>1</v>
      </c>
      <c r="E7589" s="136" t="s">
        <v>3154</v>
      </c>
      <c r="F7589" s="15" t="s">
        <v>61</v>
      </c>
      <c r="G7589" s="137" t="s">
        <v>3154</v>
      </c>
      <c r="H7589" s="13" t="s">
        <v>11</v>
      </c>
      <c r="I7589" s="126" t="s">
        <v>3154</v>
      </c>
      <c r="J7589" s="126" t="s">
        <v>3154</v>
      </c>
      <c r="K7589" s="17">
        <f>VLOOKUP(A7589,[4]גיליון1!$A$1574:$P$7681,10,0)</f>
        <v>0</v>
      </c>
      <c r="L7589" s="17">
        <f>VLOOKUP(A7589,'[2]2023'!$A$9:$I$7853,9,0)</f>
        <v>0</v>
      </c>
      <c r="M7589" s="140" t="s">
        <v>3154</v>
      </c>
    </row>
    <row r="7590" spans="1:13" ht="15.75" outlineLevel="1">
      <c r="A7590" s="10">
        <v>1912000715</v>
      </c>
      <c r="B7590" s="11">
        <v>715</v>
      </c>
      <c r="C7590" s="19">
        <v>912000</v>
      </c>
      <c r="D7590" s="13">
        <v>1</v>
      </c>
      <c r="E7590" s="136" t="s">
        <v>3154</v>
      </c>
      <c r="F7590" s="15" t="s">
        <v>105</v>
      </c>
      <c r="G7590" s="137" t="s">
        <v>3154</v>
      </c>
      <c r="H7590" s="13" t="s">
        <v>31</v>
      </c>
      <c r="I7590" s="126" t="s">
        <v>3154</v>
      </c>
      <c r="J7590" s="126" t="s">
        <v>3154</v>
      </c>
      <c r="K7590" s="17">
        <f>VLOOKUP(A7590,[4]גיליון1!$A$1574:$P$7681,10,0)</f>
        <v>0</v>
      </c>
      <c r="L7590" s="17">
        <f>VLOOKUP(A7590,'[2]2023'!$A$9:$I$7853,9,0)</f>
        <v>0</v>
      </c>
      <c r="M7590" s="18">
        <f>VLOOKUP(A7590,[3]data1683177749303!$A$2:$J$6448,10,0)</f>
        <v>0</v>
      </c>
    </row>
    <row r="7591" spans="1:13" ht="15.75" outlineLevel="1">
      <c r="A7591" s="10">
        <v>1912000722</v>
      </c>
      <c r="B7591" s="11">
        <v>722</v>
      </c>
      <c r="C7591" s="19">
        <v>912000</v>
      </c>
      <c r="D7591" s="13">
        <v>1</v>
      </c>
      <c r="E7591" s="136" t="s">
        <v>3154</v>
      </c>
      <c r="F7591" s="15" t="s">
        <v>64</v>
      </c>
      <c r="G7591" s="137" t="s">
        <v>3154</v>
      </c>
      <c r="H7591" s="13" t="s">
        <v>34</v>
      </c>
      <c r="I7591" s="126" t="s">
        <v>3154</v>
      </c>
      <c r="J7591" s="126" t="s">
        <v>3154</v>
      </c>
      <c r="K7591" s="17">
        <f>VLOOKUP(A7591,[4]גיליון1!$A$1574:$P$7681,10,0)</f>
        <v>0</v>
      </c>
      <c r="L7591" s="17">
        <f>VLOOKUP(A7591,'[2]2023'!$A$9:$I$7853,9,0)</f>
        <v>0</v>
      </c>
      <c r="M7591" s="18">
        <f>VLOOKUP(A7591,[3]data1683177749303!$A$2:$J$6448,10,0)</f>
        <v>0</v>
      </c>
    </row>
    <row r="7592" spans="1:13" ht="15.75" outlineLevel="1">
      <c r="A7592" s="10">
        <v>1912000753</v>
      </c>
      <c r="B7592" s="11">
        <v>753</v>
      </c>
      <c r="C7592" s="19">
        <v>912000</v>
      </c>
      <c r="D7592" s="13">
        <v>1</v>
      </c>
      <c r="E7592" s="136" t="s">
        <v>3154</v>
      </c>
      <c r="F7592" s="15" t="s">
        <v>1165</v>
      </c>
      <c r="G7592" s="137" t="s">
        <v>3154</v>
      </c>
      <c r="H7592" s="13" t="s">
        <v>31</v>
      </c>
      <c r="I7592" s="126" t="s">
        <v>3154</v>
      </c>
      <c r="J7592" s="126" t="s">
        <v>3154</v>
      </c>
      <c r="K7592" s="17">
        <f>VLOOKUP(A7592,[4]גיליון1!$A$1574:$P$7681,10,0)</f>
        <v>0</v>
      </c>
      <c r="L7592" s="17">
        <f>VLOOKUP(A7592,'[2]2023'!$A$9:$I$7853,9,0)</f>
        <v>0</v>
      </c>
      <c r="M7592" s="18">
        <f>VLOOKUP(A7592,[3]data1683177749303!$A$2:$J$6448,10,0)</f>
        <v>0</v>
      </c>
    </row>
    <row r="7593" spans="1:13" ht="15.75" outlineLevel="1">
      <c r="A7593" s="10">
        <v>1912000757</v>
      </c>
      <c r="B7593" s="11">
        <v>757</v>
      </c>
      <c r="C7593" s="19">
        <v>912000</v>
      </c>
      <c r="D7593" s="13">
        <v>1</v>
      </c>
      <c r="E7593" s="136" t="s">
        <v>3154</v>
      </c>
      <c r="F7593" s="15" t="s">
        <v>2989</v>
      </c>
      <c r="G7593" s="137" t="s">
        <v>3154</v>
      </c>
      <c r="H7593" s="13" t="s">
        <v>31</v>
      </c>
      <c r="I7593" s="126" t="s">
        <v>3154</v>
      </c>
      <c r="J7593" s="126" t="s">
        <v>3154</v>
      </c>
      <c r="K7593" s="17">
        <f>VLOOKUP(A7593,[4]גיליון1!$A$1574:$P$7681,10,0)</f>
        <v>0</v>
      </c>
      <c r="L7593" s="17">
        <f>VLOOKUP(A7593,'[2]2023'!$A$9:$I$7853,9,0)</f>
        <v>0</v>
      </c>
      <c r="M7593" s="18">
        <f>VLOOKUP(A7593,[3]data1683177749303!$A$2:$J$6448,10,0)</f>
        <v>0</v>
      </c>
    </row>
    <row r="7594" spans="1:13" ht="15.75" outlineLevel="1">
      <c r="A7594" s="10">
        <v>1912000758</v>
      </c>
      <c r="B7594" s="11">
        <v>758</v>
      </c>
      <c r="C7594" s="19">
        <v>912000</v>
      </c>
      <c r="D7594" s="13">
        <v>1</v>
      </c>
      <c r="E7594" s="136" t="s">
        <v>3154</v>
      </c>
      <c r="F7594" s="15" t="s">
        <v>2990</v>
      </c>
      <c r="G7594" s="137" t="s">
        <v>3154</v>
      </c>
      <c r="H7594" s="13" t="s">
        <v>34</v>
      </c>
      <c r="I7594" s="126" t="s">
        <v>3154</v>
      </c>
      <c r="J7594" s="126" t="s">
        <v>3154</v>
      </c>
      <c r="K7594" s="17">
        <f>VLOOKUP(A7594,[4]גיליון1!$A$1574:$P$7681,10,0)</f>
        <v>0</v>
      </c>
      <c r="L7594" s="17">
        <f>VLOOKUP(A7594,'[2]2023'!$A$9:$I$7853,9,0)</f>
        <v>0</v>
      </c>
      <c r="M7594" s="18">
        <f>VLOOKUP(A7594,[3]data1683177749303!$A$2:$J$6448,10,0)</f>
        <v>0</v>
      </c>
    </row>
    <row r="7595" spans="1:13" ht="15.75" outlineLevel="1">
      <c r="A7595" s="10">
        <v>1912000794</v>
      </c>
      <c r="B7595" s="11">
        <v>794</v>
      </c>
      <c r="C7595" s="19">
        <v>912000</v>
      </c>
      <c r="D7595" s="13">
        <v>1</v>
      </c>
      <c r="E7595" s="136" t="s">
        <v>3154</v>
      </c>
      <c r="F7595" s="15" t="s">
        <v>73</v>
      </c>
      <c r="G7595" s="137" t="s">
        <v>3154</v>
      </c>
      <c r="H7595" s="13" t="s">
        <v>31</v>
      </c>
      <c r="I7595" s="126" t="s">
        <v>3154</v>
      </c>
      <c r="J7595" s="126" t="s">
        <v>3154</v>
      </c>
      <c r="K7595" s="17">
        <f>VLOOKUP(A7595,[4]גיליון1!$A$1574:$P$7681,10,0)</f>
        <v>0</v>
      </c>
      <c r="L7595" s="17">
        <f>VLOOKUP(A7595,'[2]2023'!$A$9:$I$7853,9,0)</f>
        <v>0</v>
      </c>
      <c r="M7595" s="18">
        <f>VLOOKUP(A7595,[3]data1683177749303!$A$2:$J$6448,10,0)</f>
        <v>0</v>
      </c>
    </row>
    <row r="7596" spans="1:13" ht="16.5" thickBot="1">
      <c r="A7596" s="10">
        <v>1912000961</v>
      </c>
      <c r="B7596" s="11">
        <v>961</v>
      </c>
      <c r="C7596" s="19">
        <v>912000</v>
      </c>
      <c r="D7596" s="13">
        <v>1</v>
      </c>
      <c r="E7596" s="136" t="s">
        <v>3154</v>
      </c>
      <c r="F7596" s="15" t="s">
        <v>79</v>
      </c>
      <c r="G7596" s="137" t="s">
        <v>3154</v>
      </c>
      <c r="H7596" s="13" t="s">
        <v>34</v>
      </c>
      <c r="I7596" s="126" t="s">
        <v>3154</v>
      </c>
      <c r="J7596" s="126" t="s">
        <v>3154</v>
      </c>
      <c r="K7596" s="17">
        <f>VLOOKUP(A7596,[4]גיליון1!$A$1574:$P$7681,10,0)</f>
        <v>0</v>
      </c>
      <c r="L7596" s="17">
        <f>VLOOKUP(A7596,'[2]2023'!$A$9:$I$7853,9,0)</f>
        <v>0</v>
      </c>
      <c r="M7596" s="140" t="s">
        <v>3154</v>
      </c>
    </row>
    <row r="7597" spans="1:13" ht="16.5" outlineLevel="1" thickBot="1">
      <c r="A7597" s="125" t="s">
        <v>3154</v>
      </c>
      <c r="B7597" s="25" t="s">
        <v>2991</v>
      </c>
      <c r="C7597" s="146" t="s">
        <v>3154</v>
      </c>
      <c r="D7597" s="146" t="s">
        <v>3154</v>
      </c>
      <c r="E7597" s="147" t="s">
        <v>3154</v>
      </c>
      <c r="F7597" s="28" t="s">
        <v>1071</v>
      </c>
      <c r="G7597" s="153" t="s">
        <v>3154</v>
      </c>
      <c r="H7597" s="146" t="s">
        <v>3154</v>
      </c>
      <c r="I7597" s="127" t="s">
        <v>3154</v>
      </c>
      <c r="J7597" s="127" t="s">
        <v>3154</v>
      </c>
      <c r="K7597" s="37">
        <f t="shared" ref="K7597:M7597" si="328">SUBTOTAL(9,K7571:K7596)</f>
        <v>0</v>
      </c>
      <c r="L7597" s="37">
        <f t="shared" si="328"/>
        <v>0</v>
      </c>
      <c r="M7597" s="38">
        <f t="shared" si="328"/>
        <v>0</v>
      </c>
    </row>
    <row r="7598" spans="1:13" ht="15.75" outlineLevel="1">
      <c r="A7598" s="10">
        <v>19130000</v>
      </c>
      <c r="B7598" s="11">
        <v>0</v>
      </c>
      <c r="C7598" s="19">
        <v>913000</v>
      </c>
      <c r="D7598" s="13">
        <v>1</v>
      </c>
      <c r="E7598" s="136" t="s">
        <v>3154</v>
      </c>
      <c r="F7598" s="15" t="s">
        <v>2992</v>
      </c>
      <c r="G7598" s="137" t="s">
        <v>3154</v>
      </c>
      <c r="H7598" s="13" t="s">
        <v>11</v>
      </c>
      <c r="I7598" s="126" t="s">
        <v>3154</v>
      </c>
      <c r="J7598" s="142" t="s">
        <v>3154</v>
      </c>
      <c r="K7598" s="17">
        <f>VLOOKUP(A7598,[4]גיליון1!$A$1574:$P$7681,10,0)</f>
        <v>0</v>
      </c>
      <c r="L7598" s="17">
        <f>VLOOKUP(A7598,'[2]2023'!$A$9:$I$7853,9,0)</f>
        <v>0</v>
      </c>
      <c r="M7598" s="140" t="s">
        <v>3154</v>
      </c>
    </row>
    <row r="7599" spans="1:13" ht="15.75" outlineLevel="1">
      <c r="A7599" s="10">
        <v>1913000100</v>
      </c>
      <c r="B7599" s="11">
        <v>100</v>
      </c>
      <c r="C7599" s="19">
        <v>913000</v>
      </c>
      <c r="D7599" s="13">
        <v>1</v>
      </c>
      <c r="E7599" s="136" t="s">
        <v>3154</v>
      </c>
      <c r="F7599" s="15" t="s">
        <v>18</v>
      </c>
      <c r="G7599" s="137" t="s">
        <v>3154</v>
      </c>
      <c r="H7599" s="13" t="s">
        <v>11</v>
      </c>
      <c r="I7599" s="126" t="s">
        <v>3154</v>
      </c>
      <c r="J7599" s="126" t="s">
        <v>3154</v>
      </c>
      <c r="K7599" s="17">
        <f>VLOOKUP(A7599,[4]גיליון1!$A$1574:$P$7681,10,0)</f>
        <v>0</v>
      </c>
      <c r="L7599" s="17">
        <f>VLOOKUP(A7599,'[2]2023'!$A$9:$I$7853,9,0)</f>
        <v>0</v>
      </c>
      <c r="M7599" s="140" t="s">
        <v>3154</v>
      </c>
    </row>
    <row r="7600" spans="1:13" ht="15.75" outlineLevel="1">
      <c r="A7600" s="10">
        <v>1913000119</v>
      </c>
      <c r="B7600" s="11">
        <v>119</v>
      </c>
      <c r="C7600" s="19">
        <v>913000</v>
      </c>
      <c r="D7600" s="13">
        <v>1</v>
      </c>
      <c r="E7600" s="136" t="s">
        <v>3154</v>
      </c>
      <c r="F7600" s="15" t="s">
        <v>21</v>
      </c>
      <c r="G7600" s="137" t="s">
        <v>3154</v>
      </c>
      <c r="H7600" s="13" t="s">
        <v>20</v>
      </c>
      <c r="I7600" s="126" t="s">
        <v>3154</v>
      </c>
      <c r="J7600" s="126" t="s">
        <v>3154</v>
      </c>
      <c r="K7600" s="17">
        <f>VLOOKUP(A7600,[4]גיליון1!$A$1574:$P$7681,10,0)</f>
        <v>0</v>
      </c>
      <c r="L7600" s="17">
        <f>VLOOKUP(A7600,'[2]2023'!$A$9:$I$7853,9,0)</f>
        <v>0</v>
      </c>
      <c r="M7600" s="18">
        <f>VLOOKUP(A7600,[3]data1683177749303!$A$2:$J$6448,10,0)</f>
        <v>0</v>
      </c>
    </row>
    <row r="7601" spans="1:13" ht="15.75" outlineLevel="1">
      <c r="A7601" s="10">
        <v>1913000122</v>
      </c>
      <c r="B7601" s="11">
        <v>122</v>
      </c>
      <c r="C7601" s="19">
        <v>913000</v>
      </c>
      <c r="D7601" s="13">
        <v>1</v>
      </c>
      <c r="E7601" s="136" t="s">
        <v>3154</v>
      </c>
      <c r="F7601" s="15" t="s">
        <v>22</v>
      </c>
      <c r="G7601" s="137" t="s">
        <v>3154</v>
      </c>
      <c r="H7601" s="13" t="s">
        <v>20</v>
      </c>
      <c r="I7601" s="126" t="s">
        <v>3154</v>
      </c>
      <c r="J7601" s="126" t="s">
        <v>3154</v>
      </c>
      <c r="K7601" s="17">
        <f>VLOOKUP(A7601,[4]גיליון1!$A$1574:$P$7681,10,0)</f>
        <v>0</v>
      </c>
      <c r="L7601" s="17">
        <f>VLOOKUP(A7601,'[2]2023'!$A$9:$I$7853,9,0)</f>
        <v>0</v>
      </c>
      <c r="M7601" s="18">
        <f>VLOOKUP(A7601,[3]data1683177749303!$A$2:$J$6448,10,0)</f>
        <v>0</v>
      </c>
    </row>
    <row r="7602" spans="1:13" ht="15.75" outlineLevel="1">
      <c r="A7602" s="10">
        <v>1913000126</v>
      </c>
      <c r="B7602" s="11">
        <v>126</v>
      </c>
      <c r="C7602" s="19">
        <v>913000</v>
      </c>
      <c r="D7602" s="13">
        <v>1</v>
      </c>
      <c r="E7602" s="136" t="s">
        <v>3154</v>
      </c>
      <c r="F7602" s="15" t="s">
        <v>23</v>
      </c>
      <c r="G7602" s="137" t="s">
        <v>3154</v>
      </c>
      <c r="H7602" s="13" t="s">
        <v>20</v>
      </c>
      <c r="I7602" s="126" t="s">
        <v>3154</v>
      </c>
      <c r="J7602" s="126" t="s">
        <v>3154</v>
      </c>
      <c r="K7602" s="17">
        <f>VLOOKUP(A7602,[4]גיליון1!$A$1574:$P$7681,10,0)</f>
        <v>0</v>
      </c>
      <c r="L7602" s="17">
        <f>VLOOKUP(A7602,'[2]2023'!$A$9:$I$7853,9,0)</f>
        <v>0</v>
      </c>
      <c r="M7602" s="18">
        <f>VLOOKUP(A7602,[3]data1683177749303!$A$2:$J$6448,10,0)</f>
        <v>0</v>
      </c>
    </row>
    <row r="7603" spans="1:13" ht="15.75" outlineLevel="1">
      <c r="A7603" s="10">
        <v>1913000130</v>
      </c>
      <c r="B7603" s="11">
        <v>130</v>
      </c>
      <c r="C7603" s="19">
        <v>913000</v>
      </c>
      <c r="D7603" s="13">
        <v>1</v>
      </c>
      <c r="E7603" s="136" t="s">
        <v>3154</v>
      </c>
      <c r="F7603" s="15" t="s">
        <v>24</v>
      </c>
      <c r="G7603" s="137" t="s">
        <v>3154</v>
      </c>
      <c r="H7603" s="13" t="s">
        <v>20</v>
      </c>
      <c r="I7603" s="126" t="s">
        <v>3154</v>
      </c>
      <c r="J7603" s="126" t="s">
        <v>3154</v>
      </c>
      <c r="K7603" s="17">
        <f>VLOOKUP(A7603,[4]גיליון1!$A$1574:$P$7681,10,0)</f>
        <v>0</v>
      </c>
      <c r="L7603" s="17">
        <f>VLOOKUP(A7603,'[2]2023'!$A$9:$I$7853,9,0)</f>
        <v>0</v>
      </c>
      <c r="M7603" s="18">
        <f>VLOOKUP(A7603,[3]data1683177749303!$A$2:$J$6448,10,0)</f>
        <v>0</v>
      </c>
    </row>
    <row r="7604" spans="1:13" ht="15.75" outlineLevel="1">
      <c r="A7604" s="10">
        <v>1913000140</v>
      </c>
      <c r="B7604" s="11">
        <v>140</v>
      </c>
      <c r="C7604" s="19">
        <v>913000</v>
      </c>
      <c r="D7604" s="13">
        <v>1</v>
      </c>
      <c r="E7604" s="136" t="s">
        <v>3154</v>
      </c>
      <c r="F7604" s="15" t="s">
        <v>25</v>
      </c>
      <c r="G7604" s="137" t="s">
        <v>3154</v>
      </c>
      <c r="H7604" s="13" t="s">
        <v>20</v>
      </c>
      <c r="I7604" s="126" t="s">
        <v>3154</v>
      </c>
      <c r="J7604" s="126" t="s">
        <v>3154</v>
      </c>
      <c r="K7604" s="17">
        <f>VLOOKUP(A7604,[4]גיליון1!$A$1574:$P$7681,10,0)</f>
        <v>0</v>
      </c>
      <c r="L7604" s="17">
        <f>VLOOKUP(A7604,'[2]2023'!$A$9:$I$7853,9,0)</f>
        <v>0</v>
      </c>
      <c r="M7604" s="18">
        <f>VLOOKUP(A7604,[3]data1683177749303!$A$2:$J$6448,10,0)</f>
        <v>0</v>
      </c>
    </row>
    <row r="7605" spans="1:13" ht="16.5" thickBot="1">
      <c r="A7605" s="10">
        <v>1913000250</v>
      </c>
      <c r="B7605" s="11">
        <v>250</v>
      </c>
      <c r="C7605" s="19">
        <v>913000</v>
      </c>
      <c r="D7605" s="13">
        <v>1</v>
      </c>
      <c r="E7605" s="136" t="s">
        <v>3154</v>
      </c>
      <c r="F7605" s="15" t="s">
        <v>1895</v>
      </c>
      <c r="G7605" s="137" t="s">
        <v>3154</v>
      </c>
      <c r="H7605" s="13" t="s">
        <v>20</v>
      </c>
      <c r="I7605" s="126" t="s">
        <v>3154</v>
      </c>
      <c r="J7605" s="126" t="s">
        <v>3154</v>
      </c>
      <c r="K7605" s="17">
        <f>VLOOKUP(A7605,[4]גיליון1!$A$1574:$P$7681,10,0)</f>
        <v>0</v>
      </c>
      <c r="L7605" s="17">
        <f>VLOOKUP(A7605,'[2]2023'!$A$9:$I$7853,9,0)</f>
        <v>0</v>
      </c>
      <c r="M7605" s="18">
        <f>VLOOKUP(A7605,[3]data1683177749303!$A$2:$J$6448,10,0)</f>
        <v>0</v>
      </c>
    </row>
    <row r="7606" spans="1:13" ht="16.5" outlineLevel="1" thickBot="1">
      <c r="A7606" s="125" t="s">
        <v>3154</v>
      </c>
      <c r="B7606" s="25" t="s">
        <v>2993</v>
      </c>
      <c r="C7606" s="146" t="s">
        <v>3154</v>
      </c>
      <c r="D7606" s="146" t="s">
        <v>3154</v>
      </c>
      <c r="E7606" s="147" t="s">
        <v>3154</v>
      </c>
      <c r="F7606" s="28" t="s">
        <v>2994</v>
      </c>
      <c r="G7606" s="153" t="s">
        <v>3154</v>
      </c>
      <c r="H7606" s="146" t="s">
        <v>3154</v>
      </c>
      <c r="I7606" s="127" t="s">
        <v>3154</v>
      </c>
      <c r="J7606" s="127" t="s">
        <v>3154</v>
      </c>
      <c r="K7606" s="37">
        <f t="shared" ref="K7606:M7606" si="329">SUBTOTAL(9,K7599:K7605)</f>
        <v>0</v>
      </c>
      <c r="L7606" s="37">
        <f t="shared" si="329"/>
        <v>0</v>
      </c>
      <c r="M7606" s="38">
        <f t="shared" si="329"/>
        <v>0</v>
      </c>
    </row>
    <row r="7607" spans="1:13" ht="15.75" outlineLevel="1">
      <c r="A7607" s="10">
        <v>19300000</v>
      </c>
      <c r="B7607" s="11">
        <v>0</v>
      </c>
      <c r="C7607" s="19">
        <v>930000</v>
      </c>
      <c r="D7607" s="13">
        <v>1</v>
      </c>
      <c r="E7607" s="136" t="s">
        <v>3154</v>
      </c>
      <c r="F7607" s="15" t="s">
        <v>1084</v>
      </c>
      <c r="G7607" s="137" t="s">
        <v>3154</v>
      </c>
      <c r="H7607" s="13" t="s">
        <v>11</v>
      </c>
      <c r="I7607" s="126" t="s">
        <v>3154</v>
      </c>
      <c r="J7607" s="142" t="s">
        <v>3154</v>
      </c>
      <c r="K7607" s="17">
        <f>VLOOKUP(A7607,[4]גיליון1!$A$1574:$P$7681,10,0)</f>
        <v>0</v>
      </c>
      <c r="L7607" s="17">
        <f>VLOOKUP(A7607,'[2]2023'!$A$9:$I$7853,9,0)</f>
        <v>0</v>
      </c>
      <c r="M7607" s="140" t="s">
        <v>3154</v>
      </c>
    </row>
    <row r="7608" spans="1:13" ht="15.75" outlineLevel="1">
      <c r="A7608" s="10">
        <v>19330000</v>
      </c>
      <c r="B7608" s="11">
        <v>0</v>
      </c>
      <c r="C7608" s="19">
        <v>933000</v>
      </c>
      <c r="D7608" s="13">
        <v>1</v>
      </c>
      <c r="E7608" s="136" t="s">
        <v>3154</v>
      </c>
      <c r="F7608" s="15" t="s">
        <v>2995</v>
      </c>
      <c r="G7608" s="137" t="s">
        <v>3154</v>
      </c>
      <c r="H7608" s="13" t="s">
        <v>11</v>
      </c>
      <c r="I7608" s="126" t="s">
        <v>3154</v>
      </c>
      <c r="J7608" s="142" t="s">
        <v>3154</v>
      </c>
      <c r="K7608" s="17">
        <f>VLOOKUP(A7608,[4]גיליון1!$A$1574:$P$7681,10,0)</f>
        <v>0</v>
      </c>
      <c r="L7608" s="17">
        <f>VLOOKUP(A7608,'[2]2023'!$A$9:$I$7853,9,0)</f>
        <v>0</v>
      </c>
      <c r="M7608" s="140" t="s">
        <v>3154</v>
      </c>
    </row>
    <row r="7609" spans="1:13" ht="16.5" thickBot="1">
      <c r="A7609" s="10">
        <v>1933000610</v>
      </c>
      <c r="B7609" s="11">
        <v>610</v>
      </c>
      <c r="C7609" s="19">
        <v>933000</v>
      </c>
      <c r="D7609" s="13">
        <v>1</v>
      </c>
      <c r="E7609" s="136" t="s">
        <v>3154</v>
      </c>
      <c r="F7609" s="15" t="s">
        <v>2996</v>
      </c>
      <c r="G7609" s="137" t="s">
        <v>3154</v>
      </c>
      <c r="H7609" s="13" t="s">
        <v>31</v>
      </c>
      <c r="I7609" s="126" t="s">
        <v>3154</v>
      </c>
      <c r="J7609" s="126" t="s">
        <v>3154</v>
      </c>
      <c r="K7609" s="17">
        <f>VLOOKUP(A7609,[4]גיליון1!$A$1574:$P$7681,10,0)</f>
        <v>0</v>
      </c>
      <c r="L7609" s="17">
        <f>VLOOKUP(A7609,'[2]2023'!$A$9:$I$7853,9,0)</f>
        <v>0</v>
      </c>
      <c r="M7609" s="18">
        <f>VLOOKUP(A7609,[3]data1683177749303!$A$2:$J$6448,10,0)</f>
        <v>0</v>
      </c>
    </row>
    <row r="7610" spans="1:13" ht="16.5" outlineLevel="1" thickBot="1">
      <c r="A7610" s="125" t="s">
        <v>3154</v>
      </c>
      <c r="B7610" s="25" t="s">
        <v>2997</v>
      </c>
      <c r="C7610" s="146" t="s">
        <v>3154</v>
      </c>
      <c r="D7610" s="146" t="s">
        <v>3154</v>
      </c>
      <c r="E7610" s="147" t="s">
        <v>3154</v>
      </c>
      <c r="F7610" s="28" t="s">
        <v>2995</v>
      </c>
      <c r="G7610" s="153" t="s">
        <v>3154</v>
      </c>
      <c r="H7610" s="146" t="s">
        <v>3154</v>
      </c>
      <c r="I7610" s="127" t="s">
        <v>3154</v>
      </c>
      <c r="J7610" s="127" t="s">
        <v>3154</v>
      </c>
      <c r="K7610" s="37">
        <f t="shared" ref="K7610:M7610" si="330">SUBTOTAL(9,K7609)</f>
        <v>0</v>
      </c>
      <c r="L7610" s="37">
        <f t="shared" si="330"/>
        <v>0</v>
      </c>
      <c r="M7610" s="38">
        <f t="shared" si="330"/>
        <v>0</v>
      </c>
    </row>
    <row r="7611" spans="1:13" ht="15.75" outlineLevel="1">
      <c r="A7611" s="10">
        <v>19390000</v>
      </c>
      <c r="B7611" s="11">
        <v>0</v>
      </c>
      <c r="C7611" s="19">
        <v>939000</v>
      </c>
      <c r="D7611" s="13">
        <v>1</v>
      </c>
      <c r="E7611" s="136" t="s">
        <v>3154</v>
      </c>
      <c r="F7611" s="15" t="s">
        <v>2998</v>
      </c>
      <c r="G7611" s="137" t="s">
        <v>3154</v>
      </c>
      <c r="H7611" s="13" t="s">
        <v>11</v>
      </c>
      <c r="I7611" s="126" t="s">
        <v>3154</v>
      </c>
      <c r="J7611" s="142" t="s">
        <v>3154</v>
      </c>
      <c r="K7611" s="17">
        <f>VLOOKUP(A7611,[4]גיליון1!$A$1574:$P$7681,10,0)</f>
        <v>0</v>
      </c>
      <c r="L7611" s="139" t="s">
        <v>3154</v>
      </c>
      <c r="M7611" s="140" t="s">
        <v>3154</v>
      </c>
    </row>
    <row r="7612" spans="1:13" ht="15.75" outlineLevel="1">
      <c r="A7612" s="10">
        <v>1939000410</v>
      </c>
      <c r="B7612" s="11">
        <v>410</v>
      </c>
      <c r="C7612" s="19">
        <v>939000</v>
      </c>
      <c r="D7612" s="13">
        <v>1</v>
      </c>
      <c r="E7612" s="136" t="s">
        <v>3154</v>
      </c>
      <c r="F7612" s="15" t="s">
        <v>2999</v>
      </c>
      <c r="G7612" s="137" t="s">
        <v>3154</v>
      </c>
      <c r="H7612" s="13" t="s">
        <v>31</v>
      </c>
      <c r="I7612" s="16">
        <f>K7612/L7612-1</f>
        <v>-9.9999999999999978E-2</v>
      </c>
      <c r="J7612" s="142" t="s">
        <v>3154</v>
      </c>
      <c r="K7612" s="17">
        <f>VLOOKUP(A7612,[4]גיליון1!$A$1574:$P$7681,10,0)</f>
        <v>13500</v>
      </c>
      <c r="L7612" s="17">
        <f>VLOOKUP(A7612,'[2]2023'!$A$9:$I$7853,9,0)</f>
        <v>15000</v>
      </c>
      <c r="M7612" s="18">
        <f>VLOOKUP(A7612,[3]data1683177749303!$A$2:$J$6448,10,0)</f>
        <v>-447.66</v>
      </c>
    </row>
    <row r="7613" spans="1:13" ht="15.75" outlineLevel="1">
      <c r="A7613" s="10">
        <v>1939000411</v>
      </c>
      <c r="B7613" s="11">
        <v>411</v>
      </c>
      <c r="C7613" s="19">
        <v>939000</v>
      </c>
      <c r="D7613" s="13">
        <v>1</v>
      </c>
      <c r="E7613" s="136" t="s">
        <v>3154</v>
      </c>
      <c r="F7613" s="15" t="s">
        <v>3000</v>
      </c>
      <c r="G7613" s="137" t="s">
        <v>3154</v>
      </c>
      <c r="H7613" s="13" t="s">
        <v>31</v>
      </c>
      <c r="I7613" s="126" t="s">
        <v>3154</v>
      </c>
      <c r="J7613" s="142" t="s">
        <v>3154</v>
      </c>
      <c r="K7613" s="17">
        <f>VLOOKUP(A7613,[4]גיליון1!$A$1574:$P$7681,10,0)</f>
        <v>0</v>
      </c>
      <c r="L7613" s="17">
        <f>VLOOKUP(A7613,'[2]2023'!$A$9:$I$7853,9,0)</f>
        <v>0</v>
      </c>
      <c r="M7613" s="18">
        <f>VLOOKUP(A7613,[3]data1683177749303!$A$2:$J$6448,10,0)</f>
        <v>0</v>
      </c>
    </row>
    <row r="7614" spans="1:13" ht="15.75" outlineLevel="1">
      <c r="A7614" s="10">
        <v>1939000412</v>
      </c>
      <c r="B7614" s="11">
        <v>412</v>
      </c>
      <c r="C7614" s="19">
        <v>939000</v>
      </c>
      <c r="D7614" s="13">
        <v>1</v>
      </c>
      <c r="E7614" s="136" t="s">
        <v>3154</v>
      </c>
      <c r="F7614" s="15" t="s">
        <v>3001</v>
      </c>
      <c r="G7614" s="137" t="s">
        <v>3154</v>
      </c>
      <c r="H7614" s="13" t="s">
        <v>31</v>
      </c>
      <c r="I7614" s="16">
        <f>K7614/L7614-1</f>
        <v>-0.95263157894736838</v>
      </c>
      <c r="J7614" s="142" t="s">
        <v>3154</v>
      </c>
      <c r="K7614" s="17">
        <f>VLOOKUP(A7614,[4]גיליון1!$A$1574:$P$7681,10,0)</f>
        <v>9000</v>
      </c>
      <c r="L7614" s="17">
        <f>VLOOKUP(A7614,'[2]2023'!$A$9:$I$7853,9,0)</f>
        <v>190000</v>
      </c>
      <c r="M7614" s="18">
        <f>VLOOKUP(A7614,[3]data1683177749303!$A$2:$J$6448,10,0)</f>
        <v>0</v>
      </c>
    </row>
    <row r="7615" spans="1:13" ht="15.75" outlineLevel="1">
      <c r="A7615" s="10">
        <v>1939000413</v>
      </c>
      <c r="B7615" s="11">
        <v>413</v>
      </c>
      <c r="C7615" s="19">
        <v>939000</v>
      </c>
      <c r="D7615" s="13">
        <v>1</v>
      </c>
      <c r="E7615" s="136" t="s">
        <v>3154</v>
      </c>
      <c r="F7615" s="15" t="s">
        <v>3002</v>
      </c>
      <c r="G7615" s="137" t="s">
        <v>3154</v>
      </c>
      <c r="H7615" s="13" t="s">
        <v>31</v>
      </c>
      <c r="I7615" s="126" t="s">
        <v>3154</v>
      </c>
      <c r="J7615" s="142" t="s">
        <v>3154</v>
      </c>
      <c r="K7615" s="17">
        <f>VLOOKUP(A7615,[4]גיליון1!$A$1574:$P$7681,10,0)</f>
        <v>0</v>
      </c>
      <c r="L7615" s="17">
        <f>VLOOKUP(A7615,'[2]2023'!$A$9:$I$7853,9,0)</f>
        <v>0</v>
      </c>
      <c r="M7615" s="18">
        <f>VLOOKUP(A7615,[3]data1683177749303!$A$2:$J$6448,10,0)</f>
        <v>0</v>
      </c>
    </row>
    <row r="7616" spans="1:13" ht="15.75" outlineLevel="1">
      <c r="A7616" s="10">
        <v>1939000432</v>
      </c>
      <c r="B7616" s="11">
        <v>432</v>
      </c>
      <c r="C7616" s="19">
        <v>939000</v>
      </c>
      <c r="D7616" s="13">
        <v>1</v>
      </c>
      <c r="E7616" s="136" t="s">
        <v>3154</v>
      </c>
      <c r="F7616" s="15" t="s">
        <v>3003</v>
      </c>
      <c r="G7616" s="137" t="s">
        <v>3154</v>
      </c>
      <c r="H7616" s="13" t="s">
        <v>31</v>
      </c>
      <c r="I7616" s="16">
        <f>K7616/L7616-1</f>
        <v>-0.6</v>
      </c>
      <c r="J7616" s="142" t="s">
        <v>3154</v>
      </c>
      <c r="K7616" s="17">
        <f>VLOOKUP(A7616,[4]גיליון1!$A$1574:$P$7681,10,0)</f>
        <v>20000</v>
      </c>
      <c r="L7616" s="17">
        <f>VLOOKUP(A7616,'[2]2023'!$A$9:$I$7853,9,0)</f>
        <v>50000</v>
      </c>
      <c r="M7616" s="18">
        <f>VLOOKUP(A7616,[3]data1683177749303!$A$2:$J$6448,10,0)</f>
        <v>9061</v>
      </c>
    </row>
    <row r="7617" spans="1:13" ht="15.75" outlineLevel="1">
      <c r="A7617" s="10">
        <v>1939000441</v>
      </c>
      <c r="B7617" s="11">
        <v>441</v>
      </c>
      <c r="C7617" s="19">
        <v>939000</v>
      </c>
      <c r="D7617" s="13">
        <v>1</v>
      </c>
      <c r="E7617" s="136" t="s">
        <v>3154</v>
      </c>
      <c r="F7617" s="15" t="s">
        <v>3004</v>
      </c>
      <c r="G7617" s="137" t="s">
        <v>3154</v>
      </c>
      <c r="H7617" s="13" t="s">
        <v>31</v>
      </c>
      <c r="I7617" s="126" t="s">
        <v>3154</v>
      </c>
      <c r="J7617" s="142" t="s">
        <v>3154</v>
      </c>
      <c r="K7617" s="17">
        <f>VLOOKUP(A7617,[4]גיליון1!$A$1574:$P$7681,10,0)</f>
        <v>0</v>
      </c>
      <c r="L7617" s="17">
        <f>VLOOKUP(A7617,'[2]2023'!$A$9:$I$7853,9,0)</f>
        <v>0</v>
      </c>
      <c r="M7617" s="18">
        <f>VLOOKUP(A7617,[3]data1683177749303!$A$2:$J$6448,10,0)</f>
        <v>0</v>
      </c>
    </row>
    <row r="7618" spans="1:13" ht="15.75" outlineLevel="1">
      <c r="A7618" s="10">
        <v>1939000477</v>
      </c>
      <c r="B7618" s="11">
        <v>477</v>
      </c>
      <c r="C7618" s="19">
        <v>939000</v>
      </c>
      <c r="D7618" s="13">
        <v>1</v>
      </c>
      <c r="E7618" s="136" t="s">
        <v>3154</v>
      </c>
      <c r="F7618" s="15" t="s">
        <v>3005</v>
      </c>
      <c r="G7618" s="137" t="s">
        <v>3154</v>
      </c>
      <c r="H7618" s="13" t="s">
        <v>34</v>
      </c>
      <c r="I7618" s="16">
        <f>K7618/L7618-1</f>
        <v>-1</v>
      </c>
      <c r="J7618" s="142" t="s">
        <v>3154</v>
      </c>
      <c r="K7618" s="17">
        <f>VLOOKUP(A7618,[4]גיליון1!$A$1574:$P$7681,10,0)</f>
        <v>0</v>
      </c>
      <c r="L7618" s="17">
        <f>VLOOKUP(A7618,'[2]2023'!$A$9:$I$7853,9,0)</f>
        <v>19000</v>
      </c>
      <c r="M7618" s="18">
        <f>VLOOKUP(A7618,[3]data1683177749303!$A$2:$J$6448,10,0)</f>
        <v>0</v>
      </c>
    </row>
    <row r="7619" spans="1:13" ht="15.75" outlineLevel="1">
      <c r="A7619" s="10">
        <v>1939000550</v>
      </c>
      <c r="B7619" s="11">
        <v>550</v>
      </c>
      <c r="C7619" s="19">
        <v>939000</v>
      </c>
      <c r="D7619" s="13">
        <v>1</v>
      </c>
      <c r="E7619" s="136" t="s">
        <v>3154</v>
      </c>
      <c r="F7619" s="15" t="s">
        <v>58</v>
      </c>
      <c r="G7619" s="137" t="s">
        <v>3154</v>
      </c>
      <c r="H7619" s="13" t="s">
        <v>34</v>
      </c>
      <c r="I7619" s="16">
        <f>K7619/L7619-1</f>
        <v>-0.82000000000000006</v>
      </c>
      <c r="J7619" s="142" t="s">
        <v>3154</v>
      </c>
      <c r="K7619" s="17">
        <f>VLOOKUP(A7619,[4]גיליון1!$A$1574:$P$7681,10,0)</f>
        <v>900</v>
      </c>
      <c r="L7619" s="17">
        <f>VLOOKUP(A7619,'[2]2023'!$A$9:$I$7853,9,0)</f>
        <v>5000</v>
      </c>
      <c r="M7619" s="18">
        <f>VLOOKUP(A7619,[3]data1683177749303!$A$2:$J$6448,10,0)</f>
        <v>0</v>
      </c>
    </row>
    <row r="7620" spans="1:13" ht="15.75" outlineLevel="1">
      <c r="A7620" s="10">
        <v>1939000570</v>
      </c>
      <c r="B7620" s="11">
        <v>570</v>
      </c>
      <c r="C7620" s="19">
        <v>939000</v>
      </c>
      <c r="D7620" s="13">
        <v>1</v>
      </c>
      <c r="E7620" s="136" t="s">
        <v>3154</v>
      </c>
      <c r="F7620" s="73" t="s">
        <v>3006</v>
      </c>
      <c r="G7620" s="179" t="s">
        <v>3154</v>
      </c>
      <c r="H7620" s="13" t="s">
        <v>31</v>
      </c>
      <c r="I7620" s="16">
        <f>K7620/L7620-1</f>
        <v>-8.1967213114754078E-2</v>
      </c>
      <c r="J7620" s="142" t="s">
        <v>3154</v>
      </c>
      <c r="K7620" s="17">
        <v>5600</v>
      </c>
      <c r="L7620" s="17">
        <f>VLOOKUP(A7620,'[2]2023'!$A$9:$I$7853,9,0)</f>
        <v>6100</v>
      </c>
      <c r="M7620" s="18">
        <f>VLOOKUP(A7620,[3]data1683177749303!$A$2:$J$6448,10,0)</f>
        <v>5534.1</v>
      </c>
    </row>
    <row r="7621" spans="1:13" ht="15.75" outlineLevel="1">
      <c r="A7621" s="10">
        <v>1939000572</v>
      </c>
      <c r="B7621" s="11">
        <v>572</v>
      </c>
      <c r="C7621" s="19">
        <v>939000</v>
      </c>
      <c r="D7621" s="13">
        <v>1</v>
      </c>
      <c r="E7621" s="136" t="s">
        <v>3154</v>
      </c>
      <c r="F7621" s="73" t="s">
        <v>3071</v>
      </c>
      <c r="G7621" s="179" t="s">
        <v>3154</v>
      </c>
      <c r="H7621" s="13" t="s">
        <v>34</v>
      </c>
      <c r="I7621" s="126" t="s">
        <v>3154</v>
      </c>
      <c r="J7621" s="36" t="s">
        <v>522</v>
      </c>
      <c r="K7621" s="17">
        <f>VLOOKUP(A7621,[4]גיליון1!$A$1574:$P$7681,10,0)</f>
        <v>300000</v>
      </c>
      <c r="L7621" s="139" t="s">
        <v>3154</v>
      </c>
      <c r="M7621" s="140" t="s">
        <v>3154</v>
      </c>
    </row>
    <row r="7622" spans="1:13" ht="15.75" outlineLevel="1">
      <c r="A7622" s="10">
        <v>1939000580</v>
      </c>
      <c r="B7622" s="11">
        <v>580</v>
      </c>
      <c r="C7622" s="19">
        <v>939000</v>
      </c>
      <c r="D7622" s="13">
        <v>1</v>
      </c>
      <c r="E7622" s="136" t="s">
        <v>3154</v>
      </c>
      <c r="F7622" s="15" t="s">
        <v>3007</v>
      </c>
      <c r="G7622" s="137" t="s">
        <v>3154</v>
      </c>
      <c r="H7622" s="13" t="s">
        <v>34</v>
      </c>
      <c r="I7622" s="16">
        <f>K7622/L7622-1</f>
        <v>-1</v>
      </c>
      <c r="J7622" s="142" t="s">
        <v>3154</v>
      </c>
      <c r="K7622" s="17">
        <f>VLOOKUP(A7622,[4]גיליון1!$A$1574:$P$7681,10,0)</f>
        <v>0</v>
      </c>
      <c r="L7622" s="17">
        <f>VLOOKUP(A7622,'[2]2023'!$A$9:$I$7853,9,0)</f>
        <v>5000</v>
      </c>
      <c r="M7622" s="18">
        <f>VLOOKUP(A7622,[3]data1683177749303!$A$2:$J$6448,10,0)</f>
        <v>0</v>
      </c>
    </row>
    <row r="7623" spans="1:13" ht="15.75" outlineLevel="1">
      <c r="A7623" s="10">
        <v>1939000801</v>
      </c>
      <c r="B7623" s="11">
        <v>801</v>
      </c>
      <c r="C7623" s="19">
        <v>939000</v>
      </c>
      <c r="D7623" s="13">
        <v>1</v>
      </c>
      <c r="E7623" s="136" t="s">
        <v>3154</v>
      </c>
      <c r="F7623" s="15" t="s">
        <v>1109</v>
      </c>
      <c r="G7623" s="137" t="s">
        <v>3154</v>
      </c>
      <c r="H7623" s="13" t="s">
        <v>31</v>
      </c>
      <c r="I7623" s="126" t="s">
        <v>3154</v>
      </c>
      <c r="J7623" s="142" t="s">
        <v>3154</v>
      </c>
      <c r="K7623" s="17">
        <f>VLOOKUP(A7623,[4]גיליון1!$A$1574:$P$7681,10,0)</f>
        <v>0</v>
      </c>
      <c r="L7623" s="17">
        <f>VLOOKUP(A7623,'[2]2023'!$A$9:$I$7853,9,0)</f>
        <v>1552500</v>
      </c>
      <c r="M7623" s="18">
        <f>VLOOKUP(A7623,[3]data1683177749303!$A$2:$J$6448,10,0)</f>
        <v>0</v>
      </c>
    </row>
    <row r="7624" spans="1:13" ht="15.75" outlineLevel="1">
      <c r="A7624" s="10">
        <v>1939000802</v>
      </c>
      <c r="B7624" s="11">
        <v>802</v>
      </c>
      <c r="C7624" s="19">
        <v>939000</v>
      </c>
      <c r="D7624" s="13">
        <v>1</v>
      </c>
      <c r="E7624" s="136" t="s">
        <v>3154</v>
      </c>
      <c r="F7624" s="15" t="s">
        <v>1110</v>
      </c>
      <c r="G7624" s="137" t="s">
        <v>3154</v>
      </c>
      <c r="H7624" s="13" t="s">
        <v>31</v>
      </c>
      <c r="I7624" s="126" t="s">
        <v>3154</v>
      </c>
      <c r="J7624" s="142" t="s">
        <v>3154</v>
      </c>
      <c r="K7624" s="17">
        <f>VLOOKUP(A7624,[4]גיליון1!$A$1574:$P$7681,10,0)</f>
        <v>0</v>
      </c>
      <c r="L7624" s="17">
        <f>VLOOKUP(A7624,'[2]2023'!$A$9:$I$7853,9,0)</f>
        <v>7735800</v>
      </c>
      <c r="M7624" s="18">
        <f>VLOOKUP(A7624,[3]data1683177749303!$A$2:$J$6448,10,0)</f>
        <v>0</v>
      </c>
    </row>
    <row r="7625" spans="1:13" ht="15.75" outlineLevel="1">
      <c r="A7625" s="10">
        <v>1939000803</v>
      </c>
      <c r="B7625" s="11">
        <v>803</v>
      </c>
      <c r="C7625" s="19">
        <v>939000</v>
      </c>
      <c r="D7625" s="13">
        <v>1</v>
      </c>
      <c r="E7625" s="136" t="s">
        <v>3154</v>
      </c>
      <c r="F7625" s="15" t="s">
        <v>1111</v>
      </c>
      <c r="G7625" s="137" t="s">
        <v>3154</v>
      </c>
      <c r="H7625" s="13" t="s">
        <v>34</v>
      </c>
      <c r="I7625" s="126" t="s">
        <v>3154</v>
      </c>
      <c r="J7625" s="142" t="s">
        <v>3154</v>
      </c>
      <c r="K7625" s="17">
        <f>VLOOKUP(A7625,[4]גיליון1!$A$1574:$P$7681,10,0)</f>
        <v>0</v>
      </c>
      <c r="L7625" s="139" t="s">
        <v>3154</v>
      </c>
      <c r="M7625" s="140" t="s">
        <v>3154</v>
      </c>
    </row>
    <row r="7626" spans="1:13" ht="15.75" outlineLevel="1">
      <c r="A7626" s="10">
        <v>1939000804</v>
      </c>
      <c r="B7626" s="11">
        <v>804</v>
      </c>
      <c r="C7626" s="19">
        <v>939000</v>
      </c>
      <c r="D7626" s="13">
        <v>1</v>
      </c>
      <c r="E7626" s="136" t="s">
        <v>3154</v>
      </c>
      <c r="F7626" s="15" t="s">
        <v>1112</v>
      </c>
      <c r="G7626" s="137" t="s">
        <v>3154</v>
      </c>
      <c r="H7626" s="13" t="s">
        <v>34</v>
      </c>
      <c r="I7626" s="126" t="s">
        <v>3154</v>
      </c>
      <c r="J7626" s="36" t="s">
        <v>522</v>
      </c>
      <c r="K7626" s="17">
        <f>VLOOKUP(A7626,[4]גיליון1!$A$1574:$P$7681,10,0)</f>
        <v>0</v>
      </c>
      <c r="L7626" s="17">
        <v>0</v>
      </c>
      <c r="M7626" s="18">
        <v>0</v>
      </c>
    </row>
    <row r="7627" spans="1:13" ht="15.75" outlineLevel="1">
      <c r="A7627" s="10">
        <v>1939000810</v>
      </c>
      <c r="B7627" s="11">
        <v>810</v>
      </c>
      <c r="C7627" s="19">
        <v>939000</v>
      </c>
      <c r="D7627" s="13">
        <v>1</v>
      </c>
      <c r="E7627" s="136" t="s">
        <v>3154</v>
      </c>
      <c r="F7627" s="15" t="s">
        <v>3008</v>
      </c>
      <c r="G7627" s="137" t="s">
        <v>3154</v>
      </c>
      <c r="H7627" s="13" t="s">
        <v>31</v>
      </c>
      <c r="I7627" s="126" t="s">
        <v>3154</v>
      </c>
      <c r="J7627" s="142" t="s">
        <v>3154</v>
      </c>
      <c r="K7627" s="17">
        <f>VLOOKUP(A7627,[4]גיליון1!$A$1574:$P$7681,10,0)</f>
        <v>8347500</v>
      </c>
      <c r="L7627" s="17">
        <f>VLOOKUP(A7627,'[2]2023'!$A$9:$I$7853,9,0)</f>
        <v>8389040</v>
      </c>
      <c r="M7627" s="18">
        <f>VLOOKUP(A7627,[3]data1683177749303!$A$2:$J$6448,10,0)</f>
        <v>8275665.3799999999</v>
      </c>
    </row>
    <row r="7628" spans="1:13" ht="16.5" thickBot="1">
      <c r="A7628" s="10">
        <v>1939000901</v>
      </c>
      <c r="B7628" s="11">
        <v>901</v>
      </c>
      <c r="C7628" s="19">
        <v>939000</v>
      </c>
      <c r="D7628" s="13">
        <v>1</v>
      </c>
      <c r="E7628" s="136" t="s">
        <v>3154</v>
      </c>
      <c r="F7628" s="15" t="s">
        <v>3009</v>
      </c>
      <c r="G7628" s="137" t="s">
        <v>3154</v>
      </c>
      <c r="H7628" s="13" t="s">
        <v>31</v>
      </c>
      <c r="I7628" s="126" t="s">
        <v>3154</v>
      </c>
      <c r="J7628" s="36" t="s">
        <v>522</v>
      </c>
      <c r="K7628" s="17">
        <f>VLOOKUP(A7628,[4]גיליון1!$A$1574:$P$7681,10,0)</f>
        <v>3000000</v>
      </c>
      <c r="L7628" s="139" t="s">
        <v>3154</v>
      </c>
      <c r="M7628" s="140" t="s">
        <v>3154</v>
      </c>
    </row>
    <row r="7629" spans="1:13" ht="16.5" outlineLevel="1" thickBot="1">
      <c r="A7629" s="125" t="s">
        <v>3154</v>
      </c>
      <c r="B7629" s="25" t="s">
        <v>3010</v>
      </c>
      <c r="C7629" s="146" t="s">
        <v>3154</v>
      </c>
      <c r="D7629" s="146" t="s">
        <v>3154</v>
      </c>
      <c r="E7629" s="147" t="s">
        <v>3154</v>
      </c>
      <c r="F7629" s="28" t="s">
        <v>2998</v>
      </c>
      <c r="G7629" s="153" t="s">
        <v>3154</v>
      </c>
      <c r="H7629" s="146" t="s">
        <v>3154</v>
      </c>
      <c r="I7629" s="29">
        <f>K7629/L7629-1</f>
        <v>-0.3490168883268846</v>
      </c>
      <c r="J7629" s="127" t="s">
        <v>3154</v>
      </c>
      <c r="K7629" s="37">
        <f>SUBTOTAL(9,K7612:K7628)</f>
        <v>11696500</v>
      </c>
      <c r="L7629" s="37">
        <f>SUBTOTAL(9,L7612:L7628)</f>
        <v>17967440</v>
      </c>
      <c r="M7629" s="38">
        <f>SUBTOTAL(9,M7612:M7628)</f>
        <v>8289812.8200000003</v>
      </c>
    </row>
    <row r="7630" spans="1:13" ht="15.75" outlineLevel="1">
      <c r="A7630" s="10">
        <v>19700000</v>
      </c>
      <c r="B7630" s="11">
        <v>0</v>
      </c>
      <c r="C7630" s="19">
        <v>970000</v>
      </c>
      <c r="D7630" s="13">
        <v>1</v>
      </c>
      <c r="E7630" s="136" t="s">
        <v>3154</v>
      </c>
      <c r="F7630" s="15" t="s">
        <v>1114</v>
      </c>
      <c r="G7630" s="137" t="s">
        <v>3154</v>
      </c>
      <c r="H7630" s="13" t="s">
        <v>11</v>
      </c>
      <c r="I7630" s="126" t="s">
        <v>3154</v>
      </c>
      <c r="J7630" s="142" t="s">
        <v>3154</v>
      </c>
      <c r="K7630" s="17">
        <f>VLOOKUP(A7630,[4]גיליון1!$A$1574:$P$7681,10,0)</f>
        <v>0</v>
      </c>
      <c r="L7630" s="17">
        <f>VLOOKUP(A7630,'[2]2023'!$A$9:$I$7853,9,0)</f>
        <v>0</v>
      </c>
      <c r="M7630" s="140" t="s">
        <v>3154</v>
      </c>
    </row>
    <row r="7631" spans="1:13" ht="15.75" outlineLevel="1">
      <c r="A7631" s="10">
        <v>19720000</v>
      </c>
      <c r="B7631" s="11">
        <v>0</v>
      </c>
      <c r="C7631" s="19">
        <v>972000</v>
      </c>
      <c r="D7631" s="13">
        <v>1</v>
      </c>
      <c r="E7631" s="136" t="s">
        <v>3154</v>
      </c>
      <c r="F7631" s="15" t="s">
        <v>3011</v>
      </c>
      <c r="G7631" s="137" t="s">
        <v>3154</v>
      </c>
      <c r="H7631" s="13" t="s">
        <v>11</v>
      </c>
      <c r="I7631" s="126" t="s">
        <v>3154</v>
      </c>
      <c r="J7631" s="142" t="s">
        <v>3154</v>
      </c>
      <c r="K7631" s="17">
        <f>VLOOKUP(A7631,[4]גיליון1!$A$1574:$P$7681,10,0)</f>
        <v>0</v>
      </c>
      <c r="L7631" s="17">
        <f>VLOOKUP(A7631,'[2]2023'!$A$9:$I$7853,9,0)</f>
        <v>0</v>
      </c>
      <c r="M7631" s="140" t="s">
        <v>3154</v>
      </c>
    </row>
    <row r="7632" spans="1:13" ht="15.75" outlineLevel="1">
      <c r="A7632" s="10">
        <v>1972000100</v>
      </c>
      <c r="B7632" s="11">
        <v>100</v>
      </c>
      <c r="C7632" s="19">
        <v>972000</v>
      </c>
      <c r="D7632" s="13">
        <v>1</v>
      </c>
      <c r="E7632" s="136" t="s">
        <v>3154</v>
      </c>
      <c r="F7632" s="15" t="s">
        <v>18</v>
      </c>
      <c r="G7632" s="137" t="s">
        <v>3154</v>
      </c>
      <c r="H7632" s="13" t="s">
        <v>11</v>
      </c>
      <c r="I7632" s="126" t="s">
        <v>3154</v>
      </c>
      <c r="J7632" s="126" t="s">
        <v>3154</v>
      </c>
      <c r="K7632" s="17">
        <f>VLOOKUP(A7632,[4]גיליון1!$A$1574:$P$7681,10,0)</f>
        <v>0</v>
      </c>
      <c r="L7632" s="17">
        <f>VLOOKUP(A7632,'[2]2023'!$A$9:$I$7853,9,0)</f>
        <v>0</v>
      </c>
      <c r="M7632" s="140" t="s">
        <v>3154</v>
      </c>
    </row>
    <row r="7633" spans="1:13" ht="15.75" outlineLevel="1">
      <c r="A7633" s="10">
        <v>1972000119</v>
      </c>
      <c r="B7633" s="11">
        <v>119</v>
      </c>
      <c r="C7633" s="19">
        <v>972000</v>
      </c>
      <c r="D7633" s="13">
        <v>1</v>
      </c>
      <c r="E7633" s="136" t="s">
        <v>3154</v>
      </c>
      <c r="F7633" s="15" t="s">
        <v>21</v>
      </c>
      <c r="G7633" s="137" t="s">
        <v>3154</v>
      </c>
      <c r="H7633" s="13" t="s">
        <v>20</v>
      </c>
      <c r="I7633" s="126" t="s">
        <v>3154</v>
      </c>
      <c r="J7633" s="126" t="s">
        <v>3154</v>
      </c>
      <c r="K7633" s="17">
        <f>VLOOKUP(A7633,[4]גיליון1!$A$1574:$P$7681,10,0)</f>
        <v>0</v>
      </c>
      <c r="L7633" s="17">
        <f>VLOOKUP(A7633,'[2]2023'!$A$9:$I$7853,9,0)</f>
        <v>0</v>
      </c>
      <c r="M7633" s="18">
        <f>VLOOKUP(A7633,[3]data1683177749303!$A$2:$J$6448,10,0)</f>
        <v>0</v>
      </c>
    </row>
    <row r="7634" spans="1:13" ht="16.5" thickBot="1">
      <c r="A7634" s="10">
        <v>1972000140</v>
      </c>
      <c r="B7634" s="11">
        <v>140</v>
      </c>
      <c r="C7634" s="19">
        <v>972000</v>
      </c>
      <c r="D7634" s="13">
        <v>1</v>
      </c>
      <c r="E7634" s="136" t="s">
        <v>3154</v>
      </c>
      <c r="F7634" s="15" t="s">
        <v>25</v>
      </c>
      <c r="G7634" s="137" t="s">
        <v>3154</v>
      </c>
      <c r="H7634" s="13" t="s">
        <v>20</v>
      </c>
      <c r="I7634" s="126" t="s">
        <v>3154</v>
      </c>
      <c r="J7634" s="126" t="s">
        <v>3154</v>
      </c>
      <c r="K7634" s="17">
        <f>VLOOKUP(A7634,[4]גיליון1!$A$1574:$P$7681,10,0)</f>
        <v>0</v>
      </c>
      <c r="L7634" s="17">
        <f>VLOOKUP(A7634,'[2]2023'!$A$9:$I$7853,9,0)</f>
        <v>0</v>
      </c>
      <c r="M7634" s="18">
        <f>VLOOKUP(A7634,[3]data1683177749303!$A$2:$J$6448,10,0)</f>
        <v>0</v>
      </c>
    </row>
    <row r="7635" spans="1:13" ht="16.5" outlineLevel="1" thickBot="1">
      <c r="A7635" s="125" t="s">
        <v>3154</v>
      </c>
      <c r="B7635" s="25" t="s">
        <v>3012</v>
      </c>
      <c r="C7635" s="146" t="s">
        <v>3154</v>
      </c>
      <c r="D7635" s="146" t="s">
        <v>3154</v>
      </c>
      <c r="E7635" s="147" t="s">
        <v>3154</v>
      </c>
      <c r="F7635" s="28" t="s">
        <v>3011</v>
      </c>
      <c r="G7635" s="153" t="s">
        <v>3154</v>
      </c>
      <c r="H7635" s="146" t="s">
        <v>3154</v>
      </c>
      <c r="I7635" s="127" t="s">
        <v>3154</v>
      </c>
      <c r="J7635" s="127" t="s">
        <v>3154</v>
      </c>
      <c r="K7635" s="37">
        <f t="shared" ref="K7635:M7635" si="331">SUBTOTAL(9,K7632:K7634)</f>
        <v>0</v>
      </c>
      <c r="L7635" s="37">
        <f t="shared" si="331"/>
        <v>0</v>
      </c>
      <c r="M7635" s="38">
        <f t="shared" si="331"/>
        <v>0</v>
      </c>
    </row>
    <row r="7636" spans="1:13" ht="15.75" outlineLevel="1">
      <c r="A7636" s="10">
        <v>19900000</v>
      </c>
      <c r="B7636" s="11">
        <v>0</v>
      </c>
      <c r="C7636" s="19">
        <v>990000</v>
      </c>
      <c r="D7636" s="13">
        <v>1</v>
      </c>
      <c r="E7636" s="136" t="s">
        <v>3154</v>
      </c>
      <c r="F7636" s="15" t="s">
        <v>3013</v>
      </c>
      <c r="G7636" s="137" t="s">
        <v>3154</v>
      </c>
      <c r="H7636" s="13" t="s">
        <v>11</v>
      </c>
      <c r="I7636" s="126" t="s">
        <v>3154</v>
      </c>
      <c r="J7636" s="142" t="s">
        <v>3154</v>
      </c>
      <c r="K7636" s="17">
        <f>VLOOKUP(A7636,[4]גיליון1!$A$1574:$P$7681,10,0)</f>
        <v>0</v>
      </c>
      <c r="L7636" s="139" t="s">
        <v>3154</v>
      </c>
      <c r="M7636" s="140" t="s">
        <v>3154</v>
      </c>
    </row>
    <row r="7637" spans="1:13" ht="15.75" outlineLevel="1">
      <c r="A7637" s="10">
        <v>19910000</v>
      </c>
      <c r="B7637" s="11">
        <v>0</v>
      </c>
      <c r="C7637" s="19">
        <v>991000</v>
      </c>
      <c r="D7637" s="13">
        <v>1</v>
      </c>
      <c r="E7637" s="136" t="s">
        <v>3154</v>
      </c>
      <c r="F7637" s="15" t="s">
        <v>3014</v>
      </c>
      <c r="G7637" s="137" t="s">
        <v>3154</v>
      </c>
      <c r="H7637" s="13" t="s">
        <v>11</v>
      </c>
      <c r="I7637" s="126" t="s">
        <v>3154</v>
      </c>
      <c r="J7637" s="142" t="s">
        <v>3154</v>
      </c>
      <c r="K7637" s="17">
        <f>VLOOKUP(A7637,[4]גיליון1!$A$1574:$P$7681,10,0)</f>
        <v>0</v>
      </c>
      <c r="L7637" s="17">
        <f>VLOOKUP(A7637,'[2]2023'!$A$9:$I$7853,9,0)</f>
        <v>0</v>
      </c>
      <c r="M7637" s="140" t="s">
        <v>3154</v>
      </c>
    </row>
    <row r="7638" spans="1:13" ht="15.75" outlineLevel="1">
      <c r="A7638" s="10">
        <v>19911000</v>
      </c>
      <c r="B7638" s="11">
        <v>0</v>
      </c>
      <c r="C7638" s="19">
        <v>991100</v>
      </c>
      <c r="D7638" s="13">
        <v>1</v>
      </c>
      <c r="E7638" s="136" t="s">
        <v>3154</v>
      </c>
      <c r="F7638" s="15" t="s">
        <v>3015</v>
      </c>
      <c r="G7638" s="137" t="s">
        <v>3154</v>
      </c>
      <c r="H7638" s="13" t="s">
        <v>11</v>
      </c>
      <c r="I7638" s="126" t="s">
        <v>3154</v>
      </c>
      <c r="J7638" s="142" t="s">
        <v>3154</v>
      </c>
      <c r="K7638" s="17">
        <f>VLOOKUP(A7638,[4]גיליון1!$A$1574:$P$7681,10,0)</f>
        <v>0</v>
      </c>
      <c r="L7638" s="17">
        <f>VLOOKUP(A7638,'[2]2023'!$A$9:$I$7853,9,0)</f>
        <v>0</v>
      </c>
      <c r="M7638" s="140" t="s">
        <v>3154</v>
      </c>
    </row>
    <row r="7639" spans="1:13" ht="16.5" thickBot="1">
      <c r="A7639" s="10">
        <v>1991100986</v>
      </c>
      <c r="B7639" s="11">
        <v>986</v>
      </c>
      <c r="C7639" s="19">
        <v>991100</v>
      </c>
      <c r="D7639" s="13">
        <v>1</v>
      </c>
      <c r="E7639" s="136" t="s">
        <v>3154</v>
      </c>
      <c r="F7639" s="15" t="s">
        <v>3016</v>
      </c>
      <c r="G7639" s="137" t="s">
        <v>3154</v>
      </c>
      <c r="H7639" s="13" t="s">
        <v>31</v>
      </c>
      <c r="I7639" s="16">
        <f>K7639/L7639-1</f>
        <v>0</v>
      </c>
      <c r="J7639" s="126" t="s">
        <v>3154</v>
      </c>
      <c r="K7639" s="17">
        <f>VLOOKUP(A7639,[4]גיליון1!$A$1574:$P$7681,10,0)</f>
        <v>50000</v>
      </c>
      <c r="L7639" s="17">
        <f>VLOOKUP(A7639,'[2]2023'!$A$9:$I$7853,9,0)</f>
        <v>50000</v>
      </c>
      <c r="M7639" s="18">
        <f>VLOOKUP(A7639,[3]data1683177749303!$A$2:$J$6448,10,0)</f>
        <v>-11607.27</v>
      </c>
    </row>
    <row r="7640" spans="1:13" ht="16.5" outlineLevel="1" thickBot="1">
      <c r="A7640" s="125" t="s">
        <v>3154</v>
      </c>
      <c r="B7640" s="25" t="s">
        <v>3017</v>
      </c>
      <c r="C7640" s="146" t="s">
        <v>3154</v>
      </c>
      <c r="D7640" s="146" t="s">
        <v>3154</v>
      </c>
      <c r="E7640" s="147" t="s">
        <v>3154</v>
      </c>
      <c r="F7640" s="28" t="s">
        <v>3015</v>
      </c>
      <c r="G7640" s="153" t="s">
        <v>3154</v>
      </c>
      <c r="H7640" s="146" t="s">
        <v>3154</v>
      </c>
      <c r="I7640" s="29">
        <f>K7640/L7640-1</f>
        <v>0</v>
      </c>
      <c r="J7640" s="127" t="s">
        <v>3154</v>
      </c>
      <c r="K7640" s="37">
        <f t="shared" ref="K7640:M7640" si="332">SUBTOTAL(9,K7639)</f>
        <v>50000</v>
      </c>
      <c r="L7640" s="37">
        <f t="shared" si="332"/>
        <v>50000</v>
      </c>
      <c r="M7640" s="38">
        <f t="shared" si="332"/>
        <v>-11607.27</v>
      </c>
    </row>
    <row r="7641" spans="1:13" ht="15.75" outlineLevel="1">
      <c r="A7641" s="10">
        <v>19913000</v>
      </c>
      <c r="B7641" s="11">
        <v>0</v>
      </c>
      <c r="C7641" s="19">
        <v>991300</v>
      </c>
      <c r="D7641" s="13">
        <v>1</v>
      </c>
      <c r="E7641" s="136" t="s">
        <v>3154</v>
      </c>
      <c r="F7641" s="15" t="s">
        <v>3018</v>
      </c>
      <c r="G7641" s="137" t="s">
        <v>3154</v>
      </c>
      <c r="H7641" s="13" t="s">
        <v>11</v>
      </c>
      <c r="I7641" s="126" t="s">
        <v>3154</v>
      </c>
      <c r="J7641" s="142" t="s">
        <v>3154</v>
      </c>
      <c r="K7641" s="17">
        <f>VLOOKUP(A7641,[4]גיליון1!$A$1574:$P$7681,10,0)</f>
        <v>0</v>
      </c>
      <c r="L7641" s="17">
        <f>VLOOKUP(A7641,'[2]2023'!$A$9:$I$7853,9,0)</f>
        <v>0</v>
      </c>
      <c r="M7641" s="140" t="s">
        <v>3154</v>
      </c>
    </row>
    <row r="7642" spans="1:13" ht="16.5" thickBot="1">
      <c r="A7642" s="10">
        <v>1991300981</v>
      </c>
      <c r="B7642" s="11">
        <v>981</v>
      </c>
      <c r="C7642" s="19">
        <v>991300</v>
      </c>
      <c r="D7642" s="13">
        <v>1</v>
      </c>
      <c r="E7642" s="136" t="s">
        <v>3154</v>
      </c>
      <c r="F7642" s="15" t="s">
        <v>3019</v>
      </c>
      <c r="G7642" s="137" t="s">
        <v>3154</v>
      </c>
      <c r="H7642" s="13" t="s">
        <v>31</v>
      </c>
      <c r="I7642" s="126" t="s">
        <v>3154</v>
      </c>
      <c r="J7642" s="126" t="s">
        <v>3154</v>
      </c>
      <c r="K7642" s="17">
        <f>VLOOKUP(A7642,[4]גיליון1!$A$1574:$P$7681,10,0)</f>
        <v>0</v>
      </c>
      <c r="L7642" s="17">
        <f>VLOOKUP(A7642,'[2]2023'!$A$9:$I$7853,9,0)</f>
        <v>0</v>
      </c>
      <c r="M7642" s="18">
        <f>VLOOKUP(A7642,[3]data1683177749303!$A$2:$J$6448,10,0)</f>
        <v>0</v>
      </c>
    </row>
    <row r="7643" spans="1:13" ht="16.5" outlineLevel="1" thickBot="1">
      <c r="A7643" s="125" t="s">
        <v>3154</v>
      </c>
      <c r="B7643" s="25" t="s">
        <v>3020</v>
      </c>
      <c r="C7643" s="146" t="s">
        <v>3154</v>
      </c>
      <c r="D7643" s="146" t="s">
        <v>3154</v>
      </c>
      <c r="E7643" s="147" t="s">
        <v>3154</v>
      </c>
      <c r="F7643" s="28" t="s">
        <v>3018</v>
      </c>
      <c r="G7643" s="153" t="s">
        <v>3154</v>
      </c>
      <c r="H7643" s="146" t="s">
        <v>3154</v>
      </c>
      <c r="I7643" s="127" t="s">
        <v>3154</v>
      </c>
      <c r="J7643" s="127" t="s">
        <v>3154</v>
      </c>
      <c r="K7643" s="37">
        <f t="shared" ref="K7643:M7643" si="333">SUBTOTAL(9,K7642)</f>
        <v>0</v>
      </c>
      <c r="L7643" s="37">
        <f t="shared" si="333"/>
        <v>0</v>
      </c>
      <c r="M7643" s="38">
        <f t="shared" si="333"/>
        <v>0</v>
      </c>
    </row>
    <row r="7644" spans="1:13" ht="15.75" outlineLevel="1">
      <c r="A7644" s="10">
        <v>19917000</v>
      </c>
      <c r="B7644" s="11">
        <v>0</v>
      </c>
      <c r="C7644" s="19">
        <v>991700</v>
      </c>
      <c r="D7644" s="13">
        <v>1</v>
      </c>
      <c r="E7644" s="136" t="s">
        <v>3154</v>
      </c>
      <c r="F7644" s="15" t="s">
        <v>3021</v>
      </c>
      <c r="G7644" s="137" t="s">
        <v>3154</v>
      </c>
      <c r="H7644" s="13" t="s">
        <v>11</v>
      </c>
      <c r="I7644" s="126" t="s">
        <v>3154</v>
      </c>
      <c r="J7644" s="142" t="s">
        <v>3154</v>
      </c>
      <c r="K7644" s="17">
        <f>VLOOKUP(A7644,[4]גיליון1!$A$1574:$P$7681,10,0)</f>
        <v>0</v>
      </c>
      <c r="L7644" s="17">
        <f>VLOOKUP(A7644,'[2]2023'!$A$9:$I$7853,9,0)</f>
        <v>0</v>
      </c>
      <c r="M7644" s="140" t="s">
        <v>3154</v>
      </c>
    </row>
    <row r="7645" spans="1:13" ht="15.75" outlineLevel="1">
      <c r="A7645" s="10">
        <v>1991700930</v>
      </c>
      <c r="B7645" s="11">
        <v>930</v>
      </c>
      <c r="C7645" s="19">
        <v>991700</v>
      </c>
      <c r="D7645" s="13">
        <v>1</v>
      </c>
      <c r="E7645" s="136" t="s">
        <v>3154</v>
      </c>
      <c r="F7645" s="15" t="s">
        <v>3022</v>
      </c>
      <c r="G7645" s="137" t="s">
        <v>3154</v>
      </c>
      <c r="H7645" s="13" t="s">
        <v>34</v>
      </c>
      <c r="I7645" s="126" t="s">
        <v>3154</v>
      </c>
      <c r="J7645" s="126" t="s">
        <v>3154</v>
      </c>
      <c r="K7645" s="17">
        <f>VLOOKUP(A7645,[4]גיליון1!$A$1574:$P$7681,10,0)</f>
        <v>0</v>
      </c>
      <c r="L7645" s="17">
        <f>VLOOKUP(A7645,'[2]2023'!$A$9:$I$7853,9,0)</f>
        <v>0</v>
      </c>
      <c r="M7645" s="18">
        <f>VLOOKUP(A7645,[3]data1683177749303!$A$2:$J$6448,10,0)</f>
        <v>94685019</v>
      </c>
    </row>
    <row r="7646" spans="1:13" ht="16.5" thickBot="1">
      <c r="A7646" s="10">
        <v>1991700931</v>
      </c>
      <c r="B7646" s="11">
        <v>931</v>
      </c>
      <c r="C7646" s="19">
        <v>991700</v>
      </c>
      <c r="D7646" s="13">
        <v>1</v>
      </c>
      <c r="E7646" s="136" t="s">
        <v>3154</v>
      </c>
      <c r="F7646" s="15" t="s">
        <v>3023</v>
      </c>
      <c r="G7646" s="137" t="s">
        <v>3154</v>
      </c>
      <c r="H7646" s="13" t="s">
        <v>34</v>
      </c>
      <c r="I7646" s="126" t="s">
        <v>3154</v>
      </c>
      <c r="J7646" s="126" t="s">
        <v>3154</v>
      </c>
      <c r="K7646" s="17">
        <f>VLOOKUP(A7646,[4]גיליון1!$A$1574:$P$7681,10,0)</f>
        <v>0</v>
      </c>
      <c r="L7646" s="17">
        <f>VLOOKUP(A7646,'[2]2023'!$A$9:$I$7853,9,0)</f>
        <v>0</v>
      </c>
      <c r="M7646" s="18">
        <f>VLOOKUP(A7646,[3]data1683177749303!$A$2:$J$6448,10,0)</f>
        <v>0</v>
      </c>
    </row>
    <row r="7647" spans="1:13" ht="16.5" outlineLevel="1" thickBot="1">
      <c r="A7647" s="125" t="s">
        <v>3154</v>
      </c>
      <c r="B7647" s="25" t="s">
        <v>3024</v>
      </c>
      <c r="C7647" s="146" t="s">
        <v>3154</v>
      </c>
      <c r="D7647" s="146" t="s">
        <v>3154</v>
      </c>
      <c r="E7647" s="147" t="s">
        <v>3154</v>
      </c>
      <c r="F7647" s="28" t="s">
        <v>3025</v>
      </c>
      <c r="G7647" s="153" t="s">
        <v>3154</v>
      </c>
      <c r="H7647" s="146" t="s">
        <v>3154</v>
      </c>
      <c r="I7647" s="127" t="s">
        <v>3154</v>
      </c>
      <c r="J7647" s="127" t="s">
        <v>3154</v>
      </c>
      <c r="K7647" s="37">
        <f t="shared" ref="K7647:M7647" si="334">SUBTOTAL(9,K7645:K7646)</f>
        <v>0</v>
      </c>
      <c r="L7647" s="37">
        <f t="shared" si="334"/>
        <v>0</v>
      </c>
      <c r="M7647" s="38">
        <f t="shared" si="334"/>
        <v>94685019</v>
      </c>
    </row>
    <row r="7648" spans="1:13" ht="15.75" outlineLevel="1">
      <c r="A7648" s="10">
        <v>19918000</v>
      </c>
      <c r="B7648" s="11">
        <v>0</v>
      </c>
      <c r="C7648" s="19">
        <v>991800</v>
      </c>
      <c r="D7648" s="13">
        <v>1</v>
      </c>
      <c r="E7648" s="136" t="s">
        <v>3154</v>
      </c>
      <c r="F7648" s="15" t="s">
        <v>3026</v>
      </c>
      <c r="G7648" s="137" t="s">
        <v>3154</v>
      </c>
      <c r="H7648" s="13" t="s">
        <v>11</v>
      </c>
      <c r="I7648" s="126" t="s">
        <v>3154</v>
      </c>
      <c r="J7648" s="142" t="s">
        <v>3154</v>
      </c>
      <c r="K7648" s="17">
        <f>VLOOKUP(A7648,[4]גיליון1!$A$1574:$P$7681,10,0)</f>
        <v>0</v>
      </c>
      <c r="L7648" s="139" t="s">
        <v>3154</v>
      </c>
      <c r="M7648" s="140" t="s">
        <v>3154</v>
      </c>
    </row>
    <row r="7649" spans="1:13" ht="15.75" outlineLevel="1">
      <c r="A7649" s="10">
        <v>1991800126</v>
      </c>
      <c r="B7649" s="11">
        <v>126</v>
      </c>
      <c r="C7649" s="19">
        <v>991800</v>
      </c>
      <c r="D7649" s="13">
        <v>1</v>
      </c>
      <c r="E7649" s="136" t="s">
        <v>3154</v>
      </c>
      <c r="F7649" s="15" t="s">
        <v>3027</v>
      </c>
      <c r="G7649" s="137" t="s">
        <v>3154</v>
      </c>
      <c r="H7649" s="13" t="s">
        <v>20</v>
      </c>
      <c r="I7649" s="126" t="s">
        <v>3154</v>
      </c>
      <c r="J7649" s="142" t="s">
        <v>3154</v>
      </c>
      <c r="K7649" s="17">
        <f>VLOOKUP(A7649,[4]גיליון1!$A$1574:$P$7681,10,0)</f>
        <v>0</v>
      </c>
      <c r="L7649" s="17">
        <f>VLOOKUP(A7649,'[2]2023'!$A$9:$I$7853,9,0)</f>
        <v>0</v>
      </c>
      <c r="M7649" s="18">
        <f>VLOOKUP(A7649,[3]data1683177749303!$A$2:$J$6448,10,0)</f>
        <v>0</v>
      </c>
    </row>
    <row r="7650" spans="1:13" s="97" customFormat="1" ht="15.75" outlineLevel="1">
      <c r="A7650" s="10">
        <v>1991800181</v>
      </c>
      <c r="B7650" s="11">
        <v>181</v>
      </c>
      <c r="C7650" s="19">
        <v>991800</v>
      </c>
      <c r="D7650" s="13">
        <v>1</v>
      </c>
      <c r="E7650" s="136" t="s">
        <v>3154</v>
      </c>
      <c r="F7650" s="15" t="s">
        <v>3028</v>
      </c>
      <c r="G7650" s="137" t="s">
        <v>3154</v>
      </c>
      <c r="H7650" s="13" t="s">
        <v>20</v>
      </c>
      <c r="I7650" s="126" t="s">
        <v>3154</v>
      </c>
      <c r="J7650" s="142" t="s">
        <v>3154</v>
      </c>
      <c r="K7650" s="17">
        <f>VLOOKUP(A7650,[4]גיליון1!$A$1574:$P$7681,10,0)</f>
        <v>0</v>
      </c>
      <c r="L7650" s="17">
        <f>VLOOKUP(A7650,'[2]2023'!$A$9:$I$7853,9,0)</f>
        <v>0</v>
      </c>
      <c r="M7650" s="18">
        <f>VLOOKUP(A7650,[3]data1683177749303!$A$2:$J$6448,10,0)</f>
        <v>0</v>
      </c>
    </row>
    <row r="7651" spans="1:13" ht="15.75" outlineLevel="1">
      <c r="A7651" s="10">
        <v>1991800360</v>
      </c>
      <c r="B7651" s="11">
        <v>360</v>
      </c>
      <c r="C7651" s="19">
        <v>991800</v>
      </c>
      <c r="D7651" s="13">
        <v>1</v>
      </c>
      <c r="E7651" s="136" t="s">
        <v>3154</v>
      </c>
      <c r="F7651" s="15" t="s">
        <v>3029</v>
      </c>
      <c r="G7651" s="137" t="s">
        <v>3154</v>
      </c>
      <c r="H7651" s="13" t="s">
        <v>20</v>
      </c>
      <c r="I7651" s="16">
        <f>K7651/L7651-1</f>
        <v>0.14773820981713182</v>
      </c>
      <c r="J7651" s="139" t="s">
        <v>3154</v>
      </c>
      <c r="K7651" s="17">
        <f>VLOOKUP(A7651,[4]גיליון1!$A$1574:$P$7681,10,0)</f>
        <v>2385000</v>
      </c>
      <c r="L7651" s="17">
        <f>VLOOKUP(A7651,'[2]2023'!$A$9:$I$7853,9,0)</f>
        <v>2078000</v>
      </c>
      <c r="M7651" s="18">
        <f>VLOOKUP(A7651,[3]data1683177749303!$A$2:$J$6448,10,0)</f>
        <v>1997894.5</v>
      </c>
    </row>
    <row r="7652" spans="1:13" ht="15.75" outlineLevel="1">
      <c r="A7652" s="10">
        <v>1991800361</v>
      </c>
      <c r="B7652" s="11">
        <v>361</v>
      </c>
      <c r="C7652" s="19">
        <v>991800</v>
      </c>
      <c r="D7652" s="13">
        <v>1</v>
      </c>
      <c r="E7652" s="136" t="s">
        <v>3154</v>
      </c>
      <c r="F7652" s="15" t="s">
        <v>3030</v>
      </c>
      <c r="G7652" s="137" t="s">
        <v>3154</v>
      </c>
      <c r="H7652" s="13" t="s">
        <v>20</v>
      </c>
      <c r="I7652" s="16">
        <f>K7652/L7652-1</f>
        <v>1</v>
      </c>
      <c r="J7652" s="126" t="s">
        <v>3154</v>
      </c>
      <c r="K7652" s="17">
        <f>VLOOKUP(A7652,[4]גיליון1!$A$1574:$P$7681,10,0)</f>
        <v>10000</v>
      </c>
      <c r="L7652" s="17">
        <f>VLOOKUP(A7652,'[2]2023'!$A$9:$I$7853,9,0)</f>
        <v>5000</v>
      </c>
      <c r="M7652" s="18">
        <f>VLOOKUP(A7652,[3]data1683177749303!$A$2:$J$6448,10,0)</f>
        <v>7469.64</v>
      </c>
    </row>
    <row r="7653" spans="1:13" ht="16.5" thickBot="1">
      <c r="A7653" s="10">
        <v>1991800362</v>
      </c>
      <c r="B7653" s="11">
        <v>362</v>
      </c>
      <c r="C7653" s="19">
        <v>991800</v>
      </c>
      <c r="D7653" s="13">
        <v>1</v>
      </c>
      <c r="E7653" s="136" t="s">
        <v>3154</v>
      </c>
      <c r="F7653" s="15" t="s">
        <v>3031</v>
      </c>
      <c r="G7653" s="137" t="s">
        <v>3154</v>
      </c>
      <c r="H7653" s="13" t="s">
        <v>20</v>
      </c>
      <c r="I7653" s="126" t="s">
        <v>3154</v>
      </c>
      <c r="J7653" s="126" t="s">
        <v>3154</v>
      </c>
      <c r="K7653" s="17">
        <f>VLOOKUP(A7653,[4]גיליון1!$A$1574:$P$7681,10,0)</f>
        <v>0</v>
      </c>
      <c r="L7653" s="17">
        <f>VLOOKUP(A7653,'[2]2023'!$A$9:$I$7853,9,0)</f>
        <v>0</v>
      </c>
      <c r="M7653" s="18">
        <f>VLOOKUP(A7653,[3]data1683177749303!$A$2:$J$6448,10,0)</f>
        <v>0</v>
      </c>
    </row>
    <row r="7654" spans="1:13" ht="16.5" outlineLevel="1" thickBot="1">
      <c r="A7654" s="125" t="s">
        <v>3154</v>
      </c>
      <c r="B7654" s="52" t="s">
        <v>3032</v>
      </c>
      <c r="C7654" s="146" t="s">
        <v>3154</v>
      </c>
      <c r="D7654" s="146" t="s">
        <v>3154</v>
      </c>
      <c r="E7654" s="147" t="s">
        <v>3154</v>
      </c>
      <c r="F7654" s="28" t="s">
        <v>3026</v>
      </c>
      <c r="G7654" s="153" t="s">
        <v>3154</v>
      </c>
      <c r="H7654" s="146" t="s">
        <v>3154</v>
      </c>
      <c r="I7654" s="29">
        <f>K7654/L7654-1</f>
        <v>0.14978396543446948</v>
      </c>
      <c r="J7654" s="127" t="s">
        <v>3154</v>
      </c>
      <c r="K7654" s="37">
        <f t="shared" ref="K7654:M7654" si="335">SUBTOTAL(9,K7651:K7653)</f>
        <v>2395000</v>
      </c>
      <c r="L7654" s="37">
        <f t="shared" si="335"/>
        <v>2083000</v>
      </c>
      <c r="M7654" s="38">
        <f t="shared" si="335"/>
        <v>2005364.14</v>
      </c>
    </row>
    <row r="7655" spans="1:13" ht="15.75" outlineLevel="1">
      <c r="A7655" s="10">
        <v>19919000</v>
      </c>
      <c r="B7655" s="11">
        <v>0</v>
      </c>
      <c r="C7655" s="19">
        <v>991900</v>
      </c>
      <c r="D7655" s="13">
        <v>1</v>
      </c>
      <c r="E7655" s="136" t="s">
        <v>3154</v>
      </c>
      <c r="F7655" s="15" t="s">
        <v>3033</v>
      </c>
      <c r="G7655" s="137" t="s">
        <v>3154</v>
      </c>
      <c r="H7655" s="13" t="s">
        <v>11</v>
      </c>
      <c r="I7655" s="126" t="s">
        <v>3154</v>
      </c>
      <c r="J7655" s="142" t="s">
        <v>3154</v>
      </c>
      <c r="K7655" s="17">
        <f>VLOOKUP(A7655,[4]גיליון1!$A$1574:$P$7681,10,0)</f>
        <v>0</v>
      </c>
      <c r="L7655" s="139" t="s">
        <v>3154</v>
      </c>
      <c r="M7655" s="140" t="s">
        <v>3154</v>
      </c>
    </row>
    <row r="7656" spans="1:13" ht="15.75" outlineLevel="1">
      <c r="A7656" s="10">
        <v>1991900100</v>
      </c>
      <c r="B7656" s="11">
        <v>100</v>
      </c>
      <c r="C7656" s="19">
        <v>991900</v>
      </c>
      <c r="D7656" s="13">
        <v>1</v>
      </c>
      <c r="E7656" s="136" t="s">
        <v>3154</v>
      </c>
      <c r="F7656" s="15" t="s">
        <v>18</v>
      </c>
      <c r="G7656" s="137" t="s">
        <v>3154</v>
      </c>
      <c r="H7656" s="13" t="s">
        <v>11</v>
      </c>
      <c r="I7656" s="126" t="s">
        <v>3154</v>
      </c>
      <c r="J7656" s="142" t="s">
        <v>3154</v>
      </c>
      <c r="K7656" s="17">
        <f>VLOOKUP(A7656,[4]גיליון1!$A$1574:$P$7681,10,0)</f>
        <v>0</v>
      </c>
      <c r="L7656" s="17">
        <f>VLOOKUP(A7656,'[2]2023'!$A$9:$I$7853,9,0)</f>
        <v>0</v>
      </c>
      <c r="M7656" s="140" t="s">
        <v>3154</v>
      </c>
    </row>
    <row r="7657" spans="1:13" s="98" customFormat="1" ht="15.75" outlineLevel="1">
      <c r="A7657" s="10">
        <v>1991900310</v>
      </c>
      <c r="B7657" s="11">
        <v>310</v>
      </c>
      <c r="C7657" s="19">
        <v>991900</v>
      </c>
      <c r="D7657" s="13">
        <v>1</v>
      </c>
      <c r="E7657" s="136" t="s">
        <v>3154</v>
      </c>
      <c r="F7657" s="15" t="s">
        <v>3034</v>
      </c>
      <c r="G7657" s="137" t="s">
        <v>3154</v>
      </c>
      <c r="H7657" s="13" t="s">
        <v>20</v>
      </c>
      <c r="I7657" s="16">
        <f t="shared" ref="I7657:I7663" si="336">K7657/L7657-1</f>
        <v>2.3780969374323613E-2</v>
      </c>
      <c r="J7657" s="126" t="s">
        <v>3154</v>
      </c>
      <c r="K7657" s="17">
        <f>VLOOKUP(A7657,[4]גיליון1!$A$1574:$P$7681,10,0)</f>
        <v>70000000</v>
      </c>
      <c r="L7657" s="17">
        <f>VLOOKUP(A7657,'[2]2023'!$A$9:$I$7853,9,0)</f>
        <v>68374000</v>
      </c>
      <c r="M7657" s="18">
        <f>VLOOKUP(A7657,[3]data1683177749303!$A$2:$J$6448,10,0)</f>
        <v>64263952.340000004</v>
      </c>
    </row>
    <row r="7658" spans="1:13" ht="15.75" outlineLevel="1">
      <c r="A7658" s="10">
        <v>1991900311</v>
      </c>
      <c r="B7658" s="11">
        <v>311</v>
      </c>
      <c r="C7658" s="19">
        <v>991900</v>
      </c>
      <c r="D7658" s="13">
        <v>1</v>
      </c>
      <c r="E7658" s="136" t="s">
        <v>3154</v>
      </c>
      <c r="F7658" s="15" t="s">
        <v>3035</v>
      </c>
      <c r="G7658" s="137" t="s">
        <v>3154</v>
      </c>
      <c r="H7658" s="13" t="s">
        <v>20</v>
      </c>
      <c r="I7658" s="16">
        <f t="shared" si="336"/>
        <v>0.10797843399119555</v>
      </c>
      <c r="J7658" s="126" t="s">
        <v>3154</v>
      </c>
      <c r="K7658" s="17">
        <f>VLOOKUP(A7658,[4]גיליון1!$A$1574:$P$7681,10,0)</f>
        <v>11200000</v>
      </c>
      <c r="L7658" s="17">
        <f>VLOOKUP(A7658,'[2]2023'!$A$9:$I$7853,9,0)</f>
        <v>10108500</v>
      </c>
      <c r="M7658" s="18">
        <f>VLOOKUP(A7658,[3]data1683177749303!$A$2:$J$6448,10,0)</f>
        <v>9207153.3399999999</v>
      </c>
    </row>
    <row r="7659" spans="1:13" ht="15.75" outlineLevel="1">
      <c r="A7659" s="10">
        <v>1991900320</v>
      </c>
      <c r="B7659" s="11">
        <v>320</v>
      </c>
      <c r="C7659" s="19">
        <v>991900</v>
      </c>
      <c r="D7659" s="13">
        <v>1</v>
      </c>
      <c r="E7659" s="136" t="s">
        <v>3154</v>
      </c>
      <c r="F7659" s="15" t="s">
        <v>3036</v>
      </c>
      <c r="G7659" s="137" t="s">
        <v>3154</v>
      </c>
      <c r="H7659" s="13" t="s">
        <v>20</v>
      </c>
      <c r="I7659" s="16">
        <f t="shared" si="336"/>
        <v>0</v>
      </c>
      <c r="J7659" s="126" t="s">
        <v>3154</v>
      </c>
      <c r="K7659" s="17">
        <f>VLOOKUP(A7659,[4]גיליון1!$A$1574:$P$7681,10,0)</f>
        <v>1000000</v>
      </c>
      <c r="L7659" s="17">
        <f>VLOOKUP(A7659,'[2]2023'!$A$9:$I$7853,9,0)</f>
        <v>1000000</v>
      </c>
      <c r="M7659" s="18">
        <f>VLOOKUP(A7659,[3]data1683177749303!$A$2:$J$6448,10,0)</f>
        <v>899118.7</v>
      </c>
    </row>
    <row r="7660" spans="1:13" ht="15.75" outlineLevel="1">
      <c r="A7660" s="10">
        <v>1991900321</v>
      </c>
      <c r="B7660" s="11">
        <v>321</v>
      </c>
      <c r="C7660" s="19">
        <v>991900</v>
      </c>
      <c r="D7660" s="13">
        <v>1</v>
      </c>
      <c r="E7660" s="136" t="s">
        <v>3154</v>
      </c>
      <c r="F7660" s="15" t="s">
        <v>3037</v>
      </c>
      <c r="G7660" s="137" t="s">
        <v>3154</v>
      </c>
      <c r="H7660" s="13" t="s">
        <v>20</v>
      </c>
      <c r="I7660" s="16">
        <f t="shared" si="336"/>
        <v>-0.18918918918918914</v>
      </c>
      <c r="J7660" s="126" t="s">
        <v>3154</v>
      </c>
      <c r="K7660" s="17">
        <f>VLOOKUP(A7660,[4]גיליון1!$A$1574:$P$7681,10,0)</f>
        <v>3000000</v>
      </c>
      <c r="L7660" s="17">
        <f>VLOOKUP(A7660,'[2]2023'!$A$9:$I$7853,9,0)</f>
        <v>3700000</v>
      </c>
      <c r="M7660" s="18">
        <f>VLOOKUP(A7660,[3]data1683177749303!$A$2:$J$6448,10,0)</f>
        <v>3008830.9</v>
      </c>
    </row>
    <row r="7661" spans="1:13" ht="15.75" outlineLevel="1">
      <c r="A7661" s="10">
        <v>1991900330</v>
      </c>
      <c r="B7661" s="11">
        <v>330</v>
      </c>
      <c r="C7661" s="19">
        <v>991900</v>
      </c>
      <c r="D7661" s="13">
        <v>1</v>
      </c>
      <c r="E7661" s="136" t="s">
        <v>3154</v>
      </c>
      <c r="F7661" s="15" t="s">
        <v>3038</v>
      </c>
      <c r="G7661" s="137" t="s">
        <v>3154</v>
      </c>
      <c r="H7661" s="13" t="s">
        <v>20</v>
      </c>
      <c r="I7661" s="16">
        <f t="shared" si="336"/>
        <v>0</v>
      </c>
      <c r="J7661" s="126" t="s">
        <v>3154</v>
      </c>
      <c r="K7661" s="17">
        <f>VLOOKUP(A7661,[4]גיליון1!$A$1574:$P$7681,10,0)</f>
        <v>1000000</v>
      </c>
      <c r="L7661" s="17">
        <f>VLOOKUP(A7661,'[2]2023'!$A$9:$I$7853,9,0)</f>
        <v>1000000</v>
      </c>
      <c r="M7661" s="18">
        <f>VLOOKUP(A7661,[3]data1683177749303!$A$2:$J$6448,10,0)</f>
        <v>931936.58</v>
      </c>
    </row>
    <row r="7662" spans="1:13" ht="16.5" thickBot="1">
      <c r="A7662" s="10">
        <v>1991900340</v>
      </c>
      <c r="B7662" s="11">
        <v>340</v>
      </c>
      <c r="C7662" s="19">
        <v>991900</v>
      </c>
      <c r="D7662" s="13">
        <v>1</v>
      </c>
      <c r="E7662" s="136" t="s">
        <v>3154</v>
      </c>
      <c r="F7662" s="15" t="s">
        <v>3039</v>
      </c>
      <c r="G7662" s="137" t="s">
        <v>3154</v>
      </c>
      <c r="H7662" s="13" t="s">
        <v>20</v>
      </c>
      <c r="I7662" s="16">
        <f t="shared" si="336"/>
        <v>8.0000000000000071E-2</v>
      </c>
      <c r="J7662" s="126" t="s">
        <v>3154</v>
      </c>
      <c r="K7662" s="17">
        <f>VLOOKUP(A7662,[4]גיליון1!$A$1574:$P$7681,10,0)</f>
        <v>540000</v>
      </c>
      <c r="L7662" s="17">
        <f>VLOOKUP(A7662,'[2]2023'!$A$9:$I$7853,9,0)</f>
        <v>500000</v>
      </c>
      <c r="M7662" s="18">
        <f>VLOOKUP(A7662,[3]data1683177749303!$A$2:$J$6448,10,0)</f>
        <v>497250.43</v>
      </c>
    </row>
    <row r="7663" spans="1:13" ht="16.5" outlineLevel="1" thickBot="1">
      <c r="A7663" s="125" t="s">
        <v>3154</v>
      </c>
      <c r="B7663" s="25" t="s">
        <v>3040</v>
      </c>
      <c r="C7663" s="146" t="s">
        <v>3154</v>
      </c>
      <c r="D7663" s="146" t="s">
        <v>3154</v>
      </c>
      <c r="E7663" s="147" t="s">
        <v>3154</v>
      </c>
      <c r="F7663" s="28" t="s">
        <v>3033</v>
      </c>
      <c r="G7663" s="153" t="s">
        <v>3154</v>
      </c>
      <c r="H7663" s="146" t="s">
        <v>3154</v>
      </c>
      <c r="I7663" s="29">
        <f t="shared" si="336"/>
        <v>2.4296637439848778E-2</v>
      </c>
      <c r="J7663" s="127" t="s">
        <v>3154</v>
      </c>
      <c r="K7663" s="37">
        <f t="shared" ref="K7663:M7663" si="337">SUBTOTAL(9,K7657:K7662)</f>
        <v>86740000</v>
      </c>
      <c r="L7663" s="37">
        <f t="shared" si="337"/>
        <v>84682500</v>
      </c>
      <c r="M7663" s="38">
        <f t="shared" si="337"/>
        <v>78808242.290000021</v>
      </c>
    </row>
    <row r="7664" spans="1:13" ht="15.75" outlineLevel="1">
      <c r="A7664" s="10">
        <v>19919100</v>
      </c>
      <c r="B7664" s="11">
        <v>0</v>
      </c>
      <c r="C7664" s="19">
        <v>991910</v>
      </c>
      <c r="D7664" s="13">
        <v>1</v>
      </c>
      <c r="E7664" s="136" t="s">
        <v>3154</v>
      </c>
      <c r="F7664" s="15" t="s">
        <v>3041</v>
      </c>
      <c r="G7664" s="137" t="s">
        <v>3154</v>
      </c>
      <c r="H7664" s="13" t="s">
        <v>11</v>
      </c>
      <c r="I7664" s="126" t="s">
        <v>3154</v>
      </c>
      <c r="J7664" s="142" t="s">
        <v>3154</v>
      </c>
      <c r="K7664" s="17">
        <f>VLOOKUP(A7664,[4]גיליון1!$A$1574:$P$7681,10,0)</f>
        <v>0</v>
      </c>
      <c r="L7664" s="17">
        <f>VLOOKUP(A7664,'[2]2023'!$A$9:$I$7853,9,0)</f>
        <v>0</v>
      </c>
      <c r="M7664" s="140" t="s">
        <v>3154</v>
      </c>
    </row>
    <row r="7665" spans="1:13" ht="16.5" thickBot="1">
      <c r="A7665" s="10">
        <v>1991910391</v>
      </c>
      <c r="B7665" s="11">
        <v>391</v>
      </c>
      <c r="C7665" s="19">
        <v>991910</v>
      </c>
      <c r="D7665" s="13">
        <v>1</v>
      </c>
      <c r="E7665" s="136" t="s">
        <v>3154</v>
      </c>
      <c r="F7665" s="15" t="s">
        <v>3041</v>
      </c>
      <c r="G7665" s="137" t="s">
        <v>3154</v>
      </c>
      <c r="H7665" s="13" t="s">
        <v>20</v>
      </c>
      <c r="I7665" s="126" t="s">
        <v>3154</v>
      </c>
      <c r="J7665" s="126" t="s">
        <v>3154</v>
      </c>
      <c r="K7665" s="17">
        <f>VLOOKUP(A7665,[4]גיליון1!$A$1574:$P$7681,10,0)</f>
        <v>0</v>
      </c>
      <c r="L7665" s="17">
        <f>VLOOKUP(A7665,'[2]2023'!$A$9:$I$7853,9,0)</f>
        <v>0</v>
      </c>
      <c r="M7665" s="18">
        <f>VLOOKUP(A7665,[3]data1683177749303!$A$2:$J$6448,10,0)</f>
        <v>0</v>
      </c>
    </row>
    <row r="7666" spans="1:13" ht="16.5" outlineLevel="1" thickBot="1">
      <c r="A7666" s="125" t="s">
        <v>3154</v>
      </c>
      <c r="B7666" s="25" t="s">
        <v>3042</v>
      </c>
      <c r="C7666" s="146" t="s">
        <v>3154</v>
      </c>
      <c r="D7666" s="146" t="s">
        <v>3154</v>
      </c>
      <c r="E7666" s="147" t="s">
        <v>3154</v>
      </c>
      <c r="F7666" s="28" t="s">
        <v>3041</v>
      </c>
      <c r="G7666" s="153" t="s">
        <v>3154</v>
      </c>
      <c r="H7666" s="146" t="s">
        <v>3154</v>
      </c>
      <c r="I7666" s="127" t="s">
        <v>3154</v>
      </c>
      <c r="J7666" s="127" t="s">
        <v>3154</v>
      </c>
      <c r="K7666" s="37">
        <f>SUBTOTAL(9,K7665)</f>
        <v>0</v>
      </c>
      <c r="L7666" s="37">
        <f>SUBTOTAL(9,L7665)</f>
        <v>0</v>
      </c>
      <c r="M7666" s="38">
        <f>SUBTOTAL(9,M7665)</f>
        <v>0</v>
      </c>
    </row>
    <row r="7667" spans="1:13" ht="15.75" outlineLevel="1">
      <c r="A7667" s="10">
        <v>19920000</v>
      </c>
      <c r="B7667" s="11">
        <v>0</v>
      </c>
      <c r="C7667" s="19">
        <v>992000</v>
      </c>
      <c r="D7667" s="13">
        <v>1</v>
      </c>
      <c r="E7667" s="136" t="s">
        <v>3154</v>
      </c>
      <c r="F7667" s="15" t="s">
        <v>3043</v>
      </c>
      <c r="G7667" s="137" t="s">
        <v>3154</v>
      </c>
      <c r="H7667" s="13" t="s">
        <v>11</v>
      </c>
      <c r="I7667" s="126" t="s">
        <v>3154</v>
      </c>
      <c r="J7667" s="142" t="s">
        <v>3154</v>
      </c>
      <c r="K7667" s="17">
        <f>VLOOKUP(A7667,[4]גיליון1!$A$1574:$P$7681,10,0)</f>
        <v>0</v>
      </c>
      <c r="L7667" s="139" t="s">
        <v>3154</v>
      </c>
      <c r="M7667" s="140" t="s">
        <v>3154</v>
      </c>
    </row>
    <row r="7668" spans="1:13" ht="15.75" outlineLevel="1">
      <c r="A7668" s="10">
        <v>1992000960</v>
      </c>
      <c r="B7668" s="11">
        <v>960</v>
      </c>
      <c r="C7668" s="19">
        <v>992000</v>
      </c>
      <c r="D7668" s="13">
        <v>1</v>
      </c>
      <c r="E7668" s="136" t="s">
        <v>3154</v>
      </c>
      <c r="F7668" s="15" t="s">
        <v>3044</v>
      </c>
      <c r="G7668" s="137" t="s">
        <v>3154</v>
      </c>
      <c r="H7668" s="13" t="s">
        <v>31</v>
      </c>
      <c r="I7668" s="16">
        <f>K7668/L7668-1</f>
        <v>0.62882857142857151</v>
      </c>
      <c r="J7668" s="126" t="s">
        <v>3154</v>
      </c>
      <c r="K7668" s="17">
        <f>VLOOKUP(A7668,[4]גיליון1!$A$1574:$P$7681,10,0)</f>
        <v>28504500</v>
      </c>
      <c r="L7668" s="17">
        <f>VLOOKUP(A7668,'[2]2023'!$A$9:$I$7853,9,0)</f>
        <v>17500000</v>
      </c>
      <c r="M7668" s="18">
        <f>VLOOKUP(A7668,[3]data1683177749303!$A$2:$J$6448,10,0)</f>
        <v>0</v>
      </c>
    </row>
    <row r="7669" spans="1:13" ht="15.75" outlineLevel="1">
      <c r="A7669" s="10">
        <v>1992000961</v>
      </c>
      <c r="B7669" s="11">
        <v>961</v>
      </c>
      <c r="C7669" s="19">
        <v>992000</v>
      </c>
      <c r="D7669" s="13">
        <v>1</v>
      </c>
      <c r="E7669" s="136" t="s">
        <v>3154</v>
      </c>
      <c r="F7669" s="15" t="s">
        <v>3045</v>
      </c>
      <c r="G7669" s="137" t="s">
        <v>3154</v>
      </c>
      <c r="H7669" s="13" t="s">
        <v>31</v>
      </c>
      <c r="I7669" s="126" t="s">
        <v>3154</v>
      </c>
      <c r="J7669" s="126" t="s">
        <v>3154</v>
      </c>
      <c r="K7669" s="17">
        <f>VLOOKUP(A7669,[4]גיליון1!$A$1574:$P$7681,10,0)</f>
        <v>0</v>
      </c>
      <c r="L7669" s="17">
        <f>VLOOKUP(A7669,'[2]2023'!$A$9:$I$7853,9,0)</f>
        <v>0</v>
      </c>
      <c r="M7669" s="18">
        <f>VLOOKUP(A7669,[3]data1683177749303!$A$2:$J$6448,10,0)</f>
        <v>0</v>
      </c>
    </row>
    <row r="7670" spans="1:13" ht="16.5" thickBot="1">
      <c r="A7670" s="10">
        <v>1992000963</v>
      </c>
      <c r="B7670" s="11">
        <v>963</v>
      </c>
      <c r="C7670" s="19">
        <v>992000</v>
      </c>
      <c r="D7670" s="13">
        <v>1</v>
      </c>
      <c r="E7670" s="136" t="s">
        <v>3154</v>
      </c>
      <c r="F7670" s="15" t="s">
        <v>3046</v>
      </c>
      <c r="G7670" s="137" t="s">
        <v>3154</v>
      </c>
      <c r="H7670" s="13" t="s">
        <v>31</v>
      </c>
      <c r="I7670" s="126" t="s">
        <v>3154</v>
      </c>
      <c r="J7670" s="126" t="s">
        <v>3154</v>
      </c>
      <c r="K7670" s="17">
        <f>VLOOKUP(A7670,[4]גיליון1!$A$1574:$P$7681,10,0)</f>
        <v>0</v>
      </c>
      <c r="L7670" s="17">
        <f>VLOOKUP(A7670,'[2]2023'!$A$9:$I$7853,9,0)</f>
        <v>0</v>
      </c>
      <c r="M7670" s="18">
        <f>VLOOKUP(A7670,[3]data1683177749303!$A$2:$J$6448,10,0)</f>
        <v>0</v>
      </c>
    </row>
    <row r="7671" spans="1:13" ht="16.5" outlineLevel="1" thickBot="1">
      <c r="A7671" s="125" t="s">
        <v>3154</v>
      </c>
      <c r="B7671" s="25" t="s">
        <v>3047</v>
      </c>
      <c r="C7671" s="146" t="s">
        <v>3154</v>
      </c>
      <c r="D7671" s="146" t="s">
        <v>3154</v>
      </c>
      <c r="E7671" s="147" t="s">
        <v>3154</v>
      </c>
      <c r="F7671" s="28" t="s">
        <v>3043</v>
      </c>
      <c r="G7671" s="153" t="s">
        <v>3154</v>
      </c>
      <c r="H7671" s="146" t="s">
        <v>3154</v>
      </c>
      <c r="I7671" s="29">
        <f>K7671/L7671-1</f>
        <v>0.62882857142857151</v>
      </c>
      <c r="J7671" s="127" t="s">
        <v>3154</v>
      </c>
      <c r="K7671" s="37">
        <f t="shared" ref="K7671:M7671" si="338">SUBTOTAL(9,K7668:K7670)</f>
        <v>28504500</v>
      </c>
      <c r="L7671" s="37">
        <f t="shared" si="338"/>
        <v>17500000</v>
      </c>
      <c r="M7671" s="38">
        <f t="shared" si="338"/>
        <v>0</v>
      </c>
    </row>
    <row r="7672" spans="1:13" ht="15.75" outlineLevel="1">
      <c r="A7672" s="10">
        <v>19940000</v>
      </c>
      <c r="B7672" s="11">
        <v>0</v>
      </c>
      <c r="C7672" s="19">
        <v>994000</v>
      </c>
      <c r="D7672" s="13">
        <v>1</v>
      </c>
      <c r="E7672" s="136" t="s">
        <v>3154</v>
      </c>
      <c r="F7672" s="15" t="s">
        <v>3048</v>
      </c>
      <c r="G7672" s="137" t="s">
        <v>3154</v>
      </c>
      <c r="H7672" s="13" t="s">
        <v>11</v>
      </c>
      <c r="I7672" s="126" t="s">
        <v>3154</v>
      </c>
      <c r="J7672" s="142" t="s">
        <v>3154</v>
      </c>
      <c r="K7672" s="17">
        <f>VLOOKUP(A7672,[4]גיליון1!$A$1574:$P$7681,10,0)</f>
        <v>0</v>
      </c>
      <c r="L7672" s="139" t="s">
        <v>3154</v>
      </c>
      <c r="M7672" s="140" t="s">
        <v>3154</v>
      </c>
    </row>
    <row r="7673" spans="1:13" ht="15.75" outlineLevel="1">
      <c r="A7673" s="10">
        <v>1994000970</v>
      </c>
      <c r="B7673" s="11">
        <v>970</v>
      </c>
      <c r="C7673" s="19">
        <v>994000</v>
      </c>
      <c r="D7673" s="13">
        <v>1</v>
      </c>
      <c r="E7673" s="136" t="s">
        <v>3154</v>
      </c>
      <c r="F7673" s="15" t="s">
        <v>3049</v>
      </c>
      <c r="G7673" s="137" t="s">
        <v>3154</v>
      </c>
      <c r="H7673" s="13" t="s">
        <v>31</v>
      </c>
      <c r="I7673" s="16">
        <f>K7673/L7673-1</f>
        <v>0</v>
      </c>
      <c r="J7673" s="126" t="s">
        <v>3154</v>
      </c>
      <c r="K7673" s="17">
        <f>VLOOKUP(A7673,[4]גיליון1!$A$1574:$P$7681,10,0)</f>
        <v>400000</v>
      </c>
      <c r="L7673" s="17">
        <f>VLOOKUP(A7673,'[2]2023'!$A$9:$I$7853,9,0)</f>
        <v>400000</v>
      </c>
      <c r="M7673" s="18">
        <f>VLOOKUP(A7673,[3]data1683177749303!$A$2:$J$6448,10,0)</f>
        <v>400000</v>
      </c>
    </row>
    <row r="7674" spans="1:13" ht="15.75" outlineLevel="1">
      <c r="A7674" s="10">
        <v>1994000981</v>
      </c>
      <c r="B7674" s="11">
        <v>981</v>
      </c>
      <c r="C7674" s="19">
        <v>994000</v>
      </c>
      <c r="D7674" s="13">
        <v>1</v>
      </c>
      <c r="E7674" s="136" t="s">
        <v>3154</v>
      </c>
      <c r="F7674" s="15" t="s">
        <v>3050</v>
      </c>
      <c r="G7674" s="137" t="s">
        <v>3154</v>
      </c>
      <c r="H7674" s="13" t="s">
        <v>31</v>
      </c>
      <c r="I7674" s="16">
        <f>K7674/L7674-1</f>
        <v>1</v>
      </c>
      <c r="J7674" s="126" t="s">
        <v>3154</v>
      </c>
      <c r="K7674" s="17">
        <v>2000000</v>
      </c>
      <c r="L7674" s="17">
        <f>VLOOKUP(A7674,'[2]2023'!$A$9:$I$7853,9,0)</f>
        <v>1000000</v>
      </c>
      <c r="M7674" s="18">
        <f>VLOOKUP(A7674,[3]data1683177749303!$A$2:$J$6448,10,0)</f>
        <v>8776510.3699999992</v>
      </c>
    </row>
    <row r="7675" spans="1:13" ht="16.5" thickBot="1">
      <c r="A7675" s="10">
        <v>1994000982</v>
      </c>
      <c r="B7675" s="11">
        <v>982</v>
      </c>
      <c r="C7675" s="19">
        <v>994000</v>
      </c>
      <c r="D7675" s="13">
        <v>1</v>
      </c>
      <c r="E7675" s="136" t="s">
        <v>3154</v>
      </c>
      <c r="F7675" s="15" t="s">
        <v>3051</v>
      </c>
      <c r="G7675" s="137" t="s">
        <v>3154</v>
      </c>
      <c r="H7675" s="13" t="s">
        <v>31</v>
      </c>
      <c r="I7675" s="126" t="s">
        <v>3154</v>
      </c>
      <c r="J7675" s="126" t="s">
        <v>3154</v>
      </c>
      <c r="K7675" s="17">
        <f>VLOOKUP(A7675,[4]גיליון1!$A$1574:$P$7681,10,0)</f>
        <v>0</v>
      </c>
      <c r="L7675" s="17">
        <f>VLOOKUP(A7675,'[2]2023'!$A$9:$I$7853,9,0)</f>
        <v>0</v>
      </c>
      <c r="M7675" s="18">
        <f>VLOOKUP(A7675,[3]data1683177749303!$A$2:$J$6448,10,0)</f>
        <v>0</v>
      </c>
    </row>
    <row r="7676" spans="1:13" ht="16.5" outlineLevel="1" thickBot="1">
      <c r="A7676" s="125" t="s">
        <v>3154</v>
      </c>
      <c r="B7676" s="25" t="s">
        <v>3052</v>
      </c>
      <c r="C7676" s="146" t="s">
        <v>3154</v>
      </c>
      <c r="D7676" s="146" t="s">
        <v>3154</v>
      </c>
      <c r="E7676" s="147" t="s">
        <v>3154</v>
      </c>
      <c r="F7676" s="28" t="s">
        <v>3048</v>
      </c>
      <c r="G7676" s="153" t="s">
        <v>3154</v>
      </c>
      <c r="H7676" s="146" t="s">
        <v>3154</v>
      </c>
      <c r="I7676" s="29">
        <f>K7676/L7676-1</f>
        <v>0.71428571428571419</v>
      </c>
      <c r="J7676" s="127" t="s">
        <v>3154</v>
      </c>
      <c r="K7676" s="37">
        <f t="shared" ref="K7676:M7676" si="339">SUBTOTAL(9,K7673:K7675)</f>
        <v>2400000</v>
      </c>
      <c r="L7676" s="37">
        <f t="shared" si="339"/>
        <v>1400000</v>
      </c>
      <c r="M7676" s="38">
        <f t="shared" si="339"/>
        <v>9176510.3699999992</v>
      </c>
    </row>
    <row r="7677" spans="1:13" ht="15.75" outlineLevel="1">
      <c r="A7677" s="10">
        <v>19950000</v>
      </c>
      <c r="B7677" s="11">
        <v>0</v>
      </c>
      <c r="C7677" s="19">
        <v>995000</v>
      </c>
      <c r="D7677" s="13">
        <v>1</v>
      </c>
      <c r="E7677" s="136" t="s">
        <v>3154</v>
      </c>
      <c r="F7677" s="15" t="s">
        <v>3053</v>
      </c>
      <c r="G7677" s="137" t="s">
        <v>3154</v>
      </c>
      <c r="H7677" s="13" t="s">
        <v>11</v>
      </c>
      <c r="I7677" s="126" t="s">
        <v>3154</v>
      </c>
      <c r="J7677" s="142" t="s">
        <v>3154</v>
      </c>
      <c r="K7677" s="17">
        <f>VLOOKUP(A7677,[4]גיליון1!$A$1574:$P$7681,10,0)</f>
        <v>0</v>
      </c>
      <c r="L7677" s="139" t="s">
        <v>3154</v>
      </c>
      <c r="M7677" s="140" t="s">
        <v>3154</v>
      </c>
    </row>
    <row r="7678" spans="1:13" ht="15.75" outlineLevel="1">
      <c r="A7678" s="10">
        <v>1995000860</v>
      </c>
      <c r="B7678" s="11">
        <v>860</v>
      </c>
      <c r="C7678" s="19">
        <v>995000</v>
      </c>
      <c r="D7678" s="13">
        <v>1</v>
      </c>
      <c r="E7678" s="136" t="s">
        <v>3154</v>
      </c>
      <c r="F7678" s="15" t="s">
        <v>3054</v>
      </c>
      <c r="G7678" s="137" t="s">
        <v>3154</v>
      </c>
      <c r="H7678" s="13" t="s">
        <v>31</v>
      </c>
      <c r="I7678" s="126" t="s">
        <v>3154</v>
      </c>
      <c r="J7678" s="142" t="s">
        <v>3154</v>
      </c>
      <c r="K7678" s="17">
        <f>VLOOKUP(A7678,[4]גיליון1!$A$1574:$P$7681,10,0)</f>
        <v>0</v>
      </c>
      <c r="L7678" s="17">
        <f>VLOOKUP(A7678,'[2]2023'!$A$9:$I$7853,9,0)</f>
        <v>0</v>
      </c>
      <c r="M7678" s="140" t="s">
        <v>3154</v>
      </c>
    </row>
    <row r="7679" spans="1:13" ht="15.75" outlineLevel="1">
      <c r="A7679" s="10">
        <v>1995000861</v>
      </c>
      <c r="B7679" s="11">
        <v>861</v>
      </c>
      <c r="C7679" s="19">
        <v>995000</v>
      </c>
      <c r="D7679" s="13">
        <v>1</v>
      </c>
      <c r="E7679" s="136" t="s">
        <v>3154</v>
      </c>
      <c r="F7679" s="15" t="s">
        <v>3055</v>
      </c>
      <c r="G7679" s="137" t="s">
        <v>3154</v>
      </c>
      <c r="H7679" s="13" t="s">
        <v>31</v>
      </c>
      <c r="I7679" s="16">
        <f>K7679/L7679-1</f>
        <v>5.3763440860215006E-2</v>
      </c>
      <c r="J7679" s="126" t="s">
        <v>3154</v>
      </c>
      <c r="K7679" s="17">
        <f>VLOOKUP(A7679,[4]גיליון1!$A$1574:$P$7681,10,0)</f>
        <v>98000000</v>
      </c>
      <c r="L7679" s="17">
        <f>VLOOKUP(A7679,'[2]2023'!$A$9:$I$7853,9,0)</f>
        <v>93000000</v>
      </c>
      <c r="M7679" s="18">
        <f>VLOOKUP(A7679,[3]data1683177749303!$A$2:$J$6448,10,0)</f>
        <v>94822700.650000006</v>
      </c>
    </row>
    <row r="7680" spans="1:13" ht="15.75" outlineLevel="1">
      <c r="A7680" s="10">
        <v>1995000862</v>
      </c>
      <c r="B7680" s="11">
        <v>862</v>
      </c>
      <c r="C7680" s="19">
        <v>995000</v>
      </c>
      <c r="D7680" s="13">
        <v>1</v>
      </c>
      <c r="E7680" s="136" t="s">
        <v>3154</v>
      </c>
      <c r="F7680" s="15" t="s">
        <v>3056</v>
      </c>
      <c r="G7680" s="137" t="s">
        <v>3154</v>
      </c>
      <c r="H7680" s="13" t="s">
        <v>31</v>
      </c>
      <c r="I7680" s="126" t="s">
        <v>3154</v>
      </c>
      <c r="J7680" s="126" t="s">
        <v>3154</v>
      </c>
      <c r="K7680" s="17">
        <f>VLOOKUP(A7680,[4]גיליון1!$A$1574:$P$7681,10,0)</f>
        <v>0</v>
      </c>
      <c r="L7680" s="17">
        <f>VLOOKUP(A7680,'[2]2023'!$A$9:$I$7853,9,0)</f>
        <v>0</v>
      </c>
      <c r="M7680" s="18">
        <f>VLOOKUP(A7680,[3]data1683177749303!$A$2:$J$6448,10,0)</f>
        <v>0</v>
      </c>
    </row>
    <row r="7681" spans="1:13" ht="15.75" outlineLevel="1">
      <c r="A7681" s="10">
        <v>1995000863</v>
      </c>
      <c r="B7681" s="11">
        <v>863</v>
      </c>
      <c r="C7681" s="19">
        <v>995000</v>
      </c>
      <c r="D7681" s="13">
        <v>1</v>
      </c>
      <c r="E7681" s="136" t="s">
        <v>3154</v>
      </c>
      <c r="F7681" s="15" t="s">
        <v>152</v>
      </c>
      <c r="G7681" s="137" t="s">
        <v>3154</v>
      </c>
      <c r="H7681" s="13" t="s">
        <v>31</v>
      </c>
      <c r="I7681" s="16">
        <f>K7681/L7681-1</f>
        <v>-0.23333333333333328</v>
      </c>
      <c r="J7681" s="126" t="s">
        <v>3154</v>
      </c>
      <c r="K7681" s="17">
        <f>VLOOKUP(A7681,[4]גיליון1!$A$1574:$P$7681,10,0)</f>
        <v>23000000</v>
      </c>
      <c r="L7681" s="17">
        <f>VLOOKUP(A7681,'[2]2023'!$A$9:$I$7853,9,0)</f>
        <v>30000000</v>
      </c>
      <c r="M7681" s="18">
        <f>VLOOKUP(A7681,[3]data1683177749303!$A$2:$J$6448,10,0)</f>
        <v>21613931.640000001</v>
      </c>
    </row>
    <row r="7682" spans="1:13" ht="15.75" outlineLevel="1">
      <c r="A7682" s="10">
        <v>1995000864</v>
      </c>
      <c r="B7682" s="11">
        <v>864</v>
      </c>
      <c r="C7682" s="19">
        <v>995000</v>
      </c>
      <c r="D7682" s="13">
        <v>1</v>
      </c>
      <c r="E7682" s="136" t="s">
        <v>3154</v>
      </c>
      <c r="F7682" s="15" t="s">
        <v>154</v>
      </c>
      <c r="G7682" s="137" t="s">
        <v>3154</v>
      </c>
      <c r="H7682" s="13" t="s">
        <v>31</v>
      </c>
      <c r="I7682" s="16">
        <f>K7682/L7682-1</f>
        <v>0</v>
      </c>
      <c r="J7682" s="126" t="s">
        <v>3154</v>
      </c>
      <c r="K7682" s="17">
        <f>VLOOKUP(A7682,[4]גיליון1!$A$1574:$P$7681,10,0)</f>
        <v>22000000</v>
      </c>
      <c r="L7682" s="17">
        <f>VLOOKUP(A7682,'[2]2023'!$A$9:$I$7853,9,0)</f>
        <v>22000000</v>
      </c>
      <c r="M7682" s="18">
        <f>VLOOKUP(A7682,[3]data1683177749303!$A$2:$J$6448,10,0)</f>
        <v>20899596.18</v>
      </c>
    </row>
    <row r="7683" spans="1:13" ht="16.5" thickBot="1">
      <c r="A7683" s="10">
        <v>1995000865</v>
      </c>
      <c r="B7683" s="11">
        <v>865</v>
      </c>
      <c r="C7683" s="19">
        <v>995000</v>
      </c>
      <c r="D7683" s="13">
        <v>1</v>
      </c>
      <c r="E7683" s="136" t="s">
        <v>3154</v>
      </c>
      <c r="F7683" s="15" t="s">
        <v>155</v>
      </c>
      <c r="G7683" s="137" t="s">
        <v>3154</v>
      </c>
      <c r="H7683" s="13" t="s">
        <v>31</v>
      </c>
      <c r="I7683" s="126" t="s">
        <v>3154</v>
      </c>
      <c r="J7683" s="126" t="s">
        <v>3154</v>
      </c>
      <c r="K7683" s="139" t="s">
        <v>3154</v>
      </c>
      <c r="L7683" s="17">
        <f>VLOOKUP(A7683,'[2]2023'!$A$9:$I$7853,9,0)</f>
        <v>0</v>
      </c>
      <c r="M7683" s="18">
        <f>VLOOKUP(A7683,[3]data1683177749303!$A$2:$J$6448,10,0)</f>
        <v>2297162.04</v>
      </c>
    </row>
    <row r="7684" spans="1:13" ht="16.5" thickBot="1">
      <c r="A7684" s="10"/>
      <c r="B7684" s="25" t="s">
        <v>3057</v>
      </c>
      <c r="C7684" s="146" t="s">
        <v>3154</v>
      </c>
      <c r="D7684" s="146" t="s">
        <v>3154</v>
      </c>
      <c r="E7684" s="147" t="s">
        <v>3154</v>
      </c>
      <c r="F7684" s="28" t="s">
        <v>3053</v>
      </c>
      <c r="G7684" s="153" t="s">
        <v>3154</v>
      </c>
      <c r="H7684" s="146" t="s">
        <v>3154</v>
      </c>
      <c r="I7684" s="29">
        <f>K7684/L7684-1</f>
        <v>-1.379310344827589E-2</v>
      </c>
      <c r="J7684" s="150" t="s">
        <v>3154</v>
      </c>
      <c r="K7684" s="30">
        <f t="shared" ref="K7684:M7684" si="340">SUBTOTAL(9,K7679:K7683)</f>
        <v>143000000</v>
      </c>
      <c r="L7684" s="30">
        <f t="shared" si="340"/>
        <v>145000000</v>
      </c>
      <c r="M7684" s="31">
        <f t="shared" si="340"/>
        <v>139633390.50999999</v>
      </c>
    </row>
    <row r="7685" spans="1:13" ht="19.5" thickBot="1">
      <c r="A7685" s="10"/>
      <c r="B7685" s="214" t="s">
        <v>3058</v>
      </c>
      <c r="C7685" s="224"/>
      <c r="D7685" s="224"/>
      <c r="E7685" s="224"/>
      <c r="F7685" s="224"/>
      <c r="G7685" s="224"/>
      <c r="H7685" s="224"/>
      <c r="I7685" s="90">
        <f>K7685/L7685-1</f>
        <v>0.11282608472450129</v>
      </c>
      <c r="J7685" s="91">
        <f>SUBTOTAL(9,J1583:J7684)</f>
        <v>900000</v>
      </c>
      <c r="K7685" s="91">
        <f>SUBTOTAL(9,K1583:K7684)</f>
        <v>1842554000</v>
      </c>
      <c r="L7685" s="91">
        <f>SUBTOTAL(9,L1583:L7684)</f>
        <v>1655743000</v>
      </c>
      <c r="M7685" s="92">
        <f>SUBTOTAL(9,M1583:M7684)</f>
        <v>1627748093.950001</v>
      </c>
    </row>
    <row r="7686" spans="1:13" ht="16.5" thickBot="1">
      <c r="A7686" s="10"/>
      <c r="B7686" s="215" t="s">
        <v>3059</v>
      </c>
      <c r="C7686" s="225"/>
      <c r="D7686" s="225"/>
      <c r="E7686" s="225"/>
      <c r="F7686" s="225"/>
      <c r="G7686" s="225"/>
      <c r="H7686" s="225"/>
      <c r="I7686" s="226" t="s">
        <v>3154</v>
      </c>
      <c r="J7686" s="226" t="s">
        <v>3154</v>
      </c>
      <c r="K7686" s="227" t="s">
        <v>3154</v>
      </c>
      <c r="L7686" s="93">
        <f>SUBTOTAL(9,L9:L7685)</f>
        <v>-1655743000</v>
      </c>
      <c r="M7686" s="94">
        <f>SUBTOTAL(9,M9:M7685)</f>
        <v>-1627748093.9499946</v>
      </c>
    </row>
    <row r="7688" spans="1:13" ht="15.75">
      <c r="F7688" s="218" t="s">
        <v>3060</v>
      </c>
      <c r="G7688" s="218"/>
      <c r="H7688" s="219"/>
      <c r="I7688" s="220"/>
      <c r="J7688" s="220"/>
      <c r="K7688" s="221">
        <f>SUM(K9:K7685)/2</f>
        <v>0</v>
      </c>
      <c r="L7688" s="221">
        <f>SUM(L9:L7685)/2</f>
        <v>0</v>
      </c>
      <c r="M7688" s="221">
        <f>SUM(M9:M7685)/2</f>
        <v>2.6226043701171875E-6</v>
      </c>
    </row>
    <row r="7689" spans="1:13" ht="15.75">
      <c r="F7689" s="218" t="s">
        <v>3061</v>
      </c>
      <c r="G7689" s="218"/>
      <c r="H7689" s="219"/>
      <c r="I7689" s="220"/>
      <c r="J7689" s="220"/>
      <c r="K7689" s="221">
        <f>SUM(K9:K177)</f>
        <v>0</v>
      </c>
      <c r="L7689" s="221">
        <f>SUM(L9:L177)</f>
        <v>0</v>
      </c>
      <c r="M7689" s="221">
        <f>SUM(M9:M177)</f>
        <v>0</v>
      </c>
    </row>
    <row r="7690" spans="1:13" ht="15.75">
      <c r="F7690" s="218" t="s">
        <v>125</v>
      </c>
      <c r="G7690" s="218"/>
      <c r="H7690" s="219"/>
      <c r="I7690" s="222">
        <f>IF(L7690=0,0,(K7690/L7690-1))</f>
        <v>0.11282608472450129</v>
      </c>
      <c r="J7690" s="222"/>
      <c r="K7690" s="221">
        <f>SUM(K180:K1575)/2</f>
        <v>-1842554000</v>
      </c>
      <c r="L7690" s="221">
        <f>SUM(L180:L1575)/2</f>
        <v>-1655743000</v>
      </c>
      <c r="M7690" s="221">
        <f>SUM(M180:M1575)/2</f>
        <v>-1627748093.9499984</v>
      </c>
    </row>
    <row r="7691" spans="1:13" ht="15.75">
      <c r="F7691" s="218" t="s">
        <v>1160</v>
      </c>
      <c r="G7691" s="218"/>
      <c r="H7691" s="219"/>
      <c r="I7691" s="222">
        <f>IF(L7691=0,0,(K7691/L7691-1))</f>
        <v>0.11282608472450129</v>
      </c>
      <c r="J7691" s="222"/>
      <c r="K7691" s="221">
        <f>SUM(K1583:K7684)/2</f>
        <v>1842554000</v>
      </c>
      <c r="L7691" s="221">
        <f>SUM(L1583:L7684)/2</f>
        <v>1655743000</v>
      </c>
      <c r="M7691" s="221">
        <f>SUM(M1583:M7684)/2</f>
        <v>1627748093.9499984</v>
      </c>
    </row>
    <row r="7692" spans="1:13" ht="15.75">
      <c r="F7692" s="218"/>
      <c r="G7692" s="218"/>
      <c r="H7692" s="219"/>
      <c r="I7692" s="220"/>
      <c r="J7692" s="220"/>
      <c r="K7692" s="221">
        <f>SUM(K9:K7685)/2</f>
        <v>0</v>
      </c>
      <c r="L7692" s="221">
        <f>SUM(L9:L7685)/2</f>
        <v>0</v>
      </c>
      <c r="M7692" s="221">
        <f>SUM(M9:M7685)/2</f>
        <v>2.6226043701171875E-6</v>
      </c>
    </row>
    <row r="7693" spans="1:13" ht="15.75">
      <c r="D7693" s="96"/>
      <c r="F7693" s="218"/>
      <c r="G7693" s="218"/>
      <c r="H7693" s="219"/>
      <c r="I7693" s="220"/>
      <c r="J7693" s="220"/>
      <c r="K7693" s="221">
        <f>K7692+K7690</f>
        <v>-1842554000</v>
      </c>
      <c r="L7693" s="221">
        <f>L7692+L7690</f>
        <v>-1655743000</v>
      </c>
      <c r="M7693" s="223">
        <f>M7692+M7690</f>
        <v>-1627748093.9499958</v>
      </c>
    </row>
    <row r="7695" spans="1:13">
      <c r="K7695" s="106"/>
    </row>
    <row r="7698" spans="3:9" ht="15.75">
      <c r="C7698" s="102"/>
      <c r="D7698" s="103"/>
      <c r="E7698" s="104"/>
      <c r="F7698" s="102"/>
      <c r="G7698" s="102"/>
      <c r="H7698" s="103"/>
      <c r="I7698" s="103"/>
    </row>
    <row r="7699" spans="3:9" ht="15.75">
      <c r="C7699" s="102"/>
      <c r="D7699" s="103"/>
      <c r="E7699" s="104"/>
      <c r="F7699" s="102"/>
      <c r="G7699" s="102"/>
      <c r="H7699" s="103"/>
      <c r="I7699" s="103"/>
    </row>
    <row r="7700" spans="3:9" ht="15.75">
      <c r="C7700" s="102"/>
      <c r="D7700" s="103"/>
      <c r="E7700" s="104"/>
      <c r="F7700" s="102"/>
      <c r="G7700" s="102"/>
      <c r="H7700" s="103"/>
      <c r="I7700" s="103"/>
    </row>
    <row r="7701" spans="3:9" ht="15.75">
      <c r="C7701" s="102"/>
      <c r="D7701" s="103"/>
      <c r="E7701" s="104"/>
      <c r="F7701" s="102"/>
      <c r="G7701" s="102"/>
      <c r="H7701" s="103"/>
      <c r="I7701" s="103"/>
    </row>
    <row r="7702" spans="3:9" ht="15.75">
      <c r="C7702" s="102"/>
      <c r="D7702" s="103"/>
      <c r="E7702" s="104"/>
      <c r="F7702" s="102"/>
      <c r="G7702" s="102"/>
      <c r="H7702" s="103"/>
      <c r="I7702" s="103"/>
    </row>
    <row r="7703" spans="3:9" ht="15.75">
      <c r="C7703" s="102"/>
      <c r="D7703" s="103"/>
      <c r="E7703" s="104"/>
      <c r="F7703" s="102"/>
      <c r="G7703" s="102"/>
      <c r="H7703" s="103"/>
      <c r="I7703" s="103"/>
    </row>
    <row r="7704" spans="3:9" ht="15.75">
      <c r="C7704" s="102"/>
      <c r="D7704" s="103"/>
      <c r="E7704" s="104"/>
      <c r="F7704" s="102"/>
      <c r="G7704" s="102"/>
      <c r="H7704" s="103"/>
      <c r="I7704" s="103"/>
    </row>
    <row r="7705" spans="3:9">
      <c r="C7705" s="103"/>
      <c r="D7705" s="103"/>
      <c r="E7705" s="103"/>
      <c r="F7705" s="103"/>
      <c r="G7705" s="103"/>
      <c r="H7705" s="103"/>
      <c r="I7705" s="103"/>
    </row>
    <row r="7706" spans="3:9">
      <c r="C7706" s="103"/>
      <c r="D7706" s="103"/>
      <c r="E7706" s="103"/>
      <c r="F7706" s="103"/>
      <c r="G7706" s="103"/>
      <c r="H7706" s="103"/>
      <c r="I7706" s="103"/>
    </row>
    <row r="7707" spans="3:9">
      <c r="C7707" s="103"/>
      <c r="D7707" s="103"/>
      <c r="E7707" s="103"/>
      <c r="F7707" s="103"/>
      <c r="G7707" s="103"/>
      <c r="H7707" s="103"/>
      <c r="I7707" s="103"/>
    </row>
    <row r="10000" spans="14:52">
      <c r="N10000">
        <v>1</v>
      </c>
      <c r="O10000">
        <v>1</v>
      </c>
      <c r="AZ10000">
        <v>1</v>
      </c>
    </row>
  </sheetData>
  <autoFilter ref="A4:M7685"/>
  <mergeCells count="6">
    <mergeCell ref="B178:H178"/>
    <mergeCell ref="B1576:H1576"/>
    <mergeCell ref="B7685:H7685"/>
    <mergeCell ref="B7686:H7686"/>
    <mergeCell ref="H1:I1"/>
    <mergeCell ref="F2:K2"/>
  </mergeCells>
  <pageMargins left="1" right="1" top="1" bottom="1" header="0.5" footer="0.5"/>
  <pageSetup paperSize="9" scale="63" fitToHeight="0" orientation="portrait" r:id="rId1"/>
  <headerFooter>
    <oddFooter>&amp;C&amp;P</oddFooter>
  </headerFooter>
  <rowBreaks count="2" manualBreakCount="2">
    <brk id="177" max="16383" man="1"/>
    <brk id="178" max="16383" man="1"/>
  </rowBreaks>
  <colBreaks count="2" manualBreakCount="2">
    <brk id="1" max="1048575" man="1"/>
    <brk id="1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04953887E23A5F47B95227BBABF774FB" ma:contentTypeVersion="2" ma:contentTypeDescription="צור מסמך חדש." ma:contentTypeScope="" ma:versionID="7e7a471c8d5aeadf93569393a13fc14d">
  <xsd:schema xmlns:xsd="http://www.w3.org/2001/XMLSchema" xmlns:xs="http://www.w3.org/2001/XMLSchema" xmlns:p="http://schemas.microsoft.com/office/2006/metadata/properties" xmlns:ns1="http://schemas.microsoft.com/sharepoint/v3" xmlns:ns2="dd6699a1-9858-4bae-a4e4-db09dfcb2b2b" targetNamespace="http://schemas.microsoft.com/office/2006/metadata/properties" ma:root="true" ma:fieldsID="c3008766b9e9ba43cad0dc4fa450a134" ns1:_="" ns2:_="">
    <xsd:import namespace="http://schemas.microsoft.com/sharepoint/v3"/>
    <xsd:import namespace="dd6699a1-9858-4bae-a4e4-db09dfcb2b2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699a1-9858-4bae-a4e4-db09dfcb2b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15A019-CB0C-45DB-BD63-BBE3A4E9F5A1}"/>
</file>

<file path=customXml/itemProps2.xml><?xml version="1.0" encoding="utf-8"?>
<ds:datastoreItem xmlns:ds="http://schemas.openxmlformats.org/officeDocument/2006/customXml" ds:itemID="{D1200F73-D3E8-45E8-A448-DF7DEEF3DB0B}"/>
</file>

<file path=customXml/itemProps3.xml><?xml version="1.0" encoding="utf-8"?>
<ds:datastoreItem xmlns:ds="http://schemas.openxmlformats.org/officeDocument/2006/customXml" ds:itemID="{8948BDB8-E438-4AEA-99A3-3F2EBBCCFD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גיליון1</vt:lpstr>
      <vt:lpstr>גיליון1!WPrint_Area_W</vt:lpstr>
      <vt:lpstr>גיליון1!WPrint_TitlesW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רגיל 2024</dc:title>
  <dc:creator>יקטרינה ליטבק</dc:creator>
  <cp:lastModifiedBy>נועה יום טוב</cp:lastModifiedBy>
  <cp:lastPrinted>2024-04-09T05:03:22Z</cp:lastPrinted>
  <dcterms:created xsi:type="dcterms:W3CDTF">2023-08-06T06:51:36Z</dcterms:created>
  <dcterms:modified xsi:type="dcterms:W3CDTF">2024-06-25T06:56:21Z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0x01010004953887E23A5F47B95227BBABF774FB</vt:lpwstr>
  </property>
</Properties>
</file>